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EstaPasta_de_trabalho" defaultThemeVersion="124226"/>
  <mc:AlternateContent xmlns:mc="http://schemas.openxmlformats.org/markup-compatibility/2006">
    <mc:Choice Requires="x15">
      <x15ac:absPath xmlns:x15ac="http://schemas.microsoft.com/office/spreadsheetml/2010/11/ac" url="Z:\LICITAÇÃO 2022\PMI\CONCORRÊNCIA\CO xx-22-29 - Pavimentação Bairro Vila Gabriela\CO xx-22 -Pavimentação Vila Gabriela\"/>
    </mc:Choice>
  </mc:AlternateContent>
  <bookViews>
    <workbookView xWindow="0" yWindow="0" windowWidth="20490" windowHeight="7755" tabRatio="855" activeTab="3"/>
  </bookViews>
  <sheets>
    <sheet name="RESUMO" sheetId="39" r:id="rId1"/>
    <sheet name="ORÇAMENTO" sheetId="37" r:id="rId2"/>
    <sheet name="MEMÓRIA CÁLCULO" sheetId="38" r:id="rId3"/>
    <sheet name="TABELA VIAS" sheetId="64" r:id="rId4"/>
    <sheet name="CRONOGRAMA" sheetId="61" r:id="rId5"/>
    <sheet name="COMPOSIÇÃO DO BDI" sheetId="35" r:id="rId6"/>
    <sheet name="COMPOSIÇÕES" sheetId="63" r:id="rId7"/>
    <sheet name="EMOP 05-2022" sheetId="56" r:id="rId8"/>
    <sheet name=" SINAPI 05-2022" sheetId="5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0" localSheetId="3">'[1]#REF'!#REF!</definedName>
    <definedName name="\0">'[1]#REF'!#REF!</definedName>
    <definedName name="\a" localSheetId="3">'[1]#REF'!#REF!</definedName>
    <definedName name="\a">'[1]#REF'!#REF!</definedName>
    <definedName name="__est1" localSheetId="3">'[2]#REF'!#REF!</definedName>
    <definedName name="__est1">'[2]#REF'!#REF!</definedName>
    <definedName name="__xlnm_Print_Area_3">#REF!</definedName>
    <definedName name="__xlnm_Print_Area_4">#REF!</definedName>
    <definedName name="_0" localSheetId="3">'[2]#REF'!#REF!</definedName>
    <definedName name="_0">'[2]#REF'!#REF!</definedName>
    <definedName name="_a" localSheetId="3">'[2]#REF'!#REF!</definedName>
    <definedName name="_a">'[2]#REF'!#REF!</definedName>
    <definedName name="_est1" localSheetId="3">'[1]#REF'!#REF!</definedName>
    <definedName name="_est1">'[1]#REF'!#REF!</definedName>
    <definedName name="_est2">'[3]#REF'!#REF!</definedName>
    <definedName name="_xlnm._FilterDatabase" localSheetId="8" hidden="1">' SINAPI 05-2022'!$A$5:$D$7297</definedName>
    <definedName name="_xlnm._FilterDatabase" localSheetId="7" hidden="1">'EMOP 05-2022'!$A$2:$J$22786</definedName>
    <definedName name="_xlnm._FilterDatabase" localSheetId="1" hidden="1">ORÇAMENTO!#REF!</definedName>
    <definedName name="a">'[3]#REF'!#REF!</definedName>
    <definedName name="_xlnm.Print_Area" localSheetId="5">'COMPOSIÇÃO DO BDI'!$B$2:$I$46</definedName>
    <definedName name="_xlnm.Print_Area" localSheetId="4">CRONOGRAMA!$B$2:$W$32</definedName>
    <definedName name="_xlnm.Print_Area" localSheetId="2">'MEMÓRIA CÁLCULO'!$B$2:$K$499</definedName>
    <definedName name="_xlnm.Print_Area" localSheetId="1">ORÇAMENTO!$B$2:$I$138</definedName>
    <definedName name="_xlnm.Print_Area" localSheetId="0">RESUMO!$B$2:$D$26</definedName>
    <definedName name="_xlnm.Print_Area" localSheetId="3">'TABELA VIAS'!$B$1:$P$34</definedName>
    <definedName name="AreaTeste2">"#REF!"</definedName>
    <definedName name="AreaTeste2_1">"#REF!"</definedName>
    <definedName name="AreaTeste2_2">"#REF!"</definedName>
    <definedName name="_xlnm.Database" localSheetId="3">'[3]#REF'!$A$2:$C$9469</definedName>
    <definedName name="_xlnm.Database">'[1]#REF'!$A$2:$C$9469</definedName>
    <definedName name="BDI">[4]PLANILHA!$I:$I</definedName>
    <definedName name="C_" localSheetId="3">'[1]#REF'!#REF!</definedName>
    <definedName name="C_">'[1]#REF'!#REF!</definedName>
    <definedName name="CATALOGOS" localSheetId="3">#REF!</definedName>
    <definedName name="CATALOGOS">#REF!</definedName>
    <definedName name="CélulaInicioPlanilha_1">"#REF!"</definedName>
    <definedName name="CélulaInicioPlanilha_2">"#REF!"</definedName>
    <definedName name="CélulaResumo">"#REF!"</definedName>
    <definedName name="CélulaResumo_1">"#REF!"</definedName>
    <definedName name="CélulaResumo_2">"#REF!"</definedName>
    <definedName name="CONCATENAR" localSheetId="3">CONCATENATE('[5]SINAPI 11.2016'!$B1," ",'[5]SINAPI 11.2016'!$C1)</definedName>
    <definedName name="CONCATENAR">CONCATENATE(#REF!," ",#REF!)</definedName>
    <definedName name="CORRELAÇÃO" localSheetId="3">#REF!</definedName>
    <definedName name="CORRELAÇÃO">#REF!</definedName>
    <definedName name="Crit">[4]PLANILHA!$L:$L</definedName>
    <definedName name="d" localSheetId="3">'[1]#REF'!#REF!</definedName>
    <definedName name="d">'[1]#REF'!#REF!</definedName>
    <definedName name="EMPRESAS">OFFSET([6]Cotações!$B$25,0,0):OFFSET([6]Cotações!$H$29,-1,0)</definedName>
    <definedName name="Excel_BuiltIn_Database">'[2]#REF'!$A$2:$C$9469</definedName>
    <definedName name="INDICES">[6]Cotações!$B$22:OFFSET([6]Cotações!$I$24,-1,0)</definedName>
    <definedName name="Item">[4]PLANILHA!$B:$B</definedName>
    <definedName name="LOCALIDADE">#REF!</definedName>
    <definedName name="MATRIZ" localSheetId="3">#REF!</definedName>
    <definedName name="MATRIZ">#REF!</definedName>
    <definedName name="Meses">[4]PLANILHA!$16:$16</definedName>
    <definedName name="NCOMPOSICOES">0</definedName>
    <definedName name="NCOTACOES">0</definedName>
    <definedName name="NEMPRESAS">3</definedName>
    <definedName name="NINDICES">1</definedName>
    <definedName name="NRELATORIOS">COUNTA([6]Relatórios!$A$1:$A$65536)-2</definedName>
    <definedName name="NumerEmpresa">3</definedName>
    <definedName name="NumerIndice">1</definedName>
    <definedName name="RREMode" localSheetId="3">#REF!</definedName>
    <definedName name="RREMode">#REF!</definedName>
    <definedName name="s">'[3]#REF'!#REF!</definedName>
    <definedName name="SENHAGT" hidden="1">"PM2CAIXA"</definedName>
    <definedName name="TABLE_1" localSheetId="3">#REF!</definedName>
    <definedName name="TABLE_1">#REF!</definedName>
    <definedName name="_xlnm.Print_Titles" localSheetId="2">'MEMÓRIA CÁLCULO'!$2:$8</definedName>
    <definedName name="_xlnm.Print_Titles" localSheetId="1">ORÇAMENTO!$2:$14</definedName>
    <definedName name="Total">[4]PLANILHA!$H:$H</definedName>
    <definedName name="TOTAL1">'[1]#REF'!$H$96</definedName>
    <definedName name="TOTAL10" localSheetId="3">'[1]#REF'!#REF!</definedName>
    <definedName name="TOTAL10">'[1]#REF'!#REF!</definedName>
    <definedName name="TOTAL11" localSheetId="3">'[1]#REF'!#REF!</definedName>
    <definedName name="TOTAL11">'[1]#REF'!#REF!</definedName>
    <definedName name="TOTAL12" localSheetId="3">'[1]#REF'!#REF!</definedName>
    <definedName name="TOTAL12">'[1]#REF'!#REF!</definedName>
    <definedName name="TOTAL121">'[3]#REF'!#REF!</definedName>
    <definedName name="TOTAL13" localSheetId="3">'[1]#REF'!#REF!</definedName>
    <definedName name="TOTAL13">'[1]#REF'!#REF!</definedName>
    <definedName name="TOTAL131">'[3]#REF'!#REF!</definedName>
    <definedName name="TOTAL14">'[1]#REF'!#REF!</definedName>
    <definedName name="TOTAL15">'[1]#REF'!#REF!</definedName>
    <definedName name="TOTAL16">'[1]#REF'!#REF!</definedName>
    <definedName name="TOTAL17">'[1]#REF'!#REF!</definedName>
    <definedName name="TOTAL171">'[3]#REF'!#REF!</definedName>
    <definedName name="TOTAL18">'[1]#REF'!#REF!</definedName>
    <definedName name="TOTAL19">'[1]#REF'!#REF!</definedName>
    <definedName name="TOTAL1A" localSheetId="3">'[3]#REF'!$H$21</definedName>
    <definedName name="TOTAL1A">'[1]#REF'!$H$21</definedName>
    <definedName name="TOTAL1C" localSheetId="3">'[3]#REF'!$H$58</definedName>
    <definedName name="TOTAL1C">'[1]#REF'!$H$58</definedName>
    <definedName name="TOTAL2" localSheetId="3">'[3]#REF'!$K$96</definedName>
    <definedName name="TOTAL2">'[1]#REF'!$K$96</definedName>
    <definedName name="TOTAL2A" localSheetId="3">'[3]#REF'!$K$21</definedName>
    <definedName name="TOTAL2A">'[1]#REF'!$K$21</definedName>
    <definedName name="TOTAL3" localSheetId="3">'[3]#REF'!$O$96</definedName>
    <definedName name="TOTAL3">'[1]#REF'!$O$96</definedName>
    <definedName name="TOTAL3A" localSheetId="3">'[3]#REF'!$O$21</definedName>
    <definedName name="TOTAL3A">'[1]#REF'!$O$21</definedName>
    <definedName name="TOTAL4" localSheetId="3">'[3]#REF'!$U$96</definedName>
    <definedName name="TOTAL4">'[1]#REF'!$U$96</definedName>
    <definedName name="TOTAL4A" localSheetId="3">'[3]#REF'!$U$21</definedName>
    <definedName name="TOTAL4A">'[1]#REF'!$U$21</definedName>
    <definedName name="TOTAL5" localSheetId="3">'[3]#REF'!$Y$96</definedName>
    <definedName name="TOTAL5">'[1]#REF'!$Y$96</definedName>
    <definedName name="TOTAL5A" localSheetId="3">'[3]#REF'!$Y$21</definedName>
    <definedName name="TOTAL5A">'[1]#REF'!$Y$21</definedName>
    <definedName name="TOTAL6" localSheetId="3">'[1]#REF'!#REF!</definedName>
    <definedName name="TOTAL6">'[1]#REF'!#REF!</definedName>
    <definedName name="TOTAL6A" localSheetId="3">'[1]#REF'!#REF!</definedName>
    <definedName name="TOTAL6A">'[1]#REF'!#REF!</definedName>
    <definedName name="TOTAL7" localSheetId="3">'[1]#REF'!#REF!</definedName>
    <definedName name="TOTAL7">'[1]#REF'!#REF!</definedName>
    <definedName name="TOTAL7A" localSheetId="3">'[1]#REF'!#REF!</definedName>
    <definedName name="TOTAL7A">'[1]#REF'!#REF!</definedName>
    <definedName name="TOTAL7B">'[1]#REF'!#REF!</definedName>
    <definedName name="TOTAL7C">'[1]#REF'!#REF!</definedName>
    <definedName name="TOTAL7D">'[1]#REF'!#REF!</definedName>
    <definedName name="TOTAL7E">'[1]#REF'!#REF!</definedName>
    <definedName name="TOTAL7E1">'[3]#REF'!#REF!</definedName>
    <definedName name="TOTAL7F">'[1]#REF'!#REF!</definedName>
    <definedName name="TOTAL7G">'[1]#REF'!#REF!</definedName>
    <definedName name="TOTAL7H">'[1]#REF'!#REF!</definedName>
    <definedName name="TOTAL7I">'[1]#REF'!#REF!</definedName>
    <definedName name="TOTAL7I1">'[3]#REF'!#REF!</definedName>
    <definedName name="TOTAL7J">'[1]#REF'!#REF!</definedName>
    <definedName name="TOTAL7K">'[1]#REF'!#REF!</definedName>
    <definedName name="TOTAL7L">'[1]#REF'!#REF!</definedName>
    <definedName name="TOTAL7L1">'[3]#REF'!#REF!</definedName>
    <definedName name="TOTAL7O">'[1]#REF'!#REF!</definedName>
    <definedName name="TOTAL7O1">'[3]#REF'!#REF!</definedName>
    <definedName name="TOTAL7P">'[1]#REF'!#REF!</definedName>
    <definedName name="TOTAL7Q">'[1]#REF'!#REF!</definedName>
    <definedName name="TOTAL7R">'[1]#REF'!#REF!</definedName>
    <definedName name="TOTAL8">'[1]#REF'!#REF!</definedName>
    <definedName name="TOTAL8A">'[1]#REF'!#REF!</definedName>
    <definedName name="TOTAL8B">'[1]#REF'!#REF!</definedName>
    <definedName name="TOTAL8C">'[1]#REF'!#REF!</definedName>
    <definedName name="TOTAL8D">'[1]#REF'!#REF!</definedName>
    <definedName name="TOTAL8E">'[1]#REF'!#REF!</definedName>
    <definedName name="TOTAL8F">'[1]#REF'!#REF!</definedName>
    <definedName name="TOTAL8G">'[1]#REF'!#REF!</definedName>
    <definedName name="TOTAL8H">'[1]#REF'!#REF!</definedName>
    <definedName name="TOTAL8I">'[1]#REF'!#REF!</definedName>
    <definedName name="TOTAL8J">'[1]#REF'!#REF!</definedName>
    <definedName name="TOTAL8K">'[1]#REF'!#REF!</definedName>
    <definedName name="TOTAL8L">'[1]#REF'!#REF!</definedName>
    <definedName name="TOTAL8O">'[1]#REF'!#REF!</definedName>
    <definedName name="TOTAL8P">'[1]#REF'!#REF!</definedName>
    <definedName name="TOTAL8Q">'[1]#REF'!#REF!</definedName>
    <definedName name="TOTAL8R">'[1]#REF'!#REF!</definedName>
    <definedName name="TOTAL9">'[1]#REF'!#REF!</definedName>
    <definedName name="TOTALA">'[1]PLANILHA ATUALIZADA'!#REF!</definedName>
    <definedName name="TOTALB">'[1]PLANILHA ATUALIZADA'!#REF!</definedName>
    <definedName name="TotalBDI">[4]PLANILHA!$J:$J</definedName>
    <definedName name="TOTALC">'[1]PLANILHA ATUALIZADA'!#REF!</definedName>
    <definedName name="TOTALD">'[1]PLANILHA ATUALIZADA'!#REF!</definedName>
    <definedName name="TOTALE">'[1]PLANILHA ATUALIZADA'!#REF!</definedName>
    <definedName name="TOTALF">'[1]PLANILHA ATUALIZADA'!#REF!</definedName>
    <definedName name="TOTALG">'[1]PLANILHA ATUALIZADA'!#REF!</definedName>
    <definedName name="TOTALH">'[1]PLANILHA ATUALIZADA'!#REF!</definedName>
    <definedName name="TOTALI">'[1]PLANILHA ATUALIZADA'!#REF!</definedName>
    <definedName name="TOTALJ">'[1]PLANILHA ATUALIZADA'!#REF!</definedName>
    <definedName name="TOTALK">'[1]PLANILHA ATUALIZADA'!#REF!</definedName>
    <definedName name="TOTALL">'[1]PLANILHA ATUALIZADA'!#REF!</definedName>
    <definedName name="TOTALO">'[1]PLANILHA ATUALIZADA'!#REF!</definedName>
    <definedName name="TOTALP">'[1]PLANILHA ATUALIZADA'!#REF!</definedName>
    <definedName name="TOTALQ">'[1]PLANILHA ATUALIZADA'!#REF!</definedName>
    <definedName name="v">'[1]#REF'!#REF!</definedName>
    <definedName name="www">'[2]#REF'!#REF!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90" i="38" l="1"/>
  <c r="D490" i="38" s="1"/>
  <c r="J490" i="38"/>
  <c r="C485" i="38"/>
  <c r="D485" i="38" s="1"/>
  <c r="J485" i="38"/>
  <c r="C480" i="38"/>
  <c r="D480" i="38" s="1"/>
  <c r="J480" i="38"/>
  <c r="K476" i="38"/>
  <c r="F130" i="37" s="1"/>
  <c r="C476" i="38"/>
  <c r="D476" i="38" s="1"/>
  <c r="J476" i="38"/>
  <c r="H473" i="38"/>
  <c r="H472" i="38"/>
  <c r="J469" i="38"/>
  <c r="J466" i="38"/>
  <c r="C469" i="38"/>
  <c r="D469" i="38" s="1"/>
  <c r="K466" i="38"/>
  <c r="F128" i="37" s="1"/>
  <c r="C466" i="38"/>
  <c r="D466" i="38" s="1"/>
  <c r="A133" i="37"/>
  <c r="A132" i="37"/>
  <c r="A131" i="37"/>
  <c r="A130" i="37"/>
  <c r="A129" i="37"/>
  <c r="A128" i="37"/>
  <c r="A464" i="38"/>
  <c r="A485" i="38" l="1"/>
  <c r="A480" i="38"/>
  <c r="A490" i="38"/>
  <c r="A476" i="38"/>
  <c r="H474" i="38"/>
  <c r="K469" i="38" s="1"/>
  <c r="F129" i="37" s="1"/>
  <c r="A469" i="38"/>
  <c r="A466" i="38"/>
  <c r="N4" i="56" l="1"/>
  <c r="N5" i="56"/>
  <c r="N6" i="56"/>
  <c r="N7" i="56"/>
  <c r="N8" i="56"/>
  <c r="N9" i="56"/>
  <c r="N10" i="56"/>
  <c r="N11" i="56"/>
  <c r="N12" i="56"/>
  <c r="N13" i="56"/>
  <c r="N14" i="56"/>
  <c r="N15" i="56"/>
  <c r="N16" i="56"/>
  <c r="N17" i="56"/>
  <c r="N18" i="56"/>
  <c r="N19" i="56"/>
  <c r="N20" i="56"/>
  <c r="N21" i="56"/>
  <c r="N22" i="56"/>
  <c r="N23" i="56"/>
  <c r="N24" i="56"/>
  <c r="N25" i="56"/>
  <c r="N26" i="56"/>
  <c r="N27" i="56"/>
  <c r="N28" i="56"/>
  <c r="N29" i="56"/>
  <c r="N30" i="56"/>
  <c r="N31" i="56"/>
  <c r="N32" i="56"/>
  <c r="N33" i="56"/>
  <c r="N34" i="56"/>
  <c r="N35" i="56"/>
  <c r="N36" i="56"/>
  <c r="N37" i="56"/>
  <c r="N38" i="56"/>
  <c r="N39" i="56"/>
  <c r="N40" i="56"/>
  <c r="N41" i="56"/>
  <c r="N42" i="56"/>
  <c r="N43" i="56"/>
  <c r="N44" i="56"/>
  <c r="N45" i="56"/>
  <c r="N46" i="56"/>
  <c r="N47" i="56"/>
  <c r="N48" i="56"/>
  <c r="N49" i="56"/>
  <c r="N50" i="56"/>
  <c r="N51" i="56"/>
  <c r="N52" i="56"/>
  <c r="N53" i="56"/>
  <c r="N54" i="56"/>
  <c r="N55" i="56"/>
  <c r="N56" i="56"/>
  <c r="N57" i="56"/>
  <c r="N58" i="56"/>
  <c r="N59" i="56"/>
  <c r="N60" i="56"/>
  <c r="N61" i="56"/>
  <c r="N62" i="56"/>
  <c r="N63" i="56"/>
  <c r="N64" i="56"/>
  <c r="N65" i="56"/>
  <c r="N66" i="56"/>
  <c r="N67" i="56"/>
  <c r="N68" i="56"/>
  <c r="N69" i="56"/>
  <c r="N70" i="56"/>
  <c r="N71" i="56"/>
  <c r="N72" i="56"/>
  <c r="N73" i="56"/>
  <c r="N74" i="56"/>
  <c r="N75" i="56"/>
  <c r="N76" i="56"/>
  <c r="N77" i="56"/>
  <c r="N78" i="56"/>
  <c r="N79" i="56"/>
  <c r="N80" i="56"/>
  <c r="N81" i="56"/>
  <c r="N82" i="56"/>
  <c r="N83" i="56"/>
  <c r="N84" i="56"/>
  <c r="N85" i="56"/>
  <c r="N86" i="56"/>
  <c r="N87" i="56"/>
  <c r="N88" i="56"/>
  <c r="N89" i="56"/>
  <c r="N90" i="56"/>
  <c r="N91" i="56"/>
  <c r="N92" i="56"/>
  <c r="N93" i="56"/>
  <c r="N94" i="56"/>
  <c r="N95" i="56"/>
  <c r="N96" i="56"/>
  <c r="N97" i="56"/>
  <c r="N98" i="56"/>
  <c r="N99" i="56"/>
  <c r="N100" i="56"/>
  <c r="N101" i="56"/>
  <c r="N102" i="56"/>
  <c r="N103" i="56"/>
  <c r="N104" i="56"/>
  <c r="N105" i="56"/>
  <c r="N106" i="56"/>
  <c r="N107" i="56"/>
  <c r="N108" i="56"/>
  <c r="N109" i="56"/>
  <c r="N110" i="56"/>
  <c r="N111" i="56"/>
  <c r="N112" i="56"/>
  <c r="N113" i="56"/>
  <c r="N114" i="56"/>
  <c r="N115" i="56"/>
  <c r="N116" i="56"/>
  <c r="N117" i="56"/>
  <c r="N118" i="56"/>
  <c r="N119" i="56"/>
  <c r="N120" i="56"/>
  <c r="N121" i="56"/>
  <c r="N122" i="56"/>
  <c r="N123" i="56"/>
  <c r="N124" i="56"/>
  <c r="N125" i="56"/>
  <c r="N126" i="56"/>
  <c r="N127" i="56"/>
  <c r="N128" i="56"/>
  <c r="N129" i="56"/>
  <c r="N130" i="56"/>
  <c r="N131" i="56"/>
  <c r="N132" i="56"/>
  <c r="N133" i="56"/>
  <c r="N134" i="56"/>
  <c r="N135" i="56"/>
  <c r="N136" i="56"/>
  <c r="N137" i="56"/>
  <c r="N138" i="56"/>
  <c r="N139" i="56"/>
  <c r="N140" i="56"/>
  <c r="N141" i="56"/>
  <c r="N142" i="56"/>
  <c r="N143" i="56"/>
  <c r="N144" i="56"/>
  <c r="N145" i="56"/>
  <c r="N146" i="56"/>
  <c r="N147" i="56"/>
  <c r="N148" i="56"/>
  <c r="N149" i="56"/>
  <c r="N150" i="56"/>
  <c r="N151" i="56"/>
  <c r="N152" i="56"/>
  <c r="N153" i="56"/>
  <c r="N154" i="56"/>
  <c r="N155" i="56"/>
  <c r="N156" i="56"/>
  <c r="N157" i="56"/>
  <c r="N158" i="56"/>
  <c r="N159" i="56"/>
  <c r="N160" i="56"/>
  <c r="N161" i="56"/>
  <c r="N162" i="56"/>
  <c r="N163" i="56"/>
  <c r="N164" i="56"/>
  <c r="N165" i="56"/>
  <c r="N166" i="56"/>
  <c r="N167" i="56"/>
  <c r="N168" i="56"/>
  <c r="N169" i="56"/>
  <c r="N170" i="56"/>
  <c r="N171" i="56"/>
  <c r="N172" i="56"/>
  <c r="N173" i="56"/>
  <c r="N174" i="56"/>
  <c r="N175" i="56"/>
  <c r="N176" i="56"/>
  <c r="N177" i="56"/>
  <c r="N178" i="56"/>
  <c r="N179" i="56"/>
  <c r="N180" i="56"/>
  <c r="N181" i="56"/>
  <c r="N182" i="56"/>
  <c r="N183" i="56"/>
  <c r="N184" i="56"/>
  <c r="N185" i="56"/>
  <c r="N186" i="56"/>
  <c r="N187" i="56"/>
  <c r="N188" i="56"/>
  <c r="N189" i="56"/>
  <c r="N190" i="56"/>
  <c r="N191" i="56"/>
  <c r="N192" i="56"/>
  <c r="N193" i="56"/>
  <c r="N194" i="56"/>
  <c r="N195" i="56"/>
  <c r="N196" i="56"/>
  <c r="N197" i="56"/>
  <c r="N198" i="56"/>
  <c r="N199" i="56"/>
  <c r="N200" i="56"/>
  <c r="N201" i="56"/>
  <c r="N202" i="56"/>
  <c r="N203" i="56"/>
  <c r="N204" i="56"/>
  <c r="N205" i="56"/>
  <c r="N206" i="56"/>
  <c r="N207" i="56"/>
  <c r="N208" i="56"/>
  <c r="N209" i="56"/>
  <c r="N210" i="56"/>
  <c r="N211" i="56"/>
  <c r="N212" i="56"/>
  <c r="N213" i="56"/>
  <c r="N214" i="56"/>
  <c r="N215" i="56"/>
  <c r="N216" i="56"/>
  <c r="N217" i="56"/>
  <c r="N218" i="56"/>
  <c r="N219" i="56"/>
  <c r="N220" i="56"/>
  <c r="N221" i="56"/>
  <c r="N222" i="56"/>
  <c r="N223" i="56"/>
  <c r="N224" i="56"/>
  <c r="N225" i="56"/>
  <c r="N226" i="56"/>
  <c r="N227" i="56"/>
  <c r="N228" i="56"/>
  <c r="N229" i="56"/>
  <c r="N230" i="56"/>
  <c r="N231" i="56"/>
  <c r="N232" i="56"/>
  <c r="N233" i="56"/>
  <c r="N234" i="56"/>
  <c r="N235" i="56"/>
  <c r="N236" i="56"/>
  <c r="N237" i="56"/>
  <c r="N238" i="56"/>
  <c r="N239" i="56"/>
  <c r="N240" i="56"/>
  <c r="N241" i="56"/>
  <c r="N242" i="56"/>
  <c r="N243" i="56"/>
  <c r="N244" i="56"/>
  <c r="N245" i="56"/>
  <c r="N246" i="56"/>
  <c r="N247" i="56"/>
  <c r="N248" i="56"/>
  <c r="N249" i="56"/>
  <c r="N250" i="56"/>
  <c r="N251" i="56"/>
  <c r="N252" i="56"/>
  <c r="N253" i="56"/>
  <c r="N254" i="56"/>
  <c r="N255" i="56"/>
  <c r="N256" i="56"/>
  <c r="N257" i="56"/>
  <c r="N258" i="56"/>
  <c r="N259" i="56"/>
  <c r="N260" i="56"/>
  <c r="N261" i="56"/>
  <c r="N262" i="56"/>
  <c r="N263" i="56"/>
  <c r="N264" i="56"/>
  <c r="N265" i="56"/>
  <c r="N266" i="56"/>
  <c r="N267" i="56"/>
  <c r="N268" i="56"/>
  <c r="N269" i="56"/>
  <c r="N270" i="56"/>
  <c r="N271" i="56"/>
  <c r="N272" i="56"/>
  <c r="N273" i="56"/>
  <c r="N274" i="56"/>
  <c r="N275" i="56"/>
  <c r="N276" i="56"/>
  <c r="N277" i="56"/>
  <c r="N278" i="56"/>
  <c r="N279" i="56"/>
  <c r="N280" i="56"/>
  <c r="N281" i="56"/>
  <c r="N282" i="56"/>
  <c r="N283" i="56"/>
  <c r="N284" i="56"/>
  <c r="N285" i="56"/>
  <c r="N286" i="56"/>
  <c r="N287" i="56"/>
  <c r="N288" i="56"/>
  <c r="N289" i="56"/>
  <c r="N290" i="56"/>
  <c r="N291" i="56"/>
  <c r="N292" i="56"/>
  <c r="N293" i="56"/>
  <c r="N294" i="56"/>
  <c r="N295" i="56"/>
  <c r="N296" i="56"/>
  <c r="N297" i="56"/>
  <c r="N298" i="56"/>
  <c r="N299" i="56"/>
  <c r="N300" i="56"/>
  <c r="N301" i="56"/>
  <c r="N302" i="56"/>
  <c r="N303" i="56"/>
  <c r="N304" i="56"/>
  <c r="N305" i="56"/>
  <c r="N306" i="56"/>
  <c r="N307" i="56"/>
  <c r="N308" i="56"/>
  <c r="N309" i="56"/>
  <c r="N310" i="56"/>
  <c r="N311" i="56"/>
  <c r="N312" i="56"/>
  <c r="N313" i="56"/>
  <c r="N314" i="56"/>
  <c r="N315" i="56"/>
  <c r="N316" i="56"/>
  <c r="N317" i="56"/>
  <c r="N318" i="56"/>
  <c r="N319" i="56"/>
  <c r="N320" i="56"/>
  <c r="N321" i="56"/>
  <c r="N322" i="56"/>
  <c r="N323" i="56"/>
  <c r="N324" i="56"/>
  <c r="N325" i="56"/>
  <c r="N326" i="56"/>
  <c r="N327" i="56"/>
  <c r="N328" i="56"/>
  <c r="N329" i="56"/>
  <c r="N330" i="56"/>
  <c r="N331" i="56"/>
  <c r="N332" i="56"/>
  <c r="N333" i="56"/>
  <c r="N334" i="56"/>
  <c r="N335" i="56"/>
  <c r="N336" i="56"/>
  <c r="N337" i="56"/>
  <c r="N338" i="56"/>
  <c r="N339" i="56"/>
  <c r="N340" i="56"/>
  <c r="N341" i="56"/>
  <c r="N342" i="56"/>
  <c r="N343" i="56"/>
  <c r="N344" i="56"/>
  <c r="N345" i="56"/>
  <c r="N346" i="56"/>
  <c r="N347" i="56"/>
  <c r="N348" i="56"/>
  <c r="N349" i="56"/>
  <c r="N350" i="56"/>
  <c r="N351" i="56"/>
  <c r="N352" i="56"/>
  <c r="N353" i="56"/>
  <c r="N354" i="56"/>
  <c r="N355" i="56"/>
  <c r="N356" i="56"/>
  <c r="N357" i="56"/>
  <c r="N358" i="56"/>
  <c r="N359" i="56"/>
  <c r="N360" i="56"/>
  <c r="N361" i="56"/>
  <c r="N362" i="56"/>
  <c r="N363" i="56"/>
  <c r="N364" i="56"/>
  <c r="N365" i="56"/>
  <c r="N366" i="56"/>
  <c r="N367" i="56"/>
  <c r="N368" i="56"/>
  <c r="N369" i="56"/>
  <c r="N370" i="56"/>
  <c r="N371" i="56"/>
  <c r="N372" i="56"/>
  <c r="N373" i="56"/>
  <c r="N374" i="56"/>
  <c r="N375" i="56"/>
  <c r="N376" i="56"/>
  <c r="N377" i="56"/>
  <c r="N378" i="56"/>
  <c r="N379" i="56"/>
  <c r="N380" i="56"/>
  <c r="N381" i="56"/>
  <c r="N382" i="56"/>
  <c r="N383" i="56"/>
  <c r="N384" i="56"/>
  <c r="N385" i="56"/>
  <c r="N386" i="56"/>
  <c r="N387" i="56"/>
  <c r="N388" i="56"/>
  <c r="N389" i="56"/>
  <c r="N390" i="56"/>
  <c r="N391" i="56"/>
  <c r="N392" i="56"/>
  <c r="N393" i="56"/>
  <c r="N394" i="56"/>
  <c r="N395" i="56"/>
  <c r="N396" i="56"/>
  <c r="N397" i="56"/>
  <c r="N398" i="56"/>
  <c r="N399" i="56"/>
  <c r="N400" i="56"/>
  <c r="N401" i="56"/>
  <c r="N402" i="56"/>
  <c r="N403" i="56"/>
  <c r="N404" i="56"/>
  <c r="N405" i="56"/>
  <c r="N406" i="56"/>
  <c r="N407" i="56"/>
  <c r="N408" i="56"/>
  <c r="N409" i="56"/>
  <c r="N410" i="56"/>
  <c r="N411" i="56"/>
  <c r="N412" i="56"/>
  <c r="N413" i="56"/>
  <c r="N414" i="56"/>
  <c r="N415" i="56"/>
  <c r="N416" i="56"/>
  <c r="N417" i="56"/>
  <c r="N418" i="56"/>
  <c r="N419" i="56"/>
  <c r="N420" i="56"/>
  <c r="N421" i="56"/>
  <c r="N422" i="56"/>
  <c r="N423" i="56"/>
  <c r="N424" i="56"/>
  <c r="N425" i="56"/>
  <c r="N426" i="56"/>
  <c r="N427" i="56"/>
  <c r="N428" i="56"/>
  <c r="N429" i="56"/>
  <c r="N430" i="56"/>
  <c r="N431" i="56"/>
  <c r="N432" i="56"/>
  <c r="N433" i="56"/>
  <c r="N434" i="56"/>
  <c r="N435" i="56"/>
  <c r="N436" i="56"/>
  <c r="N437" i="56"/>
  <c r="N438" i="56"/>
  <c r="N439" i="56"/>
  <c r="N440" i="56"/>
  <c r="N441" i="56"/>
  <c r="N442" i="56"/>
  <c r="N443" i="56"/>
  <c r="N444" i="56"/>
  <c r="N445" i="56"/>
  <c r="N446" i="56"/>
  <c r="N447" i="56"/>
  <c r="N448" i="56"/>
  <c r="N449" i="56"/>
  <c r="N450" i="56"/>
  <c r="N451" i="56"/>
  <c r="N452" i="56"/>
  <c r="N453" i="56"/>
  <c r="N454" i="56"/>
  <c r="N455" i="56"/>
  <c r="N456" i="56"/>
  <c r="N457" i="56"/>
  <c r="N458" i="56"/>
  <c r="N459" i="56"/>
  <c r="N460" i="56"/>
  <c r="N461" i="56"/>
  <c r="N462" i="56"/>
  <c r="N463" i="56"/>
  <c r="N464" i="56"/>
  <c r="N465" i="56"/>
  <c r="N466" i="56"/>
  <c r="N467" i="56"/>
  <c r="N468" i="56"/>
  <c r="N469" i="56"/>
  <c r="N470" i="56"/>
  <c r="N471" i="56"/>
  <c r="N472" i="56"/>
  <c r="N473" i="56"/>
  <c r="N474" i="56"/>
  <c r="N475" i="56"/>
  <c r="N476" i="56"/>
  <c r="N477" i="56"/>
  <c r="N478" i="56"/>
  <c r="N479" i="56"/>
  <c r="N480" i="56"/>
  <c r="N481" i="56"/>
  <c r="N482" i="56"/>
  <c r="N483" i="56"/>
  <c r="N484" i="56"/>
  <c r="N485" i="56"/>
  <c r="N486" i="56"/>
  <c r="N487" i="56"/>
  <c r="N488" i="56"/>
  <c r="N489" i="56"/>
  <c r="N490" i="56"/>
  <c r="N491" i="56"/>
  <c r="N492" i="56"/>
  <c r="N493" i="56"/>
  <c r="N494" i="56"/>
  <c r="N495" i="56"/>
  <c r="N496" i="56"/>
  <c r="N497" i="56"/>
  <c r="N498" i="56"/>
  <c r="N499" i="56"/>
  <c r="N500" i="56"/>
  <c r="N501" i="56"/>
  <c r="N502" i="56"/>
  <c r="N503" i="56"/>
  <c r="N504" i="56"/>
  <c r="N505" i="56"/>
  <c r="N506" i="56"/>
  <c r="N507" i="56"/>
  <c r="N508" i="56"/>
  <c r="N509" i="56"/>
  <c r="N510" i="56"/>
  <c r="N511" i="56"/>
  <c r="N512" i="56"/>
  <c r="N513" i="56"/>
  <c r="N514" i="56"/>
  <c r="N515" i="56"/>
  <c r="N516" i="56"/>
  <c r="N517" i="56"/>
  <c r="N518" i="56"/>
  <c r="N519" i="56"/>
  <c r="N520" i="56"/>
  <c r="N521" i="56"/>
  <c r="N522" i="56"/>
  <c r="N523" i="56"/>
  <c r="N524" i="56"/>
  <c r="N525" i="56"/>
  <c r="N526" i="56"/>
  <c r="N527" i="56"/>
  <c r="N528" i="56"/>
  <c r="N529" i="56"/>
  <c r="N530" i="56"/>
  <c r="N531" i="56"/>
  <c r="N532" i="56"/>
  <c r="N533" i="56"/>
  <c r="N534" i="56"/>
  <c r="N535" i="56"/>
  <c r="N536" i="56"/>
  <c r="N537" i="56"/>
  <c r="N538" i="56"/>
  <c r="N539" i="56"/>
  <c r="N540" i="56"/>
  <c r="N541" i="56"/>
  <c r="N542" i="56"/>
  <c r="N543" i="56"/>
  <c r="N544" i="56"/>
  <c r="N545" i="56"/>
  <c r="N546" i="56"/>
  <c r="N547" i="56"/>
  <c r="N548" i="56"/>
  <c r="N549" i="56"/>
  <c r="N550" i="56"/>
  <c r="N551" i="56"/>
  <c r="N552" i="56"/>
  <c r="N553" i="56"/>
  <c r="N554" i="56"/>
  <c r="N555" i="56"/>
  <c r="N556" i="56"/>
  <c r="N557" i="56"/>
  <c r="N558" i="56"/>
  <c r="N559" i="56"/>
  <c r="N560" i="56"/>
  <c r="N561" i="56"/>
  <c r="N562" i="56"/>
  <c r="N563" i="56"/>
  <c r="N564" i="56"/>
  <c r="N565" i="56"/>
  <c r="N566" i="56"/>
  <c r="N567" i="56"/>
  <c r="N568" i="56"/>
  <c r="N569" i="56"/>
  <c r="N570" i="56"/>
  <c r="N571" i="56"/>
  <c r="N572" i="56"/>
  <c r="N573" i="56"/>
  <c r="N574" i="56"/>
  <c r="N575" i="56"/>
  <c r="N576" i="56"/>
  <c r="N577" i="56"/>
  <c r="N578" i="56"/>
  <c r="N579" i="56"/>
  <c r="N580" i="56"/>
  <c r="N581" i="56"/>
  <c r="N582" i="56"/>
  <c r="N583" i="56"/>
  <c r="N584" i="56"/>
  <c r="N585" i="56"/>
  <c r="N586" i="56"/>
  <c r="N587" i="56"/>
  <c r="N588" i="56"/>
  <c r="N589" i="56"/>
  <c r="N590" i="56"/>
  <c r="N591" i="56"/>
  <c r="N592" i="56"/>
  <c r="N593" i="56"/>
  <c r="N594" i="56"/>
  <c r="N595" i="56"/>
  <c r="N596" i="56"/>
  <c r="N597" i="56"/>
  <c r="N598" i="56"/>
  <c r="N599" i="56"/>
  <c r="N600" i="56"/>
  <c r="N601" i="56"/>
  <c r="N602" i="56"/>
  <c r="N603" i="56"/>
  <c r="N604" i="56"/>
  <c r="N605" i="56"/>
  <c r="N606" i="56"/>
  <c r="N607" i="56"/>
  <c r="N608" i="56"/>
  <c r="N609" i="56"/>
  <c r="N610" i="56"/>
  <c r="N611" i="56"/>
  <c r="N612" i="56"/>
  <c r="N613" i="56"/>
  <c r="N614" i="56"/>
  <c r="N615" i="56"/>
  <c r="N616" i="56"/>
  <c r="N617" i="56"/>
  <c r="N618" i="56"/>
  <c r="N619" i="56"/>
  <c r="N620" i="56"/>
  <c r="N621" i="56"/>
  <c r="N622" i="56"/>
  <c r="N623" i="56"/>
  <c r="N624" i="56"/>
  <c r="N625" i="56"/>
  <c r="N626" i="56"/>
  <c r="N627" i="56"/>
  <c r="N628" i="56"/>
  <c r="N629" i="56"/>
  <c r="N630" i="56"/>
  <c r="N631" i="56"/>
  <c r="N632" i="56"/>
  <c r="N633" i="56"/>
  <c r="N634" i="56"/>
  <c r="N635" i="56"/>
  <c r="N636" i="56"/>
  <c r="N637" i="56"/>
  <c r="N638" i="56"/>
  <c r="N639" i="56"/>
  <c r="N640" i="56"/>
  <c r="N641" i="56"/>
  <c r="N642" i="56"/>
  <c r="N643" i="56"/>
  <c r="N644" i="56"/>
  <c r="N645" i="56"/>
  <c r="N646" i="56"/>
  <c r="N647" i="56"/>
  <c r="N648" i="56"/>
  <c r="N649" i="56"/>
  <c r="N650" i="56"/>
  <c r="N651" i="56"/>
  <c r="N652" i="56"/>
  <c r="N653" i="56"/>
  <c r="N654" i="56"/>
  <c r="N655" i="56"/>
  <c r="N656" i="56"/>
  <c r="N657" i="56"/>
  <c r="N658" i="56"/>
  <c r="N659" i="56"/>
  <c r="N660" i="56"/>
  <c r="N661" i="56"/>
  <c r="N662" i="56"/>
  <c r="N663" i="56"/>
  <c r="N664" i="56"/>
  <c r="N665" i="56"/>
  <c r="N666" i="56"/>
  <c r="N667" i="56"/>
  <c r="N668" i="56"/>
  <c r="N669" i="56"/>
  <c r="N670" i="56"/>
  <c r="N671" i="56"/>
  <c r="N672" i="56"/>
  <c r="N673" i="56"/>
  <c r="N674" i="56"/>
  <c r="N675" i="56"/>
  <c r="N676" i="56"/>
  <c r="N677" i="56"/>
  <c r="N678" i="56"/>
  <c r="N679" i="56"/>
  <c r="N680" i="56"/>
  <c r="N681" i="56"/>
  <c r="N682" i="56"/>
  <c r="N683" i="56"/>
  <c r="N684" i="56"/>
  <c r="N685" i="56"/>
  <c r="N686" i="56"/>
  <c r="N687" i="56"/>
  <c r="N688" i="56"/>
  <c r="N689" i="56"/>
  <c r="N690" i="56"/>
  <c r="N691" i="56"/>
  <c r="N692" i="56"/>
  <c r="N693" i="56"/>
  <c r="N694" i="56"/>
  <c r="N695" i="56"/>
  <c r="N696" i="56"/>
  <c r="N697" i="56"/>
  <c r="N698" i="56"/>
  <c r="N699" i="56"/>
  <c r="N700" i="56"/>
  <c r="N701" i="56"/>
  <c r="N702" i="56"/>
  <c r="N703" i="56"/>
  <c r="N704" i="56"/>
  <c r="N705" i="56"/>
  <c r="N706" i="56"/>
  <c r="N707" i="56"/>
  <c r="N708" i="56"/>
  <c r="N709" i="56"/>
  <c r="N710" i="56"/>
  <c r="N711" i="56"/>
  <c r="N712" i="56"/>
  <c r="N713" i="56"/>
  <c r="N714" i="56"/>
  <c r="N715" i="56"/>
  <c r="N716" i="56"/>
  <c r="N717" i="56"/>
  <c r="N718" i="56"/>
  <c r="N719" i="56"/>
  <c r="N720" i="56"/>
  <c r="N721" i="56"/>
  <c r="N722" i="56"/>
  <c r="N723" i="56"/>
  <c r="N724" i="56"/>
  <c r="N725" i="56"/>
  <c r="N726" i="56"/>
  <c r="N727" i="56"/>
  <c r="N728" i="56"/>
  <c r="N729" i="56"/>
  <c r="N730" i="56"/>
  <c r="N731" i="56"/>
  <c r="N732" i="56"/>
  <c r="N733" i="56"/>
  <c r="N734" i="56"/>
  <c r="N735" i="56"/>
  <c r="N736" i="56"/>
  <c r="N737" i="56"/>
  <c r="N738" i="56"/>
  <c r="N739" i="56"/>
  <c r="N740" i="56"/>
  <c r="N741" i="56"/>
  <c r="N742" i="56"/>
  <c r="N743" i="56"/>
  <c r="N744" i="56"/>
  <c r="N745" i="56"/>
  <c r="N746" i="56"/>
  <c r="N747" i="56"/>
  <c r="N748" i="56"/>
  <c r="N749" i="56"/>
  <c r="N750" i="56"/>
  <c r="N751" i="56"/>
  <c r="N752" i="56"/>
  <c r="N753" i="56"/>
  <c r="N754" i="56"/>
  <c r="N755" i="56"/>
  <c r="N756" i="56"/>
  <c r="N757" i="56"/>
  <c r="N758" i="56"/>
  <c r="N759" i="56"/>
  <c r="N760" i="56"/>
  <c r="N761" i="56"/>
  <c r="N762" i="56"/>
  <c r="N763" i="56"/>
  <c r="N764" i="56"/>
  <c r="N765" i="56"/>
  <c r="N766" i="56"/>
  <c r="N767" i="56"/>
  <c r="N768" i="56"/>
  <c r="N769" i="56"/>
  <c r="N770" i="56"/>
  <c r="N771" i="56"/>
  <c r="N772" i="56"/>
  <c r="N773" i="56"/>
  <c r="N774" i="56"/>
  <c r="N775" i="56"/>
  <c r="N776" i="56"/>
  <c r="N777" i="56"/>
  <c r="N778" i="56"/>
  <c r="N779" i="56"/>
  <c r="N780" i="56"/>
  <c r="N781" i="56"/>
  <c r="N782" i="56"/>
  <c r="N783" i="56"/>
  <c r="N784" i="56"/>
  <c r="N785" i="56"/>
  <c r="N786" i="56"/>
  <c r="N787" i="56"/>
  <c r="N788" i="56"/>
  <c r="N789" i="56"/>
  <c r="N790" i="56"/>
  <c r="N791" i="56"/>
  <c r="N792" i="56"/>
  <c r="N793" i="56"/>
  <c r="N794" i="56"/>
  <c r="N795" i="56"/>
  <c r="N796" i="56"/>
  <c r="N797" i="56"/>
  <c r="N798" i="56"/>
  <c r="N799" i="56"/>
  <c r="N800" i="56"/>
  <c r="N801" i="56"/>
  <c r="N802" i="56"/>
  <c r="N803" i="56"/>
  <c r="N804" i="56"/>
  <c r="N805" i="56"/>
  <c r="N806" i="56"/>
  <c r="N807" i="56"/>
  <c r="N808" i="56"/>
  <c r="N809" i="56"/>
  <c r="N810" i="56"/>
  <c r="N811" i="56"/>
  <c r="N812" i="56"/>
  <c r="N813" i="56"/>
  <c r="N814" i="56"/>
  <c r="N815" i="56"/>
  <c r="N816" i="56"/>
  <c r="N817" i="56"/>
  <c r="N818" i="56"/>
  <c r="N819" i="56"/>
  <c r="N820" i="56"/>
  <c r="N821" i="56"/>
  <c r="N822" i="56"/>
  <c r="N823" i="56"/>
  <c r="N824" i="56"/>
  <c r="N825" i="56"/>
  <c r="N826" i="56"/>
  <c r="N827" i="56"/>
  <c r="N828" i="56"/>
  <c r="N829" i="56"/>
  <c r="N830" i="56"/>
  <c r="N831" i="56"/>
  <c r="N832" i="56"/>
  <c r="N833" i="56"/>
  <c r="N834" i="56"/>
  <c r="N835" i="56"/>
  <c r="N836" i="56"/>
  <c r="N837" i="56"/>
  <c r="N838" i="56"/>
  <c r="N839" i="56"/>
  <c r="N840" i="56"/>
  <c r="N841" i="56"/>
  <c r="N842" i="56"/>
  <c r="N843" i="56"/>
  <c r="N844" i="56"/>
  <c r="N845" i="56"/>
  <c r="N846" i="56"/>
  <c r="N847" i="56"/>
  <c r="N848" i="56"/>
  <c r="N849" i="56"/>
  <c r="N850" i="56"/>
  <c r="N851" i="56"/>
  <c r="N852" i="56"/>
  <c r="N853" i="56"/>
  <c r="N854" i="56"/>
  <c r="N855" i="56"/>
  <c r="N856" i="56"/>
  <c r="N857" i="56"/>
  <c r="N858" i="56"/>
  <c r="N859" i="56"/>
  <c r="N860" i="56"/>
  <c r="N861" i="56"/>
  <c r="N862" i="56"/>
  <c r="N863" i="56"/>
  <c r="N864" i="56"/>
  <c r="N865" i="56"/>
  <c r="N866" i="56"/>
  <c r="N867" i="56"/>
  <c r="N868" i="56"/>
  <c r="N869" i="56"/>
  <c r="N870" i="56"/>
  <c r="N871" i="56"/>
  <c r="N872" i="56"/>
  <c r="N873" i="56"/>
  <c r="N874" i="56"/>
  <c r="N875" i="56"/>
  <c r="N876" i="56"/>
  <c r="N877" i="56"/>
  <c r="N878" i="56"/>
  <c r="N879" i="56"/>
  <c r="N880" i="56"/>
  <c r="N881" i="56"/>
  <c r="N882" i="56"/>
  <c r="N883" i="56"/>
  <c r="N884" i="56"/>
  <c r="N885" i="56"/>
  <c r="N886" i="56"/>
  <c r="N887" i="56"/>
  <c r="N888" i="56"/>
  <c r="N889" i="56"/>
  <c r="N890" i="56"/>
  <c r="N891" i="56"/>
  <c r="N892" i="56"/>
  <c r="N893" i="56"/>
  <c r="N894" i="56"/>
  <c r="N895" i="56"/>
  <c r="N896" i="56"/>
  <c r="N897" i="56"/>
  <c r="N898" i="56"/>
  <c r="N899" i="56"/>
  <c r="N900" i="56"/>
  <c r="N901" i="56"/>
  <c r="N902" i="56"/>
  <c r="N903" i="56"/>
  <c r="N904" i="56"/>
  <c r="N905" i="56"/>
  <c r="N906" i="56"/>
  <c r="N907" i="56"/>
  <c r="N908" i="56"/>
  <c r="N909" i="56"/>
  <c r="N910" i="56"/>
  <c r="N911" i="56"/>
  <c r="N912" i="56"/>
  <c r="N913" i="56"/>
  <c r="N914" i="56"/>
  <c r="N915" i="56"/>
  <c r="N916" i="56"/>
  <c r="N917" i="56"/>
  <c r="N918" i="56"/>
  <c r="N919" i="56"/>
  <c r="N920" i="56"/>
  <c r="N921" i="56"/>
  <c r="N922" i="56"/>
  <c r="N923" i="56"/>
  <c r="N924" i="56"/>
  <c r="N925" i="56"/>
  <c r="N926" i="56"/>
  <c r="N927" i="56"/>
  <c r="N928" i="56"/>
  <c r="N929" i="56"/>
  <c r="N930" i="56"/>
  <c r="N931" i="56"/>
  <c r="N932" i="56"/>
  <c r="N933" i="56"/>
  <c r="N934" i="56"/>
  <c r="N935" i="56"/>
  <c r="N936" i="56"/>
  <c r="N937" i="56"/>
  <c r="N938" i="56"/>
  <c r="N939" i="56"/>
  <c r="N940" i="56"/>
  <c r="N941" i="56"/>
  <c r="N942" i="56"/>
  <c r="N943" i="56"/>
  <c r="N944" i="56"/>
  <c r="N945" i="56"/>
  <c r="N946" i="56"/>
  <c r="N947" i="56"/>
  <c r="N948" i="56"/>
  <c r="N949" i="56"/>
  <c r="N950" i="56"/>
  <c r="N951" i="56"/>
  <c r="N952" i="56"/>
  <c r="N953" i="56"/>
  <c r="N954" i="56"/>
  <c r="N955" i="56"/>
  <c r="N956" i="56"/>
  <c r="N957" i="56"/>
  <c r="N958" i="56"/>
  <c r="N959" i="56"/>
  <c r="N960" i="56"/>
  <c r="N961" i="56"/>
  <c r="N962" i="56"/>
  <c r="N963" i="56"/>
  <c r="N964" i="56"/>
  <c r="N965" i="56"/>
  <c r="N966" i="56"/>
  <c r="N967" i="56"/>
  <c r="N968" i="56"/>
  <c r="N969" i="56"/>
  <c r="N970" i="56"/>
  <c r="N971" i="56"/>
  <c r="N972" i="56"/>
  <c r="N973" i="56"/>
  <c r="N974" i="56"/>
  <c r="N975" i="56"/>
  <c r="N976" i="56"/>
  <c r="N977" i="56"/>
  <c r="N978" i="56"/>
  <c r="N979" i="56"/>
  <c r="N980" i="56"/>
  <c r="N981" i="56"/>
  <c r="N982" i="56"/>
  <c r="N983" i="56"/>
  <c r="N984" i="56"/>
  <c r="N985" i="56"/>
  <c r="N986" i="56"/>
  <c r="N987" i="56"/>
  <c r="N988" i="56"/>
  <c r="N989" i="56"/>
  <c r="N990" i="56"/>
  <c r="N991" i="56"/>
  <c r="N992" i="56"/>
  <c r="N993" i="56"/>
  <c r="N994" i="56"/>
  <c r="N995" i="56"/>
  <c r="N996" i="56"/>
  <c r="N997" i="56"/>
  <c r="N998" i="56"/>
  <c r="N999" i="56"/>
  <c r="N1000" i="56"/>
  <c r="N1001" i="56"/>
  <c r="N1002" i="56"/>
  <c r="N1003" i="56"/>
  <c r="N1004" i="56"/>
  <c r="N1005" i="56"/>
  <c r="N1006" i="56"/>
  <c r="N1007" i="56"/>
  <c r="N1008" i="56"/>
  <c r="N1009" i="56"/>
  <c r="N1010" i="56"/>
  <c r="N1011" i="56"/>
  <c r="N1012" i="56"/>
  <c r="N1013" i="56"/>
  <c r="N1014" i="56"/>
  <c r="N1015" i="56"/>
  <c r="N1016" i="56"/>
  <c r="N1017" i="56"/>
  <c r="N1018" i="56"/>
  <c r="N1019" i="56"/>
  <c r="N1020" i="56"/>
  <c r="N1021" i="56"/>
  <c r="N1022" i="56"/>
  <c r="N1023" i="56"/>
  <c r="N1024" i="56"/>
  <c r="N1025" i="56"/>
  <c r="N1026" i="56"/>
  <c r="N1027" i="56"/>
  <c r="N1028" i="56"/>
  <c r="N1029" i="56"/>
  <c r="N1030" i="56"/>
  <c r="N1031" i="56"/>
  <c r="N1032" i="56"/>
  <c r="N1033" i="56"/>
  <c r="N1034" i="56"/>
  <c r="N1035" i="56"/>
  <c r="N1036" i="56"/>
  <c r="N1037" i="56"/>
  <c r="N1038" i="56"/>
  <c r="N1039" i="56"/>
  <c r="N1040" i="56"/>
  <c r="N1041" i="56"/>
  <c r="N1042" i="56"/>
  <c r="N1043" i="56"/>
  <c r="N1044" i="56"/>
  <c r="N1045" i="56"/>
  <c r="N1046" i="56"/>
  <c r="N1047" i="56"/>
  <c r="N1048" i="56"/>
  <c r="N1049" i="56"/>
  <c r="N1050" i="56"/>
  <c r="N1051" i="56"/>
  <c r="N1052" i="56"/>
  <c r="N1053" i="56"/>
  <c r="N1054" i="56"/>
  <c r="N1055" i="56"/>
  <c r="N1056" i="56"/>
  <c r="N1057" i="56"/>
  <c r="N1058" i="56"/>
  <c r="N1059" i="56"/>
  <c r="N1060" i="56"/>
  <c r="N1061" i="56"/>
  <c r="N1062" i="56"/>
  <c r="N1063" i="56"/>
  <c r="N1064" i="56"/>
  <c r="N1065" i="56"/>
  <c r="N1066" i="56"/>
  <c r="N1067" i="56"/>
  <c r="N1068" i="56"/>
  <c r="N1069" i="56"/>
  <c r="N1070" i="56"/>
  <c r="N1071" i="56"/>
  <c r="N1072" i="56"/>
  <c r="N1073" i="56"/>
  <c r="N1074" i="56"/>
  <c r="N1075" i="56"/>
  <c r="N1076" i="56"/>
  <c r="N1077" i="56"/>
  <c r="N1078" i="56"/>
  <c r="N1079" i="56"/>
  <c r="N1080" i="56"/>
  <c r="N1081" i="56"/>
  <c r="N1082" i="56"/>
  <c r="N1083" i="56"/>
  <c r="N1084" i="56"/>
  <c r="N1085" i="56"/>
  <c r="N1086" i="56"/>
  <c r="N1087" i="56"/>
  <c r="N1088" i="56"/>
  <c r="N1089" i="56"/>
  <c r="N1090" i="56"/>
  <c r="N1091" i="56"/>
  <c r="N1092" i="56"/>
  <c r="N1093" i="56"/>
  <c r="N1094" i="56"/>
  <c r="N1095" i="56"/>
  <c r="N1096" i="56"/>
  <c r="N1097" i="56"/>
  <c r="N1098" i="56"/>
  <c r="N1099" i="56"/>
  <c r="N1100" i="56"/>
  <c r="N1101" i="56"/>
  <c r="N1102" i="56"/>
  <c r="N1103" i="56"/>
  <c r="N1104" i="56"/>
  <c r="N1105" i="56"/>
  <c r="N1106" i="56"/>
  <c r="N1107" i="56"/>
  <c r="N1108" i="56"/>
  <c r="N1109" i="56"/>
  <c r="N1110" i="56"/>
  <c r="N1111" i="56"/>
  <c r="N1112" i="56"/>
  <c r="N1113" i="56"/>
  <c r="N1114" i="56"/>
  <c r="N1115" i="56"/>
  <c r="N1116" i="56"/>
  <c r="N1117" i="56"/>
  <c r="N1118" i="56"/>
  <c r="N1119" i="56"/>
  <c r="N1120" i="56"/>
  <c r="N1121" i="56"/>
  <c r="N1122" i="56"/>
  <c r="N1123" i="56"/>
  <c r="N1124" i="56"/>
  <c r="N1125" i="56"/>
  <c r="N1126" i="56"/>
  <c r="N1127" i="56"/>
  <c r="N1128" i="56"/>
  <c r="N1129" i="56"/>
  <c r="N1130" i="56"/>
  <c r="N1131" i="56"/>
  <c r="N1132" i="56"/>
  <c r="N1133" i="56"/>
  <c r="N1134" i="56"/>
  <c r="N1135" i="56"/>
  <c r="N1136" i="56"/>
  <c r="N1137" i="56"/>
  <c r="N1138" i="56"/>
  <c r="N1139" i="56"/>
  <c r="N1140" i="56"/>
  <c r="N1141" i="56"/>
  <c r="N1142" i="56"/>
  <c r="N1143" i="56"/>
  <c r="N1144" i="56"/>
  <c r="N1145" i="56"/>
  <c r="N1146" i="56"/>
  <c r="N1147" i="56"/>
  <c r="N1148" i="56"/>
  <c r="N1149" i="56"/>
  <c r="N1150" i="56"/>
  <c r="N1151" i="56"/>
  <c r="N1152" i="56"/>
  <c r="N1153" i="56"/>
  <c r="N1154" i="56"/>
  <c r="N1155" i="56"/>
  <c r="N1156" i="56"/>
  <c r="N1157" i="56"/>
  <c r="N1158" i="56"/>
  <c r="N1159" i="56"/>
  <c r="N1160" i="56"/>
  <c r="N1161" i="56"/>
  <c r="N1162" i="56"/>
  <c r="N1163" i="56"/>
  <c r="N1164" i="56"/>
  <c r="N1165" i="56"/>
  <c r="N1166" i="56"/>
  <c r="N1167" i="56"/>
  <c r="N1168" i="56"/>
  <c r="N1169" i="56"/>
  <c r="N1170" i="56"/>
  <c r="N1171" i="56"/>
  <c r="N1172" i="56"/>
  <c r="N1173" i="56"/>
  <c r="N1174" i="56"/>
  <c r="N1175" i="56"/>
  <c r="N1176" i="56"/>
  <c r="N1177" i="56"/>
  <c r="N1178" i="56"/>
  <c r="N1179" i="56"/>
  <c r="N1180" i="56"/>
  <c r="N1181" i="56"/>
  <c r="N1182" i="56"/>
  <c r="N1183" i="56"/>
  <c r="N1184" i="56"/>
  <c r="N1185" i="56"/>
  <c r="N1186" i="56"/>
  <c r="N1187" i="56"/>
  <c r="N1188" i="56"/>
  <c r="N1189" i="56"/>
  <c r="N1190" i="56"/>
  <c r="N1191" i="56"/>
  <c r="N1192" i="56"/>
  <c r="N1193" i="56"/>
  <c r="N1194" i="56"/>
  <c r="N1195" i="56"/>
  <c r="N1196" i="56"/>
  <c r="N1197" i="56"/>
  <c r="N1198" i="56"/>
  <c r="N1199" i="56"/>
  <c r="N1200" i="56"/>
  <c r="N1201" i="56"/>
  <c r="N1202" i="56"/>
  <c r="N1203" i="56"/>
  <c r="N1204" i="56"/>
  <c r="N1205" i="56"/>
  <c r="N1206" i="56"/>
  <c r="N1207" i="56"/>
  <c r="N1208" i="56"/>
  <c r="N1209" i="56"/>
  <c r="N1210" i="56"/>
  <c r="N1211" i="56"/>
  <c r="N1212" i="56"/>
  <c r="N1213" i="56"/>
  <c r="N1214" i="56"/>
  <c r="N1215" i="56"/>
  <c r="N1216" i="56"/>
  <c r="N1217" i="56"/>
  <c r="N1218" i="56"/>
  <c r="N1219" i="56"/>
  <c r="N1220" i="56"/>
  <c r="N1221" i="56"/>
  <c r="N1222" i="56"/>
  <c r="N1223" i="56"/>
  <c r="N1224" i="56"/>
  <c r="N1225" i="56"/>
  <c r="N1226" i="56"/>
  <c r="N1227" i="56"/>
  <c r="N1228" i="56"/>
  <c r="N1229" i="56"/>
  <c r="N1230" i="56"/>
  <c r="N1231" i="56"/>
  <c r="N1232" i="56"/>
  <c r="N1233" i="56"/>
  <c r="N1234" i="56"/>
  <c r="N1235" i="56"/>
  <c r="N1236" i="56"/>
  <c r="N1237" i="56"/>
  <c r="N1238" i="56"/>
  <c r="N1239" i="56"/>
  <c r="N1240" i="56"/>
  <c r="N1241" i="56"/>
  <c r="N1242" i="56"/>
  <c r="N1243" i="56"/>
  <c r="N1244" i="56"/>
  <c r="N1245" i="56"/>
  <c r="N1246" i="56"/>
  <c r="N1247" i="56"/>
  <c r="N1248" i="56"/>
  <c r="N1249" i="56"/>
  <c r="N1250" i="56"/>
  <c r="N1251" i="56"/>
  <c r="N1252" i="56"/>
  <c r="N1253" i="56"/>
  <c r="N1254" i="56"/>
  <c r="N1255" i="56"/>
  <c r="N1256" i="56"/>
  <c r="N1257" i="56"/>
  <c r="N1258" i="56"/>
  <c r="N1259" i="56"/>
  <c r="N1260" i="56"/>
  <c r="N1261" i="56"/>
  <c r="N1262" i="56"/>
  <c r="N1263" i="56"/>
  <c r="N1264" i="56"/>
  <c r="N1265" i="56"/>
  <c r="N1266" i="56"/>
  <c r="N1267" i="56"/>
  <c r="N1268" i="56"/>
  <c r="N1269" i="56"/>
  <c r="N1270" i="56"/>
  <c r="N1271" i="56"/>
  <c r="N1272" i="56"/>
  <c r="N1273" i="56"/>
  <c r="N1274" i="56"/>
  <c r="N1275" i="56"/>
  <c r="N1276" i="56"/>
  <c r="N1277" i="56"/>
  <c r="N1278" i="56"/>
  <c r="N1279" i="56"/>
  <c r="N1280" i="56"/>
  <c r="N1281" i="56"/>
  <c r="N1282" i="56"/>
  <c r="N1283" i="56"/>
  <c r="N1284" i="56"/>
  <c r="N1285" i="56"/>
  <c r="N1286" i="56"/>
  <c r="N1287" i="56"/>
  <c r="N1288" i="56"/>
  <c r="N1289" i="56"/>
  <c r="N1290" i="56"/>
  <c r="N1291" i="56"/>
  <c r="N1292" i="56"/>
  <c r="N1293" i="56"/>
  <c r="N1294" i="56"/>
  <c r="N1295" i="56"/>
  <c r="N1296" i="56"/>
  <c r="N1297" i="56"/>
  <c r="N1298" i="56"/>
  <c r="N1299" i="56"/>
  <c r="N1300" i="56"/>
  <c r="N1301" i="56"/>
  <c r="N1302" i="56"/>
  <c r="N1303" i="56"/>
  <c r="N1304" i="56"/>
  <c r="N1305" i="56"/>
  <c r="N1306" i="56"/>
  <c r="N1307" i="56"/>
  <c r="N1308" i="56"/>
  <c r="N1309" i="56"/>
  <c r="N1310" i="56"/>
  <c r="N1311" i="56"/>
  <c r="N1312" i="56"/>
  <c r="N1313" i="56"/>
  <c r="N1314" i="56"/>
  <c r="N1315" i="56"/>
  <c r="N1316" i="56"/>
  <c r="N1317" i="56"/>
  <c r="N1318" i="56"/>
  <c r="N1319" i="56"/>
  <c r="N1320" i="56"/>
  <c r="N1321" i="56"/>
  <c r="N1322" i="56"/>
  <c r="N1323" i="56"/>
  <c r="N1324" i="56"/>
  <c r="N1325" i="56"/>
  <c r="N1326" i="56"/>
  <c r="N1327" i="56"/>
  <c r="N1328" i="56"/>
  <c r="N1329" i="56"/>
  <c r="N1330" i="56"/>
  <c r="N1331" i="56"/>
  <c r="N1332" i="56"/>
  <c r="N1333" i="56"/>
  <c r="N1334" i="56"/>
  <c r="N1335" i="56"/>
  <c r="N1336" i="56"/>
  <c r="N1337" i="56"/>
  <c r="N1338" i="56"/>
  <c r="N1339" i="56"/>
  <c r="N1340" i="56"/>
  <c r="N1341" i="56"/>
  <c r="N1342" i="56"/>
  <c r="N1343" i="56"/>
  <c r="N1344" i="56"/>
  <c r="N1345" i="56"/>
  <c r="N1346" i="56"/>
  <c r="N1347" i="56"/>
  <c r="N1348" i="56"/>
  <c r="N1349" i="56"/>
  <c r="N1350" i="56"/>
  <c r="N1351" i="56"/>
  <c r="N1352" i="56"/>
  <c r="N1353" i="56"/>
  <c r="N1354" i="56"/>
  <c r="N1355" i="56"/>
  <c r="N1356" i="56"/>
  <c r="N1357" i="56"/>
  <c r="N1358" i="56"/>
  <c r="N1359" i="56"/>
  <c r="N1360" i="56"/>
  <c r="N1361" i="56"/>
  <c r="N1362" i="56"/>
  <c r="N1363" i="56"/>
  <c r="N1364" i="56"/>
  <c r="N1365" i="56"/>
  <c r="N1366" i="56"/>
  <c r="N1367" i="56"/>
  <c r="N1368" i="56"/>
  <c r="N1369" i="56"/>
  <c r="N1370" i="56"/>
  <c r="N1371" i="56"/>
  <c r="N1372" i="56"/>
  <c r="N1373" i="56"/>
  <c r="N1374" i="56"/>
  <c r="N1375" i="56"/>
  <c r="N1376" i="56"/>
  <c r="N1377" i="56"/>
  <c r="N1378" i="56"/>
  <c r="N1379" i="56"/>
  <c r="N1380" i="56"/>
  <c r="N1381" i="56"/>
  <c r="N1382" i="56"/>
  <c r="N1383" i="56"/>
  <c r="N1384" i="56"/>
  <c r="N1385" i="56"/>
  <c r="N1386" i="56"/>
  <c r="N1387" i="56"/>
  <c r="N1388" i="56"/>
  <c r="N1389" i="56"/>
  <c r="N1390" i="56"/>
  <c r="N1391" i="56"/>
  <c r="N1392" i="56"/>
  <c r="N1393" i="56"/>
  <c r="N1394" i="56"/>
  <c r="N1395" i="56"/>
  <c r="N1396" i="56"/>
  <c r="N1397" i="56"/>
  <c r="N1398" i="56"/>
  <c r="N1399" i="56"/>
  <c r="N1400" i="56"/>
  <c r="N1401" i="56"/>
  <c r="N1402" i="56"/>
  <c r="N1403" i="56"/>
  <c r="N1404" i="56"/>
  <c r="N1405" i="56"/>
  <c r="N1406" i="56"/>
  <c r="N1407" i="56"/>
  <c r="N1408" i="56"/>
  <c r="N1409" i="56"/>
  <c r="N1410" i="56"/>
  <c r="N1411" i="56"/>
  <c r="N1412" i="56"/>
  <c r="N1413" i="56"/>
  <c r="N1414" i="56"/>
  <c r="N1415" i="56"/>
  <c r="N1416" i="56"/>
  <c r="N1417" i="56"/>
  <c r="N1418" i="56"/>
  <c r="N1419" i="56"/>
  <c r="N1420" i="56"/>
  <c r="N1421" i="56"/>
  <c r="N1422" i="56"/>
  <c r="N1423" i="56"/>
  <c r="N1424" i="56"/>
  <c r="N1425" i="56"/>
  <c r="N1426" i="56"/>
  <c r="N1427" i="56"/>
  <c r="N1428" i="56"/>
  <c r="N1429" i="56"/>
  <c r="N1430" i="56"/>
  <c r="N1431" i="56"/>
  <c r="N1432" i="56"/>
  <c r="N1433" i="56"/>
  <c r="N1434" i="56"/>
  <c r="N1435" i="56"/>
  <c r="N1436" i="56"/>
  <c r="N1437" i="56"/>
  <c r="N1438" i="56"/>
  <c r="N1439" i="56"/>
  <c r="N1440" i="56"/>
  <c r="N1441" i="56"/>
  <c r="N1442" i="56"/>
  <c r="N1443" i="56"/>
  <c r="N1444" i="56"/>
  <c r="N1445" i="56"/>
  <c r="N1446" i="56"/>
  <c r="N1447" i="56"/>
  <c r="N1448" i="56"/>
  <c r="N1449" i="56"/>
  <c r="N1450" i="56"/>
  <c r="N1451" i="56"/>
  <c r="N1452" i="56"/>
  <c r="N1453" i="56"/>
  <c r="N1454" i="56"/>
  <c r="N1455" i="56"/>
  <c r="N1456" i="56"/>
  <c r="N1457" i="56"/>
  <c r="N1458" i="56"/>
  <c r="N1459" i="56"/>
  <c r="N1460" i="56"/>
  <c r="N1461" i="56"/>
  <c r="N1462" i="56"/>
  <c r="N1463" i="56"/>
  <c r="N1464" i="56"/>
  <c r="N1465" i="56"/>
  <c r="N1466" i="56"/>
  <c r="N1467" i="56"/>
  <c r="N1468" i="56"/>
  <c r="N1469" i="56"/>
  <c r="N1470" i="56"/>
  <c r="N1471" i="56"/>
  <c r="N1472" i="56"/>
  <c r="N1473" i="56"/>
  <c r="N1474" i="56"/>
  <c r="N1475" i="56"/>
  <c r="N1476" i="56"/>
  <c r="N1477" i="56"/>
  <c r="N1478" i="56"/>
  <c r="N1479" i="56"/>
  <c r="N1480" i="56"/>
  <c r="N1481" i="56"/>
  <c r="N1482" i="56"/>
  <c r="N1483" i="56"/>
  <c r="N1484" i="56"/>
  <c r="N1485" i="56"/>
  <c r="N1486" i="56"/>
  <c r="N1487" i="56"/>
  <c r="N1488" i="56"/>
  <c r="N1489" i="56"/>
  <c r="N1490" i="56"/>
  <c r="N1491" i="56"/>
  <c r="N1492" i="56"/>
  <c r="N1493" i="56"/>
  <c r="N1494" i="56"/>
  <c r="N1495" i="56"/>
  <c r="N1496" i="56"/>
  <c r="N1497" i="56"/>
  <c r="N1498" i="56"/>
  <c r="N1499" i="56"/>
  <c r="N1500" i="56"/>
  <c r="N1501" i="56"/>
  <c r="N1502" i="56"/>
  <c r="N1503" i="56"/>
  <c r="N1504" i="56"/>
  <c r="N1505" i="56"/>
  <c r="N1506" i="56"/>
  <c r="N1507" i="56"/>
  <c r="N1508" i="56"/>
  <c r="N1509" i="56"/>
  <c r="N1510" i="56"/>
  <c r="N1511" i="56"/>
  <c r="N1512" i="56"/>
  <c r="N1513" i="56"/>
  <c r="N1514" i="56"/>
  <c r="N1515" i="56"/>
  <c r="N1516" i="56"/>
  <c r="N1517" i="56"/>
  <c r="N1518" i="56"/>
  <c r="N1519" i="56"/>
  <c r="N1520" i="56"/>
  <c r="N1521" i="56"/>
  <c r="N1522" i="56"/>
  <c r="N1523" i="56"/>
  <c r="N1524" i="56"/>
  <c r="N1525" i="56"/>
  <c r="N1526" i="56"/>
  <c r="N1527" i="56"/>
  <c r="N1528" i="56"/>
  <c r="N1529" i="56"/>
  <c r="N1530" i="56"/>
  <c r="N1531" i="56"/>
  <c r="N1532" i="56"/>
  <c r="N1533" i="56"/>
  <c r="N1534" i="56"/>
  <c r="N1535" i="56"/>
  <c r="N1536" i="56"/>
  <c r="N1537" i="56"/>
  <c r="N1538" i="56"/>
  <c r="N1539" i="56"/>
  <c r="N1540" i="56"/>
  <c r="N1541" i="56"/>
  <c r="N1542" i="56"/>
  <c r="N1543" i="56"/>
  <c r="N1544" i="56"/>
  <c r="N1545" i="56"/>
  <c r="N1546" i="56"/>
  <c r="N1547" i="56"/>
  <c r="N1548" i="56"/>
  <c r="N1549" i="56"/>
  <c r="N1550" i="56"/>
  <c r="N1551" i="56"/>
  <c r="N1552" i="56"/>
  <c r="N1553" i="56"/>
  <c r="N1554" i="56"/>
  <c r="N1555" i="56"/>
  <c r="N1556" i="56"/>
  <c r="N1557" i="56"/>
  <c r="N1558" i="56"/>
  <c r="N1559" i="56"/>
  <c r="N1560" i="56"/>
  <c r="N1561" i="56"/>
  <c r="N1562" i="56"/>
  <c r="N1563" i="56"/>
  <c r="N1564" i="56"/>
  <c r="N1565" i="56"/>
  <c r="N1566" i="56"/>
  <c r="N1567" i="56"/>
  <c r="N1568" i="56"/>
  <c r="N1569" i="56"/>
  <c r="N1570" i="56"/>
  <c r="N1571" i="56"/>
  <c r="N1572" i="56"/>
  <c r="N1573" i="56"/>
  <c r="N1574" i="56"/>
  <c r="N1575" i="56"/>
  <c r="N1576" i="56"/>
  <c r="N1577" i="56"/>
  <c r="N1578" i="56"/>
  <c r="N1579" i="56"/>
  <c r="N1580" i="56"/>
  <c r="N1581" i="56"/>
  <c r="N1582" i="56"/>
  <c r="N1583" i="56"/>
  <c r="N1584" i="56"/>
  <c r="N1585" i="56"/>
  <c r="N1586" i="56"/>
  <c r="N1587" i="56"/>
  <c r="N1588" i="56"/>
  <c r="N1589" i="56"/>
  <c r="N1590" i="56"/>
  <c r="N1591" i="56"/>
  <c r="N1592" i="56"/>
  <c r="N1593" i="56"/>
  <c r="N1594" i="56"/>
  <c r="N1595" i="56"/>
  <c r="N1596" i="56"/>
  <c r="N1597" i="56"/>
  <c r="N1598" i="56"/>
  <c r="N1599" i="56"/>
  <c r="N1600" i="56"/>
  <c r="N1601" i="56"/>
  <c r="N1602" i="56"/>
  <c r="N1603" i="56"/>
  <c r="N1604" i="56"/>
  <c r="N1605" i="56"/>
  <c r="N1606" i="56"/>
  <c r="N1607" i="56"/>
  <c r="N1608" i="56"/>
  <c r="N1609" i="56"/>
  <c r="N1610" i="56"/>
  <c r="N1611" i="56"/>
  <c r="N1612" i="56"/>
  <c r="N1613" i="56"/>
  <c r="N1614" i="56"/>
  <c r="N1615" i="56"/>
  <c r="N1616" i="56"/>
  <c r="N1617" i="56"/>
  <c r="N1618" i="56"/>
  <c r="N1619" i="56"/>
  <c r="N1620" i="56"/>
  <c r="N1621" i="56"/>
  <c r="N1622" i="56"/>
  <c r="N1623" i="56"/>
  <c r="N1624" i="56"/>
  <c r="N1625" i="56"/>
  <c r="N1626" i="56"/>
  <c r="N1627" i="56"/>
  <c r="N1628" i="56"/>
  <c r="N1629" i="56"/>
  <c r="N1630" i="56"/>
  <c r="N1631" i="56"/>
  <c r="N1632" i="56"/>
  <c r="N1633" i="56"/>
  <c r="N1634" i="56"/>
  <c r="N1635" i="56"/>
  <c r="N1636" i="56"/>
  <c r="N1637" i="56"/>
  <c r="N1638" i="56"/>
  <c r="N1639" i="56"/>
  <c r="N1640" i="56"/>
  <c r="N1641" i="56"/>
  <c r="N1642" i="56"/>
  <c r="N1643" i="56"/>
  <c r="N1644" i="56"/>
  <c r="N1645" i="56"/>
  <c r="N1646" i="56"/>
  <c r="N1647" i="56"/>
  <c r="N1648" i="56"/>
  <c r="N1649" i="56"/>
  <c r="N1650" i="56"/>
  <c r="N1651" i="56"/>
  <c r="N1652" i="56"/>
  <c r="N1653" i="56"/>
  <c r="N1654" i="56"/>
  <c r="N1655" i="56"/>
  <c r="N1656" i="56"/>
  <c r="N1657" i="56"/>
  <c r="N1658" i="56"/>
  <c r="N1659" i="56"/>
  <c r="N1660" i="56"/>
  <c r="N1661" i="56"/>
  <c r="N1662" i="56"/>
  <c r="N1663" i="56"/>
  <c r="N1664" i="56"/>
  <c r="N1665" i="56"/>
  <c r="N1666" i="56"/>
  <c r="N1667" i="56"/>
  <c r="N1668" i="56"/>
  <c r="N1669" i="56"/>
  <c r="N1670" i="56"/>
  <c r="N1671" i="56"/>
  <c r="N1672" i="56"/>
  <c r="N1673" i="56"/>
  <c r="N1674" i="56"/>
  <c r="N1675" i="56"/>
  <c r="N1676" i="56"/>
  <c r="N1677" i="56"/>
  <c r="N1678" i="56"/>
  <c r="N1679" i="56"/>
  <c r="N1680" i="56"/>
  <c r="N1681" i="56"/>
  <c r="N1682" i="56"/>
  <c r="N1683" i="56"/>
  <c r="N1684" i="56"/>
  <c r="N1685" i="56"/>
  <c r="N1686" i="56"/>
  <c r="N1687" i="56"/>
  <c r="N1688" i="56"/>
  <c r="N1689" i="56"/>
  <c r="N1690" i="56"/>
  <c r="N1691" i="56"/>
  <c r="N1692" i="56"/>
  <c r="N1693" i="56"/>
  <c r="N1694" i="56"/>
  <c r="N1695" i="56"/>
  <c r="N1696" i="56"/>
  <c r="N1697" i="56"/>
  <c r="N1698" i="56"/>
  <c r="N1699" i="56"/>
  <c r="N1700" i="56"/>
  <c r="N1701" i="56"/>
  <c r="N1702" i="56"/>
  <c r="N1703" i="56"/>
  <c r="N1704" i="56"/>
  <c r="N1705" i="56"/>
  <c r="N1706" i="56"/>
  <c r="N1707" i="56"/>
  <c r="N1708" i="56"/>
  <c r="N1709" i="56"/>
  <c r="N1710" i="56"/>
  <c r="N1711" i="56"/>
  <c r="N1712" i="56"/>
  <c r="N1713" i="56"/>
  <c r="N1714" i="56"/>
  <c r="N1715" i="56"/>
  <c r="N1716" i="56"/>
  <c r="N1717" i="56"/>
  <c r="N1718" i="56"/>
  <c r="N1719" i="56"/>
  <c r="N1720" i="56"/>
  <c r="N1721" i="56"/>
  <c r="N1722" i="56"/>
  <c r="N1723" i="56"/>
  <c r="N1724" i="56"/>
  <c r="N1725" i="56"/>
  <c r="N1726" i="56"/>
  <c r="N1727" i="56"/>
  <c r="N1728" i="56"/>
  <c r="N1729" i="56"/>
  <c r="N1730" i="56"/>
  <c r="N1731" i="56"/>
  <c r="N1732" i="56"/>
  <c r="N1733" i="56"/>
  <c r="N1734" i="56"/>
  <c r="N1735" i="56"/>
  <c r="N1736" i="56"/>
  <c r="N1737" i="56"/>
  <c r="N1738" i="56"/>
  <c r="N1739" i="56"/>
  <c r="N1740" i="56"/>
  <c r="N1741" i="56"/>
  <c r="N1742" i="56"/>
  <c r="N1743" i="56"/>
  <c r="N1744" i="56"/>
  <c r="N1745" i="56"/>
  <c r="N1746" i="56"/>
  <c r="N1747" i="56"/>
  <c r="N1748" i="56"/>
  <c r="N1749" i="56"/>
  <c r="N1750" i="56"/>
  <c r="N1751" i="56"/>
  <c r="N1752" i="56"/>
  <c r="N1753" i="56"/>
  <c r="N1754" i="56"/>
  <c r="N1755" i="56"/>
  <c r="N1756" i="56"/>
  <c r="N1757" i="56"/>
  <c r="N1758" i="56"/>
  <c r="N1759" i="56"/>
  <c r="N1760" i="56"/>
  <c r="N1761" i="56"/>
  <c r="N1762" i="56"/>
  <c r="N1763" i="56"/>
  <c r="N1764" i="56"/>
  <c r="N1765" i="56"/>
  <c r="N1766" i="56"/>
  <c r="N1767" i="56"/>
  <c r="N1768" i="56"/>
  <c r="N1769" i="56"/>
  <c r="N1770" i="56"/>
  <c r="N1771" i="56"/>
  <c r="N1772" i="56"/>
  <c r="N1773" i="56"/>
  <c r="N1774" i="56"/>
  <c r="N1775" i="56"/>
  <c r="N1776" i="56"/>
  <c r="N1777" i="56"/>
  <c r="N1778" i="56"/>
  <c r="N1779" i="56"/>
  <c r="N1780" i="56"/>
  <c r="N1781" i="56"/>
  <c r="N1782" i="56"/>
  <c r="N1783" i="56"/>
  <c r="N1784" i="56"/>
  <c r="N1785" i="56"/>
  <c r="N1786" i="56"/>
  <c r="N1787" i="56"/>
  <c r="N1788" i="56"/>
  <c r="N1789" i="56"/>
  <c r="N1790" i="56"/>
  <c r="N1791" i="56"/>
  <c r="N1792" i="56"/>
  <c r="N1793" i="56"/>
  <c r="N1794" i="56"/>
  <c r="N1795" i="56"/>
  <c r="N1796" i="56"/>
  <c r="N1797" i="56"/>
  <c r="N1798" i="56"/>
  <c r="N1799" i="56"/>
  <c r="N1800" i="56"/>
  <c r="N1801" i="56"/>
  <c r="N1802" i="56"/>
  <c r="N1803" i="56"/>
  <c r="N1804" i="56"/>
  <c r="N1805" i="56"/>
  <c r="N1806" i="56"/>
  <c r="N1807" i="56"/>
  <c r="N1808" i="56"/>
  <c r="N1809" i="56"/>
  <c r="N1810" i="56"/>
  <c r="N1811" i="56"/>
  <c r="N1812" i="56"/>
  <c r="N1813" i="56"/>
  <c r="N1814" i="56"/>
  <c r="N1815" i="56"/>
  <c r="N1816" i="56"/>
  <c r="N1817" i="56"/>
  <c r="N1818" i="56"/>
  <c r="N1819" i="56"/>
  <c r="N1820" i="56"/>
  <c r="N1821" i="56"/>
  <c r="N1822" i="56"/>
  <c r="N1823" i="56"/>
  <c r="N1824" i="56"/>
  <c r="N1825" i="56"/>
  <c r="N1826" i="56"/>
  <c r="N1827" i="56"/>
  <c r="N1828" i="56"/>
  <c r="N1829" i="56"/>
  <c r="N1830" i="56"/>
  <c r="N1831" i="56"/>
  <c r="N1832" i="56"/>
  <c r="N1833" i="56"/>
  <c r="N1834" i="56"/>
  <c r="N1835" i="56"/>
  <c r="N1836" i="56"/>
  <c r="N1837" i="56"/>
  <c r="N1838" i="56"/>
  <c r="N1839" i="56"/>
  <c r="N1840" i="56"/>
  <c r="N1841" i="56"/>
  <c r="N1842" i="56"/>
  <c r="N1843" i="56"/>
  <c r="N1844" i="56"/>
  <c r="N1845" i="56"/>
  <c r="N1846" i="56"/>
  <c r="N1847" i="56"/>
  <c r="N1848" i="56"/>
  <c r="N1849" i="56"/>
  <c r="N1850" i="56"/>
  <c r="N1851" i="56"/>
  <c r="N1852" i="56"/>
  <c r="N1853" i="56"/>
  <c r="N1854" i="56"/>
  <c r="N1855" i="56"/>
  <c r="N1856" i="56"/>
  <c r="N1857" i="56"/>
  <c r="N1858" i="56"/>
  <c r="N1859" i="56"/>
  <c r="N1860" i="56"/>
  <c r="N1861" i="56"/>
  <c r="N1862" i="56"/>
  <c r="N1863" i="56"/>
  <c r="N1864" i="56"/>
  <c r="N1865" i="56"/>
  <c r="N1866" i="56"/>
  <c r="N1867" i="56"/>
  <c r="N1868" i="56"/>
  <c r="N1869" i="56"/>
  <c r="N1870" i="56"/>
  <c r="N1871" i="56"/>
  <c r="N1872" i="56"/>
  <c r="N1873" i="56"/>
  <c r="N1874" i="56"/>
  <c r="N1875" i="56"/>
  <c r="N1876" i="56"/>
  <c r="N1877" i="56"/>
  <c r="N1878" i="56"/>
  <c r="N1879" i="56"/>
  <c r="N1880" i="56"/>
  <c r="N1881" i="56"/>
  <c r="N1882" i="56"/>
  <c r="N1883" i="56"/>
  <c r="N1884" i="56"/>
  <c r="N1885" i="56"/>
  <c r="N1886" i="56"/>
  <c r="N1887" i="56"/>
  <c r="N1888" i="56"/>
  <c r="N1889" i="56"/>
  <c r="N1890" i="56"/>
  <c r="N1891" i="56"/>
  <c r="N1892" i="56"/>
  <c r="N1893" i="56"/>
  <c r="N1894" i="56"/>
  <c r="N1895" i="56"/>
  <c r="N1896" i="56"/>
  <c r="N1897" i="56"/>
  <c r="N1898" i="56"/>
  <c r="N1899" i="56"/>
  <c r="N1900" i="56"/>
  <c r="N1901" i="56"/>
  <c r="N1902" i="56"/>
  <c r="N1903" i="56"/>
  <c r="N1904" i="56"/>
  <c r="N1905" i="56"/>
  <c r="N1906" i="56"/>
  <c r="N1907" i="56"/>
  <c r="N1908" i="56"/>
  <c r="N1909" i="56"/>
  <c r="N1910" i="56"/>
  <c r="N1911" i="56"/>
  <c r="N1912" i="56"/>
  <c r="N1913" i="56"/>
  <c r="N1914" i="56"/>
  <c r="N1915" i="56"/>
  <c r="N1916" i="56"/>
  <c r="N1917" i="56"/>
  <c r="N1918" i="56"/>
  <c r="N1919" i="56"/>
  <c r="N1920" i="56"/>
  <c r="N1921" i="56"/>
  <c r="N1922" i="56"/>
  <c r="N1923" i="56"/>
  <c r="N1924" i="56"/>
  <c r="N1925" i="56"/>
  <c r="N1926" i="56"/>
  <c r="N1927" i="56"/>
  <c r="N1928" i="56"/>
  <c r="N1929" i="56"/>
  <c r="N1930" i="56"/>
  <c r="N1931" i="56"/>
  <c r="N1932" i="56"/>
  <c r="N1933" i="56"/>
  <c r="N1934" i="56"/>
  <c r="N1935" i="56"/>
  <c r="N1936" i="56"/>
  <c r="N1937" i="56"/>
  <c r="N1938" i="56"/>
  <c r="N1939" i="56"/>
  <c r="N1940" i="56"/>
  <c r="N1941" i="56"/>
  <c r="N1942" i="56"/>
  <c r="N1943" i="56"/>
  <c r="N1944" i="56"/>
  <c r="N1945" i="56"/>
  <c r="N1946" i="56"/>
  <c r="N1947" i="56"/>
  <c r="N1948" i="56"/>
  <c r="N1949" i="56"/>
  <c r="N1950" i="56"/>
  <c r="N1951" i="56"/>
  <c r="N1952" i="56"/>
  <c r="N1953" i="56"/>
  <c r="N1954" i="56"/>
  <c r="N1955" i="56"/>
  <c r="N1956" i="56"/>
  <c r="N1957" i="56"/>
  <c r="N1958" i="56"/>
  <c r="N1959" i="56"/>
  <c r="N1960" i="56"/>
  <c r="N1961" i="56"/>
  <c r="N1962" i="56"/>
  <c r="N1963" i="56"/>
  <c r="N1964" i="56"/>
  <c r="N1965" i="56"/>
  <c r="N1966" i="56"/>
  <c r="N1967" i="56"/>
  <c r="N1968" i="56"/>
  <c r="N1969" i="56"/>
  <c r="N1970" i="56"/>
  <c r="N1971" i="56"/>
  <c r="N1972" i="56"/>
  <c r="N1973" i="56"/>
  <c r="N1974" i="56"/>
  <c r="N1975" i="56"/>
  <c r="N1976" i="56"/>
  <c r="N1977" i="56"/>
  <c r="N1978" i="56"/>
  <c r="N1979" i="56"/>
  <c r="N1980" i="56"/>
  <c r="N1981" i="56"/>
  <c r="N1982" i="56"/>
  <c r="N1983" i="56"/>
  <c r="N1984" i="56"/>
  <c r="N1985" i="56"/>
  <c r="N1986" i="56"/>
  <c r="N1987" i="56"/>
  <c r="N1988" i="56"/>
  <c r="N1989" i="56"/>
  <c r="N1990" i="56"/>
  <c r="N1991" i="56"/>
  <c r="N1992" i="56"/>
  <c r="N1993" i="56"/>
  <c r="N1994" i="56"/>
  <c r="N1995" i="56"/>
  <c r="N1996" i="56"/>
  <c r="N1997" i="56"/>
  <c r="N1998" i="56"/>
  <c r="N1999" i="56"/>
  <c r="N2000" i="56"/>
  <c r="N2001" i="56"/>
  <c r="N2002" i="56"/>
  <c r="N2003" i="56"/>
  <c r="N2004" i="56"/>
  <c r="N2005" i="56"/>
  <c r="N2006" i="56"/>
  <c r="N2007" i="56"/>
  <c r="N2008" i="56"/>
  <c r="N2009" i="56"/>
  <c r="N2010" i="56"/>
  <c r="N2011" i="56"/>
  <c r="N2012" i="56"/>
  <c r="N2013" i="56"/>
  <c r="N2014" i="56"/>
  <c r="N2015" i="56"/>
  <c r="N2016" i="56"/>
  <c r="N2017" i="56"/>
  <c r="N2018" i="56"/>
  <c r="N2019" i="56"/>
  <c r="N2020" i="56"/>
  <c r="N2021" i="56"/>
  <c r="N2022" i="56"/>
  <c r="N2023" i="56"/>
  <c r="N2024" i="56"/>
  <c r="N2025" i="56"/>
  <c r="N2026" i="56"/>
  <c r="N2027" i="56"/>
  <c r="N2028" i="56"/>
  <c r="N2029" i="56"/>
  <c r="N2030" i="56"/>
  <c r="N2031" i="56"/>
  <c r="N2032" i="56"/>
  <c r="N2033" i="56"/>
  <c r="N2034" i="56"/>
  <c r="N2035" i="56"/>
  <c r="N2036" i="56"/>
  <c r="N2037" i="56"/>
  <c r="N2038" i="56"/>
  <c r="N2039" i="56"/>
  <c r="N2040" i="56"/>
  <c r="N2041" i="56"/>
  <c r="N2042" i="56"/>
  <c r="N2043" i="56"/>
  <c r="N2044" i="56"/>
  <c r="N2045" i="56"/>
  <c r="N2046" i="56"/>
  <c r="N2047" i="56"/>
  <c r="N2048" i="56"/>
  <c r="N2049" i="56"/>
  <c r="N2050" i="56"/>
  <c r="N2051" i="56"/>
  <c r="N2052" i="56"/>
  <c r="N2053" i="56"/>
  <c r="N2054" i="56"/>
  <c r="N2055" i="56"/>
  <c r="N2056" i="56"/>
  <c r="N2057" i="56"/>
  <c r="N2058" i="56"/>
  <c r="N2059" i="56"/>
  <c r="N2060" i="56"/>
  <c r="N2061" i="56"/>
  <c r="N2062" i="56"/>
  <c r="N2063" i="56"/>
  <c r="N2064" i="56"/>
  <c r="N2065" i="56"/>
  <c r="N2066" i="56"/>
  <c r="N2067" i="56"/>
  <c r="N2068" i="56"/>
  <c r="N2069" i="56"/>
  <c r="N2070" i="56"/>
  <c r="N2071" i="56"/>
  <c r="N2072" i="56"/>
  <c r="N2073" i="56"/>
  <c r="N2074" i="56"/>
  <c r="N2075" i="56"/>
  <c r="N2076" i="56"/>
  <c r="N2077" i="56"/>
  <c r="N2078" i="56"/>
  <c r="N2079" i="56"/>
  <c r="N2080" i="56"/>
  <c r="N2081" i="56"/>
  <c r="N2082" i="56"/>
  <c r="N2083" i="56"/>
  <c r="N2084" i="56"/>
  <c r="N2085" i="56"/>
  <c r="N2086" i="56"/>
  <c r="N2087" i="56"/>
  <c r="N2088" i="56"/>
  <c r="N2089" i="56"/>
  <c r="N2090" i="56"/>
  <c r="N2091" i="56"/>
  <c r="N2092" i="56"/>
  <c r="N2093" i="56"/>
  <c r="N2094" i="56"/>
  <c r="N2095" i="56"/>
  <c r="N2096" i="56"/>
  <c r="N2097" i="56"/>
  <c r="N2098" i="56"/>
  <c r="N2099" i="56"/>
  <c r="N2100" i="56"/>
  <c r="N2101" i="56"/>
  <c r="N2102" i="56"/>
  <c r="N2103" i="56"/>
  <c r="N2104" i="56"/>
  <c r="N2105" i="56"/>
  <c r="N2106" i="56"/>
  <c r="N2107" i="56"/>
  <c r="N2108" i="56"/>
  <c r="N2109" i="56"/>
  <c r="N2110" i="56"/>
  <c r="N2111" i="56"/>
  <c r="N2112" i="56"/>
  <c r="N2113" i="56"/>
  <c r="N2114" i="56"/>
  <c r="N2115" i="56"/>
  <c r="N2116" i="56"/>
  <c r="N2117" i="56"/>
  <c r="N2118" i="56"/>
  <c r="N2119" i="56"/>
  <c r="N2120" i="56"/>
  <c r="N2121" i="56"/>
  <c r="N2122" i="56"/>
  <c r="N2123" i="56"/>
  <c r="N2124" i="56"/>
  <c r="N2125" i="56"/>
  <c r="N2126" i="56"/>
  <c r="N2127" i="56"/>
  <c r="N2128" i="56"/>
  <c r="N2129" i="56"/>
  <c r="N2130" i="56"/>
  <c r="N2131" i="56"/>
  <c r="N2132" i="56"/>
  <c r="N2133" i="56"/>
  <c r="N2134" i="56"/>
  <c r="N2135" i="56"/>
  <c r="N2136" i="56"/>
  <c r="N2137" i="56"/>
  <c r="N2138" i="56"/>
  <c r="N2139" i="56"/>
  <c r="N2140" i="56"/>
  <c r="N2141" i="56"/>
  <c r="N2142" i="56"/>
  <c r="N2143" i="56"/>
  <c r="N2144" i="56"/>
  <c r="N2145" i="56"/>
  <c r="N2146" i="56"/>
  <c r="N2147" i="56"/>
  <c r="N2148" i="56"/>
  <c r="N2149" i="56"/>
  <c r="N2150" i="56"/>
  <c r="N2151" i="56"/>
  <c r="N2152" i="56"/>
  <c r="N2153" i="56"/>
  <c r="N2154" i="56"/>
  <c r="N2155" i="56"/>
  <c r="N2156" i="56"/>
  <c r="N2157" i="56"/>
  <c r="N2158" i="56"/>
  <c r="N2159" i="56"/>
  <c r="N2160" i="56"/>
  <c r="N2161" i="56"/>
  <c r="N2162" i="56"/>
  <c r="N2163" i="56"/>
  <c r="N2164" i="56"/>
  <c r="N2165" i="56"/>
  <c r="N2166" i="56"/>
  <c r="N2167" i="56"/>
  <c r="N2168" i="56"/>
  <c r="N2169" i="56"/>
  <c r="N2170" i="56"/>
  <c r="N2171" i="56"/>
  <c r="N2172" i="56"/>
  <c r="N2173" i="56"/>
  <c r="N2174" i="56"/>
  <c r="N2175" i="56"/>
  <c r="N2176" i="56"/>
  <c r="N2177" i="56"/>
  <c r="N2178" i="56"/>
  <c r="N2179" i="56"/>
  <c r="N2180" i="56"/>
  <c r="N2181" i="56"/>
  <c r="N2182" i="56"/>
  <c r="N2183" i="56"/>
  <c r="N2184" i="56"/>
  <c r="N2185" i="56"/>
  <c r="N2186" i="56"/>
  <c r="N2187" i="56"/>
  <c r="N2188" i="56"/>
  <c r="N2189" i="56"/>
  <c r="N2190" i="56"/>
  <c r="N2191" i="56"/>
  <c r="N2192" i="56"/>
  <c r="N2193" i="56"/>
  <c r="N2194" i="56"/>
  <c r="N2195" i="56"/>
  <c r="N2196" i="56"/>
  <c r="N2197" i="56"/>
  <c r="N2198" i="56"/>
  <c r="N2199" i="56"/>
  <c r="N2200" i="56"/>
  <c r="N2201" i="56"/>
  <c r="N2202" i="56"/>
  <c r="N2203" i="56"/>
  <c r="N2204" i="56"/>
  <c r="N2205" i="56"/>
  <c r="N2206" i="56"/>
  <c r="N2207" i="56"/>
  <c r="N2208" i="56"/>
  <c r="N2209" i="56"/>
  <c r="N2210" i="56"/>
  <c r="N2211" i="56"/>
  <c r="N2212" i="56"/>
  <c r="N2213" i="56"/>
  <c r="N2214" i="56"/>
  <c r="N2215" i="56"/>
  <c r="N2216" i="56"/>
  <c r="N2217" i="56"/>
  <c r="N2218" i="56"/>
  <c r="N2219" i="56"/>
  <c r="N2220" i="56"/>
  <c r="N2221" i="56"/>
  <c r="N2222" i="56"/>
  <c r="N2223" i="56"/>
  <c r="N2224" i="56"/>
  <c r="N2225" i="56"/>
  <c r="N2226" i="56"/>
  <c r="N2227" i="56"/>
  <c r="N2228" i="56"/>
  <c r="N2229" i="56"/>
  <c r="N2230" i="56"/>
  <c r="N2231" i="56"/>
  <c r="N2232" i="56"/>
  <c r="N2233" i="56"/>
  <c r="N2234" i="56"/>
  <c r="N2235" i="56"/>
  <c r="N2236" i="56"/>
  <c r="N2237" i="56"/>
  <c r="N2238" i="56"/>
  <c r="N2239" i="56"/>
  <c r="N2240" i="56"/>
  <c r="N2241" i="56"/>
  <c r="N2242" i="56"/>
  <c r="N2243" i="56"/>
  <c r="N2244" i="56"/>
  <c r="N2245" i="56"/>
  <c r="N2246" i="56"/>
  <c r="N2247" i="56"/>
  <c r="N2248" i="56"/>
  <c r="N2249" i="56"/>
  <c r="N2250" i="56"/>
  <c r="N2251" i="56"/>
  <c r="N2252" i="56"/>
  <c r="N2253" i="56"/>
  <c r="N2254" i="56"/>
  <c r="N2255" i="56"/>
  <c r="N2256" i="56"/>
  <c r="N2257" i="56"/>
  <c r="N2258" i="56"/>
  <c r="N2259" i="56"/>
  <c r="N2260" i="56"/>
  <c r="N2261" i="56"/>
  <c r="N2262" i="56"/>
  <c r="N2263" i="56"/>
  <c r="N2264" i="56"/>
  <c r="N2265" i="56"/>
  <c r="N2266" i="56"/>
  <c r="N2267" i="56"/>
  <c r="N2268" i="56"/>
  <c r="N2269" i="56"/>
  <c r="N2270" i="56"/>
  <c r="N2271" i="56"/>
  <c r="N2272" i="56"/>
  <c r="N2273" i="56"/>
  <c r="N2274" i="56"/>
  <c r="N2275" i="56"/>
  <c r="N2276" i="56"/>
  <c r="N2277" i="56"/>
  <c r="N2278" i="56"/>
  <c r="N2279" i="56"/>
  <c r="N2280" i="56"/>
  <c r="N2281" i="56"/>
  <c r="N2282" i="56"/>
  <c r="N2283" i="56"/>
  <c r="N2284" i="56"/>
  <c r="N2285" i="56"/>
  <c r="N2286" i="56"/>
  <c r="N2287" i="56"/>
  <c r="N2288" i="56"/>
  <c r="N2289" i="56"/>
  <c r="N2290" i="56"/>
  <c r="N2291" i="56"/>
  <c r="N2292" i="56"/>
  <c r="N2293" i="56"/>
  <c r="N2294" i="56"/>
  <c r="N2295" i="56"/>
  <c r="N2296" i="56"/>
  <c r="N2297" i="56"/>
  <c r="N2298" i="56"/>
  <c r="N2299" i="56"/>
  <c r="N2300" i="56"/>
  <c r="N2301" i="56"/>
  <c r="N2302" i="56"/>
  <c r="N2303" i="56"/>
  <c r="N2304" i="56"/>
  <c r="N2305" i="56"/>
  <c r="N2306" i="56"/>
  <c r="N2307" i="56"/>
  <c r="N2308" i="56"/>
  <c r="N2309" i="56"/>
  <c r="N2310" i="56"/>
  <c r="N2311" i="56"/>
  <c r="N2312" i="56"/>
  <c r="N2313" i="56"/>
  <c r="N2314" i="56"/>
  <c r="N2315" i="56"/>
  <c r="N2316" i="56"/>
  <c r="N2317" i="56"/>
  <c r="N2318" i="56"/>
  <c r="N2319" i="56"/>
  <c r="N2320" i="56"/>
  <c r="N2321" i="56"/>
  <c r="N2322" i="56"/>
  <c r="N2323" i="56"/>
  <c r="N2324" i="56"/>
  <c r="N2325" i="56"/>
  <c r="N2326" i="56"/>
  <c r="N2327" i="56"/>
  <c r="N2328" i="56"/>
  <c r="N2329" i="56"/>
  <c r="N2330" i="56"/>
  <c r="N2331" i="56"/>
  <c r="N2332" i="56"/>
  <c r="N2333" i="56"/>
  <c r="N2334" i="56"/>
  <c r="N2335" i="56"/>
  <c r="N2336" i="56"/>
  <c r="N2337" i="56"/>
  <c r="N2338" i="56"/>
  <c r="N2339" i="56"/>
  <c r="N2340" i="56"/>
  <c r="N2341" i="56"/>
  <c r="N2342" i="56"/>
  <c r="N2343" i="56"/>
  <c r="N2344" i="56"/>
  <c r="N2345" i="56"/>
  <c r="N2346" i="56"/>
  <c r="N2347" i="56"/>
  <c r="N2348" i="56"/>
  <c r="N2349" i="56"/>
  <c r="N2350" i="56"/>
  <c r="N2351" i="56"/>
  <c r="N2352" i="56"/>
  <c r="N2353" i="56"/>
  <c r="N2354" i="56"/>
  <c r="N2355" i="56"/>
  <c r="N2356" i="56"/>
  <c r="N2357" i="56"/>
  <c r="N2358" i="56"/>
  <c r="N2359" i="56"/>
  <c r="N2360" i="56"/>
  <c r="N2361" i="56"/>
  <c r="N2362" i="56"/>
  <c r="N2363" i="56"/>
  <c r="N2364" i="56"/>
  <c r="N2365" i="56"/>
  <c r="N2366" i="56"/>
  <c r="N2367" i="56"/>
  <c r="N2368" i="56"/>
  <c r="N2369" i="56"/>
  <c r="N2370" i="56"/>
  <c r="N2371" i="56"/>
  <c r="N2372" i="56"/>
  <c r="N2373" i="56"/>
  <c r="N2374" i="56"/>
  <c r="N2375" i="56"/>
  <c r="N2376" i="56"/>
  <c r="N2377" i="56"/>
  <c r="N2378" i="56"/>
  <c r="N2379" i="56"/>
  <c r="N2380" i="56"/>
  <c r="N2381" i="56"/>
  <c r="N2382" i="56"/>
  <c r="N2383" i="56"/>
  <c r="N2384" i="56"/>
  <c r="N2385" i="56"/>
  <c r="N2386" i="56"/>
  <c r="N2387" i="56"/>
  <c r="N2388" i="56"/>
  <c r="N2389" i="56"/>
  <c r="N2390" i="56"/>
  <c r="N2391" i="56"/>
  <c r="N2392" i="56"/>
  <c r="N2393" i="56"/>
  <c r="N2394" i="56"/>
  <c r="N2395" i="56"/>
  <c r="N2396" i="56"/>
  <c r="N2397" i="56"/>
  <c r="N2398" i="56"/>
  <c r="N2399" i="56"/>
  <c r="N2400" i="56"/>
  <c r="N2401" i="56"/>
  <c r="N2402" i="56"/>
  <c r="N2403" i="56"/>
  <c r="N2404" i="56"/>
  <c r="N2405" i="56"/>
  <c r="N2406" i="56"/>
  <c r="N2407" i="56"/>
  <c r="N2408" i="56"/>
  <c r="N2409" i="56"/>
  <c r="N2410" i="56"/>
  <c r="N2411" i="56"/>
  <c r="N2412" i="56"/>
  <c r="N2413" i="56"/>
  <c r="N2414" i="56"/>
  <c r="N2415" i="56"/>
  <c r="N2416" i="56"/>
  <c r="N2417" i="56"/>
  <c r="N2418" i="56"/>
  <c r="N2419" i="56"/>
  <c r="N2420" i="56"/>
  <c r="N2421" i="56"/>
  <c r="N2422" i="56"/>
  <c r="N2423" i="56"/>
  <c r="N2424" i="56"/>
  <c r="N2425" i="56"/>
  <c r="N2426" i="56"/>
  <c r="N2427" i="56"/>
  <c r="N2428" i="56"/>
  <c r="N2429" i="56"/>
  <c r="N2430" i="56"/>
  <c r="N2431" i="56"/>
  <c r="N2432" i="56"/>
  <c r="N2433" i="56"/>
  <c r="N2434" i="56"/>
  <c r="N2435" i="56"/>
  <c r="N2436" i="56"/>
  <c r="N2437" i="56"/>
  <c r="N2438" i="56"/>
  <c r="N2439" i="56"/>
  <c r="N2440" i="56"/>
  <c r="N2441" i="56"/>
  <c r="N2442" i="56"/>
  <c r="N2443" i="56"/>
  <c r="N2444" i="56"/>
  <c r="N2445" i="56"/>
  <c r="N2446" i="56"/>
  <c r="N2447" i="56"/>
  <c r="N2448" i="56"/>
  <c r="N2449" i="56"/>
  <c r="N2450" i="56"/>
  <c r="N2451" i="56"/>
  <c r="N2452" i="56"/>
  <c r="N2453" i="56"/>
  <c r="N2454" i="56"/>
  <c r="N2455" i="56"/>
  <c r="N2456" i="56"/>
  <c r="N2457" i="56"/>
  <c r="N2458" i="56"/>
  <c r="N2459" i="56"/>
  <c r="N2460" i="56"/>
  <c r="N2461" i="56"/>
  <c r="N2462" i="56"/>
  <c r="N2463" i="56"/>
  <c r="N2464" i="56"/>
  <c r="N2465" i="56"/>
  <c r="N2466" i="56"/>
  <c r="N2467" i="56"/>
  <c r="N2468" i="56"/>
  <c r="N2469" i="56"/>
  <c r="N2470" i="56"/>
  <c r="N2471" i="56"/>
  <c r="N2472" i="56"/>
  <c r="N2473" i="56"/>
  <c r="N2474" i="56"/>
  <c r="N2475" i="56"/>
  <c r="N2476" i="56"/>
  <c r="N2477" i="56"/>
  <c r="N2478" i="56"/>
  <c r="N2479" i="56"/>
  <c r="N2480" i="56"/>
  <c r="N2481" i="56"/>
  <c r="N2482" i="56"/>
  <c r="N2483" i="56"/>
  <c r="N2484" i="56"/>
  <c r="N2485" i="56"/>
  <c r="N2486" i="56"/>
  <c r="N2487" i="56"/>
  <c r="N2488" i="56"/>
  <c r="N2489" i="56"/>
  <c r="N2490" i="56"/>
  <c r="N2491" i="56"/>
  <c r="N2492" i="56"/>
  <c r="N2493" i="56"/>
  <c r="N2494" i="56"/>
  <c r="N2495" i="56"/>
  <c r="N2496" i="56"/>
  <c r="N2497" i="56"/>
  <c r="N2498" i="56"/>
  <c r="N2499" i="56"/>
  <c r="N2500" i="56"/>
  <c r="N2501" i="56"/>
  <c r="N2502" i="56"/>
  <c r="N2503" i="56"/>
  <c r="N2504" i="56"/>
  <c r="N2505" i="56"/>
  <c r="N2506" i="56"/>
  <c r="N2507" i="56"/>
  <c r="N2508" i="56"/>
  <c r="N2509" i="56"/>
  <c r="N2510" i="56"/>
  <c r="N2511" i="56"/>
  <c r="N2512" i="56"/>
  <c r="N2513" i="56"/>
  <c r="N2514" i="56"/>
  <c r="N2515" i="56"/>
  <c r="N2516" i="56"/>
  <c r="N2517" i="56"/>
  <c r="N2518" i="56"/>
  <c r="N2519" i="56"/>
  <c r="N2520" i="56"/>
  <c r="N2521" i="56"/>
  <c r="N2522" i="56"/>
  <c r="N2523" i="56"/>
  <c r="N2524" i="56"/>
  <c r="N2525" i="56"/>
  <c r="N2526" i="56"/>
  <c r="N2527" i="56"/>
  <c r="N2528" i="56"/>
  <c r="N2529" i="56"/>
  <c r="N2530" i="56"/>
  <c r="N2531" i="56"/>
  <c r="N2532" i="56"/>
  <c r="N2533" i="56"/>
  <c r="N2534" i="56"/>
  <c r="N2535" i="56"/>
  <c r="N2536" i="56"/>
  <c r="N2537" i="56"/>
  <c r="N2538" i="56"/>
  <c r="N2539" i="56"/>
  <c r="N2540" i="56"/>
  <c r="N2541" i="56"/>
  <c r="N2542" i="56"/>
  <c r="N2543" i="56"/>
  <c r="N2544" i="56"/>
  <c r="N2545" i="56"/>
  <c r="N2546" i="56"/>
  <c r="N2547" i="56"/>
  <c r="N2548" i="56"/>
  <c r="N2549" i="56"/>
  <c r="N2550" i="56"/>
  <c r="N2551" i="56"/>
  <c r="N2552" i="56"/>
  <c r="N2553" i="56"/>
  <c r="N2554" i="56"/>
  <c r="N2555" i="56"/>
  <c r="N2556" i="56"/>
  <c r="N2557" i="56"/>
  <c r="N2558" i="56"/>
  <c r="N2559" i="56"/>
  <c r="N2560" i="56"/>
  <c r="N2561" i="56"/>
  <c r="N2562" i="56"/>
  <c r="N2563" i="56"/>
  <c r="N2564" i="56"/>
  <c r="N2565" i="56"/>
  <c r="N2566" i="56"/>
  <c r="N2567" i="56"/>
  <c r="N2568" i="56"/>
  <c r="N2569" i="56"/>
  <c r="N2570" i="56"/>
  <c r="N2571" i="56"/>
  <c r="N2572" i="56"/>
  <c r="N2573" i="56"/>
  <c r="N2574" i="56"/>
  <c r="N2575" i="56"/>
  <c r="N2576" i="56"/>
  <c r="N2577" i="56"/>
  <c r="N2578" i="56"/>
  <c r="N2579" i="56"/>
  <c r="N2580" i="56"/>
  <c r="N2581" i="56"/>
  <c r="N2582" i="56"/>
  <c r="N2583" i="56"/>
  <c r="N2584" i="56"/>
  <c r="N2585" i="56"/>
  <c r="N2586" i="56"/>
  <c r="N2587" i="56"/>
  <c r="N2588" i="56"/>
  <c r="N2589" i="56"/>
  <c r="N2590" i="56"/>
  <c r="N2591" i="56"/>
  <c r="N2592" i="56"/>
  <c r="N2593" i="56"/>
  <c r="N2594" i="56"/>
  <c r="N2595" i="56"/>
  <c r="N2596" i="56"/>
  <c r="N2597" i="56"/>
  <c r="N2598" i="56"/>
  <c r="N2599" i="56"/>
  <c r="N2600" i="56"/>
  <c r="N2601" i="56"/>
  <c r="N2602" i="56"/>
  <c r="N2603" i="56"/>
  <c r="N2604" i="56"/>
  <c r="N2605" i="56"/>
  <c r="N2606" i="56"/>
  <c r="N2607" i="56"/>
  <c r="N2608" i="56"/>
  <c r="N2609" i="56"/>
  <c r="N2610" i="56"/>
  <c r="N2611" i="56"/>
  <c r="N2612" i="56"/>
  <c r="N2613" i="56"/>
  <c r="N2614" i="56"/>
  <c r="N2615" i="56"/>
  <c r="N2616" i="56"/>
  <c r="N2617" i="56"/>
  <c r="N2618" i="56"/>
  <c r="N2619" i="56"/>
  <c r="N2620" i="56"/>
  <c r="N2621" i="56"/>
  <c r="N2622" i="56"/>
  <c r="N2623" i="56"/>
  <c r="N2624" i="56"/>
  <c r="N2625" i="56"/>
  <c r="N2626" i="56"/>
  <c r="N2627" i="56"/>
  <c r="N2628" i="56"/>
  <c r="N2629" i="56"/>
  <c r="N2630" i="56"/>
  <c r="N2631" i="56"/>
  <c r="N2632" i="56"/>
  <c r="N2633" i="56"/>
  <c r="N2634" i="56"/>
  <c r="N2635" i="56"/>
  <c r="N2636" i="56"/>
  <c r="N2637" i="56"/>
  <c r="N2638" i="56"/>
  <c r="N2639" i="56"/>
  <c r="N2640" i="56"/>
  <c r="N2641" i="56"/>
  <c r="N2642" i="56"/>
  <c r="N2643" i="56"/>
  <c r="N2644" i="56"/>
  <c r="N2645" i="56"/>
  <c r="N2646" i="56"/>
  <c r="N2647" i="56"/>
  <c r="N2648" i="56"/>
  <c r="N2649" i="56"/>
  <c r="N2650" i="56"/>
  <c r="N2651" i="56"/>
  <c r="N2652" i="56"/>
  <c r="N2653" i="56"/>
  <c r="N2654" i="56"/>
  <c r="N2655" i="56"/>
  <c r="N2656" i="56"/>
  <c r="N2657" i="56"/>
  <c r="N2658" i="56"/>
  <c r="N2659" i="56"/>
  <c r="N2660" i="56"/>
  <c r="N2661" i="56"/>
  <c r="N2662" i="56"/>
  <c r="N2663" i="56"/>
  <c r="N2664" i="56"/>
  <c r="N2665" i="56"/>
  <c r="N2666" i="56"/>
  <c r="N2667" i="56"/>
  <c r="N2668" i="56"/>
  <c r="N2669" i="56"/>
  <c r="N2670" i="56"/>
  <c r="N2671" i="56"/>
  <c r="N2672" i="56"/>
  <c r="N2673" i="56"/>
  <c r="N2674" i="56"/>
  <c r="N2675" i="56"/>
  <c r="N2676" i="56"/>
  <c r="N2677" i="56"/>
  <c r="N2678" i="56"/>
  <c r="N2679" i="56"/>
  <c r="N2680" i="56"/>
  <c r="N2681" i="56"/>
  <c r="N2682" i="56"/>
  <c r="N2683" i="56"/>
  <c r="N2684" i="56"/>
  <c r="N2685" i="56"/>
  <c r="N2686" i="56"/>
  <c r="N2687" i="56"/>
  <c r="N2688" i="56"/>
  <c r="N2689" i="56"/>
  <c r="N2690" i="56"/>
  <c r="N2691" i="56"/>
  <c r="N2692" i="56"/>
  <c r="N2693" i="56"/>
  <c r="N2694" i="56"/>
  <c r="N2695" i="56"/>
  <c r="N2696" i="56"/>
  <c r="N2697" i="56"/>
  <c r="N2698" i="56"/>
  <c r="N2699" i="56"/>
  <c r="N2700" i="56"/>
  <c r="N2701" i="56"/>
  <c r="N2702" i="56"/>
  <c r="N2703" i="56"/>
  <c r="N2704" i="56"/>
  <c r="N2705" i="56"/>
  <c r="N2706" i="56"/>
  <c r="N2707" i="56"/>
  <c r="N2708" i="56"/>
  <c r="N2709" i="56"/>
  <c r="N2710" i="56"/>
  <c r="N2711" i="56"/>
  <c r="N2712" i="56"/>
  <c r="N2713" i="56"/>
  <c r="N2714" i="56"/>
  <c r="N2715" i="56"/>
  <c r="N2716" i="56"/>
  <c r="N2717" i="56"/>
  <c r="N2718" i="56"/>
  <c r="N2719" i="56"/>
  <c r="N2720" i="56"/>
  <c r="N2721" i="56"/>
  <c r="N2722" i="56"/>
  <c r="N2723" i="56"/>
  <c r="N2724" i="56"/>
  <c r="N2725" i="56"/>
  <c r="N2726" i="56"/>
  <c r="N2727" i="56"/>
  <c r="N2728" i="56"/>
  <c r="N2729" i="56"/>
  <c r="N2730" i="56"/>
  <c r="N2731" i="56"/>
  <c r="N2732" i="56"/>
  <c r="N2733" i="56"/>
  <c r="N2734" i="56"/>
  <c r="N2735" i="56"/>
  <c r="N2736" i="56"/>
  <c r="N2737" i="56"/>
  <c r="N2738" i="56"/>
  <c r="N2739" i="56"/>
  <c r="N2740" i="56"/>
  <c r="N2741" i="56"/>
  <c r="N2742" i="56"/>
  <c r="N2743" i="56"/>
  <c r="N2744" i="56"/>
  <c r="N2745" i="56"/>
  <c r="N2746" i="56"/>
  <c r="N2747" i="56"/>
  <c r="N2748" i="56"/>
  <c r="N2749" i="56"/>
  <c r="N2750" i="56"/>
  <c r="N2751" i="56"/>
  <c r="N2752" i="56"/>
  <c r="N2753" i="56"/>
  <c r="N2754" i="56"/>
  <c r="N2755" i="56"/>
  <c r="N2756" i="56"/>
  <c r="N2757" i="56"/>
  <c r="N2758" i="56"/>
  <c r="N2759" i="56"/>
  <c r="N2760" i="56"/>
  <c r="N2761" i="56"/>
  <c r="N2762" i="56"/>
  <c r="N2763" i="56"/>
  <c r="N2764" i="56"/>
  <c r="N2765" i="56"/>
  <c r="N2766" i="56"/>
  <c r="N2767" i="56"/>
  <c r="N2768" i="56"/>
  <c r="N2769" i="56"/>
  <c r="N2770" i="56"/>
  <c r="N2771" i="56"/>
  <c r="N2772" i="56"/>
  <c r="N2773" i="56"/>
  <c r="N2774" i="56"/>
  <c r="N2775" i="56"/>
  <c r="N2776" i="56"/>
  <c r="N2777" i="56"/>
  <c r="N2778" i="56"/>
  <c r="N2779" i="56"/>
  <c r="N2780" i="56"/>
  <c r="N2781" i="56"/>
  <c r="N2782" i="56"/>
  <c r="N2783" i="56"/>
  <c r="N2784" i="56"/>
  <c r="N2785" i="56"/>
  <c r="N2786" i="56"/>
  <c r="N2787" i="56"/>
  <c r="N2788" i="56"/>
  <c r="N2789" i="56"/>
  <c r="N2790" i="56"/>
  <c r="N2791" i="56"/>
  <c r="N2792" i="56"/>
  <c r="N2793" i="56"/>
  <c r="N2794" i="56"/>
  <c r="N2795" i="56"/>
  <c r="N2796" i="56"/>
  <c r="N2797" i="56"/>
  <c r="N2798" i="56"/>
  <c r="N2799" i="56"/>
  <c r="N2800" i="56"/>
  <c r="N2801" i="56"/>
  <c r="N2802" i="56"/>
  <c r="N2803" i="56"/>
  <c r="N2804" i="56"/>
  <c r="N2805" i="56"/>
  <c r="N2806" i="56"/>
  <c r="N2807" i="56"/>
  <c r="N2808" i="56"/>
  <c r="N2809" i="56"/>
  <c r="N2810" i="56"/>
  <c r="N2811" i="56"/>
  <c r="N2812" i="56"/>
  <c r="N2813" i="56"/>
  <c r="N2814" i="56"/>
  <c r="N2815" i="56"/>
  <c r="N2816" i="56"/>
  <c r="N2817" i="56"/>
  <c r="N2818" i="56"/>
  <c r="N2819" i="56"/>
  <c r="N2820" i="56"/>
  <c r="N2821" i="56"/>
  <c r="N2822" i="56"/>
  <c r="N2823" i="56"/>
  <c r="N2824" i="56"/>
  <c r="N2825" i="56"/>
  <c r="N2826" i="56"/>
  <c r="N2827" i="56"/>
  <c r="N2828" i="56"/>
  <c r="N2829" i="56"/>
  <c r="N2830" i="56"/>
  <c r="N2831" i="56"/>
  <c r="N2832" i="56"/>
  <c r="N2833" i="56"/>
  <c r="N2834" i="56"/>
  <c r="N2835" i="56"/>
  <c r="N2836" i="56"/>
  <c r="N2837" i="56"/>
  <c r="N2838" i="56"/>
  <c r="N2839" i="56"/>
  <c r="N2840" i="56"/>
  <c r="N2841" i="56"/>
  <c r="N2842" i="56"/>
  <c r="N2843" i="56"/>
  <c r="N2844" i="56"/>
  <c r="N2845" i="56"/>
  <c r="N2846" i="56"/>
  <c r="N2847" i="56"/>
  <c r="N2848" i="56"/>
  <c r="N2849" i="56"/>
  <c r="N2850" i="56"/>
  <c r="N2851" i="56"/>
  <c r="N2852" i="56"/>
  <c r="N2853" i="56"/>
  <c r="N2854" i="56"/>
  <c r="N2855" i="56"/>
  <c r="N2856" i="56"/>
  <c r="N2857" i="56"/>
  <c r="N2858" i="56"/>
  <c r="N2859" i="56"/>
  <c r="N2860" i="56"/>
  <c r="N2861" i="56"/>
  <c r="N2862" i="56"/>
  <c r="N2863" i="56"/>
  <c r="N2864" i="56"/>
  <c r="N2865" i="56"/>
  <c r="N2866" i="56"/>
  <c r="N2867" i="56"/>
  <c r="N2868" i="56"/>
  <c r="N2869" i="56"/>
  <c r="N2870" i="56"/>
  <c r="N2871" i="56"/>
  <c r="N2872" i="56"/>
  <c r="N2873" i="56"/>
  <c r="N2874" i="56"/>
  <c r="N2875" i="56"/>
  <c r="N2876" i="56"/>
  <c r="N2877" i="56"/>
  <c r="N2878" i="56"/>
  <c r="N2879" i="56"/>
  <c r="N2880" i="56"/>
  <c r="N2881" i="56"/>
  <c r="N2882" i="56"/>
  <c r="N2883" i="56"/>
  <c r="N2884" i="56"/>
  <c r="N2885" i="56"/>
  <c r="N2886" i="56"/>
  <c r="N2887" i="56"/>
  <c r="N2888" i="56"/>
  <c r="N2889" i="56"/>
  <c r="N2890" i="56"/>
  <c r="N2891" i="56"/>
  <c r="N2892" i="56"/>
  <c r="N2893" i="56"/>
  <c r="N2894" i="56"/>
  <c r="N2895" i="56"/>
  <c r="N2896" i="56"/>
  <c r="N2897" i="56"/>
  <c r="N2898" i="56"/>
  <c r="N2899" i="56"/>
  <c r="N2900" i="56"/>
  <c r="N2901" i="56"/>
  <c r="N2902" i="56"/>
  <c r="N2903" i="56"/>
  <c r="N2904" i="56"/>
  <c r="N2905" i="56"/>
  <c r="N2906" i="56"/>
  <c r="N2907" i="56"/>
  <c r="N2908" i="56"/>
  <c r="N2909" i="56"/>
  <c r="N2910" i="56"/>
  <c r="N2911" i="56"/>
  <c r="N2912" i="56"/>
  <c r="N2913" i="56"/>
  <c r="N2914" i="56"/>
  <c r="N2915" i="56"/>
  <c r="N2916" i="56"/>
  <c r="N2917" i="56"/>
  <c r="N2918" i="56"/>
  <c r="N2919" i="56"/>
  <c r="N2920" i="56"/>
  <c r="N2921" i="56"/>
  <c r="N2922" i="56"/>
  <c r="N2923" i="56"/>
  <c r="N2924" i="56"/>
  <c r="N2925" i="56"/>
  <c r="N2926" i="56"/>
  <c r="N2927" i="56"/>
  <c r="N2928" i="56"/>
  <c r="N2929" i="56"/>
  <c r="N2930" i="56"/>
  <c r="N2931" i="56"/>
  <c r="N2932" i="56"/>
  <c r="N2933" i="56"/>
  <c r="N2934" i="56"/>
  <c r="N2935" i="56"/>
  <c r="N2936" i="56"/>
  <c r="N2937" i="56"/>
  <c r="N2938" i="56"/>
  <c r="N2939" i="56"/>
  <c r="N2940" i="56"/>
  <c r="N2941" i="56"/>
  <c r="N2942" i="56"/>
  <c r="N2943" i="56"/>
  <c r="N2944" i="56"/>
  <c r="N2945" i="56"/>
  <c r="N2946" i="56"/>
  <c r="N2947" i="56"/>
  <c r="N2948" i="56"/>
  <c r="N2949" i="56"/>
  <c r="N2950" i="56"/>
  <c r="N2951" i="56"/>
  <c r="N2952" i="56"/>
  <c r="N2953" i="56"/>
  <c r="N2954" i="56"/>
  <c r="N2955" i="56"/>
  <c r="N2956" i="56"/>
  <c r="N2957" i="56"/>
  <c r="N2958" i="56"/>
  <c r="N2959" i="56"/>
  <c r="N2960" i="56"/>
  <c r="N2961" i="56"/>
  <c r="N2962" i="56"/>
  <c r="N2963" i="56"/>
  <c r="N2964" i="56"/>
  <c r="N2965" i="56"/>
  <c r="N2966" i="56"/>
  <c r="N2967" i="56"/>
  <c r="N2968" i="56"/>
  <c r="N2969" i="56"/>
  <c r="N2970" i="56"/>
  <c r="N2971" i="56"/>
  <c r="N2972" i="56"/>
  <c r="N2973" i="56"/>
  <c r="N2974" i="56"/>
  <c r="N2975" i="56"/>
  <c r="N2976" i="56"/>
  <c r="N2977" i="56"/>
  <c r="N2978" i="56"/>
  <c r="N2979" i="56"/>
  <c r="N2980" i="56"/>
  <c r="N2981" i="56"/>
  <c r="N2982" i="56"/>
  <c r="N2983" i="56"/>
  <c r="N2984" i="56"/>
  <c r="N2985" i="56"/>
  <c r="N2986" i="56"/>
  <c r="N2987" i="56"/>
  <c r="N2988" i="56"/>
  <c r="N2989" i="56"/>
  <c r="N2990" i="56"/>
  <c r="N2991" i="56"/>
  <c r="N2992" i="56"/>
  <c r="N2993" i="56"/>
  <c r="N2994" i="56"/>
  <c r="N2995" i="56"/>
  <c r="N2996" i="56"/>
  <c r="N2997" i="56"/>
  <c r="N2998" i="56"/>
  <c r="N2999" i="56"/>
  <c r="N3000" i="56"/>
  <c r="N3001" i="56"/>
  <c r="N3002" i="56"/>
  <c r="N3003" i="56"/>
  <c r="N3004" i="56"/>
  <c r="N3005" i="56"/>
  <c r="N3006" i="56"/>
  <c r="N3007" i="56"/>
  <c r="N3008" i="56"/>
  <c r="N3009" i="56"/>
  <c r="N3010" i="56"/>
  <c r="N3011" i="56"/>
  <c r="N3012" i="56"/>
  <c r="N3013" i="56"/>
  <c r="N3014" i="56"/>
  <c r="N3015" i="56"/>
  <c r="N3016" i="56"/>
  <c r="N3017" i="56"/>
  <c r="N3018" i="56"/>
  <c r="N3019" i="56"/>
  <c r="N3020" i="56"/>
  <c r="N3021" i="56"/>
  <c r="N3022" i="56"/>
  <c r="N3023" i="56"/>
  <c r="N3024" i="56"/>
  <c r="N3025" i="56"/>
  <c r="N3026" i="56"/>
  <c r="N3027" i="56"/>
  <c r="N3028" i="56"/>
  <c r="N3029" i="56"/>
  <c r="N3030" i="56"/>
  <c r="N3031" i="56"/>
  <c r="N3032" i="56"/>
  <c r="N3033" i="56"/>
  <c r="N3034" i="56"/>
  <c r="N3035" i="56"/>
  <c r="N3036" i="56"/>
  <c r="N3037" i="56"/>
  <c r="N3038" i="56"/>
  <c r="N3039" i="56"/>
  <c r="N3040" i="56"/>
  <c r="N3041" i="56"/>
  <c r="N3042" i="56"/>
  <c r="N3043" i="56"/>
  <c r="N3044" i="56"/>
  <c r="N3045" i="56"/>
  <c r="N3046" i="56"/>
  <c r="N3047" i="56"/>
  <c r="N3048" i="56"/>
  <c r="N3049" i="56"/>
  <c r="N3050" i="56"/>
  <c r="N3051" i="56"/>
  <c r="N3052" i="56"/>
  <c r="N3053" i="56"/>
  <c r="N3054" i="56"/>
  <c r="N3055" i="56"/>
  <c r="N3056" i="56"/>
  <c r="N3057" i="56"/>
  <c r="N3058" i="56"/>
  <c r="N3059" i="56"/>
  <c r="N3060" i="56"/>
  <c r="N3061" i="56"/>
  <c r="N3062" i="56"/>
  <c r="N3063" i="56"/>
  <c r="N3064" i="56"/>
  <c r="N3065" i="56"/>
  <c r="N3066" i="56"/>
  <c r="N3067" i="56"/>
  <c r="N3068" i="56"/>
  <c r="N3069" i="56"/>
  <c r="N3070" i="56"/>
  <c r="N3071" i="56"/>
  <c r="N3072" i="56"/>
  <c r="N3073" i="56"/>
  <c r="N3074" i="56"/>
  <c r="N3075" i="56"/>
  <c r="N3076" i="56"/>
  <c r="N3077" i="56"/>
  <c r="N3078" i="56"/>
  <c r="N3079" i="56"/>
  <c r="N3080" i="56"/>
  <c r="N3081" i="56"/>
  <c r="N3082" i="56"/>
  <c r="N3083" i="56"/>
  <c r="N3084" i="56"/>
  <c r="N3085" i="56"/>
  <c r="N3086" i="56"/>
  <c r="N3087" i="56"/>
  <c r="N3088" i="56"/>
  <c r="N3089" i="56"/>
  <c r="N3090" i="56"/>
  <c r="N3091" i="56"/>
  <c r="N3092" i="56"/>
  <c r="N3093" i="56"/>
  <c r="N3094" i="56"/>
  <c r="N3095" i="56"/>
  <c r="N3096" i="56"/>
  <c r="N3097" i="56"/>
  <c r="N3098" i="56"/>
  <c r="N3099" i="56"/>
  <c r="N3100" i="56"/>
  <c r="N3101" i="56"/>
  <c r="N3102" i="56"/>
  <c r="N3103" i="56"/>
  <c r="N3104" i="56"/>
  <c r="N3105" i="56"/>
  <c r="N3106" i="56"/>
  <c r="N3107" i="56"/>
  <c r="N3108" i="56"/>
  <c r="N3109" i="56"/>
  <c r="N3110" i="56"/>
  <c r="N3111" i="56"/>
  <c r="N3112" i="56"/>
  <c r="N3113" i="56"/>
  <c r="N3114" i="56"/>
  <c r="N3115" i="56"/>
  <c r="N3116" i="56"/>
  <c r="N3117" i="56"/>
  <c r="N3118" i="56"/>
  <c r="N3119" i="56"/>
  <c r="N3120" i="56"/>
  <c r="N3121" i="56"/>
  <c r="N3122" i="56"/>
  <c r="N3123" i="56"/>
  <c r="N3124" i="56"/>
  <c r="N3125" i="56"/>
  <c r="N3126" i="56"/>
  <c r="N3127" i="56"/>
  <c r="N3128" i="56"/>
  <c r="N3129" i="56"/>
  <c r="N3130" i="56"/>
  <c r="N3131" i="56"/>
  <c r="N3132" i="56"/>
  <c r="N3133" i="56"/>
  <c r="N3134" i="56"/>
  <c r="N3135" i="56"/>
  <c r="N3136" i="56"/>
  <c r="N3137" i="56"/>
  <c r="N3138" i="56"/>
  <c r="N3139" i="56"/>
  <c r="N3140" i="56"/>
  <c r="N3141" i="56"/>
  <c r="N3142" i="56"/>
  <c r="N3143" i="56"/>
  <c r="N3144" i="56"/>
  <c r="N3145" i="56"/>
  <c r="N3146" i="56"/>
  <c r="N3147" i="56"/>
  <c r="N3148" i="56"/>
  <c r="N3149" i="56"/>
  <c r="N3150" i="56"/>
  <c r="N3151" i="56"/>
  <c r="N3152" i="56"/>
  <c r="N3153" i="56"/>
  <c r="N3154" i="56"/>
  <c r="N3155" i="56"/>
  <c r="N3156" i="56"/>
  <c r="N3157" i="56"/>
  <c r="N3158" i="56"/>
  <c r="N3159" i="56"/>
  <c r="N3160" i="56"/>
  <c r="N3161" i="56"/>
  <c r="N3162" i="56"/>
  <c r="N3163" i="56"/>
  <c r="N3164" i="56"/>
  <c r="N3165" i="56"/>
  <c r="N3166" i="56"/>
  <c r="N3167" i="56"/>
  <c r="N3168" i="56"/>
  <c r="N3169" i="56"/>
  <c r="N3170" i="56"/>
  <c r="N3171" i="56"/>
  <c r="N3172" i="56"/>
  <c r="N3173" i="56"/>
  <c r="N3174" i="56"/>
  <c r="N3175" i="56"/>
  <c r="N3176" i="56"/>
  <c r="N3177" i="56"/>
  <c r="N3178" i="56"/>
  <c r="N3179" i="56"/>
  <c r="N3180" i="56"/>
  <c r="N3181" i="56"/>
  <c r="N3182" i="56"/>
  <c r="N3183" i="56"/>
  <c r="N3184" i="56"/>
  <c r="N3185" i="56"/>
  <c r="N3186" i="56"/>
  <c r="N3187" i="56"/>
  <c r="N3188" i="56"/>
  <c r="N3189" i="56"/>
  <c r="N3190" i="56"/>
  <c r="N3191" i="56"/>
  <c r="N3192" i="56"/>
  <c r="N3193" i="56"/>
  <c r="N3194" i="56"/>
  <c r="N3195" i="56"/>
  <c r="N3196" i="56"/>
  <c r="N3197" i="56"/>
  <c r="N3198" i="56"/>
  <c r="N3199" i="56"/>
  <c r="N3200" i="56"/>
  <c r="N3201" i="56"/>
  <c r="N3202" i="56"/>
  <c r="N3203" i="56"/>
  <c r="N3204" i="56"/>
  <c r="N3205" i="56"/>
  <c r="N3206" i="56"/>
  <c r="N3207" i="56"/>
  <c r="N3208" i="56"/>
  <c r="N3209" i="56"/>
  <c r="N3210" i="56"/>
  <c r="N3211" i="56"/>
  <c r="N3212" i="56"/>
  <c r="N3213" i="56"/>
  <c r="N3214" i="56"/>
  <c r="N3215" i="56"/>
  <c r="N3216" i="56"/>
  <c r="N3217" i="56"/>
  <c r="N3218" i="56"/>
  <c r="N3219" i="56"/>
  <c r="N3220" i="56"/>
  <c r="N3221" i="56"/>
  <c r="N3222" i="56"/>
  <c r="N3223" i="56"/>
  <c r="N3224" i="56"/>
  <c r="N3225" i="56"/>
  <c r="N3226" i="56"/>
  <c r="N3227" i="56"/>
  <c r="N3228" i="56"/>
  <c r="N3229" i="56"/>
  <c r="N3230" i="56"/>
  <c r="N3231" i="56"/>
  <c r="N3232" i="56"/>
  <c r="N3233" i="56"/>
  <c r="N3234" i="56"/>
  <c r="N3235" i="56"/>
  <c r="N3236" i="56"/>
  <c r="N3237" i="56"/>
  <c r="N3238" i="56"/>
  <c r="N3239" i="56"/>
  <c r="N3240" i="56"/>
  <c r="N3241" i="56"/>
  <c r="N3242" i="56"/>
  <c r="N3243" i="56"/>
  <c r="N3244" i="56"/>
  <c r="N3245" i="56"/>
  <c r="N3246" i="56"/>
  <c r="N3247" i="56"/>
  <c r="N3248" i="56"/>
  <c r="N3249" i="56"/>
  <c r="N3250" i="56"/>
  <c r="N3251" i="56"/>
  <c r="N3252" i="56"/>
  <c r="N3253" i="56"/>
  <c r="N3254" i="56"/>
  <c r="N3255" i="56"/>
  <c r="N3256" i="56"/>
  <c r="N3257" i="56"/>
  <c r="N3258" i="56"/>
  <c r="N3259" i="56"/>
  <c r="N3260" i="56"/>
  <c r="N3261" i="56"/>
  <c r="N3262" i="56"/>
  <c r="N3263" i="56"/>
  <c r="N3264" i="56"/>
  <c r="N3265" i="56"/>
  <c r="N3266" i="56"/>
  <c r="N3267" i="56"/>
  <c r="N3268" i="56"/>
  <c r="N3269" i="56"/>
  <c r="N3270" i="56"/>
  <c r="N3271" i="56"/>
  <c r="N3272" i="56"/>
  <c r="N3273" i="56"/>
  <c r="N3274" i="56"/>
  <c r="N3275" i="56"/>
  <c r="N3276" i="56"/>
  <c r="N3277" i="56"/>
  <c r="N3278" i="56"/>
  <c r="N3279" i="56"/>
  <c r="N3280" i="56"/>
  <c r="N3281" i="56"/>
  <c r="N3282" i="56"/>
  <c r="N3283" i="56"/>
  <c r="N3284" i="56"/>
  <c r="N3285" i="56"/>
  <c r="N3286" i="56"/>
  <c r="N3287" i="56"/>
  <c r="N3288" i="56"/>
  <c r="N3289" i="56"/>
  <c r="N3290" i="56"/>
  <c r="N3291" i="56"/>
  <c r="N3292" i="56"/>
  <c r="N3293" i="56"/>
  <c r="N3294" i="56"/>
  <c r="N3295" i="56"/>
  <c r="N3296" i="56"/>
  <c r="N3297" i="56"/>
  <c r="N3298" i="56"/>
  <c r="N3299" i="56"/>
  <c r="N3300" i="56"/>
  <c r="N3301" i="56"/>
  <c r="N3302" i="56"/>
  <c r="N3303" i="56"/>
  <c r="N3304" i="56"/>
  <c r="N3305" i="56"/>
  <c r="N3306" i="56"/>
  <c r="N3307" i="56"/>
  <c r="N3308" i="56"/>
  <c r="N3309" i="56"/>
  <c r="N3310" i="56"/>
  <c r="N3311" i="56"/>
  <c r="N3312" i="56"/>
  <c r="N3313" i="56"/>
  <c r="N3314" i="56"/>
  <c r="N3315" i="56"/>
  <c r="N3316" i="56"/>
  <c r="N3317" i="56"/>
  <c r="N3318" i="56"/>
  <c r="N3319" i="56"/>
  <c r="N3320" i="56"/>
  <c r="N3321" i="56"/>
  <c r="N3322" i="56"/>
  <c r="N3323" i="56"/>
  <c r="N3324" i="56"/>
  <c r="N3325" i="56"/>
  <c r="N3326" i="56"/>
  <c r="N3327" i="56"/>
  <c r="N3328" i="56"/>
  <c r="N3329" i="56"/>
  <c r="N3330" i="56"/>
  <c r="N3331" i="56"/>
  <c r="N3332" i="56"/>
  <c r="N3333" i="56"/>
  <c r="N3334" i="56"/>
  <c r="N3335" i="56"/>
  <c r="N3336" i="56"/>
  <c r="N3337" i="56"/>
  <c r="N3338" i="56"/>
  <c r="N3339" i="56"/>
  <c r="N3340" i="56"/>
  <c r="N3341" i="56"/>
  <c r="N3342" i="56"/>
  <c r="N3343" i="56"/>
  <c r="N3344" i="56"/>
  <c r="N3345" i="56"/>
  <c r="N3346" i="56"/>
  <c r="N3347" i="56"/>
  <c r="N3348" i="56"/>
  <c r="N3349" i="56"/>
  <c r="N3350" i="56"/>
  <c r="N3351" i="56"/>
  <c r="N3352" i="56"/>
  <c r="N3353" i="56"/>
  <c r="N3354" i="56"/>
  <c r="N3355" i="56"/>
  <c r="N3356" i="56"/>
  <c r="N3357" i="56"/>
  <c r="N3358" i="56"/>
  <c r="N3359" i="56"/>
  <c r="N3360" i="56"/>
  <c r="N3361" i="56"/>
  <c r="N3362" i="56"/>
  <c r="N3363" i="56"/>
  <c r="N3364" i="56"/>
  <c r="N3365" i="56"/>
  <c r="N3366" i="56"/>
  <c r="N3367" i="56"/>
  <c r="N3368" i="56"/>
  <c r="N3369" i="56"/>
  <c r="N3370" i="56"/>
  <c r="N3371" i="56"/>
  <c r="N3372" i="56"/>
  <c r="N3373" i="56"/>
  <c r="N3374" i="56"/>
  <c r="N3375" i="56"/>
  <c r="N3376" i="56"/>
  <c r="N3377" i="56"/>
  <c r="N3378" i="56"/>
  <c r="N3379" i="56"/>
  <c r="N3380" i="56"/>
  <c r="N3381" i="56"/>
  <c r="N3382" i="56"/>
  <c r="N3383" i="56"/>
  <c r="N3384" i="56"/>
  <c r="N3385" i="56"/>
  <c r="N3386" i="56"/>
  <c r="N3387" i="56"/>
  <c r="N3388" i="56"/>
  <c r="N3389" i="56"/>
  <c r="N3390" i="56"/>
  <c r="N3391" i="56"/>
  <c r="N3392" i="56"/>
  <c r="N3393" i="56"/>
  <c r="N3394" i="56"/>
  <c r="N3395" i="56"/>
  <c r="N3396" i="56"/>
  <c r="N3397" i="56"/>
  <c r="N3398" i="56"/>
  <c r="N3399" i="56"/>
  <c r="N3400" i="56"/>
  <c r="N3401" i="56"/>
  <c r="N3402" i="56"/>
  <c r="N3403" i="56"/>
  <c r="N3404" i="56"/>
  <c r="N3405" i="56"/>
  <c r="N3406" i="56"/>
  <c r="N3407" i="56"/>
  <c r="N3408" i="56"/>
  <c r="N3409" i="56"/>
  <c r="N3410" i="56"/>
  <c r="N3411" i="56"/>
  <c r="N3412" i="56"/>
  <c r="N3413" i="56"/>
  <c r="N3414" i="56"/>
  <c r="N3415" i="56"/>
  <c r="N3416" i="56"/>
  <c r="N3417" i="56"/>
  <c r="N3418" i="56"/>
  <c r="N3419" i="56"/>
  <c r="N3420" i="56"/>
  <c r="N3421" i="56"/>
  <c r="N3422" i="56"/>
  <c r="N3423" i="56"/>
  <c r="N3424" i="56"/>
  <c r="N3425" i="56"/>
  <c r="N3426" i="56"/>
  <c r="N3427" i="56"/>
  <c r="N3428" i="56"/>
  <c r="N3429" i="56"/>
  <c r="N3430" i="56"/>
  <c r="N3431" i="56"/>
  <c r="N3432" i="56"/>
  <c r="N3433" i="56"/>
  <c r="N3434" i="56"/>
  <c r="N3435" i="56"/>
  <c r="N3436" i="56"/>
  <c r="N3437" i="56"/>
  <c r="N3438" i="56"/>
  <c r="N3439" i="56"/>
  <c r="N3440" i="56"/>
  <c r="N3441" i="56"/>
  <c r="N3442" i="56"/>
  <c r="N3443" i="56"/>
  <c r="N3444" i="56"/>
  <c r="N3445" i="56"/>
  <c r="N3446" i="56"/>
  <c r="N3447" i="56"/>
  <c r="N3448" i="56"/>
  <c r="N3449" i="56"/>
  <c r="N3450" i="56"/>
  <c r="N3451" i="56"/>
  <c r="N3452" i="56"/>
  <c r="N3453" i="56"/>
  <c r="N3454" i="56"/>
  <c r="N3455" i="56"/>
  <c r="N3456" i="56"/>
  <c r="N3457" i="56"/>
  <c r="N3458" i="56"/>
  <c r="N3459" i="56"/>
  <c r="N3460" i="56"/>
  <c r="N3461" i="56"/>
  <c r="N3462" i="56"/>
  <c r="N3463" i="56"/>
  <c r="N3464" i="56"/>
  <c r="N3465" i="56"/>
  <c r="N3466" i="56"/>
  <c r="N3467" i="56"/>
  <c r="N3468" i="56"/>
  <c r="N3469" i="56"/>
  <c r="N3470" i="56"/>
  <c r="N3471" i="56"/>
  <c r="N3472" i="56"/>
  <c r="N3473" i="56"/>
  <c r="N3474" i="56"/>
  <c r="N3475" i="56"/>
  <c r="N3476" i="56"/>
  <c r="N3477" i="56"/>
  <c r="N3478" i="56"/>
  <c r="N3479" i="56"/>
  <c r="N3480" i="56"/>
  <c r="N3481" i="56"/>
  <c r="N3482" i="56"/>
  <c r="N3483" i="56"/>
  <c r="N3484" i="56"/>
  <c r="N3485" i="56"/>
  <c r="N3486" i="56"/>
  <c r="N3487" i="56"/>
  <c r="N3488" i="56"/>
  <c r="N3489" i="56"/>
  <c r="N3490" i="56"/>
  <c r="N3491" i="56"/>
  <c r="N3492" i="56"/>
  <c r="N3493" i="56"/>
  <c r="N3494" i="56"/>
  <c r="N3495" i="56"/>
  <c r="N3496" i="56"/>
  <c r="N3497" i="56"/>
  <c r="N3498" i="56"/>
  <c r="N3499" i="56"/>
  <c r="N3500" i="56"/>
  <c r="N3501" i="56"/>
  <c r="N3502" i="56"/>
  <c r="N3503" i="56"/>
  <c r="N3504" i="56"/>
  <c r="N3505" i="56"/>
  <c r="N3506" i="56"/>
  <c r="N3507" i="56"/>
  <c r="N3508" i="56"/>
  <c r="N3509" i="56"/>
  <c r="N3510" i="56"/>
  <c r="N3511" i="56"/>
  <c r="N3512" i="56"/>
  <c r="N3513" i="56"/>
  <c r="N3514" i="56"/>
  <c r="N3515" i="56"/>
  <c r="N3516" i="56"/>
  <c r="N3517" i="56"/>
  <c r="N3518" i="56"/>
  <c r="N3519" i="56"/>
  <c r="N3520" i="56"/>
  <c r="N3521" i="56"/>
  <c r="N3522" i="56"/>
  <c r="N3523" i="56"/>
  <c r="N3524" i="56"/>
  <c r="N3525" i="56"/>
  <c r="N3526" i="56"/>
  <c r="N3527" i="56"/>
  <c r="N3528" i="56"/>
  <c r="N3529" i="56"/>
  <c r="N3530" i="56"/>
  <c r="N3531" i="56"/>
  <c r="N3532" i="56"/>
  <c r="N3533" i="56"/>
  <c r="N3534" i="56"/>
  <c r="N3535" i="56"/>
  <c r="N3536" i="56"/>
  <c r="N3537" i="56"/>
  <c r="N3538" i="56"/>
  <c r="N3539" i="56"/>
  <c r="N3540" i="56"/>
  <c r="N3541" i="56"/>
  <c r="N3542" i="56"/>
  <c r="N3543" i="56"/>
  <c r="N3544" i="56"/>
  <c r="N3545" i="56"/>
  <c r="N3546" i="56"/>
  <c r="N3547" i="56"/>
  <c r="N3548" i="56"/>
  <c r="N3549" i="56"/>
  <c r="N3550" i="56"/>
  <c r="N3551" i="56"/>
  <c r="N3552" i="56"/>
  <c r="N3553" i="56"/>
  <c r="N3554" i="56"/>
  <c r="N3555" i="56"/>
  <c r="N3556" i="56"/>
  <c r="N3557" i="56"/>
  <c r="N3558" i="56"/>
  <c r="N3559" i="56"/>
  <c r="N3560" i="56"/>
  <c r="N3561" i="56"/>
  <c r="N3562" i="56"/>
  <c r="N3563" i="56"/>
  <c r="N3564" i="56"/>
  <c r="N3565" i="56"/>
  <c r="N3566" i="56"/>
  <c r="N3567" i="56"/>
  <c r="N3568" i="56"/>
  <c r="N3569" i="56"/>
  <c r="N3570" i="56"/>
  <c r="N3571" i="56"/>
  <c r="N3572" i="56"/>
  <c r="N3573" i="56"/>
  <c r="N3574" i="56"/>
  <c r="N3575" i="56"/>
  <c r="N3576" i="56"/>
  <c r="N3577" i="56"/>
  <c r="N3578" i="56"/>
  <c r="N3579" i="56"/>
  <c r="N3580" i="56"/>
  <c r="N3581" i="56"/>
  <c r="N3582" i="56"/>
  <c r="N3583" i="56"/>
  <c r="N3584" i="56"/>
  <c r="N3585" i="56"/>
  <c r="N3586" i="56"/>
  <c r="N3587" i="56"/>
  <c r="N3588" i="56"/>
  <c r="N3589" i="56"/>
  <c r="N3590" i="56"/>
  <c r="N3591" i="56"/>
  <c r="N3592" i="56"/>
  <c r="N3593" i="56"/>
  <c r="N3594" i="56"/>
  <c r="N3595" i="56"/>
  <c r="N3596" i="56"/>
  <c r="N3597" i="56"/>
  <c r="N3598" i="56"/>
  <c r="N3599" i="56"/>
  <c r="N3600" i="56"/>
  <c r="N3601" i="56"/>
  <c r="N3602" i="56"/>
  <c r="N3603" i="56"/>
  <c r="N3604" i="56"/>
  <c r="N3605" i="56"/>
  <c r="N3606" i="56"/>
  <c r="N3607" i="56"/>
  <c r="N3608" i="56"/>
  <c r="N3609" i="56"/>
  <c r="N3610" i="56"/>
  <c r="N3611" i="56"/>
  <c r="N3612" i="56"/>
  <c r="N3613" i="56"/>
  <c r="N3614" i="56"/>
  <c r="N3615" i="56"/>
  <c r="N3616" i="56"/>
  <c r="N3617" i="56"/>
  <c r="N3618" i="56"/>
  <c r="N3619" i="56"/>
  <c r="N3620" i="56"/>
  <c r="N3621" i="56"/>
  <c r="N3622" i="56"/>
  <c r="N3623" i="56"/>
  <c r="N3624" i="56"/>
  <c r="N3625" i="56"/>
  <c r="N3626" i="56"/>
  <c r="N3627" i="56"/>
  <c r="N3628" i="56"/>
  <c r="N3629" i="56"/>
  <c r="N3630" i="56"/>
  <c r="N3631" i="56"/>
  <c r="N3632" i="56"/>
  <c r="N3633" i="56"/>
  <c r="N3634" i="56"/>
  <c r="N3635" i="56"/>
  <c r="N3636" i="56"/>
  <c r="N3637" i="56"/>
  <c r="N3638" i="56"/>
  <c r="N3639" i="56"/>
  <c r="N3640" i="56"/>
  <c r="N3641" i="56"/>
  <c r="N3642" i="56"/>
  <c r="N3643" i="56"/>
  <c r="N3644" i="56"/>
  <c r="N3645" i="56"/>
  <c r="N3646" i="56"/>
  <c r="N3647" i="56"/>
  <c r="N3648" i="56"/>
  <c r="N3649" i="56"/>
  <c r="N3650" i="56"/>
  <c r="N3651" i="56"/>
  <c r="N3652" i="56"/>
  <c r="N3653" i="56"/>
  <c r="N3654" i="56"/>
  <c r="N3655" i="56"/>
  <c r="N3656" i="56"/>
  <c r="N3657" i="56"/>
  <c r="N3658" i="56"/>
  <c r="N3659" i="56"/>
  <c r="N3660" i="56"/>
  <c r="N3661" i="56"/>
  <c r="N3662" i="56"/>
  <c r="N3663" i="56"/>
  <c r="N3664" i="56"/>
  <c r="N3665" i="56"/>
  <c r="N3666" i="56"/>
  <c r="N3667" i="56"/>
  <c r="N3668" i="56"/>
  <c r="N3669" i="56"/>
  <c r="N3670" i="56"/>
  <c r="N3671" i="56"/>
  <c r="N3672" i="56"/>
  <c r="N3673" i="56"/>
  <c r="N3674" i="56"/>
  <c r="N3675" i="56"/>
  <c r="N3676" i="56"/>
  <c r="N3677" i="56"/>
  <c r="N3678" i="56"/>
  <c r="N3679" i="56"/>
  <c r="N3680" i="56"/>
  <c r="N3681" i="56"/>
  <c r="N3682" i="56"/>
  <c r="N3683" i="56"/>
  <c r="N3684" i="56"/>
  <c r="N3685" i="56"/>
  <c r="N3686" i="56"/>
  <c r="N3687" i="56"/>
  <c r="N3688" i="56"/>
  <c r="N3689" i="56"/>
  <c r="N3690" i="56"/>
  <c r="N3691" i="56"/>
  <c r="N3692" i="56"/>
  <c r="N3693" i="56"/>
  <c r="N3694" i="56"/>
  <c r="N3695" i="56"/>
  <c r="N3696" i="56"/>
  <c r="N3697" i="56"/>
  <c r="N3698" i="56"/>
  <c r="N3699" i="56"/>
  <c r="N3700" i="56"/>
  <c r="N3701" i="56"/>
  <c r="N3702" i="56"/>
  <c r="N3703" i="56"/>
  <c r="N3704" i="56"/>
  <c r="N3705" i="56"/>
  <c r="N3706" i="56"/>
  <c r="N3707" i="56"/>
  <c r="N3708" i="56"/>
  <c r="N3709" i="56"/>
  <c r="N3710" i="56"/>
  <c r="N3711" i="56"/>
  <c r="N3712" i="56"/>
  <c r="N3713" i="56"/>
  <c r="N3714" i="56"/>
  <c r="N3715" i="56"/>
  <c r="N3716" i="56"/>
  <c r="N3717" i="56"/>
  <c r="N3718" i="56"/>
  <c r="N3719" i="56"/>
  <c r="N3720" i="56"/>
  <c r="N3721" i="56"/>
  <c r="N3722" i="56"/>
  <c r="N3723" i="56"/>
  <c r="N3724" i="56"/>
  <c r="N3725" i="56"/>
  <c r="N3726" i="56"/>
  <c r="N3727" i="56"/>
  <c r="N3728" i="56"/>
  <c r="N3729" i="56"/>
  <c r="N3730" i="56"/>
  <c r="N3731" i="56"/>
  <c r="N3732" i="56"/>
  <c r="N3733" i="56"/>
  <c r="N3734" i="56"/>
  <c r="N3735" i="56"/>
  <c r="N3736" i="56"/>
  <c r="N3737" i="56"/>
  <c r="N3738" i="56"/>
  <c r="N3739" i="56"/>
  <c r="N3740" i="56"/>
  <c r="N3741" i="56"/>
  <c r="N3742" i="56"/>
  <c r="N3743" i="56"/>
  <c r="N3744" i="56"/>
  <c r="N3745" i="56"/>
  <c r="N3746" i="56"/>
  <c r="N3747" i="56"/>
  <c r="N3748" i="56"/>
  <c r="N3749" i="56"/>
  <c r="N3750" i="56"/>
  <c r="N3751" i="56"/>
  <c r="N3752" i="56"/>
  <c r="N3753" i="56"/>
  <c r="N3754" i="56"/>
  <c r="N3755" i="56"/>
  <c r="N3756" i="56"/>
  <c r="N3757" i="56"/>
  <c r="N3758" i="56"/>
  <c r="N3759" i="56"/>
  <c r="N3760" i="56"/>
  <c r="N3761" i="56"/>
  <c r="N3762" i="56"/>
  <c r="N3763" i="56"/>
  <c r="N3764" i="56"/>
  <c r="N3765" i="56"/>
  <c r="N3766" i="56"/>
  <c r="N3767" i="56"/>
  <c r="N3768" i="56"/>
  <c r="N3769" i="56"/>
  <c r="N3770" i="56"/>
  <c r="N3771" i="56"/>
  <c r="N3772" i="56"/>
  <c r="N3773" i="56"/>
  <c r="N3774" i="56"/>
  <c r="N3775" i="56"/>
  <c r="N3776" i="56"/>
  <c r="N3777" i="56"/>
  <c r="N3778" i="56"/>
  <c r="N3779" i="56"/>
  <c r="N3780" i="56"/>
  <c r="N3781" i="56"/>
  <c r="N3782" i="56"/>
  <c r="N3783" i="56"/>
  <c r="N3784" i="56"/>
  <c r="N3785" i="56"/>
  <c r="N3786" i="56"/>
  <c r="N3787" i="56"/>
  <c r="N3788" i="56"/>
  <c r="N3789" i="56"/>
  <c r="N3790" i="56"/>
  <c r="N3791" i="56"/>
  <c r="N3792" i="56"/>
  <c r="N3793" i="56"/>
  <c r="N3794" i="56"/>
  <c r="N3795" i="56"/>
  <c r="N3796" i="56"/>
  <c r="N3797" i="56"/>
  <c r="N3798" i="56"/>
  <c r="N3799" i="56"/>
  <c r="N3800" i="56"/>
  <c r="N3801" i="56"/>
  <c r="N3802" i="56"/>
  <c r="N3803" i="56"/>
  <c r="N3804" i="56"/>
  <c r="N3805" i="56"/>
  <c r="N3806" i="56"/>
  <c r="N3807" i="56"/>
  <c r="N3808" i="56"/>
  <c r="N3809" i="56"/>
  <c r="N3810" i="56"/>
  <c r="N3811" i="56"/>
  <c r="N3812" i="56"/>
  <c r="N3813" i="56"/>
  <c r="N3814" i="56"/>
  <c r="N3815" i="56"/>
  <c r="N3816" i="56"/>
  <c r="N3817" i="56"/>
  <c r="N3818" i="56"/>
  <c r="N3819" i="56"/>
  <c r="N3820" i="56"/>
  <c r="N3821" i="56"/>
  <c r="N3822" i="56"/>
  <c r="N3823" i="56"/>
  <c r="N3824" i="56"/>
  <c r="N3825" i="56"/>
  <c r="N3826" i="56"/>
  <c r="N3827" i="56"/>
  <c r="N3828" i="56"/>
  <c r="N3829" i="56"/>
  <c r="N3830" i="56"/>
  <c r="N3831" i="56"/>
  <c r="N3832" i="56"/>
  <c r="N3833" i="56"/>
  <c r="N3834" i="56"/>
  <c r="N3835" i="56"/>
  <c r="N3836" i="56"/>
  <c r="N3837" i="56"/>
  <c r="N3838" i="56"/>
  <c r="N3839" i="56"/>
  <c r="N3840" i="56"/>
  <c r="N3841" i="56"/>
  <c r="N3842" i="56"/>
  <c r="N3843" i="56"/>
  <c r="N3844" i="56"/>
  <c r="N3845" i="56"/>
  <c r="N3846" i="56"/>
  <c r="N3847" i="56"/>
  <c r="N3848" i="56"/>
  <c r="N3849" i="56"/>
  <c r="N3850" i="56"/>
  <c r="N3851" i="56"/>
  <c r="N3852" i="56"/>
  <c r="N3853" i="56"/>
  <c r="N3854" i="56"/>
  <c r="N3855" i="56"/>
  <c r="N3856" i="56"/>
  <c r="N3857" i="56"/>
  <c r="N3858" i="56"/>
  <c r="N3859" i="56"/>
  <c r="N3860" i="56"/>
  <c r="N3861" i="56"/>
  <c r="N3862" i="56"/>
  <c r="N3863" i="56"/>
  <c r="N3864" i="56"/>
  <c r="N3865" i="56"/>
  <c r="N3866" i="56"/>
  <c r="N3867" i="56"/>
  <c r="N3868" i="56"/>
  <c r="N3869" i="56"/>
  <c r="N3870" i="56"/>
  <c r="N3871" i="56"/>
  <c r="N3872" i="56"/>
  <c r="N3873" i="56"/>
  <c r="N3874" i="56"/>
  <c r="N3875" i="56"/>
  <c r="N3876" i="56"/>
  <c r="N3877" i="56"/>
  <c r="N3878" i="56"/>
  <c r="N3879" i="56"/>
  <c r="N3880" i="56"/>
  <c r="N3881" i="56"/>
  <c r="N3882" i="56"/>
  <c r="N3883" i="56"/>
  <c r="N3884" i="56"/>
  <c r="N3885" i="56"/>
  <c r="N3886" i="56"/>
  <c r="N3887" i="56"/>
  <c r="N3888" i="56"/>
  <c r="N3889" i="56"/>
  <c r="N3890" i="56"/>
  <c r="N3891" i="56"/>
  <c r="N3892" i="56"/>
  <c r="N3893" i="56"/>
  <c r="N3894" i="56"/>
  <c r="N3895" i="56"/>
  <c r="N3896" i="56"/>
  <c r="N3897" i="56"/>
  <c r="N3898" i="56"/>
  <c r="N3899" i="56"/>
  <c r="N3900" i="56"/>
  <c r="N3901" i="56"/>
  <c r="N3902" i="56"/>
  <c r="N3903" i="56"/>
  <c r="N3904" i="56"/>
  <c r="N3905" i="56"/>
  <c r="N3906" i="56"/>
  <c r="N3907" i="56"/>
  <c r="N3908" i="56"/>
  <c r="N3909" i="56"/>
  <c r="N3910" i="56"/>
  <c r="N3911" i="56"/>
  <c r="N3912" i="56"/>
  <c r="N3913" i="56"/>
  <c r="N3914" i="56"/>
  <c r="N3915" i="56"/>
  <c r="N3916" i="56"/>
  <c r="N3917" i="56"/>
  <c r="N3918" i="56"/>
  <c r="N3919" i="56"/>
  <c r="N3920" i="56"/>
  <c r="N3921" i="56"/>
  <c r="N3922" i="56"/>
  <c r="N3923" i="56"/>
  <c r="N3924" i="56"/>
  <c r="N3925" i="56"/>
  <c r="N3926" i="56"/>
  <c r="N3927" i="56"/>
  <c r="N3928" i="56"/>
  <c r="N3929" i="56"/>
  <c r="N3930" i="56"/>
  <c r="N3931" i="56"/>
  <c r="N3932" i="56"/>
  <c r="N3933" i="56"/>
  <c r="N3934" i="56"/>
  <c r="N3935" i="56"/>
  <c r="N3936" i="56"/>
  <c r="N3937" i="56"/>
  <c r="N3938" i="56"/>
  <c r="N3939" i="56"/>
  <c r="N3940" i="56"/>
  <c r="N3941" i="56"/>
  <c r="N3942" i="56"/>
  <c r="N3943" i="56"/>
  <c r="N3944" i="56"/>
  <c r="N3945" i="56"/>
  <c r="N3946" i="56"/>
  <c r="N3947" i="56"/>
  <c r="N3948" i="56"/>
  <c r="N3949" i="56"/>
  <c r="N3950" i="56"/>
  <c r="N3951" i="56"/>
  <c r="N3952" i="56"/>
  <c r="N3953" i="56"/>
  <c r="N3954" i="56"/>
  <c r="N3955" i="56"/>
  <c r="N3956" i="56"/>
  <c r="N3957" i="56"/>
  <c r="N3958" i="56"/>
  <c r="N3959" i="56"/>
  <c r="N3960" i="56"/>
  <c r="N3961" i="56"/>
  <c r="N3962" i="56"/>
  <c r="N3963" i="56"/>
  <c r="N3964" i="56"/>
  <c r="N3965" i="56"/>
  <c r="N3966" i="56"/>
  <c r="N3967" i="56"/>
  <c r="N3968" i="56"/>
  <c r="N3969" i="56"/>
  <c r="N3970" i="56"/>
  <c r="N3971" i="56"/>
  <c r="N3972" i="56"/>
  <c r="N3973" i="56"/>
  <c r="N3974" i="56"/>
  <c r="N3975" i="56"/>
  <c r="N3976" i="56"/>
  <c r="N3977" i="56"/>
  <c r="N3978" i="56"/>
  <c r="N3979" i="56"/>
  <c r="N3980" i="56"/>
  <c r="N3981" i="56"/>
  <c r="N3982" i="56"/>
  <c r="N3983" i="56"/>
  <c r="N3984" i="56"/>
  <c r="N3985" i="56"/>
  <c r="N3986" i="56"/>
  <c r="N3987" i="56"/>
  <c r="N3988" i="56"/>
  <c r="N3989" i="56"/>
  <c r="N3990" i="56"/>
  <c r="N3991" i="56"/>
  <c r="N3992" i="56"/>
  <c r="N3993" i="56"/>
  <c r="N3994" i="56"/>
  <c r="N3995" i="56"/>
  <c r="N3996" i="56"/>
  <c r="N3997" i="56"/>
  <c r="N3998" i="56"/>
  <c r="N3999" i="56"/>
  <c r="N4000" i="56"/>
  <c r="N4001" i="56"/>
  <c r="N4002" i="56"/>
  <c r="N4003" i="56"/>
  <c r="N4004" i="56"/>
  <c r="N4005" i="56"/>
  <c r="N4006" i="56"/>
  <c r="N4007" i="56"/>
  <c r="N4008" i="56"/>
  <c r="N4009" i="56"/>
  <c r="N4010" i="56"/>
  <c r="N4011" i="56"/>
  <c r="N4012" i="56"/>
  <c r="N4013" i="56"/>
  <c r="N4014" i="56"/>
  <c r="N4015" i="56"/>
  <c r="N4016" i="56"/>
  <c r="N4017" i="56"/>
  <c r="N4018" i="56"/>
  <c r="N4019" i="56"/>
  <c r="N4020" i="56"/>
  <c r="N4021" i="56"/>
  <c r="N4022" i="56"/>
  <c r="N4023" i="56"/>
  <c r="N4024" i="56"/>
  <c r="N4025" i="56"/>
  <c r="N4026" i="56"/>
  <c r="N4027" i="56"/>
  <c r="N4028" i="56"/>
  <c r="N4029" i="56"/>
  <c r="N4030" i="56"/>
  <c r="N4031" i="56"/>
  <c r="N4032" i="56"/>
  <c r="N4033" i="56"/>
  <c r="N4034" i="56"/>
  <c r="N4035" i="56"/>
  <c r="N4036" i="56"/>
  <c r="N4037" i="56"/>
  <c r="N4038" i="56"/>
  <c r="N4039" i="56"/>
  <c r="N4040" i="56"/>
  <c r="N4041" i="56"/>
  <c r="N4042" i="56"/>
  <c r="N4043" i="56"/>
  <c r="N4044" i="56"/>
  <c r="N4045" i="56"/>
  <c r="N4046" i="56"/>
  <c r="N4047" i="56"/>
  <c r="N4048" i="56"/>
  <c r="N4049" i="56"/>
  <c r="N4050" i="56"/>
  <c r="N4051" i="56"/>
  <c r="N4052" i="56"/>
  <c r="N4053" i="56"/>
  <c r="N4054" i="56"/>
  <c r="N4055" i="56"/>
  <c r="N4056" i="56"/>
  <c r="N4057" i="56"/>
  <c r="N4058" i="56"/>
  <c r="N4059" i="56"/>
  <c r="N4060" i="56"/>
  <c r="N4061" i="56"/>
  <c r="N4062" i="56"/>
  <c r="N4063" i="56"/>
  <c r="N4064" i="56"/>
  <c r="N4065" i="56"/>
  <c r="N4066" i="56"/>
  <c r="N4067" i="56"/>
  <c r="N4068" i="56"/>
  <c r="N4069" i="56"/>
  <c r="N4070" i="56"/>
  <c r="N4071" i="56"/>
  <c r="N4072" i="56"/>
  <c r="N4073" i="56"/>
  <c r="N4074" i="56"/>
  <c r="N4075" i="56"/>
  <c r="N4076" i="56"/>
  <c r="N4077" i="56"/>
  <c r="N4078" i="56"/>
  <c r="N4079" i="56"/>
  <c r="N4080" i="56"/>
  <c r="N4081" i="56"/>
  <c r="N4082" i="56"/>
  <c r="N4083" i="56"/>
  <c r="N4084" i="56"/>
  <c r="N4085" i="56"/>
  <c r="N4086" i="56"/>
  <c r="N4087" i="56"/>
  <c r="N4088" i="56"/>
  <c r="N4089" i="56"/>
  <c r="N4090" i="56"/>
  <c r="N4091" i="56"/>
  <c r="N4092" i="56"/>
  <c r="N4093" i="56"/>
  <c r="N4094" i="56"/>
  <c r="N4095" i="56"/>
  <c r="N4096" i="56"/>
  <c r="N4097" i="56"/>
  <c r="N4098" i="56"/>
  <c r="N4099" i="56"/>
  <c r="N4100" i="56"/>
  <c r="N4101" i="56"/>
  <c r="N4102" i="56"/>
  <c r="N4103" i="56"/>
  <c r="N4104" i="56"/>
  <c r="N4105" i="56"/>
  <c r="N4106" i="56"/>
  <c r="N4107" i="56"/>
  <c r="N4108" i="56"/>
  <c r="N4109" i="56"/>
  <c r="N4110" i="56"/>
  <c r="N4111" i="56"/>
  <c r="N4112" i="56"/>
  <c r="N4113" i="56"/>
  <c r="N4114" i="56"/>
  <c r="N4115" i="56"/>
  <c r="N4116" i="56"/>
  <c r="N4117" i="56"/>
  <c r="N4118" i="56"/>
  <c r="N4119" i="56"/>
  <c r="N4120" i="56"/>
  <c r="N4121" i="56"/>
  <c r="N4122" i="56"/>
  <c r="N4123" i="56"/>
  <c r="N4124" i="56"/>
  <c r="N4125" i="56"/>
  <c r="N4126" i="56"/>
  <c r="N4127" i="56"/>
  <c r="N4128" i="56"/>
  <c r="N4129" i="56"/>
  <c r="N4130" i="56"/>
  <c r="N4131" i="56"/>
  <c r="N4132" i="56"/>
  <c r="N4133" i="56"/>
  <c r="N4134" i="56"/>
  <c r="N4135" i="56"/>
  <c r="N4136" i="56"/>
  <c r="N4137" i="56"/>
  <c r="N4138" i="56"/>
  <c r="N4139" i="56"/>
  <c r="N4140" i="56"/>
  <c r="N4141" i="56"/>
  <c r="N4142" i="56"/>
  <c r="N4143" i="56"/>
  <c r="N4144" i="56"/>
  <c r="N4145" i="56"/>
  <c r="N4146" i="56"/>
  <c r="N4147" i="56"/>
  <c r="N4148" i="56"/>
  <c r="N4149" i="56"/>
  <c r="N4150" i="56"/>
  <c r="N4151" i="56"/>
  <c r="N4152" i="56"/>
  <c r="N4153" i="56"/>
  <c r="N4154" i="56"/>
  <c r="N4155" i="56"/>
  <c r="N4156" i="56"/>
  <c r="N4157" i="56"/>
  <c r="N4158" i="56"/>
  <c r="N4159" i="56"/>
  <c r="N4160" i="56"/>
  <c r="N4161" i="56"/>
  <c r="N4162" i="56"/>
  <c r="N4163" i="56"/>
  <c r="N4164" i="56"/>
  <c r="N4165" i="56"/>
  <c r="N4166" i="56"/>
  <c r="N4167" i="56"/>
  <c r="N4168" i="56"/>
  <c r="N4169" i="56"/>
  <c r="N4170" i="56"/>
  <c r="N4171" i="56"/>
  <c r="N4172" i="56"/>
  <c r="N4173" i="56"/>
  <c r="N4174" i="56"/>
  <c r="N4175" i="56"/>
  <c r="N4176" i="56"/>
  <c r="N4177" i="56"/>
  <c r="N4178" i="56"/>
  <c r="N4179" i="56"/>
  <c r="N4180" i="56"/>
  <c r="N4181" i="56"/>
  <c r="N4182" i="56"/>
  <c r="N4183" i="56"/>
  <c r="N4184" i="56"/>
  <c r="N4185" i="56"/>
  <c r="N4186" i="56"/>
  <c r="N4187" i="56"/>
  <c r="N4188" i="56"/>
  <c r="N4189" i="56"/>
  <c r="N4190" i="56"/>
  <c r="N4191" i="56"/>
  <c r="N4192" i="56"/>
  <c r="N4193" i="56"/>
  <c r="N4194" i="56"/>
  <c r="N4195" i="56"/>
  <c r="N4196" i="56"/>
  <c r="N4197" i="56"/>
  <c r="N4198" i="56"/>
  <c r="N4199" i="56"/>
  <c r="N4200" i="56"/>
  <c r="N4201" i="56"/>
  <c r="N4202" i="56"/>
  <c r="N4203" i="56"/>
  <c r="N4204" i="56"/>
  <c r="N4205" i="56"/>
  <c r="N4206" i="56"/>
  <c r="N4207" i="56"/>
  <c r="N4208" i="56"/>
  <c r="N4209" i="56"/>
  <c r="N4210" i="56"/>
  <c r="N4211" i="56"/>
  <c r="N4212" i="56"/>
  <c r="N4213" i="56"/>
  <c r="N4214" i="56"/>
  <c r="N4215" i="56"/>
  <c r="N4216" i="56"/>
  <c r="N4217" i="56"/>
  <c r="N4218" i="56"/>
  <c r="N4219" i="56"/>
  <c r="N4220" i="56"/>
  <c r="N4221" i="56"/>
  <c r="N4222" i="56"/>
  <c r="N4223" i="56"/>
  <c r="N4224" i="56"/>
  <c r="N4225" i="56"/>
  <c r="N4226" i="56"/>
  <c r="N4227" i="56"/>
  <c r="N4228" i="56"/>
  <c r="N4229" i="56"/>
  <c r="N4230" i="56"/>
  <c r="N4231" i="56"/>
  <c r="N4232" i="56"/>
  <c r="N4233" i="56"/>
  <c r="N4234" i="56"/>
  <c r="N4235" i="56"/>
  <c r="N4236" i="56"/>
  <c r="N4237" i="56"/>
  <c r="N4238" i="56"/>
  <c r="N4239" i="56"/>
  <c r="N4240" i="56"/>
  <c r="N4241" i="56"/>
  <c r="N4242" i="56"/>
  <c r="N4243" i="56"/>
  <c r="N4244" i="56"/>
  <c r="N4245" i="56"/>
  <c r="N4246" i="56"/>
  <c r="N4247" i="56"/>
  <c r="N4248" i="56"/>
  <c r="N4249" i="56"/>
  <c r="N4250" i="56"/>
  <c r="N4251" i="56"/>
  <c r="N4252" i="56"/>
  <c r="N4253" i="56"/>
  <c r="N4254" i="56"/>
  <c r="N4255" i="56"/>
  <c r="N4256" i="56"/>
  <c r="N4257" i="56"/>
  <c r="N4258" i="56"/>
  <c r="N4259" i="56"/>
  <c r="N4260" i="56"/>
  <c r="N4261" i="56"/>
  <c r="N4262" i="56"/>
  <c r="N4263" i="56"/>
  <c r="N4264" i="56"/>
  <c r="N4265" i="56"/>
  <c r="N4266" i="56"/>
  <c r="N4267" i="56"/>
  <c r="N4268" i="56"/>
  <c r="N4269" i="56"/>
  <c r="N4270" i="56"/>
  <c r="N4271" i="56"/>
  <c r="N4272" i="56"/>
  <c r="N4273" i="56"/>
  <c r="N4274" i="56"/>
  <c r="N4275" i="56"/>
  <c r="N4276" i="56"/>
  <c r="N4277" i="56"/>
  <c r="N4278" i="56"/>
  <c r="N4279" i="56"/>
  <c r="N4280" i="56"/>
  <c r="N4281" i="56"/>
  <c r="N4282" i="56"/>
  <c r="N4283" i="56"/>
  <c r="N4284" i="56"/>
  <c r="N4285" i="56"/>
  <c r="N4286" i="56"/>
  <c r="N4287" i="56"/>
  <c r="N4288" i="56"/>
  <c r="N4289" i="56"/>
  <c r="N4290" i="56"/>
  <c r="N4291" i="56"/>
  <c r="N4292" i="56"/>
  <c r="N4293" i="56"/>
  <c r="N4294" i="56"/>
  <c r="N4295" i="56"/>
  <c r="N4296" i="56"/>
  <c r="N4297" i="56"/>
  <c r="N4298" i="56"/>
  <c r="N4299" i="56"/>
  <c r="N4300" i="56"/>
  <c r="N4301" i="56"/>
  <c r="N4302" i="56"/>
  <c r="N4303" i="56"/>
  <c r="N4304" i="56"/>
  <c r="N4305" i="56"/>
  <c r="N4306" i="56"/>
  <c r="N4307" i="56"/>
  <c r="N4308" i="56"/>
  <c r="N4309" i="56"/>
  <c r="N4310" i="56"/>
  <c r="N4311" i="56"/>
  <c r="N4312" i="56"/>
  <c r="N4313" i="56"/>
  <c r="N4314" i="56"/>
  <c r="N4315" i="56"/>
  <c r="N4316" i="56"/>
  <c r="N4317" i="56"/>
  <c r="N4318" i="56"/>
  <c r="N4319" i="56"/>
  <c r="N4320" i="56"/>
  <c r="N4321" i="56"/>
  <c r="N4322" i="56"/>
  <c r="N4323" i="56"/>
  <c r="N4324" i="56"/>
  <c r="N4325" i="56"/>
  <c r="N4326" i="56"/>
  <c r="N4327" i="56"/>
  <c r="N4328" i="56"/>
  <c r="N4329" i="56"/>
  <c r="N4330" i="56"/>
  <c r="N4331" i="56"/>
  <c r="N4332" i="56"/>
  <c r="N4333" i="56"/>
  <c r="N4334" i="56"/>
  <c r="N4335" i="56"/>
  <c r="N4336" i="56"/>
  <c r="N4337" i="56"/>
  <c r="N4338" i="56"/>
  <c r="N4339" i="56"/>
  <c r="N4340" i="56"/>
  <c r="N4341" i="56"/>
  <c r="N4342" i="56"/>
  <c r="N4343" i="56"/>
  <c r="N4344" i="56"/>
  <c r="N4345" i="56"/>
  <c r="N4346" i="56"/>
  <c r="N4347" i="56"/>
  <c r="N4348" i="56"/>
  <c r="N4349" i="56"/>
  <c r="N4350" i="56"/>
  <c r="N4351" i="56"/>
  <c r="N4352" i="56"/>
  <c r="N4353" i="56"/>
  <c r="N4354" i="56"/>
  <c r="N4355" i="56"/>
  <c r="N4356" i="56"/>
  <c r="N4357" i="56"/>
  <c r="N4358" i="56"/>
  <c r="N4359" i="56"/>
  <c r="N4360" i="56"/>
  <c r="N4361" i="56"/>
  <c r="N4362" i="56"/>
  <c r="N4363" i="56"/>
  <c r="N4364" i="56"/>
  <c r="N4365" i="56"/>
  <c r="N4366" i="56"/>
  <c r="N4367" i="56"/>
  <c r="N4368" i="56"/>
  <c r="N4369" i="56"/>
  <c r="N4370" i="56"/>
  <c r="N4371" i="56"/>
  <c r="N4372" i="56"/>
  <c r="N4373" i="56"/>
  <c r="N4374" i="56"/>
  <c r="N4375" i="56"/>
  <c r="N4376" i="56"/>
  <c r="N4377" i="56"/>
  <c r="N4378" i="56"/>
  <c r="N4379" i="56"/>
  <c r="N4380" i="56"/>
  <c r="N4381" i="56"/>
  <c r="N4382" i="56"/>
  <c r="N4383" i="56"/>
  <c r="N4384" i="56"/>
  <c r="N4385" i="56"/>
  <c r="N4386" i="56"/>
  <c r="N4387" i="56"/>
  <c r="N4388" i="56"/>
  <c r="N4389" i="56"/>
  <c r="N4390" i="56"/>
  <c r="N4391" i="56"/>
  <c r="N4392" i="56"/>
  <c r="N4393" i="56"/>
  <c r="N4394" i="56"/>
  <c r="N4395" i="56"/>
  <c r="N4396" i="56"/>
  <c r="N4397" i="56"/>
  <c r="N4398" i="56"/>
  <c r="N4399" i="56"/>
  <c r="N4400" i="56"/>
  <c r="N4401" i="56"/>
  <c r="N4402" i="56"/>
  <c r="N4403" i="56"/>
  <c r="N4404" i="56"/>
  <c r="N4405" i="56"/>
  <c r="N4406" i="56"/>
  <c r="N4407" i="56"/>
  <c r="N4408" i="56"/>
  <c r="N4409" i="56"/>
  <c r="N4410" i="56"/>
  <c r="N4411" i="56"/>
  <c r="N4412" i="56"/>
  <c r="N4413" i="56"/>
  <c r="N4414" i="56"/>
  <c r="N4415" i="56"/>
  <c r="N4416" i="56"/>
  <c r="N4417" i="56"/>
  <c r="N4418" i="56"/>
  <c r="N4419" i="56"/>
  <c r="N4420" i="56"/>
  <c r="N4421" i="56"/>
  <c r="N4422" i="56"/>
  <c r="N4423" i="56"/>
  <c r="N4424" i="56"/>
  <c r="N4425" i="56"/>
  <c r="N4426" i="56"/>
  <c r="N4427" i="56"/>
  <c r="N4428" i="56"/>
  <c r="N4429" i="56"/>
  <c r="N4430" i="56"/>
  <c r="N4431" i="56"/>
  <c r="N4432" i="56"/>
  <c r="N4433" i="56"/>
  <c r="N4434" i="56"/>
  <c r="N4435" i="56"/>
  <c r="N4436" i="56"/>
  <c r="N4437" i="56"/>
  <c r="N4438" i="56"/>
  <c r="N4439" i="56"/>
  <c r="N4440" i="56"/>
  <c r="N4441" i="56"/>
  <c r="N4442" i="56"/>
  <c r="N4443" i="56"/>
  <c r="N4444" i="56"/>
  <c r="N4445" i="56"/>
  <c r="N4446" i="56"/>
  <c r="N4447" i="56"/>
  <c r="N4448" i="56"/>
  <c r="N4449" i="56"/>
  <c r="N4450" i="56"/>
  <c r="N4451" i="56"/>
  <c r="N4452" i="56"/>
  <c r="N4453" i="56"/>
  <c r="N4454" i="56"/>
  <c r="N4455" i="56"/>
  <c r="N4456" i="56"/>
  <c r="N4457" i="56"/>
  <c r="N4458" i="56"/>
  <c r="N4459" i="56"/>
  <c r="N4460" i="56"/>
  <c r="N4461" i="56"/>
  <c r="N4462" i="56"/>
  <c r="N4463" i="56"/>
  <c r="N4464" i="56"/>
  <c r="N4465" i="56"/>
  <c r="N4466" i="56"/>
  <c r="N4467" i="56"/>
  <c r="N4468" i="56"/>
  <c r="N4469" i="56"/>
  <c r="N4470" i="56"/>
  <c r="N4471" i="56"/>
  <c r="N4472" i="56"/>
  <c r="N4473" i="56"/>
  <c r="N4474" i="56"/>
  <c r="N4475" i="56"/>
  <c r="N4476" i="56"/>
  <c r="N4477" i="56"/>
  <c r="N4478" i="56"/>
  <c r="N4479" i="56"/>
  <c r="N4480" i="56"/>
  <c r="N4481" i="56"/>
  <c r="N4482" i="56"/>
  <c r="N4483" i="56"/>
  <c r="N4484" i="56"/>
  <c r="N4485" i="56"/>
  <c r="N4486" i="56"/>
  <c r="N4487" i="56"/>
  <c r="N4488" i="56"/>
  <c r="N4489" i="56"/>
  <c r="N4490" i="56"/>
  <c r="N4491" i="56"/>
  <c r="N4492" i="56"/>
  <c r="N4493" i="56"/>
  <c r="N4494" i="56"/>
  <c r="N4495" i="56"/>
  <c r="N4496" i="56"/>
  <c r="N4497" i="56"/>
  <c r="N4498" i="56"/>
  <c r="N4499" i="56"/>
  <c r="N4500" i="56"/>
  <c r="N4501" i="56"/>
  <c r="N4502" i="56"/>
  <c r="N4503" i="56"/>
  <c r="N4504" i="56"/>
  <c r="N4505" i="56"/>
  <c r="N4506" i="56"/>
  <c r="N4507" i="56"/>
  <c r="N4508" i="56"/>
  <c r="N4509" i="56"/>
  <c r="N4510" i="56"/>
  <c r="N4511" i="56"/>
  <c r="N4512" i="56"/>
  <c r="N4513" i="56"/>
  <c r="N4514" i="56"/>
  <c r="N4515" i="56"/>
  <c r="N4516" i="56"/>
  <c r="N4517" i="56"/>
  <c r="N4518" i="56"/>
  <c r="N4519" i="56"/>
  <c r="N4520" i="56"/>
  <c r="N4521" i="56"/>
  <c r="N4522" i="56"/>
  <c r="N4523" i="56"/>
  <c r="N4524" i="56"/>
  <c r="N4525" i="56"/>
  <c r="N4526" i="56"/>
  <c r="N4527" i="56"/>
  <c r="N4528" i="56"/>
  <c r="N4529" i="56"/>
  <c r="N4530" i="56"/>
  <c r="N4531" i="56"/>
  <c r="N4532" i="56"/>
  <c r="N4533" i="56"/>
  <c r="N4534" i="56"/>
  <c r="N4535" i="56"/>
  <c r="N4536" i="56"/>
  <c r="N4537" i="56"/>
  <c r="N4538" i="56"/>
  <c r="N4539" i="56"/>
  <c r="N4540" i="56"/>
  <c r="N4541" i="56"/>
  <c r="N4542" i="56"/>
  <c r="N4543" i="56"/>
  <c r="N4544" i="56"/>
  <c r="N4545" i="56"/>
  <c r="N4546" i="56"/>
  <c r="N4547" i="56"/>
  <c r="N4548" i="56"/>
  <c r="N4549" i="56"/>
  <c r="N4550" i="56"/>
  <c r="N4551" i="56"/>
  <c r="N4552" i="56"/>
  <c r="N4553" i="56"/>
  <c r="N4554" i="56"/>
  <c r="N4555" i="56"/>
  <c r="N4556" i="56"/>
  <c r="N4557" i="56"/>
  <c r="N4558" i="56"/>
  <c r="N4559" i="56"/>
  <c r="N4560" i="56"/>
  <c r="N4561" i="56"/>
  <c r="N4562" i="56"/>
  <c r="N4563" i="56"/>
  <c r="N4564" i="56"/>
  <c r="N4565" i="56"/>
  <c r="N4566" i="56"/>
  <c r="N4567" i="56"/>
  <c r="N4568" i="56"/>
  <c r="N4569" i="56"/>
  <c r="N4570" i="56"/>
  <c r="N4571" i="56"/>
  <c r="N4572" i="56"/>
  <c r="N4573" i="56"/>
  <c r="N4574" i="56"/>
  <c r="N4575" i="56"/>
  <c r="N4576" i="56"/>
  <c r="N4577" i="56"/>
  <c r="N4578" i="56"/>
  <c r="N4579" i="56"/>
  <c r="N4580" i="56"/>
  <c r="N4581" i="56"/>
  <c r="N4582" i="56"/>
  <c r="N4583" i="56"/>
  <c r="N4584" i="56"/>
  <c r="N4585" i="56"/>
  <c r="N4586" i="56"/>
  <c r="N4587" i="56"/>
  <c r="N4588" i="56"/>
  <c r="N4589" i="56"/>
  <c r="N4590" i="56"/>
  <c r="N4591" i="56"/>
  <c r="N4592" i="56"/>
  <c r="N4593" i="56"/>
  <c r="N4594" i="56"/>
  <c r="N4595" i="56"/>
  <c r="N4596" i="56"/>
  <c r="N4597" i="56"/>
  <c r="N4598" i="56"/>
  <c r="N4599" i="56"/>
  <c r="N4600" i="56"/>
  <c r="N4601" i="56"/>
  <c r="N4602" i="56"/>
  <c r="N4603" i="56"/>
  <c r="N4604" i="56"/>
  <c r="N4605" i="56"/>
  <c r="N4606" i="56"/>
  <c r="N4607" i="56"/>
  <c r="N4608" i="56"/>
  <c r="N4609" i="56"/>
  <c r="N4610" i="56"/>
  <c r="N4611" i="56"/>
  <c r="N4612" i="56"/>
  <c r="N4613" i="56"/>
  <c r="N4614" i="56"/>
  <c r="N4615" i="56"/>
  <c r="N4616" i="56"/>
  <c r="N4617" i="56"/>
  <c r="N4618" i="56"/>
  <c r="N4619" i="56"/>
  <c r="N4620" i="56"/>
  <c r="N4621" i="56"/>
  <c r="N4622" i="56"/>
  <c r="N4623" i="56"/>
  <c r="N4624" i="56"/>
  <c r="N4625" i="56"/>
  <c r="N4626" i="56"/>
  <c r="N4627" i="56"/>
  <c r="N4628" i="56"/>
  <c r="N4629" i="56"/>
  <c r="N4630" i="56"/>
  <c r="N4631" i="56"/>
  <c r="N4632" i="56"/>
  <c r="N4633" i="56"/>
  <c r="N4634" i="56"/>
  <c r="N4635" i="56"/>
  <c r="N4636" i="56"/>
  <c r="N4637" i="56"/>
  <c r="N4638" i="56"/>
  <c r="N4639" i="56"/>
  <c r="N4640" i="56"/>
  <c r="N4641" i="56"/>
  <c r="N4642" i="56"/>
  <c r="N4643" i="56"/>
  <c r="N4644" i="56"/>
  <c r="N4645" i="56"/>
  <c r="N4646" i="56"/>
  <c r="N4647" i="56"/>
  <c r="N4648" i="56"/>
  <c r="N4649" i="56"/>
  <c r="N4650" i="56"/>
  <c r="N4651" i="56"/>
  <c r="N4652" i="56"/>
  <c r="N4653" i="56"/>
  <c r="N4654" i="56"/>
  <c r="N4655" i="56"/>
  <c r="N4656" i="56"/>
  <c r="N4657" i="56"/>
  <c r="N4658" i="56"/>
  <c r="N4659" i="56"/>
  <c r="N4660" i="56"/>
  <c r="N4661" i="56"/>
  <c r="N4662" i="56"/>
  <c r="N4663" i="56"/>
  <c r="N4664" i="56"/>
  <c r="N4665" i="56"/>
  <c r="N4666" i="56"/>
  <c r="N4667" i="56"/>
  <c r="N4668" i="56"/>
  <c r="N4669" i="56"/>
  <c r="N4670" i="56"/>
  <c r="N4671" i="56"/>
  <c r="N4672" i="56"/>
  <c r="N4673" i="56"/>
  <c r="N4674" i="56"/>
  <c r="N4675" i="56"/>
  <c r="N4676" i="56"/>
  <c r="N4677" i="56"/>
  <c r="N4678" i="56"/>
  <c r="N4679" i="56"/>
  <c r="N4680" i="56"/>
  <c r="N4681" i="56"/>
  <c r="N4682" i="56"/>
  <c r="N4683" i="56"/>
  <c r="N4684" i="56"/>
  <c r="N4685" i="56"/>
  <c r="N4686" i="56"/>
  <c r="N4687" i="56"/>
  <c r="N4688" i="56"/>
  <c r="N4689" i="56"/>
  <c r="N4690" i="56"/>
  <c r="N4691" i="56"/>
  <c r="N4692" i="56"/>
  <c r="N4693" i="56"/>
  <c r="N4694" i="56"/>
  <c r="N4695" i="56"/>
  <c r="N4696" i="56"/>
  <c r="N4697" i="56"/>
  <c r="N4698" i="56"/>
  <c r="N4699" i="56"/>
  <c r="N4700" i="56"/>
  <c r="N4701" i="56"/>
  <c r="N4702" i="56"/>
  <c r="N4703" i="56"/>
  <c r="N4704" i="56"/>
  <c r="N4705" i="56"/>
  <c r="N4706" i="56"/>
  <c r="N4707" i="56"/>
  <c r="N4708" i="56"/>
  <c r="N4709" i="56"/>
  <c r="N4710" i="56"/>
  <c r="N4711" i="56"/>
  <c r="N4712" i="56"/>
  <c r="N4713" i="56"/>
  <c r="N4714" i="56"/>
  <c r="N4715" i="56"/>
  <c r="N4716" i="56"/>
  <c r="N4717" i="56"/>
  <c r="N4718" i="56"/>
  <c r="N4719" i="56"/>
  <c r="N4720" i="56"/>
  <c r="N4721" i="56"/>
  <c r="N4722" i="56"/>
  <c r="N4723" i="56"/>
  <c r="N4724" i="56"/>
  <c r="N4725" i="56"/>
  <c r="N4726" i="56"/>
  <c r="N4727" i="56"/>
  <c r="N4728" i="56"/>
  <c r="N4729" i="56"/>
  <c r="N4730" i="56"/>
  <c r="N4731" i="56"/>
  <c r="N4732" i="56"/>
  <c r="N4733" i="56"/>
  <c r="N4734" i="56"/>
  <c r="N4735" i="56"/>
  <c r="N4736" i="56"/>
  <c r="N4737" i="56"/>
  <c r="N4738" i="56"/>
  <c r="N4739" i="56"/>
  <c r="N4740" i="56"/>
  <c r="N4741" i="56"/>
  <c r="N4742" i="56"/>
  <c r="N4743" i="56"/>
  <c r="N4744" i="56"/>
  <c r="N4745" i="56"/>
  <c r="N4746" i="56"/>
  <c r="N4747" i="56"/>
  <c r="N4748" i="56"/>
  <c r="N4749" i="56"/>
  <c r="N4750" i="56"/>
  <c r="N4751" i="56"/>
  <c r="N4752" i="56"/>
  <c r="N4753" i="56"/>
  <c r="N4754" i="56"/>
  <c r="N4755" i="56"/>
  <c r="N4756" i="56"/>
  <c r="N4757" i="56"/>
  <c r="N4758" i="56"/>
  <c r="N4759" i="56"/>
  <c r="N4760" i="56"/>
  <c r="N4761" i="56"/>
  <c r="N4762" i="56"/>
  <c r="N4763" i="56"/>
  <c r="N4764" i="56"/>
  <c r="N4765" i="56"/>
  <c r="N4766" i="56"/>
  <c r="N4767" i="56"/>
  <c r="N4768" i="56"/>
  <c r="N4769" i="56"/>
  <c r="N4770" i="56"/>
  <c r="N4771" i="56"/>
  <c r="N4772" i="56"/>
  <c r="N4773" i="56"/>
  <c r="N4774" i="56"/>
  <c r="N4775" i="56"/>
  <c r="N4776" i="56"/>
  <c r="N4777" i="56"/>
  <c r="N4778" i="56"/>
  <c r="N4779" i="56"/>
  <c r="N4780" i="56"/>
  <c r="N4781" i="56"/>
  <c r="N4782" i="56"/>
  <c r="N4783" i="56"/>
  <c r="N4784" i="56"/>
  <c r="N4785" i="56"/>
  <c r="N4786" i="56"/>
  <c r="N4787" i="56"/>
  <c r="N4788" i="56"/>
  <c r="N4789" i="56"/>
  <c r="N4790" i="56"/>
  <c r="N4791" i="56"/>
  <c r="N4792" i="56"/>
  <c r="N4793" i="56"/>
  <c r="N4794" i="56"/>
  <c r="N4795" i="56"/>
  <c r="N4796" i="56"/>
  <c r="N4797" i="56"/>
  <c r="N4798" i="56"/>
  <c r="N4799" i="56"/>
  <c r="N4800" i="56"/>
  <c r="N4801" i="56"/>
  <c r="N4802" i="56"/>
  <c r="N4803" i="56"/>
  <c r="N4804" i="56"/>
  <c r="N4805" i="56"/>
  <c r="N4806" i="56"/>
  <c r="N4807" i="56"/>
  <c r="N4808" i="56"/>
  <c r="N4809" i="56"/>
  <c r="N4810" i="56"/>
  <c r="N4811" i="56"/>
  <c r="N4812" i="56"/>
  <c r="N4813" i="56"/>
  <c r="N4814" i="56"/>
  <c r="N4815" i="56"/>
  <c r="N4816" i="56"/>
  <c r="N4817" i="56"/>
  <c r="N4818" i="56"/>
  <c r="N4819" i="56"/>
  <c r="N4820" i="56"/>
  <c r="N4821" i="56"/>
  <c r="N4822" i="56"/>
  <c r="N4823" i="56"/>
  <c r="N4824" i="56"/>
  <c r="N4825" i="56"/>
  <c r="N4826" i="56"/>
  <c r="N4827" i="56"/>
  <c r="N4828" i="56"/>
  <c r="N4829" i="56"/>
  <c r="N4830" i="56"/>
  <c r="N4831" i="56"/>
  <c r="N4832" i="56"/>
  <c r="N4833" i="56"/>
  <c r="N4834" i="56"/>
  <c r="N4835" i="56"/>
  <c r="N4836" i="56"/>
  <c r="N4837" i="56"/>
  <c r="N4838" i="56"/>
  <c r="N4839" i="56"/>
  <c r="N4840" i="56"/>
  <c r="N4841" i="56"/>
  <c r="N4842" i="56"/>
  <c r="N4843" i="56"/>
  <c r="N4844" i="56"/>
  <c r="N4845" i="56"/>
  <c r="N4846" i="56"/>
  <c r="N4847" i="56"/>
  <c r="N4848" i="56"/>
  <c r="N4849" i="56"/>
  <c r="N4850" i="56"/>
  <c r="N4851" i="56"/>
  <c r="N4852" i="56"/>
  <c r="N4853" i="56"/>
  <c r="N4854" i="56"/>
  <c r="N4855" i="56"/>
  <c r="N4856" i="56"/>
  <c r="N4857" i="56"/>
  <c r="N4858" i="56"/>
  <c r="N4859" i="56"/>
  <c r="N4860" i="56"/>
  <c r="N4861" i="56"/>
  <c r="N4862" i="56"/>
  <c r="N4863" i="56"/>
  <c r="N4864" i="56"/>
  <c r="N4865" i="56"/>
  <c r="N4866" i="56"/>
  <c r="N4867" i="56"/>
  <c r="N4868" i="56"/>
  <c r="N4869" i="56"/>
  <c r="N4870" i="56"/>
  <c r="N4871" i="56"/>
  <c r="N4872" i="56"/>
  <c r="N4873" i="56"/>
  <c r="N4874" i="56"/>
  <c r="N4875" i="56"/>
  <c r="N4876" i="56"/>
  <c r="N4877" i="56"/>
  <c r="N4878" i="56"/>
  <c r="N4879" i="56"/>
  <c r="N4880" i="56"/>
  <c r="N4881" i="56"/>
  <c r="N4882" i="56"/>
  <c r="N4883" i="56"/>
  <c r="N4884" i="56"/>
  <c r="N4885" i="56"/>
  <c r="N4886" i="56"/>
  <c r="N4887" i="56"/>
  <c r="N4888" i="56"/>
  <c r="N4889" i="56"/>
  <c r="N4890" i="56"/>
  <c r="N4891" i="56"/>
  <c r="N4892" i="56"/>
  <c r="N4893" i="56"/>
  <c r="N4894" i="56"/>
  <c r="N4895" i="56"/>
  <c r="N4896" i="56"/>
  <c r="N4897" i="56"/>
  <c r="N4898" i="56"/>
  <c r="N4899" i="56"/>
  <c r="N4900" i="56"/>
  <c r="N4901" i="56"/>
  <c r="N4902" i="56"/>
  <c r="N4903" i="56"/>
  <c r="N4904" i="56"/>
  <c r="N4905" i="56"/>
  <c r="N4906" i="56"/>
  <c r="N4907" i="56"/>
  <c r="N4908" i="56"/>
  <c r="N4909" i="56"/>
  <c r="N4910" i="56"/>
  <c r="N4911" i="56"/>
  <c r="N4912" i="56"/>
  <c r="N4913" i="56"/>
  <c r="N4914" i="56"/>
  <c r="N4915" i="56"/>
  <c r="N4916" i="56"/>
  <c r="N4917" i="56"/>
  <c r="N4918" i="56"/>
  <c r="N4919" i="56"/>
  <c r="N4920" i="56"/>
  <c r="N4921" i="56"/>
  <c r="N4922" i="56"/>
  <c r="N4923" i="56"/>
  <c r="N4924" i="56"/>
  <c r="N4925" i="56"/>
  <c r="N4926" i="56"/>
  <c r="N4927" i="56"/>
  <c r="N4928" i="56"/>
  <c r="N4929" i="56"/>
  <c r="N4930" i="56"/>
  <c r="N4931" i="56"/>
  <c r="N4932" i="56"/>
  <c r="N4933" i="56"/>
  <c r="N4934" i="56"/>
  <c r="N4935" i="56"/>
  <c r="N4936" i="56"/>
  <c r="N4937" i="56"/>
  <c r="N4938" i="56"/>
  <c r="N4939" i="56"/>
  <c r="N4940" i="56"/>
  <c r="N4941" i="56"/>
  <c r="N4942" i="56"/>
  <c r="N4943" i="56"/>
  <c r="N4944" i="56"/>
  <c r="N4945" i="56"/>
  <c r="N4946" i="56"/>
  <c r="N4947" i="56"/>
  <c r="N4948" i="56"/>
  <c r="N4949" i="56"/>
  <c r="N4950" i="56"/>
  <c r="N4951" i="56"/>
  <c r="N4952" i="56"/>
  <c r="N4953" i="56"/>
  <c r="N4954" i="56"/>
  <c r="N4955" i="56"/>
  <c r="N4956" i="56"/>
  <c r="N4957" i="56"/>
  <c r="N4958" i="56"/>
  <c r="N4959" i="56"/>
  <c r="N4960" i="56"/>
  <c r="N4961" i="56"/>
  <c r="N4962" i="56"/>
  <c r="N4963" i="56"/>
  <c r="N4964" i="56"/>
  <c r="N4965" i="56"/>
  <c r="N4966" i="56"/>
  <c r="N4967" i="56"/>
  <c r="N4968" i="56"/>
  <c r="N4969" i="56"/>
  <c r="N4970" i="56"/>
  <c r="N4971" i="56"/>
  <c r="N4972" i="56"/>
  <c r="N4973" i="56"/>
  <c r="N4974" i="56"/>
  <c r="N4975" i="56"/>
  <c r="N4976" i="56"/>
  <c r="N4977" i="56"/>
  <c r="N4978" i="56"/>
  <c r="N4979" i="56"/>
  <c r="N4980" i="56"/>
  <c r="N4981" i="56"/>
  <c r="N4982" i="56"/>
  <c r="N4983" i="56"/>
  <c r="N4984" i="56"/>
  <c r="N4985" i="56"/>
  <c r="N4986" i="56"/>
  <c r="N4987" i="56"/>
  <c r="N4988" i="56"/>
  <c r="N4989" i="56"/>
  <c r="N4990" i="56"/>
  <c r="N4991" i="56"/>
  <c r="N4992" i="56"/>
  <c r="N4993" i="56"/>
  <c r="N4994" i="56"/>
  <c r="N4995" i="56"/>
  <c r="N4996" i="56"/>
  <c r="N4997" i="56"/>
  <c r="N4998" i="56"/>
  <c r="N4999" i="56"/>
  <c r="N5000" i="56"/>
  <c r="N5001" i="56"/>
  <c r="N5002" i="56"/>
  <c r="N5003" i="56"/>
  <c r="N5004" i="56"/>
  <c r="N5005" i="56"/>
  <c r="N5006" i="56"/>
  <c r="N5007" i="56"/>
  <c r="N5008" i="56"/>
  <c r="N5009" i="56"/>
  <c r="N5010" i="56"/>
  <c r="N5011" i="56"/>
  <c r="N5012" i="56"/>
  <c r="N5013" i="56"/>
  <c r="N5014" i="56"/>
  <c r="N5015" i="56"/>
  <c r="N5016" i="56"/>
  <c r="N5017" i="56"/>
  <c r="N5018" i="56"/>
  <c r="N5019" i="56"/>
  <c r="N5020" i="56"/>
  <c r="N5021" i="56"/>
  <c r="N5022" i="56"/>
  <c r="N5023" i="56"/>
  <c r="N5024" i="56"/>
  <c r="N5025" i="56"/>
  <c r="N5026" i="56"/>
  <c r="N5027" i="56"/>
  <c r="N5028" i="56"/>
  <c r="N5029" i="56"/>
  <c r="N5030" i="56"/>
  <c r="N5031" i="56"/>
  <c r="N5032" i="56"/>
  <c r="N5033" i="56"/>
  <c r="N5034" i="56"/>
  <c r="N5035" i="56"/>
  <c r="N5036" i="56"/>
  <c r="N5037" i="56"/>
  <c r="N5038" i="56"/>
  <c r="N5039" i="56"/>
  <c r="N5040" i="56"/>
  <c r="N5041" i="56"/>
  <c r="N5042" i="56"/>
  <c r="N5043" i="56"/>
  <c r="N5044" i="56"/>
  <c r="N5045" i="56"/>
  <c r="N5046" i="56"/>
  <c r="N5047" i="56"/>
  <c r="N5048" i="56"/>
  <c r="N5049" i="56"/>
  <c r="N5050" i="56"/>
  <c r="N5051" i="56"/>
  <c r="N5052" i="56"/>
  <c r="N5053" i="56"/>
  <c r="N5054" i="56"/>
  <c r="N5055" i="56"/>
  <c r="N5056" i="56"/>
  <c r="N5057" i="56"/>
  <c r="N5058" i="56"/>
  <c r="N5059" i="56"/>
  <c r="N5060" i="56"/>
  <c r="N5061" i="56"/>
  <c r="N5062" i="56"/>
  <c r="N5063" i="56"/>
  <c r="N5064" i="56"/>
  <c r="N5065" i="56"/>
  <c r="N5066" i="56"/>
  <c r="N5067" i="56"/>
  <c r="N5068" i="56"/>
  <c r="N5069" i="56"/>
  <c r="N5070" i="56"/>
  <c r="N5071" i="56"/>
  <c r="N5072" i="56"/>
  <c r="N5073" i="56"/>
  <c r="N5074" i="56"/>
  <c r="N5075" i="56"/>
  <c r="N5076" i="56"/>
  <c r="N5077" i="56"/>
  <c r="N5078" i="56"/>
  <c r="N5079" i="56"/>
  <c r="N5080" i="56"/>
  <c r="N5081" i="56"/>
  <c r="N5082" i="56"/>
  <c r="N5083" i="56"/>
  <c r="N5084" i="56"/>
  <c r="N5085" i="56"/>
  <c r="N5086" i="56"/>
  <c r="N5087" i="56"/>
  <c r="N5088" i="56"/>
  <c r="N5089" i="56"/>
  <c r="N5090" i="56"/>
  <c r="N5091" i="56"/>
  <c r="N5092" i="56"/>
  <c r="N5093" i="56"/>
  <c r="N5094" i="56"/>
  <c r="N5095" i="56"/>
  <c r="N5096" i="56"/>
  <c r="N5097" i="56"/>
  <c r="N5098" i="56"/>
  <c r="N5099" i="56"/>
  <c r="N5100" i="56"/>
  <c r="N5101" i="56"/>
  <c r="N5102" i="56"/>
  <c r="N5103" i="56"/>
  <c r="N5104" i="56"/>
  <c r="N5105" i="56"/>
  <c r="N5106" i="56"/>
  <c r="N5107" i="56"/>
  <c r="N5108" i="56"/>
  <c r="N5109" i="56"/>
  <c r="N5110" i="56"/>
  <c r="N5111" i="56"/>
  <c r="N5112" i="56"/>
  <c r="N5113" i="56"/>
  <c r="N5114" i="56"/>
  <c r="N5115" i="56"/>
  <c r="N5116" i="56"/>
  <c r="N5117" i="56"/>
  <c r="N5118" i="56"/>
  <c r="N5119" i="56"/>
  <c r="N5120" i="56"/>
  <c r="N5121" i="56"/>
  <c r="N5122" i="56"/>
  <c r="N5123" i="56"/>
  <c r="N5124" i="56"/>
  <c r="N5125" i="56"/>
  <c r="N5126" i="56"/>
  <c r="N5127" i="56"/>
  <c r="N5128" i="56"/>
  <c r="N5129" i="56"/>
  <c r="N5130" i="56"/>
  <c r="N5131" i="56"/>
  <c r="N5132" i="56"/>
  <c r="N5133" i="56"/>
  <c r="N5134" i="56"/>
  <c r="N5135" i="56"/>
  <c r="N5136" i="56"/>
  <c r="N5137" i="56"/>
  <c r="N5138" i="56"/>
  <c r="N5139" i="56"/>
  <c r="N5140" i="56"/>
  <c r="N5141" i="56"/>
  <c r="N5142" i="56"/>
  <c r="N5143" i="56"/>
  <c r="N5144" i="56"/>
  <c r="N5145" i="56"/>
  <c r="N5146" i="56"/>
  <c r="N5147" i="56"/>
  <c r="N5148" i="56"/>
  <c r="N5149" i="56"/>
  <c r="N5150" i="56"/>
  <c r="N5151" i="56"/>
  <c r="N5152" i="56"/>
  <c r="N5153" i="56"/>
  <c r="N5154" i="56"/>
  <c r="N5155" i="56"/>
  <c r="N5156" i="56"/>
  <c r="N5157" i="56"/>
  <c r="N5158" i="56"/>
  <c r="N5159" i="56"/>
  <c r="N5160" i="56"/>
  <c r="N5161" i="56"/>
  <c r="N5162" i="56"/>
  <c r="N5163" i="56"/>
  <c r="N5164" i="56"/>
  <c r="N5165" i="56"/>
  <c r="N5166" i="56"/>
  <c r="N5167" i="56"/>
  <c r="N5168" i="56"/>
  <c r="N5169" i="56"/>
  <c r="N5170" i="56"/>
  <c r="N5171" i="56"/>
  <c r="N5172" i="56"/>
  <c r="N5173" i="56"/>
  <c r="N5174" i="56"/>
  <c r="N5175" i="56"/>
  <c r="N5176" i="56"/>
  <c r="N5177" i="56"/>
  <c r="N5178" i="56"/>
  <c r="N5179" i="56"/>
  <c r="N5180" i="56"/>
  <c r="N5181" i="56"/>
  <c r="N5182" i="56"/>
  <c r="N5183" i="56"/>
  <c r="N5184" i="56"/>
  <c r="N5185" i="56"/>
  <c r="N5186" i="56"/>
  <c r="N5187" i="56"/>
  <c r="N5188" i="56"/>
  <c r="N5189" i="56"/>
  <c r="N5190" i="56"/>
  <c r="N5191" i="56"/>
  <c r="N5192" i="56"/>
  <c r="N5193" i="56"/>
  <c r="N5194" i="56"/>
  <c r="N5195" i="56"/>
  <c r="N5196" i="56"/>
  <c r="N5197" i="56"/>
  <c r="N5198" i="56"/>
  <c r="N5199" i="56"/>
  <c r="N5200" i="56"/>
  <c r="N5201" i="56"/>
  <c r="N5202" i="56"/>
  <c r="N5203" i="56"/>
  <c r="N5204" i="56"/>
  <c r="N5205" i="56"/>
  <c r="N5206" i="56"/>
  <c r="N5207" i="56"/>
  <c r="N5208" i="56"/>
  <c r="N5209" i="56"/>
  <c r="N5210" i="56"/>
  <c r="N5211" i="56"/>
  <c r="N5212" i="56"/>
  <c r="N5213" i="56"/>
  <c r="N5214" i="56"/>
  <c r="N5215" i="56"/>
  <c r="N5216" i="56"/>
  <c r="N5217" i="56"/>
  <c r="N5218" i="56"/>
  <c r="N5219" i="56"/>
  <c r="N5220" i="56"/>
  <c r="N5221" i="56"/>
  <c r="N5222" i="56"/>
  <c r="N5223" i="56"/>
  <c r="N5224" i="56"/>
  <c r="N5225" i="56"/>
  <c r="N5226" i="56"/>
  <c r="N5227" i="56"/>
  <c r="N5228" i="56"/>
  <c r="N5229" i="56"/>
  <c r="N5230" i="56"/>
  <c r="N5231" i="56"/>
  <c r="N5232" i="56"/>
  <c r="N5233" i="56"/>
  <c r="N5234" i="56"/>
  <c r="N5235" i="56"/>
  <c r="N5236" i="56"/>
  <c r="N5237" i="56"/>
  <c r="N5238" i="56"/>
  <c r="N5239" i="56"/>
  <c r="N5240" i="56"/>
  <c r="N5241" i="56"/>
  <c r="N5242" i="56"/>
  <c r="N5243" i="56"/>
  <c r="N5244" i="56"/>
  <c r="N5245" i="56"/>
  <c r="N5246" i="56"/>
  <c r="N5247" i="56"/>
  <c r="N5248" i="56"/>
  <c r="N5249" i="56"/>
  <c r="N5250" i="56"/>
  <c r="N5251" i="56"/>
  <c r="N5252" i="56"/>
  <c r="N5253" i="56"/>
  <c r="N5254" i="56"/>
  <c r="N5255" i="56"/>
  <c r="N5256" i="56"/>
  <c r="N5257" i="56"/>
  <c r="N5258" i="56"/>
  <c r="N5259" i="56"/>
  <c r="N5260" i="56"/>
  <c r="N5261" i="56"/>
  <c r="N5262" i="56"/>
  <c r="N5263" i="56"/>
  <c r="N5264" i="56"/>
  <c r="N5265" i="56"/>
  <c r="N5266" i="56"/>
  <c r="N5267" i="56"/>
  <c r="N5268" i="56"/>
  <c r="N5269" i="56"/>
  <c r="N5270" i="56"/>
  <c r="N5271" i="56"/>
  <c r="N5272" i="56"/>
  <c r="N5273" i="56"/>
  <c r="N5274" i="56"/>
  <c r="N5275" i="56"/>
  <c r="N5276" i="56"/>
  <c r="N5277" i="56"/>
  <c r="N5278" i="56"/>
  <c r="N5279" i="56"/>
  <c r="N5280" i="56"/>
  <c r="N5281" i="56"/>
  <c r="N5282" i="56"/>
  <c r="N5283" i="56"/>
  <c r="N5284" i="56"/>
  <c r="N5285" i="56"/>
  <c r="N5286" i="56"/>
  <c r="N5287" i="56"/>
  <c r="N5288" i="56"/>
  <c r="N5289" i="56"/>
  <c r="N5290" i="56"/>
  <c r="N5291" i="56"/>
  <c r="N5292" i="56"/>
  <c r="N5293" i="56"/>
  <c r="N5294" i="56"/>
  <c r="N5295" i="56"/>
  <c r="N5296" i="56"/>
  <c r="N5297" i="56"/>
  <c r="N5298" i="56"/>
  <c r="N5299" i="56"/>
  <c r="N5300" i="56"/>
  <c r="N5301" i="56"/>
  <c r="N5302" i="56"/>
  <c r="N5303" i="56"/>
  <c r="N5304" i="56"/>
  <c r="N5305" i="56"/>
  <c r="N5306" i="56"/>
  <c r="N5307" i="56"/>
  <c r="N5308" i="56"/>
  <c r="N5309" i="56"/>
  <c r="N5310" i="56"/>
  <c r="N5311" i="56"/>
  <c r="N5312" i="56"/>
  <c r="N5313" i="56"/>
  <c r="N5314" i="56"/>
  <c r="N5315" i="56"/>
  <c r="N5316" i="56"/>
  <c r="N5317" i="56"/>
  <c r="N5318" i="56"/>
  <c r="N5319" i="56"/>
  <c r="N5320" i="56"/>
  <c r="N5321" i="56"/>
  <c r="N5322" i="56"/>
  <c r="N5323" i="56"/>
  <c r="N5324" i="56"/>
  <c r="N5325" i="56"/>
  <c r="N5326" i="56"/>
  <c r="N5327" i="56"/>
  <c r="N5328" i="56"/>
  <c r="N5329" i="56"/>
  <c r="N5330" i="56"/>
  <c r="N5331" i="56"/>
  <c r="N5332" i="56"/>
  <c r="N5333" i="56"/>
  <c r="N5334" i="56"/>
  <c r="N5335" i="56"/>
  <c r="N5336" i="56"/>
  <c r="N5337" i="56"/>
  <c r="N5338" i="56"/>
  <c r="N5339" i="56"/>
  <c r="N5340" i="56"/>
  <c r="N5341" i="56"/>
  <c r="N5342" i="56"/>
  <c r="N5343" i="56"/>
  <c r="N5344" i="56"/>
  <c r="N5345" i="56"/>
  <c r="N5346" i="56"/>
  <c r="N5347" i="56"/>
  <c r="N5348" i="56"/>
  <c r="N5349" i="56"/>
  <c r="N5350" i="56"/>
  <c r="N5351" i="56"/>
  <c r="N5352" i="56"/>
  <c r="N5353" i="56"/>
  <c r="N5354" i="56"/>
  <c r="N5355" i="56"/>
  <c r="N5356" i="56"/>
  <c r="N5357" i="56"/>
  <c r="N5358" i="56"/>
  <c r="N5359" i="56"/>
  <c r="N5360" i="56"/>
  <c r="N5361" i="56"/>
  <c r="N5362" i="56"/>
  <c r="N5363" i="56"/>
  <c r="N5364" i="56"/>
  <c r="N5365" i="56"/>
  <c r="N5366" i="56"/>
  <c r="N5367" i="56"/>
  <c r="N5368" i="56"/>
  <c r="N5369" i="56"/>
  <c r="N5370" i="56"/>
  <c r="N5371" i="56"/>
  <c r="N5372" i="56"/>
  <c r="N5373" i="56"/>
  <c r="N5374" i="56"/>
  <c r="N5375" i="56"/>
  <c r="N5376" i="56"/>
  <c r="N5377" i="56"/>
  <c r="N5378" i="56"/>
  <c r="N5379" i="56"/>
  <c r="N5380" i="56"/>
  <c r="N5381" i="56"/>
  <c r="N5382" i="56"/>
  <c r="N5383" i="56"/>
  <c r="N5384" i="56"/>
  <c r="N5385" i="56"/>
  <c r="N5386" i="56"/>
  <c r="N5387" i="56"/>
  <c r="N5388" i="56"/>
  <c r="N5389" i="56"/>
  <c r="N5390" i="56"/>
  <c r="N5391" i="56"/>
  <c r="N5392" i="56"/>
  <c r="N5393" i="56"/>
  <c r="N5394" i="56"/>
  <c r="N5395" i="56"/>
  <c r="N5396" i="56"/>
  <c r="N5397" i="56"/>
  <c r="N5398" i="56"/>
  <c r="N5399" i="56"/>
  <c r="N5400" i="56"/>
  <c r="N5401" i="56"/>
  <c r="N5402" i="56"/>
  <c r="N5403" i="56"/>
  <c r="N5404" i="56"/>
  <c r="N5405" i="56"/>
  <c r="N5406" i="56"/>
  <c r="N5407" i="56"/>
  <c r="N5408" i="56"/>
  <c r="N5409" i="56"/>
  <c r="N5410" i="56"/>
  <c r="N5411" i="56"/>
  <c r="N5412" i="56"/>
  <c r="N5413" i="56"/>
  <c r="N5414" i="56"/>
  <c r="N5415" i="56"/>
  <c r="N5416" i="56"/>
  <c r="N5417" i="56"/>
  <c r="N5418" i="56"/>
  <c r="N5419" i="56"/>
  <c r="N5420" i="56"/>
  <c r="N5421" i="56"/>
  <c r="N5422" i="56"/>
  <c r="N5423" i="56"/>
  <c r="N5424" i="56"/>
  <c r="N5425" i="56"/>
  <c r="N5426" i="56"/>
  <c r="N5427" i="56"/>
  <c r="N5428" i="56"/>
  <c r="N5429" i="56"/>
  <c r="N5430" i="56"/>
  <c r="N5431" i="56"/>
  <c r="N5432" i="56"/>
  <c r="N5433" i="56"/>
  <c r="N5434" i="56"/>
  <c r="N5435" i="56"/>
  <c r="N5436" i="56"/>
  <c r="N5437" i="56"/>
  <c r="N5438" i="56"/>
  <c r="N5439" i="56"/>
  <c r="N5440" i="56"/>
  <c r="N5441" i="56"/>
  <c r="N5442" i="56"/>
  <c r="N5443" i="56"/>
  <c r="N5444" i="56"/>
  <c r="N5445" i="56"/>
  <c r="N5446" i="56"/>
  <c r="N5447" i="56"/>
  <c r="N5448" i="56"/>
  <c r="N5449" i="56"/>
  <c r="N5450" i="56"/>
  <c r="N5451" i="56"/>
  <c r="N5452" i="56"/>
  <c r="N5453" i="56"/>
  <c r="N5454" i="56"/>
  <c r="N5455" i="56"/>
  <c r="N5456" i="56"/>
  <c r="N5457" i="56"/>
  <c r="N5458" i="56"/>
  <c r="N5459" i="56"/>
  <c r="N5460" i="56"/>
  <c r="N5461" i="56"/>
  <c r="N5462" i="56"/>
  <c r="N5463" i="56"/>
  <c r="N5464" i="56"/>
  <c r="N5465" i="56"/>
  <c r="N5466" i="56"/>
  <c r="N5467" i="56"/>
  <c r="N5468" i="56"/>
  <c r="N5469" i="56"/>
  <c r="N5470" i="56"/>
  <c r="N5471" i="56"/>
  <c r="N5472" i="56"/>
  <c r="N5473" i="56"/>
  <c r="N5474" i="56"/>
  <c r="N5475" i="56"/>
  <c r="N5476" i="56"/>
  <c r="N5477" i="56"/>
  <c r="N5478" i="56"/>
  <c r="N5479" i="56"/>
  <c r="N5480" i="56"/>
  <c r="N5481" i="56"/>
  <c r="N5482" i="56"/>
  <c r="N5483" i="56"/>
  <c r="N5484" i="56"/>
  <c r="N5485" i="56"/>
  <c r="N5486" i="56"/>
  <c r="N5487" i="56"/>
  <c r="N5488" i="56"/>
  <c r="N5489" i="56"/>
  <c r="N5490" i="56"/>
  <c r="N5491" i="56"/>
  <c r="N5492" i="56"/>
  <c r="N5493" i="56"/>
  <c r="N5494" i="56"/>
  <c r="N5495" i="56"/>
  <c r="N5496" i="56"/>
  <c r="N5497" i="56"/>
  <c r="N5498" i="56"/>
  <c r="N5499" i="56"/>
  <c r="N5500" i="56"/>
  <c r="N5501" i="56"/>
  <c r="N5502" i="56"/>
  <c r="N5503" i="56"/>
  <c r="N5504" i="56"/>
  <c r="N5505" i="56"/>
  <c r="N5506" i="56"/>
  <c r="N5507" i="56"/>
  <c r="N5508" i="56"/>
  <c r="N5509" i="56"/>
  <c r="N5510" i="56"/>
  <c r="N5511" i="56"/>
  <c r="N5512" i="56"/>
  <c r="N5513" i="56"/>
  <c r="N5514" i="56"/>
  <c r="N5515" i="56"/>
  <c r="N5516" i="56"/>
  <c r="N5517" i="56"/>
  <c r="N5518" i="56"/>
  <c r="N5519" i="56"/>
  <c r="N5520" i="56"/>
  <c r="N5521" i="56"/>
  <c r="N5522" i="56"/>
  <c r="N5523" i="56"/>
  <c r="N5524" i="56"/>
  <c r="N5525" i="56"/>
  <c r="N5526" i="56"/>
  <c r="N5527" i="56"/>
  <c r="N5528" i="56"/>
  <c r="N5529" i="56"/>
  <c r="N5530" i="56"/>
  <c r="N5531" i="56"/>
  <c r="N5532" i="56"/>
  <c r="N5533" i="56"/>
  <c r="N5534" i="56"/>
  <c r="N5535" i="56"/>
  <c r="N5536" i="56"/>
  <c r="N5537" i="56"/>
  <c r="N5538" i="56"/>
  <c r="N5539" i="56"/>
  <c r="N5540" i="56"/>
  <c r="N5541" i="56"/>
  <c r="N5542" i="56"/>
  <c r="N5543" i="56"/>
  <c r="N5544" i="56"/>
  <c r="N5545" i="56"/>
  <c r="N5546" i="56"/>
  <c r="N5547" i="56"/>
  <c r="N5548" i="56"/>
  <c r="N5549" i="56"/>
  <c r="N5550" i="56"/>
  <c r="N5551" i="56"/>
  <c r="N5552" i="56"/>
  <c r="N5553" i="56"/>
  <c r="N5554" i="56"/>
  <c r="N5555" i="56"/>
  <c r="N5556" i="56"/>
  <c r="N5557" i="56"/>
  <c r="N5558" i="56"/>
  <c r="N5559" i="56"/>
  <c r="N5560" i="56"/>
  <c r="N5561" i="56"/>
  <c r="N5562" i="56"/>
  <c r="N5563" i="56"/>
  <c r="N5564" i="56"/>
  <c r="N5565" i="56"/>
  <c r="N5566" i="56"/>
  <c r="N5567" i="56"/>
  <c r="N5568" i="56"/>
  <c r="N5569" i="56"/>
  <c r="N5570" i="56"/>
  <c r="N5571" i="56"/>
  <c r="N5572" i="56"/>
  <c r="N5573" i="56"/>
  <c r="N5574" i="56"/>
  <c r="N5575" i="56"/>
  <c r="N5576" i="56"/>
  <c r="N5577" i="56"/>
  <c r="N5578" i="56"/>
  <c r="N5579" i="56"/>
  <c r="N5580" i="56"/>
  <c r="N5581" i="56"/>
  <c r="N5582" i="56"/>
  <c r="N5583" i="56"/>
  <c r="N5584" i="56"/>
  <c r="N5585" i="56"/>
  <c r="N5586" i="56"/>
  <c r="N5587" i="56"/>
  <c r="N5588" i="56"/>
  <c r="N5589" i="56"/>
  <c r="N5590" i="56"/>
  <c r="N5591" i="56"/>
  <c r="N5592" i="56"/>
  <c r="N5593" i="56"/>
  <c r="N5594" i="56"/>
  <c r="N5595" i="56"/>
  <c r="N5596" i="56"/>
  <c r="N5597" i="56"/>
  <c r="N5598" i="56"/>
  <c r="N5599" i="56"/>
  <c r="N5600" i="56"/>
  <c r="N5601" i="56"/>
  <c r="N5602" i="56"/>
  <c r="N5603" i="56"/>
  <c r="N5604" i="56"/>
  <c r="N5605" i="56"/>
  <c r="N5606" i="56"/>
  <c r="N5607" i="56"/>
  <c r="N5608" i="56"/>
  <c r="N5609" i="56"/>
  <c r="N5610" i="56"/>
  <c r="N5611" i="56"/>
  <c r="N5612" i="56"/>
  <c r="N5613" i="56"/>
  <c r="N5614" i="56"/>
  <c r="N5615" i="56"/>
  <c r="N5616" i="56"/>
  <c r="N5617" i="56"/>
  <c r="N5618" i="56"/>
  <c r="N5619" i="56"/>
  <c r="N5620" i="56"/>
  <c r="N5621" i="56"/>
  <c r="N5622" i="56"/>
  <c r="N5623" i="56"/>
  <c r="N5624" i="56"/>
  <c r="N5625" i="56"/>
  <c r="N5626" i="56"/>
  <c r="N5627" i="56"/>
  <c r="N5628" i="56"/>
  <c r="N5629" i="56"/>
  <c r="N5630" i="56"/>
  <c r="N5631" i="56"/>
  <c r="N5632" i="56"/>
  <c r="N5633" i="56"/>
  <c r="N5634" i="56"/>
  <c r="N5635" i="56"/>
  <c r="N5636" i="56"/>
  <c r="N5637" i="56"/>
  <c r="N5638" i="56"/>
  <c r="N5639" i="56"/>
  <c r="N5640" i="56"/>
  <c r="N5641" i="56"/>
  <c r="N5642" i="56"/>
  <c r="N5643" i="56"/>
  <c r="N5644" i="56"/>
  <c r="N5645" i="56"/>
  <c r="N5646" i="56"/>
  <c r="N5647" i="56"/>
  <c r="N5648" i="56"/>
  <c r="N5649" i="56"/>
  <c r="N5650" i="56"/>
  <c r="N5651" i="56"/>
  <c r="N5652" i="56"/>
  <c r="N5653" i="56"/>
  <c r="N5654" i="56"/>
  <c r="N5655" i="56"/>
  <c r="N5656" i="56"/>
  <c r="N5657" i="56"/>
  <c r="N5658" i="56"/>
  <c r="N5659" i="56"/>
  <c r="N5660" i="56"/>
  <c r="N5661" i="56"/>
  <c r="N5662" i="56"/>
  <c r="N5663" i="56"/>
  <c r="N5664" i="56"/>
  <c r="N5665" i="56"/>
  <c r="N5666" i="56"/>
  <c r="N5667" i="56"/>
  <c r="N5668" i="56"/>
  <c r="N5669" i="56"/>
  <c r="N5670" i="56"/>
  <c r="N5671" i="56"/>
  <c r="N5672" i="56"/>
  <c r="N5673" i="56"/>
  <c r="N5674" i="56"/>
  <c r="N5675" i="56"/>
  <c r="N5676" i="56"/>
  <c r="N5677" i="56"/>
  <c r="N5678" i="56"/>
  <c r="N5679" i="56"/>
  <c r="N5680" i="56"/>
  <c r="N5681" i="56"/>
  <c r="N5682" i="56"/>
  <c r="N5683" i="56"/>
  <c r="N5684" i="56"/>
  <c r="N5685" i="56"/>
  <c r="N5686" i="56"/>
  <c r="N5687" i="56"/>
  <c r="N5688" i="56"/>
  <c r="N5689" i="56"/>
  <c r="N5690" i="56"/>
  <c r="N5691" i="56"/>
  <c r="N5692" i="56"/>
  <c r="N5693" i="56"/>
  <c r="N5694" i="56"/>
  <c r="N5695" i="56"/>
  <c r="N5696" i="56"/>
  <c r="N5697" i="56"/>
  <c r="N5698" i="56"/>
  <c r="N5699" i="56"/>
  <c r="N5700" i="56"/>
  <c r="N5701" i="56"/>
  <c r="N5702" i="56"/>
  <c r="N5703" i="56"/>
  <c r="N5704" i="56"/>
  <c r="N5705" i="56"/>
  <c r="N5706" i="56"/>
  <c r="N5707" i="56"/>
  <c r="N5708" i="56"/>
  <c r="N5709" i="56"/>
  <c r="N5710" i="56"/>
  <c r="N5711" i="56"/>
  <c r="N5712" i="56"/>
  <c r="N5713" i="56"/>
  <c r="N5714" i="56"/>
  <c r="N5715" i="56"/>
  <c r="N5716" i="56"/>
  <c r="N5717" i="56"/>
  <c r="N5718" i="56"/>
  <c r="N5719" i="56"/>
  <c r="N5720" i="56"/>
  <c r="N5721" i="56"/>
  <c r="N5722" i="56"/>
  <c r="N5723" i="56"/>
  <c r="N5724" i="56"/>
  <c r="N5725" i="56"/>
  <c r="N5726" i="56"/>
  <c r="N5727" i="56"/>
  <c r="N5728" i="56"/>
  <c r="N5729" i="56"/>
  <c r="N5730" i="56"/>
  <c r="N5731" i="56"/>
  <c r="N5732" i="56"/>
  <c r="N5733" i="56"/>
  <c r="N5734" i="56"/>
  <c r="N5735" i="56"/>
  <c r="N5736" i="56"/>
  <c r="N5737" i="56"/>
  <c r="N5738" i="56"/>
  <c r="N5739" i="56"/>
  <c r="N5740" i="56"/>
  <c r="N5741" i="56"/>
  <c r="N5742" i="56"/>
  <c r="N5743" i="56"/>
  <c r="N5744" i="56"/>
  <c r="N5745" i="56"/>
  <c r="N5746" i="56"/>
  <c r="N5747" i="56"/>
  <c r="N5748" i="56"/>
  <c r="N5749" i="56"/>
  <c r="N5750" i="56"/>
  <c r="N5751" i="56"/>
  <c r="N5752" i="56"/>
  <c r="N5753" i="56"/>
  <c r="N5754" i="56"/>
  <c r="N5755" i="56"/>
  <c r="N5756" i="56"/>
  <c r="N5757" i="56"/>
  <c r="N5758" i="56"/>
  <c r="N5759" i="56"/>
  <c r="N5760" i="56"/>
  <c r="N5761" i="56"/>
  <c r="N5762" i="56"/>
  <c r="N5763" i="56"/>
  <c r="N5764" i="56"/>
  <c r="N5765" i="56"/>
  <c r="N5766" i="56"/>
  <c r="N5767" i="56"/>
  <c r="N5768" i="56"/>
  <c r="N5769" i="56"/>
  <c r="N5770" i="56"/>
  <c r="N5771" i="56"/>
  <c r="N5772" i="56"/>
  <c r="N5773" i="56"/>
  <c r="N5774" i="56"/>
  <c r="N5775" i="56"/>
  <c r="N5776" i="56"/>
  <c r="N5777" i="56"/>
  <c r="N5778" i="56"/>
  <c r="N5779" i="56"/>
  <c r="N5780" i="56"/>
  <c r="N5781" i="56"/>
  <c r="N5782" i="56"/>
  <c r="N5783" i="56"/>
  <c r="N5784" i="56"/>
  <c r="N5785" i="56"/>
  <c r="N5786" i="56"/>
  <c r="N5787" i="56"/>
  <c r="N5788" i="56"/>
  <c r="N5789" i="56"/>
  <c r="N5790" i="56"/>
  <c r="N5791" i="56"/>
  <c r="N5792" i="56"/>
  <c r="N5793" i="56"/>
  <c r="N5794" i="56"/>
  <c r="N5795" i="56"/>
  <c r="N5796" i="56"/>
  <c r="N5797" i="56"/>
  <c r="N5798" i="56"/>
  <c r="N5799" i="56"/>
  <c r="N5800" i="56"/>
  <c r="N5801" i="56"/>
  <c r="N5802" i="56"/>
  <c r="N5803" i="56"/>
  <c r="N5804" i="56"/>
  <c r="N5805" i="56"/>
  <c r="N5806" i="56"/>
  <c r="N5807" i="56"/>
  <c r="N5808" i="56"/>
  <c r="N5809" i="56"/>
  <c r="N5810" i="56"/>
  <c r="N5811" i="56"/>
  <c r="N5812" i="56"/>
  <c r="N5813" i="56"/>
  <c r="N5814" i="56"/>
  <c r="N5815" i="56"/>
  <c r="N5816" i="56"/>
  <c r="N5817" i="56"/>
  <c r="N5818" i="56"/>
  <c r="N5819" i="56"/>
  <c r="N5820" i="56"/>
  <c r="N5821" i="56"/>
  <c r="N5822" i="56"/>
  <c r="N5823" i="56"/>
  <c r="N5824" i="56"/>
  <c r="N5825" i="56"/>
  <c r="N5826" i="56"/>
  <c r="N5827" i="56"/>
  <c r="N5828" i="56"/>
  <c r="N5829" i="56"/>
  <c r="N5830" i="56"/>
  <c r="N5831" i="56"/>
  <c r="N5832" i="56"/>
  <c r="N5833" i="56"/>
  <c r="N5834" i="56"/>
  <c r="N5835" i="56"/>
  <c r="N5836" i="56"/>
  <c r="N5837" i="56"/>
  <c r="N5838" i="56"/>
  <c r="N5839" i="56"/>
  <c r="N5840" i="56"/>
  <c r="N5841" i="56"/>
  <c r="N5842" i="56"/>
  <c r="N5843" i="56"/>
  <c r="N5844" i="56"/>
  <c r="N5845" i="56"/>
  <c r="N5846" i="56"/>
  <c r="N5847" i="56"/>
  <c r="N5848" i="56"/>
  <c r="N5849" i="56"/>
  <c r="N5850" i="56"/>
  <c r="N5851" i="56"/>
  <c r="N5852" i="56"/>
  <c r="N5853" i="56"/>
  <c r="N5854" i="56"/>
  <c r="N5855" i="56"/>
  <c r="N5856" i="56"/>
  <c r="N5857" i="56"/>
  <c r="N5858" i="56"/>
  <c r="N5859" i="56"/>
  <c r="N5860" i="56"/>
  <c r="N5861" i="56"/>
  <c r="N5862" i="56"/>
  <c r="N5863" i="56"/>
  <c r="N5864" i="56"/>
  <c r="N5865" i="56"/>
  <c r="N5866" i="56"/>
  <c r="N5867" i="56"/>
  <c r="N5868" i="56"/>
  <c r="N5869" i="56"/>
  <c r="N5870" i="56"/>
  <c r="N5871" i="56"/>
  <c r="N5872" i="56"/>
  <c r="N5873" i="56"/>
  <c r="N5874" i="56"/>
  <c r="N5875" i="56"/>
  <c r="N5876" i="56"/>
  <c r="N5877" i="56"/>
  <c r="N5878" i="56"/>
  <c r="N5879" i="56"/>
  <c r="N5880" i="56"/>
  <c r="N5881" i="56"/>
  <c r="N5882" i="56"/>
  <c r="N5883" i="56"/>
  <c r="N5884" i="56"/>
  <c r="N5885" i="56"/>
  <c r="N5886" i="56"/>
  <c r="N5887" i="56"/>
  <c r="N5888" i="56"/>
  <c r="N5889" i="56"/>
  <c r="N5890" i="56"/>
  <c r="N5891" i="56"/>
  <c r="N5892" i="56"/>
  <c r="N5893" i="56"/>
  <c r="N5894" i="56"/>
  <c r="N5895" i="56"/>
  <c r="N5896" i="56"/>
  <c r="N5897" i="56"/>
  <c r="N5898" i="56"/>
  <c r="N5899" i="56"/>
  <c r="N5900" i="56"/>
  <c r="N5901" i="56"/>
  <c r="N5902" i="56"/>
  <c r="N5903" i="56"/>
  <c r="N5904" i="56"/>
  <c r="N5905" i="56"/>
  <c r="N5906" i="56"/>
  <c r="N5907" i="56"/>
  <c r="N5908" i="56"/>
  <c r="N5909" i="56"/>
  <c r="N5910" i="56"/>
  <c r="N5911" i="56"/>
  <c r="N5912" i="56"/>
  <c r="N5913" i="56"/>
  <c r="N5914" i="56"/>
  <c r="N5915" i="56"/>
  <c r="N5916" i="56"/>
  <c r="N5917" i="56"/>
  <c r="N5918" i="56"/>
  <c r="N5919" i="56"/>
  <c r="N5920" i="56"/>
  <c r="N5921" i="56"/>
  <c r="N5922" i="56"/>
  <c r="N5923" i="56"/>
  <c r="N5924" i="56"/>
  <c r="N5925" i="56"/>
  <c r="N5926" i="56"/>
  <c r="N5927" i="56"/>
  <c r="N5928" i="56"/>
  <c r="N5929" i="56"/>
  <c r="N5930" i="56"/>
  <c r="N5931" i="56"/>
  <c r="N5932" i="56"/>
  <c r="N5933" i="56"/>
  <c r="N5934" i="56"/>
  <c r="N5935" i="56"/>
  <c r="N5936" i="56"/>
  <c r="N5937" i="56"/>
  <c r="N5938" i="56"/>
  <c r="N5939" i="56"/>
  <c r="N5940" i="56"/>
  <c r="N5941" i="56"/>
  <c r="N5942" i="56"/>
  <c r="N5943" i="56"/>
  <c r="N5944" i="56"/>
  <c r="N5945" i="56"/>
  <c r="N5946" i="56"/>
  <c r="N5947" i="56"/>
  <c r="N5948" i="56"/>
  <c r="N5949" i="56"/>
  <c r="N5950" i="56"/>
  <c r="N5951" i="56"/>
  <c r="N5952" i="56"/>
  <c r="N5953" i="56"/>
  <c r="N5954" i="56"/>
  <c r="N5955" i="56"/>
  <c r="N5956" i="56"/>
  <c r="N5957" i="56"/>
  <c r="N5958" i="56"/>
  <c r="N5959" i="56"/>
  <c r="N5960" i="56"/>
  <c r="N5961" i="56"/>
  <c r="N5962" i="56"/>
  <c r="N5963" i="56"/>
  <c r="N5964" i="56"/>
  <c r="N5965" i="56"/>
  <c r="N5966" i="56"/>
  <c r="N5967" i="56"/>
  <c r="N5968" i="56"/>
  <c r="N5969" i="56"/>
  <c r="N5970" i="56"/>
  <c r="N5971" i="56"/>
  <c r="N5972" i="56"/>
  <c r="N5973" i="56"/>
  <c r="N5974" i="56"/>
  <c r="N5975" i="56"/>
  <c r="N5976" i="56"/>
  <c r="N5977" i="56"/>
  <c r="N5978" i="56"/>
  <c r="N5979" i="56"/>
  <c r="N5980" i="56"/>
  <c r="N5981" i="56"/>
  <c r="N5982" i="56"/>
  <c r="N5983" i="56"/>
  <c r="N5984" i="56"/>
  <c r="N5985" i="56"/>
  <c r="N5986" i="56"/>
  <c r="N5987" i="56"/>
  <c r="N5988" i="56"/>
  <c r="N5989" i="56"/>
  <c r="N5990" i="56"/>
  <c r="N5991" i="56"/>
  <c r="N5992" i="56"/>
  <c r="N5993" i="56"/>
  <c r="N5994" i="56"/>
  <c r="N5995" i="56"/>
  <c r="N5996" i="56"/>
  <c r="N5997" i="56"/>
  <c r="N5998" i="56"/>
  <c r="N5999" i="56"/>
  <c r="N6000" i="56"/>
  <c r="N6001" i="56"/>
  <c r="N6002" i="56"/>
  <c r="N6003" i="56"/>
  <c r="N6004" i="56"/>
  <c r="N6005" i="56"/>
  <c r="N6006" i="56"/>
  <c r="N6007" i="56"/>
  <c r="N6008" i="56"/>
  <c r="N6009" i="56"/>
  <c r="N6010" i="56"/>
  <c r="N6011" i="56"/>
  <c r="N6012" i="56"/>
  <c r="N6013" i="56"/>
  <c r="N6014" i="56"/>
  <c r="N6015" i="56"/>
  <c r="N6016" i="56"/>
  <c r="N6017" i="56"/>
  <c r="N6018" i="56"/>
  <c r="N6019" i="56"/>
  <c r="N6020" i="56"/>
  <c r="N6021" i="56"/>
  <c r="N6022" i="56"/>
  <c r="N6023" i="56"/>
  <c r="N6024" i="56"/>
  <c r="N6025" i="56"/>
  <c r="N6026" i="56"/>
  <c r="N6027" i="56"/>
  <c r="N6028" i="56"/>
  <c r="N6029" i="56"/>
  <c r="N6030" i="56"/>
  <c r="N6031" i="56"/>
  <c r="N6032" i="56"/>
  <c r="N6033" i="56"/>
  <c r="N6034" i="56"/>
  <c r="N6035" i="56"/>
  <c r="N6036" i="56"/>
  <c r="N6037" i="56"/>
  <c r="N6038" i="56"/>
  <c r="N6039" i="56"/>
  <c r="N6040" i="56"/>
  <c r="N6041" i="56"/>
  <c r="N6042" i="56"/>
  <c r="N6043" i="56"/>
  <c r="N6044" i="56"/>
  <c r="N6045" i="56"/>
  <c r="N6046" i="56"/>
  <c r="N6047" i="56"/>
  <c r="N6048" i="56"/>
  <c r="N6049" i="56"/>
  <c r="N6050" i="56"/>
  <c r="N6051" i="56"/>
  <c r="N6052" i="56"/>
  <c r="N6053" i="56"/>
  <c r="N6054" i="56"/>
  <c r="N6055" i="56"/>
  <c r="N6056" i="56"/>
  <c r="N6057" i="56"/>
  <c r="N6058" i="56"/>
  <c r="N6059" i="56"/>
  <c r="N6060" i="56"/>
  <c r="N6061" i="56"/>
  <c r="N6062" i="56"/>
  <c r="N6063" i="56"/>
  <c r="N6064" i="56"/>
  <c r="N6065" i="56"/>
  <c r="N6066" i="56"/>
  <c r="N6067" i="56"/>
  <c r="N6068" i="56"/>
  <c r="N6069" i="56"/>
  <c r="N6070" i="56"/>
  <c r="N6071" i="56"/>
  <c r="N6072" i="56"/>
  <c r="N6073" i="56"/>
  <c r="N6074" i="56"/>
  <c r="N6075" i="56"/>
  <c r="N6076" i="56"/>
  <c r="N6077" i="56"/>
  <c r="N6078" i="56"/>
  <c r="N6079" i="56"/>
  <c r="N6080" i="56"/>
  <c r="N6081" i="56"/>
  <c r="N6082" i="56"/>
  <c r="N6083" i="56"/>
  <c r="N6084" i="56"/>
  <c r="N6085" i="56"/>
  <c r="N6086" i="56"/>
  <c r="N6087" i="56"/>
  <c r="N6088" i="56"/>
  <c r="N6089" i="56"/>
  <c r="N6090" i="56"/>
  <c r="N6091" i="56"/>
  <c r="N6092" i="56"/>
  <c r="N6093" i="56"/>
  <c r="N6094" i="56"/>
  <c r="N6095" i="56"/>
  <c r="N6096" i="56"/>
  <c r="N6097" i="56"/>
  <c r="N6098" i="56"/>
  <c r="N6099" i="56"/>
  <c r="N6100" i="56"/>
  <c r="N6101" i="56"/>
  <c r="N6102" i="56"/>
  <c r="N6103" i="56"/>
  <c r="N6104" i="56"/>
  <c r="N6105" i="56"/>
  <c r="N6106" i="56"/>
  <c r="N6107" i="56"/>
  <c r="N6108" i="56"/>
  <c r="N6109" i="56"/>
  <c r="N6110" i="56"/>
  <c r="N6111" i="56"/>
  <c r="N6112" i="56"/>
  <c r="N6113" i="56"/>
  <c r="N6114" i="56"/>
  <c r="N6115" i="56"/>
  <c r="N6116" i="56"/>
  <c r="N6117" i="56"/>
  <c r="N6118" i="56"/>
  <c r="N6119" i="56"/>
  <c r="N6120" i="56"/>
  <c r="N6121" i="56"/>
  <c r="N6122" i="56"/>
  <c r="N6123" i="56"/>
  <c r="N6124" i="56"/>
  <c r="N6125" i="56"/>
  <c r="N6126" i="56"/>
  <c r="N6127" i="56"/>
  <c r="N6128" i="56"/>
  <c r="N6129" i="56"/>
  <c r="N6130" i="56"/>
  <c r="N6131" i="56"/>
  <c r="N6132" i="56"/>
  <c r="N6133" i="56"/>
  <c r="N6134" i="56"/>
  <c r="N6135" i="56"/>
  <c r="N6136" i="56"/>
  <c r="N6137" i="56"/>
  <c r="N6138" i="56"/>
  <c r="N6139" i="56"/>
  <c r="N6140" i="56"/>
  <c r="N6141" i="56"/>
  <c r="N6142" i="56"/>
  <c r="N6143" i="56"/>
  <c r="N6144" i="56"/>
  <c r="N6145" i="56"/>
  <c r="N6146" i="56"/>
  <c r="N6147" i="56"/>
  <c r="N6148" i="56"/>
  <c r="N6149" i="56"/>
  <c r="N6150" i="56"/>
  <c r="N6151" i="56"/>
  <c r="N6152" i="56"/>
  <c r="N6153" i="56"/>
  <c r="N6154" i="56"/>
  <c r="N6155" i="56"/>
  <c r="N6156" i="56"/>
  <c r="N6157" i="56"/>
  <c r="N6158" i="56"/>
  <c r="N6159" i="56"/>
  <c r="N6160" i="56"/>
  <c r="N6161" i="56"/>
  <c r="N6162" i="56"/>
  <c r="N6163" i="56"/>
  <c r="N6164" i="56"/>
  <c r="N6165" i="56"/>
  <c r="N6166" i="56"/>
  <c r="N6167" i="56"/>
  <c r="N6168" i="56"/>
  <c r="N6169" i="56"/>
  <c r="N6170" i="56"/>
  <c r="N6171" i="56"/>
  <c r="N6172" i="56"/>
  <c r="N6173" i="56"/>
  <c r="N6174" i="56"/>
  <c r="N6175" i="56"/>
  <c r="N6176" i="56"/>
  <c r="N6177" i="56"/>
  <c r="N6178" i="56"/>
  <c r="N6179" i="56"/>
  <c r="N6180" i="56"/>
  <c r="N6181" i="56"/>
  <c r="N6182" i="56"/>
  <c r="N6183" i="56"/>
  <c r="N6184" i="56"/>
  <c r="N6185" i="56"/>
  <c r="N6186" i="56"/>
  <c r="N6187" i="56"/>
  <c r="N6188" i="56"/>
  <c r="N6189" i="56"/>
  <c r="N6190" i="56"/>
  <c r="N6191" i="56"/>
  <c r="N6192" i="56"/>
  <c r="N6193" i="56"/>
  <c r="N6194" i="56"/>
  <c r="N6195" i="56"/>
  <c r="N6196" i="56"/>
  <c r="N6197" i="56"/>
  <c r="N6198" i="56"/>
  <c r="N6199" i="56"/>
  <c r="N6200" i="56"/>
  <c r="N6201" i="56"/>
  <c r="N6202" i="56"/>
  <c r="N6203" i="56"/>
  <c r="N6204" i="56"/>
  <c r="N6205" i="56"/>
  <c r="N6206" i="56"/>
  <c r="N6207" i="56"/>
  <c r="N6208" i="56"/>
  <c r="N6209" i="56"/>
  <c r="N6210" i="56"/>
  <c r="N6211" i="56"/>
  <c r="N6212" i="56"/>
  <c r="N6213" i="56"/>
  <c r="N6214" i="56"/>
  <c r="N6215" i="56"/>
  <c r="N6216" i="56"/>
  <c r="N6217" i="56"/>
  <c r="N6218" i="56"/>
  <c r="N6219" i="56"/>
  <c r="N6220" i="56"/>
  <c r="N6221" i="56"/>
  <c r="N6222" i="56"/>
  <c r="N6223" i="56"/>
  <c r="N6224" i="56"/>
  <c r="N6225" i="56"/>
  <c r="N6226" i="56"/>
  <c r="N6227" i="56"/>
  <c r="N6228" i="56"/>
  <c r="N6229" i="56"/>
  <c r="N6230" i="56"/>
  <c r="N6231" i="56"/>
  <c r="N6232" i="56"/>
  <c r="N6233" i="56"/>
  <c r="N6234" i="56"/>
  <c r="N6235" i="56"/>
  <c r="N6236" i="56"/>
  <c r="N6237" i="56"/>
  <c r="N6238" i="56"/>
  <c r="N6239" i="56"/>
  <c r="N6240" i="56"/>
  <c r="N6241" i="56"/>
  <c r="N6242" i="56"/>
  <c r="N6243" i="56"/>
  <c r="N6244" i="56"/>
  <c r="N6245" i="56"/>
  <c r="N6246" i="56"/>
  <c r="N6247" i="56"/>
  <c r="N6248" i="56"/>
  <c r="N6249" i="56"/>
  <c r="N6250" i="56"/>
  <c r="N6251" i="56"/>
  <c r="N6252" i="56"/>
  <c r="N6253" i="56"/>
  <c r="N6254" i="56"/>
  <c r="N6255" i="56"/>
  <c r="N6256" i="56"/>
  <c r="N6257" i="56"/>
  <c r="N6258" i="56"/>
  <c r="N6259" i="56"/>
  <c r="N6260" i="56"/>
  <c r="N6261" i="56"/>
  <c r="N6262" i="56"/>
  <c r="N6263" i="56"/>
  <c r="N6264" i="56"/>
  <c r="N6265" i="56"/>
  <c r="N6266" i="56"/>
  <c r="N6267" i="56"/>
  <c r="N6268" i="56"/>
  <c r="N6269" i="56"/>
  <c r="N6270" i="56"/>
  <c r="N6271" i="56"/>
  <c r="N6272" i="56"/>
  <c r="N6273" i="56"/>
  <c r="N6274" i="56"/>
  <c r="N6275" i="56"/>
  <c r="N6276" i="56"/>
  <c r="N6277" i="56"/>
  <c r="N6278" i="56"/>
  <c r="N6279" i="56"/>
  <c r="N6280" i="56"/>
  <c r="N6281" i="56"/>
  <c r="N6282" i="56"/>
  <c r="N6283" i="56"/>
  <c r="N6284" i="56"/>
  <c r="N6285" i="56"/>
  <c r="N6286" i="56"/>
  <c r="N6287" i="56"/>
  <c r="N6288" i="56"/>
  <c r="N6289" i="56"/>
  <c r="N6290" i="56"/>
  <c r="N6291" i="56"/>
  <c r="N6292" i="56"/>
  <c r="N6293" i="56"/>
  <c r="N6294" i="56"/>
  <c r="N6295" i="56"/>
  <c r="N6296" i="56"/>
  <c r="N6297" i="56"/>
  <c r="N6298" i="56"/>
  <c r="N6299" i="56"/>
  <c r="N6300" i="56"/>
  <c r="N6301" i="56"/>
  <c r="N6302" i="56"/>
  <c r="N6303" i="56"/>
  <c r="N6304" i="56"/>
  <c r="N6305" i="56"/>
  <c r="N6306" i="56"/>
  <c r="N6307" i="56"/>
  <c r="N6308" i="56"/>
  <c r="N6309" i="56"/>
  <c r="N6310" i="56"/>
  <c r="N6311" i="56"/>
  <c r="N6312" i="56"/>
  <c r="N6313" i="56"/>
  <c r="N6314" i="56"/>
  <c r="N6315" i="56"/>
  <c r="N6316" i="56"/>
  <c r="N6317" i="56"/>
  <c r="N6318" i="56"/>
  <c r="N6319" i="56"/>
  <c r="N6320" i="56"/>
  <c r="N6321" i="56"/>
  <c r="N6322" i="56"/>
  <c r="N6323" i="56"/>
  <c r="N6324" i="56"/>
  <c r="N6325" i="56"/>
  <c r="N6326" i="56"/>
  <c r="N6327" i="56"/>
  <c r="N6328" i="56"/>
  <c r="N6329" i="56"/>
  <c r="N6330" i="56"/>
  <c r="N6331" i="56"/>
  <c r="N6332" i="56"/>
  <c r="N6333" i="56"/>
  <c r="N6334" i="56"/>
  <c r="N6335" i="56"/>
  <c r="N6336" i="56"/>
  <c r="N6337" i="56"/>
  <c r="N6338" i="56"/>
  <c r="N6339" i="56"/>
  <c r="N6340" i="56"/>
  <c r="N6341" i="56"/>
  <c r="N6342" i="56"/>
  <c r="N6343" i="56"/>
  <c r="N6344" i="56"/>
  <c r="N6345" i="56"/>
  <c r="N6346" i="56"/>
  <c r="N6347" i="56"/>
  <c r="N6348" i="56"/>
  <c r="N6349" i="56"/>
  <c r="N6350" i="56"/>
  <c r="N6351" i="56"/>
  <c r="N6352" i="56"/>
  <c r="N6353" i="56"/>
  <c r="N6354" i="56"/>
  <c r="N6355" i="56"/>
  <c r="N6356" i="56"/>
  <c r="N6357" i="56"/>
  <c r="N6358" i="56"/>
  <c r="N6359" i="56"/>
  <c r="N6360" i="56"/>
  <c r="N6361" i="56"/>
  <c r="N6362" i="56"/>
  <c r="N6363" i="56"/>
  <c r="N6364" i="56"/>
  <c r="N6365" i="56"/>
  <c r="N6366" i="56"/>
  <c r="N6367" i="56"/>
  <c r="N6368" i="56"/>
  <c r="N6369" i="56"/>
  <c r="N6370" i="56"/>
  <c r="N6371" i="56"/>
  <c r="N6372" i="56"/>
  <c r="N6373" i="56"/>
  <c r="N6374" i="56"/>
  <c r="N6375" i="56"/>
  <c r="N6376" i="56"/>
  <c r="N6377" i="56"/>
  <c r="N6378" i="56"/>
  <c r="N6379" i="56"/>
  <c r="N6380" i="56"/>
  <c r="N6381" i="56"/>
  <c r="N6382" i="56"/>
  <c r="N6383" i="56"/>
  <c r="N6384" i="56"/>
  <c r="N6385" i="56"/>
  <c r="N6386" i="56"/>
  <c r="N6387" i="56"/>
  <c r="N6388" i="56"/>
  <c r="N6389" i="56"/>
  <c r="N6390" i="56"/>
  <c r="N6391" i="56"/>
  <c r="N6392" i="56"/>
  <c r="N6393" i="56"/>
  <c r="N6394" i="56"/>
  <c r="N6395" i="56"/>
  <c r="N6396" i="56"/>
  <c r="N6397" i="56"/>
  <c r="N6398" i="56"/>
  <c r="N6399" i="56"/>
  <c r="N6400" i="56"/>
  <c r="N6401" i="56"/>
  <c r="N6402" i="56"/>
  <c r="N6403" i="56"/>
  <c r="N6404" i="56"/>
  <c r="N6405" i="56"/>
  <c r="N6406" i="56"/>
  <c r="N6407" i="56"/>
  <c r="N6408" i="56"/>
  <c r="N6409" i="56"/>
  <c r="N6410" i="56"/>
  <c r="N6411" i="56"/>
  <c r="N6412" i="56"/>
  <c r="N6413" i="56"/>
  <c r="N6414" i="56"/>
  <c r="N6415" i="56"/>
  <c r="N6416" i="56"/>
  <c r="N6417" i="56"/>
  <c r="N6418" i="56"/>
  <c r="N6419" i="56"/>
  <c r="N6420" i="56"/>
  <c r="N6421" i="56"/>
  <c r="N6422" i="56"/>
  <c r="N6423" i="56"/>
  <c r="N6424" i="56"/>
  <c r="N6425" i="56"/>
  <c r="N6426" i="56"/>
  <c r="N6427" i="56"/>
  <c r="N6428" i="56"/>
  <c r="N6429" i="56"/>
  <c r="N6430" i="56"/>
  <c r="N6431" i="56"/>
  <c r="N6432" i="56"/>
  <c r="N6433" i="56"/>
  <c r="N6434" i="56"/>
  <c r="N6435" i="56"/>
  <c r="N6436" i="56"/>
  <c r="N6437" i="56"/>
  <c r="N6438" i="56"/>
  <c r="N6439" i="56"/>
  <c r="N6440" i="56"/>
  <c r="N6441" i="56"/>
  <c r="N6442" i="56"/>
  <c r="N6443" i="56"/>
  <c r="N6444" i="56"/>
  <c r="N6445" i="56"/>
  <c r="N6446" i="56"/>
  <c r="N6447" i="56"/>
  <c r="N6448" i="56"/>
  <c r="N6449" i="56"/>
  <c r="N6450" i="56"/>
  <c r="N6451" i="56"/>
  <c r="N6452" i="56"/>
  <c r="N6453" i="56"/>
  <c r="N6454" i="56"/>
  <c r="N6455" i="56"/>
  <c r="N6456" i="56"/>
  <c r="N6457" i="56"/>
  <c r="N6458" i="56"/>
  <c r="N6459" i="56"/>
  <c r="N6460" i="56"/>
  <c r="N6461" i="56"/>
  <c r="N6462" i="56"/>
  <c r="N6463" i="56"/>
  <c r="N6464" i="56"/>
  <c r="N6465" i="56"/>
  <c r="N6466" i="56"/>
  <c r="N6467" i="56"/>
  <c r="N6468" i="56"/>
  <c r="N6469" i="56"/>
  <c r="N6470" i="56"/>
  <c r="N6471" i="56"/>
  <c r="N6472" i="56"/>
  <c r="N6473" i="56"/>
  <c r="N6474" i="56"/>
  <c r="N6475" i="56"/>
  <c r="N6476" i="56"/>
  <c r="N6477" i="56"/>
  <c r="N6478" i="56"/>
  <c r="N6479" i="56"/>
  <c r="N6480" i="56"/>
  <c r="N6481" i="56"/>
  <c r="N6482" i="56"/>
  <c r="N6483" i="56"/>
  <c r="N6484" i="56"/>
  <c r="N6485" i="56"/>
  <c r="N6486" i="56"/>
  <c r="N6487" i="56"/>
  <c r="N6488" i="56"/>
  <c r="N6489" i="56"/>
  <c r="N6490" i="56"/>
  <c r="N6491" i="56"/>
  <c r="N6492" i="56"/>
  <c r="N6493" i="56"/>
  <c r="N6494" i="56"/>
  <c r="N6495" i="56"/>
  <c r="N6496" i="56"/>
  <c r="N6497" i="56"/>
  <c r="N6498" i="56"/>
  <c r="N6499" i="56"/>
  <c r="N6500" i="56"/>
  <c r="N6501" i="56"/>
  <c r="N6502" i="56"/>
  <c r="N6503" i="56"/>
  <c r="N6504" i="56"/>
  <c r="N6505" i="56"/>
  <c r="N6506" i="56"/>
  <c r="N6507" i="56"/>
  <c r="N6508" i="56"/>
  <c r="N6509" i="56"/>
  <c r="N6510" i="56"/>
  <c r="N6511" i="56"/>
  <c r="N6512" i="56"/>
  <c r="N6513" i="56"/>
  <c r="N6514" i="56"/>
  <c r="N6515" i="56"/>
  <c r="N6516" i="56"/>
  <c r="N6517" i="56"/>
  <c r="N6518" i="56"/>
  <c r="N6519" i="56"/>
  <c r="N6520" i="56"/>
  <c r="N6521" i="56"/>
  <c r="N6522" i="56"/>
  <c r="N6523" i="56"/>
  <c r="N6524" i="56"/>
  <c r="N6525" i="56"/>
  <c r="N6526" i="56"/>
  <c r="N6527" i="56"/>
  <c r="N6528" i="56"/>
  <c r="N6529" i="56"/>
  <c r="N6530" i="56"/>
  <c r="N6531" i="56"/>
  <c r="N6532" i="56"/>
  <c r="N6533" i="56"/>
  <c r="N6534" i="56"/>
  <c r="N6535" i="56"/>
  <c r="N6536" i="56"/>
  <c r="N6537" i="56"/>
  <c r="N6538" i="56"/>
  <c r="N6539" i="56"/>
  <c r="N6540" i="56"/>
  <c r="N6541" i="56"/>
  <c r="N6542" i="56"/>
  <c r="N6543" i="56"/>
  <c r="N6544" i="56"/>
  <c r="N6545" i="56"/>
  <c r="N6546" i="56"/>
  <c r="N6547" i="56"/>
  <c r="N6548" i="56"/>
  <c r="N6549" i="56"/>
  <c r="N6550" i="56"/>
  <c r="N6551" i="56"/>
  <c r="N6552" i="56"/>
  <c r="N6553" i="56"/>
  <c r="N6554" i="56"/>
  <c r="N6555" i="56"/>
  <c r="N6556" i="56"/>
  <c r="N6557" i="56"/>
  <c r="N6558" i="56"/>
  <c r="N6559" i="56"/>
  <c r="N6560" i="56"/>
  <c r="N6561" i="56"/>
  <c r="N6562" i="56"/>
  <c r="N6563" i="56"/>
  <c r="N6564" i="56"/>
  <c r="N6565" i="56"/>
  <c r="N6566" i="56"/>
  <c r="N6567" i="56"/>
  <c r="N6568" i="56"/>
  <c r="N6569" i="56"/>
  <c r="N6570" i="56"/>
  <c r="N6571" i="56"/>
  <c r="N6572" i="56"/>
  <c r="N6573" i="56"/>
  <c r="N6574" i="56"/>
  <c r="N6575" i="56"/>
  <c r="N6576" i="56"/>
  <c r="N6577" i="56"/>
  <c r="N6578" i="56"/>
  <c r="N6579" i="56"/>
  <c r="N6580" i="56"/>
  <c r="N6581" i="56"/>
  <c r="N6582" i="56"/>
  <c r="N6583" i="56"/>
  <c r="N6584" i="56"/>
  <c r="N6585" i="56"/>
  <c r="N6586" i="56"/>
  <c r="N6587" i="56"/>
  <c r="N6588" i="56"/>
  <c r="N6589" i="56"/>
  <c r="N6590" i="56"/>
  <c r="N6591" i="56"/>
  <c r="N6592" i="56"/>
  <c r="N6593" i="56"/>
  <c r="N6594" i="56"/>
  <c r="N6595" i="56"/>
  <c r="N6596" i="56"/>
  <c r="N6597" i="56"/>
  <c r="N6598" i="56"/>
  <c r="N6599" i="56"/>
  <c r="N6600" i="56"/>
  <c r="N6601" i="56"/>
  <c r="N6602" i="56"/>
  <c r="N6603" i="56"/>
  <c r="N6604" i="56"/>
  <c r="N6605" i="56"/>
  <c r="N6606" i="56"/>
  <c r="N6607" i="56"/>
  <c r="N6608" i="56"/>
  <c r="N6609" i="56"/>
  <c r="N6610" i="56"/>
  <c r="N6611" i="56"/>
  <c r="N6612" i="56"/>
  <c r="N6613" i="56"/>
  <c r="N6614" i="56"/>
  <c r="N6615" i="56"/>
  <c r="N6616" i="56"/>
  <c r="N6617" i="56"/>
  <c r="N6618" i="56"/>
  <c r="N6619" i="56"/>
  <c r="N6620" i="56"/>
  <c r="N6621" i="56"/>
  <c r="N6622" i="56"/>
  <c r="N6623" i="56"/>
  <c r="N6624" i="56"/>
  <c r="N6625" i="56"/>
  <c r="N6626" i="56"/>
  <c r="N6627" i="56"/>
  <c r="N6628" i="56"/>
  <c r="N6629" i="56"/>
  <c r="N6630" i="56"/>
  <c r="N6631" i="56"/>
  <c r="N6632" i="56"/>
  <c r="N6633" i="56"/>
  <c r="N6634" i="56"/>
  <c r="N6635" i="56"/>
  <c r="N6636" i="56"/>
  <c r="N6637" i="56"/>
  <c r="N6638" i="56"/>
  <c r="N6639" i="56"/>
  <c r="N6640" i="56"/>
  <c r="N6641" i="56"/>
  <c r="N6642" i="56"/>
  <c r="N6643" i="56"/>
  <c r="N6644" i="56"/>
  <c r="N6645" i="56"/>
  <c r="N6646" i="56"/>
  <c r="N6647" i="56"/>
  <c r="N6648" i="56"/>
  <c r="N6649" i="56"/>
  <c r="N6650" i="56"/>
  <c r="N6651" i="56"/>
  <c r="N6652" i="56"/>
  <c r="N6653" i="56"/>
  <c r="N6654" i="56"/>
  <c r="N6655" i="56"/>
  <c r="N6656" i="56"/>
  <c r="N6657" i="56"/>
  <c r="N6658" i="56"/>
  <c r="N6659" i="56"/>
  <c r="N6660" i="56"/>
  <c r="N6661" i="56"/>
  <c r="N6662" i="56"/>
  <c r="N6663" i="56"/>
  <c r="N6664" i="56"/>
  <c r="N6665" i="56"/>
  <c r="N6666" i="56"/>
  <c r="N6667" i="56"/>
  <c r="N6668" i="56"/>
  <c r="N6669" i="56"/>
  <c r="N6670" i="56"/>
  <c r="N6671" i="56"/>
  <c r="N6672" i="56"/>
  <c r="N6673" i="56"/>
  <c r="N6674" i="56"/>
  <c r="N6675" i="56"/>
  <c r="N6676" i="56"/>
  <c r="N6677" i="56"/>
  <c r="N6678" i="56"/>
  <c r="N6679" i="56"/>
  <c r="N6680" i="56"/>
  <c r="N6681" i="56"/>
  <c r="N6682" i="56"/>
  <c r="N6683" i="56"/>
  <c r="N6684" i="56"/>
  <c r="N6685" i="56"/>
  <c r="N6686" i="56"/>
  <c r="N6687" i="56"/>
  <c r="N6688" i="56"/>
  <c r="N6689" i="56"/>
  <c r="N6690" i="56"/>
  <c r="N6691" i="56"/>
  <c r="N6692" i="56"/>
  <c r="N6693" i="56"/>
  <c r="N6694" i="56"/>
  <c r="N6695" i="56"/>
  <c r="N6696" i="56"/>
  <c r="N6697" i="56"/>
  <c r="N6698" i="56"/>
  <c r="N6699" i="56"/>
  <c r="N6700" i="56"/>
  <c r="N6701" i="56"/>
  <c r="N6702" i="56"/>
  <c r="N6703" i="56"/>
  <c r="N6704" i="56"/>
  <c r="N6705" i="56"/>
  <c r="N6706" i="56"/>
  <c r="N6707" i="56"/>
  <c r="N6708" i="56"/>
  <c r="N6709" i="56"/>
  <c r="N6710" i="56"/>
  <c r="N6711" i="56"/>
  <c r="N6712" i="56"/>
  <c r="N6713" i="56"/>
  <c r="N6714" i="56"/>
  <c r="N6715" i="56"/>
  <c r="N6716" i="56"/>
  <c r="N6717" i="56"/>
  <c r="N6718" i="56"/>
  <c r="N6719" i="56"/>
  <c r="N6720" i="56"/>
  <c r="N6721" i="56"/>
  <c r="N6722" i="56"/>
  <c r="N6723" i="56"/>
  <c r="N6724" i="56"/>
  <c r="N6725" i="56"/>
  <c r="N6726" i="56"/>
  <c r="N6727" i="56"/>
  <c r="N6728" i="56"/>
  <c r="N6729" i="56"/>
  <c r="N6730" i="56"/>
  <c r="N6731" i="56"/>
  <c r="N6732" i="56"/>
  <c r="N6733" i="56"/>
  <c r="N6734" i="56"/>
  <c r="N6735" i="56"/>
  <c r="N6736" i="56"/>
  <c r="N6737" i="56"/>
  <c r="N6738" i="56"/>
  <c r="N6739" i="56"/>
  <c r="N6740" i="56"/>
  <c r="N6741" i="56"/>
  <c r="N6742" i="56"/>
  <c r="N6743" i="56"/>
  <c r="N6744" i="56"/>
  <c r="N6745" i="56"/>
  <c r="N6746" i="56"/>
  <c r="N6747" i="56"/>
  <c r="N6748" i="56"/>
  <c r="N6749" i="56"/>
  <c r="N6750" i="56"/>
  <c r="N6751" i="56"/>
  <c r="N6752" i="56"/>
  <c r="N6753" i="56"/>
  <c r="N6754" i="56"/>
  <c r="N6755" i="56"/>
  <c r="N6756" i="56"/>
  <c r="N6757" i="56"/>
  <c r="N6758" i="56"/>
  <c r="N6759" i="56"/>
  <c r="N6760" i="56"/>
  <c r="N6761" i="56"/>
  <c r="N6762" i="56"/>
  <c r="N6763" i="56"/>
  <c r="N6764" i="56"/>
  <c r="N6765" i="56"/>
  <c r="N6766" i="56"/>
  <c r="N6767" i="56"/>
  <c r="N6768" i="56"/>
  <c r="N6769" i="56"/>
  <c r="N6770" i="56"/>
  <c r="N6771" i="56"/>
  <c r="N6772" i="56"/>
  <c r="N6773" i="56"/>
  <c r="N6774" i="56"/>
  <c r="N6775" i="56"/>
  <c r="N6776" i="56"/>
  <c r="N6777" i="56"/>
  <c r="N6778" i="56"/>
  <c r="N6779" i="56"/>
  <c r="N6780" i="56"/>
  <c r="N6781" i="56"/>
  <c r="N6782" i="56"/>
  <c r="N6783" i="56"/>
  <c r="N6784" i="56"/>
  <c r="N6785" i="56"/>
  <c r="N6786" i="56"/>
  <c r="N6787" i="56"/>
  <c r="N6788" i="56"/>
  <c r="N6789" i="56"/>
  <c r="N6790" i="56"/>
  <c r="N6791" i="56"/>
  <c r="N6792" i="56"/>
  <c r="N6793" i="56"/>
  <c r="N6794" i="56"/>
  <c r="N6795" i="56"/>
  <c r="N6796" i="56"/>
  <c r="N6797" i="56"/>
  <c r="N6798" i="56"/>
  <c r="N6799" i="56"/>
  <c r="N6800" i="56"/>
  <c r="N6801" i="56"/>
  <c r="N6802" i="56"/>
  <c r="N6803" i="56"/>
  <c r="N6804" i="56"/>
  <c r="N6805" i="56"/>
  <c r="N6806" i="56"/>
  <c r="N6807" i="56"/>
  <c r="N6808" i="56"/>
  <c r="N6809" i="56"/>
  <c r="N6810" i="56"/>
  <c r="N6811" i="56"/>
  <c r="N6812" i="56"/>
  <c r="N6813" i="56"/>
  <c r="N6814" i="56"/>
  <c r="N6815" i="56"/>
  <c r="N6816" i="56"/>
  <c r="N6817" i="56"/>
  <c r="N6818" i="56"/>
  <c r="N6819" i="56"/>
  <c r="N6820" i="56"/>
  <c r="N6821" i="56"/>
  <c r="N6822" i="56"/>
  <c r="N6823" i="56"/>
  <c r="N6824" i="56"/>
  <c r="N6825" i="56"/>
  <c r="N6826" i="56"/>
  <c r="N6827" i="56"/>
  <c r="N6828" i="56"/>
  <c r="N6829" i="56"/>
  <c r="N6830" i="56"/>
  <c r="N6831" i="56"/>
  <c r="N6832" i="56"/>
  <c r="N6833" i="56"/>
  <c r="N6834" i="56"/>
  <c r="N6835" i="56"/>
  <c r="N6836" i="56"/>
  <c r="N6837" i="56"/>
  <c r="N6838" i="56"/>
  <c r="N6839" i="56"/>
  <c r="N6840" i="56"/>
  <c r="N6841" i="56"/>
  <c r="N6842" i="56"/>
  <c r="N6843" i="56"/>
  <c r="N6844" i="56"/>
  <c r="N6845" i="56"/>
  <c r="N6846" i="56"/>
  <c r="N6847" i="56"/>
  <c r="N6848" i="56"/>
  <c r="N6849" i="56"/>
  <c r="N6850" i="56"/>
  <c r="N6851" i="56"/>
  <c r="N6852" i="56"/>
  <c r="N6853" i="56"/>
  <c r="N6854" i="56"/>
  <c r="N6855" i="56"/>
  <c r="N6856" i="56"/>
  <c r="N6857" i="56"/>
  <c r="N6858" i="56"/>
  <c r="N6859" i="56"/>
  <c r="N6860" i="56"/>
  <c r="N6861" i="56"/>
  <c r="N6862" i="56"/>
  <c r="N6863" i="56"/>
  <c r="N6864" i="56"/>
  <c r="N6865" i="56"/>
  <c r="N6866" i="56"/>
  <c r="N6867" i="56"/>
  <c r="N6868" i="56"/>
  <c r="N6869" i="56"/>
  <c r="N6870" i="56"/>
  <c r="N6871" i="56"/>
  <c r="N6872" i="56"/>
  <c r="N6873" i="56"/>
  <c r="N6874" i="56"/>
  <c r="N6875" i="56"/>
  <c r="N6876" i="56"/>
  <c r="N6877" i="56"/>
  <c r="N6878" i="56"/>
  <c r="N6879" i="56"/>
  <c r="N6880" i="56"/>
  <c r="N6881" i="56"/>
  <c r="N6882" i="56"/>
  <c r="N6883" i="56"/>
  <c r="N6884" i="56"/>
  <c r="N6885" i="56"/>
  <c r="N6886" i="56"/>
  <c r="N6887" i="56"/>
  <c r="N6888" i="56"/>
  <c r="N6889" i="56"/>
  <c r="N6890" i="56"/>
  <c r="N6891" i="56"/>
  <c r="N6892" i="56"/>
  <c r="N6893" i="56"/>
  <c r="N6894" i="56"/>
  <c r="N6895" i="56"/>
  <c r="N6896" i="56"/>
  <c r="N6897" i="56"/>
  <c r="N6898" i="56"/>
  <c r="N6899" i="56"/>
  <c r="N6900" i="56"/>
  <c r="N6901" i="56"/>
  <c r="N6902" i="56"/>
  <c r="N6903" i="56"/>
  <c r="N6904" i="56"/>
  <c r="N6905" i="56"/>
  <c r="N6906" i="56"/>
  <c r="N6907" i="56"/>
  <c r="N6908" i="56"/>
  <c r="N6909" i="56"/>
  <c r="N6910" i="56"/>
  <c r="N6911" i="56"/>
  <c r="N6912" i="56"/>
  <c r="N6913" i="56"/>
  <c r="N6914" i="56"/>
  <c r="N6915" i="56"/>
  <c r="N6916" i="56"/>
  <c r="N6917" i="56"/>
  <c r="N6918" i="56"/>
  <c r="N6919" i="56"/>
  <c r="N6920" i="56"/>
  <c r="N6921" i="56"/>
  <c r="N6922" i="56"/>
  <c r="N6923" i="56"/>
  <c r="N6924" i="56"/>
  <c r="N6925" i="56"/>
  <c r="N6926" i="56"/>
  <c r="N6927" i="56"/>
  <c r="N6928" i="56"/>
  <c r="N6929" i="56"/>
  <c r="N6930" i="56"/>
  <c r="N6931" i="56"/>
  <c r="N6932" i="56"/>
  <c r="N6933" i="56"/>
  <c r="N6934" i="56"/>
  <c r="N6935" i="56"/>
  <c r="N6936" i="56"/>
  <c r="N6937" i="56"/>
  <c r="N6938" i="56"/>
  <c r="N6939" i="56"/>
  <c r="N6940" i="56"/>
  <c r="N6941" i="56"/>
  <c r="N6942" i="56"/>
  <c r="N6943" i="56"/>
  <c r="N6944" i="56"/>
  <c r="N6945" i="56"/>
  <c r="N6946" i="56"/>
  <c r="N6947" i="56"/>
  <c r="N6948" i="56"/>
  <c r="N6949" i="56"/>
  <c r="N6950" i="56"/>
  <c r="N6951" i="56"/>
  <c r="N6952" i="56"/>
  <c r="N6953" i="56"/>
  <c r="N6954" i="56"/>
  <c r="N6955" i="56"/>
  <c r="N6956" i="56"/>
  <c r="N6957" i="56"/>
  <c r="N6958" i="56"/>
  <c r="N6959" i="56"/>
  <c r="N6960" i="56"/>
  <c r="N6961" i="56"/>
  <c r="N6962" i="56"/>
  <c r="N6963" i="56"/>
  <c r="N6964" i="56"/>
  <c r="N6965" i="56"/>
  <c r="N6966" i="56"/>
  <c r="N6967" i="56"/>
  <c r="N6968" i="56"/>
  <c r="N6969" i="56"/>
  <c r="N6970" i="56"/>
  <c r="N6971" i="56"/>
  <c r="N6972" i="56"/>
  <c r="N6973" i="56"/>
  <c r="N6974" i="56"/>
  <c r="N6975" i="56"/>
  <c r="N6976" i="56"/>
  <c r="N6977" i="56"/>
  <c r="N6978" i="56"/>
  <c r="N6979" i="56"/>
  <c r="N6980" i="56"/>
  <c r="N6981" i="56"/>
  <c r="N6982" i="56"/>
  <c r="N6983" i="56"/>
  <c r="N6984" i="56"/>
  <c r="N6985" i="56"/>
  <c r="N6986" i="56"/>
  <c r="N6987" i="56"/>
  <c r="N6988" i="56"/>
  <c r="N6989" i="56"/>
  <c r="N6990" i="56"/>
  <c r="N6991" i="56"/>
  <c r="N6992" i="56"/>
  <c r="N6993" i="56"/>
  <c r="N6994" i="56"/>
  <c r="N6995" i="56"/>
  <c r="N6996" i="56"/>
  <c r="N6997" i="56"/>
  <c r="N6998" i="56"/>
  <c r="N6999" i="56"/>
  <c r="N7000" i="56"/>
  <c r="N7001" i="56"/>
  <c r="N7002" i="56"/>
  <c r="N7003" i="56"/>
  <c r="N7004" i="56"/>
  <c r="N7005" i="56"/>
  <c r="N7006" i="56"/>
  <c r="N7007" i="56"/>
  <c r="N7008" i="56"/>
  <c r="N7009" i="56"/>
  <c r="N7010" i="56"/>
  <c r="N7011" i="56"/>
  <c r="N7012" i="56"/>
  <c r="N7013" i="56"/>
  <c r="N7014" i="56"/>
  <c r="N7015" i="56"/>
  <c r="N7016" i="56"/>
  <c r="N7017" i="56"/>
  <c r="N7018" i="56"/>
  <c r="N7019" i="56"/>
  <c r="N7020" i="56"/>
  <c r="N7021" i="56"/>
  <c r="N7022" i="56"/>
  <c r="N7023" i="56"/>
  <c r="N7024" i="56"/>
  <c r="N7025" i="56"/>
  <c r="N7026" i="56"/>
  <c r="N7027" i="56"/>
  <c r="N7028" i="56"/>
  <c r="N7029" i="56"/>
  <c r="N7030" i="56"/>
  <c r="N7031" i="56"/>
  <c r="N7032" i="56"/>
  <c r="N7033" i="56"/>
  <c r="N7034" i="56"/>
  <c r="N7035" i="56"/>
  <c r="N7036" i="56"/>
  <c r="N7037" i="56"/>
  <c r="N7038" i="56"/>
  <c r="N7039" i="56"/>
  <c r="N7040" i="56"/>
  <c r="N7041" i="56"/>
  <c r="N7042" i="56"/>
  <c r="N7043" i="56"/>
  <c r="N7044" i="56"/>
  <c r="N7045" i="56"/>
  <c r="N7046" i="56"/>
  <c r="N7047" i="56"/>
  <c r="N7048" i="56"/>
  <c r="N7049" i="56"/>
  <c r="N7050" i="56"/>
  <c r="N7051" i="56"/>
  <c r="N7052" i="56"/>
  <c r="N7053" i="56"/>
  <c r="N7054" i="56"/>
  <c r="N7055" i="56"/>
  <c r="N7056" i="56"/>
  <c r="N7057" i="56"/>
  <c r="N7058" i="56"/>
  <c r="N7059" i="56"/>
  <c r="N7060" i="56"/>
  <c r="N7061" i="56"/>
  <c r="N7062" i="56"/>
  <c r="N7063" i="56"/>
  <c r="N7064" i="56"/>
  <c r="N7065" i="56"/>
  <c r="N7066" i="56"/>
  <c r="N7067" i="56"/>
  <c r="N7068" i="56"/>
  <c r="N7069" i="56"/>
  <c r="N7070" i="56"/>
  <c r="N7071" i="56"/>
  <c r="N7072" i="56"/>
  <c r="N7073" i="56"/>
  <c r="N7074" i="56"/>
  <c r="N7075" i="56"/>
  <c r="N7076" i="56"/>
  <c r="N7077" i="56"/>
  <c r="N7078" i="56"/>
  <c r="N7079" i="56"/>
  <c r="N7080" i="56"/>
  <c r="N7081" i="56"/>
  <c r="N7082" i="56"/>
  <c r="N7083" i="56"/>
  <c r="N7084" i="56"/>
  <c r="N7085" i="56"/>
  <c r="N7086" i="56"/>
  <c r="N7087" i="56"/>
  <c r="N7088" i="56"/>
  <c r="N7089" i="56"/>
  <c r="N7090" i="56"/>
  <c r="N7091" i="56"/>
  <c r="N7092" i="56"/>
  <c r="N7093" i="56"/>
  <c r="N7094" i="56"/>
  <c r="N7095" i="56"/>
  <c r="N7096" i="56"/>
  <c r="N7097" i="56"/>
  <c r="N7098" i="56"/>
  <c r="N7099" i="56"/>
  <c r="N7100" i="56"/>
  <c r="N7101" i="56"/>
  <c r="N7102" i="56"/>
  <c r="N7103" i="56"/>
  <c r="N7104" i="56"/>
  <c r="N7105" i="56"/>
  <c r="N7106" i="56"/>
  <c r="N7107" i="56"/>
  <c r="N7108" i="56"/>
  <c r="N7109" i="56"/>
  <c r="N7110" i="56"/>
  <c r="N7111" i="56"/>
  <c r="N7112" i="56"/>
  <c r="N7113" i="56"/>
  <c r="N7114" i="56"/>
  <c r="N7115" i="56"/>
  <c r="N7116" i="56"/>
  <c r="N7117" i="56"/>
  <c r="N7118" i="56"/>
  <c r="N7119" i="56"/>
  <c r="N7120" i="56"/>
  <c r="N7121" i="56"/>
  <c r="N7122" i="56"/>
  <c r="N7123" i="56"/>
  <c r="N7124" i="56"/>
  <c r="N7125" i="56"/>
  <c r="N7126" i="56"/>
  <c r="N7127" i="56"/>
  <c r="N7128" i="56"/>
  <c r="N7129" i="56"/>
  <c r="N7130" i="56"/>
  <c r="N7131" i="56"/>
  <c r="N7132" i="56"/>
  <c r="N7133" i="56"/>
  <c r="N7134" i="56"/>
  <c r="N7135" i="56"/>
  <c r="N7136" i="56"/>
  <c r="N7137" i="56"/>
  <c r="N7138" i="56"/>
  <c r="N7139" i="56"/>
  <c r="N7140" i="56"/>
  <c r="N7141" i="56"/>
  <c r="N7142" i="56"/>
  <c r="N7143" i="56"/>
  <c r="N7144" i="56"/>
  <c r="N7145" i="56"/>
  <c r="N7146" i="56"/>
  <c r="N7147" i="56"/>
  <c r="N7148" i="56"/>
  <c r="N7149" i="56"/>
  <c r="N7150" i="56"/>
  <c r="N7151" i="56"/>
  <c r="N7152" i="56"/>
  <c r="N7153" i="56"/>
  <c r="N7154" i="56"/>
  <c r="N7155" i="56"/>
  <c r="N7156" i="56"/>
  <c r="N7157" i="56"/>
  <c r="N7158" i="56"/>
  <c r="N7159" i="56"/>
  <c r="N7160" i="56"/>
  <c r="N7161" i="56"/>
  <c r="N7162" i="56"/>
  <c r="N7163" i="56"/>
  <c r="N7164" i="56"/>
  <c r="N7165" i="56"/>
  <c r="N7166" i="56"/>
  <c r="N7167" i="56"/>
  <c r="N7168" i="56"/>
  <c r="N7169" i="56"/>
  <c r="N7170" i="56"/>
  <c r="N7171" i="56"/>
  <c r="N7172" i="56"/>
  <c r="N7173" i="56"/>
  <c r="N7174" i="56"/>
  <c r="N7175" i="56"/>
  <c r="N7176" i="56"/>
  <c r="N7177" i="56"/>
  <c r="N7178" i="56"/>
  <c r="N7179" i="56"/>
  <c r="N7180" i="56"/>
  <c r="N7181" i="56"/>
  <c r="N7182" i="56"/>
  <c r="N7183" i="56"/>
  <c r="N7184" i="56"/>
  <c r="N7185" i="56"/>
  <c r="N7186" i="56"/>
  <c r="N7187" i="56"/>
  <c r="N7188" i="56"/>
  <c r="N7189" i="56"/>
  <c r="N7190" i="56"/>
  <c r="N7191" i="56"/>
  <c r="N7192" i="56"/>
  <c r="N7193" i="56"/>
  <c r="N7194" i="56"/>
  <c r="N7195" i="56"/>
  <c r="N7196" i="56"/>
  <c r="N7197" i="56"/>
  <c r="N7198" i="56"/>
  <c r="N7199" i="56"/>
  <c r="N7200" i="56"/>
  <c r="N7201" i="56"/>
  <c r="N7202" i="56"/>
  <c r="N7203" i="56"/>
  <c r="N7204" i="56"/>
  <c r="N7205" i="56"/>
  <c r="N7206" i="56"/>
  <c r="N7207" i="56"/>
  <c r="N7208" i="56"/>
  <c r="N7209" i="56"/>
  <c r="N7210" i="56"/>
  <c r="N7211" i="56"/>
  <c r="N7212" i="56"/>
  <c r="N7213" i="56"/>
  <c r="N7214" i="56"/>
  <c r="N7215" i="56"/>
  <c r="N7216" i="56"/>
  <c r="N7217" i="56"/>
  <c r="N7218" i="56"/>
  <c r="N7219" i="56"/>
  <c r="N7220" i="56"/>
  <c r="N7221" i="56"/>
  <c r="N7222" i="56"/>
  <c r="N7223" i="56"/>
  <c r="N7224" i="56"/>
  <c r="N7225" i="56"/>
  <c r="N7226" i="56"/>
  <c r="N7227" i="56"/>
  <c r="N7228" i="56"/>
  <c r="N7229" i="56"/>
  <c r="N7230" i="56"/>
  <c r="N7231" i="56"/>
  <c r="N7232" i="56"/>
  <c r="N7233" i="56"/>
  <c r="N7234" i="56"/>
  <c r="N7235" i="56"/>
  <c r="N7236" i="56"/>
  <c r="N7237" i="56"/>
  <c r="N7238" i="56"/>
  <c r="N7239" i="56"/>
  <c r="N7240" i="56"/>
  <c r="N7241" i="56"/>
  <c r="N7242" i="56"/>
  <c r="N7243" i="56"/>
  <c r="N7244" i="56"/>
  <c r="N7245" i="56"/>
  <c r="N7246" i="56"/>
  <c r="N7247" i="56"/>
  <c r="N7248" i="56"/>
  <c r="N7249" i="56"/>
  <c r="N7250" i="56"/>
  <c r="N7251" i="56"/>
  <c r="N7252" i="56"/>
  <c r="N7253" i="56"/>
  <c r="N7254" i="56"/>
  <c r="N7255" i="56"/>
  <c r="N7256" i="56"/>
  <c r="N7257" i="56"/>
  <c r="N7258" i="56"/>
  <c r="N7259" i="56"/>
  <c r="N7260" i="56"/>
  <c r="N7261" i="56"/>
  <c r="N7262" i="56"/>
  <c r="N7263" i="56"/>
  <c r="N7264" i="56"/>
  <c r="N7265" i="56"/>
  <c r="N7266" i="56"/>
  <c r="N7267" i="56"/>
  <c r="N7268" i="56"/>
  <c r="N7269" i="56"/>
  <c r="N7270" i="56"/>
  <c r="N7271" i="56"/>
  <c r="N7272" i="56"/>
  <c r="N7273" i="56"/>
  <c r="N7274" i="56"/>
  <c r="N7275" i="56"/>
  <c r="N7276" i="56"/>
  <c r="N7277" i="56"/>
  <c r="N7278" i="56"/>
  <c r="N7279" i="56"/>
  <c r="N7280" i="56"/>
  <c r="N7281" i="56"/>
  <c r="N7282" i="56"/>
  <c r="N7283" i="56"/>
  <c r="N7284" i="56"/>
  <c r="N7285" i="56"/>
  <c r="N7286" i="56"/>
  <c r="N7287" i="56"/>
  <c r="N7288" i="56"/>
  <c r="N7289" i="56"/>
  <c r="N7290" i="56"/>
  <c r="N7291" i="56"/>
  <c r="N7292" i="56"/>
  <c r="N7293" i="56"/>
  <c r="N7294" i="56"/>
  <c r="N7295" i="56"/>
  <c r="N7296" i="56"/>
  <c r="N7297" i="56"/>
  <c r="N7298" i="56"/>
  <c r="N7299" i="56"/>
  <c r="N7300" i="56"/>
  <c r="N7301" i="56"/>
  <c r="N7302" i="56"/>
  <c r="N7303" i="56"/>
  <c r="N7304" i="56"/>
  <c r="N7305" i="56"/>
  <c r="N7306" i="56"/>
  <c r="N7307" i="56"/>
  <c r="N7308" i="56"/>
  <c r="N7309" i="56"/>
  <c r="N7310" i="56"/>
  <c r="N7311" i="56"/>
  <c r="N7312" i="56"/>
  <c r="N7313" i="56"/>
  <c r="N7314" i="56"/>
  <c r="N7315" i="56"/>
  <c r="N7316" i="56"/>
  <c r="N7317" i="56"/>
  <c r="N7318" i="56"/>
  <c r="N7319" i="56"/>
  <c r="N7320" i="56"/>
  <c r="N7321" i="56"/>
  <c r="N7322" i="56"/>
  <c r="N7323" i="56"/>
  <c r="N7324" i="56"/>
  <c r="N7325" i="56"/>
  <c r="N7326" i="56"/>
  <c r="N7327" i="56"/>
  <c r="N7328" i="56"/>
  <c r="N7329" i="56"/>
  <c r="N7330" i="56"/>
  <c r="N7331" i="56"/>
  <c r="N7332" i="56"/>
  <c r="N7333" i="56"/>
  <c r="N7334" i="56"/>
  <c r="N7335" i="56"/>
  <c r="N7336" i="56"/>
  <c r="N7337" i="56"/>
  <c r="N7338" i="56"/>
  <c r="N7339" i="56"/>
  <c r="N7340" i="56"/>
  <c r="N7341" i="56"/>
  <c r="N7342" i="56"/>
  <c r="N7343" i="56"/>
  <c r="N7344" i="56"/>
  <c r="N7345" i="56"/>
  <c r="N7346" i="56"/>
  <c r="N7347" i="56"/>
  <c r="N7348" i="56"/>
  <c r="N7349" i="56"/>
  <c r="N7350" i="56"/>
  <c r="N7351" i="56"/>
  <c r="N7352" i="56"/>
  <c r="N7353" i="56"/>
  <c r="N7354" i="56"/>
  <c r="N7355" i="56"/>
  <c r="N7356" i="56"/>
  <c r="N7357" i="56"/>
  <c r="N7358" i="56"/>
  <c r="N7359" i="56"/>
  <c r="N7360" i="56"/>
  <c r="N7361" i="56"/>
  <c r="N7362" i="56"/>
  <c r="N7363" i="56"/>
  <c r="N7364" i="56"/>
  <c r="N7365" i="56"/>
  <c r="N7366" i="56"/>
  <c r="N7367" i="56"/>
  <c r="N7368" i="56"/>
  <c r="N7369" i="56"/>
  <c r="N7370" i="56"/>
  <c r="N7371" i="56"/>
  <c r="N7372" i="56"/>
  <c r="N7373" i="56"/>
  <c r="N7374" i="56"/>
  <c r="N7375" i="56"/>
  <c r="N7376" i="56"/>
  <c r="N7377" i="56"/>
  <c r="N7378" i="56"/>
  <c r="N7379" i="56"/>
  <c r="N7380" i="56"/>
  <c r="N7381" i="56"/>
  <c r="N7382" i="56"/>
  <c r="N7383" i="56"/>
  <c r="N7384" i="56"/>
  <c r="N7385" i="56"/>
  <c r="N7386" i="56"/>
  <c r="N7387" i="56"/>
  <c r="N7388" i="56"/>
  <c r="N7389" i="56"/>
  <c r="N7390" i="56"/>
  <c r="N7391" i="56"/>
  <c r="N7392" i="56"/>
  <c r="N7393" i="56"/>
  <c r="N7394" i="56"/>
  <c r="N7395" i="56"/>
  <c r="N7396" i="56"/>
  <c r="N7397" i="56"/>
  <c r="N7398" i="56"/>
  <c r="N7399" i="56"/>
  <c r="N7400" i="56"/>
  <c r="N7401" i="56"/>
  <c r="N7402" i="56"/>
  <c r="N7403" i="56"/>
  <c r="N7404" i="56"/>
  <c r="N7405" i="56"/>
  <c r="N7406" i="56"/>
  <c r="N7407" i="56"/>
  <c r="N7408" i="56"/>
  <c r="N7409" i="56"/>
  <c r="N7410" i="56"/>
  <c r="N7411" i="56"/>
  <c r="N7412" i="56"/>
  <c r="N7413" i="56"/>
  <c r="N7414" i="56"/>
  <c r="N7415" i="56"/>
  <c r="N7416" i="56"/>
  <c r="N7417" i="56"/>
  <c r="N7418" i="56"/>
  <c r="N7419" i="56"/>
  <c r="N7420" i="56"/>
  <c r="N7421" i="56"/>
  <c r="N7422" i="56"/>
  <c r="N7423" i="56"/>
  <c r="N7424" i="56"/>
  <c r="N7425" i="56"/>
  <c r="N7426" i="56"/>
  <c r="N7427" i="56"/>
  <c r="N7428" i="56"/>
  <c r="N7429" i="56"/>
  <c r="N7430" i="56"/>
  <c r="N7431" i="56"/>
  <c r="N7432" i="56"/>
  <c r="N7433" i="56"/>
  <c r="N7434" i="56"/>
  <c r="N7435" i="56"/>
  <c r="N7436" i="56"/>
  <c r="N7437" i="56"/>
  <c r="N7438" i="56"/>
  <c r="N7439" i="56"/>
  <c r="N7440" i="56"/>
  <c r="N7441" i="56"/>
  <c r="N7442" i="56"/>
  <c r="N7443" i="56"/>
  <c r="N7444" i="56"/>
  <c r="N7445" i="56"/>
  <c r="N7446" i="56"/>
  <c r="N7447" i="56"/>
  <c r="N7448" i="56"/>
  <c r="N7449" i="56"/>
  <c r="N7450" i="56"/>
  <c r="N7451" i="56"/>
  <c r="N7452" i="56"/>
  <c r="N7453" i="56"/>
  <c r="N7454" i="56"/>
  <c r="N7455" i="56"/>
  <c r="N7456" i="56"/>
  <c r="N7457" i="56"/>
  <c r="N7458" i="56"/>
  <c r="N7459" i="56"/>
  <c r="N7460" i="56"/>
  <c r="N7461" i="56"/>
  <c r="N7462" i="56"/>
  <c r="N7463" i="56"/>
  <c r="N7464" i="56"/>
  <c r="N7465" i="56"/>
  <c r="N7466" i="56"/>
  <c r="N7467" i="56"/>
  <c r="N7468" i="56"/>
  <c r="N7469" i="56"/>
  <c r="N7470" i="56"/>
  <c r="N7471" i="56"/>
  <c r="N7472" i="56"/>
  <c r="N7473" i="56"/>
  <c r="N7474" i="56"/>
  <c r="N7475" i="56"/>
  <c r="N7476" i="56"/>
  <c r="N7477" i="56"/>
  <c r="N7478" i="56"/>
  <c r="N7479" i="56"/>
  <c r="N7480" i="56"/>
  <c r="N7481" i="56"/>
  <c r="N7482" i="56"/>
  <c r="N7483" i="56"/>
  <c r="N7484" i="56"/>
  <c r="N7485" i="56"/>
  <c r="N7486" i="56"/>
  <c r="N7487" i="56"/>
  <c r="N7488" i="56"/>
  <c r="N7489" i="56"/>
  <c r="N7490" i="56"/>
  <c r="N7491" i="56"/>
  <c r="N7492" i="56"/>
  <c r="N7493" i="56"/>
  <c r="N7494" i="56"/>
  <c r="N7495" i="56"/>
  <c r="N7496" i="56"/>
  <c r="N7497" i="56"/>
  <c r="N7498" i="56"/>
  <c r="N7499" i="56"/>
  <c r="N7500" i="56"/>
  <c r="N7501" i="56"/>
  <c r="N7502" i="56"/>
  <c r="N7503" i="56"/>
  <c r="N7504" i="56"/>
  <c r="N7505" i="56"/>
  <c r="N7506" i="56"/>
  <c r="N7507" i="56"/>
  <c r="N7508" i="56"/>
  <c r="N7509" i="56"/>
  <c r="N7510" i="56"/>
  <c r="N7511" i="56"/>
  <c r="N7512" i="56"/>
  <c r="N7513" i="56"/>
  <c r="N7514" i="56"/>
  <c r="N7515" i="56"/>
  <c r="N7516" i="56"/>
  <c r="N7517" i="56"/>
  <c r="N7518" i="56"/>
  <c r="N7519" i="56"/>
  <c r="N7520" i="56"/>
  <c r="N7521" i="56"/>
  <c r="N7522" i="56"/>
  <c r="N7523" i="56"/>
  <c r="N7524" i="56"/>
  <c r="N7525" i="56"/>
  <c r="N7526" i="56"/>
  <c r="N7527" i="56"/>
  <c r="N7528" i="56"/>
  <c r="N7529" i="56"/>
  <c r="N7530" i="56"/>
  <c r="N7531" i="56"/>
  <c r="N7532" i="56"/>
  <c r="N7533" i="56"/>
  <c r="N7534" i="56"/>
  <c r="N7535" i="56"/>
  <c r="N7536" i="56"/>
  <c r="N7537" i="56"/>
  <c r="N7538" i="56"/>
  <c r="N7539" i="56"/>
  <c r="N7540" i="56"/>
  <c r="N7541" i="56"/>
  <c r="N7542" i="56"/>
  <c r="N7543" i="56"/>
  <c r="N7544" i="56"/>
  <c r="N7545" i="56"/>
  <c r="N7546" i="56"/>
  <c r="N7547" i="56"/>
  <c r="N7548" i="56"/>
  <c r="N7549" i="56"/>
  <c r="N7550" i="56"/>
  <c r="N7551" i="56"/>
  <c r="N7552" i="56"/>
  <c r="N7553" i="56"/>
  <c r="N7554" i="56"/>
  <c r="N7555" i="56"/>
  <c r="N7556" i="56"/>
  <c r="N7557" i="56"/>
  <c r="N7558" i="56"/>
  <c r="N7559" i="56"/>
  <c r="N7560" i="56"/>
  <c r="N7561" i="56"/>
  <c r="N7562" i="56"/>
  <c r="N7563" i="56"/>
  <c r="N7564" i="56"/>
  <c r="N7565" i="56"/>
  <c r="N7566" i="56"/>
  <c r="N7567" i="56"/>
  <c r="N7568" i="56"/>
  <c r="N7569" i="56"/>
  <c r="N7570" i="56"/>
  <c r="N7571" i="56"/>
  <c r="N7572" i="56"/>
  <c r="N7573" i="56"/>
  <c r="N7574" i="56"/>
  <c r="N7575" i="56"/>
  <c r="N7576" i="56"/>
  <c r="N7577" i="56"/>
  <c r="N7578" i="56"/>
  <c r="N7579" i="56"/>
  <c r="N7580" i="56"/>
  <c r="N7581" i="56"/>
  <c r="N7582" i="56"/>
  <c r="N7583" i="56"/>
  <c r="N7584" i="56"/>
  <c r="N7585" i="56"/>
  <c r="N7586" i="56"/>
  <c r="N7587" i="56"/>
  <c r="N7588" i="56"/>
  <c r="N7589" i="56"/>
  <c r="N7590" i="56"/>
  <c r="N7591" i="56"/>
  <c r="N7592" i="56"/>
  <c r="N7593" i="56"/>
  <c r="N7594" i="56"/>
  <c r="N7595" i="56"/>
  <c r="N7596" i="56"/>
  <c r="N7597" i="56"/>
  <c r="N7598" i="56"/>
  <c r="N7599" i="56"/>
  <c r="N7600" i="56"/>
  <c r="N7601" i="56"/>
  <c r="N7602" i="56"/>
  <c r="N7603" i="56"/>
  <c r="N7604" i="56"/>
  <c r="N7605" i="56"/>
  <c r="N7606" i="56"/>
  <c r="N7607" i="56"/>
  <c r="N7608" i="56"/>
  <c r="N7609" i="56"/>
  <c r="N7610" i="56"/>
  <c r="N7611" i="56"/>
  <c r="N7612" i="56"/>
  <c r="N7613" i="56"/>
  <c r="N7614" i="56"/>
  <c r="N7615" i="56"/>
  <c r="N7616" i="56"/>
  <c r="N7617" i="56"/>
  <c r="N7618" i="56"/>
  <c r="N7619" i="56"/>
  <c r="N7620" i="56"/>
  <c r="N7621" i="56"/>
  <c r="N7622" i="56"/>
  <c r="N7623" i="56"/>
  <c r="N7624" i="56"/>
  <c r="N7625" i="56"/>
  <c r="N7626" i="56"/>
  <c r="N7627" i="56"/>
  <c r="N7628" i="56"/>
  <c r="N7629" i="56"/>
  <c r="N7630" i="56"/>
  <c r="N7631" i="56"/>
  <c r="N7632" i="56"/>
  <c r="N7633" i="56"/>
  <c r="N7634" i="56"/>
  <c r="N7635" i="56"/>
  <c r="N7636" i="56"/>
  <c r="N7637" i="56"/>
  <c r="N7638" i="56"/>
  <c r="N7639" i="56"/>
  <c r="N7640" i="56"/>
  <c r="N7641" i="56"/>
  <c r="N7642" i="56"/>
  <c r="N7643" i="56"/>
  <c r="N7644" i="56"/>
  <c r="N7645" i="56"/>
  <c r="N7646" i="56"/>
  <c r="N7647" i="56"/>
  <c r="N7648" i="56"/>
  <c r="N7649" i="56"/>
  <c r="N7650" i="56"/>
  <c r="N7651" i="56"/>
  <c r="N7652" i="56"/>
  <c r="N7653" i="56"/>
  <c r="N7654" i="56"/>
  <c r="N7655" i="56"/>
  <c r="N7656" i="56"/>
  <c r="N7657" i="56"/>
  <c r="N7658" i="56"/>
  <c r="N7659" i="56"/>
  <c r="N7660" i="56"/>
  <c r="N7661" i="56"/>
  <c r="N7662" i="56"/>
  <c r="N7663" i="56"/>
  <c r="N7664" i="56"/>
  <c r="N7665" i="56"/>
  <c r="N7666" i="56"/>
  <c r="N7667" i="56"/>
  <c r="N7668" i="56"/>
  <c r="N7669" i="56"/>
  <c r="N7670" i="56"/>
  <c r="N7671" i="56"/>
  <c r="N7672" i="56"/>
  <c r="N7673" i="56"/>
  <c r="N7674" i="56"/>
  <c r="N7675" i="56"/>
  <c r="N7676" i="56"/>
  <c r="N7677" i="56"/>
  <c r="N7678" i="56"/>
  <c r="N7679" i="56"/>
  <c r="N7680" i="56"/>
  <c r="N7681" i="56"/>
  <c r="N7682" i="56"/>
  <c r="N7683" i="56"/>
  <c r="N7684" i="56"/>
  <c r="N7685" i="56"/>
  <c r="N7686" i="56"/>
  <c r="N7687" i="56"/>
  <c r="N7688" i="56"/>
  <c r="N7689" i="56"/>
  <c r="N7690" i="56"/>
  <c r="N7691" i="56"/>
  <c r="N7692" i="56"/>
  <c r="N7693" i="56"/>
  <c r="N7694" i="56"/>
  <c r="N7695" i="56"/>
  <c r="N7696" i="56"/>
  <c r="N7697" i="56"/>
  <c r="N7698" i="56"/>
  <c r="N7699" i="56"/>
  <c r="N7700" i="56"/>
  <c r="N7701" i="56"/>
  <c r="N7702" i="56"/>
  <c r="N7703" i="56"/>
  <c r="N7704" i="56"/>
  <c r="N7705" i="56"/>
  <c r="N7706" i="56"/>
  <c r="N7707" i="56"/>
  <c r="N7708" i="56"/>
  <c r="N7709" i="56"/>
  <c r="N7710" i="56"/>
  <c r="N7711" i="56"/>
  <c r="N7712" i="56"/>
  <c r="N7713" i="56"/>
  <c r="N7714" i="56"/>
  <c r="N7715" i="56"/>
  <c r="N7716" i="56"/>
  <c r="N7717" i="56"/>
  <c r="N7718" i="56"/>
  <c r="N7719" i="56"/>
  <c r="N7720" i="56"/>
  <c r="N7721" i="56"/>
  <c r="N7722" i="56"/>
  <c r="N7723" i="56"/>
  <c r="N7724" i="56"/>
  <c r="N7725" i="56"/>
  <c r="N7726" i="56"/>
  <c r="N7727" i="56"/>
  <c r="N7728" i="56"/>
  <c r="N7729" i="56"/>
  <c r="N7730" i="56"/>
  <c r="N7731" i="56"/>
  <c r="N7732" i="56"/>
  <c r="N7733" i="56"/>
  <c r="N7734" i="56"/>
  <c r="N7735" i="56"/>
  <c r="N7736" i="56"/>
  <c r="N7737" i="56"/>
  <c r="N7738" i="56"/>
  <c r="N7739" i="56"/>
  <c r="N7740" i="56"/>
  <c r="N7741" i="56"/>
  <c r="N7742" i="56"/>
  <c r="N7743" i="56"/>
  <c r="N7744" i="56"/>
  <c r="N7745" i="56"/>
  <c r="N7746" i="56"/>
  <c r="N7747" i="56"/>
  <c r="N7748" i="56"/>
  <c r="N7749" i="56"/>
  <c r="N7750" i="56"/>
  <c r="N7751" i="56"/>
  <c r="N7752" i="56"/>
  <c r="N7753" i="56"/>
  <c r="N7754" i="56"/>
  <c r="N7755" i="56"/>
  <c r="N7756" i="56"/>
  <c r="N7757" i="56"/>
  <c r="N7758" i="56"/>
  <c r="N7759" i="56"/>
  <c r="N7760" i="56"/>
  <c r="N7761" i="56"/>
  <c r="N7762" i="56"/>
  <c r="N7763" i="56"/>
  <c r="N7764" i="56"/>
  <c r="N7765" i="56"/>
  <c r="N7766" i="56"/>
  <c r="N7767" i="56"/>
  <c r="N7768" i="56"/>
  <c r="N7769" i="56"/>
  <c r="N7770" i="56"/>
  <c r="N7771" i="56"/>
  <c r="N7772" i="56"/>
  <c r="N7773" i="56"/>
  <c r="N7774" i="56"/>
  <c r="N7775" i="56"/>
  <c r="N7776" i="56"/>
  <c r="N7777" i="56"/>
  <c r="N7778" i="56"/>
  <c r="N7779" i="56"/>
  <c r="N7780" i="56"/>
  <c r="N7781" i="56"/>
  <c r="N7782" i="56"/>
  <c r="N7783" i="56"/>
  <c r="N7784" i="56"/>
  <c r="N7785" i="56"/>
  <c r="N7786" i="56"/>
  <c r="N7787" i="56"/>
  <c r="N7788" i="56"/>
  <c r="N7789" i="56"/>
  <c r="N7790" i="56"/>
  <c r="N7791" i="56"/>
  <c r="N7792" i="56"/>
  <c r="N7793" i="56"/>
  <c r="N7794" i="56"/>
  <c r="N7795" i="56"/>
  <c r="N7796" i="56"/>
  <c r="N7797" i="56"/>
  <c r="N7798" i="56"/>
  <c r="N7799" i="56"/>
  <c r="N7800" i="56"/>
  <c r="N7801" i="56"/>
  <c r="N7802" i="56"/>
  <c r="N7803" i="56"/>
  <c r="N7804" i="56"/>
  <c r="N7805" i="56"/>
  <c r="N7806" i="56"/>
  <c r="N7807" i="56"/>
  <c r="N7808" i="56"/>
  <c r="N7809" i="56"/>
  <c r="N7810" i="56"/>
  <c r="N7811" i="56"/>
  <c r="N7812" i="56"/>
  <c r="N7813" i="56"/>
  <c r="N7814" i="56"/>
  <c r="N7815" i="56"/>
  <c r="N7816" i="56"/>
  <c r="N7817" i="56"/>
  <c r="N7818" i="56"/>
  <c r="N7819" i="56"/>
  <c r="N7820" i="56"/>
  <c r="N7821" i="56"/>
  <c r="N7822" i="56"/>
  <c r="N7823" i="56"/>
  <c r="N7824" i="56"/>
  <c r="N7825" i="56"/>
  <c r="N7826" i="56"/>
  <c r="N7827" i="56"/>
  <c r="N7828" i="56"/>
  <c r="N7829" i="56"/>
  <c r="N7830" i="56"/>
  <c r="N7831" i="56"/>
  <c r="N7832" i="56"/>
  <c r="N7833" i="56"/>
  <c r="N7834" i="56"/>
  <c r="N7835" i="56"/>
  <c r="N7836" i="56"/>
  <c r="N7837" i="56"/>
  <c r="N7838" i="56"/>
  <c r="N7839" i="56"/>
  <c r="N7840" i="56"/>
  <c r="N7841" i="56"/>
  <c r="N7842" i="56"/>
  <c r="N7843" i="56"/>
  <c r="N7844" i="56"/>
  <c r="N7845" i="56"/>
  <c r="N7846" i="56"/>
  <c r="N7847" i="56"/>
  <c r="N7848" i="56"/>
  <c r="N7849" i="56"/>
  <c r="N7850" i="56"/>
  <c r="N7851" i="56"/>
  <c r="N7852" i="56"/>
  <c r="N7853" i="56"/>
  <c r="N7854" i="56"/>
  <c r="N7855" i="56"/>
  <c r="N7856" i="56"/>
  <c r="N7857" i="56"/>
  <c r="N7858" i="56"/>
  <c r="N7859" i="56"/>
  <c r="N7860" i="56"/>
  <c r="N7861" i="56"/>
  <c r="N7862" i="56"/>
  <c r="N7863" i="56"/>
  <c r="N7864" i="56"/>
  <c r="N7865" i="56"/>
  <c r="N7866" i="56"/>
  <c r="N7867" i="56"/>
  <c r="N7868" i="56"/>
  <c r="N7869" i="56"/>
  <c r="N7870" i="56"/>
  <c r="N7871" i="56"/>
  <c r="N7872" i="56"/>
  <c r="N7873" i="56"/>
  <c r="N7874" i="56"/>
  <c r="N7875" i="56"/>
  <c r="N7876" i="56"/>
  <c r="N7877" i="56"/>
  <c r="N7878" i="56"/>
  <c r="N7879" i="56"/>
  <c r="N7880" i="56"/>
  <c r="N7881" i="56"/>
  <c r="N7882" i="56"/>
  <c r="N7883" i="56"/>
  <c r="N7884" i="56"/>
  <c r="N7885" i="56"/>
  <c r="N7886" i="56"/>
  <c r="N7887" i="56"/>
  <c r="N7888" i="56"/>
  <c r="N7889" i="56"/>
  <c r="N7890" i="56"/>
  <c r="N7891" i="56"/>
  <c r="N7892" i="56"/>
  <c r="N7893" i="56"/>
  <c r="N7894" i="56"/>
  <c r="N7895" i="56"/>
  <c r="N7896" i="56"/>
  <c r="N7897" i="56"/>
  <c r="N7898" i="56"/>
  <c r="N7899" i="56"/>
  <c r="N7900" i="56"/>
  <c r="N7901" i="56"/>
  <c r="N7902" i="56"/>
  <c r="N7903" i="56"/>
  <c r="N7904" i="56"/>
  <c r="N7905" i="56"/>
  <c r="N7906" i="56"/>
  <c r="N7907" i="56"/>
  <c r="N7908" i="56"/>
  <c r="N7909" i="56"/>
  <c r="N7910" i="56"/>
  <c r="N7911" i="56"/>
  <c r="N7912" i="56"/>
  <c r="N7913" i="56"/>
  <c r="N7914" i="56"/>
  <c r="N7915" i="56"/>
  <c r="N7916" i="56"/>
  <c r="N7917" i="56"/>
  <c r="N7918" i="56"/>
  <c r="N7919" i="56"/>
  <c r="N7920" i="56"/>
  <c r="N7921" i="56"/>
  <c r="N7922" i="56"/>
  <c r="N7923" i="56"/>
  <c r="N7924" i="56"/>
  <c r="N7925" i="56"/>
  <c r="N7926" i="56"/>
  <c r="N7927" i="56"/>
  <c r="N7928" i="56"/>
  <c r="N7929" i="56"/>
  <c r="N7930" i="56"/>
  <c r="N7931" i="56"/>
  <c r="N7932" i="56"/>
  <c r="N7933" i="56"/>
  <c r="N7934" i="56"/>
  <c r="N7935" i="56"/>
  <c r="N7936" i="56"/>
  <c r="N7937" i="56"/>
  <c r="N7938" i="56"/>
  <c r="N7939" i="56"/>
  <c r="N7940" i="56"/>
  <c r="N7941" i="56"/>
  <c r="N7942" i="56"/>
  <c r="N7943" i="56"/>
  <c r="N7944" i="56"/>
  <c r="N7945" i="56"/>
  <c r="N7946" i="56"/>
  <c r="N7947" i="56"/>
  <c r="N7948" i="56"/>
  <c r="N7949" i="56"/>
  <c r="N7950" i="56"/>
  <c r="N7951" i="56"/>
  <c r="N7952" i="56"/>
  <c r="N7953" i="56"/>
  <c r="N7954" i="56"/>
  <c r="N7955" i="56"/>
  <c r="N7956" i="56"/>
  <c r="N7957" i="56"/>
  <c r="N7958" i="56"/>
  <c r="N7959" i="56"/>
  <c r="N7960" i="56"/>
  <c r="N7961" i="56"/>
  <c r="N7962" i="56"/>
  <c r="N7963" i="56"/>
  <c r="N7964" i="56"/>
  <c r="N7965" i="56"/>
  <c r="N7966" i="56"/>
  <c r="N7967" i="56"/>
  <c r="N7968" i="56"/>
  <c r="N7969" i="56"/>
  <c r="N7970" i="56"/>
  <c r="N7971" i="56"/>
  <c r="N7972" i="56"/>
  <c r="N7973" i="56"/>
  <c r="N7974" i="56"/>
  <c r="N7975" i="56"/>
  <c r="N7976" i="56"/>
  <c r="N7977" i="56"/>
  <c r="N7978" i="56"/>
  <c r="N7979" i="56"/>
  <c r="N7980" i="56"/>
  <c r="N7981" i="56"/>
  <c r="N7982" i="56"/>
  <c r="N7983" i="56"/>
  <c r="N7984" i="56"/>
  <c r="N7985" i="56"/>
  <c r="N7986" i="56"/>
  <c r="N7987" i="56"/>
  <c r="N7988" i="56"/>
  <c r="N7989" i="56"/>
  <c r="N7990" i="56"/>
  <c r="N7991" i="56"/>
  <c r="N7992" i="56"/>
  <c r="N7993" i="56"/>
  <c r="N7994" i="56"/>
  <c r="N7995" i="56"/>
  <c r="N7996" i="56"/>
  <c r="N7997" i="56"/>
  <c r="N7998" i="56"/>
  <c r="N7999" i="56"/>
  <c r="N8000" i="56"/>
  <c r="N8001" i="56"/>
  <c r="N8002" i="56"/>
  <c r="N8003" i="56"/>
  <c r="N8004" i="56"/>
  <c r="N8005" i="56"/>
  <c r="N8006" i="56"/>
  <c r="N8007" i="56"/>
  <c r="N8008" i="56"/>
  <c r="N8009" i="56"/>
  <c r="N8010" i="56"/>
  <c r="N8011" i="56"/>
  <c r="N8012" i="56"/>
  <c r="N8013" i="56"/>
  <c r="N8014" i="56"/>
  <c r="N8015" i="56"/>
  <c r="N8016" i="56"/>
  <c r="N8017" i="56"/>
  <c r="N8018" i="56"/>
  <c r="N8019" i="56"/>
  <c r="N8020" i="56"/>
  <c r="N8021" i="56"/>
  <c r="N8022" i="56"/>
  <c r="N8023" i="56"/>
  <c r="N8024" i="56"/>
  <c r="N8025" i="56"/>
  <c r="N8026" i="56"/>
  <c r="N8027" i="56"/>
  <c r="N8028" i="56"/>
  <c r="N8029" i="56"/>
  <c r="N8030" i="56"/>
  <c r="N8031" i="56"/>
  <c r="N8032" i="56"/>
  <c r="N8033" i="56"/>
  <c r="N8034" i="56"/>
  <c r="N8035" i="56"/>
  <c r="N8036" i="56"/>
  <c r="N8037" i="56"/>
  <c r="N8038" i="56"/>
  <c r="N8039" i="56"/>
  <c r="N8040" i="56"/>
  <c r="N8041" i="56"/>
  <c r="N8042" i="56"/>
  <c r="N8043" i="56"/>
  <c r="N8044" i="56"/>
  <c r="N8045" i="56"/>
  <c r="N8046" i="56"/>
  <c r="N8047" i="56"/>
  <c r="N8048" i="56"/>
  <c r="N8049" i="56"/>
  <c r="N8050" i="56"/>
  <c r="N8051" i="56"/>
  <c r="N8052" i="56"/>
  <c r="N8053" i="56"/>
  <c r="N8054" i="56"/>
  <c r="N8055" i="56"/>
  <c r="N8056" i="56"/>
  <c r="N8057" i="56"/>
  <c r="N8058" i="56"/>
  <c r="N8059" i="56"/>
  <c r="N8060" i="56"/>
  <c r="N8061" i="56"/>
  <c r="N8062" i="56"/>
  <c r="N8063" i="56"/>
  <c r="N8064" i="56"/>
  <c r="N8065" i="56"/>
  <c r="N8066" i="56"/>
  <c r="N8067" i="56"/>
  <c r="N8068" i="56"/>
  <c r="N8069" i="56"/>
  <c r="N8070" i="56"/>
  <c r="N8071" i="56"/>
  <c r="N8072" i="56"/>
  <c r="N8073" i="56"/>
  <c r="N8074" i="56"/>
  <c r="N8075" i="56"/>
  <c r="N8076" i="56"/>
  <c r="N8077" i="56"/>
  <c r="N8078" i="56"/>
  <c r="N8079" i="56"/>
  <c r="N8080" i="56"/>
  <c r="N8081" i="56"/>
  <c r="N8082" i="56"/>
  <c r="N8083" i="56"/>
  <c r="N8084" i="56"/>
  <c r="N8085" i="56"/>
  <c r="N8086" i="56"/>
  <c r="N8087" i="56"/>
  <c r="N8088" i="56"/>
  <c r="N8089" i="56"/>
  <c r="N8090" i="56"/>
  <c r="N8091" i="56"/>
  <c r="N8092" i="56"/>
  <c r="N8093" i="56"/>
  <c r="N8094" i="56"/>
  <c r="N8095" i="56"/>
  <c r="N8096" i="56"/>
  <c r="N8097" i="56"/>
  <c r="N8098" i="56"/>
  <c r="N8099" i="56"/>
  <c r="N8100" i="56"/>
  <c r="N8101" i="56"/>
  <c r="N8102" i="56"/>
  <c r="N8103" i="56"/>
  <c r="N8104" i="56"/>
  <c r="N8105" i="56"/>
  <c r="N8106" i="56"/>
  <c r="N8107" i="56"/>
  <c r="N8108" i="56"/>
  <c r="N8109" i="56"/>
  <c r="N8110" i="56"/>
  <c r="N8111" i="56"/>
  <c r="N8112" i="56"/>
  <c r="N8113" i="56"/>
  <c r="N8114" i="56"/>
  <c r="N8115" i="56"/>
  <c r="N8116" i="56"/>
  <c r="N8117" i="56"/>
  <c r="N8118" i="56"/>
  <c r="N8119" i="56"/>
  <c r="N8120" i="56"/>
  <c r="N8121" i="56"/>
  <c r="N8122" i="56"/>
  <c r="N8123" i="56"/>
  <c r="N8124" i="56"/>
  <c r="N8125" i="56"/>
  <c r="N8126" i="56"/>
  <c r="N8127" i="56"/>
  <c r="N8128" i="56"/>
  <c r="N8129" i="56"/>
  <c r="N8130" i="56"/>
  <c r="N8131" i="56"/>
  <c r="N8132" i="56"/>
  <c r="N8133" i="56"/>
  <c r="N8134" i="56"/>
  <c r="N8135" i="56"/>
  <c r="N8136" i="56"/>
  <c r="N8137" i="56"/>
  <c r="N8138" i="56"/>
  <c r="N8139" i="56"/>
  <c r="N8140" i="56"/>
  <c r="N8141" i="56"/>
  <c r="N8142" i="56"/>
  <c r="N8143" i="56"/>
  <c r="N8144" i="56"/>
  <c r="N8145" i="56"/>
  <c r="N8146" i="56"/>
  <c r="N8147" i="56"/>
  <c r="N8148" i="56"/>
  <c r="N8149" i="56"/>
  <c r="N8150" i="56"/>
  <c r="N8151" i="56"/>
  <c r="N8152" i="56"/>
  <c r="N8153" i="56"/>
  <c r="N8154" i="56"/>
  <c r="N8155" i="56"/>
  <c r="N8156" i="56"/>
  <c r="N8157" i="56"/>
  <c r="N8158" i="56"/>
  <c r="N8159" i="56"/>
  <c r="N8160" i="56"/>
  <c r="N8161" i="56"/>
  <c r="N8162" i="56"/>
  <c r="N8163" i="56"/>
  <c r="N8164" i="56"/>
  <c r="N8165" i="56"/>
  <c r="N8166" i="56"/>
  <c r="N8167" i="56"/>
  <c r="N8168" i="56"/>
  <c r="N8169" i="56"/>
  <c r="N8170" i="56"/>
  <c r="N8171" i="56"/>
  <c r="N8172" i="56"/>
  <c r="N8173" i="56"/>
  <c r="N8174" i="56"/>
  <c r="N8175" i="56"/>
  <c r="N8176" i="56"/>
  <c r="N8177" i="56"/>
  <c r="N8178" i="56"/>
  <c r="N8179" i="56"/>
  <c r="N8180" i="56"/>
  <c r="N8181" i="56"/>
  <c r="N8182" i="56"/>
  <c r="N8183" i="56"/>
  <c r="N8184" i="56"/>
  <c r="N8185" i="56"/>
  <c r="N8186" i="56"/>
  <c r="N8187" i="56"/>
  <c r="N8188" i="56"/>
  <c r="N8189" i="56"/>
  <c r="N8190" i="56"/>
  <c r="N8191" i="56"/>
  <c r="N8192" i="56"/>
  <c r="N8193" i="56"/>
  <c r="N8194" i="56"/>
  <c r="N8195" i="56"/>
  <c r="N8196" i="56"/>
  <c r="N8197" i="56"/>
  <c r="N8198" i="56"/>
  <c r="N8199" i="56"/>
  <c r="N8200" i="56"/>
  <c r="N8201" i="56"/>
  <c r="N8202" i="56"/>
  <c r="N8203" i="56"/>
  <c r="N8204" i="56"/>
  <c r="N8205" i="56"/>
  <c r="N8206" i="56"/>
  <c r="N8207" i="56"/>
  <c r="N8208" i="56"/>
  <c r="N8209" i="56"/>
  <c r="N8210" i="56"/>
  <c r="N8211" i="56"/>
  <c r="N8212" i="56"/>
  <c r="N8213" i="56"/>
  <c r="N8214" i="56"/>
  <c r="N8215" i="56"/>
  <c r="N8216" i="56"/>
  <c r="N8217" i="56"/>
  <c r="N8218" i="56"/>
  <c r="N8219" i="56"/>
  <c r="N8220" i="56"/>
  <c r="N8221" i="56"/>
  <c r="N8222" i="56"/>
  <c r="N8223" i="56"/>
  <c r="N8224" i="56"/>
  <c r="N8225" i="56"/>
  <c r="N8226" i="56"/>
  <c r="N8227" i="56"/>
  <c r="N8228" i="56"/>
  <c r="N8229" i="56"/>
  <c r="N8230" i="56"/>
  <c r="N8231" i="56"/>
  <c r="N8232" i="56"/>
  <c r="N8233" i="56"/>
  <c r="N8234" i="56"/>
  <c r="N8235" i="56"/>
  <c r="N8236" i="56"/>
  <c r="N8237" i="56"/>
  <c r="N8238" i="56"/>
  <c r="N8239" i="56"/>
  <c r="N8240" i="56"/>
  <c r="N8241" i="56"/>
  <c r="N8242" i="56"/>
  <c r="N8243" i="56"/>
  <c r="N8244" i="56"/>
  <c r="N8245" i="56"/>
  <c r="N8246" i="56"/>
  <c r="N8247" i="56"/>
  <c r="N8248" i="56"/>
  <c r="N8249" i="56"/>
  <c r="N8250" i="56"/>
  <c r="N8251" i="56"/>
  <c r="N8252" i="56"/>
  <c r="N8253" i="56"/>
  <c r="N8254" i="56"/>
  <c r="N8255" i="56"/>
  <c r="N8256" i="56"/>
  <c r="N8257" i="56"/>
  <c r="N8258" i="56"/>
  <c r="N8259" i="56"/>
  <c r="N8260" i="56"/>
  <c r="N8261" i="56"/>
  <c r="N8262" i="56"/>
  <c r="N8263" i="56"/>
  <c r="N8264" i="56"/>
  <c r="N8265" i="56"/>
  <c r="N8266" i="56"/>
  <c r="N8267" i="56"/>
  <c r="N8268" i="56"/>
  <c r="N8269" i="56"/>
  <c r="N8270" i="56"/>
  <c r="N8271" i="56"/>
  <c r="N8272" i="56"/>
  <c r="N8273" i="56"/>
  <c r="N8274" i="56"/>
  <c r="N8275" i="56"/>
  <c r="N8276" i="56"/>
  <c r="N8277" i="56"/>
  <c r="N8278" i="56"/>
  <c r="N8279" i="56"/>
  <c r="N8280" i="56"/>
  <c r="N8281" i="56"/>
  <c r="N8282" i="56"/>
  <c r="N8283" i="56"/>
  <c r="N8284" i="56"/>
  <c r="N8285" i="56"/>
  <c r="N8286" i="56"/>
  <c r="N8287" i="56"/>
  <c r="N8288" i="56"/>
  <c r="N8289" i="56"/>
  <c r="N8290" i="56"/>
  <c r="N8291" i="56"/>
  <c r="N8292" i="56"/>
  <c r="N8293" i="56"/>
  <c r="N8294" i="56"/>
  <c r="N8295" i="56"/>
  <c r="N8296" i="56"/>
  <c r="N8297" i="56"/>
  <c r="N8298" i="56"/>
  <c r="N8299" i="56"/>
  <c r="N8300" i="56"/>
  <c r="N8301" i="56"/>
  <c r="N8302" i="56"/>
  <c r="N8303" i="56"/>
  <c r="N8304" i="56"/>
  <c r="N8305" i="56"/>
  <c r="N8306" i="56"/>
  <c r="N8307" i="56"/>
  <c r="N8308" i="56"/>
  <c r="N8309" i="56"/>
  <c r="N8310" i="56"/>
  <c r="N8311" i="56"/>
  <c r="N8312" i="56"/>
  <c r="N8313" i="56"/>
  <c r="N8314" i="56"/>
  <c r="N8315" i="56"/>
  <c r="N8316" i="56"/>
  <c r="N8317" i="56"/>
  <c r="N8318" i="56"/>
  <c r="N8319" i="56"/>
  <c r="N8320" i="56"/>
  <c r="N8321" i="56"/>
  <c r="N8322" i="56"/>
  <c r="N8323" i="56"/>
  <c r="N8324" i="56"/>
  <c r="N8325" i="56"/>
  <c r="N8326" i="56"/>
  <c r="N8327" i="56"/>
  <c r="N8328" i="56"/>
  <c r="N8329" i="56"/>
  <c r="N8330" i="56"/>
  <c r="N8331" i="56"/>
  <c r="N8332" i="56"/>
  <c r="N8333" i="56"/>
  <c r="N8334" i="56"/>
  <c r="N8335" i="56"/>
  <c r="N8336" i="56"/>
  <c r="N8337" i="56"/>
  <c r="N8338" i="56"/>
  <c r="N8339" i="56"/>
  <c r="N8340" i="56"/>
  <c r="N8341" i="56"/>
  <c r="N8342" i="56"/>
  <c r="N8343" i="56"/>
  <c r="N8344" i="56"/>
  <c r="N8345" i="56"/>
  <c r="N8346" i="56"/>
  <c r="N8347" i="56"/>
  <c r="N8348" i="56"/>
  <c r="N8349" i="56"/>
  <c r="N8350" i="56"/>
  <c r="N8351" i="56"/>
  <c r="N8352" i="56"/>
  <c r="N8353" i="56"/>
  <c r="N8354" i="56"/>
  <c r="N8355" i="56"/>
  <c r="N8356" i="56"/>
  <c r="N8357" i="56"/>
  <c r="N8358" i="56"/>
  <c r="N8359" i="56"/>
  <c r="N8360" i="56"/>
  <c r="N8361" i="56"/>
  <c r="N8362" i="56"/>
  <c r="N8363" i="56"/>
  <c r="N8364" i="56"/>
  <c r="N8365" i="56"/>
  <c r="N8366" i="56"/>
  <c r="N8367" i="56"/>
  <c r="N8368" i="56"/>
  <c r="N8369" i="56"/>
  <c r="N8370" i="56"/>
  <c r="N8371" i="56"/>
  <c r="N8372" i="56"/>
  <c r="N8373" i="56"/>
  <c r="N8374" i="56"/>
  <c r="N8375" i="56"/>
  <c r="N8376" i="56"/>
  <c r="N8377" i="56"/>
  <c r="N8378" i="56"/>
  <c r="N8379" i="56"/>
  <c r="N8380" i="56"/>
  <c r="N8381" i="56"/>
  <c r="N8382" i="56"/>
  <c r="N8383" i="56"/>
  <c r="N8384" i="56"/>
  <c r="N8385" i="56"/>
  <c r="N8386" i="56"/>
  <c r="N8387" i="56"/>
  <c r="N8388" i="56"/>
  <c r="N8389" i="56"/>
  <c r="N8390" i="56"/>
  <c r="N8391" i="56"/>
  <c r="N8392" i="56"/>
  <c r="N8393" i="56"/>
  <c r="N8394" i="56"/>
  <c r="N8395" i="56"/>
  <c r="N8396" i="56"/>
  <c r="N8397" i="56"/>
  <c r="N8398" i="56"/>
  <c r="N8399" i="56"/>
  <c r="N8400" i="56"/>
  <c r="N8401" i="56"/>
  <c r="N8402" i="56"/>
  <c r="N8403" i="56"/>
  <c r="N8404" i="56"/>
  <c r="N8405" i="56"/>
  <c r="N8406" i="56"/>
  <c r="N8407" i="56"/>
  <c r="N8408" i="56"/>
  <c r="N8409" i="56"/>
  <c r="N8410" i="56"/>
  <c r="N8411" i="56"/>
  <c r="N8412" i="56"/>
  <c r="N8413" i="56"/>
  <c r="N8414" i="56"/>
  <c r="N8415" i="56"/>
  <c r="N8416" i="56"/>
  <c r="N8417" i="56"/>
  <c r="N8418" i="56"/>
  <c r="N8419" i="56"/>
  <c r="N8420" i="56"/>
  <c r="N8421" i="56"/>
  <c r="N8422" i="56"/>
  <c r="N8423" i="56"/>
  <c r="N8424" i="56"/>
  <c r="N8425" i="56"/>
  <c r="N8426" i="56"/>
  <c r="N8427" i="56"/>
  <c r="N8428" i="56"/>
  <c r="N8429" i="56"/>
  <c r="N8430" i="56"/>
  <c r="N8431" i="56"/>
  <c r="N8432" i="56"/>
  <c r="N8433" i="56"/>
  <c r="N8434" i="56"/>
  <c r="N8435" i="56"/>
  <c r="N8436" i="56"/>
  <c r="N8437" i="56"/>
  <c r="N8438" i="56"/>
  <c r="N8439" i="56"/>
  <c r="N8440" i="56"/>
  <c r="N8441" i="56"/>
  <c r="N8442" i="56"/>
  <c r="N8443" i="56"/>
  <c r="N8444" i="56"/>
  <c r="N8445" i="56"/>
  <c r="N8446" i="56"/>
  <c r="N8447" i="56"/>
  <c r="N8448" i="56"/>
  <c r="N8449" i="56"/>
  <c r="N8450" i="56"/>
  <c r="N8451" i="56"/>
  <c r="N8452" i="56"/>
  <c r="N8453" i="56"/>
  <c r="N8454" i="56"/>
  <c r="N8455" i="56"/>
  <c r="N8456" i="56"/>
  <c r="N8457" i="56"/>
  <c r="N8458" i="56"/>
  <c r="N8459" i="56"/>
  <c r="N8460" i="56"/>
  <c r="N8461" i="56"/>
  <c r="N8462" i="56"/>
  <c r="N8463" i="56"/>
  <c r="N8464" i="56"/>
  <c r="N8465" i="56"/>
  <c r="N8466" i="56"/>
  <c r="N8467" i="56"/>
  <c r="N8468" i="56"/>
  <c r="N8469" i="56"/>
  <c r="N8470" i="56"/>
  <c r="N8471" i="56"/>
  <c r="N8472" i="56"/>
  <c r="N8473" i="56"/>
  <c r="N8474" i="56"/>
  <c r="N8475" i="56"/>
  <c r="N8476" i="56"/>
  <c r="N8477" i="56"/>
  <c r="N8478" i="56"/>
  <c r="N8479" i="56"/>
  <c r="N8480" i="56"/>
  <c r="N8481" i="56"/>
  <c r="N8482" i="56"/>
  <c r="N8483" i="56"/>
  <c r="N8484" i="56"/>
  <c r="N8485" i="56"/>
  <c r="N8486" i="56"/>
  <c r="N8487" i="56"/>
  <c r="N8488" i="56"/>
  <c r="N8489" i="56"/>
  <c r="N8490" i="56"/>
  <c r="N8491" i="56"/>
  <c r="N8492" i="56"/>
  <c r="N8493" i="56"/>
  <c r="N8494" i="56"/>
  <c r="N8495" i="56"/>
  <c r="N8496" i="56"/>
  <c r="N8497" i="56"/>
  <c r="N8498" i="56"/>
  <c r="N8499" i="56"/>
  <c r="N8500" i="56"/>
  <c r="N8501" i="56"/>
  <c r="N8502" i="56"/>
  <c r="N8503" i="56"/>
  <c r="N8504" i="56"/>
  <c r="N8505" i="56"/>
  <c r="N8506" i="56"/>
  <c r="N8507" i="56"/>
  <c r="N8508" i="56"/>
  <c r="N8509" i="56"/>
  <c r="N8510" i="56"/>
  <c r="N8511" i="56"/>
  <c r="N8512" i="56"/>
  <c r="N8513" i="56"/>
  <c r="N8514" i="56"/>
  <c r="N8515" i="56"/>
  <c r="N8516" i="56"/>
  <c r="N8517" i="56"/>
  <c r="N8518" i="56"/>
  <c r="N8519" i="56"/>
  <c r="N8520" i="56"/>
  <c r="N8521" i="56"/>
  <c r="N8522" i="56"/>
  <c r="N8523" i="56"/>
  <c r="N8524" i="56"/>
  <c r="N8525" i="56"/>
  <c r="N8526" i="56"/>
  <c r="N8527" i="56"/>
  <c r="N8528" i="56"/>
  <c r="N8529" i="56"/>
  <c r="N8530" i="56"/>
  <c r="N8531" i="56"/>
  <c r="N8532" i="56"/>
  <c r="N8533" i="56"/>
  <c r="N8534" i="56"/>
  <c r="N8535" i="56"/>
  <c r="N8536" i="56"/>
  <c r="N8537" i="56"/>
  <c r="N8538" i="56"/>
  <c r="N8539" i="56"/>
  <c r="N8540" i="56"/>
  <c r="N8541" i="56"/>
  <c r="N8542" i="56"/>
  <c r="N8543" i="56"/>
  <c r="N8544" i="56"/>
  <c r="N8545" i="56"/>
  <c r="N8546" i="56"/>
  <c r="N8547" i="56"/>
  <c r="N8548" i="56"/>
  <c r="N8549" i="56"/>
  <c r="N8550" i="56"/>
  <c r="N8551" i="56"/>
  <c r="N8552" i="56"/>
  <c r="N8553" i="56"/>
  <c r="N8554" i="56"/>
  <c r="N8555" i="56"/>
  <c r="N8556" i="56"/>
  <c r="N8557" i="56"/>
  <c r="N8558" i="56"/>
  <c r="N8559" i="56"/>
  <c r="N8560" i="56"/>
  <c r="N8561" i="56"/>
  <c r="N8562" i="56"/>
  <c r="N8563" i="56"/>
  <c r="N8564" i="56"/>
  <c r="N8565" i="56"/>
  <c r="N8566" i="56"/>
  <c r="N8567" i="56"/>
  <c r="N8568" i="56"/>
  <c r="N8569" i="56"/>
  <c r="N8570" i="56"/>
  <c r="N8571" i="56"/>
  <c r="N8572" i="56"/>
  <c r="N8573" i="56"/>
  <c r="N8574" i="56"/>
  <c r="N8575" i="56"/>
  <c r="N8576" i="56"/>
  <c r="N8577" i="56"/>
  <c r="N8578" i="56"/>
  <c r="N8579" i="56"/>
  <c r="N8580" i="56"/>
  <c r="N8581" i="56"/>
  <c r="N8582" i="56"/>
  <c r="N8583" i="56"/>
  <c r="N8584" i="56"/>
  <c r="N8585" i="56"/>
  <c r="N8586" i="56"/>
  <c r="N8587" i="56"/>
  <c r="N8588" i="56"/>
  <c r="N8589" i="56"/>
  <c r="N8590" i="56"/>
  <c r="N8591" i="56"/>
  <c r="N8592" i="56"/>
  <c r="N8593" i="56"/>
  <c r="N8594" i="56"/>
  <c r="N8595" i="56"/>
  <c r="N8596" i="56"/>
  <c r="N8597" i="56"/>
  <c r="N8598" i="56"/>
  <c r="N8599" i="56"/>
  <c r="N8600" i="56"/>
  <c r="N8601" i="56"/>
  <c r="N8602" i="56"/>
  <c r="N8603" i="56"/>
  <c r="N8604" i="56"/>
  <c r="N8605" i="56"/>
  <c r="N8606" i="56"/>
  <c r="N8607" i="56"/>
  <c r="N8608" i="56"/>
  <c r="N8609" i="56"/>
  <c r="N8610" i="56"/>
  <c r="N8611" i="56"/>
  <c r="N8612" i="56"/>
  <c r="N8613" i="56"/>
  <c r="N8614" i="56"/>
  <c r="N8615" i="56"/>
  <c r="N8616" i="56"/>
  <c r="N8617" i="56"/>
  <c r="N8618" i="56"/>
  <c r="N8619" i="56"/>
  <c r="N8620" i="56"/>
  <c r="N8621" i="56"/>
  <c r="N8622" i="56"/>
  <c r="N8623" i="56"/>
  <c r="N8624" i="56"/>
  <c r="N8625" i="56"/>
  <c r="N8626" i="56"/>
  <c r="N8627" i="56"/>
  <c r="N8628" i="56"/>
  <c r="N8629" i="56"/>
  <c r="N8630" i="56"/>
  <c r="N8631" i="56"/>
  <c r="N8632" i="56"/>
  <c r="N8633" i="56"/>
  <c r="N8634" i="56"/>
  <c r="N8635" i="56"/>
  <c r="N8636" i="56"/>
  <c r="N8637" i="56"/>
  <c r="N8638" i="56"/>
  <c r="N8639" i="56"/>
  <c r="N8640" i="56"/>
  <c r="N8641" i="56"/>
  <c r="N8642" i="56"/>
  <c r="N8643" i="56"/>
  <c r="N8644" i="56"/>
  <c r="N8645" i="56"/>
  <c r="N8646" i="56"/>
  <c r="N8647" i="56"/>
  <c r="N8648" i="56"/>
  <c r="N8649" i="56"/>
  <c r="N8650" i="56"/>
  <c r="N8651" i="56"/>
  <c r="N8652" i="56"/>
  <c r="N8653" i="56"/>
  <c r="N8654" i="56"/>
  <c r="N8655" i="56"/>
  <c r="N8656" i="56"/>
  <c r="N8657" i="56"/>
  <c r="N8658" i="56"/>
  <c r="N8659" i="56"/>
  <c r="N8660" i="56"/>
  <c r="N8661" i="56"/>
  <c r="N8662" i="56"/>
  <c r="N8663" i="56"/>
  <c r="N8664" i="56"/>
  <c r="N8665" i="56"/>
  <c r="N8666" i="56"/>
  <c r="N8667" i="56"/>
  <c r="N8668" i="56"/>
  <c r="N8669" i="56"/>
  <c r="N8670" i="56"/>
  <c r="N8671" i="56"/>
  <c r="N8672" i="56"/>
  <c r="N8673" i="56"/>
  <c r="N8674" i="56"/>
  <c r="N8675" i="56"/>
  <c r="N8676" i="56"/>
  <c r="N8677" i="56"/>
  <c r="N8678" i="56"/>
  <c r="N8679" i="56"/>
  <c r="N8680" i="56"/>
  <c r="N8681" i="56"/>
  <c r="N8682" i="56"/>
  <c r="N8683" i="56"/>
  <c r="N8684" i="56"/>
  <c r="N8685" i="56"/>
  <c r="N8686" i="56"/>
  <c r="N8687" i="56"/>
  <c r="N8688" i="56"/>
  <c r="N8689" i="56"/>
  <c r="N8690" i="56"/>
  <c r="N8691" i="56"/>
  <c r="N8692" i="56"/>
  <c r="N8693" i="56"/>
  <c r="N8694" i="56"/>
  <c r="N8695" i="56"/>
  <c r="N8696" i="56"/>
  <c r="N8697" i="56"/>
  <c r="N8698" i="56"/>
  <c r="N8699" i="56"/>
  <c r="N8700" i="56"/>
  <c r="N8701" i="56"/>
  <c r="N8702" i="56"/>
  <c r="N8703" i="56"/>
  <c r="N8704" i="56"/>
  <c r="N8705" i="56"/>
  <c r="N8706" i="56"/>
  <c r="N8707" i="56"/>
  <c r="N8708" i="56"/>
  <c r="N8709" i="56"/>
  <c r="N8710" i="56"/>
  <c r="N8711" i="56"/>
  <c r="N8712" i="56"/>
  <c r="N8713" i="56"/>
  <c r="N8714" i="56"/>
  <c r="N8715" i="56"/>
  <c r="N8716" i="56"/>
  <c r="N8717" i="56"/>
  <c r="N8718" i="56"/>
  <c r="N8719" i="56"/>
  <c r="N8720" i="56"/>
  <c r="N8721" i="56"/>
  <c r="N8722" i="56"/>
  <c r="N8723" i="56"/>
  <c r="N8724" i="56"/>
  <c r="N8725" i="56"/>
  <c r="N8726" i="56"/>
  <c r="N8727" i="56"/>
  <c r="N8728" i="56"/>
  <c r="N8729" i="56"/>
  <c r="N8730" i="56"/>
  <c r="N8731" i="56"/>
  <c r="N8732" i="56"/>
  <c r="N8733" i="56"/>
  <c r="N8734" i="56"/>
  <c r="N8735" i="56"/>
  <c r="N8736" i="56"/>
  <c r="N8737" i="56"/>
  <c r="N8738" i="56"/>
  <c r="N8739" i="56"/>
  <c r="N8740" i="56"/>
  <c r="N8741" i="56"/>
  <c r="N8742" i="56"/>
  <c r="N8743" i="56"/>
  <c r="N8744" i="56"/>
  <c r="N8745" i="56"/>
  <c r="N8746" i="56"/>
  <c r="N8747" i="56"/>
  <c r="N8748" i="56"/>
  <c r="N8749" i="56"/>
  <c r="N8750" i="56"/>
  <c r="N8751" i="56"/>
  <c r="N8752" i="56"/>
  <c r="N8753" i="56"/>
  <c r="N8754" i="56"/>
  <c r="N8755" i="56"/>
  <c r="N8756" i="56"/>
  <c r="N8757" i="56"/>
  <c r="N8758" i="56"/>
  <c r="N8759" i="56"/>
  <c r="N8760" i="56"/>
  <c r="N8761" i="56"/>
  <c r="N8762" i="56"/>
  <c r="N8763" i="56"/>
  <c r="N8764" i="56"/>
  <c r="N8765" i="56"/>
  <c r="N8766" i="56"/>
  <c r="N8767" i="56"/>
  <c r="N8768" i="56"/>
  <c r="N8769" i="56"/>
  <c r="N8770" i="56"/>
  <c r="N8771" i="56"/>
  <c r="N8772" i="56"/>
  <c r="N8773" i="56"/>
  <c r="N8774" i="56"/>
  <c r="N8775" i="56"/>
  <c r="N8776" i="56"/>
  <c r="N8777" i="56"/>
  <c r="N8778" i="56"/>
  <c r="N8779" i="56"/>
  <c r="N8780" i="56"/>
  <c r="N8781" i="56"/>
  <c r="N8782" i="56"/>
  <c r="N8783" i="56"/>
  <c r="N8784" i="56"/>
  <c r="N8785" i="56"/>
  <c r="N8786" i="56"/>
  <c r="N8787" i="56"/>
  <c r="N8788" i="56"/>
  <c r="N8789" i="56"/>
  <c r="N8790" i="56"/>
  <c r="N8791" i="56"/>
  <c r="N8792" i="56"/>
  <c r="N8793" i="56"/>
  <c r="N8794" i="56"/>
  <c r="N8795" i="56"/>
  <c r="N8796" i="56"/>
  <c r="N8797" i="56"/>
  <c r="N8798" i="56"/>
  <c r="N8799" i="56"/>
  <c r="N8800" i="56"/>
  <c r="N8801" i="56"/>
  <c r="N8802" i="56"/>
  <c r="N8803" i="56"/>
  <c r="N8804" i="56"/>
  <c r="N8805" i="56"/>
  <c r="N8806" i="56"/>
  <c r="N8807" i="56"/>
  <c r="N8808" i="56"/>
  <c r="N8809" i="56"/>
  <c r="N8810" i="56"/>
  <c r="N8811" i="56"/>
  <c r="N8812" i="56"/>
  <c r="N8813" i="56"/>
  <c r="N8814" i="56"/>
  <c r="N8815" i="56"/>
  <c r="N8816" i="56"/>
  <c r="N8817" i="56"/>
  <c r="N8818" i="56"/>
  <c r="N8819" i="56"/>
  <c r="N8820" i="56"/>
  <c r="N8821" i="56"/>
  <c r="N8822" i="56"/>
  <c r="N8823" i="56"/>
  <c r="N8824" i="56"/>
  <c r="N8825" i="56"/>
  <c r="N8826" i="56"/>
  <c r="N8827" i="56"/>
  <c r="N8828" i="56"/>
  <c r="N8829" i="56"/>
  <c r="N8830" i="56"/>
  <c r="N8831" i="56"/>
  <c r="N8832" i="56"/>
  <c r="N8833" i="56"/>
  <c r="N8834" i="56"/>
  <c r="N8835" i="56"/>
  <c r="N8836" i="56"/>
  <c r="N8837" i="56"/>
  <c r="N8838" i="56"/>
  <c r="N8839" i="56"/>
  <c r="N8840" i="56"/>
  <c r="N8841" i="56"/>
  <c r="N8842" i="56"/>
  <c r="N8843" i="56"/>
  <c r="N8844" i="56"/>
  <c r="N8845" i="56"/>
  <c r="N8846" i="56"/>
  <c r="N8847" i="56"/>
  <c r="N8848" i="56"/>
  <c r="N8849" i="56"/>
  <c r="N8850" i="56"/>
  <c r="N8851" i="56"/>
  <c r="N8852" i="56"/>
  <c r="N8853" i="56"/>
  <c r="N8854" i="56"/>
  <c r="N8855" i="56"/>
  <c r="N8856" i="56"/>
  <c r="N8857" i="56"/>
  <c r="N8858" i="56"/>
  <c r="N8859" i="56"/>
  <c r="N8860" i="56"/>
  <c r="N8861" i="56"/>
  <c r="N8862" i="56"/>
  <c r="N8863" i="56"/>
  <c r="N8864" i="56"/>
  <c r="N8865" i="56"/>
  <c r="N8866" i="56"/>
  <c r="N8867" i="56"/>
  <c r="N8868" i="56"/>
  <c r="N8869" i="56"/>
  <c r="N8870" i="56"/>
  <c r="N8871" i="56"/>
  <c r="N8872" i="56"/>
  <c r="N8873" i="56"/>
  <c r="N8874" i="56"/>
  <c r="N8875" i="56"/>
  <c r="N8876" i="56"/>
  <c r="N8877" i="56"/>
  <c r="N8878" i="56"/>
  <c r="N8879" i="56"/>
  <c r="N8880" i="56"/>
  <c r="N8881" i="56"/>
  <c r="N8882" i="56"/>
  <c r="N8883" i="56"/>
  <c r="N8884" i="56"/>
  <c r="N8885" i="56"/>
  <c r="N8886" i="56"/>
  <c r="N8887" i="56"/>
  <c r="N8888" i="56"/>
  <c r="N8889" i="56"/>
  <c r="N8890" i="56"/>
  <c r="N8891" i="56"/>
  <c r="N8892" i="56"/>
  <c r="N8893" i="56"/>
  <c r="N8894" i="56"/>
  <c r="N8895" i="56"/>
  <c r="N8896" i="56"/>
  <c r="N8897" i="56"/>
  <c r="N8898" i="56"/>
  <c r="N8899" i="56"/>
  <c r="N8900" i="56"/>
  <c r="N8901" i="56"/>
  <c r="N8902" i="56"/>
  <c r="N8903" i="56"/>
  <c r="N8904" i="56"/>
  <c r="N8905" i="56"/>
  <c r="N8906" i="56"/>
  <c r="N8907" i="56"/>
  <c r="N8908" i="56"/>
  <c r="N8909" i="56"/>
  <c r="N8910" i="56"/>
  <c r="N8911" i="56"/>
  <c r="N8912" i="56"/>
  <c r="N8913" i="56"/>
  <c r="N8914" i="56"/>
  <c r="N8915" i="56"/>
  <c r="N8916" i="56"/>
  <c r="N8917" i="56"/>
  <c r="N8918" i="56"/>
  <c r="N8919" i="56"/>
  <c r="N8920" i="56"/>
  <c r="N8921" i="56"/>
  <c r="N8922" i="56"/>
  <c r="N8923" i="56"/>
  <c r="N8924" i="56"/>
  <c r="N8925" i="56"/>
  <c r="N8926" i="56"/>
  <c r="N8927" i="56"/>
  <c r="N8928" i="56"/>
  <c r="N8929" i="56"/>
  <c r="N8930" i="56"/>
  <c r="N8931" i="56"/>
  <c r="N8932" i="56"/>
  <c r="N8933" i="56"/>
  <c r="N8934" i="56"/>
  <c r="N8935" i="56"/>
  <c r="N8936" i="56"/>
  <c r="N8937" i="56"/>
  <c r="N8938" i="56"/>
  <c r="N8939" i="56"/>
  <c r="N8940" i="56"/>
  <c r="N8941" i="56"/>
  <c r="N8942" i="56"/>
  <c r="N8943" i="56"/>
  <c r="N8944" i="56"/>
  <c r="N8945" i="56"/>
  <c r="N8946" i="56"/>
  <c r="N8947" i="56"/>
  <c r="N8948" i="56"/>
  <c r="N8949" i="56"/>
  <c r="N8950" i="56"/>
  <c r="N8951" i="56"/>
  <c r="N8952" i="56"/>
  <c r="N8953" i="56"/>
  <c r="N8954" i="56"/>
  <c r="N8955" i="56"/>
  <c r="N8956" i="56"/>
  <c r="N8957" i="56"/>
  <c r="N8958" i="56"/>
  <c r="N8959" i="56"/>
  <c r="N8960" i="56"/>
  <c r="N8961" i="56"/>
  <c r="N8962" i="56"/>
  <c r="N8963" i="56"/>
  <c r="N8964" i="56"/>
  <c r="N8965" i="56"/>
  <c r="N8966" i="56"/>
  <c r="N8967" i="56"/>
  <c r="N8968" i="56"/>
  <c r="N8969" i="56"/>
  <c r="N8970" i="56"/>
  <c r="N8971" i="56"/>
  <c r="N8972" i="56"/>
  <c r="N8973" i="56"/>
  <c r="N8974" i="56"/>
  <c r="N8975" i="56"/>
  <c r="N8976" i="56"/>
  <c r="N8977" i="56"/>
  <c r="N8978" i="56"/>
  <c r="N8979" i="56"/>
  <c r="N8980" i="56"/>
  <c r="N8981" i="56"/>
  <c r="N8982" i="56"/>
  <c r="N8983" i="56"/>
  <c r="N8984" i="56"/>
  <c r="N8985" i="56"/>
  <c r="N8986" i="56"/>
  <c r="N8987" i="56"/>
  <c r="N8988" i="56"/>
  <c r="N8989" i="56"/>
  <c r="N8990" i="56"/>
  <c r="N8991" i="56"/>
  <c r="N8992" i="56"/>
  <c r="N8993" i="56"/>
  <c r="N8994" i="56"/>
  <c r="N8995" i="56"/>
  <c r="N8996" i="56"/>
  <c r="N8997" i="56"/>
  <c r="N8998" i="56"/>
  <c r="N8999" i="56"/>
  <c r="N9000" i="56"/>
  <c r="N9001" i="56"/>
  <c r="N9002" i="56"/>
  <c r="N9003" i="56"/>
  <c r="N9004" i="56"/>
  <c r="N9005" i="56"/>
  <c r="N9006" i="56"/>
  <c r="N9007" i="56"/>
  <c r="N9008" i="56"/>
  <c r="N9009" i="56"/>
  <c r="N9010" i="56"/>
  <c r="N9011" i="56"/>
  <c r="N9012" i="56"/>
  <c r="N9013" i="56"/>
  <c r="N9014" i="56"/>
  <c r="N9015" i="56"/>
  <c r="N9016" i="56"/>
  <c r="N9017" i="56"/>
  <c r="N9018" i="56"/>
  <c r="N9019" i="56"/>
  <c r="N9020" i="56"/>
  <c r="N9021" i="56"/>
  <c r="N9022" i="56"/>
  <c r="N9023" i="56"/>
  <c r="N9024" i="56"/>
  <c r="N9025" i="56"/>
  <c r="N9026" i="56"/>
  <c r="N9027" i="56"/>
  <c r="N9028" i="56"/>
  <c r="N9029" i="56"/>
  <c r="N9030" i="56"/>
  <c r="N9031" i="56"/>
  <c r="N9032" i="56"/>
  <c r="N9033" i="56"/>
  <c r="N9034" i="56"/>
  <c r="N9035" i="56"/>
  <c r="N9036" i="56"/>
  <c r="N9037" i="56"/>
  <c r="N9038" i="56"/>
  <c r="N9039" i="56"/>
  <c r="N9040" i="56"/>
  <c r="N9041" i="56"/>
  <c r="N9042" i="56"/>
  <c r="N9043" i="56"/>
  <c r="N9044" i="56"/>
  <c r="N9045" i="56"/>
  <c r="N9046" i="56"/>
  <c r="N9047" i="56"/>
  <c r="N9048" i="56"/>
  <c r="N9049" i="56"/>
  <c r="N9050" i="56"/>
  <c r="N9051" i="56"/>
  <c r="N9052" i="56"/>
  <c r="N9053" i="56"/>
  <c r="N9054" i="56"/>
  <c r="N9055" i="56"/>
  <c r="N9056" i="56"/>
  <c r="N9057" i="56"/>
  <c r="N9058" i="56"/>
  <c r="N9059" i="56"/>
  <c r="N9060" i="56"/>
  <c r="N9061" i="56"/>
  <c r="N9062" i="56"/>
  <c r="N9063" i="56"/>
  <c r="N9064" i="56"/>
  <c r="N9065" i="56"/>
  <c r="N9066" i="56"/>
  <c r="N9067" i="56"/>
  <c r="N9068" i="56"/>
  <c r="N9069" i="56"/>
  <c r="N9070" i="56"/>
  <c r="N9071" i="56"/>
  <c r="N9072" i="56"/>
  <c r="N9073" i="56"/>
  <c r="N9074" i="56"/>
  <c r="N9075" i="56"/>
  <c r="N9076" i="56"/>
  <c r="N9077" i="56"/>
  <c r="N9078" i="56"/>
  <c r="N9079" i="56"/>
  <c r="N9080" i="56"/>
  <c r="N9081" i="56"/>
  <c r="N9082" i="56"/>
  <c r="N9083" i="56"/>
  <c r="N9084" i="56"/>
  <c r="N9085" i="56"/>
  <c r="N9086" i="56"/>
  <c r="N9087" i="56"/>
  <c r="N9088" i="56"/>
  <c r="N9089" i="56"/>
  <c r="N9090" i="56"/>
  <c r="N9091" i="56"/>
  <c r="N9092" i="56"/>
  <c r="N9093" i="56"/>
  <c r="N9094" i="56"/>
  <c r="N9095" i="56"/>
  <c r="N9096" i="56"/>
  <c r="N9097" i="56"/>
  <c r="N9098" i="56"/>
  <c r="N9099" i="56"/>
  <c r="N9100" i="56"/>
  <c r="N9101" i="56"/>
  <c r="N9102" i="56"/>
  <c r="N9103" i="56"/>
  <c r="N9104" i="56"/>
  <c r="N9105" i="56"/>
  <c r="N9106" i="56"/>
  <c r="N9107" i="56"/>
  <c r="N9108" i="56"/>
  <c r="N9109" i="56"/>
  <c r="N9110" i="56"/>
  <c r="N9111" i="56"/>
  <c r="N9112" i="56"/>
  <c r="N9113" i="56"/>
  <c r="N9114" i="56"/>
  <c r="N9115" i="56"/>
  <c r="N9116" i="56"/>
  <c r="N9117" i="56"/>
  <c r="N9118" i="56"/>
  <c r="N9119" i="56"/>
  <c r="N9120" i="56"/>
  <c r="N9121" i="56"/>
  <c r="N9122" i="56"/>
  <c r="N9123" i="56"/>
  <c r="N9124" i="56"/>
  <c r="N9125" i="56"/>
  <c r="N9126" i="56"/>
  <c r="N9127" i="56"/>
  <c r="N9128" i="56"/>
  <c r="N9129" i="56"/>
  <c r="N9130" i="56"/>
  <c r="N9131" i="56"/>
  <c r="N9132" i="56"/>
  <c r="N9133" i="56"/>
  <c r="N9134" i="56"/>
  <c r="N9135" i="56"/>
  <c r="N9136" i="56"/>
  <c r="N9137" i="56"/>
  <c r="N9138" i="56"/>
  <c r="N9139" i="56"/>
  <c r="N9140" i="56"/>
  <c r="N9141" i="56"/>
  <c r="N9142" i="56"/>
  <c r="N9143" i="56"/>
  <c r="N9144" i="56"/>
  <c r="N9145" i="56"/>
  <c r="N9146" i="56"/>
  <c r="N9147" i="56"/>
  <c r="N9148" i="56"/>
  <c r="N9149" i="56"/>
  <c r="N9150" i="56"/>
  <c r="N9151" i="56"/>
  <c r="N9152" i="56"/>
  <c r="N9153" i="56"/>
  <c r="N9154" i="56"/>
  <c r="N9155" i="56"/>
  <c r="N9156" i="56"/>
  <c r="N9157" i="56"/>
  <c r="N9158" i="56"/>
  <c r="N9159" i="56"/>
  <c r="N9160" i="56"/>
  <c r="N9161" i="56"/>
  <c r="N9162" i="56"/>
  <c r="N9163" i="56"/>
  <c r="N9164" i="56"/>
  <c r="N9165" i="56"/>
  <c r="N9166" i="56"/>
  <c r="N9167" i="56"/>
  <c r="N9168" i="56"/>
  <c r="N9169" i="56"/>
  <c r="N9170" i="56"/>
  <c r="N9171" i="56"/>
  <c r="N9172" i="56"/>
  <c r="N9173" i="56"/>
  <c r="N9174" i="56"/>
  <c r="N9175" i="56"/>
  <c r="N9176" i="56"/>
  <c r="N9177" i="56"/>
  <c r="N9178" i="56"/>
  <c r="N9179" i="56"/>
  <c r="N9180" i="56"/>
  <c r="N9181" i="56"/>
  <c r="N9182" i="56"/>
  <c r="N9183" i="56"/>
  <c r="N9184" i="56"/>
  <c r="N9185" i="56"/>
  <c r="N9186" i="56"/>
  <c r="N9187" i="56"/>
  <c r="N9188" i="56"/>
  <c r="N9189" i="56"/>
  <c r="N9190" i="56"/>
  <c r="N9191" i="56"/>
  <c r="N9192" i="56"/>
  <c r="N9193" i="56"/>
  <c r="N9194" i="56"/>
  <c r="N9195" i="56"/>
  <c r="N9196" i="56"/>
  <c r="N9197" i="56"/>
  <c r="N9198" i="56"/>
  <c r="N9199" i="56"/>
  <c r="N9200" i="56"/>
  <c r="N9201" i="56"/>
  <c r="N9202" i="56"/>
  <c r="N9203" i="56"/>
  <c r="N9204" i="56"/>
  <c r="N9205" i="56"/>
  <c r="N9206" i="56"/>
  <c r="N9207" i="56"/>
  <c r="N9208" i="56"/>
  <c r="N9209" i="56"/>
  <c r="N9210" i="56"/>
  <c r="N9211" i="56"/>
  <c r="N9212" i="56"/>
  <c r="N9213" i="56"/>
  <c r="N9214" i="56"/>
  <c r="N9215" i="56"/>
  <c r="N9216" i="56"/>
  <c r="N9217" i="56"/>
  <c r="N9218" i="56"/>
  <c r="N9219" i="56"/>
  <c r="N9220" i="56"/>
  <c r="N9221" i="56"/>
  <c r="N9222" i="56"/>
  <c r="N9223" i="56"/>
  <c r="N9224" i="56"/>
  <c r="N9225" i="56"/>
  <c r="N9226" i="56"/>
  <c r="N9227" i="56"/>
  <c r="N9228" i="56"/>
  <c r="N9229" i="56"/>
  <c r="N9230" i="56"/>
  <c r="N9231" i="56"/>
  <c r="N9232" i="56"/>
  <c r="N9233" i="56"/>
  <c r="N9234" i="56"/>
  <c r="N9235" i="56"/>
  <c r="N9236" i="56"/>
  <c r="N9237" i="56"/>
  <c r="N9238" i="56"/>
  <c r="N9239" i="56"/>
  <c r="N9240" i="56"/>
  <c r="N9241" i="56"/>
  <c r="N9242" i="56"/>
  <c r="N9243" i="56"/>
  <c r="N9244" i="56"/>
  <c r="N9245" i="56"/>
  <c r="N9246" i="56"/>
  <c r="N9247" i="56"/>
  <c r="N9248" i="56"/>
  <c r="N9249" i="56"/>
  <c r="N9250" i="56"/>
  <c r="N9251" i="56"/>
  <c r="N9252" i="56"/>
  <c r="N9253" i="56"/>
  <c r="N9254" i="56"/>
  <c r="N9255" i="56"/>
  <c r="N9256" i="56"/>
  <c r="N9257" i="56"/>
  <c r="N9258" i="56"/>
  <c r="N9259" i="56"/>
  <c r="N9260" i="56"/>
  <c r="N9261" i="56"/>
  <c r="N9262" i="56"/>
  <c r="N9263" i="56"/>
  <c r="N9264" i="56"/>
  <c r="N9265" i="56"/>
  <c r="N9266" i="56"/>
  <c r="N9267" i="56"/>
  <c r="N9268" i="56"/>
  <c r="N9269" i="56"/>
  <c r="N9270" i="56"/>
  <c r="N9271" i="56"/>
  <c r="N9272" i="56"/>
  <c r="N9273" i="56"/>
  <c r="N9274" i="56"/>
  <c r="N9275" i="56"/>
  <c r="N9276" i="56"/>
  <c r="N9277" i="56"/>
  <c r="N9278" i="56"/>
  <c r="N9279" i="56"/>
  <c r="N9280" i="56"/>
  <c r="N9281" i="56"/>
  <c r="N9282" i="56"/>
  <c r="N9283" i="56"/>
  <c r="N9284" i="56"/>
  <c r="N9285" i="56"/>
  <c r="N9286" i="56"/>
  <c r="N9287" i="56"/>
  <c r="N9288" i="56"/>
  <c r="N9289" i="56"/>
  <c r="N9290" i="56"/>
  <c r="N9291" i="56"/>
  <c r="N9292" i="56"/>
  <c r="N9293" i="56"/>
  <c r="N9294" i="56"/>
  <c r="N9295" i="56"/>
  <c r="N9296" i="56"/>
  <c r="N9297" i="56"/>
  <c r="N9298" i="56"/>
  <c r="N9299" i="56"/>
  <c r="N9300" i="56"/>
  <c r="N9301" i="56"/>
  <c r="N9302" i="56"/>
  <c r="N9303" i="56"/>
  <c r="N9304" i="56"/>
  <c r="N9305" i="56"/>
  <c r="N9306" i="56"/>
  <c r="N9307" i="56"/>
  <c r="N9308" i="56"/>
  <c r="N9309" i="56"/>
  <c r="N9310" i="56"/>
  <c r="N9311" i="56"/>
  <c r="N9312" i="56"/>
  <c r="N9313" i="56"/>
  <c r="N9314" i="56"/>
  <c r="N9315" i="56"/>
  <c r="N9316" i="56"/>
  <c r="N9317" i="56"/>
  <c r="N9318" i="56"/>
  <c r="N9319" i="56"/>
  <c r="N9320" i="56"/>
  <c r="N9321" i="56"/>
  <c r="N9322" i="56"/>
  <c r="N9323" i="56"/>
  <c r="N9324" i="56"/>
  <c r="N9325" i="56"/>
  <c r="N9326" i="56"/>
  <c r="N9327" i="56"/>
  <c r="N9328" i="56"/>
  <c r="N9329" i="56"/>
  <c r="N9330" i="56"/>
  <c r="N9331" i="56"/>
  <c r="N9332" i="56"/>
  <c r="N9333" i="56"/>
  <c r="N9334" i="56"/>
  <c r="N9335" i="56"/>
  <c r="N9336" i="56"/>
  <c r="N9337" i="56"/>
  <c r="N9338" i="56"/>
  <c r="N9339" i="56"/>
  <c r="N9340" i="56"/>
  <c r="N9341" i="56"/>
  <c r="N9342" i="56"/>
  <c r="N9343" i="56"/>
  <c r="N9344" i="56"/>
  <c r="N9345" i="56"/>
  <c r="N9346" i="56"/>
  <c r="N9347" i="56"/>
  <c r="N9348" i="56"/>
  <c r="N9349" i="56"/>
  <c r="N9350" i="56"/>
  <c r="N9351" i="56"/>
  <c r="N9352" i="56"/>
  <c r="N9353" i="56"/>
  <c r="N9354" i="56"/>
  <c r="N9355" i="56"/>
  <c r="N9356" i="56"/>
  <c r="N9357" i="56"/>
  <c r="N9358" i="56"/>
  <c r="N9359" i="56"/>
  <c r="N9360" i="56"/>
  <c r="N9361" i="56"/>
  <c r="N9362" i="56"/>
  <c r="N9363" i="56"/>
  <c r="N9364" i="56"/>
  <c r="N9365" i="56"/>
  <c r="N9366" i="56"/>
  <c r="N9367" i="56"/>
  <c r="N9368" i="56"/>
  <c r="N9369" i="56"/>
  <c r="N9370" i="56"/>
  <c r="N9371" i="56"/>
  <c r="N9372" i="56"/>
  <c r="N9373" i="56"/>
  <c r="N9374" i="56"/>
  <c r="N9375" i="56"/>
  <c r="N9376" i="56"/>
  <c r="N9377" i="56"/>
  <c r="N9378" i="56"/>
  <c r="N9379" i="56"/>
  <c r="N9380" i="56"/>
  <c r="N9381" i="56"/>
  <c r="N9382" i="56"/>
  <c r="N9383" i="56"/>
  <c r="N9384" i="56"/>
  <c r="N9385" i="56"/>
  <c r="N9386" i="56"/>
  <c r="N9387" i="56"/>
  <c r="N9388" i="56"/>
  <c r="N9389" i="56"/>
  <c r="N9390" i="56"/>
  <c r="N9391" i="56"/>
  <c r="N9392" i="56"/>
  <c r="N9393" i="56"/>
  <c r="N9394" i="56"/>
  <c r="N9395" i="56"/>
  <c r="N9396" i="56"/>
  <c r="N9397" i="56"/>
  <c r="N9398" i="56"/>
  <c r="N9399" i="56"/>
  <c r="N9400" i="56"/>
  <c r="N9401" i="56"/>
  <c r="N9402" i="56"/>
  <c r="N9403" i="56"/>
  <c r="N9404" i="56"/>
  <c r="N9405" i="56"/>
  <c r="N9406" i="56"/>
  <c r="N9407" i="56"/>
  <c r="N9408" i="56"/>
  <c r="N9409" i="56"/>
  <c r="N9410" i="56"/>
  <c r="N9411" i="56"/>
  <c r="N9412" i="56"/>
  <c r="N9413" i="56"/>
  <c r="N9414" i="56"/>
  <c r="N9415" i="56"/>
  <c r="N9416" i="56"/>
  <c r="N9417" i="56"/>
  <c r="N9418" i="56"/>
  <c r="N9419" i="56"/>
  <c r="N9420" i="56"/>
  <c r="N9421" i="56"/>
  <c r="N9422" i="56"/>
  <c r="N9423" i="56"/>
  <c r="N9424" i="56"/>
  <c r="N9425" i="56"/>
  <c r="N9426" i="56"/>
  <c r="N9427" i="56"/>
  <c r="N9428" i="56"/>
  <c r="N9429" i="56"/>
  <c r="N9430" i="56"/>
  <c r="N9431" i="56"/>
  <c r="N9432" i="56"/>
  <c r="N9433" i="56"/>
  <c r="N9434" i="56"/>
  <c r="N9435" i="56"/>
  <c r="N9436" i="56"/>
  <c r="N9437" i="56"/>
  <c r="N9438" i="56"/>
  <c r="N9439" i="56"/>
  <c r="N9440" i="56"/>
  <c r="N9441" i="56"/>
  <c r="N9442" i="56"/>
  <c r="N9443" i="56"/>
  <c r="N9444" i="56"/>
  <c r="N9445" i="56"/>
  <c r="N9446" i="56"/>
  <c r="N9447" i="56"/>
  <c r="N9448" i="56"/>
  <c r="N9449" i="56"/>
  <c r="N9450" i="56"/>
  <c r="N9451" i="56"/>
  <c r="N9452" i="56"/>
  <c r="N9453" i="56"/>
  <c r="N9454" i="56"/>
  <c r="N9455" i="56"/>
  <c r="N9456" i="56"/>
  <c r="N9457" i="56"/>
  <c r="N9458" i="56"/>
  <c r="N9459" i="56"/>
  <c r="N9460" i="56"/>
  <c r="N9461" i="56"/>
  <c r="N9462" i="56"/>
  <c r="N9463" i="56"/>
  <c r="N9464" i="56"/>
  <c r="N9465" i="56"/>
  <c r="N9466" i="56"/>
  <c r="N9467" i="56"/>
  <c r="N9468" i="56"/>
  <c r="N9469" i="56"/>
  <c r="N9470" i="56"/>
  <c r="N9471" i="56"/>
  <c r="N9472" i="56"/>
  <c r="N9473" i="56"/>
  <c r="N9474" i="56"/>
  <c r="N9475" i="56"/>
  <c r="N9476" i="56"/>
  <c r="N9477" i="56"/>
  <c r="N9478" i="56"/>
  <c r="N9479" i="56"/>
  <c r="N9480" i="56"/>
  <c r="N9481" i="56"/>
  <c r="N9482" i="56"/>
  <c r="N9483" i="56"/>
  <c r="N9484" i="56"/>
  <c r="N9485" i="56"/>
  <c r="N9486" i="56"/>
  <c r="N9487" i="56"/>
  <c r="N9488" i="56"/>
  <c r="N9489" i="56"/>
  <c r="N9490" i="56"/>
  <c r="N9491" i="56"/>
  <c r="N9492" i="56"/>
  <c r="N9493" i="56"/>
  <c r="N9494" i="56"/>
  <c r="N9495" i="56"/>
  <c r="N9496" i="56"/>
  <c r="N9497" i="56"/>
  <c r="N9498" i="56"/>
  <c r="N9499" i="56"/>
  <c r="N9500" i="56"/>
  <c r="N9501" i="56"/>
  <c r="N9502" i="56"/>
  <c r="N9503" i="56"/>
  <c r="N9504" i="56"/>
  <c r="N9505" i="56"/>
  <c r="N9506" i="56"/>
  <c r="N9507" i="56"/>
  <c r="N9508" i="56"/>
  <c r="N9509" i="56"/>
  <c r="N9510" i="56"/>
  <c r="N9511" i="56"/>
  <c r="N9512" i="56"/>
  <c r="N9513" i="56"/>
  <c r="N9514" i="56"/>
  <c r="N9515" i="56"/>
  <c r="N9516" i="56"/>
  <c r="N9517" i="56"/>
  <c r="N9518" i="56"/>
  <c r="N9519" i="56"/>
  <c r="N9520" i="56"/>
  <c r="N9521" i="56"/>
  <c r="N9522" i="56"/>
  <c r="N9523" i="56"/>
  <c r="N9524" i="56"/>
  <c r="N9525" i="56"/>
  <c r="N9526" i="56"/>
  <c r="N9527" i="56"/>
  <c r="N9528" i="56"/>
  <c r="N9529" i="56"/>
  <c r="N9530" i="56"/>
  <c r="N9531" i="56"/>
  <c r="N9532" i="56"/>
  <c r="N9533" i="56"/>
  <c r="N9534" i="56"/>
  <c r="N9535" i="56"/>
  <c r="N9536" i="56"/>
  <c r="N9537" i="56"/>
  <c r="N9538" i="56"/>
  <c r="N9539" i="56"/>
  <c r="N9540" i="56"/>
  <c r="N9541" i="56"/>
  <c r="N9542" i="56"/>
  <c r="N9543" i="56"/>
  <c r="N9544" i="56"/>
  <c r="N9545" i="56"/>
  <c r="N9546" i="56"/>
  <c r="N9547" i="56"/>
  <c r="N9548" i="56"/>
  <c r="N9549" i="56"/>
  <c r="N9550" i="56"/>
  <c r="N9551" i="56"/>
  <c r="N9552" i="56"/>
  <c r="N9553" i="56"/>
  <c r="N9554" i="56"/>
  <c r="N9555" i="56"/>
  <c r="N9556" i="56"/>
  <c r="N9557" i="56"/>
  <c r="N9558" i="56"/>
  <c r="N9559" i="56"/>
  <c r="N9560" i="56"/>
  <c r="N9561" i="56"/>
  <c r="N9562" i="56"/>
  <c r="N9563" i="56"/>
  <c r="N9564" i="56"/>
  <c r="N9565" i="56"/>
  <c r="N9566" i="56"/>
  <c r="N9567" i="56"/>
  <c r="N9568" i="56"/>
  <c r="N9569" i="56"/>
  <c r="N9570" i="56"/>
  <c r="N9571" i="56"/>
  <c r="N9572" i="56"/>
  <c r="N9573" i="56"/>
  <c r="N9574" i="56"/>
  <c r="N9575" i="56"/>
  <c r="N9576" i="56"/>
  <c r="N9577" i="56"/>
  <c r="N9578" i="56"/>
  <c r="N9579" i="56"/>
  <c r="N9580" i="56"/>
  <c r="N9581" i="56"/>
  <c r="N9582" i="56"/>
  <c r="N9583" i="56"/>
  <c r="N9584" i="56"/>
  <c r="N9585" i="56"/>
  <c r="N9586" i="56"/>
  <c r="N9587" i="56"/>
  <c r="N9588" i="56"/>
  <c r="N9589" i="56"/>
  <c r="N9590" i="56"/>
  <c r="N9591" i="56"/>
  <c r="N9592" i="56"/>
  <c r="N9593" i="56"/>
  <c r="N9594" i="56"/>
  <c r="N9595" i="56"/>
  <c r="N9596" i="56"/>
  <c r="N9597" i="56"/>
  <c r="N9598" i="56"/>
  <c r="N9599" i="56"/>
  <c r="N9600" i="56"/>
  <c r="N9601" i="56"/>
  <c r="N9602" i="56"/>
  <c r="N9603" i="56"/>
  <c r="N9604" i="56"/>
  <c r="N9605" i="56"/>
  <c r="N9606" i="56"/>
  <c r="N9607" i="56"/>
  <c r="N9608" i="56"/>
  <c r="N9609" i="56"/>
  <c r="N9610" i="56"/>
  <c r="N9611" i="56"/>
  <c r="N9612" i="56"/>
  <c r="N9613" i="56"/>
  <c r="N9614" i="56"/>
  <c r="N9615" i="56"/>
  <c r="N9616" i="56"/>
  <c r="N9617" i="56"/>
  <c r="N9618" i="56"/>
  <c r="N9619" i="56"/>
  <c r="N9620" i="56"/>
  <c r="N9621" i="56"/>
  <c r="N9622" i="56"/>
  <c r="N9623" i="56"/>
  <c r="N9624" i="56"/>
  <c r="N9625" i="56"/>
  <c r="N9626" i="56"/>
  <c r="N9627" i="56"/>
  <c r="N9628" i="56"/>
  <c r="N9629" i="56"/>
  <c r="N9630" i="56"/>
  <c r="N9631" i="56"/>
  <c r="N9632" i="56"/>
  <c r="N9633" i="56"/>
  <c r="N9634" i="56"/>
  <c r="N9635" i="56"/>
  <c r="N9636" i="56"/>
  <c r="N9637" i="56"/>
  <c r="N9638" i="56"/>
  <c r="N9639" i="56"/>
  <c r="N9640" i="56"/>
  <c r="N9641" i="56"/>
  <c r="N9642" i="56"/>
  <c r="N9643" i="56"/>
  <c r="N9644" i="56"/>
  <c r="N9645" i="56"/>
  <c r="N9646" i="56"/>
  <c r="N9647" i="56"/>
  <c r="N9648" i="56"/>
  <c r="N9649" i="56"/>
  <c r="N9650" i="56"/>
  <c r="N9651" i="56"/>
  <c r="N9652" i="56"/>
  <c r="N9653" i="56"/>
  <c r="N9654" i="56"/>
  <c r="N9655" i="56"/>
  <c r="N9656" i="56"/>
  <c r="N9657" i="56"/>
  <c r="N9658" i="56"/>
  <c r="N9659" i="56"/>
  <c r="N9660" i="56"/>
  <c r="N9661" i="56"/>
  <c r="N9662" i="56"/>
  <c r="N9663" i="56"/>
  <c r="N9664" i="56"/>
  <c r="N9665" i="56"/>
  <c r="N9666" i="56"/>
  <c r="N9667" i="56"/>
  <c r="N9668" i="56"/>
  <c r="N9669" i="56"/>
  <c r="N9670" i="56"/>
  <c r="N9671" i="56"/>
  <c r="N9672" i="56"/>
  <c r="N9673" i="56"/>
  <c r="N9674" i="56"/>
  <c r="N9675" i="56"/>
  <c r="N9676" i="56"/>
  <c r="N9677" i="56"/>
  <c r="N9678" i="56"/>
  <c r="N9679" i="56"/>
  <c r="N9680" i="56"/>
  <c r="N9681" i="56"/>
  <c r="N9682" i="56"/>
  <c r="N9683" i="56"/>
  <c r="N9684" i="56"/>
  <c r="N9685" i="56"/>
  <c r="N9686" i="56"/>
  <c r="N9687" i="56"/>
  <c r="N9688" i="56"/>
  <c r="N9689" i="56"/>
  <c r="N9690" i="56"/>
  <c r="N9691" i="56"/>
  <c r="N9692" i="56"/>
  <c r="N9693" i="56"/>
  <c r="N9694" i="56"/>
  <c r="N9695" i="56"/>
  <c r="N9696" i="56"/>
  <c r="N9697" i="56"/>
  <c r="N9698" i="56"/>
  <c r="N9699" i="56"/>
  <c r="N9700" i="56"/>
  <c r="N9701" i="56"/>
  <c r="N9702" i="56"/>
  <c r="N9703" i="56"/>
  <c r="N9704" i="56"/>
  <c r="N9705" i="56"/>
  <c r="N9706" i="56"/>
  <c r="N9707" i="56"/>
  <c r="N9708" i="56"/>
  <c r="N9709" i="56"/>
  <c r="N9710" i="56"/>
  <c r="N9711" i="56"/>
  <c r="N9712" i="56"/>
  <c r="N9713" i="56"/>
  <c r="N9714" i="56"/>
  <c r="N9715" i="56"/>
  <c r="N9716" i="56"/>
  <c r="N9717" i="56"/>
  <c r="N9718" i="56"/>
  <c r="N9719" i="56"/>
  <c r="N9720" i="56"/>
  <c r="N9721" i="56"/>
  <c r="N9722" i="56"/>
  <c r="N9723" i="56"/>
  <c r="N9724" i="56"/>
  <c r="N9725" i="56"/>
  <c r="N9726" i="56"/>
  <c r="N9727" i="56"/>
  <c r="N9728" i="56"/>
  <c r="N9729" i="56"/>
  <c r="N9730" i="56"/>
  <c r="N9731" i="56"/>
  <c r="N9732" i="56"/>
  <c r="N9733" i="56"/>
  <c r="N9734" i="56"/>
  <c r="N9735" i="56"/>
  <c r="N9736" i="56"/>
  <c r="N9737" i="56"/>
  <c r="N9738" i="56"/>
  <c r="N9739" i="56"/>
  <c r="N9740" i="56"/>
  <c r="N9741" i="56"/>
  <c r="N9742" i="56"/>
  <c r="N9743" i="56"/>
  <c r="N9744" i="56"/>
  <c r="N9745" i="56"/>
  <c r="N9746" i="56"/>
  <c r="N9747" i="56"/>
  <c r="N9748" i="56"/>
  <c r="N9749" i="56"/>
  <c r="N9750" i="56"/>
  <c r="N9751" i="56"/>
  <c r="N9752" i="56"/>
  <c r="N9753" i="56"/>
  <c r="N9754" i="56"/>
  <c r="N9755" i="56"/>
  <c r="N9756" i="56"/>
  <c r="N9757" i="56"/>
  <c r="N9758" i="56"/>
  <c r="N9759" i="56"/>
  <c r="N9760" i="56"/>
  <c r="N9761" i="56"/>
  <c r="N9762" i="56"/>
  <c r="N9763" i="56"/>
  <c r="N9764" i="56"/>
  <c r="N9765" i="56"/>
  <c r="N9766" i="56"/>
  <c r="N9767" i="56"/>
  <c r="N9768" i="56"/>
  <c r="N9769" i="56"/>
  <c r="N9770" i="56"/>
  <c r="N9771" i="56"/>
  <c r="N9772" i="56"/>
  <c r="N9773" i="56"/>
  <c r="N9774" i="56"/>
  <c r="N9775" i="56"/>
  <c r="N9776" i="56"/>
  <c r="N9777" i="56"/>
  <c r="N9778" i="56"/>
  <c r="N9779" i="56"/>
  <c r="N9780" i="56"/>
  <c r="N9781" i="56"/>
  <c r="N9782" i="56"/>
  <c r="N9783" i="56"/>
  <c r="N9784" i="56"/>
  <c r="N9785" i="56"/>
  <c r="N9786" i="56"/>
  <c r="N9787" i="56"/>
  <c r="N9788" i="56"/>
  <c r="N9789" i="56"/>
  <c r="N9790" i="56"/>
  <c r="N9791" i="56"/>
  <c r="N9792" i="56"/>
  <c r="N9793" i="56"/>
  <c r="N9794" i="56"/>
  <c r="N9795" i="56"/>
  <c r="N9796" i="56"/>
  <c r="N9797" i="56"/>
  <c r="N9798" i="56"/>
  <c r="N9799" i="56"/>
  <c r="N9800" i="56"/>
  <c r="N9801" i="56"/>
  <c r="N9802" i="56"/>
  <c r="N9803" i="56"/>
  <c r="N9804" i="56"/>
  <c r="N9805" i="56"/>
  <c r="N9806" i="56"/>
  <c r="N9807" i="56"/>
  <c r="N9808" i="56"/>
  <c r="N9809" i="56"/>
  <c r="N9810" i="56"/>
  <c r="N9811" i="56"/>
  <c r="N9812" i="56"/>
  <c r="N9813" i="56"/>
  <c r="N9814" i="56"/>
  <c r="N9815" i="56"/>
  <c r="N9816" i="56"/>
  <c r="N9817" i="56"/>
  <c r="N9818" i="56"/>
  <c r="N9819" i="56"/>
  <c r="N9820" i="56"/>
  <c r="N9821" i="56"/>
  <c r="N9822" i="56"/>
  <c r="N9823" i="56"/>
  <c r="N9824" i="56"/>
  <c r="N9825" i="56"/>
  <c r="N9826" i="56"/>
  <c r="N9827" i="56"/>
  <c r="N9828" i="56"/>
  <c r="N9829" i="56"/>
  <c r="N9830" i="56"/>
  <c r="N9831" i="56"/>
  <c r="N9832" i="56"/>
  <c r="N9833" i="56"/>
  <c r="N9834" i="56"/>
  <c r="N9835" i="56"/>
  <c r="N9836" i="56"/>
  <c r="N9837" i="56"/>
  <c r="N9838" i="56"/>
  <c r="N9839" i="56"/>
  <c r="N9840" i="56"/>
  <c r="N9841" i="56"/>
  <c r="N9842" i="56"/>
  <c r="N9843" i="56"/>
  <c r="N9844" i="56"/>
  <c r="N9845" i="56"/>
  <c r="N9846" i="56"/>
  <c r="N9847" i="56"/>
  <c r="N9848" i="56"/>
  <c r="N9849" i="56"/>
  <c r="N9850" i="56"/>
  <c r="N9851" i="56"/>
  <c r="N9852" i="56"/>
  <c r="N9853" i="56"/>
  <c r="N9854" i="56"/>
  <c r="N9855" i="56"/>
  <c r="N9856" i="56"/>
  <c r="N9857" i="56"/>
  <c r="N9858" i="56"/>
  <c r="N9859" i="56"/>
  <c r="N9860" i="56"/>
  <c r="N9861" i="56"/>
  <c r="N9862" i="56"/>
  <c r="N9863" i="56"/>
  <c r="N9864" i="56"/>
  <c r="N9865" i="56"/>
  <c r="N9866" i="56"/>
  <c r="N9867" i="56"/>
  <c r="N9868" i="56"/>
  <c r="N9869" i="56"/>
  <c r="N9870" i="56"/>
  <c r="N9871" i="56"/>
  <c r="N9872" i="56"/>
  <c r="N9873" i="56"/>
  <c r="N9874" i="56"/>
  <c r="N9875" i="56"/>
  <c r="N9876" i="56"/>
  <c r="N9877" i="56"/>
  <c r="N9878" i="56"/>
  <c r="N9879" i="56"/>
  <c r="N9880" i="56"/>
  <c r="N9881" i="56"/>
  <c r="N9882" i="56"/>
  <c r="N9883" i="56"/>
  <c r="N9884" i="56"/>
  <c r="N9885" i="56"/>
  <c r="N9886" i="56"/>
  <c r="N9887" i="56"/>
  <c r="N9888" i="56"/>
  <c r="N9889" i="56"/>
  <c r="N9890" i="56"/>
  <c r="N9891" i="56"/>
  <c r="N9892" i="56"/>
  <c r="N9893" i="56"/>
  <c r="N9894" i="56"/>
  <c r="N9895" i="56"/>
  <c r="N9896" i="56"/>
  <c r="N9897" i="56"/>
  <c r="N9898" i="56"/>
  <c r="N9899" i="56"/>
  <c r="N9900" i="56"/>
  <c r="N9901" i="56"/>
  <c r="N9902" i="56"/>
  <c r="N9903" i="56"/>
  <c r="N9904" i="56"/>
  <c r="N9905" i="56"/>
  <c r="N9906" i="56"/>
  <c r="N9907" i="56"/>
  <c r="N9908" i="56"/>
  <c r="N9909" i="56"/>
  <c r="N9910" i="56"/>
  <c r="N9911" i="56"/>
  <c r="N9912" i="56"/>
  <c r="N9913" i="56"/>
  <c r="N9914" i="56"/>
  <c r="N9915" i="56"/>
  <c r="N9916" i="56"/>
  <c r="N9917" i="56"/>
  <c r="N9918" i="56"/>
  <c r="N9919" i="56"/>
  <c r="N9920" i="56"/>
  <c r="N9921" i="56"/>
  <c r="N9922" i="56"/>
  <c r="N9923" i="56"/>
  <c r="N9924" i="56"/>
  <c r="N9925" i="56"/>
  <c r="N9926" i="56"/>
  <c r="N9927" i="56"/>
  <c r="N9928" i="56"/>
  <c r="N9929" i="56"/>
  <c r="N9930" i="56"/>
  <c r="N9931" i="56"/>
  <c r="N9932" i="56"/>
  <c r="N9933" i="56"/>
  <c r="N9934" i="56"/>
  <c r="N9935" i="56"/>
  <c r="N9936" i="56"/>
  <c r="N9937" i="56"/>
  <c r="N9938" i="56"/>
  <c r="N9939" i="56"/>
  <c r="N9940" i="56"/>
  <c r="N9941" i="56"/>
  <c r="N9942" i="56"/>
  <c r="N9943" i="56"/>
  <c r="N9944" i="56"/>
  <c r="N9945" i="56"/>
  <c r="N9946" i="56"/>
  <c r="N9947" i="56"/>
  <c r="N9948" i="56"/>
  <c r="N9949" i="56"/>
  <c r="N9950" i="56"/>
  <c r="N9951" i="56"/>
  <c r="N9952" i="56"/>
  <c r="N9953" i="56"/>
  <c r="N9954" i="56"/>
  <c r="N9955" i="56"/>
  <c r="N9956" i="56"/>
  <c r="N9957" i="56"/>
  <c r="N9958" i="56"/>
  <c r="N9959" i="56"/>
  <c r="N9960" i="56"/>
  <c r="N9961" i="56"/>
  <c r="N9962" i="56"/>
  <c r="N9963" i="56"/>
  <c r="N9964" i="56"/>
  <c r="N9965" i="56"/>
  <c r="N9966" i="56"/>
  <c r="N9967" i="56"/>
  <c r="N9968" i="56"/>
  <c r="N9969" i="56"/>
  <c r="N9970" i="56"/>
  <c r="N9971" i="56"/>
  <c r="N9972" i="56"/>
  <c r="N9973" i="56"/>
  <c r="N9974" i="56"/>
  <c r="N9975" i="56"/>
  <c r="N9976" i="56"/>
  <c r="N9977" i="56"/>
  <c r="N9978" i="56"/>
  <c r="N9979" i="56"/>
  <c r="N9980" i="56"/>
  <c r="N9981" i="56"/>
  <c r="N9982" i="56"/>
  <c r="N9983" i="56"/>
  <c r="N9984" i="56"/>
  <c r="N9985" i="56"/>
  <c r="N9986" i="56"/>
  <c r="N9987" i="56"/>
  <c r="N9988" i="56"/>
  <c r="N9989" i="56"/>
  <c r="N9990" i="56"/>
  <c r="N9991" i="56"/>
  <c r="N9992" i="56"/>
  <c r="N9993" i="56"/>
  <c r="N9994" i="56"/>
  <c r="N9995" i="56"/>
  <c r="N9996" i="56"/>
  <c r="N9997" i="56"/>
  <c r="N9998" i="56"/>
  <c r="N9999" i="56"/>
  <c r="N10000" i="56"/>
  <c r="N10001" i="56"/>
  <c r="N10002" i="56"/>
  <c r="N10003" i="56"/>
  <c r="N10004" i="56"/>
  <c r="N10005" i="56"/>
  <c r="N10006" i="56"/>
  <c r="N10007" i="56"/>
  <c r="N10008" i="56"/>
  <c r="N10009" i="56"/>
  <c r="N10010" i="56"/>
  <c r="N10011" i="56"/>
  <c r="N10012" i="56"/>
  <c r="N10013" i="56"/>
  <c r="N10014" i="56"/>
  <c r="N10015" i="56"/>
  <c r="N10016" i="56"/>
  <c r="N10017" i="56"/>
  <c r="N10018" i="56"/>
  <c r="N10019" i="56"/>
  <c r="N10020" i="56"/>
  <c r="N10021" i="56"/>
  <c r="N10022" i="56"/>
  <c r="N10023" i="56"/>
  <c r="N10024" i="56"/>
  <c r="N10025" i="56"/>
  <c r="N10026" i="56"/>
  <c r="N10027" i="56"/>
  <c r="N10028" i="56"/>
  <c r="N10029" i="56"/>
  <c r="N10030" i="56"/>
  <c r="N10031" i="56"/>
  <c r="N10032" i="56"/>
  <c r="N10033" i="56"/>
  <c r="N10034" i="56"/>
  <c r="N10035" i="56"/>
  <c r="N10036" i="56"/>
  <c r="N10037" i="56"/>
  <c r="N10038" i="56"/>
  <c r="N10039" i="56"/>
  <c r="N10040" i="56"/>
  <c r="N10041" i="56"/>
  <c r="N10042" i="56"/>
  <c r="N10043" i="56"/>
  <c r="N10044" i="56"/>
  <c r="N10045" i="56"/>
  <c r="N10046" i="56"/>
  <c r="N10047" i="56"/>
  <c r="N10048" i="56"/>
  <c r="N10049" i="56"/>
  <c r="N10050" i="56"/>
  <c r="N10051" i="56"/>
  <c r="N10052" i="56"/>
  <c r="N10053" i="56"/>
  <c r="N10054" i="56"/>
  <c r="N10055" i="56"/>
  <c r="N10056" i="56"/>
  <c r="N10057" i="56"/>
  <c r="N10058" i="56"/>
  <c r="N10059" i="56"/>
  <c r="N10060" i="56"/>
  <c r="N10061" i="56"/>
  <c r="N10062" i="56"/>
  <c r="N10063" i="56"/>
  <c r="N10064" i="56"/>
  <c r="N10065" i="56"/>
  <c r="N10066" i="56"/>
  <c r="N10067" i="56"/>
  <c r="N10068" i="56"/>
  <c r="N10069" i="56"/>
  <c r="N10070" i="56"/>
  <c r="N10071" i="56"/>
  <c r="N10072" i="56"/>
  <c r="N10073" i="56"/>
  <c r="N10074" i="56"/>
  <c r="N10075" i="56"/>
  <c r="N10076" i="56"/>
  <c r="N10077" i="56"/>
  <c r="N10078" i="56"/>
  <c r="N10079" i="56"/>
  <c r="N10080" i="56"/>
  <c r="N10081" i="56"/>
  <c r="N10082" i="56"/>
  <c r="N10083" i="56"/>
  <c r="N10084" i="56"/>
  <c r="N10085" i="56"/>
  <c r="N10086" i="56"/>
  <c r="N10087" i="56"/>
  <c r="N10088" i="56"/>
  <c r="N10089" i="56"/>
  <c r="N10090" i="56"/>
  <c r="N10091" i="56"/>
  <c r="N10092" i="56"/>
  <c r="N10093" i="56"/>
  <c r="N10094" i="56"/>
  <c r="N10095" i="56"/>
  <c r="N10096" i="56"/>
  <c r="N10097" i="56"/>
  <c r="N10098" i="56"/>
  <c r="N10099" i="56"/>
  <c r="N10100" i="56"/>
  <c r="N10101" i="56"/>
  <c r="N10102" i="56"/>
  <c r="N10103" i="56"/>
  <c r="N10104" i="56"/>
  <c r="N10105" i="56"/>
  <c r="N10106" i="56"/>
  <c r="N10107" i="56"/>
  <c r="N10108" i="56"/>
  <c r="N10109" i="56"/>
  <c r="N10110" i="56"/>
  <c r="N10111" i="56"/>
  <c r="N10112" i="56"/>
  <c r="N10113" i="56"/>
  <c r="N10114" i="56"/>
  <c r="N10115" i="56"/>
  <c r="N10116" i="56"/>
  <c r="N10117" i="56"/>
  <c r="N10118" i="56"/>
  <c r="N10119" i="56"/>
  <c r="N10120" i="56"/>
  <c r="N10121" i="56"/>
  <c r="N10122" i="56"/>
  <c r="N10123" i="56"/>
  <c r="N10124" i="56"/>
  <c r="N10125" i="56"/>
  <c r="N10126" i="56"/>
  <c r="N10127" i="56"/>
  <c r="N10128" i="56"/>
  <c r="N10129" i="56"/>
  <c r="N10130" i="56"/>
  <c r="N10131" i="56"/>
  <c r="N10132" i="56"/>
  <c r="N10133" i="56"/>
  <c r="N10134" i="56"/>
  <c r="N10135" i="56"/>
  <c r="N10136" i="56"/>
  <c r="N10137" i="56"/>
  <c r="N10138" i="56"/>
  <c r="N10139" i="56"/>
  <c r="N10140" i="56"/>
  <c r="N10141" i="56"/>
  <c r="N10142" i="56"/>
  <c r="N10143" i="56"/>
  <c r="N10144" i="56"/>
  <c r="N10145" i="56"/>
  <c r="N10146" i="56"/>
  <c r="N10147" i="56"/>
  <c r="N10148" i="56"/>
  <c r="N10149" i="56"/>
  <c r="N10150" i="56"/>
  <c r="N10151" i="56"/>
  <c r="N10152" i="56"/>
  <c r="N10153" i="56"/>
  <c r="N10154" i="56"/>
  <c r="N10155" i="56"/>
  <c r="N10156" i="56"/>
  <c r="N10157" i="56"/>
  <c r="N10158" i="56"/>
  <c r="N10159" i="56"/>
  <c r="N10160" i="56"/>
  <c r="N10161" i="56"/>
  <c r="N10162" i="56"/>
  <c r="N10163" i="56"/>
  <c r="N10164" i="56"/>
  <c r="N10165" i="56"/>
  <c r="N10166" i="56"/>
  <c r="N10167" i="56"/>
  <c r="N10168" i="56"/>
  <c r="N10169" i="56"/>
  <c r="N10170" i="56"/>
  <c r="N10171" i="56"/>
  <c r="N10172" i="56"/>
  <c r="N10173" i="56"/>
  <c r="N10174" i="56"/>
  <c r="N10175" i="56"/>
  <c r="N10176" i="56"/>
  <c r="N10177" i="56"/>
  <c r="N10178" i="56"/>
  <c r="N10179" i="56"/>
  <c r="N10180" i="56"/>
  <c r="N10181" i="56"/>
  <c r="N10182" i="56"/>
  <c r="N10183" i="56"/>
  <c r="N10184" i="56"/>
  <c r="N10185" i="56"/>
  <c r="N10186" i="56"/>
  <c r="N10187" i="56"/>
  <c r="N10188" i="56"/>
  <c r="N10189" i="56"/>
  <c r="N10190" i="56"/>
  <c r="N10191" i="56"/>
  <c r="N10192" i="56"/>
  <c r="N10193" i="56"/>
  <c r="N10194" i="56"/>
  <c r="N10195" i="56"/>
  <c r="N10196" i="56"/>
  <c r="N10197" i="56"/>
  <c r="N10198" i="56"/>
  <c r="N10199" i="56"/>
  <c r="N10200" i="56"/>
  <c r="N10201" i="56"/>
  <c r="N10202" i="56"/>
  <c r="N10203" i="56"/>
  <c r="N10204" i="56"/>
  <c r="N10205" i="56"/>
  <c r="N10206" i="56"/>
  <c r="N10207" i="56"/>
  <c r="N10208" i="56"/>
  <c r="N10209" i="56"/>
  <c r="N10210" i="56"/>
  <c r="N10211" i="56"/>
  <c r="N10212" i="56"/>
  <c r="N10213" i="56"/>
  <c r="N10214" i="56"/>
  <c r="N10215" i="56"/>
  <c r="N10216" i="56"/>
  <c r="N10217" i="56"/>
  <c r="N10218" i="56"/>
  <c r="N10219" i="56"/>
  <c r="N10220" i="56"/>
  <c r="N10221" i="56"/>
  <c r="N10222" i="56"/>
  <c r="N10223" i="56"/>
  <c r="N10224" i="56"/>
  <c r="N10225" i="56"/>
  <c r="N10226" i="56"/>
  <c r="N10227" i="56"/>
  <c r="N10228" i="56"/>
  <c r="N10229" i="56"/>
  <c r="N10230" i="56"/>
  <c r="N10231" i="56"/>
  <c r="N10232" i="56"/>
  <c r="N10233" i="56"/>
  <c r="N10234" i="56"/>
  <c r="N10235" i="56"/>
  <c r="N10236" i="56"/>
  <c r="N10237" i="56"/>
  <c r="N10238" i="56"/>
  <c r="N10239" i="56"/>
  <c r="N10240" i="56"/>
  <c r="N10241" i="56"/>
  <c r="N10242" i="56"/>
  <c r="N10243" i="56"/>
  <c r="N10244" i="56"/>
  <c r="N10245" i="56"/>
  <c r="N10246" i="56"/>
  <c r="N10247" i="56"/>
  <c r="N10248" i="56"/>
  <c r="N10249" i="56"/>
  <c r="N10250" i="56"/>
  <c r="N10251" i="56"/>
  <c r="N10252" i="56"/>
  <c r="N10253" i="56"/>
  <c r="N10254" i="56"/>
  <c r="N10255" i="56"/>
  <c r="N10256" i="56"/>
  <c r="N10257" i="56"/>
  <c r="N10258" i="56"/>
  <c r="N10259" i="56"/>
  <c r="N10260" i="56"/>
  <c r="N10261" i="56"/>
  <c r="N10262" i="56"/>
  <c r="N10263" i="56"/>
  <c r="N10264" i="56"/>
  <c r="N10265" i="56"/>
  <c r="N10266" i="56"/>
  <c r="N10267" i="56"/>
  <c r="N10268" i="56"/>
  <c r="N10269" i="56"/>
  <c r="N10270" i="56"/>
  <c r="N10271" i="56"/>
  <c r="N10272" i="56"/>
  <c r="N10273" i="56"/>
  <c r="N10274" i="56"/>
  <c r="N10275" i="56"/>
  <c r="N10276" i="56"/>
  <c r="N10277" i="56"/>
  <c r="N10278" i="56"/>
  <c r="N10279" i="56"/>
  <c r="N10280" i="56"/>
  <c r="N10281" i="56"/>
  <c r="N10282" i="56"/>
  <c r="N10283" i="56"/>
  <c r="N10284" i="56"/>
  <c r="N10285" i="56"/>
  <c r="N10286" i="56"/>
  <c r="N10287" i="56"/>
  <c r="N10288" i="56"/>
  <c r="N10289" i="56"/>
  <c r="N10290" i="56"/>
  <c r="N10291" i="56"/>
  <c r="N10292" i="56"/>
  <c r="N10293" i="56"/>
  <c r="N10294" i="56"/>
  <c r="N10295" i="56"/>
  <c r="N10296" i="56"/>
  <c r="N10297" i="56"/>
  <c r="N10298" i="56"/>
  <c r="N10299" i="56"/>
  <c r="N10300" i="56"/>
  <c r="N10301" i="56"/>
  <c r="N10302" i="56"/>
  <c r="N10303" i="56"/>
  <c r="N10304" i="56"/>
  <c r="N10305" i="56"/>
  <c r="N10306" i="56"/>
  <c r="N10307" i="56"/>
  <c r="N10308" i="56"/>
  <c r="N10309" i="56"/>
  <c r="N10310" i="56"/>
  <c r="N10311" i="56"/>
  <c r="N10312" i="56"/>
  <c r="N10313" i="56"/>
  <c r="N10314" i="56"/>
  <c r="N10315" i="56"/>
  <c r="N10316" i="56"/>
  <c r="N10317" i="56"/>
  <c r="N10318" i="56"/>
  <c r="N10319" i="56"/>
  <c r="N10320" i="56"/>
  <c r="N10321" i="56"/>
  <c r="N10322" i="56"/>
  <c r="N10323" i="56"/>
  <c r="N10324" i="56"/>
  <c r="N10325" i="56"/>
  <c r="N10326" i="56"/>
  <c r="N10327" i="56"/>
  <c r="N10328" i="56"/>
  <c r="N10329" i="56"/>
  <c r="N10330" i="56"/>
  <c r="N10331" i="56"/>
  <c r="N10332" i="56"/>
  <c r="N10333" i="56"/>
  <c r="N10334" i="56"/>
  <c r="N10335" i="56"/>
  <c r="N10336" i="56"/>
  <c r="N10337" i="56"/>
  <c r="N10338" i="56"/>
  <c r="N10339" i="56"/>
  <c r="N10340" i="56"/>
  <c r="N10341" i="56"/>
  <c r="N10342" i="56"/>
  <c r="N10343" i="56"/>
  <c r="N10344" i="56"/>
  <c r="N10345" i="56"/>
  <c r="N10346" i="56"/>
  <c r="N10347" i="56"/>
  <c r="N10348" i="56"/>
  <c r="N10349" i="56"/>
  <c r="N10350" i="56"/>
  <c r="N10351" i="56"/>
  <c r="N10352" i="56"/>
  <c r="N10353" i="56"/>
  <c r="N10354" i="56"/>
  <c r="N10355" i="56"/>
  <c r="N10356" i="56"/>
  <c r="N10357" i="56"/>
  <c r="N10358" i="56"/>
  <c r="N10359" i="56"/>
  <c r="N10360" i="56"/>
  <c r="N10361" i="56"/>
  <c r="N10362" i="56"/>
  <c r="N10363" i="56"/>
  <c r="N10364" i="56"/>
  <c r="N10365" i="56"/>
  <c r="N10366" i="56"/>
  <c r="N10367" i="56"/>
  <c r="N10368" i="56"/>
  <c r="N10369" i="56"/>
  <c r="N10370" i="56"/>
  <c r="N10371" i="56"/>
  <c r="N10372" i="56"/>
  <c r="N10373" i="56"/>
  <c r="N10374" i="56"/>
  <c r="N10375" i="56"/>
  <c r="N10376" i="56"/>
  <c r="N10377" i="56"/>
  <c r="N10378" i="56"/>
  <c r="N10379" i="56"/>
  <c r="N10380" i="56"/>
  <c r="N10381" i="56"/>
  <c r="N10382" i="56"/>
  <c r="N10383" i="56"/>
  <c r="N10384" i="56"/>
  <c r="N10385" i="56"/>
  <c r="N10386" i="56"/>
  <c r="N10387" i="56"/>
  <c r="N10388" i="56"/>
  <c r="N10389" i="56"/>
  <c r="N10390" i="56"/>
  <c r="N10391" i="56"/>
  <c r="N10392" i="56"/>
  <c r="N10393" i="56"/>
  <c r="N10394" i="56"/>
  <c r="N10395" i="56"/>
  <c r="N10396" i="56"/>
  <c r="N10397" i="56"/>
  <c r="N10398" i="56"/>
  <c r="N10399" i="56"/>
  <c r="N10400" i="56"/>
  <c r="N10401" i="56"/>
  <c r="N10402" i="56"/>
  <c r="N10403" i="56"/>
  <c r="N10404" i="56"/>
  <c r="N10405" i="56"/>
  <c r="N10406" i="56"/>
  <c r="N10407" i="56"/>
  <c r="N10408" i="56"/>
  <c r="N10409" i="56"/>
  <c r="N10410" i="56"/>
  <c r="N10411" i="56"/>
  <c r="N10412" i="56"/>
  <c r="N10413" i="56"/>
  <c r="N10414" i="56"/>
  <c r="N10415" i="56"/>
  <c r="N10416" i="56"/>
  <c r="N10417" i="56"/>
  <c r="N10418" i="56"/>
  <c r="N10419" i="56"/>
  <c r="N10420" i="56"/>
  <c r="N10421" i="56"/>
  <c r="N10422" i="56"/>
  <c r="N10423" i="56"/>
  <c r="N10424" i="56"/>
  <c r="N10425" i="56"/>
  <c r="N10426" i="56"/>
  <c r="N10427" i="56"/>
  <c r="N10428" i="56"/>
  <c r="N10429" i="56"/>
  <c r="N10430" i="56"/>
  <c r="N10431" i="56"/>
  <c r="N10432" i="56"/>
  <c r="N10433" i="56"/>
  <c r="N10434" i="56"/>
  <c r="N10435" i="56"/>
  <c r="N10436" i="56"/>
  <c r="N10437" i="56"/>
  <c r="N10438" i="56"/>
  <c r="N10439" i="56"/>
  <c r="N10440" i="56"/>
  <c r="N10441" i="56"/>
  <c r="N10442" i="56"/>
  <c r="N10443" i="56"/>
  <c r="N10444" i="56"/>
  <c r="N10445" i="56"/>
  <c r="N10446" i="56"/>
  <c r="N10447" i="56"/>
  <c r="N10448" i="56"/>
  <c r="N10449" i="56"/>
  <c r="N10450" i="56"/>
  <c r="N10451" i="56"/>
  <c r="N10452" i="56"/>
  <c r="N10453" i="56"/>
  <c r="N10454" i="56"/>
  <c r="N10455" i="56"/>
  <c r="N10456" i="56"/>
  <c r="N10457" i="56"/>
  <c r="N10458" i="56"/>
  <c r="N10459" i="56"/>
  <c r="N10460" i="56"/>
  <c r="N10461" i="56"/>
  <c r="N10462" i="56"/>
  <c r="N10463" i="56"/>
  <c r="N10464" i="56"/>
  <c r="N10465" i="56"/>
  <c r="N10466" i="56"/>
  <c r="N10467" i="56"/>
  <c r="N10468" i="56"/>
  <c r="N10469" i="56"/>
  <c r="N10470" i="56"/>
  <c r="N10471" i="56"/>
  <c r="N10472" i="56"/>
  <c r="N10473" i="56"/>
  <c r="N10474" i="56"/>
  <c r="N10475" i="56"/>
  <c r="N10476" i="56"/>
  <c r="N10477" i="56"/>
  <c r="N10478" i="56"/>
  <c r="N10479" i="56"/>
  <c r="N10480" i="56"/>
  <c r="N10481" i="56"/>
  <c r="N10482" i="56"/>
  <c r="N10483" i="56"/>
  <c r="N10484" i="56"/>
  <c r="N10485" i="56"/>
  <c r="N10486" i="56"/>
  <c r="N10487" i="56"/>
  <c r="N10488" i="56"/>
  <c r="N10489" i="56"/>
  <c r="N10490" i="56"/>
  <c r="N10491" i="56"/>
  <c r="N10492" i="56"/>
  <c r="N10493" i="56"/>
  <c r="N10494" i="56"/>
  <c r="N10495" i="56"/>
  <c r="N10496" i="56"/>
  <c r="N10497" i="56"/>
  <c r="N10498" i="56"/>
  <c r="N10499" i="56"/>
  <c r="N10500" i="56"/>
  <c r="N10501" i="56"/>
  <c r="N10502" i="56"/>
  <c r="N10503" i="56"/>
  <c r="N10504" i="56"/>
  <c r="N10505" i="56"/>
  <c r="N10506" i="56"/>
  <c r="N10507" i="56"/>
  <c r="N10508" i="56"/>
  <c r="N10509" i="56"/>
  <c r="N10510" i="56"/>
  <c r="N10511" i="56"/>
  <c r="N10512" i="56"/>
  <c r="N10513" i="56"/>
  <c r="N10514" i="56"/>
  <c r="N10515" i="56"/>
  <c r="N10516" i="56"/>
  <c r="N10517" i="56"/>
  <c r="N10518" i="56"/>
  <c r="N10519" i="56"/>
  <c r="N10520" i="56"/>
  <c r="N10521" i="56"/>
  <c r="N10522" i="56"/>
  <c r="N10523" i="56"/>
  <c r="N10524" i="56"/>
  <c r="N10525" i="56"/>
  <c r="N10526" i="56"/>
  <c r="N10527" i="56"/>
  <c r="N10528" i="56"/>
  <c r="N10529" i="56"/>
  <c r="N10530" i="56"/>
  <c r="N10531" i="56"/>
  <c r="N10532" i="56"/>
  <c r="N10533" i="56"/>
  <c r="N10534" i="56"/>
  <c r="N10535" i="56"/>
  <c r="N10536" i="56"/>
  <c r="N10537" i="56"/>
  <c r="N10538" i="56"/>
  <c r="N10539" i="56"/>
  <c r="N10540" i="56"/>
  <c r="N10541" i="56"/>
  <c r="N10542" i="56"/>
  <c r="N10543" i="56"/>
  <c r="N10544" i="56"/>
  <c r="N10545" i="56"/>
  <c r="N10546" i="56"/>
  <c r="N10547" i="56"/>
  <c r="N10548" i="56"/>
  <c r="N10549" i="56"/>
  <c r="N10550" i="56"/>
  <c r="N10551" i="56"/>
  <c r="N10552" i="56"/>
  <c r="N10553" i="56"/>
  <c r="N10554" i="56"/>
  <c r="N10555" i="56"/>
  <c r="N10556" i="56"/>
  <c r="N10557" i="56"/>
  <c r="N10558" i="56"/>
  <c r="N10559" i="56"/>
  <c r="N10560" i="56"/>
  <c r="N10561" i="56"/>
  <c r="N10562" i="56"/>
  <c r="N10563" i="56"/>
  <c r="N10564" i="56"/>
  <c r="N10565" i="56"/>
  <c r="N10566" i="56"/>
  <c r="N10567" i="56"/>
  <c r="N10568" i="56"/>
  <c r="N10569" i="56"/>
  <c r="N10570" i="56"/>
  <c r="N10571" i="56"/>
  <c r="N10572" i="56"/>
  <c r="N10573" i="56"/>
  <c r="N10574" i="56"/>
  <c r="N10575" i="56"/>
  <c r="N10576" i="56"/>
  <c r="N10577" i="56"/>
  <c r="N10578" i="56"/>
  <c r="N10579" i="56"/>
  <c r="N10580" i="56"/>
  <c r="N10581" i="56"/>
  <c r="N10582" i="56"/>
  <c r="N10583" i="56"/>
  <c r="N10584" i="56"/>
  <c r="N10585" i="56"/>
  <c r="N10586" i="56"/>
  <c r="N10587" i="56"/>
  <c r="N10588" i="56"/>
  <c r="N10589" i="56"/>
  <c r="N10590" i="56"/>
  <c r="N10591" i="56"/>
  <c r="N10592" i="56"/>
  <c r="N10593" i="56"/>
  <c r="N10594" i="56"/>
  <c r="N10595" i="56"/>
  <c r="N10596" i="56"/>
  <c r="N10597" i="56"/>
  <c r="N10598" i="56"/>
  <c r="N10599" i="56"/>
  <c r="N10600" i="56"/>
  <c r="N10601" i="56"/>
  <c r="N10602" i="56"/>
  <c r="N10603" i="56"/>
  <c r="N10604" i="56"/>
  <c r="N10605" i="56"/>
  <c r="N10606" i="56"/>
  <c r="N10607" i="56"/>
  <c r="N10608" i="56"/>
  <c r="N10609" i="56"/>
  <c r="N10610" i="56"/>
  <c r="N10611" i="56"/>
  <c r="N10612" i="56"/>
  <c r="N10613" i="56"/>
  <c r="N10614" i="56"/>
  <c r="N10615" i="56"/>
  <c r="N10616" i="56"/>
  <c r="N10617" i="56"/>
  <c r="N10618" i="56"/>
  <c r="N10619" i="56"/>
  <c r="N10620" i="56"/>
  <c r="N10621" i="56"/>
  <c r="N10622" i="56"/>
  <c r="N10623" i="56"/>
  <c r="N10624" i="56"/>
  <c r="N10625" i="56"/>
  <c r="N10626" i="56"/>
  <c r="N10627" i="56"/>
  <c r="N10628" i="56"/>
  <c r="N10629" i="56"/>
  <c r="N10630" i="56"/>
  <c r="N10631" i="56"/>
  <c r="N10632" i="56"/>
  <c r="N10633" i="56"/>
  <c r="N10634" i="56"/>
  <c r="N10635" i="56"/>
  <c r="N10636" i="56"/>
  <c r="N10637" i="56"/>
  <c r="N10638" i="56"/>
  <c r="N10639" i="56"/>
  <c r="N10640" i="56"/>
  <c r="N10641" i="56"/>
  <c r="N10642" i="56"/>
  <c r="N10643" i="56"/>
  <c r="N10644" i="56"/>
  <c r="N10645" i="56"/>
  <c r="N10646" i="56"/>
  <c r="N10647" i="56"/>
  <c r="N10648" i="56"/>
  <c r="N10649" i="56"/>
  <c r="N10650" i="56"/>
  <c r="N10651" i="56"/>
  <c r="N10652" i="56"/>
  <c r="N10653" i="56"/>
  <c r="N10654" i="56"/>
  <c r="N10655" i="56"/>
  <c r="N10656" i="56"/>
  <c r="N10657" i="56"/>
  <c r="N10658" i="56"/>
  <c r="N10659" i="56"/>
  <c r="N10660" i="56"/>
  <c r="N10661" i="56"/>
  <c r="N10662" i="56"/>
  <c r="N10663" i="56"/>
  <c r="N10664" i="56"/>
  <c r="N10665" i="56"/>
  <c r="N10666" i="56"/>
  <c r="N10667" i="56"/>
  <c r="N10668" i="56"/>
  <c r="N10669" i="56"/>
  <c r="N10670" i="56"/>
  <c r="N10671" i="56"/>
  <c r="N10672" i="56"/>
  <c r="N10673" i="56"/>
  <c r="N10674" i="56"/>
  <c r="N10675" i="56"/>
  <c r="N10676" i="56"/>
  <c r="N10677" i="56"/>
  <c r="N10678" i="56"/>
  <c r="N10679" i="56"/>
  <c r="N10680" i="56"/>
  <c r="N10681" i="56"/>
  <c r="N10682" i="56"/>
  <c r="N10683" i="56"/>
  <c r="N10684" i="56"/>
  <c r="N10685" i="56"/>
  <c r="N10686" i="56"/>
  <c r="N10687" i="56"/>
  <c r="N10688" i="56"/>
  <c r="N10689" i="56"/>
  <c r="N10690" i="56"/>
  <c r="N10691" i="56"/>
  <c r="N10692" i="56"/>
  <c r="N10693" i="56"/>
  <c r="N10694" i="56"/>
  <c r="N10695" i="56"/>
  <c r="N10696" i="56"/>
  <c r="N10697" i="56"/>
  <c r="N10698" i="56"/>
  <c r="N10699" i="56"/>
  <c r="N10700" i="56"/>
  <c r="N10701" i="56"/>
  <c r="N10702" i="56"/>
  <c r="N10703" i="56"/>
  <c r="N10704" i="56"/>
  <c r="N10705" i="56"/>
  <c r="N10706" i="56"/>
  <c r="N10707" i="56"/>
  <c r="N10708" i="56"/>
  <c r="N10709" i="56"/>
  <c r="N10710" i="56"/>
  <c r="N10711" i="56"/>
  <c r="N10712" i="56"/>
  <c r="N10713" i="56"/>
  <c r="N10714" i="56"/>
  <c r="N10715" i="56"/>
  <c r="N10716" i="56"/>
  <c r="N10717" i="56"/>
  <c r="N10718" i="56"/>
  <c r="N10719" i="56"/>
  <c r="N10720" i="56"/>
  <c r="N10721" i="56"/>
  <c r="N10722" i="56"/>
  <c r="N10723" i="56"/>
  <c r="N10724" i="56"/>
  <c r="N10725" i="56"/>
  <c r="N10726" i="56"/>
  <c r="N10727" i="56"/>
  <c r="N10728" i="56"/>
  <c r="N10729" i="56"/>
  <c r="N10730" i="56"/>
  <c r="N10731" i="56"/>
  <c r="N10732" i="56"/>
  <c r="N10733" i="56"/>
  <c r="N10734" i="56"/>
  <c r="N10735" i="56"/>
  <c r="N10736" i="56"/>
  <c r="N10737" i="56"/>
  <c r="N10738" i="56"/>
  <c r="N10739" i="56"/>
  <c r="N10740" i="56"/>
  <c r="N10741" i="56"/>
  <c r="N10742" i="56"/>
  <c r="N10743" i="56"/>
  <c r="N10744" i="56"/>
  <c r="N10745" i="56"/>
  <c r="N10746" i="56"/>
  <c r="N10747" i="56"/>
  <c r="N10748" i="56"/>
  <c r="N10749" i="56"/>
  <c r="N10750" i="56"/>
  <c r="N10751" i="56"/>
  <c r="N10752" i="56"/>
  <c r="N10753" i="56"/>
  <c r="N10754" i="56"/>
  <c r="N10755" i="56"/>
  <c r="N10756" i="56"/>
  <c r="N10757" i="56"/>
  <c r="N10758" i="56"/>
  <c r="N10759" i="56"/>
  <c r="N10760" i="56"/>
  <c r="N10761" i="56"/>
  <c r="N10762" i="56"/>
  <c r="N10763" i="56"/>
  <c r="N10764" i="56"/>
  <c r="N10765" i="56"/>
  <c r="N10766" i="56"/>
  <c r="N10767" i="56"/>
  <c r="N10768" i="56"/>
  <c r="N10769" i="56"/>
  <c r="N10770" i="56"/>
  <c r="N10771" i="56"/>
  <c r="N10772" i="56"/>
  <c r="N10773" i="56"/>
  <c r="N10774" i="56"/>
  <c r="N10775" i="56"/>
  <c r="N10776" i="56"/>
  <c r="N10777" i="56"/>
  <c r="N10778" i="56"/>
  <c r="N10779" i="56"/>
  <c r="N10780" i="56"/>
  <c r="N10781" i="56"/>
  <c r="N10782" i="56"/>
  <c r="N10783" i="56"/>
  <c r="N10784" i="56"/>
  <c r="N10785" i="56"/>
  <c r="N10786" i="56"/>
  <c r="N10787" i="56"/>
  <c r="N10788" i="56"/>
  <c r="N10789" i="56"/>
  <c r="N10790" i="56"/>
  <c r="N10791" i="56"/>
  <c r="N10792" i="56"/>
  <c r="N10793" i="56"/>
  <c r="N10794" i="56"/>
  <c r="N10795" i="56"/>
  <c r="N10796" i="56"/>
  <c r="N10797" i="56"/>
  <c r="N10798" i="56"/>
  <c r="N10799" i="56"/>
  <c r="N10800" i="56"/>
  <c r="N10801" i="56"/>
  <c r="N10802" i="56"/>
  <c r="N10803" i="56"/>
  <c r="N10804" i="56"/>
  <c r="N10805" i="56"/>
  <c r="N10806" i="56"/>
  <c r="N10807" i="56"/>
  <c r="N10808" i="56"/>
  <c r="N10809" i="56"/>
  <c r="N10810" i="56"/>
  <c r="N10811" i="56"/>
  <c r="N10812" i="56"/>
  <c r="N10813" i="56"/>
  <c r="N10814" i="56"/>
  <c r="N10815" i="56"/>
  <c r="N10816" i="56"/>
  <c r="N10817" i="56"/>
  <c r="N10818" i="56"/>
  <c r="N10819" i="56"/>
  <c r="N10820" i="56"/>
  <c r="N10821" i="56"/>
  <c r="N10822" i="56"/>
  <c r="N10823" i="56"/>
  <c r="N10824" i="56"/>
  <c r="N10825" i="56"/>
  <c r="N10826" i="56"/>
  <c r="N10827" i="56"/>
  <c r="N10828" i="56"/>
  <c r="N10829" i="56"/>
  <c r="N10830" i="56"/>
  <c r="N10831" i="56"/>
  <c r="N10832" i="56"/>
  <c r="N10833" i="56"/>
  <c r="N10834" i="56"/>
  <c r="N10835" i="56"/>
  <c r="N10836" i="56"/>
  <c r="N10837" i="56"/>
  <c r="N10838" i="56"/>
  <c r="N10839" i="56"/>
  <c r="N10840" i="56"/>
  <c r="N10841" i="56"/>
  <c r="N10842" i="56"/>
  <c r="N10843" i="56"/>
  <c r="N10844" i="56"/>
  <c r="N10845" i="56"/>
  <c r="N10846" i="56"/>
  <c r="N10847" i="56"/>
  <c r="N10848" i="56"/>
  <c r="N10849" i="56"/>
  <c r="N10850" i="56"/>
  <c r="N10851" i="56"/>
  <c r="N10852" i="56"/>
  <c r="N10853" i="56"/>
  <c r="N10854" i="56"/>
  <c r="N10855" i="56"/>
  <c r="N10856" i="56"/>
  <c r="N10857" i="56"/>
  <c r="N10858" i="56"/>
  <c r="N10859" i="56"/>
  <c r="N10860" i="56"/>
  <c r="N10861" i="56"/>
  <c r="N10862" i="56"/>
  <c r="N10863" i="56"/>
  <c r="N10864" i="56"/>
  <c r="N10865" i="56"/>
  <c r="N10866" i="56"/>
  <c r="N10867" i="56"/>
  <c r="N10868" i="56"/>
  <c r="N10869" i="56"/>
  <c r="N10870" i="56"/>
  <c r="N10871" i="56"/>
  <c r="N10872" i="56"/>
  <c r="N10873" i="56"/>
  <c r="N10874" i="56"/>
  <c r="N10875" i="56"/>
  <c r="N10876" i="56"/>
  <c r="N10877" i="56"/>
  <c r="N10878" i="56"/>
  <c r="N10879" i="56"/>
  <c r="N10880" i="56"/>
  <c r="N10881" i="56"/>
  <c r="N10882" i="56"/>
  <c r="N10883" i="56"/>
  <c r="N10884" i="56"/>
  <c r="N10885" i="56"/>
  <c r="N10886" i="56"/>
  <c r="N10887" i="56"/>
  <c r="N10888" i="56"/>
  <c r="N10889" i="56"/>
  <c r="N10890" i="56"/>
  <c r="N10891" i="56"/>
  <c r="N10892" i="56"/>
  <c r="N10893" i="56"/>
  <c r="N10894" i="56"/>
  <c r="N10895" i="56"/>
  <c r="N10896" i="56"/>
  <c r="N10897" i="56"/>
  <c r="N10898" i="56"/>
  <c r="N10899" i="56"/>
  <c r="N10900" i="56"/>
  <c r="N10901" i="56"/>
  <c r="N10902" i="56"/>
  <c r="N10903" i="56"/>
  <c r="N10904" i="56"/>
  <c r="N10905" i="56"/>
  <c r="N10906" i="56"/>
  <c r="N10907" i="56"/>
  <c r="N10908" i="56"/>
  <c r="N10909" i="56"/>
  <c r="N10910" i="56"/>
  <c r="N10911" i="56"/>
  <c r="N10912" i="56"/>
  <c r="N10913" i="56"/>
  <c r="N10914" i="56"/>
  <c r="N10915" i="56"/>
  <c r="N10916" i="56"/>
  <c r="N10917" i="56"/>
  <c r="N10918" i="56"/>
  <c r="N10919" i="56"/>
  <c r="N10920" i="56"/>
  <c r="N10921" i="56"/>
  <c r="N10922" i="56"/>
  <c r="N10923" i="56"/>
  <c r="N10924" i="56"/>
  <c r="N10925" i="56"/>
  <c r="N10926" i="56"/>
  <c r="N10927" i="56"/>
  <c r="N10928" i="56"/>
  <c r="N10929" i="56"/>
  <c r="N10930" i="56"/>
  <c r="N10931" i="56"/>
  <c r="N10932" i="56"/>
  <c r="N10933" i="56"/>
  <c r="N10934" i="56"/>
  <c r="N10935" i="56"/>
  <c r="N10936" i="56"/>
  <c r="N10937" i="56"/>
  <c r="N10938" i="56"/>
  <c r="N10939" i="56"/>
  <c r="N10940" i="56"/>
  <c r="N10941" i="56"/>
  <c r="N10942" i="56"/>
  <c r="N10943" i="56"/>
  <c r="N10944" i="56"/>
  <c r="N10945" i="56"/>
  <c r="N10946" i="56"/>
  <c r="N10947" i="56"/>
  <c r="N10948" i="56"/>
  <c r="N10949" i="56"/>
  <c r="N10950" i="56"/>
  <c r="N10951" i="56"/>
  <c r="N10952" i="56"/>
  <c r="N10953" i="56"/>
  <c r="N10954" i="56"/>
  <c r="N10955" i="56"/>
  <c r="N10956" i="56"/>
  <c r="N10957" i="56"/>
  <c r="N10958" i="56"/>
  <c r="N10959" i="56"/>
  <c r="N10960" i="56"/>
  <c r="N10961" i="56"/>
  <c r="N10962" i="56"/>
  <c r="N10963" i="56"/>
  <c r="N10964" i="56"/>
  <c r="N10965" i="56"/>
  <c r="N10966" i="56"/>
  <c r="N10967" i="56"/>
  <c r="N10968" i="56"/>
  <c r="N10969" i="56"/>
  <c r="N10970" i="56"/>
  <c r="N10971" i="56"/>
  <c r="N10972" i="56"/>
  <c r="N10973" i="56"/>
  <c r="N10974" i="56"/>
  <c r="N10975" i="56"/>
  <c r="N10976" i="56"/>
  <c r="N10977" i="56"/>
  <c r="N10978" i="56"/>
  <c r="N10979" i="56"/>
  <c r="N10980" i="56"/>
  <c r="N10981" i="56"/>
  <c r="N10982" i="56"/>
  <c r="N10983" i="56"/>
  <c r="N10984" i="56"/>
  <c r="N10985" i="56"/>
  <c r="N10986" i="56"/>
  <c r="N10987" i="56"/>
  <c r="N10988" i="56"/>
  <c r="N10989" i="56"/>
  <c r="N10990" i="56"/>
  <c r="N10991" i="56"/>
  <c r="N10992" i="56"/>
  <c r="N10993" i="56"/>
  <c r="N10994" i="56"/>
  <c r="N10995" i="56"/>
  <c r="N10996" i="56"/>
  <c r="N10997" i="56"/>
  <c r="N10998" i="56"/>
  <c r="N10999" i="56"/>
  <c r="N11000" i="56"/>
  <c r="N11001" i="56"/>
  <c r="N11002" i="56"/>
  <c r="N11003" i="56"/>
  <c r="N11004" i="56"/>
  <c r="N11005" i="56"/>
  <c r="N11006" i="56"/>
  <c r="N11007" i="56"/>
  <c r="N11008" i="56"/>
  <c r="N11009" i="56"/>
  <c r="N11010" i="56"/>
  <c r="N11011" i="56"/>
  <c r="N11012" i="56"/>
  <c r="N11013" i="56"/>
  <c r="N11014" i="56"/>
  <c r="N11015" i="56"/>
  <c r="N11016" i="56"/>
  <c r="N11017" i="56"/>
  <c r="N11018" i="56"/>
  <c r="N11019" i="56"/>
  <c r="N11020" i="56"/>
  <c r="N11021" i="56"/>
  <c r="N11022" i="56"/>
  <c r="N11023" i="56"/>
  <c r="N11024" i="56"/>
  <c r="N11025" i="56"/>
  <c r="N11026" i="56"/>
  <c r="N11027" i="56"/>
  <c r="N11028" i="56"/>
  <c r="N11029" i="56"/>
  <c r="N11030" i="56"/>
  <c r="N11031" i="56"/>
  <c r="N11032" i="56"/>
  <c r="N11033" i="56"/>
  <c r="N11034" i="56"/>
  <c r="N11035" i="56"/>
  <c r="N11036" i="56"/>
  <c r="N11037" i="56"/>
  <c r="N11038" i="56"/>
  <c r="N11039" i="56"/>
  <c r="N11040" i="56"/>
  <c r="N11041" i="56"/>
  <c r="N11042" i="56"/>
  <c r="N11043" i="56"/>
  <c r="N11044" i="56"/>
  <c r="N11045" i="56"/>
  <c r="N11046" i="56"/>
  <c r="N11047" i="56"/>
  <c r="N11048" i="56"/>
  <c r="N11049" i="56"/>
  <c r="N11050" i="56"/>
  <c r="N11051" i="56"/>
  <c r="N11052" i="56"/>
  <c r="N11053" i="56"/>
  <c r="N11054" i="56"/>
  <c r="N11055" i="56"/>
  <c r="N11056" i="56"/>
  <c r="N11057" i="56"/>
  <c r="N11058" i="56"/>
  <c r="N11059" i="56"/>
  <c r="N11060" i="56"/>
  <c r="N11061" i="56"/>
  <c r="N11062" i="56"/>
  <c r="N11063" i="56"/>
  <c r="N11064" i="56"/>
  <c r="N11065" i="56"/>
  <c r="N11066" i="56"/>
  <c r="N11067" i="56"/>
  <c r="N11068" i="56"/>
  <c r="N11069" i="56"/>
  <c r="N11070" i="56"/>
  <c r="N11071" i="56"/>
  <c r="N11072" i="56"/>
  <c r="N11073" i="56"/>
  <c r="N11074" i="56"/>
  <c r="N11075" i="56"/>
  <c r="N11076" i="56"/>
  <c r="N11077" i="56"/>
  <c r="N11078" i="56"/>
  <c r="N11079" i="56"/>
  <c r="N11080" i="56"/>
  <c r="N11081" i="56"/>
  <c r="N11082" i="56"/>
  <c r="N11083" i="56"/>
  <c r="N11084" i="56"/>
  <c r="N11085" i="56"/>
  <c r="N11086" i="56"/>
  <c r="N11087" i="56"/>
  <c r="N11088" i="56"/>
  <c r="N11089" i="56"/>
  <c r="N11090" i="56"/>
  <c r="N11091" i="56"/>
  <c r="N11092" i="56"/>
  <c r="N11093" i="56"/>
  <c r="N11094" i="56"/>
  <c r="N11095" i="56"/>
  <c r="N11096" i="56"/>
  <c r="N11097" i="56"/>
  <c r="N11098" i="56"/>
  <c r="N11099" i="56"/>
  <c r="N11100" i="56"/>
  <c r="N11101" i="56"/>
  <c r="N11102" i="56"/>
  <c r="N11103" i="56"/>
  <c r="N11104" i="56"/>
  <c r="N11105" i="56"/>
  <c r="N11106" i="56"/>
  <c r="N11107" i="56"/>
  <c r="N11108" i="56"/>
  <c r="N11109" i="56"/>
  <c r="N11110" i="56"/>
  <c r="N11111" i="56"/>
  <c r="N11112" i="56"/>
  <c r="N11113" i="56"/>
  <c r="N11114" i="56"/>
  <c r="N11115" i="56"/>
  <c r="N11116" i="56"/>
  <c r="N11117" i="56"/>
  <c r="N11118" i="56"/>
  <c r="N11119" i="56"/>
  <c r="N11120" i="56"/>
  <c r="N11121" i="56"/>
  <c r="N11122" i="56"/>
  <c r="N11123" i="56"/>
  <c r="N11124" i="56"/>
  <c r="N11125" i="56"/>
  <c r="N11126" i="56"/>
  <c r="N11127" i="56"/>
  <c r="N11128" i="56"/>
  <c r="N11129" i="56"/>
  <c r="N11130" i="56"/>
  <c r="N11131" i="56"/>
  <c r="N11132" i="56"/>
  <c r="N11133" i="56"/>
  <c r="N11134" i="56"/>
  <c r="N11135" i="56"/>
  <c r="N11136" i="56"/>
  <c r="N11137" i="56"/>
  <c r="N11138" i="56"/>
  <c r="N11139" i="56"/>
  <c r="N11140" i="56"/>
  <c r="N11141" i="56"/>
  <c r="N11142" i="56"/>
  <c r="N11143" i="56"/>
  <c r="N11144" i="56"/>
  <c r="N11145" i="56"/>
  <c r="N11146" i="56"/>
  <c r="N11147" i="56"/>
  <c r="N11148" i="56"/>
  <c r="N11149" i="56"/>
  <c r="N11150" i="56"/>
  <c r="N11151" i="56"/>
  <c r="N11152" i="56"/>
  <c r="N11153" i="56"/>
  <c r="N11154" i="56"/>
  <c r="N11155" i="56"/>
  <c r="N11156" i="56"/>
  <c r="N11157" i="56"/>
  <c r="N11158" i="56"/>
  <c r="N11159" i="56"/>
  <c r="N11160" i="56"/>
  <c r="N11161" i="56"/>
  <c r="N11162" i="56"/>
  <c r="N11163" i="56"/>
  <c r="N11164" i="56"/>
  <c r="N11165" i="56"/>
  <c r="N11166" i="56"/>
  <c r="N11167" i="56"/>
  <c r="N11168" i="56"/>
  <c r="N11169" i="56"/>
  <c r="N11170" i="56"/>
  <c r="N11171" i="56"/>
  <c r="N11172" i="56"/>
  <c r="N11173" i="56"/>
  <c r="N11174" i="56"/>
  <c r="N11175" i="56"/>
  <c r="N11176" i="56"/>
  <c r="N11177" i="56"/>
  <c r="N11178" i="56"/>
  <c r="N11179" i="56"/>
  <c r="N11180" i="56"/>
  <c r="N11181" i="56"/>
  <c r="N11182" i="56"/>
  <c r="N11183" i="56"/>
  <c r="N11184" i="56"/>
  <c r="N11185" i="56"/>
  <c r="N11186" i="56"/>
  <c r="N11187" i="56"/>
  <c r="N11188" i="56"/>
  <c r="N11189" i="56"/>
  <c r="N11190" i="56"/>
  <c r="N11191" i="56"/>
  <c r="N11192" i="56"/>
  <c r="N11193" i="56"/>
  <c r="N11194" i="56"/>
  <c r="N11195" i="56"/>
  <c r="N11196" i="56"/>
  <c r="N11197" i="56"/>
  <c r="N11198" i="56"/>
  <c r="N11199" i="56"/>
  <c r="N11200" i="56"/>
  <c r="N11201" i="56"/>
  <c r="N11202" i="56"/>
  <c r="N11203" i="56"/>
  <c r="N11204" i="56"/>
  <c r="N11205" i="56"/>
  <c r="N11206" i="56"/>
  <c r="N11207" i="56"/>
  <c r="N11208" i="56"/>
  <c r="N11209" i="56"/>
  <c r="N11210" i="56"/>
  <c r="N11211" i="56"/>
  <c r="N11212" i="56"/>
  <c r="N11213" i="56"/>
  <c r="N11214" i="56"/>
  <c r="N11215" i="56"/>
  <c r="N11216" i="56"/>
  <c r="N11217" i="56"/>
  <c r="N11218" i="56"/>
  <c r="N11219" i="56"/>
  <c r="N11220" i="56"/>
  <c r="N11221" i="56"/>
  <c r="N11222" i="56"/>
  <c r="N11223" i="56"/>
  <c r="N11224" i="56"/>
  <c r="N11225" i="56"/>
  <c r="N11226" i="56"/>
  <c r="N11227" i="56"/>
  <c r="N11228" i="56"/>
  <c r="N11229" i="56"/>
  <c r="N11230" i="56"/>
  <c r="N11231" i="56"/>
  <c r="N11232" i="56"/>
  <c r="N11233" i="56"/>
  <c r="N11234" i="56"/>
  <c r="N11235" i="56"/>
  <c r="N11236" i="56"/>
  <c r="N11237" i="56"/>
  <c r="N11238" i="56"/>
  <c r="N11239" i="56"/>
  <c r="N11240" i="56"/>
  <c r="N11241" i="56"/>
  <c r="N11242" i="56"/>
  <c r="N11243" i="56"/>
  <c r="N11244" i="56"/>
  <c r="N11245" i="56"/>
  <c r="N11246" i="56"/>
  <c r="N11247" i="56"/>
  <c r="N11248" i="56"/>
  <c r="N11249" i="56"/>
  <c r="N11250" i="56"/>
  <c r="N11251" i="56"/>
  <c r="N11252" i="56"/>
  <c r="N11253" i="56"/>
  <c r="N11254" i="56"/>
  <c r="N11255" i="56"/>
  <c r="N11256" i="56"/>
  <c r="N11257" i="56"/>
  <c r="N11258" i="56"/>
  <c r="N11259" i="56"/>
  <c r="N11260" i="56"/>
  <c r="N11261" i="56"/>
  <c r="N11262" i="56"/>
  <c r="N11263" i="56"/>
  <c r="N11264" i="56"/>
  <c r="N11265" i="56"/>
  <c r="N11266" i="56"/>
  <c r="N11267" i="56"/>
  <c r="N11268" i="56"/>
  <c r="N11269" i="56"/>
  <c r="N11270" i="56"/>
  <c r="N11271" i="56"/>
  <c r="N11272" i="56"/>
  <c r="N11273" i="56"/>
  <c r="N11274" i="56"/>
  <c r="N11275" i="56"/>
  <c r="N11276" i="56"/>
  <c r="N11277" i="56"/>
  <c r="N11278" i="56"/>
  <c r="N11279" i="56"/>
  <c r="N11280" i="56"/>
  <c r="N11281" i="56"/>
  <c r="N11282" i="56"/>
  <c r="N11283" i="56"/>
  <c r="N11284" i="56"/>
  <c r="N11285" i="56"/>
  <c r="N11286" i="56"/>
  <c r="N11287" i="56"/>
  <c r="N11288" i="56"/>
  <c r="N11289" i="56"/>
  <c r="N11290" i="56"/>
  <c r="N11291" i="56"/>
  <c r="N11292" i="56"/>
  <c r="N11293" i="56"/>
  <c r="N11294" i="56"/>
  <c r="N11295" i="56"/>
  <c r="N11296" i="56"/>
  <c r="N11297" i="56"/>
  <c r="N11298" i="56"/>
  <c r="N11299" i="56"/>
  <c r="N11300" i="56"/>
  <c r="N11301" i="56"/>
  <c r="N11302" i="56"/>
  <c r="N11303" i="56"/>
  <c r="N11304" i="56"/>
  <c r="N11305" i="56"/>
  <c r="N11306" i="56"/>
  <c r="N11307" i="56"/>
  <c r="N11308" i="56"/>
  <c r="N11309" i="56"/>
  <c r="N11310" i="56"/>
  <c r="N11311" i="56"/>
  <c r="N11312" i="56"/>
  <c r="N11313" i="56"/>
  <c r="N11314" i="56"/>
  <c r="N11315" i="56"/>
  <c r="N11316" i="56"/>
  <c r="N11317" i="56"/>
  <c r="N11318" i="56"/>
  <c r="N11319" i="56"/>
  <c r="N11320" i="56"/>
  <c r="N11321" i="56"/>
  <c r="N11322" i="56"/>
  <c r="N11323" i="56"/>
  <c r="N11324" i="56"/>
  <c r="N11325" i="56"/>
  <c r="N11326" i="56"/>
  <c r="N11327" i="56"/>
  <c r="N11328" i="56"/>
  <c r="N11329" i="56"/>
  <c r="N11330" i="56"/>
  <c r="N11331" i="56"/>
  <c r="N11332" i="56"/>
  <c r="N11333" i="56"/>
  <c r="N11334" i="56"/>
  <c r="N11335" i="56"/>
  <c r="N11336" i="56"/>
  <c r="N11337" i="56"/>
  <c r="N11338" i="56"/>
  <c r="N11339" i="56"/>
  <c r="N11340" i="56"/>
  <c r="N11341" i="56"/>
  <c r="N11342" i="56"/>
  <c r="N11343" i="56"/>
  <c r="N11344" i="56"/>
  <c r="N11345" i="56"/>
  <c r="N11346" i="56"/>
  <c r="N11347" i="56"/>
  <c r="N11348" i="56"/>
  <c r="N11349" i="56"/>
  <c r="N11350" i="56"/>
  <c r="N11351" i="56"/>
  <c r="N11352" i="56"/>
  <c r="N11353" i="56"/>
  <c r="N11354" i="56"/>
  <c r="N11355" i="56"/>
  <c r="N11356" i="56"/>
  <c r="N11357" i="56"/>
  <c r="N11358" i="56"/>
  <c r="N11359" i="56"/>
  <c r="N11360" i="56"/>
  <c r="N11361" i="56"/>
  <c r="N11362" i="56"/>
  <c r="N11363" i="56"/>
  <c r="N11364" i="56"/>
  <c r="N11365" i="56"/>
  <c r="N11366" i="56"/>
  <c r="N11367" i="56"/>
  <c r="N11368" i="56"/>
  <c r="N11369" i="56"/>
  <c r="N11370" i="56"/>
  <c r="N11371" i="56"/>
  <c r="N11372" i="56"/>
  <c r="N11373" i="56"/>
  <c r="N11374" i="56"/>
  <c r="N11375" i="56"/>
  <c r="N11376" i="56"/>
  <c r="N11377" i="56"/>
  <c r="N11378" i="56"/>
  <c r="N11379" i="56"/>
  <c r="N11380" i="56"/>
  <c r="N11381" i="56"/>
  <c r="N11382" i="56"/>
  <c r="N11383" i="56"/>
  <c r="N11384" i="56"/>
  <c r="N11385" i="56"/>
  <c r="N11386" i="56"/>
  <c r="N11387" i="56"/>
  <c r="N11388" i="56"/>
  <c r="N11389" i="56"/>
  <c r="N11390" i="56"/>
  <c r="N11391" i="56"/>
  <c r="N11392" i="56"/>
  <c r="N11393" i="56"/>
  <c r="N11394" i="56"/>
  <c r="N11395" i="56"/>
  <c r="N11396" i="56"/>
  <c r="N11397" i="56"/>
  <c r="N11398" i="56"/>
  <c r="N11399" i="56"/>
  <c r="N11400" i="56"/>
  <c r="N11401" i="56"/>
  <c r="N11402" i="56"/>
  <c r="N11403" i="56"/>
  <c r="N11404" i="56"/>
  <c r="N11405" i="56"/>
  <c r="N11406" i="56"/>
  <c r="N11407" i="56"/>
  <c r="N11408" i="56"/>
  <c r="N11409" i="56"/>
  <c r="N11410" i="56"/>
  <c r="N11411" i="56"/>
  <c r="N11412" i="56"/>
  <c r="N11413" i="56"/>
  <c r="N11414" i="56"/>
  <c r="N11415" i="56"/>
  <c r="N11416" i="56"/>
  <c r="N11417" i="56"/>
  <c r="N11418" i="56"/>
  <c r="N11419" i="56"/>
  <c r="N11420" i="56"/>
  <c r="N11421" i="56"/>
  <c r="N11422" i="56"/>
  <c r="N11423" i="56"/>
  <c r="N11424" i="56"/>
  <c r="N11425" i="56"/>
  <c r="N11426" i="56"/>
  <c r="N11427" i="56"/>
  <c r="N11428" i="56"/>
  <c r="N11429" i="56"/>
  <c r="N11430" i="56"/>
  <c r="N11431" i="56"/>
  <c r="N11432" i="56"/>
  <c r="N11433" i="56"/>
  <c r="N11434" i="56"/>
  <c r="N11435" i="56"/>
  <c r="N11436" i="56"/>
  <c r="N11437" i="56"/>
  <c r="N11438" i="56"/>
  <c r="N11439" i="56"/>
  <c r="N11440" i="56"/>
  <c r="N11441" i="56"/>
  <c r="N11442" i="56"/>
  <c r="N11443" i="56"/>
  <c r="N11444" i="56"/>
  <c r="N11445" i="56"/>
  <c r="N11446" i="56"/>
  <c r="N11447" i="56"/>
  <c r="N11448" i="56"/>
  <c r="N11449" i="56"/>
  <c r="N11450" i="56"/>
  <c r="N11451" i="56"/>
  <c r="N11452" i="56"/>
  <c r="N11453" i="56"/>
  <c r="N11454" i="56"/>
  <c r="N11455" i="56"/>
  <c r="N11456" i="56"/>
  <c r="N11457" i="56"/>
  <c r="N11458" i="56"/>
  <c r="N11459" i="56"/>
  <c r="N11460" i="56"/>
  <c r="N11461" i="56"/>
  <c r="N11462" i="56"/>
  <c r="N11463" i="56"/>
  <c r="N11464" i="56"/>
  <c r="N11465" i="56"/>
  <c r="N11466" i="56"/>
  <c r="N11467" i="56"/>
  <c r="N11468" i="56"/>
  <c r="N11469" i="56"/>
  <c r="N11470" i="56"/>
  <c r="N11471" i="56"/>
  <c r="N11472" i="56"/>
  <c r="N11473" i="56"/>
  <c r="N11474" i="56"/>
  <c r="N11475" i="56"/>
  <c r="N11476" i="56"/>
  <c r="N11477" i="56"/>
  <c r="N11478" i="56"/>
  <c r="N11479" i="56"/>
  <c r="N11480" i="56"/>
  <c r="N11481" i="56"/>
  <c r="N11482" i="56"/>
  <c r="N11483" i="56"/>
  <c r="N11484" i="56"/>
  <c r="N11485" i="56"/>
  <c r="N11486" i="56"/>
  <c r="N11487" i="56"/>
  <c r="N11488" i="56"/>
  <c r="N11489" i="56"/>
  <c r="N11490" i="56"/>
  <c r="N11491" i="56"/>
  <c r="N11492" i="56"/>
  <c r="N11493" i="56"/>
  <c r="N11494" i="56"/>
  <c r="N11495" i="56"/>
  <c r="N11496" i="56"/>
  <c r="N11497" i="56"/>
  <c r="N11498" i="56"/>
  <c r="N11499" i="56"/>
  <c r="N11500" i="56"/>
  <c r="N11501" i="56"/>
  <c r="N11502" i="56"/>
  <c r="N11503" i="56"/>
  <c r="N11504" i="56"/>
  <c r="N11505" i="56"/>
  <c r="N11506" i="56"/>
  <c r="N11507" i="56"/>
  <c r="N11508" i="56"/>
  <c r="N11509" i="56"/>
  <c r="N11510" i="56"/>
  <c r="N11511" i="56"/>
  <c r="N11512" i="56"/>
  <c r="N11513" i="56"/>
  <c r="N11514" i="56"/>
  <c r="N11515" i="56"/>
  <c r="N11516" i="56"/>
  <c r="N11517" i="56"/>
  <c r="N11518" i="56"/>
  <c r="N11519" i="56"/>
  <c r="N11520" i="56"/>
  <c r="N11521" i="56"/>
  <c r="N11522" i="56"/>
  <c r="N11523" i="56"/>
  <c r="N11524" i="56"/>
  <c r="N11525" i="56"/>
  <c r="N11526" i="56"/>
  <c r="N11527" i="56"/>
  <c r="N11528" i="56"/>
  <c r="N11529" i="56"/>
  <c r="N11530" i="56"/>
  <c r="N11531" i="56"/>
  <c r="N11532" i="56"/>
  <c r="N11533" i="56"/>
  <c r="N11534" i="56"/>
  <c r="N11535" i="56"/>
  <c r="N11536" i="56"/>
  <c r="N11537" i="56"/>
  <c r="N11538" i="56"/>
  <c r="N11539" i="56"/>
  <c r="N11540" i="56"/>
  <c r="N11541" i="56"/>
  <c r="N11542" i="56"/>
  <c r="N11543" i="56"/>
  <c r="N11544" i="56"/>
  <c r="N11545" i="56"/>
  <c r="N11546" i="56"/>
  <c r="N11547" i="56"/>
  <c r="N11548" i="56"/>
  <c r="N11549" i="56"/>
  <c r="N11550" i="56"/>
  <c r="N11551" i="56"/>
  <c r="N11552" i="56"/>
  <c r="N11553" i="56"/>
  <c r="N11554" i="56"/>
  <c r="N11555" i="56"/>
  <c r="N11556" i="56"/>
  <c r="N11557" i="56"/>
  <c r="N11558" i="56"/>
  <c r="N11559" i="56"/>
  <c r="N11560" i="56"/>
  <c r="N11561" i="56"/>
  <c r="N11562" i="56"/>
  <c r="N11563" i="56"/>
  <c r="N11564" i="56"/>
  <c r="N11565" i="56"/>
  <c r="N11566" i="56"/>
  <c r="N11567" i="56"/>
  <c r="N11568" i="56"/>
  <c r="N11569" i="56"/>
  <c r="N11570" i="56"/>
  <c r="N11571" i="56"/>
  <c r="N11572" i="56"/>
  <c r="N11573" i="56"/>
  <c r="N11574" i="56"/>
  <c r="N11575" i="56"/>
  <c r="N11576" i="56"/>
  <c r="N11577" i="56"/>
  <c r="N11578" i="56"/>
  <c r="N11579" i="56"/>
  <c r="N11580" i="56"/>
  <c r="N11581" i="56"/>
  <c r="N11582" i="56"/>
  <c r="N11583" i="56"/>
  <c r="N11584" i="56"/>
  <c r="N11585" i="56"/>
  <c r="N11586" i="56"/>
  <c r="N11587" i="56"/>
  <c r="N11588" i="56"/>
  <c r="N11589" i="56"/>
  <c r="N11590" i="56"/>
  <c r="N11591" i="56"/>
  <c r="N11592" i="56"/>
  <c r="N11593" i="56"/>
  <c r="N11594" i="56"/>
  <c r="N11595" i="56"/>
  <c r="N11596" i="56"/>
  <c r="N11597" i="56"/>
  <c r="N11598" i="56"/>
  <c r="N11599" i="56"/>
  <c r="N11600" i="56"/>
  <c r="N11601" i="56"/>
  <c r="N11602" i="56"/>
  <c r="N11603" i="56"/>
  <c r="N11604" i="56"/>
  <c r="N11605" i="56"/>
  <c r="N11606" i="56"/>
  <c r="N11607" i="56"/>
  <c r="N11608" i="56"/>
  <c r="N11609" i="56"/>
  <c r="N11610" i="56"/>
  <c r="N11611" i="56"/>
  <c r="N11612" i="56"/>
  <c r="N11613" i="56"/>
  <c r="N11614" i="56"/>
  <c r="N11615" i="56"/>
  <c r="N11616" i="56"/>
  <c r="N11617" i="56"/>
  <c r="N11618" i="56"/>
  <c r="N11619" i="56"/>
  <c r="N11620" i="56"/>
  <c r="N11621" i="56"/>
  <c r="N11622" i="56"/>
  <c r="N11623" i="56"/>
  <c r="N11624" i="56"/>
  <c r="N11625" i="56"/>
  <c r="N11626" i="56"/>
  <c r="N11627" i="56"/>
  <c r="N11628" i="56"/>
  <c r="N11629" i="56"/>
  <c r="N11630" i="56"/>
  <c r="N11631" i="56"/>
  <c r="N11632" i="56"/>
  <c r="N11633" i="56"/>
  <c r="N11634" i="56"/>
  <c r="N11635" i="56"/>
  <c r="N11636" i="56"/>
  <c r="N11637" i="56"/>
  <c r="N11638" i="56"/>
  <c r="N11639" i="56"/>
  <c r="N11640" i="56"/>
  <c r="N11641" i="56"/>
  <c r="N11642" i="56"/>
  <c r="N11643" i="56"/>
  <c r="N11644" i="56"/>
  <c r="N11645" i="56"/>
  <c r="N11646" i="56"/>
  <c r="N11647" i="56"/>
  <c r="N11648" i="56"/>
  <c r="N11649" i="56"/>
  <c r="N11650" i="56"/>
  <c r="N11651" i="56"/>
  <c r="N11652" i="56"/>
  <c r="N11653" i="56"/>
  <c r="N11654" i="56"/>
  <c r="N11655" i="56"/>
  <c r="N11656" i="56"/>
  <c r="N11657" i="56"/>
  <c r="N11658" i="56"/>
  <c r="N11659" i="56"/>
  <c r="N11660" i="56"/>
  <c r="N11661" i="56"/>
  <c r="N11662" i="56"/>
  <c r="N11663" i="56"/>
  <c r="N11664" i="56"/>
  <c r="N11665" i="56"/>
  <c r="N11666" i="56"/>
  <c r="N11667" i="56"/>
  <c r="N11668" i="56"/>
  <c r="N11669" i="56"/>
  <c r="N11670" i="56"/>
  <c r="N11671" i="56"/>
  <c r="N11672" i="56"/>
  <c r="N11673" i="56"/>
  <c r="N11674" i="56"/>
  <c r="N11675" i="56"/>
  <c r="N11676" i="56"/>
  <c r="N11677" i="56"/>
  <c r="N11678" i="56"/>
  <c r="N11679" i="56"/>
  <c r="N11680" i="56"/>
  <c r="N11681" i="56"/>
  <c r="N11682" i="56"/>
  <c r="N11683" i="56"/>
  <c r="N11684" i="56"/>
  <c r="N11685" i="56"/>
  <c r="N11686" i="56"/>
  <c r="N11687" i="56"/>
  <c r="N11688" i="56"/>
  <c r="N11689" i="56"/>
  <c r="N11690" i="56"/>
  <c r="N11691" i="56"/>
  <c r="N11692" i="56"/>
  <c r="N11693" i="56"/>
  <c r="N11694" i="56"/>
  <c r="N11695" i="56"/>
  <c r="N11696" i="56"/>
  <c r="N11697" i="56"/>
  <c r="N11698" i="56"/>
  <c r="N11699" i="56"/>
  <c r="N11700" i="56"/>
  <c r="N11701" i="56"/>
  <c r="N11702" i="56"/>
  <c r="N11703" i="56"/>
  <c r="N11704" i="56"/>
  <c r="N11705" i="56"/>
  <c r="N11706" i="56"/>
  <c r="N11707" i="56"/>
  <c r="N11708" i="56"/>
  <c r="N11709" i="56"/>
  <c r="N11710" i="56"/>
  <c r="N11711" i="56"/>
  <c r="N11712" i="56"/>
  <c r="N11713" i="56"/>
  <c r="N11714" i="56"/>
  <c r="N11715" i="56"/>
  <c r="N11716" i="56"/>
  <c r="N11717" i="56"/>
  <c r="N11718" i="56"/>
  <c r="N11719" i="56"/>
  <c r="N11720" i="56"/>
  <c r="N11721" i="56"/>
  <c r="N11722" i="56"/>
  <c r="N11723" i="56"/>
  <c r="N11724" i="56"/>
  <c r="N11725" i="56"/>
  <c r="N11726" i="56"/>
  <c r="N11727" i="56"/>
  <c r="N11728" i="56"/>
  <c r="N11729" i="56"/>
  <c r="N11730" i="56"/>
  <c r="N11731" i="56"/>
  <c r="N11732" i="56"/>
  <c r="N11733" i="56"/>
  <c r="N11734" i="56"/>
  <c r="N11735" i="56"/>
  <c r="N11736" i="56"/>
  <c r="N11737" i="56"/>
  <c r="N11738" i="56"/>
  <c r="N11739" i="56"/>
  <c r="N11740" i="56"/>
  <c r="N11741" i="56"/>
  <c r="N11742" i="56"/>
  <c r="N11743" i="56"/>
  <c r="N11744" i="56"/>
  <c r="N11745" i="56"/>
  <c r="N11746" i="56"/>
  <c r="N11747" i="56"/>
  <c r="N11748" i="56"/>
  <c r="N11749" i="56"/>
  <c r="N11750" i="56"/>
  <c r="N11751" i="56"/>
  <c r="N11752" i="56"/>
  <c r="N11753" i="56"/>
  <c r="N11754" i="56"/>
  <c r="N11755" i="56"/>
  <c r="N11756" i="56"/>
  <c r="N11757" i="56"/>
  <c r="N11758" i="56"/>
  <c r="N11759" i="56"/>
  <c r="N11760" i="56"/>
  <c r="N11761" i="56"/>
  <c r="N11762" i="56"/>
  <c r="N11763" i="56"/>
  <c r="N11764" i="56"/>
  <c r="N11765" i="56"/>
  <c r="N11766" i="56"/>
  <c r="N11767" i="56"/>
  <c r="N11768" i="56"/>
  <c r="N11769" i="56"/>
  <c r="N11770" i="56"/>
  <c r="N11771" i="56"/>
  <c r="N11772" i="56"/>
  <c r="N11773" i="56"/>
  <c r="N11774" i="56"/>
  <c r="N11775" i="56"/>
  <c r="N11776" i="56"/>
  <c r="N11777" i="56"/>
  <c r="N11778" i="56"/>
  <c r="N11779" i="56"/>
  <c r="N11780" i="56"/>
  <c r="N11781" i="56"/>
  <c r="N11782" i="56"/>
  <c r="N11783" i="56"/>
  <c r="N11784" i="56"/>
  <c r="N11785" i="56"/>
  <c r="N11786" i="56"/>
  <c r="N11787" i="56"/>
  <c r="N11788" i="56"/>
  <c r="N11789" i="56"/>
  <c r="N11790" i="56"/>
  <c r="N11791" i="56"/>
  <c r="N11792" i="56"/>
  <c r="N11793" i="56"/>
  <c r="N11794" i="56"/>
  <c r="N11795" i="56"/>
  <c r="N11796" i="56"/>
  <c r="N11797" i="56"/>
  <c r="N11798" i="56"/>
  <c r="N11799" i="56"/>
  <c r="N11800" i="56"/>
  <c r="N11801" i="56"/>
  <c r="N11802" i="56"/>
  <c r="N11803" i="56"/>
  <c r="N11804" i="56"/>
  <c r="N11805" i="56"/>
  <c r="N11806" i="56"/>
  <c r="N11807" i="56"/>
  <c r="N11808" i="56"/>
  <c r="N11809" i="56"/>
  <c r="N11810" i="56"/>
  <c r="N11811" i="56"/>
  <c r="N11812" i="56"/>
  <c r="N11813" i="56"/>
  <c r="N11814" i="56"/>
  <c r="N11815" i="56"/>
  <c r="N11816" i="56"/>
  <c r="N11817" i="56"/>
  <c r="N11818" i="56"/>
  <c r="N11819" i="56"/>
  <c r="N11820" i="56"/>
  <c r="N11821" i="56"/>
  <c r="N11822" i="56"/>
  <c r="N11823" i="56"/>
  <c r="N11824" i="56"/>
  <c r="N11825" i="56"/>
  <c r="N11826" i="56"/>
  <c r="N11827" i="56"/>
  <c r="N11828" i="56"/>
  <c r="N11829" i="56"/>
  <c r="N11830" i="56"/>
  <c r="N11831" i="56"/>
  <c r="N11832" i="56"/>
  <c r="N11833" i="56"/>
  <c r="N11834" i="56"/>
  <c r="N11835" i="56"/>
  <c r="N11836" i="56"/>
  <c r="N11837" i="56"/>
  <c r="N11838" i="56"/>
  <c r="N11839" i="56"/>
  <c r="N11840" i="56"/>
  <c r="N11841" i="56"/>
  <c r="N11842" i="56"/>
  <c r="N11843" i="56"/>
  <c r="N11844" i="56"/>
  <c r="N11845" i="56"/>
  <c r="N11846" i="56"/>
  <c r="N11847" i="56"/>
  <c r="N11848" i="56"/>
  <c r="N11849" i="56"/>
  <c r="N11850" i="56"/>
  <c r="N11851" i="56"/>
  <c r="N11852" i="56"/>
  <c r="N11853" i="56"/>
  <c r="N11854" i="56"/>
  <c r="N11855" i="56"/>
  <c r="N11856" i="56"/>
  <c r="N11857" i="56"/>
  <c r="N11858" i="56"/>
  <c r="N11859" i="56"/>
  <c r="N11860" i="56"/>
  <c r="N11861" i="56"/>
  <c r="N11862" i="56"/>
  <c r="N11863" i="56"/>
  <c r="N11864" i="56"/>
  <c r="N11865" i="56"/>
  <c r="N11866" i="56"/>
  <c r="N11867" i="56"/>
  <c r="N11868" i="56"/>
  <c r="N11869" i="56"/>
  <c r="N11870" i="56"/>
  <c r="N11871" i="56"/>
  <c r="N11872" i="56"/>
  <c r="N11873" i="56"/>
  <c r="N11874" i="56"/>
  <c r="N11875" i="56"/>
  <c r="N11876" i="56"/>
  <c r="N11877" i="56"/>
  <c r="N11878" i="56"/>
  <c r="N11879" i="56"/>
  <c r="N11880" i="56"/>
  <c r="N11881" i="56"/>
  <c r="N11882" i="56"/>
  <c r="N11883" i="56"/>
  <c r="N11884" i="56"/>
  <c r="N11885" i="56"/>
  <c r="N11886" i="56"/>
  <c r="N11887" i="56"/>
  <c r="N11888" i="56"/>
  <c r="N11889" i="56"/>
  <c r="N11890" i="56"/>
  <c r="N11891" i="56"/>
  <c r="N11892" i="56"/>
  <c r="N11893" i="56"/>
  <c r="N11894" i="56"/>
  <c r="N11895" i="56"/>
  <c r="N11896" i="56"/>
  <c r="N11897" i="56"/>
  <c r="N11898" i="56"/>
  <c r="N11899" i="56"/>
  <c r="N11900" i="56"/>
  <c r="N11901" i="56"/>
  <c r="N11902" i="56"/>
  <c r="N11903" i="56"/>
  <c r="N11904" i="56"/>
  <c r="N11905" i="56"/>
  <c r="N11906" i="56"/>
  <c r="N11907" i="56"/>
  <c r="N11908" i="56"/>
  <c r="N11909" i="56"/>
  <c r="N11910" i="56"/>
  <c r="N11911" i="56"/>
  <c r="N11912" i="56"/>
  <c r="N11913" i="56"/>
  <c r="N11914" i="56"/>
  <c r="N11915" i="56"/>
  <c r="N11916" i="56"/>
  <c r="N11917" i="56"/>
  <c r="N11918" i="56"/>
  <c r="N11919" i="56"/>
  <c r="N11920" i="56"/>
  <c r="N11921" i="56"/>
  <c r="N11922" i="56"/>
  <c r="N11923" i="56"/>
  <c r="N11924" i="56"/>
  <c r="N11925" i="56"/>
  <c r="N11926" i="56"/>
  <c r="N11927" i="56"/>
  <c r="N11928" i="56"/>
  <c r="N11929" i="56"/>
  <c r="N11930" i="56"/>
  <c r="N11931" i="56"/>
  <c r="N11932" i="56"/>
  <c r="N11933" i="56"/>
  <c r="N11934" i="56"/>
  <c r="N11935" i="56"/>
  <c r="N11936" i="56"/>
  <c r="N11937" i="56"/>
  <c r="N11938" i="56"/>
  <c r="N11939" i="56"/>
  <c r="N11940" i="56"/>
  <c r="N11941" i="56"/>
  <c r="N11942" i="56"/>
  <c r="N11943" i="56"/>
  <c r="N11944" i="56"/>
  <c r="N11945" i="56"/>
  <c r="N11946" i="56"/>
  <c r="N11947" i="56"/>
  <c r="N11948" i="56"/>
  <c r="N11949" i="56"/>
  <c r="N11950" i="56"/>
  <c r="N11951" i="56"/>
  <c r="N11952" i="56"/>
  <c r="N11953" i="56"/>
  <c r="N11954" i="56"/>
  <c r="N11955" i="56"/>
  <c r="N11956" i="56"/>
  <c r="N11957" i="56"/>
  <c r="N11958" i="56"/>
  <c r="N11959" i="56"/>
  <c r="N11960" i="56"/>
  <c r="N11961" i="56"/>
  <c r="N11962" i="56"/>
  <c r="N11963" i="56"/>
  <c r="N11964" i="56"/>
  <c r="N11965" i="56"/>
  <c r="N11966" i="56"/>
  <c r="N11967" i="56"/>
  <c r="N11968" i="56"/>
  <c r="N11969" i="56"/>
  <c r="N11970" i="56"/>
  <c r="N11971" i="56"/>
  <c r="N11972" i="56"/>
  <c r="N11973" i="56"/>
  <c r="N11974" i="56"/>
  <c r="N11975" i="56"/>
  <c r="N11976" i="56"/>
  <c r="N11977" i="56"/>
  <c r="N11978" i="56"/>
  <c r="N11979" i="56"/>
  <c r="N11980" i="56"/>
  <c r="N11981" i="56"/>
  <c r="N11982" i="56"/>
  <c r="N11983" i="56"/>
  <c r="N11984" i="56"/>
  <c r="N11985" i="56"/>
  <c r="N11986" i="56"/>
  <c r="N11987" i="56"/>
  <c r="N11988" i="56"/>
  <c r="N11989" i="56"/>
  <c r="N11990" i="56"/>
  <c r="N11991" i="56"/>
  <c r="N11992" i="56"/>
  <c r="N11993" i="56"/>
  <c r="N11994" i="56"/>
  <c r="N11995" i="56"/>
  <c r="N11996" i="56"/>
  <c r="N11997" i="56"/>
  <c r="N11998" i="56"/>
  <c r="N11999" i="56"/>
  <c r="N12000" i="56"/>
  <c r="N12001" i="56"/>
  <c r="N12002" i="56"/>
  <c r="N12003" i="56"/>
  <c r="N12004" i="56"/>
  <c r="N12005" i="56"/>
  <c r="N12006" i="56"/>
  <c r="N12007" i="56"/>
  <c r="N12008" i="56"/>
  <c r="N12009" i="56"/>
  <c r="N12010" i="56"/>
  <c r="N12011" i="56"/>
  <c r="N12012" i="56"/>
  <c r="N12013" i="56"/>
  <c r="N12014" i="56"/>
  <c r="N12015" i="56"/>
  <c r="N12016" i="56"/>
  <c r="N12017" i="56"/>
  <c r="N12018" i="56"/>
  <c r="N12019" i="56"/>
  <c r="N12020" i="56"/>
  <c r="N12021" i="56"/>
  <c r="N12022" i="56"/>
  <c r="N12023" i="56"/>
  <c r="N12024" i="56"/>
  <c r="N12025" i="56"/>
  <c r="N12026" i="56"/>
  <c r="N12027" i="56"/>
  <c r="N12028" i="56"/>
  <c r="N12029" i="56"/>
  <c r="N12030" i="56"/>
  <c r="N12031" i="56"/>
  <c r="N12032" i="56"/>
  <c r="N12033" i="56"/>
  <c r="N12034" i="56"/>
  <c r="N12035" i="56"/>
  <c r="N12036" i="56"/>
  <c r="N12037" i="56"/>
  <c r="N12038" i="56"/>
  <c r="N12039" i="56"/>
  <c r="N12040" i="56"/>
  <c r="N12041" i="56"/>
  <c r="N12042" i="56"/>
  <c r="N12043" i="56"/>
  <c r="N12044" i="56"/>
  <c r="N12045" i="56"/>
  <c r="N12046" i="56"/>
  <c r="N12047" i="56"/>
  <c r="N12048" i="56"/>
  <c r="N12049" i="56"/>
  <c r="N12050" i="56"/>
  <c r="N12051" i="56"/>
  <c r="N12052" i="56"/>
  <c r="N12053" i="56"/>
  <c r="N12054" i="56"/>
  <c r="N12055" i="56"/>
  <c r="N12056" i="56"/>
  <c r="N12057" i="56"/>
  <c r="N12058" i="56"/>
  <c r="N12059" i="56"/>
  <c r="N12060" i="56"/>
  <c r="N12061" i="56"/>
  <c r="N12062" i="56"/>
  <c r="N12063" i="56"/>
  <c r="N12064" i="56"/>
  <c r="N12065" i="56"/>
  <c r="N12066" i="56"/>
  <c r="N12067" i="56"/>
  <c r="N12068" i="56"/>
  <c r="N12069" i="56"/>
  <c r="N12070" i="56"/>
  <c r="N12071" i="56"/>
  <c r="N12072" i="56"/>
  <c r="N12073" i="56"/>
  <c r="N12074" i="56"/>
  <c r="N12075" i="56"/>
  <c r="N12076" i="56"/>
  <c r="N12077" i="56"/>
  <c r="N12078" i="56"/>
  <c r="N12079" i="56"/>
  <c r="N12080" i="56"/>
  <c r="N12081" i="56"/>
  <c r="N12082" i="56"/>
  <c r="N12083" i="56"/>
  <c r="N12084" i="56"/>
  <c r="N12085" i="56"/>
  <c r="N12086" i="56"/>
  <c r="N12087" i="56"/>
  <c r="N12088" i="56"/>
  <c r="N12089" i="56"/>
  <c r="N12090" i="56"/>
  <c r="N12091" i="56"/>
  <c r="N12092" i="56"/>
  <c r="N12093" i="56"/>
  <c r="N12094" i="56"/>
  <c r="N12095" i="56"/>
  <c r="N12096" i="56"/>
  <c r="N12097" i="56"/>
  <c r="N12098" i="56"/>
  <c r="N12099" i="56"/>
  <c r="N12100" i="56"/>
  <c r="N12101" i="56"/>
  <c r="N12102" i="56"/>
  <c r="N12103" i="56"/>
  <c r="N12104" i="56"/>
  <c r="N12105" i="56"/>
  <c r="N12106" i="56"/>
  <c r="N12107" i="56"/>
  <c r="N12108" i="56"/>
  <c r="N12109" i="56"/>
  <c r="N12110" i="56"/>
  <c r="N12111" i="56"/>
  <c r="N12112" i="56"/>
  <c r="N12113" i="56"/>
  <c r="N12114" i="56"/>
  <c r="N12115" i="56"/>
  <c r="N12116" i="56"/>
  <c r="N12117" i="56"/>
  <c r="N12118" i="56"/>
  <c r="N12119" i="56"/>
  <c r="N12120" i="56"/>
  <c r="N12121" i="56"/>
  <c r="N12122" i="56"/>
  <c r="N12123" i="56"/>
  <c r="N12124" i="56"/>
  <c r="N12125" i="56"/>
  <c r="N12126" i="56"/>
  <c r="N12127" i="56"/>
  <c r="N12128" i="56"/>
  <c r="N12129" i="56"/>
  <c r="N12130" i="56"/>
  <c r="N12131" i="56"/>
  <c r="N12132" i="56"/>
  <c r="N12133" i="56"/>
  <c r="N12134" i="56"/>
  <c r="N12135" i="56"/>
  <c r="N12136" i="56"/>
  <c r="N12137" i="56"/>
  <c r="N12138" i="56"/>
  <c r="N12139" i="56"/>
  <c r="N12140" i="56"/>
  <c r="N12141" i="56"/>
  <c r="N12142" i="56"/>
  <c r="N12143" i="56"/>
  <c r="N12144" i="56"/>
  <c r="N12145" i="56"/>
  <c r="N12146" i="56"/>
  <c r="N12147" i="56"/>
  <c r="N12148" i="56"/>
  <c r="N12149" i="56"/>
  <c r="N12150" i="56"/>
  <c r="N12151" i="56"/>
  <c r="N12152" i="56"/>
  <c r="N12153" i="56"/>
  <c r="N12154" i="56"/>
  <c r="N12155" i="56"/>
  <c r="N12156" i="56"/>
  <c r="N12157" i="56"/>
  <c r="N12158" i="56"/>
  <c r="N12159" i="56"/>
  <c r="N12160" i="56"/>
  <c r="N12161" i="56"/>
  <c r="N12162" i="56"/>
  <c r="N12163" i="56"/>
  <c r="N12164" i="56"/>
  <c r="N12165" i="56"/>
  <c r="N12166" i="56"/>
  <c r="N12167" i="56"/>
  <c r="N12168" i="56"/>
  <c r="N12169" i="56"/>
  <c r="N12170" i="56"/>
  <c r="N12171" i="56"/>
  <c r="N12172" i="56"/>
  <c r="N12173" i="56"/>
  <c r="N12174" i="56"/>
  <c r="N12175" i="56"/>
  <c r="N12176" i="56"/>
  <c r="N12177" i="56"/>
  <c r="N12178" i="56"/>
  <c r="N12179" i="56"/>
  <c r="N12180" i="56"/>
  <c r="N12181" i="56"/>
  <c r="N12182" i="56"/>
  <c r="N12183" i="56"/>
  <c r="N12184" i="56"/>
  <c r="N12185" i="56"/>
  <c r="N12186" i="56"/>
  <c r="N12187" i="56"/>
  <c r="N12188" i="56"/>
  <c r="N12189" i="56"/>
  <c r="N12190" i="56"/>
  <c r="N12191" i="56"/>
  <c r="N12192" i="56"/>
  <c r="N12193" i="56"/>
  <c r="N12194" i="56"/>
  <c r="N12195" i="56"/>
  <c r="N12196" i="56"/>
  <c r="N12197" i="56"/>
  <c r="N12198" i="56"/>
  <c r="N12199" i="56"/>
  <c r="N12200" i="56"/>
  <c r="N12201" i="56"/>
  <c r="N12202" i="56"/>
  <c r="N12203" i="56"/>
  <c r="N12204" i="56"/>
  <c r="N12205" i="56"/>
  <c r="N12206" i="56"/>
  <c r="N12207" i="56"/>
  <c r="N12208" i="56"/>
  <c r="N12209" i="56"/>
  <c r="N12210" i="56"/>
  <c r="N12211" i="56"/>
  <c r="N12212" i="56"/>
  <c r="N12213" i="56"/>
  <c r="N12214" i="56"/>
  <c r="N12215" i="56"/>
  <c r="N12216" i="56"/>
  <c r="N12217" i="56"/>
  <c r="N12218" i="56"/>
  <c r="N12219" i="56"/>
  <c r="N12220" i="56"/>
  <c r="N12221" i="56"/>
  <c r="N12222" i="56"/>
  <c r="N12223" i="56"/>
  <c r="N12224" i="56"/>
  <c r="N12225" i="56"/>
  <c r="N12226" i="56"/>
  <c r="N12227" i="56"/>
  <c r="N12228" i="56"/>
  <c r="N12229" i="56"/>
  <c r="N12230" i="56"/>
  <c r="N12231" i="56"/>
  <c r="N12232" i="56"/>
  <c r="N12233" i="56"/>
  <c r="N12234" i="56"/>
  <c r="N12235" i="56"/>
  <c r="N12236" i="56"/>
  <c r="N12237" i="56"/>
  <c r="N12238" i="56"/>
  <c r="N12239" i="56"/>
  <c r="N12240" i="56"/>
  <c r="N12241" i="56"/>
  <c r="N12242" i="56"/>
  <c r="N12243" i="56"/>
  <c r="N12244" i="56"/>
  <c r="N12245" i="56"/>
  <c r="N12246" i="56"/>
  <c r="N12247" i="56"/>
  <c r="N12248" i="56"/>
  <c r="N12249" i="56"/>
  <c r="N12250" i="56"/>
  <c r="N12251" i="56"/>
  <c r="N12252" i="56"/>
  <c r="N12253" i="56"/>
  <c r="N12254" i="56"/>
  <c r="N12255" i="56"/>
  <c r="N12256" i="56"/>
  <c r="N12257" i="56"/>
  <c r="N12258" i="56"/>
  <c r="N12259" i="56"/>
  <c r="N12260" i="56"/>
  <c r="N12261" i="56"/>
  <c r="N12262" i="56"/>
  <c r="N12263" i="56"/>
  <c r="N12264" i="56"/>
  <c r="N12265" i="56"/>
  <c r="N12266" i="56"/>
  <c r="N12267" i="56"/>
  <c r="N12268" i="56"/>
  <c r="N12269" i="56"/>
  <c r="N12270" i="56"/>
  <c r="N12271" i="56"/>
  <c r="N12272" i="56"/>
  <c r="N12273" i="56"/>
  <c r="N12274" i="56"/>
  <c r="N12275" i="56"/>
  <c r="N12276" i="56"/>
  <c r="N12277" i="56"/>
  <c r="N12278" i="56"/>
  <c r="N12279" i="56"/>
  <c r="N12280" i="56"/>
  <c r="N12281" i="56"/>
  <c r="N12282" i="56"/>
  <c r="N12283" i="56"/>
  <c r="N12284" i="56"/>
  <c r="N12285" i="56"/>
  <c r="N12286" i="56"/>
  <c r="N12287" i="56"/>
  <c r="N12288" i="56"/>
  <c r="N12289" i="56"/>
  <c r="N12290" i="56"/>
  <c r="N12291" i="56"/>
  <c r="N12292" i="56"/>
  <c r="N12293" i="56"/>
  <c r="N12294" i="56"/>
  <c r="N12295" i="56"/>
  <c r="N12296" i="56"/>
  <c r="N12297" i="56"/>
  <c r="N12298" i="56"/>
  <c r="N12299" i="56"/>
  <c r="N12300" i="56"/>
  <c r="N12301" i="56"/>
  <c r="N12302" i="56"/>
  <c r="N12303" i="56"/>
  <c r="N12304" i="56"/>
  <c r="N12305" i="56"/>
  <c r="N12306" i="56"/>
  <c r="N12307" i="56"/>
  <c r="N12308" i="56"/>
  <c r="N12309" i="56"/>
  <c r="N12310" i="56"/>
  <c r="N12311" i="56"/>
  <c r="N12312" i="56"/>
  <c r="N12313" i="56"/>
  <c r="N12314" i="56"/>
  <c r="N12315" i="56"/>
  <c r="N12316" i="56"/>
  <c r="N12317" i="56"/>
  <c r="N12318" i="56"/>
  <c r="N12319" i="56"/>
  <c r="N12320" i="56"/>
  <c r="N12321" i="56"/>
  <c r="N12322" i="56"/>
  <c r="N12323" i="56"/>
  <c r="N12324" i="56"/>
  <c r="N12325" i="56"/>
  <c r="N12326" i="56"/>
  <c r="N12327" i="56"/>
  <c r="N12328" i="56"/>
  <c r="N12329" i="56"/>
  <c r="N12330" i="56"/>
  <c r="N12331" i="56"/>
  <c r="N12332" i="56"/>
  <c r="N12333" i="56"/>
  <c r="N12334" i="56"/>
  <c r="N12335" i="56"/>
  <c r="N12336" i="56"/>
  <c r="N12337" i="56"/>
  <c r="N12338" i="56"/>
  <c r="N12339" i="56"/>
  <c r="N12340" i="56"/>
  <c r="N12341" i="56"/>
  <c r="N12342" i="56"/>
  <c r="N12343" i="56"/>
  <c r="N12344" i="56"/>
  <c r="N12345" i="56"/>
  <c r="N12346" i="56"/>
  <c r="N12347" i="56"/>
  <c r="N12348" i="56"/>
  <c r="N12349" i="56"/>
  <c r="N12350" i="56"/>
  <c r="N12351" i="56"/>
  <c r="N12352" i="56"/>
  <c r="N12353" i="56"/>
  <c r="N12354" i="56"/>
  <c r="N12355" i="56"/>
  <c r="N12356" i="56"/>
  <c r="N12357" i="56"/>
  <c r="N12358" i="56"/>
  <c r="N12359" i="56"/>
  <c r="N12360" i="56"/>
  <c r="N12361" i="56"/>
  <c r="N12362" i="56"/>
  <c r="N12363" i="56"/>
  <c r="N12364" i="56"/>
  <c r="N12365" i="56"/>
  <c r="N12366" i="56"/>
  <c r="N12367" i="56"/>
  <c r="N12368" i="56"/>
  <c r="N12369" i="56"/>
  <c r="N12370" i="56"/>
  <c r="N12371" i="56"/>
  <c r="N12372" i="56"/>
  <c r="N12373" i="56"/>
  <c r="N12374" i="56"/>
  <c r="N12375" i="56"/>
  <c r="N12376" i="56"/>
  <c r="N12377" i="56"/>
  <c r="N12378" i="56"/>
  <c r="N12379" i="56"/>
  <c r="N12380" i="56"/>
  <c r="N12381" i="56"/>
  <c r="N12382" i="56"/>
  <c r="N12383" i="56"/>
  <c r="N12384" i="56"/>
  <c r="N12385" i="56"/>
  <c r="N12386" i="56"/>
  <c r="N12387" i="56"/>
  <c r="N12388" i="56"/>
  <c r="N12389" i="56"/>
  <c r="N12390" i="56"/>
  <c r="N12391" i="56"/>
  <c r="N12392" i="56"/>
  <c r="N12393" i="56"/>
  <c r="N12394" i="56"/>
  <c r="N12395" i="56"/>
  <c r="N12396" i="56"/>
  <c r="N12397" i="56"/>
  <c r="N12398" i="56"/>
  <c r="N12399" i="56"/>
  <c r="N12400" i="56"/>
  <c r="N12401" i="56"/>
  <c r="N12402" i="56"/>
  <c r="N12403" i="56"/>
  <c r="N12404" i="56"/>
  <c r="N12405" i="56"/>
  <c r="N12406" i="56"/>
  <c r="N12407" i="56"/>
  <c r="N12408" i="56"/>
  <c r="N12409" i="56"/>
  <c r="N12410" i="56"/>
  <c r="N12411" i="56"/>
  <c r="N12412" i="56"/>
  <c r="N12413" i="56"/>
  <c r="N12414" i="56"/>
  <c r="N12415" i="56"/>
  <c r="N12416" i="56"/>
  <c r="N12417" i="56"/>
  <c r="N12418" i="56"/>
  <c r="N12419" i="56"/>
  <c r="N12420" i="56"/>
  <c r="N12421" i="56"/>
  <c r="N12422" i="56"/>
  <c r="N12423" i="56"/>
  <c r="N12424" i="56"/>
  <c r="N12425" i="56"/>
  <c r="N12426" i="56"/>
  <c r="N12427" i="56"/>
  <c r="N12428" i="56"/>
  <c r="N12429" i="56"/>
  <c r="N12430" i="56"/>
  <c r="N12431" i="56"/>
  <c r="N12432" i="56"/>
  <c r="N12433" i="56"/>
  <c r="N12434" i="56"/>
  <c r="N12435" i="56"/>
  <c r="N12436" i="56"/>
  <c r="N12437" i="56"/>
  <c r="N12438" i="56"/>
  <c r="N12439" i="56"/>
  <c r="N12440" i="56"/>
  <c r="N12441" i="56"/>
  <c r="N12442" i="56"/>
  <c r="N12443" i="56"/>
  <c r="N12444" i="56"/>
  <c r="N12445" i="56"/>
  <c r="N12446" i="56"/>
  <c r="N12447" i="56"/>
  <c r="N12448" i="56"/>
  <c r="N12449" i="56"/>
  <c r="N12450" i="56"/>
  <c r="N12451" i="56"/>
  <c r="N12452" i="56"/>
  <c r="N12453" i="56"/>
  <c r="N12454" i="56"/>
  <c r="N12455" i="56"/>
  <c r="N12456" i="56"/>
  <c r="N12457" i="56"/>
  <c r="N12458" i="56"/>
  <c r="N12459" i="56"/>
  <c r="N12460" i="56"/>
  <c r="N12461" i="56"/>
  <c r="N12462" i="56"/>
  <c r="N12463" i="56"/>
  <c r="N12464" i="56"/>
  <c r="N12465" i="56"/>
  <c r="N12466" i="56"/>
  <c r="N12467" i="56"/>
  <c r="N12468" i="56"/>
  <c r="N12469" i="56"/>
  <c r="N12470" i="56"/>
  <c r="N12471" i="56"/>
  <c r="N12472" i="56"/>
  <c r="N12473" i="56"/>
  <c r="N12474" i="56"/>
  <c r="N12475" i="56"/>
  <c r="N12476" i="56"/>
  <c r="N12477" i="56"/>
  <c r="N12478" i="56"/>
  <c r="N12479" i="56"/>
  <c r="N12480" i="56"/>
  <c r="N12481" i="56"/>
  <c r="N12482" i="56"/>
  <c r="N12483" i="56"/>
  <c r="N12484" i="56"/>
  <c r="N12485" i="56"/>
  <c r="N12486" i="56"/>
  <c r="N12487" i="56"/>
  <c r="N12488" i="56"/>
  <c r="N12489" i="56"/>
  <c r="N12490" i="56"/>
  <c r="N12491" i="56"/>
  <c r="N12492" i="56"/>
  <c r="N12493" i="56"/>
  <c r="N12494" i="56"/>
  <c r="N12495" i="56"/>
  <c r="N12496" i="56"/>
  <c r="N12497" i="56"/>
  <c r="N12498" i="56"/>
  <c r="N12499" i="56"/>
  <c r="N12500" i="56"/>
  <c r="N12501" i="56"/>
  <c r="N12502" i="56"/>
  <c r="N12503" i="56"/>
  <c r="N12504" i="56"/>
  <c r="N12505" i="56"/>
  <c r="N12506" i="56"/>
  <c r="N12507" i="56"/>
  <c r="N12508" i="56"/>
  <c r="N12509" i="56"/>
  <c r="N12510" i="56"/>
  <c r="N12511" i="56"/>
  <c r="N12512" i="56"/>
  <c r="N12513" i="56"/>
  <c r="N12514" i="56"/>
  <c r="N12515" i="56"/>
  <c r="N12516" i="56"/>
  <c r="N12517" i="56"/>
  <c r="N12518" i="56"/>
  <c r="N12519" i="56"/>
  <c r="N12520" i="56"/>
  <c r="N12521" i="56"/>
  <c r="N12522" i="56"/>
  <c r="N12523" i="56"/>
  <c r="N12524" i="56"/>
  <c r="N12525" i="56"/>
  <c r="N12526" i="56"/>
  <c r="N12527" i="56"/>
  <c r="N12528" i="56"/>
  <c r="N12529" i="56"/>
  <c r="N12530" i="56"/>
  <c r="N12531" i="56"/>
  <c r="N12532" i="56"/>
  <c r="N12533" i="56"/>
  <c r="N12534" i="56"/>
  <c r="N12535" i="56"/>
  <c r="N12536" i="56"/>
  <c r="N12537" i="56"/>
  <c r="N12538" i="56"/>
  <c r="N12539" i="56"/>
  <c r="N12540" i="56"/>
  <c r="N12541" i="56"/>
  <c r="N12542" i="56"/>
  <c r="N12543" i="56"/>
  <c r="N12544" i="56"/>
  <c r="N12545" i="56"/>
  <c r="N12546" i="56"/>
  <c r="N12547" i="56"/>
  <c r="N12548" i="56"/>
  <c r="N12549" i="56"/>
  <c r="N12550" i="56"/>
  <c r="N12551" i="56"/>
  <c r="N12552" i="56"/>
  <c r="N12553" i="56"/>
  <c r="N12554" i="56"/>
  <c r="N12555" i="56"/>
  <c r="N12556" i="56"/>
  <c r="N12557" i="56"/>
  <c r="N12558" i="56"/>
  <c r="N12559" i="56"/>
  <c r="N12560" i="56"/>
  <c r="N12561" i="56"/>
  <c r="N12562" i="56"/>
  <c r="N12563" i="56"/>
  <c r="N12564" i="56"/>
  <c r="N12565" i="56"/>
  <c r="N12566" i="56"/>
  <c r="N12567" i="56"/>
  <c r="N12568" i="56"/>
  <c r="N12569" i="56"/>
  <c r="N12570" i="56"/>
  <c r="N12571" i="56"/>
  <c r="N12572" i="56"/>
  <c r="N12573" i="56"/>
  <c r="N12574" i="56"/>
  <c r="N12575" i="56"/>
  <c r="N12576" i="56"/>
  <c r="N12577" i="56"/>
  <c r="N12578" i="56"/>
  <c r="N12579" i="56"/>
  <c r="N12580" i="56"/>
  <c r="N12581" i="56"/>
  <c r="N12582" i="56"/>
  <c r="N12583" i="56"/>
  <c r="N12584" i="56"/>
  <c r="N12585" i="56"/>
  <c r="N12586" i="56"/>
  <c r="N12587" i="56"/>
  <c r="N12588" i="56"/>
  <c r="N12589" i="56"/>
  <c r="N12590" i="56"/>
  <c r="N12591" i="56"/>
  <c r="N12592" i="56"/>
  <c r="N12593" i="56"/>
  <c r="N12594" i="56"/>
  <c r="N12595" i="56"/>
  <c r="N12596" i="56"/>
  <c r="N12597" i="56"/>
  <c r="N12598" i="56"/>
  <c r="N12599" i="56"/>
  <c r="N12600" i="56"/>
  <c r="N12601" i="56"/>
  <c r="N12602" i="56"/>
  <c r="N12603" i="56"/>
  <c r="N12604" i="56"/>
  <c r="N12605" i="56"/>
  <c r="N12606" i="56"/>
  <c r="N12607" i="56"/>
  <c r="N12608" i="56"/>
  <c r="N12609" i="56"/>
  <c r="N12610" i="56"/>
  <c r="N12611" i="56"/>
  <c r="N12612" i="56"/>
  <c r="N12613" i="56"/>
  <c r="N12614" i="56"/>
  <c r="N12615" i="56"/>
  <c r="N12616" i="56"/>
  <c r="N12617" i="56"/>
  <c r="N12618" i="56"/>
  <c r="N12619" i="56"/>
  <c r="N12620" i="56"/>
  <c r="N12621" i="56"/>
  <c r="N12622" i="56"/>
  <c r="N12623" i="56"/>
  <c r="N12624" i="56"/>
  <c r="N12625" i="56"/>
  <c r="N12626" i="56"/>
  <c r="N12627" i="56"/>
  <c r="N12628" i="56"/>
  <c r="N12629" i="56"/>
  <c r="N12630" i="56"/>
  <c r="N12631" i="56"/>
  <c r="N12632" i="56"/>
  <c r="N12633" i="56"/>
  <c r="N12634" i="56"/>
  <c r="N12635" i="56"/>
  <c r="N12636" i="56"/>
  <c r="N12637" i="56"/>
  <c r="N12638" i="56"/>
  <c r="N12639" i="56"/>
  <c r="N12640" i="56"/>
  <c r="N12641" i="56"/>
  <c r="N12642" i="56"/>
  <c r="N12643" i="56"/>
  <c r="N12644" i="56"/>
  <c r="N12645" i="56"/>
  <c r="N12646" i="56"/>
  <c r="N12647" i="56"/>
  <c r="N12648" i="56"/>
  <c r="N12649" i="56"/>
  <c r="N12650" i="56"/>
  <c r="N12651" i="56"/>
  <c r="N12652" i="56"/>
  <c r="N12653" i="56"/>
  <c r="N12654" i="56"/>
  <c r="N12655" i="56"/>
  <c r="N12656" i="56"/>
  <c r="N12657" i="56"/>
  <c r="N12658" i="56"/>
  <c r="N12659" i="56"/>
  <c r="N12660" i="56"/>
  <c r="N12661" i="56"/>
  <c r="N12662" i="56"/>
  <c r="N12663" i="56"/>
  <c r="N12664" i="56"/>
  <c r="N12665" i="56"/>
  <c r="N12666" i="56"/>
  <c r="N12667" i="56"/>
  <c r="N12668" i="56"/>
  <c r="N12669" i="56"/>
  <c r="N12670" i="56"/>
  <c r="N12671" i="56"/>
  <c r="N12672" i="56"/>
  <c r="N12673" i="56"/>
  <c r="N12674" i="56"/>
  <c r="N12675" i="56"/>
  <c r="N12676" i="56"/>
  <c r="N12677" i="56"/>
  <c r="N12678" i="56"/>
  <c r="N12679" i="56"/>
  <c r="N12680" i="56"/>
  <c r="N12681" i="56"/>
  <c r="N12682" i="56"/>
  <c r="N12683" i="56"/>
  <c r="N12684" i="56"/>
  <c r="N12685" i="56"/>
  <c r="N12686" i="56"/>
  <c r="N12687" i="56"/>
  <c r="N12688" i="56"/>
  <c r="N12689" i="56"/>
  <c r="N12690" i="56"/>
  <c r="N12691" i="56"/>
  <c r="N12692" i="56"/>
  <c r="N12693" i="56"/>
  <c r="N12694" i="56"/>
  <c r="N12695" i="56"/>
  <c r="N12696" i="56"/>
  <c r="N12697" i="56"/>
  <c r="N12698" i="56"/>
  <c r="N12699" i="56"/>
  <c r="N12700" i="56"/>
  <c r="N12701" i="56"/>
  <c r="N12702" i="56"/>
  <c r="N12703" i="56"/>
  <c r="N12704" i="56"/>
  <c r="N12705" i="56"/>
  <c r="N12706" i="56"/>
  <c r="N12707" i="56"/>
  <c r="N12708" i="56"/>
  <c r="N12709" i="56"/>
  <c r="N12710" i="56"/>
  <c r="N12711" i="56"/>
  <c r="N12712" i="56"/>
  <c r="N12713" i="56"/>
  <c r="N12714" i="56"/>
  <c r="N12715" i="56"/>
  <c r="N12716" i="56"/>
  <c r="N12717" i="56"/>
  <c r="N12718" i="56"/>
  <c r="N12719" i="56"/>
  <c r="N12720" i="56"/>
  <c r="N12721" i="56"/>
  <c r="N12722" i="56"/>
  <c r="N12723" i="56"/>
  <c r="N12724" i="56"/>
  <c r="N12725" i="56"/>
  <c r="N12726" i="56"/>
  <c r="N12727" i="56"/>
  <c r="N12728" i="56"/>
  <c r="N12729" i="56"/>
  <c r="N12730" i="56"/>
  <c r="N12731" i="56"/>
  <c r="N12732" i="56"/>
  <c r="N12733" i="56"/>
  <c r="N12734" i="56"/>
  <c r="N12735" i="56"/>
  <c r="N12736" i="56"/>
  <c r="N12737" i="56"/>
  <c r="N12738" i="56"/>
  <c r="N12739" i="56"/>
  <c r="N12740" i="56"/>
  <c r="N12741" i="56"/>
  <c r="N12742" i="56"/>
  <c r="N12743" i="56"/>
  <c r="N12744" i="56"/>
  <c r="N12745" i="56"/>
  <c r="N12746" i="56"/>
  <c r="N12747" i="56"/>
  <c r="N12748" i="56"/>
  <c r="N12749" i="56"/>
  <c r="N12750" i="56"/>
  <c r="N12751" i="56"/>
  <c r="N12752" i="56"/>
  <c r="N12753" i="56"/>
  <c r="N12754" i="56"/>
  <c r="N12755" i="56"/>
  <c r="N12756" i="56"/>
  <c r="N12757" i="56"/>
  <c r="N12758" i="56"/>
  <c r="N12759" i="56"/>
  <c r="N12760" i="56"/>
  <c r="N12761" i="56"/>
  <c r="N12762" i="56"/>
  <c r="N12763" i="56"/>
  <c r="N12764" i="56"/>
  <c r="N12765" i="56"/>
  <c r="N12766" i="56"/>
  <c r="N12767" i="56"/>
  <c r="N12768" i="56"/>
  <c r="N12769" i="56"/>
  <c r="N12770" i="56"/>
  <c r="N12771" i="56"/>
  <c r="N12772" i="56"/>
  <c r="N12773" i="56"/>
  <c r="N12774" i="56"/>
  <c r="N12775" i="56"/>
  <c r="N12776" i="56"/>
  <c r="N12777" i="56"/>
  <c r="N12778" i="56"/>
  <c r="N12779" i="56"/>
  <c r="N12780" i="56"/>
  <c r="N12781" i="56"/>
  <c r="N12782" i="56"/>
  <c r="N12783" i="56"/>
  <c r="N12784" i="56"/>
  <c r="N12785" i="56"/>
  <c r="N12786" i="56"/>
  <c r="N12787" i="56"/>
  <c r="N12788" i="56"/>
  <c r="N12789" i="56"/>
  <c r="N12790" i="56"/>
  <c r="N12791" i="56"/>
  <c r="N12792" i="56"/>
  <c r="N12793" i="56"/>
  <c r="N12794" i="56"/>
  <c r="N12795" i="56"/>
  <c r="N12796" i="56"/>
  <c r="N12797" i="56"/>
  <c r="N12798" i="56"/>
  <c r="N12799" i="56"/>
  <c r="N12800" i="56"/>
  <c r="N12801" i="56"/>
  <c r="N12802" i="56"/>
  <c r="N12803" i="56"/>
  <c r="N12804" i="56"/>
  <c r="N12805" i="56"/>
  <c r="N12806" i="56"/>
  <c r="N12807" i="56"/>
  <c r="N12808" i="56"/>
  <c r="N12809" i="56"/>
  <c r="N12810" i="56"/>
  <c r="N12811" i="56"/>
  <c r="N12812" i="56"/>
  <c r="N12813" i="56"/>
  <c r="N12814" i="56"/>
  <c r="N12815" i="56"/>
  <c r="N12816" i="56"/>
  <c r="N12817" i="56"/>
  <c r="N12818" i="56"/>
  <c r="N12819" i="56"/>
  <c r="N12820" i="56"/>
  <c r="N12821" i="56"/>
  <c r="N12822" i="56"/>
  <c r="N12823" i="56"/>
  <c r="N12824" i="56"/>
  <c r="N12825" i="56"/>
  <c r="N12826" i="56"/>
  <c r="N12827" i="56"/>
  <c r="N12828" i="56"/>
  <c r="N12829" i="56"/>
  <c r="N12830" i="56"/>
  <c r="N12831" i="56"/>
  <c r="N12832" i="56"/>
  <c r="N12833" i="56"/>
  <c r="N12834" i="56"/>
  <c r="N12835" i="56"/>
  <c r="N12836" i="56"/>
  <c r="N12837" i="56"/>
  <c r="N12838" i="56"/>
  <c r="N12839" i="56"/>
  <c r="N12840" i="56"/>
  <c r="N12841" i="56"/>
  <c r="N12842" i="56"/>
  <c r="N12843" i="56"/>
  <c r="N12844" i="56"/>
  <c r="N12845" i="56"/>
  <c r="N12846" i="56"/>
  <c r="N12847" i="56"/>
  <c r="N12848" i="56"/>
  <c r="N12849" i="56"/>
  <c r="N12850" i="56"/>
  <c r="N12851" i="56"/>
  <c r="N12852" i="56"/>
  <c r="N12853" i="56"/>
  <c r="N12854" i="56"/>
  <c r="N12855" i="56"/>
  <c r="N12856" i="56"/>
  <c r="N12857" i="56"/>
  <c r="N12858" i="56"/>
  <c r="N12859" i="56"/>
  <c r="N12860" i="56"/>
  <c r="N12861" i="56"/>
  <c r="N12862" i="56"/>
  <c r="N12863" i="56"/>
  <c r="N12864" i="56"/>
  <c r="N12865" i="56"/>
  <c r="N12866" i="56"/>
  <c r="N12867" i="56"/>
  <c r="N12868" i="56"/>
  <c r="N12869" i="56"/>
  <c r="N12870" i="56"/>
  <c r="N12871" i="56"/>
  <c r="N12872" i="56"/>
  <c r="N12873" i="56"/>
  <c r="N12874" i="56"/>
  <c r="N12875" i="56"/>
  <c r="N12876" i="56"/>
  <c r="N12877" i="56"/>
  <c r="N12878" i="56"/>
  <c r="N12879" i="56"/>
  <c r="N12880" i="56"/>
  <c r="N12881" i="56"/>
  <c r="N12882" i="56"/>
  <c r="N12883" i="56"/>
  <c r="N12884" i="56"/>
  <c r="N12885" i="56"/>
  <c r="N12886" i="56"/>
  <c r="N12887" i="56"/>
  <c r="N12888" i="56"/>
  <c r="N12889" i="56"/>
  <c r="N12890" i="56"/>
  <c r="N12891" i="56"/>
  <c r="N12892" i="56"/>
  <c r="N12893" i="56"/>
  <c r="N12894" i="56"/>
  <c r="N12895" i="56"/>
  <c r="N12896" i="56"/>
  <c r="N12897" i="56"/>
  <c r="N12898" i="56"/>
  <c r="N12899" i="56"/>
  <c r="N12900" i="56"/>
  <c r="N12901" i="56"/>
  <c r="N12902" i="56"/>
  <c r="N12903" i="56"/>
  <c r="N12904" i="56"/>
  <c r="N12905" i="56"/>
  <c r="N12906" i="56"/>
  <c r="N12907" i="56"/>
  <c r="N12908" i="56"/>
  <c r="N12909" i="56"/>
  <c r="N12910" i="56"/>
  <c r="N12911" i="56"/>
  <c r="N12912" i="56"/>
  <c r="N12913" i="56"/>
  <c r="N12914" i="56"/>
  <c r="N12915" i="56"/>
  <c r="N12916" i="56"/>
  <c r="N12917" i="56"/>
  <c r="N12918" i="56"/>
  <c r="N12919" i="56"/>
  <c r="N12920" i="56"/>
  <c r="N12921" i="56"/>
  <c r="N12922" i="56"/>
  <c r="N12923" i="56"/>
  <c r="N12924" i="56"/>
  <c r="N12925" i="56"/>
  <c r="N12926" i="56"/>
  <c r="N12927" i="56"/>
  <c r="N12928" i="56"/>
  <c r="N12929" i="56"/>
  <c r="N12930" i="56"/>
  <c r="N12931" i="56"/>
  <c r="N12932" i="56"/>
  <c r="N12933" i="56"/>
  <c r="N12934" i="56"/>
  <c r="N12935" i="56"/>
  <c r="N12936" i="56"/>
  <c r="N12937" i="56"/>
  <c r="N12938" i="56"/>
  <c r="N12939" i="56"/>
  <c r="N12940" i="56"/>
  <c r="N12941" i="56"/>
  <c r="N12942" i="56"/>
  <c r="N12943" i="56"/>
  <c r="N12944" i="56"/>
  <c r="N12945" i="56"/>
  <c r="N12946" i="56"/>
  <c r="N12947" i="56"/>
  <c r="N12948" i="56"/>
  <c r="N12949" i="56"/>
  <c r="N12950" i="56"/>
  <c r="N12951" i="56"/>
  <c r="N12952" i="56"/>
  <c r="N12953" i="56"/>
  <c r="N12954" i="56"/>
  <c r="N12955" i="56"/>
  <c r="N12956" i="56"/>
  <c r="N12957" i="56"/>
  <c r="N12958" i="56"/>
  <c r="N12959" i="56"/>
  <c r="N12960" i="56"/>
  <c r="N12961" i="56"/>
  <c r="N12962" i="56"/>
  <c r="N12963" i="56"/>
  <c r="N12964" i="56"/>
  <c r="N12965" i="56"/>
  <c r="N12966" i="56"/>
  <c r="N12967" i="56"/>
  <c r="N12968" i="56"/>
  <c r="N12969" i="56"/>
  <c r="N12970" i="56"/>
  <c r="N12971" i="56"/>
  <c r="N12972" i="56"/>
  <c r="N12973" i="56"/>
  <c r="N12974" i="56"/>
  <c r="N12975" i="56"/>
  <c r="N12976" i="56"/>
  <c r="N12977" i="56"/>
  <c r="N12978" i="56"/>
  <c r="N12979" i="56"/>
  <c r="N12980" i="56"/>
  <c r="N12981" i="56"/>
  <c r="N12982" i="56"/>
  <c r="N12983" i="56"/>
  <c r="N12984" i="56"/>
  <c r="N12985" i="56"/>
  <c r="N12986" i="56"/>
  <c r="N12987" i="56"/>
  <c r="N12988" i="56"/>
  <c r="N12989" i="56"/>
  <c r="N12990" i="56"/>
  <c r="N12991" i="56"/>
  <c r="N12992" i="56"/>
  <c r="N12993" i="56"/>
  <c r="N12994" i="56"/>
  <c r="N12995" i="56"/>
  <c r="N12996" i="56"/>
  <c r="N12997" i="56"/>
  <c r="N12998" i="56"/>
  <c r="N12999" i="56"/>
  <c r="N13000" i="56"/>
  <c r="N13001" i="56"/>
  <c r="N13002" i="56"/>
  <c r="N13003" i="56"/>
  <c r="N13004" i="56"/>
  <c r="N13005" i="56"/>
  <c r="N13006" i="56"/>
  <c r="N13007" i="56"/>
  <c r="N13008" i="56"/>
  <c r="N13009" i="56"/>
  <c r="N13010" i="56"/>
  <c r="N13011" i="56"/>
  <c r="N13012" i="56"/>
  <c r="N13013" i="56"/>
  <c r="N13014" i="56"/>
  <c r="N13015" i="56"/>
  <c r="N13016" i="56"/>
  <c r="N13017" i="56"/>
  <c r="N13018" i="56"/>
  <c r="N13019" i="56"/>
  <c r="N13020" i="56"/>
  <c r="N13021" i="56"/>
  <c r="N13022" i="56"/>
  <c r="N13023" i="56"/>
  <c r="N13024" i="56"/>
  <c r="N13025" i="56"/>
  <c r="N13026" i="56"/>
  <c r="N13027" i="56"/>
  <c r="N13028" i="56"/>
  <c r="N13029" i="56"/>
  <c r="N13030" i="56"/>
  <c r="N13031" i="56"/>
  <c r="N13032" i="56"/>
  <c r="N13033" i="56"/>
  <c r="N13034" i="56"/>
  <c r="N13035" i="56"/>
  <c r="N13036" i="56"/>
  <c r="N13037" i="56"/>
  <c r="N13038" i="56"/>
  <c r="N13039" i="56"/>
  <c r="N13040" i="56"/>
  <c r="N13041" i="56"/>
  <c r="N13042" i="56"/>
  <c r="N13043" i="56"/>
  <c r="N13044" i="56"/>
  <c r="N13045" i="56"/>
  <c r="N13046" i="56"/>
  <c r="N13047" i="56"/>
  <c r="N13048" i="56"/>
  <c r="N13049" i="56"/>
  <c r="N13050" i="56"/>
  <c r="N13051" i="56"/>
  <c r="N13052" i="56"/>
  <c r="N13053" i="56"/>
  <c r="N13054" i="56"/>
  <c r="N13055" i="56"/>
  <c r="N13056" i="56"/>
  <c r="N13057" i="56"/>
  <c r="N13058" i="56"/>
  <c r="N13059" i="56"/>
  <c r="N13060" i="56"/>
  <c r="N13061" i="56"/>
  <c r="N13062" i="56"/>
  <c r="N13063" i="56"/>
  <c r="N13064" i="56"/>
  <c r="N13065" i="56"/>
  <c r="N13066" i="56"/>
  <c r="N13067" i="56"/>
  <c r="N13068" i="56"/>
  <c r="N13069" i="56"/>
  <c r="N13070" i="56"/>
  <c r="N13071" i="56"/>
  <c r="N13072" i="56"/>
  <c r="N13073" i="56"/>
  <c r="N13074" i="56"/>
  <c r="N13075" i="56"/>
  <c r="N13076" i="56"/>
  <c r="N13077" i="56"/>
  <c r="N13078" i="56"/>
  <c r="N13079" i="56"/>
  <c r="N13080" i="56"/>
  <c r="N13081" i="56"/>
  <c r="N13082" i="56"/>
  <c r="N13083" i="56"/>
  <c r="N13084" i="56"/>
  <c r="N13085" i="56"/>
  <c r="N13086" i="56"/>
  <c r="N13087" i="56"/>
  <c r="N13088" i="56"/>
  <c r="N13089" i="56"/>
  <c r="N13090" i="56"/>
  <c r="N13091" i="56"/>
  <c r="N13092" i="56"/>
  <c r="N13093" i="56"/>
  <c r="N13094" i="56"/>
  <c r="N13095" i="56"/>
  <c r="N13096" i="56"/>
  <c r="N13097" i="56"/>
  <c r="N13098" i="56"/>
  <c r="N13099" i="56"/>
  <c r="N13100" i="56"/>
  <c r="N13101" i="56"/>
  <c r="N13102" i="56"/>
  <c r="N13103" i="56"/>
  <c r="N13104" i="56"/>
  <c r="N13105" i="56"/>
  <c r="N13106" i="56"/>
  <c r="N13107" i="56"/>
  <c r="N13108" i="56"/>
  <c r="N13109" i="56"/>
  <c r="N13110" i="56"/>
  <c r="N13111" i="56"/>
  <c r="N13112" i="56"/>
  <c r="N13113" i="56"/>
  <c r="N13114" i="56"/>
  <c r="N13115" i="56"/>
  <c r="N13116" i="56"/>
  <c r="N13117" i="56"/>
  <c r="N13118" i="56"/>
  <c r="N13119" i="56"/>
  <c r="N13120" i="56"/>
  <c r="N13121" i="56"/>
  <c r="N13122" i="56"/>
  <c r="N13123" i="56"/>
  <c r="N13124" i="56"/>
  <c r="N13125" i="56"/>
  <c r="N13126" i="56"/>
  <c r="N13127" i="56"/>
  <c r="N13128" i="56"/>
  <c r="N13129" i="56"/>
  <c r="N13130" i="56"/>
  <c r="N13131" i="56"/>
  <c r="N13132" i="56"/>
  <c r="N13133" i="56"/>
  <c r="N13134" i="56"/>
  <c r="N13135" i="56"/>
  <c r="N13136" i="56"/>
  <c r="N13137" i="56"/>
  <c r="N13138" i="56"/>
  <c r="N13139" i="56"/>
  <c r="N13140" i="56"/>
  <c r="N13141" i="56"/>
  <c r="N13142" i="56"/>
  <c r="N13143" i="56"/>
  <c r="N13144" i="56"/>
  <c r="N13145" i="56"/>
  <c r="N13146" i="56"/>
  <c r="N13147" i="56"/>
  <c r="N13148" i="56"/>
  <c r="N13149" i="56"/>
  <c r="N13150" i="56"/>
  <c r="N13151" i="56"/>
  <c r="N13152" i="56"/>
  <c r="N13153" i="56"/>
  <c r="N13154" i="56"/>
  <c r="N13155" i="56"/>
  <c r="N13156" i="56"/>
  <c r="N13157" i="56"/>
  <c r="N13158" i="56"/>
  <c r="N13159" i="56"/>
  <c r="N13160" i="56"/>
  <c r="N13161" i="56"/>
  <c r="N13162" i="56"/>
  <c r="N13163" i="56"/>
  <c r="N13164" i="56"/>
  <c r="N13165" i="56"/>
  <c r="N13166" i="56"/>
  <c r="N13167" i="56"/>
  <c r="N13168" i="56"/>
  <c r="N13169" i="56"/>
  <c r="N13170" i="56"/>
  <c r="N13171" i="56"/>
  <c r="N13172" i="56"/>
  <c r="N13173" i="56"/>
  <c r="N13174" i="56"/>
  <c r="N13175" i="56"/>
  <c r="N13176" i="56"/>
  <c r="N13177" i="56"/>
  <c r="N13178" i="56"/>
  <c r="N13179" i="56"/>
  <c r="N13180" i="56"/>
  <c r="N13181" i="56"/>
  <c r="N13182" i="56"/>
  <c r="N13183" i="56"/>
  <c r="N13184" i="56"/>
  <c r="N13185" i="56"/>
  <c r="N13186" i="56"/>
  <c r="N13187" i="56"/>
  <c r="N13188" i="56"/>
  <c r="N13189" i="56"/>
  <c r="N13190" i="56"/>
  <c r="N13191" i="56"/>
  <c r="N13192" i="56"/>
  <c r="N13193" i="56"/>
  <c r="N13194" i="56"/>
  <c r="N13195" i="56"/>
  <c r="N13196" i="56"/>
  <c r="N13197" i="56"/>
  <c r="N13198" i="56"/>
  <c r="N13199" i="56"/>
  <c r="N13200" i="56"/>
  <c r="N13201" i="56"/>
  <c r="N13202" i="56"/>
  <c r="N13203" i="56"/>
  <c r="N13204" i="56"/>
  <c r="N13205" i="56"/>
  <c r="N13206" i="56"/>
  <c r="N13207" i="56"/>
  <c r="N13208" i="56"/>
  <c r="N13209" i="56"/>
  <c r="N13210" i="56"/>
  <c r="N13211" i="56"/>
  <c r="N13212" i="56"/>
  <c r="N13213" i="56"/>
  <c r="N13214" i="56"/>
  <c r="N13215" i="56"/>
  <c r="N13216" i="56"/>
  <c r="N13217" i="56"/>
  <c r="N13218" i="56"/>
  <c r="N13219" i="56"/>
  <c r="N13220" i="56"/>
  <c r="N13221" i="56"/>
  <c r="N13222" i="56"/>
  <c r="N13223" i="56"/>
  <c r="N13224" i="56"/>
  <c r="N13225" i="56"/>
  <c r="N13226" i="56"/>
  <c r="N13227" i="56"/>
  <c r="N13228" i="56"/>
  <c r="N13229" i="56"/>
  <c r="N13230" i="56"/>
  <c r="N13231" i="56"/>
  <c r="N13232" i="56"/>
  <c r="N13233" i="56"/>
  <c r="N13234" i="56"/>
  <c r="N13235" i="56"/>
  <c r="N13236" i="56"/>
  <c r="N13237" i="56"/>
  <c r="N13238" i="56"/>
  <c r="N13239" i="56"/>
  <c r="N13240" i="56"/>
  <c r="N13241" i="56"/>
  <c r="N13242" i="56"/>
  <c r="N13243" i="56"/>
  <c r="N13244" i="56"/>
  <c r="N13245" i="56"/>
  <c r="N13246" i="56"/>
  <c r="N13247" i="56"/>
  <c r="N13248" i="56"/>
  <c r="N13249" i="56"/>
  <c r="N13250" i="56"/>
  <c r="N13251" i="56"/>
  <c r="N13252" i="56"/>
  <c r="N13253" i="56"/>
  <c r="N13254" i="56"/>
  <c r="N13255" i="56"/>
  <c r="N13256" i="56"/>
  <c r="N13257" i="56"/>
  <c r="N13258" i="56"/>
  <c r="N13259" i="56"/>
  <c r="N13260" i="56"/>
  <c r="N13261" i="56"/>
  <c r="N13262" i="56"/>
  <c r="N13263" i="56"/>
  <c r="N13264" i="56"/>
  <c r="N13265" i="56"/>
  <c r="N13266" i="56"/>
  <c r="N13267" i="56"/>
  <c r="N13268" i="56"/>
  <c r="N13269" i="56"/>
  <c r="N13270" i="56"/>
  <c r="N13271" i="56"/>
  <c r="N13272" i="56"/>
  <c r="N13273" i="56"/>
  <c r="N13274" i="56"/>
  <c r="N13275" i="56"/>
  <c r="N13276" i="56"/>
  <c r="N13277" i="56"/>
  <c r="N13278" i="56"/>
  <c r="N13279" i="56"/>
  <c r="N13280" i="56"/>
  <c r="N13281" i="56"/>
  <c r="N13282" i="56"/>
  <c r="N13283" i="56"/>
  <c r="N13284" i="56"/>
  <c r="N13285" i="56"/>
  <c r="N13286" i="56"/>
  <c r="N13287" i="56"/>
  <c r="N13288" i="56"/>
  <c r="N13289" i="56"/>
  <c r="N13290" i="56"/>
  <c r="N13291" i="56"/>
  <c r="N13292" i="56"/>
  <c r="N13293" i="56"/>
  <c r="N13294" i="56"/>
  <c r="N13295" i="56"/>
  <c r="N13296" i="56"/>
  <c r="N13297" i="56"/>
  <c r="N13298" i="56"/>
  <c r="N13299" i="56"/>
  <c r="N13300" i="56"/>
  <c r="N13301" i="56"/>
  <c r="N13302" i="56"/>
  <c r="N13303" i="56"/>
  <c r="N13304" i="56"/>
  <c r="N13305" i="56"/>
  <c r="N13306" i="56"/>
  <c r="N13307" i="56"/>
  <c r="N13308" i="56"/>
  <c r="N13309" i="56"/>
  <c r="N13310" i="56"/>
  <c r="N13311" i="56"/>
  <c r="N13312" i="56"/>
  <c r="N13313" i="56"/>
  <c r="N13314" i="56"/>
  <c r="N13315" i="56"/>
  <c r="N13316" i="56"/>
  <c r="N13317" i="56"/>
  <c r="N13318" i="56"/>
  <c r="N13319" i="56"/>
  <c r="N13320" i="56"/>
  <c r="N13321" i="56"/>
  <c r="N13322" i="56"/>
  <c r="N13323" i="56"/>
  <c r="N13324" i="56"/>
  <c r="N13325" i="56"/>
  <c r="N13326" i="56"/>
  <c r="N13327" i="56"/>
  <c r="N13328" i="56"/>
  <c r="N13329" i="56"/>
  <c r="N13330" i="56"/>
  <c r="N13331" i="56"/>
  <c r="N13332" i="56"/>
  <c r="N13333" i="56"/>
  <c r="N13334" i="56"/>
  <c r="N13335" i="56"/>
  <c r="N13336" i="56"/>
  <c r="N13337" i="56"/>
  <c r="N13338" i="56"/>
  <c r="N13339" i="56"/>
  <c r="N13340" i="56"/>
  <c r="N13341" i="56"/>
  <c r="N13342" i="56"/>
  <c r="N13343" i="56"/>
  <c r="N13344" i="56"/>
  <c r="N13345" i="56"/>
  <c r="N13346" i="56"/>
  <c r="N13347" i="56"/>
  <c r="N13348" i="56"/>
  <c r="N13349" i="56"/>
  <c r="N13350" i="56"/>
  <c r="N13351" i="56"/>
  <c r="N13352" i="56"/>
  <c r="N13353" i="56"/>
  <c r="N13354" i="56"/>
  <c r="N13355" i="56"/>
  <c r="N13356" i="56"/>
  <c r="N13357" i="56"/>
  <c r="N13358" i="56"/>
  <c r="N13359" i="56"/>
  <c r="N13360" i="56"/>
  <c r="N13361" i="56"/>
  <c r="N13362" i="56"/>
  <c r="N13363" i="56"/>
  <c r="N13364" i="56"/>
  <c r="N13365" i="56"/>
  <c r="N13366" i="56"/>
  <c r="N13367" i="56"/>
  <c r="N13368" i="56"/>
  <c r="N13369" i="56"/>
  <c r="N13370" i="56"/>
  <c r="N13371" i="56"/>
  <c r="N13372" i="56"/>
  <c r="N13373" i="56"/>
  <c r="N13374" i="56"/>
  <c r="N13375" i="56"/>
  <c r="N13376" i="56"/>
  <c r="N13377" i="56"/>
  <c r="N13378" i="56"/>
  <c r="N13379" i="56"/>
  <c r="N13380" i="56"/>
  <c r="N13381" i="56"/>
  <c r="N13382" i="56"/>
  <c r="N13383" i="56"/>
  <c r="N13384" i="56"/>
  <c r="N13385" i="56"/>
  <c r="N13386" i="56"/>
  <c r="N13387" i="56"/>
  <c r="N13388" i="56"/>
  <c r="N13389" i="56"/>
  <c r="N13390" i="56"/>
  <c r="N13391" i="56"/>
  <c r="N13392" i="56"/>
  <c r="N13393" i="56"/>
  <c r="N13394" i="56"/>
  <c r="N13395" i="56"/>
  <c r="N13396" i="56"/>
  <c r="N13397" i="56"/>
  <c r="N13398" i="56"/>
  <c r="N13399" i="56"/>
  <c r="N13400" i="56"/>
  <c r="N13401" i="56"/>
  <c r="N13402" i="56"/>
  <c r="N13403" i="56"/>
  <c r="N13404" i="56"/>
  <c r="N13405" i="56"/>
  <c r="N13406" i="56"/>
  <c r="N13407" i="56"/>
  <c r="N13408" i="56"/>
  <c r="N13409" i="56"/>
  <c r="N13410" i="56"/>
  <c r="N13411" i="56"/>
  <c r="N13412" i="56"/>
  <c r="N13413" i="56"/>
  <c r="N13414" i="56"/>
  <c r="N13415" i="56"/>
  <c r="N13416" i="56"/>
  <c r="N13417" i="56"/>
  <c r="N13418" i="56"/>
  <c r="N13419" i="56"/>
  <c r="N13420" i="56"/>
  <c r="N13421" i="56"/>
  <c r="N13422" i="56"/>
  <c r="N13423" i="56"/>
  <c r="N13424" i="56"/>
  <c r="N13425" i="56"/>
  <c r="N13426" i="56"/>
  <c r="N13427" i="56"/>
  <c r="N13428" i="56"/>
  <c r="N13429" i="56"/>
  <c r="N13430" i="56"/>
  <c r="N13431" i="56"/>
  <c r="N13432" i="56"/>
  <c r="N13433" i="56"/>
  <c r="N13434" i="56"/>
  <c r="N13435" i="56"/>
  <c r="N13436" i="56"/>
  <c r="N13437" i="56"/>
  <c r="N13438" i="56"/>
  <c r="N13439" i="56"/>
  <c r="N13440" i="56"/>
  <c r="N13441" i="56"/>
  <c r="N13442" i="56"/>
  <c r="N13443" i="56"/>
  <c r="N13444" i="56"/>
  <c r="N13445" i="56"/>
  <c r="N13446" i="56"/>
  <c r="N13447" i="56"/>
  <c r="N13448" i="56"/>
  <c r="N13449" i="56"/>
  <c r="N13450" i="56"/>
  <c r="N13451" i="56"/>
  <c r="N13452" i="56"/>
  <c r="N13453" i="56"/>
  <c r="N13454" i="56"/>
  <c r="N13455" i="56"/>
  <c r="N13456" i="56"/>
  <c r="N13457" i="56"/>
  <c r="N13458" i="56"/>
  <c r="N13459" i="56"/>
  <c r="N13460" i="56"/>
  <c r="N13461" i="56"/>
  <c r="N13462" i="56"/>
  <c r="N13463" i="56"/>
  <c r="N13464" i="56"/>
  <c r="N13465" i="56"/>
  <c r="N13466" i="56"/>
  <c r="N13467" i="56"/>
  <c r="N13468" i="56"/>
  <c r="N13469" i="56"/>
  <c r="N13470" i="56"/>
  <c r="N13471" i="56"/>
  <c r="N13472" i="56"/>
  <c r="N13473" i="56"/>
  <c r="N13474" i="56"/>
  <c r="N13475" i="56"/>
  <c r="N13476" i="56"/>
  <c r="N13477" i="56"/>
  <c r="N13478" i="56"/>
  <c r="N13479" i="56"/>
  <c r="N13480" i="56"/>
  <c r="N13481" i="56"/>
  <c r="N13482" i="56"/>
  <c r="N13483" i="56"/>
  <c r="N13484" i="56"/>
  <c r="N13485" i="56"/>
  <c r="N13486" i="56"/>
  <c r="N13487" i="56"/>
  <c r="N13488" i="56"/>
  <c r="N13489" i="56"/>
  <c r="N13490" i="56"/>
  <c r="N13491" i="56"/>
  <c r="N13492" i="56"/>
  <c r="N13493" i="56"/>
  <c r="N13494" i="56"/>
  <c r="N13495" i="56"/>
  <c r="N13496" i="56"/>
  <c r="N13497" i="56"/>
  <c r="N13498" i="56"/>
  <c r="N13499" i="56"/>
  <c r="N13500" i="56"/>
  <c r="N13501" i="56"/>
  <c r="N13502" i="56"/>
  <c r="N13503" i="56"/>
  <c r="N13504" i="56"/>
  <c r="N13505" i="56"/>
  <c r="N13506" i="56"/>
  <c r="N13507" i="56"/>
  <c r="N13508" i="56"/>
  <c r="N13509" i="56"/>
  <c r="N13510" i="56"/>
  <c r="N13511" i="56"/>
  <c r="N13512" i="56"/>
  <c r="N13513" i="56"/>
  <c r="N13514" i="56"/>
  <c r="N13515" i="56"/>
  <c r="N13516" i="56"/>
  <c r="N13517" i="56"/>
  <c r="N13518" i="56"/>
  <c r="N13519" i="56"/>
  <c r="N13520" i="56"/>
  <c r="N13521" i="56"/>
  <c r="N13522" i="56"/>
  <c r="N13523" i="56"/>
  <c r="N13524" i="56"/>
  <c r="N13525" i="56"/>
  <c r="N13526" i="56"/>
  <c r="N13527" i="56"/>
  <c r="N13528" i="56"/>
  <c r="N13529" i="56"/>
  <c r="N13530" i="56"/>
  <c r="N13531" i="56"/>
  <c r="N13532" i="56"/>
  <c r="N13533" i="56"/>
  <c r="N13534" i="56"/>
  <c r="N13535" i="56"/>
  <c r="N13536" i="56"/>
  <c r="N13537" i="56"/>
  <c r="N13538" i="56"/>
  <c r="N13539" i="56"/>
  <c r="N13540" i="56"/>
  <c r="N13541" i="56"/>
  <c r="N13542" i="56"/>
  <c r="N13543" i="56"/>
  <c r="N13544" i="56"/>
  <c r="N13545" i="56"/>
  <c r="N13546" i="56"/>
  <c r="N13547" i="56"/>
  <c r="N13548" i="56"/>
  <c r="N13549" i="56"/>
  <c r="N13550" i="56"/>
  <c r="N13551" i="56"/>
  <c r="N13552" i="56"/>
  <c r="N13553" i="56"/>
  <c r="N13554" i="56"/>
  <c r="N13555" i="56"/>
  <c r="N13556" i="56"/>
  <c r="N13557" i="56"/>
  <c r="N13558" i="56"/>
  <c r="N13559" i="56"/>
  <c r="N13560" i="56"/>
  <c r="N13561" i="56"/>
  <c r="N13562" i="56"/>
  <c r="N13563" i="56"/>
  <c r="N13564" i="56"/>
  <c r="N13565" i="56"/>
  <c r="N13566" i="56"/>
  <c r="N13567" i="56"/>
  <c r="N13568" i="56"/>
  <c r="N13569" i="56"/>
  <c r="N13570" i="56"/>
  <c r="N13571" i="56"/>
  <c r="N13572" i="56"/>
  <c r="N13573" i="56"/>
  <c r="N13574" i="56"/>
  <c r="N13575" i="56"/>
  <c r="N13576" i="56"/>
  <c r="N13577" i="56"/>
  <c r="N13578" i="56"/>
  <c r="N13579" i="56"/>
  <c r="N13580" i="56"/>
  <c r="N13581" i="56"/>
  <c r="N13582" i="56"/>
  <c r="N13583" i="56"/>
  <c r="N13584" i="56"/>
  <c r="N13585" i="56"/>
  <c r="N13586" i="56"/>
  <c r="N13587" i="56"/>
  <c r="N13588" i="56"/>
  <c r="N13589" i="56"/>
  <c r="N13590" i="56"/>
  <c r="N13591" i="56"/>
  <c r="N13592" i="56"/>
  <c r="N13593" i="56"/>
  <c r="N13594" i="56"/>
  <c r="N13595" i="56"/>
  <c r="N13596" i="56"/>
  <c r="N13597" i="56"/>
  <c r="N13598" i="56"/>
  <c r="N13599" i="56"/>
  <c r="N13600" i="56"/>
  <c r="N13601" i="56"/>
  <c r="N13602" i="56"/>
  <c r="N13603" i="56"/>
  <c r="N13604" i="56"/>
  <c r="N13605" i="56"/>
  <c r="N13606" i="56"/>
  <c r="N13607" i="56"/>
  <c r="N13608" i="56"/>
  <c r="N13609" i="56"/>
  <c r="N13610" i="56"/>
  <c r="N13611" i="56"/>
  <c r="N13612" i="56"/>
  <c r="N13613" i="56"/>
  <c r="N13614" i="56"/>
  <c r="N13615" i="56"/>
  <c r="N13616" i="56"/>
  <c r="N13617" i="56"/>
  <c r="N13618" i="56"/>
  <c r="N13619" i="56"/>
  <c r="N13620" i="56"/>
  <c r="N13621" i="56"/>
  <c r="N13622" i="56"/>
  <c r="N13623" i="56"/>
  <c r="N13624" i="56"/>
  <c r="N13625" i="56"/>
  <c r="N13626" i="56"/>
  <c r="N13627" i="56"/>
  <c r="N13628" i="56"/>
  <c r="N13629" i="56"/>
  <c r="N13630" i="56"/>
  <c r="N13631" i="56"/>
  <c r="N13632" i="56"/>
  <c r="N13633" i="56"/>
  <c r="N13634" i="56"/>
  <c r="N13635" i="56"/>
  <c r="N13636" i="56"/>
  <c r="N13637" i="56"/>
  <c r="N13638" i="56"/>
  <c r="N13639" i="56"/>
  <c r="N13640" i="56"/>
  <c r="N13641" i="56"/>
  <c r="N13642" i="56"/>
  <c r="N13643" i="56"/>
  <c r="N13644" i="56"/>
  <c r="N13645" i="56"/>
  <c r="N13646" i="56"/>
  <c r="N13647" i="56"/>
  <c r="N13648" i="56"/>
  <c r="N13649" i="56"/>
  <c r="N13650" i="56"/>
  <c r="N13651" i="56"/>
  <c r="N13652" i="56"/>
  <c r="N13653" i="56"/>
  <c r="N13654" i="56"/>
  <c r="N13655" i="56"/>
  <c r="N13656" i="56"/>
  <c r="N13657" i="56"/>
  <c r="N13658" i="56"/>
  <c r="N13659" i="56"/>
  <c r="N13660" i="56"/>
  <c r="N13661" i="56"/>
  <c r="N13662" i="56"/>
  <c r="N13663" i="56"/>
  <c r="N13664" i="56"/>
  <c r="N13665" i="56"/>
  <c r="N13666" i="56"/>
  <c r="N13667" i="56"/>
  <c r="N13668" i="56"/>
  <c r="N13669" i="56"/>
  <c r="N13670" i="56"/>
  <c r="N13671" i="56"/>
  <c r="N13672" i="56"/>
  <c r="N13673" i="56"/>
  <c r="N13674" i="56"/>
  <c r="N13675" i="56"/>
  <c r="N13676" i="56"/>
  <c r="N13677" i="56"/>
  <c r="N13678" i="56"/>
  <c r="N13679" i="56"/>
  <c r="N13680" i="56"/>
  <c r="N13681" i="56"/>
  <c r="N13682" i="56"/>
  <c r="N13683" i="56"/>
  <c r="N13684" i="56"/>
  <c r="N13685" i="56"/>
  <c r="N13686" i="56"/>
  <c r="N13687" i="56"/>
  <c r="N13688" i="56"/>
  <c r="N13689" i="56"/>
  <c r="N13690" i="56"/>
  <c r="N13691" i="56"/>
  <c r="N13692" i="56"/>
  <c r="N13693" i="56"/>
  <c r="N13694" i="56"/>
  <c r="N13695" i="56"/>
  <c r="N13696" i="56"/>
  <c r="N13697" i="56"/>
  <c r="N13698" i="56"/>
  <c r="N13699" i="56"/>
  <c r="N13700" i="56"/>
  <c r="N13701" i="56"/>
  <c r="N13702" i="56"/>
  <c r="N13703" i="56"/>
  <c r="N13704" i="56"/>
  <c r="N13705" i="56"/>
  <c r="N13706" i="56"/>
  <c r="N13707" i="56"/>
  <c r="N13708" i="56"/>
  <c r="N13709" i="56"/>
  <c r="N13710" i="56"/>
  <c r="N13711" i="56"/>
  <c r="N13712" i="56"/>
  <c r="N13713" i="56"/>
  <c r="N13714" i="56"/>
  <c r="N13715" i="56"/>
  <c r="N13716" i="56"/>
  <c r="N13717" i="56"/>
  <c r="N13718" i="56"/>
  <c r="N13719" i="56"/>
  <c r="N13720" i="56"/>
  <c r="N13721" i="56"/>
  <c r="N13722" i="56"/>
  <c r="N13723" i="56"/>
  <c r="N13724" i="56"/>
  <c r="N13725" i="56"/>
  <c r="N13726" i="56"/>
  <c r="N13727" i="56"/>
  <c r="N13728" i="56"/>
  <c r="N13729" i="56"/>
  <c r="N13730" i="56"/>
  <c r="N13731" i="56"/>
  <c r="N13732" i="56"/>
  <c r="N13733" i="56"/>
  <c r="N13734" i="56"/>
  <c r="N13735" i="56"/>
  <c r="N13736" i="56"/>
  <c r="N13737" i="56"/>
  <c r="N13738" i="56"/>
  <c r="N13739" i="56"/>
  <c r="N13740" i="56"/>
  <c r="N13741" i="56"/>
  <c r="N13742" i="56"/>
  <c r="N13743" i="56"/>
  <c r="N13744" i="56"/>
  <c r="N13745" i="56"/>
  <c r="N13746" i="56"/>
  <c r="N13747" i="56"/>
  <c r="N13748" i="56"/>
  <c r="N13749" i="56"/>
  <c r="N13750" i="56"/>
  <c r="N13751" i="56"/>
  <c r="N13752" i="56"/>
  <c r="N13753" i="56"/>
  <c r="N13754" i="56"/>
  <c r="N13755" i="56"/>
  <c r="N13756" i="56"/>
  <c r="N13757" i="56"/>
  <c r="N13758" i="56"/>
  <c r="N13759" i="56"/>
  <c r="N13760" i="56"/>
  <c r="N13761" i="56"/>
  <c r="N13762" i="56"/>
  <c r="N13763" i="56"/>
  <c r="N13764" i="56"/>
  <c r="N13765" i="56"/>
  <c r="N13766" i="56"/>
  <c r="N13767" i="56"/>
  <c r="N13768" i="56"/>
  <c r="N13769" i="56"/>
  <c r="N13770" i="56"/>
  <c r="N13771" i="56"/>
  <c r="N13772" i="56"/>
  <c r="N13773" i="56"/>
  <c r="N13774" i="56"/>
  <c r="N13775" i="56"/>
  <c r="N13776" i="56"/>
  <c r="N13777" i="56"/>
  <c r="N13778" i="56"/>
  <c r="N13779" i="56"/>
  <c r="N13780" i="56"/>
  <c r="N13781" i="56"/>
  <c r="N13782" i="56"/>
  <c r="N13783" i="56"/>
  <c r="N13784" i="56"/>
  <c r="N13785" i="56"/>
  <c r="N13786" i="56"/>
  <c r="N13787" i="56"/>
  <c r="N13788" i="56"/>
  <c r="N13789" i="56"/>
  <c r="N13790" i="56"/>
  <c r="N13791" i="56"/>
  <c r="N13792" i="56"/>
  <c r="N13793" i="56"/>
  <c r="N13794" i="56"/>
  <c r="N13795" i="56"/>
  <c r="N13796" i="56"/>
  <c r="N13797" i="56"/>
  <c r="N13798" i="56"/>
  <c r="N13799" i="56"/>
  <c r="N13800" i="56"/>
  <c r="N13801" i="56"/>
  <c r="N13802" i="56"/>
  <c r="N13803" i="56"/>
  <c r="N13804" i="56"/>
  <c r="N13805" i="56"/>
  <c r="N13806" i="56"/>
  <c r="N13807" i="56"/>
  <c r="N13808" i="56"/>
  <c r="N13809" i="56"/>
  <c r="N13810" i="56"/>
  <c r="N13811" i="56"/>
  <c r="N13812" i="56"/>
  <c r="N13813" i="56"/>
  <c r="N13814" i="56"/>
  <c r="N13815" i="56"/>
  <c r="N13816" i="56"/>
  <c r="N13817" i="56"/>
  <c r="N13818" i="56"/>
  <c r="N13819" i="56"/>
  <c r="N13820" i="56"/>
  <c r="N13821" i="56"/>
  <c r="N13822" i="56"/>
  <c r="N13823" i="56"/>
  <c r="N13824" i="56"/>
  <c r="N13825" i="56"/>
  <c r="N13826" i="56"/>
  <c r="N13827" i="56"/>
  <c r="N13828" i="56"/>
  <c r="N13829" i="56"/>
  <c r="N13830" i="56"/>
  <c r="N13831" i="56"/>
  <c r="N13832" i="56"/>
  <c r="N13833" i="56"/>
  <c r="N13834" i="56"/>
  <c r="N13835" i="56"/>
  <c r="N13836" i="56"/>
  <c r="N13837" i="56"/>
  <c r="N13838" i="56"/>
  <c r="N13839" i="56"/>
  <c r="N13840" i="56"/>
  <c r="N13841" i="56"/>
  <c r="N13842" i="56"/>
  <c r="N13843" i="56"/>
  <c r="N13844" i="56"/>
  <c r="N13845" i="56"/>
  <c r="N13846" i="56"/>
  <c r="N13847" i="56"/>
  <c r="N13848" i="56"/>
  <c r="N13849" i="56"/>
  <c r="N13850" i="56"/>
  <c r="N13851" i="56"/>
  <c r="N13852" i="56"/>
  <c r="N13853" i="56"/>
  <c r="N13854" i="56"/>
  <c r="N13855" i="56"/>
  <c r="N13856" i="56"/>
  <c r="N13857" i="56"/>
  <c r="N13858" i="56"/>
  <c r="N13859" i="56"/>
  <c r="N13860" i="56"/>
  <c r="N13861" i="56"/>
  <c r="N13862" i="56"/>
  <c r="N13863" i="56"/>
  <c r="N13864" i="56"/>
  <c r="N13865" i="56"/>
  <c r="N13866" i="56"/>
  <c r="N13867" i="56"/>
  <c r="N13868" i="56"/>
  <c r="N13869" i="56"/>
  <c r="N13870" i="56"/>
  <c r="N13871" i="56"/>
  <c r="N13872" i="56"/>
  <c r="N13873" i="56"/>
  <c r="N13874" i="56"/>
  <c r="N13875" i="56"/>
  <c r="N13876" i="56"/>
  <c r="N13877" i="56"/>
  <c r="N13878" i="56"/>
  <c r="N13879" i="56"/>
  <c r="N13880" i="56"/>
  <c r="N13881" i="56"/>
  <c r="N13882" i="56"/>
  <c r="N13883" i="56"/>
  <c r="N13884" i="56"/>
  <c r="N13885" i="56"/>
  <c r="N13886" i="56"/>
  <c r="N13887" i="56"/>
  <c r="N13888" i="56"/>
  <c r="N13889" i="56"/>
  <c r="N13890" i="56"/>
  <c r="N13891" i="56"/>
  <c r="N13892" i="56"/>
  <c r="N13893" i="56"/>
  <c r="N13894" i="56"/>
  <c r="N13895" i="56"/>
  <c r="N13896" i="56"/>
  <c r="N13897" i="56"/>
  <c r="N13898" i="56"/>
  <c r="N13899" i="56"/>
  <c r="N13900" i="56"/>
  <c r="N13901" i="56"/>
  <c r="N13902" i="56"/>
  <c r="N13903" i="56"/>
  <c r="N13904" i="56"/>
  <c r="N13905" i="56"/>
  <c r="N13906" i="56"/>
  <c r="N13907" i="56"/>
  <c r="N13908" i="56"/>
  <c r="N13909" i="56"/>
  <c r="N13910" i="56"/>
  <c r="N13911" i="56"/>
  <c r="N13912" i="56"/>
  <c r="N13913" i="56"/>
  <c r="N13914" i="56"/>
  <c r="N13915" i="56"/>
  <c r="N13916" i="56"/>
  <c r="N13917" i="56"/>
  <c r="N13918" i="56"/>
  <c r="N13919" i="56"/>
  <c r="N13920" i="56"/>
  <c r="N13921" i="56"/>
  <c r="N13922" i="56"/>
  <c r="N13923" i="56"/>
  <c r="N13924" i="56"/>
  <c r="N13925" i="56"/>
  <c r="N13926" i="56"/>
  <c r="N13927" i="56"/>
  <c r="N13928" i="56"/>
  <c r="N13929" i="56"/>
  <c r="N13930" i="56"/>
  <c r="N13931" i="56"/>
  <c r="N13932" i="56"/>
  <c r="N13933" i="56"/>
  <c r="N13934" i="56"/>
  <c r="N13935" i="56"/>
  <c r="N13936" i="56"/>
  <c r="N13937" i="56"/>
  <c r="N13938" i="56"/>
  <c r="N13939" i="56"/>
  <c r="N13940" i="56"/>
  <c r="N13941" i="56"/>
  <c r="N13942" i="56"/>
  <c r="N13943" i="56"/>
  <c r="N13944" i="56"/>
  <c r="N13945" i="56"/>
  <c r="N13946" i="56"/>
  <c r="N13947" i="56"/>
  <c r="N13948" i="56"/>
  <c r="N13949" i="56"/>
  <c r="N13950" i="56"/>
  <c r="N13951" i="56"/>
  <c r="N13952" i="56"/>
  <c r="N13953" i="56"/>
  <c r="N13954" i="56"/>
  <c r="N13955" i="56"/>
  <c r="N13956" i="56"/>
  <c r="N13957" i="56"/>
  <c r="N13958" i="56"/>
  <c r="N13959" i="56"/>
  <c r="N13960" i="56"/>
  <c r="N13961" i="56"/>
  <c r="N13962" i="56"/>
  <c r="N13963" i="56"/>
  <c r="N13964" i="56"/>
  <c r="N13965" i="56"/>
  <c r="N13966" i="56"/>
  <c r="N13967" i="56"/>
  <c r="N13968" i="56"/>
  <c r="N13969" i="56"/>
  <c r="N13970" i="56"/>
  <c r="N13971" i="56"/>
  <c r="N13972" i="56"/>
  <c r="N13973" i="56"/>
  <c r="N13974" i="56"/>
  <c r="N13975" i="56"/>
  <c r="N13976" i="56"/>
  <c r="N13977" i="56"/>
  <c r="N13978" i="56"/>
  <c r="N13979" i="56"/>
  <c r="N13980" i="56"/>
  <c r="N13981" i="56"/>
  <c r="N13982" i="56"/>
  <c r="N13983" i="56"/>
  <c r="N13984" i="56"/>
  <c r="N13985" i="56"/>
  <c r="N13986" i="56"/>
  <c r="N13987" i="56"/>
  <c r="N13988" i="56"/>
  <c r="N13989" i="56"/>
  <c r="N13990" i="56"/>
  <c r="N13991" i="56"/>
  <c r="N13992" i="56"/>
  <c r="N13993" i="56"/>
  <c r="N13994" i="56"/>
  <c r="N13995" i="56"/>
  <c r="N13996" i="56"/>
  <c r="N13997" i="56"/>
  <c r="N13998" i="56"/>
  <c r="N13999" i="56"/>
  <c r="N14000" i="56"/>
  <c r="N14001" i="56"/>
  <c r="N14002" i="56"/>
  <c r="N14003" i="56"/>
  <c r="N14004" i="56"/>
  <c r="N14005" i="56"/>
  <c r="N14006" i="56"/>
  <c r="N14007" i="56"/>
  <c r="N14008" i="56"/>
  <c r="N14009" i="56"/>
  <c r="N14010" i="56"/>
  <c r="N14011" i="56"/>
  <c r="N14012" i="56"/>
  <c r="N14013" i="56"/>
  <c r="N14014" i="56"/>
  <c r="N14015" i="56"/>
  <c r="N14016" i="56"/>
  <c r="N14017" i="56"/>
  <c r="N14018" i="56"/>
  <c r="N14019" i="56"/>
  <c r="N14020" i="56"/>
  <c r="N14021" i="56"/>
  <c r="N14022" i="56"/>
  <c r="N14023" i="56"/>
  <c r="N14024" i="56"/>
  <c r="N14025" i="56"/>
  <c r="N14026" i="56"/>
  <c r="N14027" i="56"/>
  <c r="N14028" i="56"/>
  <c r="N14029" i="56"/>
  <c r="N14030" i="56"/>
  <c r="N14031" i="56"/>
  <c r="N14032" i="56"/>
  <c r="N14033" i="56"/>
  <c r="N14034" i="56"/>
  <c r="N14035" i="56"/>
  <c r="N14036" i="56"/>
  <c r="N14037" i="56"/>
  <c r="N14038" i="56"/>
  <c r="N14039" i="56"/>
  <c r="N14040" i="56"/>
  <c r="N14041" i="56"/>
  <c r="N14042" i="56"/>
  <c r="N14043" i="56"/>
  <c r="N14044" i="56"/>
  <c r="N14045" i="56"/>
  <c r="N14046" i="56"/>
  <c r="N14047" i="56"/>
  <c r="N14048" i="56"/>
  <c r="N14049" i="56"/>
  <c r="N14050" i="56"/>
  <c r="N14051" i="56"/>
  <c r="N14052" i="56"/>
  <c r="N14053" i="56"/>
  <c r="N14054" i="56"/>
  <c r="N14055" i="56"/>
  <c r="N14056" i="56"/>
  <c r="N14057" i="56"/>
  <c r="N14058" i="56"/>
  <c r="N14059" i="56"/>
  <c r="N14060" i="56"/>
  <c r="N14061" i="56"/>
  <c r="N14062" i="56"/>
  <c r="N14063" i="56"/>
  <c r="N14064" i="56"/>
  <c r="N14065" i="56"/>
  <c r="N14066" i="56"/>
  <c r="N14067" i="56"/>
  <c r="N14068" i="56"/>
  <c r="N14069" i="56"/>
  <c r="N14070" i="56"/>
  <c r="N14071" i="56"/>
  <c r="N14072" i="56"/>
  <c r="N14073" i="56"/>
  <c r="N14074" i="56"/>
  <c r="N14075" i="56"/>
  <c r="N14076" i="56"/>
  <c r="N14077" i="56"/>
  <c r="N14078" i="56"/>
  <c r="N14079" i="56"/>
  <c r="N14080" i="56"/>
  <c r="N14081" i="56"/>
  <c r="N14082" i="56"/>
  <c r="N14083" i="56"/>
  <c r="N14084" i="56"/>
  <c r="N14085" i="56"/>
  <c r="N14086" i="56"/>
  <c r="N14087" i="56"/>
  <c r="N14088" i="56"/>
  <c r="N14089" i="56"/>
  <c r="N14090" i="56"/>
  <c r="N14091" i="56"/>
  <c r="N14092" i="56"/>
  <c r="N14093" i="56"/>
  <c r="N14094" i="56"/>
  <c r="N14095" i="56"/>
  <c r="N14096" i="56"/>
  <c r="N14097" i="56"/>
  <c r="N14098" i="56"/>
  <c r="N14099" i="56"/>
  <c r="N14100" i="56"/>
  <c r="N14101" i="56"/>
  <c r="N14102" i="56"/>
  <c r="N14103" i="56"/>
  <c r="N14104" i="56"/>
  <c r="N14105" i="56"/>
  <c r="N14106" i="56"/>
  <c r="N14107" i="56"/>
  <c r="N14108" i="56"/>
  <c r="N14109" i="56"/>
  <c r="N14110" i="56"/>
  <c r="N14111" i="56"/>
  <c r="N14112" i="56"/>
  <c r="N14113" i="56"/>
  <c r="N14114" i="56"/>
  <c r="N14115" i="56"/>
  <c r="N14116" i="56"/>
  <c r="N14117" i="56"/>
  <c r="N14118" i="56"/>
  <c r="N14119" i="56"/>
  <c r="N14120" i="56"/>
  <c r="N14121" i="56"/>
  <c r="N14122" i="56"/>
  <c r="N14123" i="56"/>
  <c r="N14124" i="56"/>
  <c r="N14125" i="56"/>
  <c r="N14126" i="56"/>
  <c r="N14127" i="56"/>
  <c r="N14128" i="56"/>
  <c r="N14129" i="56"/>
  <c r="N14130" i="56"/>
  <c r="N14131" i="56"/>
  <c r="N14132" i="56"/>
  <c r="N14133" i="56"/>
  <c r="N14134" i="56"/>
  <c r="N14135" i="56"/>
  <c r="N14136" i="56"/>
  <c r="N14137" i="56"/>
  <c r="N14138" i="56"/>
  <c r="N14139" i="56"/>
  <c r="N14140" i="56"/>
  <c r="N14141" i="56"/>
  <c r="N14142" i="56"/>
  <c r="N14143" i="56"/>
  <c r="N14144" i="56"/>
  <c r="N14145" i="56"/>
  <c r="N14146" i="56"/>
  <c r="N14147" i="56"/>
  <c r="N14148" i="56"/>
  <c r="N14149" i="56"/>
  <c r="N14150" i="56"/>
  <c r="N14151" i="56"/>
  <c r="N14152" i="56"/>
  <c r="N14153" i="56"/>
  <c r="N14154" i="56"/>
  <c r="N14155" i="56"/>
  <c r="N14156" i="56"/>
  <c r="N14157" i="56"/>
  <c r="N14158" i="56"/>
  <c r="N14159" i="56"/>
  <c r="N14160" i="56"/>
  <c r="N14161" i="56"/>
  <c r="N14162" i="56"/>
  <c r="N14163" i="56"/>
  <c r="N14164" i="56"/>
  <c r="N14165" i="56"/>
  <c r="N14166" i="56"/>
  <c r="N14167" i="56"/>
  <c r="N14168" i="56"/>
  <c r="N14169" i="56"/>
  <c r="N14170" i="56"/>
  <c r="N14171" i="56"/>
  <c r="N14172" i="56"/>
  <c r="N14173" i="56"/>
  <c r="N14174" i="56"/>
  <c r="N14175" i="56"/>
  <c r="N14176" i="56"/>
  <c r="N14177" i="56"/>
  <c r="N14178" i="56"/>
  <c r="N14179" i="56"/>
  <c r="N14180" i="56"/>
  <c r="N14181" i="56"/>
  <c r="N14182" i="56"/>
  <c r="N14183" i="56"/>
  <c r="N14184" i="56"/>
  <c r="N14185" i="56"/>
  <c r="N14186" i="56"/>
  <c r="N14187" i="56"/>
  <c r="N14188" i="56"/>
  <c r="N14189" i="56"/>
  <c r="N14190" i="56"/>
  <c r="N14191" i="56"/>
  <c r="N14192" i="56"/>
  <c r="N14193" i="56"/>
  <c r="N14194" i="56"/>
  <c r="N14195" i="56"/>
  <c r="N14196" i="56"/>
  <c r="N14197" i="56"/>
  <c r="N14198" i="56"/>
  <c r="N14199" i="56"/>
  <c r="N14200" i="56"/>
  <c r="N14201" i="56"/>
  <c r="N14202" i="56"/>
  <c r="N14203" i="56"/>
  <c r="N14204" i="56"/>
  <c r="N14205" i="56"/>
  <c r="N14206" i="56"/>
  <c r="N14207" i="56"/>
  <c r="N14208" i="56"/>
  <c r="N14209" i="56"/>
  <c r="N14210" i="56"/>
  <c r="N14211" i="56"/>
  <c r="N14212" i="56"/>
  <c r="N14213" i="56"/>
  <c r="N14214" i="56"/>
  <c r="N14215" i="56"/>
  <c r="N14216" i="56"/>
  <c r="N14217" i="56"/>
  <c r="N14218" i="56"/>
  <c r="N14219" i="56"/>
  <c r="N14220" i="56"/>
  <c r="N14221" i="56"/>
  <c r="N14222" i="56"/>
  <c r="N14223" i="56"/>
  <c r="N14224" i="56"/>
  <c r="N14225" i="56"/>
  <c r="N14226" i="56"/>
  <c r="N14227" i="56"/>
  <c r="N14228" i="56"/>
  <c r="N14229" i="56"/>
  <c r="N14230" i="56"/>
  <c r="N14231" i="56"/>
  <c r="N14232" i="56"/>
  <c r="N14233" i="56"/>
  <c r="N14234" i="56"/>
  <c r="N14235" i="56"/>
  <c r="N14236" i="56"/>
  <c r="N14237" i="56"/>
  <c r="N14238" i="56"/>
  <c r="N14239" i="56"/>
  <c r="N14240" i="56"/>
  <c r="N14241" i="56"/>
  <c r="N14242" i="56"/>
  <c r="N14243" i="56"/>
  <c r="N14244" i="56"/>
  <c r="N14245" i="56"/>
  <c r="N14246" i="56"/>
  <c r="N14247" i="56"/>
  <c r="N14248" i="56"/>
  <c r="N14249" i="56"/>
  <c r="N14250" i="56"/>
  <c r="N14251" i="56"/>
  <c r="N14252" i="56"/>
  <c r="N14253" i="56"/>
  <c r="N14254" i="56"/>
  <c r="N14255" i="56"/>
  <c r="N14256" i="56"/>
  <c r="N14257" i="56"/>
  <c r="N14258" i="56"/>
  <c r="N14259" i="56"/>
  <c r="N14260" i="56"/>
  <c r="N14261" i="56"/>
  <c r="N14262" i="56"/>
  <c r="N14263" i="56"/>
  <c r="N14264" i="56"/>
  <c r="N14265" i="56"/>
  <c r="N14266" i="56"/>
  <c r="N14267" i="56"/>
  <c r="N14268" i="56"/>
  <c r="N14269" i="56"/>
  <c r="N14270" i="56"/>
  <c r="N14271" i="56"/>
  <c r="N14272" i="56"/>
  <c r="N14273" i="56"/>
  <c r="N14274" i="56"/>
  <c r="N14275" i="56"/>
  <c r="N14276" i="56"/>
  <c r="N14277" i="56"/>
  <c r="N14278" i="56"/>
  <c r="N14279" i="56"/>
  <c r="N14280" i="56"/>
  <c r="N14281" i="56"/>
  <c r="N14282" i="56"/>
  <c r="N14283" i="56"/>
  <c r="N14284" i="56"/>
  <c r="N14285" i="56"/>
  <c r="N14286" i="56"/>
  <c r="N14287" i="56"/>
  <c r="N14288" i="56"/>
  <c r="N14289" i="56"/>
  <c r="N14290" i="56"/>
  <c r="N14291" i="56"/>
  <c r="N14292" i="56"/>
  <c r="N14293" i="56"/>
  <c r="N14294" i="56"/>
  <c r="N14295" i="56"/>
  <c r="N14296" i="56"/>
  <c r="N14297" i="56"/>
  <c r="N14298" i="56"/>
  <c r="N14299" i="56"/>
  <c r="N14300" i="56"/>
  <c r="N14301" i="56"/>
  <c r="N14302" i="56"/>
  <c r="N14303" i="56"/>
  <c r="N14304" i="56"/>
  <c r="N14305" i="56"/>
  <c r="N14306" i="56"/>
  <c r="N14307" i="56"/>
  <c r="N14308" i="56"/>
  <c r="N14309" i="56"/>
  <c r="N14310" i="56"/>
  <c r="N14311" i="56"/>
  <c r="N14312" i="56"/>
  <c r="N14313" i="56"/>
  <c r="N14314" i="56"/>
  <c r="N14315" i="56"/>
  <c r="N14316" i="56"/>
  <c r="N14317" i="56"/>
  <c r="N14318" i="56"/>
  <c r="N14319" i="56"/>
  <c r="N14320" i="56"/>
  <c r="N14321" i="56"/>
  <c r="N14322" i="56"/>
  <c r="N14323" i="56"/>
  <c r="N14324" i="56"/>
  <c r="N14325" i="56"/>
  <c r="N14326" i="56"/>
  <c r="N14327" i="56"/>
  <c r="N14328" i="56"/>
  <c r="N14329" i="56"/>
  <c r="N14330" i="56"/>
  <c r="N14331" i="56"/>
  <c r="N14332" i="56"/>
  <c r="N14333" i="56"/>
  <c r="N14334" i="56"/>
  <c r="N14335" i="56"/>
  <c r="N14336" i="56"/>
  <c r="N14337" i="56"/>
  <c r="N14338" i="56"/>
  <c r="N14339" i="56"/>
  <c r="N14340" i="56"/>
  <c r="N14341" i="56"/>
  <c r="N14342" i="56"/>
  <c r="N14343" i="56"/>
  <c r="N14344" i="56"/>
  <c r="N14345" i="56"/>
  <c r="N14346" i="56"/>
  <c r="N14347" i="56"/>
  <c r="N14348" i="56"/>
  <c r="N14349" i="56"/>
  <c r="N14350" i="56"/>
  <c r="N14351" i="56"/>
  <c r="N14352" i="56"/>
  <c r="N14353" i="56"/>
  <c r="N14354" i="56"/>
  <c r="N14355" i="56"/>
  <c r="N14356" i="56"/>
  <c r="N14357" i="56"/>
  <c r="N14358" i="56"/>
  <c r="N14359" i="56"/>
  <c r="N14360" i="56"/>
  <c r="N14361" i="56"/>
  <c r="N14362" i="56"/>
  <c r="N14363" i="56"/>
  <c r="N14364" i="56"/>
  <c r="N14365" i="56"/>
  <c r="N14366" i="56"/>
  <c r="N14367" i="56"/>
  <c r="N14368" i="56"/>
  <c r="N14369" i="56"/>
  <c r="N14370" i="56"/>
  <c r="N14371" i="56"/>
  <c r="N14372" i="56"/>
  <c r="N14373" i="56"/>
  <c r="N14374" i="56"/>
  <c r="N14375" i="56"/>
  <c r="N14376" i="56"/>
  <c r="N14377" i="56"/>
  <c r="N14378" i="56"/>
  <c r="N14379" i="56"/>
  <c r="N14380" i="56"/>
  <c r="N14381" i="56"/>
  <c r="N14382" i="56"/>
  <c r="N14383" i="56"/>
  <c r="N14384" i="56"/>
  <c r="N14385" i="56"/>
  <c r="N14386" i="56"/>
  <c r="N14387" i="56"/>
  <c r="N14388" i="56"/>
  <c r="N14389" i="56"/>
  <c r="N14390" i="56"/>
  <c r="N14391" i="56"/>
  <c r="N14392" i="56"/>
  <c r="N14393" i="56"/>
  <c r="N14394" i="56"/>
  <c r="N14395" i="56"/>
  <c r="N14396" i="56"/>
  <c r="N14397" i="56"/>
  <c r="N14398" i="56"/>
  <c r="N14399" i="56"/>
  <c r="N14400" i="56"/>
  <c r="N14401" i="56"/>
  <c r="N14402" i="56"/>
  <c r="N14403" i="56"/>
  <c r="N14404" i="56"/>
  <c r="N14405" i="56"/>
  <c r="N14406" i="56"/>
  <c r="N14407" i="56"/>
  <c r="N14408" i="56"/>
  <c r="N14409" i="56"/>
  <c r="N14410" i="56"/>
  <c r="N14411" i="56"/>
  <c r="N14412" i="56"/>
  <c r="N14413" i="56"/>
  <c r="N14414" i="56"/>
  <c r="N14415" i="56"/>
  <c r="N14416" i="56"/>
  <c r="N14417" i="56"/>
  <c r="N14418" i="56"/>
  <c r="N14419" i="56"/>
  <c r="N14420" i="56"/>
  <c r="N14421" i="56"/>
  <c r="N14422" i="56"/>
  <c r="N14423" i="56"/>
  <c r="N14424" i="56"/>
  <c r="N14425" i="56"/>
  <c r="N14426" i="56"/>
  <c r="N14427" i="56"/>
  <c r="N14428" i="56"/>
  <c r="N14429" i="56"/>
  <c r="N14430" i="56"/>
  <c r="N14431" i="56"/>
  <c r="N14432" i="56"/>
  <c r="N14433" i="56"/>
  <c r="N14434" i="56"/>
  <c r="N14435" i="56"/>
  <c r="N14436" i="56"/>
  <c r="N14437" i="56"/>
  <c r="N14438" i="56"/>
  <c r="N14439" i="56"/>
  <c r="N14440" i="56"/>
  <c r="N14441" i="56"/>
  <c r="N14442" i="56"/>
  <c r="N14443" i="56"/>
  <c r="N14444" i="56"/>
  <c r="N14445" i="56"/>
  <c r="N14446" i="56"/>
  <c r="N14447" i="56"/>
  <c r="N14448" i="56"/>
  <c r="N14449" i="56"/>
  <c r="N14450" i="56"/>
  <c r="N14451" i="56"/>
  <c r="N14452" i="56"/>
  <c r="N14453" i="56"/>
  <c r="N14454" i="56"/>
  <c r="N14455" i="56"/>
  <c r="N14456" i="56"/>
  <c r="N14457" i="56"/>
  <c r="N14458" i="56"/>
  <c r="N14459" i="56"/>
  <c r="N14460" i="56"/>
  <c r="N14461" i="56"/>
  <c r="N14462" i="56"/>
  <c r="N14463" i="56"/>
  <c r="N14464" i="56"/>
  <c r="N14465" i="56"/>
  <c r="N14466" i="56"/>
  <c r="N14467" i="56"/>
  <c r="N14468" i="56"/>
  <c r="N14469" i="56"/>
  <c r="N14470" i="56"/>
  <c r="N14471" i="56"/>
  <c r="N14472" i="56"/>
  <c r="N14473" i="56"/>
  <c r="N14474" i="56"/>
  <c r="N14475" i="56"/>
  <c r="N14476" i="56"/>
  <c r="N14477" i="56"/>
  <c r="N14478" i="56"/>
  <c r="N14479" i="56"/>
  <c r="N14480" i="56"/>
  <c r="N14481" i="56"/>
  <c r="N14482" i="56"/>
  <c r="N14483" i="56"/>
  <c r="N14484" i="56"/>
  <c r="N14485" i="56"/>
  <c r="N14486" i="56"/>
  <c r="N14487" i="56"/>
  <c r="N14488" i="56"/>
  <c r="N14489" i="56"/>
  <c r="N14490" i="56"/>
  <c r="N14491" i="56"/>
  <c r="N14492" i="56"/>
  <c r="N14493" i="56"/>
  <c r="N14494" i="56"/>
  <c r="N14495" i="56"/>
  <c r="N14496" i="56"/>
  <c r="N14497" i="56"/>
  <c r="N14498" i="56"/>
  <c r="N14499" i="56"/>
  <c r="N14500" i="56"/>
  <c r="N14501" i="56"/>
  <c r="N14502" i="56"/>
  <c r="N14503" i="56"/>
  <c r="N14504" i="56"/>
  <c r="N14505" i="56"/>
  <c r="N14506" i="56"/>
  <c r="N14507" i="56"/>
  <c r="N14508" i="56"/>
  <c r="N14509" i="56"/>
  <c r="N14510" i="56"/>
  <c r="N14511" i="56"/>
  <c r="N14512" i="56"/>
  <c r="N14513" i="56"/>
  <c r="N14514" i="56"/>
  <c r="N14515" i="56"/>
  <c r="N14516" i="56"/>
  <c r="N14517" i="56"/>
  <c r="N14518" i="56"/>
  <c r="N14519" i="56"/>
  <c r="N14520" i="56"/>
  <c r="N14521" i="56"/>
  <c r="N14522" i="56"/>
  <c r="N14523" i="56"/>
  <c r="N14524" i="56"/>
  <c r="N14525" i="56"/>
  <c r="N14526" i="56"/>
  <c r="N14527" i="56"/>
  <c r="N14528" i="56"/>
  <c r="N14529" i="56"/>
  <c r="N14530" i="56"/>
  <c r="N14531" i="56"/>
  <c r="N14532" i="56"/>
  <c r="N14533" i="56"/>
  <c r="N14534" i="56"/>
  <c r="N14535" i="56"/>
  <c r="N14536" i="56"/>
  <c r="N14537" i="56"/>
  <c r="N14538" i="56"/>
  <c r="N14539" i="56"/>
  <c r="N14540" i="56"/>
  <c r="N14541" i="56"/>
  <c r="N14542" i="56"/>
  <c r="N14543" i="56"/>
  <c r="N14544" i="56"/>
  <c r="N14545" i="56"/>
  <c r="N14546" i="56"/>
  <c r="N14547" i="56"/>
  <c r="N14548" i="56"/>
  <c r="N14549" i="56"/>
  <c r="N14550" i="56"/>
  <c r="N14551" i="56"/>
  <c r="N14552" i="56"/>
  <c r="N14553" i="56"/>
  <c r="N14554" i="56"/>
  <c r="N14555" i="56"/>
  <c r="N14556" i="56"/>
  <c r="N14557" i="56"/>
  <c r="N14558" i="56"/>
  <c r="N14559" i="56"/>
  <c r="N14560" i="56"/>
  <c r="N14561" i="56"/>
  <c r="N14562" i="56"/>
  <c r="N14563" i="56"/>
  <c r="N14564" i="56"/>
  <c r="N14565" i="56"/>
  <c r="N14566" i="56"/>
  <c r="N14567" i="56"/>
  <c r="N14568" i="56"/>
  <c r="N14569" i="56"/>
  <c r="N14570" i="56"/>
  <c r="N14571" i="56"/>
  <c r="N14572" i="56"/>
  <c r="N14573" i="56"/>
  <c r="N14574" i="56"/>
  <c r="N14575" i="56"/>
  <c r="N14576" i="56"/>
  <c r="N14577" i="56"/>
  <c r="N14578" i="56"/>
  <c r="N14579" i="56"/>
  <c r="N14580" i="56"/>
  <c r="N14581" i="56"/>
  <c r="N14582" i="56"/>
  <c r="N14583" i="56"/>
  <c r="N14584" i="56"/>
  <c r="N14585" i="56"/>
  <c r="N14586" i="56"/>
  <c r="N14587" i="56"/>
  <c r="N14588" i="56"/>
  <c r="N14589" i="56"/>
  <c r="N14590" i="56"/>
  <c r="N14591" i="56"/>
  <c r="N14592" i="56"/>
  <c r="N14593" i="56"/>
  <c r="N14594" i="56"/>
  <c r="N14595" i="56"/>
  <c r="N14596" i="56"/>
  <c r="N14597" i="56"/>
  <c r="N14598" i="56"/>
  <c r="N14599" i="56"/>
  <c r="N14600" i="56"/>
  <c r="N14601" i="56"/>
  <c r="N14602" i="56"/>
  <c r="N14603" i="56"/>
  <c r="N14604" i="56"/>
  <c r="N14605" i="56"/>
  <c r="N14606" i="56"/>
  <c r="N14607" i="56"/>
  <c r="N14608" i="56"/>
  <c r="N14609" i="56"/>
  <c r="N14610" i="56"/>
  <c r="N14611" i="56"/>
  <c r="N14612" i="56"/>
  <c r="N14613" i="56"/>
  <c r="N14614" i="56"/>
  <c r="N14615" i="56"/>
  <c r="N14616" i="56"/>
  <c r="N14617" i="56"/>
  <c r="N14618" i="56"/>
  <c r="N14619" i="56"/>
  <c r="N14620" i="56"/>
  <c r="N14621" i="56"/>
  <c r="N14622" i="56"/>
  <c r="N14623" i="56"/>
  <c r="N14624" i="56"/>
  <c r="N14625" i="56"/>
  <c r="N14626" i="56"/>
  <c r="N14627" i="56"/>
  <c r="N14628" i="56"/>
  <c r="N14629" i="56"/>
  <c r="N14630" i="56"/>
  <c r="N14631" i="56"/>
  <c r="N14632" i="56"/>
  <c r="N14633" i="56"/>
  <c r="N14634" i="56"/>
  <c r="N14635" i="56"/>
  <c r="N14636" i="56"/>
  <c r="N14637" i="56"/>
  <c r="N14638" i="56"/>
  <c r="N14639" i="56"/>
  <c r="N14640" i="56"/>
  <c r="N14641" i="56"/>
  <c r="N14642" i="56"/>
  <c r="N14643" i="56"/>
  <c r="N14644" i="56"/>
  <c r="N14645" i="56"/>
  <c r="N14646" i="56"/>
  <c r="N14647" i="56"/>
  <c r="N14648" i="56"/>
  <c r="N14649" i="56"/>
  <c r="N14650" i="56"/>
  <c r="N14651" i="56"/>
  <c r="N14652" i="56"/>
  <c r="N14653" i="56"/>
  <c r="N14654" i="56"/>
  <c r="N14655" i="56"/>
  <c r="N14656" i="56"/>
  <c r="N14657" i="56"/>
  <c r="N14658" i="56"/>
  <c r="N14659" i="56"/>
  <c r="N14660" i="56"/>
  <c r="N14661" i="56"/>
  <c r="N14662" i="56"/>
  <c r="N14663" i="56"/>
  <c r="N14664" i="56"/>
  <c r="N14665" i="56"/>
  <c r="N14666" i="56"/>
  <c r="N14667" i="56"/>
  <c r="N14668" i="56"/>
  <c r="N14669" i="56"/>
  <c r="N14670" i="56"/>
  <c r="N14671" i="56"/>
  <c r="N14672" i="56"/>
  <c r="N14673" i="56"/>
  <c r="N14674" i="56"/>
  <c r="N14675" i="56"/>
  <c r="N14676" i="56"/>
  <c r="N14677" i="56"/>
  <c r="N14678" i="56"/>
  <c r="N14679" i="56"/>
  <c r="N14680" i="56"/>
  <c r="N14681" i="56"/>
  <c r="N14682" i="56"/>
  <c r="N14683" i="56"/>
  <c r="N14684" i="56"/>
  <c r="N14685" i="56"/>
  <c r="N14686" i="56"/>
  <c r="N14687" i="56"/>
  <c r="N14688" i="56"/>
  <c r="N14689" i="56"/>
  <c r="N14690" i="56"/>
  <c r="N14691" i="56"/>
  <c r="N14692" i="56"/>
  <c r="N14693" i="56"/>
  <c r="N14694" i="56"/>
  <c r="N14695" i="56"/>
  <c r="N14696" i="56"/>
  <c r="N14697" i="56"/>
  <c r="N14698" i="56"/>
  <c r="N14699" i="56"/>
  <c r="N14700" i="56"/>
  <c r="N14701" i="56"/>
  <c r="N14702" i="56"/>
  <c r="N14703" i="56"/>
  <c r="N14704" i="56"/>
  <c r="N14705" i="56"/>
  <c r="N14706" i="56"/>
  <c r="N14707" i="56"/>
  <c r="N14708" i="56"/>
  <c r="N14709" i="56"/>
  <c r="N14710" i="56"/>
  <c r="N14711" i="56"/>
  <c r="N14712" i="56"/>
  <c r="N14713" i="56"/>
  <c r="N14714" i="56"/>
  <c r="N14715" i="56"/>
  <c r="N14716" i="56"/>
  <c r="N14717" i="56"/>
  <c r="N14718" i="56"/>
  <c r="N14719" i="56"/>
  <c r="N14720" i="56"/>
  <c r="N14721" i="56"/>
  <c r="N14722" i="56"/>
  <c r="N14723" i="56"/>
  <c r="N14724" i="56"/>
  <c r="N14725" i="56"/>
  <c r="N14726" i="56"/>
  <c r="N14727" i="56"/>
  <c r="N14728" i="56"/>
  <c r="N14729" i="56"/>
  <c r="N14730" i="56"/>
  <c r="N14731" i="56"/>
  <c r="N14732" i="56"/>
  <c r="N14733" i="56"/>
  <c r="N14734" i="56"/>
  <c r="N14735" i="56"/>
  <c r="N14736" i="56"/>
  <c r="N14737" i="56"/>
  <c r="N14738" i="56"/>
  <c r="N14739" i="56"/>
  <c r="N14740" i="56"/>
  <c r="N14741" i="56"/>
  <c r="N14742" i="56"/>
  <c r="N14743" i="56"/>
  <c r="N14744" i="56"/>
  <c r="N14745" i="56"/>
  <c r="N14746" i="56"/>
  <c r="N14747" i="56"/>
  <c r="N14748" i="56"/>
  <c r="N14749" i="56"/>
  <c r="N14750" i="56"/>
  <c r="N14751" i="56"/>
  <c r="N14752" i="56"/>
  <c r="N14753" i="56"/>
  <c r="N14754" i="56"/>
  <c r="N14755" i="56"/>
  <c r="N14756" i="56"/>
  <c r="N14757" i="56"/>
  <c r="N14758" i="56"/>
  <c r="N14759" i="56"/>
  <c r="N14760" i="56"/>
  <c r="N14761" i="56"/>
  <c r="N14762" i="56"/>
  <c r="N14763" i="56"/>
  <c r="N14764" i="56"/>
  <c r="N14765" i="56"/>
  <c r="N14766" i="56"/>
  <c r="N14767" i="56"/>
  <c r="N14768" i="56"/>
  <c r="N14769" i="56"/>
  <c r="N14770" i="56"/>
  <c r="N14771" i="56"/>
  <c r="N14772" i="56"/>
  <c r="N14773" i="56"/>
  <c r="N14774" i="56"/>
  <c r="N14775" i="56"/>
  <c r="N14776" i="56"/>
  <c r="N14777" i="56"/>
  <c r="N14778" i="56"/>
  <c r="N14779" i="56"/>
  <c r="N14780" i="56"/>
  <c r="N14781" i="56"/>
  <c r="N14782" i="56"/>
  <c r="N14783" i="56"/>
  <c r="N14784" i="56"/>
  <c r="N14785" i="56"/>
  <c r="N14786" i="56"/>
  <c r="N14787" i="56"/>
  <c r="N14788" i="56"/>
  <c r="N14789" i="56"/>
  <c r="N14790" i="56"/>
  <c r="N14791" i="56"/>
  <c r="N14792" i="56"/>
  <c r="N14793" i="56"/>
  <c r="N14794" i="56"/>
  <c r="N14795" i="56"/>
  <c r="N14796" i="56"/>
  <c r="N14797" i="56"/>
  <c r="N14798" i="56"/>
  <c r="N14799" i="56"/>
  <c r="N14800" i="56"/>
  <c r="N14801" i="56"/>
  <c r="N14802" i="56"/>
  <c r="N14803" i="56"/>
  <c r="N14804" i="56"/>
  <c r="N14805" i="56"/>
  <c r="N14806" i="56"/>
  <c r="N14807" i="56"/>
  <c r="N14808" i="56"/>
  <c r="N14809" i="56"/>
  <c r="N14810" i="56"/>
  <c r="N14811" i="56"/>
  <c r="N14812" i="56"/>
  <c r="N14813" i="56"/>
  <c r="N14814" i="56"/>
  <c r="N14815" i="56"/>
  <c r="N14816" i="56"/>
  <c r="N14817" i="56"/>
  <c r="N14818" i="56"/>
  <c r="N14819" i="56"/>
  <c r="N14820" i="56"/>
  <c r="N14821" i="56"/>
  <c r="N14822" i="56"/>
  <c r="N14823" i="56"/>
  <c r="N14824" i="56"/>
  <c r="N14825" i="56"/>
  <c r="N14826" i="56"/>
  <c r="N14827" i="56"/>
  <c r="N14828" i="56"/>
  <c r="N14829" i="56"/>
  <c r="N14830" i="56"/>
  <c r="N14831" i="56"/>
  <c r="N14832" i="56"/>
  <c r="N14833" i="56"/>
  <c r="N14834" i="56"/>
  <c r="N14835" i="56"/>
  <c r="N14836" i="56"/>
  <c r="N14837" i="56"/>
  <c r="N14838" i="56"/>
  <c r="N14839" i="56"/>
  <c r="N14840" i="56"/>
  <c r="N14841" i="56"/>
  <c r="N14842" i="56"/>
  <c r="N14843" i="56"/>
  <c r="N14844" i="56"/>
  <c r="N14845" i="56"/>
  <c r="N14846" i="56"/>
  <c r="N14847" i="56"/>
  <c r="N14848" i="56"/>
  <c r="N14849" i="56"/>
  <c r="N14850" i="56"/>
  <c r="N14851" i="56"/>
  <c r="N14852" i="56"/>
  <c r="N14853" i="56"/>
  <c r="N14854" i="56"/>
  <c r="N14855" i="56"/>
  <c r="N14856" i="56"/>
  <c r="N14857" i="56"/>
  <c r="N14858" i="56"/>
  <c r="N14859" i="56"/>
  <c r="N14860" i="56"/>
  <c r="N14861" i="56"/>
  <c r="N14862" i="56"/>
  <c r="N14863" i="56"/>
  <c r="N14864" i="56"/>
  <c r="N14865" i="56"/>
  <c r="N14866" i="56"/>
  <c r="N14867" i="56"/>
  <c r="N14868" i="56"/>
  <c r="N14869" i="56"/>
  <c r="N14870" i="56"/>
  <c r="N14871" i="56"/>
  <c r="N14872" i="56"/>
  <c r="N14873" i="56"/>
  <c r="N14874" i="56"/>
  <c r="N14875" i="56"/>
  <c r="N14876" i="56"/>
  <c r="N14877" i="56"/>
  <c r="N14878" i="56"/>
  <c r="N14879" i="56"/>
  <c r="N14880" i="56"/>
  <c r="N14881" i="56"/>
  <c r="N14882" i="56"/>
  <c r="N14883" i="56"/>
  <c r="N14884" i="56"/>
  <c r="N14885" i="56"/>
  <c r="N14886" i="56"/>
  <c r="N14887" i="56"/>
  <c r="N14888" i="56"/>
  <c r="N14889" i="56"/>
  <c r="N14890" i="56"/>
  <c r="N14891" i="56"/>
  <c r="N14892" i="56"/>
  <c r="N14893" i="56"/>
  <c r="N14894" i="56"/>
  <c r="N14895" i="56"/>
  <c r="N14896" i="56"/>
  <c r="N14897" i="56"/>
  <c r="N14898" i="56"/>
  <c r="N14899" i="56"/>
  <c r="N14900" i="56"/>
  <c r="N14901" i="56"/>
  <c r="N14902" i="56"/>
  <c r="N14903" i="56"/>
  <c r="N14904" i="56"/>
  <c r="N14905" i="56"/>
  <c r="N14906" i="56"/>
  <c r="N14907" i="56"/>
  <c r="N14908" i="56"/>
  <c r="N14909" i="56"/>
  <c r="N14910" i="56"/>
  <c r="N14911" i="56"/>
  <c r="N14912" i="56"/>
  <c r="N14913" i="56"/>
  <c r="N14914" i="56"/>
  <c r="N14915" i="56"/>
  <c r="N14916" i="56"/>
  <c r="N14917" i="56"/>
  <c r="N14918" i="56"/>
  <c r="N14919" i="56"/>
  <c r="N14920" i="56"/>
  <c r="N14921" i="56"/>
  <c r="N14922" i="56"/>
  <c r="N14923" i="56"/>
  <c r="N14924" i="56"/>
  <c r="N14925" i="56"/>
  <c r="N14926" i="56"/>
  <c r="N14927" i="56"/>
  <c r="N14928" i="56"/>
  <c r="N14929" i="56"/>
  <c r="N14930" i="56"/>
  <c r="N14931" i="56"/>
  <c r="N14932" i="56"/>
  <c r="N14933" i="56"/>
  <c r="N14934" i="56"/>
  <c r="N14935" i="56"/>
  <c r="N14936" i="56"/>
  <c r="N14937" i="56"/>
  <c r="N14938" i="56"/>
  <c r="N14939" i="56"/>
  <c r="N14940" i="56"/>
  <c r="N14941" i="56"/>
  <c r="N14942" i="56"/>
  <c r="N14943" i="56"/>
  <c r="N14944" i="56"/>
  <c r="N14945" i="56"/>
  <c r="N14946" i="56"/>
  <c r="N14947" i="56"/>
  <c r="N14948" i="56"/>
  <c r="N14949" i="56"/>
  <c r="N14950" i="56"/>
  <c r="N14951" i="56"/>
  <c r="N14952" i="56"/>
  <c r="N14953" i="56"/>
  <c r="N14954" i="56"/>
  <c r="N14955" i="56"/>
  <c r="N14956" i="56"/>
  <c r="N14957" i="56"/>
  <c r="N14958" i="56"/>
  <c r="N14959" i="56"/>
  <c r="N14960" i="56"/>
  <c r="N14961" i="56"/>
  <c r="N14962" i="56"/>
  <c r="N14963" i="56"/>
  <c r="N14964" i="56"/>
  <c r="N14965" i="56"/>
  <c r="N14966" i="56"/>
  <c r="N14967" i="56"/>
  <c r="N14968" i="56"/>
  <c r="N14969" i="56"/>
  <c r="N14970" i="56"/>
  <c r="N14971" i="56"/>
  <c r="N14972" i="56"/>
  <c r="N14973" i="56"/>
  <c r="N14974" i="56"/>
  <c r="N14975" i="56"/>
  <c r="N14976" i="56"/>
  <c r="N14977" i="56"/>
  <c r="N14978" i="56"/>
  <c r="N14979" i="56"/>
  <c r="N14980" i="56"/>
  <c r="N14981" i="56"/>
  <c r="N14982" i="56"/>
  <c r="N14983" i="56"/>
  <c r="N14984" i="56"/>
  <c r="N14985" i="56"/>
  <c r="N14986" i="56"/>
  <c r="N14987" i="56"/>
  <c r="N14988" i="56"/>
  <c r="N14989" i="56"/>
  <c r="N14990" i="56"/>
  <c r="N14991" i="56"/>
  <c r="N14992" i="56"/>
  <c r="N14993" i="56"/>
  <c r="N14994" i="56"/>
  <c r="N14995" i="56"/>
  <c r="N14996" i="56"/>
  <c r="N14997" i="56"/>
  <c r="N14998" i="56"/>
  <c r="N14999" i="56"/>
  <c r="N15000" i="56"/>
  <c r="N15001" i="56"/>
  <c r="N15002" i="56"/>
  <c r="N15003" i="56"/>
  <c r="N15004" i="56"/>
  <c r="N15005" i="56"/>
  <c r="N15006" i="56"/>
  <c r="N15007" i="56"/>
  <c r="N15008" i="56"/>
  <c r="N15009" i="56"/>
  <c r="N15010" i="56"/>
  <c r="N15011" i="56"/>
  <c r="N15012" i="56"/>
  <c r="N15013" i="56"/>
  <c r="N15014" i="56"/>
  <c r="N15015" i="56"/>
  <c r="N15016" i="56"/>
  <c r="N15017" i="56"/>
  <c r="N15018" i="56"/>
  <c r="N15019" i="56"/>
  <c r="N15020" i="56"/>
  <c r="N15021" i="56"/>
  <c r="N15022" i="56"/>
  <c r="N15023" i="56"/>
  <c r="N15024" i="56"/>
  <c r="N15025" i="56"/>
  <c r="N15026" i="56"/>
  <c r="N15027" i="56"/>
  <c r="N15028" i="56"/>
  <c r="N15029" i="56"/>
  <c r="N15030" i="56"/>
  <c r="N15031" i="56"/>
  <c r="N15032" i="56"/>
  <c r="N15033" i="56"/>
  <c r="N15034" i="56"/>
  <c r="N15035" i="56"/>
  <c r="N15036" i="56"/>
  <c r="N15037" i="56"/>
  <c r="N15038" i="56"/>
  <c r="N15039" i="56"/>
  <c r="N15040" i="56"/>
  <c r="N15041" i="56"/>
  <c r="N15042" i="56"/>
  <c r="N15043" i="56"/>
  <c r="N15044" i="56"/>
  <c r="N15045" i="56"/>
  <c r="N15046" i="56"/>
  <c r="N15047" i="56"/>
  <c r="N15048" i="56"/>
  <c r="N15049" i="56"/>
  <c r="N15050" i="56"/>
  <c r="N15051" i="56"/>
  <c r="N15052" i="56"/>
  <c r="N15053" i="56"/>
  <c r="N15054" i="56"/>
  <c r="N15055" i="56"/>
  <c r="N15056" i="56"/>
  <c r="N15057" i="56"/>
  <c r="N15058" i="56"/>
  <c r="N15059" i="56"/>
  <c r="N15060" i="56"/>
  <c r="N15061" i="56"/>
  <c r="N15062" i="56"/>
  <c r="N15063" i="56"/>
  <c r="N15064" i="56"/>
  <c r="N15065" i="56"/>
  <c r="N15066" i="56"/>
  <c r="N15067" i="56"/>
  <c r="N15068" i="56"/>
  <c r="N15069" i="56"/>
  <c r="N15070" i="56"/>
  <c r="N15071" i="56"/>
  <c r="N15072" i="56"/>
  <c r="N15073" i="56"/>
  <c r="N15074" i="56"/>
  <c r="N15075" i="56"/>
  <c r="N15076" i="56"/>
  <c r="N15077" i="56"/>
  <c r="N15078" i="56"/>
  <c r="N15079" i="56"/>
  <c r="N15080" i="56"/>
  <c r="N15081" i="56"/>
  <c r="N15082" i="56"/>
  <c r="N15083" i="56"/>
  <c r="N15084" i="56"/>
  <c r="N15085" i="56"/>
  <c r="N15086" i="56"/>
  <c r="N15087" i="56"/>
  <c r="N15088" i="56"/>
  <c r="N15089" i="56"/>
  <c r="N15090" i="56"/>
  <c r="N15091" i="56"/>
  <c r="N15092" i="56"/>
  <c r="N15093" i="56"/>
  <c r="N15094" i="56"/>
  <c r="N15095" i="56"/>
  <c r="N15096" i="56"/>
  <c r="N15097" i="56"/>
  <c r="N15098" i="56"/>
  <c r="N15099" i="56"/>
  <c r="N15100" i="56"/>
  <c r="N15101" i="56"/>
  <c r="N15102" i="56"/>
  <c r="N15103" i="56"/>
  <c r="N15104" i="56"/>
  <c r="N15105" i="56"/>
  <c r="N15106" i="56"/>
  <c r="N15107" i="56"/>
  <c r="N15108" i="56"/>
  <c r="N15109" i="56"/>
  <c r="N15110" i="56"/>
  <c r="N15111" i="56"/>
  <c r="N15112" i="56"/>
  <c r="N15113" i="56"/>
  <c r="N15114" i="56"/>
  <c r="N15115" i="56"/>
  <c r="N15116" i="56"/>
  <c r="N15117" i="56"/>
  <c r="N15118" i="56"/>
  <c r="N15119" i="56"/>
  <c r="N15120" i="56"/>
  <c r="N15121" i="56"/>
  <c r="N15122" i="56"/>
  <c r="N15123" i="56"/>
  <c r="N15124" i="56"/>
  <c r="N15125" i="56"/>
  <c r="N15126" i="56"/>
  <c r="N15127" i="56"/>
  <c r="N15128" i="56"/>
  <c r="N15129" i="56"/>
  <c r="N15130" i="56"/>
  <c r="N15131" i="56"/>
  <c r="N15132" i="56"/>
  <c r="N15133" i="56"/>
  <c r="N15134" i="56"/>
  <c r="N15135" i="56"/>
  <c r="N15136" i="56"/>
  <c r="N15137" i="56"/>
  <c r="N15138" i="56"/>
  <c r="N15139" i="56"/>
  <c r="N15140" i="56"/>
  <c r="N15141" i="56"/>
  <c r="N15142" i="56"/>
  <c r="N15143" i="56"/>
  <c r="N15144" i="56"/>
  <c r="N15145" i="56"/>
  <c r="N15146" i="56"/>
  <c r="N15147" i="56"/>
  <c r="N15148" i="56"/>
  <c r="N15149" i="56"/>
  <c r="N15150" i="56"/>
  <c r="N15151" i="56"/>
  <c r="N15152" i="56"/>
  <c r="N15153" i="56"/>
  <c r="N15154" i="56"/>
  <c r="N15155" i="56"/>
  <c r="N15156" i="56"/>
  <c r="N15157" i="56"/>
  <c r="N15158" i="56"/>
  <c r="N15159" i="56"/>
  <c r="N15160" i="56"/>
  <c r="N15161" i="56"/>
  <c r="N15162" i="56"/>
  <c r="N15163" i="56"/>
  <c r="N15164" i="56"/>
  <c r="N15165" i="56"/>
  <c r="N15166" i="56"/>
  <c r="N15167" i="56"/>
  <c r="N15168" i="56"/>
  <c r="N15169" i="56"/>
  <c r="N15170" i="56"/>
  <c r="N15171" i="56"/>
  <c r="N15172" i="56"/>
  <c r="N15173" i="56"/>
  <c r="N15174" i="56"/>
  <c r="N15175" i="56"/>
  <c r="N15176" i="56"/>
  <c r="N15177" i="56"/>
  <c r="N15178" i="56"/>
  <c r="N15179" i="56"/>
  <c r="N15180" i="56"/>
  <c r="N15181" i="56"/>
  <c r="N15182" i="56"/>
  <c r="N15183" i="56"/>
  <c r="N15184" i="56"/>
  <c r="N15185" i="56"/>
  <c r="N15186" i="56"/>
  <c r="N15187" i="56"/>
  <c r="N15188" i="56"/>
  <c r="N15189" i="56"/>
  <c r="N15190" i="56"/>
  <c r="N15191" i="56"/>
  <c r="N15192" i="56"/>
  <c r="N15193" i="56"/>
  <c r="N15194" i="56"/>
  <c r="N15195" i="56"/>
  <c r="N15196" i="56"/>
  <c r="N15197" i="56"/>
  <c r="N15198" i="56"/>
  <c r="N15199" i="56"/>
  <c r="N15200" i="56"/>
  <c r="N15201" i="56"/>
  <c r="N15202" i="56"/>
  <c r="N15203" i="56"/>
  <c r="N15204" i="56"/>
  <c r="N15205" i="56"/>
  <c r="N15206" i="56"/>
  <c r="N15207" i="56"/>
  <c r="N15208" i="56"/>
  <c r="N15209" i="56"/>
  <c r="N15210" i="56"/>
  <c r="N15211" i="56"/>
  <c r="N15212" i="56"/>
  <c r="N15213" i="56"/>
  <c r="N15214" i="56"/>
  <c r="N15215" i="56"/>
  <c r="N15216" i="56"/>
  <c r="N15217" i="56"/>
  <c r="N15218" i="56"/>
  <c r="N15219" i="56"/>
  <c r="N15220" i="56"/>
  <c r="N15221" i="56"/>
  <c r="N15222" i="56"/>
  <c r="N15223" i="56"/>
  <c r="N15224" i="56"/>
  <c r="N15225" i="56"/>
  <c r="N15226" i="56"/>
  <c r="N15227" i="56"/>
  <c r="N15228" i="56"/>
  <c r="N15229" i="56"/>
  <c r="N15230" i="56"/>
  <c r="N15231" i="56"/>
  <c r="N15232" i="56"/>
  <c r="N15233" i="56"/>
  <c r="N15234" i="56"/>
  <c r="N15235" i="56"/>
  <c r="N15236" i="56"/>
  <c r="N15237" i="56"/>
  <c r="N15238" i="56"/>
  <c r="N15239" i="56"/>
  <c r="N15240" i="56"/>
  <c r="N15241" i="56"/>
  <c r="N15242" i="56"/>
  <c r="N15243" i="56"/>
  <c r="N15244" i="56"/>
  <c r="N15245" i="56"/>
  <c r="N15246" i="56"/>
  <c r="N15247" i="56"/>
  <c r="N15248" i="56"/>
  <c r="N15249" i="56"/>
  <c r="N15250" i="56"/>
  <c r="N15251" i="56"/>
  <c r="N15252" i="56"/>
  <c r="N15253" i="56"/>
  <c r="N15254" i="56"/>
  <c r="N15255" i="56"/>
  <c r="N15256" i="56"/>
  <c r="N15257" i="56"/>
  <c r="N15258" i="56"/>
  <c r="N15259" i="56"/>
  <c r="N15260" i="56"/>
  <c r="N15261" i="56"/>
  <c r="N15262" i="56"/>
  <c r="N15263" i="56"/>
  <c r="N15264" i="56"/>
  <c r="N15265" i="56"/>
  <c r="N15266" i="56"/>
  <c r="N15267" i="56"/>
  <c r="N15268" i="56"/>
  <c r="N15269" i="56"/>
  <c r="N15270" i="56"/>
  <c r="N15271" i="56"/>
  <c r="N15272" i="56"/>
  <c r="N15273" i="56"/>
  <c r="N15274" i="56"/>
  <c r="N15275" i="56"/>
  <c r="N15276" i="56"/>
  <c r="N15277" i="56"/>
  <c r="N15278" i="56"/>
  <c r="N15279" i="56"/>
  <c r="N15280" i="56"/>
  <c r="N15281" i="56"/>
  <c r="N15282" i="56"/>
  <c r="N15283" i="56"/>
  <c r="N15284" i="56"/>
  <c r="N15285" i="56"/>
  <c r="N15286" i="56"/>
  <c r="N15287" i="56"/>
  <c r="N15288" i="56"/>
  <c r="N15289" i="56"/>
  <c r="N15290" i="56"/>
  <c r="N15291" i="56"/>
  <c r="N15292" i="56"/>
  <c r="N15293" i="56"/>
  <c r="N15294" i="56"/>
  <c r="N15295" i="56"/>
  <c r="N15296" i="56"/>
  <c r="N15297" i="56"/>
  <c r="N15298" i="56"/>
  <c r="N15299" i="56"/>
  <c r="N15300" i="56"/>
  <c r="N15301" i="56"/>
  <c r="N15302" i="56"/>
  <c r="N15303" i="56"/>
  <c r="N15304" i="56"/>
  <c r="N15305" i="56"/>
  <c r="N15306" i="56"/>
  <c r="N15307" i="56"/>
  <c r="N15308" i="56"/>
  <c r="N15309" i="56"/>
  <c r="N15310" i="56"/>
  <c r="N15311" i="56"/>
  <c r="N15312" i="56"/>
  <c r="N15313" i="56"/>
  <c r="N15314" i="56"/>
  <c r="N15315" i="56"/>
  <c r="N15316" i="56"/>
  <c r="N15317" i="56"/>
  <c r="N15318" i="56"/>
  <c r="N15319" i="56"/>
  <c r="N15320" i="56"/>
  <c r="N15321" i="56"/>
  <c r="N15322" i="56"/>
  <c r="N15323" i="56"/>
  <c r="N15324" i="56"/>
  <c r="N15325" i="56"/>
  <c r="N15326" i="56"/>
  <c r="N15327" i="56"/>
  <c r="N15328" i="56"/>
  <c r="N15329" i="56"/>
  <c r="N15330" i="56"/>
  <c r="N15331" i="56"/>
  <c r="N15332" i="56"/>
  <c r="N15333" i="56"/>
  <c r="N15334" i="56"/>
  <c r="N15335" i="56"/>
  <c r="N15336" i="56"/>
  <c r="N15337" i="56"/>
  <c r="N15338" i="56"/>
  <c r="N15339" i="56"/>
  <c r="N15340" i="56"/>
  <c r="N15341" i="56"/>
  <c r="N15342" i="56"/>
  <c r="N15343" i="56"/>
  <c r="N15344" i="56"/>
  <c r="N15345" i="56"/>
  <c r="N15346" i="56"/>
  <c r="N15347" i="56"/>
  <c r="N15348" i="56"/>
  <c r="N15349" i="56"/>
  <c r="N15350" i="56"/>
  <c r="N15351" i="56"/>
  <c r="N15352" i="56"/>
  <c r="N15353" i="56"/>
  <c r="N15354" i="56"/>
  <c r="N15355" i="56"/>
  <c r="N15356" i="56"/>
  <c r="N15357" i="56"/>
  <c r="N15358" i="56"/>
  <c r="N15359" i="56"/>
  <c r="N15360" i="56"/>
  <c r="N15361" i="56"/>
  <c r="N15362" i="56"/>
  <c r="N15363" i="56"/>
  <c r="N15364" i="56"/>
  <c r="N15365" i="56"/>
  <c r="N15366" i="56"/>
  <c r="N15367" i="56"/>
  <c r="N15368" i="56"/>
  <c r="N15369" i="56"/>
  <c r="N15370" i="56"/>
  <c r="N15371" i="56"/>
  <c r="N15372" i="56"/>
  <c r="N15373" i="56"/>
  <c r="N15374" i="56"/>
  <c r="N15375" i="56"/>
  <c r="N15376" i="56"/>
  <c r="N15377" i="56"/>
  <c r="N15378" i="56"/>
  <c r="N15379" i="56"/>
  <c r="N15380" i="56"/>
  <c r="N15381" i="56"/>
  <c r="N15382" i="56"/>
  <c r="N15383" i="56"/>
  <c r="N15384" i="56"/>
  <c r="N15385" i="56"/>
  <c r="N15386" i="56"/>
  <c r="N15387" i="56"/>
  <c r="N15388" i="56"/>
  <c r="N15389" i="56"/>
  <c r="N15390" i="56"/>
  <c r="N15391" i="56"/>
  <c r="N15392" i="56"/>
  <c r="N15393" i="56"/>
  <c r="N15394" i="56"/>
  <c r="N15395" i="56"/>
  <c r="N15396" i="56"/>
  <c r="N15397" i="56"/>
  <c r="N15398" i="56"/>
  <c r="N15399" i="56"/>
  <c r="N15400" i="56"/>
  <c r="N15401" i="56"/>
  <c r="N15402" i="56"/>
  <c r="N15403" i="56"/>
  <c r="N15404" i="56"/>
  <c r="N15405" i="56"/>
  <c r="N15406" i="56"/>
  <c r="N15407" i="56"/>
  <c r="N15408" i="56"/>
  <c r="N15409" i="56"/>
  <c r="N15410" i="56"/>
  <c r="N15411" i="56"/>
  <c r="N15412" i="56"/>
  <c r="N15413" i="56"/>
  <c r="N15414" i="56"/>
  <c r="N15415" i="56"/>
  <c r="N15416" i="56"/>
  <c r="N15417" i="56"/>
  <c r="N15418" i="56"/>
  <c r="N15419" i="56"/>
  <c r="N15420" i="56"/>
  <c r="N15421" i="56"/>
  <c r="N15422" i="56"/>
  <c r="N15423" i="56"/>
  <c r="N15424" i="56"/>
  <c r="N15425" i="56"/>
  <c r="N15426" i="56"/>
  <c r="N15427" i="56"/>
  <c r="N15428" i="56"/>
  <c r="N15429" i="56"/>
  <c r="N15430" i="56"/>
  <c r="N15431" i="56"/>
  <c r="N15432" i="56"/>
  <c r="N15433" i="56"/>
  <c r="N15434" i="56"/>
  <c r="N15435" i="56"/>
  <c r="N15436" i="56"/>
  <c r="N15437" i="56"/>
  <c r="N15438" i="56"/>
  <c r="N15439" i="56"/>
  <c r="N15440" i="56"/>
  <c r="N15441" i="56"/>
  <c r="N15442" i="56"/>
  <c r="N15443" i="56"/>
  <c r="N15444" i="56"/>
  <c r="N15445" i="56"/>
  <c r="N15446" i="56"/>
  <c r="N15447" i="56"/>
  <c r="N15448" i="56"/>
  <c r="N15449" i="56"/>
  <c r="N15450" i="56"/>
  <c r="N15451" i="56"/>
  <c r="N15452" i="56"/>
  <c r="N15453" i="56"/>
  <c r="N15454" i="56"/>
  <c r="N15455" i="56"/>
  <c r="N15456" i="56"/>
  <c r="N15457" i="56"/>
  <c r="N15458" i="56"/>
  <c r="N15459" i="56"/>
  <c r="N15460" i="56"/>
  <c r="N15461" i="56"/>
  <c r="N15462" i="56"/>
  <c r="N15463" i="56"/>
  <c r="N15464" i="56"/>
  <c r="N15465" i="56"/>
  <c r="N15466" i="56"/>
  <c r="N15467" i="56"/>
  <c r="N15468" i="56"/>
  <c r="N15469" i="56"/>
  <c r="N15470" i="56"/>
  <c r="N15471" i="56"/>
  <c r="N15472" i="56"/>
  <c r="N15473" i="56"/>
  <c r="N15474" i="56"/>
  <c r="N15475" i="56"/>
  <c r="N15476" i="56"/>
  <c r="N15477" i="56"/>
  <c r="N15478" i="56"/>
  <c r="N15479" i="56"/>
  <c r="N15480" i="56"/>
  <c r="N15481" i="56"/>
  <c r="N15482" i="56"/>
  <c r="N15483" i="56"/>
  <c r="N15484" i="56"/>
  <c r="N15485" i="56"/>
  <c r="N15486" i="56"/>
  <c r="N15487" i="56"/>
  <c r="N15488" i="56"/>
  <c r="N15489" i="56"/>
  <c r="N15490" i="56"/>
  <c r="N15491" i="56"/>
  <c r="N15492" i="56"/>
  <c r="N15493" i="56"/>
  <c r="N15494" i="56"/>
  <c r="N15495" i="56"/>
  <c r="N15496" i="56"/>
  <c r="N15497" i="56"/>
  <c r="N15498" i="56"/>
  <c r="N15499" i="56"/>
  <c r="N15500" i="56"/>
  <c r="N15501" i="56"/>
  <c r="N15502" i="56"/>
  <c r="N15503" i="56"/>
  <c r="N15504" i="56"/>
  <c r="N15505" i="56"/>
  <c r="N15506" i="56"/>
  <c r="N15507" i="56"/>
  <c r="N15508" i="56"/>
  <c r="N15509" i="56"/>
  <c r="N15510" i="56"/>
  <c r="N15511" i="56"/>
  <c r="N15512" i="56"/>
  <c r="N15513" i="56"/>
  <c r="N15514" i="56"/>
  <c r="N15515" i="56"/>
  <c r="N15516" i="56"/>
  <c r="N15517" i="56"/>
  <c r="N15518" i="56"/>
  <c r="N15519" i="56"/>
  <c r="N15520" i="56"/>
  <c r="N15521" i="56"/>
  <c r="N15522" i="56"/>
  <c r="N15523" i="56"/>
  <c r="N15524" i="56"/>
  <c r="N15525" i="56"/>
  <c r="N15526" i="56"/>
  <c r="N15527" i="56"/>
  <c r="N15528" i="56"/>
  <c r="N15529" i="56"/>
  <c r="N15530" i="56"/>
  <c r="N15531" i="56"/>
  <c r="N15532" i="56"/>
  <c r="N15533" i="56"/>
  <c r="N15534" i="56"/>
  <c r="N15535" i="56"/>
  <c r="N15536" i="56"/>
  <c r="N15537" i="56"/>
  <c r="N15538" i="56"/>
  <c r="N15539" i="56"/>
  <c r="N15540" i="56"/>
  <c r="N15541" i="56"/>
  <c r="N15542" i="56"/>
  <c r="N15543" i="56"/>
  <c r="N15544" i="56"/>
  <c r="N15545" i="56"/>
  <c r="N15546" i="56"/>
  <c r="N15547" i="56"/>
  <c r="N15548" i="56"/>
  <c r="N15549" i="56"/>
  <c r="N15550" i="56"/>
  <c r="N15551" i="56"/>
  <c r="N15552" i="56"/>
  <c r="N15553" i="56"/>
  <c r="N15554" i="56"/>
  <c r="N15555" i="56"/>
  <c r="N15556" i="56"/>
  <c r="N15557" i="56"/>
  <c r="N15558" i="56"/>
  <c r="N15559" i="56"/>
  <c r="N15560" i="56"/>
  <c r="N15561" i="56"/>
  <c r="N15562" i="56"/>
  <c r="N15563" i="56"/>
  <c r="N15564" i="56"/>
  <c r="N15565" i="56"/>
  <c r="N15566" i="56"/>
  <c r="N15567" i="56"/>
  <c r="N15568" i="56"/>
  <c r="N15569" i="56"/>
  <c r="N15570" i="56"/>
  <c r="N15571" i="56"/>
  <c r="N15572" i="56"/>
  <c r="N15573" i="56"/>
  <c r="N15574" i="56"/>
  <c r="N15575" i="56"/>
  <c r="N15576" i="56"/>
  <c r="N15577" i="56"/>
  <c r="N15578" i="56"/>
  <c r="N15579" i="56"/>
  <c r="N15580" i="56"/>
  <c r="N15581" i="56"/>
  <c r="N15582" i="56"/>
  <c r="N15583" i="56"/>
  <c r="N15584" i="56"/>
  <c r="N15585" i="56"/>
  <c r="N15586" i="56"/>
  <c r="N15587" i="56"/>
  <c r="N15588" i="56"/>
  <c r="N15589" i="56"/>
  <c r="N15590" i="56"/>
  <c r="N15591" i="56"/>
  <c r="N15592" i="56"/>
  <c r="N15593" i="56"/>
  <c r="N15594" i="56"/>
  <c r="N15595" i="56"/>
  <c r="N15596" i="56"/>
  <c r="N15597" i="56"/>
  <c r="N15598" i="56"/>
  <c r="N15599" i="56"/>
  <c r="N15600" i="56"/>
  <c r="N15601" i="56"/>
  <c r="N15602" i="56"/>
  <c r="N15603" i="56"/>
  <c r="N15604" i="56"/>
  <c r="N15605" i="56"/>
  <c r="N15606" i="56"/>
  <c r="N15607" i="56"/>
  <c r="N15608" i="56"/>
  <c r="N15609" i="56"/>
  <c r="N15610" i="56"/>
  <c r="N15611" i="56"/>
  <c r="N15612" i="56"/>
  <c r="N15613" i="56"/>
  <c r="N15614" i="56"/>
  <c r="N15615" i="56"/>
  <c r="N15616" i="56"/>
  <c r="N15617" i="56"/>
  <c r="N15618" i="56"/>
  <c r="N15619" i="56"/>
  <c r="N15620" i="56"/>
  <c r="N15621" i="56"/>
  <c r="N15622" i="56"/>
  <c r="N15623" i="56"/>
  <c r="N15624" i="56"/>
  <c r="N15625" i="56"/>
  <c r="N15626" i="56"/>
  <c r="N15627" i="56"/>
  <c r="N15628" i="56"/>
  <c r="N15629" i="56"/>
  <c r="N15630" i="56"/>
  <c r="N15631" i="56"/>
  <c r="N15632" i="56"/>
  <c r="N15633" i="56"/>
  <c r="N15634" i="56"/>
  <c r="N15635" i="56"/>
  <c r="N15636" i="56"/>
  <c r="N15637" i="56"/>
  <c r="N15638" i="56"/>
  <c r="N15639" i="56"/>
  <c r="N15640" i="56"/>
  <c r="N15641" i="56"/>
  <c r="N15642" i="56"/>
  <c r="N15643" i="56"/>
  <c r="N15644" i="56"/>
  <c r="N15645" i="56"/>
  <c r="N15646" i="56"/>
  <c r="N15647" i="56"/>
  <c r="N15648" i="56"/>
  <c r="N15649" i="56"/>
  <c r="N15650" i="56"/>
  <c r="N15651" i="56"/>
  <c r="N15652" i="56"/>
  <c r="N15653" i="56"/>
  <c r="N15654" i="56"/>
  <c r="N15655" i="56"/>
  <c r="N15656" i="56"/>
  <c r="N15657" i="56"/>
  <c r="N15658" i="56"/>
  <c r="N15659" i="56"/>
  <c r="N15660" i="56"/>
  <c r="N15661" i="56"/>
  <c r="N15662" i="56"/>
  <c r="N15663" i="56"/>
  <c r="N15664" i="56"/>
  <c r="N15665" i="56"/>
  <c r="N15666" i="56"/>
  <c r="N15667" i="56"/>
  <c r="N15668" i="56"/>
  <c r="N15669" i="56"/>
  <c r="N15670" i="56"/>
  <c r="N15671" i="56"/>
  <c r="N15672" i="56"/>
  <c r="N15673" i="56"/>
  <c r="N15674" i="56"/>
  <c r="N15675" i="56"/>
  <c r="N15676" i="56"/>
  <c r="N15677" i="56"/>
  <c r="N15678" i="56"/>
  <c r="N15679" i="56"/>
  <c r="N15680" i="56"/>
  <c r="N15681" i="56"/>
  <c r="N15682" i="56"/>
  <c r="N15683" i="56"/>
  <c r="N15684" i="56"/>
  <c r="N15685" i="56"/>
  <c r="N15686" i="56"/>
  <c r="N15687" i="56"/>
  <c r="N15688" i="56"/>
  <c r="N15689" i="56"/>
  <c r="N15690" i="56"/>
  <c r="N15691" i="56"/>
  <c r="N15692" i="56"/>
  <c r="N15693" i="56"/>
  <c r="N15694" i="56"/>
  <c r="N15695" i="56"/>
  <c r="N15696" i="56"/>
  <c r="N15697" i="56"/>
  <c r="N15698" i="56"/>
  <c r="N15699" i="56"/>
  <c r="N15700" i="56"/>
  <c r="N15701" i="56"/>
  <c r="N15702" i="56"/>
  <c r="N15703" i="56"/>
  <c r="N15704" i="56"/>
  <c r="N15705" i="56"/>
  <c r="N15706" i="56"/>
  <c r="N15707" i="56"/>
  <c r="N15708" i="56"/>
  <c r="N15709" i="56"/>
  <c r="N15710" i="56"/>
  <c r="N15711" i="56"/>
  <c r="N15712" i="56"/>
  <c r="N15713" i="56"/>
  <c r="N15714" i="56"/>
  <c r="N15715" i="56"/>
  <c r="N15716" i="56"/>
  <c r="N15717" i="56"/>
  <c r="N15718" i="56"/>
  <c r="N15719" i="56"/>
  <c r="N15720" i="56"/>
  <c r="N15721" i="56"/>
  <c r="N15722" i="56"/>
  <c r="N15723" i="56"/>
  <c r="N15724" i="56"/>
  <c r="N15725" i="56"/>
  <c r="N15726" i="56"/>
  <c r="N15727" i="56"/>
  <c r="N15728" i="56"/>
  <c r="N15729" i="56"/>
  <c r="N15730" i="56"/>
  <c r="N15731" i="56"/>
  <c r="N15732" i="56"/>
  <c r="N15733" i="56"/>
  <c r="N15734" i="56"/>
  <c r="N15735" i="56"/>
  <c r="N15736" i="56"/>
  <c r="N15737" i="56"/>
  <c r="N15738" i="56"/>
  <c r="N15739" i="56"/>
  <c r="N15740" i="56"/>
  <c r="N15741" i="56"/>
  <c r="N15742" i="56"/>
  <c r="N15743" i="56"/>
  <c r="N15744" i="56"/>
  <c r="N15745" i="56"/>
  <c r="N15746" i="56"/>
  <c r="N15747" i="56"/>
  <c r="N15748" i="56"/>
  <c r="N15749" i="56"/>
  <c r="N15750" i="56"/>
  <c r="N15751" i="56"/>
  <c r="N15752" i="56"/>
  <c r="N15753" i="56"/>
  <c r="N15754" i="56"/>
  <c r="N15755" i="56"/>
  <c r="N15756" i="56"/>
  <c r="N15757" i="56"/>
  <c r="N15758" i="56"/>
  <c r="N15759" i="56"/>
  <c r="N15760" i="56"/>
  <c r="N15761" i="56"/>
  <c r="N15762" i="56"/>
  <c r="N15763" i="56"/>
  <c r="N15764" i="56"/>
  <c r="N15765" i="56"/>
  <c r="N15766" i="56"/>
  <c r="N15767" i="56"/>
  <c r="N15768" i="56"/>
  <c r="N15769" i="56"/>
  <c r="N15770" i="56"/>
  <c r="N15771" i="56"/>
  <c r="N15772" i="56"/>
  <c r="N15773" i="56"/>
  <c r="N15774" i="56"/>
  <c r="N15775" i="56"/>
  <c r="N15776" i="56"/>
  <c r="N15777" i="56"/>
  <c r="N15778" i="56"/>
  <c r="N15779" i="56"/>
  <c r="N15780" i="56"/>
  <c r="N15781" i="56"/>
  <c r="N15782" i="56"/>
  <c r="N15783" i="56"/>
  <c r="N15784" i="56"/>
  <c r="N15785" i="56"/>
  <c r="N15786" i="56"/>
  <c r="N15787" i="56"/>
  <c r="N15788" i="56"/>
  <c r="N15789" i="56"/>
  <c r="N15790" i="56"/>
  <c r="N15791" i="56"/>
  <c r="N15792" i="56"/>
  <c r="N15793" i="56"/>
  <c r="N15794" i="56"/>
  <c r="N15795" i="56"/>
  <c r="N15796" i="56"/>
  <c r="N15797" i="56"/>
  <c r="N15798" i="56"/>
  <c r="N15799" i="56"/>
  <c r="N15800" i="56"/>
  <c r="N15801" i="56"/>
  <c r="N15802" i="56"/>
  <c r="N15803" i="56"/>
  <c r="N15804" i="56"/>
  <c r="N15805" i="56"/>
  <c r="N15806" i="56"/>
  <c r="N15807" i="56"/>
  <c r="N15808" i="56"/>
  <c r="N15809" i="56"/>
  <c r="N15810" i="56"/>
  <c r="N15811" i="56"/>
  <c r="N15812" i="56"/>
  <c r="N15813" i="56"/>
  <c r="N15814" i="56"/>
  <c r="N15815" i="56"/>
  <c r="N15816" i="56"/>
  <c r="N15817" i="56"/>
  <c r="N15818" i="56"/>
  <c r="N15819" i="56"/>
  <c r="N15820" i="56"/>
  <c r="N15821" i="56"/>
  <c r="N15822" i="56"/>
  <c r="N15823" i="56"/>
  <c r="N15824" i="56"/>
  <c r="N15825" i="56"/>
  <c r="N15826" i="56"/>
  <c r="N15827" i="56"/>
  <c r="N15828" i="56"/>
  <c r="N15829" i="56"/>
  <c r="N15830" i="56"/>
  <c r="N15831" i="56"/>
  <c r="N15832" i="56"/>
  <c r="N15833" i="56"/>
  <c r="N15834" i="56"/>
  <c r="N15835" i="56"/>
  <c r="N15836" i="56"/>
  <c r="N15837" i="56"/>
  <c r="N15838" i="56"/>
  <c r="N15839" i="56"/>
  <c r="N15840" i="56"/>
  <c r="N15841" i="56"/>
  <c r="N15842" i="56"/>
  <c r="N15843" i="56"/>
  <c r="N15844" i="56"/>
  <c r="N15845" i="56"/>
  <c r="N15846" i="56"/>
  <c r="N15847" i="56"/>
  <c r="N15848" i="56"/>
  <c r="N15849" i="56"/>
  <c r="N15850" i="56"/>
  <c r="N15851" i="56"/>
  <c r="N15852" i="56"/>
  <c r="N15853" i="56"/>
  <c r="N15854" i="56"/>
  <c r="N15855" i="56"/>
  <c r="N15856" i="56"/>
  <c r="N15857" i="56"/>
  <c r="N15858" i="56"/>
  <c r="N15859" i="56"/>
  <c r="N15860" i="56"/>
  <c r="N15861" i="56"/>
  <c r="N15862" i="56"/>
  <c r="N15863" i="56"/>
  <c r="N15864" i="56"/>
  <c r="N15865" i="56"/>
  <c r="N15866" i="56"/>
  <c r="N15867" i="56"/>
  <c r="N15868" i="56"/>
  <c r="N15869" i="56"/>
  <c r="N15870" i="56"/>
  <c r="N15871" i="56"/>
  <c r="N15872" i="56"/>
  <c r="N15873" i="56"/>
  <c r="N15874" i="56"/>
  <c r="N15875" i="56"/>
  <c r="N15876" i="56"/>
  <c r="N15877" i="56"/>
  <c r="N15878" i="56"/>
  <c r="N15879" i="56"/>
  <c r="N15880" i="56"/>
  <c r="N15881" i="56"/>
  <c r="N15882" i="56"/>
  <c r="N15883" i="56"/>
  <c r="N15884" i="56"/>
  <c r="N15885" i="56"/>
  <c r="N15886" i="56"/>
  <c r="N15887" i="56"/>
  <c r="N15888" i="56"/>
  <c r="N15889" i="56"/>
  <c r="N15890" i="56"/>
  <c r="N15891" i="56"/>
  <c r="N15892" i="56"/>
  <c r="N15893" i="56"/>
  <c r="N15894" i="56"/>
  <c r="N15895" i="56"/>
  <c r="N15896" i="56"/>
  <c r="N15897" i="56"/>
  <c r="N15898" i="56"/>
  <c r="N15899" i="56"/>
  <c r="N15900" i="56"/>
  <c r="N15901" i="56"/>
  <c r="N15902" i="56"/>
  <c r="N15903" i="56"/>
  <c r="N15904" i="56"/>
  <c r="N15905" i="56"/>
  <c r="N15906" i="56"/>
  <c r="N15907" i="56"/>
  <c r="N15908" i="56"/>
  <c r="N15909" i="56"/>
  <c r="N15910" i="56"/>
  <c r="N15911" i="56"/>
  <c r="N15912" i="56"/>
  <c r="N15913" i="56"/>
  <c r="N15914" i="56"/>
  <c r="N15915" i="56"/>
  <c r="N15916" i="56"/>
  <c r="N15917" i="56"/>
  <c r="N15918" i="56"/>
  <c r="N15919" i="56"/>
  <c r="N15920" i="56"/>
  <c r="N15921" i="56"/>
  <c r="N15922" i="56"/>
  <c r="N15923" i="56"/>
  <c r="N15924" i="56"/>
  <c r="N15925" i="56"/>
  <c r="N15926" i="56"/>
  <c r="N15927" i="56"/>
  <c r="N15928" i="56"/>
  <c r="N15929" i="56"/>
  <c r="N15930" i="56"/>
  <c r="N15931" i="56"/>
  <c r="N15932" i="56"/>
  <c r="N15933" i="56"/>
  <c r="N15934" i="56"/>
  <c r="N15935" i="56"/>
  <c r="N15936" i="56"/>
  <c r="N15937" i="56"/>
  <c r="N15938" i="56"/>
  <c r="N15939" i="56"/>
  <c r="N15940" i="56"/>
  <c r="N15941" i="56"/>
  <c r="N15942" i="56"/>
  <c r="N15943" i="56"/>
  <c r="N15944" i="56"/>
  <c r="N15945" i="56"/>
  <c r="N15946" i="56"/>
  <c r="N15947" i="56"/>
  <c r="N15948" i="56"/>
  <c r="N15949" i="56"/>
  <c r="N15950" i="56"/>
  <c r="N15951" i="56"/>
  <c r="N15952" i="56"/>
  <c r="N15953" i="56"/>
  <c r="N15954" i="56"/>
  <c r="N15955" i="56"/>
  <c r="N15956" i="56"/>
  <c r="N15957" i="56"/>
  <c r="N15958" i="56"/>
  <c r="N15959" i="56"/>
  <c r="N15960" i="56"/>
  <c r="N15961" i="56"/>
  <c r="N15962" i="56"/>
  <c r="N15963" i="56"/>
  <c r="N15964" i="56"/>
  <c r="N15965" i="56"/>
  <c r="N15966" i="56"/>
  <c r="N15967" i="56"/>
  <c r="N15968" i="56"/>
  <c r="N15969" i="56"/>
  <c r="N15970" i="56"/>
  <c r="N15971" i="56"/>
  <c r="N15972" i="56"/>
  <c r="N15973" i="56"/>
  <c r="N15974" i="56"/>
  <c r="N15975" i="56"/>
  <c r="N15976" i="56"/>
  <c r="N15977" i="56"/>
  <c r="N15978" i="56"/>
  <c r="N15979" i="56"/>
  <c r="N15980" i="56"/>
  <c r="N15981" i="56"/>
  <c r="N15982" i="56"/>
  <c r="N15983" i="56"/>
  <c r="N15984" i="56"/>
  <c r="N15985" i="56"/>
  <c r="N15986" i="56"/>
  <c r="N15987" i="56"/>
  <c r="N15988" i="56"/>
  <c r="N15989" i="56"/>
  <c r="N15990" i="56"/>
  <c r="N15991" i="56"/>
  <c r="N15992" i="56"/>
  <c r="N15993" i="56"/>
  <c r="N15994" i="56"/>
  <c r="N15995" i="56"/>
  <c r="N15996" i="56"/>
  <c r="N15997" i="56"/>
  <c r="N15998" i="56"/>
  <c r="N15999" i="56"/>
  <c r="N16000" i="56"/>
  <c r="N16001" i="56"/>
  <c r="N16002" i="56"/>
  <c r="N16003" i="56"/>
  <c r="N16004" i="56"/>
  <c r="N16005" i="56"/>
  <c r="N16006" i="56"/>
  <c r="N16007" i="56"/>
  <c r="N16008" i="56"/>
  <c r="N16009" i="56"/>
  <c r="N16010" i="56"/>
  <c r="N16011" i="56"/>
  <c r="N16012" i="56"/>
  <c r="N16013" i="56"/>
  <c r="N16014" i="56"/>
  <c r="N16015" i="56"/>
  <c r="N16016" i="56"/>
  <c r="N16017" i="56"/>
  <c r="N16018" i="56"/>
  <c r="N16019" i="56"/>
  <c r="N16020" i="56"/>
  <c r="N16021" i="56"/>
  <c r="N16022" i="56"/>
  <c r="N16023" i="56"/>
  <c r="N16024" i="56"/>
  <c r="N16025" i="56"/>
  <c r="N16026" i="56"/>
  <c r="N16027" i="56"/>
  <c r="N16028" i="56"/>
  <c r="N16029" i="56"/>
  <c r="N16030" i="56"/>
  <c r="N16031" i="56"/>
  <c r="N16032" i="56"/>
  <c r="N16033" i="56"/>
  <c r="N16034" i="56"/>
  <c r="N16035" i="56"/>
  <c r="N16036" i="56"/>
  <c r="N16037" i="56"/>
  <c r="N16038" i="56"/>
  <c r="N16039" i="56"/>
  <c r="N16040" i="56"/>
  <c r="N16041" i="56"/>
  <c r="N16042" i="56"/>
  <c r="N16043" i="56"/>
  <c r="N16044" i="56"/>
  <c r="N16045" i="56"/>
  <c r="N16046" i="56"/>
  <c r="N16047" i="56"/>
  <c r="N16048" i="56"/>
  <c r="N16049" i="56"/>
  <c r="N16050" i="56"/>
  <c r="N16051" i="56"/>
  <c r="N16052" i="56"/>
  <c r="N16053" i="56"/>
  <c r="N16054" i="56"/>
  <c r="N16055" i="56"/>
  <c r="N16056" i="56"/>
  <c r="N16057" i="56"/>
  <c r="N16058" i="56"/>
  <c r="N16059" i="56"/>
  <c r="N16060" i="56"/>
  <c r="N16061" i="56"/>
  <c r="N16062" i="56"/>
  <c r="N16063" i="56"/>
  <c r="N16064" i="56"/>
  <c r="N16065" i="56"/>
  <c r="N16066" i="56"/>
  <c r="N16067" i="56"/>
  <c r="N16068" i="56"/>
  <c r="N16069" i="56"/>
  <c r="N16070" i="56"/>
  <c r="N16071" i="56"/>
  <c r="N16072" i="56"/>
  <c r="N16073" i="56"/>
  <c r="N16074" i="56"/>
  <c r="N16075" i="56"/>
  <c r="N16076" i="56"/>
  <c r="N16077" i="56"/>
  <c r="N16078" i="56"/>
  <c r="N16079" i="56"/>
  <c r="N16080" i="56"/>
  <c r="N16081" i="56"/>
  <c r="N16082" i="56"/>
  <c r="N16083" i="56"/>
  <c r="N16084" i="56"/>
  <c r="N16085" i="56"/>
  <c r="N16086" i="56"/>
  <c r="N16087" i="56"/>
  <c r="N16088" i="56"/>
  <c r="N16089" i="56"/>
  <c r="N16090" i="56"/>
  <c r="N16091" i="56"/>
  <c r="N16092" i="56"/>
  <c r="N16093" i="56"/>
  <c r="N16094" i="56"/>
  <c r="N16095" i="56"/>
  <c r="N16096" i="56"/>
  <c r="N16097" i="56"/>
  <c r="N16098" i="56"/>
  <c r="N16099" i="56"/>
  <c r="N16100" i="56"/>
  <c r="N16101" i="56"/>
  <c r="N16102" i="56"/>
  <c r="N16103" i="56"/>
  <c r="N16104" i="56"/>
  <c r="N16105" i="56"/>
  <c r="N16106" i="56"/>
  <c r="N16107" i="56"/>
  <c r="N16108" i="56"/>
  <c r="N16109" i="56"/>
  <c r="N16110" i="56"/>
  <c r="N16111" i="56"/>
  <c r="N16112" i="56"/>
  <c r="N16113" i="56"/>
  <c r="N16114" i="56"/>
  <c r="N16115" i="56"/>
  <c r="N16116" i="56"/>
  <c r="N16117" i="56"/>
  <c r="N16118" i="56"/>
  <c r="N16119" i="56"/>
  <c r="N16120" i="56"/>
  <c r="N16121" i="56"/>
  <c r="N16122" i="56"/>
  <c r="N16123" i="56"/>
  <c r="N16124" i="56"/>
  <c r="N16125" i="56"/>
  <c r="N16126" i="56"/>
  <c r="N16127" i="56"/>
  <c r="N16128" i="56"/>
  <c r="N16129" i="56"/>
  <c r="N16130" i="56"/>
  <c r="N16131" i="56"/>
  <c r="N16132" i="56"/>
  <c r="N16133" i="56"/>
  <c r="N16134" i="56"/>
  <c r="N16135" i="56"/>
  <c r="N16136" i="56"/>
  <c r="N16137" i="56"/>
  <c r="N16138" i="56"/>
  <c r="N16139" i="56"/>
  <c r="N16140" i="56"/>
  <c r="N16141" i="56"/>
  <c r="N16142" i="56"/>
  <c r="N16143" i="56"/>
  <c r="N16144" i="56"/>
  <c r="N16145" i="56"/>
  <c r="N16146" i="56"/>
  <c r="N16147" i="56"/>
  <c r="N16148" i="56"/>
  <c r="N16149" i="56"/>
  <c r="N16150" i="56"/>
  <c r="N16151" i="56"/>
  <c r="N16152" i="56"/>
  <c r="N16153" i="56"/>
  <c r="N16154" i="56"/>
  <c r="N16155" i="56"/>
  <c r="N16156" i="56"/>
  <c r="N16157" i="56"/>
  <c r="N16158" i="56"/>
  <c r="N16159" i="56"/>
  <c r="N16160" i="56"/>
  <c r="N16161" i="56"/>
  <c r="N16162" i="56"/>
  <c r="N16163" i="56"/>
  <c r="N16164" i="56"/>
  <c r="N16165" i="56"/>
  <c r="N16166" i="56"/>
  <c r="N16167" i="56"/>
  <c r="N16168" i="56"/>
  <c r="N16169" i="56"/>
  <c r="N16170" i="56"/>
  <c r="N16171" i="56"/>
  <c r="N16172" i="56"/>
  <c r="N16173" i="56"/>
  <c r="N16174" i="56"/>
  <c r="N16175" i="56"/>
  <c r="N16176" i="56"/>
  <c r="N16177" i="56"/>
  <c r="N16178" i="56"/>
  <c r="N16179" i="56"/>
  <c r="N16180" i="56"/>
  <c r="N16181" i="56"/>
  <c r="N16182" i="56"/>
  <c r="N16183" i="56"/>
  <c r="N16184" i="56"/>
  <c r="N16185" i="56"/>
  <c r="N16186" i="56"/>
  <c r="N16187" i="56"/>
  <c r="N16188" i="56"/>
  <c r="N16189" i="56"/>
  <c r="N16190" i="56"/>
  <c r="N16191" i="56"/>
  <c r="N16192" i="56"/>
  <c r="N16193" i="56"/>
  <c r="N16194" i="56"/>
  <c r="N16195" i="56"/>
  <c r="N16196" i="56"/>
  <c r="N16197" i="56"/>
  <c r="N16198" i="56"/>
  <c r="N16199" i="56"/>
  <c r="N16200" i="56"/>
  <c r="N16201" i="56"/>
  <c r="N16202" i="56"/>
  <c r="N16203" i="56"/>
  <c r="N16204" i="56"/>
  <c r="N16205" i="56"/>
  <c r="N16206" i="56"/>
  <c r="N16207" i="56"/>
  <c r="N16208" i="56"/>
  <c r="N16209" i="56"/>
  <c r="N16210" i="56"/>
  <c r="N16211" i="56"/>
  <c r="N16212" i="56"/>
  <c r="N16213" i="56"/>
  <c r="N16214" i="56"/>
  <c r="N16215" i="56"/>
  <c r="N16216" i="56"/>
  <c r="N16217" i="56"/>
  <c r="N16218" i="56"/>
  <c r="N16219" i="56"/>
  <c r="N16220" i="56"/>
  <c r="N16221" i="56"/>
  <c r="N16222" i="56"/>
  <c r="N16223" i="56"/>
  <c r="N16224" i="56"/>
  <c r="N16225" i="56"/>
  <c r="N16226" i="56"/>
  <c r="N16227" i="56"/>
  <c r="N16228" i="56"/>
  <c r="N16229" i="56"/>
  <c r="N16230" i="56"/>
  <c r="N16231" i="56"/>
  <c r="N16232" i="56"/>
  <c r="N16233" i="56"/>
  <c r="N16234" i="56"/>
  <c r="N16235" i="56"/>
  <c r="N16236" i="56"/>
  <c r="N16237" i="56"/>
  <c r="N16238" i="56"/>
  <c r="N16239" i="56"/>
  <c r="N16240" i="56"/>
  <c r="N16241" i="56"/>
  <c r="N16242" i="56"/>
  <c r="N16243" i="56"/>
  <c r="N16244" i="56"/>
  <c r="N16245" i="56"/>
  <c r="N16246" i="56"/>
  <c r="N16247" i="56"/>
  <c r="N16248" i="56"/>
  <c r="N16249" i="56"/>
  <c r="N16250" i="56"/>
  <c r="N16251" i="56"/>
  <c r="N16252" i="56"/>
  <c r="N16253" i="56"/>
  <c r="N16254" i="56"/>
  <c r="N16255" i="56"/>
  <c r="N16256" i="56"/>
  <c r="N16257" i="56"/>
  <c r="N16258" i="56"/>
  <c r="N16259" i="56"/>
  <c r="N16260" i="56"/>
  <c r="N16261" i="56"/>
  <c r="N16262" i="56"/>
  <c r="N16263" i="56"/>
  <c r="N16264" i="56"/>
  <c r="N16265" i="56"/>
  <c r="N16266" i="56"/>
  <c r="N16267" i="56"/>
  <c r="N16268" i="56"/>
  <c r="N16269" i="56"/>
  <c r="N16270" i="56"/>
  <c r="N16271" i="56"/>
  <c r="N16272" i="56"/>
  <c r="N16273" i="56"/>
  <c r="N16274" i="56"/>
  <c r="N16275" i="56"/>
  <c r="N16276" i="56"/>
  <c r="N16277" i="56"/>
  <c r="N16278" i="56"/>
  <c r="N16279" i="56"/>
  <c r="N16280" i="56"/>
  <c r="N16281" i="56"/>
  <c r="N16282" i="56"/>
  <c r="N16283" i="56"/>
  <c r="N16284" i="56"/>
  <c r="N16285" i="56"/>
  <c r="N16286" i="56"/>
  <c r="N16287" i="56"/>
  <c r="N16288" i="56"/>
  <c r="N16289" i="56"/>
  <c r="N16290" i="56"/>
  <c r="N16291" i="56"/>
  <c r="N16292" i="56"/>
  <c r="N16293" i="56"/>
  <c r="N16294" i="56"/>
  <c r="N16295" i="56"/>
  <c r="N16296" i="56"/>
  <c r="N16297" i="56"/>
  <c r="N16298" i="56"/>
  <c r="N16299" i="56"/>
  <c r="N16300" i="56"/>
  <c r="N16301" i="56"/>
  <c r="N16302" i="56"/>
  <c r="N16303" i="56"/>
  <c r="N16304" i="56"/>
  <c r="N16305" i="56"/>
  <c r="N16306" i="56"/>
  <c r="N16307" i="56"/>
  <c r="N16308" i="56"/>
  <c r="N16309" i="56"/>
  <c r="N16310" i="56"/>
  <c r="N16311" i="56"/>
  <c r="N16312" i="56"/>
  <c r="N16313" i="56"/>
  <c r="N16314" i="56"/>
  <c r="N16315" i="56"/>
  <c r="N16316" i="56"/>
  <c r="N16317" i="56"/>
  <c r="N16318" i="56"/>
  <c r="N16319" i="56"/>
  <c r="N16320" i="56"/>
  <c r="N16321" i="56"/>
  <c r="N16322" i="56"/>
  <c r="N16323" i="56"/>
  <c r="N16324" i="56"/>
  <c r="N16325" i="56"/>
  <c r="N16326" i="56"/>
  <c r="N16327" i="56"/>
  <c r="N16328" i="56"/>
  <c r="N16329" i="56"/>
  <c r="N16330" i="56"/>
  <c r="N16331" i="56"/>
  <c r="N16332" i="56"/>
  <c r="N16333" i="56"/>
  <c r="N16334" i="56"/>
  <c r="N16335" i="56"/>
  <c r="N16336" i="56"/>
  <c r="N16337" i="56"/>
  <c r="N16338" i="56"/>
  <c r="N16339" i="56"/>
  <c r="N16340" i="56"/>
  <c r="N16341" i="56"/>
  <c r="N16342" i="56"/>
  <c r="N16343" i="56"/>
  <c r="N16344" i="56"/>
  <c r="N16345" i="56"/>
  <c r="N16346" i="56"/>
  <c r="N16347" i="56"/>
  <c r="N16348" i="56"/>
  <c r="N16349" i="56"/>
  <c r="N16350" i="56"/>
  <c r="N16351" i="56"/>
  <c r="N16352" i="56"/>
  <c r="N16353" i="56"/>
  <c r="N16354" i="56"/>
  <c r="N16355" i="56"/>
  <c r="N16356" i="56"/>
  <c r="N16357" i="56"/>
  <c r="N16358" i="56"/>
  <c r="N16359" i="56"/>
  <c r="N16360" i="56"/>
  <c r="N16361" i="56"/>
  <c r="N16362" i="56"/>
  <c r="N16363" i="56"/>
  <c r="N16364" i="56"/>
  <c r="N16365" i="56"/>
  <c r="N16366" i="56"/>
  <c r="N16367" i="56"/>
  <c r="N16368" i="56"/>
  <c r="N16369" i="56"/>
  <c r="N16370" i="56"/>
  <c r="N16371" i="56"/>
  <c r="N16372" i="56"/>
  <c r="N16373" i="56"/>
  <c r="N16374" i="56"/>
  <c r="N16375" i="56"/>
  <c r="N16376" i="56"/>
  <c r="N16377" i="56"/>
  <c r="N16378" i="56"/>
  <c r="N16379" i="56"/>
  <c r="N16380" i="56"/>
  <c r="N16381" i="56"/>
  <c r="N16382" i="56"/>
  <c r="N16383" i="56"/>
  <c r="N16384" i="56"/>
  <c r="N16385" i="56"/>
  <c r="N16386" i="56"/>
  <c r="N16387" i="56"/>
  <c r="N16388" i="56"/>
  <c r="N16389" i="56"/>
  <c r="N16390" i="56"/>
  <c r="N16391" i="56"/>
  <c r="N16392" i="56"/>
  <c r="N16393" i="56"/>
  <c r="N16394" i="56"/>
  <c r="N16395" i="56"/>
  <c r="N16396" i="56"/>
  <c r="N16397" i="56"/>
  <c r="N16398" i="56"/>
  <c r="N16399" i="56"/>
  <c r="N16400" i="56"/>
  <c r="N16401" i="56"/>
  <c r="N16402" i="56"/>
  <c r="N16403" i="56"/>
  <c r="N16404" i="56"/>
  <c r="N16405" i="56"/>
  <c r="N16406" i="56"/>
  <c r="N16407" i="56"/>
  <c r="N16408" i="56"/>
  <c r="N16409" i="56"/>
  <c r="N16410" i="56"/>
  <c r="N16411" i="56"/>
  <c r="N16412" i="56"/>
  <c r="N16413" i="56"/>
  <c r="N16414" i="56"/>
  <c r="N16415" i="56"/>
  <c r="N16416" i="56"/>
  <c r="N16417" i="56"/>
  <c r="N16418" i="56"/>
  <c r="N16419" i="56"/>
  <c r="N16420" i="56"/>
  <c r="N16421" i="56"/>
  <c r="N16422" i="56"/>
  <c r="N16423" i="56"/>
  <c r="N16424" i="56"/>
  <c r="N16425" i="56"/>
  <c r="N16426" i="56"/>
  <c r="N16427" i="56"/>
  <c r="N16428" i="56"/>
  <c r="N16429" i="56"/>
  <c r="N16430" i="56"/>
  <c r="N16431" i="56"/>
  <c r="N16432" i="56"/>
  <c r="N16433" i="56"/>
  <c r="N16434" i="56"/>
  <c r="N16435" i="56"/>
  <c r="N16436" i="56"/>
  <c r="N16437" i="56"/>
  <c r="N16438" i="56"/>
  <c r="N16439" i="56"/>
  <c r="N16440" i="56"/>
  <c r="N16441" i="56"/>
  <c r="N16442" i="56"/>
  <c r="N16443" i="56"/>
  <c r="N16444" i="56"/>
  <c r="N16445" i="56"/>
  <c r="N16446" i="56"/>
  <c r="N16447" i="56"/>
  <c r="N16448" i="56"/>
  <c r="N16449" i="56"/>
  <c r="N16450" i="56"/>
  <c r="N16451" i="56"/>
  <c r="N16452" i="56"/>
  <c r="N16453" i="56"/>
  <c r="N16454" i="56"/>
  <c r="N16455" i="56"/>
  <c r="N16456" i="56"/>
  <c r="N16457" i="56"/>
  <c r="N16458" i="56"/>
  <c r="N16459" i="56"/>
  <c r="N16460" i="56"/>
  <c r="N16461" i="56"/>
  <c r="N16462" i="56"/>
  <c r="N16463" i="56"/>
  <c r="N16464" i="56"/>
  <c r="N16465" i="56"/>
  <c r="N16466" i="56"/>
  <c r="N16467" i="56"/>
  <c r="N16468" i="56"/>
  <c r="N16469" i="56"/>
  <c r="N16470" i="56"/>
  <c r="N16471" i="56"/>
  <c r="N16472" i="56"/>
  <c r="N16473" i="56"/>
  <c r="N16474" i="56"/>
  <c r="N16475" i="56"/>
  <c r="N16476" i="56"/>
  <c r="N16477" i="56"/>
  <c r="N16478" i="56"/>
  <c r="N16479" i="56"/>
  <c r="N16480" i="56"/>
  <c r="N16481" i="56"/>
  <c r="N16482" i="56"/>
  <c r="N16483" i="56"/>
  <c r="N16484" i="56"/>
  <c r="N16485" i="56"/>
  <c r="N16486" i="56"/>
  <c r="N16487" i="56"/>
  <c r="N16488" i="56"/>
  <c r="N16489" i="56"/>
  <c r="N16490" i="56"/>
  <c r="N16491" i="56"/>
  <c r="N16492" i="56"/>
  <c r="N16493" i="56"/>
  <c r="N16494" i="56"/>
  <c r="N16495" i="56"/>
  <c r="N16496" i="56"/>
  <c r="N16497" i="56"/>
  <c r="N16498" i="56"/>
  <c r="N16499" i="56"/>
  <c r="N16500" i="56"/>
  <c r="N16501" i="56"/>
  <c r="N16502" i="56"/>
  <c r="N16503" i="56"/>
  <c r="N16504" i="56"/>
  <c r="N16505" i="56"/>
  <c r="N16506" i="56"/>
  <c r="N16507" i="56"/>
  <c r="N16508" i="56"/>
  <c r="N16509" i="56"/>
  <c r="N16510" i="56"/>
  <c r="N16511" i="56"/>
  <c r="N16512" i="56"/>
  <c r="N16513" i="56"/>
  <c r="N16514" i="56"/>
  <c r="N16515" i="56"/>
  <c r="N16516" i="56"/>
  <c r="N16517" i="56"/>
  <c r="N16518" i="56"/>
  <c r="N16519" i="56"/>
  <c r="N16520" i="56"/>
  <c r="N16521" i="56"/>
  <c r="N16522" i="56"/>
  <c r="N16523" i="56"/>
  <c r="N16524" i="56"/>
  <c r="N16525" i="56"/>
  <c r="N16526" i="56"/>
  <c r="N16527" i="56"/>
  <c r="N16528" i="56"/>
  <c r="N16529" i="56"/>
  <c r="N16530" i="56"/>
  <c r="N16531" i="56"/>
  <c r="N16532" i="56"/>
  <c r="N16533" i="56"/>
  <c r="N16534" i="56"/>
  <c r="N16535" i="56"/>
  <c r="N16536" i="56"/>
  <c r="N16537" i="56"/>
  <c r="N16538" i="56"/>
  <c r="N16539" i="56"/>
  <c r="N16540" i="56"/>
  <c r="N16541" i="56"/>
  <c r="N16542" i="56"/>
  <c r="N16543" i="56"/>
  <c r="N16544" i="56"/>
  <c r="N16545" i="56"/>
  <c r="N16546" i="56"/>
  <c r="N16547" i="56"/>
  <c r="N16548" i="56"/>
  <c r="N16549" i="56"/>
  <c r="N16550" i="56"/>
  <c r="N16551" i="56"/>
  <c r="N16552" i="56"/>
  <c r="N16553" i="56"/>
  <c r="N16554" i="56"/>
  <c r="N16555" i="56"/>
  <c r="N16556" i="56"/>
  <c r="N16557" i="56"/>
  <c r="N16558" i="56"/>
  <c r="N16559" i="56"/>
  <c r="N16560" i="56"/>
  <c r="N16561" i="56"/>
  <c r="N16562" i="56"/>
  <c r="N16563" i="56"/>
  <c r="N16564" i="56"/>
  <c r="N16565" i="56"/>
  <c r="N16566" i="56"/>
  <c r="N16567" i="56"/>
  <c r="N16568" i="56"/>
  <c r="N16569" i="56"/>
  <c r="N16570" i="56"/>
  <c r="N16571" i="56"/>
  <c r="N16572" i="56"/>
  <c r="N16573" i="56"/>
  <c r="N16574" i="56"/>
  <c r="N16575" i="56"/>
  <c r="N16576" i="56"/>
  <c r="N16577" i="56"/>
  <c r="N16578" i="56"/>
  <c r="N16579" i="56"/>
  <c r="N16580" i="56"/>
  <c r="N16581" i="56"/>
  <c r="N16582" i="56"/>
  <c r="N16583" i="56"/>
  <c r="N16584" i="56"/>
  <c r="N16585" i="56"/>
  <c r="N16586" i="56"/>
  <c r="N16587" i="56"/>
  <c r="N16588" i="56"/>
  <c r="N16589" i="56"/>
  <c r="N16590" i="56"/>
  <c r="N16591" i="56"/>
  <c r="N16592" i="56"/>
  <c r="N16593" i="56"/>
  <c r="N16594" i="56"/>
  <c r="N16595" i="56"/>
  <c r="N16596" i="56"/>
  <c r="N16597" i="56"/>
  <c r="N16598" i="56"/>
  <c r="N16599" i="56"/>
  <c r="N16600" i="56"/>
  <c r="N16601" i="56"/>
  <c r="N16602" i="56"/>
  <c r="N16603" i="56"/>
  <c r="N16604" i="56"/>
  <c r="N16605" i="56"/>
  <c r="N16606" i="56"/>
  <c r="N16607" i="56"/>
  <c r="N16608" i="56"/>
  <c r="N16609" i="56"/>
  <c r="N16610" i="56"/>
  <c r="N16611" i="56"/>
  <c r="N16612" i="56"/>
  <c r="N16613" i="56"/>
  <c r="N16614" i="56"/>
  <c r="N16615" i="56"/>
  <c r="N16616" i="56"/>
  <c r="N16617" i="56"/>
  <c r="N16618" i="56"/>
  <c r="N16619" i="56"/>
  <c r="N16620" i="56"/>
  <c r="N16621" i="56"/>
  <c r="N16622" i="56"/>
  <c r="N16623" i="56"/>
  <c r="N16624" i="56"/>
  <c r="N16625" i="56"/>
  <c r="N16626" i="56"/>
  <c r="N16627" i="56"/>
  <c r="N16628" i="56"/>
  <c r="N16629" i="56"/>
  <c r="N16630" i="56"/>
  <c r="N16631" i="56"/>
  <c r="N16632" i="56"/>
  <c r="N16633" i="56"/>
  <c r="N16634" i="56"/>
  <c r="N16635" i="56"/>
  <c r="N16636" i="56"/>
  <c r="N16637" i="56"/>
  <c r="N16638" i="56"/>
  <c r="N16639" i="56"/>
  <c r="N16640" i="56"/>
  <c r="N16641" i="56"/>
  <c r="N16642" i="56"/>
  <c r="N16643" i="56"/>
  <c r="N16644" i="56"/>
  <c r="N16645" i="56"/>
  <c r="N16646" i="56"/>
  <c r="N16647" i="56"/>
  <c r="N16648" i="56"/>
  <c r="N16649" i="56"/>
  <c r="N16650" i="56"/>
  <c r="N16651" i="56"/>
  <c r="N16652" i="56"/>
  <c r="N16653" i="56"/>
  <c r="N16654" i="56"/>
  <c r="N16655" i="56"/>
  <c r="N16656" i="56"/>
  <c r="N16657" i="56"/>
  <c r="N16658" i="56"/>
  <c r="N16659" i="56"/>
  <c r="N16660" i="56"/>
  <c r="N16661" i="56"/>
  <c r="N16662" i="56"/>
  <c r="N16663" i="56"/>
  <c r="N16664" i="56"/>
  <c r="N16665" i="56"/>
  <c r="N16666" i="56"/>
  <c r="N16667" i="56"/>
  <c r="N16668" i="56"/>
  <c r="N16669" i="56"/>
  <c r="N16670" i="56"/>
  <c r="N16671" i="56"/>
  <c r="N16672" i="56"/>
  <c r="N16673" i="56"/>
  <c r="N16674" i="56"/>
  <c r="N16675" i="56"/>
  <c r="N16676" i="56"/>
  <c r="N16677" i="56"/>
  <c r="N16678" i="56"/>
  <c r="N16679" i="56"/>
  <c r="N16680" i="56"/>
  <c r="N16681" i="56"/>
  <c r="N16682" i="56"/>
  <c r="N16683" i="56"/>
  <c r="N16684" i="56"/>
  <c r="N16685" i="56"/>
  <c r="N16686" i="56"/>
  <c r="N16687" i="56"/>
  <c r="N16688" i="56"/>
  <c r="N16689" i="56"/>
  <c r="N16690" i="56"/>
  <c r="N16691" i="56"/>
  <c r="N16692" i="56"/>
  <c r="N16693" i="56"/>
  <c r="N16694" i="56"/>
  <c r="N16695" i="56"/>
  <c r="N16696" i="56"/>
  <c r="N16697" i="56"/>
  <c r="N16698" i="56"/>
  <c r="N16699" i="56"/>
  <c r="N16700" i="56"/>
  <c r="N16701" i="56"/>
  <c r="N16702" i="56"/>
  <c r="N16703" i="56"/>
  <c r="N16704" i="56"/>
  <c r="N16705" i="56"/>
  <c r="N16706" i="56"/>
  <c r="N16707" i="56"/>
  <c r="N16708" i="56"/>
  <c r="N16709" i="56"/>
  <c r="N16710" i="56"/>
  <c r="N16711" i="56"/>
  <c r="N16712" i="56"/>
  <c r="N16713" i="56"/>
  <c r="N16714" i="56"/>
  <c r="N16715" i="56"/>
  <c r="N16716" i="56"/>
  <c r="N16717" i="56"/>
  <c r="N16718" i="56"/>
  <c r="N16719" i="56"/>
  <c r="N16720" i="56"/>
  <c r="N16721" i="56"/>
  <c r="N16722" i="56"/>
  <c r="N16723" i="56"/>
  <c r="N16724" i="56"/>
  <c r="N16725" i="56"/>
  <c r="N16726" i="56"/>
  <c r="N16727" i="56"/>
  <c r="N16728" i="56"/>
  <c r="N16729" i="56"/>
  <c r="N16730" i="56"/>
  <c r="N16731" i="56"/>
  <c r="N16732" i="56"/>
  <c r="N16733" i="56"/>
  <c r="N16734" i="56"/>
  <c r="N16735" i="56"/>
  <c r="N16736" i="56"/>
  <c r="N16737" i="56"/>
  <c r="N16738" i="56"/>
  <c r="N16739" i="56"/>
  <c r="N16740" i="56"/>
  <c r="N16741" i="56"/>
  <c r="N16742" i="56"/>
  <c r="N16743" i="56"/>
  <c r="N16744" i="56"/>
  <c r="N16745" i="56"/>
  <c r="N16746" i="56"/>
  <c r="N16747" i="56"/>
  <c r="N16748" i="56"/>
  <c r="N16749" i="56"/>
  <c r="N16750" i="56"/>
  <c r="N16751" i="56"/>
  <c r="N16752" i="56"/>
  <c r="N16753" i="56"/>
  <c r="N16754" i="56"/>
  <c r="N16755" i="56"/>
  <c r="N16756" i="56"/>
  <c r="N16757" i="56"/>
  <c r="N16758" i="56"/>
  <c r="N16759" i="56"/>
  <c r="N16760" i="56"/>
  <c r="N16761" i="56"/>
  <c r="N16762" i="56"/>
  <c r="N16763" i="56"/>
  <c r="N16764" i="56"/>
  <c r="N16765" i="56"/>
  <c r="N16766" i="56"/>
  <c r="N16767" i="56"/>
  <c r="N16768" i="56"/>
  <c r="N16769" i="56"/>
  <c r="N16770" i="56"/>
  <c r="N16771" i="56"/>
  <c r="N16772" i="56"/>
  <c r="N16773" i="56"/>
  <c r="N16774" i="56"/>
  <c r="N16775" i="56"/>
  <c r="N16776" i="56"/>
  <c r="N16777" i="56"/>
  <c r="N16778" i="56"/>
  <c r="N16779" i="56"/>
  <c r="N16780" i="56"/>
  <c r="N16781" i="56"/>
  <c r="N16782" i="56"/>
  <c r="N16783" i="56"/>
  <c r="N16784" i="56"/>
  <c r="N16785" i="56"/>
  <c r="N16786" i="56"/>
  <c r="N16787" i="56"/>
  <c r="N16788" i="56"/>
  <c r="N16789" i="56"/>
  <c r="N16790" i="56"/>
  <c r="N16791" i="56"/>
  <c r="N16792" i="56"/>
  <c r="N16793" i="56"/>
  <c r="N16794" i="56"/>
  <c r="N16795" i="56"/>
  <c r="N16796" i="56"/>
  <c r="N16797" i="56"/>
  <c r="N16798" i="56"/>
  <c r="N16799" i="56"/>
  <c r="N16800" i="56"/>
  <c r="N16801" i="56"/>
  <c r="N16802" i="56"/>
  <c r="N16803" i="56"/>
  <c r="N16804" i="56"/>
  <c r="N16805" i="56"/>
  <c r="N16806" i="56"/>
  <c r="N16807" i="56"/>
  <c r="N16808" i="56"/>
  <c r="N16809" i="56"/>
  <c r="N16810" i="56"/>
  <c r="N16811" i="56"/>
  <c r="N16812" i="56"/>
  <c r="N16813" i="56"/>
  <c r="N16814" i="56"/>
  <c r="N16815" i="56"/>
  <c r="N16816" i="56"/>
  <c r="N16817" i="56"/>
  <c r="N16818" i="56"/>
  <c r="N16819" i="56"/>
  <c r="N16820" i="56"/>
  <c r="N16821" i="56"/>
  <c r="N16822" i="56"/>
  <c r="N16823" i="56"/>
  <c r="N16824" i="56"/>
  <c r="N16825" i="56"/>
  <c r="N16826" i="56"/>
  <c r="N16827" i="56"/>
  <c r="N16828" i="56"/>
  <c r="N16829" i="56"/>
  <c r="N16830" i="56"/>
  <c r="N16831" i="56"/>
  <c r="N16832" i="56"/>
  <c r="N16833" i="56"/>
  <c r="N16834" i="56"/>
  <c r="N16835" i="56"/>
  <c r="N16836" i="56"/>
  <c r="N16837" i="56"/>
  <c r="N16838" i="56"/>
  <c r="N16839" i="56"/>
  <c r="N16840" i="56"/>
  <c r="N16841" i="56"/>
  <c r="N16842" i="56"/>
  <c r="N16843" i="56"/>
  <c r="N16844" i="56"/>
  <c r="N16845" i="56"/>
  <c r="N16846" i="56"/>
  <c r="N16847" i="56"/>
  <c r="N16848" i="56"/>
  <c r="N16849" i="56"/>
  <c r="N16850" i="56"/>
  <c r="N16851" i="56"/>
  <c r="N16852" i="56"/>
  <c r="N16853" i="56"/>
  <c r="N16854" i="56"/>
  <c r="N16855" i="56"/>
  <c r="N16856" i="56"/>
  <c r="N16857" i="56"/>
  <c r="N16858" i="56"/>
  <c r="N16859" i="56"/>
  <c r="N16860" i="56"/>
  <c r="N16861" i="56"/>
  <c r="N16862" i="56"/>
  <c r="N16863" i="56"/>
  <c r="N16864" i="56"/>
  <c r="N16865" i="56"/>
  <c r="N16866" i="56"/>
  <c r="N16867" i="56"/>
  <c r="N16868" i="56"/>
  <c r="N16869" i="56"/>
  <c r="N16870" i="56"/>
  <c r="N16871" i="56"/>
  <c r="N16872" i="56"/>
  <c r="N16873" i="56"/>
  <c r="N16874" i="56"/>
  <c r="N16875" i="56"/>
  <c r="N16876" i="56"/>
  <c r="N16877" i="56"/>
  <c r="N16878" i="56"/>
  <c r="N16879" i="56"/>
  <c r="N16880" i="56"/>
  <c r="N16881" i="56"/>
  <c r="N16882" i="56"/>
  <c r="N16883" i="56"/>
  <c r="N16884" i="56"/>
  <c r="N16885" i="56"/>
  <c r="N16886" i="56"/>
  <c r="N16887" i="56"/>
  <c r="N16888" i="56"/>
  <c r="N16889" i="56"/>
  <c r="N16890" i="56"/>
  <c r="N16891" i="56"/>
  <c r="N16892" i="56"/>
  <c r="N16893" i="56"/>
  <c r="N16894" i="56"/>
  <c r="N16895" i="56"/>
  <c r="N16896" i="56"/>
  <c r="N16897" i="56"/>
  <c r="N16898" i="56"/>
  <c r="N16899" i="56"/>
  <c r="N16900" i="56"/>
  <c r="N16901" i="56"/>
  <c r="N16902" i="56"/>
  <c r="N16903" i="56"/>
  <c r="N16904" i="56"/>
  <c r="N16905" i="56"/>
  <c r="N16906" i="56"/>
  <c r="N16907" i="56"/>
  <c r="N16908" i="56"/>
  <c r="N16909" i="56"/>
  <c r="N16910" i="56"/>
  <c r="N16911" i="56"/>
  <c r="N16912" i="56"/>
  <c r="N16913" i="56"/>
  <c r="N16914" i="56"/>
  <c r="N16915" i="56"/>
  <c r="N16916" i="56"/>
  <c r="N16917" i="56"/>
  <c r="N16918" i="56"/>
  <c r="N16919" i="56"/>
  <c r="N16920" i="56"/>
  <c r="N16921" i="56"/>
  <c r="N16922" i="56"/>
  <c r="N16923" i="56"/>
  <c r="N16924" i="56"/>
  <c r="N16925" i="56"/>
  <c r="N16926" i="56"/>
  <c r="N16927" i="56"/>
  <c r="N16928" i="56"/>
  <c r="N16929" i="56"/>
  <c r="N16930" i="56"/>
  <c r="N16931" i="56"/>
  <c r="N16932" i="56"/>
  <c r="N16933" i="56"/>
  <c r="N16934" i="56"/>
  <c r="N16935" i="56"/>
  <c r="N16936" i="56"/>
  <c r="N16937" i="56"/>
  <c r="N16938" i="56"/>
  <c r="N16939" i="56"/>
  <c r="N16940" i="56"/>
  <c r="N16941" i="56"/>
  <c r="N16942" i="56"/>
  <c r="N16943" i="56"/>
  <c r="N16944" i="56"/>
  <c r="N16945" i="56"/>
  <c r="N16946" i="56"/>
  <c r="N16947" i="56"/>
  <c r="N16948" i="56"/>
  <c r="N16949" i="56"/>
  <c r="N16950" i="56"/>
  <c r="N16951" i="56"/>
  <c r="N16952" i="56"/>
  <c r="N16953" i="56"/>
  <c r="N16954" i="56"/>
  <c r="N16955" i="56"/>
  <c r="N16956" i="56"/>
  <c r="N16957" i="56"/>
  <c r="N16958" i="56"/>
  <c r="N16959" i="56"/>
  <c r="N16960" i="56"/>
  <c r="N16961" i="56"/>
  <c r="N16962" i="56"/>
  <c r="N16963" i="56"/>
  <c r="N16964" i="56"/>
  <c r="N16965" i="56"/>
  <c r="N16966" i="56"/>
  <c r="N16967" i="56"/>
  <c r="N16968" i="56"/>
  <c r="N16969" i="56"/>
  <c r="N16970" i="56"/>
  <c r="N16971" i="56"/>
  <c r="N16972" i="56"/>
  <c r="N16973" i="56"/>
  <c r="N16974" i="56"/>
  <c r="N16975" i="56"/>
  <c r="N16976" i="56"/>
  <c r="N16977" i="56"/>
  <c r="N16978" i="56"/>
  <c r="N16979" i="56"/>
  <c r="N16980" i="56"/>
  <c r="N16981" i="56"/>
  <c r="N16982" i="56"/>
  <c r="N16983" i="56"/>
  <c r="N16984" i="56"/>
  <c r="N16985" i="56"/>
  <c r="N16986" i="56"/>
  <c r="N16987" i="56"/>
  <c r="N16988" i="56"/>
  <c r="N16989" i="56"/>
  <c r="N16990" i="56"/>
  <c r="N16991" i="56"/>
  <c r="N16992" i="56"/>
  <c r="N16993" i="56"/>
  <c r="N16994" i="56"/>
  <c r="N16995" i="56"/>
  <c r="N16996" i="56"/>
  <c r="N16997" i="56"/>
  <c r="N16998" i="56"/>
  <c r="N16999" i="56"/>
  <c r="N17000" i="56"/>
  <c r="N17001" i="56"/>
  <c r="N17002" i="56"/>
  <c r="N17003" i="56"/>
  <c r="N17004" i="56"/>
  <c r="N17005" i="56"/>
  <c r="N17006" i="56"/>
  <c r="N17007" i="56"/>
  <c r="N17008" i="56"/>
  <c r="N17009" i="56"/>
  <c r="N17010" i="56"/>
  <c r="N17011" i="56"/>
  <c r="N17012" i="56"/>
  <c r="N17013" i="56"/>
  <c r="N17014" i="56"/>
  <c r="N17015" i="56"/>
  <c r="N17016" i="56"/>
  <c r="N17017" i="56"/>
  <c r="N17018" i="56"/>
  <c r="N17019" i="56"/>
  <c r="N17020" i="56"/>
  <c r="N17021" i="56"/>
  <c r="N17022" i="56"/>
  <c r="N17023" i="56"/>
  <c r="N17024" i="56"/>
  <c r="N17025" i="56"/>
  <c r="N17026" i="56"/>
  <c r="N17027" i="56"/>
  <c r="N17028" i="56"/>
  <c r="N17029" i="56"/>
  <c r="N17030" i="56"/>
  <c r="N17031" i="56"/>
  <c r="N17032" i="56"/>
  <c r="N17033" i="56"/>
  <c r="N17034" i="56"/>
  <c r="N17035" i="56"/>
  <c r="N17036" i="56"/>
  <c r="N17037" i="56"/>
  <c r="N17038" i="56"/>
  <c r="N17039" i="56"/>
  <c r="N17040" i="56"/>
  <c r="N17041" i="56"/>
  <c r="N17042" i="56"/>
  <c r="N17043" i="56"/>
  <c r="N17044" i="56"/>
  <c r="N17045" i="56"/>
  <c r="N17046" i="56"/>
  <c r="N17047" i="56"/>
  <c r="N17048" i="56"/>
  <c r="N17049" i="56"/>
  <c r="N17050" i="56"/>
  <c r="N17051" i="56"/>
  <c r="N17052" i="56"/>
  <c r="N17053" i="56"/>
  <c r="N17054" i="56"/>
  <c r="N17055" i="56"/>
  <c r="N17056" i="56"/>
  <c r="N17057" i="56"/>
  <c r="N17058" i="56"/>
  <c r="N17059" i="56"/>
  <c r="N17060" i="56"/>
  <c r="N17061" i="56"/>
  <c r="N17062" i="56"/>
  <c r="N17063" i="56"/>
  <c r="N17064" i="56"/>
  <c r="N17065" i="56"/>
  <c r="N17066" i="56"/>
  <c r="N17067" i="56"/>
  <c r="N17068" i="56"/>
  <c r="N17069" i="56"/>
  <c r="N17070" i="56"/>
  <c r="N17071" i="56"/>
  <c r="N17072" i="56"/>
  <c r="N17073" i="56"/>
  <c r="N17074" i="56"/>
  <c r="N17075" i="56"/>
  <c r="N17076" i="56"/>
  <c r="N17077" i="56"/>
  <c r="N17078" i="56"/>
  <c r="N17079" i="56"/>
  <c r="N17080" i="56"/>
  <c r="N17081" i="56"/>
  <c r="N17082" i="56"/>
  <c r="N17083" i="56"/>
  <c r="N17084" i="56"/>
  <c r="N17085" i="56"/>
  <c r="N17086" i="56"/>
  <c r="N17087" i="56"/>
  <c r="N17088" i="56"/>
  <c r="N17089" i="56"/>
  <c r="N17090" i="56"/>
  <c r="N17091" i="56"/>
  <c r="N17092" i="56"/>
  <c r="N17093" i="56"/>
  <c r="N17094" i="56"/>
  <c r="N17095" i="56"/>
  <c r="N17096" i="56"/>
  <c r="N17097" i="56"/>
  <c r="N17098" i="56"/>
  <c r="N17099" i="56"/>
  <c r="N17100" i="56"/>
  <c r="N17101" i="56"/>
  <c r="N17102" i="56"/>
  <c r="N17103" i="56"/>
  <c r="N17104" i="56"/>
  <c r="N17105" i="56"/>
  <c r="N17106" i="56"/>
  <c r="N17107" i="56"/>
  <c r="N17108" i="56"/>
  <c r="N17109" i="56"/>
  <c r="N17110" i="56"/>
  <c r="N17111" i="56"/>
  <c r="N17112" i="56"/>
  <c r="N17113" i="56"/>
  <c r="N17114" i="56"/>
  <c r="N17115" i="56"/>
  <c r="N17116" i="56"/>
  <c r="N17117" i="56"/>
  <c r="N17118" i="56"/>
  <c r="N17119" i="56"/>
  <c r="N17120" i="56"/>
  <c r="N17121" i="56"/>
  <c r="N17122" i="56"/>
  <c r="N17123" i="56"/>
  <c r="N17124" i="56"/>
  <c r="N17125" i="56"/>
  <c r="N17126" i="56"/>
  <c r="N17127" i="56"/>
  <c r="N17128" i="56"/>
  <c r="N17129" i="56"/>
  <c r="N17130" i="56"/>
  <c r="N17131" i="56"/>
  <c r="N17132" i="56"/>
  <c r="N17133" i="56"/>
  <c r="N17134" i="56"/>
  <c r="N17135" i="56"/>
  <c r="N17136" i="56"/>
  <c r="N17137" i="56"/>
  <c r="N17138" i="56"/>
  <c r="N17139" i="56"/>
  <c r="N17140" i="56"/>
  <c r="N17141" i="56"/>
  <c r="N17142" i="56"/>
  <c r="N17143" i="56"/>
  <c r="N17144" i="56"/>
  <c r="N17145" i="56"/>
  <c r="N17146" i="56"/>
  <c r="N17147" i="56"/>
  <c r="N17148" i="56"/>
  <c r="N17149" i="56"/>
  <c r="N17150" i="56"/>
  <c r="N17151" i="56"/>
  <c r="N17152" i="56"/>
  <c r="N17153" i="56"/>
  <c r="N17154" i="56"/>
  <c r="N17155" i="56"/>
  <c r="N17156" i="56"/>
  <c r="N17157" i="56"/>
  <c r="N17158" i="56"/>
  <c r="N17159" i="56"/>
  <c r="N17160" i="56"/>
  <c r="N17161" i="56"/>
  <c r="N17162" i="56"/>
  <c r="N17163" i="56"/>
  <c r="N17164" i="56"/>
  <c r="N17165" i="56"/>
  <c r="N17166" i="56"/>
  <c r="N17167" i="56"/>
  <c r="N17168" i="56"/>
  <c r="N17169" i="56"/>
  <c r="N17170" i="56"/>
  <c r="N17171" i="56"/>
  <c r="N17172" i="56"/>
  <c r="N17173" i="56"/>
  <c r="N17174" i="56"/>
  <c r="N17175" i="56"/>
  <c r="N17176" i="56"/>
  <c r="N17177" i="56"/>
  <c r="N17178" i="56"/>
  <c r="N17179" i="56"/>
  <c r="N17180" i="56"/>
  <c r="N17181" i="56"/>
  <c r="N17182" i="56"/>
  <c r="N17183" i="56"/>
  <c r="N17184" i="56"/>
  <c r="N17185" i="56"/>
  <c r="N17186" i="56"/>
  <c r="N17187" i="56"/>
  <c r="N17188" i="56"/>
  <c r="N17189" i="56"/>
  <c r="N17190" i="56"/>
  <c r="N17191" i="56"/>
  <c r="N17192" i="56"/>
  <c r="N17193" i="56"/>
  <c r="N17194" i="56"/>
  <c r="N17195" i="56"/>
  <c r="N17196" i="56"/>
  <c r="N17197" i="56"/>
  <c r="N17198" i="56"/>
  <c r="N17199" i="56"/>
  <c r="N17200" i="56"/>
  <c r="N17201" i="56"/>
  <c r="N17202" i="56"/>
  <c r="N17203" i="56"/>
  <c r="N17204" i="56"/>
  <c r="N17205" i="56"/>
  <c r="N17206" i="56"/>
  <c r="N17207" i="56"/>
  <c r="N17208" i="56"/>
  <c r="N17209" i="56"/>
  <c r="N17210" i="56"/>
  <c r="N17211" i="56"/>
  <c r="N17212" i="56"/>
  <c r="N17213" i="56"/>
  <c r="N17214" i="56"/>
  <c r="N17215" i="56"/>
  <c r="N17216" i="56"/>
  <c r="N17217" i="56"/>
  <c r="N17218" i="56"/>
  <c r="N17219" i="56"/>
  <c r="N17220" i="56"/>
  <c r="N17221" i="56"/>
  <c r="N17222" i="56"/>
  <c r="N17223" i="56"/>
  <c r="N17224" i="56"/>
  <c r="N17225" i="56"/>
  <c r="N17226" i="56"/>
  <c r="N17227" i="56"/>
  <c r="N17228" i="56"/>
  <c r="N17229" i="56"/>
  <c r="N17230" i="56"/>
  <c r="N17231" i="56"/>
  <c r="N17232" i="56"/>
  <c r="N17233" i="56"/>
  <c r="N17234" i="56"/>
  <c r="N17235" i="56"/>
  <c r="N17236" i="56"/>
  <c r="N17237" i="56"/>
  <c r="N17238" i="56"/>
  <c r="N17239" i="56"/>
  <c r="N17240" i="56"/>
  <c r="N17241" i="56"/>
  <c r="N17242" i="56"/>
  <c r="N17243" i="56"/>
  <c r="N17244" i="56"/>
  <c r="N17245" i="56"/>
  <c r="N17246" i="56"/>
  <c r="N17247" i="56"/>
  <c r="N17248" i="56"/>
  <c r="N17249" i="56"/>
  <c r="N17250" i="56"/>
  <c r="N17251" i="56"/>
  <c r="N17252" i="56"/>
  <c r="N17253" i="56"/>
  <c r="N17254" i="56"/>
  <c r="N17255" i="56"/>
  <c r="N17256" i="56"/>
  <c r="N17257" i="56"/>
  <c r="N17258" i="56"/>
  <c r="N17259" i="56"/>
  <c r="N17260" i="56"/>
  <c r="N17261" i="56"/>
  <c r="N17262" i="56"/>
  <c r="N17263" i="56"/>
  <c r="N17264" i="56"/>
  <c r="N17265" i="56"/>
  <c r="N17266" i="56"/>
  <c r="N17267" i="56"/>
  <c r="N17268" i="56"/>
  <c r="N17269" i="56"/>
  <c r="N17270" i="56"/>
  <c r="N17271" i="56"/>
  <c r="N17272" i="56"/>
  <c r="N17273" i="56"/>
  <c r="N17274" i="56"/>
  <c r="N17275" i="56"/>
  <c r="N17276" i="56"/>
  <c r="N17277" i="56"/>
  <c r="N17278" i="56"/>
  <c r="N17279" i="56"/>
  <c r="N17280" i="56"/>
  <c r="N17281" i="56"/>
  <c r="N17282" i="56"/>
  <c r="N17283" i="56"/>
  <c r="N17284" i="56"/>
  <c r="N17285" i="56"/>
  <c r="N17286" i="56"/>
  <c r="N17287" i="56"/>
  <c r="N17288" i="56"/>
  <c r="N17289" i="56"/>
  <c r="N17290" i="56"/>
  <c r="N17291" i="56"/>
  <c r="N17292" i="56"/>
  <c r="N17293" i="56"/>
  <c r="N17294" i="56"/>
  <c r="N17295" i="56"/>
  <c r="N17296" i="56"/>
  <c r="N17297" i="56"/>
  <c r="N17298" i="56"/>
  <c r="N17299" i="56"/>
  <c r="N17300" i="56"/>
  <c r="N17301" i="56"/>
  <c r="N17302" i="56"/>
  <c r="N17303" i="56"/>
  <c r="N17304" i="56"/>
  <c r="N17305" i="56"/>
  <c r="N17306" i="56"/>
  <c r="N17307" i="56"/>
  <c r="N17308" i="56"/>
  <c r="N17309" i="56"/>
  <c r="N17310" i="56"/>
  <c r="N17311" i="56"/>
  <c r="N17312" i="56"/>
  <c r="N17313" i="56"/>
  <c r="N17314" i="56"/>
  <c r="N17315" i="56"/>
  <c r="N17316" i="56"/>
  <c r="N17317" i="56"/>
  <c r="N17318" i="56"/>
  <c r="N17319" i="56"/>
  <c r="N17320" i="56"/>
  <c r="N17321" i="56"/>
  <c r="N17322" i="56"/>
  <c r="N17323" i="56"/>
  <c r="N17324" i="56"/>
  <c r="N17325" i="56"/>
  <c r="N17326" i="56"/>
  <c r="N17327" i="56"/>
  <c r="N17328" i="56"/>
  <c r="N17329" i="56"/>
  <c r="N17330" i="56"/>
  <c r="N17331" i="56"/>
  <c r="N17332" i="56"/>
  <c r="N17333" i="56"/>
  <c r="N17334" i="56"/>
  <c r="N17335" i="56"/>
  <c r="N17336" i="56"/>
  <c r="N17337" i="56"/>
  <c r="N17338" i="56"/>
  <c r="N17339" i="56"/>
  <c r="N17340" i="56"/>
  <c r="N17341" i="56"/>
  <c r="N17342" i="56"/>
  <c r="N17343" i="56"/>
  <c r="N17344" i="56"/>
  <c r="N17345" i="56"/>
  <c r="N17346" i="56"/>
  <c r="N17347" i="56"/>
  <c r="N17348" i="56"/>
  <c r="N17349" i="56"/>
  <c r="N17350" i="56"/>
  <c r="N17351" i="56"/>
  <c r="N17352" i="56"/>
  <c r="N17353" i="56"/>
  <c r="N17354" i="56"/>
  <c r="N17355" i="56"/>
  <c r="N17356" i="56"/>
  <c r="N17357" i="56"/>
  <c r="N17358" i="56"/>
  <c r="N17359" i="56"/>
  <c r="N17360" i="56"/>
  <c r="N17361" i="56"/>
  <c r="N17362" i="56"/>
  <c r="N17363" i="56"/>
  <c r="N17364" i="56"/>
  <c r="N17365" i="56"/>
  <c r="N17366" i="56"/>
  <c r="N17367" i="56"/>
  <c r="N17368" i="56"/>
  <c r="N17369" i="56"/>
  <c r="N17370" i="56"/>
  <c r="N17371" i="56"/>
  <c r="N17372" i="56"/>
  <c r="N17373" i="56"/>
  <c r="N17374" i="56"/>
  <c r="N17375" i="56"/>
  <c r="N17376" i="56"/>
  <c r="N17377" i="56"/>
  <c r="N17378" i="56"/>
  <c r="N17379" i="56"/>
  <c r="N17380" i="56"/>
  <c r="N17381" i="56"/>
  <c r="N17382" i="56"/>
  <c r="N17383" i="56"/>
  <c r="N17384" i="56"/>
  <c r="N17385" i="56"/>
  <c r="N17386" i="56"/>
  <c r="N17387" i="56"/>
  <c r="N17388" i="56"/>
  <c r="N17389" i="56"/>
  <c r="N17390" i="56"/>
  <c r="N17391" i="56"/>
  <c r="N17392" i="56"/>
  <c r="N17393" i="56"/>
  <c r="N17394" i="56"/>
  <c r="N17395" i="56"/>
  <c r="N17396" i="56"/>
  <c r="N17397" i="56"/>
  <c r="N17398" i="56"/>
  <c r="N17399" i="56"/>
  <c r="N17400" i="56"/>
  <c r="N17401" i="56"/>
  <c r="N17402" i="56"/>
  <c r="N17403" i="56"/>
  <c r="N17404" i="56"/>
  <c r="N17405" i="56"/>
  <c r="N17406" i="56"/>
  <c r="N17407" i="56"/>
  <c r="N17408" i="56"/>
  <c r="N17409" i="56"/>
  <c r="N17410" i="56"/>
  <c r="N17411" i="56"/>
  <c r="N17412" i="56"/>
  <c r="N17413" i="56"/>
  <c r="N17414" i="56"/>
  <c r="N17415" i="56"/>
  <c r="N17416" i="56"/>
  <c r="N17417" i="56"/>
  <c r="N17418" i="56"/>
  <c r="N17419" i="56"/>
  <c r="N17420" i="56"/>
  <c r="N17421" i="56"/>
  <c r="N17422" i="56"/>
  <c r="N17423" i="56"/>
  <c r="N17424" i="56"/>
  <c r="N17425" i="56"/>
  <c r="N17426" i="56"/>
  <c r="N17427" i="56"/>
  <c r="N17428" i="56"/>
  <c r="N17429" i="56"/>
  <c r="N17430" i="56"/>
  <c r="N17431" i="56"/>
  <c r="N17432" i="56"/>
  <c r="N17433" i="56"/>
  <c r="N17434" i="56"/>
  <c r="N17435" i="56"/>
  <c r="N17436" i="56"/>
  <c r="N17437" i="56"/>
  <c r="N17438" i="56"/>
  <c r="N17439" i="56"/>
  <c r="N17440" i="56"/>
  <c r="N17441" i="56"/>
  <c r="N17442" i="56"/>
  <c r="N17443" i="56"/>
  <c r="N17444" i="56"/>
  <c r="N17445" i="56"/>
  <c r="N17446" i="56"/>
  <c r="N17447" i="56"/>
  <c r="N17448" i="56"/>
  <c r="N17449" i="56"/>
  <c r="N17450" i="56"/>
  <c r="N17451" i="56"/>
  <c r="N17452" i="56"/>
  <c r="N17453" i="56"/>
  <c r="N17454" i="56"/>
  <c r="N17455" i="56"/>
  <c r="N17456" i="56"/>
  <c r="N17457" i="56"/>
  <c r="N17458" i="56"/>
  <c r="N17459" i="56"/>
  <c r="N17460" i="56"/>
  <c r="N17461" i="56"/>
  <c r="N17462" i="56"/>
  <c r="N17463" i="56"/>
  <c r="N17464" i="56"/>
  <c r="N17465" i="56"/>
  <c r="N17466" i="56"/>
  <c r="N17467" i="56"/>
  <c r="N17468" i="56"/>
  <c r="N17469" i="56"/>
  <c r="N17470" i="56"/>
  <c r="N17471" i="56"/>
  <c r="N17472" i="56"/>
  <c r="N17473" i="56"/>
  <c r="N17474" i="56"/>
  <c r="N17475" i="56"/>
  <c r="N17476" i="56"/>
  <c r="N17477" i="56"/>
  <c r="N17478" i="56"/>
  <c r="N17479" i="56"/>
  <c r="N17480" i="56"/>
  <c r="N17481" i="56"/>
  <c r="N17482" i="56"/>
  <c r="N17483" i="56"/>
  <c r="N17484" i="56"/>
  <c r="N17485" i="56"/>
  <c r="N17486" i="56"/>
  <c r="N17487" i="56"/>
  <c r="N17488" i="56"/>
  <c r="N17489" i="56"/>
  <c r="N17490" i="56"/>
  <c r="N17491" i="56"/>
  <c r="N17492" i="56"/>
  <c r="N17493" i="56"/>
  <c r="N17494" i="56"/>
  <c r="N17495" i="56"/>
  <c r="N17496" i="56"/>
  <c r="N17497" i="56"/>
  <c r="N17498" i="56"/>
  <c r="N17499" i="56"/>
  <c r="N17500" i="56"/>
  <c r="N17501" i="56"/>
  <c r="N17502" i="56"/>
  <c r="N17503" i="56"/>
  <c r="N17504" i="56"/>
  <c r="N17505" i="56"/>
  <c r="N17506" i="56"/>
  <c r="N17507" i="56"/>
  <c r="N17508" i="56"/>
  <c r="N17509" i="56"/>
  <c r="N17510" i="56"/>
  <c r="N17511" i="56"/>
  <c r="N17512" i="56"/>
  <c r="N17513" i="56"/>
  <c r="N17514" i="56"/>
  <c r="N17515" i="56"/>
  <c r="N17516" i="56"/>
  <c r="N17517" i="56"/>
  <c r="N17518" i="56"/>
  <c r="N17519" i="56"/>
  <c r="N17520" i="56"/>
  <c r="N17521" i="56"/>
  <c r="N17522" i="56"/>
  <c r="N17523" i="56"/>
  <c r="N17524" i="56"/>
  <c r="N17525" i="56"/>
  <c r="N17526" i="56"/>
  <c r="N17527" i="56"/>
  <c r="N17528" i="56"/>
  <c r="N17529" i="56"/>
  <c r="N17530" i="56"/>
  <c r="N17531" i="56"/>
  <c r="N17532" i="56"/>
  <c r="N17533" i="56"/>
  <c r="N17534" i="56"/>
  <c r="N17535" i="56"/>
  <c r="N17536" i="56"/>
  <c r="N17537" i="56"/>
  <c r="N17538" i="56"/>
  <c r="N17539" i="56"/>
  <c r="N17540" i="56"/>
  <c r="N17541" i="56"/>
  <c r="N17542" i="56"/>
  <c r="N17543" i="56"/>
  <c r="N17544" i="56"/>
  <c r="N17545" i="56"/>
  <c r="N17546" i="56"/>
  <c r="N17547" i="56"/>
  <c r="N17548" i="56"/>
  <c r="N17549" i="56"/>
  <c r="N17550" i="56"/>
  <c r="N17551" i="56"/>
  <c r="N17552" i="56"/>
  <c r="N17553" i="56"/>
  <c r="N17554" i="56"/>
  <c r="N17555" i="56"/>
  <c r="N17556" i="56"/>
  <c r="N17557" i="56"/>
  <c r="N17558" i="56"/>
  <c r="N17559" i="56"/>
  <c r="N17560" i="56"/>
  <c r="N17561" i="56"/>
  <c r="N17562" i="56"/>
  <c r="N17563" i="56"/>
  <c r="N17564" i="56"/>
  <c r="N17565" i="56"/>
  <c r="N17566" i="56"/>
  <c r="N17567" i="56"/>
  <c r="N17568" i="56"/>
  <c r="N17569" i="56"/>
  <c r="N17570" i="56"/>
  <c r="N17571" i="56"/>
  <c r="N17572" i="56"/>
  <c r="N17573" i="56"/>
  <c r="N17574" i="56"/>
  <c r="N17575" i="56"/>
  <c r="N17576" i="56"/>
  <c r="N17577" i="56"/>
  <c r="N17578" i="56"/>
  <c r="N17579" i="56"/>
  <c r="N17580" i="56"/>
  <c r="N17581" i="56"/>
  <c r="N17582" i="56"/>
  <c r="N17583" i="56"/>
  <c r="N17584" i="56"/>
  <c r="N17585" i="56"/>
  <c r="N17586" i="56"/>
  <c r="N17587" i="56"/>
  <c r="N17588" i="56"/>
  <c r="N17589" i="56"/>
  <c r="N17590" i="56"/>
  <c r="N17591" i="56"/>
  <c r="N17592" i="56"/>
  <c r="N17593" i="56"/>
  <c r="N17594" i="56"/>
  <c r="N17595" i="56"/>
  <c r="N17596" i="56"/>
  <c r="N17597" i="56"/>
  <c r="N17598" i="56"/>
  <c r="N17599" i="56"/>
  <c r="N17600" i="56"/>
  <c r="N17601" i="56"/>
  <c r="N17602" i="56"/>
  <c r="N17603" i="56"/>
  <c r="N17604" i="56"/>
  <c r="N17605" i="56"/>
  <c r="N17606" i="56"/>
  <c r="N17607" i="56"/>
  <c r="N17608" i="56"/>
  <c r="N17609" i="56"/>
  <c r="N17610" i="56"/>
  <c r="N17611" i="56"/>
  <c r="N17612" i="56"/>
  <c r="N17613" i="56"/>
  <c r="N17614" i="56"/>
  <c r="N17615" i="56"/>
  <c r="N17616" i="56"/>
  <c r="N17617" i="56"/>
  <c r="N17618" i="56"/>
  <c r="N17619" i="56"/>
  <c r="N17620" i="56"/>
  <c r="N17621" i="56"/>
  <c r="N17622" i="56"/>
  <c r="N17623" i="56"/>
  <c r="N17624" i="56"/>
  <c r="N17625" i="56"/>
  <c r="N17626" i="56"/>
  <c r="N17627" i="56"/>
  <c r="N17628" i="56"/>
  <c r="N17629" i="56"/>
  <c r="N17630" i="56"/>
  <c r="N17631" i="56"/>
  <c r="N17632" i="56"/>
  <c r="N17633" i="56"/>
  <c r="N17634" i="56"/>
  <c r="N17635" i="56"/>
  <c r="N17636" i="56"/>
  <c r="N17637" i="56"/>
  <c r="N17638" i="56"/>
  <c r="N17639" i="56"/>
  <c r="N17640" i="56"/>
  <c r="N17641" i="56"/>
  <c r="N17642" i="56"/>
  <c r="N17643" i="56"/>
  <c r="N17644" i="56"/>
  <c r="N17645" i="56"/>
  <c r="N17646" i="56"/>
  <c r="N17647" i="56"/>
  <c r="N17648" i="56"/>
  <c r="N17649" i="56"/>
  <c r="N17650" i="56"/>
  <c r="N17651" i="56"/>
  <c r="N17652" i="56"/>
  <c r="N17653" i="56"/>
  <c r="N17654" i="56"/>
  <c r="N17655" i="56"/>
  <c r="N17656" i="56"/>
  <c r="N17657" i="56"/>
  <c r="N17658" i="56"/>
  <c r="N17659" i="56"/>
  <c r="N17660" i="56"/>
  <c r="N17661" i="56"/>
  <c r="N17662" i="56"/>
  <c r="N17663" i="56"/>
  <c r="N17664" i="56"/>
  <c r="N17665" i="56"/>
  <c r="N17666" i="56"/>
  <c r="N17667" i="56"/>
  <c r="N17668" i="56"/>
  <c r="N17669" i="56"/>
  <c r="N17670" i="56"/>
  <c r="N17671" i="56"/>
  <c r="N17672" i="56"/>
  <c r="N17673" i="56"/>
  <c r="N17674" i="56"/>
  <c r="N17675" i="56"/>
  <c r="N17676" i="56"/>
  <c r="N17677" i="56"/>
  <c r="N17678" i="56"/>
  <c r="N17679" i="56"/>
  <c r="N17680" i="56"/>
  <c r="N17681" i="56"/>
  <c r="N17682" i="56"/>
  <c r="N17683" i="56"/>
  <c r="N17684" i="56"/>
  <c r="N17685" i="56"/>
  <c r="N17686" i="56"/>
  <c r="N17687" i="56"/>
  <c r="N17688" i="56"/>
  <c r="N17689" i="56"/>
  <c r="N17690" i="56"/>
  <c r="N17691" i="56"/>
  <c r="N17692" i="56"/>
  <c r="N17693" i="56"/>
  <c r="N17694" i="56"/>
  <c r="N17695" i="56"/>
  <c r="N17696" i="56"/>
  <c r="N17697" i="56"/>
  <c r="N17698" i="56"/>
  <c r="N17699" i="56"/>
  <c r="N17700" i="56"/>
  <c r="N17701" i="56"/>
  <c r="N17702" i="56"/>
  <c r="N17703" i="56"/>
  <c r="N17704" i="56"/>
  <c r="N17705" i="56"/>
  <c r="N17706" i="56"/>
  <c r="N17707" i="56"/>
  <c r="N17708" i="56"/>
  <c r="N17709" i="56"/>
  <c r="N17710" i="56"/>
  <c r="N17711" i="56"/>
  <c r="N17712" i="56"/>
  <c r="N17713" i="56"/>
  <c r="N17714" i="56"/>
  <c r="N17715" i="56"/>
  <c r="N17716" i="56"/>
  <c r="N17717" i="56"/>
  <c r="N17718" i="56"/>
  <c r="N17719" i="56"/>
  <c r="N17720" i="56"/>
  <c r="N17721" i="56"/>
  <c r="N17722" i="56"/>
  <c r="N17723" i="56"/>
  <c r="N17724" i="56"/>
  <c r="N17725" i="56"/>
  <c r="N17726" i="56"/>
  <c r="N17727" i="56"/>
  <c r="N17728" i="56"/>
  <c r="N17729" i="56"/>
  <c r="N17730" i="56"/>
  <c r="N17731" i="56"/>
  <c r="N17732" i="56"/>
  <c r="N17733" i="56"/>
  <c r="N17734" i="56"/>
  <c r="N17735" i="56"/>
  <c r="N17736" i="56"/>
  <c r="N17737" i="56"/>
  <c r="N17738" i="56"/>
  <c r="N17739" i="56"/>
  <c r="N17740" i="56"/>
  <c r="N17741" i="56"/>
  <c r="N17742" i="56"/>
  <c r="N17743" i="56"/>
  <c r="N17744" i="56"/>
  <c r="N17745" i="56"/>
  <c r="N17746" i="56"/>
  <c r="N17747" i="56"/>
  <c r="N17748" i="56"/>
  <c r="N17749" i="56"/>
  <c r="N17750" i="56"/>
  <c r="N17751" i="56"/>
  <c r="N17752" i="56"/>
  <c r="N17753" i="56"/>
  <c r="N17754" i="56"/>
  <c r="N17755" i="56"/>
  <c r="N17756" i="56"/>
  <c r="N17757" i="56"/>
  <c r="N17758" i="56"/>
  <c r="N17759" i="56"/>
  <c r="N17760" i="56"/>
  <c r="N17761" i="56"/>
  <c r="N17762" i="56"/>
  <c r="N17763" i="56"/>
  <c r="N17764" i="56"/>
  <c r="N17765" i="56"/>
  <c r="N17766" i="56"/>
  <c r="N17767" i="56"/>
  <c r="N17768" i="56"/>
  <c r="N17769" i="56"/>
  <c r="N17770" i="56"/>
  <c r="N17771" i="56"/>
  <c r="N17772" i="56"/>
  <c r="N17773" i="56"/>
  <c r="N17774" i="56"/>
  <c r="N17775" i="56"/>
  <c r="N17776" i="56"/>
  <c r="N17777" i="56"/>
  <c r="N17778" i="56"/>
  <c r="N17779" i="56"/>
  <c r="N17780" i="56"/>
  <c r="N17781" i="56"/>
  <c r="N17782" i="56"/>
  <c r="N17783" i="56"/>
  <c r="N17784" i="56"/>
  <c r="N17785" i="56"/>
  <c r="N17786" i="56"/>
  <c r="N17787" i="56"/>
  <c r="N17788" i="56"/>
  <c r="N17789" i="56"/>
  <c r="N17790" i="56"/>
  <c r="N17791" i="56"/>
  <c r="N17792" i="56"/>
  <c r="N17793" i="56"/>
  <c r="N17794" i="56"/>
  <c r="N17795" i="56"/>
  <c r="N17796" i="56"/>
  <c r="N17797" i="56"/>
  <c r="N17798" i="56"/>
  <c r="N17799" i="56"/>
  <c r="N17800" i="56"/>
  <c r="N17801" i="56"/>
  <c r="N17802" i="56"/>
  <c r="N17803" i="56"/>
  <c r="N17804" i="56"/>
  <c r="N17805" i="56"/>
  <c r="N17806" i="56"/>
  <c r="N17807" i="56"/>
  <c r="N17808" i="56"/>
  <c r="N17809" i="56"/>
  <c r="N17810" i="56"/>
  <c r="N17811" i="56"/>
  <c r="N17812" i="56"/>
  <c r="N17813" i="56"/>
  <c r="N17814" i="56"/>
  <c r="N17815" i="56"/>
  <c r="N17816" i="56"/>
  <c r="N17817" i="56"/>
  <c r="N17818" i="56"/>
  <c r="N17819" i="56"/>
  <c r="N17820" i="56"/>
  <c r="N17821" i="56"/>
  <c r="N17822" i="56"/>
  <c r="N17823" i="56"/>
  <c r="N17824" i="56"/>
  <c r="N17825" i="56"/>
  <c r="N17826" i="56"/>
  <c r="N17827" i="56"/>
  <c r="N17828" i="56"/>
  <c r="N17829" i="56"/>
  <c r="N17830" i="56"/>
  <c r="N17831" i="56"/>
  <c r="N17832" i="56"/>
  <c r="N17833" i="56"/>
  <c r="N17834" i="56"/>
  <c r="N17835" i="56"/>
  <c r="N17836" i="56"/>
  <c r="N17837" i="56"/>
  <c r="N17838" i="56"/>
  <c r="N17839" i="56"/>
  <c r="N17840" i="56"/>
  <c r="N17841" i="56"/>
  <c r="N17842" i="56"/>
  <c r="N17843" i="56"/>
  <c r="N17844" i="56"/>
  <c r="N17845" i="56"/>
  <c r="N17846" i="56"/>
  <c r="N17847" i="56"/>
  <c r="N17848" i="56"/>
  <c r="N17849" i="56"/>
  <c r="N17850" i="56"/>
  <c r="N17851" i="56"/>
  <c r="N17852" i="56"/>
  <c r="N17853" i="56"/>
  <c r="N17854" i="56"/>
  <c r="N17855" i="56"/>
  <c r="N17856" i="56"/>
  <c r="N17857" i="56"/>
  <c r="N17858" i="56"/>
  <c r="N17859" i="56"/>
  <c r="N17860" i="56"/>
  <c r="N17861" i="56"/>
  <c r="N17862" i="56"/>
  <c r="N17863" i="56"/>
  <c r="N17864" i="56"/>
  <c r="N17865" i="56"/>
  <c r="N17866" i="56"/>
  <c r="N17867" i="56"/>
  <c r="N17868" i="56"/>
  <c r="N17869" i="56"/>
  <c r="N17870" i="56"/>
  <c r="N17871" i="56"/>
  <c r="N17872" i="56"/>
  <c r="N17873" i="56"/>
  <c r="N17874" i="56"/>
  <c r="N17875" i="56"/>
  <c r="N17876" i="56"/>
  <c r="N17877" i="56"/>
  <c r="N17878" i="56"/>
  <c r="N17879" i="56"/>
  <c r="N17880" i="56"/>
  <c r="N17881" i="56"/>
  <c r="N17882" i="56"/>
  <c r="N17883" i="56"/>
  <c r="N17884" i="56"/>
  <c r="N17885" i="56"/>
  <c r="N17886" i="56"/>
  <c r="N17887" i="56"/>
  <c r="N17888" i="56"/>
  <c r="N17889" i="56"/>
  <c r="N17890" i="56"/>
  <c r="N17891" i="56"/>
  <c r="N17892" i="56"/>
  <c r="N17893" i="56"/>
  <c r="N17894" i="56"/>
  <c r="N17895" i="56"/>
  <c r="N17896" i="56"/>
  <c r="N17897" i="56"/>
  <c r="N17898" i="56"/>
  <c r="N17899" i="56"/>
  <c r="N17900" i="56"/>
  <c r="N17901" i="56"/>
  <c r="N17902" i="56"/>
  <c r="N17903" i="56"/>
  <c r="N17904" i="56"/>
  <c r="N17905" i="56"/>
  <c r="N17906" i="56"/>
  <c r="N17907" i="56"/>
  <c r="N17908" i="56"/>
  <c r="N17909" i="56"/>
  <c r="N17910" i="56"/>
  <c r="N17911" i="56"/>
  <c r="N17912" i="56"/>
  <c r="N17913" i="56"/>
  <c r="N17914" i="56"/>
  <c r="N17915" i="56"/>
  <c r="N17916" i="56"/>
  <c r="N17917" i="56"/>
  <c r="N17918" i="56"/>
  <c r="N17919" i="56"/>
  <c r="N17920" i="56"/>
  <c r="N17921" i="56"/>
  <c r="N17922" i="56"/>
  <c r="N17923" i="56"/>
  <c r="N17924" i="56"/>
  <c r="N17925" i="56"/>
  <c r="N17926" i="56"/>
  <c r="N17927" i="56"/>
  <c r="N17928" i="56"/>
  <c r="N17929" i="56"/>
  <c r="N17930" i="56"/>
  <c r="N17931" i="56"/>
  <c r="N17932" i="56"/>
  <c r="N17933" i="56"/>
  <c r="N17934" i="56"/>
  <c r="N17935" i="56"/>
  <c r="N17936" i="56"/>
  <c r="N17937" i="56"/>
  <c r="N17938" i="56"/>
  <c r="N17939" i="56"/>
  <c r="N17940" i="56"/>
  <c r="N17941" i="56"/>
  <c r="N17942" i="56"/>
  <c r="N17943" i="56"/>
  <c r="N17944" i="56"/>
  <c r="N17945" i="56"/>
  <c r="N17946" i="56"/>
  <c r="N17947" i="56"/>
  <c r="N17948" i="56"/>
  <c r="N17949" i="56"/>
  <c r="N17950" i="56"/>
  <c r="N17951" i="56"/>
  <c r="N17952" i="56"/>
  <c r="N17953" i="56"/>
  <c r="N17954" i="56"/>
  <c r="N17955" i="56"/>
  <c r="N17956" i="56"/>
  <c r="N17957" i="56"/>
  <c r="N17958" i="56"/>
  <c r="N17959" i="56"/>
  <c r="N17960" i="56"/>
  <c r="N17961" i="56"/>
  <c r="N17962" i="56"/>
  <c r="N17963" i="56"/>
  <c r="N17964" i="56"/>
  <c r="N17965" i="56"/>
  <c r="N17966" i="56"/>
  <c r="N17967" i="56"/>
  <c r="N17968" i="56"/>
  <c r="N17969" i="56"/>
  <c r="N17970" i="56"/>
  <c r="N17971" i="56"/>
  <c r="N17972" i="56"/>
  <c r="N17973" i="56"/>
  <c r="N17974" i="56"/>
  <c r="N17975" i="56"/>
  <c r="N17976" i="56"/>
  <c r="N17977" i="56"/>
  <c r="N17978" i="56"/>
  <c r="N17979" i="56"/>
  <c r="N17980" i="56"/>
  <c r="N17981" i="56"/>
  <c r="N17982" i="56"/>
  <c r="N17983" i="56"/>
  <c r="N17984" i="56"/>
  <c r="N17985" i="56"/>
  <c r="N17986" i="56"/>
  <c r="N17987" i="56"/>
  <c r="N17988" i="56"/>
  <c r="N17989" i="56"/>
  <c r="N17990" i="56"/>
  <c r="N17991" i="56"/>
  <c r="N17992" i="56"/>
  <c r="N17993" i="56"/>
  <c r="N17994" i="56"/>
  <c r="N17995" i="56"/>
  <c r="N17996" i="56"/>
  <c r="N17997" i="56"/>
  <c r="N17998" i="56"/>
  <c r="N17999" i="56"/>
  <c r="N18000" i="56"/>
  <c r="N18001" i="56"/>
  <c r="N18002" i="56"/>
  <c r="N18003" i="56"/>
  <c r="N18004" i="56"/>
  <c r="N18005" i="56"/>
  <c r="N18006" i="56"/>
  <c r="N18007" i="56"/>
  <c r="N18008" i="56"/>
  <c r="N18009" i="56"/>
  <c r="N18010" i="56"/>
  <c r="N18011" i="56"/>
  <c r="N18012" i="56"/>
  <c r="N18013" i="56"/>
  <c r="N18014" i="56"/>
  <c r="N18015" i="56"/>
  <c r="N18016" i="56"/>
  <c r="N18017" i="56"/>
  <c r="N18018" i="56"/>
  <c r="N18019" i="56"/>
  <c r="N18020" i="56"/>
  <c r="N18021" i="56"/>
  <c r="N18022" i="56"/>
  <c r="N18023" i="56"/>
  <c r="N18024" i="56"/>
  <c r="N18025" i="56"/>
  <c r="N18026" i="56"/>
  <c r="N18027" i="56"/>
  <c r="N18028" i="56"/>
  <c r="N18029" i="56"/>
  <c r="N18030" i="56"/>
  <c r="N18031" i="56"/>
  <c r="N18032" i="56"/>
  <c r="N18033" i="56"/>
  <c r="N18034" i="56"/>
  <c r="N18035" i="56"/>
  <c r="N18036" i="56"/>
  <c r="N18037" i="56"/>
  <c r="N18038" i="56"/>
  <c r="N18039" i="56"/>
  <c r="N18040" i="56"/>
  <c r="N18041" i="56"/>
  <c r="N18042" i="56"/>
  <c r="N18043" i="56"/>
  <c r="N18044" i="56"/>
  <c r="N18045" i="56"/>
  <c r="N18046" i="56"/>
  <c r="N18047" i="56"/>
  <c r="N18048" i="56"/>
  <c r="N18049" i="56"/>
  <c r="N18050" i="56"/>
  <c r="N18051" i="56"/>
  <c r="N18052" i="56"/>
  <c r="N18053" i="56"/>
  <c r="N18054" i="56"/>
  <c r="N18055" i="56"/>
  <c r="N18056" i="56"/>
  <c r="N18057" i="56"/>
  <c r="N18058" i="56"/>
  <c r="N18059" i="56"/>
  <c r="N18060" i="56"/>
  <c r="N18061" i="56"/>
  <c r="N18062" i="56"/>
  <c r="N18063" i="56"/>
  <c r="N18064" i="56"/>
  <c r="N18065" i="56"/>
  <c r="N18066" i="56"/>
  <c r="N18067" i="56"/>
  <c r="N18068" i="56"/>
  <c r="N18069" i="56"/>
  <c r="N18070" i="56"/>
  <c r="N18071" i="56"/>
  <c r="N18072" i="56"/>
  <c r="N18073" i="56"/>
  <c r="N18074" i="56"/>
  <c r="N18075" i="56"/>
  <c r="N18076" i="56"/>
  <c r="N18077" i="56"/>
  <c r="N18078" i="56"/>
  <c r="N18079" i="56"/>
  <c r="N18080" i="56"/>
  <c r="N18081" i="56"/>
  <c r="N18082" i="56"/>
  <c r="N18083" i="56"/>
  <c r="N18084" i="56"/>
  <c r="N18085" i="56"/>
  <c r="N18086" i="56"/>
  <c r="N18087" i="56"/>
  <c r="N18088" i="56"/>
  <c r="N18089" i="56"/>
  <c r="N18090" i="56"/>
  <c r="N18091" i="56"/>
  <c r="N18092" i="56"/>
  <c r="N18093" i="56"/>
  <c r="N18094" i="56"/>
  <c r="N18095" i="56"/>
  <c r="N18096" i="56"/>
  <c r="N18097" i="56"/>
  <c r="N18098" i="56"/>
  <c r="N18099" i="56"/>
  <c r="N18100" i="56"/>
  <c r="N18101" i="56"/>
  <c r="N18102" i="56"/>
  <c r="N18103" i="56"/>
  <c r="N18104" i="56"/>
  <c r="N18105" i="56"/>
  <c r="N18106" i="56"/>
  <c r="N18107" i="56"/>
  <c r="N18108" i="56"/>
  <c r="N18109" i="56"/>
  <c r="N18110" i="56"/>
  <c r="N18111" i="56"/>
  <c r="N18112" i="56"/>
  <c r="N18113" i="56"/>
  <c r="N18114" i="56"/>
  <c r="N18115" i="56"/>
  <c r="N18116" i="56"/>
  <c r="N18117" i="56"/>
  <c r="N18118" i="56"/>
  <c r="N18119" i="56"/>
  <c r="N18120" i="56"/>
  <c r="N18121" i="56"/>
  <c r="N18122" i="56"/>
  <c r="N18123" i="56"/>
  <c r="N18124" i="56"/>
  <c r="N18125" i="56"/>
  <c r="N18126" i="56"/>
  <c r="N18127" i="56"/>
  <c r="N18128" i="56"/>
  <c r="N18129" i="56"/>
  <c r="N18130" i="56"/>
  <c r="N18131" i="56"/>
  <c r="N18132" i="56"/>
  <c r="N18133" i="56"/>
  <c r="N18134" i="56"/>
  <c r="N18135" i="56"/>
  <c r="N18136" i="56"/>
  <c r="N18137" i="56"/>
  <c r="N18138" i="56"/>
  <c r="N18139" i="56"/>
  <c r="N18140" i="56"/>
  <c r="N18141" i="56"/>
  <c r="N18142" i="56"/>
  <c r="N18143" i="56"/>
  <c r="N18144" i="56"/>
  <c r="N18145" i="56"/>
  <c r="N18146" i="56"/>
  <c r="N18147" i="56"/>
  <c r="N18148" i="56"/>
  <c r="N18149" i="56"/>
  <c r="N18150" i="56"/>
  <c r="N18151" i="56"/>
  <c r="N18152" i="56"/>
  <c r="N18153" i="56"/>
  <c r="N18154" i="56"/>
  <c r="N18155" i="56"/>
  <c r="N18156" i="56"/>
  <c r="N18157" i="56"/>
  <c r="N18158" i="56"/>
  <c r="N18159" i="56"/>
  <c r="N18160" i="56"/>
  <c r="N18161" i="56"/>
  <c r="N18162" i="56"/>
  <c r="N18163" i="56"/>
  <c r="N18164" i="56"/>
  <c r="N18165" i="56"/>
  <c r="N18166" i="56"/>
  <c r="N18167" i="56"/>
  <c r="N18168" i="56"/>
  <c r="N18169" i="56"/>
  <c r="N18170" i="56"/>
  <c r="N18171" i="56"/>
  <c r="N18172" i="56"/>
  <c r="N18173" i="56"/>
  <c r="N18174" i="56"/>
  <c r="N18175" i="56"/>
  <c r="N18176" i="56"/>
  <c r="N18177" i="56"/>
  <c r="N18178" i="56"/>
  <c r="N18179" i="56"/>
  <c r="N18180" i="56"/>
  <c r="N18181" i="56"/>
  <c r="N18182" i="56"/>
  <c r="N18183" i="56"/>
  <c r="N18184" i="56"/>
  <c r="N18185" i="56"/>
  <c r="N18186" i="56"/>
  <c r="N18187" i="56"/>
  <c r="N18188" i="56"/>
  <c r="N18189" i="56"/>
  <c r="N18190" i="56"/>
  <c r="N18191" i="56"/>
  <c r="N18192" i="56"/>
  <c r="N18193" i="56"/>
  <c r="N18194" i="56"/>
  <c r="N18195" i="56"/>
  <c r="N18196" i="56"/>
  <c r="N18197" i="56"/>
  <c r="N18198" i="56"/>
  <c r="N18199" i="56"/>
  <c r="N18200" i="56"/>
  <c r="N18201" i="56"/>
  <c r="N18202" i="56"/>
  <c r="N18203" i="56"/>
  <c r="N18204" i="56"/>
  <c r="N18205" i="56"/>
  <c r="N18206" i="56"/>
  <c r="N18207" i="56"/>
  <c r="N18208" i="56"/>
  <c r="N18209" i="56"/>
  <c r="N18210" i="56"/>
  <c r="N18211" i="56"/>
  <c r="N18212" i="56"/>
  <c r="N18213" i="56"/>
  <c r="N18214" i="56"/>
  <c r="N18215" i="56"/>
  <c r="N18216" i="56"/>
  <c r="N18217" i="56"/>
  <c r="N18218" i="56"/>
  <c r="N18219" i="56"/>
  <c r="N18220" i="56"/>
  <c r="N18221" i="56"/>
  <c r="N18222" i="56"/>
  <c r="N18223" i="56"/>
  <c r="N18224" i="56"/>
  <c r="N18225" i="56"/>
  <c r="N18226" i="56"/>
  <c r="N18227" i="56"/>
  <c r="N18228" i="56"/>
  <c r="N18229" i="56"/>
  <c r="N18230" i="56"/>
  <c r="N18231" i="56"/>
  <c r="N18232" i="56"/>
  <c r="N18233" i="56"/>
  <c r="N18234" i="56"/>
  <c r="N18235" i="56"/>
  <c r="N18236" i="56"/>
  <c r="N18237" i="56"/>
  <c r="N18238" i="56"/>
  <c r="N18239" i="56"/>
  <c r="N18240" i="56"/>
  <c r="N18241" i="56"/>
  <c r="N18242" i="56"/>
  <c r="N18243" i="56"/>
  <c r="N18244" i="56"/>
  <c r="N18245" i="56"/>
  <c r="N18246" i="56"/>
  <c r="N18247" i="56"/>
  <c r="N18248" i="56"/>
  <c r="N18249" i="56"/>
  <c r="N18250" i="56"/>
  <c r="N18251" i="56"/>
  <c r="N18252" i="56"/>
  <c r="N18253" i="56"/>
  <c r="N18254" i="56"/>
  <c r="N18255" i="56"/>
  <c r="N18256" i="56"/>
  <c r="N18257" i="56"/>
  <c r="N18258" i="56"/>
  <c r="N18259" i="56"/>
  <c r="N18260" i="56"/>
  <c r="N18261" i="56"/>
  <c r="N18262" i="56"/>
  <c r="N18263" i="56"/>
  <c r="N18264" i="56"/>
  <c r="N18265" i="56"/>
  <c r="N18266" i="56"/>
  <c r="N18267" i="56"/>
  <c r="N18268" i="56"/>
  <c r="N18269" i="56"/>
  <c r="N18270" i="56"/>
  <c r="N18271" i="56"/>
  <c r="N18272" i="56"/>
  <c r="N18273" i="56"/>
  <c r="N18274" i="56"/>
  <c r="N18275" i="56"/>
  <c r="N18276" i="56"/>
  <c r="N18277" i="56"/>
  <c r="N18278" i="56"/>
  <c r="N18279" i="56"/>
  <c r="N18280" i="56"/>
  <c r="N18281" i="56"/>
  <c r="N18282" i="56"/>
  <c r="N18283" i="56"/>
  <c r="N18284" i="56"/>
  <c r="N18285" i="56"/>
  <c r="N18286" i="56"/>
  <c r="N18287" i="56"/>
  <c r="N18288" i="56"/>
  <c r="N18289" i="56"/>
  <c r="N18290" i="56"/>
  <c r="N18291" i="56"/>
  <c r="N18292" i="56"/>
  <c r="N18293" i="56"/>
  <c r="N18294" i="56"/>
  <c r="N18295" i="56"/>
  <c r="N18296" i="56"/>
  <c r="N18297" i="56"/>
  <c r="N18298" i="56"/>
  <c r="N18299" i="56"/>
  <c r="N18300" i="56"/>
  <c r="N18301" i="56"/>
  <c r="N18302" i="56"/>
  <c r="N18303" i="56"/>
  <c r="N18304" i="56"/>
  <c r="N18305" i="56"/>
  <c r="N18306" i="56"/>
  <c r="N18307" i="56"/>
  <c r="N18308" i="56"/>
  <c r="N18309" i="56"/>
  <c r="N18310" i="56"/>
  <c r="N18311" i="56"/>
  <c r="N18312" i="56"/>
  <c r="N18313" i="56"/>
  <c r="N18314" i="56"/>
  <c r="N18315" i="56"/>
  <c r="N18316" i="56"/>
  <c r="N18317" i="56"/>
  <c r="N18318" i="56"/>
  <c r="N18319" i="56"/>
  <c r="N18320" i="56"/>
  <c r="N18321" i="56"/>
  <c r="N18322" i="56"/>
  <c r="N18323" i="56"/>
  <c r="N18324" i="56"/>
  <c r="N18325" i="56"/>
  <c r="N18326" i="56"/>
  <c r="N18327" i="56"/>
  <c r="N18328" i="56"/>
  <c r="N18329" i="56"/>
  <c r="N18330" i="56"/>
  <c r="N18331" i="56"/>
  <c r="N18332" i="56"/>
  <c r="N18333" i="56"/>
  <c r="N18334" i="56"/>
  <c r="N18335" i="56"/>
  <c r="N18336" i="56"/>
  <c r="N18337" i="56"/>
  <c r="N18338" i="56"/>
  <c r="N18339" i="56"/>
  <c r="N18340" i="56"/>
  <c r="N18341" i="56"/>
  <c r="N18342" i="56"/>
  <c r="N18343" i="56"/>
  <c r="N18344" i="56"/>
  <c r="N18345" i="56"/>
  <c r="N18346" i="56"/>
  <c r="N18347" i="56"/>
  <c r="N18348" i="56"/>
  <c r="N18349" i="56"/>
  <c r="N18350" i="56"/>
  <c r="N18351" i="56"/>
  <c r="N18352" i="56"/>
  <c r="N18353" i="56"/>
  <c r="N18354" i="56"/>
  <c r="N18355" i="56"/>
  <c r="N18356" i="56"/>
  <c r="N18357" i="56"/>
  <c r="N18358" i="56"/>
  <c r="N18359" i="56"/>
  <c r="N18360" i="56"/>
  <c r="N18361" i="56"/>
  <c r="N18362" i="56"/>
  <c r="N18363" i="56"/>
  <c r="N18364" i="56"/>
  <c r="N18365" i="56"/>
  <c r="N18366" i="56"/>
  <c r="N18367" i="56"/>
  <c r="N18368" i="56"/>
  <c r="N18369" i="56"/>
  <c r="N18370" i="56"/>
  <c r="N18371" i="56"/>
  <c r="N18372" i="56"/>
  <c r="N18373" i="56"/>
  <c r="N18374" i="56"/>
  <c r="N18375" i="56"/>
  <c r="N18376" i="56"/>
  <c r="N18377" i="56"/>
  <c r="N18378" i="56"/>
  <c r="N18379" i="56"/>
  <c r="N18380" i="56"/>
  <c r="N18381" i="56"/>
  <c r="N18382" i="56"/>
  <c r="N18383" i="56"/>
  <c r="N18384" i="56"/>
  <c r="N18385" i="56"/>
  <c r="N18386" i="56"/>
  <c r="N18387" i="56"/>
  <c r="N18388" i="56"/>
  <c r="N18389" i="56"/>
  <c r="N18390" i="56"/>
  <c r="N18391" i="56"/>
  <c r="N18392" i="56"/>
  <c r="N18393" i="56"/>
  <c r="N18394" i="56"/>
  <c r="N18395" i="56"/>
  <c r="N18396" i="56"/>
  <c r="N18397" i="56"/>
  <c r="N18398" i="56"/>
  <c r="N18399" i="56"/>
  <c r="N18400" i="56"/>
  <c r="N18401" i="56"/>
  <c r="N18402" i="56"/>
  <c r="N18403" i="56"/>
  <c r="N18404" i="56"/>
  <c r="N18405" i="56"/>
  <c r="N18406" i="56"/>
  <c r="N18407" i="56"/>
  <c r="N18408" i="56"/>
  <c r="N18409" i="56"/>
  <c r="N18410" i="56"/>
  <c r="N18411" i="56"/>
  <c r="N18412" i="56"/>
  <c r="N18413" i="56"/>
  <c r="N18414" i="56"/>
  <c r="N18415" i="56"/>
  <c r="N18416" i="56"/>
  <c r="N18417" i="56"/>
  <c r="N18418" i="56"/>
  <c r="N18419" i="56"/>
  <c r="N18420" i="56"/>
  <c r="N18421" i="56"/>
  <c r="N18422" i="56"/>
  <c r="N18423" i="56"/>
  <c r="N18424" i="56"/>
  <c r="N18425" i="56"/>
  <c r="N18426" i="56"/>
  <c r="N18427" i="56"/>
  <c r="N18428" i="56"/>
  <c r="N18429" i="56"/>
  <c r="N18430" i="56"/>
  <c r="N18431" i="56"/>
  <c r="N18432" i="56"/>
  <c r="N18433" i="56"/>
  <c r="N18434" i="56"/>
  <c r="N18435" i="56"/>
  <c r="N18436" i="56"/>
  <c r="N18437" i="56"/>
  <c r="N18438" i="56"/>
  <c r="N18439" i="56"/>
  <c r="N18440" i="56"/>
  <c r="N18441" i="56"/>
  <c r="N18442" i="56"/>
  <c r="N18443" i="56"/>
  <c r="N18444" i="56"/>
  <c r="N18445" i="56"/>
  <c r="N18446" i="56"/>
  <c r="N18447" i="56"/>
  <c r="N18448" i="56"/>
  <c r="N18449" i="56"/>
  <c r="N18450" i="56"/>
  <c r="N18451" i="56"/>
  <c r="N18452" i="56"/>
  <c r="N18453" i="56"/>
  <c r="N18454" i="56"/>
  <c r="N18455" i="56"/>
  <c r="N18456" i="56"/>
  <c r="N18457" i="56"/>
  <c r="N18458" i="56"/>
  <c r="N18459" i="56"/>
  <c r="N18460" i="56"/>
  <c r="N18461" i="56"/>
  <c r="N18462" i="56"/>
  <c r="N18463" i="56"/>
  <c r="N18464" i="56"/>
  <c r="N18465" i="56"/>
  <c r="N18466" i="56"/>
  <c r="N18467" i="56"/>
  <c r="N18468" i="56"/>
  <c r="N18469" i="56"/>
  <c r="N18470" i="56"/>
  <c r="N18471" i="56"/>
  <c r="N18472" i="56"/>
  <c r="N18473" i="56"/>
  <c r="N18474" i="56"/>
  <c r="N18475" i="56"/>
  <c r="N18476" i="56"/>
  <c r="N18477" i="56"/>
  <c r="N18478" i="56"/>
  <c r="N18479" i="56"/>
  <c r="N18480" i="56"/>
  <c r="N18481" i="56"/>
  <c r="N18482" i="56"/>
  <c r="N18483" i="56"/>
  <c r="N18484" i="56"/>
  <c r="N18485" i="56"/>
  <c r="N18486" i="56"/>
  <c r="N18487" i="56"/>
  <c r="N18488" i="56"/>
  <c r="N18489" i="56"/>
  <c r="N18490" i="56"/>
  <c r="N18491" i="56"/>
  <c r="N18492" i="56"/>
  <c r="N18493" i="56"/>
  <c r="N18494" i="56"/>
  <c r="N18495" i="56"/>
  <c r="N18496" i="56"/>
  <c r="N18497" i="56"/>
  <c r="N18498" i="56"/>
  <c r="N18499" i="56"/>
  <c r="N18500" i="56"/>
  <c r="N18501" i="56"/>
  <c r="N18502" i="56"/>
  <c r="N18503" i="56"/>
  <c r="N18504" i="56"/>
  <c r="N18505" i="56"/>
  <c r="N18506" i="56"/>
  <c r="N18507" i="56"/>
  <c r="N18508" i="56"/>
  <c r="N18509" i="56"/>
  <c r="N18510" i="56"/>
  <c r="N18511" i="56"/>
  <c r="N18512" i="56"/>
  <c r="N18513" i="56"/>
  <c r="N18514" i="56"/>
  <c r="N18515" i="56"/>
  <c r="N18516" i="56"/>
  <c r="N18517" i="56"/>
  <c r="N18518" i="56"/>
  <c r="N18519" i="56"/>
  <c r="N18520" i="56"/>
  <c r="N18521" i="56"/>
  <c r="N18522" i="56"/>
  <c r="N18523" i="56"/>
  <c r="N18524" i="56"/>
  <c r="N18525" i="56"/>
  <c r="N18526" i="56"/>
  <c r="N18527" i="56"/>
  <c r="N18528" i="56"/>
  <c r="N18529" i="56"/>
  <c r="N18530" i="56"/>
  <c r="N18531" i="56"/>
  <c r="N18532" i="56"/>
  <c r="N18533" i="56"/>
  <c r="N18534" i="56"/>
  <c r="N18535" i="56"/>
  <c r="N18536" i="56"/>
  <c r="N18537" i="56"/>
  <c r="N18538" i="56"/>
  <c r="N18539" i="56"/>
  <c r="N18540" i="56"/>
  <c r="N18541" i="56"/>
  <c r="N18542" i="56"/>
  <c r="N18543" i="56"/>
  <c r="N18544" i="56"/>
  <c r="N18545" i="56"/>
  <c r="N18546" i="56"/>
  <c r="N18547" i="56"/>
  <c r="N18548" i="56"/>
  <c r="N18549" i="56"/>
  <c r="N18550" i="56"/>
  <c r="N18551" i="56"/>
  <c r="N18552" i="56"/>
  <c r="N18553" i="56"/>
  <c r="N18554" i="56"/>
  <c r="N18555" i="56"/>
  <c r="N18556" i="56"/>
  <c r="N18557" i="56"/>
  <c r="N18558" i="56"/>
  <c r="N18559" i="56"/>
  <c r="N18560" i="56"/>
  <c r="N18561" i="56"/>
  <c r="N18562" i="56"/>
  <c r="N18563" i="56"/>
  <c r="N18564" i="56"/>
  <c r="N18565" i="56"/>
  <c r="N18566" i="56"/>
  <c r="N18567" i="56"/>
  <c r="N18568" i="56"/>
  <c r="N18569" i="56"/>
  <c r="N18570" i="56"/>
  <c r="N18571" i="56"/>
  <c r="N18572" i="56"/>
  <c r="N18573" i="56"/>
  <c r="N18574" i="56"/>
  <c r="N18575" i="56"/>
  <c r="N18576" i="56"/>
  <c r="N18577" i="56"/>
  <c r="N18578" i="56"/>
  <c r="N18579" i="56"/>
  <c r="N18580" i="56"/>
  <c r="N18581" i="56"/>
  <c r="N18582" i="56"/>
  <c r="N18583" i="56"/>
  <c r="N18584" i="56"/>
  <c r="N18585" i="56"/>
  <c r="N18586" i="56"/>
  <c r="N18587" i="56"/>
  <c r="N18588" i="56"/>
  <c r="N18589" i="56"/>
  <c r="N18590" i="56"/>
  <c r="N18591" i="56"/>
  <c r="N18592" i="56"/>
  <c r="N18593" i="56"/>
  <c r="N18594" i="56"/>
  <c r="N18595" i="56"/>
  <c r="N18596" i="56"/>
  <c r="N18597" i="56"/>
  <c r="N18598" i="56"/>
  <c r="N18599" i="56"/>
  <c r="N18600" i="56"/>
  <c r="N18601" i="56"/>
  <c r="N18602" i="56"/>
  <c r="N18603" i="56"/>
  <c r="N18604" i="56"/>
  <c r="N18605" i="56"/>
  <c r="N18606" i="56"/>
  <c r="N18607" i="56"/>
  <c r="N18608" i="56"/>
  <c r="N18609" i="56"/>
  <c r="N18610" i="56"/>
  <c r="N18611" i="56"/>
  <c r="N18612" i="56"/>
  <c r="N18613" i="56"/>
  <c r="N18614" i="56"/>
  <c r="N18615" i="56"/>
  <c r="N18616" i="56"/>
  <c r="N18617" i="56"/>
  <c r="N18618" i="56"/>
  <c r="N18619" i="56"/>
  <c r="N18620" i="56"/>
  <c r="N18621" i="56"/>
  <c r="N18622" i="56"/>
  <c r="N18623" i="56"/>
  <c r="N18624" i="56"/>
  <c r="N18625" i="56"/>
  <c r="N18626" i="56"/>
  <c r="N18627" i="56"/>
  <c r="N18628" i="56"/>
  <c r="N18629" i="56"/>
  <c r="N18630" i="56"/>
  <c r="N18631" i="56"/>
  <c r="N18632" i="56"/>
  <c r="N18633" i="56"/>
  <c r="N18634" i="56"/>
  <c r="N18635" i="56"/>
  <c r="N18636" i="56"/>
  <c r="N18637" i="56"/>
  <c r="N18638" i="56"/>
  <c r="N18639" i="56"/>
  <c r="N18640" i="56"/>
  <c r="N18641" i="56"/>
  <c r="N18642" i="56"/>
  <c r="N18643" i="56"/>
  <c r="N18644" i="56"/>
  <c r="N18645" i="56"/>
  <c r="N18646" i="56"/>
  <c r="N18647" i="56"/>
  <c r="N18648" i="56"/>
  <c r="N18649" i="56"/>
  <c r="N18650" i="56"/>
  <c r="N18651" i="56"/>
  <c r="N18652" i="56"/>
  <c r="N18653" i="56"/>
  <c r="N18654" i="56"/>
  <c r="N18655" i="56"/>
  <c r="N18656" i="56"/>
  <c r="N18657" i="56"/>
  <c r="N18658" i="56"/>
  <c r="N18659" i="56"/>
  <c r="N18660" i="56"/>
  <c r="N18661" i="56"/>
  <c r="N18662" i="56"/>
  <c r="N18663" i="56"/>
  <c r="N18664" i="56"/>
  <c r="N18665" i="56"/>
  <c r="N18666" i="56"/>
  <c r="N18667" i="56"/>
  <c r="N18668" i="56"/>
  <c r="N18669" i="56"/>
  <c r="N18670" i="56"/>
  <c r="N18671" i="56"/>
  <c r="N18672" i="56"/>
  <c r="N18673" i="56"/>
  <c r="N18674" i="56"/>
  <c r="N18675" i="56"/>
  <c r="N18676" i="56"/>
  <c r="N18677" i="56"/>
  <c r="N18678" i="56"/>
  <c r="N18679" i="56"/>
  <c r="N18680" i="56"/>
  <c r="N18681" i="56"/>
  <c r="N18682" i="56"/>
  <c r="N18683" i="56"/>
  <c r="N18684" i="56"/>
  <c r="N18685" i="56"/>
  <c r="N18686" i="56"/>
  <c r="N18687" i="56"/>
  <c r="N18688" i="56"/>
  <c r="N18689" i="56"/>
  <c r="N18690" i="56"/>
  <c r="N18691" i="56"/>
  <c r="N18692" i="56"/>
  <c r="N18693" i="56"/>
  <c r="N18694" i="56"/>
  <c r="N18695" i="56"/>
  <c r="N18696" i="56"/>
  <c r="N18697" i="56"/>
  <c r="N18698" i="56"/>
  <c r="N18699" i="56"/>
  <c r="N18700" i="56"/>
  <c r="N18701" i="56"/>
  <c r="N18702" i="56"/>
  <c r="N18703" i="56"/>
  <c r="N18704" i="56"/>
  <c r="N18705" i="56"/>
  <c r="N18706" i="56"/>
  <c r="N18707" i="56"/>
  <c r="N18708" i="56"/>
  <c r="N18709" i="56"/>
  <c r="N18710" i="56"/>
  <c r="N18711" i="56"/>
  <c r="N18712" i="56"/>
  <c r="N18713" i="56"/>
  <c r="N18714" i="56"/>
  <c r="N18715" i="56"/>
  <c r="N18716" i="56"/>
  <c r="N18717" i="56"/>
  <c r="N18718" i="56"/>
  <c r="N18719" i="56"/>
  <c r="N18720" i="56"/>
  <c r="N18721" i="56"/>
  <c r="N18722" i="56"/>
  <c r="N18723" i="56"/>
  <c r="N18724" i="56"/>
  <c r="N18725" i="56"/>
  <c r="N18726" i="56"/>
  <c r="N18727" i="56"/>
  <c r="N18728" i="56"/>
  <c r="N18729" i="56"/>
  <c r="N18730" i="56"/>
  <c r="N18731" i="56"/>
  <c r="N18732" i="56"/>
  <c r="N18733" i="56"/>
  <c r="N18734" i="56"/>
  <c r="N18735" i="56"/>
  <c r="N18736" i="56"/>
  <c r="N18737" i="56"/>
  <c r="N18738" i="56"/>
  <c r="N18739" i="56"/>
  <c r="N18740" i="56"/>
  <c r="N18741" i="56"/>
  <c r="N18742" i="56"/>
  <c r="N18743" i="56"/>
  <c r="N18744" i="56"/>
  <c r="N18745" i="56"/>
  <c r="N18746" i="56"/>
  <c r="N18747" i="56"/>
  <c r="N18748" i="56"/>
  <c r="N18749" i="56"/>
  <c r="N18750" i="56"/>
  <c r="N18751" i="56"/>
  <c r="N18752" i="56"/>
  <c r="N18753" i="56"/>
  <c r="N18754" i="56"/>
  <c r="N18755" i="56"/>
  <c r="N18756" i="56"/>
  <c r="N18757" i="56"/>
  <c r="N18758" i="56"/>
  <c r="N18759" i="56"/>
  <c r="N18760" i="56"/>
  <c r="N18761" i="56"/>
  <c r="N18762" i="56"/>
  <c r="N18763" i="56"/>
  <c r="N18764" i="56"/>
  <c r="N18765" i="56"/>
  <c r="N18766" i="56"/>
  <c r="N18767" i="56"/>
  <c r="N18768" i="56"/>
  <c r="N18769" i="56"/>
  <c r="N18770" i="56"/>
  <c r="N18771" i="56"/>
  <c r="N18772" i="56"/>
  <c r="N18773" i="56"/>
  <c r="N18774" i="56"/>
  <c r="N18775" i="56"/>
  <c r="N18776" i="56"/>
  <c r="N18777" i="56"/>
  <c r="N18778" i="56"/>
  <c r="N18779" i="56"/>
  <c r="N18780" i="56"/>
  <c r="N18781" i="56"/>
  <c r="N18782" i="56"/>
  <c r="N18783" i="56"/>
  <c r="N18784" i="56"/>
  <c r="N18785" i="56"/>
  <c r="N18786" i="56"/>
  <c r="N18787" i="56"/>
  <c r="N18788" i="56"/>
  <c r="N18789" i="56"/>
  <c r="N18790" i="56"/>
  <c r="N18791" i="56"/>
  <c r="N18792" i="56"/>
  <c r="N18793" i="56"/>
  <c r="N18794" i="56"/>
  <c r="N18795" i="56"/>
  <c r="N18796" i="56"/>
  <c r="N18797" i="56"/>
  <c r="N18798" i="56"/>
  <c r="N18799" i="56"/>
  <c r="N18800" i="56"/>
  <c r="N18801" i="56"/>
  <c r="N18802" i="56"/>
  <c r="N18803" i="56"/>
  <c r="N18804" i="56"/>
  <c r="N18805" i="56"/>
  <c r="N18806" i="56"/>
  <c r="N18807" i="56"/>
  <c r="N18808" i="56"/>
  <c r="N18809" i="56"/>
  <c r="N18810" i="56"/>
  <c r="N18811" i="56"/>
  <c r="N18812" i="56"/>
  <c r="N18813" i="56"/>
  <c r="N18814" i="56"/>
  <c r="N18815" i="56"/>
  <c r="N18816" i="56"/>
  <c r="N18817" i="56"/>
  <c r="N18818" i="56"/>
  <c r="N18819" i="56"/>
  <c r="N18820" i="56"/>
  <c r="N18821" i="56"/>
  <c r="N18822" i="56"/>
  <c r="N18823" i="56"/>
  <c r="N18824" i="56"/>
  <c r="N18825" i="56"/>
  <c r="N18826" i="56"/>
  <c r="N18827" i="56"/>
  <c r="N18828" i="56"/>
  <c r="N18829" i="56"/>
  <c r="N18830" i="56"/>
  <c r="N18831" i="56"/>
  <c r="N18832" i="56"/>
  <c r="N18833" i="56"/>
  <c r="N18834" i="56"/>
  <c r="N18835" i="56"/>
  <c r="N18836" i="56"/>
  <c r="N18837" i="56"/>
  <c r="N18838" i="56"/>
  <c r="N18839" i="56"/>
  <c r="N18840" i="56"/>
  <c r="N18841" i="56"/>
  <c r="N18842" i="56"/>
  <c r="N18843" i="56"/>
  <c r="N18844" i="56"/>
  <c r="N18845" i="56"/>
  <c r="N18846" i="56"/>
  <c r="N18847" i="56"/>
  <c r="N18848" i="56"/>
  <c r="N18849" i="56"/>
  <c r="N18850" i="56"/>
  <c r="N18851" i="56"/>
  <c r="N18852" i="56"/>
  <c r="N18853" i="56"/>
  <c r="N18854" i="56"/>
  <c r="N18855" i="56"/>
  <c r="N18856" i="56"/>
  <c r="N18857" i="56"/>
  <c r="N18858" i="56"/>
  <c r="N18859" i="56"/>
  <c r="N18860" i="56"/>
  <c r="N18861" i="56"/>
  <c r="N18862" i="56"/>
  <c r="N18863" i="56"/>
  <c r="N18864" i="56"/>
  <c r="N18865" i="56"/>
  <c r="N18866" i="56"/>
  <c r="N18867" i="56"/>
  <c r="N18868" i="56"/>
  <c r="N18869" i="56"/>
  <c r="N18870" i="56"/>
  <c r="N18871" i="56"/>
  <c r="N18872" i="56"/>
  <c r="N18873" i="56"/>
  <c r="N18874" i="56"/>
  <c r="N18875" i="56"/>
  <c r="N18876" i="56"/>
  <c r="N18877" i="56"/>
  <c r="N18878" i="56"/>
  <c r="N18879" i="56"/>
  <c r="N18880" i="56"/>
  <c r="N18881" i="56"/>
  <c r="N18882" i="56"/>
  <c r="N18883" i="56"/>
  <c r="N18884" i="56"/>
  <c r="N18885" i="56"/>
  <c r="N18886" i="56"/>
  <c r="N18887" i="56"/>
  <c r="N18888" i="56"/>
  <c r="N18889" i="56"/>
  <c r="N18890" i="56"/>
  <c r="N18891" i="56"/>
  <c r="N18892" i="56"/>
  <c r="N18893" i="56"/>
  <c r="N18894" i="56"/>
  <c r="N18895" i="56"/>
  <c r="N18896" i="56"/>
  <c r="N18897" i="56"/>
  <c r="N18898" i="56"/>
  <c r="N18899" i="56"/>
  <c r="N18900" i="56"/>
  <c r="N18901" i="56"/>
  <c r="N18902" i="56"/>
  <c r="N18903" i="56"/>
  <c r="N18904" i="56"/>
  <c r="N18905" i="56"/>
  <c r="N18906" i="56"/>
  <c r="N18907" i="56"/>
  <c r="N18908" i="56"/>
  <c r="N18909" i="56"/>
  <c r="N18910" i="56"/>
  <c r="N18911" i="56"/>
  <c r="N18912" i="56"/>
  <c r="N18913" i="56"/>
  <c r="N18914" i="56"/>
  <c r="N18915" i="56"/>
  <c r="N18916" i="56"/>
  <c r="N18917" i="56"/>
  <c r="N18918" i="56"/>
  <c r="N18919" i="56"/>
  <c r="N18920" i="56"/>
  <c r="N18921" i="56"/>
  <c r="N18922" i="56"/>
  <c r="N18923" i="56"/>
  <c r="N18924" i="56"/>
  <c r="N18925" i="56"/>
  <c r="N18926" i="56"/>
  <c r="N18927" i="56"/>
  <c r="N18928" i="56"/>
  <c r="N18929" i="56"/>
  <c r="N18930" i="56"/>
  <c r="N18931" i="56"/>
  <c r="N18932" i="56"/>
  <c r="N18933" i="56"/>
  <c r="N18934" i="56"/>
  <c r="N18935" i="56"/>
  <c r="N18936" i="56"/>
  <c r="N18937" i="56"/>
  <c r="N18938" i="56"/>
  <c r="N18939" i="56"/>
  <c r="N18940" i="56"/>
  <c r="N18941" i="56"/>
  <c r="N18942" i="56"/>
  <c r="N18943" i="56"/>
  <c r="N18944" i="56"/>
  <c r="N18945" i="56"/>
  <c r="N18946" i="56"/>
  <c r="N18947" i="56"/>
  <c r="N18948" i="56"/>
  <c r="N18949" i="56"/>
  <c r="N18950" i="56"/>
  <c r="N18951" i="56"/>
  <c r="N18952" i="56"/>
  <c r="N18953" i="56"/>
  <c r="N18954" i="56"/>
  <c r="N18955" i="56"/>
  <c r="N18956" i="56"/>
  <c r="N18957" i="56"/>
  <c r="N18958" i="56"/>
  <c r="N18959" i="56"/>
  <c r="N18960" i="56"/>
  <c r="N18961" i="56"/>
  <c r="N18962" i="56"/>
  <c r="N18963" i="56"/>
  <c r="N18964" i="56"/>
  <c r="N18965" i="56"/>
  <c r="N18966" i="56"/>
  <c r="N18967" i="56"/>
  <c r="N18968" i="56"/>
  <c r="N18969" i="56"/>
  <c r="N18970" i="56"/>
  <c r="N18971" i="56"/>
  <c r="N18972" i="56"/>
  <c r="N18973" i="56"/>
  <c r="N18974" i="56"/>
  <c r="N18975" i="56"/>
  <c r="N18976" i="56"/>
  <c r="N18977" i="56"/>
  <c r="N18978" i="56"/>
  <c r="N18979" i="56"/>
  <c r="N18980" i="56"/>
  <c r="N18981" i="56"/>
  <c r="N18982" i="56"/>
  <c r="N18983" i="56"/>
  <c r="N18984" i="56"/>
  <c r="N18985" i="56"/>
  <c r="N18986" i="56"/>
  <c r="N18987" i="56"/>
  <c r="N18988" i="56"/>
  <c r="N18989" i="56"/>
  <c r="N18990" i="56"/>
  <c r="N18991" i="56"/>
  <c r="N18992" i="56"/>
  <c r="N18993" i="56"/>
  <c r="N18994" i="56"/>
  <c r="N18995" i="56"/>
  <c r="N18996" i="56"/>
  <c r="N18997" i="56"/>
  <c r="N18998" i="56"/>
  <c r="N18999" i="56"/>
  <c r="N19000" i="56"/>
  <c r="N19001" i="56"/>
  <c r="N19002" i="56"/>
  <c r="N19003" i="56"/>
  <c r="N19004" i="56"/>
  <c r="N19005" i="56"/>
  <c r="N19006" i="56"/>
  <c r="N19007" i="56"/>
  <c r="N19008" i="56"/>
  <c r="N19009" i="56"/>
  <c r="N19010" i="56"/>
  <c r="N19011" i="56"/>
  <c r="N19012" i="56"/>
  <c r="N19013" i="56"/>
  <c r="N19014" i="56"/>
  <c r="N19015" i="56"/>
  <c r="N19016" i="56"/>
  <c r="N19017" i="56"/>
  <c r="N19018" i="56"/>
  <c r="N19019" i="56"/>
  <c r="N19020" i="56"/>
  <c r="N19021" i="56"/>
  <c r="N19022" i="56"/>
  <c r="N19023" i="56"/>
  <c r="N19024" i="56"/>
  <c r="N19025" i="56"/>
  <c r="N19026" i="56"/>
  <c r="N19027" i="56"/>
  <c r="N19028" i="56"/>
  <c r="N19029" i="56"/>
  <c r="N19030" i="56"/>
  <c r="N19031" i="56"/>
  <c r="N19032" i="56"/>
  <c r="N19033" i="56"/>
  <c r="N19034" i="56"/>
  <c r="N19035" i="56"/>
  <c r="N19036" i="56"/>
  <c r="N19037" i="56"/>
  <c r="N19038" i="56"/>
  <c r="N19039" i="56"/>
  <c r="N19040" i="56"/>
  <c r="N19041" i="56"/>
  <c r="N19042" i="56"/>
  <c r="N19043" i="56"/>
  <c r="N19044" i="56"/>
  <c r="N19045" i="56"/>
  <c r="N19046" i="56"/>
  <c r="N19047" i="56"/>
  <c r="N19048" i="56"/>
  <c r="N19049" i="56"/>
  <c r="N19050" i="56"/>
  <c r="N19051" i="56"/>
  <c r="N19052" i="56"/>
  <c r="N19053" i="56"/>
  <c r="N19054" i="56"/>
  <c r="N19055" i="56"/>
  <c r="N19056" i="56"/>
  <c r="N19057" i="56"/>
  <c r="N19058" i="56"/>
  <c r="N19059" i="56"/>
  <c r="N19060" i="56"/>
  <c r="N19061" i="56"/>
  <c r="N19062" i="56"/>
  <c r="N19063" i="56"/>
  <c r="N19064" i="56"/>
  <c r="N19065" i="56"/>
  <c r="N19066" i="56"/>
  <c r="N19067" i="56"/>
  <c r="N19068" i="56"/>
  <c r="N19069" i="56"/>
  <c r="N19070" i="56"/>
  <c r="N19071" i="56"/>
  <c r="N19072" i="56"/>
  <c r="N19073" i="56"/>
  <c r="N19074" i="56"/>
  <c r="N19075" i="56"/>
  <c r="N19076" i="56"/>
  <c r="N19077" i="56"/>
  <c r="N19078" i="56"/>
  <c r="N19079" i="56"/>
  <c r="N19080" i="56"/>
  <c r="N19081" i="56"/>
  <c r="N19082" i="56"/>
  <c r="N19083" i="56"/>
  <c r="N19084" i="56"/>
  <c r="N19085" i="56"/>
  <c r="N19086" i="56"/>
  <c r="N19087" i="56"/>
  <c r="N19088" i="56"/>
  <c r="N19089" i="56"/>
  <c r="N19090" i="56"/>
  <c r="N19091" i="56"/>
  <c r="N19092" i="56"/>
  <c r="N19093" i="56"/>
  <c r="N19094" i="56"/>
  <c r="N19095" i="56"/>
  <c r="N19096" i="56"/>
  <c r="N19097" i="56"/>
  <c r="N19098" i="56"/>
  <c r="N19099" i="56"/>
  <c r="N19100" i="56"/>
  <c r="N19101" i="56"/>
  <c r="N19102" i="56"/>
  <c r="N19103" i="56"/>
  <c r="N19104" i="56"/>
  <c r="N19105" i="56"/>
  <c r="N19106" i="56"/>
  <c r="N19107" i="56"/>
  <c r="N19108" i="56"/>
  <c r="N19109" i="56"/>
  <c r="N19110" i="56"/>
  <c r="N19111" i="56"/>
  <c r="N19112" i="56"/>
  <c r="N19113" i="56"/>
  <c r="N19114" i="56"/>
  <c r="N19115" i="56"/>
  <c r="N19116" i="56"/>
  <c r="N19117" i="56"/>
  <c r="N19118" i="56"/>
  <c r="N19119" i="56"/>
  <c r="N19120" i="56"/>
  <c r="N19121" i="56"/>
  <c r="N19122" i="56"/>
  <c r="N19123" i="56"/>
  <c r="N19124" i="56"/>
  <c r="N19125" i="56"/>
  <c r="N19126" i="56"/>
  <c r="N19127" i="56"/>
  <c r="N19128" i="56"/>
  <c r="N19129" i="56"/>
  <c r="N19130" i="56"/>
  <c r="N19131" i="56"/>
  <c r="N19132" i="56"/>
  <c r="N19133" i="56"/>
  <c r="N19134" i="56"/>
  <c r="N19135" i="56"/>
  <c r="N19136" i="56"/>
  <c r="N19137" i="56"/>
  <c r="N19138" i="56"/>
  <c r="N19139" i="56"/>
  <c r="N19140" i="56"/>
  <c r="N19141" i="56"/>
  <c r="N19142" i="56"/>
  <c r="N19143" i="56"/>
  <c r="N19144" i="56"/>
  <c r="N19145" i="56"/>
  <c r="N19146" i="56"/>
  <c r="N19147" i="56"/>
  <c r="N19148" i="56"/>
  <c r="N19149" i="56"/>
  <c r="N19150" i="56"/>
  <c r="N19151" i="56"/>
  <c r="N19152" i="56"/>
  <c r="N19153" i="56"/>
  <c r="N19154" i="56"/>
  <c r="N19155" i="56"/>
  <c r="N19156" i="56"/>
  <c r="N19157" i="56"/>
  <c r="N19158" i="56"/>
  <c r="N19159" i="56"/>
  <c r="N19160" i="56"/>
  <c r="N19161" i="56"/>
  <c r="N19162" i="56"/>
  <c r="N19163" i="56"/>
  <c r="N19164" i="56"/>
  <c r="N19165" i="56"/>
  <c r="N19166" i="56"/>
  <c r="N19167" i="56"/>
  <c r="N19168" i="56"/>
  <c r="N19169" i="56"/>
  <c r="N19170" i="56"/>
  <c r="N19171" i="56"/>
  <c r="N19172" i="56"/>
  <c r="N19173" i="56"/>
  <c r="N19174" i="56"/>
  <c r="N19175" i="56"/>
  <c r="N19176" i="56"/>
  <c r="N19177" i="56"/>
  <c r="N19178" i="56"/>
  <c r="N19179" i="56"/>
  <c r="N19180" i="56"/>
  <c r="N19181" i="56"/>
  <c r="N19182" i="56"/>
  <c r="N19183" i="56"/>
  <c r="N19184" i="56"/>
  <c r="N19185" i="56"/>
  <c r="N19186" i="56"/>
  <c r="N19187" i="56"/>
  <c r="N19188" i="56"/>
  <c r="N19189" i="56"/>
  <c r="N19190" i="56"/>
  <c r="N19191" i="56"/>
  <c r="N19192" i="56"/>
  <c r="N19193" i="56"/>
  <c r="N19194" i="56"/>
  <c r="N19195" i="56"/>
  <c r="N19196" i="56"/>
  <c r="N19197" i="56"/>
  <c r="N19198" i="56"/>
  <c r="N19199" i="56"/>
  <c r="N19200" i="56"/>
  <c r="N19201" i="56"/>
  <c r="N19202" i="56"/>
  <c r="N19203" i="56"/>
  <c r="N19204" i="56"/>
  <c r="N19205" i="56"/>
  <c r="N19206" i="56"/>
  <c r="N19207" i="56"/>
  <c r="N19208" i="56"/>
  <c r="N19209" i="56"/>
  <c r="N19210" i="56"/>
  <c r="N19211" i="56"/>
  <c r="N19212" i="56"/>
  <c r="N19213" i="56"/>
  <c r="N19214" i="56"/>
  <c r="N19215" i="56"/>
  <c r="N19216" i="56"/>
  <c r="N19217" i="56"/>
  <c r="N19218" i="56"/>
  <c r="N19219" i="56"/>
  <c r="N19220" i="56"/>
  <c r="N19221" i="56"/>
  <c r="N19222" i="56"/>
  <c r="N19223" i="56"/>
  <c r="N19224" i="56"/>
  <c r="N19225" i="56"/>
  <c r="N19226" i="56"/>
  <c r="N19227" i="56"/>
  <c r="N19228" i="56"/>
  <c r="N19229" i="56"/>
  <c r="N19230" i="56"/>
  <c r="N19231" i="56"/>
  <c r="N19232" i="56"/>
  <c r="N19233" i="56"/>
  <c r="N19234" i="56"/>
  <c r="N19235" i="56"/>
  <c r="N19236" i="56"/>
  <c r="N19237" i="56"/>
  <c r="N19238" i="56"/>
  <c r="N19239" i="56"/>
  <c r="N19240" i="56"/>
  <c r="N19241" i="56"/>
  <c r="N19242" i="56"/>
  <c r="N19243" i="56"/>
  <c r="N19244" i="56"/>
  <c r="N19245" i="56"/>
  <c r="N19246" i="56"/>
  <c r="N19247" i="56"/>
  <c r="N19248" i="56"/>
  <c r="N19249" i="56"/>
  <c r="N19250" i="56"/>
  <c r="N19251" i="56"/>
  <c r="N19252" i="56"/>
  <c r="N19253" i="56"/>
  <c r="N19254" i="56"/>
  <c r="N19255" i="56"/>
  <c r="N19256" i="56"/>
  <c r="N19257" i="56"/>
  <c r="N19258" i="56"/>
  <c r="N19259" i="56"/>
  <c r="N19260" i="56"/>
  <c r="N19261" i="56"/>
  <c r="N19262" i="56"/>
  <c r="N19263" i="56"/>
  <c r="N19264" i="56"/>
  <c r="N19265" i="56"/>
  <c r="N19266" i="56"/>
  <c r="N19267" i="56"/>
  <c r="N19268" i="56"/>
  <c r="N19269" i="56"/>
  <c r="N19270" i="56"/>
  <c r="N19271" i="56"/>
  <c r="N19272" i="56"/>
  <c r="N19273" i="56"/>
  <c r="N19274" i="56"/>
  <c r="N19275" i="56"/>
  <c r="N19276" i="56"/>
  <c r="N19277" i="56"/>
  <c r="N19278" i="56"/>
  <c r="N19279" i="56"/>
  <c r="N19280" i="56"/>
  <c r="N19281" i="56"/>
  <c r="N19282" i="56"/>
  <c r="N19283" i="56"/>
  <c r="N19284" i="56"/>
  <c r="N19285" i="56"/>
  <c r="N19286" i="56"/>
  <c r="N19287" i="56"/>
  <c r="N19288" i="56"/>
  <c r="N19289" i="56"/>
  <c r="N19290" i="56"/>
  <c r="N19291" i="56"/>
  <c r="N19292" i="56"/>
  <c r="N19293" i="56"/>
  <c r="N19294" i="56"/>
  <c r="N19295" i="56"/>
  <c r="N19296" i="56"/>
  <c r="N19297" i="56"/>
  <c r="N19298" i="56"/>
  <c r="N19299" i="56"/>
  <c r="N19300" i="56"/>
  <c r="N19301" i="56"/>
  <c r="N19302" i="56"/>
  <c r="N19303" i="56"/>
  <c r="N19304" i="56"/>
  <c r="N19305" i="56"/>
  <c r="N19306" i="56"/>
  <c r="N19307" i="56"/>
  <c r="N19308" i="56"/>
  <c r="N19309" i="56"/>
  <c r="N19310" i="56"/>
  <c r="N19311" i="56"/>
  <c r="N19312" i="56"/>
  <c r="N19313" i="56"/>
  <c r="N19314" i="56"/>
  <c r="N19315" i="56"/>
  <c r="N19316" i="56"/>
  <c r="N19317" i="56"/>
  <c r="N19318" i="56"/>
  <c r="N19319" i="56"/>
  <c r="N19320" i="56"/>
  <c r="N19321" i="56"/>
  <c r="N19322" i="56"/>
  <c r="N19323" i="56"/>
  <c r="N19324" i="56"/>
  <c r="N19325" i="56"/>
  <c r="N19326" i="56"/>
  <c r="N19327" i="56"/>
  <c r="N19328" i="56"/>
  <c r="N19329" i="56"/>
  <c r="N19330" i="56"/>
  <c r="N19331" i="56"/>
  <c r="N19332" i="56"/>
  <c r="N19333" i="56"/>
  <c r="N19334" i="56"/>
  <c r="N19335" i="56"/>
  <c r="N19336" i="56"/>
  <c r="N19337" i="56"/>
  <c r="N19338" i="56"/>
  <c r="N19339" i="56"/>
  <c r="N19340" i="56"/>
  <c r="N19341" i="56"/>
  <c r="N19342" i="56"/>
  <c r="N19343" i="56"/>
  <c r="N19344" i="56"/>
  <c r="N19345" i="56"/>
  <c r="N19346" i="56"/>
  <c r="N19347" i="56"/>
  <c r="N19348" i="56"/>
  <c r="N19349" i="56"/>
  <c r="N19350" i="56"/>
  <c r="N19351" i="56"/>
  <c r="N19352" i="56"/>
  <c r="N19353" i="56"/>
  <c r="N19354" i="56"/>
  <c r="N19355" i="56"/>
  <c r="N19356" i="56"/>
  <c r="N19357" i="56"/>
  <c r="N19358" i="56"/>
  <c r="N19359" i="56"/>
  <c r="N19360" i="56"/>
  <c r="N19361" i="56"/>
  <c r="N19362" i="56"/>
  <c r="N19363" i="56"/>
  <c r="N19364" i="56"/>
  <c r="N19365" i="56"/>
  <c r="N19366" i="56"/>
  <c r="N19367" i="56"/>
  <c r="N19368" i="56"/>
  <c r="N19369" i="56"/>
  <c r="N19370" i="56"/>
  <c r="N19371" i="56"/>
  <c r="N19372" i="56"/>
  <c r="N19373" i="56"/>
  <c r="N19374" i="56"/>
  <c r="N19375" i="56"/>
  <c r="N19376" i="56"/>
  <c r="N19377" i="56"/>
  <c r="N19378" i="56"/>
  <c r="N19379" i="56"/>
  <c r="N19380" i="56"/>
  <c r="N19381" i="56"/>
  <c r="N19382" i="56"/>
  <c r="N19383" i="56"/>
  <c r="N19384" i="56"/>
  <c r="N19385" i="56"/>
  <c r="N19386" i="56"/>
  <c r="N19387" i="56"/>
  <c r="N19388" i="56"/>
  <c r="N19389" i="56"/>
  <c r="N19390" i="56"/>
  <c r="N19391" i="56"/>
  <c r="N19392" i="56"/>
  <c r="N19393" i="56"/>
  <c r="N19394" i="56"/>
  <c r="N19395" i="56"/>
  <c r="N19396" i="56"/>
  <c r="N19397" i="56"/>
  <c r="N19398" i="56"/>
  <c r="N19399" i="56"/>
  <c r="N19400" i="56"/>
  <c r="N19401" i="56"/>
  <c r="N19402" i="56"/>
  <c r="N19403" i="56"/>
  <c r="N19404" i="56"/>
  <c r="N19405" i="56"/>
  <c r="N19406" i="56"/>
  <c r="N19407" i="56"/>
  <c r="N19408" i="56"/>
  <c r="N19409" i="56"/>
  <c r="N19410" i="56"/>
  <c r="N19411" i="56"/>
  <c r="N19412" i="56"/>
  <c r="N19413" i="56"/>
  <c r="N19414" i="56"/>
  <c r="N19415" i="56"/>
  <c r="N19416" i="56"/>
  <c r="N19417" i="56"/>
  <c r="N19418" i="56"/>
  <c r="N19419" i="56"/>
  <c r="N19420" i="56"/>
  <c r="N19421" i="56"/>
  <c r="N19422" i="56"/>
  <c r="N19423" i="56"/>
  <c r="N19424" i="56"/>
  <c r="N19425" i="56"/>
  <c r="N19426" i="56"/>
  <c r="N19427" i="56"/>
  <c r="N19428" i="56"/>
  <c r="N19429" i="56"/>
  <c r="N19430" i="56"/>
  <c r="N19431" i="56"/>
  <c r="N19432" i="56"/>
  <c r="N19433" i="56"/>
  <c r="N19434" i="56"/>
  <c r="N19435" i="56"/>
  <c r="N19436" i="56"/>
  <c r="N19437" i="56"/>
  <c r="N19438" i="56"/>
  <c r="N19439" i="56"/>
  <c r="N19440" i="56"/>
  <c r="N19441" i="56"/>
  <c r="N19442" i="56"/>
  <c r="N19443" i="56"/>
  <c r="N19444" i="56"/>
  <c r="N19445" i="56"/>
  <c r="N19446" i="56"/>
  <c r="N19447" i="56"/>
  <c r="N19448" i="56"/>
  <c r="N19449" i="56"/>
  <c r="N19450" i="56"/>
  <c r="N19451" i="56"/>
  <c r="N19452" i="56"/>
  <c r="N19453" i="56"/>
  <c r="N19454" i="56"/>
  <c r="N19455" i="56"/>
  <c r="N19456" i="56"/>
  <c r="N19457" i="56"/>
  <c r="N19458" i="56"/>
  <c r="N19459" i="56"/>
  <c r="N19460" i="56"/>
  <c r="N19461" i="56"/>
  <c r="N19462" i="56"/>
  <c r="N19463" i="56"/>
  <c r="N19464" i="56"/>
  <c r="N19465" i="56"/>
  <c r="N19466" i="56"/>
  <c r="N19467" i="56"/>
  <c r="N19468" i="56"/>
  <c r="N19469" i="56"/>
  <c r="N19470" i="56"/>
  <c r="N19471" i="56"/>
  <c r="N19472" i="56"/>
  <c r="N19473" i="56"/>
  <c r="N19474" i="56"/>
  <c r="N19475" i="56"/>
  <c r="N19476" i="56"/>
  <c r="N19477" i="56"/>
  <c r="N19478" i="56"/>
  <c r="N19479" i="56"/>
  <c r="N19480" i="56"/>
  <c r="N19481" i="56"/>
  <c r="N19482" i="56"/>
  <c r="N19483" i="56"/>
  <c r="N19484" i="56"/>
  <c r="N19485" i="56"/>
  <c r="N19486" i="56"/>
  <c r="N19487" i="56"/>
  <c r="N19488" i="56"/>
  <c r="N19489" i="56"/>
  <c r="N19490" i="56"/>
  <c r="N19491" i="56"/>
  <c r="N19492" i="56"/>
  <c r="N19493" i="56"/>
  <c r="N19494" i="56"/>
  <c r="N19495" i="56"/>
  <c r="N19496" i="56"/>
  <c r="N19497" i="56"/>
  <c r="N19498" i="56"/>
  <c r="N19499" i="56"/>
  <c r="N19500" i="56"/>
  <c r="N19501" i="56"/>
  <c r="N19502" i="56"/>
  <c r="N19503" i="56"/>
  <c r="N19504" i="56"/>
  <c r="N19505" i="56"/>
  <c r="N19506" i="56"/>
  <c r="N19507" i="56"/>
  <c r="N19508" i="56"/>
  <c r="N19509" i="56"/>
  <c r="N19510" i="56"/>
  <c r="N19511" i="56"/>
  <c r="N19512" i="56"/>
  <c r="N19513" i="56"/>
  <c r="N19514" i="56"/>
  <c r="N19515" i="56"/>
  <c r="N19516" i="56"/>
  <c r="N19517" i="56"/>
  <c r="N19518" i="56"/>
  <c r="N19519" i="56"/>
  <c r="N19520" i="56"/>
  <c r="N19521" i="56"/>
  <c r="N19522" i="56"/>
  <c r="N19523" i="56"/>
  <c r="N19524" i="56"/>
  <c r="N19525" i="56"/>
  <c r="N19526" i="56"/>
  <c r="N19527" i="56"/>
  <c r="N19528" i="56"/>
  <c r="N19529" i="56"/>
  <c r="N19530" i="56"/>
  <c r="N19531" i="56"/>
  <c r="N19532" i="56"/>
  <c r="N19533" i="56"/>
  <c r="N19534" i="56"/>
  <c r="N19535" i="56"/>
  <c r="N19536" i="56"/>
  <c r="N19537" i="56"/>
  <c r="N19538" i="56"/>
  <c r="N19539" i="56"/>
  <c r="N19540" i="56"/>
  <c r="N19541" i="56"/>
  <c r="N19542" i="56"/>
  <c r="N19543" i="56"/>
  <c r="N19544" i="56"/>
  <c r="N19545" i="56"/>
  <c r="N19546" i="56"/>
  <c r="N19547" i="56"/>
  <c r="N19548" i="56"/>
  <c r="N19549" i="56"/>
  <c r="N19550" i="56"/>
  <c r="N19551" i="56"/>
  <c r="N19552" i="56"/>
  <c r="N19553" i="56"/>
  <c r="N19554" i="56"/>
  <c r="N19555" i="56"/>
  <c r="N19556" i="56"/>
  <c r="N19557" i="56"/>
  <c r="N19558" i="56"/>
  <c r="N19559" i="56"/>
  <c r="N19560" i="56"/>
  <c r="N19561" i="56"/>
  <c r="N19562" i="56"/>
  <c r="N19563" i="56"/>
  <c r="N19564" i="56"/>
  <c r="N19565" i="56"/>
  <c r="N19566" i="56"/>
  <c r="N19567" i="56"/>
  <c r="N19568" i="56"/>
  <c r="N19569" i="56"/>
  <c r="N19570" i="56"/>
  <c r="N19571" i="56"/>
  <c r="N19572" i="56"/>
  <c r="N19573" i="56"/>
  <c r="N19574" i="56"/>
  <c r="N19575" i="56"/>
  <c r="N19576" i="56"/>
  <c r="N19577" i="56"/>
  <c r="N19578" i="56"/>
  <c r="N19579" i="56"/>
  <c r="N19580" i="56"/>
  <c r="N19581" i="56"/>
  <c r="N19582" i="56"/>
  <c r="N19583" i="56"/>
  <c r="N19584" i="56"/>
  <c r="N19585" i="56"/>
  <c r="N19586" i="56"/>
  <c r="N19587" i="56"/>
  <c r="N19588" i="56"/>
  <c r="N19589" i="56"/>
  <c r="N19590" i="56"/>
  <c r="N19591" i="56"/>
  <c r="N19592" i="56"/>
  <c r="N19593" i="56"/>
  <c r="N19594" i="56"/>
  <c r="N19595" i="56"/>
  <c r="N19596" i="56"/>
  <c r="N19597" i="56"/>
  <c r="N19598" i="56"/>
  <c r="N19599" i="56"/>
  <c r="N19600" i="56"/>
  <c r="N19601" i="56"/>
  <c r="N19602" i="56"/>
  <c r="N19603" i="56"/>
  <c r="N19604" i="56"/>
  <c r="N19605" i="56"/>
  <c r="N19606" i="56"/>
  <c r="N19607" i="56"/>
  <c r="N19608" i="56"/>
  <c r="N19609" i="56"/>
  <c r="N19610" i="56"/>
  <c r="N19611" i="56"/>
  <c r="N19612" i="56"/>
  <c r="N19613" i="56"/>
  <c r="N19614" i="56"/>
  <c r="N19615" i="56"/>
  <c r="N19616" i="56"/>
  <c r="N19617" i="56"/>
  <c r="N19618" i="56"/>
  <c r="N19619" i="56"/>
  <c r="N19620" i="56"/>
  <c r="N19621" i="56"/>
  <c r="N19622" i="56"/>
  <c r="N19623" i="56"/>
  <c r="N19624" i="56"/>
  <c r="N19625" i="56"/>
  <c r="N19626" i="56"/>
  <c r="N19627" i="56"/>
  <c r="N19628" i="56"/>
  <c r="N19629" i="56"/>
  <c r="N19630" i="56"/>
  <c r="N19631" i="56"/>
  <c r="N19632" i="56"/>
  <c r="N19633" i="56"/>
  <c r="N19634" i="56"/>
  <c r="N19635" i="56"/>
  <c r="N19636" i="56"/>
  <c r="N19637" i="56"/>
  <c r="N19638" i="56"/>
  <c r="N19639" i="56"/>
  <c r="N19640" i="56"/>
  <c r="N19641" i="56"/>
  <c r="N19642" i="56"/>
  <c r="N19643" i="56"/>
  <c r="N19644" i="56"/>
  <c r="N19645" i="56"/>
  <c r="N19646" i="56"/>
  <c r="N19647" i="56"/>
  <c r="N19648" i="56"/>
  <c r="N19649" i="56"/>
  <c r="N19650" i="56"/>
  <c r="N19651" i="56"/>
  <c r="N19652" i="56"/>
  <c r="N19653" i="56"/>
  <c r="N19654" i="56"/>
  <c r="N19655" i="56"/>
  <c r="N19656" i="56"/>
  <c r="N19657" i="56"/>
  <c r="N19658" i="56"/>
  <c r="N19659" i="56"/>
  <c r="N19660" i="56"/>
  <c r="N19661" i="56"/>
  <c r="N19662" i="56"/>
  <c r="N19663" i="56"/>
  <c r="N19664" i="56"/>
  <c r="N19665" i="56"/>
  <c r="N19666" i="56"/>
  <c r="N19667" i="56"/>
  <c r="N19668" i="56"/>
  <c r="N19669" i="56"/>
  <c r="N19670" i="56"/>
  <c r="N19671" i="56"/>
  <c r="N19672" i="56"/>
  <c r="N19673" i="56"/>
  <c r="N19674" i="56"/>
  <c r="N19675" i="56"/>
  <c r="N19676" i="56"/>
  <c r="N19677" i="56"/>
  <c r="N19678" i="56"/>
  <c r="N19679" i="56"/>
  <c r="N19680" i="56"/>
  <c r="N19681" i="56"/>
  <c r="N19682" i="56"/>
  <c r="N19683" i="56"/>
  <c r="N19684" i="56"/>
  <c r="N19685" i="56"/>
  <c r="N19686" i="56"/>
  <c r="N19687" i="56"/>
  <c r="N19688" i="56"/>
  <c r="N19689" i="56"/>
  <c r="N19690" i="56"/>
  <c r="N19691" i="56"/>
  <c r="N19692" i="56"/>
  <c r="N19693" i="56"/>
  <c r="N19694" i="56"/>
  <c r="N19695" i="56"/>
  <c r="N19696" i="56"/>
  <c r="N19697" i="56"/>
  <c r="N19698" i="56"/>
  <c r="N19699" i="56"/>
  <c r="N19700" i="56"/>
  <c r="N19701" i="56"/>
  <c r="N19702" i="56"/>
  <c r="N19703" i="56"/>
  <c r="N19704" i="56"/>
  <c r="N19705" i="56"/>
  <c r="N19706" i="56"/>
  <c r="N19707" i="56"/>
  <c r="N19708" i="56"/>
  <c r="N19709" i="56"/>
  <c r="N19710" i="56"/>
  <c r="N19711" i="56"/>
  <c r="N19712" i="56"/>
  <c r="N19713" i="56"/>
  <c r="N19714" i="56"/>
  <c r="N19715" i="56"/>
  <c r="N19716" i="56"/>
  <c r="N19717" i="56"/>
  <c r="N19718" i="56"/>
  <c r="N19719" i="56"/>
  <c r="N19720" i="56"/>
  <c r="N19721" i="56"/>
  <c r="N19722" i="56"/>
  <c r="N19723" i="56"/>
  <c r="N19724" i="56"/>
  <c r="N19725" i="56"/>
  <c r="N19726" i="56"/>
  <c r="N19727" i="56"/>
  <c r="N19728" i="56"/>
  <c r="N19729" i="56"/>
  <c r="N19730" i="56"/>
  <c r="N19731" i="56"/>
  <c r="N19732" i="56"/>
  <c r="N19733" i="56"/>
  <c r="N19734" i="56"/>
  <c r="N19735" i="56"/>
  <c r="N19736" i="56"/>
  <c r="N19737" i="56"/>
  <c r="N19738" i="56"/>
  <c r="N19739" i="56"/>
  <c r="N19740" i="56"/>
  <c r="N19741" i="56"/>
  <c r="N19742" i="56"/>
  <c r="N19743" i="56"/>
  <c r="N19744" i="56"/>
  <c r="N19745" i="56"/>
  <c r="N19746" i="56"/>
  <c r="N19747" i="56"/>
  <c r="N19748" i="56"/>
  <c r="N19749" i="56"/>
  <c r="N19750" i="56"/>
  <c r="N19751" i="56"/>
  <c r="N19752" i="56"/>
  <c r="N19753" i="56"/>
  <c r="N19754" i="56"/>
  <c r="N19755" i="56"/>
  <c r="N19756" i="56"/>
  <c r="N19757" i="56"/>
  <c r="N19758" i="56"/>
  <c r="N19759" i="56"/>
  <c r="N19760" i="56"/>
  <c r="N19761" i="56"/>
  <c r="N19762" i="56"/>
  <c r="N19763" i="56"/>
  <c r="N19764" i="56"/>
  <c r="N19765" i="56"/>
  <c r="N19766" i="56"/>
  <c r="N19767" i="56"/>
  <c r="N19768" i="56"/>
  <c r="N19769" i="56"/>
  <c r="N19770" i="56"/>
  <c r="N19771" i="56"/>
  <c r="N19772" i="56"/>
  <c r="N19773" i="56"/>
  <c r="N19774" i="56"/>
  <c r="N19775" i="56"/>
  <c r="N19776" i="56"/>
  <c r="N19777" i="56"/>
  <c r="N19778" i="56"/>
  <c r="N19779" i="56"/>
  <c r="N19780" i="56"/>
  <c r="N19781" i="56"/>
  <c r="N19782" i="56"/>
  <c r="N19783" i="56"/>
  <c r="N19784" i="56"/>
  <c r="N19785" i="56"/>
  <c r="N19786" i="56"/>
  <c r="N19787" i="56"/>
  <c r="N19788" i="56"/>
  <c r="N19789" i="56"/>
  <c r="N19790" i="56"/>
  <c r="N19791" i="56"/>
  <c r="N19792" i="56"/>
  <c r="N19793" i="56"/>
  <c r="N19794" i="56"/>
  <c r="N19795" i="56"/>
  <c r="N19796" i="56"/>
  <c r="N19797" i="56"/>
  <c r="N19798" i="56"/>
  <c r="N19799" i="56"/>
  <c r="N19800" i="56"/>
  <c r="N19801" i="56"/>
  <c r="N19802" i="56"/>
  <c r="N19803" i="56"/>
  <c r="N19804" i="56"/>
  <c r="N19805" i="56"/>
  <c r="N19806" i="56"/>
  <c r="N19807" i="56"/>
  <c r="N19808" i="56"/>
  <c r="N19809" i="56"/>
  <c r="N19810" i="56"/>
  <c r="N19811" i="56"/>
  <c r="N19812" i="56"/>
  <c r="N19813" i="56"/>
  <c r="N19814" i="56"/>
  <c r="N19815" i="56"/>
  <c r="N19816" i="56"/>
  <c r="N19817" i="56"/>
  <c r="N19818" i="56"/>
  <c r="N19819" i="56"/>
  <c r="N19820" i="56"/>
  <c r="N19821" i="56"/>
  <c r="N19822" i="56"/>
  <c r="N19823" i="56"/>
  <c r="N19824" i="56"/>
  <c r="N19825" i="56"/>
  <c r="N19826" i="56"/>
  <c r="N19827" i="56"/>
  <c r="N19828" i="56"/>
  <c r="N19829" i="56"/>
  <c r="N19830" i="56"/>
  <c r="N19831" i="56"/>
  <c r="N19832" i="56"/>
  <c r="N19833" i="56"/>
  <c r="N19834" i="56"/>
  <c r="N19835" i="56"/>
  <c r="N19836" i="56"/>
  <c r="N19837" i="56"/>
  <c r="N19838" i="56"/>
  <c r="N19839" i="56"/>
  <c r="N19840" i="56"/>
  <c r="N19841" i="56"/>
  <c r="N19842" i="56"/>
  <c r="N19843" i="56"/>
  <c r="N19844" i="56"/>
  <c r="N19845" i="56"/>
  <c r="N19846" i="56"/>
  <c r="N19847" i="56"/>
  <c r="N19848" i="56"/>
  <c r="N19849" i="56"/>
  <c r="N19850" i="56"/>
  <c r="N19851" i="56"/>
  <c r="N19852" i="56"/>
  <c r="N19853" i="56"/>
  <c r="N19854" i="56"/>
  <c r="N19855" i="56"/>
  <c r="N19856" i="56"/>
  <c r="N19857" i="56"/>
  <c r="N19858" i="56"/>
  <c r="N19859" i="56"/>
  <c r="N19860" i="56"/>
  <c r="N19861" i="56"/>
  <c r="N19862" i="56"/>
  <c r="N19863" i="56"/>
  <c r="N19864" i="56"/>
  <c r="N19865" i="56"/>
  <c r="N19866" i="56"/>
  <c r="N19867" i="56"/>
  <c r="N19868" i="56"/>
  <c r="N19869" i="56"/>
  <c r="N19870" i="56"/>
  <c r="N19871" i="56"/>
  <c r="N19872" i="56"/>
  <c r="N19873" i="56"/>
  <c r="N19874" i="56"/>
  <c r="N19875" i="56"/>
  <c r="N19876" i="56"/>
  <c r="N19877" i="56"/>
  <c r="N19878" i="56"/>
  <c r="N19879" i="56"/>
  <c r="N19880" i="56"/>
  <c r="N19881" i="56"/>
  <c r="N19882" i="56"/>
  <c r="N19883" i="56"/>
  <c r="N19884" i="56"/>
  <c r="N19885" i="56"/>
  <c r="N19886" i="56"/>
  <c r="N19887" i="56"/>
  <c r="N19888" i="56"/>
  <c r="N19889" i="56"/>
  <c r="N19890" i="56"/>
  <c r="N19891" i="56"/>
  <c r="N19892" i="56"/>
  <c r="N19893" i="56"/>
  <c r="N19894" i="56"/>
  <c r="N19895" i="56"/>
  <c r="N19896" i="56"/>
  <c r="N19897" i="56"/>
  <c r="N19898" i="56"/>
  <c r="N19899" i="56"/>
  <c r="N19900" i="56"/>
  <c r="N19901" i="56"/>
  <c r="N19902" i="56"/>
  <c r="N19903" i="56"/>
  <c r="N19904" i="56"/>
  <c r="N19905" i="56"/>
  <c r="N19906" i="56"/>
  <c r="N19907" i="56"/>
  <c r="N19908" i="56"/>
  <c r="N19909" i="56"/>
  <c r="N19910" i="56"/>
  <c r="N19911" i="56"/>
  <c r="N19912" i="56"/>
  <c r="N19913" i="56"/>
  <c r="N19914" i="56"/>
  <c r="N19915" i="56"/>
  <c r="N19916" i="56"/>
  <c r="N19917" i="56"/>
  <c r="N19918" i="56"/>
  <c r="N19919" i="56"/>
  <c r="N19920" i="56"/>
  <c r="N19921" i="56"/>
  <c r="N19922" i="56"/>
  <c r="N19923" i="56"/>
  <c r="N19924" i="56"/>
  <c r="N19925" i="56"/>
  <c r="N19926" i="56"/>
  <c r="N19927" i="56"/>
  <c r="N19928" i="56"/>
  <c r="N19929" i="56"/>
  <c r="N19930" i="56"/>
  <c r="N19931" i="56"/>
  <c r="N19932" i="56"/>
  <c r="N19933" i="56"/>
  <c r="N19934" i="56"/>
  <c r="N19935" i="56"/>
  <c r="N19936" i="56"/>
  <c r="N19937" i="56"/>
  <c r="N19938" i="56"/>
  <c r="N19939" i="56"/>
  <c r="N19940" i="56"/>
  <c r="N19941" i="56"/>
  <c r="N19942" i="56"/>
  <c r="N19943" i="56"/>
  <c r="N19944" i="56"/>
  <c r="N19945" i="56"/>
  <c r="N19946" i="56"/>
  <c r="N19947" i="56"/>
  <c r="N19948" i="56"/>
  <c r="N19949" i="56"/>
  <c r="N19950" i="56"/>
  <c r="N19951" i="56"/>
  <c r="N19952" i="56"/>
  <c r="N19953" i="56"/>
  <c r="N19954" i="56"/>
  <c r="N19955" i="56"/>
  <c r="N19956" i="56"/>
  <c r="N19957" i="56"/>
  <c r="N19958" i="56"/>
  <c r="N19959" i="56"/>
  <c r="N19960" i="56"/>
  <c r="N19961" i="56"/>
  <c r="N19962" i="56"/>
  <c r="N19963" i="56"/>
  <c r="N19964" i="56"/>
  <c r="N19965" i="56"/>
  <c r="N19966" i="56"/>
  <c r="N19967" i="56"/>
  <c r="N19968" i="56"/>
  <c r="N19969" i="56"/>
  <c r="N19970" i="56"/>
  <c r="N19971" i="56"/>
  <c r="N19972" i="56"/>
  <c r="N19973" i="56"/>
  <c r="N19974" i="56"/>
  <c r="N19975" i="56"/>
  <c r="N19976" i="56"/>
  <c r="N19977" i="56"/>
  <c r="N19978" i="56"/>
  <c r="N19979" i="56"/>
  <c r="N19980" i="56"/>
  <c r="N19981" i="56"/>
  <c r="N19982" i="56"/>
  <c r="N19983" i="56"/>
  <c r="N19984" i="56"/>
  <c r="N19985" i="56"/>
  <c r="N19986" i="56"/>
  <c r="N19987" i="56"/>
  <c r="N19988" i="56"/>
  <c r="N19989" i="56"/>
  <c r="N19990" i="56"/>
  <c r="N19991" i="56"/>
  <c r="N19992" i="56"/>
  <c r="N19993" i="56"/>
  <c r="N19994" i="56"/>
  <c r="N19995" i="56"/>
  <c r="N19996" i="56"/>
  <c r="N19997" i="56"/>
  <c r="N19998" i="56"/>
  <c r="N19999" i="56"/>
  <c r="N20000" i="56"/>
  <c r="N20001" i="56"/>
  <c r="N20002" i="56"/>
  <c r="N20003" i="56"/>
  <c r="N20004" i="56"/>
  <c r="N20005" i="56"/>
  <c r="N20006" i="56"/>
  <c r="N20007" i="56"/>
  <c r="N20008" i="56"/>
  <c r="N20009" i="56"/>
  <c r="N20010" i="56"/>
  <c r="N20011" i="56"/>
  <c r="N20012" i="56"/>
  <c r="N20013" i="56"/>
  <c r="N20014" i="56"/>
  <c r="N20015" i="56"/>
  <c r="N20016" i="56"/>
  <c r="N20017" i="56"/>
  <c r="N20018" i="56"/>
  <c r="N20019" i="56"/>
  <c r="N20020" i="56"/>
  <c r="N20021" i="56"/>
  <c r="N20022" i="56"/>
  <c r="N20023" i="56"/>
  <c r="N20024" i="56"/>
  <c r="N20025" i="56"/>
  <c r="N20026" i="56"/>
  <c r="N20027" i="56"/>
  <c r="N20028" i="56"/>
  <c r="N20029" i="56"/>
  <c r="N20030" i="56"/>
  <c r="N20031" i="56"/>
  <c r="N20032" i="56"/>
  <c r="N20033" i="56"/>
  <c r="N20034" i="56"/>
  <c r="N20035" i="56"/>
  <c r="N20036" i="56"/>
  <c r="N20037" i="56"/>
  <c r="N20038" i="56"/>
  <c r="N20039" i="56"/>
  <c r="N20040" i="56"/>
  <c r="N20041" i="56"/>
  <c r="N20042" i="56"/>
  <c r="N20043" i="56"/>
  <c r="N20044" i="56"/>
  <c r="N20045" i="56"/>
  <c r="N20046" i="56"/>
  <c r="N20047" i="56"/>
  <c r="N20048" i="56"/>
  <c r="N20049" i="56"/>
  <c r="N20050" i="56"/>
  <c r="N20051" i="56"/>
  <c r="N20052" i="56"/>
  <c r="N20053" i="56"/>
  <c r="N20054" i="56"/>
  <c r="N20055" i="56"/>
  <c r="N20056" i="56"/>
  <c r="N20057" i="56"/>
  <c r="N20058" i="56"/>
  <c r="N20059" i="56"/>
  <c r="N20060" i="56"/>
  <c r="N20061" i="56"/>
  <c r="N20062" i="56"/>
  <c r="N20063" i="56"/>
  <c r="N20064" i="56"/>
  <c r="N20065" i="56"/>
  <c r="N20066" i="56"/>
  <c r="N20067" i="56"/>
  <c r="N20068" i="56"/>
  <c r="N20069" i="56"/>
  <c r="N20070" i="56"/>
  <c r="N20071" i="56"/>
  <c r="N20072" i="56"/>
  <c r="N20073" i="56"/>
  <c r="N20074" i="56"/>
  <c r="N20075" i="56"/>
  <c r="N20076" i="56"/>
  <c r="N20077" i="56"/>
  <c r="N20078" i="56"/>
  <c r="N20079" i="56"/>
  <c r="N20080" i="56"/>
  <c r="N20081" i="56"/>
  <c r="N20082" i="56"/>
  <c r="N20083" i="56"/>
  <c r="N20084" i="56"/>
  <c r="N20085" i="56"/>
  <c r="N20086" i="56"/>
  <c r="N20087" i="56"/>
  <c r="N20088" i="56"/>
  <c r="N20089" i="56"/>
  <c r="N20090" i="56"/>
  <c r="N20091" i="56"/>
  <c r="N20092" i="56"/>
  <c r="N20093" i="56"/>
  <c r="N20094" i="56"/>
  <c r="N20095" i="56"/>
  <c r="N20096" i="56"/>
  <c r="N20097" i="56"/>
  <c r="N20098" i="56"/>
  <c r="N20099" i="56"/>
  <c r="N20100" i="56"/>
  <c r="N20101" i="56"/>
  <c r="N20102" i="56"/>
  <c r="N20103" i="56"/>
  <c r="N20104" i="56"/>
  <c r="N20105" i="56"/>
  <c r="N20106" i="56"/>
  <c r="N20107" i="56"/>
  <c r="N20108" i="56"/>
  <c r="N20109" i="56"/>
  <c r="N20110" i="56"/>
  <c r="N20111" i="56"/>
  <c r="N20112" i="56"/>
  <c r="N20113" i="56"/>
  <c r="N20114" i="56"/>
  <c r="N20115" i="56"/>
  <c r="N20116" i="56"/>
  <c r="N20117" i="56"/>
  <c r="N20118" i="56"/>
  <c r="N20119" i="56"/>
  <c r="N20120" i="56"/>
  <c r="N20121" i="56"/>
  <c r="N20122" i="56"/>
  <c r="N20123" i="56"/>
  <c r="N20124" i="56"/>
  <c r="N20125" i="56"/>
  <c r="N20126" i="56"/>
  <c r="N20127" i="56"/>
  <c r="N20128" i="56"/>
  <c r="N20129" i="56"/>
  <c r="N20130" i="56"/>
  <c r="N20131" i="56"/>
  <c r="N20132" i="56"/>
  <c r="N20133" i="56"/>
  <c r="N20134" i="56"/>
  <c r="N20135" i="56"/>
  <c r="N20136" i="56"/>
  <c r="N20137" i="56"/>
  <c r="N20138" i="56"/>
  <c r="N20139" i="56"/>
  <c r="N20140" i="56"/>
  <c r="N20141" i="56"/>
  <c r="N20142" i="56"/>
  <c r="N20143" i="56"/>
  <c r="N20144" i="56"/>
  <c r="N20145" i="56"/>
  <c r="N20146" i="56"/>
  <c r="N20147" i="56"/>
  <c r="N20148" i="56"/>
  <c r="N20149" i="56"/>
  <c r="N20150" i="56"/>
  <c r="N20151" i="56"/>
  <c r="N20152" i="56"/>
  <c r="N20153" i="56"/>
  <c r="N20154" i="56"/>
  <c r="N20155" i="56"/>
  <c r="N20156" i="56"/>
  <c r="N20157" i="56"/>
  <c r="N20158" i="56"/>
  <c r="N20159" i="56"/>
  <c r="N20160" i="56"/>
  <c r="N20161" i="56"/>
  <c r="N20162" i="56"/>
  <c r="N20163" i="56"/>
  <c r="N20164" i="56"/>
  <c r="N20165" i="56"/>
  <c r="N20166" i="56"/>
  <c r="N20167" i="56"/>
  <c r="N20168" i="56"/>
  <c r="N20169" i="56"/>
  <c r="N20170" i="56"/>
  <c r="N20171" i="56"/>
  <c r="N20172" i="56"/>
  <c r="N20173" i="56"/>
  <c r="N20174" i="56"/>
  <c r="N20175" i="56"/>
  <c r="N20176" i="56"/>
  <c r="N20177" i="56"/>
  <c r="N20178" i="56"/>
  <c r="N20179" i="56"/>
  <c r="N20180" i="56"/>
  <c r="N20181" i="56"/>
  <c r="N20182" i="56"/>
  <c r="N20183" i="56"/>
  <c r="N20184" i="56"/>
  <c r="N20185" i="56"/>
  <c r="N20186" i="56"/>
  <c r="N20187" i="56"/>
  <c r="N20188" i="56"/>
  <c r="N20189" i="56"/>
  <c r="N20190" i="56"/>
  <c r="N20191" i="56"/>
  <c r="N20192" i="56"/>
  <c r="N20193" i="56"/>
  <c r="N20194" i="56"/>
  <c r="N20195" i="56"/>
  <c r="N20196" i="56"/>
  <c r="N20197" i="56"/>
  <c r="N20198" i="56"/>
  <c r="N20199" i="56"/>
  <c r="N20200" i="56"/>
  <c r="N20201" i="56"/>
  <c r="N20202" i="56"/>
  <c r="N20203" i="56"/>
  <c r="N20204" i="56"/>
  <c r="N20205" i="56"/>
  <c r="N20206" i="56"/>
  <c r="N20207" i="56"/>
  <c r="N20208" i="56"/>
  <c r="N20209" i="56"/>
  <c r="N20210" i="56"/>
  <c r="N20211" i="56"/>
  <c r="N20212" i="56"/>
  <c r="N20213" i="56"/>
  <c r="N20214" i="56"/>
  <c r="N20215" i="56"/>
  <c r="N20216" i="56"/>
  <c r="N20217" i="56"/>
  <c r="N20218" i="56"/>
  <c r="N20219" i="56"/>
  <c r="N20220" i="56"/>
  <c r="N20221" i="56"/>
  <c r="N20222" i="56"/>
  <c r="N20223" i="56"/>
  <c r="N20224" i="56"/>
  <c r="N20225" i="56"/>
  <c r="N20226" i="56"/>
  <c r="N20227" i="56"/>
  <c r="N20228" i="56"/>
  <c r="N20229" i="56"/>
  <c r="N20230" i="56"/>
  <c r="N20231" i="56"/>
  <c r="N20232" i="56"/>
  <c r="N20233" i="56"/>
  <c r="N20234" i="56"/>
  <c r="N20235" i="56"/>
  <c r="N20236" i="56"/>
  <c r="N20237" i="56"/>
  <c r="N20238" i="56"/>
  <c r="N20239" i="56"/>
  <c r="N20240" i="56"/>
  <c r="N20241" i="56"/>
  <c r="N20242" i="56"/>
  <c r="N20243" i="56"/>
  <c r="N20244" i="56"/>
  <c r="N20245" i="56"/>
  <c r="N20246" i="56"/>
  <c r="N20247" i="56"/>
  <c r="N20248" i="56"/>
  <c r="N20249" i="56"/>
  <c r="N20250" i="56"/>
  <c r="N20251" i="56"/>
  <c r="N20252" i="56"/>
  <c r="N20253" i="56"/>
  <c r="N20254" i="56"/>
  <c r="N20255" i="56"/>
  <c r="N20256" i="56"/>
  <c r="N20257" i="56"/>
  <c r="N20258" i="56"/>
  <c r="N20259" i="56"/>
  <c r="N20260" i="56"/>
  <c r="N20261" i="56"/>
  <c r="N20262" i="56"/>
  <c r="N20263" i="56"/>
  <c r="N20264" i="56"/>
  <c r="N20265" i="56"/>
  <c r="N20266" i="56"/>
  <c r="N20267" i="56"/>
  <c r="N20268" i="56"/>
  <c r="N20269" i="56"/>
  <c r="N20270" i="56"/>
  <c r="N20271" i="56"/>
  <c r="N20272" i="56"/>
  <c r="N20273" i="56"/>
  <c r="N20274" i="56"/>
  <c r="N20275" i="56"/>
  <c r="N20276" i="56"/>
  <c r="N20277" i="56"/>
  <c r="N20278" i="56"/>
  <c r="N20279" i="56"/>
  <c r="N20280" i="56"/>
  <c r="N20281" i="56"/>
  <c r="N20282" i="56"/>
  <c r="N20283" i="56"/>
  <c r="N20284" i="56"/>
  <c r="N20285" i="56"/>
  <c r="N20286" i="56"/>
  <c r="N20287" i="56"/>
  <c r="N20288" i="56"/>
  <c r="N20289" i="56"/>
  <c r="N20290" i="56"/>
  <c r="N20291" i="56"/>
  <c r="N20292" i="56"/>
  <c r="N20293" i="56"/>
  <c r="N20294" i="56"/>
  <c r="N20295" i="56"/>
  <c r="N20296" i="56"/>
  <c r="N20297" i="56"/>
  <c r="N20298" i="56"/>
  <c r="N20299" i="56"/>
  <c r="N20300" i="56"/>
  <c r="N20301" i="56"/>
  <c r="N20302" i="56"/>
  <c r="N20303" i="56"/>
  <c r="N20304" i="56"/>
  <c r="N20305" i="56"/>
  <c r="N20306" i="56"/>
  <c r="N20307" i="56"/>
  <c r="N20308" i="56"/>
  <c r="N20309" i="56"/>
  <c r="N20310" i="56"/>
  <c r="N20311" i="56"/>
  <c r="N20312" i="56"/>
  <c r="N20313" i="56"/>
  <c r="N20314" i="56"/>
  <c r="N20315" i="56"/>
  <c r="N20316" i="56"/>
  <c r="N20317" i="56"/>
  <c r="N20318" i="56"/>
  <c r="N20319" i="56"/>
  <c r="N20320" i="56"/>
  <c r="N20321" i="56"/>
  <c r="N20322" i="56"/>
  <c r="N20323" i="56"/>
  <c r="N20324" i="56"/>
  <c r="N20325" i="56"/>
  <c r="N20326" i="56"/>
  <c r="N20327" i="56"/>
  <c r="N20328" i="56"/>
  <c r="N20329" i="56"/>
  <c r="N20330" i="56"/>
  <c r="N20331" i="56"/>
  <c r="N20332" i="56"/>
  <c r="N20333" i="56"/>
  <c r="N20334" i="56"/>
  <c r="N20335" i="56"/>
  <c r="N20336" i="56"/>
  <c r="N20337" i="56"/>
  <c r="N20338" i="56"/>
  <c r="N20339" i="56"/>
  <c r="N20340" i="56"/>
  <c r="N20341" i="56"/>
  <c r="N20342" i="56"/>
  <c r="N20343" i="56"/>
  <c r="N20344" i="56"/>
  <c r="N20345" i="56"/>
  <c r="N20346" i="56"/>
  <c r="N20347" i="56"/>
  <c r="N20348" i="56"/>
  <c r="N20349" i="56"/>
  <c r="N20350" i="56"/>
  <c r="N20351" i="56"/>
  <c r="N20352" i="56"/>
  <c r="N20353" i="56"/>
  <c r="N20354" i="56"/>
  <c r="N20355" i="56"/>
  <c r="N20356" i="56"/>
  <c r="N20357" i="56"/>
  <c r="N20358" i="56"/>
  <c r="N20359" i="56"/>
  <c r="N20360" i="56"/>
  <c r="N20361" i="56"/>
  <c r="N20362" i="56"/>
  <c r="N20363" i="56"/>
  <c r="N20364" i="56"/>
  <c r="N20365" i="56"/>
  <c r="N20366" i="56"/>
  <c r="N20367" i="56"/>
  <c r="N20368" i="56"/>
  <c r="N20369" i="56"/>
  <c r="N20370" i="56"/>
  <c r="N20371" i="56"/>
  <c r="N20372" i="56"/>
  <c r="N20373" i="56"/>
  <c r="N20374" i="56"/>
  <c r="N20375" i="56"/>
  <c r="N20376" i="56"/>
  <c r="N20377" i="56"/>
  <c r="N20378" i="56"/>
  <c r="N20379" i="56"/>
  <c r="N20380" i="56"/>
  <c r="N20381" i="56"/>
  <c r="N20382" i="56"/>
  <c r="N20383" i="56"/>
  <c r="N20384" i="56"/>
  <c r="N20385" i="56"/>
  <c r="N20386" i="56"/>
  <c r="N20387" i="56"/>
  <c r="N20388" i="56"/>
  <c r="N20389" i="56"/>
  <c r="N20390" i="56"/>
  <c r="N20391" i="56"/>
  <c r="N20392" i="56"/>
  <c r="N20393" i="56"/>
  <c r="N20394" i="56"/>
  <c r="N20395" i="56"/>
  <c r="N20396" i="56"/>
  <c r="N20397" i="56"/>
  <c r="N20398" i="56"/>
  <c r="N20399" i="56"/>
  <c r="N20400" i="56"/>
  <c r="N20401" i="56"/>
  <c r="N20402" i="56"/>
  <c r="N20403" i="56"/>
  <c r="N20404" i="56"/>
  <c r="N20405" i="56"/>
  <c r="N20406" i="56"/>
  <c r="N20407" i="56"/>
  <c r="N20408" i="56"/>
  <c r="N20409" i="56"/>
  <c r="N20410" i="56"/>
  <c r="N20411" i="56"/>
  <c r="N20412" i="56"/>
  <c r="N20413" i="56"/>
  <c r="N20414" i="56"/>
  <c r="N20415" i="56"/>
  <c r="N20416" i="56"/>
  <c r="N20417" i="56"/>
  <c r="N20418" i="56"/>
  <c r="N20419" i="56"/>
  <c r="N20420" i="56"/>
  <c r="N20421" i="56"/>
  <c r="N20422" i="56"/>
  <c r="N20423" i="56"/>
  <c r="N20424" i="56"/>
  <c r="N20425" i="56"/>
  <c r="N20426" i="56"/>
  <c r="N20427" i="56"/>
  <c r="N20428" i="56"/>
  <c r="N20429" i="56"/>
  <c r="N20430" i="56"/>
  <c r="N20431" i="56"/>
  <c r="N20432" i="56"/>
  <c r="N20433" i="56"/>
  <c r="N20434" i="56"/>
  <c r="N20435" i="56"/>
  <c r="N20436" i="56"/>
  <c r="N20437" i="56"/>
  <c r="N20438" i="56"/>
  <c r="N20439" i="56"/>
  <c r="N20440" i="56"/>
  <c r="N20441" i="56"/>
  <c r="N20442" i="56"/>
  <c r="N20443" i="56"/>
  <c r="N20444" i="56"/>
  <c r="N20445" i="56"/>
  <c r="N20446" i="56"/>
  <c r="N20447" i="56"/>
  <c r="N20448" i="56"/>
  <c r="N20449" i="56"/>
  <c r="N20450" i="56"/>
  <c r="N20451" i="56"/>
  <c r="N20452" i="56"/>
  <c r="N20453" i="56"/>
  <c r="N20454" i="56"/>
  <c r="N20455" i="56"/>
  <c r="N20456" i="56"/>
  <c r="N20457" i="56"/>
  <c r="N20458" i="56"/>
  <c r="N20459" i="56"/>
  <c r="N20460" i="56"/>
  <c r="N20461" i="56"/>
  <c r="N20462" i="56"/>
  <c r="N20463" i="56"/>
  <c r="N20464" i="56"/>
  <c r="N20465" i="56"/>
  <c r="N20466" i="56"/>
  <c r="N20467" i="56"/>
  <c r="N20468" i="56"/>
  <c r="N20469" i="56"/>
  <c r="N20470" i="56"/>
  <c r="N20471" i="56"/>
  <c r="N20472" i="56"/>
  <c r="N20473" i="56"/>
  <c r="N20474" i="56"/>
  <c r="N20475" i="56"/>
  <c r="N20476" i="56"/>
  <c r="N20477" i="56"/>
  <c r="N20478" i="56"/>
  <c r="N20479" i="56"/>
  <c r="N20480" i="56"/>
  <c r="N20481" i="56"/>
  <c r="N20482" i="56"/>
  <c r="N20483" i="56"/>
  <c r="N20484" i="56"/>
  <c r="N20485" i="56"/>
  <c r="N20486" i="56"/>
  <c r="N20487" i="56"/>
  <c r="N20488" i="56"/>
  <c r="N20489" i="56"/>
  <c r="N20490" i="56"/>
  <c r="N20491" i="56"/>
  <c r="N20492" i="56"/>
  <c r="N20493" i="56"/>
  <c r="N20494" i="56"/>
  <c r="N20495" i="56"/>
  <c r="N20496" i="56"/>
  <c r="N20497" i="56"/>
  <c r="N20498" i="56"/>
  <c r="N20499" i="56"/>
  <c r="N20500" i="56"/>
  <c r="N20501" i="56"/>
  <c r="N20502" i="56"/>
  <c r="N20503" i="56"/>
  <c r="N20504" i="56"/>
  <c r="N20505" i="56"/>
  <c r="N20506" i="56"/>
  <c r="N20507" i="56"/>
  <c r="N20508" i="56"/>
  <c r="N20509" i="56"/>
  <c r="N20510" i="56"/>
  <c r="N20511" i="56"/>
  <c r="N20512" i="56"/>
  <c r="N20513" i="56"/>
  <c r="N20514" i="56"/>
  <c r="N20515" i="56"/>
  <c r="N20516" i="56"/>
  <c r="N20517" i="56"/>
  <c r="N20518" i="56"/>
  <c r="N20519" i="56"/>
  <c r="N20520" i="56"/>
  <c r="N20521" i="56"/>
  <c r="N20522" i="56"/>
  <c r="N20523" i="56"/>
  <c r="N20524" i="56"/>
  <c r="N20525" i="56"/>
  <c r="N20526" i="56"/>
  <c r="N20527" i="56"/>
  <c r="N20528" i="56"/>
  <c r="N20529" i="56"/>
  <c r="N20530" i="56"/>
  <c r="N20531" i="56"/>
  <c r="N20532" i="56"/>
  <c r="N20533" i="56"/>
  <c r="N20534" i="56"/>
  <c r="N20535" i="56"/>
  <c r="N20536" i="56"/>
  <c r="N20537" i="56"/>
  <c r="N20538" i="56"/>
  <c r="N20539" i="56"/>
  <c r="N20540" i="56"/>
  <c r="N20541" i="56"/>
  <c r="N20542" i="56"/>
  <c r="N20543" i="56"/>
  <c r="N20544" i="56"/>
  <c r="N20545" i="56"/>
  <c r="N20546" i="56"/>
  <c r="N20547" i="56"/>
  <c r="N20548" i="56"/>
  <c r="N20549" i="56"/>
  <c r="N20550" i="56"/>
  <c r="N20551" i="56"/>
  <c r="N20552" i="56"/>
  <c r="N20553" i="56"/>
  <c r="N20554" i="56"/>
  <c r="N20555" i="56"/>
  <c r="N20556" i="56"/>
  <c r="N20557" i="56"/>
  <c r="N20558" i="56"/>
  <c r="N20559" i="56"/>
  <c r="N20560" i="56"/>
  <c r="N20561" i="56"/>
  <c r="N20562" i="56"/>
  <c r="N20563" i="56"/>
  <c r="N20564" i="56"/>
  <c r="N20565" i="56"/>
  <c r="N20566" i="56"/>
  <c r="N20567" i="56"/>
  <c r="N20568" i="56"/>
  <c r="N20569" i="56"/>
  <c r="N20570" i="56"/>
  <c r="N20571" i="56"/>
  <c r="N20572" i="56"/>
  <c r="N20573" i="56"/>
  <c r="N20574" i="56"/>
  <c r="N20575" i="56"/>
  <c r="N20576" i="56"/>
  <c r="N20577" i="56"/>
  <c r="N20578" i="56"/>
  <c r="N20579" i="56"/>
  <c r="N20580" i="56"/>
  <c r="N20581" i="56"/>
  <c r="N20582" i="56"/>
  <c r="N20583" i="56"/>
  <c r="N20584" i="56"/>
  <c r="N20585" i="56"/>
  <c r="N20586" i="56"/>
  <c r="N20587" i="56"/>
  <c r="N20588" i="56"/>
  <c r="N20589" i="56"/>
  <c r="N20590" i="56"/>
  <c r="N20591" i="56"/>
  <c r="N20592" i="56"/>
  <c r="N20593" i="56"/>
  <c r="N20594" i="56"/>
  <c r="N20595" i="56"/>
  <c r="N20596" i="56"/>
  <c r="N20597" i="56"/>
  <c r="N20598" i="56"/>
  <c r="N20599" i="56"/>
  <c r="N20600" i="56"/>
  <c r="N20601" i="56"/>
  <c r="N20602" i="56"/>
  <c r="N20603" i="56"/>
  <c r="N20604" i="56"/>
  <c r="N20605" i="56"/>
  <c r="N20606" i="56"/>
  <c r="N20607" i="56"/>
  <c r="N20608" i="56"/>
  <c r="N20609" i="56"/>
  <c r="N20610" i="56"/>
  <c r="N20611" i="56"/>
  <c r="N20612" i="56"/>
  <c r="N20613" i="56"/>
  <c r="N20614" i="56"/>
  <c r="N20615" i="56"/>
  <c r="N20616" i="56"/>
  <c r="N20617" i="56"/>
  <c r="N20618" i="56"/>
  <c r="N20619" i="56"/>
  <c r="N20620" i="56"/>
  <c r="N20621" i="56"/>
  <c r="N20622" i="56"/>
  <c r="N20623" i="56"/>
  <c r="N20624" i="56"/>
  <c r="N20625" i="56"/>
  <c r="N20626" i="56"/>
  <c r="N20627" i="56"/>
  <c r="N20628" i="56"/>
  <c r="N20629" i="56"/>
  <c r="N20630" i="56"/>
  <c r="N20631" i="56"/>
  <c r="N20632" i="56"/>
  <c r="N20633" i="56"/>
  <c r="N20634" i="56"/>
  <c r="N20635" i="56"/>
  <c r="N20636" i="56"/>
  <c r="N20637" i="56"/>
  <c r="N20638" i="56"/>
  <c r="N20639" i="56"/>
  <c r="N20640" i="56"/>
  <c r="N20641" i="56"/>
  <c r="N20642" i="56"/>
  <c r="N20643" i="56"/>
  <c r="N20644" i="56"/>
  <c r="N20645" i="56"/>
  <c r="N20646" i="56"/>
  <c r="N20647" i="56"/>
  <c r="N20648" i="56"/>
  <c r="N20649" i="56"/>
  <c r="N20650" i="56"/>
  <c r="N20651" i="56"/>
  <c r="N20652" i="56"/>
  <c r="N20653" i="56"/>
  <c r="N20654" i="56"/>
  <c r="N20655" i="56"/>
  <c r="N20656" i="56"/>
  <c r="N20657" i="56"/>
  <c r="N20658" i="56"/>
  <c r="N20659" i="56"/>
  <c r="N20660" i="56"/>
  <c r="N20661" i="56"/>
  <c r="N20662" i="56"/>
  <c r="N20663" i="56"/>
  <c r="N20664" i="56"/>
  <c r="N20665" i="56"/>
  <c r="N20666" i="56"/>
  <c r="N20667" i="56"/>
  <c r="N20668" i="56"/>
  <c r="N20669" i="56"/>
  <c r="N20670" i="56"/>
  <c r="N20671" i="56"/>
  <c r="N20672" i="56"/>
  <c r="N20673" i="56"/>
  <c r="N20674" i="56"/>
  <c r="N20675" i="56"/>
  <c r="N20676" i="56"/>
  <c r="N20677" i="56"/>
  <c r="N20678" i="56"/>
  <c r="N20679" i="56"/>
  <c r="N20680" i="56"/>
  <c r="N20681" i="56"/>
  <c r="N20682" i="56"/>
  <c r="N20683" i="56"/>
  <c r="N20684" i="56"/>
  <c r="N20685" i="56"/>
  <c r="N20686" i="56"/>
  <c r="N20687" i="56"/>
  <c r="N20688" i="56"/>
  <c r="N20689" i="56"/>
  <c r="N20690" i="56"/>
  <c r="N20691" i="56"/>
  <c r="N20692" i="56"/>
  <c r="N20693" i="56"/>
  <c r="N20694" i="56"/>
  <c r="N20695" i="56"/>
  <c r="N20696" i="56"/>
  <c r="N20697" i="56"/>
  <c r="N20698" i="56"/>
  <c r="N20699" i="56"/>
  <c r="N20700" i="56"/>
  <c r="N20701" i="56"/>
  <c r="N20702" i="56"/>
  <c r="N20703" i="56"/>
  <c r="N20704" i="56"/>
  <c r="N20705" i="56"/>
  <c r="N20706" i="56"/>
  <c r="N20707" i="56"/>
  <c r="N20708" i="56"/>
  <c r="N20709" i="56"/>
  <c r="N20710" i="56"/>
  <c r="N20711" i="56"/>
  <c r="N20712" i="56"/>
  <c r="N20713" i="56"/>
  <c r="N20714" i="56"/>
  <c r="N20715" i="56"/>
  <c r="N20716" i="56"/>
  <c r="N20717" i="56"/>
  <c r="N20718" i="56"/>
  <c r="N20719" i="56"/>
  <c r="N20720" i="56"/>
  <c r="N20721" i="56"/>
  <c r="N20722" i="56"/>
  <c r="N20723" i="56"/>
  <c r="N20724" i="56"/>
  <c r="N20725" i="56"/>
  <c r="N20726" i="56"/>
  <c r="N20727" i="56"/>
  <c r="N20728" i="56"/>
  <c r="N20729" i="56"/>
  <c r="N20730" i="56"/>
  <c r="N20731" i="56"/>
  <c r="N20732" i="56"/>
  <c r="N20733" i="56"/>
  <c r="N20734" i="56"/>
  <c r="N20735" i="56"/>
  <c r="N20736" i="56"/>
  <c r="N20737" i="56"/>
  <c r="N20738" i="56"/>
  <c r="N20739" i="56"/>
  <c r="N20740" i="56"/>
  <c r="N20741" i="56"/>
  <c r="N20742" i="56"/>
  <c r="N20743" i="56"/>
  <c r="N20744" i="56"/>
  <c r="N20745" i="56"/>
  <c r="N20746" i="56"/>
  <c r="N20747" i="56"/>
  <c r="N20748" i="56"/>
  <c r="N20749" i="56"/>
  <c r="N20750" i="56"/>
  <c r="N20751" i="56"/>
  <c r="N20752" i="56"/>
  <c r="N20753" i="56"/>
  <c r="N20754" i="56"/>
  <c r="N20755" i="56"/>
  <c r="N20756" i="56"/>
  <c r="N20757" i="56"/>
  <c r="N20758" i="56"/>
  <c r="N20759" i="56"/>
  <c r="N20760" i="56"/>
  <c r="N20761" i="56"/>
  <c r="N20762" i="56"/>
  <c r="N20763" i="56"/>
  <c r="N20764" i="56"/>
  <c r="N20765" i="56"/>
  <c r="N20766" i="56"/>
  <c r="N20767" i="56"/>
  <c r="N20768" i="56"/>
  <c r="N20769" i="56"/>
  <c r="N20770" i="56"/>
  <c r="N20771" i="56"/>
  <c r="N20772" i="56"/>
  <c r="N20773" i="56"/>
  <c r="N20774" i="56"/>
  <c r="N20775" i="56"/>
  <c r="N20776" i="56"/>
  <c r="N20777" i="56"/>
  <c r="N20778" i="56"/>
  <c r="N20779" i="56"/>
  <c r="N20780" i="56"/>
  <c r="N20781" i="56"/>
  <c r="N20782" i="56"/>
  <c r="N20783" i="56"/>
  <c r="N20784" i="56"/>
  <c r="N20785" i="56"/>
  <c r="N20786" i="56"/>
  <c r="N20787" i="56"/>
  <c r="N20788" i="56"/>
  <c r="N20789" i="56"/>
  <c r="N20790" i="56"/>
  <c r="N20791" i="56"/>
  <c r="N20792" i="56"/>
  <c r="N20793" i="56"/>
  <c r="N20794" i="56"/>
  <c r="N20795" i="56"/>
  <c r="N20796" i="56"/>
  <c r="N20797" i="56"/>
  <c r="N20798" i="56"/>
  <c r="N20799" i="56"/>
  <c r="N20800" i="56"/>
  <c r="N20801" i="56"/>
  <c r="N20802" i="56"/>
  <c r="N20803" i="56"/>
  <c r="N20804" i="56"/>
  <c r="N20805" i="56"/>
  <c r="N20806" i="56"/>
  <c r="N20807" i="56"/>
  <c r="N20808" i="56"/>
  <c r="N20809" i="56"/>
  <c r="N20810" i="56"/>
  <c r="N20811" i="56"/>
  <c r="N20812" i="56"/>
  <c r="N20813" i="56"/>
  <c r="N20814" i="56"/>
  <c r="N20815" i="56"/>
  <c r="N20816" i="56"/>
  <c r="N20817" i="56"/>
  <c r="N20818" i="56"/>
  <c r="N20819" i="56"/>
  <c r="N20820" i="56"/>
  <c r="N20821" i="56"/>
  <c r="N20822" i="56"/>
  <c r="N20823" i="56"/>
  <c r="N20824" i="56"/>
  <c r="N20825" i="56"/>
  <c r="N20826" i="56"/>
  <c r="N20827" i="56"/>
  <c r="N20828" i="56"/>
  <c r="N20829" i="56"/>
  <c r="N20830" i="56"/>
  <c r="N20831" i="56"/>
  <c r="N20832" i="56"/>
  <c r="N20833" i="56"/>
  <c r="N20834" i="56"/>
  <c r="N20835" i="56"/>
  <c r="N20836" i="56"/>
  <c r="N20837" i="56"/>
  <c r="N20838" i="56"/>
  <c r="N20839" i="56"/>
  <c r="N20840" i="56"/>
  <c r="N20841" i="56"/>
  <c r="N20842" i="56"/>
  <c r="N20843" i="56"/>
  <c r="N20844" i="56"/>
  <c r="N20845" i="56"/>
  <c r="N20846" i="56"/>
  <c r="N20847" i="56"/>
  <c r="N20848" i="56"/>
  <c r="N20849" i="56"/>
  <c r="N20850" i="56"/>
  <c r="N20851" i="56"/>
  <c r="N20852" i="56"/>
  <c r="N20853" i="56"/>
  <c r="N20854" i="56"/>
  <c r="N20855" i="56"/>
  <c r="N20856" i="56"/>
  <c r="N20857" i="56"/>
  <c r="N20858" i="56"/>
  <c r="N20859" i="56"/>
  <c r="N20860" i="56"/>
  <c r="N20861" i="56"/>
  <c r="N20862" i="56"/>
  <c r="N20863" i="56"/>
  <c r="N20864" i="56"/>
  <c r="N20865" i="56"/>
  <c r="N20866" i="56"/>
  <c r="N20867" i="56"/>
  <c r="N20868" i="56"/>
  <c r="N20869" i="56"/>
  <c r="N20870" i="56"/>
  <c r="N20871" i="56"/>
  <c r="N20872" i="56"/>
  <c r="N20873" i="56"/>
  <c r="N20874" i="56"/>
  <c r="N20875" i="56"/>
  <c r="N20876" i="56"/>
  <c r="N20877" i="56"/>
  <c r="N20878" i="56"/>
  <c r="N20879" i="56"/>
  <c r="N20880" i="56"/>
  <c r="N20881" i="56"/>
  <c r="N20882" i="56"/>
  <c r="N20883" i="56"/>
  <c r="N20884" i="56"/>
  <c r="N20885" i="56"/>
  <c r="N20886" i="56"/>
  <c r="N20887" i="56"/>
  <c r="N20888" i="56"/>
  <c r="N20889" i="56"/>
  <c r="N20890" i="56"/>
  <c r="N20891" i="56"/>
  <c r="N20892" i="56"/>
  <c r="N20893" i="56"/>
  <c r="N20894" i="56"/>
  <c r="N20895" i="56"/>
  <c r="N20896" i="56"/>
  <c r="N20897" i="56"/>
  <c r="N20898" i="56"/>
  <c r="N20899" i="56"/>
  <c r="N20900" i="56"/>
  <c r="N20901" i="56"/>
  <c r="N20902" i="56"/>
  <c r="N20903" i="56"/>
  <c r="N20904" i="56"/>
  <c r="N20905" i="56"/>
  <c r="N20906" i="56"/>
  <c r="N20907" i="56"/>
  <c r="N20908" i="56"/>
  <c r="N20909" i="56"/>
  <c r="N20910" i="56"/>
  <c r="N20911" i="56"/>
  <c r="N20912" i="56"/>
  <c r="N20913" i="56"/>
  <c r="N20914" i="56"/>
  <c r="N20915" i="56"/>
  <c r="N20916" i="56"/>
  <c r="N20917" i="56"/>
  <c r="N20918" i="56"/>
  <c r="N20919" i="56"/>
  <c r="N20920" i="56"/>
  <c r="N20921" i="56"/>
  <c r="N20922" i="56"/>
  <c r="N20923" i="56"/>
  <c r="N20924" i="56"/>
  <c r="N20925" i="56"/>
  <c r="N20926" i="56"/>
  <c r="N20927" i="56"/>
  <c r="N20928" i="56"/>
  <c r="N20929" i="56"/>
  <c r="N20930" i="56"/>
  <c r="N20931" i="56"/>
  <c r="N20932" i="56"/>
  <c r="N20933" i="56"/>
  <c r="N20934" i="56"/>
  <c r="N20935" i="56"/>
  <c r="N20936" i="56"/>
  <c r="N20937" i="56"/>
  <c r="N20938" i="56"/>
  <c r="N20939" i="56"/>
  <c r="N20940" i="56"/>
  <c r="N20941" i="56"/>
  <c r="N20942" i="56"/>
  <c r="N20943" i="56"/>
  <c r="N20944" i="56"/>
  <c r="N20945" i="56"/>
  <c r="N20946" i="56"/>
  <c r="N20947" i="56"/>
  <c r="N20948" i="56"/>
  <c r="N20949" i="56"/>
  <c r="N20950" i="56"/>
  <c r="N20951" i="56"/>
  <c r="N20952" i="56"/>
  <c r="N20953" i="56"/>
  <c r="N20954" i="56"/>
  <c r="N20955" i="56"/>
  <c r="N20956" i="56"/>
  <c r="N20957" i="56"/>
  <c r="N20958" i="56"/>
  <c r="N20959" i="56"/>
  <c r="N20960" i="56"/>
  <c r="N20961" i="56"/>
  <c r="N20962" i="56"/>
  <c r="N20963" i="56"/>
  <c r="N20964" i="56"/>
  <c r="N20965" i="56"/>
  <c r="N20966" i="56"/>
  <c r="N20967" i="56"/>
  <c r="N20968" i="56"/>
  <c r="N20969" i="56"/>
  <c r="N20970" i="56"/>
  <c r="N20971" i="56"/>
  <c r="N20972" i="56"/>
  <c r="N20973" i="56"/>
  <c r="N20974" i="56"/>
  <c r="N20975" i="56"/>
  <c r="N20976" i="56"/>
  <c r="N20977" i="56"/>
  <c r="N20978" i="56"/>
  <c r="N20979" i="56"/>
  <c r="N20980" i="56"/>
  <c r="N20981" i="56"/>
  <c r="N20982" i="56"/>
  <c r="N20983" i="56"/>
  <c r="N20984" i="56"/>
  <c r="N20985" i="56"/>
  <c r="N20986" i="56"/>
  <c r="N20987" i="56"/>
  <c r="N20988" i="56"/>
  <c r="N20989" i="56"/>
  <c r="N20990" i="56"/>
  <c r="N20991" i="56"/>
  <c r="N20992" i="56"/>
  <c r="N20993" i="56"/>
  <c r="N20994" i="56"/>
  <c r="N20995" i="56"/>
  <c r="N20996" i="56"/>
  <c r="N20997" i="56"/>
  <c r="N20998" i="56"/>
  <c r="N20999" i="56"/>
  <c r="N21000" i="56"/>
  <c r="N21001" i="56"/>
  <c r="N21002" i="56"/>
  <c r="N21003" i="56"/>
  <c r="N21004" i="56"/>
  <c r="N21005" i="56"/>
  <c r="N21006" i="56"/>
  <c r="N21007" i="56"/>
  <c r="N21008" i="56"/>
  <c r="N21009" i="56"/>
  <c r="N21010" i="56"/>
  <c r="N21011" i="56"/>
  <c r="N21012" i="56"/>
  <c r="N21013" i="56"/>
  <c r="N21014" i="56"/>
  <c r="N21015" i="56"/>
  <c r="N21016" i="56"/>
  <c r="N21017" i="56"/>
  <c r="N21018" i="56"/>
  <c r="N21019" i="56"/>
  <c r="N21020" i="56"/>
  <c r="N21021" i="56"/>
  <c r="N21022" i="56"/>
  <c r="N21023" i="56"/>
  <c r="N21024" i="56"/>
  <c r="N21025" i="56"/>
  <c r="N21026" i="56"/>
  <c r="N21027" i="56"/>
  <c r="N21028" i="56"/>
  <c r="N21029" i="56"/>
  <c r="N21030" i="56"/>
  <c r="N21031" i="56"/>
  <c r="N21032" i="56"/>
  <c r="N21033" i="56"/>
  <c r="N21034" i="56"/>
  <c r="N21035" i="56"/>
  <c r="N21036" i="56"/>
  <c r="N21037" i="56"/>
  <c r="N21038" i="56"/>
  <c r="N21039" i="56"/>
  <c r="N21040" i="56"/>
  <c r="N21041" i="56"/>
  <c r="N21042" i="56"/>
  <c r="N21043" i="56"/>
  <c r="N21044" i="56"/>
  <c r="N21045" i="56"/>
  <c r="N21046" i="56"/>
  <c r="N21047" i="56"/>
  <c r="N21048" i="56"/>
  <c r="N21049" i="56"/>
  <c r="N21050" i="56"/>
  <c r="N21051" i="56"/>
  <c r="N21052" i="56"/>
  <c r="N21053" i="56"/>
  <c r="N21054" i="56"/>
  <c r="N21055" i="56"/>
  <c r="N21056" i="56"/>
  <c r="N21057" i="56"/>
  <c r="N21058" i="56"/>
  <c r="N21059" i="56"/>
  <c r="N21060" i="56"/>
  <c r="N21061" i="56"/>
  <c r="N21062" i="56"/>
  <c r="N21063" i="56"/>
  <c r="N21064" i="56"/>
  <c r="N21065" i="56"/>
  <c r="N21066" i="56"/>
  <c r="N21067" i="56"/>
  <c r="N21068" i="56"/>
  <c r="N21069" i="56"/>
  <c r="N21070" i="56"/>
  <c r="N21071" i="56"/>
  <c r="N21072" i="56"/>
  <c r="N21073" i="56"/>
  <c r="N21074" i="56"/>
  <c r="N21075" i="56"/>
  <c r="N21076" i="56"/>
  <c r="N21077" i="56"/>
  <c r="N21078" i="56"/>
  <c r="N21079" i="56"/>
  <c r="N21080" i="56"/>
  <c r="N21081" i="56"/>
  <c r="N21082" i="56"/>
  <c r="N21083" i="56"/>
  <c r="N21084" i="56"/>
  <c r="N21085" i="56"/>
  <c r="N21086" i="56"/>
  <c r="N21087" i="56"/>
  <c r="N21088" i="56"/>
  <c r="N21089" i="56"/>
  <c r="N21090" i="56"/>
  <c r="N21091" i="56"/>
  <c r="N21092" i="56"/>
  <c r="N21093" i="56"/>
  <c r="N21094" i="56"/>
  <c r="N21095" i="56"/>
  <c r="N21096" i="56"/>
  <c r="N21097" i="56"/>
  <c r="N21098" i="56"/>
  <c r="N21099" i="56"/>
  <c r="N21100" i="56"/>
  <c r="N21101" i="56"/>
  <c r="N21102" i="56"/>
  <c r="N21103" i="56"/>
  <c r="N21104" i="56"/>
  <c r="N21105" i="56"/>
  <c r="N21106" i="56"/>
  <c r="N21107" i="56"/>
  <c r="N21108" i="56"/>
  <c r="N21109" i="56"/>
  <c r="N21110" i="56"/>
  <c r="N21111" i="56"/>
  <c r="N21112" i="56"/>
  <c r="N21113" i="56"/>
  <c r="N21114" i="56"/>
  <c r="N21115" i="56"/>
  <c r="N21116" i="56"/>
  <c r="N21117" i="56"/>
  <c r="N21118" i="56"/>
  <c r="N21119" i="56"/>
  <c r="N21120" i="56"/>
  <c r="N21121" i="56"/>
  <c r="N21122" i="56"/>
  <c r="N21123" i="56"/>
  <c r="N21124" i="56"/>
  <c r="N21125" i="56"/>
  <c r="N21126" i="56"/>
  <c r="N21127" i="56"/>
  <c r="N21128" i="56"/>
  <c r="N21129" i="56"/>
  <c r="N21130" i="56"/>
  <c r="N21131" i="56"/>
  <c r="N21132" i="56"/>
  <c r="N21133" i="56"/>
  <c r="N21134" i="56"/>
  <c r="N21135" i="56"/>
  <c r="N21136" i="56"/>
  <c r="N21137" i="56"/>
  <c r="N21138" i="56"/>
  <c r="N21139" i="56"/>
  <c r="N21140" i="56"/>
  <c r="N21141" i="56"/>
  <c r="N21142" i="56"/>
  <c r="N21143" i="56"/>
  <c r="N21144" i="56"/>
  <c r="N21145" i="56"/>
  <c r="N21146" i="56"/>
  <c r="N21147" i="56"/>
  <c r="N21148" i="56"/>
  <c r="N21149" i="56"/>
  <c r="N21150" i="56"/>
  <c r="N21151" i="56"/>
  <c r="N21152" i="56"/>
  <c r="N21153" i="56"/>
  <c r="N21154" i="56"/>
  <c r="N21155" i="56"/>
  <c r="N21156" i="56"/>
  <c r="N21157" i="56"/>
  <c r="N21158" i="56"/>
  <c r="N21159" i="56"/>
  <c r="N21160" i="56"/>
  <c r="N21161" i="56"/>
  <c r="N21162" i="56"/>
  <c r="N21163" i="56"/>
  <c r="N21164" i="56"/>
  <c r="N21165" i="56"/>
  <c r="N21166" i="56"/>
  <c r="N21167" i="56"/>
  <c r="N21168" i="56"/>
  <c r="N21169" i="56"/>
  <c r="N21170" i="56"/>
  <c r="N21171" i="56"/>
  <c r="N21172" i="56"/>
  <c r="N21173" i="56"/>
  <c r="N21174" i="56"/>
  <c r="N21175" i="56"/>
  <c r="N21176" i="56"/>
  <c r="N21177" i="56"/>
  <c r="N21178" i="56"/>
  <c r="N21179" i="56"/>
  <c r="N21180" i="56"/>
  <c r="N21181" i="56"/>
  <c r="N21182" i="56"/>
  <c r="N21183" i="56"/>
  <c r="N21184" i="56"/>
  <c r="N21185" i="56"/>
  <c r="N21186" i="56"/>
  <c r="N21187" i="56"/>
  <c r="N21188" i="56"/>
  <c r="N21189" i="56"/>
  <c r="N21190" i="56"/>
  <c r="N21191" i="56"/>
  <c r="N21192" i="56"/>
  <c r="N21193" i="56"/>
  <c r="N21194" i="56"/>
  <c r="N21195" i="56"/>
  <c r="N21196" i="56"/>
  <c r="N21197" i="56"/>
  <c r="N21198" i="56"/>
  <c r="N21199" i="56"/>
  <c r="N21200" i="56"/>
  <c r="N21201" i="56"/>
  <c r="N21202" i="56"/>
  <c r="N21203" i="56"/>
  <c r="N21204" i="56"/>
  <c r="N21205" i="56"/>
  <c r="N21206" i="56"/>
  <c r="N21207" i="56"/>
  <c r="N21208" i="56"/>
  <c r="N21209" i="56"/>
  <c r="N21210" i="56"/>
  <c r="N21211" i="56"/>
  <c r="N21212" i="56"/>
  <c r="N21213" i="56"/>
  <c r="N21214" i="56"/>
  <c r="N21215" i="56"/>
  <c r="N21216" i="56"/>
  <c r="N21217" i="56"/>
  <c r="N21218" i="56"/>
  <c r="N21219" i="56"/>
  <c r="N21220" i="56"/>
  <c r="N21221" i="56"/>
  <c r="N21222" i="56"/>
  <c r="N21223" i="56"/>
  <c r="N21224" i="56"/>
  <c r="N21225" i="56"/>
  <c r="N21226" i="56"/>
  <c r="N21227" i="56"/>
  <c r="N21228" i="56"/>
  <c r="N21229" i="56"/>
  <c r="N21230" i="56"/>
  <c r="N21231" i="56"/>
  <c r="N21232" i="56"/>
  <c r="N21233" i="56"/>
  <c r="N21234" i="56"/>
  <c r="N21235" i="56"/>
  <c r="N21236" i="56"/>
  <c r="N21237" i="56"/>
  <c r="N21238" i="56"/>
  <c r="N21239" i="56"/>
  <c r="N21240" i="56"/>
  <c r="N21241" i="56"/>
  <c r="N21242" i="56"/>
  <c r="N21243" i="56"/>
  <c r="N21244" i="56"/>
  <c r="N21245" i="56"/>
  <c r="N21246" i="56"/>
  <c r="N21247" i="56"/>
  <c r="N21248" i="56"/>
  <c r="N21249" i="56"/>
  <c r="N21250" i="56"/>
  <c r="N21251" i="56"/>
  <c r="N21252" i="56"/>
  <c r="N21253" i="56"/>
  <c r="N21254" i="56"/>
  <c r="N21255" i="56"/>
  <c r="N21256" i="56"/>
  <c r="N21257" i="56"/>
  <c r="N21258" i="56"/>
  <c r="N21259" i="56"/>
  <c r="N21260" i="56"/>
  <c r="N21261" i="56"/>
  <c r="N21262" i="56"/>
  <c r="N21263" i="56"/>
  <c r="N21264" i="56"/>
  <c r="N21265" i="56"/>
  <c r="N21266" i="56"/>
  <c r="N21267" i="56"/>
  <c r="N21268" i="56"/>
  <c r="N21269" i="56"/>
  <c r="N21270" i="56"/>
  <c r="N21271" i="56"/>
  <c r="N21272" i="56"/>
  <c r="N21273" i="56"/>
  <c r="N21274" i="56"/>
  <c r="N21275" i="56"/>
  <c r="N21276" i="56"/>
  <c r="N21277" i="56"/>
  <c r="N21278" i="56"/>
  <c r="N21279" i="56"/>
  <c r="N21280" i="56"/>
  <c r="N21281" i="56"/>
  <c r="N21282" i="56"/>
  <c r="N21283" i="56"/>
  <c r="N21284" i="56"/>
  <c r="N21285" i="56"/>
  <c r="N21286" i="56"/>
  <c r="N21287" i="56"/>
  <c r="N21288" i="56"/>
  <c r="N21289" i="56"/>
  <c r="N21290" i="56"/>
  <c r="N21291" i="56"/>
  <c r="N21292" i="56"/>
  <c r="N21293" i="56"/>
  <c r="N21294" i="56"/>
  <c r="N21295" i="56"/>
  <c r="N21296" i="56"/>
  <c r="N21297" i="56"/>
  <c r="N21298" i="56"/>
  <c r="N21299" i="56"/>
  <c r="N21300" i="56"/>
  <c r="N21301" i="56"/>
  <c r="N21302" i="56"/>
  <c r="N21303" i="56"/>
  <c r="N21304" i="56"/>
  <c r="N21305" i="56"/>
  <c r="N21306" i="56"/>
  <c r="N21307" i="56"/>
  <c r="N21308" i="56"/>
  <c r="N21309" i="56"/>
  <c r="N21310" i="56"/>
  <c r="N21311" i="56"/>
  <c r="N21312" i="56"/>
  <c r="N21313" i="56"/>
  <c r="N21314" i="56"/>
  <c r="N21315" i="56"/>
  <c r="N21316" i="56"/>
  <c r="N21317" i="56"/>
  <c r="N21318" i="56"/>
  <c r="N21319" i="56"/>
  <c r="N21320" i="56"/>
  <c r="N21321" i="56"/>
  <c r="N21322" i="56"/>
  <c r="N21323" i="56"/>
  <c r="N21324" i="56"/>
  <c r="N21325" i="56"/>
  <c r="N21326" i="56"/>
  <c r="N21327" i="56"/>
  <c r="N21328" i="56"/>
  <c r="N21329" i="56"/>
  <c r="N21330" i="56"/>
  <c r="N21331" i="56"/>
  <c r="N21332" i="56"/>
  <c r="N21333" i="56"/>
  <c r="N21334" i="56"/>
  <c r="N21335" i="56"/>
  <c r="N21336" i="56"/>
  <c r="N21337" i="56"/>
  <c r="N21338" i="56"/>
  <c r="N21339" i="56"/>
  <c r="N21340" i="56"/>
  <c r="N21341" i="56"/>
  <c r="N21342" i="56"/>
  <c r="N21343" i="56"/>
  <c r="N21344" i="56"/>
  <c r="N21345" i="56"/>
  <c r="N21346" i="56"/>
  <c r="N21347" i="56"/>
  <c r="N21348" i="56"/>
  <c r="N21349" i="56"/>
  <c r="N21350" i="56"/>
  <c r="N21351" i="56"/>
  <c r="N21352" i="56"/>
  <c r="N21353" i="56"/>
  <c r="N21354" i="56"/>
  <c r="N21355" i="56"/>
  <c r="N21356" i="56"/>
  <c r="N21357" i="56"/>
  <c r="N21358" i="56"/>
  <c r="N21359" i="56"/>
  <c r="N21360" i="56"/>
  <c r="N21361" i="56"/>
  <c r="N21362" i="56"/>
  <c r="N21363" i="56"/>
  <c r="N21364" i="56"/>
  <c r="N21365" i="56"/>
  <c r="N21366" i="56"/>
  <c r="N21367" i="56"/>
  <c r="N21368" i="56"/>
  <c r="N21369" i="56"/>
  <c r="N21370" i="56"/>
  <c r="N21371" i="56"/>
  <c r="N21372" i="56"/>
  <c r="N21373" i="56"/>
  <c r="N21374" i="56"/>
  <c r="N21375" i="56"/>
  <c r="N21376" i="56"/>
  <c r="N21377" i="56"/>
  <c r="N21378" i="56"/>
  <c r="N21379" i="56"/>
  <c r="N21380" i="56"/>
  <c r="N21381" i="56"/>
  <c r="N21382" i="56"/>
  <c r="N21383" i="56"/>
  <c r="N21384" i="56"/>
  <c r="N21385" i="56"/>
  <c r="N21386" i="56"/>
  <c r="N21387" i="56"/>
  <c r="N21388" i="56"/>
  <c r="N21389" i="56"/>
  <c r="N21390" i="56"/>
  <c r="N21391" i="56"/>
  <c r="N21392" i="56"/>
  <c r="N21393" i="56"/>
  <c r="N21394" i="56"/>
  <c r="N21395" i="56"/>
  <c r="N21396" i="56"/>
  <c r="N21397" i="56"/>
  <c r="N21398" i="56"/>
  <c r="N21399" i="56"/>
  <c r="N21400" i="56"/>
  <c r="N21401" i="56"/>
  <c r="N21402" i="56"/>
  <c r="N21403" i="56"/>
  <c r="N21404" i="56"/>
  <c r="N21405" i="56"/>
  <c r="N21406" i="56"/>
  <c r="N21407" i="56"/>
  <c r="N21408" i="56"/>
  <c r="N21409" i="56"/>
  <c r="N21410" i="56"/>
  <c r="N21411" i="56"/>
  <c r="N21412" i="56"/>
  <c r="N21413" i="56"/>
  <c r="N21414" i="56"/>
  <c r="N21415" i="56"/>
  <c r="N21416" i="56"/>
  <c r="N21417" i="56"/>
  <c r="N21418" i="56"/>
  <c r="N21419" i="56"/>
  <c r="N21420" i="56"/>
  <c r="N21421" i="56"/>
  <c r="N21422" i="56"/>
  <c r="N21423" i="56"/>
  <c r="N21424" i="56"/>
  <c r="N21425" i="56"/>
  <c r="N21426" i="56"/>
  <c r="N21427" i="56"/>
  <c r="N21428" i="56"/>
  <c r="N21429" i="56"/>
  <c r="N21430" i="56"/>
  <c r="N21431" i="56"/>
  <c r="N21432" i="56"/>
  <c r="N21433" i="56"/>
  <c r="N21434" i="56"/>
  <c r="N21435" i="56"/>
  <c r="N21436" i="56"/>
  <c r="N21437" i="56"/>
  <c r="N21438" i="56"/>
  <c r="N21439" i="56"/>
  <c r="N21440" i="56"/>
  <c r="N21441" i="56"/>
  <c r="N21442" i="56"/>
  <c r="N21443" i="56"/>
  <c r="N21444" i="56"/>
  <c r="N21445" i="56"/>
  <c r="N21446" i="56"/>
  <c r="N21447" i="56"/>
  <c r="N21448" i="56"/>
  <c r="N21449" i="56"/>
  <c r="N21450" i="56"/>
  <c r="N21451" i="56"/>
  <c r="N21452" i="56"/>
  <c r="N21453" i="56"/>
  <c r="N21454" i="56"/>
  <c r="N21455" i="56"/>
  <c r="N21456" i="56"/>
  <c r="N21457" i="56"/>
  <c r="N21458" i="56"/>
  <c r="N21459" i="56"/>
  <c r="N21460" i="56"/>
  <c r="N21461" i="56"/>
  <c r="N21462" i="56"/>
  <c r="N21463" i="56"/>
  <c r="N21464" i="56"/>
  <c r="N21465" i="56"/>
  <c r="N21466" i="56"/>
  <c r="N21467" i="56"/>
  <c r="N21468" i="56"/>
  <c r="N21469" i="56"/>
  <c r="N21470" i="56"/>
  <c r="N21471" i="56"/>
  <c r="N21472" i="56"/>
  <c r="N21473" i="56"/>
  <c r="N21474" i="56"/>
  <c r="N21475" i="56"/>
  <c r="N21476" i="56"/>
  <c r="N21477" i="56"/>
  <c r="N21478" i="56"/>
  <c r="N21479" i="56"/>
  <c r="N21480" i="56"/>
  <c r="N21481" i="56"/>
  <c r="N21482" i="56"/>
  <c r="N21483" i="56"/>
  <c r="N21484" i="56"/>
  <c r="N21485" i="56"/>
  <c r="N21486" i="56"/>
  <c r="N21487" i="56"/>
  <c r="N21488" i="56"/>
  <c r="N21489" i="56"/>
  <c r="N21490" i="56"/>
  <c r="N21491" i="56"/>
  <c r="N21492" i="56"/>
  <c r="N21493" i="56"/>
  <c r="N21494" i="56"/>
  <c r="N21495" i="56"/>
  <c r="N21496" i="56"/>
  <c r="N21497" i="56"/>
  <c r="N21498" i="56"/>
  <c r="N21499" i="56"/>
  <c r="N21500" i="56"/>
  <c r="N21501" i="56"/>
  <c r="N21502" i="56"/>
  <c r="N21503" i="56"/>
  <c r="N21504" i="56"/>
  <c r="N21505" i="56"/>
  <c r="N21506" i="56"/>
  <c r="N21507" i="56"/>
  <c r="N21508" i="56"/>
  <c r="N21509" i="56"/>
  <c r="N21510" i="56"/>
  <c r="N21511" i="56"/>
  <c r="N21512" i="56"/>
  <c r="N21513" i="56"/>
  <c r="N21514" i="56"/>
  <c r="N21515" i="56"/>
  <c r="N21516" i="56"/>
  <c r="N21517" i="56"/>
  <c r="N21518" i="56"/>
  <c r="N21519" i="56"/>
  <c r="N21520" i="56"/>
  <c r="N21521" i="56"/>
  <c r="N21522" i="56"/>
  <c r="N21523" i="56"/>
  <c r="N21524" i="56"/>
  <c r="N21525" i="56"/>
  <c r="N21526" i="56"/>
  <c r="N21527" i="56"/>
  <c r="N21528" i="56"/>
  <c r="N21529" i="56"/>
  <c r="N21530" i="56"/>
  <c r="N21531" i="56"/>
  <c r="N21532" i="56"/>
  <c r="N21533" i="56"/>
  <c r="N21534" i="56"/>
  <c r="N21535" i="56"/>
  <c r="N21536" i="56"/>
  <c r="N21537" i="56"/>
  <c r="N21538" i="56"/>
  <c r="N21539" i="56"/>
  <c r="N21540" i="56"/>
  <c r="N21541" i="56"/>
  <c r="N21542" i="56"/>
  <c r="N21543" i="56"/>
  <c r="N21544" i="56"/>
  <c r="N21545" i="56"/>
  <c r="N21546" i="56"/>
  <c r="N21547" i="56"/>
  <c r="N21548" i="56"/>
  <c r="N21549" i="56"/>
  <c r="N21550" i="56"/>
  <c r="N21551" i="56"/>
  <c r="N21552" i="56"/>
  <c r="N21553" i="56"/>
  <c r="N21554" i="56"/>
  <c r="N21555" i="56"/>
  <c r="N21556" i="56"/>
  <c r="N21557" i="56"/>
  <c r="N21558" i="56"/>
  <c r="N21559" i="56"/>
  <c r="N21560" i="56"/>
  <c r="N21561" i="56"/>
  <c r="N21562" i="56"/>
  <c r="N21563" i="56"/>
  <c r="N21564" i="56"/>
  <c r="N21565" i="56"/>
  <c r="N21566" i="56"/>
  <c r="N21567" i="56"/>
  <c r="N21568" i="56"/>
  <c r="N21569" i="56"/>
  <c r="N21570" i="56"/>
  <c r="N21571" i="56"/>
  <c r="N21572" i="56"/>
  <c r="N21573" i="56"/>
  <c r="N21574" i="56"/>
  <c r="N21575" i="56"/>
  <c r="N21576" i="56"/>
  <c r="N21577" i="56"/>
  <c r="N21578" i="56"/>
  <c r="N21579" i="56"/>
  <c r="N21580" i="56"/>
  <c r="N21581" i="56"/>
  <c r="N21582" i="56"/>
  <c r="N21583" i="56"/>
  <c r="N21584" i="56"/>
  <c r="N21585" i="56"/>
  <c r="N21586" i="56"/>
  <c r="N21587" i="56"/>
  <c r="N21588" i="56"/>
  <c r="N21589" i="56"/>
  <c r="N21590" i="56"/>
  <c r="N21591" i="56"/>
  <c r="N21592" i="56"/>
  <c r="N21593" i="56"/>
  <c r="N21594" i="56"/>
  <c r="N21595" i="56"/>
  <c r="N21596" i="56"/>
  <c r="N21597" i="56"/>
  <c r="N21598" i="56"/>
  <c r="N21599" i="56"/>
  <c r="N21600" i="56"/>
  <c r="N21601" i="56"/>
  <c r="N21602" i="56"/>
  <c r="N21603" i="56"/>
  <c r="N21604" i="56"/>
  <c r="N21605" i="56"/>
  <c r="N21606" i="56"/>
  <c r="N21607" i="56"/>
  <c r="N21608" i="56"/>
  <c r="N21609" i="56"/>
  <c r="N21610" i="56"/>
  <c r="N21611" i="56"/>
  <c r="N21612" i="56"/>
  <c r="N21613" i="56"/>
  <c r="N21614" i="56"/>
  <c r="N21615" i="56"/>
  <c r="N21616" i="56"/>
  <c r="N21617" i="56"/>
  <c r="N21618" i="56"/>
  <c r="N21619" i="56"/>
  <c r="N21620" i="56"/>
  <c r="N21621" i="56"/>
  <c r="N21622" i="56"/>
  <c r="N21623" i="56"/>
  <c r="N21624" i="56"/>
  <c r="N21625" i="56"/>
  <c r="N21626" i="56"/>
  <c r="N21627" i="56"/>
  <c r="N21628" i="56"/>
  <c r="N21629" i="56"/>
  <c r="N21630" i="56"/>
  <c r="N21631" i="56"/>
  <c r="N21632" i="56"/>
  <c r="N21633" i="56"/>
  <c r="N21634" i="56"/>
  <c r="N21635" i="56"/>
  <c r="N21636" i="56"/>
  <c r="N21637" i="56"/>
  <c r="N21638" i="56"/>
  <c r="N21639" i="56"/>
  <c r="N21640" i="56"/>
  <c r="N21641" i="56"/>
  <c r="N21642" i="56"/>
  <c r="N21643" i="56"/>
  <c r="N21644" i="56"/>
  <c r="N21645" i="56"/>
  <c r="N21646" i="56"/>
  <c r="N21647" i="56"/>
  <c r="N21648" i="56"/>
  <c r="N21649" i="56"/>
  <c r="N21650" i="56"/>
  <c r="N21651" i="56"/>
  <c r="N21652" i="56"/>
  <c r="N21653" i="56"/>
  <c r="N21654" i="56"/>
  <c r="N21655" i="56"/>
  <c r="N21656" i="56"/>
  <c r="N21657" i="56"/>
  <c r="N21658" i="56"/>
  <c r="N21659" i="56"/>
  <c r="N21660" i="56"/>
  <c r="N21661" i="56"/>
  <c r="N21662" i="56"/>
  <c r="N21663" i="56"/>
  <c r="N21664" i="56"/>
  <c r="N21665" i="56"/>
  <c r="N21666" i="56"/>
  <c r="N21667" i="56"/>
  <c r="N21668" i="56"/>
  <c r="N21669" i="56"/>
  <c r="N21670" i="56"/>
  <c r="N21671" i="56"/>
  <c r="N21672" i="56"/>
  <c r="N21673" i="56"/>
  <c r="N21674" i="56"/>
  <c r="N21675" i="56"/>
  <c r="N21676" i="56"/>
  <c r="N21677" i="56"/>
  <c r="N21678" i="56"/>
  <c r="N21679" i="56"/>
  <c r="N21680" i="56"/>
  <c r="N21681" i="56"/>
  <c r="N21682" i="56"/>
  <c r="N21683" i="56"/>
  <c r="N21684" i="56"/>
  <c r="N21685" i="56"/>
  <c r="N21686" i="56"/>
  <c r="N21687" i="56"/>
  <c r="N21688" i="56"/>
  <c r="N21689" i="56"/>
  <c r="N21690" i="56"/>
  <c r="N21691" i="56"/>
  <c r="N21692" i="56"/>
  <c r="N21693" i="56"/>
  <c r="N21694" i="56"/>
  <c r="N21695" i="56"/>
  <c r="N21696" i="56"/>
  <c r="N21697" i="56"/>
  <c r="N21698" i="56"/>
  <c r="N21699" i="56"/>
  <c r="N21700" i="56"/>
  <c r="N21701" i="56"/>
  <c r="N21702" i="56"/>
  <c r="N21703" i="56"/>
  <c r="N21704" i="56"/>
  <c r="N21705" i="56"/>
  <c r="N21706" i="56"/>
  <c r="N21707" i="56"/>
  <c r="N21708" i="56"/>
  <c r="N21709" i="56"/>
  <c r="N21710" i="56"/>
  <c r="N21711" i="56"/>
  <c r="N21712" i="56"/>
  <c r="N21713" i="56"/>
  <c r="N21714" i="56"/>
  <c r="N21715" i="56"/>
  <c r="N21716" i="56"/>
  <c r="N21717" i="56"/>
  <c r="N21718" i="56"/>
  <c r="N21719" i="56"/>
  <c r="N21720" i="56"/>
  <c r="N21721" i="56"/>
  <c r="N21722" i="56"/>
  <c r="N21723" i="56"/>
  <c r="N21724" i="56"/>
  <c r="N21725" i="56"/>
  <c r="N21726" i="56"/>
  <c r="N21727" i="56"/>
  <c r="N21728" i="56"/>
  <c r="N21729" i="56"/>
  <c r="N21730" i="56"/>
  <c r="N21731" i="56"/>
  <c r="N21732" i="56"/>
  <c r="N21733" i="56"/>
  <c r="N21734" i="56"/>
  <c r="N21735" i="56"/>
  <c r="N21736" i="56"/>
  <c r="N21737" i="56"/>
  <c r="N21738" i="56"/>
  <c r="N21739" i="56"/>
  <c r="N21740" i="56"/>
  <c r="N21741" i="56"/>
  <c r="N21742" i="56"/>
  <c r="N21743" i="56"/>
  <c r="N21744" i="56"/>
  <c r="N21745" i="56"/>
  <c r="N21746" i="56"/>
  <c r="N21747" i="56"/>
  <c r="N21748" i="56"/>
  <c r="N21749" i="56"/>
  <c r="N21750" i="56"/>
  <c r="N21751" i="56"/>
  <c r="N21752" i="56"/>
  <c r="N21753" i="56"/>
  <c r="N21754" i="56"/>
  <c r="N21755" i="56"/>
  <c r="N21756" i="56"/>
  <c r="N21757" i="56"/>
  <c r="N21758" i="56"/>
  <c r="N21759" i="56"/>
  <c r="N21760" i="56"/>
  <c r="N21761" i="56"/>
  <c r="N21762" i="56"/>
  <c r="N21763" i="56"/>
  <c r="N21764" i="56"/>
  <c r="N21765" i="56"/>
  <c r="N21766" i="56"/>
  <c r="N21767" i="56"/>
  <c r="N21768" i="56"/>
  <c r="N21769" i="56"/>
  <c r="N21770" i="56"/>
  <c r="N21771" i="56"/>
  <c r="N21772" i="56"/>
  <c r="N21773" i="56"/>
  <c r="N21774" i="56"/>
  <c r="N21775" i="56"/>
  <c r="N21776" i="56"/>
  <c r="N21777" i="56"/>
  <c r="N21778" i="56"/>
  <c r="N21779" i="56"/>
  <c r="N21780" i="56"/>
  <c r="N21781" i="56"/>
  <c r="N21782" i="56"/>
  <c r="N21783" i="56"/>
  <c r="N21784" i="56"/>
  <c r="N21785" i="56"/>
  <c r="N21786" i="56"/>
  <c r="N21787" i="56"/>
  <c r="N21788" i="56"/>
  <c r="N21789" i="56"/>
  <c r="N21790" i="56"/>
  <c r="N21791" i="56"/>
  <c r="N21792" i="56"/>
  <c r="N21793" i="56"/>
  <c r="N21794" i="56"/>
  <c r="N21795" i="56"/>
  <c r="N21796" i="56"/>
  <c r="N21797" i="56"/>
  <c r="N21798" i="56"/>
  <c r="N21799" i="56"/>
  <c r="N21800" i="56"/>
  <c r="N21801" i="56"/>
  <c r="N21802" i="56"/>
  <c r="N21803" i="56"/>
  <c r="N21804" i="56"/>
  <c r="N21805" i="56"/>
  <c r="N21806" i="56"/>
  <c r="N21807" i="56"/>
  <c r="N21808" i="56"/>
  <c r="N21809" i="56"/>
  <c r="N21810" i="56"/>
  <c r="N21811" i="56"/>
  <c r="N21812" i="56"/>
  <c r="N21813" i="56"/>
  <c r="N21814" i="56"/>
  <c r="N21815" i="56"/>
  <c r="N21816" i="56"/>
  <c r="N21817" i="56"/>
  <c r="N21818" i="56"/>
  <c r="N21819" i="56"/>
  <c r="N21820" i="56"/>
  <c r="N21821" i="56"/>
  <c r="N21822" i="56"/>
  <c r="N21823" i="56"/>
  <c r="N21824" i="56"/>
  <c r="N21825" i="56"/>
  <c r="N21826" i="56"/>
  <c r="N21827" i="56"/>
  <c r="N21828" i="56"/>
  <c r="N21829" i="56"/>
  <c r="N21830" i="56"/>
  <c r="N21831" i="56"/>
  <c r="N21832" i="56"/>
  <c r="N21833" i="56"/>
  <c r="N21834" i="56"/>
  <c r="N21835" i="56"/>
  <c r="N21836" i="56"/>
  <c r="N21837" i="56"/>
  <c r="N21838" i="56"/>
  <c r="N21839" i="56"/>
  <c r="N21840" i="56"/>
  <c r="N21841" i="56"/>
  <c r="N21842" i="56"/>
  <c r="N21843" i="56"/>
  <c r="N21844" i="56"/>
  <c r="N21845" i="56"/>
  <c r="N21846" i="56"/>
  <c r="N21847" i="56"/>
  <c r="N21848" i="56"/>
  <c r="N21849" i="56"/>
  <c r="N21850" i="56"/>
  <c r="N21851" i="56"/>
  <c r="N21852" i="56"/>
  <c r="N21853" i="56"/>
  <c r="N21854" i="56"/>
  <c r="N21855" i="56"/>
  <c r="N21856" i="56"/>
  <c r="N21857" i="56"/>
  <c r="N21858" i="56"/>
  <c r="N21859" i="56"/>
  <c r="N21860" i="56"/>
  <c r="N21861" i="56"/>
  <c r="N21862" i="56"/>
  <c r="N21863" i="56"/>
  <c r="N21864" i="56"/>
  <c r="N21865" i="56"/>
  <c r="N21866" i="56"/>
  <c r="N21867" i="56"/>
  <c r="N21868" i="56"/>
  <c r="N21869" i="56"/>
  <c r="N21870" i="56"/>
  <c r="N21871" i="56"/>
  <c r="N21872" i="56"/>
  <c r="N21873" i="56"/>
  <c r="N21874" i="56"/>
  <c r="N21875" i="56"/>
  <c r="N21876" i="56"/>
  <c r="N21877" i="56"/>
  <c r="N21878" i="56"/>
  <c r="N21879" i="56"/>
  <c r="N21880" i="56"/>
  <c r="N21881" i="56"/>
  <c r="N21882" i="56"/>
  <c r="N21883" i="56"/>
  <c r="N21884" i="56"/>
  <c r="N21885" i="56"/>
  <c r="N21886" i="56"/>
  <c r="N21887" i="56"/>
  <c r="N21888" i="56"/>
  <c r="N21889" i="56"/>
  <c r="N21890" i="56"/>
  <c r="N21891" i="56"/>
  <c r="N21892" i="56"/>
  <c r="N21893" i="56"/>
  <c r="N21894" i="56"/>
  <c r="N21895" i="56"/>
  <c r="N21896" i="56"/>
  <c r="N21897" i="56"/>
  <c r="N21898" i="56"/>
  <c r="N21899" i="56"/>
  <c r="N21900" i="56"/>
  <c r="N21901" i="56"/>
  <c r="N21902" i="56"/>
  <c r="N21903" i="56"/>
  <c r="N21904" i="56"/>
  <c r="N21905" i="56"/>
  <c r="N21906" i="56"/>
  <c r="N21907" i="56"/>
  <c r="N21908" i="56"/>
  <c r="N21909" i="56"/>
  <c r="N21910" i="56"/>
  <c r="N21911" i="56"/>
  <c r="N21912" i="56"/>
  <c r="N21913" i="56"/>
  <c r="N21914" i="56"/>
  <c r="N21915" i="56"/>
  <c r="N21916" i="56"/>
  <c r="N21917" i="56"/>
  <c r="N21918" i="56"/>
  <c r="N21919" i="56"/>
  <c r="N21920" i="56"/>
  <c r="N21921" i="56"/>
  <c r="N21922" i="56"/>
  <c r="N21923" i="56"/>
  <c r="N21924" i="56"/>
  <c r="N21925" i="56"/>
  <c r="N21926" i="56"/>
  <c r="N21927" i="56"/>
  <c r="N21928" i="56"/>
  <c r="N21929" i="56"/>
  <c r="N21930" i="56"/>
  <c r="N21931" i="56"/>
  <c r="N21932" i="56"/>
  <c r="N21933" i="56"/>
  <c r="N21934" i="56"/>
  <c r="N21935" i="56"/>
  <c r="N21936" i="56"/>
  <c r="N21937" i="56"/>
  <c r="N21938" i="56"/>
  <c r="N21939" i="56"/>
  <c r="N21940" i="56"/>
  <c r="N21941" i="56"/>
  <c r="N21942" i="56"/>
  <c r="N21943" i="56"/>
  <c r="N21944" i="56"/>
  <c r="N21945" i="56"/>
  <c r="N21946" i="56"/>
  <c r="N21947" i="56"/>
  <c r="N21948" i="56"/>
  <c r="N21949" i="56"/>
  <c r="N21950" i="56"/>
  <c r="N21951" i="56"/>
  <c r="N21952" i="56"/>
  <c r="N21953" i="56"/>
  <c r="N21954" i="56"/>
  <c r="N21955" i="56"/>
  <c r="N21956" i="56"/>
  <c r="N21957" i="56"/>
  <c r="N21958" i="56"/>
  <c r="N21959" i="56"/>
  <c r="N21960" i="56"/>
  <c r="N21961" i="56"/>
  <c r="N21962" i="56"/>
  <c r="N21963" i="56"/>
  <c r="N21964" i="56"/>
  <c r="N21965" i="56"/>
  <c r="N21966" i="56"/>
  <c r="N21967" i="56"/>
  <c r="N21968" i="56"/>
  <c r="N21969" i="56"/>
  <c r="N21970" i="56"/>
  <c r="N21971" i="56"/>
  <c r="N21972" i="56"/>
  <c r="N21973" i="56"/>
  <c r="N21974" i="56"/>
  <c r="N21975" i="56"/>
  <c r="N21976" i="56"/>
  <c r="N21977" i="56"/>
  <c r="N21978" i="56"/>
  <c r="N21979" i="56"/>
  <c r="N21980" i="56"/>
  <c r="N21981" i="56"/>
  <c r="N21982" i="56"/>
  <c r="N21983" i="56"/>
  <c r="N21984" i="56"/>
  <c r="N21985" i="56"/>
  <c r="N21986" i="56"/>
  <c r="N21987" i="56"/>
  <c r="N21988" i="56"/>
  <c r="N21989" i="56"/>
  <c r="N21990" i="56"/>
  <c r="N21991" i="56"/>
  <c r="N21992" i="56"/>
  <c r="N21993" i="56"/>
  <c r="N21994" i="56"/>
  <c r="N21995" i="56"/>
  <c r="N21996" i="56"/>
  <c r="N21997" i="56"/>
  <c r="N21998" i="56"/>
  <c r="N21999" i="56"/>
  <c r="N22000" i="56"/>
  <c r="N22001" i="56"/>
  <c r="N22002" i="56"/>
  <c r="N22003" i="56"/>
  <c r="N22004" i="56"/>
  <c r="N22005" i="56"/>
  <c r="N22006" i="56"/>
  <c r="N22007" i="56"/>
  <c r="N22008" i="56"/>
  <c r="N22009" i="56"/>
  <c r="N22010" i="56"/>
  <c r="N22011" i="56"/>
  <c r="N22012" i="56"/>
  <c r="N22013" i="56"/>
  <c r="N22014" i="56"/>
  <c r="N22015" i="56"/>
  <c r="N22016" i="56"/>
  <c r="N22017" i="56"/>
  <c r="N22018" i="56"/>
  <c r="N22019" i="56"/>
  <c r="N22020" i="56"/>
  <c r="N22021" i="56"/>
  <c r="N22022" i="56"/>
  <c r="N22023" i="56"/>
  <c r="N22024" i="56"/>
  <c r="N22025" i="56"/>
  <c r="N22026" i="56"/>
  <c r="N22027" i="56"/>
  <c r="N22028" i="56"/>
  <c r="N22029" i="56"/>
  <c r="N22030" i="56"/>
  <c r="N22031" i="56"/>
  <c r="N22032" i="56"/>
  <c r="N22033" i="56"/>
  <c r="N22034" i="56"/>
  <c r="N22035" i="56"/>
  <c r="N22036" i="56"/>
  <c r="N22037" i="56"/>
  <c r="N22038" i="56"/>
  <c r="N22039" i="56"/>
  <c r="N22040" i="56"/>
  <c r="N22041" i="56"/>
  <c r="N22042" i="56"/>
  <c r="N22043" i="56"/>
  <c r="N22044" i="56"/>
  <c r="N22045" i="56"/>
  <c r="N22046" i="56"/>
  <c r="N22047" i="56"/>
  <c r="N22048" i="56"/>
  <c r="N22049" i="56"/>
  <c r="N22050" i="56"/>
  <c r="N22051" i="56"/>
  <c r="N22052" i="56"/>
  <c r="N22053" i="56"/>
  <c r="N22054" i="56"/>
  <c r="N22055" i="56"/>
  <c r="N22056" i="56"/>
  <c r="N22057" i="56"/>
  <c r="N22058" i="56"/>
  <c r="N22059" i="56"/>
  <c r="N22060" i="56"/>
  <c r="N22061" i="56"/>
  <c r="N22062" i="56"/>
  <c r="N22063" i="56"/>
  <c r="N22064" i="56"/>
  <c r="N22065" i="56"/>
  <c r="N22066" i="56"/>
  <c r="N22067" i="56"/>
  <c r="N22068" i="56"/>
  <c r="N22069" i="56"/>
  <c r="N22070" i="56"/>
  <c r="N22071" i="56"/>
  <c r="N22072" i="56"/>
  <c r="N22073" i="56"/>
  <c r="N22074" i="56"/>
  <c r="N22075" i="56"/>
  <c r="N22076" i="56"/>
  <c r="N22077" i="56"/>
  <c r="N22078" i="56"/>
  <c r="N22079" i="56"/>
  <c r="N22080" i="56"/>
  <c r="N22081" i="56"/>
  <c r="N22082" i="56"/>
  <c r="N22083" i="56"/>
  <c r="N22084" i="56"/>
  <c r="N22085" i="56"/>
  <c r="N22086" i="56"/>
  <c r="N22087" i="56"/>
  <c r="N22088" i="56"/>
  <c r="N22089" i="56"/>
  <c r="N22090" i="56"/>
  <c r="N22091" i="56"/>
  <c r="N22092" i="56"/>
  <c r="N22093" i="56"/>
  <c r="N22094" i="56"/>
  <c r="N22095" i="56"/>
  <c r="N22096" i="56"/>
  <c r="N22097" i="56"/>
  <c r="N22098" i="56"/>
  <c r="N22099" i="56"/>
  <c r="N22100" i="56"/>
  <c r="N22101" i="56"/>
  <c r="N22102" i="56"/>
  <c r="N22103" i="56"/>
  <c r="N22104" i="56"/>
  <c r="N22105" i="56"/>
  <c r="N22106" i="56"/>
  <c r="N22107" i="56"/>
  <c r="N22108" i="56"/>
  <c r="N22109" i="56"/>
  <c r="N22110" i="56"/>
  <c r="N22111" i="56"/>
  <c r="N22112" i="56"/>
  <c r="N22113" i="56"/>
  <c r="N22114" i="56"/>
  <c r="N22115" i="56"/>
  <c r="N22116" i="56"/>
  <c r="N22117" i="56"/>
  <c r="N22118" i="56"/>
  <c r="N22119" i="56"/>
  <c r="N22120" i="56"/>
  <c r="N22121" i="56"/>
  <c r="N22122" i="56"/>
  <c r="N22123" i="56"/>
  <c r="N22124" i="56"/>
  <c r="N22125" i="56"/>
  <c r="N22126" i="56"/>
  <c r="N22127" i="56"/>
  <c r="N22128" i="56"/>
  <c r="N22129" i="56"/>
  <c r="N22130" i="56"/>
  <c r="N22131" i="56"/>
  <c r="N22132" i="56"/>
  <c r="N22133" i="56"/>
  <c r="N22134" i="56"/>
  <c r="N22135" i="56"/>
  <c r="N22136" i="56"/>
  <c r="N22137" i="56"/>
  <c r="N22138" i="56"/>
  <c r="N22139" i="56"/>
  <c r="N22140" i="56"/>
  <c r="N22141" i="56"/>
  <c r="N22142" i="56"/>
  <c r="N22143" i="56"/>
  <c r="N22144" i="56"/>
  <c r="N22145" i="56"/>
  <c r="N22146" i="56"/>
  <c r="N22147" i="56"/>
  <c r="N22148" i="56"/>
  <c r="N22149" i="56"/>
  <c r="N22150" i="56"/>
  <c r="N22151" i="56"/>
  <c r="N22152" i="56"/>
  <c r="N22153" i="56"/>
  <c r="N22154" i="56"/>
  <c r="N22155" i="56"/>
  <c r="N22156" i="56"/>
  <c r="N22157" i="56"/>
  <c r="N22158" i="56"/>
  <c r="N22159" i="56"/>
  <c r="N22160" i="56"/>
  <c r="N22161" i="56"/>
  <c r="N22162" i="56"/>
  <c r="N22163" i="56"/>
  <c r="N22164" i="56"/>
  <c r="N22165" i="56"/>
  <c r="N22166" i="56"/>
  <c r="N22167" i="56"/>
  <c r="N22168" i="56"/>
  <c r="N22169" i="56"/>
  <c r="N22170" i="56"/>
  <c r="N22171" i="56"/>
  <c r="N22172" i="56"/>
  <c r="N22173" i="56"/>
  <c r="N22174" i="56"/>
  <c r="N22175" i="56"/>
  <c r="N22176" i="56"/>
  <c r="N22177" i="56"/>
  <c r="N22178" i="56"/>
  <c r="N22179" i="56"/>
  <c r="N22180" i="56"/>
  <c r="N22181" i="56"/>
  <c r="N22182" i="56"/>
  <c r="N22183" i="56"/>
  <c r="N22184" i="56"/>
  <c r="N22185" i="56"/>
  <c r="N22186" i="56"/>
  <c r="N22187" i="56"/>
  <c r="N22188" i="56"/>
  <c r="N3" i="56"/>
  <c r="L42" i="61"/>
  <c r="C23" i="39"/>
  <c r="C24" i="61" s="1"/>
  <c r="D24" i="37" l="1"/>
  <c r="G133" i="37"/>
  <c r="G132" i="37"/>
  <c r="G131" i="37"/>
  <c r="G130" i="37"/>
  <c r="G129" i="37"/>
  <c r="G128" i="37"/>
  <c r="D129" i="37"/>
  <c r="D130" i="37"/>
  <c r="D131" i="37"/>
  <c r="D132" i="37"/>
  <c r="D133" i="37"/>
  <c r="D128" i="37"/>
  <c r="F450" i="38"/>
  <c r="G462" i="38"/>
  <c r="H462" i="38" s="1"/>
  <c r="C460" i="38"/>
  <c r="Q21" i="64"/>
  <c r="Q22" i="64"/>
  <c r="Q23" i="64"/>
  <c r="Q24" i="64"/>
  <c r="Q27" i="64"/>
  <c r="N26" i="64"/>
  <c r="L26" i="64" s="1"/>
  <c r="N25" i="64"/>
  <c r="L25" i="64" s="1"/>
  <c r="E25" i="64"/>
  <c r="H25" i="64"/>
  <c r="J25" i="64"/>
  <c r="H26" i="64"/>
  <c r="J26" i="64"/>
  <c r="C26" i="64"/>
  <c r="Q26" i="64" s="1"/>
  <c r="K13" i="35"/>
  <c r="K14" i="35"/>
  <c r="K12" i="35"/>
  <c r="K15" i="35" l="1"/>
  <c r="E26" i="64"/>
  <c r="V13" i="61"/>
  <c r="R13" i="61"/>
  <c r="C222" i="38"/>
  <c r="A222" i="38" s="1"/>
  <c r="G76" i="37"/>
  <c r="E76" i="37"/>
  <c r="A223" i="38" l="1"/>
  <c r="A256" i="38"/>
  <c r="A251" i="38"/>
  <c r="C255" i="38"/>
  <c r="A255" i="38" s="1"/>
  <c r="C250" i="38"/>
  <c r="A250" i="38" s="1"/>
  <c r="A81" i="37"/>
  <c r="A82" i="37"/>
  <c r="A220" i="38"/>
  <c r="A76" i="37"/>
  <c r="A75" i="37"/>
  <c r="C219" i="38"/>
  <c r="A219" i="38" s="1"/>
  <c r="G75" i="37"/>
  <c r="D75" i="37"/>
  <c r="E75" i="37"/>
  <c r="A124" i="38" l="1"/>
  <c r="G351" i="38"/>
  <c r="H351" i="38" s="1"/>
  <c r="H353" i="38"/>
  <c r="K348" i="38" l="1"/>
  <c r="D390" i="38"/>
  <c r="K379" i="38"/>
  <c r="F279" i="38"/>
  <c r="K272" i="38"/>
  <c r="K260" i="38"/>
  <c r="G289" i="38" s="1"/>
  <c r="G258" i="38"/>
  <c r="H258" i="38" s="1"/>
  <c r="K255" i="38" s="1"/>
  <c r="F82" i="37" s="1"/>
  <c r="G253" i="38"/>
  <c r="H253" i="38" s="1"/>
  <c r="K250" i="38" s="1"/>
  <c r="F81" i="37" s="1"/>
  <c r="A254" i="38"/>
  <c r="A259" i="38"/>
  <c r="G247" i="38"/>
  <c r="G241" i="38"/>
  <c r="G235" i="38"/>
  <c r="G229" i="38"/>
  <c r="G228" i="38"/>
  <c r="K222" i="38"/>
  <c r="K219" i="38"/>
  <c r="K216" i="38"/>
  <c r="K213" i="38"/>
  <c r="K210" i="38"/>
  <c r="K207" i="38"/>
  <c r="D205" i="38"/>
  <c r="G268" i="38" l="1"/>
  <c r="G269" i="38"/>
  <c r="F203" i="38"/>
  <c r="D203" i="38"/>
  <c r="K195" i="38"/>
  <c r="K192" i="38"/>
  <c r="K189" i="38"/>
  <c r="K186" i="38"/>
  <c r="K183" i="38"/>
  <c r="K121" i="38"/>
  <c r="K118" i="38"/>
  <c r="K115" i="38"/>
  <c r="K111" i="38"/>
  <c r="K108" i="38"/>
  <c r="K105" i="38"/>
  <c r="K99" i="38"/>
  <c r="K96" i="38"/>
  <c r="K92" i="38"/>
  <c r="K88" i="38"/>
  <c r="K85" i="38"/>
  <c r="K82" i="38"/>
  <c r="Q20" i="64"/>
  <c r="Q19" i="64"/>
  <c r="N27" i="64"/>
  <c r="L27" i="64" s="1"/>
  <c r="N24" i="64"/>
  <c r="L24" i="64" s="1"/>
  <c r="N23" i="64"/>
  <c r="N22" i="64"/>
  <c r="L22" i="64" s="1"/>
  <c r="N21" i="64"/>
  <c r="L21" i="64" s="1"/>
  <c r="N20" i="64"/>
  <c r="L20" i="64" s="1"/>
  <c r="N19" i="64"/>
  <c r="N18" i="64"/>
  <c r="N17" i="64"/>
  <c r="N16" i="64"/>
  <c r="L16" i="64" s="1"/>
  <c r="N15" i="64"/>
  <c r="L15" i="64" s="1"/>
  <c r="N14" i="64"/>
  <c r="L14" i="64" s="1"/>
  <c r="N13" i="64"/>
  <c r="L23" i="64"/>
  <c r="L19" i="64"/>
  <c r="L18" i="64"/>
  <c r="L17" i="64"/>
  <c r="L13" i="64"/>
  <c r="J27" i="64"/>
  <c r="J24" i="64"/>
  <c r="J23" i="64"/>
  <c r="J22" i="64"/>
  <c r="J21" i="64"/>
  <c r="J20" i="64"/>
  <c r="J19" i="64"/>
  <c r="J18" i="64"/>
  <c r="J17" i="64"/>
  <c r="J16" i="64"/>
  <c r="J15" i="64"/>
  <c r="J14" i="64"/>
  <c r="J13" i="64"/>
  <c r="E27" i="64"/>
  <c r="E24" i="64"/>
  <c r="E23" i="64"/>
  <c r="E22" i="64"/>
  <c r="E21" i="64"/>
  <c r="E20" i="64"/>
  <c r="E19" i="64"/>
  <c r="E18" i="64"/>
  <c r="E17" i="64"/>
  <c r="E16" i="64"/>
  <c r="E15" i="64"/>
  <c r="E14" i="64"/>
  <c r="E13" i="64"/>
  <c r="H13" i="64"/>
  <c r="H27" i="64"/>
  <c r="H24" i="64"/>
  <c r="H23" i="64"/>
  <c r="H22" i="64"/>
  <c r="H21" i="64"/>
  <c r="H20" i="64"/>
  <c r="H19" i="64"/>
  <c r="H18" i="64"/>
  <c r="H17" i="64"/>
  <c r="H16" i="64"/>
  <c r="H15" i="64"/>
  <c r="H14" i="64"/>
  <c r="C22" i="39" l="1"/>
  <c r="C23" i="61" s="1"/>
  <c r="C21" i="39"/>
  <c r="C22" i="61" s="1"/>
  <c r="C20" i="39"/>
  <c r="C21" i="61" s="1"/>
  <c r="C19" i="39"/>
  <c r="C20" i="61" s="1"/>
  <c r="C18" i="39"/>
  <c r="C19" i="61" s="1"/>
  <c r="C17" i="39"/>
  <c r="C18" i="61" s="1"/>
  <c r="C16" i="39"/>
  <c r="C17" i="61" s="1"/>
  <c r="C15" i="39"/>
  <c r="C14" i="39"/>
  <c r="C13" i="39"/>
  <c r="H295" i="38"/>
  <c r="K292" i="38" s="1"/>
  <c r="C275" i="38"/>
  <c r="C272" i="38"/>
  <c r="A272" i="38" s="1"/>
  <c r="A274" i="38"/>
  <c r="A273" i="38"/>
  <c r="C260" i="38" l="1"/>
  <c r="H247" i="38"/>
  <c r="K243" i="38" s="1"/>
  <c r="C243" i="38"/>
  <c r="A243" i="38" s="1"/>
  <c r="A248" i="38"/>
  <c r="A245" i="38"/>
  <c r="A244" i="38"/>
  <c r="H241" i="38"/>
  <c r="K237" i="38" s="1"/>
  <c r="C237" i="38"/>
  <c r="A237" i="38" s="1"/>
  <c r="A242" i="38"/>
  <c r="A239" i="38"/>
  <c r="A238" i="38"/>
  <c r="C231" i="38"/>
  <c r="C225" i="38"/>
  <c r="A83" i="37"/>
  <c r="A80" i="37"/>
  <c r="A78" i="37"/>
  <c r="C216" i="38"/>
  <c r="A216" i="38" s="1"/>
  <c r="G74" i="37"/>
  <c r="E74" i="37"/>
  <c r="D74" i="37"/>
  <c r="A74" i="37"/>
  <c r="A224" i="38"/>
  <c r="A217" i="38"/>
  <c r="C213" i="38"/>
  <c r="A213" i="38" s="1"/>
  <c r="A215" i="38"/>
  <c r="A214" i="38"/>
  <c r="C210" i="38"/>
  <c r="A210" i="38" s="1"/>
  <c r="A212" i="38"/>
  <c r="A211" i="38"/>
  <c r="G73" i="37"/>
  <c r="E73" i="37"/>
  <c r="D73" i="37"/>
  <c r="A73" i="37"/>
  <c r="G72" i="37"/>
  <c r="E72" i="37"/>
  <c r="D72" i="37"/>
  <c r="A72" i="37"/>
  <c r="C201" i="38"/>
  <c r="C207" i="38"/>
  <c r="H205" i="38"/>
  <c r="A204" i="38"/>
  <c r="C195" i="38"/>
  <c r="A195" i="38" s="1"/>
  <c r="A196" i="38"/>
  <c r="C192" i="38"/>
  <c r="A192" i="38" s="1"/>
  <c r="C189" i="38"/>
  <c r="A189" i="38" s="1"/>
  <c r="A193" i="38"/>
  <c r="A190" i="38"/>
  <c r="G68" i="37"/>
  <c r="E68" i="37"/>
  <c r="D68" i="37"/>
  <c r="A68" i="37"/>
  <c r="G67" i="37"/>
  <c r="E67" i="37"/>
  <c r="D67" i="37"/>
  <c r="A67" i="37"/>
  <c r="G66" i="37"/>
  <c r="E66" i="37"/>
  <c r="D66" i="37"/>
  <c r="A66" i="37"/>
  <c r="C121" i="38"/>
  <c r="A121" i="38" s="1"/>
  <c r="C118" i="38"/>
  <c r="A118" i="38" s="1"/>
  <c r="C115" i="38"/>
  <c r="A115" i="38" s="1"/>
  <c r="C111" i="38"/>
  <c r="A111" i="38" s="1"/>
  <c r="C108" i="38"/>
  <c r="A108" i="38" s="1"/>
  <c r="C105" i="38"/>
  <c r="A105" i="38" s="1"/>
  <c r="C102" i="38"/>
  <c r="A102" i="38" s="1"/>
  <c r="A123" i="38"/>
  <c r="A122" i="38"/>
  <c r="A119" i="38"/>
  <c r="A116" i="38"/>
  <c r="A112" i="38"/>
  <c r="A110" i="38"/>
  <c r="A109" i="38"/>
  <c r="A107" i="38"/>
  <c r="A106" i="38"/>
  <c r="A104" i="38"/>
  <c r="A103" i="38"/>
  <c r="G50" i="37"/>
  <c r="E50" i="37"/>
  <c r="D50" i="37"/>
  <c r="A50" i="37"/>
  <c r="G49" i="37"/>
  <c r="E49" i="37"/>
  <c r="D49" i="37"/>
  <c r="A49" i="37"/>
  <c r="G48" i="37"/>
  <c r="E48" i="37"/>
  <c r="D48" i="37"/>
  <c r="A48" i="37"/>
  <c r="G47" i="37"/>
  <c r="E47" i="37"/>
  <c r="D47" i="37"/>
  <c r="A47" i="37"/>
  <c r="G46" i="37"/>
  <c r="E46" i="37"/>
  <c r="D46" i="37"/>
  <c r="A46" i="37"/>
  <c r="G45" i="37"/>
  <c r="E45" i="37"/>
  <c r="D45" i="37"/>
  <c r="A45" i="37"/>
  <c r="G44" i="37"/>
  <c r="E44" i="37"/>
  <c r="D44" i="37"/>
  <c r="A44" i="37"/>
  <c r="G267" i="38" l="1"/>
  <c r="G266" i="38"/>
  <c r="H203" i="38"/>
  <c r="K201" i="38" s="1"/>
  <c r="F284" i="38" s="1"/>
  <c r="C99" i="38" l="1"/>
  <c r="A99" i="38" s="1"/>
  <c r="A101" i="38"/>
  <c r="A100" i="38"/>
  <c r="G43" i="37"/>
  <c r="E43" i="37"/>
  <c r="D43" i="37"/>
  <c r="A43" i="37"/>
  <c r="C96" i="38"/>
  <c r="C88" i="38"/>
  <c r="C82" i="38"/>
  <c r="C79" i="38"/>
  <c r="H60" i="38"/>
  <c r="H40" i="38"/>
  <c r="K37" i="38" s="1"/>
  <c r="H35" i="38"/>
  <c r="G386" i="38" l="1"/>
  <c r="K383" i="38" s="1"/>
  <c r="I371" i="38"/>
  <c r="H279" i="38"/>
  <c r="K275" i="38" s="1"/>
  <c r="G374" i="38"/>
  <c r="H377" i="38"/>
  <c r="G365" i="38"/>
  <c r="G362" i="38"/>
  <c r="G359" i="38"/>
  <c r="G153" i="38"/>
  <c r="E345" i="38"/>
  <c r="F345" i="38" s="1"/>
  <c r="K342" i="38" s="1"/>
  <c r="E335" i="38"/>
  <c r="O32" i="64"/>
  <c r="D330" i="38"/>
  <c r="F330" i="38" s="1"/>
  <c r="K327" i="38" s="1"/>
  <c r="E340" i="38" l="1"/>
  <c r="K355" i="38"/>
  <c r="K367" i="38"/>
  <c r="E390" i="38"/>
  <c r="G390" i="38" s="1"/>
  <c r="K388" i="38" s="1"/>
  <c r="G148" i="38"/>
  <c r="G146" i="38"/>
  <c r="G144" i="38"/>
  <c r="G140" i="38"/>
  <c r="F148" i="38"/>
  <c r="A63" i="38"/>
  <c r="G31" i="37"/>
  <c r="K57" i="38"/>
  <c r="K32" i="38"/>
  <c r="P32" i="64"/>
  <c r="K128" i="38" s="1"/>
  <c r="K32" i="64"/>
  <c r="F32" i="64"/>
  <c r="F2" i="64"/>
  <c r="F3" i="64"/>
  <c r="B6" i="64"/>
  <c r="B4" i="64"/>
  <c r="H32" i="64"/>
  <c r="G32" i="64"/>
  <c r="Q17" i="64"/>
  <c r="Q16" i="64"/>
  <c r="Q14" i="64"/>
  <c r="J32" i="64" l="1"/>
  <c r="D316" i="38" s="1"/>
  <c r="E316" i="38" s="1"/>
  <c r="K313" i="38" s="1"/>
  <c r="N32" i="64"/>
  <c r="Q29" i="64"/>
  <c r="L32" i="64"/>
  <c r="K323" i="38" s="1"/>
  <c r="C32" i="64"/>
  <c r="K125" i="38"/>
  <c r="F162" i="38"/>
  <c r="F146" i="38" s="1"/>
  <c r="D340" i="38" l="1"/>
  <c r="H340" i="38" s="1"/>
  <c r="K337" i="38" s="1"/>
  <c r="D483" i="38"/>
  <c r="H483" i="38" s="1"/>
  <c r="K16" i="38"/>
  <c r="D321" i="38"/>
  <c r="G321" i="38" s="1"/>
  <c r="K318" i="38" s="1"/>
  <c r="E169" i="38"/>
  <c r="H169" i="38" s="1"/>
  <c r="K166" i="38" s="1"/>
  <c r="E32" i="64"/>
  <c r="E65" i="38"/>
  <c r="D410" i="38"/>
  <c r="D427" i="38"/>
  <c r="D433" i="38" s="1"/>
  <c r="D439" i="38" s="1"/>
  <c r="D404" i="38"/>
  <c r="I404" i="38" s="1"/>
  <c r="D421" i="38"/>
  <c r="D398" i="38"/>
  <c r="I398" i="38" s="1"/>
  <c r="D415" i="38"/>
  <c r="K131" i="38"/>
  <c r="E162" i="38"/>
  <c r="E146" i="38" s="1"/>
  <c r="I146" i="38" s="1"/>
  <c r="K19" i="38"/>
  <c r="K25" i="38"/>
  <c r="K28" i="38"/>
  <c r="K480" i="38" l="1"/>
  <c r="F131" i="37" s="1"/>
  <c r="D488" i="38"/>
  <c r="F488" i="38" s="1"/>
  <c r="H488" i="38" s="1"/>
  <c r="E153" i="38"/>
  <c r="I153" i="38" s="1"/>
  <c r="D311" i="38"/>
  <c r="E311" i="38" s="1"/>
  <c r="K308" i="38" s="1"/>
  <c r="D14" i="38"/>
  <c r="E14" i="38" s="1"/>
  <c r="K11" i="38" s="1"/>
  <c r="K444" i="38"/>
  <c r="K441" i="38"/>
  <c r="D303" i="38"/>
  <c r="D306" i="38" s="1"/>
  <c r="F306" i="38" s="1"/>
  <c r="I162" i="38"/>
  <c r="H65" i="38"/>
  <c r="K62" i="38" s="1"/>
  <c r="E70" i="38"/>
  <c r="D174" i="38"/>
  <c r="F174" i="38" s="1"/>
  <c r="K171" i="38" s="1"/>
  <c r="C128" i="38"/>
  <c r="A128" i="38" s="1"/>
  <c r="G53" i="37"/>
  <c r="E53" i="37"/>
  <c r="D53" i="37"/>
  <c r="A53" i="37"/>
  <c r="G50" i="38"/>
  <c r="G49" i="38"/>
  <c r="K485" i="38" l="1"/>
  <c r="F132" i="37" s="1"/>
  <c r="E492" i="38"/>
  <c r="G492" i="38" s="1"/>
  <c r="K490" i="38" s="1"/>
  <c r="F133" i="37" s="1"/>
  <c r="F303" i="38"/>
  <c r="K299" i="38" s="1"/>
  <c r="D179" i="38"/>
  <c r="K46" i="38"/>
  <c r="F55" i="38"/>
  <c r="H55" i="38" s="1"/>
  <c r="K52" i="38" s="1"/>
  <c r="C28" i="38"/>
  <c r="A28" i="38" s="1"/>
  <c r="C25" i="38"/>
  <c r="A25" i="38" s="1"/>
  <c r="A30" i="38"/>
  <c r="A26" i="38"/>
  <c r="G21" i="37" l="1"/>
  <c r="G20" i="37"/>
  <c r="E21" i="37"/>
  <c r="A21" i="37"/>
  <c r="E20" i="37"/>
  <c r="A20" i="37"/>
  <c r="A24" i="38"/>
  <c r="A20" i="38"/>
  <c r="C19" i="37"/>
  <c r="C22" i="38" s="1"/>
  <c r="A22" i="38" s="1"/>
  <c r="C18" i="37"/>
  <c r="C19" i="38" s="1"/>
  <c r="A19" i="38" s="1"/>
  <c r="C17" i="37"/>
  <c r="D17" i="37" s="1"/>
  <c r="B38" i="63"/>
  <c r="C38" i="63"/>
  <c r="C37" i="63"/>
  <c r="B37" i="63"/>
  <c r="B30" i="63"/>
  <c r="C30" i="63"/>
  <c r="C29" i="63"/>
  <c r="B29" i="63"/>
  <c r="B22" i="63"/>
  <c r="C22" i="63"/>
  <c r="C21" i="63"/>
  <c r="B21" i="63"/>
  <c r="C16" i="37"/>
  <c r="D16" i="37" s="1"/>
  <c r="E17" i="37" l="1"/>
  <c r="E18" i="37"/>
  <c r="E19" i="37"/>
  <c r="D18" i="37"/>
  <c r="D19" i="37"/>
  <c r="E16" i="37"/>
  <c r="A18" i="37"/>
  <c r="A19" i="37"/>
  <c r="C11" i="63"/>
  <c r="C12" i="63"/>
  <c r="C13" i="63"/>
  <c r="C14" i="63"/>
  <c r="C10" i="63"/>
  <c r="B12" i="63"/>
  <c r="B13" i="63"/>
  <c r="B14" i="63"/>
  <c r="B11" i="63"/>
  <c r="B10" i="63"/>
  <c r="F23" i="63" l="1"/>
  <c r="G17" i="37" s="1"/>
  <c r="F31" i="63"/>
  <c r="G18" i="37" s="1"/>
  <c r="F15" i="63"/>
  <c r="G16" i="37" s="1"/>
  <c r="F39" i="63"/>
  <c r="G19" i="37" s="1"/>
  <c r="G28" i="37" l="1"/>
  <c r="C388" i="38"/>
  <c r="A388" i="38" s="1"/>
  <c r="C383" i="38"/>
  <c r="A383" i="38" s="1"/>
  <c r="C381" i="38"/>
  <c r="A381" i="38" s="1"/>
  <c r="C379" i="38"/>
  <c r="A379" i="38" s="1"/>
  <c r="C367" i="38"/>
  <c r="A367" i="38" s="1"/>
  <c r="C355" i="38"/>
  <c r="A355" i="38" s="1"/>
  <c r="C348" i="38"/>
  <c r="A348" i="38" s="1"/>
  <c r="K381" i="38"/>
  <c r="G106" i="37"/>
  <c r="E106" i="37"/>
  <c r="A110" i="37"/>
  <c r="A109" i="37"/>
  <c r="A111" i="37"/>
  <c r="A108" i="37"/>
  <c r="A107" i="37"/>
  <c r="A106" i="37"/>
  <c r="G105" i="37"/>
  <c r="E105" i="37"/>
  <c r="D105" i="37"/>
  <c r="A105" i="37"/>
  <c r="A104" i="37"/>
  <c r="A103" i="37"/>
  <c r="C342" i="38"/>
  <c r="A342" i="38" s="1"/>
  <c r="C337" i="38"/>
  <c r="A337" i="38" s="1"/>
  <c r="C332" i="38"/>
  <c r="A332" i="38" s="1"/>
  <c r="C327" i="38"/>
  <c r="A327" i="38" s="1"/>
  <c r="D335" i="38"/>
  <c r="F335" i="38" s="1"/>
  <c r="K332" i="38" s="1"/>
  <c r="A102" i="37"/>
  <c r="G101" i="37"/>
  <c r="E101" i="37"/>
  <c r="C323" i="38"/>
  <c r="A323" i="38" s="1"/>
  <c r="A101" i="37"/>
  <c r="G100" i="37"/>
  <c r="E100" i="37"/>
  <c r="D100" i="37"/>
  <c r="A100" i="37"/>
  <c r="G99" i="37"/>
  <c r="E99" i="37"/>
  <c r="D99" i="37"/>
  <c r="A99" i="37"/>
  <c r="G98" i="37"/>
  <c r="E98" i="37"/>
  <c r="D98" i="37"/>
  <c r="A98" i="37"/>
  <c r="A97" i="37"/>
  <c r="C318" i="38"/>
  <c r="A318" i="38" s="1"/>
  <c r="C313" i="38"/>
  <c r="A313" i="38" s="1"/>
  <c r="C308" i="38"/>
  <c r="A308" i="38" s="1"/>
  <c r="C299" i="38"/>
  <c r="A299" i="38" s="1"/>
  <c r="G92" i="37"/>
  <c r="G93" i="37"/>
  <c r="G94" i="37"/>
  <c r="G95" i="37"/>
  <c r="G91" i="37"/>
  <c r="D92" i="37"/>
  <c r="E92" i="37"/>
  <c r="D93" i="37"/>
  <c r="E93" i="37"/>
  <c r="D94" i="37"/>
  <c r="E94" i="37"/>
  <c r="D95" i="37"/>
  <c r="E95" i="37"/>
  <c r="A96" i="37"/>
  <c r="A95" i="37"/>
  <c r="A94" i="37"/>
  <c r="A93" i="37"/>
  <c r="A92" i="37"/>
  <c r="E91" i="37"/>
  <c r="D91" i="37"/>
  <c r="A91" i="37"/>
  <c r="A90" i="37"/>
  <c r="C166" i="38"/>
  <c r="A166" i="38" s="1"/>
  <c r="A170" i="38"/>
  <c r="A167" i="38"/>
  <c r="G59" i="37"/>
  <c r="E59" i="37"/>
  <c r="D59" i="37"/>
  <c r="A59" i="37"/>
  <c r="G54" i="37"/>
  <c r="E54" i="37"/>
  <c r="C131" i="38"/>
  <c r="A131" i="38" s="1"/>
  <c r="C125" i="38"/>
  <c r="A125" i="38" s="1"/>
  <c r="A54" i="37"/>
  <c r="G52" i="37"/>
  <c r="E52" i="37"/>
  <c r="D52" i="37"/>
  <c r="A52" i="37"/>
  <c r="C176" i="38"/>
  <c r="A176" i="38" s="1"/>
  <c r="C171" i="38"/>
  <c r="A171" i="38" s="1"/>
  <c r="G61" i="37"/>
  <c r="E61" i="37"/>
  <c r="G60" i="37"/>
  <c r="E60" i="37"/>
  <c r="A61" i="37"/>
  <c r="A60" i="37"/>
  <c r="E164" i="38" l="1"/>
  <c r="I164" i="38" s="1"/>
  <c r="K22" i="38"/>
  <c r="E148" i="38" l="1"/>
  <c r="I148" i="38" s="1"/>
  <c r="D39" i="37"/>
  <c r="C62" i="38"/>
  <c r="A62" i="38" s="1"/>
  <c r="E31" i="37"/>
  <c r="A31" i="37"/>
  <c r="A66" i="38"/>
  <c r="C57" i="38"/>
  <c r="A57" i="38" s="1"/>
  <c r="A61" i="38"/>
  <c r="A60" i="38"/>
  <c r="A59" i="38"/>
  <c r="A58" i="38"/>
  <c r="G30" i="37"/>
  <c r="E30" i="37"/>
  <c r="A30" i="37"/>
  <c r="G29" i="37"/>
  <c r="E29" i="37"/>
  <c r="D29" i="37"/>
  <c r="G25" i="37"/>
  <c r="G24" i="37"/>
  <c r="C37" i="38"/>
  <c r="A37" i="38" s="1"/>
  <c r="A41" i="38"/>
  <c r="A40" i="38"/>
  <c r="A39" i="38"/>
  <c r="A38" i="38"/>
  <c r="C42" i="38"/>
  <c r="A42" i="38" s="1"/>
  <c r="E25" i="37"/>
  <c r="A25" i="37"/>
  <c r="F75" i="38" l="1"/>
  <c r="H75" i="38" s="1"/>
  <c r="K72" i="38" s="1"/>
  <c r="D101" i="37"/>
  <c r="D76" i="37"/>
  <c r="D106" i="37"/>
  <c r="D61" i="37"/>
  <c r="D60" i="37"/>
  <c r="D30" i="37"/>
  <c r="D54" i="37"/>
  <c r="D21" i="37"/>
  <c r="D20" i="37"/>
  <c r="B6" i="35"/>
  <c r="B4" i="35"/>
  <c r="B3" i="35"/>
  <c r="B5" i="35"/>
  <c r="D31" i="37" l="1"/>
  <c r="D25" i="37"/>
  <c r="C198" i="38"/>
  <c r="C186" i="38"/>
  <c r="C183" i="38"/>
  <c r="B5" i="38" l="1"/>
  <c r="B4" i="38"/>
  <c r="B3" i="38"/>
  <c r="D9" i="39"/>
  <c r="D8" i="39"/>
  <c r="D7" i="39"/>
  <c r="B6" i="39"/>
  <c r="C5" i="39"/>
  <c r="B4" i="39"/>
  <c r="B3" i="39"/>
  <c r="G26" i="37"/>
  <c r="E26" i="37"/>
  <c r="G87" i="37" l="1"/>
  <c r="G84" i="37"/>
  <c r="G33" i="37"/>
  <c r="G32" i="37"/>
  <c r="G27" i="37"/>
  <c r="E87" i="37"/>
  <c r="E84" i="37"/>
  <c r="E33" i="37"/>
  <c r="E32" i="37"/>
  <c r="E28" i="37"/>
  <c r="E27" i="37"/>
  <c r="E24" i="37"/>
  <c r="D87" i="37"/>
  <c r="D84" i="37"/>
  <c r="D33" i="37"/>
  <c r="D32" i="37"/>
  <c r="D28" i="37"/>
  <c r="D27" i="37"/>
  <c r="D26" i="37"/>
  <c r="K10" i="37" l="1"/>
  <c r="F160" i="38" l="1"/>
  <c r="F144" i="38" s="1"/>
  <c r="E160" i="38"/>
  <c r="E144" i="38" s="1"/>
  <c r="I144" i="38" l="1"/>
  <c r="I160" i="38"/>
  <c r="N13" i="61" l="1"/>
  <c r="J13" i="61"/>
  <c r="G122" i="37" l="1"/>
  <c r="D122" i="37"/>
  <c r="E122" i="37"/>
  <c r="K394" i="38"/>
  <c r="A444" i="38"/>
  <c r="A441" i="38"/>
  <c r="A440" i="38"/>
  <c r="A439" i="38"/>
  <c r="A438" i="38"/>
  <c r="A437" i="38"/>
  <c r="A436" i="38"/>
  <c r="A435" i="38"/>
  <c r="A429" i="38"/>
  <c r="A423" i="38"/>
  <c r="A417" i="38"/>
  <c r="A412" i="38"/>
  <c r="A406" i="38"/>
  <c r="A400" i="38"/>
  <c r="A394" i="38"/>
  <c r="M394" i="38" l="1"/>
  <c r="K400" i="38"/>
  <c r="M400" i="38" l="1"/>
  <c r="I410" i="38"/>
  <c r="K406" i="38" s="1"/>
  <c r="M406" i="38" l="1"/>
  <c r="I415" i="38"/>
  <c r="K412" i="38" s="1"/>
  <c r="M412" i="38" l="1"/>
  <c r="I421" i="38"/>
  <c r="K417" i="38" s="1"/>
  <c r="M417" i="38" s="1"/>
  <c r="I427" i="38" l="1"/>
  <c r="K423" i="38" s="1"/>
  <c r="M423" i="38" s="1"/>
  <c r="I433" i="38" l="1"/>
  <c r="K429" i="38" s="1"/>
  <c r="I439" i="38"/>
  <c r="K435" i="38" s="1"/>
  <c r="M435" i="38" l="1"/>
  <c r="M429" i="38"/>
  <c r="A123" i="37"/>
  <c r="A122" i="37"/>
  <c r="G121" i="37"/>
  <c r="E121" i="37"/>
  <c r="D121" i="37"/>
  <c r="A121" i="37"/>
  <c r="A120" i="37"/>
  <c r="A119" i="37"/>
  <c r="A118" i="37"/>
  <c r="A117" i="37"/>
  <c r="A116" i="37"/>
  <c r="A115" i="37"/>
  <c r="A114" i="37"/>
  <c r="A113" i="37"/>
  <c r="A112" i="37"/>
  <c r="H229" i="38" l="1"/>
  <c r="G264" i="38" s="1"/>
  <c r="A97" i="38"/>
  <c r="A96" i="38"/>
  <c r="A93" i="38"/>
  <c r="A92" i="38"/>
  <c r="G42" i="37"/>
  <c r="E42" i="37"/>
  <c r="D42" i="37"/>
  <c r="A42" i="37"/>
  <c r="H70" i="38" l="1"/>
  <c r="K67" i="38" s="1"/>
  <c r="A199" i="38" l="1"/>
  <c r="A198" i="38"/>
  <c r="H228" i="38" l="1"/>
  <c r="G65" i="37"/>
  <c r="E65" i="37"/>
  <c r="D65" i="37"/>
  <c r="A65" i="37"/>
  <c r="C85" i="38"/>
  <c r="C11" i="38"/>
  <c r="K225" i="38" l="1"/>
  <c r="G263" i="38"/>
  <c r="G88" i="37"/>
  <c r="G71" i="37"/>
  <c r="G70" i="37"/>
  <c r="G69" i="37"/>
  <c r="G64" i="37"/>
  <c r="E88" i="37"/>
  <c r="D88" i="37"/>
  <c r="E71" i="37"/>
  <c r="D71" i="37"/>
  <c r="E70" i="37"/>
  <c r="D70" i="37"/>
  <c r="E69" i="37"/>
  <c r="D69" i="37"/>
  <c r="E64" i="37"/>
  <c r="D64" i="37"/>
  <c r="G58" i="37"/>
  <c r="G57" i="37"/>
  <c r="E58" i="37"/>
  <c r="D58" i="37"/>
  <c r="E57" i="37"/>
  <c r="D57" i="37"/>
  <c r="E41" i="37"/>
  <c r="D41" i="37"/>
  <c r="E40" i="37"/>
  <c r="D40" i="37"/>
  <c r="E39" i="37"/>
  <c r="E38" i="37"/>
  <c r="D38" i="37"/>
  <c r="E37" i="37"/>
  <c r="D37" i="37"/>
  <c r="G41" i="37"/>
  <c r="G40" i="37"/>
  <c r="G39" i="37"/>
  <c r="G38" i="37"/>
  <c r="G37" i="37"/>
  <c r="A89" i="38" l="1"/>
  <c r="A88" i="38"/>
  <c r="A41" i="37"/>
  <c r="A37" i="37"/>
  <c r="G454" i="38" l="1"/>
  <c r="H454" i="38" s="1"/>
  <c r="C452" i="38"/>
  <c r="C292" i="38" l="1"/>
  <c r="C287" i="38"/>
  <c r="C281" i="38"/>
  <c r="C155" i="38"/>
  <c r="C137" i="38"/>
  <c r="C72" i="38" l="1"/>
  <c r="C67" i="38"/>
  <c r="C52" i="38"/>
  <c r="C46" i="38"/>
  <c r="C44" i="38"/>
  <c r="C32" i="38"/>
  <c r="C16" i="38"/>
  <c r="F21" i="37" l="1"/>
  <c r="F31" i="37"/>
  <c r="F24" i="37"/>
  <c r="F25" i="37"/>
  <c r="F27" i="37"/>
  <c r="A288" i="38"/>
  <c r="A289" i="38"/>
  <c r="A292" i="38"/>
  <c r="A88" i="37"/>
  <c r="I134" i="37" l="1"/>
  <c r="A230" i="38"/>
  <c r="A226" i="38"/>
  <c r="A209" i="38"/>
  <c r="A87" i="37"/>
  <c r="A287" i="38"/>
  <c r="C16" i="61" l="1"/>
  <c r="C15" i="61"/>
  <c r="C14" i="61"/>
  <c r="B8" i="61"/>
  <c r="D5" i="61"/>
  <c r="X24" i="61" l="1"/>
  <c r="A225" i="38"/>
  <c r="H235" i="38"/>
  <c r="K231" i="38" l="1"/>
  <c r="H289" i="38" s="1"/>
  <c r="K287" i="38" s="1"/>
  <c r="G265" i="38"/>
  <c r="A201" i="38" l="1"/>
  <c r="A202" i="38"/>
  <c r="B6" i="38" l="1"/>
  <c r="F76" i="37" s="1"/>
  <c r="G458" i="38"/>
  <c r="C456" i="38"/>
  <c r="F75" i="37" l="1"/>
  <c r="F88" i="37"/>
  <c r="F68" i="37"/>
  <c r="F73" i="37"/>
  <c r="F80" i="37"/>
  <c r="F87" i="37"/>
  <c r="F67" i="37"/>
  <c r="F72" i="37"/>
  <c r="F79" i="37"/>
  <c r="F66" i="37"/>
  <c r="F71" i="37"/>
  <c r="F78" i="37"/>
  <c r="F85" i="37"/>
  <c r="F65" i="37"/>
  <c r="F70" i="37"/>
  <c r="F77" i="37"/>
  <c r="F84" i="37"/>
  <c r="F64" i="37"/>
  <c r="F74" i="37"/>
  <c r="F83" i="37"/>
  <c r="F48" i="37"/>
  <c r="F49" i="37"/>
  <c r="F50" i="37"/>
  <c r="F47" i="37"/>
  <c r="F45" i="37"/>
  <c r="F46" i="37"/>
  <c r="F53" i="37"/>
  <c r="F43" i="37"/>
  <c r="F20" i="37"/>
  <c r="F19" i="37"/>
  <c r="F18" i="37"/>
  <c r="F105" i="37"/>
  <c r="F106" i="37"/>
  <c r="F109" i="37"/>
  <c r="F107" i="37"/>
  <c r="F110" i="37"/>
  <c r="F104" i="37"/>
  <c r="F108" i="37"/>
  <c r="F100" i="37"/>
  <c r="F99" i="37"/>
  <c r="F101" i="37"/>
  <c r="F98" i="37"/>
  <c r="F91" i="37"/>
  <c r="F95" i="37"/>
  <c r="F93" i="37"/>
  <c r="F92" i="37"/>
  <c r="F94" i="37"/>
  <c r="F54" i="37"/>
  <c r="F52" i="37"/>
  <c r="F30" i="37"/>
  <c r="F26" i="37"/>
  <c r="H458" i="38"/>
  <c r="D450" i="38" s="1"/>
  <c r="I111" i="37" l="1"/>
  <c r="J96" i="37"/>
  <c r="J111" i="37"/>
  <c r="J102" i="37"/>
  <c r="I102" i="37"/>
  <c r="I96" i="37"/>
  <c r="G450" i="38"/>
  <c r="J126" i="37" l="1"/>
  <c r="G125" i="37"/>
  <c r="A86" i="38"/>
  <c r="X21" i="61" l="1"/>
  <c r="X20" i="61"/>
  <c r="A70" i="37"/>
  <c r="A208" i="38" l="1"/>
  <c r="A283" i="38" l="1"/>
  <c r="A284" i="38"/>
  <c r="A57" i="37" l="1"/>
  <c r="A58" i="37"/>
  <c r="A40" i="37"/>
  <c r="A280" i="38" l="1"/>
  <c r="A281" i="38"/>
  <c r="A447" i="38"/>
  <c r="A43" i="38"/>
  <c r="A44" i="38"/>
  <c r="A45" i="38"/>
  <c r="A46" i="38"/>
  <c r="A51" i="38"/>
  <c r="A52" i="38"/>
  <c r="A53" i="38"/>
  <c r="A54" i="38"/>
  <c r="A55" i="38"/>
  <c r="A56" i="38"/>
  <c r="A67" i="38"/>
  <c r="A68" i="38"/>
  <c r="A69" i="38"/>
  <c r="A70" i="38"/>
  <c r="A71" i="38"/>
  <c r="A72" i="38"/>
  <c r="A73" i="38"/>
  <c r="A74" i="38"/>
  <c r="A75" i="38"/>
  <c r="A76" i="38"/>
  <c r="A77" i="38"/>
  <c r="A78" i="38"/>
  <c r="A79" i="38"/>
  <c r="A80" i="38"/>
  <c r="A81" i="38"/>
  <c r="A82" i="38"/>
  <c r="A83" i="38"/>
  <c r="A84" i="38"/>
  <c r="A85" i="38"/>
  <c r="A87" i="38"/>
  <c r="A98" i="38"/>
  <c r="A135" i="38"/>
  <c r="A136" i="38"/>
  <c r="A137" i="38"/>
  <c r="A138" i="38"/>
  <c r="A155" i="38"/>
  <c r="A156" i="38"/>
  <c r="A181" i="38"/>
  <c r="A182" i="38"/>
  <c r="A183" i="38"/>
  <c r="A184" i="38"/>
  <c r="A186" i="38"/>
  <c r="A187" i="38"/>
  <c r="A200" i="38"/>
  <c r="A232" i="38"/>
  <c r="A233" i="38"/>
  <c r="A236" i="38"/>
  <c r="A271" i="38"/>
  <c r="A278" i="38"/>
  <c r="A279" i="38"/>
  <c r="A32" i="38"/>
  <c r="A33" i="38"/>
  <c r="A34" i="38"/>
  <c r="A35" i="38"/>
  <c r="A36" i="38"/>
  <c r="A17" i="38"/>
  <c r="A31" i="38"/>
  <c r="I15" i="35"/>
  <c r="I30" i="35"/>
  <c r="A11" i="38"/>
  <c r="A16" i="38"/>
  <c r="A207" i="38"/>
  <c r="A231" i="38"/>
  <c r="A260" i="38"/>
  <c r="A275" i="38"/>
  <c r="A16" i="37"/>
  <c r="A17" i="37"/>
  <c r="A22" i="37"/>
  <c r="A23" i="37"/>
  <c r="A24" i="37"/>
  <c r="A26" i="37"/>
  <c r="A27" i="37"/>
  <c r="A28" i="37"/>
  <c r="A29" i="37"/>
  <c r="A32" i="37"/>
  <c r="A33" i="37"/>
  <c r="A34" i="37"/>
  <c r="A35" i="37"/>
  <c r="A38" i="37"/>
  <c r="A39" i="37"/>
  <c r="A55" i="37"/>
  <c r="A56" i="37"/>
  <c r="A62" i="37"/>
  <c r="A63" i="37"/>
  <c r="A64" i="37"/>
  <c r="A69" i="37"/>
  <c r="A71" i="37"/>
  <c r="A77" i="37"/>
  <c r="A79" i="37"/>
  <c r="A84" i="37"/>
  <c r="A85" i="37"/>
  <c r="A86" i="37"/>
  <c r="A89" i="37"/>
  <c r="A124" i="37"/>
  <c r="A125" i="37"/>
  <c r="A126" i="37"/>
  <c r="D222" i="38" l="1"/>
  <c r="D250" i="38"/>
  <c r="D255" i="38"/>
  <c r="D219" i="38"/>
  <c r="J219" i="38"/>
  <c r="D272" i="38"/>
  <c r="J272" i="38"/>
  <c r="J243" i="38"/>
  <c r="D237" i="38"/>
  <c r="D243" i="38"/>
  <c r="J237" i="38"/>
  <c r="D216" i="38"/>
  <c r="J216" i="38"/>
  <c r="D210" i="38"/>
  <c r="D213" i="38"/>
  <c r="J210" i="38"/>
  <c r="J213" i="38"/>
  <c r="J195" i="38"/>
  <c r="J192" i="38"/>
  <c r="D195" i="38"/>
  <c r="J189" i="38"/>
  <c r="D189" i="38"/>
  <c r="D192" i="38"/>
  <c r="J115" i="38"/>
  <c r="D115" i="38"/>
  <c r="D121" i="38"/>
  <c r="J121" i="38"/>
  <c r="D108" i="38"/>
  <c r="D102" i="38"/>
  <c r="J102" i="38"/>
  <c r="J108" i="38"/>
  <c r="D111" i="38"/>
  <c r="J105" i="38"/>
  <c r="D118" i="38"/>
  <c r="J118" i="38"/>
  <c r="J111" i="38"/>
  <c r="D105" i="38"/>
  <c r="J99" i="38"/>
  <c r="D99" i="38"/>
  <c r="J128" i="38"/>
  <c r="D128" i="38"/>
  <c r="J11" i="38"/>
  <c r="J28" i="38"/>
  <c r="J25" i="38"/>
  <c r="D25" i="38"/>
  <c r="D28" i="38"/>
  <c r="J16" i="38"/>
  <c r="J19" i="38"/>
  <c r="J22" i="38"/>
  <c r="D19" i="38"/>
  <c r="D22" i="38"/>
  <c r="D348" i="38"/>
  <c r="J348" i="38"/>
  <c r="J388" i="38"/>
  <c r="D388" i="38"/>
  <c r="J379" i="38"/>
  <c r="J367" i="38"/>
  <c r="J355" i="38"/>
  <c r="D383" i="38"/>
  <c r="D381" i="38"/>
  <c r="J381" i="38"/>
  <c r="J383" i="38"/>
  <c r="D379" i="38"/>
  <c r="D355" i="38"/>
  <c r="D367" i="38"/>
  <c r="J323" i="38"/>
  <c r="D327" i="38"/>
  <c r="J332" i="38"/>
  <c r="D323" i="38"/>
  <c r="D332" i="38"/>
  <c r="J327" i="38"/>
  <c r="J337" i="38"/>
  <c r="J342" i="38"/>
  <c r="D337" i="38"/>
  <c r="D342" i="38"/>
  <c r="D318" i="38"/>
  <c r="D313" i="38"/>
  <c r="D299" i="38"/>
  <c r="D131" i="38"/>
  <c r="J299" i="38"/>
  <c r="J166" i="38"/>
  <c r="J125" i="38"/>
  <c r="J308" i="38"/>
  <c r="D166" i="38"/>
  <c r="D125" i="38"/>
  <c r="D308" i="38"/>
  <c r="J318" i="38"/>
  <c r="J313" i="38"/>
  <c r="J131" i="38"/>
  <c r="J37" i="38"/>
  <c r="J57" i="38"/>
  <c r="D57" i="38"/>
  <c r="D37" i="38"/>
  <c r="D171" i="38"/>
  <c r="D176" i="38"/>
  <c r="J171" i="38"/>
  <c r="J176" i="38"/>
  <c r="D62" i="38"/>
  <c r="J62" i="38"/>
  <c r="D42" i="38"/>
  <c r="J42" i="38"/>
  <c r="J435" i="38"/>
  <c r="D423" i="38"/>
  <c r="D429" i="38"/>
  <c r="J417" i="38"/>
  <c r="J423" i="38"/>
  <c r="D435" i="38"/>
  <c r="J441" i="38"/>
  <c r="D412" i="38"/>
  <c r="D394" i="38"/>
  <c r="D441" i="38"/>
  <c r="J406" i="38"/>
  <c r="J394" i="38"/>
  <c r="D444" i="38"/>
  <c r="D400" i="38"/>
  <c r="J400" i="38"/>
  <c r="D417" i="38"/>
  <c r="J412" i="38"/>
  <c r="J429" i="38"/>
  <c r="D406" i="38"/>
  <c r="J444" i="38"/>
  <c r="D96" i="38"/>
  <c r="J92" i="38"/>
  <c r="J96" i="38"/>
  <c r="D92" i="38"/>
  <c r="D198" i="38"/>
  <c r="J198" i="38"/>
  <c r="F29" i="37"/>
  <c r="F28" i="37"/>
  <c r="D88" i="38"/>
  <c r="J88" i="38"/>
  <c r="H284" i="38"/>
  <c r="K281" i="38" s="1"/>
  <c r="F86" i="37" s="1"/>
  <c r="I44" i="35"/>
  <c r="J292" i="38"/>
  <c r="D292" i="38"/>
  <c r="D281" i="38"/>
  <c r="J186" i="38"/>
  <c r="J32" i="38"/>
  <c r="J281" i="38"/>
  <c r="D16" i="38"/>
  <c r="D287" i="38"/>
  <c r="D275" i="38"/>
  <c r="D231" i="38"/>
  <c r="J287" i="38"/>
  <c r="J275" i="38"/>
  <c r="J231" i="38"/>
  <c r="D186" i="38"/>
  <c r="D32" i="38"/>
  <c r="D225" i="38"/>
  <c r="J225" i="38"/>
  <c r="D260" i="38"/>
  <c r="J260" i="38"/>
  <c r="J201" i="38"/>
  <c r="D201" i="38"/>
  <c r="D11" i="38"/>
  <c r="D82" i="38"/>
  <c r="J67" i="38"/>
  <c r="J52" i="38"/>
  <c r="D52" i="38"/>
  <c r="J44" i="38"/>
  <c r="D183" i="38"/>
  <c r="D207" i="38"/>
  <c r="J46" i="38"/>
  <c r="J79" i="38"/>
  <c r="J72" i="38"/>
  <c r="D44" i="38"/>
  <c r="D72" i="38"/>
  <c r="J137" i="38"/>
  <c r="D46" i="38"/>
  <c r="D79" i="38"/>
  <c r="D67" i="38"/>
  <c r="J82" i="38"/>
  <c r="D85" i="38"/>
  <c r="D137" i="38"/>
  <c r="D155" i="38"/>
  <c r="J183" i="38"/>
  <c r="J155" i="38"/>
  <c r="J85" i="38"/>
  <c r="J207" i="38"/>
  <c r="F60" i="37" l="1"/>
  <c r="E179" i="38"/>
  <c r="K176" i="38" s="1"/>
  <c r="I126" i="37"/>
  <c r="F61" i="37" l="1"/>
  <c r="F32" i="37"/>
  <c r="F33" i="37" l="1"/>
  <c r="J34" i="37" l="1"/>
  <c r="I34" i="37"/>
  <c r="X15" i="61" l="1"/>
  <c r="F17" i="37"/>
  <c r="F16" i="37"/>
  <c r="I22" i="37" l="1"/>
  <c r="J22" i="37"/>
  <c r="T35" i="61" l="1"/>
  <c r="R35" i="61"/>
  <c r="V35" i="61"/>
  <c r="F40" i="37"/>
  <c r="X14" i="61" l="1"/>
  <c r="F38" i="37"/>
  <c r="F41" i="37" l="1"/>
  <c r="F39" i="37"/>
  <c r="F42" i="37" l="1"/>
  <c r="F59" i="37" l="1"/>
  <c r="F120" i="37"/>
  <c r="F122" i="37"/>
  <c r="F119" i="37"/>
  <c r="F121" i="37"/>
  <c r="F117" i="37"/>
  <c r="F118" i="37"/>
  <c r="F113" i="37"/>
  <c r="F115" i="37"/>
  <c r="F116" i="37"/>
  <c r="F114" i="37"/>
  <c r="I123" i="37" l="1"/>
  <c r="J123" i="37"/>
  <c r="X22" i="61" l="1"/>
  <c r="K79" i="38"/>
  <c r="K102" i="38"/>
  <c r="E158" i="38" l="1"/>
  <c r="F37" i="37"/>
  <c r="F158" i="38"/>
  <c r="F140" i="38" s="1"/>
  <c r="F44" i="37"/>
  <c r="K198" i="38"/>
  <c r="F69" i="37" l="1"/>
  <c r="I158" i="38"/>
  <c r="K155" i="38" s="1"/>
  <c r="F58" i="37" s="1"/>
  <c r="E140" i="38"/>
  <c r="I140" i="38" s="1"/>
  <c r="K137" i="38" s="1"/>
  <c r="I89" i="37" l="1"/>
  <c r="J89" i="37"/>
  <c r="F57" i="37"/>
  <c r="J62" i="37" s="1"/>
  <c r="I55" i="37" l="1"/>
  <c r="I62" i="37"/>
  <c r="H135" i="37" l="1"/>
  <c r="M125" i="37" s="1"/>
  <c r="J55" i="37"/>
  <c r="P35" i="61"/>
  <c r="X18" i="61"/>
  <c r="D25" i="39"/>
  <c r="E23" i="39" s="1"/>
  <c r="K125" i="37" l="1"/>
  <c r="J502" i="38" s="1"/>
  <c r="M126" i="37"/>
  <c r="X17" i="61"/>
  <c r="F35" i="61"/>
  <c r="P36" i="61" s="1"/>
  <c r="R36" i="61" l="1"/>
  <c r="V36" i="61"/>
  <c r="T36" i="61"/>
  <c r="F26" i="61"/>
  <c r="G24" i="61" s="1"/>
  <c r="J35" i="61"/>
  <c r="J36" i="61" s="1"/>
  <c r="E15" i="39"/>
  <c r="E18" i="39"/>
  <c r="E21" i="39"/>
  <c r="E17" i="39"/>
  <c r="E16" i="39"/>
  <c r="E22" i="39"/>
  <c r="E19" i="39"/>
  <c r="E13" i="39"/>
  <c r="E14" i="39"/>
  <c r="E20" i="39"/>
  <c r="X19" i="61"/>
  <c r="E25" i="39" l="1"/>
  <c r="L35" i="61"/>
  <c r="L36" i="61" s="1"/>
  <c r="N35" i="61"/>
  <c r="N36" i="61" s="1"/>
  <c r="H35" i="61"/>
  <c r="H36" i="61" s="1"/>
  <c r="G20" i="61"/>
  <c r="G26" i="61"/>
  <c r="G16" i="61"/>
  <c r="X16" i="61"/>
  <c r="G15" i="61"/>
  <c r="G23" i="61"/>
  <c r="G14" i="61"/>
  <c r="G21" i="61"/>
  <c r="G19" i="61"/>
  <c r="G18" i="61"/>
  <c r="G17" i="61"/>
  <c r="G22" i="61"/>
  <c r="X23" i="61" l="1"/>
</calcChain>
</file>

<file path=xl/sharedStrings.xml><?xml version="1.0" encoding="utf-8"?>
<sst xmlns="http://schemas.openxmlformats.org/spreadsheetml/2006/main" count="89366" uniqueCount="46678">
  <si>
    <t>Total</t>
  </si>
  <si>
    <t>1.1</t>
  </si>
  <si>
    <t>2.1</t>
  </si>
  <si>
    <t>M2</t>
  </si>
  <si>
    <t>M</t>
  </si>
  <si>
    <t>UN</t>
  </si>
  <si>
    <t>2.2</t>
  </si>
  <si>
    <t>TOTAL GERAL</t>
  </si>
  <si>
    <t>ITEM</t>
  </si>
  <si>
    <t>CÓDIGO</t>
  </si>
  <si>
    <t>DESCRIÇÃO</t>
  </si>
  <si>
    <t>QUANT</t>
  </si>
  <si>
    <t>CUSTO</t>
  </si>
  <si>
    <t>UNITÁRIO</t>
  </si>
  <si>
    <t>TOTAL</t>
  </si>
  <si>
    <t>SERVIÇOS DE ESCRITÓRIO, LABORATÓRIO E CAMPO</t>
  </si>
  <si>
    <t>SUBTOTAL</t>
  </si>
  <si>
    <t>MOVIMENTO DE TERRA</t>
  </si>
  <si>
    <t>4.1</t>
  </si>
  <si>
    <t>4.2</t>
  </si>
  <si>
    <t>M3</t>
  </si>
  <si>
    <t>6.1</t>
  </si>
  <si>
    <t>.</t>
  </si>
  <si>
    <t>TRANSPORTES</t>
  </si>
  <si>
    <t>3.1</t>
  </si>
  <si>
    <t>DESCRIÇÃO DO SERVIÇO</t>
  </si>
  <si>
    <t>UNID.</t>
  </si>
  <si>
    <t>QUANT.</t>
  </si>
  <si>
    <t>Quantidade</t>
  </si>
  <si>
    <t>Área</t>
  </si>
  <si>
    <t>Largura</t>
  </si>
  <si>
    <t>1.2</t>
  </si>
  <si>
    <t>TIPO</t>
  </si>
  <si>
    <r>
      <t xml:space="preserve">ALÍQUOTA </t>
    </r>
    <r>
      <rPr>
        <b/>
        <sz val="8"/>
        <rFont val="Arial"/>
        <family val="2"/>
      </rPr>
      <t>(%)</t>
    </r>
  </si>
  <si>
    <t>B D I - Benefício e Despesas Indiretas</t>
  </si>
  <si>
    <t>B D I  =</t>
  </si>
  <si>
    <t xml:space="preserve"> - 1</t>
  </si>
  <si>
    <r>
      <t>ç</t>
    </r>
    <r>
      <rPr>
        <sz val="8"/>
        <rFont val="Arial"/>
        <family val="2"/>
      </rPr>
      <t xml:space="preserve">  Fórmula do BDI</t>
    </r>
  </si>
  <si>
    <r>
      <t xml:space="preserve">B.D.I      </t>
    </r>
    <r>
      <rPr>
        <b/>
        <sz val="8"/>
        <rFont val="Arial"/>
        <family val="2"/>
      </rPr>
      <t xml:space="preserve">     </t>
    </r>
    <r>
      <rPr>
        <b/>
        <sz val="8"/>
        <rFont val="Wingdings"/>
        <charset val="2"/>
      </rPr>
      <t>è</t>
    </r>
  </si>
  <si>
    <t>UNIT + BDI</t>
  </si>
  <si>
    <t>5.1</t>
  </si>
  <si>
    <t>5.2</t>
  </si>
  <si>
    <t>SECRETARIA MUNICIPAL DE OBRAS</t>
  </si>
  <si>
    <t>BDI</t>
  </si>
  <si>
    <t>X . Taxa representativa das DESPESAS INDIRETAS, exceto tributos e despesas financeiras</t>
  </si>
  <si>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</si>
  <si>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</si>
  <si>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</si>
  <si>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</si>
  <si>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</si>
  <si>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</si>
  <si>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</si>
  <si>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</si>
  <si>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</si>
  <si>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</si>
  <si>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TRIBUTOS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</si>
  <si>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</si>
  <si>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</si>
  <si>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</si>
  <si>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</si>
  <si>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</si>
  <si>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( 1 + X )  ( 1 + Y )  ( 1 + Z )</t>
  </si>
  <si>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</si>
  <si>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</si>
  <si>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</si>
  <si>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</si>
  <si>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</si>
  <si>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t>PREFEITURA MUNICIPAL DE ITABORAÍ</t>
  </si>
  <si>
    <t>1</t>
  </si>
  <si>
    <t>Altura</t>
  </si>
  <si>
    <t>3.2</t>
  </si>
  <si>
    <t>5.3</t>
  </si>
  <si>
    <t>5.4</t>
  </si>
  <si>
    <t>CANTEIRO DE OBRA</t>
  </si>
  <si>
    <t>2.3</t>
  </si>
  <si>
    <t>2.4</t>
  </si>
  <si>
    <t>ADMINISTRAÇÃO LOCAL DA OBRA</t>
  </si>
  <si>
    <t>ADMINISTRAÇÃO</t>
  </si>
  <si>
    <t>UR</t>
  </si>
  <si>
    <t>02 - CANTEIRO DE OBRA</t>
  </si>
  <si>
    <t>03 - MOVIMENTO DE TERRA</t>
  </si>
  <si>
    <t>04 - TRANSPORTES</t>
  </si>
  <si>
    <t>Nº do CT</t>
  </si>
  <si>
    <t>Aprovação  (data)</t>
  </si>
  <si>
    <t>Peso</t>
  </si>
  <si>
    <t>Item</t>
  </si>
  <si>
    <t>Discriminação</t>
  </si>
  <si>
    <t>R$</t>
  </si>
  <si>
    <t>%</t>
  </si>
  <si>
    <t>ITABORAÍ</t>
  </si>
  <si>
    <t>DRENAGEM PLUVIAL</t>
  </si>
  <si>
    <t>3.3</t>
  </si>
  <si>
    <t>3.4</t>
  </si>
  <si>
    <t>5.5</t>
  </si>
  <si>
    <t>5.6</t>
  </si>
  <si>
    <t>5.7</t>
  </si>
  <si>
    <t>5.8</t>
  </si>
  <si>
    <t>5.9</t>
  </si>
  <si>
    <t>5.11</t>
  </si>
  <si>
    <t xml:space="preserve">Extensão </t>
  </si>
  <si>
    <t>Comprimento</t>
  </si>
  <si>
    <t>05 - DRENAGEM</t>
  </si>
  <si>
    <t>5.12</t>
  </si>
  <si>
    <t>Reaterro</t>
  </si>
  <si>
    <t>2.5</t>
  </si>
  <si>
    <t>2.6</t>
  </si>
  <si>
    <t>2.7</t>
  </si>
  <si>
    <t>Empolamento</t>
  </si>
  <si>
    <t>Extensão</t>
  </si>
  <si>
    <t>Barragem/m</t>
  </si>
  <si>
    <t>Ext. Barragem</t>
  </si>
  <si>
    <t>Placas/m</t>
  </si>
  <si>
    <t>01 - SERVIÇOS DE ESCRITÓRIO, LABORATÓRIO E CAMPO</t>
  </si>
  <si>
    <t>KG</t>
  </si>
  <si>
    <t>HA</t>
  </si>
  <si>
    <t>01.016.0100-0</t>
  </si>
  <si>
    <t>01.050.0156-0</t>
  </si>
  <si>
    <t>01.050.0190-0</t>
  </si>
  <si>
    <t>02.011.0010-0</t>
  </si>
  <si>
    <t>02.020.0005-0</t>
  </si>
  <si>
    <t>02.030.0005-0</t>
  </si>
  <si>
    <t>04.005.0300-0</t>
  </si>
  <si>
    <t>04.013.0015-0</t>
  </si>
  <si>
    <t>05.020.0014-0</t>
  </si>
  <si>
    <t>06.004.0515-0</t>
  </si>
  <si>
    <t>06.015.0030-0</t>
  </si>
  <si>
    <t>13.333.0015-0</t>
  </si>
  <si>
    <t>16.001.0085-0</t>
  </si>
  <si>
    <t>16.005.0006-0</t>
  </si>
  <si>
    <t>Parcela  (n.º)</t>
  </si>
  <si>
    <t>Fim vigência (data)</t>
  </si>
  <si>
    <t>Mês Cronog</t>
  </si>
  <si>
    <t xml:space="preserve">Valor </t>
  </si>
  <si>
    <t>Parcela 1</t>
  </si>
  <si>
    <t>Parcela 2</t>
  </si>
  <si>
    <t>Parcela 3</t>
  </si>
  <si>
    <t>Parcela 4</t>
  </si>
  <si>
    <t>SIMPLES</t>
  </si>
  <si>
    <t>ACUM</t>
  </si>
  <si>
    <t>Total (%):</t>
  </si>
  <si>
    <t>Total (R$):</t>
  </si>
  <si>
    <t>01.003.0001-0</t>
  </si>
  <si>
    <t>01.050.0230-0</t>
  </si>
  <si>
    <t>5.10</t>
  </si>
  <si>
    <t>20.104.0001-A</t>
  </si>
  <si>
    <t xml:space="preserve"> </t>
  </si>
  <si>
    <t>03.009.0003-0</t>
  </si>
  <si>
    <t>COMPACTACAO DE ATERRO,EM CAMADAS DE 20CM,COM MACO</t>
  </si>
  <si>
    <t>11.023.0001-0</t>
  </si>
  <si>
    <t>ARMAÇÃO DE PILAR OU VIGA DE UMA ESTRUTURA CONVENCIONAL DE CONCRETO ARMADO EM UMA EDIFICAÇÃO TÉRREA OU SOBRADO UTILIZANDO AÇO CA-50 DE 16,0 MM - MONTAGEM. AF_12/2015</t>
  </si>
  <si>
    <t>DM3</t>
  </si>
  <si>
    <t>11.016.0201-0</t>
  </si>
  <si>
    <t>10.014.0001-0</t>
  </si>
  <si>
    <t>10.014.0005-0</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</si>
  <si>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</si>
  <si>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</si>
  <si>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</si>
  <si>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</si>
  <si>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</si>
  <si>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</si>
  <si>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</si>
  <si>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</si>
  <si>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</si>
  <si>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</si>
  <si>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</si>
  <si>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</si>
  <si>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</si>
  <si>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</si>
  <si>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</si>
  <si>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</si>
  <si>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</si>
  <si>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</si>
  <si>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</si>
  <si>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</si>
  <si>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</si>
  <si>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</si>
  <si>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</si>
  <si>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</si>
  <si>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</si>
  <si>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</si>
  <si>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</si>
  <si>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</si>
  <si>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</si>
  <si>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</si>
  <si>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</si>
  <si>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</si>
  <si>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</si>
  <si>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</si>
  <si>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</si>
  <si>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</si>
  <si>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</si>
  <si>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</si>
  <si>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</si>
  <si>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</si>
  <si>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</si>
  <si>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</si>
  <si>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</si>
  <si>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</si>
  <si>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</si>
  <si>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</si>
  <si>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</si>
  <si>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</si>
  <si>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</si>
  <si>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</si>
  <si>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</si>
  <si>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</si>
  <si>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</si>
  <si>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</si>
  <si>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</si>
  <si>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</si>
  <si>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</si>
  <si>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</si>
  <si>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</si>
  <si>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</si>
  <si>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</si>
  <si>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</si>
  <si>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</si>
  <si>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</si>
  <si>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</si>
  <si>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</si>
  <si>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</si>
  <si>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</si>
  <si>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</si>
  <si>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</si>
  <si>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</si>
  <si>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</si>
  <si>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</si>
  <si>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</si>
  <si>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</si>
  <si>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</si>
  <si>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</si>
  <si>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</si>
  <si>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</si>
  <si>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</si>
  <si>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</si>
  <si>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</si>
  <si>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</si>
  <si>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</si>
  <si>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</si>
  <si>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</si>
  <si>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</si>
  <si>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</si>
  <si>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</si>
  <si>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</si>
  <si>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</si>
  <si>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</si>
  <si>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</si>
  <si>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</si>
  <si>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</si>
  <si>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</si>
  <si>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</si>
  <si>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</si>
  <si>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</si>
  <si>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</si>
  <si>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</si>
  <si>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</si>
  <si>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</si>
  <si>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</si>
  <si>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</si>
  <si>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</si>
  <si>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</si>
  <si>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</si>
  <si>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</si>
  <si>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</si>
  <si>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</si>
  <si>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</si>
  <si>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</si>
  <si>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</si>
  <si>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</si>
  <si>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</si>
  <si>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</si>
  <si>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</si>
  <si>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</si>
  <si>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</si>
  <si>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</si>
  <si>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</si>
  <si>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</si>
  <si>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</si>
  <si>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</si>
  <si>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</si>
  <si>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</si>
  <si>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</si>
  <si>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</si>
  <si>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</si>
  <si>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</si>
  <si>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</si>
  <si>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</si>
  <si>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</si>
  <si>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</si>
  <si>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</si>
  <si>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</si>
  <si>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</si>
  <si>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</si>
  <si>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</si>
  <si>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</si>
  <si>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</si>
  <si>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</si>
  <si>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</si>
  <si>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</si>
  <si>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</si>
  <si>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</si>
  <si>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</si>
  <si>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</si>
  <si>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</si>
  <si>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</si>
  <si>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</si>
  <si>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</si>
  <si>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</si>
  <si>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</si>
  <si>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</si>
  <si>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</si>
  <si>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</si>
  <si>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</si>
  <si>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</si>
  <si>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</si>
  <si>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</si>
  <si>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</si>
  <si>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</si>
  <si>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</si>
  <si>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</si>
  <si>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</si>
  <si>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</si>
  <si>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</si>
  <si>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</si>
  <si>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</si>
  <si>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</si>
  <si>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</si>
  <si>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</si>
  <si>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</si>
  <si>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</si>
  <si>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</si>
  <si>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</si>
  <si>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</si>
  <si>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</si>
  <si>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</si>
  <si>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</si>
  <si>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</si>
  <si>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</si>
  <si>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</si>
  <si>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</si>
  <si>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</si>
  <si>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</si>
  <si>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</si>
  <si>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</si>
  <si>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</si>
  <si>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</si>
  <si>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</si>
  <si>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</si>
  <si>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</si>
  <si>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</si>
  <si>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</si>
  <si>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</si>
  <si>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</si>
  <si>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</si>
  <si>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</si>
  <si>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</si>
  <si>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</si>
  <si>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</si>
  <si>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</si>
  <si>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</si>
  <si>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</si>
  <si>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</si>
  <si>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</si>
  <si>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</si>
  <si>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</si>
  <si>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</si>
  <si>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</si>
  <si>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</si>
  <si>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</si>
  <si>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</si>
  <si>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</si>
  <si>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</si>
  <si>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</si>
  <si>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</si>
  <si>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</si>
  <si>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</si>
  <si>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</si>
  <si>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</si>
  <si>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</si>
  <si>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</si>
  <si>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</si>
  <si>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</si>
  <si>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</si>
  <si>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</si>
  <si>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</si>
  <si>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</si>
  <si>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</si>
  <si>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</si>
  <si>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</si>
  <si>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</si>
  <si>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</si>
  <si>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</si>
  <si>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</si>
  <si>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</si>
  <si>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</si>
  <si>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</si>
  <si>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</si>
  <si>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</si>
  <si>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</si>
  <si>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</si>
  <si>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</si>
  <si>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</si>
  <si>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</si>
  <si>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</si>
  <si>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</si>
  <si>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</si>
  <si>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</si>
  <si>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</si>
  <si>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</si>
  <si>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</si>
  <si>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</si>
  <si>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</si>
  <si>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</si>
  <si>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</si>
  <si>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</si>
  <si>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</si>
  <si>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</si>
  <si>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</si>
  <si>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</si>
  <si>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</si>
  <si>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</si>
  <si>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</si>
  <si>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</si>
  <si>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</si>
  <si>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</si>
  <si>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</si>
  <si>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</si>
  <si>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</si>
  <si>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</si>
  <si>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</si>
  <si>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</si>
  <si>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</si>
  <si>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</si>
  <si>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</si>
  <si>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</si>
  <si>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</si>
  <si>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</si>
  <si>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</si>
  <si>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</si>
  <si>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</si>
  <si>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</si>
  <si>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</si>
  <si>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</si>
  <si>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</si>
  <si>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</si>
  <si>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</si>
  <si>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</si>
  <si>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</si>
  <si>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</si>
  <si>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</si>
  <si>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</si>
  <si>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</si>
  <si>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</si>
  <si>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</si>
  <si>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</si>
  <si>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</si>
  <si>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</si>
  <si>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</si>
  <si>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</si>
  <si>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</si>
  <si>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</si>
  <si>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</si>
  <si>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</si>
  <si>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</si>
  <si>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</si>
  <si>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</si>
  <si>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</si>
  <si>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</si>
  <si>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</si>
  <si>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</si>
  <si>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</si>
  <si>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</si>
  <si>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</si>
  <si>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</si>
  <si>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</si>
  <si>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</si>
  <si>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</si>
  <si>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</si>
  <si>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</si>
  <si>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</si>
  <si>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</si>
  <si>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</si>
  <si>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</si>
  <si>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</si>
  <si>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</si>
  <si>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</si>
  <si>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</si>
  <si>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</si>
  <si>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</si>
  <si>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</si>
  <si>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</si>
  <si>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</si>
  <si>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</si>
  <si>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</si>
  <si>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</si>
  <si>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</si>
  <si>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</si>
  <si>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</si>
  <si>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</si>
  <si>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</si>
  <si>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</si>
  <si>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</si>
  <si>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</si>
  <si>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</si>
  <si>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</si>
  <si>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</si>
  <si>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</si>
  <si>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</si>
  <si>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</si>
  <si>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</si>
  <si>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</si>
  <si>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</si>
  <si>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</si>
  <si>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</si>
  <si>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</si>
  <si>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</si>
  <si>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</si>
  <si>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</si>
  <si>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</si>
  <si>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</si>
  <si>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</si>
  <si>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</si>
  <si>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</si>
  <si>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</si>
  <si>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</si>
  <si>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</si>
  <si>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</si>
  <si>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</si>
  <si>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</si>
  <si>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</si>
  <si>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</si>
  <si>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</si>
  <si>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</si>
  <si>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</si>
  <si>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</si>
  <si>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</si>
  <si>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</si>
  <si>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</si>
  <si>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</si>
  <si>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</si>
  <si>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</si>
  <si>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</si>
  <si>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</si>
  <si>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</si>
  <si>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</si>
  <si>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</si>
  <si>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</si>
  <si>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</si>
  <si>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</si>
  <si>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</si>
  <si>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</si>
  <si>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</si>
  <si>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</si>
  <si>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</si>
  <si>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</si>
  <si>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</si>
  <si>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</si>
  <si>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</si>
  <si>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</si>
  <si>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</si>
  <si>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</si>
  <si>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</si>
  <si>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</si>
  <si>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</si>
  <si>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</si>
  <si>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</si>
  <si>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</si>
  <si>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</si>
  <si>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</si>
  <si>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</si>
  <si>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</si>
  <si>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</si>
  <si>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</si>
  <si>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</si>
  <si>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</si>
  <si>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</si>
  <si>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</si>
  <si>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</si>
  <si>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</si>
  <si>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</si>
  <si>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</si>
  <si>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</si>
  <si>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</si>
  <si>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</si>
  <si>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</si>
  <si>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</si>
  <si>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</si>
  <si>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</si>
  <si>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</si>
  <si>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</si>
  <si>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</si>
  <si>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</si>
  <si>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</si>
  <si>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</si>
  <si>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</si>
  <si>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</si>
  <si>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</si>
  <si>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</si>
  <si>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</si>
  <si>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</si>
  <si>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</si>
  <si>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</si>
  <si>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</si>
  <si>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</si>
  <si>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</si>
  <si>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</si>
  <si>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</si>
  <si>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</si>
  <si>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</si>
  <si>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</si>
  <si>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</si>
  <si>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</si>
  <si>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</si>
  <si>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</si>
  <si>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</si>
  <si>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</si>
  <si>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</si>
  <si>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</si>
  <si>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</si>
  <si>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</si>
  <si>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</si>
  <si>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</si>
  <si>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</si>
  <si>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</si>
  <si>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</si>
  <si>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</si>
  <si>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</si>
  <si>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</si>
  <si>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</si>
  <si>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</si>
  <si>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</si>
  <si>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</si>
  <si>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</si>
  <si>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</si>
  <si>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</si>
  <si>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</si>
  <si>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</si>
  <si>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</si>
  <si>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</si>
  <si>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</si>
  <si>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</si>
  <si>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</si>
  <si>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</si>
  <si>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</si>
  <si>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</si>
  <si>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</si>
  <si>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</si>
  <si>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</si>
  <si>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</si>
  <si>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</si>
  <si>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</si>
  <si>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</si>
  <si>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</si>
  <si>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</si>
  <si>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</si>
  <si>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</si>
  <si>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</si>
  <si>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</si>
  <si>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</si>
  <si>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</si>
  <si>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</si>
  <si>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</si>
  <si>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</si>
  <si>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</si>
  <si>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</si>
  <si>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</si>
  <si>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</si>
  <si>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</si>
  <si>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</si>
  <si>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</si>
  <si>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</si>
  <si>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</si>
  <si>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</si>
  <si>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</si>
  <si>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</si>
  <si>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</si>
  <si>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</si>
  <si>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</si>
  <si>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</si>
  <si>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</si>
  <si>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</si>
  <si>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</si>
  <si>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</si>
  <si>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</si>
  <si>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</si>
  <si>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</si>
  <si>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</si>
  <si>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</si>
  <si>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</si>
  <si>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</si>
  <si>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</si>
  <si>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</si>
  <si>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</si>
  <si>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</si>
  <si>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</si>
  <si>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</si>
  <si>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</si>
  <si>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</si>
  <si>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</si>
  <si>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</si>
  <si>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</si>
  <si>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</si>
  <si>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</si>
  <si>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</si>
  <si>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</si>
  <si>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</si>
  <si>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</si>
  <si>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</si>
  <si>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</si>
  <si>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</si>
  <si>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</si>
  <si>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</si>
  <si>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</si>
  <si>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</si>
  <si>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</si>
  <si>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</si>
  <si>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</si>
  <si>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</si>
  <si>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</si>
  <si>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</si>
  <si>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</si>
  <si>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</si>
  <si>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</si>
  <si>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</si>
  <si>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</si>
  <si>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</si>
  <si>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</si>
  <si>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</si>
  <si>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</si>
  <si>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</si>
  <si>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</si>
  <si>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</si>
  <si>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</si>
  <si>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</si>
  <si>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</si>
  <si>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</si>
  <si>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</si>
  <si>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</si>
  <si>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</si>
  <si>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</si>
  <si>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</si>
  <si>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</si>
  <si>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</si>
  <si>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</si>
  <si>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</si>
  <si>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</si>
  <si>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</si>
  <si>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</si>
  <si>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</si>
  <si>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</si>
  <si>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</si>
  <si>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</si>
  <si>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</si>
  <si>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</si>
  <si>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</si>
  <si>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</si>
  <si>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</si>
  <si>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</si>
  <si>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</si>
  <si>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</si>
  <si>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</si>
  <si>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</si>
  <si>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</si>
  <si>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</si>
  <si>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</si>
  <si>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</si>
  <si>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</si>
  <si>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</si>
  <si>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</si>
  <si>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</si>
  <si>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</si>
  <si>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</si>
  <si>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</si>
  <si>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</si>
  <si>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</si>
  <si>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</si>
  <si>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</si>
  <si>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</si>
  <si>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</si>
  <si>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</si>
  <si>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</si>
  <si>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</si>
  <si>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</si>
  <si>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</si>
  <si>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</si>
  <si>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</si>
  <si>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</si>
  <si>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</si>
  <si>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</si>
  <si>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</si>
  <si>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</si>
  <si>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</si>
  <si>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</si>
  <si>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</si>
  <si>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</si>
  <si>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</si>
  <si>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</si>
  <si>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</si>
  <si>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</si>
  <si>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</si>
  <si>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</si>
  <si>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</si>
  <si>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</si>
  <si>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</si>
  <si>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</si>
  <si>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</si>
  <si>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</si>
  <si>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</si>
  <si>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</si>
  <si>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</si>
  <si>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</si>
  <si>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</si>
  <si>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</si>
  <si>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</si>
  <si>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</si>
  <si>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</si>
  <si>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</si>
  <si>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</si>
  <si>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</si>
  <si>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</si>
  <si>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</si>
  <si>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</si>
  <si>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</si>
  <si>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</si>
  <si>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</si>
  <si>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</si>
  <si>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</si>
  <si>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</si>
  <si>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</si>
  <si>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</si>
  <si>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</si>
  <si>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</si>
  <si>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</si>
  <si>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</si>
  <si>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</si>
  <si>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</si>
  <si>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</si>
  <si>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</si>
  <si>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</si>
  <si>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</si>
  <si>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</si>
  <si>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</si>
  <si>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</si>
  <si>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</si>
  <si>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</si>
  <si>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</si>
  <si>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</si>
  <si>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</si>
  <si>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</si>
  <si>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</si>
  <si>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</si>
  <si>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</si>
  <si>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</si>
  <si>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</si>
  <si>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</si>
  <si>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</si>
  <si>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</si>
  <si>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</si>
  <si>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</si>
  <si>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</si>
  <si>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</si>
  <si>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</si>
  <si>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</si>
  <si>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</si>
  <si>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</si>
  <si>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</si>
  <si>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</si>
  <si>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</si>
  <si>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</si>
  <si>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</si>
  <si>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</si>
  <si>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</si>
  <si>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</si>
  <si>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</si>
  <si>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</si>
  <si>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</si>
  <si>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</si>
  <si>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</si>
  <si>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</si>
  <si>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</si>
  <si>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</si>
  <si>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</si>
  <si>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</si>
  <si>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</si>
  <si>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</si>
  <si>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</si>
  <si>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</si>
  <si>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</si>
  <si>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</si>
  <si>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</si>
  <si>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</si>
  <si>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</si>
  <si>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</si>
  <si>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</si>
  <si>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</si>
  <si>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</si>
  <si>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</si>
  <si>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</si>
  <si>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</si>
  <si>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</si>
  <si>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</si>
  <si>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</si>
  <si>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</si>
  <si>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</si>
  <si>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</si>
  <si>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</si>
  <si>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</si>
  <si>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</si>
  <si>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</si>
  <si>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</si>
  <si>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</si>
  <si>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</si>
  <si>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</si>
  <si>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</si>
  <si>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</si>
  <si>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</si>
  <si>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</si>
  <si>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</si>
  <si>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</si>
  <si>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</si>
  <si>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</si>
  <si>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</si>
  <si>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</si>
  <si>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</si>
  <si>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</si>
  <si>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</si>
  <si>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</si>
  <si>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</si>
  <si>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</si>
  <si>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</si>
  <si>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</si>
  <si>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</si>
  <si>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</si>
  <si>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</si>
  <si>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</si>
  <si>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</si>
  <si>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</si>
  <si>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</si>
  <si>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</si>
  <si>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</si>
  <si>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</si>
  <si>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</si>
  <si>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</si>
  <si>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</si>
  <si>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</si>
  <si>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</si>
  <si>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</si>
  <si>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</si>
  <si>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</si>
  <si>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</si>
  <si>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</si>
  <si>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</si>
  <si>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</si>
  <si>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</si>
  <si>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</si>
  <si>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</si>
  <si>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</si>
  <si>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</si>
  <si>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</si>
  <si>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</si>
  <si>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</si>
  <si>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</si>
  <si>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</si>
  <si>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</si>
  <si>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</si>
  <si>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</si>
  <si>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</si>
  <si>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</si>
  <si>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</si>
  <si>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</si>
  <si>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</si>
  <si>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</si>
  <si>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</si>
  <si>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</si>
  <si>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</si>
  <si>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</si>
  <si>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</si>
  <si>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</si>
  <si>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</si>
  <si>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</si>
  <si>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</si>
  <si>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</si>
  <si>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</si>
  <si>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</si>
  <si>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</si>
  <si>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</si>
  <si>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</si>
  <si>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</si>
  <si>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</si>
  <si>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</si>
  <si>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</si>
  <si>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</si>
  <si>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</si>
  <si>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</si>
  <si>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</si>
  <si>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</si>
  <si>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</si>
  <si>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</si>
  <si>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</si>
  <si>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</si>
  <si>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</si>
  <si>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</si>
  <si>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</si>
  <si>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</si>
  <si>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</si>
  <si>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</si>
  <si>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</si>
  <si>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</si>
  <si>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</si>
  <si>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</si>
  <si>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</si>
  <si>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</si>
  <si>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</si>
  <si>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</si>
  <si>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</si>
  <si>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</si>
  <si>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</si>
  <si>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</si>
  <si>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</si>
  <si>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</si>
  <si>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</si>
  <si>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</si>
  <si>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</si>
  <si>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</si>
  <si>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</si>
  <si>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</si>
  <si>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</si>
  <si>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</si>
  <si>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</si>
  <si>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</si>
  <si>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</si>
  <si>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</si>
  <si>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</si>
  <si>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</si>
  <si>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</si>
  <si>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</si>
  <si>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</si>
  <si>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</si>
  <si>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</si>
  <si>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</si>
  <si>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</si>
  <si>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</si>
  <si>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</si>
  <si>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</si>
  <si>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</si>
  <si>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</si>
  <si>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</si>
  <si>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</si>
  <si>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</si>
  <si>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</si>
  <si>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</si>
  <si>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</si>
  <si>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</si>
  <si>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</si>
  <si>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</si>
  <si>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</si>
  <si>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</si>
  <si>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</si>
  <si>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</si>
  <si>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</si>
  <si>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</si>
  <si>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</si>
  <si>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</si>
  <si>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</si>
  <si>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</si>
  <si>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</si>
  <si>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</si>
  <si>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</si>
  <si>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</si>
  <si>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</si>
  <si>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</si>
  <si>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</si>
  <si>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</si>
  <si>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</si>
  <si>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</si>
  <si>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</si>
  <si>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</si>
  <si>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</si>
  <si>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</si>
  <si>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</si>
  <si>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</si>
  <si>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</si>
  <si>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</si>
  <si>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</si>
  <si>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</si>
  <si>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</si>
  <si>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</si>
  <si>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</si>
  <si>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</si>
  <si>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</si>
  <si>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</si>
  <si>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</si>
  <si>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</si>
  <si>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</si>
  <si>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</si>
  <si>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</si>
  <si>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</si>
  <si>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</si>
  <si>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</si>
  <si>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</si>
  <si>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</si>
  <si>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</si>
  <si>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</si>
  <si>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</si>
  <si>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</si>
  <si>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</si>
  <si>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</si>
  <si>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</si>
  <si>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</si>
  <si>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</si>
  <si>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</si>
  <si>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</si>
  <si>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</si>
  <si>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</si>
  <si>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</si>
  <si>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</si>
  <si>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</si>
  <si>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</si>
  <si>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</si>
  <si>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</si>
  <si>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</si>
  <si>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</si>
  <si>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</si>
  <si>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</si>
  <si>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</si>
  <si>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</si>
  <si>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</si>
  <si>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</si>
  <si>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</si>
  <si>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</si>
  <si>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</si>
  <si>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</si>
  <si>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</si>
  <si>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</si>
  <si>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</si>
  <si>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</si>
  <si>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</si>
  <si>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</si>
  <si>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</si>
  <si>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</si>
  <si>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</si>
  <si>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</si>
  <si>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</si>
  <si>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</si>
  <si>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</si>
  <si>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</si>
  <si>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</si>
  <si>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</si>
  <si>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</si>
  <si>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</si>
  <si>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</si>
  <si>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</si>
  <si>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</si>
  <si>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</si>
  <si>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</si>
  <si>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</si>
  <si>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</si>
  <si>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</si>
  <si>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</si>
  <si>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</si>
  <si>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</si>
  <si>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</si>
  <si>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</si>
  <si>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</si>
  <si>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</si>
  <si>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</si>
  <si>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</si>
  <si>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</si>
  <si>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</si>
  <si>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</si>
  <si>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</si>
  <si>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</si>
  <si>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</si>
  <si>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</si>
  <si>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</si>
  <si>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</si>
  <si>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</si>
  <si>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</si>
  <si>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</si>
  <si>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</si>
  <si>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</si>
  <si>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</si>
  <si>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</si>
  <si>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</si>
  <si>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</si>
  <si>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</si>
  <si>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</si>
  <si>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</si>
  <si>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</si>
  <si>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</si>
  <si>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</si>
  <si>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</si>
  <si>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</si>
  <si>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</si>
  <si>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</si>
  <si>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</si>
  <si>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</si>
  <si>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</si>
  <si>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</si>
  <si>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</si>
  <si>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</si>
  <si>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</si>
  <si>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</si>
  <si>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</si>
  <si>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</si>
  <si>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</si>
  <si>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</si>
  <si>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</si>
  <si>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</si>
  <si>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</si>
  <si>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</si>
  <si>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</si>
  <si>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</si>
  <si>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</si>
  <si>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</si>
  <si>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</si>
  <si>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</si>
  <si>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</si>
  <si>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</si>
  <si>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</si>
  <si>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</si>
  <si>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</si>
  <si>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</si>
  <si>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</si>
  <si>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</si>
  <si>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</si>
  <si>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</si>
  <si>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</si>
  <si>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</si>
  <si>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</si>
  <si>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</si>
  <si>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</si>
  <si>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</si>
  <si>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</si>
  <si>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</si>
  <si>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</si>
  <si>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</si>
  <si>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</si>
  <si>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</si>
  <si>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</si>
  <si>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</si>
  <si>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</si>
  <si>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</si>
  <si>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</si>
  <si>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</si>
  <si>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</si>
  <si>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</si>
  <si>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</si>
  <si>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</si>
  <si>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</si>
  <si>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</si>
  <si>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</si>
  <si>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</si>
  <si>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</si>
  <si>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</si>
  <si>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</si>
  <si>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</si>
  <si>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</si>
  <si>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</si>
  <si>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</si>
  <si>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</si>
  <si>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</si>
  <si>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</si>
  <si>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</si>
  <si>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</si>
  <si>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</si>
  <si>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</si>
  <si>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</si>
  <si>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</si>
  <si>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</si>
  <si>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</si>
  <si>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</si>
  <si>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</si>
  <si>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</si>
  <si>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</si>
  <si>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</si>
  <si>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</si>
  <si>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</si>
  <si>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</si>
  <si>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</si>
  <si>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</si>
  <si>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</si>
  <si>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</si>
  <si>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</si>
  <si>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</si>
  <si>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</si>
  <si>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</si>
  <si>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</si>
  <si>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</si>
  <si>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</si>
  <si>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</si>
  <si>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</si>
  <si>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</si>
  <si>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</si>
  <si>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</si>
  <si>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</si>
  <si>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</si>
  <si>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</si>
  <si>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</si>
  <si>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</si>
  <si>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</si>
  <si>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</si>
  <si>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</si>
  <si>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</si>
  <si>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</si>
  <si>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</si>
  <si>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</si>
  <si>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</si>
  <si>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</si>
  <si>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</si>
  <si>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</si>
  <si>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</si>
  <si>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</si>
  <si>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</si>
  <si>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</si>
  <si>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</si>
  <si>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</si>
  <si>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</si>
  <si>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</si>
  <si>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</si>
  <si>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</si>
  <si>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</si>
  <si>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</si>
  <si>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</si>
  <si>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</si>
  <si>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</si>
  <si>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</si>
  <si>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</si>
  <si>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</si>
  <si>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</si>
  <si>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</si>
  <si>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</si>
  <si>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</si>
  <si>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</si>
  <si>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</si>
  <si>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</si>
  <si>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</si>
  <si>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</si>
  <si>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</si>
  <si>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</si>
  <si>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</si>
  <si>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</si>
  <si>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</si>
  <si>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</si>
  <si>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</si>
  <si>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</si>
  <si>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</si>
  <si>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</si>
  <si>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</si>
  <si>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</si>
  <si>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</si>
  <si>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</si>
  <si>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</si>
  <si>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</si>
  <si>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</si>
  <si>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</si>
  <si>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</si>
  <si>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</si>
  <si>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</si>
  <si>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</si>
  <si>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</si>
  <si>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</si>
  <si>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</si>
  <si>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</si>
  <si>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</si>
  <si>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</si>
  <si>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</si>
  <si>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</si>
  <si>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</si>
  <si>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</si>
  <si>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</si>
  <si>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</si>
  <si>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</si>
  <si>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</si>
  <si>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</si>
  <si>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</si>
  <si>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</si>
  <si>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</si>
  <si>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</si>
  <si>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</si>
  <si>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</si>
  <si>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</si>
  <si>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</si>
  <si>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</si>
  <si>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</si>
  <si>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</si>
  <si>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</si>
  <si>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</si>
  <si>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</si>
  <si>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</si>
  <si>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</si>
  <si>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</si>
  <si>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</si>
  <si>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</si>
  <si>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</si>
  <si>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</si>
  <si>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</si>
  <si>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</si>
  <si>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</si>
  <si>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</si>
  <si>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</si>
  <si>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</si>
  <si>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</si>
  <si>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</si>
  <si>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</si>
  <si>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</si>
  <si>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</si>
  <si>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</si>
  <si>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</si>
  <si>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</si>
  <si>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</si>
  <si>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</si>
  <si>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</si>
  <si>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</si>
  <si>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</si>
  <si>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</si>
  <si>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</si>
  <si>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</si>
  <si>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</si>
  <si>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</si>
  <si>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</si>
  <si>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</si>
  <si>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</si>
  <si>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</si>
  <si>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</si>
  <si>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</si>
  <si>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</si>
  <si>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</si>
  <si>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</si>
  <si>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</si>
  <si>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</si>
  <si>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</si>
  <si>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</si>
  <si>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</si>
  <si>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</si>
  <si>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</si>
  <si>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</si>
  <si>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</si>
  <si>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</si>
  <si>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</si>
  <si>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</si>
  <si>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</si>
  <si>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</si>
  <si>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</si>
  <si>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</si>
  <si>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</si>
  <si>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</si>
  <si>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</si>
  <si>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</si>
  <si>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</si>
  <si>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</si>
  <si>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</si>
  <si>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</si>
  <si>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</si>
  <si>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</si>
  <si>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</si>
  <si>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</si>
  <si>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</si>
  <si>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</si>
  <si>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</si>
  <si>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</si>
  <si>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</si>
  <si>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</si>
  <si>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</si>
  <si>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</si>
  <si>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</si>
  <si>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</si>
  <si>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</si>
  <si>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</si>
  <si>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</si>
  <si>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</si>
  <si>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</si>
  <si>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</si>
  <si>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</si>
  <si>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</si>
  <si>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</si>
  <si>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</si>
  <si>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</si>
  <si>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</si>
  <si>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</si>
  <si>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</si>
  <si>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</si>
  <si>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</si>
  <si>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</si>
  <si>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</si>
  <si>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</si>
  <si>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</si>
  <si>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</si>
  <si>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</si>
  <si>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</si>
  <si>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</si>
  <si>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</si>
  <si>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</si>
  <si>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</si>
  <si>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</si>
  <si>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</si>
  <si>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</si>
  <si>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</si>
  <si>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</si>
  <si>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</si>
  <si>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</si>
  <si>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</si>
  <si>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</si>
  <si>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</si>
  <si>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</si>
  <si>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</si>
  <si>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</si>
  <si>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</si>
  <si>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01.050.0190-A</t>
  </si>
  <si>
    <t>01.050.0195-0</t>
  </si>
  <si>
    <t>01.050.0195-A</t>
  </si>
  <si>
    <t>01.050.0200-0</t>
  </si>
  <si>
    <t>01.050.0200-A</t>
  </si>
  <si>
    <t>01.050.0205-0</t>
  </si>
  <si>
    <t>01.050.0205-A</t>
  </si>
  <si>
    <t>01.050.0210-0</t>
  </si>
  <si>
    <t>01.050.0210-A</t>
  </si>
  <si>
    <t>01.050.0215-0</t>
  </si>
  <si>
    <t>01.050.0215-A</t>
  </si>
  <si>
    <t>01.050.0220-0</t>
  </si>
  <si>
    <t>01.050.0220-A</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</si>
  <si>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</si>
  <si>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</si>
  <si>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</si>
  <si>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</si>
  <si>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</si>
  <si>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</si>
  <si>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</si>
  <si>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</si>
  <si>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</si>
  <si>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</si>
  <si>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</si>
  <si>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</si>
  <si>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</si>
  <si>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</si>
  <si>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</si>
  <si>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</si>
  <si>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</si>
  <si>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</si>
  <si>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</si>
  <si>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</si>
  <si>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</si>
  <si>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</si>
  <si>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</si>
  <si>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</si>
  <si>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</si>
  <si>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</si>
  <si>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</si>
  <si>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</si>
  <si>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</si>
  <si>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</si>
  <si>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</si>
  <si>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</si>
  <si>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</si>
  <si>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</si>
  <si>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</si>
  <si>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</si>
  <si>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</si>
  <si>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</si>
  <si>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</si>
  <si>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</si>
  <si>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</si>
  <si>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</si>
  <si>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</si>
  <si>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</si>
  <si>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</si>
  <si>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</si>
  <si>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</si>
  <si>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</si>
  <si>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</si>
  <si>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</si>
  <si>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</si>
  <si>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</si>
  <si>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</si>
  <si>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</si>
  <si>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</si>
  <si>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</si>
  <si>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</si>
  <si>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</si>
  <si>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</si>
  <si>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</si>
  <si>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</si>
  <si>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</si>
  <si>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</si>
  <si>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</si>
  <si>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</si>
  <si>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</si>
  <si>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</si>
  <si>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</si>
  <si>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</si>
  <si>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</si>
  <si>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</si>
  <si>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</si>
  <si>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</si>
  <si>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</si>
  <si>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</si>
  <si>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</si>
  <si>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</si>
  <si>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</si>
  <si>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</si>
  <si>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</si>
  <si>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</si>
  <si>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</si>
  <si>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</si>
  <si>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</si>
  <si>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</si>
  <si>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</si>
  <si>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</si>
  <si>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</si>
  <si>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</si>
  <si>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</si>
  <si>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</si>
  <si>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</si>
  <si>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</si>
  <si>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</si>
  <si>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</si>
  <si>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</si>
  <si>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</si>
  <si>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</si>
  <si>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</si>
  <si>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</si>
  <si>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</si>
  <si>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</si>
  <si>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</si>
  <si>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</si>
  <si>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</si>
  <si>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</si>
  <si>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</si>
  <si>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</si>
  <si>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</si>
  <si>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</si>
  <si>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</si>
  <si>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</si>
  <si>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</si>
  <si>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</si>
  <si>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</si>
  <si>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</si>
  <si>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</si>
  <si>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</si>
  <si>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</si>
  <si>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</si>
  <si>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</si>
  <si>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</si>
  <si>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</si>
  <si>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</si>
  <si>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</si>
  <si>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</si>
  <si>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</si>
  <si>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</si>
  <si>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</si>
  <si>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</si>
  <si>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</si>
  <si>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</si>
  <si>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</si>
  <si>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</si>
  <si>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</si>
  <si>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</si>
  <si>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</si>
  <si>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</si>
  <si>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</si>
  <si>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</si>
  <si>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</si>
  <si>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</si>
  <si>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</si>
  <si>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</si>
  <si>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</si>
  <si>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</si>
  <si>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</si>
  <si>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</si>
  <si>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</si>
  <si>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</si>
  <si>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</si>
  <si>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</si>
  <si>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</si>
  <si>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</si>
  <si>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</si>
  <si>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</si>
  <si>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</si>
  <si>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</si>
  <si>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</si>
  <si>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</si>
  <si>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</si>
  <si>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</si>
  <si>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</si>
  <si>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</si>
  <si>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</si>
  <si>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</si>
  <si>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</si>
  <si>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</si>
  <si>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</si>
  <si>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</si>
  <si>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</si>
  <si>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</si>
  <si>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</si>
  <si>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</si>
  <si>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</si>
  <si>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</si>
  <si>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</si>
  <si>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</si>
  <si>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</si>
  <si>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</si>
  <si>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</si>
  <si>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</si>
  <si>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</si>
  <si>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</si>
  <si>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</si>
  <si>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</si>
  <si>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</si>
  <si>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</si>
  <si>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</si>
  <si>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</si>
  <si>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</si>
  <si>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</si>
  <si>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</si>
  <si>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</si>
  <si>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</si>
  <si>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</si>
  <si>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</si>
  <si>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</si>
  <si>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</si>
  <si>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</si>
  <si>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</si>
  <si>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</si>
  <si>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</si>
  <si>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</si>
  <si>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</si>
  <si>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</si>
  <si>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</si>
  <si>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</si>
  <si>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</si>
  <si>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</si>
  <si>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</si>
  <si>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</si>
  <si>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</si>
  <si>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</si>
  <si>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</si>
  <si>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</si>
  <si>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</si>
  <si>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</si>
  <si>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</si>
  <si>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</si>
  <si>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</si>
  <si>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</si>
  <si>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</si>
  <si>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</si>
  <si>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</si>
  <si>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</si>
  <si>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</si>
  <si>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</si>
  <si>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</si>
  <si>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</si>
  <si>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</si>
  <si>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</si>
  <si>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</si>
  <si>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</si>
  <si>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</si>
  <si>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</si>
  <si>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</si>
  <si>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</si>
  <si>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</si>
  <si>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</si>
  <si>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</si>
  <si>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</si>
  <si>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</si>
  <si>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</si>
  <si>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</si>
  <si>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</si>
  <si>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</si>
  <si>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</si>
  <si>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</si>
  <si>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</si>
  <si>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</si>
  <si>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</si>
  <si>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</si>
  <si>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</si>
  <si>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</si>
  <si>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</si>
  <si>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</si>
  <si>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</si>
  <si>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</si>
  <si>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</si>
  <si>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</si>
  <si>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</si>
  <si>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</si>
  <si>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</si>
  <si>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</si>
  <si>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</si>
  <si>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</si>
  <si>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</si>
  <si>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</si>
  <si>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</si>
  <si>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</si>
  <si>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</si>
  <si>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</si>
  <si>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</si>
  <si>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</si>
  <si>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</si>
  <si>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</si>
  <si>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</si>
  <si>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</si>
  <si>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</si>
  <si>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</si>
  <si>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</si>
  <si>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</si>
  <si>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</si>
  <si>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</si>
  <si>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</si>
  <si>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</si>
  <si>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</si>
  <si>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</si>
  <si>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</si>
  <si>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</si>
  <si>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</si>
  <si>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</si>
  <si>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</si>
  <si>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</si>
  <si>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</si>
  <si>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</si>
  <si>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</si>
  <si>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</si>
  <si>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</si>
  <si>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</si>
  <si>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</si>
  <si>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</si>
  <si>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</si>
  <si>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</si>
  <si>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</si>
  <si>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</si>
  <si>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</si>
  <si>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</si>
  <si>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</si>
  <si>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</si>
  <si>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</si>
  <si>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</si>
  <si>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</si>
  <si>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</si>
  <si>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</si>
  <si>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</si>
  <si>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</si>
  <si>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</si>
  <si>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</si>
  <si>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</si>
  <si>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</si>
  <si>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</si>
  <si>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</si>
  <si>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</si>
  <si>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</si>
  <si>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</si>
  <si>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</si>
  <si>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</si>
  <si>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</si>
  <si>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</si>
  <si>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</si>
  <si>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</si>
  <si>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</si>
  <si>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</si>
  <si>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</si>
  <si>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</si>
  <si>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</si>
  <si>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</si>
  <si>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</si>
  <si>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</si>
  <si>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</si>
  <si>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</si>
  <si>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</si>
  <si>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</si>
  <si>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</si>
  <si>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</si>
  <si>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</si>
  <si>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</si>
  <si>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</si>
  <si>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</si>
  <si>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</si>
  <si>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</si>
  <si>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</si>
  <si>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</si>
  <si>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</si>
  <si>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</si>
  <si>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</si>
  <si>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</si>
  <si>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</si>
  <si>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</si>
  <si>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</si>
  <si>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</si>
  <si>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</si>
  <si>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</si>
  <si>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</si>
  <si>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</si>
  <si>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</si>
  <si>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</si>
  <si>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</si>
  <si>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</si>
  <si>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</si>
  <si>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</si>
  <si>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</si>
  <si>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</si>
  <si>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</si>
  <si>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</si>
  <si>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</si>
  <si>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</si>
  <si>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</si>
  <si>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</si>
  <si>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</si>
  <si>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</si>
  <si>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</si>
  <si>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</si>
  <si>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</si>
  <si>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</si>
  <si>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</si>
  <si>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</si>
  <si>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</si>
  <si>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</si>
  <si>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</si>
  <si>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</si>
  <si>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</si>
  <si>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</si>
  <si>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</si>
  <si>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</si>
  <si>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</si>
  <si>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</si>
  <si>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</si>
  <si>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</si>
  <si>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</si>
  <si>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</si>
  <si>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</si>
  <si>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</si>
  <si>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</si>
  <si>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</si>
  <si>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</si>
  <si>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</si>
  <si>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</si>
  <si>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</si>
  <si>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</si>
  <si>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</si>
  <si>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</si>
  <si>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</si>
  <si>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</si>
  <si>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</si>
  <si>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</si>
  <si>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</si>
  <si>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</si>
  <si>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</si>
  <si>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</si>
  <si>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</si>
  <si>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</si>
  <si>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</si>
  <si>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</si>
  <si>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</si>
  <si>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</si>
  <si>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</si>
  <si>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</si>
  <si>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</si>
  <si>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</si>
  <si>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</si>
  <si>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</si>
  <si>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</si>
  <si>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</si>
  <si>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</si>
  <si>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</si>
  <si>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</si>
  <si>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</si>
  <si>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</si>
  <si>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</si>
  <si>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</si>
  <si>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</si>
  <si>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</si>
  <si>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</si>
  <si>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</si>
  <si>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</si>
  <si>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</si>
  <si>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</si>
  <si>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</si>
  <si>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</si>
  <si>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</si>
  <si>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</si>
  <si>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</si>
  <si>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</si>
  <si>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</si>
  <si>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</si>
  <si>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</si>
  <si>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</si>
  <si>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</si>
  <si>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</si>
  <si>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</si>
  <si>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</si>
  <si>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</si>
  <si>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</si>
  <si>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</si>
  <si>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</si>
  <si>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</si>
  <si>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</si>
  <si>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</si>
  <si>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</si>
  <si>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</si>
  <si>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</si>
  <si>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</si>
  <si>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</si>
  <si>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</si>
  <si>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</si>
  <si>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</si>
  <si>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</si>
  <si>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</si>
  <si>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</si>
  <si>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</si>
  <si>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</si>
  <si>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</si>
  <si>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</si>
  <si>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</si>
  <si>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</si>
  <si>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</si>
  <si>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</si>
  <si>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</si>
  <si>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</si>
  <si>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</si>
  <si>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</si>
  <si>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</si>
  <si>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</si>
  <si>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</si>
  <si>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</si>
  <si>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</si>
  <si>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</si>
  <si>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</si>
  <si>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</si>
  <si>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</si>
  <si>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</si>
  <si>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</si>
  <si>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</si>
  <si>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</si>
  <si>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</si>
  <si>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</si>
  <si>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</si>
  <si>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</si>
  <si>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</si>
  <si>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</si>
  <si>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</si>
  <si>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</si>
  <si>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</si>
  <si>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</si>
  <si>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</si>
  <si>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</si>
  <si>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</si>
  <si>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</si>
  <si>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</si>
  <si>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</si>
  <si>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</si>
  <si>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</si>
  <si>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</si>
  <si>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</si>
  <si>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</si>
  <si>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</si>
  <si>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</si>
  <si>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</si>
  <si>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</si>
  <si>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</si>
  <si>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</si>
  <si>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</si>
  <si>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</si>
  <si>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</si>
  <si>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</si>
  <si>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</si>
  <si>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</si>
  <si>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</si>
  <si>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</si>
  <si>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</si>
  <si>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</si>
  <si>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</si>
  <si>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</si>
  <si>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</si>
  <si>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</si>
  <si>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</si>
  <si>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</si>
  <si>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</si>
  <si>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</si>
  <si>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</si>
  <si>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</si>
  <si>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</si>
  <si>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</si>
  <si>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</si>
  <si>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</si>
  <si>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</si>
  <si>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</si>
  <si>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</si>
  <si>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</si>
  <si>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</si>
  <si>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</si>
  <si>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</si>
  <si>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</si>
  <si>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</si>
  <si>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</si>
  <si>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</si>
  <si>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</si>
  <si>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</si>
  <si>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</si>
  <si>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</si>
  <si>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</si>
  <si>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</si>
  <si>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</si>
  <si>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</si>
  <si>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</si>
  <si>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</si>
  <si>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</si>
  <si>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</si>
  <si>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</si>
  <si>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</si>
  <si>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</si>
  <si>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</si>
  <si>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</si>
  <si>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</si>
  <si>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</si>
  <si>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</si>
  <si>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</si>
  <si>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</si>
  <si>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</si>
  <si>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</si>
  <si>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</si>
  <si>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</si>
  <si>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</si>
  <si>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</si>
  <si>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</si>
  <si>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</si>
  <si>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</si>
  <si>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</si>
  <si>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</si>
  <si>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</si>
  <si>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</si>
  <si>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</si>
  <si>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</si>
  <si>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</si>
  <si>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</si>
  <si>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</si>
  <si>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</si>
  <si>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</si>
  <si>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</si>
  <si>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</si>
  <si>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</si>
  <si>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</si>
  <si>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</si>
  <si>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</si>
  <si>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</si>
  <si>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</si>
  <si>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</si>
  <si>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</si>
  <si>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</si>
  <si>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</si>
  <si>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</si>
  <si>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</si>
  <si>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</si>
  <si>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</si>
  <si>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</si>
  <si>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</si>
  <si>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</si>
  <si>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</si>
  <si>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</si>
  <si>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</si>
  <si>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</si>
  <si>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</si>
  <si>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</si>
  <si>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</si>
  <si>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</si>
  <si>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</si>
  <si>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</si>
  <si>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</si>
  <si>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</si>
  <si>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</si>
  <si>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</si>
  <si>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</si>
  <si>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</si>
  <si>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</si>
  <si>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</si>
  <si>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</si>
  <si>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</si>
  <si>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</si>
  <si>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</si>
  <si>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</si>
  <si>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</si>
  <si>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</si>
  <si>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</si>
  <si>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</si>
  <si>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</si>
  <si>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</si>
  <si>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</si>
  <si>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</si>
  <si>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</si>
  <si>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</si>
  <si>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</si>
  <si>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</si>
  <si>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</si>
  <si>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</si>
  <si>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</si>
  <si>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</si>
  <si>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</si>
  <si>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</si>
  <si>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</si>
  <si>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</si>
  <si>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</si>
  <si>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</si>
  <si>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</si>
  <si>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</si>
  <si>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</si>
  <si>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</si>
  <si>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</si>
  <si>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</si>
  <si>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</si>
  <si>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</si>
  <si>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</si>
  <si>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</si>
  <si>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</si>
  <si>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</si>
  <si>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</si>
  <si>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</si>
  <si>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</si>
  <si>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</si>
  <si>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</si>
  <si>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</si>
  <si>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</si>
  <si>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</si>
  <si>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</si>
  <si>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</si>
  <si>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</si>
  <si>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</si>
  <si>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</si>
  <si>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</si>
  <si>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</si>
  <si>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</si>
  <si>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</si>
  <si>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</si>
  <si>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</si>
  <si>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</si>
  <si>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</si>
  <si>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</si>
  <si>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</si>
  <si>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</si>
  <si>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</si>
  <si>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</si>
  <si>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</si>
  <si>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</si>
  <si>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</si>
  <si>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</si>
  <si>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</si>
  <si>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</si>
  <si>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</si>
  <si>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</si>
  <si>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</si>
  <si>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</si>
  <si>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</si>
  <si>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</si>
  <si>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</si>
  <si>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</si>
  <si>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</si>
  <si>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</si>
  <si>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</si>
  <si>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</si>
  <si>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</si>
  <si>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</si>
  <si>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</si>
  <si>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</si>
  <si>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</si>
  <si>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</si>
  <si>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</si>
  <si>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</si>
  <si>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</si>
  <si>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</si>
  <si>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</si>
  <si>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</si>
  <si>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</si>
  <si>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</si>
  <si>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</si>
  <si>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</si>
  <si>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</si>
  <si>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</si>
  <si>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</si>
  <si>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</si>
  <si>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</si>
  <si>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</si>
  <si>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</si>
  <si>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</si>
  <si>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</si>
  <si>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</si>
  <si>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</si>
  <si>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</si>
  <si>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</si>
  <si>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</si>
  <si>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</si>
  <si>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</si>
  <si>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</si>
  <si>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</si>
  <si>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</si>
  <si>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</si>
  <si>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</si>
  <si>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</si>
  <si>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</si>
  <si>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</si>
  <si>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</si>
  <si>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</si>
  <si>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</si>
  <si>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</si>
  <si>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</si>
  <si>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</si>
  <si>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</si>
  <si>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</si>
  <si>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</si>
  <si>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</si>
  <si>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</si>
  <si>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</si>
  <si>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</si>
  <si>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</si>
  <si>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</si>
  <si>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</si>
  <si>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</si>
  <si>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</si>
  <si>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</si>
  <si>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</si>
  <si>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</si>
  <si>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</si>
  <si>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</si>
  <si>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</si>
  <si>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</si>
  <si>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</si>
  <si>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</si>
  <si>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</si>
  <si>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</si>
  <si>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</si>
  <si>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</si>
  <si>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</si>
  <si>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</si>
  <si>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</si>
  <si>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</si>
  <si>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</si>
  <si>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</si>
  <si>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</si>
  <si>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</si>
  <si>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</si>
  <si>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</si>
  <si>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</si>
  <si>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</si>
  <si>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</si>
  <si>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</si>
  <si>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</si>
  <si>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</si>
  <si>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</si>
  <si>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</si>
  <si>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</si>
  <si>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</si>
  <si>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</si>
  <si>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</si>
  <si>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</si>
  <si>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</si>
  <si>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</si>
  <si>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</si>
  <si>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</si>
  <si>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</si>
  <si>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</si>
  <si>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</si>
  <si>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</si>
  <si>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</si>
  <si>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</si>
  <si>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</si>
  <si>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</si>
  <si>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</si>
  <si>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</si>
  <si>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</si>
  <si>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</si>
  <si>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</si>
  <si>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</si>
  <si>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</si>
  <si>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</si>
  <si>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</si>
  <si>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</si>
  <si>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</si>
  <si>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</si>
  <si>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</si>
  <si>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</si>
  <si>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</si>
  <si>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</si>
  <si>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</si>
  <si>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</si>
  <si>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</si>
  <si>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</si>
  <si>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</si>
  <si>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</si>
  <si>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</si>
  <si>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</si>
  <si>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</si>
  <si>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</si>
  <si>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</si>
  <si>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</si>
  <si>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</si>
  <si>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</si>
  <si>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</si>
  <si>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</si>
  <si>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</si>
  <si>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</si>
  <si>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</si>
  <si>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</si>
  <si>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</si>
  <si>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</si>
  <si>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</si>
  <si>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</si>
  <si>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</si>
  <si>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</si>
  <si>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</si>
  <si>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</si>
  <si>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</si>
  <si>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</si>
  <si>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</si>
  <si>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</si>
  <si>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</si>
  <si>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</si>
  <si>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</si>
  <si>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</si>
  <si>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</si>
  <si>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</si>
  <si>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</si>
  <si>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</si>
  <si>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</si>
  <si>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</si>
  <si>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</si>
  <si>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</si>
  <si>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</si>
  <si>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</si>
  <si>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</si>
  <si>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</si>
  <si>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</si>
  <si>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</si>
  <si>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</si>
  <si>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</si>
  <si>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</si>
  <si>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</si>
  <si>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</si>
  <si>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</si>
  <si>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</si>
  <si>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</si>
  <si>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</si>
  <si>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</si>
  <si>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</si>
  <si>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</si>
  <si>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</si>
  <si>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</si>
  <si>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</si>
  <si>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</si>
  <si>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</si>
  <si>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</si>
  <si>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</si>
  <si>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</si>
  <si>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</si>
  <si>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</si>
  <si>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</si>
  <si>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</si>
  <si>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</si>
  <si>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</si>
  <si>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</si>
  <si>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</si>
  <si>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</si>
  <si>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</si>
  <si>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</si>
  <si>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</si>
  <si>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</si>
  <si>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</si>
  <si>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</si>
  <si>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</si>
  <si>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</si>
  <si>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</si>
  <si>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</si>
  <si>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</si>
  <si>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</si>
  <si>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</si>
  <si>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</si>
  <si>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</si>
  <si>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</si>
  <si>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</si>
  <si>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</si>
  <si>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</si>
  <si>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</si>
  <si>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</si>
  <si>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</si>
  <si>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</si>
  <si>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</si>
  <si>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</si>
  <si>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</si>
  <si>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</si>
  <si>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</si>
  <si>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</si>
  <si>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</si>
  <si>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</si>
  <si>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</si>
  <si>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</si>
  <si>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</si>
  <si>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</si>
  <si>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</si>
  <si>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</si>
  <si>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</si>
  <si>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</si>
  <si>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</si>
  <si>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</si>
  <si>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</si>
  <si>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</si>
  <si>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</si>
  <si>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</si>
  <si>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</si>
  <si>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</si>
  <si>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</si>
  <si>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</si>
  <si>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</si>
  <si>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</si>
  <si>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</si>
  <si>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</si>
  <si>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</si>
  <si>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</si>
  <si>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</si>
  <si>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</si>
  <si>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</si>
  <si>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</si>
  <si>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</si>
  <si>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</si>
  <si>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</si>
  <si>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</si>
  <si>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</si>
  <si>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</si>
  <si>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</si>
  <si>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</si>
  <si>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</si>
  <si>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</si>
  <si>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</si>
  <si>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</si>
  <si>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</si>
  <si>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</si>
  <si>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</si>
  <si>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</si>
  <si>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</si>
  <si>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</si>
  <si>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</si>
  <si>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</si>
  <si>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</si>
  <si>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</si>
  <si>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</si>
  <si>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</si>
  <si>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</si>
  <si>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</si>
  <si>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</si>
  <si>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</si>
  <si>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</si>
  <si>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</si>
  <si>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</si>
  <si>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</si>
  <si>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</si>
  <si>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</si>
  <si>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</si>
  <si>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</si>
  <si>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</si>
  <si>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</si>
  <si>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</si>
  <si>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</si>
  <si>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</si>
  <si>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</si>
  <si>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</si>
  <si>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</si>
  <si>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</si>
  <si>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</si>
  <si>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</si>
  <si>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</si>
  <si>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</si>
  <si>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</si>
  <si>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</si>
  <si>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</si>
  <si>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</si>
  <si>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</si>
  <si>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</si>
  <si>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</si>
  <si>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</si>
  <si>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</si>
  <si>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</si>
  <si>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</si>
  <si>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</si>
  <si>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</si>
  <si>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</si>
  <si>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</si>
  <si>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</si>
  <si>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</si>
  <si>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</si>
  <si>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</si>
  <si>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</si>
  <si>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</si>
  <si>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</si>
  <si>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</si>
  <si>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</si>
  <si>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</si>
  <si>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</si>
  <si>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</si>
  <si>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</si>
  <si>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</si>
  <si>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</si>
  <si>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</si>
  <si>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</si>
  <si>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</si>
  <si>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</si>
  <si>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</si>
  <si>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</si>
  <si>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</si>
  <si>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</si>
  <si>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</si>
  <si>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</si>
  <si>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</si>
  <si>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</si>
  <si>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</si>
  <si>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</si>
  <si>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</si>
  <si>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</si>
  <si>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</si>
  <si>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</si>
  <si>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</si>
  <si>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</si>
  <si>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</si>
  <si>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</si>
  <si>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</si>
  <si>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</si>
  <si>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</si>
  <si>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</si>
  <si>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</si>
  <si>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</si>
  <si>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</si>
  <si>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</si>
  <si>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</si>
  <si>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</si>
  <si>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</si>
  <si>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</si>
  <si>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</si>
  <si>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</si>
  <si>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</si>
  <si>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</si>
  <si>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</si>
  <si>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</si>
  <si>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</si>
  <si>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</si>
  <si>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</si>
  <si>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</si>
  <si>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</si>
  <si>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</si>
  <si>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</si>
  <si>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</si>
  <si>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</si>
  <si>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</si>
  <si>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</si>
  <si>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</si>
  <si>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</si>
  <si>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</si>
  <si>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</si>
  <si>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</si>
  <si>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</si>
  <si>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</si>
  <si>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</si>
  <si>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</si>
  <si>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</si>
  <si>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</si>
  <si>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</si>
  <si>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</si>
  <si>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</si>
  <si>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</si>
  <si>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</si>
  <si>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</si>
  <si>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</si>
  <si>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</si>
  <si>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</si>
  <si>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</si>
  <si>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</si>
  <si>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</si>
  <si>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</si>
  <si>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</si>
  <si>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</si>
  <si>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</si>
  <si>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</si>
  <si>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</si>
  <si>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</si>
  <si>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</si>
  <si>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</si>
  <si>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</si>
  <si>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</si>
  <si>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</si>
  <si>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</si>
  <si>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</si>
  <si>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</si>
  <si>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</si>
  <si>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</si>
  <si>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</si>
  <si>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</si>
  <si>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</si>
  <si>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</si>
  <si>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</si>
  <si>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</si>
  <si>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</si>
  <si>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</si>
  <si>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</si>
  <si>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</si>
  <si>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</si>
  <si>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</si>
  <si>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</si>
  <si>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</si>
  <si>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</si>
  <si>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</si>
  <si>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</si>
  <si>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</si>
  <si>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</si>
  <si>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</si>
  <si>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</si>
  <si>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</si>
  <si>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</si>
  <si>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</si>
  <si>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</si>
  <si>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</si>
  <si>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</si>
  <si>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</si>
  <si>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</si>
  <si>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</si>
  <si>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</si>
  <si>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</si>
  <si>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</si>
  <si>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</si>
  <si>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</si>
  <si>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</si>
  <si>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</si>
  <si>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</si>
  <si>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</si>
  <si>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</si>
  <si>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</si>
  <si>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</si>
  <si>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</si>
  <si>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</si>
  <si>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</si>
  <si>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</si>
  <si>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</si>
  <si>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</si>
  <si>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</si>
  <si>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</si>
  <si>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</si>
  <si>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</si>
  <si>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</si>
  <si>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</si>
  <si>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</si>
  <si>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</si>
  <si>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</si>
  <si>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</si>
  <si>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</si>
  <si>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</si>
  <si>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</si>
  <si>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</si>
  <si>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</si>
  <si>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</si>
  <si>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</si>
  <si>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</si>
  <si>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</si>
  <si>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</si>
  <si>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</si>
  <si>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</si>
  <si>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</si>
  <si>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</si>
  <si>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</si>
  <si>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</si>
  <si>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</si>
  <si>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</si>
  <si>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</si>
  <si>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</si>
  <si>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</si>
  <si>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</si>
  <si>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</si>
  <si>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</si>
  <si>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</si>
  <si>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</si>
  <si>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</si>
  <si>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</si>
  <si>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</si>
  <si>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</si>
  <si>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</si>
  <si>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</si>
  <si>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</si>
  <si>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</si>
  <si>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</si>
  <si>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</si>
  <si>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</si>
  <si>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</si>
  <si>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</si>
  <si>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</si>
  <si>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</si>
  <si>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</si>
  <si>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</si>
  <si>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</si>
  <si>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</si>
  <si>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</si>
  <si>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</si>
  <si>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</si>
  <si>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</si>
  <si>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</si>
  <si>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</si>
  <si>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</si>
  <si>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</si>
  <si>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</si>
  <si>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</si>
  <si>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</si>
  <si>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</si>
  <si>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</si>
  <si>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</si>
  <si>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</si>
  <si>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</si>
  <si>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</si>
  <si>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</si>
  <si>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</si>
  <si>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</si>
  <si>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</si>
  <si>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</si>
  <si>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</si>
  <si>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</si>
  <si>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</si>
  <si>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</si>
  <si>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</si>
  <si>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</si>
  <si>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</si>
  <si>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</si>
  <si>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</si>
  <si>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</si>
  <si>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</si>
  <si>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</si>
  <si>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</si>
  <si>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</si>
  <si>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M2XKM</t>
  </si>
  <si>
    <t>04.020.0122-A</t>
  </si>
  <si>
    <t>04.020.0126-0</t>
  </si>
  <si>
    <t>04.020.0126-A</t>
  </si>
  <si>
    <t>04.020.0136-0</t>
  </si>
  <si>
    <t>04.020.0136-A</t>
  </si>
  <si>
    <t>04.021.0010-0</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</si>
  <si>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</si>
  <si>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</si>
  <si>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</si>
  <si>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</si>
  <si>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</si>
  <si>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</si>
  <si>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</si>
  <si>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</si>
  <si>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</si>
  <si>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</si>
  <si>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</si>
  <si>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</si>
  <si>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</si>
  <si>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</si>
  <si>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</si>
  <si>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</si>
  <si>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</si>
  <si>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</si>
  <si>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</si>
  <si>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</si>
  <si>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</si>
  <si>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</si>
  <si>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</si>
  <si>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</si>
  <si>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</si>
  <si>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</si>
  <si>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</si>
  <si>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</si>
  <si>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</si>
  <si>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</si>
  <si>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</si>
  <si>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</si>
  <si>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</si>
  <si>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</si>
  <si>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</si>
  <si>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</si>
  <si>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</si>
  <si>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</si>
  <si>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</si>
  <si>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</si>
  <si>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</si>
  <si>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</si>
  <si>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</si>
  <si>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</si>
  <si>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</si>
  <si>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</si>
  <si>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</si>
  <si>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</si>
  <si>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</si>
  <si>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</si>
  <si>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</si>
  <si>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</si>
  <si>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</si>
  <si>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</si>
  <si>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</si>
  <si>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</si>
  <si>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</si>
  <si>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</si>
  <si>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</si>
  <si>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</si>
  <si>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</si>
  <si>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</si>
  <si>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</si>
  <si>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</si>
  <si>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</si>
  <si>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</si>
  <si>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</si>
  <si>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</si>
  <si>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</si>
  <si>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</si>
  <si>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</si>
  <si>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</si>
  <si>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</si>
  <si>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</si>
  <si>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</si>
  <si>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</si>
  <si>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</si>
  <si>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</si>
  <si>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</si>
  <si>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</si>
  <si>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</si>
  <si>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</si>
  <si>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</si>
  <si>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</si>
  <si>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</si>
  <si>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</si>
  <si>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</si>
  <si>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</si>
  <si>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</si>
  <si>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</si>
  <si>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</si>
  <si>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</si>
  <si>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</si>
  <si>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</si>
  <si>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</si>
  <si>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</si>
  <si>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</si>
  <si>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</si>
  <si>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</si>
  <si>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</si>
  <si>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</si>
  <si>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</si>
  <si>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</si>
  <si>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</si>
  <si>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</si>
  <si>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</si>
  <si>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</si>
  <si>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</si>
  <si>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</si>
  <si>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</si>
  <si>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</si>
  <si>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</si>
  <si>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</si>
  <si>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</si>
  <si>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</si>
  <si>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</si>
  <si>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</si>
  <si>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</si>
  <si>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</si>
  <si>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</si>
  <si>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</si>
  <si>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</si>
  <si>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</si>
  <si>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</si>
  <si>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</si>
  <si>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</si>
  <si>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</si>
  <si>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</si>
  <si>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</si>
  <si>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</si>
  <si>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</si>
  <si>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</si>
  <si>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</si>
  <si>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</si>
  <si>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</si>
  <si>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</si>
  <si>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</si>
  <si>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</si>
  <si>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</si>
  <si>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</si>
  <si>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</si>
  <si>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</si>
  <si>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</si>
  <si>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</si>
  <si>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</si>
  <si>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</si>
  <si>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</si>
  <si>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</si>
  <si>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</si>
  <si>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</si>
  <si>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</si>
  <si>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</si>
  <si>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</si>
  <si>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</si>
  <si>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</si>
  <si>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</si>
  <si>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</si>
  <si>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</si>
  <si>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</si>
  <si>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</si>
  <si>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</si>
  <si>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</si>
  <si>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</si>
  <si>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</si>
  <si>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</si>
  <si>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</si>
  <si>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</si>
  <si>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</si>
  <si>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</si>
  <si>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</si>
  <si>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</si>
  <si>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</si>
  <si>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</si>
  <si>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</si>
  <si>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</si>
  <si>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</si>
  <si>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</si>
  <si>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</si>
  <si>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</si>
  <si>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</si>
  <si>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</si>
  <si>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</si>
  <si>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</si>
  <si>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</si>
  <si>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</si>
  <si>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</si>
  <si>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</si>
  <si>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</si>
  <si>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</si>
  <si>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</si>
  <si>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</si>
  <si>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</si>
  <si>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</si>
  <si>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</si>
  <si>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</si>
  <si>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</si>
  <si>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</si>
  <si>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</si>
  <si>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</si>
  <si>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</si>
  <si>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</si>
  <si>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</si>
  <si>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05.001.0125-A</t>
  </si>
  <si>
    <t>05.001.0126-0</t>
  </si>
  <si>
    <t>05.001.0126-A</t>
  </si>
  <si>
    <t>05.001.0127-0</t>
  </si>
  <si>
    <t>05.001.0127-A</t>
  </si>
  <si>
    <t>05.001.0128-0</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</si>
  <si>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</si>
  <si>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</si>
  <si>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</si>
  <si>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</si>
  <si>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</si>
  <si>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</si>
  <si>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</si>
  <si>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</si>
  <si>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</si>
  <si>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</si>
  <si>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</si>
  <si>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</si>
  <si>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</si>
  <si>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</si>
  <si>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</si>
  <si>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</si>
  <si>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</si>
  <si>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</si>
  <si>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</si>
  <si>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</si>
  <si>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</si>
  <si>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</si>
  <si>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</si>
  <si>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</si>
  <si>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</si>
  <si>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</si>
  <si>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</si>
  <si>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</si>
  <si>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</si>
  <si>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</si>
  <si>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</si>
  <si>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</si>
  <si>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</si>
  <si>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</si>
  <si>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</si>
  <si>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</si>
  <si>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</si>
  <si>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</si>
  <si>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</si>
  <si>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</si>
  <si>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</si>
  <si>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</si>
  <si>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</si>
  <si>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</si>
  <si>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</si>
  <si>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</si>
  <si>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</si>
  <si>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</si>
  <si>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</si>
  <si>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</si>
  <si>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</si>
  <si>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</si>
  <si>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</si>
  <si>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</si>
  <si>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</si>
  <si>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</si>
  <si>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</si>
  <si>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</si>
  <si>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</si>
  <si>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</si>
  <si>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</si>
  <si>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</si>
  <si>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</si>
  <si>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</si>
  <si>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</si>
  <si>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</si>
  <si>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</si>
  <si>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</si>
  <si>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</si>
  <si>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</si>
  <si>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</si>
  <si>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</si>
  <si>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</si>
  <si>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</si>
  <si>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</si>
  <si>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</si>
  <si>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</si>
  <si>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</si>
  <si>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</si>
  <si>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</si>
  <si>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</si>
  <si>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</si>
  <si>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</si>
  <si>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</si>
  <si>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</si>
  <si>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</si>
  <si>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</si>
  <si>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</si>
  <si>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</si>
  <si>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</si>
  <si>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</si>
  <si>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</si>
  <si>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</si>
  <si>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</si>
  <si>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</si>
  <si>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</si>
  <si>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</si>
  <si>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</si>
  <si>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</si>
  <si>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</si>
  <si>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</si>
  <si>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</si>
  <si>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</si>
  <si>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</si>
  <si>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</si>
  <si>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</si>
  <si>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</si>
  <si>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</si>
  <si>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</si>
  <si>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</si>
  <si>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</si>
  <si>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</si>
  <si>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</si>
  <si>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</si>
  <si>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</si>
  <si>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</si>
  <si>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</si>
  <si>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</si>
  <si>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</si>
  <si>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</si>
  <si>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</si>
  <si>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</si>
  <si>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</si>
  <si>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</si>
  <si>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</si>
  <si>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</si>
  <si>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</si>
  <si>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</si>
  <si>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</si>
  <si>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</si>
  <si>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</si>
  <si>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</si>
  <si>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</si>
  <si>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</si>
  <si>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</si>
  <si>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</si>
  <si>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</si>
  <si>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</si>
  <si>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</si>
  <si>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</si>
  <si>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</si>
  <si>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</si>
  <si>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</si>
  <si>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</si>
  <si>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</si>
  <si>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</si>
  <si>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</si>
  <si>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</si>
  <si>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</si>
  <si>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</si>
  <si>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</si>
  <si>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</si>
  <si>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</si>
  <si>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</si>
  <si>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</si>
  <si>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</si>
  <si>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</si>
  <si>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</si>
  <si>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</si>
  <si>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</si>
  <si>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</si>
  <si>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</si>
  <si>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</si>
  <si>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</si>
  <si>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</si>
  <si>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</si>
  <si>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</si>
  <si>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</si>
  <si>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</si>
  <si>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</si>
  <si>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</si>
  <si>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</si>
  <si>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</si>
  <si>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</si>
  <si>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</si>
  <si>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</si>
  <si>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</si>
  <si>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</si>
  <si>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</si>
  <si>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</si>
  <si>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</si>
  <si>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</si>
  <si>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</si>
  <si>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</si>
  <si>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</si>
  <si>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</si>
  <si>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</si>
  <si>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</si>
  <si>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</si>
  <si>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</si>
  <si>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</si>
  <si>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</si>
  <si>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</si>
  <si>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</si>
  <si>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</si>
  <si>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</si>
  <si>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</si>
  <si>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</si>
  <si>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</si>
  <si>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</si>
  <si>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</si>
  <si>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</si>
  <si>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</si>
  <si>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un</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</si>
  <si>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</si>
  <si>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</si>
  <si>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</si>
  <si>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</si>
  <si>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</si>
  <si>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</si>
  <si>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</si>
  <si>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</si>
  <si>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</si>
  <si>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</si>
  <si>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</si>
  <si>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</si>
  <si>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</si>
  <si>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</si>
  <si>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</si>
  <si>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</si>
  <si>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</si>
  <si>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</si>
  <si>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</si>
  <si>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</si>
  <si>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</si>
  <si>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</si>
  <si>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</si>
  <si>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</si>
  <si>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</si>
  <si>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</si>
  <si>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</si>
  <si>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</si>
  <si>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</si>
  <si>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</si>
  <si>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</si>
  <si>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</si>
  <si>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</si>
  <si>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</si>
  <si>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</si>
  <si>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</si>
  <si>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</si>
  <si>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</si>
  <si>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</si>
  <si>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</si>
  <si>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</si>
  <si>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</si>
  <si>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</si>
  <si>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</si>
  <si>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</si>
  <si>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</si>
  <si>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</si>
  <si>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</si>
  <si>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</si>
  <si>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</si>
  <si>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</si>
  <si>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</si>
  <si>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</si>
  <si>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</si>
  <si>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</si>
  <si>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</si>
  <si>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</si>
  <si>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</si>
  <si>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</si>
  <si>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</si>
  <si>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</si>
  <si>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</si>
  <si>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</si>
  <si>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</si>
  <si>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</si>
  <si>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</si>
  <si>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</si>
  <si>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</si>
  <si>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</si>
  <si>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</si>
  <si>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</si>
  <si>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</si>
  <si>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</si>
  <si>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</si>
  <si>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</si>
  <si>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</si>
  <si>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</si>
  <si>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</si>
  <si>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</si>
  <si>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</si>
  <si>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</si>
  <si>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</si>
  <si>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</si>
  <si>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</si>
  <si>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</si>
  <si>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</si>
  <si>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</si>
  <si>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</si>
  <si>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</si>
  <si>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</si>
  <si>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</si>
  <si>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</si>
  <si>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</si>
  <si>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</si>
  <si>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</si>
  <si>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</si>
  <si>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</si>
  <si>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</si>
  <si>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</si>
  <si>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</si>
  <si>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</si>
  <si>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</si>
  <si>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</si>
  <si>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</si>
  <si>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</si>
  <si>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</si>
  <si>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</si>
  <si>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</si>
  <si>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</si>
  <si>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</si>
  <si>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</si>
  <si>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</si>
  <si>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</si>
  <si>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</si>
  <si>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</si>
  <si>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</si>
  <si>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</si>
  <si>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</si>
  <si>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</si>
  <si>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</si>
  <si>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</si>
  <si>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</si>
  <si>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</si>
  <si>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</si>
  <si>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</si>
  <si>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</si>
  <si>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</si>
  <si>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</si>
  <si>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</si>
  <si>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</si>
  <si>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</si>
  <si>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</si>
  <si>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</si>
  <si>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</si>
  <si>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</si>
  <si>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</si>
  <si>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</si>
  <si>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</si>
  <si>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</si>
  <si>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</si>
  <si>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</si>
  <si>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</si>
  <si>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</si>
  <si>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</si>
  <si>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</si>
  <si>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</si>
  <si>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</si>
  <si>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</si>
  <si>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</si>
  <si>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</si>
  <si>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</si>
  <si>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</si>
  <si>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</si>
  <si>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</si>
  <si>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</si>
  <si>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</si>
  <si>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</si>
  <si>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</si>
  <si>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</si>
  <si>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</si>
  <si>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</si>
  <si>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</si>
  <si>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</si>
  <si>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</si>
  <si>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</si>
  <si>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</si>
  <si>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</si>
  <si>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</si>
  <si>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</si>
  <si>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</si>
  <si>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</si>
  <si>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</si>
  <si>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</si>
  <si>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</si>
  <si>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</si>
  <si>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</si>
  <si>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</si>
  <si>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</si>
  <si>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</si>
  <si>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</si>
  <si>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</si>
  <si>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</si>
  <si>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</si>
  <si>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</si>
  <si>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</si>
  <si>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</si>
  <si>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</si>
  <si>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</si>
  <si>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</si>
  <si>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</si>
  <si>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</si>
  <si>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</si>
  <si>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</si>
  <si>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</si>
  <si>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</si>
  <si>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</si>
  <si>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</si>
  <si>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</si>
  <si>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</si>
  <si>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</si>
  <si>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</si>
  <si>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</si>
  <si>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</si>
  <si>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</si>
  <si>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</si>
  <si>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</si>
  <si>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</si>
  <si>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</si>
  <si>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</si>
  <si>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</si>
  <si>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</si>
  <si>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</si>
  <si>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</si>
  <si>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</si>
  <si>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</si>
  <si>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</si>
  <si>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</si>
  <si>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</si>
  <si>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</si>
  <si>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</si>
  <si>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</si>
  <si>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</si>
  <si>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</si>
  <si>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</si>
  <si>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</si>
  <si>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</si>
  <si>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</si>
  <si>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</si>
  <si>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</si>
  <si>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</si>
  <si>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</si>
  <si>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</si>
  <si>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</si>
  <si>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</si>
  <si>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</si>
  <si>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</si>
  <si>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</si>
  <si>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</si>
  <si>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</si>
  <si>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</si>
  <si>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</si>
  <si>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</si>
  <si>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</si>
  <si>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</si>
  <si>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</si>
  <si>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</si>
  <si>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</si>
  <si>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</si>
  <si>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</si>
  <si>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</si>
  <si>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</si>
  <si>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</si>
  <si>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</si>
  <si>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</si>
  <si>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</si>
  <si>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</si>
  <si>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</si>
  <si>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</si>
  <si>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</si>
  <si>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</si>
  <si>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</si>
  <si>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</si>
  <si>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</si>
  <si>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</si>
  <si>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</si>
  <si>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</si>
  <si>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</si>
  <si>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</si>
  <si>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</si>
  <si>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</si>
  <si>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</si>
  <si>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</si>
  <si>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</si>
  <si>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</si>
  <si>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</si>
  <si>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</si>
  <si>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</si>
  <si>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05.008.0001-A</t>
  </si>
  <si>
    <t>05.008.0002-0</t>
  </si>
  <si>
    <t>05.008.0002-A</t>
  </si>
  <si>
    <t>05.008.0003-0</t>
  </si>
  <si>
    <t>05.008.0003-A</t>
  </si>
  <si>
    <t>05.008.0004-0</t>
  </si>
  <si>
    <t>05.008.0004-A</t>
  </si>
  <si>
    <t>05.008.0005-0</t>
  </si>
  <si>
    <t>05.008.0005-A</t>
  </si>
  <si>
    <t>05.008.0006-0</t>
  </si>
  <si>
    <t>05.008.0006-A</t>
  </si>
  <si>
    <t>05.008.0008-1</t>
  </si>
  <si>
    <t>05.008.0008-B</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</si>
  <si>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</si>
  <si>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</si>
  <si>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</si>
  <si>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</si>
  <si>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</si>
  <si>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</si>
  <si>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</si>
  <si>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</si>
  <si>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</si>
  <si>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</si>
  <si>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</si>
  <si>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</si>
  <si>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</si>
  <si>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</si>
  <si>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</si>
  <si>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</si>
  <si>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</si>
  <si>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</si>
  <si>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</si>
  <si>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</si>
  <si>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</si>
  <si>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</si>
  <si>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</si>
  <si>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</si>
  <si>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</si>
  <si>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</si>
  <si>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</si>
  <si>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</si>
  <si>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</si>
  <si>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</si>
  <si>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</si>
  <si>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</si>
  <si>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</si>
  <si>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</si>
  <si>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</si>
  <si>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</si>
  <si>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</si>
  <si>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</si>
  <si>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</si>
  <si>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</si>
  <si>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</si>
  <si>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</si>
  <si>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</si>
  <si>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</si>
  <si>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</si>
  <si>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</si>
  <si>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</si>
  <si>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</si>
  <si>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</si>
  <si>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</si>
  <si>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</si>
  <si>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</si>
  <si>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</si>
  <si>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</si>
  <si>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</si>
  <si>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</si>
  <si>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</si>
  <si>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</si>
  <si>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</si>
  <si>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</si>
  <si>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</si>
  <si>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</si>
  <si>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</si>
  <si>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</si>
  <si>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</si>
  <si>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</si>
  <si>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</si>
  <si>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</si>
  <si>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</si>
  <si>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</si>
  <si>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</si>
  <si>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</si>
  <si>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</si>
  <si>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</si>
  <si>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</si>
  <si>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</si>
  <si>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</si>
  <si>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</si>
  <si>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</si>
  <si>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</si>
  <si>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</si>
  <si>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</si>
  <si>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</si>
  <si>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</si>
  <si>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</si>
  <si>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</si>
  <si>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</si>
  <si>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</si>
  <si>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</si>
  <si>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</si>
  <si>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</si>
  <si>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</si>
  <si>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</si>
  <si>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</si>
  <si>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</si>
  <si>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</si>
  <si>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</si>
  <si>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</si>
  <si>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</si>
  <si>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</si>
  <si>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</si>
  <si>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</si>
  <si>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</si>
  <si>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</si>
  <si>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</si>
  <si>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</si>
  <si>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</si>
  <si>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</si>
  <si>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</si>
  <si>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</si>
  <si>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</si>
  <si>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</si>
  <si>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</si>
  <si>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</si>
  <si>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</si>
  <si>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</si>
  <si>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</si>
  <si>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</si>
  <si>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</si>
  <si>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</si>
  <si>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</si>
  <si>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</si>
  <si>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</si>
  <si>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</si>
  <si>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</si>
  <si>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</si>
  <si>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</si>
  <si>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</si>
  <si>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</si>
  <si>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</si>
  <si>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</si>
  <si>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</si>
  <si>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</si>
  <si>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</si>
  <si>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</si>
  <si>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</si>
  <si>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</si>
  <si>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</si>
  <si>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</si>
  <si>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</si>
  <si>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</si>
  <si>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</si>
  <si>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</si>
  <si>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</si>
  <si>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</si>
  <si>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</si>
  <si>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</si>
  <si>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</si>
  <si>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</si>
  <si>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</si>
  <si>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</si>
  <si>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</si>
  <si>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</si>
  <si>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</si>
  <si>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</si>
  <si>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</si>
  <si>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</si>
  <si>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</si>
  <si>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</si>
  <si>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</si>
  <si>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</si>
  <si>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</si>
  <si>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</si>
  <si>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</si>
  <si>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</si>
  <si>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</si>
  <si>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</si>
  <si>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</si>
  <si>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</si>
  <si>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</si>
  <si>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</si>
  <si>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</si>
  <si>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</si>
  <si>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</si>
  <si>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</si>
  <si>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</si>
  <si>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</si>
  <si>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</si>
  <si>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</si>
  <si>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</si>
  <si>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</si>
  <si>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</si>
  <si>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</si>
  <si>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</si>
  <si>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</si>
  <si>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</si>
  <si>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</si>
  <si>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</si>
  <si>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</si>
  <si>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</si>
  <si>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</si>
  <si>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</si>
  <si>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</si>
  <si>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</si>
  <si>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</si>
  <si>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</si>
  <si>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</si>
  <si>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</si>
  <si>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</si>
  <si>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</si>
  <si>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</si>
  <si>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</si>
  <si>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</si>
  <si>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</si>
  <si>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</si>
  <si>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</si>
  <si>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</si>
  <si>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</si>
  <si>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</si>
  <si>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</si>
  <si>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</si>
  <si>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</si>
  <si>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</si>
  <si>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</si>
  <si>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</si>
  <si>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</si>
  <si>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</si>
  <si>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</si>
  <si>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</si>
  <si>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</si>
  <si>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</si>
  <si>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</si>
  <si>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</si>
  <si>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</si>
  <si>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</si>
  <si>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</si>
  <si>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</si>
  <si>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</si>
  <si>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</si>
  <si>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</si>
  <si>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</si>
  <si>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</si>
  <si>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</si>
  <si>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</si>
  <si>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</si>
  <si>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</si>
  <si>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</si>
  <si>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</si>
  <si>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</si>
  <si>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</si>
  <si>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</si>
  <si>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</si>
  <si>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</si>
  <si>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</si>
  <si>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</si>
  <si>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</si>
  <si>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</si>
  <si>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</si>
  <si>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</si>
  <si>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</si>
  <si>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</si>
  <si>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</si>
  <si>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</si>
  <si>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</si>
  <si>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</si>
  <si>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</si>
  <si>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</si>
  <si>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</si>
  <si>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</si>
  <si>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</si>
  <si>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</si>
  <si>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</si>
  <si>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</si>
  <si>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</si>
  <si>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</si>
  <si>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</si>
  <si>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</si>
  <si>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</si>
  <si>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</si>
  <si>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</si>
  <si>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</si>
  <si>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</si>
  <si>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</si>
  <si>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</si>
  <si>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</si>
  <si>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</si>
  <si>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</si>
  <si>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</si>
  <si>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</si>
  <si>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</si>
  <si>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</si>
  <si>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</si>
  <si>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</si>
  <si>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</si>
  <si>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</si>
  <si>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</si>
  <si>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</si>
  <si>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</si>
  <si>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</si>
  <si>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</si>
  <si>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</si>
  <si>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</si>
  <si>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</si>
  <si>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</si>
  <si>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</si>
  <si>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</si>
  <si>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</si>
  <si>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</si>
  <si>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</si>
  <si>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</si>
  <si>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</si>
  <si>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</si>
  <si>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</si>
  <si>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</si>
  <si>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</si>
  <si>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</si>
  <si>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</si>
  <si>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</si>
  <si>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</si>
  <si>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</si>
  <si>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</si>
  <si>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</si>
  <si>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</si>
  <si>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</si>
  <si>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</si>
  <si>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</si>
  <si>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</si>
  <si>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</si>
  <si>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05.054.0045-A</t>
  </si>
  <si>
    <t>05.054.0050-0</t>
  </si>
  <si>
    <t>05.054.0050-A</t>
  </si>
  <si>
    <t>05.054.0055-0</t>
  </si>
  <si>
    <t>05.054.0055-A</t>
  </si>
  <si>
    <t>05.055.0010-0</t>
  </si>
  <si>
    <t>05.055.0010-A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</si>
  <si>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</si>
  <si>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</si>
  <si>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</si>
  <si>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</si>
  <si>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</si>
  <si>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</si>
  <si>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</si>
  <si>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</si>
  <si>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</si>
  <si>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</si>
  <si>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</si>
  <si>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</si>
  <si>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</si>
  <si>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</si>
  <si>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</si>
  <si>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</si>
  <si>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</si>
  <si>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</si>
  <si>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</si>
  <si>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</si>
  <si>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</si>
  <si>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</si>
  <si>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</si>
  <si>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</si>
  <si>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</si>
  <si>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</si>
  <si>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</si>
  <si>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</si>
  <si>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</si>
  <si>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</si>
  <si>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</si>
  <si>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</si>
  <si>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</si>
  <si>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</si>
  <si>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</si>
  <si>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</si>
  <si>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</si>
  <si>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</si>
  <si>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</si>
  <si>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</si>
  <si>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</si>
  <si>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</si>
  <si>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</si>
  <si>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</si>
  <si>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</si>
  <si>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</si>
  <si>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</si>
  <si>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</si>
  <si>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</si>
  <si>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</si>
  <si>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</si>
  <si>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</si>
  <si>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</si>
  <si>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</si>
  <si>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</si>
  <si>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</si>
  <si>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</si>
  <si>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</si>
  <si>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</si>
  <si>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</si>
  <si>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</si>
  <si>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</si>
  <si>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</si>
  <si>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</si>
  <si>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</si>
  <si>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</si>
  <si>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</si>
  <si>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</si>
  <si>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</si>
  <si>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</si>
  <si>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</si>
  <si>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</si>
  <si>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</si>
  <si>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</si>
  <si>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</si>
  <si>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</si>
  <si>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</si>
  <si>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</si>
  <si>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</si>
  <si>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</si>
  <si>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</si>
  <si>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</si>
  <si>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</si>
  <si>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</si>
  <si>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</si>
  <si>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</si>
  <si>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</si>
  <si>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</si>
  <si>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</si>
  <si>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</si>
  <si>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</si>
  <si>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</si>
  <si>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</si>
  <si>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</si>
  <si>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</si>
  <si>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</si>
  <si>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</si>
  <si>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</si>
  <si>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</si>
  <si>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</si>
  <si>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</si>
  <si>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</si>
  <si>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</si>
  <si>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</si>
  <si>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</si>
  <si>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</si>
  <si>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</si>
  <si>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</si>
  <si>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</si>
  <si>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</si>
  <si>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</si>
  <si>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</si>
  <si>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</si>
  <si>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</si>
  <si>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</si>
  <si>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</si>
  <si>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</si>
  <si>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</si>
  <si>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</si>
  <si>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</si>
  <si>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</si>
  <si>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</si>
  <si>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</si>
  <si>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</si>
  <si>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</si>
  <si>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</si>
  <si>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</si>
  <si>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</si>
  <si>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</si>
  <si>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</si>
  <si>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</si>
  <si>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</si>
  <si>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</si>
  <si>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</si>
  <si>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</si>
  <si>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</si>
  <si>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</si>
  <si>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</si>
  <si>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</si>
  <si>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</si>
  <si>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</si>
  <si>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</si>
  <si>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</si>
  <si>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</si>
  <si>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</si>
  <si>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</si>
  <si>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</si>
  <si>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</si>
  <si>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</si>
  <si>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</si>
  <si>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</si>
  <si>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</si>
  <si>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</si>
  <si>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</si>
  <si>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</si>
  <si>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</si>
  <si>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</si>
  <si>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</si>
  <si>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</si>
  <si>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</si>
  <si>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</si>
  <si>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</si>
  <si>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</si>
  <si>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</si>
  <si>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</si>
  <si>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</si>
  <si>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</si>
  <si>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</si>
  <si>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</si>
  <si>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</si>
  <si>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</si>
  <si>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</si>
  <si>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</si>
  <si>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</si>
  <si>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</si>
  <si>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</si>
  <si>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</si>
  <si>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</si>
  <si>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</si>
  <si>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</si>
  <si>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</si>
  <si>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</si>
  <si>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</si>
  <si>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</si>
  <si>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</si>
  <si>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</si>
  <si>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05.105.0100-0</t>
  </si>
  <si>
    <t>05.105.0100-A</t>
  </si>
  <si>
    <t>05.105.0101-0</t>
  </si>
  <si>
    <t>MAO-DE-OBRA DE MARCENEIRO,INCLUSIVE ENCARGOS SOCIAIS</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</si>
  <si>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</si>
  <si>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</si>
  <si>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</si>
  <si>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</si>
  <si>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</si>
  <si>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</si>
  <si>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</si>
  <si>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</si>
  <si>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</si>
  <si>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</si>
  <si>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</si>
  <si>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</si>
  <si>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</si>
  <si>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</si>
  <si>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</si>
  <si>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</si>
  <si>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</si>
  <si>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</si>
  <si>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</si>
  <si>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</si>
  <si>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</si>
  <si>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</si>
  <si>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</si>
  <si>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</si>
  <si>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</si>
  <si>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</si>
  <si>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</si>
  <si>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</si>
  <si>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</si>
  <si>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</si>
  <si>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</si>
  <si>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</si>
  <si>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</si>
  <si>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</si>
  <si>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</si>
  <si>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</si>
  <si>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</si>
  <si>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</si>
  <si>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</si>
  <si>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</si>
  <si>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</si>
  <si>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</si>
  <si>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</si>
  <si>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</si>
  <si>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</si>
  <si>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</si>
  <si>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</si>
  <si>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</si>
  <si>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</si>
  <si>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</si>
  <si>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</si>
  <si>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</si>
  <si>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</si>
  <si>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</si>
  <si>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</si>
  <si>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</si>
  <si>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</si>
  <si>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</si>
  <si>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</si>
  <si>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</si>
  <si>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</si>
  <si>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</si>
  <si>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</si>
  <si>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</si>
  <si>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</si>
  <si>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</si>
  <si>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</si>
  <si>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</si>
  <si>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</si>
  <si>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</si>
  <si>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</si>
  <si>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05.105.0136-A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</si>
  <si>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</si>
  <si>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</si>
  <si>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</si>
  <si>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</si>
  <si>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</si>
  <si>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</si>
  <si>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</si>
  <si>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</si>
  <si>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</si>
  <si>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</si>
  <si>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</si>
  <si>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</si>
  <si>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</si>
  <si>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</si>
  <si>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</si>
  <si>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MAO-DE-OBRA PARA TOPOGRAFO "A",INCLUSIVE ENCARGOS SOCIAIS</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</si>
  <si>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</si>
  <si>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</si>
  <si>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</si>
  <si>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</si>
  <si>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</si>
  <si>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</si>
  <si>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</si>
  <si>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</si>
  <si>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</si>
  <si>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</si>
  <si>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</si>
  <si>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</si>
  <si>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</si>
  <si>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</si>
  <si>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</si>
  <si>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</si>
  <si>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</si>
  <si>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</si>
  <si>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</si>
  <si>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</si>
  <si>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</si>
  <si>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</si>
  <si>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</si>
  <si>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</si>
  <si>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</si>
  <si>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</si>
  <si>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</si>
  <si>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</si>
  <si>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</si>
  <si>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</si>
  <si>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</si>
  <si>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</si>
  <si>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</si>
  <si>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</si>
  <si>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</si>
  <si>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</si>
  <si>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</si>
  <si>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</si>
  <si>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</si>
  <si>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</si>
  <si>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</si>
  <si>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</si>
  <si>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</si>
  <si>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</si>
  <si>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</si>
  <si>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</si>
  <si>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</si>
  <si>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</si>
  <si>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</si>
  <si>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</si>
  <si>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</si>
  <si>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</si>
  <si>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</si>
  <si>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</si>
  <si>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</si>
  <si>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</si>
  <si>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</si>
  <si>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</si>
  <si>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</si>
  <si>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</si>
  <si>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</si>
  <si>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</si>
  <si>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</si>
  <si>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05.105.0204-0</t>
  </si>
  <si>
    <t>05.105.0204-A</t>
  </si>
  <si>
    <t>05.105.0205-0</t>
  </si>
  <si>
    <t>05.105.0205-A</t>
  </si>
  <si>
    <t>05.105.0206-0</t>
  </si>
  <si>
    <t>05.105.0206-A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</si>
  <si>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</si>
  <si>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</si>
  <si>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</si>
  <si>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</si>
  <si>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</si>
  <si>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</si>
  <si>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</si>
  <si>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</si>
  <si>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</si>
  <si>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</si>
  <si>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</si>
  <si>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</si>
  <si>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</si>
  <si>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</si>
  <si>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</si>
  <si>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</si>
  <si>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</si>
  <si>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</si>
  <si>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</si>
  <si>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</si>
  <si>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</si>
  <si>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</si>
  <si>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</si>
  <si>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</si>
  <si>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</si>
  <si>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</si>
  <si>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</si>
  <si>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</si>
  <si>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</si>
  <si>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</si>
  <si>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</si>
  <si>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</si>
  <si>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</si>
  <si>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</si>
  <si>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</si>
  <si>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</si>
  <si>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</si>
  <si>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</si>
  <si>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</si>
  <si>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</si>
  <si>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</si>
  <si>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</si>
  <si>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</si>
  <si>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</si>
  <si>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</si>
  <si>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</si>
  <si>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</si>
  <si>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</si>
  <si>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</si>
  <si>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</si>
  <si>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</si>
  <si>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</si>
  <si>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</si>
  <si>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</si>
  <si>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</si>
  <si>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</si>
  <si>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</si>
  <si>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</si>
  <si>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</si>
  <si>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</si>
  <si>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</si>
  <si>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</si>
  <si>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</si>
  <si>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</si>
  <si>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</si>
  <si>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</si>
  <si>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</si>
  <si>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</si>
  <si>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</si>
  <si>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</si>
  <si>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</si>
  <si>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</si>
  <si>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</si>
  <si>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</si>
  <si>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</si>
  <si>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</si>
  <si>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</si>
  <si>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</si>
  <si>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</si>
  <si>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</si>
  <si>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</si>
  <si>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</si>
  <si>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</si>
  <si>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</si>
  <si>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</si>
  <si>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</si>
  <si>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</si>
  <si>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</si>
  <si>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</si>
  <si>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</si>
  <si>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</si>
  <si>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</si>
  <si>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</si>
  <si>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</si>
  <si>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</si>
  <si>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</si>
  <si>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</si>
  <si>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</si>
  <si>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</si>
  <si>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</si>
  <si>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</si>
  <si>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</si>
  <si>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</si>
  <si>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</si>
  <si>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</si>
  <si>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</si>
  <si>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</si>
  <si>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</si>
  <si>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</si>
  <si>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</si>
  <si>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</si>
  <si>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</si>
  <si>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</si>
  <si>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</si>
  <si>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</si>
  <si>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</si>
  <si>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</si>
  <si>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</si>
  <si>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</si>
  <si>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</si>
  <si>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</si>
  <si>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</si>
  <si>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</si>
  <si>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</si>
  <si>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</si>
  <si>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</si>
  <si>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</si>
  <si>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</si>
  <si>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</si>
  <si>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</si>
  <si>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</si>
  <si>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</si>
  <si>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</si>
  <si>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</si>
  <si>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</si>
  <si>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</si>
  <si>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</si>
  <si>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</si>
  <si>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</si>
  <si>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</si>
  <si>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</si>
  <si>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</si>
  <si>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</si>
  <si>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</si>
  <si>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</si>
  <si>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</si>
  <si>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</si>
  <si>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</si>
  <si>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</si>
  <si>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</si>
  <si>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</si>
  <si>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</si>
  <si>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</si>
  <si>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</si>
  <si>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</si>
  <si>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</si>
  <si>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</si>
  <si>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</si>
  <si>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</si>
  <si>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</si>
  <si>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</si>
  <si>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</si>
  <si>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</si>
  <si>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</si>
  <si>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</si>
  <si>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</si>
  <si>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</si>
  <si>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</si>
  <si>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</si>
  <si>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</si>
  <si>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</si>
  <si>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</si>
  <si>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</si>
  <si>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</si>
  <si>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</si>
  <si>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</si>
  <si>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</si>
  <si>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</si>
  <si>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</si>
  <si>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</si>
  <si>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</si>
  <si>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</si>
  <si>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</si>
  <si>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</si>
  <si>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</si>
  <si>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</si>
  <si>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</si>
  <si>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</si>
  <si>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</si>
  <si>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</si>
  <si>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</si>
  <si>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</si>
  <si>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</si>
  <si>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</si>
  <si>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</si>
  <si>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</si>
  <si>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</si>
  <si>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</si>
  <si>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</si>
  <si>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</si>
  <si>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</si>
  <si>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</si>
  <si>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</si>
  <si>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</si>
  <si>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</si>
  <si>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</si>
  <si>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</si>
  <si>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</si>
  <si>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</si>
  <si>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</si>
  <si>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</si>
  <si>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</si>
  <si>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</si>
  <si>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</si>
  <si>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</si>
  <si>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</si>
  <si>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</si>
  <si>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</si>
  <si>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</si>
  <si>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</si>
  <si>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</si>
  <si>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</si>
  <si>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</si>
  <si>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</si>
  <si>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</si>
  <si>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</si>
  <si>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</si>
  <si>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</si>
  <si>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</si>
  <si>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</si>
  <si>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</si>
  <si>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</si>
  <si>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</si>
  <si>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</si>
  <si>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</si>
  <si>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</si>
  <si>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</si>
  <si>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</si>
  <si>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</si>
  <si>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</si>
  <si>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</si>
  <si>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</si>
  <si>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</si>
  <si>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</si>
  <si>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</si>
  <si>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</si>
  <si>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</si>
  <si>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</si>
  <si>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</si>
  <si>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</si>
  <si>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</si>
  <si>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</si>
  <si>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</si>
  <si>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</si>
  <si>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</si>
  <si>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</si>
  <si>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</si>
  <si>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</si>
  <si>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</si>
  <si>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</si>
  <si>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</si>
  <si>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</si>
  <si>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</si>
  <si>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</si>
  <si>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</si>
  <si>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</si>
  <si>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</si>
  <si>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</si>
  <si>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</si>
  <si>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</si>
  <si>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</si>
  <si>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</si>
  <si>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</si>
  <si>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</si>
  <si>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</si>
  <si>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</si>
  <si>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</si>
  <si>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</si>
  <si>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</si>
  <si>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</si>
  <si>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</si>
  <si>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</si>
  <si>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</si>
  <si>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</si>
  <si>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</si>
  <si>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</si>
  <si>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</si>
  <si>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</si>
  <si>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</si>
  <si>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</si>
  <si>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</si>
  <si>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</si>
  <si>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</si>
  <si>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</si>
  <si>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</si>
  <si>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</si>
  <si>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</si>
  <si>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</si>
  <si>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</si>
  <si>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</si>
  <si>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</si>
  <si>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</si>
  <si>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</si>
  <si>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</si>
  <si>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</si>
  <si>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</si>
  <si>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</si>
  <si>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</si>
  <si>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</si>
  <si>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</si>
  <si>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</si>
  <si>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</si>
  <si>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</si>
  <si>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</si>
  <si>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</si>
  <si>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</si>
  <si>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</si>
  <si>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</si>
  <si>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</si>
  <si>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</si>
  <si>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</si>
  <si>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</si>
  <si>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</si>
  <si>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</si>
  <si>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</si>
  <si>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</si>
  <si>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</si>
  <si>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</si>
  <si>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</si>
  <si>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</si>
  <si>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</si>
  <si>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</si>
  <si>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</si>
  <si>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</si>
  <si>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</si>
  <si>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</si>
  <si>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</si>
  <si>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</si>
  <si>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</si>
  <si>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</si>
  <si>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</si>
  <si>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</si>
  <si>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</si>
  <si>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</si>
  <si>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</si>
  <si>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</si>
  <si>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</si>
  <si>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</si>
  <si>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</si>
  <si>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</si>
  <si>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</si>
  <si>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</si>
  <si>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</si>
  <si>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</si>
  <si>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</si>
  <si>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</si>
  <si>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</si>
  <si>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</si>
  <si>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</si>
  <si>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</si>
  <si>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</si>
  <si>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</si>
  <si>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</si>
  <si>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</si>
  <si>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</si>
  <si>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</si>
  <si>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</si>
  <si>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</si>
  <si>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</si>
  <si>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</si>
  <si>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</si>
  <si>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</si>
  <si>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</si>
  <si>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</si>
  <si>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</si>
  <si>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</si>
  <si>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</si>
  <si>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</si>
  <si>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</si>
  <si>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</si>
  <si>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</si>
  <si>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</si>
  <si>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</si>
  <si>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</si>
  <si>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</si>
  <si>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</si>
  <si>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</si>
  <si>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</si>
  <si>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</si>
  <si>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</si>
  <si>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</si>
  <si>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</si>
  <si>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</si>
  <si>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</si>
  <si>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</si>
  <si>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</si>
  <si>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</si>
  <si>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</si>
  <si>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</si>
  <si>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</si>
  <si>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</si>
  <si>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</si>
  <si>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</si>
  <si>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</si>
  <si>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</si>
  <si>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</si>
  <si>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</si>
  <si>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</si>
  <si>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</si>
  <si>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</si>
  <si>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</si>
  <si>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</si>
  <si>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</si>
  <si>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</si>
  <si>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</si>
  <si>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</si>
  <si>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</si>
  <si>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</si>
  <si>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</si>
  <si>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</si>
  <si>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</si>
  <si>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</si>
  <si>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</si>
  <si>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</si>
  <si>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</si>
  <si>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</si>
  <si>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</si>
  <si>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</si>
  <si>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</si>
  <si>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</si>
  <si>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</si>
  <si>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</si>
  <si>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</si>
  <si>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</si>
  <si>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</si>
  <si>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</si>
  <si>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</si>
  <si>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</si>
  <si>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</si>
  <si>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</si>
  <si>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</si>
  <si>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</si>
  <si>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</si>
  <si>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</si>
  <si>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</si>
  <si>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</si>
  <si>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</si>
  <si>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</si>
  <si>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</si>
  <si>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</si>
  <si>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</si>
  <si>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</si>
  <si>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</si>
  <si>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</si>
  <si>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</si>
  <si>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</si>
  <si>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</si>
  <si>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</si>
  <si>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</si>
  <si>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</si>
  <si>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</si>
  <si>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</si>
  <si>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</si>
  <si>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</si>
  <si>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</si>
  <si>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</si>
  <si>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</si>
  <si>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</si>
  <si>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</si>
  <si>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</si>
  <si>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</si>
  <si>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</si>
  <si>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</si>
  <si>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</si>
  <si>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</si>
  <si>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</si>
  <si>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</si>
  <si>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</si>
  <si>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</si>
  <si>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</si>
  <si>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</si>
  <si>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</si>
  <si>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</si>
  <si>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</si>
  <si>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</si>
  <si>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</si>
  <si>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</si>
  <si>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</si>
  <si>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</si>
  <si>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</si>
  <si>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</si>
  <si>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</si>
  <si>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</si>
  <si>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</si>
  <si>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</si>
  <si>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</si>
  <si>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</si>
  <si>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</si>
  <si>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</si>
  <si>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</si>
  <si>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</si>
  <si>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</si>
  <si>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</si>
  <si>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</si>
  <si>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</si>
  <si>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</si>
  <si>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</si>
  <si>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</si>
  <si>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</si>
  <si>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</si>
  <si>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</si>
  <si>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</si>
  <si>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</si>
  <si>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</si>
  <si>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</si>
  <si>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</si>
  <si>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</si>
  <si>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</si>
  <si>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</si>
  <si>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</si>
  <si>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</si>
  <si>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</si>
  <si>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</si>
  <si>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</si>
  <si>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</si>
  <si>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</si>
  <si>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</si>
  <si>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</si>
  <si>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</si>
  <si>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</si>
  <si>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</si>
  <si>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</si>
  <si>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</si>
  <si>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</si>
  <si>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</si>
  <si>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</si>
  <si>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</si>
  <si>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</si>
  <si>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</si>
  <si>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</si>
  <si>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</si>
  <si>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</si>
  <si>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</si>
  <si>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</si>
  <si>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</si>
  <si>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</si>
  <si>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</si>
  <si>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</si>
  <si>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</si>
  <si>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</si>
  <si>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</si>
  <si>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</si>
  <si>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</si>
  <si>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</si>
  <si>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</si>
  <si>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</si>
  <si>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</si>
  <si>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</si>
  <si>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</si>
  <si>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</si>
  <si>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</si>
  <si>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</si>
  <si>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</si>
  <si>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</si>
  <si>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</si>
  <si>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</si>
  <si>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</si>
  <si>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</si>
  <si>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</si>
  <si>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</si>
  <si>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</si>
  <si>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</si>
  <si>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</si>
  <si>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</si>
  <si>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</si>
  <si>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</si>
  <si>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</si>
  <si>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</si>
  <si>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</si>
  <si>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</si>
  <si>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</si>
  <si>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</si>
  <si>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</si>
  <si>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</si>
  <si>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</si>
  <si>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</si>
  <si>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</si>
  <si>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</si>
  <si>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</si>
  <si>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</si>
  <si>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</si>
  <si>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</si>
  <si>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</si>
  <si>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</si>
  <si>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</si>
  <si>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</si>
  <si>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</si>
  <si>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</si>
  <si>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</si>
  <si>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</si>
  <si>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</si>
  <si>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</si>
  <si>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</si>
  <si>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</si>
  <si>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</si>
  <si>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</si>
  <si>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</si>
  <si>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</si>
  <si>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</si>
  <si>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</si>
  <si>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</si>
  <si>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</si>
  <si>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</si>
  <si>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</si>
  <si>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</si>
  <si>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</si>
  <si>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</si>
  <si>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</si>
  <si>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</si>
  <si>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</si>
  <si>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</si>
  <si>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</si>
  <si>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</si>
  <si>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</si>
  <si>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</si>
  <si>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</si>
  <si>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</si>
  <si>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</si>
  <si>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</si>
  <si>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</si>
  <si>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</si>
  <si>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</si>
  <si>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</si>
  <si>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</si>
  <si>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</si>
  <si>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</si>
  <si>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</si>
  <si>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</si>
  <si>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</si>
  <si>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</si>
  <si>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</si>
  <si>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</si>
  <si>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</si>
  <si>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</si>
  <si>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</si>
  <si>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</si>
  <si>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</si>
  <si>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</si>
  <si>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</si>
  <si>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</si>
  <si>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</si>
  <si>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</si>
  <si>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</si>
  <si>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</si>
  <si>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</si>
  <si>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</si>
  <si>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</si>
  <si>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</si>
  <si>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</si>
  <si>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</si>
  <si>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</si>
  <si>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</si>
  <si>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</si>
  <si>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</si>
  <si>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</si>
  <si>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</si>
  <si>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</si>
  <si>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</si>
  <si>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</si>
  <si>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</si>
  <si>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</si>
  <si>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</si>
  <si>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</si>
  <si>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</si>
  <si>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</si>
  <si>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</si>
  <si>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</si>
  <si>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</si>
  <si>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</si>
  <si>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</si>
  <si>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</si>
  <si>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</si>
  <si>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</si>
  <si>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</si>
  <si>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</si>
  <si>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</si>
  <si>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</si>
  <si>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</si>
  <si>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</si>
  <si>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</si>
  <si>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</si>
  <si>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</si>
  <si>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</si>
  <si>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</si>
  <si>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</si>
  <si>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</si>
  <si>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</si>
  <si>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</si>
  <si>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</si>
  <si>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</si>
  <si>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</si>
  <si>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</si>
  <si>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</si>
  <si>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</si>
  <si>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</si>
  <si>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</si>
  <si>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</si>
  <si>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</si>
  <si>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</si>
  <si>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</si>
  <si>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</si>
  <si>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</si>
  <si>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</si>
  <si>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</si>
  <si>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</si>
  <si>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</si>
  <si>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</si>
  <si>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</si>
  <si>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</si>
  <si>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</si>
  <si>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</si>
  <si>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</si>
  <si>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</si>
  <si>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</si>
  <si>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</si>
  <si>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</si>
  <si>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</si>
  <si>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</si>
  <si>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</si>
  <si>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</si>
  <si>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</si>
  <si>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</si>
  <si>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</si>
  <si>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</si>
  <si>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</si>
  <si>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</si>
  <si>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</si>
  <si>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</si>
  <si>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</si>
  <si>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</si>
  <si>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</si>
  <si>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</si>
  <si>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</si>
  <si>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</si>
  <si>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</si>
  <si>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</si>
  <si>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</si>
  <si>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</si>
  <si>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</si>
  <si>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</si>
  <si>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</si>
  <si>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</si>
  <si>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</si>
  <si>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</si>
  <si>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</si>
  <si>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</si>
  <si>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</si>
  <si>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</si>
  <si>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</si>
  <si>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</si>
  <si>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</si>
  <si>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</si>
  <si>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</si>
  <si>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</si>
  <si>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</si>
  <si>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</si>
  <si>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</si>
  <si>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</si>
  <si>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</si>
  <si>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</si>
  <si>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</si>
  <si>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</si>
  <si>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</si>
  <si>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</si>
  <si>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</si>
  <si>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</si>
  <si>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</si>
  <si>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</si>
  <si>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</si>
  <si>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</si>
  <si>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</si>
  <si>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</si>
  <si>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</si>
  <si>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</si>
  <si>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</si>
  <si>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</si>
  <si>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</si>
  <si>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</si>
  <si>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</si>
  <si>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</si>
  <si>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</si>
  <si>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</si>
  <si>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</si>
  <si>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</si>
  <si>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</si>
  <si>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</si>
  <si>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</si>
  <si>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</si>
  <si>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</si>
  <si>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</si>
  <si>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</si>
  <si>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</si>
  <si>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</si>
  <si>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</si>
  <si>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</si>
  <si>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</si>
  <si>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</si>
  <si>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</si>
  <si>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</si>
  <si>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</si>
  <si>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</si>
  <si>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</si>
  <si>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</si>
  <si>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</si>
  <si>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</si>
  <si>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</si>
  <si>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</si>
  <si>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</si>
  <si>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</si>
  <si>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</si>
  <si>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</si>
  <si>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</si>
  <si>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</si>
  <si>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</si>
  <si>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</si>
  <si>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</si>
  <si>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</si>
  <si>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</si>
  <si>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</si>
  <si>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</si>
  <si>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</si>
  <si>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</si>
  <si>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</si>
  <si>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</si>
  <si>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</si>
  <si>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</si>
  <si>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</si>
  <si>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</si>
  <si>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</si>
  <si>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</si>
  <si>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</si>
  <si>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</si>
  <si>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</si>
  <si>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</si>
  <si>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</si>
  <si>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</si>
  <si>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</si>
  <si>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</si>
  <si>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</si>
  <si>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</si>
  <si>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</si>
  <si>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</si>
  <si>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</si>
  <si>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</si>
  <si>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</si>
  <si>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</si>
  <si>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</si>
  <si>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</si>
  <si>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</si>
  <si>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</si>
  <si>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</si>
  <si>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</si>
  <si>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</si>
  <si>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</si>
  <si>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</si>
  <si>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</si>
  <si>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</si>
  <si>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</si>
  <si>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</si>
  <si>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</si>
  <si>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</si>
  <si>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</si>
  <si>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</si>
  <si>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</si>
  <si>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</si>
  <si>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</si>
  <si>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</si>
  <si>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</si>
  <si>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</si>
  <si>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</si>
  <si>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</si>
  <si>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</si>
  <si>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</si>
  <si>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</si>
  <si>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</si>
  <si>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</si>
  <si>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</si>
  <si>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</si>
  <si>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</si>
  <si>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</si>
  <si>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</si>
  <si>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</si>
  <si>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</si>
  <si>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</si>
  <si>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</si>
  <si>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</si>
  <si>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</si>
  <si>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</si>
  <si>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</si>
  <si>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</si>
  <si>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</si>
  <si>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</si>
  <si>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</si>
  <si>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</si>
  <si>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</si>
  <si>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</si>
  <si>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</si>
  <si>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</si>
  <si>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</si>
  <si>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</si>
  <si>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</si>
  <si>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</si>
  <si>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</si>
  <si>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</si>
  <si>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</si>
  <si>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</si>
  <si>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</si>
  <si>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</si>
  <si>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</si>
  <si>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</si>
  <si>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</si>
  <si>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</si>
  <si>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</si>
  <si>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</si>
  <si>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</si>
  <si>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</si>
  <si>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</si>
  <si>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</si>
  <si>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</si>
  <si>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</si>
  <si>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</si>
  <si>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</si>
  <si>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</si>
  <si>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</si>
  <si>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</si>
  <si>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</si>
  <si>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</si>
  <si>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</si>
  <si>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</si>
  <si>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</si>
  <si>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</si>
  <si>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</si>
  <si>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</si>
  <si>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</si>
  <si>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</si>
  <si>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</si>
  <si>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</si>
  <si>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</si>
  <si>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</si>
  <si>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</si>
  <si>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</si>
  <si>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</si>
  <si>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</si>
  <si>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</si>
  <si>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</si>
  <si>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</si>
  <si>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</si>
  <si>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</si>
  <si>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</si>
  <si>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</si>
  <si>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</si>
  <si>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</si>
  <si>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</si>
  <si>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</si>
  <si>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</si>
  <si>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</si>
  <si>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</si>
  <si>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</si>
  <si>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</si>
  <si>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</si>
  <si>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</si>
  <si>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</si>
  <si>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</si>
  <si>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</si>
  <si>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</si>
  <si>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</si>
  <si>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</si>
  <si>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</si>
  <si>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</si>
  <si>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</si>
  <si>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</si>
  <si>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</si>
  <si>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</si>
  <si>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</si>
  <si>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</si>
  <si>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</si>
  <si>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</si>
  <si>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</si>
  <si>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</si>
  <si>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</si>
  <si>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</si>
  <si>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</si>
  <si>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</si>
  <si>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</si>
  <si>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</si>
  <si>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</si>
  <si>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</si>
  <si>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</si>
  <si>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</si>
  <si>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</si>
  <si>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</si>
  <si>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</si>
  <si>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</si>
  <si>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</si>
  <si>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</si>
  <si>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</si>
  <si>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</si>
  <si>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</si>
  <si>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</si>
  <si>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</si>
  <si>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</si>
  <si>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</si>
  <si>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</si>
  <si>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</si>
  <si>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</si>
  <si>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</si>
  <si>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</si>
  <si>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</si>
  <si>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</si>
  <si>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</si>
  <si>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</si>
  <si>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</si>
  <si>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</si>
  <si>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</si>
  <si>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</si>
  <si>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</si>
  <si>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</si>
  <si>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</si>
  <si>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</si>
  <si>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</si>
  <si>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</si>
  <si>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</si>
  <si>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</si>
  <si>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</si>
  <si>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</si>
  <si>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</si>
  <si>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</si>
  <si>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</si>
  <si>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</si>
  <si>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</si>
  <si>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</si>
  <si>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</si>
  <si>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</si>
  <si>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</si>
  <si>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</si>
  <si>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</si>
  <si>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</si>
  <si>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</si>
  <si>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</si>
  <si>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</si>
  <si>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</si>
  <si>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</si>
  <si>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</si>
  <si>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</si>
  <si>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</si>
  <si>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</si>
  <si>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</si>
  <si>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</si>
  <si>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</si>
  <si>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</si>
  <si>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</si>
  <si>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</si>
  <si>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</si>
  <si>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</si>
  <si>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</si>
  <si>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</si>
  <si>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</si>
  <si>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</si>
  <si>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</si>
  <si>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</si>
  <si>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</si>
  <si>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</si>
  <si>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</si>
  <si>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</si>
  <si>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</si>
  <si>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</si>
  <si>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</si>
  <si>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</si>
  <si>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</si>
  <si>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</si>
  <si>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</si>
  <si>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</si>
  <si>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</si>
  <si>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</si>
  <si>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</si>
  <si>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</si>
  <si>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</si>
  <si>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</si>
  <si>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</si>
  <si>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</si>
  <si>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</si>
  <si>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</si>
  <si>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</si>
  <si>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</si>
  <si>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</si>
  <si>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</si>
  <si>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</si>
  <si>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</si>
  <si>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</si>
  <si>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</si>
  <si>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</si>
  <si>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</si>
  <si>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</si>
  <si>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</si>
  <si>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</si>
  <si>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</si>
  <si>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</si>
  <si>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</si>
  <si>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</si>
  <si>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</si>
  <si>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</si>
  <si>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</si>
  <si>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</si>
  <si>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</si>
  <si>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</si>
  <si>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</si>
  <si>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</si>
  <si>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</si>
  <si>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</si>
  <si>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</si>
  <si>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</si>
  <si>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</si>
  <si>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</si>
  <si>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</si>
  <si>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</si>
  <si>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</si>
  <si>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</si>
  <si>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</si>
  <si>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</si>
  <si>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</si>
  <si>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</si>
  <si>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</si>
  <si>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</si>
  <si>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</si>
  <si>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</si>
  <si>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</si>
  <si>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</si>
  <si>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</si>
  <si>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</si>
  <si>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</si>
  <si>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</si>
  <si>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</si>
  <si>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</si>
  <si>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</si>
  <si>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</si>
  <si>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</si>
  <si>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</si>
  <si>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</si>
  <si>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</si>
  <si>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</si>
  <si>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</si>
  <si>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</si>
  <si>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</si>
  <si>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</si>
  <si>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</si>
  <si>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</si>
  <si>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</si>
  <si>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</si>
  <si>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</si>
  <si>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</si>
  <si>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</si>
  <si>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</si>
  <si>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</si>
  <si>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</si>
  <si>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</si>
  <si>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</si>
  <si>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</si>
  <si>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</si>
  <si>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</si>
  <si>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</si>
  <si>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</si>
  <si>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</si>
  <si>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</si>
  <si>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</si>
  <si>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</si>
  <si>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</si>
  <si>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</si>
  <si>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</si>
  <si>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</si>
  <si>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</si>
  <si>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</si>
  <si>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</si>
  <si>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</si>
  <si>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</si>
  <si>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</si>
  <si>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</si>
  <si>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</si>
  <si>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</si>
  <si>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</si>
  <si>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</si>
  <si>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</si>
  <si>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</si>
  <si>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</si>
  <si>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</si>
  <si>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</si>
  <si>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</si>
  <si>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</si>
  <si>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</si>
  <si>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</si>
  <si>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</si>
  <si>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</si>
  <si>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</si>
  <si>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</si>
  <si>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</si>
  <si>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</si>
  <si>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</si>
  <si>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</si>
  <si>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</si>
  <si>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</si>
  <si>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</si>
  <si>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</si>
  <si>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</si>
  <si>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</si>
  <si>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</si>
  <si>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</si>
  <si>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</si>
  <si>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</si>
  <si>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</si>
  <si>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</si>
  <si>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</si>
  <si>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</si>
  <si>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</si>
  <si>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</si>
  <si>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</si>
  <si>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</si>
  <si>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</si>
  <si>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</si>
  <si>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</si>
  <si>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</si>
  <si>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</si>
  <si>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</si>
  <si>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</si>
  <si>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</si>
  <si>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</si>
  <si>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</si>
  <si>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</si>
  <si>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</si>
  <si>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</si>
  <si>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</si>
  <si>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</si>
  <si>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</si>
  <si>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</si>
  <si>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</si>
  <si>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</si>
  <si>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</si>
  <si>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</si>
  <si>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</si>
  <si>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</si>
  <si>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</si>
  <si>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</si>
  <si>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</si>
  <si>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</si>
  <si>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</si>
  <si>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</si>
  <si>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</si>
  <si>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</si>
  <si>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</si>
  <si>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</si>
  <si>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</si>
  <si>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</si>
  <si>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</si>
  <si>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</si>
  <si>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</si>
  <si>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</si>
  <si>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</si>
  <si>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</si>
  <si>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</si>
  <si>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</si>
  <si>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</si>
  <si>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</si>
  <si>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</si>
  <si>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</si>
  <si>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</si>
  <si>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</si>
  <si>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</si>
  <si>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</si>
  <si>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</si>
  <si>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</si>
  <si>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</si>
  <si>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</si>
  <si>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</si>
  <si>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</si>
  <si>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</si>
  <si>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</si>
  <si>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</si>
  <si>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</si>
  <si>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</si>
  <si>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</si>
  <si>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</si>
  <si>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</si>
  <si>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</si>
  <si>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</si>
  <si>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</si>
  <si>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</si>
  <si>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</si>
  <si>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</si>
  <si>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</si>
  <si>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</si>
  <si>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</si>
  <si>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</si>
  <si>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</si>
  <si>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</si>
  <si>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</si>
  <si>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</si>
  <si>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</si>
  <si>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</si>
  <si>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</si>
  <si>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</si>
  <si>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</si>
  <si>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</si>
  <si>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</si>
  <si>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</si>
  <si>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</si>
  <si>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</si>
  <si>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</si>
  <si>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</si>
  <si>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</si>
  <si>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</si>
  <si>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</si>
  <si>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</si>
  <si>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</si>
  <si>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</si>
  <si>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</si>
  <si>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</si>
  <si>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</si>
  <si>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</si>
  <si>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</si>
  <si>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</si>
  <si>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</si>
  <si>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</si>
  <si>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</si>
  <si>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</si>
  <si>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</si>
  <si>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</si>
  <si>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</si>
  <si>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</si>
  <si>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</si>
  <si>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</si>
  <si>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</si>
  <si>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</si>
  <si>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</si>
  <si>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</si>
  <si>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</si>
  <si>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</si>
  <si>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</si>
  <si>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</si>
  <si>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</si>
  <si>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</si>
  <si>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</si>
  <si>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</si>
  <si>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</si>
  <si>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</si>
  <si>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</si>
  <si>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</si>
  <si>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</si>
  <si>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</si>
  <si>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</si>
  <si>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</si>
  <si>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</si>
  <si>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</si>
  <si>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</si>
  <si>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</si>
  <si>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</si>
  <si>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</si>
  <si>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</si>
  <si>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</si>
  <si>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</si>
  <si>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</si>
  <si>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</si>
  <si>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</si>
  <si>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</si>
  <si>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</si>
  <si>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</si>
  <si>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</si>
  <si>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</si>
  <si>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</si>
  <si>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</si>
  <si>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</si>
  <si>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</si>
  <si>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</si>
  <si>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</si>
  <si>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</si>
  <si>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</si>
  <si>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</si>
  <si>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</si>
  <si>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</si>
  <si>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</si>
  <si>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</si>
  <si>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</si>
  <si>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</si>
  <si>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</si>
  <si>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</si>
  <si>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</si>
  <si>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</si>
  <si>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</si>
  <si>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</si>
  <si>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</si>
  <si>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</si>
  <si>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</si>
  <si>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</si>
  <si>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</si>
  <si>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</si>
  <si>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</si>
  <si>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</si>
  <si>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</si>
  <si>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</si>
  <si>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</si>
  <si>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</si>
  <si>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</si>
  <si>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</si>
  <si>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</si>
  <si>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</si>
  <si>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</si>
  <si>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</si>
  <si>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</si>
  <si>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</si>
  <si>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</si>
  <si>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</si>
  <si>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</si>
  <si>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</si>
  <si>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</si>
  <si>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</si>
  <si>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</si>
  <si>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</si>
  <si>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</si>
  <si>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</si>
  <si>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</si>
  <si>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</si>
  <si>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</si>
  <si>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</si>
  <si>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</si>
  <si>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</si>
  <si>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</si>
  <si>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</si>
  <si>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</si>
  <si>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</si>
  <si>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</si>
  <si>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</si>
  <si>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</si>
  <si>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</si>
  <si>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</si>
  <si>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</si>
  <si>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</si>
  <si>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</si>
  <si>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</si>
  <si>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</si>
  <si>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</si>
  <si>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</si>
  <si>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</si>
  <si>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</si>
  <si>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</si>
  <si>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</si>
  <si>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</si>
  <si>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</si>
  <si>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</si>
  <si>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</si>
  <si>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</si>
  <si>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</si>
  <si>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</si>
  <si>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</si>
  <si>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</si>
  <si>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</si>
  <si>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</si>
  <si>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</si>
  <si>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</si>
  <si>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</si>
  <si>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</si>
  <si>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</si>
  <si>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</si>
  <si>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</si>
  <si>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</si>
  <si>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</si>
  <si>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</si>
  <si>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</si>
  <si>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</si>
  <si>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</si>
  <si>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</si>
  <si>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</si>
  <si>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</si>
  <si>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</si>
  <si>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</si>
  <si>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</si>
  <si>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</si>
  <si>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</si>
  <si>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</si>
  <si>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</si>
  <si>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</si>
  <si>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</si>
  <si>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</si>
  <si>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</si>
  <si>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</si>
  <si>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</si>
  <si>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</si>
  <si>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</si>
  <si>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</si>
  <si>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</si>
  <si>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</si>
  <si>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</si>
  <si>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</si>
  <si>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</si>
  <si>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</si>
  <si>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</si>
  <si>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</si>
  <si>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</si>
  <si>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</si>
  <si>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</si>
  <si>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</si>
  <si>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</si>
  <si>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</si>
  <si>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</si>
  <si>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</si>
  <si>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</si>
  <si>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</si>
  <si>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</si>
  <si>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</si>
  <si>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</si>
  <si>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</si>
  <si>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</si>
  <si>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</si>
  <si>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</si>
  <si>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</si>
  <si>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</si>
  <si>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</si>
  <si>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</si>
  <si>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</si>
  <si>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</si>
  <si>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</si>
  <si>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</si>
  <si>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</si>
  <si>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</si>
  <si>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</si>
  <si>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</si>
  <si>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</si>
  <si>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</si>
  <si>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</si>
  <si>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</si>
  <si>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</si>
  <si>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</si>
  <si>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</si>
  <si>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</si>
  <si>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</si>
  <si>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</si>
  <si>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</si>
  <si>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</si>
  <si>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</si>
  <si>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</si>
  <si>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</si>
  <si>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</si>
  <si>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</si>
  <si>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</si>
  <si>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</si>
  <si>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</si>
  <si>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</si>
  <si>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</si>
  <si>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</si>
  <si>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</si>
  <si>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</si>
  <si>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</si>
  <si>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</si>
  <si>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</si>
  <si>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</si>
  <si>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</si>
  <si>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</si>
  <si>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</si>
  <si>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</si>
  <si>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</si>
  <si>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</si>
  <si>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</si>
  <si>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</si>
  <si>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</si>
  <si>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</si>
  <si>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</si>
  <si>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</si>
  <si>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</si>
  <si>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</si>
  <si>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</si>
  <si>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</si>
  <si>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</si>
  <si>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</si>
  <si>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</si>
  <si>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</si>
  <si>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</si>
  <si>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</si>
  <si>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</si>
  <si>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</si>
  <si>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</si>
  <si>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</si>
  <si>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</si>
  <si>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</si>
  <si>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</si>
  <si>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</si>
  <si>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</si>
  <si>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</si>
  <si>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</si>
  <si>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</si>
  <si>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</si>
  <si>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</si>
  <si>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</si>
  <si>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</si>
  <si>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</si>
  <si>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</si>
  <si>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</si>
  <si>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</si>
  <si>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</si>
  <si>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</si>
  <si>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</si>
  <si>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</si>
  <si>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</si>
  <si>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</si>
  <si>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</si>
  <si>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</si>
  <si>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</si>
  <si>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</si>
  <si>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</si>
  <si>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</si>
  <si>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</si>
  <si>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</si>
  <si>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</si>
  <si>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</si>
  <si>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</si>
  <si>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</si>
  <si>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</si>
  <si>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</si>
  <si>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</si>
  <si>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</si>
  <si>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</si>
  <si>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</si>
  <si>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</si>
  <si>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</si>
  <si>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</si>
  <si>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</si>
  <si>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</si>
  <si>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</si>
  <si>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</si>
  <si>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</si>
  <si>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</si>
  <si>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</si>
  <si>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</si>
  <si>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</si>
  <si>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</si>
  <si>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</si>
  <si>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</si>
  <si>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</si>
  <si>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</si>
  <si>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</si>
  <si>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</si>
  <si>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</si>
  <si>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</si>
  <si>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</si>
  <si>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</si>
  <si>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</si>
  <si>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</si>
  <si>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</si>
  <si>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</si>
  <si>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</si>
  <si>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</si>
  <si>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</si>
  <si>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</si>
  <si>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</si>
  <si>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</si>
  <si>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</si>
  <si>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</si>
  <si>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</si>
  <si>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</si>
  <si>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</si>
  <si>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</si>
  <si>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</si>
  <si>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</si>
  <si>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</si>
  <si>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</si>
  <si>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</si>
  <si>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</si>
  <si>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</si>
  <si>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</si>
  <si>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</si>
  <si>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</si>
  <si>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</si>
  <si>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</si>
  <si>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</si>
  <si>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</si>
  <si>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</si>
  <si>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</si>
  <si>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</si>
  <si>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</si>
  <si>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</si>
  <si>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</si>
  <si>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</si>
  <si>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</si>
  <si>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</si>
  <si>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06.015.0030-A</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</si>
  <si>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</si>
  <si>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</si>
  <si>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</si>
  <si>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</si>
  <si>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</si>
  <si>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</si>
  <si>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</si>
  <si>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</si>
  <si>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</si>
  <si>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</si>
  <si>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</si>
  <si>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</si>
  <si>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</si>
  <si>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</si>
  <si>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</si>
  <si>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</si>
  <si>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</si>
  <si>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</si>
  <si>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</si>
  <si>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</si>
  <si>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</si>
  <si>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</si>
  <si>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</si>
  <si>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</si>
  <si>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</si>
  <si>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</si>
  <si>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</si>
  <si>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</si>
  <si>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</si>
  <si>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</si>
  <si>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</si>
  <si>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</si>
  <si>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</si>
  <si>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</si>
  <si>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</si>
  <si>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</si>
  <si>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</si>
  <si>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</si>
  <si>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</si>
  <si>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</si>
  <si>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</si>
  <si>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</si>
  <si>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</si>
  <si>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</si>
  <si>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</si>
  <si>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</si>
  <si>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</si>
  <si>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</si>
  <si>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</si>
  <si>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</si>
  <si>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</si>
  <si>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</si>
  <si>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</si>
  <si>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</si>
  <si>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</si>
  <si>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</si>
  <si>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</si>
  <si>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</si>
  <si>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</si>
  <si>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</si>
  <si>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</si>
  <si>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</si>
  <si>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</si>
  <si>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</si>
  <si>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</si>
  <si>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</si>
  <si>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</si>
  <si>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</si>
  <si>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</si>
  <si>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</si>
  <si>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</si>
  <si>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</si>
  <si>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</si>
  <si>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</si>
  <si>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</si>
  <si>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</si>
  <si>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</si>
  <si>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</si>
  <si>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</si>
  <si>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</si>
  <si>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</si>
  <si>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</si>
  <si>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</si>
  <si>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</si>
  <si>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</si>
  <si>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</si>
  <si>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</si>
  <si>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</si>
  <si>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</si>
  <si>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</si>
  <si>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</si>
  <si>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</si>
  <si>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</si>
  <si>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</si>
  <si>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</si>
  <si>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</si>
  <si>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</si>
  <si>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</si>
  <si>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</si>
  <si>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</si>
  <si>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</si>
  <si>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</si>
  <si>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</si>
  <si>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</si>
  <si>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</si>
  <si>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</si>
  <si>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</si>
  <si>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</si>
  <si>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</si>
  <si>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</si>
  <si>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</si>
  <si>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</si>
  <si>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</si>
  <si>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</si>
  <si>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</si>
  <si>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</si>
  <si>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</si>
  <si>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</si>
  <si>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</si>
  <si>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</si>
  <si>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</si>
  <si>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</si>
  <si>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</si>
  <si>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</si>
  <si>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</si>
  <si>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</si>
  <si>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</si>
  <si>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</si>
  <si>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</si>
  <si>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</si>
  <si>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</si>
  <si>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</si>
  <si>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</si>
  <si>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</si>
  <si>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</si>
  <si>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</si>
  <si>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</si>
  <si>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</si>
  <si>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</si>
  <si>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</si>
  <si>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</si>
  <si>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</si>
  <si>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</si>
  <si>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</si>
  <si>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</si>
  <si>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</si>
  <si>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</si>
  <si>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</si>
  <si>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</si>
  <si>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</si>
  <si>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</si>
  <si>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</si>
  <si>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</si>
  <si>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</si>
  <si>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</si>
  <si>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</si>
  <si>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</si>
  <si>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</si>
  <si>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</si>
  <si>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</si>
  <si>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</si>
  <si>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</si>
  <si>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</si>
  <si>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</si>
  <si>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</si>
  <si>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</si>
  <si>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</si>
  <si>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</si>
  <si>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</si>
  <si>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</si>
  <si>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</si>
  <si>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</si>
  <si>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</si>
  <si>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</si>
  <si>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</si>
  <si>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</si>
  <si>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</si>
  <si>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</si>
  <si>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</si>
  <si>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</si>
  <si>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</si>
  <si>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</si>
  <si>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</si>
  <si>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</si>
  <si>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</si>
  <si>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</si>
  <si>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</si>
  <si>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</si>
  <si>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</si>
  <si>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</si>
  <si>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</si>
  <si>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</si>
  <si>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</si>
  <si>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</si>
  <si>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</si>
  <si>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</si>
  <si>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</si>
  <si>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</si>
  <si>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</si>
  <si>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</si>
  <si>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</si>
  <si>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</si>
  <si>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</si>
  <si>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</si>
  <si>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</si>
  <si>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</si>
  <si>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</si>
  <si>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</si>
  <si>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</si>
  <si>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</si>
  <si>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</si>
  <si>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</si>
  <si>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</si>
  <si>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</si>
  <si>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</si>
  <si>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</si>
  <si>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</si>
  <si>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</si>
  <si>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</si>
  <si>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</si>
  <si>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</si>
  <si>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</si>
  <si>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</si>
  <si>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</si>
  <si>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</si>
  <si>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</si>
  <si>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</si>
  <si>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</si>
  <si>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</si>
  <si>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</si>
  <si>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</si>
  <si>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</si>
  <si>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</si>
  <si>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</si>
  <si>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</si>
  <si>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</si>
  <si>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</si>
  <si>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</si>
  <si>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</si>
  <si>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</si>
  <si>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</si>
  <si>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</si>
  <si>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</si>
  <si>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</si>
  <si>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</si>
  <si>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</si>
  <si>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</si>
  <si>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</si>
  <si>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</si>
  <si>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</si>
  <si>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</si>
  <si>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</si>
  <si>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</si>
  <si>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</si>
  <si>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</si>
  <si>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</si>
  <si>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</si>
  <si>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</si>
  <si>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</si>
  <si>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</si>
  <si>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</si>
  <si>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</si>
  <si>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</si>
  <si>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</si>
  <si>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</si>
  <si>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</si>
  <si>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</si>
  <si>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</si>
  <si>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</si>
  <si>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</si>
  <si>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</si>
  <si>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</si>
  <si>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</si>
  <si>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</si>
  <si>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</si>
  <si>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</si>
  <si>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</si>
  <si>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</si>
  <si>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</si>
  <si>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</si>
  <si>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</si>
  <si>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</si>
  <si>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</si>
  <si>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</si>
  <si>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</si>
  <si>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</si>
  <si>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</si>
  <si>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</si>
  <si>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</si>
  <si>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</si>
  <si>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</si>
  <si>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</si>
  <si>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</si>
  <si>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</si>
  <si>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</si>
  <si>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</si>
  <si>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</si>
  <si>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</si>
  <si>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</si>
  <si>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</si>
  <si>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</si>
  <si>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</si>
  <si>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</si>
  <si>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</si>
  <si>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</si>
  <si>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</si>
  <si>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</si>
  <si>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</si>
  <si>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</si>
  <si>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</si>
  <si>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</si>
  <si>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</si>
  <si>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</si>
  <si>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</si>
  <si>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</si>
  <si>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</si>
  <si>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</si>
  <si>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</si>
  <si>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</si>
  <si>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</si>
  <si>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</si>
  <si>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</si>
  <si>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</si>
  <si>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</si>
  <si>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</si>
  <si>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</si>
  <si>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</si>
  <si>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</si>
  <si>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</si>
  <si>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</si>
  <si>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</si>
  <si>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</si>
  <si>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</si>
  <si>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</si>
  <si>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</si>
  <si>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</si>
  <si>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</si>
  <si>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</si>
  <si>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</si>
  <si>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</si>
  <si>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</si>
  <si>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</si>
  <si>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</si>
  <si>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</si>
  <si>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</si>
  <si>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</si>
  <si>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</si>
  <si>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</si>
  <si>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</si>
  <si>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</si>
  <si>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</si>
  <si>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</si>
  <si>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</si>
  <si>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</si>
  <si>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</si>
  <si>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</si>
  <si>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</si>
  <si>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</si>
  <si>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</si>
  <si>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</si>
  <si>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</si>
  <si>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</si>
  <si>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</si>
  <si>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</si>
  <si>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</si>
  <si>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</si>
  <si>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</si>
  <si>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</si>
  <si>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</si>
  <si>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</si>
  <si>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</si>
  <si>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</si>
  <si>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</si>
  <si>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</si>
  <si>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</si>
  <si>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</si>
  <si>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</si>
  <si>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</si>
  <si>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</si>
  <si>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</si>
  <si>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</si>
  <si>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</si>
  <si>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</si>
  <si>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</si>
  <si>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</si>
  <si>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</si>
  <si>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</si>
  <si>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</si>
  <si>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</si>
  <si>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</si>
  <si>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</si>
  <si>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</si>
  <si>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</si>
  <si>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</si>
  <si>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</si>
  <si>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</si>
  <si>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</si>
  <si>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</si>
  <si>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</si>
  <si>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</si>
  <si>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</si>
  <si>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</si>
  <si>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</si>
  <si>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</si>
  <si>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</si>
  <si>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</si>
  <si>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</si>
  <si>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</si>
  <si>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</si>
  <si>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</si>
  <si>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</si>
  <si>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</si>
  <si>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</si>
  <si>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</si>
  <si>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</si>
  <si>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</si>
  <si>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</si>
  <si>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</si>
  <si>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</si>
  <si>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</si>
  <si>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</si>
  <si>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</si>
  <si>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</si>
  <si>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</si>
  <si>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</si>
  <si>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</si>
  <si>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</si>
  <si>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</si>
  <si>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</si>
  <si>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</si>
  <si>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</si>
  <si>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</si>
  <si>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</si>
  <si>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</si>
  <si>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</si>
  <si>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</si>
  <si>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</si>
  <si>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</si>
  <si>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</si>
  <si>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</si>
  <si>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</si>
  <si>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</si>
  <si>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</si>
  <si>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</si>
  <si>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</si>
  <si>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</si>
  <si>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</si>
  <si>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</si>
  <si>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</si>
  <si>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</si>
  <si>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</si>
  <si>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</si>
  <si>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</si>
  <si>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</si>
  <si>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</si>
  <si>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</si>
  <si>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</si>
  <si>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</si>
  <si>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</si>
  <si>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</si>
  <si>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</si>
  <si>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</si>
  <si>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</si>
  <si>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</si>
  <si>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</si>
  <si>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</si>
  <si>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</si>
  <si>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</si>
  <si>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</si>
  <si>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</si>
  <si>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</si>
  <si>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</si>
  <si>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</si>
  <si>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</si>
  <si>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</si>
  <si>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</si>
  <si>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</si>
  <si>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</si>
  <si>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</si>
  <si>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</si>
  <si>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</si>
  <si>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</si>
  <si>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</si>
  <si>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</si>
  <si>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</si>
  <si>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</si>
  <si>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</si>
  <si>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</si>
  <si>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</si>
  <si>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</si>
  <si>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</si>
  <si>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</si>
  <si>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</si>
  <si>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</si>
  <si>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</si>
  <si>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</si>
  <si>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</si>
  <si>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</si>
  <si>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</si>
  <si>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</si>
  <si>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</si>
  <si>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</si>
  <si>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</si>
  <si>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</si>
  <si>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</si>
  <si>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</si>
  <si>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</si>
  <si>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</si>
  <si>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</si>
  <si>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</si>
  <si>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</si>
  <si>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</si>
  <si>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</si>
  <si>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</si>
  <si>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</si>
  <si>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</si>
  <si>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</si>
  <si>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</si>
  <si>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</si>
  <si>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</si>
  <si>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</si>
  <si>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</si>
  <si>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</si>
  <si>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</si>
  <si>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</si>
  <si>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</si>
  <si>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</si>
  <si>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</si>
  <si>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</si>
  <si>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</si>
  <si>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</si>
  <si>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</si>
  <si>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</si>
  <si>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</si>
  <si>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</si>
  <si>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</si>
  <si>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</si>
  <si>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</si>
  <si>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</si>
  <si>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</si>
  <si>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</si>
  <si>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</si>
  <si>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</si>
  <si>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</si>
  <si>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</si>
  <si>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</si>
  <si>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</si>
  <si>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</si>
  <si>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</si>
  <si>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</si>
  <si>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</si>
  <si>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</si>
  <si>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</si>
  <si>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</si>
  <si>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</si>
  <si>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</si>
  <si>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</si>
  <si>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</si>
  <si>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</si>
  <si>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</si>
  <si>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</si>
  <si>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</si>
  <si>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</si>
  <si>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</si>
  <si>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</si>
  <si>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</si>
  <si>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</si>
  <si>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</si>
  <si>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</si>
  <si>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</si>
  <si>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</si>
  <si>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</si>
  <si>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</si>
  <si>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</si>
  <si>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</si>
  <si>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</si>
  <si>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</si>
  <si>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</si>
  <si>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</si>
  <si>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</si>
  <si>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</si>
  <si>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</si>
  <si>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</si>
  <si>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</si>
  <si>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</si>
  <si>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</si>
  <si>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</si>
  <si>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</si>
  <si>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</si>
  <si>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</si>
  <si>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</si>
  <si>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</si>
  <si>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</si>
  <si>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</si>
  <si>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</si>
  <si>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</si>
  <si>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</si>
  <si>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</si>
  <si>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</si>
  <si>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</si>
  <si>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</si>
  <si>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</si>
  <si>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</si>
  <si>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</si>
  <si>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</si>
  <si>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</si>
  <si>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</si>
  <si>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</si>
  <si>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</si>
  <si>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</si>
  <si>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</si>
  <si>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</si>
  <si>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</si>
  <si>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</si>
  <si>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</si>
  <si>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</si>
  <si>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</si>
  <si>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</si>
  <si>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</si>
  <si>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</si>
  <si>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</si>
  <si>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</si>
  <si>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</si>
  <si>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</si>
  <si>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</si>
  <si>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</si>
  <si>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</si>
  <si>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</si>
  <si>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</si>
  <si>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</si>
  <si>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</si>
  <si>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</si>
  <si>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</si>
  <si>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</si>
  <si>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</si>
  <si>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</si>
  <si>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</si>
  <si>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</si>
  <si>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</si>
  <si>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</si>
  <si>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</si>
  <si>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</si>
  <si>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</si>
  <si>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</si>
  <si>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</si>
  <si>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</si>
  <si>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</si>
  <si>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</si>
  <si>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</si>
  <si>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</si>
  <si>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</si>
  <si>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</si>
  <si>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</si>
  <si>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</si>
  <si>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</si>
  <si>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</si>
  <si>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</si>
  <si>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</si>
  <si>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</si>
  <si>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</si>
  <si>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</si>
  <si>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</si>
  <si>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</si>
  <si>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</si>
  <si>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</si>
  <si>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</si>
  <si>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</si>
  <si>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</si>
  <si>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</si>
  <si>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</si>
  <si>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</si>
  <si>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</si>
  <si>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</si>
  <si>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</si>
  <si>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</si>
  <si>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</si>
  <si>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</si>
  <si>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</si>
  <si>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</si>
  <si>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</si>
  <si>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</si>
  <si>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</si>
  <si>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</si>
  <si>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</si>
  <si>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</si>
  <si>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</si>
  <si>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</si>
  <si>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</si>
  <si>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</si>
  <si>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</si>
  <si>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</si>
  <si>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</si>
  <si>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</si>
  <si>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</si>
  <si>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</si>
  <si>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</si>
  <si>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</si>
  <si>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</si>
  <si>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</si>
  <si>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</si>
  <si>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</si>
  <si>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</si>
  <si>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</si>
  <si>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</si>
  <si>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</si>
  <si>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</si>
  <si>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</si>
  <si>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</si>
  <si>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</si>
  <si>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</si>
  <si>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</si>
  <si>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</si>
  <si>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</si>
  <si>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</si>
  <si>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</si>
  <si>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</si>
  <si>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</si>
  <si>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</si>
  <si>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</si>
  <si>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</si>
  <si>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</si>
  <si>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</si>
  <si>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</si>
  <si>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</si>
  <si>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</si>
  <si>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</si>
  <si>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</si>
  <si>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</si>
  <si>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</si>
  <si>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</si>
  <si>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</si>
  <si>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</si>
  <si>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</si>
  <si>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</si>
  <si>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</si>
  <si>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</si>
  <si>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</si>
  <si>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</si>
  <si>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</si>
  <si>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</si>
  <si>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</si>
  <si>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</si>
  <si>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</si>
  <si>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</si>
  <si>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</si>
  <si>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</si>
  <si>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</si>
  <si>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</si>
  <si>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</si>
  <si>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</si>
  <si>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</si>
  <si>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</si>
  <si>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</si>
  <si>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</si>
  <si>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</si>
  <si>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</si>
  <si>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</si>
  <si>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</si>
  <si>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</si>
  <si>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</si>
  <si>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</si>
  <si>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</si>
  <si>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</si>
  <si>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</si>
  <si>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</si>
  <si>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</si>
  <si>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</si>
  <si>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</si>
  <si>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</si>
  <si>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</si>
  <si>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</si>
  <si>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</si>
  <si>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</si>
  <si>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</si>
  <si>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</si>
  <si>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</si>
  <si>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</si>
  <si>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</si>
  <si>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</si>
  <si>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</si>
  <si>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</si>
  <si>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</si>
  <si>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</si>
  <si>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</si>
  <si>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</si>
  <si>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</si>
  <si>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</si>
  <si>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</si>
  <si>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</si>
  <si>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</si>
  <si>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</si>
  <si>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</si>
  <si>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</si>
  <si>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</si>
  <si>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</si>
  <si>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</si>
  <si>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</si>
  <si>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</si>
  <si>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</si>
  <si>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</si>
  <si>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</si>
  <si>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</si>
  <si>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</si>
  <si>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</si>
  <si>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</si>
  <si>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</si>
  <si>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</si>
  <si>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</si>
  <si>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</si>
  <si>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</si>
  <si>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</si>
  <si>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</si>
  <si>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</si>
  <si>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</si>
  <si>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</si>
  <si>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</si>
  <si>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</si>
  <si>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</si>
  <si>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</si>
  <si>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</si>
  <si>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</si>
  <si>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</si>
  <si>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</si>
  <si>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</si>
  <si>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</si>
  <si>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</si>
  <si>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</si>
  <si>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</si>
  <si>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</si>
  <si>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</si>
  <si>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</si>
  <si>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</si>
  <si>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</si>
  <si>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</si>
  <si>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</si>
  <si>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</si>
  <si>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</si>
  <si>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</si>
  <si>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</si>
  <si>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</si>
  <si>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</si>
  <si>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</si>
  <si>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</si>
  <si>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</si>
  <si>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</si>
  <si>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</si>
  <si>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</si>
  <si>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</si>
  <si>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</si>
  <si>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</si>
  <si>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</si>
  <si>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</si>
  <si>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</si>
  <si>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</si>
  <si>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</si>
  <si>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</si>
  <si>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</si>
  <si>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</si>
  <si>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</si>
  <si>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</si>
  <si>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</si>
  <si>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</si>
  <si>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</si>
  <si>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</si>
  <si>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</si>
  <si>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</si>
  <si>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</si>
  <si>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</si>
  <si>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</si>
  <si>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</si>
  <si>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</si>
  <si>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</si>
  <si>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</si>
  <si>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</si>
  <si>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</si>
  <si>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</si>
  <si>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</si>
  <si>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</si>
  <si>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</si>
  <si>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</si>
  <si>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</si>
  <si>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</si>
  <si>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</si>
  <si>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</si>
  <si>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</si>
  <si>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</si>
  <si>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</si>
  <si>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</si>
  <si>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</si>
  <si>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</si>
  <si>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</si>
  <si>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</si>
  <si>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</si>
  <si>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</si>
  <si>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</si>
  <si>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</si>
  <si>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</si>
  <si>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</si>
  <si>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</si>
  <si>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</si>
  <si>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</si>
  <si>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</si>
  <si>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</si>
  <si>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</si>
  <si>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</si>
  <si>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</si>
  <si>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</si>
  <si>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</si>
  <si>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</si>
  <si>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</si>
  <si>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</si>
  <si>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</si>
  <si>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</si>
  <si>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</si>
  <si>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</si>
  <si>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</si>
  <si>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</si>
  <si>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</si>
  <si>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</si>
  <si>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</si>
  <si>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</si>
  <si>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</si>
  <si>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</si>
  <si>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</si>
  <si>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</si>
  <si>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</si>
  <si>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</si>
  <si>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</si>
  <si>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</si>
  <si>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</si>
  <si>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</si>
  <si>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</si>
  <si>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</si>
  <si>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</si>
  <si>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</si>
  <si>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</si>
  <si>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</si>
  <si>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</si>
  <si>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</si>
  <si>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</si>
  <si>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</si>
  <si>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</si>
  <si>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</si>
  <si>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</si>
  <si>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</si>
  <si>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</si>
  <si>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</si>
  <si>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</si>
  <si>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</si>
  <si>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</si>
  <si>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</si>
  <si>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</si>
  <si>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</si>
  <si>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</si>
  <si>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</si>
  <si>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</si>
  <si>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</si>
  <si>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</si>
  <si>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</si>
  <si>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</si>
  <si>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</si>
  <si>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</si>
  <si>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</si>
  <si>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</si>
  <si>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</si>
  <si>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</si>
  <si>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</si>
  <si>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</si>
  <si>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</si>
  <si>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</si>
  <si>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</si>
  <si>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</si>
  <si>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</si>
  <si>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</si>
  <si>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</si>
  <si>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</si>
  <si>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</si>
  <si>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</si>
  <si>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</si>
  <si>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</si>
  <si>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</si>
  <si>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</si>
  <si>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</si>
  <si>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</si>
  <si>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</si>
  <si>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</si>
  <si>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</si>
  <si>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</si>
  <si>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</si>
  <si>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</si>
  <si>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</si>
  <si>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</si>
  <si>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</si>
  <si>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</si>
  <si>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</si>
  <si>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</si>
  <si>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</si>
  <si>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</si>
  <si>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</si>
  <si>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</si>
  <si>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</si>
  <si>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</si>
  <si>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</si>
  <si>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</si>
  <si>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</si>
  <si>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</si>
  <si>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</si>
  <si>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</si>
  <si>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</si>
  <si>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</si>
  <si>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</si>
  <si>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</si>
  <si>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</si>
  <si>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</si>
  <si>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</si>
  <si>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</si>
  <si>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</si>
  <si>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</si>
  <si>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</si>
  <si>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</si>
  <si>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</si>
  <si>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</si>
  <si>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</si>
  <si>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</si>
  <si>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</si>
  <si>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</si>
  <si>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</si>
  <si>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</si>
  <si>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</si>
  <si>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</si>
  <si>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</si>
  <si>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</si>
  <si>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</si>
  <si>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</si>
  <si>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</si>
  <si>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</si>
  <si>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</si>
  <si>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</si>
  <si>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</si>
  <si>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</si>
  <si>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</si>
  <si>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</si>
  <si>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</si>
  <si>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</si>
  <si>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</si>
  <si>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</si>
  <si>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</si>
  <si>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</si>
  <si>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</si>
  <si>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</si>
  <si>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</si>
  <si>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</si>
  <si>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</si>
  <si>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</si>
  <si>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</si>
  <si>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</si>
  <si>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</si>
  <si>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</si>
  <si>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</si>
  <si>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</si>
  <si>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</si>
  <si>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</si>
  <si>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</si>
  <si>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</si>
  <si>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</si>
  <si>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</si>
  <si>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</si>
  <si>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</si>
  <si>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</si>
  <si>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</si>
  <si>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</si>
  <si>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</si>
  <si>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</si>
  <si>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</si>
  <si>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</si>
  <si>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</si>
  <si>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</si>
  <si>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</si>
  <si>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</si>
  <si>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</si>
  <si>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</si>
  <si>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</si>
  <si>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</si>
  <si>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</si>
  <si>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</si>
  <si>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</si>
  <si>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</si>
  <si>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</si>
  <si>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</si>
  <si>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</si>
  <si>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</si>
  <si>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</si>
  <si>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</si>
  <si>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</si>
  <si>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</si>
  <si>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</si>
  <si>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</si>
  <si>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</si>
  <si>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</si>
  <si>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</si>
  <si>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</si>
  <si>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</si>
  <si>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</si>
  <si>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</si>
  <si>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</si>
  <si>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</si>
  <si>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</si>
  <si>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</si>
  <si>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</si>
  <si>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</si>
  <si>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</si>
  <si>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</si>
  <si>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</si>
  <si>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</si>
  <si>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</si>
  <si>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</si>
  <si>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</si>
  <si>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</si>
  <si>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</si>
  <si>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</si>
  <si>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</si>
  <si>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</si>
  <si>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</si>
  <si>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</si>
  <si>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</si>
  <si>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</si>
  <si>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</si>
  <si>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</si>
  <si>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</si>
  <si>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</si>
  <si>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</si>
  <si>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</si>
  <si>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</si>
  <si>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</si>
  <si>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</si>
  <si>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</si>
  <si>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</si>
  <si>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</si>
  <si>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</si>
  <si>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</si>
  <si>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</si>
  <si>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</si>
  <si>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</si>
  <si>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</si>
  <si>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</si>
  <si>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</si>
  <si>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</si>
  <si>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</si>
  <si>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</si>
  <si>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</si>
  <si>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</si>
  <si>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</si>
  <si>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</si>
  <si>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</si>
  <si>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</si>
  <si>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</si>
  <si>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</si>
  <si>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</si>
  <si>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</si>
  <si>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</si>
  <si>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</si>
  <si>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</si>
  <si>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</si>
  <si>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</si>
  <si>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</si>
  <si>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</si>
  <si>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</si>
  <si>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</si>
  <si>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</si>
  <si>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</si>
  <si>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</si>
  <si>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</si>
  <si>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</si>
  <si>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</si>
  <si>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</si>
  <si>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</si>
  <si>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</si>
  <si>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</si>
  <si>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</si>
  <si>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</si>
  <si>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</si>
  <si>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</si>
  <si>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</si>
  <si>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</si>
  <si>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</si>
  <si>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</si>
  <si>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</si>
  <si>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</si>
  <si>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</si>
  <si>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</si>
  <si>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</si>
  <si>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</si>
  <si>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</si>
  <si>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</si>
  <si>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</si>
  <si>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</si>
  <si>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</si>
  <si>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</si>
  <si>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</si>
  <si>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</si>
  <si>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</si>
  <si>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</si>
  <si>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</si>
  <si>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</si>
  <si>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</si>
  <si>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</si>
  <si>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</si>
  <si>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</si>
  <si>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</si>
  <si>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</si>
  <si>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</si>
  <si>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</si>
  <si>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</si>
  <si>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</si>
  <si>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</si>
  <si>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</si>
  <si>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</si>
  <si>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</si>
  <si>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</si>
  <si>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</si>
  <si>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</si>
  <si>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</si>
  <si>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</si>
  <si>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</si>
  <si>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</si>
  <si>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</si>
  <si>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</si>
  <si>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</si>
  <si>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</si>
  <si>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</si>
  <si>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</si>
  <si>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</si>
  <si>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</si>
  <si>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</si>
  <si>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</si>
  <si>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</si>
  <si>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</si>
  <si>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</si>
  <si>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</si>
  <si>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</si>
  <si>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</si>
  <si>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</si>
  <si>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</si>
  <si>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</si>
  <si>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</si>
  <si>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</si>
  <si>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</si>
  <si>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</si>
  <si>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</si>
  <si>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</si>
  <si>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</si>
  <si>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</si>
  <si>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</si>
  <si>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</si>
  <si>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</si>
  <si>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</si>
  <si>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</si>
  <si>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</si>
  <si>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</si>
  <si>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</si>
  <si>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</si>
  <si>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</si>
  <si>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</si>
  <si>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</si>
  <si>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</si>
  <si>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</si>
  <si>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</si>
  <si>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</si>
  <si>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</si>
  <si>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</si>
  <si>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</si>
  <si>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</si>
  <si>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</si>
  <si>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</si>
  <si>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</si>
  <si>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</si>
  <si>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</si>
  <si>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</si>
  <si>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</si>
  <si>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</si>
  <si>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</si>
  <si>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</si>
  <si>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</si>
  <si>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</si>
  <si>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</si>
  <si>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</si>
  <si>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</si>
  <si>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</si>
  <si>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</si>
  <si>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</si>
  <si>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</si>
  <si>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</si>
  <si>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</si>
  <si>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</si>
  <si>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</si>
  <si>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</si>
  <si>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</si>
  <si>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</si>
  <si>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</si>
  <si>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</si>
  <si>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</si>
  <si>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</si>
  <si>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</si>
  <si>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</si>
  <si>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</si>
  <si>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</si>
  <si>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</si>
  <si>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</si>
  <si>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</si>
  <si>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</si>
  <si>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</si>
  <si>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</si>
  <si>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</si>
  <si>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</si>
  <si>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</si>
  <si>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</si>
  <si>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</si>
  <si>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</si>
  <si>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</si>
  <si>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</si>
  <si>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</si>
  <si>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</si>
  <si>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</si>
  <si>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</si>
  <si>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</si>
  <si>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</si>
  <si>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</si>
  <si>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</si>
  <si>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</si>
  <si>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</si>
  <si>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</si>
  <si>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</si>
  <si>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</si>
  <si>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</si>
  <si>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</si>
  <si>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</si>
  <si>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</si>
  <si>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</si>
  <si>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</si>
  <si>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</si>
  <si>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</si>
  <si>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</si>
  <si>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</si>
  <si>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</si>
  <si>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</si>
  <si>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</si>
  <si>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</si>
  <si>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</si>
  <si>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</si>
  <si>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</si>
  <si>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</si>
  <si>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</si>
  <si>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</si>
  <si>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</si>
  <si>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</si>
  <si>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</si>
  <si>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</si>
  <si>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</si>
  <si>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</si>
  <si>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</si>
  <si>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</si>
  <si>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</si>
  <si>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</si>
  <si>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</si>
  <si>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</si>
  <si>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</si>
  <si>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</si>
  <si>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</si>
  <si>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</si>
  <si>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</si>
  <si>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</si>
  <si>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</si>
  <si>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</si>
  <si>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</si>
  <si>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</si>
  <si>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</si>
  <si>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</si>
  <si>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</si>
  <si>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</si>
  <si>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</si>
  <si>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</si>
  <si>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</si>
  <si>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</si>
  <si>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</si>
  <si>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</si>
  <si>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</si>
  <si>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</si>
  <si>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</si>
  <si>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</si>
  <si>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</si>
  <si>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</si>
  <si>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</si>
  <si>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</si>
  <si>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</si>
  <si>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</si>
  <si>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</si>
  <si>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</si>
  <si>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</si>
  <si>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</si>
  <si>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</si>
  <si>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</si>
  <si>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</si>
  <si>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</si>
  <si>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</si>
  <si>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</si>
  <si>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</si>
  <si>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</si>
  <si>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</si>
  <si>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</si>
  <si>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</si>
  <si>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</si>
  <si>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</si>
  <si>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</si>
  <si>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</si>
  <si>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</si>
  <si>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</si>
  <si>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</si>
  <si>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</si>
  <si>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</si>
  <si>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</si>
  <si>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</si>
  <si>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</si>
  <si>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</si>
  <si>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</si>
  <si>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</si>
  <si>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</si>
  <si>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</si>
  <si>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</si>
  <si>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</si>
  <si>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</si>
  <si>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</si>
  <si>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</si>
  <si>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</si>
  <si>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</si>
  <si>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</si>
  <si>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</si>
  <si>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</si>
  <si>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</si>
  <si>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</si>
  <si>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</si>
  <si>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</si>
  <si>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</si>
  <si>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</si>
  <si>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</si>
  <si>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</si>
  <si>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</si>
  <si>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</si>
  <si>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</si>
  <si>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</si>
  <si>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</si>
  <si>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</si>
  <si>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</si>
  <si>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</si>
  <si>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</si>
  <si>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</si>
  <si>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</si>
  <si>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</si>
  <si>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</si>
  <si>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</si>
  <si>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</si>
  <si>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</si>
  <si>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</si>
  <si>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</si>
  <si>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</si>
  <si>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</si>
  <si>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</si>
  <si>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</si>
  <si>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</si>
  <si>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</si>
  <si>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</si>
  <si>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</si>
  <si>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</si>
  <si>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</si>
  <si>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</si>
  <si>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</si>
  <si>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</si>
  <si>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</si>
  <si>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</si>
  <si>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</si>
  <si>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</si>
  <si>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</si>
  <si>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</si>
  <si>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</si>
  <si>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</si>
  <si>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</si>
  <si>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</si>
  <si>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</si>
  <si>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</si>
  <si>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</si>
  <si>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</si>
  <si>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</si>
  <si>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</si>
  <si>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</si>
  <si>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</si>
  <si>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</si>
  <si>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</si>
  <si>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</si>
  <si>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</si>
  <si>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</si>
  <si>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</si>
  <si>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</si>
  <si>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</si>
  <si>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</si>
  <si>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</si>
  <si>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</si>
  <si>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</si>
  <si>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</si>
  <si>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</si>
  <si>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</si>
  <si>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</si>
  <si>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</si>
  <si>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</si>
  <si>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</si>
  <si>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</si>
  <si>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</si>
  <si>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</si>
  <si>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</si>
  <si>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</si>
  <si>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</si>
  <si>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</si>
  <si>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</si>
  <si>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</si>
  <si>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</si>
  <si>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</si>
  <si>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</si>
  <si>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</si>
  <si>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</si>
  <si>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</si>
  <si>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</si>
  <si>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</si>
  <si>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</si>
  <si>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</si>
  <si>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</si>
  <si>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</si>
  <si>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</si>
  <si>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</si>
  <si>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</si>
  <si>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</si>
  <si>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</si>
  <si>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</si>
  <si>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</si>
  <si>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</si>
  <si>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</si>
  <si>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</si>
  <si>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</si>
  <si>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</si>
  <si>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</si>
  <si>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</si>
  <si>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</si>
  <si>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</si>
  <si>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</si>
  <si>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</si>
  <si>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</si>
  <si>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</si>
  <si>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</si>
  <si>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</si>
  <si>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</si>
  <si>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</si>
  <si>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</si>
  <si>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</si>
  <si>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</si>
  <si>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</si>
  <si>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</si>
  <si>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</si>
  <si>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</si>
  <si>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</si>
  <si>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</si>
  <si>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</si>
  <si>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</si>
  <si>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</si>
  <si>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</si>
  <si>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</si>
  <si>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</si>
  <si>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</si>
  <si>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</si>
  <si>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</si>
  <si>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</si>
  <si>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</si>
  <si>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</si>
  <si>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</si>
  <si>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</si>
  <si>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</si>
  <si>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</si>
  <si>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</si>
  <si>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</si>
  <si>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</si>
  <si>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</si>
  <si>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</si>
  <si>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</si>
  <si>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</si>
  <si>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</si>
  <si>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</si>
  <si>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</si>
  <si>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</si>
  <si>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</si>
  <si>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</si>
  <si>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</si>
  <si>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</si>
  <si>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</si>
  <si>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</si>
  <si>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</si>
  <si>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</si>
  <si>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</si>
  <si>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</si>
  <si>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</si>
  <si>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</si>
  <si>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</si>
  <si>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</si>
  <si>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</si>
  <si>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</si>
  <si>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</si>
  <si>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</si>
  <si>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</si>
  <si>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</si>
  <si>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</si>
  <si>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</si>
  <si>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</si>
  <si>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</si>
  <si>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</si>
  <si>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</si>
  <si>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</si>
  <si>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</si>
  <si>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</si>
  <si>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</si>
  <si>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</si>
  <si>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</si>
  <si>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</si>
  <si>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</si>
  <si>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</si>
  <si>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</si>
  <si>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</si>
  <si>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</si>
  <si>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</si>
  <si>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</si>
  <si>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</si>
  <si>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</si>
  <si>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</si>
  <si>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</si>
  <si>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</si>
  <si>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</si>
  <si>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</si>
  <si>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</si>
  <si>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</si>
  <si>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</si>
  <si>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</si>
  <si>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</si>
  <si>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</si>
  <si>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</si>
  <si>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</si>
  <si>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</si>
  <si>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</si>
  <si>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</si>
  <si>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</si>
  <si>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</si>
  <si>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</si>
  <si>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</si>
  <si>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</si>
  <si>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</si>
  <si>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</si>
  <si>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</si>
  <si>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</si>
  <si>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</si>
  <si>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</si>
  <si>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</si>
  <si>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</si>
  <si>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</si>
  <si>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</si>
  <si>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</si>
  <si>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</si>
  <si>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</si>
  <si>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</si>
  <si>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</si>
  <si>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</si>
  <si>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</si>
  <si>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</si>
  <si>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</si>
  <si>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</si>
  <si>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</si>
  <si>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</si>
  <si>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</si>
  <si>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</si>
  <si>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</si>
  <si>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</si>
  <si>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</si>
  <si>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</si>
  <si>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</si>
  <si>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</si>
  <si>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</si>
  <si>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</si>
  <si>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</si>
  <si>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</si>
  <si>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</si>
  <si>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</si>
  <si>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</si>
  <si>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</si>
  <si>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</si>
  <si>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</si>
  <si>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</si>
  <si>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</si>
  <si>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</si>
  <si>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</si>
  <si>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</si>
  <si>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</si>
  <si>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</si>
  <si>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</si>
  <si>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</si>
  <si>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</si>
  <si>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</si>
  <si>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</si>
  <si>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</si>
  <si>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</si>
  <si>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</si>
  <si>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</si>
  <si>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</si>
  <si>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</si>
  <si>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</si>
  <si>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</si>
  <si>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</si>
  <si>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</si>
  <si>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</si>
  <si>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</si>
  <si>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</si>
  <si>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</si>
  <si>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</si>
  <si>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</si>
  <si>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</si>
  <si>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</si>
  <si>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</si>
  <si>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</si>
  <si>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</si>
  <si>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</si>
  <si>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</si>
  <si>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</si>
  <si>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</si>
  <si>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</si>
  <si>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</si>
  <si>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</si>
  <si>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</si>
  <si>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</si>
  <si>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</si>
  <si>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</si>
  <si>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</si>
  <si>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</si>
  <si>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</si>
  <si>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</si>
  <si>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</si>
  <si>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</si>
  <si>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</si>
  <si>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</si>
  <si>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</si>
  <si>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</si>
  <si>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</si>
  <si>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</si>
  <si>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</si>
  <si>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</si>
  <si>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</si>
  <si>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</si>
  <si>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</si>
  <si>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</si>
  <si>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</si>
  <si>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</si>
  <si>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</si>
  <si>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</si>
  <si>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</si>
  <si>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</si>
  <si>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</si>
  <si>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</si>
  <si>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</si>
  <si>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</si>
  <si>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</si>
  <si>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</si>
  <si>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</si>
  <si>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</si>
  <si>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</si>
  <si>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</si>
  <si>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</si>
  <si>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</si>
  <si>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</si>
  <si>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</si>
  <si>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</si>
  <si>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</si>
  <si>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</si>
  <si>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</si>
  <si>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</si>
  <si>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</si>
  <si>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</si>
  <si>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</si>
  <si>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</si>
  <si>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</si>
  <si>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</si>
  <si>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</si>
  <si>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</si>
  <si>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</si>
  <si>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</si>
  <si>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</si>
  <si>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</si>
  <si>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</si>
  <si>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</si>
  <si>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</si>
  <si>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</si>
  <si>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</si>
  <si>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</si>
  <si>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</si>
  <si>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</si>
  <si>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</si>
  <si>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</si>
  <si>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</si>
  <si>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</si>
  <si>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</si>
  <si>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</si>
  <si>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</si>
  <si>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</si>
  <si>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</si>
  <si>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</si>
  <si>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</si>
  <si>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</si>
  <si>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</si>
  <si>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</si>
  <si>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</si>
  <si>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</si>
  <si>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</si>
  <si>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</si>
  <si>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</si>
  <si>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</si>
  <si>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</si>
  <si>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</si>
  <si>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</si>
  <si>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</si>
  <si>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</si>
  <si>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</si>
  <si>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</si>
  <si>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</si>
  <si>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</si>
  <si>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</si>
  <si>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</si>
  <si>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</si>
  <si>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</si>
  <si>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</si>
  <si>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</si>
  <si>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</si>
  <si>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</si>
  <si>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</si>
  <si>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</si>
  <si>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</si>
  <si>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</si>
  <si>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</si>
  <si>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</si>
  <si>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</si>
  <si>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</si>
  <si>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</si>
  <si>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</si>
  <si>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</si>
  <si>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</si>
  <si>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</si>
  <si>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</si>
  <si>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</si>
  <si>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</si>
  <si>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</si>
  <si>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</si>
  <si>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</si>
  <si>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</si>
  <si>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</si>
  <si>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</si>
  <si>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</si>
  <si>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</si>
  <si>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</si>
  <si>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</si>
  <si>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</si>
  <si>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</si>
  <si>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</si>
  <si>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</si>
  <si>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</si>
  <si>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</si>
  <si>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</si>
  <si>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</si>
  <si>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</si>
  <si>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</si>
  <si>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</si>
  <si>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</si>
  <si>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</si>
  <si>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</si>
  <si>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</si>
  <si>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</si>
  <si>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</si>
  <si>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</si>
  <si>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</si>
  <si>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</si>
  <si>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</si>
  <si>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</si>
  <si>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</si>
  <si>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</si>
  <si>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</si>
  <si>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</si>
  <si>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</si>
  <si>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</si>
  <si>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</si>
  <si>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</si>
  <si>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</si>
  <si>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</si>
  <si>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</si>
  <si>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</si>
  <si>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</si>
  <si>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</si>
  <si>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</si>
  <si>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</si>
  <si>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</si>
  <si>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</si>
  <si>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</si>
  <si>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</si>
  <si>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</si>
  <si>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</si>
  <si>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</si>
  <si>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</si>
  <si>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</si>
  <si>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</si>
  <si>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</si>
  <si>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</si>
  <si>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</si>
  <si>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</si>
  <si>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</si>
  <si>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</si>
  <si>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</si>
  <si>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</si>
  <si>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</si>
  <si>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</si>
  <si>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</si>
  <si>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</si>
  <si>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</si>
  <si>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</si>
  <si>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</si>
  <si>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</si>
  <si>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</si>
  <si>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</si>
  <si>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</si>
  <si>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</si>
  <si>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</si>
  <si>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</si>
  <si>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</si>
  <si>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</si>
  <si>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</si>
  <si>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</si>
  <si>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</si>
  <si>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</si>
  <si>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</si>
  <si>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</si>
  <si>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</si>
  <si>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</si>
  <si>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</si>
  <si>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</si>
  <si>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</si>
  <si>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</si>
  <si>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</si>
  <si>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</si>
  <si>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</si>
  <si>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</si>
  <si>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</si>
  <si>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</si>
  <si>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</si>
  <si>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</si>
  <si>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</si>
  <si>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</si>
  <si>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</si>
  <si>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</si>
  <si>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</si>
  <si>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</si>
  <si>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</si>
  <si>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</si>
  <si>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</si>
  <si>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</si>
  <si>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</si>
  <si>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</si>
  <si>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</si>
  <si>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</si>
  <si>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</si>
  <si>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</si>
  <si>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</si>
  <si>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</si>
  <si>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</si>
  <si>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</si>
  <si>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</si>
  <si>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</si>
  <si>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</si>
  <si>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</si>
  <si>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</si>
  <si>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</si>
  <si>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</si>
  <si>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</si>
  <si>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</si>
  <si>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</si>
  <si>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</si>
  <si>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</si>
  <si>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</si>
  <si>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</si>
  <si>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</si>
  <si>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</si>
  <si>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</si>
  <si>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</si>
  <si>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</si>
  <si>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</si>
  <si>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</si>
  <si>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</si>
  <si>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</si>
  <si>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</si>
  <si>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</si>
  <si>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</si>
  <si>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</si>
  <si>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</si>
  <si>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</si>
  <si>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</si>
  <si>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</si>
  <si>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</si>
  <si>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</si>
  <si>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</si>
  <si>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</si>
  <si>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</si>
  <si>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</si>
  <si>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</si>
  <si>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</si>
  <si>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</si>
  <si>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</si>
  <si>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</si>
  <si>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</si>
  <si>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</si>
  <si>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</si>
  <si>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</si>
  <si>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</si>
  <si>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</si>
  <si>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</si>
  <si>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</si>
  <si>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</si>
  <si>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</si>
  <si>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</si>
  <si>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</si>
  <si>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</si>
  <si>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</si>
  <si>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</si>
  <si>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</si>
  <si>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</si>
  <si>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</si>
  <si>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</si>
  <si>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</si>
  <si>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</si>
  <si>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</si>
  <si>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</si>
  <si>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</si>
  <si>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</si>
  <si>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</si>
  <si>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</si>
  <si>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</si>
  <si>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</si>
  <si>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</si>
  <si>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</si>
  <si>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</si>
  <si>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</si>
  <si>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</si>
  <si>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</si>
  <si>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</si>
  <si>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</si>
  <si>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</si>
  <si>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</si>
  <si>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</si>
  <si>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</si>
  <si>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</si>
  <si>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</si>
  <si>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</si>
  <si>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</si>
  <si>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</si>
  <si>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</si>
  <si>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</si>
  <si>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</si>
  <si>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</si>
  <si>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</si>
  <si>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</si>
  <si>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</si>
  <si>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</si>
  <si>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</si>
  <si>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</si>
  <si>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</si>
  <si>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</si>
  <si>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</si>
  <si>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</si>
  <si>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</si>
  <si>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</si>
  <si>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</si>
  <si>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</si>
  <si>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</si>
  <si>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</si>
  <si>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</si>
  <si>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</si>
  <si>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</si>
  <si>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</si>
  <si>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</si>
  <si>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</si>
  <si>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</si>
  <si>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</si>
  <si>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</si>
  <si>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</si>
  <si>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</si>
  <si>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</si>
  <si>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</si>
  <si>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</si>
  <si>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</si>
  <si>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</si>
  <si>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</si>
  <si>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</si>
  <si>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</si>
  <si>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</si>
  <si>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</si>
  <si>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</si>
  <si>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</si>
  <si>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</si>
  <si>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</si>
  <si>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</si>
  <si>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</si>
  <si>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</si>
  <si>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</si>
  <si>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</si>
  <si>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</si>
  <si>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</si>
  <si>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</si>
  <si>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</si>
  <si>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</si>
  <si>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</si>
  <si>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</si>
  <si>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</si>
  <si>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</si>
  <si>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</si>
  <si>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</si>
  <si>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</si>
  <si>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</si>
  <si>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</si>
  <si>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</si>
  <si>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</si>
  <si>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</si>
  <si>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</si>
  <si>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</si>
  <si>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</si>
  <si>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</si>
  <si>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</si>
  <si>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</si>
  <si>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</si>
  <si>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</si>
  <si>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</si>
  <si>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</si>
  <si>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</si>
  <si>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</si>
  <si>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</si>
  <si>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</si>
  <si>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</si>
  <si>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</si>
  <si>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</si>
  <si>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</si>
  <si>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</si>
  <si>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</si>
  <si>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</si>
  <si>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</si>
  <si>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</si>
  <si>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</si>
  <si>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</si>
  <si>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</si>
  <si>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</si>
  <si>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</si>
  <si>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</si>
  <si>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</si>
  <si>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</si>
  <si>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</si>
  <si>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</si>
  <si>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</si>
  <si>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</si>
  <si>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</si>
  <si>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</si>
  <si>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</si>
  <si>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</si>
  <si>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</si>
  <si>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</si>
  <si>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</si>
  <si>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</si>
  <si>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</si>
  <si>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</si>
  <si>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</si>
  <si>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</si>
  <si>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</si>
  <si>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</si>
  <si>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</si>
  <si>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</si>
  <si>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</si>
  <si>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</si>
  <si>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</si>
  <si>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</si>
  <si>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</si>
  <si>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</si>
  <si>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</si>
  <si>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</si>
  <si>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</si>
  <si>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</si>
  <si>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</si>
  <si>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</si>
  <si>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</si>
  <si>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</si>
  <si>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</si>
  <si>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</si>
  <si>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</si>
  <si>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</si>
  <si>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</si>
  <si>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</si>
  <si>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</si>
  <si>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</si>
  <si>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</si>
  <si>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</si>
  <si>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</si>
  <si>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</si>
  <si>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</si>
  <si>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</si>
  <si>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</si>
  <si>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</si>
  <si>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</si>
  <si>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</si>
  <si>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</si>
  <si>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</si>
  <si>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</si>
  <si>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</si>
  <si>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</si>
  <si>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</si>
  <si>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</si>
  <si>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</si>
  <si>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</si>
  <si>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</si>
  <si>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</si>
  <si>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</si>
  <si>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</si>
  <si>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</si>
  <si>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</si>
  <si>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</si>
  <si>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</si>
  <si>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</si>
  <si>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</si>
  <si>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</si>
  <si>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</si>
  <si>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</si>
  <si>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</si>
  <si>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</si>
  <si>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</si>
  <si>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</si>
  <si>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</si>
  <si>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</si>
  <si>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</si>
  <si>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</si>
  <si>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</si>
  <si>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</si>
  <si>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</si>
  <si>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</si>
  <si>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</si>
  <si>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</si>
  <si>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</si>
  <si>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</si>
  <si>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</si>
  <si>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</si>
  <si>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</si>
  <si>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</si>
  <si>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</si>
  <si>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</si>
  <si>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</si>
  <si>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</si>
  <si>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</si>
  <si>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</si>
  <si>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</si>
  <si>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</si>
  <si>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</si>
  <si>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</si>
  <si>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</si>
  <si>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</si>
  <si>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</si>
  <si>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</si>
  <si>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</si>
  <si>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</si>
  <si>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</si>
  <si>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</si>
  <si>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</si>
  <si>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</si>
  <si>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</si>
  <si>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</si>
  <si>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</si>
  <si>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</si>
  <si>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</si>
  <si>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</si>
  <si>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</si>
  <si>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</si>
  <si>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</si>
  <si>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</si>
  <si>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</si>
  <si>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</si>
  <si>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</si>
  <si>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</si>
  <si>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</si>
  <si>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</si>
  <si>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</si>
  <si>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</si>
  <si>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</si>
  <si>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</si>
  <si>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</si>
  <si>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</si>
  <si>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</si>
  <si>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</si>
  <si>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</si>
  <si>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</si>
  <si>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</si>
  <si>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</si>
  <si>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</si>
  <si>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</si>
  <si>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</si>
  <si>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</si>
  <si>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</si>
  <si>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</si>
  <si>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</si>
  <si>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</si>
  <si>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</si>
  <si>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</si>
  <si>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</si>
  <si>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</si>
  <si>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</si>
  <si>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</si>
  <si>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</si>
  <si>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</si>
  <si>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</si>
  <si>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</si>
  <si>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</si>
  <si>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</si>
  <si>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</si>
  <si>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</si>
  <si>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</si>
  <si>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</si>
  <si>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</si>
  <si>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</si>
  <si>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</si>
  <si>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</si>
  <si>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</si>
  <si>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</si>
  <si>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</si>
  <si>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</si>
  <si>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</si>
  <si>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</si>
  <si>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</si>
  <si>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</si>
  <si>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</si>
  <si>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</si>
  <si>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</si>
  <si>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</si>
  <si>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</si>
  <si>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</si>
  <si>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</si>
  <si>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</si>
  <si>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</si>
  <si>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</si>
  <si>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</si>
  <si>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</si>
  <si>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</si>
  <si>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</si>
  <si>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</si>
  <si>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</si>
  <si>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</si>
  <si>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</si>
  <si>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</si>
  <si>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</si>
  <si>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</si>
  <si>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</si>
  <si>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</si>
  <si>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</si>
  <si>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</si>
  <si>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</si>
  <si>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</si>
  <si>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</si>
  <si>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</si>
  <si>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</si>
  <si>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</si>
  <si>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</si>
  <si>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</si>
  <si>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</si>
  <si>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</si>
  <si>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</si>
  <si>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</si>
  <si>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</si>
  <si>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</si>
  <si>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</si>
  <si>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</si>
  <si>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</si>
  <si>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</si>
  <si>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</si>
  <si>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</si>
  <si>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</si>
  <si>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</si>
  <si>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</si>
  <si>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</si>
  <si>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</si>
  <si>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</si>
  <si>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</si>
  <si>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</si>
  <si>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</si>
  <si>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</si>
  <si>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</si>
  <si>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</si>
  <si>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</si>
  <si>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</si>
  <si>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</si>
  <si>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</si>
  <si>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</si>
  <si>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</si>
  <si>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</si>
  <si>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</si>
  <si>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</si>
  <si>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</si>
  <si>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</si>
  <si>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</si>
  <si>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</si>
  <si>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</si>
  <si>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</si>
  <si>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</si>
  <si>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</si>
  <si>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</si>
  <si>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</si>
  <si>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</si>
  <si>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</si>
  <si>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</si>
  <si>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</si>
  <si>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</si>
  <si>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</si>
  <si>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</si>
  <si>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</si>
  <si>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</si>
  <si>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</si>
  <si>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</si>
  <si>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</si>
  <si>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</si>
  <si>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</si>
  <si>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</si>
  <si>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</si>
  <si>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</si>
  <si>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</si>
  <si>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</si>
  <si>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</si>
  <si>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</si>
  <si>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</si>
  <si>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</si>
  <si>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</si>
  <si>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</si>
  <si>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</si>
  <si>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</si>
  <si>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</si>
  <si>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</si>
  <si>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</si>
  <si>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</si>
  <si>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</si>
  <si>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</si>
  <si>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</si>
  <si>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</si>
  <si>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</si>
  <si>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</si>
  <si>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</si>
  <si>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</si>
  <si>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</si>
  <si>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</si>
  <si>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</si>
  <si>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</si>
  <si>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</si>
  <si>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</si>
  <si>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</si>
  <si>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</si>
  <si>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</si>
  <si>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</si>
  <si>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</si>
  <si>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</si>
  <si>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</si>
  <si>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</si>
  <si>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</si>
  <si>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</si>
  <si>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</si>
  <si>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</si>
  <si>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</si>
  <si>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</si>
  <si>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</si>
  <si>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</si>
  <si>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</si>
  <si>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</si>
  <si>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</si>
  <si>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</si>
  <si>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</si>
  <si>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</si>
  <si>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</si>
  <si>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</si>
  <si>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</si>
  <si>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</si>
  <si>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</si>
  <si>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</si>
  <si>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</si>
  <si>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</si>
  <si>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</si>
  <si>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</si>
  <si>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</si>
  <si>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</si>
  <si>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</si>
  <si>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</si>
  <si>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</si>
  <si>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</si>
  <si>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</si>
  <si>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</si>
  <si>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</si>
  <si>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</si>
  <si>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</si>
  <si>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</si>
  <si>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</si>
  <si>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</si>
  <si>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</si>
  <si>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</si>
  <si>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</si>
  <si>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</si>
  <si>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</si>
  <si>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</si>
  <si>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</si>
  <si>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</si>
  <si>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</si>
  <si>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</si>
  <si>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</si>
  <si>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</si>
  <si>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</si>
  <si>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</si>
  <si>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</si>
  <si>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</si>
  <si>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</si>
  <si>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</si>
  <si>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</si>
  <si>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</si>
  <si>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</si>
  <si>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</si>
  <si>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</si>
  <si>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</si>
  <si>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</si>
  <si>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</si>
  <si>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</si>
  <si>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</si>
  <si>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</si>
  <si>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</si>
  <si>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</si>
  <si>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</si>
  <si>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</si>
  <si>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</si>
  <si>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</si>
  <si>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</si>
  <si>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</si>
  <si>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</si>
  <si>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</si>
  <si>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</si>
  <si>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</si>
  <si>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</si>
  <si>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</si>
  <si>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</si>
  <si>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</si>
  <si>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</si>
  <si>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</si>
  <si>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</si>
  <si>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</si>
  <si>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</si>
  <si>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</si>
  <si>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</si>
  <si>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</si>
  <si>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</si>
  <si>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</si>
  <si>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</si>
  <si>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</si>
  <si>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</si>
  <si>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</si>
  <si>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</si>
  <si>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</si>
  <si>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</si>
  <si>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</si>
  <si>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</si>
  <si>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</si>
  <si>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</si>
  <si>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</si>
  <si>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</si>
  <si>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</si>
  <si>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</si>
  <si>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</si>
  <si>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</si>
  <si>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</si>
  <si>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</si>
  <si>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</si>
  <si>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</si>
  <si>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</si>
  <si>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</si>
  <si>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</si>
  <si>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</si>
  <si>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</si>
  <si>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</si>
  <si>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</si>
  <si>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</si>
  <si>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</si>
  <si>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</si>
  <si>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</si>
  <si>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</si>
  <si>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</si>
  <si>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</si>
  <si>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</si>
  <si>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</si>
  <si>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</si>
  <si>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</si>
  <si>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</si>
  <si>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</si>
  <si>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</si>
  <si>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</si>
  <si>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</si>
  <si>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</si>
  <si>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</si>
  <si>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</si>
  <si>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</si>
  <si>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</si>
  <si>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</si>
  <si>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</si>
  <si>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</si>
  <si>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</si>
  <si>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</si>
  <si>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</si>
  <si>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</si>
  <si>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</si>
  <si>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</si>
  <si>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</si>
  <si>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</si>
  <si>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</si>
  <si>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</si>
  <si>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</si>
  <si>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</si>
  <si>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</si>
  <si>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</si>
  <si>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</si>
  <si>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</si>
  <si>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</si>
  <si>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</si>
  <si>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</si>
  <si>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</si>
  <si>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</si>
  <si>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</si>
  <si>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</si>
  <si>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</si>
  <si>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</si>
  <si>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</si>
  <si>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</si>
  <si>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</si>
  <si>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</si>
  <si>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</si>
  <si>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</si>
  <si>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</si>
  <si>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</si>
  <si>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</si>
  <si>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</si>
  <si>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</si>
  <si>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</si>
  <si>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</si>
  <si>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</si>
  <si>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</si>
  <si>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</si>
  <si>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</si>
  <si>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</si>
  <si>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</si>
  <si>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</si>
  <si>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</si>
  <si>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</si>
  <si>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</si>
  <si>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</si>
  <si>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</si>
  <si>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</si>
  <si>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</si>
  <si>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</si>
  <si>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</si>
  <si>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</si>
  <si>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</si>
  <si>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</si>
  <si>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</si>
  <si>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</si>
  <si>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</si>
  <si>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</si>
  <si>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</si>
  <si>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</si>
  <si>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</si>
  <si>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</si>
  <si>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</si>
  <si>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</si>
  <si>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</si>
  <si>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</si>
  <si>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</si>
  <si>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</si>
  <si>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</si>
  <si>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</si>
  <si>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</si>
  <si>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</si>
  <si>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</si>
  <si>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</si>
  <si>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</si>
  <si>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</si>
  <si>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</si>
  <si>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</si>
  <si>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</si>
  <si>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</si>
  <si>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</si>
  <si>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</si>
  <si>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</si>
  <si>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</si>
  <si>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</si>
  <si>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</si>
  <si>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</si>
  <si>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</si>
  <si>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</si>
  <si>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</si>
  <si>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</si>
  <si>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</si>
  <si>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</si>
  <si>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</si>
  <si>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</si>
  <si>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</si>
  <si>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</si>
  <si>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</si>
  <si>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</si>
  <si>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</si>
  <si>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</si>
  <si>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</si>
  <si>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</si>
  <si>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</si>
  <si>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</si>
  <si>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</si>
  <si>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</si>
  <si>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</si>
  <si>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</si>
  <si>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</si>
  <si>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</si>
  <si>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</si>
  <si>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</si>
  <si>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</si>
  <si>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</si>
  <si>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</si>
  <si>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</si>
  <si>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</si>
  <si>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</si>
  <si>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</si>
  <si>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</si>
  <si>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</si>
  <si>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</si>
  <si>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</si>
  <si>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</si>
  <si>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</si>
  <si>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</si>
  <si>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</si>
  <si>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</si>
  <si>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</si>
  <si>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</si>
  <si>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</si>
  <si>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</si>
  <si>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</si>
  <si>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</si>
  <si>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</si>
  <si>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</si>
  <si>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</si>
  <si>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</si>
  <si>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</si>
  <si>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</si>
  <si>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</si>
  <si>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</si>
  <si>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</si>
  <si>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</si>
  <si>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</si>
  <si>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</si>
  <si>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</si>
  <si>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</si>
  <si>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</si>
  <si>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</si>
  <si>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</si>
  <si>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</si>
  <si>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</si>
  <si>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</si>
  <si>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</si>
  <si>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</si>
  <si>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</si>
  <si>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</si>
  <si>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</si>
  <si>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</si>
  <si>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</si>
  <si>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</si>
  <si>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</si>
  <si>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</si>
  <si>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</si>
  <si>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</si>
  <si>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</si>
  <si>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</si>
  <si>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</si>
  <si>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</si>
  <si>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</si>
  <si>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</si>
  <si>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</si>
  <si>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09.003.0008-0</t>
  </si>
  <si>
    <t>09.003.0008-A</t>
  </si>
  <si>
    <t>09.003.0009-0</t>
  </si>
  <si>
    <t>09.003.0009-A</t>
  </si>
  <si>
    <t>09.003.0026-0</t>
  </si>
  <si>
    <t>09.003.0026-A</t>
  </si>
  <si>
    <t>09.003.0034-0</t>
  </si>
  <si>
    <t>09.003.0034-A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</si>
  <si>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</si>
  <si>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</si>
  <si>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</si>
  <si>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</si>
  <si>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</si>
  <si>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</si>
  <si>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</si>
  <si>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</si>
  <si>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</si>
  <si>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</si>
  <si>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</si>
  <si>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</si>
  <si>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</si>
  <si>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</si>
  <si>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</si>
  <si>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</si>
  <si>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</si>
  <si>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</si>
  <si>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</si>
  <si>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</si>
  <si>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</si>
  <si>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</si>
  <si>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</si>
  <si>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</si>
  <si>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</si>
  <si>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</si>
  <si>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</si>
  <si>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</si>
  <si>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</si>
  <si>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</si>
  <si>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</si>
  <si>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</si>
  <si>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</si>
  <si>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</si>
  <si>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</si>
  <si>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</si>
  <si>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</si>
  <si>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</si>
  <si>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</si>
  <si>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</si>
  <si>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</si>
  <si>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</si>
  <si>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</si>
  <si>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</si>
  <si>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</si>
  <si>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</si>
  <si>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</si>
  <si>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</si>
  <si>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</si>
  <si>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</si>
  <si>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</si>
  <si>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</si>
  <si>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</si>
  <si>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</si>
  <si>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</si>
  <si>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</si>
  <si>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</si>
  <si>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</si>
  <si>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</si>
  <si>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</si>
  <si>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</si>
  <si>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</si>
  <si>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</si>
  <si>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</si>
  <si>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</si>
  <si>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</si>
  <si>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</si>
  <si>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</si>
  <si>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</si>
  <si>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</si>
  <si>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</si>
  <si>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</si>
  <si>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</si>
  <si>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</si>
  <si>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</si>
  <si>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</si>
  <si>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</si>
  <si>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</si>
  <si>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</si>
  <si>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</si>
  <si>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</si>
  <si>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</si>
  <si>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</si>
  <si>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</si>
  <si>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</si>
  <si>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</si>
  <si>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</si>
  <si>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</si>
  <si>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</si>
  <si>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</si>
  <si>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</si>
  <si>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</si>
  <si>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</si>
  <si>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</si>
  <si>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</si>
  <si>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</si>
  <si>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</si>
  <si>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</si>
  <si>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</si>
  <si>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</si>
  <si>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</si>
  <si>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</si>
  <si>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</si>
  <si>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</si>
  <si>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</si>
  <si>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</si>
  <si>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</si>
  <si>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</si>
  <si>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</si>
  <si>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</si>
  <si>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</si>
  <si>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</si>
  <si>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</si>
  <si>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</si>
  <si>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</si>
  <si>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</si>
  <si>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</si>
  <si>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</si>
  <si>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</si>
  <si>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</si>
  <si>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</si>
  <si>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</si>
  <si>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</si>
  <si>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</si>
  <si>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</si>
  <si>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</si>
  <si>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</si>
  <si>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</si>
  <si>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</si>
  <si>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</si>
  <si>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</si>
  <si>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</si>
  <si>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</si>
  <si>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</si>
  <si>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</si>
  <si>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</si>
  <si>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</si>
  <si>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</si>
  <si>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</si>
  <si>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</si>
  <si>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</si>
  <si>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</si>
  <si>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</si>
  <si>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</si>
  <si>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</si>
  <si>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</si>
  <si>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</si>
  <si>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</si>
  <si>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</si>
  <si>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</si>
  <si>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</si>
  <si>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</si>
  <si>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</si>
  <si>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</si>
  <si>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</si>
  <si>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</si>
  <si>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</si>
  <si>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</si>
  <si>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</si>
  <si>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</si>
  <si>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</si>
  <si>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</si>
  <si>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</si>
  <si>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</si>
  <si>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</si>
  <si>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</si>
  <si>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</si>
  <si>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</si>
  <si>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</si>
  <si>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</si>
  <si>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</si>
  <si>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</si>
  <si>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</si>
  <si>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</si>
  <si>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</si>
  <si>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</si>
  <si>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</si>
  <si>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</si>
  <si>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</si>
  <si>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</si>
  <si>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</si>
  <si>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</si>
  <si>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</si>
  <si>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</si>
  <si>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</si>
  <si>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</si>
  <si>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</si>
  <si>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</si>
  <si>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</si>
  <si>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</si>
  <si>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</si>
  <si>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</si>
  <si>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</si>
  <si>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</si>
  <si>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</si>
  <si>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</si>
  <si>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</si>
  <si>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</si>
  <si>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</si>
  <si>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</si>
  <si>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</si>
  <si>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</si>
  <si>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</si>
  <si>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09.006.0020-A</t>
  </si>
  <si>
    <t>09.006.0030-0</t>
  </si>
  <si>
    <t>ATERRO COM TERRA PRETA VEGETAL,PARA EXECUCAO DE GRAMADOS</t>
  </si>
  <si>
    <t>09.006.0030-A</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</si>
  <si>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</si>
  <si>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</si>
  <si>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</si>
  <si>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</si>
  <si>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</si>
  <si>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</si>
  <si>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</si>
  <si>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</si>
  <si>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</si>
  <si>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</si>
  <si>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</si>
  <si>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</si>
  <si>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</si>
  <si>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</si>
  <si>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</si>
  <si>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</si>
  <si>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</si>
  <si>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</si>
  <si>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</si>
  <si>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</si>
  <si>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</si>
  <si>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</si>
  <si>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</si>
  <si>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</si>
  <si>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</si>
  <si>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</si>
  <si>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</si>
  <si>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</si>
  <si>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</si>
  <si>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</si>
  <si>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</si>
  <si>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</si>
  <si>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</si>
  <si>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</si>
  <si>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</si>
  <si>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</si>
  <si>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</si>
  <si>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</si>
  <si>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</si>
  <si>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</si>
  <si>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</si>
  <si>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</si>
  <si>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</si>
  <si>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</si>
  <si>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</si>
  <si>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</si>
  <si>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</si>
  <si>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</si>
  <si>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</si>
  <si>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</si>
  <si>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</si>
  <si>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</si>
  <si>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</si>
  <si>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</si>
  <si>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</si>
  <si>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</si>
  <si>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</si>
  <si>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</si>
  <si>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</si>
  <si>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</si>
  <si>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</si>
  <si>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</si>
  <si>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</si>
  <si>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</si>
  <si>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</si>
  <si>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</si>
  <si>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</si>
  <si>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</si>
  <si>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</si>
  <si>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</si>
  <si>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</si>
  <si>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</si>
  <si>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</si>
  <si>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</si>
  <si>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</si>
  <si>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</si>
  <si>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</si>
  <si>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</si>
  <si>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</si>
  <si>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</si>
  <si>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</si>
  <si>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</si>
  <si>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</si>
  <si>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</si>
  <si>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</si>
  <si>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</si>
  <si>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</si>
  <si>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</si>
  <si>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</si>
  <si>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</si>
  <si>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</si>
  <si>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</si>
  <si>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</si>
  <si>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</si>
  <si>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</si>
  <si>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</si>
  <si>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</si>
  <si>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</si>
  <si>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</si>
  <si>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</si>
  <si>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</si>
  <si>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</si>
  <si>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</si>
  <si>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</si>
  <si>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</si>
  <si>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</si>
  <si>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</si>
  <si>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</si>
  <si>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</si>
  <si>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</si>
  <si>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</si>
  <si>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</si>
  <si>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</si>
  <si>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</si>
  <si>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</si>
  <si>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</si>
  <si>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</si>
  <si>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</si>
  <si>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</si>
  <si>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</si>
  <si>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</si>
  <si>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</si>
  <si>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</si>
  <si>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</si>
  <si>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</si>
  <si>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</si>
  <si>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</si>
  <si>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</si>
  <si>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</si>
  <si>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</si>
  <si>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</si>
  <si>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</si>
  <si>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</si>
  <si>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</si>
  <si>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</si>
  <si>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</si>
  <si>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</si>
  <si>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</si>
  <si>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</si>
  <si>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</si>
  <si>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</si>
  <si>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</si>
  <si>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</si>
  <si>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</si>
  <si>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</si>
  <si>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</si>
  <si>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</si>
  <si>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</si>
  <si>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</si>
  <si>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</si>
  <si>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</si>
  <si>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</si>
  <si>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</si>
  <si>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</si>
  <si>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</si>
  <si>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</si>
  <si>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</si>
  <si>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</si>
  <si>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</si>
  <si>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</si>
  <si>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</si>
  <si>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</si>
  <si>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</si>
  <si>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</si>
  <si>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</si>
  <si>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</si>
  <si>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</si>
  <si>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</si>
  <si>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</si>
  <si>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</si>
  <si>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</si>
  <si>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</si>
  <si>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</si>
  <si>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</si>
  <si>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</si>
  <si>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</si>
  <si>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</si>
  <si>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</si>
  <si>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</si>
  <si>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</si>
  <si>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</si>
  <si>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</si>
  <si>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</si>
  <si>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</si>
  <si>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</si>
  <si>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</si>
  <si>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</si>
  <si>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</si>
  <si>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</si>
  <si>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</si>
  <si>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</si>
  <si>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</si>
  <si>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</si>
  <si>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</si>
  <si>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</si>
  <si>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</si>
  <si>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</si>
  <si>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</si>
  <si>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</si>
  <si>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</si>
  <si>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</si>
  <si>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</si>
  <si>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</si>
  <si>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</si>
  <si>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</si>
  <si>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</si>
  <si>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</si>
  <si>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</si>
  <si>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</si>
  <si>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</si>
  <si>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</si>
  <si>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</si>
  <si>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</si>
  <si>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</si>
  <si>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</si>
  <si>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</si>
  <si>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</si>
  <si>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</si>
  <si>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</si>
  <si>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</si>
  <si>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</si>
  <si>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</si>
  <si>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</si>
  <si>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</si>
  <si>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</si>
  <si>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</si>
  <si>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</si>
  <si>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</si>
  <si>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</si>
  <si>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</si>
  <si>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</si>
  <si>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</si>
  <si>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</si>
  <si>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</si>
  <si>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</si>
  <si>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</si>
  <si>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</si>
  <si>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</si>
  <si>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</si>
  <si>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</si>
  <si>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</si>
  <si>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</si>
  <si>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</si>
  <si>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</si>
  <si>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</si>
  <si>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</si>
  <si>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</si>
  <si>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</si>
  <si>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</si>
  <si>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</si>
  <si>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</si>
  <si>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</si>
  <si>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</si>
  <si>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</si>
  <si>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</si>
  <si>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</si>
  <si>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</si>
  <si>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</si>
  <si>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</si>
  <si>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</si>
  <si>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</si>
  <si>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</si>
  <si>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</si>
  <si>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</si>
  <si>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</si>
  <si>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</si>
  <si>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</si>
  <si>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</si>
  <si>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</si>
  <si>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</si>
  <si>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</si>
  <si>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</si>
  <si>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</si>
  <si>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</si>
  <si>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</si>
  <si>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</si>
  <si>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</si>
  <si>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</si>
  <si>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</si>
  <si>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</si>
  <si>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</si>
  <si>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</si>
  <si>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</si>
  <si>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</si>
  <si>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</si>
  <si>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</si>
  <si>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</si>
  <si>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</si>
  <si>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</si>
  <si>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</si>
  <si>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</si>
  <si>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</si>
  <si>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</si>
  <si>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</si>
  <si>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</si>
  <si>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</si>
  <si>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</si>
  <si>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</si>
  <si>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</si>
  <si>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</si>
  <si>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</si>
  <si>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</si>
  <si>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</si>
  <si>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</si>
  <si>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</si>
  <si>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</si>
  <si>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</si>
  <si>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</si>
  <si>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</si>
  <si>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</si>
  <si>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</si>
  <si>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</si>
  <si>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</si>
  <si>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</si>
  <si>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</si>
  <si>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</si>
  <si>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</si>
  <si>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</si>
  <si>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</si>
  <si>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</si>
  <si>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</si>
  <si>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</si>
  <si>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</si>
  <si>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</si>
  <si>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</si>
  <si>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</si>
  <si>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</si>
  <si>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</si>
  <si>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</si>
  <si>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</si>
  <si>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</si>
  <si>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</si>
  <si>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</si>
  <si>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</si>
  <si>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</si>
  <si>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</si>
  <si>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</si>
  <si>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</si>
  <si>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</si>
  <si>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</si>
  <si>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</si>
  <si>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</si>
  <si>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</si>
  <si>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</si>
  <si>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</si>
  <si>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</si>
  <si>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</si>
  <si>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</si>
  <si>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</si>
  <si>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</si>
  <si>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</si>
  <si>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</si>
  <si>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</si>
  <si>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</si>
  <si>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</si>
  <si>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</si>
  <si>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</si>
  <si>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</si>
  <si>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</si>
  <si>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</si>
  <si>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</si>
  <si>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</si>
  <si>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</si>
  <si>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</si>
  <si>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</si>
  <si>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</si>
  <si>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</si>
  <si>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</si>
  <si>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</si>
  <si>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</si>
  <si>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</si>
  <si>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</si>
  <si>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</si>
  <si>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</si>
  <si>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</si>
  <si>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</si>
  <si>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</si>
  <si>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</si>
  <si>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</si>
  <si>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</si>
  <si>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</si>
  <si>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</si>
  <si>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</si>
  <si>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</si>
  <si>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</si>
  <si>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</si>
  <si>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</si>
  <si>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</si>
  <si>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</si>
  <si>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</si>
  <si>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</si>
  <si>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</si>
  <si>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</si>
  <si>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</si>
  <si>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</si>
  <si>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</si>
  <si>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</si>
  <si>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</si>
  <si>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</si>
  <si>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</si>
  <si>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</si>
  <si>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</si>
  <si>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</si>
  <si>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</si>
  <si>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</si>
  <si>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</si>
  <si>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</si>
  <si>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</si>
  <si>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</si>
  <si>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</si>
  <si>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</si>
  <si>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</si>
  <si>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</si>
  <si>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</si>
  <si>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</si>
  <si>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</si>
  <si>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</si>
  <si>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</si>
  <si>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</si>
  <si>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</si>
  <si>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</si>
  <si>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</si>
  <si>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</si>
  <si>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</si>
  <si>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</si>
  <si>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</si>
  <si>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</si>
  <si>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</si>
  <si>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</si>
  <si>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</si>
  <si>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</si>
  <si>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</si>
  <si>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</si>
  <si>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</si>
  <si>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</si>
  <si>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</si>
  <si>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</si>
  <si>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</si>
  <si>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</si>
  <si>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</si>
  <si>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</si>
  <si>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</si>
  <si>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</si>
  <si>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</si>
  <si>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</si>
  <si>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</si>
  <si>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</si>
  <si>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</si>
  <si>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</si>
  <si>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</si>
  <si>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</si>
  <si>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</si>
  <si>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</si>
  <si>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</si>
  <si>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</si>
  <si>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</si>
  <si>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</si>
  <si>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</si>
  <si>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</si>
  <si>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</si>
  <si>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</si>
  <si>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</si>
  <si>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</si>
  <si>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</si>
  <si>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</si>
  <si>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</si>
  <si>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</si>
  <si>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</si>
  <si>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</si>
  <si>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</si>
  <si>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</si>
  <si>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</si>
  <si>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</si>
  <si>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</si>
  <si>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</si>
  <si>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</si>
  <si>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</si>
  <si>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</si>
  <si>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</si>
  <si>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</si>
  <si>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</si>
  <si>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</si>
  <si>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</si>
  <si>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</si>
  <si>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</si>
  <si>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</si>
  <si>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</si>
  <si>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</si>
  <si>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</si>
  <si>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</si>
  <si>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</si>
  <si>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</si>
  <si>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</si>
  <si>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</si>
  <si>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</si>
  <si>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</si>
  <si>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</si>
  <si>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</si>
  <si>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</si>
  <si>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</si>
  <si>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</si>
  <si>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</si>
  <si>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</si>
  <si>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</si>
  <si>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</si>
  <si>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</si>
  <si>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</si>
  <si>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</si>
  <si>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</si>
  <si>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</si>
  <si>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</si>
  <si>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</si>
  <si>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</si>
  <si>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</si>
  <si>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</si>
  <si>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</si>
  <si>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</si>
  <si>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</si>
  <si>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</si>
  <si>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</si>
  <si>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</si>
  <si>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</si>
  <si>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</si>
  <si>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</si>
  <si>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</si>
  <si>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</si>
  <si>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</si>
  <si>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</si>
  <si>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</si>
  <si>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</si>
  <si>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</si>
  <si>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</si>
  <si>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</si>
  <si>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</si>
  <si>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</si>
  <si>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</si>
  <si>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</si>
  <si>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</si>
  <si>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</si>
  <si>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</si>
  <si>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</si>
  <si>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</si>
  <si>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</si>
  <si>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</si>
  <si>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</si>
  <si>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</si>
  <si>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</si>
  <si>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</si>
  <si>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</si>
  <si>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</si>
  <si>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</si>
  <si>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</si>
  <si>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</si>
  <si>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</si>
  <si>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</si>
  <si>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</si>
  <si>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</si>
  <si>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</si>
  <si>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</si>
  <si>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</si>
  <si>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</si>
  <si>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</si>
  <si>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</si>
  <si>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</si>
  <si>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</si>
  <si>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</si>
  <si>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</si>
  <si>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</si>
  <si>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</si>
  <si>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</si>
  <si>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</si>
  <si>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</si>
  <si>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</si>
  <si>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</si>
  <si>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</si>
  <si>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</si>
  <si>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</si>
  <si>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</si>
  <si>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</si>
  <si>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</si>
  <si>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</si>
  <si>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</si>
  <si>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</si>
  <si>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10.014.0001-A</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</si>
  <si>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</si>
  <si>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</si>
  <si>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</si>
  <si>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</si>
  <si>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</si>
  <si>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</si>
  <si>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</si>
  <si>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</si>
  <si>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</si>
  <si>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</si>
  <si>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</si>
  <si>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</si>
  <si>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</si>
  <si>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</si>
  <si>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</si>
  <si>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</si>
  <si>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</si>
  <si>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</si>
  <si>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</si>
  <si>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</si>
  <si>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</si>
  <si>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</si>
  <si>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</si>
  <si>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</si>
  <si>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</si>
  <si>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</si>
  <si>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</si>
  <si>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</si>
  <si>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</si>
  <si>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</si>
  <si>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</si>
  <si>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</si>
  <si>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</si>
  <si>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</si>
  <si>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</si>
  <si>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</si>
  <si>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</si>
  <si>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</si>
  <si>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</si>
  <si>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</si>
  <si>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</si>
  <si>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</si>
  <si>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</si>
  <si>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</si>
  <si>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</si>
  <si>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</si>
  <si>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</si>
  <si>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</si>
  <si>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</si>
  <si>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</si>
  <si>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</si>
  <si>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</si>
  <si>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</si>
  <si>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</si>
  <si>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</si>
  <si>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</si>
  <si>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</si>
  <si>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</si>
  <si>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</si>
  <si>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</si>
  <si>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</si>
  <si>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</si>
  <si>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</si>
  <si>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</si>
  <si>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</si>
  <si>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</si>
  <si>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</si>
  <si>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</si>
  <si>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</si>
  <si>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</si>
  <si>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</si>
  <si>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</si>
  <si>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</si>
  <si>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</si>
  <si>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</si>
  <si>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</si>
  <si>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</si>
  <si>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</si>
  <si>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</si>
  <si>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</si>
  <si>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11.001.0018-0</t>
  </si>
  <si>
    <t>11.001.0018-A</t>
  </si>
  <si>
    <t>11.001.0019-0</t>
  </si>
  <si>
    <t>11.001.0019-A</t>
  </si>
  <si>
    <t>11.001.0020-1</t>
  </si>
  <si>
    <t>11.001.0020-B</t>
  </si>
  <si>
    <t>11.001.0030-0</t>
  </si>
  <si>
    <t>11.001.0030-A</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</si>
  <si>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</si>
  <si>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</si>
  <si>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</si>
  <si>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</si>
  <si>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</si>
  <si>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</si>
  <si>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</si>
  <si>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</si>
  <si>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</si>
  <si>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</si>
  <si>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</si>
  <si>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</si>
  <si>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</si>
  <si>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</si>
  <si>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</si>
  <si>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</si>
  <si>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</si>
  <si>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</si>
  <si>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</si>
  <si>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</si>
  <si>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</si>
  <si>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</si>
  <si>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</si>
  <si>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</si>
  <si>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</si>
  <si>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</si>
  <si>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</si>
  <si>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</si>
  <si>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</si>
  <si>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</si>
  <si>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</si>
  <si>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</si>
  <si>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</si>
  <si>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</si>
  <si>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</si>
  <si>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</si>
  <si>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</si>
  <si>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</si>
  <si>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</si>
  <si>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</si>
  <si>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</si>
  <si>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</si>
  <si>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</si>
  <si>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</si>
  <si>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</si>
  <si>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</si>
  <si>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</si>
  <si>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</si>
  <si>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</si>
  <si>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</si>
  <si>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</si>
  <si>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</si>
  <si>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</si>
  <si>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</si>
  <si>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</si>
  <si>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</si>
  <si>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</si>
  <si>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</si>
  <si>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</si>
  <si>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</si>
  <si>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</si>
  <si>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</si>
  <si>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</si>
  <si>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</si>
  <si>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</si>
  <si>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</si>
  <si>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</si>
  <si>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</si>
  <si>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</si>
  <si>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</si>
  <si>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</si>
  <si>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</si>
  <si>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</si>
  <si>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</si>
  <si>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</si>
  <si>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</si>
  <si>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</si>
  <si>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</si>
  <si>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</si>
  <si>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</si>
  <si>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</si>
  <si>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</si>
  <si>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</si>
  <si>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</si>
  <si>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</si>
  <si>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</si>
  <si>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</si>
  <si>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</si>
  <si>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</si>
  <si>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</si>
  <si>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</si>
  <si>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</si>
  <si>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</si>
  <si>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</si>
  <si>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</si>
  <si>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</si>
  <si>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</si>
  <si>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</si>
  <si>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</si>
  <si>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</si>
  <si>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</si>
  <si>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</si>
  <si>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</si>
  <si>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</si>
  <si>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</si>
  <si>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</si>
  <si>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</si>
  <si>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</si>
  <si>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</si>
  <si>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</si>
  <si>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</si>
  <si>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</si>
  <si>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</si>
  <si>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</si>
  <si>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</si>
  <si>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</si>
  <si>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</si>
  <si>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</si>
  <si>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</si>
  <si>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</si>
  <si>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</si>
  <si>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</si>
  <si>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</si>
  <si>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</si>
  <si>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</si>
  <si>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</si>
  <si>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</si>
  <si>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</si>
  <si>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</si>
  <si>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</si>
  <si>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</si>
  <si>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</si>
  <si>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</si>
  <si>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</si>
  <si>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</si>
  <si>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</si>
  <si>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</si>
  <si>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</si>
  <si>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</si>
  <si>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</si>
  <si>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</si>
  <si>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</si>
  <si>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</si>
  <si>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</si>
  <si>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</si>
  <si>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</si>
  <si>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</si>
  <si>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</si>
  <si>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</si>
  <si>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</si>
  <si>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</si>
  <si>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</si>
  <si>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</si>
  <si>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</si>
  <si>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</si>
  <si>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</si>
  <si>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</si>
  <si>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</si>
  <si>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</si>
  <si>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</si>
  <si>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</si>
  <si>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</si>
  <si>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</si>
  <si>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</si>
  <si>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</si>
  <si>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</si>
  <si>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</si>
  <si>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</si>
  <si>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</si>
  <si>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</si>
  <si>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</si>
  <si>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</si>
  <si>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</si>
  <si>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</si>
  <si>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</si>
  <si>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</si>
  <si>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</si>
  <si>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</si>
  <si>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</si>
  <si>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</si>
  <si>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</si>
  <si>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</si>
  <si>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</si>
  <si>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</si>
  <si>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</si>
  <si>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</si>
  <si>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</si>
  <si>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</si>
  <si>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</si>
  <si>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</si>
  <si>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</si>
  <si>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</si>
  <si>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</si>
  <si>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</si>
  <si>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</si>
  <si>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</si>
  <si>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</si>
  <si>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</si>
  <si>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</si>
  <si>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</si>
  <si>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</si>
  <si>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</si>
  <si>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</si>
  <si>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</si>
  <si>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</si>
  <si>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</si>
  <si>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</si>
  <si>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</si>
  <si>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</si>
  <si>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</si>
  <si>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</si>
  <si>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</si>
  <si>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</si>
  <si>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</si>
  <si>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</si>
  <si>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</si>
  <si>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</si>
  <si>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</si>
  <si>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</si>
  <si>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</si>
  <si>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</si>
  <si>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</si>
  <si>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</si>
  <si>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</si>
  <si>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</si>
  <si>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</si>
  <si>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</si>
  <si>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</si>
  <si>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</si>
  <si>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</si>
  <si>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</si>
  <si>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</si>
  <si>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</si>
  <si>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</si>
  <si>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</si>
  <si>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</si>
  <si>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</si>
  <si>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</si>
  <si>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</si>
  <si>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</si>
  <si>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</si>
  <si>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</si>
  <si>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</si>
  <si>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</si>
  <si>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</si>
  <si>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</si>
  <si>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</si>
  <si>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</si>
  <si>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</si>
  <si>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</si>
  <si>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</si>
  <si>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</si>
  <si>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</si>
  <si>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</si>
  <si>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</si>
  <si>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</si>
  <si>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</si>
  <si>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</si>
  <si>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</si>
  <si>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</si>
  <si>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</si>
  <si>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</si>
  <si>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</si>
  <si>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</si>
  <si>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</si>
  <si>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</si>
  <si>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</si>
  <si>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</si>
  <si>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</si>
  <si>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</si>
  <si>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</si>
  <si>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</si>
  <si>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</si>
  <si>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</si>
  <si>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</si>
  <si>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</si>
  <si>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</si>
  <si>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</si>
  <si>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</si>
  <si>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</si>
  <si>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</si>
  <si>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</si>
  <si>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</si>
  <si>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</si>
  <si>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</si>
  <si>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</si>
  <si>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</si>
  <si>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</si>
  <si>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</si>
  <si>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</si>
  <si>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</si>
  <si>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</si>
  <si>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</si>
  <si>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</si>
  <si>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</si>
  <si>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</si>
  <si>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</si>
  <si>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</si>
  <si>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</si>
  <si>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</si>
  <si>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</si>
  <si>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</si>
  <si>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</si>
  <si>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</si>
  <si>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</si>
  <si>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</si>
  <si>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</si>
  <si>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</si>
  <si>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</si>
  <si>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</si>
  <si>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</si>
  <si>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</si>
  <si>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</si>
  <si>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</si>
  <si>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</si>
  <si>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</si>
  <si>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</si>
  <si>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</si>
  <si>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</si>
  <si>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</si>
  <si>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</si>
  <si>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</si>
  <si>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</si>
  <si>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</si>
  <si>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</si>
  <si>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</si>
  <si>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</si>
  <si>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</si>
  <si>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</si>
  <si>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</si>
  <si>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</si>
  <si>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</si>
  <si>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</si>
  <si>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</si>
  <si>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</si>
  <si>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</si>
  <si>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</si>
  <si>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</si>
  <si>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</si>
  <si>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</si>
  <si>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</si>
  <si>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</si>
  <si>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</si>
  <si>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</si>
  <si>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</si>
  <si>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</si>
  <si>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</si>
  <si>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</si>
  <si>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</si>
  <si>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</si>
  <si>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</si>
  <si>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</si>
  <si>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</si>
  <si>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</si>
  <si>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</si>
  <si>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</si>
  <si>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</si>
  <si>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</si>
  <si>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</si>
  <si>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</si>
  <si>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</si>
  <si>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</si>
  <si>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</si>
  <si>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</si>
  <si>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</si>
  <si>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</si>
  <si>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</si>
  <si>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</si>
  <si>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</si>
  <si>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</si>
  <si>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</si>
  <si>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</si>
  <si>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</si>
  <si>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</si>
  <si>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</si>
  <si>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</si>
  <si>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</si>
  <si>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</si>
  <si>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</si>
  <si>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</si>
  <si>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</si>
  <si>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</si>
  <si>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</si>
  <si>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</si>
  <si>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</si>
  <si>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</si>
  <si>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</si>
  <si>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</si>
  <si>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</si>
  <si>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</si>
  <si>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</si>
  <si>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</si>
  <si>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</si>
  <si>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</si>
  <si>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</si>
  <si>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</si>
  <si>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</si>
  <si>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</si>
  <si>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</si>
  <si>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</si>
  <si>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</si>
  <si>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</si>
  <si>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</si>
  <si>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</si>
  <si>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</si>
  <si>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</si>
  <si>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</si>
  <si>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</si>
  <si>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</si>
  <si>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</si>
  <si>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</si>
  <si>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</si>
  <si>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</si>
  <si>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</si>
  <si>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</si>
  <si>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</si>
  <si>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</si>
  <si>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</si>
  <si>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</si>
  <si>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</si>
  <si>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</si>
  <si>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</si>
  <si>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</si>
  <si>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</si>
  <si>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</si>
  <si>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</si>
  <si>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</si>
  <si>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</si>
  <si>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</si>
  <si>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</si>
  <si>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</si>
  <si>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</si>
  <si>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</si>
  <si>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</si>
  <si>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</si>
  <si>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</si>
  <si>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</si>
  <si>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</si>
  <si>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</si>
  <si>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</si>
  <si>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</si>
  <si>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</si>
  <si>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</si>
  <si>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</si>
  <si>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</si>
  <si>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</si>
  <si>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</si>
  <si>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</si>
  <si>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</si>
  <si>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</si>
  <si>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</si>
  <si>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</si>
  <si>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</si>
  <si>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</si>
  <si>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</si>
  <si>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</si>
  <si>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</si>
  <si>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</si>
  <si>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</si>
  <si>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</si>
  <si>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</si>
  <si>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</si>
  <si>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</si>
  <si>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</si>
  <si>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</si>
  <si>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</si>
  <si>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</si>
  <si>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</si>
  <si>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</si>
  <si>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</si>
  <si>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</si>
  <si>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</si>
  <si>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</si>
  <si>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</si>
  <si>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</si>
  <si>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</si>
  <si>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</si>
  <si>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</si>
  <si>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</si>
  <si>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</si>
  <si>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</si>
  <si>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</si>
  <si>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</si>
  <si>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</si>
  <si>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</si>
  <si>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</si>
  <si>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</si>
  <si>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</si>
  <si>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</si>
  <si>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</si>
  <si>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</si>
  <si>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</si>
  <si>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</si>
  <si>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</si>
  <si>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</si>
  <si>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</si>
  <si>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</si>
  <si>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</si>
  <si>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</si>
  <si>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</si>
  <si>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</si>
  <si>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</si>
  <si>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</si>
  <si>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</si>
  <si>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</si>
  <si>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</si>
  <si>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</si>
  <si>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</si>
  <si>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</si>
  <si>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</si>
  <si>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</si>
  <si>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</si>
  <si>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</si>
  <si>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</si>
  <si>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</si>
  <si>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</si>
  <si>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</si>
  <si>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</si>
  <si>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</si>
  <si>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</si>
  <si>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</si>
  <si>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</si>
  <si>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</si>
  <si>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</si>
  <si>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</si>
  <si>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</si>
  <si>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</si>
  <si>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</si>
  <si>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</si>
  <si>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</si>
  <si>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</si>
  <si>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</si>
  <si>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</si>
  <si>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</si>
  <si>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</si>
  <si>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</si>
  <si>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</si>
  <si>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</si>
  <si>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</si>
  <si>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</si>
  <si>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</si>
  <si>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</si>
  <si>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</si>
  <si>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</si>
  <si>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</si>
  <si>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</si>
  <si>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</si>
  <si>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</si>
  <si>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</si>
  <si>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</si>
  <si>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</si>
  <si>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</si>
  <si>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</si>
  <si>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</si>
  <si>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</si>
  <si>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</si>
  <si>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</si>
  <si>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</si>
  <si>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</si>
  <si>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</si>
  <si>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</si>
  <si>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</si>
  <si>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</si>
  <si>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</si>
  <si>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</si>
  <si>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</si>
  <si>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</si>
  <si>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</si>
  <si>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</si>
  <si>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</si>
  <si>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</si>
  <si>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</si>
  <si>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</si>
  <si>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</si>
  <si>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</si>
  <si>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</si>
  <si>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</si>
  <si>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</si>
  <si>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</si>
  <si>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</si>
  <si>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</si>
  <si>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</si>
  <si>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</si>
  <si>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</si>
  <si>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</si>
  <si>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</si>
  <si>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</si>
  <si>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</si>
  <si>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</si>
  <si>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</si>
  <si>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</si>
  <si>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</si>
  <si>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</si>
  <si>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</si>
  <si>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</si>
  <si>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</si>
  <si>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</si>
  <si>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</si>
  <si>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</si>
  <si>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</si>
  <si>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</si>
  <si>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</si>
  <si>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</si>
  <si>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</si>
  <si>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</si>
  <si>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</si>
  <si>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</si>
  <si>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</si>
  <si>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</si>
  <si>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</si>
  <si>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</si>
  <si>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</si>
  <si>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</si>
  <si>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</si>
  <si>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</si>
  <si>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</si>
  <si>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</si>
  <si>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</si>
  <si>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</si>
  <si>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</si>
  <si>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</si>
  <si>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</si>
  <si>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</si>
  <si>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</si>
  <si>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</si>
  <si>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</si>
  <si>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</si>
  <si>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</si>
  <si>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</si>
  <si>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</si>
  <si>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</si>
  <si>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</si>
  <si>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</si>
  <si>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</si>
  <si>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</si>
  <si>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</si>
  <si>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</si>
  <si>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</si>
  <si>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</si>
  <si>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</si>
  <si>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</si>
  <si>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</si>
  <si>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</si>
  <si>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</si>
  <si>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</si>
  <si>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</si>
  <si>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</si>
  <si>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</si>
  <si>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</si>
  <si>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</si>
  <si>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</si>
  <si>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</si>
  <si>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</si>
  <si>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</si>
  <si>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</si>
  <si>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</si>
  <si>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</si>
  <si>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</si>
  <si>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</si>
  <si>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</si>
  <si>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</si>
  <si>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</si>
  <si>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</si>
  <si>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</si>
  <si>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</si>
  <si>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</si>
  <si>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</si>
  <si>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</si>
  <si>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</si>
  <si>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</si>
  <si>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</si>
  <si>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</si>
  <si>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</si>
  <si>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</si>
  <si>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</si>
  <si>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</si>
  <si>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</si>
  <si>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</si>
  <si>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</si>
  <si>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</si>
  <si>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</si>
  <si>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</si>
  <si>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</si>
  <si>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</si>
  <si>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</si>
  <si>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</si>
  <si>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</si>
  <si>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</si>
  <si>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</si>
  <si>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</si>
  <si>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</si>
  <si>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</si>
  <si>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</si>
  <si>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</si>
  <si>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</si>
  <si>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</si>
  <si>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</si>
  <si>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</si>
  <si>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</si>
  <si>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</si>
  <si>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</si>
  <si>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</si>
  <si>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</si>
  <si>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</si>
  <si>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</si>
  <si>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</si>
  <si>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</si>
  <si>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</si>
  <si>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</si>
  <si>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</si>
  <si>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</si>
  <si>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</si>
  <si>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</si>
  <si>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</si>
  <si>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</si>
  <si>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</si>
  <si>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</si>
  <si>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</si>
  <si>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</si>
  <si>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</si>
  <si>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</si>
  <si>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</si>
  <si>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</si>
  <si>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</si>
  <si>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</si>
  <si>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</si>
  <si>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</si>
  <si>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</si>
  <si>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</si>
  <si>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</si>
  <si>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</si>
  <si>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</si>
  <si>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</si>
  <si>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</si>
  <si>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</si>
  <si>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</si>
  <si>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</si>
  <si>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</si>
  <si>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</si>
  <si>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</si>
  <si>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</si>
  <si>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</si>
  <si>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</si>
  <si>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</si>
  <si>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</si>
  <si>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</si>
  <si>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</si>
  <si>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</si>
  <si>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</si>
  <si>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</si>
  <si>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</si>
  <si>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</si>
  <si>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</si>
  <si>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</si>
  <si>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</si>
  <si>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</si>
  <si>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</si>
  <si>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</si>
  <si>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</si>
  <si>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</si>
  <si>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</si>
  <si>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</si>
  <si>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</si>
  <si>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</si>
  <si>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</si>
  <si>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</si>
  <si>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</si>
  <si>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</si>
  <si>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</si>
  <si>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</si>
  <si>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</si>
  <si>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</si>
  <si>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</si>
  <si>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</si>
  <si>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</si>
  <si>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</si>
  <si>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</si>
  <si>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</si>
  <si>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</si>
  <si>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</si>
  <si>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</si>
  <si>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</si>
  <si>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</si>
  <si>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</si>
  <si>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</si>
  <si>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</si>
  <si>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</si>
  <si>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</si>
  <si>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</si>
  <si>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</si>
  <si>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</si>
  <si>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</si>
  <si>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</si>
  <si>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</si>
  <si>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</si>
  <si>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</si>
  <si>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</si>
  <si>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</si>
  <si>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</si>
  <si>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</si>
  <si>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</si>
  <si>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</si>
  <si>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</si>
  <si>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</si>
  <si>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</si>
  <si>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</si>
  <si>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</si>
  <si>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</si>
  <si>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</si>
  <si>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</si>
  <si>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</si>
  <si>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</si>
  <si>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</si>
  <si>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</si>
  <si>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</si>
  <si>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</si>
  <si>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</si>
  <si>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</si>
  <si>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</si>
  <si>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</si>
  <si>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</si>
  <si>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</si>
  <si>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</si>
  <si>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</si>
  <si>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</si>
  <si>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</si>
  <si>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</si>
  <si>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</si>
  <si>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</si>
  <si>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</si>
  <si>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</si>
  <si>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</si>
  <si>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</si>
  <si>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</si>
  <si>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</si>
  <si>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</si>
  <si>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</si>
  <si>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</si>
  <si>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</si>
  <si>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</si>
  <si>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</si>
  <si>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</si>
  <si>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</si>
  <si>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</si>
  <si>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</si>
  <si>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</si>
  <si>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</si>
  <si>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</si>
  <si>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</si>
  <si>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</si>
  <si>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</si>
  <si>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</si>
  <si>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</si>
  <si>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</si>
  <si>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</si>
  <si>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</si>
  <si>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</si>
  <si>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</si>
  <si>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</si>
  <si>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</si>
  <si>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</si>
  <si>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</si>
  <si>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</si>
  <si>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</si>
  <si>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</si>
  <si>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</si>
  <si>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</si>
  <si>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</si>
  <si>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</si>
  <si>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</si>
  <si>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</si>
  <si>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</si>
  <si>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</si>
  <si>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</si>
  <si>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</si>
  <si>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</si>
  <si>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</si>
  <si>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</si>
  <si>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</si>
  <si>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</si>
  <si>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</si>
  <si>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</si>
  <si>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</si>
  <si>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</si>
  <si>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</si>
  <si>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</si>
  <si>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</si>
  <si>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</si>
  <si>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</si>
  <si>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</si>
  <si>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</si>
  <si>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</si>
  <si>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</si>
  <si>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</si>
  <si>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</si>
  <si>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</si>
  <si>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</si>
  <si>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</si>
  <si>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</si>
  <si>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</si>
  <si>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</si>
  <si>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</si>
  <si>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</si>
  <si>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</si>
  <si>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</si>
  <si>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</si>
  <si>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</si>
  <si>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</si>
  <si>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</si>
  <si>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</si>
  <si>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</si>
  <si>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</si>
  <si>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</si>
  <si>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</si>
  <si>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</si>
  <si>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</si>
  <si>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</si>
  <si>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</si>
  <si>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</si>
  <si>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</si>
  <si>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</si>
  <si>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</si>
  <si>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</si>
  <si>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</si>
  <si>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</si>
  <si>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</si>
  <si>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</si>
  <si>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</si>
  <si>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</si>
  <si>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</si>
  <si>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</si>
  <si>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</si>
  <si>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</si>
  <si>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</si>
  <si>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</si>
  <si>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</si>
  <si>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</si>
  <si>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</si>
  <si>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</si>
  <si>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</si>
  <si>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</si>
  <si>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</si>
  <si>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</si>
  <si>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</si>
  <si>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</si>
  <si>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</si>
  <si>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</si>
  <si>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</si>
  <si>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</si>
  <si>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</si>
  <si>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</si>
  <si>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</si>
  <si>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</si>
  <si>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</si>
  <si>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</si>
  <si>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</si>
  <si>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</si>
  <si>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</si>
  <si>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</si>
  <si>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</si>
  <si>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</si>
  <si>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</si>
  <si>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</si>
  <si>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</si>
  <si>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</si>
  <si>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</si>
  <si>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</si>
  <si>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</si>
  <si>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</si>
  <si>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</si>
  <si>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</si>
  <si>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</si>
  <si>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</si>
  <si>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</si>
  <si>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</si>
  <si>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</si>
  <si>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</si>
  <si>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</si>
  <si>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</si>
  <si>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</si>
  <si>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</si>
  <si>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</si>
  <si>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</si>
  <si>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</si>
  <si>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</si>
  <si>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</si>
  <si>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</si>
  <si>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</si>
  <si>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</si>
  <si>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</si>
  <si>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</si>
  <si>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</si>
  <si>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</si>
  <si>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</si>
  <si>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</si>
  <si>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</si>
  <si>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</si>
  <si>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</si>
  <si>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</si>
  <si>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</si>
  <si>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</si>
  <si>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</si>
  <si>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</si>
  <si>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</si>
  <si>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</si>
  <si>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</si>
  <si>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</si>
  <si>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</si>
  <si>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</si>
  <si>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</si>
  <si>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</si>
  <si>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</si>
  <si>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</si>
  <si>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</si>
  <si>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</si>
  <si>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</si>
  <si>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</si>
  <si>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</si>
  <si>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</si>
  <si>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</si>
  <si>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</si>
  <si>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</si>
  <si>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</si>
  <si>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</si>
  <si>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</si>
  <si>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</si>
  <si>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</si>
  <si>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</si>
  <si>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</si>
  <si>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</si>
  <si>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</si>
  <si>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</si>
  <si>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</si>
  <si>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</si>
  <si>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</si>
  <si>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</si>
  <si>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</si>
  <si>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</si>
  <si>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</si>
  <si>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</si>
  <si>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</si>
  <si>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</si>
  <si>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</si>
  <si>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</si>
  <si>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</si>
  <si>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</si>
  <si>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</si>
  <si>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</si>
  <si>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</si>
  <si>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</si>
  <si>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</si>
  <si>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</si>
  <si>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</si>
  <si>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</si>
  <si>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</si>
  <si>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</si>
  <si>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</si>
  <si>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</si>
  <si>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</si>
  <si>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</si>
  <si>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</si>
  <si>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</si>
  <si>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</si>
  <si>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</si>
  <si>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</si>
  <si>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</si>
  <si>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</si>
  <si>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</si>
  <si>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</si>
  <si>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</si>
  <si>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</si>
  <si>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</si>
  <si>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</si>
  <si>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</si>
  <si>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</si>
  <si>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</si>
  <si>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</si>
  <si>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</si>
  <si>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</si>
  <si>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</si>
  <si>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</si>
  <si>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</si>
  <si>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</si>
  <si>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</si>
  <si>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</si>
  <si>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</si>
  <si>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</si>
  <si>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</si>
  <si>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</si>
  <si>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</si>
  <si>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</si>
  <si>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</si>
  <si>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</si>
  <si>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</si>
  <si>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</si>
  <si>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</si>
  <si>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</si>
  <si>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</si>
  <si>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</si>
  <si>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</si>
  <si>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</si>
  <si>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</si>
  <si>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</si>
  <si>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</si>
  <si>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</si>
  <si>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</si>
  <si>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</si>
  <si>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</si>
  <si>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</si>
  <si>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</si>
  <si>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</si>
  <si>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</si>
  <si>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</si>
  <si>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</si>
  <si>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</si>
  <si>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</si>
  <si>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</si>
  <si>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</si>
  <si>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</si>
  <si>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</si>
  <si>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</si>
  <si>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</si>
  <si>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</si>
  <si>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</si>
  <si>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</si>
  <si>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</si>
  <si>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</si>
  <si>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</si>
  <si>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</si>
  <si>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</si>
  <si>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</si>
  <si>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</si>
  <si>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</si>
  <si>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</si>
  <si>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</si>
  <si>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</si>
  <si>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</si>
  <si>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</si>
  <si>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</si>
  <si>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</si>
  <si>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</si>
  <si>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</si>
  <si>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</si>
  <si>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</si>
  <si>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</si>
  <si>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</si>
  <si>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</si>
  <si>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</si>
  <si>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</si>
  <si>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</si>
  <si>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</si>
  <si>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</si>
  <si>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</si>
  <si>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</si>
  <si>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</si>
  <si>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</si>
  <si>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</si>
  <si>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</si>
  <si>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</si>
  <si>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</si>
  <si>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</si>
  <si>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</si>
  <si>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</si>
  <si>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</si>
  <si>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</si>
  <si>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</si>
  <si>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</si>
  <si>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</si>
  <si>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</si>
  <si>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</si>
  <si>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</si>
  <si>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</si>
  <si>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</si>
  <si>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</si>
  <si>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</si>
  <si>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</si>
  <si>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</si>
  <si>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</si>
  <si>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</si>
  <si>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</si>
  <si>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</si>
  <si>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</si>
  <si>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</si>
  <si>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</si>
  <si>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</si>
  <si>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</si>
  <si>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</si>
  <si>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</si>
  <si>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</si>
  <si>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</si>
  <si>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</si>
  <si>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</si>
  <si>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</si>
  <si>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</si>
  <si>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</si>
  <si>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</si>
  <si>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</si>
  <si>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</si>
  <si>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</si>
  <si>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</si>
  <si>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</si>
  <si>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</si>
  <si>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</si>
  <si>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</si>
  <si>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</si>
  <si>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</si>
  <si>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</si>
  <si>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</si>
  <si>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</si>
  <si>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</si>
  <si>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</si>
  <si>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</si>
  <si>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</si>
  <si>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</si>
  <si>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</si>
  <si>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</si>
  <si>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</si>
  <si>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</si>
  <si>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</si>
  <si>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</si>
  <si>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</si>
  <si>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</si>
  <si>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</si>
  <si>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</si>
  <si>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</si>
  <si>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</si>
  <si>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</si>
  <si>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</si>
  <si>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</si>
  <si>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</si>
  <si>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</si>
  <si>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</si>
  <si>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</si>
  <si>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</si>
  <si>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</si>
  <si>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</si>
  <si>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</si>
  <si>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</si>
  <si>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</si>
  <si>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</si>
  <si>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</si>
  <si>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</si>
  <si>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</si>
  <si>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</si>
  <si>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</si>
  <si>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</si>
  <si>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</si>
  <si>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</si>
  <si>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</si>
  <si>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</si>
  <si>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</si>
  <si>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</si>
  <si>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</si>
  <si>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</si>
  <si>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</si>
  <si>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</si>
  <si>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</si>
  <si>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</si>
  <si>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</si>
  <si>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</si>
  <si>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</si>
  <si>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</si>
  <si>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</si>
  <si>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</si>
  <si>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</si>
  <si>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</si>
  <si>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</si>
  <si>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</si>
  <si>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</si>
  <si>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</si>
  <si>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</si>
  <si>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</si>
  <si>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</si>
  <si>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</si>
  <si>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</si>
  <si>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</si>
  <si>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</si>
  <si>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</si>
  <si>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</si>
  <si>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</si>
  <si>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</si>
  <si>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</si>
  <si>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</si>
  <si>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</si>
  <si>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</si>
  <si>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</si>
  <si>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</si>
  <si>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</si>
  <si>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</si>
  <si>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</si>
  <si>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</si>
  <si>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</si>
  <si>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</si>
  <si>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</si>
  <si>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</si>
  <si>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</si>
  <si>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</si>
  <si>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</si>
  <si>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</si>
  <si>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</si>
  <si>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</si>
  <si>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</si>
  <si>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</si>
  <si>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</si>
  <si>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</si>
  <si>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</si>
  <si>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</si>
  <si>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</si>
  <si>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</si>
  <si>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</si>
  <si>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</si>
  <si>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</si>
  <si>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</si>
  <si>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</si>
  <si>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</si>
  <si>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</si>
  <si>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</si>
  <si>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</si>
  <si>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</si>
  <si>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</si>
  <si>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</si>
  <si>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</si>
  <si>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</si>
  <si>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</si>
  <si>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</si>
  <si>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</si>
  <si>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</si>
  <si>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</si>
  <si>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</si>
  <si>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</si>
  <si>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</si>
  <si>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</si>
  <si>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</si>
  <si>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</si>
  <si>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</si>
  <si>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</si>
  <si>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</si>
  <si>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</si>
  <si>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</si>
  <si>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</si>
  <si>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</si>
  <si>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</si>
  <si>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</si>
  <si>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</si>
  <si>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</si>
  <si>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</si>
  <si>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</si>
  <si>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</si>
  <si>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</si>
  <si>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</si>
  <si>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</si>
  <si>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</si>
  <si>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</si>
  <si>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</si>
  <si>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</si>
  <si>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</si>
  <si>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</si>
  <si>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</si>
  <si>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</si>
  <si>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</si>
  <si>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</si>
  <si>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</si>
  <si>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</si>
  <si>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</si>
  <si>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</si>
  <si>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</si>
  <si>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</si>
  <si>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</si>
  <si>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</si>
  <si>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</si>
  <si>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</si>
  <si>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</si>
  <si>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</si>
  <si>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</si>
  <si>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</si>
  <si>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</si>
  <si>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</si>
  <si>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</si>
  <si>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</si>
  <si>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</si>
  <si>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</si>
  <si>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</si>
  <si>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</si>
  <si>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</si>
  <si>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</si>
  <si>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</si>
  <si>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</si>
  <si>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</si>
  <si>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</si>
  <si>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</si>
  <si>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</si>
  <si>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</si>
  <si>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</si>
  <si>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</si>
  <si>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</si>
  <si>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</si>
  <si>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</si>
  <si>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</si>
  <si>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</si>
  <si>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</si>
  <si>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</si>
  <si>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</si>
  <si>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</si>
  <si>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</si>
  <si>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</si>
  <si>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</si>
  <si>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</si>
  <si>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</si>
  <si>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</si>
  <si>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</si>
  <si>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</si>
  <si>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</si>
  <si>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</si>
  <si>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</si>
  <si>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</si>
  <si>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</si>
  <si>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</si>
  <si>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</si>
  <si>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</si>
  <si>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</si>
  <si>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</si>
  <si>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</si>
  <si>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</si>
  <si>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</si>
  <si>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</si>
  <si>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</si>
  <si>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</si>
  <si>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</si>
  <si>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</si>
  <si>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</si>
  <si>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</si>
  <si>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</si>
  <si>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</si>
  <si>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</si>
  <si>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</si>
  <si>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</si>
  <si>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</si>
  <si>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</si>
  <si>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</si>
  <si>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</si>
  <si>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</si>
  <si>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</si>
  <si>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</si>
  <si>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</si>
  <si>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</si>
  <si>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</si>
  <si>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</si>
  <si>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</si>
  <si>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</si>
  <si>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</si>
  <si>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</si>
  <si>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</si>
  <si>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</si>
  <si>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</si>
  <si>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</si>
  <si>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</si>
  <si>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</si>
  <si>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</si>
  <si>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</si>
  <si>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</si>
  <si>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</si>
  <si>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</si>
  <si>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</si>
  <si>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</si>
  <si>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</si>
  <si>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</si>
  <si>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</si>
  <si>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</si>
  <si>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</si>
  <si>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</si>
  <si>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</si>
  <si>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</si>
  <si>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</si>
  <si>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</si>
  <si>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</si>
  <si>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</si>
  <si>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</si>
  <si>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</si>
  <si>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</si>
  <si>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</si>
  <si>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</si>
  <si>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</si>
  <si>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</si>
  <si>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</si>
  <si>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</si>
  <si>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</si>
  <si>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</si>
  <si>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</si>
  <si>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</si>
  <si>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</si>
  <si>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</si>
  <si>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</si>
  <si>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</si>
  <si>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</si>
  <si>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</si>
  <si>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</si>
  <si>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</si>
  <si>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</si>
  <si>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</si>
  <si>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</si>
  <si>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</si>
  <si>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</si>
  <si>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</si>
  <si>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</si>
  <si>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</si>
  <si>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</si>
  <si>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</si>
  <si>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</si>
  <si>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</si>
  <si>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</si>
  <si>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</si>
  <si>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</si>
  <si>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</si>
  <si>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</si>
  <si>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</si>
  <si>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</si>
  <si>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</si>
  <si>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</si>
  <si>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</si>
  <si>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</si>
  <si>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</si>
  <si>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</si>
  <si>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</si>
  <si>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</si>
  <si>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</si>
  <si>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</si>
  <si>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</si>
  <si>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</si>
  <si>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</si>
  <si>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</si>
  <si>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</si>
  <si>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</si>
  <si>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</si>
  <si>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</si>
  <si>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</si>
  <si>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</si>
  <si>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</si>
  <si>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</si>
  <si>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</si>
  <si>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</si>
  <si>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</si>
  <si>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</si>
  <si>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</si>
  <si>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</si>
  <si>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</si>
  <si>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</si>
  <si>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</si>
  <si>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</si>
  <si>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</si>
  <si>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</si>
  <si>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</si>
  <si>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</si>
  <si>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</si>
  <si>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</si>
  <si>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</si>
  <si>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</si>
  <si>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</si>
  <si>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</si>
  <si>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</si>
  <si>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</si>
  <si>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</si>
  <si>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</si>
  <si>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</si>
  <si>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</si>
  <si>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</si>
  <si>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</si>
  <si>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</si>
  <si>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</si>
  <si>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</si>
  <si>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</si>
  <si>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</si>
  <si>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</si>
  <si>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</si>
  <si>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</si>
  <si>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</si>
  <si>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</si>
  <si>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</si>
  <si>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</si>
  <si>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</si>
  <si>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</si>
  <si>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</si>
  <si>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</si>
  <si>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</si>
  <si>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</si>
  <si>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</si>
  <si>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</si>
  <si>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</si>
  <si>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</si>
  <si>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</si>
  <si>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</si>
  <si>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</si>
  <si>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</si>
  <si>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</si>
  <si>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</si>
  <si>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</si>
  <si>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</si>
  <si>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</si>
  <si>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</si>
  <si>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</si>
  <si>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</si>
  <si>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</si>
  <si>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</si>
  <si>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</si>
  <si>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</si>
  <si>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</si>
  <si>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</si>
  <si>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</si>
  <si>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</si>
  <si>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</si>
  <si>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</si>
  <si>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</si>
  <si>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</si>
  <si>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</si>
  <si>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</si>
  <si>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</si>
  <si>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</si>
  <si>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</si>
  <si>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</si>
  <si>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</si>
  <si>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</si>
  <si>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</si>
  <si>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</si>
  <si>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</si>
  <si>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</si>
  <si>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</si>
  <si>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</si>
  <si>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</si>
  <si>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</si>
  <si>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</si>
  <si>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</si>
  <si>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</si>
  <si>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</si>
  <si>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</si>
  <si>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</si>
  <si>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</si>
  <si>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</si>
  <si>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</si>
  <si>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</si>
  <si>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</si>
  <si>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</si>
  <si>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</si>
  <si>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</si>
  <si>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</si>
  <si>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</si>
  <si>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</si>
  <si>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</si>
  <si>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</si>
  <si>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</si>
  <si>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</si>
  <si>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</si>
  <si>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</si>
  <si>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</si>
  <si>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</si>
  <si>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</si>
  <si>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</si>
  <si>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</si>
  <si>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</si>
  <si>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</si>
  <si>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</si>
  <si>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</si>
  <si>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</si>
  <si>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</si>
  <si>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</si>
  <si>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</si>
  <si>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</si>
  <si>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</si>
  <si>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</si>
  <si>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</si>
  <si>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</si>
  <si>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</si>
  <si>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</si>
  <si>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</si>
  <si>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</si>
  <si>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</si>
  <si>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</si>
  <si>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</si>
  <si>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</si>
  <si>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</si>
  <si>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</si>
  <si>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</si>
  <si>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</si>
  <si>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</si>
  <si>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</si>
  <si>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</si>
  <si>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</si>
  <si>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</si>
  <si>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</si>
  <si>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</si>
  <si>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</si>
  <si>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</si>
  <si>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</si>
  <si>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</si>
  <si>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</si>
  <si>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</si>
  <si>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</si>
  <si>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</si>
  <si>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</si>
  <si>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</si>
  <si>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</si>
  <si>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</si>
  <si>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</si>
  <si>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</si>
  <si>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</si>
  <si>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</si>
  <si>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</si>
  <si>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</si>
  <si>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</si>
  <si>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</si>
  <si>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</si>
  <si>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</si>
  <si>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</si>
  <si>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</si>
  <si>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</si>
  <si>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</si>
  <si>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</si>
  <si>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</si>
  <si>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</si>
  <si>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</si>
  <si>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</si>
  <si>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</si>
  <si>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</si>
  <si>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</si>
  <si>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</si>
  <si>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</si>
  <si>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</si>
  <si>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</si>
  <si>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</si>
  <si>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</si>
  <si>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</si>
  <si>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</si>
  <si>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</si>
  <si>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</si>
  <si>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</si>
  <si>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</si>
  <si>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</si>
  <si>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</si>
  <si>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</si>
  <si>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</si>
  <si>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</si>
  <si>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</si>
  <si>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</si>
  <si>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</si>
  <si>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</si>
  <si>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</si>
  <si>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</si>
  <si>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</si>
  <si>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</si>
  <si>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</si>
  <si>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</si>
  <si>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</si>
  <si>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</si>
  <si>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</si>
  <si>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</si>
  <si>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</si>
  <si>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</si>
  <si>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</si>
  <si>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</si>
  <si>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</si>
  <si>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</si>
  <si>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</si>
  <si>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</si>
  <si>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</si>
  <si>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</si>
  <si>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</si>
  <si>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</si>
  <si>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</si>
  <si>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</si>
  <si>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</si>
  <si>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</si>
  <si>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</si>
  <si>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</si>
  <si>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</si>
  <si>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</si>
  <si>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</si>
  <si>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</si>
  <si>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</si>
  <si>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</si>
  <si>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</si>
  <si>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</si>
  <si>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</si>
  <si>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</si>
  <si>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</si>
  <si>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</si>
  <si>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</si>
  <si>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</si>
  <si>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</si>
  <si>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</si>
  <si>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</si>
  <si>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</si>
  <si>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</si>
  <si>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</si>
  <si>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</si>
  <si>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</si>
  <si>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</si>
  <si>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</si>
  <si>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</si>
  <si>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</si>
  <si>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</si>
  <si>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</si>
  <si>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</si>
  <si>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</si>
  <si>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</si>
  <si>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</si>
  <si>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</si>
  <si>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</si>
  <si>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</si>
  <si>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</si>
  <si>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</si>
  <si>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</si>
  <si>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</si>
  <si>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</si>
  <si>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</si>
  <si>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</si>
  <si>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</si>
  <si>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</si>
  <si>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</si>
  <si>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</si>
  <si>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</si>
  <si>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</si>
  <si>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</si>
  <si>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</si>
  <si>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</si>
  <si>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</si>
  <si>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</si>
  <si>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</si>
  <si>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</si>
  <si>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</si>
  <si>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</si>
  <si>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</si>
  <si>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</si>
  <si>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</si>
  <si>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</si>
  <si>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</si>
  <si>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</si>
  <si>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</si>
  <si>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</si>
  <si>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</si>
  <si>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</si>
  <si>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</si>
  <si>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</si>
  <si>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</si>
  <si>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</si>
  <si>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</si>
  <si>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</si>
  <si>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</si>
  <si>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</si>
  <si>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</si>
  <si>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</si>
  <si>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</si>
  <si>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</si>
  <si>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</si>
  <si>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</si>
  <si>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</si>
  <si>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</si>
  <si>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</si>
  <si>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</si>
  <si>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</si>
  <si>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</si>
  <si>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</si>
  <si>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</si>
  <si>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</si>
  <si>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</si>
  <si>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</si>
  <si>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</si>
  <si>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</si>
  <si>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</si>
  <si>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</si>
  <si>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</si>
  <si>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</si>
  <si>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</si>
  <si>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</si>
  <si>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</si>
  <si>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</si>
  <si>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</si>
  <si>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</si>
  <si>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</si>
  <si>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</si>
  <si>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</si>
  <si>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</si>
  <si>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</si>
  <si>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</si>
  <si>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</si>
  <si>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</si>
  <si>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</si>
  <si>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</si>
  <si>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</si>
  <si>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</si>
  <si>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</si>
  <si>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</si>
  <si>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</si>
  <si>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</si>
  <si>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</si>
  <si>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</si>
  <si>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</si>
  <si>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</si>
  <si>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</si>
  <si>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</si>
  <si>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</si>
  <si>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</si>
  <si>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</si>
  <si>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</si>
  <si>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</si>
  <si>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</si>
  <si>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</si>
  <si>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</si>
  <si>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</si>
  <si>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</si>
  <si>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</si>
  <si>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</si>
  <si>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</si>
  <si>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</si>
  <si>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</si>
  <si>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</si>
  <si>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</si>
  <si>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</si>
  <si>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</si>
  <si>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</si>
  <si>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</si>
  <si>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</si>
  <si>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</si>
  <si>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</si>
  <si>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</si>
  <si>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</si>
  <si>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</si>
  <si>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</si>
  <si>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</si>
  <si>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</si>
  <si>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</si>
  <si>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</si>
  <si>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</si>
  <si>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</si>
  <si>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</si>
  <si>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</si>
  <si>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</si>
  <si>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</si>
  <si>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</si>
  <si>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</si>
  <si>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</si>
  <si>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</si>
  <si>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</si>
  <si>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</si>
  <si>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</si>
  <si>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</si>
  <si>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</si>
  <si>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</si>
  <si>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</si>
  <si>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</si>
  <si>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</si>
  <si>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</si>
  <si>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</si>
  <si>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</si>
  <si>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</si>
  <si>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</si>
  <si>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</si>
  <si>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</si>
  <si>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</si>
  <si>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</si>
  <si>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</si>
  <si>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</si>
  <si>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</si>
  <si>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</si>
  <si>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</si>
  <si>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</si>
  <si>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</si>
  <si>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</si>
  <si>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</si>
  <si>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</si>
  <si>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</si>
  <si>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</si>
  <si>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</si>
  <si>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</si>
  <si>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</si>
  <si>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</si>
  <si>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</si>
  <si>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</si>
  <si>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</si>
  <si>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</si>
  <si>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</si>
  <si>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</si>
  <si>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</si>
  <si>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</si>
  <si>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</si>
  <si>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</si>
  <si>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</si>
  <si>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</si>
  <si>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</si>
  <si>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</si>
  <si>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</si>
  <si>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</si>
  <si>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</si>
  <si>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</si>
  <si>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</si>
  <si>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</si>
  <si>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</si>
  <si>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</si>
  <si>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</si>
  <si>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</si>
  <si>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</si>
  <si>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</si>
  <si>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</si>
  <si>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</si>
  <si>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</si>
  <si>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</si>
  <si>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</si>
  <si>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</si>
  <si>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</si>
  <si>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</si>
  <si>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</si>
  <si>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</si>
  <si>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</si>
  <si>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</si>
  <si>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</si>
  <si>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</si>
  <si>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</si>
  <si>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</si>
  <si>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</si>
  <si>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</si>
  <si>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</si>
  <si>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</si>
  <si>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</si>
  <si>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</si>
  <si>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</si>
  <si>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</si>
  <si>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</si>
  <si>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</si>
  <si>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</si>
  <si>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</si>
  <si>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</si>
  <si>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</si>
  <si>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</si>
  <si>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</si>
  <si>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</si>
  <si>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</si>
  <si>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</si>
  <si>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</si>
  <si>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</si>
  <si>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</si>
  <si>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</si>
  <si>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</si>
  <si>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</si>
  <si>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</si>
  <si>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</si>
  <si>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</si>
  <si>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</si>
  <si>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</si>
  <si>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</si>
  <si>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</si>
  <si>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</si>
  <si>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</si>
  <si>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</si>
  <si>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</si>
  <si>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</si>
  <si>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</si>
  <si>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</si>
  <si>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</si>
  <si>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</si>
  <si>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</si>
  <si>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</si>
  <si>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</si>
  <si>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</si>
  <si>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</si>
  <si>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</si>
  <si>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</si>
  <si>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</si>
  <si>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</si>
  <si>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</si>
  <si>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</si>
  <si>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</si>
  <si>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</si>
  <si>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</si>
  <si>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</si>
  <si>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</si>
  <si>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</si>
  <si>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</si>
  <si>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</si>
  <si>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</si>
  <si>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</si>
  <si>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</si>
  <si>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</si>
  <si>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</si>
  <si>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</si>
  <si>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</si>
  <si>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</si>
  <si>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</si>
  <si>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</si>
  <si>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</si>
  <si>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</si>
  <si>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</si>
  <si>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</si>
  <si>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</si>
  <si>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</si>
  <si>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</si>
  <si>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</si>
  <si>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</si>
  <si>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</si>
  <si>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</si>
  <si>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</si>
  <si>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</si>
  <si>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</si>
  <si>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</si>
  <si>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</si>
  <si>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</si>
  <si>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</si>
  <si>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</si>
  <si>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</si>
  <si>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</si>
  <si>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</si>
  <si>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</si>
  <si>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</si>
  <si>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</si>
  <si>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</si>
  <si>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</si>
  <si>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</si>
  <si>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</si>
  <si>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</si>
  <si>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</si>
  <si>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</si>
  <si>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</si>
  <si>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</si>
  <si>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</si>
  <si>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</si>
  <si>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</si>
  <si>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</si>
  <si>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</si>
  <si>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</si>
  <si>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</si>
  <si>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</si>
  <si>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</si>
  <si>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</si>
  <si>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</si>
  <si>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</si>
  <si>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</si>
  <si>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</si>
  <si>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</si>
  <si>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</si>
  <si>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</si>
  <si>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</si>
  <si>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</si>
  <si>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</si>
  <si>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</si>
  <si>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</si>
  <si>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</si>
  <si>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</si>
  <si>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</si>
  <si>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</si>
  <si>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</si>
  <si>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</si>
  <si>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</si>
  <si>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</si>
  <si>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</si>
  <si>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</si>
  <si>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</si>
  <si>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</si>
  <si>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</si>
  <si>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</si>
  <si>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</si>
  <si>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</si>
  <si>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</si>
  <si>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</si>
  <si>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</si>
  <si>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</si>
  <si>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</si>
  <si>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</si>
  <si>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</si>
  <si>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</si>
  <si>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</si>
  <si>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</si>
  <si>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</si>
  <si>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</si>
  <si>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</si>
  <si>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</si>
  <si>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</si>
  <si>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</si>
  <si>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</si>
  <si>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</si>
  <si>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</si>
  <si>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</si>
  <si>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</si>
  <si>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</si>
  <si>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</si>
  <si>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</si>
  <si>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</si>
  <si>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</si>
  <si>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</si>
  <si>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</si>
  <si>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</si>
  <si>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</si>
  <si>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</si>
  <si>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</si>
  <si>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</si>
  <si>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</si>
  <si>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</si>
  <si>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</si>
  <si>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</si>
  <si>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</si>
  <si>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</si>
  <si>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</si>
  <si>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</si>
  <si>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</si>
  <si>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</si>
  <si>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</si>
  <si>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</si>
  <si>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</si>
  <si>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</si>
  <si>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</si>
  <si>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</si>
  <si>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</si>
  <si>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</si>
  <si>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</si>
  <si>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</si>
  <si>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</si>
  <si>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</si>
  <si>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</si>
  <si>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</si>
  <si>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</si>
  <si>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</si>
  <si>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</si>
  <si>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</si>
  <si>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</si>
  <si>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</si>
  <si>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</si>
  <si>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</si>
  <si>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</si>
  <si>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</si>
  <si>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</si>
  <si>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</si>
  <si>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</si>
  <si>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</si>
  <si>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</si>
  <si>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</si>
  <si>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</si>
  <si>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</si>
  <si>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</si>
  <si>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</si>
  <si>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</si>
  <si>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</si>
  <si>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</si>
  <si>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</si>
  <si>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</si>
  <si>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</si>
  <si>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</si>
  <si>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</si>
  <si>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</si>
  <si>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</si>
  <si>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</si>
  <si>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</si>
  <si>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</si>
  <si>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</si>
  <si>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</si>
  <si>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</si>
  <si>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</si>
  <si>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</si>
  <si>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</si>
  <si>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</si>
  <si>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</si>
  <si>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</si>
  <si>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</si>
  <si>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</si>
  <si>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</si>
  <si>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</si>
  <si>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</si>
  <si>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</si>
  <si>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</si>
  <si>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</si>
  <si>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</si>
  <si>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</si>
  <si>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</si>
  <si>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</si>
  <si>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</si>
  <si>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</si>
  <si>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</si>
  <si>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</si>
  <si>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</si>
  <si>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</si>
  <si>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</si>
  <si>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</si>
  <si>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</si>
  <si>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</si>
  <si>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</si>
  <si>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</si>
  <si>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</si>
  <si>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</si>
  <si>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</si>
  <si>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</si>
  <si>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</si>
  <si>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</si>
  <si>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</si>
  <si>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</si>
  <si>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</si>
  <si>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</si>
  <si>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</si>
  <si>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</si>
  <si>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</si>
  <si>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</si>
  <si>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</si>
  <si>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</si>
  <si>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</si>
  <si>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</si>
  <si>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</si>
  <si>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</si>
  <si>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</si>
  <si>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</si>
  <si>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</si>
  <si>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</si>
  <si>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</si>
  <si>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</si>
  <si>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</si>
  <si>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</si>
  <si>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</si>
  <si>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</si>
  <si>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</si>
  <si>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</si>
  <si>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</si>
  <si>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</si>
  <si>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</si>
  <si>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</si>
  <si>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</si>
  <si>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</si>
  <si>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</si>
  <si>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</si>
  <si>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</si>
  <si>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</si>
  <si>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</si>
  <si>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</si>
  <si>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</si>
  <si>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</si>
  <si>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</si>
  <si>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</si>
  <si>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</si>
  <si>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</si>
  <si>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</si>
  <si>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</si>
  <si>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</si>
  <si>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</si>
  <si>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</si>
  <si>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</si>
  <si>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</si>
  <si>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</si>
  <si>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</si>
  <si>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</si>
  <si>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</si>
  <si>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</si>
  <si>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</si>
  <si>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</si>
  <si>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</si>
  <si>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</si>
  <si>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</si>
  <si>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</si>
  <si>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</si>
  <si>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</si>
  <si>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</si>
  <si>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</si>
  <si>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</si>
  <si>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</si>
  <si>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</si>
  <si>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</si>
  <si>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</si>
  <si>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</si>
  <si>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</si>
  <si>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</si>
  <si>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</si>
  <si>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</si>
  <si>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</si>
  <si>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</si>
  <si>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</si>
  <si>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</si>
  <si>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</si>
  <si>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</si>
  <si>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</si>
  <si>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</si>
  <si>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</si>
  <si>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</si>
  <si>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</si>
  <si>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</si>
  <si>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</si>
  <si>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</si>
  <si>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</si>
  <si>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</si>
  <si>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</si>
  <si>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</si>
  <si>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</si>
  <si>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</si>
  <si>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</si>
  <si>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</si>
  <si>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</si>
  <si>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</si>
  <si>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</si>
  <si>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</si>
  <si>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</si>
  <si>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</si>
  <si>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</si>
  <si>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</si>
  <si>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</si>
  <si>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</si>
  <si>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</si>
  <si>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</si>
  <si>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</si>
  <si>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</si>
  <si>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</si>
  <si>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</si>
  <si>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</si>
  <si>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</si>
  <si>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</si>
  <si>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</si>
  <si>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</si>
  <si>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</si>
  <si>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</si>
  <si>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</si>
  <si>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</si>
  <si>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</si>
  <si>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</si>
  <si>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</si>
  <si>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</si>
  <si>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</si>
  <si>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</si>
  <si>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</si>
  <si>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</si>
  <si>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</si>
  <si>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</si>
  <si>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</si>
  <si>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</si>
  <si>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</si>
  <si>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</si>
  <si>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</si>
  <si>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</si>
  <si>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</si>
  <si>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</si>
  <si>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</si>
  <si>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</si>
  <si>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</si>
  <si>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</si>
  <si>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</si>
  <si>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</si>
  <si>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</si>
  <si>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</si>
  <si>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</si>
  <si>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</si>
  <si>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</si>
  <si>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</si>
  <si>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</si>
  <si>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</si>
  <si>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</si>
  <si>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</si>
  <si>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</si>
  <si>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</si>
  <si>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</si>
  <si>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</si>
  <si>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</si>
  <si>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</si>
  <si>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</si>
  <si>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</si>
  <si>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</si>
  <si>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</si>
  <si>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</si>
  <si>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</si>
  <si>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</si>
  <si>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</si>
  <si>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</si>
  <si>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</si>
  <si>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</si>
  <si>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</si>
  <si>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</si>
  <si>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</si>
  <si>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</si>
  <si>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</si>
  <si>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</si>
  <si>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</si>
  <si>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</si>
  <si>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</si>
  <si>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</si>
  <si>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</si>
  <si>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</si>
  <si>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</si>
  <si>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</si>
  <si>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</si>
  <si>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</si>
  <si>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</si>
  <si>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</si>
  <si>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</si>
  <si>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</si>
  <si>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</si>
  <si>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</si>
  <si>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</si>
  <si>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</si>
  <si>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</si>
  <si>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</si>
  <si>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</si>
  <si>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</si>
  <si>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</si>
  <si>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</si>
  <si>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</si>
  <si>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</si>
  <si>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</si>
  <si>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</si>
  <si>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</si>
  <si>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</si>
  <si>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</si>
  <si>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</si>
  <si>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</si>
  <si>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</si>
  <si>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</si>
  <si>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</si>
  <si>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</si>
  <si>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</si>
  <si>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</si>
  <si>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</si>
  <si>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</si>
  <si>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</si>
  <si>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</si>
  <si>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</si>
  <si>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</si>
  <si>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</si>
  <si>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</si>
  <si>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</si>
  <si>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</si>
  <si>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</si>
  <si>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</si>
  <si>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</si>
  <si>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</si>
  <si>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</si>
  <si>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</si>
  <si>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</si>
  <si>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</si>
  <si>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</si>
  <si>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</si>
  <si>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</si>
  <si>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</si>
  <si>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</si>
  <si>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</si>
  <si>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</si>
  <si>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</si>
  <si>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</si>
  <si>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</si>
  <si>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</si>
  <si>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</si>
  <si>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</si>
  <si>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</si>
  <si>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</si>
  <si>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</si>
  <si>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</si>
  <si>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</si>
  <si>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</si>
  <si>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</si>
  <si>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</si>
  <si>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</si>
  <si>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</si>
  <si>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</si>
  <si>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</si>
  <si>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</si>
  <si>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</si>
  <si>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</si>
  <si>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</si>
  <si>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</si>
  <si>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</si>
  <si>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</si>
  <si>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</si>
  <si>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</si>
  <si>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</si>
  <si>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</si>
  <si>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</si>
  <si>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</si>
  <si>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</si>
  <si>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</si>
  <si>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</si>
  <si>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</si>
  <si>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</si>
  <si>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</si>
  <si>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</si>
  <si>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</si>
  <si>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</si>
  <si>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</si>
  <si>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</si>
  <si>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</si>
  <si>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</si>
  <si>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</si>
  <si>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</si>
  <si>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</si>
  <si>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</si>
  <si>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</si>
  <si>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</si>
  <si>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</si>
  <si>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</si>
  <si>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</si>
  <si>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</si>
  <si>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</si>
  <si>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</si>
  <si>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</si>
  <si>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</si>
  <si>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</si>
  <si>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</si>
  <si>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</si>
  <si>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</si>
  <si>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</si>
  <si>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</si>
  <si>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</si>
  <si>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</si>
  <si>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</si>
  <si>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</si>
  <si>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</si>
  <si>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</si>
  <si>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</si>
  <si>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</si>
  <si>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</si>
  <si>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</si>
  <si>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</si>
  <si>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</si>
  <si>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</si>
  <si>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</si>
  <si>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</si>
  <si>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</si>
  <si>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</si>
  <si>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</si>
  <si>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</si>
  <si>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</si>
  <si>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</si>
  <si>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</si>
  <si>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</si>
  <si>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</si>
  <si>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</si>
  <si>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</si>
  <si>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</si>
  <si>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</si>
  <si>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</si>
  <si>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</si>
  <si>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</si>
  <si>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</si>
  <si>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</si>
  <si>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</si>
  <si>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</si>
  <si>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</si>
  <si>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</si>
  <si>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</si>
  <si>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</si>
  <si>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</si>
  <si>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</si>
  <si>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</si>
  <si>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</si>
  <si>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</si>
  <si>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</si>
  <si>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</si>
  <si>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</si>
  <si>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</si>
  <si>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</si>
  <si>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</si>
  <si>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</si>
  <si>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</si>
  <si>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</si>
  <si>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</si>
  <si>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</si>
  <si>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</si>
  <si>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</si>
  <si>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</si>
  <si>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</si>
  <si>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</si>
  <si>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</si>
  <si>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</si>
  <si>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</si>
  <si>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</si>
  <si>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</si>
  <si>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</si>
  <si>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</si>
  <si>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</si>
  <si>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</si>
  <si>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</si>
  <si>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</si>
  <si>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</si>
  <si>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</si>
  <si>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</si>
  <si>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</si>
  <si>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</si>
  <si>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</si>
  <si>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</si>
  <si>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</si>
  <si>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</si>
  <si>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</si>
  <si>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</si>
  <si>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</si>
  <si>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</si>
  <si>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</si>
  <si>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</si>
  <si>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</si>
  <si>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</si>
  <si>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</si>
  <si>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</si>
  <si>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</si>
  <si>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</si>
  <si>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</si>
  <si>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</si>
  <si>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</si>
  <si>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</si>
  <si>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</si>
  <si>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</si>
  <si>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</si>
  <si>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</si>
  <si>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</si>
  <si>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</si>
  <si>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</si>
  <si>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</si>
  <si>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</si>
  <si>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</si>
  <si>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</si>
  <si>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</si>
  <si>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</si>
  <si>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</si>
  <si>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</si>
  <si>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</si>
  <si>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</si>
  <si>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</si>
  <si>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</si>
  <si>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</si>
  <si>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</si>
  <si>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</si>
  <si>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</si>
  <si>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</si>
  <si>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</si>
  <si>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</si>
  <si>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</si>
  <si>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</si>
  <si>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</si>
  <si>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</si>
  <si>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</si>
  <si>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</si>
  <si>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</si>
  <si>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</si>
  <si>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</si>
  <si>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</si>
  <si>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</si>
  <si>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</si>
  <si>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</si>
  <si>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</si>
  <si>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</si>
  <si>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</si>
  <si>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</si>
  <si>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</si>
  <si>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</si>
  <si>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</si>
  <si>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</si>
  <si>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</si>
  <si>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</si>
  <si>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</si>
  <si>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</si>
  <si>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</si>
  <si>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</si>
  <si>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</si>
  <si>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</si>
  <si>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</si>
  <si>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</si>
  <si>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</si>
  <si>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</si>
  <si>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</si>
  <si>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</si>
  <si>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</si>
  <si>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</si>
  <si>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</si>
  <si>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</si>
  <si>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</si>
  <si>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</si>
  <si>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</si>
  <si>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</si>
  <si>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</si>
  <si>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</si>
  <si>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</si>
  <si>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</si>
  <si>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</si>
  <si>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</si>
  <si>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</si>
  <si>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</si>
  <si>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</si>
  <si>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</si>
  <si>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</si>
  <si>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</si>
  <si>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</si>
  <si>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</si>
  <si>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</si>
  <si>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</si>
  <si>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</si>
  <si>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</si>
  <si>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</si>
  <si>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</si>
  <si>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</si>
  <si>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</si>
  <si>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</si>
  <si>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</si>
  <si>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</si>
  <si>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</si>
  <si>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</si>
  <si>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</si>
  <si>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</si>
  <si>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</si>
  <si>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</si>
  <si>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</si>
  <si>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</si>
  <si>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</si>
  <si>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</si>
  <si>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</si>
  <si>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</si>
  <si>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</si>
  <si>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</si>
  <si>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</si>
  <si>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</si>
  <si>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</si>
  <si>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</si>
  <si>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</si>
  <si>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</si>
  <si>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</si>
  <si>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</si>
  <si>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</si>
  <si>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</si>
  <si>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</si>
  <si>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</si>
  <si>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</si>
  <si>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</si>
  <si>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</si>
  <si>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</si>
  <si>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</si>
  <si>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</si>
  <si>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</si>
  <si>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</si>
  <si>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</si>
  <si>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</si>
  <si>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</si>
  <si>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</si>
  <si>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</si>
  <si>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</si>
  <si>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</si>
  <si>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</si>
  <si>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</si>
  <si>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</si>
  <si>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</si>
  <si>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</si>
  <si>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</si>
  <si>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</si>
  <si>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</si>
  <si>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</si>
  <si>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</si>
  <si>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</si>
  <si>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</si>
  <si>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</si>
  <si>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</si>
  <si>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</si>
  <si>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</si>
  <si>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</si>
  <si>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</si>
  <si>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</si>
  <si>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</si>
  <si>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</si>
  <si>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</si>
  <si>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</si>
  <si>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</si>
  <si>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</si>
  <si>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</si>
  <si>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</si>
  <si>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</si>
  <si>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</si>
  <si>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</si>
  <si>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</si>
  <si>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</si>
  <si>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</si>
  <si>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</si>
  <si>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</si>
  <si>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</si>
  <si>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</si>
  <si>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</si>
  <si>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</si>
  <si>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</si>
  <si>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</si>
  <si>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</si>
  <si>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</si>
  <si>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</si>
  <si>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</si>
  <si>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</si>
  <si>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</si>
  <si>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</si>
  <si>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</si>
  <si>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</si>
  <si>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</si>
  <si>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</si>
  <si>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</si>
  <si>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</si>
  <si>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</si>
  <si>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</si>
  <si>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</si>
  <si>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</si>
  <si>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</si>
  <si>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</si>
  <si>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</si>
  <si>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</si>
  <si>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</si>
  <si>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</si>
  <si>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</si>
  <si>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</si>
  <si>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</si>
  <si>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</si>
  <si>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</si>
  <si>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</si>
  <si>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</si>
  <si>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</si>
  <si>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</si>
  <si>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</si>
  <si>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</si>
  <si>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</si>
  <si>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</si>
  <si>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</si>
  <si>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</si>
  <si>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</si>
  <si>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</si>
  <si>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</si>
  <si>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</si>
  <si>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</si>
  <si>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</si>
  <si>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</si>
  <si>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</si>
  <si>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</si>
  <si>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</si>
  <si>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</si>
  <si>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</si>
  <si>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</si>
  <si>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</si>
  <si>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</si>
  <si>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</si>
  <si>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</si>
  <si>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</si>
  <si>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</si>
  <si>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</si>
  <si>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</si>
  <si>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</si>
  <si>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</si>
  <si>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</si>
  <si>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</si>
  <si>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</si>
  <si>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</si>
  <si>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</si>
  <si>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</si>
  <si>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</si>
  <si>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</si>
  <si>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</si>
  <si>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</si>
  <si>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</si>
  <si>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</si>
  <si>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</si>
  <si>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</si>
  <si>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</si>
  <si>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</si>
  <si>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</si>
  <si>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</si>
  <si>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</si>
  <si>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</si>
  <si>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</si>
  <si>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</si>
  <si>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</si>
  <si>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</si>
  <si>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</si>
  <si>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</si>
  <si>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</si>
  <si>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</si>
  <si>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</si>
  <si>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</si>
  <si>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</si>
  <si>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</si>
  <si>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</si>
  <si>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</si>
  <si>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</si>
  <si>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</si>
  <si>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</si>
  <si>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</si>
  <si>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</si>
  <si>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</si>
  <si>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</si>
  <si>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</si>
  <si>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</si>
  <si>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</si>
  <si>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</si>
  <si>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</si>
  <si>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</si>
  <si>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</si>
  <si>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</si>
  <si>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</si>
  <si>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</si>
  <si>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</si>
  <si>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</si>
  <si>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</si>
  <si>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</si>
  <si>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</si>
  <si>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</si>
  <si>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</si>
  <si>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</si>
  <si>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</si>
  <si>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</si>
  <si>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</si>
  <si>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</si>
  <si>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</si>
  <si>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</si>
  <si>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</si>
  <si>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</si>
  <si>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</si>
  <si>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</si>
  <si>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</si>
  <si>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</si>
  <si>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</si>
  <si>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</si>
  <si>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</si>
  <si>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</si>
  <si>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</si>
  <si>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</si>
  <si>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</si>
  <si>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</si>
  <si>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</si>
  <si>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</si>
  <si>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</si>
  <si>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</si>
  <si>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</si>
  <si>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</si>
  <si>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</si>
  <si>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</si>
  <si>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</si>
  <si>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</si>
  <si>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</si>
  <si>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</si>
  <si>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</si>
  <si>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</si>
  <si>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</si>
  <si>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</si>
  <si>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</si>
  <si>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</si>
  <si>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</si>
  <si>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</si>
  <si>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</si>
  <si>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</si>
  <si>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</si>
  <si>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</si>
  <si>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</si>
  <si>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</si>
  <si>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</si>
  <si>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</si>
  <si>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</si>
  <si>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</si>
  <si>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</si>
  <si>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</si>
  <si>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</si>
  <si>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</si>
  <si>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</si>
  <si>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</si>
  <si>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</si>
  <si>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</si>
  <si>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</si>
  <si>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</si>
  <si>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</si>
  <si>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</si>
  <si>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</si>
  <si>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</si>
  <si>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</si>
  <si>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</si>
  <si>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</si>
  <si>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</si>
  <si>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</si>
  <si>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</si>
  <si>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</si>
  <si>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</si>
  <si>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</si>
  <si>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</si>
  <si>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</si>
  <si>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</si>
  <si>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</si>
  <si>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</si>
  <si>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</si>
  <si>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</si>
  <si>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</si>
  <si>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</si>
  <si>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</si>
  <si>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</si>
  <si>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</si>
  <si>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</si>
  <si>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</si>
  <si>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</si>
  <si>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</si>
  <si>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</si>
  <si>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</si>
  <si>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</si>
  <si>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</si>
  <si>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</si>
  <si>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</si>
  <si>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</si>
  <si>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</si>
  <si>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</si>
  <si>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</si>
  <si>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</si>
  <si>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</si>
  <si>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</si>
  <si>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</si>
  <si>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</si>
  <si>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</si>
  <si>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</si>
  <si>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</si>
  <si>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</si>
  <si>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</si>
  <si>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</si>
  <si>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</si>
  <si>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</si>
  <si>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</si>
  <si>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</si>
  <si>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</si>
  <si>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</si>
  <si>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</si>
  <si>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</si>
  <si>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</si>
  <si>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</si>
  <si>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</si>
  <si>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</si>
  <si>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</si>
  <si>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</si>
  <si>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</si>
  <si>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</si>
  <si>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</si>
  <si>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</si>
  <si>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</si>
  <si>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</si>
  <si>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</si>
  <si>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</si>
  <si>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</si>
  <si>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</si>
  <si>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</si>
  <si>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</si>
  <si>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</si>
  <si>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</si>
  <si>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</si>
  <si>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</si>
  <si>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</si>
  <si>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</si>
  <si>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</si>
  <si>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</si>
  <si>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</si>
  <si>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</si>
  <si>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</si>
  <si>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</si>
  <si>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</si>
  <si>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</si>
  <si>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</si>
  <si>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</si>
  <si>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</si>
  <si>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</si>
  <si>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</si>
  <si>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</si>
  <si>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</si>
  <si>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</si>
  <si>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</si>
  <si>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</si>
  <si>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</si>
  <si>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</si>
  <si>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</si>
  <si>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</si>
  <si>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</si>
  <si>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</si>
  <si>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</si>
  <si>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</si>
  <si>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</si>
  <si>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</si>
  <si>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</si>
  <si>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</si>
  <si>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</si>
  <si>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</si>
  <si>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</si>
  <si>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</si>
  <si>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</si>
  <si>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</si>
  <si>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</si>
  <si>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</si>
  <si>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</si>
  <si>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</si>
  <si>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</si>
  <si>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</si>
  <si>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</si>
  <si>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</si>
  <si>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</si>
  <si>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</si>
  <si>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</si>
  <si>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</si>
  <si>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</si>
  <si>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</si>
  <si>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</si>
  <si>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</si>
  <si>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</si>
  <si>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</si>
  <si>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</si>
  <si>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</si>
  <si>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</si>
  <si>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</si>
  <si>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</si>
  <si>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</si>
  <si>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14.007.0322-0</t>
  </si>
  <si>
    <t>14.007.0322-A</t>
  </si>
  <si>
    <t>14.007.0324-0</t>
  </si>
  <si>
    <t>14.007.0324-A</t>
  </si>
  <si>
    <t>14.007.0326-0</t>
  </si>
  <si>
    <t>14.007.0326-A</t>
  </si>
  <si>
    <t>14.007.0328-0</t>
  </si>
  <si>
    <t>14.007.0328-A</t>
  </si>
  <si>
    <t>14.007.0330-0</t>
  </si>
  <si>
    <t>14.007.0330-A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</si>
  <si>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</si>
  <si>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</si>
  <si>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</si>
  <si>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</si>
  <si>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</si>
  <si>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</si>
  <si>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</si>
  <si>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</si>
  <si>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</si>
  <si>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</si>
  <si>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</si>
  <si>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</si>
  <si>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</si>
  <si>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</si>
  <si>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</si>
  <si>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</si>
  <si>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</si>
  <si>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</si>
  <si>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</si>
  <si>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</si>
  <si>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</si>
  <si>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</si>
  <si>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</si>
  <si>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</si>
  <si>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</si>
  <si>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</si>
  <si>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</si>
  <si>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</si>
  <si>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</si>
  <si>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</si>
  <si>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</si>
  <si>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</si>
  <si>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</si>
  <si>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</si>
  <si>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</si>
  <si>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</si>
  <si>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</si>
  <si>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</si>
  <si>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</si>
  <si>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</si>
  <si>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</si>
  <si>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</si>
  <si>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</si>
  <si>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</si>
  <si>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</si>
  <si>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</si>
  <si>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</si>
  <si>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</si>
  <si>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</si>
  <si>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</si>
  <si>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</si>
  <si>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</si>
  <si>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</si>
  <si>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</si>
  <si>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</si>
  <si>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</si>
  <si>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</si>
  <si>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</si>
  <si>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</si>
  <si>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</si>
  <si>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</si>
  <si>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</si>
  <si>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</si>
  <si>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</si>
  <si>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</si>
  <si>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</si>
  <si>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</si>
  <si>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</si>
  <si>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</si>
  <si>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</si>
  <si>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</si>
  <si>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</si>
  <si>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</si>
  <si>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</si>
  <si>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</si>
  <si>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</si>
  <si>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</si>
  <si>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</si>
  <si>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</si>
  <si>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</si>
  <si>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</si>
  <si>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</si>
  <si>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</si>
  <si>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</si>
  <si>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</si>
  <si>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</si>
  <si>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</si>
  <si>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</si>
  <si>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</si>
  <si>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</si>
  <si>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</si>
  <si>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</si>
  <si>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</si>
  <si>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</si>
  <si>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</si>
  <si>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</si>
  <si>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</si>
  <si>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</si>
  <si>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</si>
  <si>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</si>
  <si>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</si>
  <si>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</si>
  <si>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</si>
  <si>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</si>
  <si>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</si>
  <si>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</si>
  <si>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</si>
  <si>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</si>
  <si>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</si>
  <si>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</si>
  <si>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</si>
  <si>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</si>
  <si>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</si>
  <si>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</si>
  <si>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</si>
  <si>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</si>
  <si>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</si>
  <si>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</si>
  <si>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</si>
  <si>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</si>
  <si>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</si>
  <si>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</si>
  <si>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</si>
  <si>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</si>
  <si>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</si>
  <si>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</si>
  <si>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</si>
  <si>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</si>
  <si>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</si>
  <si>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</si>
  <si>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</si>
  <si>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</si>
  <si>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</si>
  <si>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</si>
  <si>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</si>
  <si>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</si>
  <si>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</si>
  <si>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</si>
  <si>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</si>
  <si>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</si>
  <si>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</si>
  <si>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</si>
  <si>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</si>
  <si>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</si>
  <si>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</si>
  <si>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</si>
  <si>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</si>
  <si>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</si>
  <si>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</si>
  <si>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</si>
  <si>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</si>
  <si>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</si>
  <si>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</si>
  <si>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</si>
  <si>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</si>
  <si>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</si>
  <si>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</si>
  <si>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</si>
  <si>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</si>
  <si>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</si>
  <si>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</si>
  <si>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</si>
  <si>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</si>
  <si>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</si>
  <si>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</si>
  <si>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</si>
  <si>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</si>
  <si>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</si>
  <si>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</si>
  <si>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</si>
  <si>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</si>
  <si>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</si>
  <si>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</si>
  <si>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</si>
  <si>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</si>
  <si>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</si>
  <si>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</si>
  <si>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</si>
  <si>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</si>
  <si>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</si>
  <si>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</si>
  <si>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</si>
  <si>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</si>
  <si>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</si>
  <si>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</si>
  <si>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</si>
  <si>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</si>
  <si>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</si>
  <si>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</si>
  <si>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</si>
  <si>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</si>
  <si>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</si>
  <si>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</si>
  <si>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</si>
  <si>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</si>
  <si>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</si>
  <si>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</si>
  <si>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</si>
  <si>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</si>
  <si>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</si>
  <si>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</si>
  <si>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</si>
  <si>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</si>
  <si>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</si>
  <si>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</si>
  <si>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</si>
  <si>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</si>
  <si>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</si>
  <si>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</si>
  <si>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</si>
  <si>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</si>
  <si>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</si>
  <si>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</si>
  <si>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</si>
  <si>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</si>
  <si>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</si>
  <si>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</si>
  <si>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</si>
  <si>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</si>
  <si>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</si>
  <si>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</si>
  <si>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</si>
  <si>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</si>
  <si>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</si>
  <si>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</si>
  <si>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</si>
  <si>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</si>
  <si>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</si>
  <si>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</si>
  <si>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</si>
  <si>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</si>
  <si>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</si>
  <si>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</si>
  <si>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</si>
  <si>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</si>
  <si>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</si>
  <si>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</si>
  <si>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</si>
  <si>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</si>
  <si>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</si>
  <si>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</si>
  <si>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</si>
  <si>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15.002.0594-0</t>
  </si>
  <si>
    <t>15.002.0594-A</t>
  </si>
  <si>
    <t>15.002.0596-0</t>
  </si>
  <si>
    <t>15.002.0596-A</t>
  </si>
  <si>
    <t>15.002.0602-0</t>
  </si>
  <si>
    <t>15.002.0602-A</t>
  </si>
  <si>
    <t>15.002.0606-0</t>
  </si>
  <si>
    <t>15.002.0606-A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</si>
  <si>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</si>
  <si>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</si>
  <si>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</si>
  <si>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</si>
  <si>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</si>
  <si>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</si>
  <si>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</si>
  <si>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</si>
  <si>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</si>
  <si>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</si>
  <si>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</si>
  <si>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</si>
  <si>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</si>
  <si>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</si>
  <si>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</si>
  <si>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</si>
  <si>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</si>
  <si>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</si>
  <si>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</si>
  <si>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</si>
  <si>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</si>
  <si>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</si>
  <si>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</si>
  <si>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</si>
  <si>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</si>
  <si>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</si>
  <si>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</si>
  <si>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</si>
  <si>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</si>
  <si>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</si>
  <si>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</si>
  <si>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</si>
  <si>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</si>
  <si>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</si>
  <si>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</si>
  <si>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</si>
  <si>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</si>
  <si>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</si>
  <si>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</si>
  <si>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</si>
  <si>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</si>
  <si>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</si>
  <si>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</si>
  <si>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</si>
  <si>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</si>
  <si>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</si>
  <si>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</si>
  <si>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</si>
  <si>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</si>
  <si>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</si>
  <si>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</si>
  <si>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</si>
  <si>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</si>
  <si>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</si>
  <si>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</si>
  <si>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</si>
  <si>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</si>
  <si>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</si>
  <si>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</si>
  <si>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</si>
  <si>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</si>
  <si>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</si>
  <si>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</si>
  <si>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</si>
  <si>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</si>
  <si>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</si>
  <si>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</si>
  <si>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</si>
  <si>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</si>
  <si>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</si>
  <si>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</si>
  <si>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</si>
  <si>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</si>
  <si>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</si>
  <si>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</si>
  <si>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</si>
  <si>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</si>
  <si>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</si>
  <si>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</si>
  <si>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</si>
  <si>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</si>
  <si>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</si>
  <si>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</si>
  <si>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</si>
  <si>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</si>
  <si>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</si>
  <si>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</si>
  <si>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</si>
  <si>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</si>
  <si>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</si>
  <si>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</si>
  <si>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</si>
  <si>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</si>
  <si>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</si>
  <si>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</si>
  <si>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</si>
  <si>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</si>
  <si>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</si>
  <si>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</si>
  <si>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</si>
  <si>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</si>
  <si>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</si>
  <si>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</si>
  <si>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</si>
  <si>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</si>
  <si>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</si>
  <si>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</si>
  <si>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</si>
  <si>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</si>
  <si>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</si>
  <si>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</si>
  <si>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</si>
  <si>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</si>
  <si>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</si>
  <si>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</si>
  <si>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</si>
  <si>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</si>
  <si>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</si>
  <si>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</si>
  <si>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</si>
  <si>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</si>
  <si>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</si>
  <si>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</si>
  <si>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</si>
  <si>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</si>
  <si>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</si>
  <si>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</si>
  <si>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</si>
  <si>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</si>
  <si>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</si>
  <si>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</si>
  <si>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</si>
  <si>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</si>
  <si>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</si>
  <si>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</si>
  <si>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</si>
  <si>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</si>
  <si>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</si>
  <si>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</si>
  <si>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</si>
  <si>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</si>
  <si>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</si>
  <si>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</si>
  <si>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</si>
  <si>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</si>
  <si>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</si>
  <si>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</si>
  <si>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</si>
  <si>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</si>
  <si>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</si>
  <si>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</si>
  <si>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</si>
  <si>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</si>
  <si>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</si>
  <si>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</si>
  <si>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</si>
  <si>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</si>
  <si>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</si>
  <si>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</si>
  <si>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</si>
  <si>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</si>
  <si>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</si>
  <si>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</si>
  <si>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</si>
  <si>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</si>
  <si>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</si>
  <si>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</si>
  <si>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</si>
  <si>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</si>
  <si>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</si>
  <si>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</si>
  <si>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</si>
  <si>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</si>
  <si>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</si>
  <si>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</si>
  <si>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</si>
  <si>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</si>
  <si>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</si>
  <si>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</si>
  <si>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</si>
  <si>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</si>
  <si>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</si>
  <si>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</si>
  <si>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</si>
  <si>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</si>
  <si>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</si>
  <si>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</si>
  <si>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</si>
  <si>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</si>
  <si>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</si>
  <si>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</si>
  <si>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</si>
  <si>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</si>
  <si>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</si>
  <si>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</si>
  <si>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</si>
  <si>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</si>
  <si>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</si>
  <si>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</si>
  <si>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</si>
  <si>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</si>
  <si>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</si>
  <si>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</si>
  <si>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</si>
  <si>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</si>
  <si>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</si>
  <si>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</si>
  <si>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</si>
  <si>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</si>
  <si>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</si>
  <si>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</si>
  <si>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</si>
  <si>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</si>
  <si>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</si>
  <si>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</si>
  <si>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</si>
  <si>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</si>
  <si>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</si>
  <si>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</si>
  <si>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</si>
  <si>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</si>
  <si>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</si>
  <si>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</si>
  <si>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</si>
  <si>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</si>
  <si>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</si>
  <si>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</si>
  <si>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</si>
  <si>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</si>
  <si>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</si>
  <si>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</si>
  <si>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</si>
  <si>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</si>
  <si>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</si>
  <si>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</si>
  <si>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</si>
  <si>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</si>
  <si>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</si>
  <si>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</si>
  <si>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</si>
  <si>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</si>
  <si>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</si>
  <si>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</si>
  <si>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</si>
  <si>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</si>
  <si>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</si>
  <si>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</si>
  <si>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</si>
  <si>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</si>
  <si>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</si>
  <si>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</si>
  <si>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</si>
  <si>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</si>
  <si>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</si>
  <si>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</si>
  <si>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</si>
  <si>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</si>
  <si>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</si>
  <si>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</si>
  <si>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</si>
  <si>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</si>
  <si>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</si>
  <si>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</si>
  <si>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</si>
  <si>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</si>
  <si>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</si>
  <si>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</si>
  <si>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</si>
  <si>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</si>
  <si>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</si>
  <si>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</si>
  <si>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</si>
  <si>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</si>
  <si>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</si>
  <si>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</si>
  <si>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</si>
  <si>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</si>
  <si>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</si>
  <si>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</si>
  <si>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</si>
  <si>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</si>
  <si>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</si>
  <si>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</si>
  <si>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</si>
  <si>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</si>
  <si>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</si>
  <si>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</si>
  <si>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</si>
  <si>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</si>
  <si>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</si>
  <si>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</si>
  <si>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</si>
  <si>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</si>
  <si>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</si>
  <si>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</si>
  <si>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</si>
  <si>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</si>
  <si>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</si>
  <si>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</si>
  <si>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</si>
  <si>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</si>
  <si>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</si>
  <si>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</si>
  <si>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</si>
  <si>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</si>
  <si>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</si>
  <si>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</si>
  <si>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</si>
  <si>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</si>
  <si>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</si>
  <si>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</si>
  <si>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</si>
  <si>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</si>
  <si>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</si>
  <si>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</si>
  <si>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</si>
  <si>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</si>
  <si>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</si>
  <si>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</si>
  <si>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</si>
  <si>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</si>
  <si>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</si>
  <si>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</si>
  <si>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</si>
  <si>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</si>
  <si>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</si>
  <si>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</si>
  <si>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</si>
  <si>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</si>
  <si>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</si>
  <si>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</si>
  <si>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</si>
  <si>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</si>
  <si>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</si>
  <si>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</si>
  <si>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</si>
  <si>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</si>
  <si>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</si>
  <si>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</si>
  <si>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</si>
  <si>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</si>
  <si>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</si>
  <si>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</si>
  <si>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</si>
  <si>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</si>
  <si>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</si>
  <si>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</si>
  <si>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</si>
  <si>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</si>
  <si>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</si>
  <si>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</si>
  <si>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</si>
  <si>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</si>
  <si>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</si>
  <si>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</si>
  <si>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</si>
  <si>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</si>
  <si>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</si>
  <si>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</si>
  <si>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</si>
  <si>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</si>
  <si>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</si>
  <si>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</si>
  <si>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</si>
  <si>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</si>
  <si>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</si>
  <si>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</si>
  <si>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</si>
  <si>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</si>
  <si>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</si>
  <si>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</si>
  <si>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</si>
  <si>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</si>
  <si>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</si>
  <si>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</si>
  <si>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</si>
  <si>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</si>
  <si>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</si>
  <si>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</si>
  <si>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</si>
  <si>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</si>
  <si>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</si>
  <si>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</si>
  <si>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</si>
  <si>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</si>
  <si>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</si>
  <si>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</si>
  <si>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</si>
  <si>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</si>
  <si>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</si>
  <si>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</si>
  <si>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</si>
  <si>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</si>
  <si>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</si>
  <si>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</si>
  <si>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</si>
  <si>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</si>
  <si>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</si>
  <si>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</si>
  <si>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</si>
  <si>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</si>
  <si>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</si>
  <si>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</si>
  <si>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</si>
  <si>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</si>
  <si>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</si>
  <si>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</si>
  <si>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</si>
  <si>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</si>
  <si>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</si>
  <si>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</si>
  <si>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</si>
  <si>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</si>
  <si>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</si>
  <si>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</si>
  <si>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</si>
  <si>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</si>
  <si>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</si>
  <si>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</si>
  <si>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</si>
  <si>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</si>
  <si>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</si>
  <si>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</si>
  <si>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</si>
  <si>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</si>
  <si>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</si>
  <si>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</si>
  <si>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</si>
  <si>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</si>
  <si>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</si>
  <si>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</si>
  <si>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</si>
  <si>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</si>
  <si>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</si>
  <si>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</si>
  <si>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</si>
  <si>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</si>
  <si>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</si>
  <si>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</si>
  <si>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</si>
  <si>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</si>
  <si>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</si>
  <si>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</si>
  <si>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</si>
  <si>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</si>
  <si>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</si>
  <si>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</si>
  <si>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</si>
  <si>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</si>
  <si>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</si>
  <si>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</si>
  <si>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</si>
  <si>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</si>
  <si>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</si>
  <si>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</si>
  <si>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</si>
  <si>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</si>
  <si>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</si>
  <si>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</si>
  <si>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</si>
  <si>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</si>
  <si>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</si>
  <si>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</si>
  <si>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</si>
  <si>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</si>
  <si>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</si>
  <si>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</si>
  <si>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</si>
  <si>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</si>
  <si>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</si>
  <si>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</si>
  <si>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</si>
  <si>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</si>
  <si>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</si>
  <si>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</si>
  <si>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</si>
  <si>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</si>
  <si>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</si>
  <si>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</si>
  <si>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</si>
  <si>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</si>
  <si>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</si>
  <si>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</si>
  <si>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</si>
  <si>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</si>
  <si>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</si>
  <si>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</si>
  <si>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</si>
  <si>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</si>
  <si>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</si>
  <si>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</si>
  <si>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</si>
  <si>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</si>
  <si>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</si>
  <si>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</si>
  <si>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</si>
  <si>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</si>
  <si>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</si>
  <si>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</si>
  <si>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</si>
  <si>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</si>
  <si>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</si>
  <si>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</si>
  <si>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</si>
  <si>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</si>
  <si>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</si>
  <si>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</si>
  <si>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</si>
  <si>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</si>
  <si>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</si>
  <si>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</si>
  <si>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</si>
  <si>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</si>
  <si>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</si>
  <si>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</si>
  <si>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</si>
  <si>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</si>
  <si>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</si>
  <si>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</si>
  <si>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</si>
  <si>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</si>
  <si>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</si>
  <si>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</si>
  <si>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</si>
  <si>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</si>
  <si>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</si>
  <si>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</si>
  <si>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</si>
  <si>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</si>
  <si>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</si>
  <si>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</si>
  <si>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</si>
  <si>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</si>
  <si>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</si>
  <si>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</si>
  <si>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</si>
  <si>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</si>
  <si>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</si>
  <si>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</si>
  <si>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</si>
  <si>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</si>
  <si>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</si>
  <si>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</si>
  <si>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</si>
  <si>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</si>
  <si>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</si>
  <si>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</si>
  <si>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</si>
  <si>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</si>
  <si>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</si>
  <si>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</si>
  <si>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</si>
  <si>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</si>
  <si>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</si>
  <si>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</si>
  <si>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</si>
  <si>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</si>
  <si>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</si>
  <si>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</si>
  <si>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</si>
  <si>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</si>
  <si>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</si>
  <si>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</si>
  <si>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</si>
  <si>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</si>
  <si>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</si>
  <si>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</si>
  <si>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</si>
  <si>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</si>
  <si>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</si>
  <si>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</si>
  <si>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</si>
  <si>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</si>
  <si>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</si>
  <si>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</si>
  <si>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</si>
  <si>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</si>
  <si>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</si>
  <si>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</si>
  <si>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</si>
  <si>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</si>
  <si>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</si>
  <si>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</si>
  <si>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</si>
  <si>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</si>
  <si>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</si>
  <si>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</si>
  <si>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</si>
  <si>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</si>
  <si>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</si>
  <si>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</si>
  <si>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</si>
  <si>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</si>
  <si>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</si>
  <si>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</si>
  <si>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</si>
  <si>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</si>
  <si>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</si>
  <si>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</si>
  <si>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</si>
  <si>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</si>
  <si>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</si>
  <si>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</si>
  <si>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</si>
  <si>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</si>
  <si>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</si>
  <si>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</si>
  <si>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</si>
  <si>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</si>
  <si>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</si>
  <si>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</si>
  <si>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</si>
  <si>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</si>
  <si>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</si>
  <si>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</si>
  <si>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</si>
  <si>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</si>
  <si>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</si>
  <si>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</si>
  <si>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</si>
  <si>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</si>
  <si>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</si>
  <si>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</si>
  <si>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</si>
  <si>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</si>
  <si>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</si>
  <si>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</si>
  <si>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</si>
  <si>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</si>
  <si>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</si>
  <si>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</si>
  <si>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</si>
  <si>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</si>
  <si>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</si>
  <si>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</si>
  <si>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</si>
  <si>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</si>
  <si>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</si>
  <si>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</si>
  <si>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</si>
  <si>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</si>
  <si>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</si>
  <si>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</si>
  <si>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</si>
  <si>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</si>
  <si>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</si>
  <si>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</si>
  <si>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</si>
  <si>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</si>
  <si>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</si>
  <si>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</si>
  <si>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</si>
  <si>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</si>
  <si>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</si>
  <si>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</si>
  <si>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</si>
  <si>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</si>
  <si>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</si>
  <si>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</si>
  <si>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</si>
  <si>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</si>
  <si>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</si>
  <si>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</si>
  <si>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</si>
  <si>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</si>
  <si>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</si>
  <si>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</si>
  <si>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</si>
  <si>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</si>
  <si>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</si>
  <si>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</si>
  <si>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</si>
  <si>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</si>
  <si>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</si>
  <si>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</si>
  <si>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</si>
  <si>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</si>
  <si>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</si>
  <si>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</si>
  <si>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</si>
  <si>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</si>
  <si>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</si>
  <si>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</si>
  <si>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</si>
  <si>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</si>
  <si>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</si>
  <si>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</si>
  <si>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</si>
  <si>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</si>
  <si>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</si>
  <si>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</si>
  <si>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</si>
  <si>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</si>
  <si>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</si>
  <si>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</si>
  <si>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</si>
  <si>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</si>
  <si>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</si>
  <si>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</si>
  <si>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</si>
  <si>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</si>
  <si>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</si>
  <si>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</si>
  <si>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</si>
  <si>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</si>
  <si>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</si>
  <si>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</si>
  <si>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</si>
  <si>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</si>
  <si>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</si>
  <si>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</si>
  <si>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</si>
  <si>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</si>
  <si>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</si>
  <si>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</si>
  <si>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</si>
  <si>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</si>
  <si>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</si>
  <si>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</si>
  <si>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</si>
  <si>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</si>
  <si>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</si>
  <si>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</si>
  <si>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</si>
  <si>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</si>
  <si>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</si>
  <si>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</si>
  <si>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</si>
  <si>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</si>
  <si>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</si>
  <si>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</si>
  <si>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</si>
  <si>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</si>
  <si>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</si>
  <si>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</si>
  <si>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</si>
  <si>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</si>
  <si>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</si>
  <si>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</si>
  <si>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</si>
  <si>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</si>
  <si>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</si>
  <si>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</si>
  <si>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</si>
  <si>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</si>
  <si>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</si>
  <si>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</si>
  <si>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</si>
  <si>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</si>
  <si>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</si>
  <si>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</si>
  <si>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</si>
  <si>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</si>
  <si>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</si>
  <si>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</si>
  <si>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</si>
  <si>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</si>
  <si>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</si>
  <si>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</si>
  <si>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</si>
  <si>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</si>
  <si>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</si>
  <si>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</si>
  <si>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</si>
  <si>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</si>
  <si>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</si>
  <si>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</si>
  <si>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</si>
  <si>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</si>
  <si>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</si>
  <si>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</si>
  <si>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</si>
  <si>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</si>
  <si>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</si>
  <si>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</si>
  <si>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</si>
  <si>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</si>
  <si>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</si>
  <si>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</si>
  <si>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</si>
  <si>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</si>
  <si>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</si>
  <si>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</si>
  <si>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</si>
  <si>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</si>
  <si>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</si>
  <si>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</si>
  <si>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</si>
  <si>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</si>
  <si>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</si>
  <si>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</si>
  <si>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</si>
  <si>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</si>
  <si>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</si>
  <si>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</si>
  <si>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</si>
  <si>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</si>
  <si>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</si>
  <si>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</si>
  <si>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</si>
  <si>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</si>
  <si>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</si>
  <si>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</si>
  <si>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</si>
  <si>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</si>
  <si>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</si>
  <si>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</si>
  <si>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</si>
  <si>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</si>
  <si>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</si>
  <si>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</si>
  <si>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</si>
  <si>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</si>
  <si>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</si>
  <si>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</si>
  <si>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</si>
  <si>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</si>
  <si>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</si>
  <si>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</si>
  <si>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</si>
  <si>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</si>
  <si>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</si>
  <si>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</si>
  <si>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</si>
  <si>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</si>
  <si>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</si>
  <si>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</si>
  <si>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</si>
  <si>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</si>
  <si>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</si>
  <si>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</si>
  <si>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</si>
  <si>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</si>
  <si>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</si>
  <si>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</si>
  <si>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</si>
  <si>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</si>
  <si>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</si>
  <si>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</si>
  <si>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</si>
  <si>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</si>
  <si>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</si>
  <si>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</si>
  <si>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</si>
  <si>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</si>
  <si>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</si>
  <si>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</si>
  <si>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</si>
  <si>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</si>
  <si>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</si>
  <si>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</si>
  <si>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</si>
  <si>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</si>
  <si>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</si>
  <si>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</si>
  <si>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</si>
  <si>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</si>
  <si>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</si>
  <si>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</si>
  <si>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</si>
  <si>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</si>
  <si>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</si>
  <si>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</si>
  <si>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</si>
  <si>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</si>
  <si>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</si>
  <si>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</si>
  <si>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</si>
  <si>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</si>
  <si>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</si>
  <si>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</si>
  <si>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</si>
  <si>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</si>
  <si>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</si>
  <si>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</si>
  <si>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</si>
  <si>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</si>
  <si>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</si>
  <si>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</si>
  <si>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</si>
  <si>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</si>
  <si>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</si>
  <si>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</si>
  <si>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</si>
  <si>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</si>
  <si>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</si>
  <si>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</si>
  <si>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</si>
  <si>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</si>
  <si>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</si>
  <si>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</si>
  <si>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</si>
  <si>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</si>
  <si>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</si>
  <si>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</si>
  <si>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</si>
  <si>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</si>
  <si>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</si>
  <si>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</si>
  <si>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</si>
  <si>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</si>
  <si>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</si>
  <si>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</si>
  <si>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</si>
  <si>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</si>
  <si>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</si>
  <si>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</si>
  <si>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</si>
  <si>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</si>
  <si>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</si>
  <si>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</si>
  <si>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</si>
  <si>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</si>
  <si>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</si>
  <si>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</si>
  <si>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</si>
  <si>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</si>
  <si>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</si>
  <si>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</si>
  <si>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</si>
  <si>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</si>
  <si>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</si>
  <si>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</si>
  <si>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</si>
  <si>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</si>
  <si>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</si>
  <si>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</si>
  <si>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</si>
  <si>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</si>
  <si>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</si>
  <si>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</si>
  <si>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</si>
  <si>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</si>
  <si>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</si>
  <si>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</si>
  <si>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</si>
  <si>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</si>
  <si>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</si>
  <si>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</si>
  <si>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</si>
  <si>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</si>
  <si>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</si>
  <si>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</si>
  <si>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</si>
  <si>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</si>
  <si>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</si>
  <si>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</si>
  <si>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</si>
  <si>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</si>
  <si>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</si>
  <si>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</si>
  <si>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</si>
  <si>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</si>
  <si>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</si>
  <si>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</si>
  <si>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</si>
  <si>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</si>
  <si>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</si>
  <si>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</si>
  <si>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</si>
  <si>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</si>
  <si>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</si>
  <si>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</si>
  <si>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</si>
  <si>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</si>
  <si>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</si>
  <si>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</si>
  <si>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</si>
  <si>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</si>
  <si>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</si>
  <si>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</si>
  <si>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</si>
  <si>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</si>
  <si>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</si>
  <si>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</si>
  <si>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</si>
  <si>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</si>
  <si>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</si>
  <si>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</si>
  <si>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</si>
  <si>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</si>
  <si>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</si>
  <si>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</si>
  <si>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</si>
  <si>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</si>
  <si>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</si>
  <si>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</si>
  <si>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</si>
  <si>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</si>
  <si>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</si>
  <si>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</si>
  <si>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</si>
  <si>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</si>
  <si>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</si>
  <si>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</si>
  <si>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</si>
  <si>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</si>
  <si>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</si>
  <si>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</si>
  <si>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</si>
  <si>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</si>
  <si>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</si>
  <si>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</si>
  <si>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</si>
  <si>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</si>
  <si>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</si>
  <si>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</si>
  <si>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</si>
  <si>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</si>
  <si>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</si>
  <si>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</si>
  <si>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</si>
  <si>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</si>
  <si>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</si>
  <si>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</si>
  <si>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</si>
  <si>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</si>
  <si>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</si>
  <si>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</si>
  <si>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</si>
  <si>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</si>
  <si>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</si>
  <si>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</si>
  <si>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</si>
  <si>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</si>
  <si>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</si>
  <si>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</si>
  <si>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</si>
  <si>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</si>
  <si>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</si>
  <si>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</si>
  <si>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</si>
  <si>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</si>
  <si>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</si>
  <si>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</si>
  <si>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</si>
  <si>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</si>
  <si>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</si>
  <si>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</si>
  <si>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</si>
  <si>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</si>
  <si>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</si>
  <si>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</si>
  <si>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</si>
  <si>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</si>
  <si>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</si>
  <si>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</si>
  <si>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</si>
  <si>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</si>
  <si>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</si>
  <si>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</si>
  <si>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</si>
  <si>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</si>
  <si>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</si>
  <si>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</si>
  <si>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</si>
  <si>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</si>
  <si>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</si>
  <si>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</si>
  <si>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</si>
  <si>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</si>
  <si>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</si>
  <si>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</si>
  <si>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</si>
  <si>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</si>
  <si>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</si>
  <si>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</si>
  <si>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</si>
  <si>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</si>
  <si>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</si>
  <si>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</si>
  <si>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</si>
  <si>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</si>
  <si>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</si>
  <si>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</si>
  <si>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</si>
  <si>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</si>
  <si>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</si>
  <si>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</si>
  <si>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</si>
  <si>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</si>
  <si>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</si>
  <si>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</si>
  <si>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</si>
  <si>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</si>
  <si>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</si>
  <si>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</si>
  <si>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</si>
  <si>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</si>
  <si>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</si>
  <si>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</si>
  <si>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</si>
  <si>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</si>
  <si>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</si>
  <si>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</si>
  <si>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</si>
  <si>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</si>
  <si>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</si>
  <si>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</si>
  <si>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</si>
  <si>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</si>
  <si>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</si>
  <si>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</si>
  <si>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</si>
  <si>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</si>
  <si>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</si>
  <si>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</si>
  <si>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</si>
  <si>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</si>
  <si>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</si>
  <si>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</si>
  <si>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</si>
  <si>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</si>
  <si>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</si>
  <si>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</si>
  <si>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</si>
  <si>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</si>
  <si>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</si>
  <si>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</si>
  <si>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</si>
  <si>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</si>
  <si>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</si>
  <si>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</si>
  <si>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</si>
  <si>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</si>
  <si>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</si>
  <si>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</si>
  <si>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</si>
  <si>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</si>
  <si>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</si>
  <si>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</si>
  <si>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</si>
  <si>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</si>
  <si>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</si>
  <si>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</si>
  <si>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</si>
  <si>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</si>
  <si>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</si>
  <si>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</si>
  <si>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</si>
  <si>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</si>
  <si>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</si>
  <si>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</si>
  <si>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</si>
  <si>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</si>
  <si>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</si>
  <si>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</si>
  <si>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</si>
  <si>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</si>
  <si>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</si>
  <si>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</si>
  <si>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</si>
  <si>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</si>
  <si>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</si>
  <si>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</si>
  <si>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</si>
  <si>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</si>
  <si>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</si>
  <si>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</si>
  <si>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</si>
  <si>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</si>
  <si>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</si>
  <si>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</si>
  <si>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</si>
  <si>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</si>
  <si>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</si>
  <si>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</si>
  <si>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</si>
  <si>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</si>
  <si>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</si>
  <si>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</si>
  <si>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</si>
  <si>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</si>
  <si>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</si>
  <si>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</si>
  <si>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</si>
  <si>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</si>
  <si>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</si>
  <si>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</si>
  <si>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</si>
  <si>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</si>
  <si>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</si>
  <si>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</si>
  <si>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</si>
  <si>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</si>
  <si>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</si>
  <si>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</si>
  <si>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</si>
  <si>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</si>
  <si>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</si>
  <si>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</si>
  <si>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</si>
  <si>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</si>
  <si>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</si>
  <si>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</si>
  <si>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</si>
  <si>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</si>
  <si>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</si>
  <si>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</si>
  <si>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</si>
  <si>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</si>
  <si>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</si>
  <si>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</si>
  <si>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</si>
  <si>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</si>
  <si>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</si>
  <si>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</si>
  <si>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</si>
  <si>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</si>
  <si>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</si>
  <si>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</si>
  <si>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</si>
  <si>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</si>
  <si>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</si>
  <si>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</si>
  <si>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</si>
  <si>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</si>
  <si>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</si>
  <si>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</si>
  <si>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</si>
  <si>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</si>
  <si>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</si>
  <si>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</si>
  <si>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</si>
  <si>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</si>
  <si>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</si>
  <si>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</si>
  <si>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</si>
  <si>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</si>
  <si>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</si>
  <si>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</si>
  <si>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</si>
  <si>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</si>
  <si>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</si>
  <si>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</si>
  <si>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</si>
  <si>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</si>
  <si>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</si>
  <si>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</si>
  <si>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</si>
  <si>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</si>
  <si>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</si>
  <si>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</si>
  <si>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</si>
  <si>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</si>
  <si>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</si>
  <si>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</si>
  <si>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</si>
  <si>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</si>
  <si>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</si>
  <si>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</si>
  <si>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</si>
  <si>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</si>
  <si>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</si>
  <si>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</si>
  <si>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</si>
  <si>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</si>
  <si>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</si>
  <si>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</si>
  <si>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</si>
  <si>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</si>
  <si>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</si>
  <si>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</si>
  <si>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</si>
  <si>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</si>
  <si>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</si>
  <si>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</si>
  <si>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</si>
  <si>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</si>
  <si>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</si>
  <si>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</si>
  <si>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</si>
  <si>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</si>
  <si>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</si>
  <si>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</si>
  <si>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</si>
  <si>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</si>
  <si>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</si>
  <si>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</si>
  <si>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</si>
  <si>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</si>
  <si>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</si>
  <si>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</si>
  <si>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</si>
  <si>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</si>
  <si>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</si>
  <si>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</si>
  <si>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</si>
  <si>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</si>
  <si>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</si>
  <si>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</si>
  <si>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</si>
  <si>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</si>
  <si>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</si>
  <si>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</si>
  <si>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</si>
  <si>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</si>
  <si>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</si>
  <si>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</si>
  <si>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</si>
  <si>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</si>
  <si>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</si>
  <si>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</si>
  <si>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</si>
  <si>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</si>
  <si>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</si>
  <si>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</si>
  <si>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</si>
  <si>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</si>
  <si>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</si>
  <si>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</si>
  <si>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</si>
  <si>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</si>
  <si>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</si>
  <si>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</si>
  <si>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</si>
  <si>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</si>
  <si>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</si>
  <si>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</si>
  <si>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</si>
  <si>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</si>
  <si>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</si>
  <si>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</si>
  <si>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</si>
  <si>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</si>
  <si>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</si>
  <si>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</si>
  <si>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</si>
  <si>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</si>
  <si>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</si>
  <si>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</si>
  <si>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</si>
  <si>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</si>
  <si>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</si>
  <si>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</si>
  <si>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</si>
  <si>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</si>
  <si>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</si>
  <si>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</si>
  <si>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</si>
  <si>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</si>
  <si>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</si>
  <si>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</si>
  <si>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</si>
  <si>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</si>
  <si>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</si>
  <si>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</si>
  <si>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</si>
  <si>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</si>
  <si>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</si>
  <si>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</si>
  <si>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</si>
  <si>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</si>
  <si>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</si>
  <si>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</si>
  <si>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</si>
  <si>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</si>
  <si>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</si>
  <si>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</si>
  <si>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</si>
  <si>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</si>
  <si>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</si>
  <si>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</si>
  <si>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</si>
  <si>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</si>
  <si>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</si>
  <si>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</si>
  <si>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</si>
  <si>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</si>
  <si>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</si>
  <si>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</si>
  <si>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</si>
  <si>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</si>
  <si>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</si>
  <si>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</si>
  <si>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</si>
  <si>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</si>
  <si>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</si>
  <si>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</si>
  <si>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</si>
  <si>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</si>
  <si>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</si>
  <si>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</si>
  <si>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</si>
  <si>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</si>
  <si>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</si>
  <si>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</si>
  <si>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</si>
  <si>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</si>
  <si>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</si>
  <si>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</si>
  <si>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</si>
  <si>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</si>
  <si>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</si>
  <si>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</si>
  <si>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</si>
  <si>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</si>
  <si>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</si>
  <si>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</si>
  <si>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</si>
  <si>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</si>
  <si>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</si>
  <si>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</si>
  <si>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</si>
  <si>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</si>
  <si>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</si>
  <si>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</si>
  <si>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</si>
  <si>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</si>
  <si>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</si>
  <si>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</si>
  <si>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</si>
  <si>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</si>
  <si>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</si>
  <si>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</si>
  <si>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</si>
  <si>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</si>
  <si>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</si>
  <si>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</si>
  <si>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</si>
  <si>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</si>
  <si>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</si>
  <si>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</si>
  <si>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</si>
  <si>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</si>
  <si>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</si>
  <si>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</si>
  <si>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</si>
  <si>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</si>
  <si>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</si>
  <si>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</si>
  <si>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</si>
  <si>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</si>
  <si>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</si>
  <si>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</si>
  <si>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</si>
  <si>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</si>
  <si>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</si>
  <si>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</si>
  <si>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</si>
  <si>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</si>
  <si>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</si>
  <si>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</si>
  <si>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</si>
  <si>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</si>
  <si>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</si>
  <si>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</si>
  <si>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</si>
  <si>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</si>
  <si>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</si>
  <si>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</si>
  <si>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</si>
  <si>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</si>
  <si>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</si>
  <si>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</si>
  <si>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</si>
  <si>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</si>
  <si>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</si>
  <si>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</si>
  <si>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</si>
  <si>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</si>
  <si>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</si>
  <si>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</si>
  <si>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</si>
  <si>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</si>
  <si>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</si>
  <si>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</si>
  <si>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</si>
  <si>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</si>
  <si>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</si>
  <si>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</si>
  <si>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</si>
  <si>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</si>
  <si>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</si>
  <si>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</si>
  <si>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</si>
  <si>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</si>
  <si>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</si>
  <si>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</si>
  <si>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</si>
  <si>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</si>
  <si>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</si>
  <si>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</si>
  <si>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</si>
  <si>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</si>
  <si>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</si>
  <si>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</si>
  <si>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</si>
  <si>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</si>
  <si>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</si>
  <si>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</si>
  <si>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</si>
  <si>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</si>
  <si>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</si>
  <si>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</si>
  <si>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</si>
  <si>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</si>
  <si>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</si>
  <si>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</si>
  <si>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</si>
  <si>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</si>
  <si>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</si>
  <si>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</si>
  <si>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</si>
  <si>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</si>
  <si>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</si>
  <si>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</si>
  <si>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</si>
  <si>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</si>
  <si>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</si>
  <si>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</si>
  <si>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</si>
  <si>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</si>
  <si>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</si>
  <si>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</si>
  <si>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</si>
  <si>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</si>
  <si>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</si>
  <si>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</si>
  <si>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</si>
  <si>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</si>
  <si>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</si>
  <si>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</si>
  <si>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</si>
  <si>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</si>
  <si>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</si>
  <si>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</si>
  <si>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</si>
  <si>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</si>
  <si>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</si>
  <si>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</si>
  <si>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</si>
  <si>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</si>
  <si>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</si>
  <si>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</si>
  <si>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</si>
  <si>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</si>
  <si>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</si>
  <si>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</si>
  <si>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</si>
  <si>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</si>
  <si>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</si>
  <si>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</si>
  <si>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</si>
  <si>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</si>
  <si>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</si>
  <si>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</si>
  <si>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</si>
  <si>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</si>
  <si>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</si>
  <si>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</si>
  <si>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</si>
  <si>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</si>
  <si>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</si>
  <si>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</si>
  <si>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</si>
  <si>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</si>
  <si>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</si>
  <si>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</si>
  <si>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</si>
  <si>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</si>
  <si>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</si>
  <si>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</si>
  <si>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</si>
  <si>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</si>
  <si>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</si>
  <si>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</si>
  <si>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</si>
  <si>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</si>
  <si>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</si>
  <si>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</si>
  <si>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</si>
  <si>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</si>
  <si>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</si>
  <si>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</si>
  <si>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</si>
  <si>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</si>
  <si>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</si>
  <si>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</si>
  <si>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</si>
  <si>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</si>
  <si>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</si>
  <si>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</si>
  <si>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</si>
  <si>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</si>
  <si>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</si>
  <si>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</si>
  <si>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</si>
  <si>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</si>
  <si>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</si>
  <si>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</si>
  <si>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</si>
  <si>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</si>
  <si>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</si>
  <si>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</si>
  <si>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</si>
  <si>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</si>
  <si>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</si>
  <si>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</si>
  <si>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</si>
  <si>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</si>
  <si>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</si>
  <si>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</si>
  <si>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</si>
  <si>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</si>
  <si>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</si>
  <si>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</si>
  <si>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</si>
  <si>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</si>
  <si>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</si>
  <si>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</si>
  <si>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</si>
  <si>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</si>
  <si>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</si>
  <si>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</si>
  <si>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</si>
  <si>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</si>
  <si>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</si>
  <si>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</si>
  <si>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</si>
  <si>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</si>
  <si>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</si>
  <si>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</si>
  <si>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</si>
  <si>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</si>
  <si>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</si>
  <si>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</si>
  <si>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</si>
  <si>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</si>
  <si>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</si>
  <si>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</si>
  <si>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</si>
  <si>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</si>
  <si>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</si>
  <si>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</si>
  <si>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</si>
  <si>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</si>
  <si>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</si>
  <si>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</si>
  <si>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</si>
  <si>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</si>
  <si>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</si>
  <si>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</si>
  <si>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</si>
  <si>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</si>
  <si>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</si>
  <si>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</si>
  <si>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</si>
  <si>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</si>
  <si>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</si>
  <si>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</si>
  <si>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</si>
  <si>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</si>
  <si>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</si>
  <si>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</si>
  <si>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</si>
  <si>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</si>
  <si>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</si>
  <si>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</si>
  <si>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</si>
  <si>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</si>
  <si>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</si>
  <si>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</si>
  <si>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</si>
  <si>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</si>
  <si>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</si>
  <si>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</si>
  <si>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</si>
  <si>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</si>
  <si>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</si>
  <si>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</si>
  <si>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</si>
  <si>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</si>
  <si>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</si>
  <si>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</si>
  <si>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</si>
  <si>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</si>
  <si>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</si>
  <si>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</si>
  <si>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</si>
  <si>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</si>
  <si>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</si>
  <si>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</si>
  <si>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</si>
  <si>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</si>
  <si>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</si>
  <si>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</si>
  <si>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</si>
  <si>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</si>
  <si>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</si>
  <si>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</si>
  <si>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</si>
  <si>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</si>
  <si>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</si>
  <si>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</si>
  <si>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</si>
  <si>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</si>
  <si>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</si>
  <si>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</si>
  <si>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</si>
  <si>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</si>
  <si>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</si>
  <si>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</si>
  <si>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</si>
  <si>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</si>
  <si>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</si>
  <si>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</si>
  <si>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</si>
  <si>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</si>
  <si>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</si>
  <si>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</si>
  <si>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</si>
  <si>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</si>
  <si>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</si>
  <si>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</si>
  <si>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</si>
  <si>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</si>
  <si>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</si>
  <si>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</si>
  <si>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</si>
  <si>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</si>
  <si>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</si>
  <si>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</si>
  <si>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</si>
  <si>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</si>
  <si>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</si>
  <si>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</si>
  <si>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</si>
  <si>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</si>
  <si>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</si>
  <si>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</si>
  <si>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</si>
  <si>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</si>
  <si>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</si>
  <si>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</si>
  <si>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</si>
  <si>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</si>
  <si>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</si>
  <si>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</si>
  <si>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</si>
  <si>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</si>
  <si>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</si>
  <si>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</si>
  <si>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</si>
  <si>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</si>
  <si>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</si>
  <si>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</si>
  <si>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</si>
  <si>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</si>
  <si>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</si>
  <si>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</si>
  <si>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</si>
  <si>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</si>
  <si>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</si>
  <si>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</si>
  <si>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</si>
  <si>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</si>
  <si>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</si>
  <si>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</si>
  <si>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</si>
  <si>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</si>
  <si>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</si>
  <si>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</si>
  <si>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</si>
  <si>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</si>
  <si>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</si>
  <si>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</si>
  <si>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</si>
  <si>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</si>
  <si>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</si>
  <si>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</si>
  <si>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</si>
  <si>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</si>
  <si>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</si>
  <si>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</si>
  <si>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</si>
  <si>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</si>
  <si>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</si>
  <si>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</si>
  <si>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</si>
  <si>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</si>
  <si>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</si>
  <si>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</si>
  <si>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</si>
  <si>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</si>
  <si>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</si>
  <si>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</si>
  <si>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</si>
  <si>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</si>
  <si>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</si>
  <si>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</si>
  <si>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</si>
  <si>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</si>
  <si>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</si>
  <si>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</si>
  <si>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</si>
  <si>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</si>
  <si>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</si>
  <si>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</si>
  <si>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</si>
  <si>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</si>
  <si>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</si>
  <si>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</si>
  <si>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</si>
  <si>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</si>
  <si>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</si>
  <si>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</si>
  <si>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</si>
  <si>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</si>
  <si>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</si>
  <si>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</si>
  <si>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</si>
  <si>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</si>
  <si>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</si>
  <si>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</si>
  <si>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</si>
  <si>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</si>
  <si>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</si>
  <si>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</si>
  <si>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</si>
  <si>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</si>
  <si>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</si>
  <si>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</si>
  <si>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</si>
  <si>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</si>
  <si>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</si>
  <si>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</si>
  <si>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</si>
  <si>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</si>
  <si>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</si>
  <si>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</si>
  <si>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</si>
  <si>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</si>
  <si>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</si>
  <si>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</si>
  <si>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</si>
  <si>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</si>
  <si>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</si>
  <si>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</si>
  <si>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</si>
  <si>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</si>
  <si>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</si>
  <si>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</si>
  <si>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</si>
  <si>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</si>
  <si>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</si>
  <si>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</si>
  <si>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</si>
  <si>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</si>
  <si>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</si>
  <si>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</si>
  <si>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</si>
  <si>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</si>
  <si>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</si>
  <si>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</si>
  <si>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</si>
  <si>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</si>
  <si>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</si>
  <si>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</si>
  <si>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</si>
  <si>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</si>
  <si>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</si>
  <si>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</si>
  <si>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</si>
  <si>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</si>
  <si>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</si>
  <si>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</si>
  <si>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</si>
  <si>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</si>
  <si>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</si>
  <si>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</si>
  <si>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</si>
  <si>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</si>
  <si>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</si>
  <si>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</si>
  <si>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</si>
  <si>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</si>
  <si>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</si>
  <si>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</si>
  <si>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</si>
  <si>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</si>
  <si>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</si>
  <si>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</si>
  <si>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</si>
  <si>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</si>
  <si>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</si>
  <si>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</si>
  <si>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</si>
  <si>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</si>
  <si>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</si>
  <si>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</si>
  <si>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</si>
  <si>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</si>
  <si>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</si>
  <si>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</si>
  <si>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</si>
  <si>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</si>
  <si>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</si>
  <si>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</si>
  <si>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</si>
  <si>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</si>
  <si>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</si>
  <si>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</si>
  <si>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</si>
  <si>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</si>
  <si>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</si>
  <si>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</si>
  <si>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</si>
  <si>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</si>
  <si>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</si>
  <si>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</si>
  <si>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</si>
  <si>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</si>
  <si>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</si>
  <si>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</si>
  <si>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</si>
  <si>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</si>
  <si>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</si>
  <si>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</si>
  <si>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</si>
  <si>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</si>
  <si>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</si>
  <si>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</si>
  <si>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</si>
  <si>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</si>
  <si>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</si>
  <si>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</si>
  <si>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</si>
  <si>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</si>
  <si>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</si>
  <si>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</si>
  <si>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</si>
  <si>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</si>
  <si>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</si>
  <si>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</si>
  <si>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</si>
  <si>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</si>
  <si>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</si>
  <si>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</si>
  <si>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</si>
  <si>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</si>
  <si>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</si>
  <si>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</si>
  <si>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</si>
  <si>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</si>
  <si>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</si>
  <si>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</si>
  <si>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</si>
  <si>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</si>
  <si>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</si>
  <si>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</si>
  <si>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</si>
  <si>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</si>
  <si>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</si>
  <si>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</si>
  <si>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</si>
  <si>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</si>
  <si>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</si>
  <si>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</si>
  <si>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</si>
  <si>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</si>
  <si>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</si>
  <si>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</si>
  <si>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</si>
  <si>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</si>
  <si>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</si>
  <si>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</si>
  <si>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</si>
  <si>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</si>
  <si>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</si>
  <si>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</si>
  <si>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</si>
  <si>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</si>
  <si>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</si>
  <si>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</si>
  <si>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</si>
  <si>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</si>
  <si>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</si>
  <si>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</si>
  <si>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</si>
  <si>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</si>
  <si>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</si>
  <si>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</si>
  <si>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</si>
  <si>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</si>
  <si>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</si>
  <si>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</si>
  <si>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</si>
  <si>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</si>
  <si>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</si>
  <si>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</si>
  <si>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</si>
  <si>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</si>
  <si>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</si>
  <si>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</si>
  <si>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</si>
  <si>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</si>
  <si>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</si>
  <si>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</si>
  <si>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</si>
  <si>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</si>
  <si>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</si>
  <si>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</si>
  <si>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</si>
  <si>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</si>
  <si>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</si>
  <si>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</si>
  <si>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</si>
  <si>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</si>
  <si>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</si>
  <si>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</si>
  <si>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</si>
  <si>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</si>
  <si>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</si>
  <si>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</si>
  <si>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</si>
  <si>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</si>
  <si>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</si>
  <si>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</si>
  <si>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</si>
  <si>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</si>
  <si>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</si>
  <si>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</si>
  <si>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</si>
  <si>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</si>
  <si>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</si>
  <si>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</si>
  <si>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</si>
  <si>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</si>
  <si>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</si>
  <si>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</si>
  <si>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</si>
  <si>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</si>
  <si>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</si>
  <si>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</si>
  <si>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</si>
  <si>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</si>
  <si>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</si>
  <si>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</si>
  <si>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</si>
  <si>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</si>
  <si>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</si>
  <si>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</si>
  <si>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</si>
  <si>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</si>
  <si>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</si>
  <si>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</si>
  <si>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</si>
  <si>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</si>
  <si>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</si>
  <si>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</si>
  <si>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</si>
  <si>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</si>
  <si>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</si>
  <si>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</si>
  <si>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</si>
  <si>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</si>
  <si>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</si>
  <si>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</si>
  <si>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</si>
  <si>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</si>
  <si>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</si>
  <si>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</si>
  <si>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</si>
  <si>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</si>
  <si>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</si>
  <si>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</si>
  <si>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</si>
  <si>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</si>
  <si>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</si>
  <si>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</si>
  <si>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</si>
  <si>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</si>
  <si>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</si>
  <si>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</si>
  <si>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</si>
  <si>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</si>
  <si>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</si>
  <si>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</si>
  <si>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</si>
  <si>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</si>
  <si>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</si>
  <si>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</si>
  <si>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</si>
  <si>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</si>
  <si>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</si>
  <si>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</si>
  <si>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</si>
  <si>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</si>
  <si>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</si>
  <si>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</si>
  <si>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</si>
  <si>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</si>
  <si>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</si>
  <si>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</si>
  <si>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</si>
  <si>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</si>
  <si>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</si>
  <si>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</si>
  <si>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</si>
  <si>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</si>
  <si>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</si>
  <si>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</si>
  <si>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</si>
  <si>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</si>
  <si>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</si>
  <si>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</si>
  <si>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</si>
  <si>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</si>
  <si>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</si>
  <si>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</si>
  <si>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</si>
  <si>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</si>
  <si>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</si>
  <si>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</si>
  <si>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</si>
  <si>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</si>
  <si>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</si>
  <si>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</si>
  <si>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</si>
  <si>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</si>
  <si>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</si>
  <si>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</si>
  <si>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</si>
  <si>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</si>
  <si>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</si>
  <si>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</si>
  <si>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</si>
  <si>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</si>
  <si>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</si>
  <si>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</si>
  <si>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</si>
  <si>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</si>
  <si>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</si>
  <si>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</si>
  <si>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</si>
  <si>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</si>
  <si>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</si>
  <si>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</si>
  <si>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</si>
  <si>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</si>
  <si>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</si>
  <si>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</si>
  <si>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</si>
  <si>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</si>
  <si>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</si>
  <si>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</si>
  <si>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</si>
  <si>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</si>
  <si>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</si>
  <si>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</si>
  <si>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</si>
  <si>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</si>
  <si>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</si>
  <si>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</si>
  <si>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</si>
  <si>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</si>
  <si>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</si>
  <si>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</si>
  <si>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</si>
  <si>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</si>
  <si>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</si>
  <si>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</si>
  <si>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</si>
  <si>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</si>
  <si>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</si>
  <si>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</si>
  <si>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</si>
  <si>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</si>
  <si>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</si>
  <si>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</si>
  <si>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</si>
  <si>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</si>
  <si>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</si>
  <si>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</si>
  <si>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</si>
  <si>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</si>
  <si>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</si>
  <si>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</si>
  <si>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</si>
  <si>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</si>
  <si>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</si>
  <si>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</si>
  <si>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</si>
  <si>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</si>
  <si>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</si>
  <si>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</si>
  <si>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</si>
  <si>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</si>
  <si>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</si>
  <si>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</si>
  <si>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</si>
  <si>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</si>
  <si>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</si>
  <si>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</si>
  <si>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</si>
  <si>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</si>
  <si>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</si>
  <si>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</si>
  <si>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</si>
  <si>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</si>
  <si>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</si>
  <si>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</si>
  <si>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</si>
  <si>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</si>
  <si>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</si>
  <si>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</si>
  <si>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</si>
  <si>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</si>
  <si>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</si>
  <si>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</si>
  <si>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</si>
  <si>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</si>
  <si>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</si>
  <si>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</si>
  <si>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</si>
  <si>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</si>
  <si>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</si>
  <si>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</si>
  <si>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</si>
  <si>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</si>
  <si>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</si>
  <si>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</si>
  <si>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</si>
  <si>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</si>
  <si>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</si>
  <si>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</si>
  <si>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</si>
  <si>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</si>
  <si>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</si>
  <si>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</si>
  <si>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</si>
  <si>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</si>
  <si>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</si>
  <si>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</si>
  <si>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</si>
  <si>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</si>
  <si>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</si>
  <si>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</si>
  <si>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</si>
  <si>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</si>
  <si>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</si>
  <si>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</si>
  <si>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</si>
  <si>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</si>
  <si>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</si>
  <si>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</si>
  <si>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</si>
  <si>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</si>
  <si>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</si>
  <si>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</si>
  <si>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</si>
  <si>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</si>
  <si>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</si>
  <si>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</si>
  <si>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</si>
  <si>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</si>
  <si>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</si>
  <si>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</si>
  <si>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</si>
  <si>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</si>
  <si>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</si>
  <si>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</si>
  <si>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</si>
  <si>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</si>
  <si>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</si>
  <si>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</si>
  <si>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</si>
  <si>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</si>
  <si>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</si>
  <si>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</si>
  <si>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</si>
  <si>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</si>
  <si>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</si>
  <si>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</si>
  <si>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</si>
  <si>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</si>
  <si>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</si>
  <si>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</si>
  <si>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</si>
  <si>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</si>
  <si>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</si>
  <si>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</si>
  <si>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</si>
  <si>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</si>
  <si>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</si>
  <si>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</si>
  <si>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</si>
  <si>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</si>
  <si>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</si>
  <si>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</si>
  <si>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</si>
  <si>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</si>
  <si>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</si>
  <si>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</si>
  <si>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</si>
  <si>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</si>
  <si>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</si>
  <si>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</si>
  <si>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</si>
  <si>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</si>
  <si>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</si>
  <si>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</si>
  <si>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</si>
  <si>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</si>
  <si>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</si>
  <si>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</si>
  <si>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</si>
  <si>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</si>
  <si>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</si>
  <si>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</si>
  <si>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</si>
  <si>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</si>
  <si>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</si>
  <si>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</si>
  <si>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</si>
  <si>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</si>
  <si>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</si>
  <si>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</si>
  <si>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</si>
  <si>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</si>
  <si>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</si>
  <si>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</si>
  <si>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</si>
  <si>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</si>
  <si>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</si>
  <si>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</si>
  <si>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</si>
  <si>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</si>
  <si>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</si>
  <si>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</si>
  <si>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</si>
  <si>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</si>
  <si>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</si>
  <si>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</si>
  <si>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</si>
  <si>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</si>
  <si>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</si>
  <si>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</si>
  <si>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</si>
  <si>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</si>
  <si>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</si>
  <si>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</si>
  <si>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</si>
  <si>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</si>
  <si>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</si>
  <si>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</si>
  <si>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</si>
  <si>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</si>
  <si>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</si>
  <si>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</si>
  <si>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</si>
  <si>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</si>
  <si>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</si>
  <si>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</si>
  <si>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</si>
  <si>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</si>
  <si>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</si>
  <si>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</si>
  <si>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</si>
  <si>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</si>
  <si>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</si>
  <si>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</si>
  <si>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</si>
  <si>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</si>
  <si>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</si>
  <si>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</si>
  <si>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</si>
  <si>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</si>
  <si>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</si>
  <si>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</si>
  <si>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</si>
  <si>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</si>
  <si>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</si>
  <si>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</si>
  <si>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</si>
  <si>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</si>
  <si>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</si>
  <si>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</si>
  <si>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</si>
  <si>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</si>
  <si>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</si>
  <si>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</si>
  <si>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</si>
  <si>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</si>
  <si>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</si>
  <si>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</si>
  <si>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</si>
  <si>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</si>
  <si>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</si>
  <si>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</si>
  <si>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</si>
  <si>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</si>
  <si>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</si>
  <si>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</si>
  <si>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</si>
  <si>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</si>
  <si>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</si>
  <si>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</si>
  <si>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</si>
  <si>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</si>
  <si>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</si>
  <si>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</si>
  <si>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</si>
  <si>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</si>
  <si>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</si>
  <si>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</si>
  <si>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</si>
  <si>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</si>
  <si>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</si>
  <si>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</si>
  <si>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</si>
  <si>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</si>
  <si>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</si>
  <si>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</si>
  <si>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</si>
  <si>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</si>
  <si>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</si>
  <si>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</si>
  <si>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</si>
  <si>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</si>
  <si>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</si>
  <si>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</si>
  <si>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</si>
  <si>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</si>
  <si>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</si>
  <si>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</si>
  <si>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</si>
  <si>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</si>
  <si>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</si>
  <si>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</si>
  <si>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</si>
  <si>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</si>
  <si>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</si>
  <si>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</si>
  <si>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</si>
  <si>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</si>
  <si>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</si>
  <si>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</si>
  <si>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</si>
  <si>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</si>
  <si>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</si>
  <si>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</si>
  <si>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</si>
  <si>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</si>
  <si>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</si>
  <si>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</si>
  <si>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</si>
  <si>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</si>
  <si>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</si>
  <si>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</si>
  <si>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</si>
  <si>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</si>
  <si>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</si>
  <si>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</si>
  <si>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</si>
  <si>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</si>
  <si>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</si>
  <si>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</si>
  <si>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</si>
  <si>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</si>
  <si>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</si>
  <si>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</si>
  <si>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</si>
  <si>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</si>
  <si>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</si>
  <si>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</si>
  <si>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</si>
  <si>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</si>
  <si>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15.020.0010-0</t>
  </si>
  <si>
    <t>15.020.0010-A</t>
  </si>
  <si>
    <t>15.020.0027-0</t>
  </si>
  <si>
    <t>15.020.0027-A</t>
  </si>
  <si>
    <t>15.020.0028-0</t>
  </si>
  <si>
    <t>15.020.0028-A</t>
  </si>
  <si>
    <t>15.020.0029-0</t>
  </si>
  <si>
    <t>15.020.0029-A</t>
  </si>
  <si>
    <t>15.020.0031-0</t>
  </si>
  <si>
    <t>15.020.0031-A</t>
  </si>
  <si>
    <t>15.020.0033-0</t>
  </si>
  <si>
    <t>15.020.0033-A</t>
  </si>
  <si>
    <t>15.020.0034-0</t>
  </si>
  <si>
    <t>15.020.0034-A</t>
  </si>
  <si>
    <t>15.020.0036-0</t>
  </si>
  <si>
    <t>15.020.0036-A</t>
  </si>
  <si>
    <t>15.020.0037-0</t>
  </si>
  <si>
    <t>15.020.0037-A</t>
  </si>
  <si>
    <t>15.020.0038-0</t>
  </si>
  <si>
    <t>15.020.0038-A</t>
  </si>
  <si>
    <t>15.020.0039-0</t>
  </si>
  <si>
    <t>15.020.0039-A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</si>
  <si>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</si>
  <si>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</si>
  <si>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</si>
  <si>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</si>
  <si>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</si>
  <si>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</si>
  <si>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</si>
  <si>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</si>
  <si>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</si>
  <si>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</si>
  <si>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</si>
  <si>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</si>
  <si>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</si>
  <si>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</si>
  <si>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</si>
  <si>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</si>
  <si>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</si>
  <si>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</si>
  <si>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</si>
  <si>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</si>
  <si>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</si>
  <si>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</si>
  <si>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</si>
  <si>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</si>
  <si>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</si>
  <si>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</si>
  <si>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</si>
  <si>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</si>
  <si>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</si>
  <si>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</si>
  <si>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</si>
  <si>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</si>
  <si>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</si>
  <si>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</si>
  <si>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</si>
  <si>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</si>
  <si>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</si>
  <si>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</si>
  <si>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</si>
  <si>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</si>
  <si>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</si>
  <si>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</si>
  <si>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</si>
  <si>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</si>
  <si>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</si>
  <si>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</si>
  <si>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</si>
  <si>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</si>
  <si>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</si>
  <si>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</si>
  <si>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</si>
  <si>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</si>
  <si>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</si>
  <si>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</si>
  <si>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</si>
  <si>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</si>
  <si>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</si>
  <si>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</si>
  <si>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</si>
  <si>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</si>
  <si>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</si>
  <si>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</si>
  <si>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</si>
  <si>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</si>
  <si>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</si>
  <si>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</si>
  <si>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</si>
  <si>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</si>
  <si>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</si>
  <si>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</si>
  <si>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</si>
  <si>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</si>
  <si>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</si>
  <si>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</si>
  <si>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</si>
  <si>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</si>
  <si>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</si>
  <si>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</si>
  <si>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</si>
  <si>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</si>
  <si>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</si>
  <si>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</si>
  <si>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</si>
  <si>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</si>
  <si>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</si>
  <si>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</si>
  <si>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</si>
  <si>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</si>
  <si>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</si>
  <si>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</si>
  <si>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</si>
  <si>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</si>
  <si>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</si>
  <si>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</si>
  <si>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</si>
  <si>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</si>
  <si>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</si>
  <si>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</si>
  <si>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</si>
  <si>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</si>
  <si>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</si>
  <si>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</si>
  <si>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</si>
  <si>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</si>
  <si>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</si>
  <si>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</si>
  <si>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</si>
  <si>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</si>
  <si>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</si>
  <si>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</si>
  <si>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</si>
  <si>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</si>
  <si>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</si>
  <si>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</si>
  <si>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</si>
  <si>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</si>
  <si>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</si>
  <si>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</si>
  <si>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</si>
  <si>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</si>
  <si>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</si>
  <si>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</si>
  <si>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</si>
  <si>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</si>
  <si>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</si>
  <si>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</si>
  <si>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</si>
  <si>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</si>
  <si>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</si>
  <si>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</si>
  <si>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</si>
  <si>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</si>
  <si>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</si>
  <si>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</si>
  <si>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</si>
  <si>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</si>
  <si>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</si>
  <si>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</si>
  <si>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</si>
  <si>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</si>
  <si>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</si>
  <si>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</si>
  <si>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</si>
  <si>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</si>
  <si>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</si>
  <si>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</si>
  <si>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</si>
  <si>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</si>
  <si>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</si>
  <si>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</si>
  <si>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</si>
  <si>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</si>
  <si>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</si>
  <si>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</si>
  <si>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</si>
  <si>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</si>
  <si>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</si>
  <si>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</si>
  <si>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</si>
  <si>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</si>
  <si>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</si>
  <si>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</si>
  <si>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</si>
  <si>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</si>
  <si>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</si>
  <si>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</si>
  <si>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</si>
  <si>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</si>
  <si>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</si>
  <si>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</si>
  <si>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</si>
  <si>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</si>
  <si>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</si>
  <si>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</si>
  <si>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</si>
  <si>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</si>
  <si>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</si>
  <si>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</si>
  <si>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</si>
  <si>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</si>
  <si>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</si>
  <si>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</si>
  <si>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</si>
  <si>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</si>
  <si>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</si>
  <si>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</si>
  <si>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</si>
  <si>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</si>
  <si>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</si>
  <si>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</si>
  <si>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</si>
  <si>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</si>
  <si>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</si>
  <si>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</si>
  <si>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</si>
  <si>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</si>
  <si>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</si>
  <si>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</si>
  <si>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</si>
  <si>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</si>
  <si>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</si>
  <si>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</si>
  <si>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</si>
  <si>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</si>
  <si>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</si>
  <si>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</si>
  <si>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</si>
  <si>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</si>
  <si>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</si>
  <si>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</si>
  <si>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</si>
  <si>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</si>
  <si>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</si>
  <si>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</si>
  <si>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</si>
  <si>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</si>
  <si>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</si>
  <si>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</si>
  <si>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</si>
  <si>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</si>
  <si>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</si>
  <si>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</si>
  <si>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</si>
  <si>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</si>
  <si>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</si>
  <si>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</si>
  <si>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</si>
  <si>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</si>
  <si>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</si>
  <si>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</si>
  <si>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</si>
  <si>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</si>
  <si>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</si>
  <si>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</si>
  <si>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</si>
  <si>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</si>
  <si>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</si>
  <si>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</si>
  <si>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</si>
  <si>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</si>
  <si>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</si>
  <si>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</si>
  <si>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</si>
  <si>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</si>
  <si>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</si>
  <si>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</si>
  <si>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</si>
  <si>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</si>
  <si>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</si>
  <si>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</si>
  <si>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</si>
  <si>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</si>
  <si>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</si>
  <si>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</si>
  <si>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</si>
  <si>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</si>
  <si>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</si>
  <si>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</si>
  <si>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</si>
  <si>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</si>
  <si>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</si>
  <si>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</si>
  <si>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</si>
  <si>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</si>
  <si>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</si>
  <si>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</si>
  <si>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</si>
  <si>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</si>
  <si>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</si>
  <si>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</si>
  <si>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</si>
  <si>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</si>
  <si>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</si>
  <si>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</si>
  <si>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</si>
  <si>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</si>
  <si>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</si>
  <si>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</si>
  <si>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</si>
  <si>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</si>
  <si>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</si>
  <si>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</si>
  <si>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</si>
  <si>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</si>
  <si>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</si>
  <si>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</si>
  <si>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</si>
  <si>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</si>
  <si>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</si>
  <si>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</si>
  <si>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</si>
  <si>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</si>
  <si>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</si>
  <si>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</si>
  <si>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</si>
  <si>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</si>
  <si>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</si>
  <si>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</si>
  <si>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</si>
  <si>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</si>
  <si>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</si>
  <si>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</si>
  <si>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</si>
  <si>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</si>
  <si>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</si>
  <si>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</si>
  <si>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</si>
  <si>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</si>
  <si>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</si>
  <si>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</si>
  <si>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</si>
  <si>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</si>
  <si>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</si>
  <si>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</si>
  <si>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</si>
  <si>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</si>
  <si>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</si>
  <si>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</si>
  <si>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</si>
  <si>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</si>
  <si>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</si>
  <si>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</si>
  <si>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</si>
  <si>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</si>
  <si>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</si>
  <si>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</si>
  <si>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</si>
  <si>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</si>
  <si>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</si>
  <si>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</si>
  <si>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</si>
  <si>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</si>
  <si>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</si>
  <si>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</si>
  <si>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</si>
  <si>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</si>
  <si>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</si>
  <si>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</si>
  <si>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</si>
  <si>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</si>
  <si>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</si>
  <si>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</si>
  <si>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</si>
  <si>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</si>
  <si>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</si>
  <si>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</si>
  <si>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</si>
  <si>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</si>
  <si>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</si>
  <si>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</si>
  <si>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</si>
  <si>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</si>
  <si>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</si>
  <si>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</si>
  <si>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</si>
  <si>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</si>
  <si>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</si>
  <si>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</si>
  <si>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</si>
  <si>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</si>
  <si>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</si>
  <si>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</si>
  <si>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</si>
  <si>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</si>
  <si>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</si>
  <si>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</si>
  <si>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</si>
  <si>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</si>
  <si>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</si>
  <si>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</si>
  <si>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</si>
  <si>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</si>
  <si>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</si>
  <si>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</si>
  <si>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</si>
  <si>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</si>
  <si>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</si>
  <si>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</si>
  <si>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</si>
  <si>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</si>
  <si>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</si>
  <si>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</si>
  <si>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</si>
  <si>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</si>
  <si>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</si>
  <si>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</si>
  <si>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</si>
  <si>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</si>
  <si>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</si>
  <si>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</si>
  <si>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</si>
  <si>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</si>
  <si>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</si>
  <si>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</si>
  <si>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</si>
  <si>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</si>
  <si>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</si>
  <si>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</si>
  <si>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</si>
  <si>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</si>
  <si>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</si>
  <si>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</si>
  <si>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</si>
  <si>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</si>
  <si>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</si>
  <si>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</si>
  <si>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</si>
  <si>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</si>
  <si>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</si>
  <si>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</si>
  <si>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</si>
  <si>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</si>
  <si>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</si>
  <si>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</si>
  <si>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</si>
  <si>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</si>
  <si>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</si>
  <si>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</si>
  <si>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</si>
  <si>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</si>
  <si>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</si>
  <si>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</si>
  <si>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</si>
  <si>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</si>
  <si>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</si>
  <si>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</si>
  <si>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</si>
  <si>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</si>
  <si>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</si>
  <si>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</si>
  <si>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</si>
  <si>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</si>
  <si>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</si>
  <si>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</si>
  <si>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</si>
  <si>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</si>
  <si>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</si>
  <si>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</si>
  <si>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</si>
  <si>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</si>
  <si>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</si>
  <si>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</si>
  <si>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</si>
  <si>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</si>
  <si>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</si>
  <si>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</si>
  <si>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</si>
  <si>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</si>
  <si>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</si>
  <si>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</si>
  <si>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</si>
  <si>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</si>
  <si>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</si>
  <si>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</si>
  <si>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</si>
  <si>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</si>
  <si>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</si>
  <si>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</si>
  <si>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</si>
  <si>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</si>
  <si>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</si>
  <si>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</si>
  <si>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</si>
  <si>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</si>
  <si>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</si>
  <si>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</si>
  <si>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</si>
  <si>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</si>
  <si>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</si>
  <si>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</si>
  <si>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</si>
  <si>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</si>
  <si>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</si>
  <si>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</si>
  <si>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</si>
  <si>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</si>
  <si>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</si>
  <si>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</si>
  <si>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</si>
  <si>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</si>
  <si>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</si>
  <si>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</si>
  <si>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</si>
  <si>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</si>
  <si>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</si>
  <si>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</si>
  <si>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</si>
  <si>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</si>
  <si>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</si>
  <si>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</si>
  <si>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</si>
  <si>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</si>
  <si>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</si>
  <si>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</si>
  <si>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</si>
  <si>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</si>
  <si>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</si>
  <si>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</si>
  <si>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</si>
  <si>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</si>
  <si>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</si>
  <si>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</si>
  <si>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</si>
  <si>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</si>
  <si>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</si>
  <si>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</si>
  <si>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</si>
  <si>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</si>
  <si>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</si>
  <si>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</si>
  <si>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</si>
  <si>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</si>
  <si>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</si>
  <si>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</si>
  <si>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</si>
  <si>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</si>
  <si>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</si>
  <si>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</si>
  <si>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</si>
  <si>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</si>
  <si>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</si>
  <si>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</si>
  <si>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</si>
  <si>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</si>
  <si>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</si>
  <si>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</si>
  <si>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</si>
  <si>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</si>
  <si>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</si>
  <si>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</si>
  <si>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</si>
  <si>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</si>
  <si>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</si>
  <si>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</si>
  <si>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</si>
  <si>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</si>
  <si>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</si>
  <si>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</si>
  <si>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</si>
  <si>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</si>
  <si>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</si>
  <si>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</si>
  <si>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</si>
  <si>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</si>
  <si>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</si>
  <si>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</si>
  <si>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</si>
  <si>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</si>
  <si>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</si>
  <si>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</si>
  <si>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</si>
  <si>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</si>
  <si>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</si>
  <si>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</si>
  <si>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</si>
  <si>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</si>
  <si>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</si>
  <si>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</si>
  <si>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</si>
  <si>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</si>
  <si>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</si>
  <si>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</si>
  <si>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</si>
  <si>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</si>
  <si>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</si>
  <si>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</si>
  <si>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</si>
  <si>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</si>
  <si>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</si>
  <si>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</si>
  <si>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</si>
  <si>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</si>
  <si>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</si>
  <si>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</si>
  <si>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</si>
  <si>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</si>
  <si>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</si>
  <si>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</si>
  <si>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</si>
  <si>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</si>
  <si>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</si>
  <si>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</si>
  <si>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</si>
  <si>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</si>
  <si>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</si>
  <si>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</si>
  <si>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</si>
  <si>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</si>
  <si>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</si>
  <si>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</si>
  <si>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</si>
  <si>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</si>
  <si>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</si>
  <si>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</si>
  <si>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</si>
  <si>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</si>
  <si>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</si>
  <si>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</si>
  <si>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</si>
  <si>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</si>
  <si>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</si>
  <si>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</si>
  <si>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</si>
  <si>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</si>
  <si>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</si>
  <si>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</si>
  <si>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</si>
  <si>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</si>
  <si>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</si>
  <si>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</si>
  <si>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</si>
  <si>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</si>
  <si>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</si>
  <si>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</si>
  <si>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</si>
  <si>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</si>
  <si>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</si>
  <si>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</si>
  <si>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</si>
  <si>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</si>
  <si>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</si>
  <si>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</si>
  <si>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</si>
  <si>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</si>
  <si>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</si>
  <si>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</si>
  <si>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</si>
  <si>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</si>
  <si>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</si>
  <si>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</si>
  <si>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</si>
  <si>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</si>
  <si>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</si>
  <si>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</si>
  <si>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</si>
  <si>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</si>
  <si>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</si>
  <si>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</si>
  <si>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</si>
  <si>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</si>
  <si>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</si>
  <si>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</si>
  <si>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</si>
  <si>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</si>
  <si>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</si>
  <si>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</si>
  <si>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</si>
  <si>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</si>
  <si>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</si>
  <si>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</si>
  <si>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</si>
  <si>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</si>
  <si>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</si>
  <si>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</si>
  <si>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</si>
  <si>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</si>
  <si>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</si>
  <si>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</si>
  <si>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</si>
  <si>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</si>
  <si>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</si>
  <si>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</si>
  <si>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</si>
  <si>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</si>
  <si>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</si>
  <si>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</si>
  <si>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</si>
  <si>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</si>
  <si>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</si>
  <si>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</si>
  <si>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</si>
  <si>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</si>
  <si>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</si>
  <si>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</si>
  <si>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</si>
  <si>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</si>
  <si>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</si>
  <si>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</si>
  <si>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</si>
  <si>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</si>
  <si>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</si>
  <si>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</si>
  <si>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</si>
  <si>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</si>
  <si>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</si>
  <si>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</si>
  <si>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</si>
  <si>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</si>
  <si>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</si>
  <si>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</si>
  <si>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</si>
  <si>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</si>
  <si>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</si>
  <si>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</si>
  <si>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</si>
  <si>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</si>
  <si>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</si>
  <si>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</si>
  <si>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</si>
  <si>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</si>
  <si>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</si>
  <si>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</si>
  <si>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</si>
  <si>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</si>
  <si>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</si>
  <si>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</si>
  <si>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</si>
  <si>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</si>
  <si>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</si>
  <si>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</si>
  <si>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</si>
  <si>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</si>
  <si>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</si>
  <si>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</si>
  <si>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</si>
  <si>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</si>
  <si>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</si>
  <si>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</si>
  <si>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</si>
  <si>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</si>
  <si>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</si>
  <si>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</si>
  <si>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</si>
  <si>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</si>
  <si>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</si>
  <si>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</si>
  <si>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</si>
  <si>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</si>
  <si>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</si>
  <si>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</si>
  <si>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</si>
  <si>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</si>
  <si>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</si>
  <si>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</si>
  <si>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</si>
  <si>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</si>
  <si>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</si>
  <si>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</si>
  <si>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</si>
  <si>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</si>
  <si>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</si>
  <si>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</si>
  <si>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</si>
  <si>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</si>
  <si>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</si>
  <si>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</si>
  <si>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</si>
  <si>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</si>
  <si>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</si>
  <si>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</si>
  <si>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</si>
  <si>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</si>
  <si>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</si>
  <si>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</si>
  <si>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</si>
  <si>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</si>
  <si>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</si>
  <si>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</si>
  <si>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</si>
  <si>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</si>
  <si>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</si>
  <si>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</si>
  <si>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</si>
  <si>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</si>
  <si>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</si>
  <si>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</si>
  <si>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</si>
  <si>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</si>
  <si>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</si>
  <si>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</si>
  <si>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</si>
  <si>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</si>
  <si>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</si>
  <si>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</si>
  <si>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</si>
  <si>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</si>
  <si>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</si>
  <si>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</si>
  <si>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</si>
  <si>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</si>
  <si>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</si>
  <si>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</si>
  <si>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</si>
  <si>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</si>
  <si>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</si>
  <si>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</si>
  <si>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</si>
  <si>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</si>
  <si>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</si>
  <si>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</si>
  <si>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</si>
  <si>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</si>
  <si>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</si>
  <si>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</si>
  <si>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</si>
  <si>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</si>
  <si>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</si>
  <si>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</si>
  <si>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</si>
  <si>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</si>
  <si>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</si>
  <si>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</si>
  <si>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</si>
  <si>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</si>
  <si>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</si>
  <si>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</si>
  <si>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</si>
  <si>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</si>
  <si>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</si>
  <si>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</si>
  <si>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</si>
  <si>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</si>
  <si>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</si>
  <si>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</si>
  <si>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</si>
  <si>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</si>
  <si>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</si>
  <si>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</si>
  <si>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</si>
  <si>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</si>
  <si>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</si>
  <si>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</si>
  <si>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</si>
  <si>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</si>
  <si>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</si>
  <si>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</si>
  <si>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</si>
  <si>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</si>
  <si>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</si>
  <si>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</si>
  <si>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</si>
  <si>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</si>
  <si>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</si>
  <si>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</si>
  <si>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</si>
  <si>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</si>
  <si>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</si>
  <si>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</si>
  <si>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</si>
  <si>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</si>
  <si>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</si>
  <si>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</si>
  <si>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</si>
  <si>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</si>
  <si>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</si>
  <si>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</si>
  <si>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</si>
  <si>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</si>
  <si>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</si>
  <si>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</si>
  <si>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</si>
  <si>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</si>
  <si>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</si>
  <si>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</si>
  <si>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</si>
  <si>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</si>
  <si>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</si>
  <si>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</si>
  <si>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</si>
  <si>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</si>
  <si>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</si>
  <si>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</si>
  <si>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</si>
  <si>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</si>
  <si>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</si>
  <si>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</si>
  <si>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</si>
  <si>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</si>
  <si>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</si>
  <si>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</si>
  <si>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</si>
  <si>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</si>
  <si>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</si>
  <si>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</si>
  <si>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</si>
  <si>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</si>
  <si>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</si>
  <si>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</si>
  <si>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</si>
  <si>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</si>
  <si>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</si>
  <si>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</si>
  <si>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</si>
  <si>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</si>
  <si>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</si>
  <si>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</si>
  <si>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</si>
  <si>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</si>
  <si>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</si>
  <si>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</si>
  <si>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</si>
  <si>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</si>
  <si>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</si>
  <si>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</si>
  <si>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</si>
  <si>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</si>
  <si>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</si>
  <si>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</si>
  <si>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</si>
  <si>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</si>
  <si>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</si>
  <si>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</si>
  <si>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</si>
  <si>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</si>
  <si>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</si>
  <si>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</si>
  <si>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</si>
  <si>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</si>
  <si>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</si>
  <si>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</si>
  <si>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</si>
  <si>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</si>
  <si>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</si>
  <si>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</si>
  <si>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</si>
  <si>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</si>
  <si>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</si>
  <si>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</si>
  <si>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</si>
  <si>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</si>
  <si>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</si>
  <si>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</si>
  <si>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</si>
  <si>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</si>
  <si>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</si>
  <si>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</si>
  <si>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</si>
  <si>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</si>
  <si>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</si>
  <si>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</si>
  <si>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</si>
  <si>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</si>
  <si>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</si>
  <si>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</si>
  <si>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</si>
  <si>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</si>
  <si>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</si>
  <si>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</si>
  <si>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</si>
  <si>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</si>
  <si>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</si>
  <si>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</si>
  <si>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</si>
  <si>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</si>
  <si>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</si>
  <si>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</si>
  <si>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</si>
  <si>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</si>
  <si>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</si>
  <si>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</si>
  <si>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</si>
  <si>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</si>
  <si>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</si>
  <si>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</si>
  <si>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</si>
  <si>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</si>
  <si>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</si>
  <si>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</si>
  <si>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</si>
  <si>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</si>
  <si>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</si>
  <si>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</si>
  <si>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</si>
  <si>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</si>
  <si>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</si>
  <si>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</si>
  <si>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</si>
  <si>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</si>
  <si>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</si>
  <si>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</si>
  <si>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</si>
  <si>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</si>
  <si>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</si>
  <si>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</si>
  <si>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</si>
  <si>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</si>
  <si>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</si>
  <si>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</si>
  <si>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</si>
  <si>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</si>
  <si>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</si>
  <si>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</si>
  <si>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</si>
  <si>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</si>
  <si>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</si>
  <si>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</si>
  <si>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</si>
  <si>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</si>
  <si>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</si>
  <si>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</si>
  <si>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</si>
  <si>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</si>
  <si>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</si>
  <si>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</si>
  <si>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</si>
  <si>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</si>
  <si>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</si>
  <si>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</si>
  <si>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</si>
  <si>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</si>
  <si>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</si>
  <si>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</si>
  <si>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</si>
  <si>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</si>
  <si>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</si>
  <si>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</si>
  <si>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</si>
  <si>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</si>
  <si>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</si>
  <si>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</si>
  <si>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</si>
  <si>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</si>
  <si>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</si>
  <si>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</si>
  <si>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</si>
  <si>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</si>
  <si>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</si>
  <si>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</si>
  <si>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</si>
  <si>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</si>
  <si>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</si>
  <si>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</si>
  <si>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</si>
  <si>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</si>
  <si>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</si>
  <si>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</si>
  <si>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</si>
  <si>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</si>
  <si>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</si>
  <si>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</si>
  <si>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</si>
  <si>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</si>
  <si>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</si>
  <si>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</si>
  <si>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</si>
  <si>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</si>
  <si>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</si>
  <si>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</si>
  <si>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</si>
  <si>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</si>
  <si>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</si>
  <si>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</si>
  <si>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</si>
  <si>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</si>
  <si>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</si>
  <si>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</si>
  <si>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</si>
  <si>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</si>
  <si>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</si>
  <si>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</si>
  <si>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</si>
  <si>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</si>
  <si>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</si>
  <si>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</si>
  <si>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</si>
  <si>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</si>
  <si>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</si>
  <si>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</si>
  <si>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</si>
  <si>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</si>
  <si>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</si>
  <si>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</si>
  <si>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</si>
  <si>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</si>
  <si>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</si>
  <si>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</si>
  <si>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</si>
  <si>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</si>
  <si>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</si>
  <si>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</si>
  <si>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</si>
  <si>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</si>
  <si>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</si>
  <si>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</si>
  <si>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</si>
  <si>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</si>
  <si>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</si>
  <si>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</si>
  <si>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</si>
  <si>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</si>
  <si>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</si>
  <si>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</si>
  <si>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</si>
  <si>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</si>
  <si>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</si>
  <si>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</si>
  <si>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</si>
  <si>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</si>
  <si>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</si>
  <si>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</si>
  <si>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</si>
  <si>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</si>
  <si>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</si>
  <si>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</si>
  <si>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</si>
  <si>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</si>
  <si>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</si>
  <si>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</si>
  <si>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</si>
  <si>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</si>
  <si>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</si>
  <si>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</si>
  <si>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</si>
  <si>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</si>
  <si>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</si>
  <si>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</si>
  <si>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</si>
  <si>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</si>
  <si>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</si>
  <si>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</si>
  <si>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</si>
  <si>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</si>
  <si>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</si>
  <si>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</si>
  <si>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</si>
  <si>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</si>
  <si>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</si>
  <si>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</si>
  <si>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</si>
  <si>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</si>
  <si>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</si>
  <si>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</si>
  <si>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</si>
  <si>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</si>
  <si>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</si>
  <si>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</si>
  <si>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</si>
  <si>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</si>
  <si>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</si>
  <si>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</si>
  <si>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</si>
  <si>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</si>
  <si>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</si>
  <si>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</si>
  <si>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</si>
  <si>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</si>
  <si>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</si>
  <si>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</si>
  <si>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</si>
  <si>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</si>
  <si>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</si>
  <si>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</si>
  <si>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</si>
  <si>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</si>
  <si>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</si>
  <si>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</si>
  <si>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</si>
  <si>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</si>
  <si>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</si>
  <si>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</si>
  <si>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</si>
  <si>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</si>
  <si>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</si>
  <si>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</si>
  <si>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</si>
  <si>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</si>
  <si>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</si>
  <si>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</si>
  <si>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</si>
  <si>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</si>
  <si>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</si>
  <si>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</si>
  <si>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</si>
  <si>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</si>
  <si>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</si>
  <si>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</si>
  <si>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</si>
  <si>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</si>
  <si>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</si>
  <si>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</si>
  <si>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</si>
  <si>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</si>
  <si>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</si>
  <si>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</si>
  <si>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</si>
  <si>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</si>
  <si>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</si>
  <si>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</si>
  <si>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</si>
  <si>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</si>
  <si>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</si>
  <si>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</si>
  <si>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</si>
  <si>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</si>
  <si>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</si>
  <si>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</si>
  <si>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</si>
  <si>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</si>
  <si>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</si>
  <si>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</si>
  <si>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</si>
  <si>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</si>
  <si>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</si>
  <si>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</si>
  <si>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</si>
  <si>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</si>
  <si>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</si>
  <si>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</si>
  <si>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</si>
  <si>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</si>
  <si>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</si>
  <si>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</si>
  <si>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</si>
  <si>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</si>
  <si>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</si>
  <si>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</si>
  <si>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</si>
  <si>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</si>
  <si>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</si>
  <si>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</si>
  <si>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</si>
  <si>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</si>
  <si>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</si>
  <si>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</si>
  <si>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</si>
  <si>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</si>
  <si>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</si>
  <si>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</si>
  <si>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</si>
  <si>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</si>
  <si>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</si>
  <si>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</si>
  <si>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</si>
  <si>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</si>
  <si>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</si>
  <si>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</si>
  <si>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</si>
  <si>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</si>
  <si>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</si>
  <si>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</si>
  <si>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</si>
  <si>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</si>
  <si>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</si>
  <si>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</si>
  <si>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</si>
  <si>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</si>
  <si>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</si>
  <si>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</si>
  <si>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</si>
  <si>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</si>
  <si>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</si>
  <si>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</si>
  <si>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</si>
  <si>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</si>
  <si>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</si>
  <si>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</si>
  <si>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</si>
  <si>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</si>
  <si>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</si>
  <si>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</si>
  <si>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</si>
  <si>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</si>
  <si>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</si>
  <si>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</si>
  <si>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</si>
  <si>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</si>
  <si>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</si>
  <si>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</si>
  <si>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</si>
  <si>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</si>
  <si>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</si>
  <si>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</si>
  <si>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</si>
  <si>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</si>
  <si>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</si>
  <si>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</si>
  <si>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</si>
  <si>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</si>
  <si>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</si>
  <si>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</si>
  <si>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</si>
  <si>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</si>
  <si>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</si>
  <si>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</si>
  <si>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</si>
  <si>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</si>
  <si>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</si>
  <si>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</si>
  <si>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</si>
  <si>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</si>
  <si>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</si>
  <si>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</si>
  <si>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</si>
  <si>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</si>
  <si>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</si>
  <si>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</si>
  <si>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</si>
  <si>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</si>
  <si>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</si>
  <si>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</si>
  <si>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</si>
  <si>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</si>
  <si>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</si>
  <si>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</si>
  <si>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</si>
  <si>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</si>
  <si>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</si>
  <si>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</si>
  <si>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</si>
  <si>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</si>
  <si>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</si>
  <si>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</si>
  <si>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</si>
  <si>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</si>
  <si>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</si>
  <si>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</si>
  <si>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</si>
  <si>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</si>
  <si>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</si>
  <si>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</si>
  <si>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</si>
  <si>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</si>
  <si>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</si>
  <si>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</si>
  <si>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</si>
  <si>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</si>
  <si>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</si>
  <si>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</si>
  <si>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</si>
  <si>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</si>
  <si>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</si>
  <si>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</si>
  <si>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</si>
  <si>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</si>
  <si>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</si>
  <si>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</si>
  <si>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</si>
  <si>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</si>
  <si>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</si>
  <si>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</si>
  <si>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</si>
  <si>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</si>
  <si>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</si>
  <si>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</si>
  <si>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</si>
  <si>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</si>
  <si>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</si>
  <si>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</si>
  <si>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</si>
  <si>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</si>
  <si>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</si>
  <si>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</si>
  <si>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</si>
  <si>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</si>
  <si>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</si>
  <si>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</si>
  <si>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</si>
  <si>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</si>
  <si>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</si>
  <si>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</si>
  <si>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</si>
  <si>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</si>
  <si>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</si>
  <si>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</si>
  <si>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</si>
  <si>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</si>
  <si>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</si>
  <si>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</si>
  <si>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</si>
  <si>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</si>
  <si>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</si>
  <si>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</si>
  <si>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</si>
  <si>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</si>
  <si>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</si>
  <si>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</si>
  <si>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</si>
  <si>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</si>
  <si>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</si>
  <si>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</si>
  <si>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</si>
  <si>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</si>
  <si>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</si>
  <si>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</si>
  <si>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</si>
  <si>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</si>
  <si>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</si>
  <si>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</si>
  <si>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</si>
  <si>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</si>
  <si>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</si>
  <si>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</si>
  <si>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</si>
  <si>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</si>
  <si>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</si>
  <si>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</si>
  <si>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</si>
  <si>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</si>
  <si>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</si>
  <si>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</si>
  <si>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</si>
  <si>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</si>
  <si>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</si>
  <si>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</si>
  <si>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</si>
  <si>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</si>
  <si>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</si>
  <si>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</si>
  <si>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</si>
  <si>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</si>
  <si>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</si>
  <si>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</si>
  <si>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</si>
  <si>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</si>
  <si>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</si>
  <si>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</si>
  <si>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</si>
  <si>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</si>
  <si>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</si>
  <si>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</si>
  <si>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</si>
  <si>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</si>
  <si>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</si>
  <si>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</si>
  <si>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</si>
  <si>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</si>
  <si>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</si>
  <si>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</si>
  <si>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</si>
  <si>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</si>
  <si>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</si>
  <si>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</si>
  <si>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</si>
  <si>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</si>
  <si>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</si>
  <si>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</si>
  <si>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</si>
  <si>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</si>
  <si>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</si>
  <si>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</si>
  <si>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</si>
  <si>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</si>
  <si>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</si>
  <si>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</si>
  <si>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</si>
  <si>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</si>
  <si>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</si>
  <si>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</si>
  <si>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</si>
  <si>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</si>
  <si>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</si>
  <si>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</si>
  <si>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</si>
  <si>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</si>
  <si>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</si>
  <si>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</si>
  <si>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</si>
  <si>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</si>
  <si>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</si>
  <si>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</si>
  <si>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</si>
  <si>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</si>
  <si>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</si>
  <si>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</si>
  <si>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</si>
  <si>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</si>
  <si>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</si>
  <si>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</si>
  <si>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</si>
  <si>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</si>
  <si>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</si>
  <si>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</si>
  <si>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</si>
  <si>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</si>
  <si>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</si>
  <si>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</si>
  <si>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</si>
  <si>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</si>
  <si>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</si>
  <si>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</si>
  <si>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</si>
  <si>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</si>
  <si>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</si>
  <si>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</si>
  <si>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</si>
  <si>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</si>
  <si>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</si>
  <si>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</si>
  <si>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</si>
  <si>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</si>
  <si>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</si>
  <si>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</si>
  <si>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</si>
  <si>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</si>
  <si>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</si>
  <si>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</si>
  <si>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</si>
  <si>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</si>
  <si>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</si>
  <si>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</si>
  <si>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</si>
  <si>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</si>
  <si>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</si>
  <si>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</si>
  <si>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</si>
  <si>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</si>
  <si>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</si>
  <si>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</si>
  <si>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</si>
  <si>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</si>
  <si>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</si>
  <si>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</si>
  <si>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</si>
  <si>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</si>
  <si>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</si>
  <si>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</si>
  <si>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</si>
  <si>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</si>
  <si>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</si>
  <si>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</si>
  <si>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</si>
  <si>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</si>
  <si>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</si>
  <si>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</si>
  <si>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</si>
  <si>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</si>
  <si>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</si>
  <si>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</si>
  <si>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</si>
  <si>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</si>
  <si>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</si>
  <si>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</si>
  <si>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</si>
  <si>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</si>
  <si>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</si>
  <si>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</si>
  <si>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</si>
  <si>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</si>
  <si>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</si>
  <si>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</si>
  <si>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</si>
  <si>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</si>
  <si>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</si>
  <si>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</si>
  <si>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</si>
  <si>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</si>
  <si>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</si>
  <si>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</si>
  <si>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</si>
  <si>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</si>
  <si>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</si>
  <si>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</si>
  <si>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</si>
  <si>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</si>
  <si>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</si>
  <si>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</si>
  <si>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</si>
  <si>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</si>
  <si>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</si>
  <si>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</si>
  <si>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</si>
  <si>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</si>
  <si>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</si>
  <si>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</si>
  <si>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</si>
  <si>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</si>
  <si>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</si>
  <si>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</si>
  <si>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</si>
  <si>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</si>
  <si>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</si>
  <si>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</si>
  <si>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</si>
  <si>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</si>
  <si>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</si>
  <si>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</si>
  <si>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</si>
  <si>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</si>
  <si>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</si>
  <si>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</si>
  <si>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</si>
  <si>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</si>
  <si>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</si>
  <si>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</si>
  <si>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</si>
  <si>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</si>
  <si>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</si>
  <si>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</si>
  <si>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</si>
  <si>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</si>
  <si>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</si>
  <si>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</si>
  <si>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</si>
  <si>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</si>
  <si>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</si>
  <si>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</si>
  <si>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</si>
  <si>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</si>
  <si>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</si>
  <si>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</si>
  <si>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</si>
  <si>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</si>
  <si>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</si>
  <si>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</si>
  <si>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</si>
  <si>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</si>
  <si>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</si>
  <si>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</si>
  <si>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</si>
  <si>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</si>
  <si>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</si>
  <si>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</si>
  <si>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</si>
  <si>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</si>
  <si>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</si>
  <si>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</si>
  <si>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</si>
  <si>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</si>
  <si>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</si>
  <si>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</si>
  <si>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</si>
  <si>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</si>
  <si>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</si>
  <si>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</si>
  <si>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</si>
  <si>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</si>
  <si>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</si>
  <si>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</si>
  <si>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</si>
  <si>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</si>
  <si>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</si>
  <si>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</si>
  <si>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</si>
  <si>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</si>
  <si>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</si>
  <si>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</si>
  <si>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</si>
  <si>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</si>
  <si>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</si>
  <si>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</si>
  <si>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</si>
  <si>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</si>
  <si>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</si>
  <si>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</si>
  <si>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</si>
  <si>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</si>
  <si>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</si>
  <si>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</si>
  <si>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</si>
  <si>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</si>
  <si>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</si>
  <si>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</si>
  <si>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</si>
  <si>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</si>
  <si>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</si>
  <si>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</si>
  <si>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</si>
  <si>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</si>
  <si>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</si>
  <si>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</si>
  <si>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</si>
  <si>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</si>
  <si>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</si>
  <si>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</si>
  <si>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</si>
  <si>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</si>
  <si>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</si>
  <si>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</si>
  <si>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</si>
  <si>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</si>
  <si>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</si>
  <si>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</si>
  <si>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</si>
  <si>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</si>
  <si>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</si>
  <si>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</si>
  <si>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</si>
  <si>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</si>
  <si>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</si>
  <si>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</si>
  <si>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</si>
  <si>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</si>
  <si>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</si>
  <si>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</si>
  <si>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</si>
  <si>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</si>
  <si>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</si>
  <si>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</si>
  <si>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</si>
  <si>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</si>
  <si>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</si>
  <si>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</si>
  <si>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</si>
  <si>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</si>
  <si>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</si>
  <si>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</si>
  <si>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</si>
  <si>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</si>
  <si>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</si>
  <si>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</si>
  <si>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</si>
  <si>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</si>
  <si>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</si>
  <si>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</si>
  <si>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</si>
  <si>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</si>
  <si>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</si>
  <si>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</si>
  <si>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</si>
  <si>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</si>
  <si>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</si>
  <si>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</si>
  <si>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</si>
  <si>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</si>
  <si>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</si>
  <si>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</si>
  <si>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</si>
  <si>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</si>
  <si>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</si>
  <si>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</si>
  <si>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</si>
  <si>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</si>
  <si>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</si>
  <si>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</si>
  <si>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</si>
  <si>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</si>
  <si>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</si>
  <si>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</si>
  <si>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</si>
  <si>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</si>
  <si>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</si>
  <si>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</si>
  <si>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</si>
  <si>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</si>
  <si>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</si>
  <si>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</si>
  <si>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</si>
  <si>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</si>
  <si>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</si>
  <si>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</si>
  <si>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</si>
  <si>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</si>
  <si>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</si>
  <si>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</si>
  <si>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</si>
  <si>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</si>
  <si>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</si>
  <si>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</si>
  <si>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</si>
  <si>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</si>
  <si>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</si>
  <si>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</si>
  <si>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</si>
  <si>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</si>
  <si>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</si>
  <si>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</si>
  <si>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</si>
  <si>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</si>
  <si>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</si>
  <si>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</si>
  <si>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</si>
  <si>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</si>
  <si>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</si>
  <si>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</si>
  <si>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</si>
  <si>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</si>
  <si>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</si>
  <si>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</si>
  <si>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</si>
  <si>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</si>
  <si>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</si>
  <si>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</si>
  <si>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</si>
  <si>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</si>
  <si>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</si>
  <si>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</si>
  <si>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</si>
  <si>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</si>
  <si>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</si>
  <si>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</si>
  <si>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</si>
  <si>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</si>
  <si>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</si>
  <si>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</si>
  <si>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</si>
  <si>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</si>
  <si>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</si>
  <si>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</si>
  <si>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</si>
  <si>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</si>
  <si>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</si>
  <si>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</si>
  <si>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</si>
  <si>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</si>
  <si>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</si>
  <si>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</si>
  <si>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</si>
  <si>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</si>
  <si>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</si>
  <si>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</si>
  <si>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</si>
  <si>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</si>
  <si>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</si>
  <si>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</si>
  <si>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</si>
  <si>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</si>
  <si>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</si>
  <si>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</si>
  <si>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</si>
  <si>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</si>
  <si>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</si>
  <si>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</si>
  <si>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</si>
  <si>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</si>
  <si>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</si>
  <si>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</si>
  <si>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</si>
  <si>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</si>
  <si>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</si>
  <si>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</si>
  <si>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</si>
  <si>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</si>
  <si>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</si>
  <si>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</si>
  <si>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</si>
  <si>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</si>
  <si>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</si>
  <si>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</si>
  <si>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</si>
  <si>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</si>
  <si>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</si>
  <si>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</si>
  <si>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</si>
  <si>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</si>
  <si>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</si>
  <si>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</si>
  <si>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</si>
  <si>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</si>
  <si>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</si>
  <si>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</si>
  <si>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</si>
  <si>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</si>
  <si>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</si>
  <si>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</si>
  <si>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</si>
  <si>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</si>
  <si>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</si>
  <si>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</si>
  <si>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</si>
  <si>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</si>
  <si>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</si>
  <si>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</si>
  <si>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</si>
  <si>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</si>
  <si>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</si>
  <si>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</si>
  <si>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</si>
  <si>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</si>
  <si>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</si>
  <si>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</si>
  <si>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</si>
  <si>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</si>
  <si>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</si>
  <si>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</si>
  <si>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</si>
  <si>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</si>
  <si>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</si>
  <si>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</si>
  <si>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</si>
  <si>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</si>
  <si>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</si>
  <si>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</si>
  <si>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</si>
  <si>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</si>
  <si>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</si>
  <si>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</si>
  <si>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</si>
  <si>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</si>
  <si>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</si>
  <si>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</si>
  <si>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</si>
  <si>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</si>
  <si>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</si>
  <si>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</si>
  <si>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</si>
  <si>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</si>
  <si>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</si>
  <si>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</si>
  <si>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</si>
  <si>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</si>
  <si>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</si>
  <si>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</si>
  <si>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</si>
  <si>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</si>
  <si>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</si>
  <si>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</si>
  <si>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</si>
  <si>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</si>
  <si>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</si>
  <si>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</si>
  <si>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</si>
  <si>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</si>
  <si>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</si>
  <si>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</si>
  <si>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</si>
  <si>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</si>
  <si>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</si>
  <si>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</si>
  <si>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</si>
  <si>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</si>
  <si>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</si>
  <si>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</si>
  <si>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</si>
  <si>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</si>
  <si>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</si>
  <si>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</si>
  <si>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</si>
  <si>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</si>
  <si>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</si>
  <si>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</si>
  <si>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</si>
  <si>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</si>
  <si>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</si>
  <si>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</si>
  <si>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</si>
  <si>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</si>
  <si>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</si>
  <si>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</si>
  <si>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</si>
  <si>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</si>
  <si>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</si>
  <si>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</si>
  <si>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</si>
  <si>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</si>
  <si>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</si>
  <si>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</si>
  <si>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</si>
  <si>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</si>
  <si>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</si>
  <si>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</si>
  <si>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</si>
  <si>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</si>
  <si>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</si>
  <si>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</si>
  <si>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</si>
  <si>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</si>
  <si>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</si>
  <si>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</si>
  <si>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</si>
  <si>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</si>
  <si>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</si>
  <si>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</si>
  <si>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</si>
  <si>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</si>
  <si>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</si>
  <si>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</si>
  <si>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</si>
  <si>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</si>
  <si>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</si>
  <si>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</si>
  <si>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</si>
  <si>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</si>
  <si>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</si>
  <si>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</si>
  <si>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</si>
  <si>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</si>
  <si>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</si>
  <si>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</si>
  <si>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</si>
  <si>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</si>
  <si>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</si>
  <si>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</si>
  <si>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</si>
  <si>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</si>
  <si>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</si>
  <si>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</si>
  <si>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</si>
  <si>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</si>
  <si>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</si>
  <si>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</si>
  <si>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</si>
  <si>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</si>
  <si>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</si>
  <si>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</si>
  <si>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</si>
  <si>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</si>
  <si>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</si>
  <si>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</si>
  <si>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</si>
  <si>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</si>
  <si>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</si>
  <si>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</si>
  <si>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</si>
  <si>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</si>
  <si>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</si>
  <si>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</si>
  <si>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</si>
  <si>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</si>
  <si>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</si>
  <si>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</si>
  <si>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</si>
  <si>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</si>
  <si>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</si>
  <si>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</si>
  <si>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</si>
  <si>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</si>
  <si>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</si>
  <si>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</si>
  <si>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</si>
  <si>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</si>
  <si>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</si>
  <si>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</si>
  <si>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</si>
  <si>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</si>
  <si>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</si>
  <si>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</si>
  <si>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</si>
  <si>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</si>
  <si>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</si>
  <si>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</si>
  <si>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</si>
  <si>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</si>
  <si>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</si>
  <si>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</si>
  <si>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</si>
  <si>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</si>
  <si>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</si>
  <si>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</si>
  <si>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</si>
  <si>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</si>
  <si>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</si>
  <si>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</si>
  <si>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</si>
  <si>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</si>
  <si>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</si>
  <si>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</si>
  <si>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</si>
  <si>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</si>
  <si>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</si>
  <si>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</si>
  <si>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</si>
  <si>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</si>
  <si>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</si>
  <si>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</si>
  <si>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</si>
  <si>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</si>
  <si>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</si>
  <si>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</si>
  <si>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</si>
  <si>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</si>
  <si>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</si>
  <si>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</si>
  <si>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</si>
  <si>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</si>
  <si>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</si>
  <si>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</si>
  <si>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</si>
  <si>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</si>
  <si>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</si>
  <si>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</si>
  <si>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</si>
  <si>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</si>
  <si>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</si>
  <si>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</si>
  <si>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</si>
  <si>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</si>
  <si>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</si>
  <si>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</si>
  <si>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</si>
  <si>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</si>
  <si>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</si>
  <si>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</si>
  <si>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</si>
  <si>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</si>
  <si>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</si>
  <si>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</si>
  <si>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</si>
  <si>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</si>
  <si>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</si>
  <si>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</si>
  <si>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</si>
  <si>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</si>
  <si>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</si>
  <si>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</si>
  <si>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</si>
  <si>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</si>
  <si>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</si>
  <si>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</si>
  <si>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</si>
  <si>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</si>
  <si>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</si>
  <si>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</si>
  <si>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</si>
  <si>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</si>
  <si>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</si>
  <si>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</si>
  <si>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</si>
  <si>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</si>
  <si>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</si>
  <si>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</si>
  <si>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</si>
  <si>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</si>
  <si>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</si>
  <si>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</si>
  <si>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</si>
  <si>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</si>
  <si>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</si>
  <si>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</si>
  <si>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</si>
  <si>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</si>
  <si>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</si>
  <si>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</si>
  <si>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</si>
  <si>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</si>
  <si>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</si>
  <si>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</si>
  <si>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</si>
  <si>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</si>
  <si>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</si>
  <si>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</si>
  <si>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</si>
  <si>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</si>
  <si>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</si>
  <si>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</si>
  <si>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</si>
  <si>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</si>
  <si>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</si>
  <si>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</si>
  <si>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</si>
  <si>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</si>
  <si>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</si>
  <si>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</si>
  <si>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</si>
  <si>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</si>
  <si>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</si>
  <si>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</si>
  <si>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</si>
  <si>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</si>
  <si>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</si>
  <si>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</si>
  <si>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</si>
  <si>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</si>
  <si>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</si>
  <si>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</si>
  <si>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</si>
  <si>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</si>
  <si>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</si>
  <si>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</si>
  <si>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</si>
  <si>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</si>
  <si>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</si>
  <si>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</si>
  <si>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</si>
  <si>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</si>
  <si>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</si>
  <si>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</si>
  <si>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</si>
  <si>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</si>
  <si>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</si>
  <si>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</si>
  <si>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</si>
  <si>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</si>
  <si>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</si>
  <si>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</si>
  <si>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</si>
  <si>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</si>
  <si>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</si>
  <si>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</si>
  <si>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</si>
  <si>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</si>
  <si>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</si>
  <si>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</si>
  <si>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</si>
  <si>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</si>
  <si>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</si>
  <si>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</si>
  <si>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</si>
  <si>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</si>
  <si>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</si>
  <si>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</si>
  <si>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</si>
  <si>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</si>
  <si>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</si>
  <si>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</si>
  <si>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</si>
  <si>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</si>
  <si>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</si>
  <si>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</si>
  <si>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</si>
  <si>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</si>
  <si>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</si>
  <si>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</si>
  <si>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</si>
  <si>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</si>
  <si>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</si>
  <si>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</si>
  <si>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</si>
  <si>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</si>
  <si>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</si>
  <si>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</si>
  <si>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</si>
  <si>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</si>
  <si>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</si>
  <si>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</si>
  <si>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</si>
  <si>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</si>
  <si>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</si>
  <si>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</si>
  <si>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</si>
  <si>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</si>
  <si>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</si>
  <si>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</si>
  <si>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</si>
  <si>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</si>
  <si>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</si>
  <si>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</si>
  <si>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</si>
  <si>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</si>
  <si>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</si>
  <si>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</si>
  <si>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</si>
  <si>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</si>
  <si>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</si>
  <si>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</si>
  <si>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</si>
  <si>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</si>
  <si>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</si>
  <si>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</si>
  <si>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</si>
  <si>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</si>
  <si>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</si>
  <si>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</si>
  <si>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</si>
  <si>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</si>
  <si>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</si>
  <si>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</si>
  <si>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</si>
  <si>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</si>
  <si>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</si>
  <si>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</si>
  <si>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</si>
  <si>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</si>
  <si>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</si>
  <si>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</si>
  <si>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</si>
  <si>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</si>
  <si>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</si>
  <si>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</si>
  <si>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</si>
  <si>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</si>
  <si>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</si>
  <si>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</si>
  <si>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</si>
  <si>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</si>
  <si>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</si>
  <si>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</si>
  <si>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</si>
  <si>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</si>
  <si>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</si>
  <si>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</si>
  <si>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</si>
  <si>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</si>
  <si>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</si>
  <si>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</si>
  <si>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</si>
  <si>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</si>
  <si>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</si>
  <si>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</si>
  <si>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</si>
  <si>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</si>
  <si>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</si>
  <si>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</si>
  <si>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</si>
  <si>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</si>
  <si>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18.015.0080-A</t>
  </si>
  <si>
    <t>18.015.0081-0</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</si>
  <si>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</si>
  <si>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</si>
  <si>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</si>
  <si>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</si>
  <si>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</si>
  <si>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</si>
  <si>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</si>
  <si>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</si>
  <si>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</si>
  <si>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</si>
  <si>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</si>
  <si>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</si>
  <si>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</si>
  <si>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</si>
  <si>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</si>
  <si>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</si>
  <si>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</si>
  <si>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</si>
  <si>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</si>
  <si>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</si>
  <si>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</si>
  <si>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</si>
  <si>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</si>
  <si>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</si>
  <si>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</si>
  <si>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</si>
  <si>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</si>
  <si>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</si>
  <si>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</si>
  <si>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</si>
  <si>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</si>
  <si>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</si>
  <si>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</si>
  <si>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</si>
  <si>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</si>
  <si>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</si>
  <si>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</si>
  <si>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</si>
  <si>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</si>
  <si>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</si>
  <si>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</si>
  <si>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</si>
  <si>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</si>
  <si>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</si>
  <si>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</si>
  <si>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</si>
  <si>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</si>
  <si>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</si>
  <si>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</si>
  <si>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</si>
  <si>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</si>
  <si>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</si>
  <si>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</si>
  <si>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</si>
  <si>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</si>
  <si>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</si>
  <si>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</si>
  <si>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</si>
  <si>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</si>
  <si>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</si>
  <si>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</si>
  <si>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</si>
  <si>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</si>
  <si>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</si>
  <si>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</si>
  <si>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</si>
  <si>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</si>
  <si>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</si>
  <si>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</si>
  <si>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</si>
  <si>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</si>
  <si>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</si>
  <si>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</si>
  <si>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</si>
  <si>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</si>
  <si>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</si>
  <si>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</si>
  <si>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</si>
  <si>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</si>
  <si>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</si>
  <si>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</si>
  <si>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</si>
  <si>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</si>
  <si>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</si>
  <si>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</si>
  <si>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</si>
  <si>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</si>
  <si>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</si>
  <si>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</si>
  <si>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</si>
  <si>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</si>
  <si>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</si>
  <si>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</si>
  <si>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</si>
  <si>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</si>
  <si>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</si>
  <si>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</si>
  <si>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</si>
  <si>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</si>
  <si>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</si>
  <si>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</si>
  <si>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</si>
  <si>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</si>
  <si>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</si>
  <si>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</si>
  <si>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</si>
  <si>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18.018.0080-A</t>
  </si>
  <si>
    <t>18.018.0090-0</t>
  </si>
  <si>
    <t>18.018.0090-A</t>
  </si>
  <si>
    <t>18.018.0100-0</t>
  </si>
  <si>
    <t>18.018.0100-A</t>
  </si>
  <si>
    <t>18.019.0010-0</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</si>
  <si>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</si>
  <si>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</si>
  <si>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</si>
  <si>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</si>
  <si>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</si>
  <si>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</si>
  <si>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</si>
  <si>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</si>
  <si>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</si>
  <si>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</si>
  <si>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</si>
  <si>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</si>
  <si>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</si>
  <si>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</si>
  <si>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</si>
  <si>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</si>
  <si>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</si>
  <si>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</si>
  <si>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</si>
  <si>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</si>
  <si>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</si>
  <si>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</si>
  <si>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</si>
  <si>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</si>
  <si>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</si>
  <si>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</si>
  <si>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</si>
  <si>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</si>
  <si>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</si>
  <si>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</si>
  <si>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</si>
  <si>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</si>
  <si>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PAR</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</si>
  <si>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</si>
  <si>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</si>
  <si>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</si>
  <si>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</si>
  <si>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</si>
  <si>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</si>
  <si>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</si>
  <si>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</si>
  <si>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</si>
  <si>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</si>
  <si>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</si>
  <si>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</si>
  <si>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</si>
  <si>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</si>
  <si>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</si>
  <si>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</si>
  <si>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</si>
  <si>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</si>
  <si>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</si>
  <si>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</si>
  <si>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</si>
  <si>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</si>
  <si>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</si>
  <si>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</si>
  <si>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</si>
  <si>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</si>
  <si>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</si>
  <si>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</si>
  <si>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</si>
  <si>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</si>
  <si>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</si>
  <si>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</si>
  <si>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</si>
  <si>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</si>
  <si>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</si>
  <si>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</si>
  <si>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</si>
  <si>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</si>
  <si>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</si>
  <si>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</si>
  <si>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</si>
  <si>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</si>
  <si>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</si>
  <si>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</si>
  <si>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</si>
  <si>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</si>
  <si>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</si>
  <si>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</si>
  <si>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</si>
  <si>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</si>
  <si>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</si>
  <si>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</si>
  <si>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</si>
  <si>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</si>
  <si>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</si>
  <si>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</si>
  <si>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</si>
  <si>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</si>
  <si>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</si>
  <si>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</si>
  <si>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</si>
  <si>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</si>
  <si>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</si>
  <si>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</si>
  <si>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</si>
  <si>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</si>
  <si>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</si>
  <si>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</si>
  <si>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</si>
  <si>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</si>
  <si>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</si>
  <si>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</si>
  <si>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</si>
  <si>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</si>
  <si>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</si>
  <si>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</si>
  <si>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</si>
  <si>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</si>
  <si>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</si>
  <si>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</si>
  <si>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</si>
  <si>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</si>
  <si>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</si>
  <si>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</si>
  <si>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</si>
  <si>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</si>
  <si>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</si>
  <si>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</si>
  <si>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</si>
  <si>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</si>
  <si>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</si>
  <si>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</si>
  <si>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</si>
  <si>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</si>
  <si>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</si>
  <si>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</si>
  <si>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</si>
  <si>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</si>
  <si>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</si>
  <si>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</si>
  <si>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</si>
  <si>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</si>
  <si>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</si>
  <si>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</si>
  <si>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</si>
  <si>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</si>
  <si>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</si>
  <si>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</si>
  <si>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</si>
  <si>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</si>
  <si>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</si>
  <si>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</si>
  <si>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</si>
  <si>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</si>
  <si>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</si>
  <si>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</si>
  <si>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</si>
  <si>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</si>
  <si>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</si>
  <si>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</si>
  <si>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</si>
  <si>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</si>
  <si>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</si>
  <si>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</si>
  <si>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</si>
  <si>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</si>
  <si>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</si>
  <si>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</si>
  <si>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</si>
  <si>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</si>
  <si>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</si>
  <si>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</si>
  <si>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</si>
  <si>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</si>
  <si>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</si>
  <si>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</si>
  <si>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</si>
  <si>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</si>
  <si>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</si>
  <si>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</si>
  <si>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</si>
  <si>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</si>
  <si>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</si>
  <si>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</si>
  <si>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</si>
  <si>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</si>
  <si>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</si>
  <si>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</si>
  <si>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</si>
  <si>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</si>
  <si>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</si>
  <si>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</si>
  <si>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</si>
  <si>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</si>
  <si>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</si>
  <si>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</si>
  <si>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</si>
  <si>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</si>
  <si>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</si>
  <si>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</si>
  <si>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</si>
  <si>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</si>
  <si>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</si>
  <si>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</si>
  <si>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</si>
  <si>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</si>
  <si>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</si>
  <si>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</si>
  <si>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</si>
  <si>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</si>
  <si>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</si>
  <si>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</si>
  <si>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</si>
  <si>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</si>
  <si>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</si>
  <si>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</si>
  <si>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</si>
  <si>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</si>
  <si>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</si>
  <si>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</si>
  <si>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</si>
  <si>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</si>
  <si>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</si>
  <si>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</si>
  <si>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</si>
  <si>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</si>
  <si>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</si>
  <si>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</si>
  <si>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</si>
  <si>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</si>
  <si>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</si>
  <si>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</si>
  <si>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</si>
  <si>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</si>
  <si>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</si>
  <si>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</si>
  <si>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</si>
  <si>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</si>
  <si>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</si>
  <si>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</si>
  <si>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</si>
  <si>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</si>
  <si>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</si>
  <si>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</si>
  <si>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</si>
  <si>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</si>
  <si>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</si>
  <si>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</si>
  <si>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</si>
  <si>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</si>
  <si>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</si>
  <si>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</si>
  <si>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</si>
  <si>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</si>
  <si>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</si>
  <si>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</si>
  <si>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</si>
  <si>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</si>
  <si>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</si>
  <si>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</si>
  <si>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</si>
  <si>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</si>
  <si>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</si>
  <si>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</si>
  <si>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</si>
  <si>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</si>
  <si>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</si>
  <si>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</si>
  <si>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</si>
  <si>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</si>
  <si>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</si>
  <si>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</si>
  <si>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</si>
  <si>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</si>
  <si>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</si>
  <si>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</si>
  <si>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</si>
  <si>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</si>
  <si>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</si>
  <si>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</si>
  <si>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</si>
  <si>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</si>
  <si>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</si>
  <si>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</si>
  <si>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</si>
  <si>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</si>
  <si>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</si>
  <si>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</si>
  <si>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</si>
  <si>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</si>
  <si>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</si>
  <si>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</si>
  <si>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</si>
  <si>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</si>
  <si>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</si>
  <si>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</si>
  <si>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</si>
  <si>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</si>
  <si>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</si>
  <si>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</si>
  <si>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</si>
  <si>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</si>
  <si>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</si>
  <si>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</si>
  <si>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</si>
  <si>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</si>
  <si>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</si>
  <si>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</si>
  <si>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</si>
  <si>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</si>
  <si>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</si>
  <si>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</si>
  <si>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</si>
  <si>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</si>
  <si>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</si>
  <si>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</si>
  <si>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</si>
  <si>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</si>
  <si>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</si>
  <si>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</si>
  <si>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</si>
  <si>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</si>
  <si>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</si>
  <si>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</si>
  <si>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</si>
  <si>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</si>
  <si>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</si>
  <si>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</si>
  <si>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</si>
  <si>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</si>
  <si>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</si>
  <si>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</si>
  <si>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</si>
  <si>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</si>
  <si>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</si>
  <si>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</si>
  <si>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</si>
  <si>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</si>
  <si>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</si>
  <si>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</si>
  <si>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</si>
  <si>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</si>
  <si>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</si>
  <si>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</si>
  <si>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</si>
  <si>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</si>
  <si>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</si>
  <si>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</si>
  <si>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</si>
  <si>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</si>
  <si>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</si>
  <si>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</si>
  <si>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</si>
  <si>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</si>
  <si>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</si>
  <si>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</si>
  <si>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</si>
  <si>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</si>
  <si>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</si>
  <si>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</si>
  <si>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</si>
  <si>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</si>
  <si>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</si>
  <si>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</si>
  <si>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</si>
  <si>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</si>
  <si>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</si>
  <si>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</si>
  <si>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</si>
  <si>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</si>
  <si>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</si>
  <si>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</si>
  <si>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</si>
  <si>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</si>
  <si>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</si>
  <si>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</si>
  <si>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</si>
  <si>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</si>
  <si>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</si>
  <si>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</si>
  <si>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</si>
  <si>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</si>
  <si>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</si>
  <si>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</si>
  <si>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</si>
  <si>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</si>
  <si>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</si>
  <si>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</si>
  <si>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</si>
  <si>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</si>
  <si>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</si>
  <si>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</si>
  <si>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</si>
  <si>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</si>
  <si>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</si>
  <si>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</si>
  <si>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</si>
  <si>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</si>
  <si>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</si>
  <si>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</si>
  <si>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</si>
  <si>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</si>
  <si>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</si>
  <si>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</si>
  <si>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</si>
  <si>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</si>
  <si>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</si>
  <si>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</si>
  <si>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</si>
  <si>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</si>
  <si>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</si>
  <si>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</si>
  <si>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</si>
  <si>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</si>
  <si>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</si>
  <si>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</si>
  <si>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</si>
  <si>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</si>
  <si>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</si>
  <si>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</si>
  <si>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</si>
  <si>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</si>
  <si>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</si>
  <si>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</si>
  <si>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</si>
  <si>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</si>
  <si>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</si>
  <si>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</si>
  <si>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</si>
  <si>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</si>
  <si>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</si>
  <si>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</si>
  <si>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</si>
  <si>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</si>
  <si>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</si>
  <si>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</si>
  <si>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</si>
  <si>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</si>
  <si>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</si>
  <si>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</si>
  <si>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</si>
  <si>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</si>
  <si>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</si>
  <si>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</si>
  <si>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</si>
  <si>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</si>
  <si>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</si>
  <si>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</si>
  <si>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</si>
  <si>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</si>
  <si>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</si>
  <si>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</si>
  <si>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</si>
  <si>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</si>
  <si>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</si>
  <si>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</si>
  <si>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</si>
  <si>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</si>
  <si>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</si>
  <si>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</si>
  <si>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</si>
  <si>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</si>
  <si>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</si>
  <si>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</si>
  <si>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</si>
  <si>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</si>
  <si>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</si>
  <si>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</si>
  <si>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</si>
  <si>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</si>
  <si>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</si>
  <si>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</si>
  <si>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</si>
  <si>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</si>
  <si>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</si>
  <si>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</si>
  <si>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</si>
  <si>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</si>
  <si>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</si>
  <si>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</si>
  <si>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</si>
  <si>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</si>
  <si>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</si>
  <si>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</si>
  <si>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</si>
  <si>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</si>
  <si>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</si>
  <si>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</si>
  <si>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</si>
  <si>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</si>
  <si>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</si>
  <si>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</si>
  <si>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</si>
  <si>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</si>
  <si>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</si>
  <si>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</si>
  <si>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</si>
  <si>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</si>
  <si>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</si>
  <si>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</si>
  <si>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</si>
  <si>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</si>
  <si>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</si>
  <si>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</si>
  <si>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</si>
  <si>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</si>
  <si>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</si>
  <si>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</si>
  <si>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</si>
  <si>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</si>
  <si>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</si>
  <si>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</si>
  <si>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</si>
  <si>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</si>
  <si>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</si>
  <si>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</si>
  <si>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</si>
  <si>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</si>
  <si>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</si>
  <si>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</si>
  <si>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</si>
  <si>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</si>
  <si>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</si>
  <si>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</si>
  <si>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</si>
  <si>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</si>
  <si>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</si>
  <si>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</si>
  <si>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</si>
  <si>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</si>
  <si>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</si>
  <si>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</si>
  <si>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</si>
  <si>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</si>
  <si>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</si>
  <si>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</si>
  <si>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</si>
  <si>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</si>
  <si>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</si>
  <si>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</si>
  <si>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</si>
  <si>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</si>
  <si>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</si>
  <si>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</si>
  <si>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</si>
  <si>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</si>
  <si>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</si>
  <si>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</si>
  <si>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</si>
  <si>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</si>
  <si>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</si>
  <si>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</si>
  <si>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</si>
  <si>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</si>
  <si>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</si>
  <si>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</si>
  <si>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</si>
  <si>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</si>
  <si>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</si>
  <si>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</si>
  <si>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</si>
  <si>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</si>
  <si>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</si>
  <si>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</si>
  <si>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</si>
  <si>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</si>
  <si>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</si>
  <si>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</si>
  <si>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</si>
  <si>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</si>
  <si>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</si>
  <si>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</si>
  <si>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</si>
  <si>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</si>
  <si>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</si>
  <si>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</si>
  <si>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</si>
  <si>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</si>
  <si>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</si>
  <si>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</si>
  <si>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</si>
  <si>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</si>
  <si>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</si>
  <si>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</si>
  <si>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</si>
  <si>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</si>
  <si>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</si>
  <si>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</si>
  <si>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</si>
  <si>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</si>
  <si>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</si>
  <si>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</si>
  <si>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</si>
  <si>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</si>
  <si>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</si>
  <si>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</si>
  <si>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</si>
  <si>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</si>
  <si>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</si>
  <si>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</si>
  <si>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</si>
  <si>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</si>
  <si>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</si>
  <si>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</si>
  <si>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</si>
  <si>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</si>
  <si>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</si>
  <si>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</si>
  <si>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</si>
  <si>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</si>
  <si>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</si>
  <si>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</si>
  <si>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</si>
  <si>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</si>
  <si>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</si>
  <si>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</si>
  <si>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</si>
  <si>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</si>
  <si>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</si>
  <si>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</si>
  <si>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</si>
  <si>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</si>
  <si>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</si>
  <si>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</si>
  <si>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</si>
  <si>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</si>
  <si>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</si>
  <si>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</si>
  <si>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</si>
  <si>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</si>
  <si>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</si>
  <si>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</si>
  <si>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</si>
  <si>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</si>
  <si>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</si>
  <si>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</si>
  <si>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</si>
  <si>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</si>
  <si>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</si>
  <si>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</si>
  <si>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</si>
  <si>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</si>
  <si>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</si>
  <si>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</si>
  <si>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</si>
  <si>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</si>
  <si>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</si>
  <si>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</si>
  <si>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</si>
  <si>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</si>
  <si>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</si>
  <si>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</si>
  <si>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</si>
  <si>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</si>
  <si>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</si>
  <si>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</si>
  <si>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</si>
  <si>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</si>
  <si>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</si>
  <si>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</si>
  <si>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</si>
  <si>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</si>
  <si>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</si>
  <si>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</si>
  <si>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</si>
  <si>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</si>
  <si>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</si>
  <si>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</si>
  <si>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</si>
  <si>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</si>
  <si>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</si>
  <si>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</si>
  <si>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</si>
  <si>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</si>
  <si>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</si>
  <si>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</si>
  <si>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</si>
  <si>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</si>
  <si>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</si>
  <si>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</si>
  <si>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</si>
  <si>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</si>
  <si>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</si>
  <si>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</si>
  <si>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</si>
  <si>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</si>
  <si>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</si>
  <si>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</si>
  <si>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</si>
  <si>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</si>
  <si>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</si>
  <si>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</si>
  <si>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</si>
  <si>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</si>
  <si>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</si>
  <si>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</si>
  <si>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</si>
  <si>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</si>
  <si>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</si>
  <si>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</si>
  <si>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</si>
  <si>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</si>
  <si>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</si>
  <si>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</si>
  <si>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</si>
  <si>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</si>
  <si>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</si>
  <si>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</si>
  <si>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</si>
  <si>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</si>
  <si>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</si>
  <si>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</si>
  <si>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</si>
  <si>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</si>
  <si>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</si>
  <si>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</si>
  <si>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</si>
  <si>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</si>
  <si>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</si>
  <si>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</si>
  <si>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</si>
  <si>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</si>
  <si>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</si>
  <si>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</si>
  <si>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</si>
  <si>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</si>
  <si>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</si>
  <si>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</si>
  <si>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</si>
  <si>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</si>
  <si>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</si>
  <si>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</si>
  <si>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</si>
  <si>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</si>
  <si>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</si>
  <si>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</si>
  <si>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</si>
  <si>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</si>
  <si>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</si>
  <si>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</si>
  <si>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</si>
  <si>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</si>
  <si>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</si>
  <si>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</si>
  <si>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</si>
  <si>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</si>
  <si>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</si>
  <si>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</si>
  <si>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</si>
  <si>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</si>
  <si>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</si>
  <si>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</si>
  <si>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</si>
  <si>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</si>
  <si>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</si>
  <si>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</si>
  <si>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</si>
  <si>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</si>
  <si>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</si>
  <si>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</si>
  <si>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</si>
  <si>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</si>
  <si>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</si>
  <si>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</si>
  <si>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</si>
  <si>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</si>
  <si>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</si>
  <si>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</si>
  <si>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</si>
  <si>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</si>
  <si>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</si>
  <si>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</si>
  <si>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</si>
  <si>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</si>
  <si>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</si>
  <si>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</si>
  <si>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</si>
  <si>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</si>
  <si>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</si>
  <si>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</si>
  <si>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</si>
  <si>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</si>
  <si>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</si>
  <si>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</si>
  <si>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</si>
  <si>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</si>
  <si>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</si>
  <si>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</si>
  <si>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</si>
  <si>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</si>
  <si>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</si>
  <si>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</si>
  <si>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</si>
  <si>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</si>
  <si>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</si>
  <si>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</si>
  <si>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</si>
  <si>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</si>
  <si>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</si>
  <si>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</si>
  <si>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</si>
  <si>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</si>
  <si>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</si>
  <si>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</si>
  <si>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</si>
  <si>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</si>
  <si>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</si>
  <si>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</si>
  <si>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</si>
  <si>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</si>
  <si>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</si>
  <si>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</si>
  <si>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</si>
  <si>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</si>
  <si>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</si>
  <si>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</si>
  <si>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</si>
  <si>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18.200.0004-A</t>
  </si>
  <si>
    <t>18.200.0005-0</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</si>
  <si>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</si>
  <si>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</si>
  <si>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</si>
  <si>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</si>
  <si>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</si>
  <si>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</si>
  <si>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</si>
  <si>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</si>
  <si>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</si>
  <si>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</si>
  <si>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</si>
  <si>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</si>
  <si>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</si>
  <si>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</si>
  <si>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</si>
  <si>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</si>
  <si>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</si>
  <si>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</si>
  <si>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</si>
  <si>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</si>
  <si>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</si>
  <si>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</si>
  <si>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</si>
  <si>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</si>
  <si>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</si>
  <si>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</si>
  <si>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</si>
  <si>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</si>
  <si>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</si>
  <si>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</si>
  <si>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</si>
  <si>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</si>
  <si>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</si>
  <si>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</si>
  <si>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</si>
  <si>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</si>
  <si>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</si>
  <si>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</si>
  <si>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</si>
  <si>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</si>
  <si>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</si>
  <si>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</si>
  <si>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</si>
  <si>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</si>
  <si>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</si>
  <si>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</si>
  <si>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</si>
  <si>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</si>
  <si>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</si>
  <si>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</si>
  <si>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</si>
  <si>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</si>
  <si>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</si>
  <si>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</si>
  <si>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</si>
  <si>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</si>
  <si>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</si>
  <si>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</si>
  <si>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</si>
  <si>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</si>
  <si>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</si>
  <si>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</si>
  <si>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</si>
  <si>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</si>
  <si>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</si>
  <si>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</si>
  <si>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</si>
  <si>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</si>
  <si>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</si>
  <si>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</si>
  <si>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</si>
  <si>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</si>
  <si>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</si>
  <si>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</si>
  <si>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</si>
  <si>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</si>
  <si>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</si>
  <si>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</si>
  <si>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</si>
  <si>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</si>
  <si>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</si>
  <si>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</si>
  <si>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</si>
  <si>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</si>
  <si>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</si>
  <si>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</si>
  <si>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</si>
  <si>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</si>
  <si>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</si>
  <si>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</si>
  <si>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</si>
  <si>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</si>
  <si>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</si>
  <si>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</si>
  <si>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</si>
  <si>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</si>
  <si>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</si>
  <si>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</si>
  <si>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</si>
  <si>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</si>
  <si>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</si>
  <si>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</si>
  <si>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</si>
  <si>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</si>
  <si>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</si>
  <si>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</si>
  <si>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</si>
  <si>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</si>
  <si>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</si>
  <si>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</si>
  <si>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</si>
  <si>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</si>
  <si>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</si>
  <si>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</si>
  <si>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</si>
  <si>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</si>
  <si>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</si>
  <si>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</si>
  <si>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</si>
  <si>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</si>
  <si>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</si>
  <si>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</si>
  <si>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</si>
  <si>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</si>
  <si>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</si>
  <si>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</si>
  <si>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</si>
  <si>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</si>
  <si>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</si>
  <si>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</si>
  <si>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</si>
  <si>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</si>
  <si>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</si>
  <si>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</si>
  <si>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</si>
  <si>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</si>
  <si>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</si>
  <si>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</si>
  <si>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</si>
  <si>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</si>
  <si>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</si>
  <si>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</si>
  <si>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</si>
  <si>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</si>
  <si>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</si>
  <si>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</si>
  <si>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</si>
  <si>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</si>
  <si>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</si>
  <si>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</si>
  <si>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</si>
  <si>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</si>
  <si>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</si>
  <si>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</si>
  <si>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</si>
  <si>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</si>
  <si>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</si>
  <si>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</si>
  <si>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</si>
  <si>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</si>
  <si>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</si>
  <si>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</si>
  <si>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</si>
  <si>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</si>
  <si>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</si>
  <si>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</si>
  <si>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</si>
  <si>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</si>
  <si>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19.004.0020-3</t>
  </si>
  <si>
    <t>19.004.0020-4</t>
  </si>
  <si>
    <t>19.004.0020-C</t>
  </si>
  <si>
    <t>19.004.0020-D</t>
  </si>
  <si>
    <t>19.004.0020-E</t>
  </si>
  <si>
    <t>19.004.0021-2</t>
  </si>
  <si>
    <t>19.004.0021-3</t>
  </si>
  <si>
    <t>19.004.0021-4</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</si>
  <si>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</si>
  <si>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</si>
  <si>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</si>
  <si>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</si>
  <si>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</si>
  <si>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</si>
  <si>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</si>
  <si>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</si>
  <si>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</si>
  <si>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</si>
  <si>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</si>
  <si>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</si>
  <si>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</si>
  <si>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</si>
  <si>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</si>
  <si>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</si>
  <si>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</si>
  <si>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</si>
  <si>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</si>
  <si>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</si>
  <si>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</si>
  <si>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</si>
  <si>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</si>
  <si>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</si>
  <si>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</si>
  <si>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</si>
  <si>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</si>
  <si>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</si>
  <si>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</si>
  <si>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</si>
  <si>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</si>
  <si>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</si>
  <si>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</si>
  <si>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</si>
  <si>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</si>
  <si>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</si>
  <si>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</si>
  <si>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</si>
  <si>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</si>
  <si>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</si>
  <si>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</si>
  <si>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</si>
  <si>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</si>
  <si>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</si>
  <si>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</si>
  <si>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</si>
  <si>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</si>
  <si>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</si>
  <si>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</si>
  <si>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</si>
  <si>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</si>
  <si>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</si>
  <si>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</si>
  <si>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</si>
  <si>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</si>
  <si>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</si>
  <si>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</si>
  <si>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</si>
  <si>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</si>
  <si>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</si>
  <si>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</si>
  <si>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</si>
  <si>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</si>
  <si>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</si>
  <si>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</si>
  <si>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</si>
  <si>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</si>
  <si>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</si>
  <si>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</si>
  <si>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</si>
  <si>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</si>
  <si>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</si>
  <si>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</si>
  <si>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</si>
  <si>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</si>
  <si>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</si>
  <si>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</si>
  <si>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</si>
  <si>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</si>
  <si>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</si>
  <si>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</si>
  <si>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</si>
  <si>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</si>
  <si>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</si>
  <si>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</si>
  <si>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</si>
  <si>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</si>
  <si>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</si>
  <si>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</si>
  <si>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</si>
  <si>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</si>
  <si>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</si>
  <si>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</si>
  <si>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</si>
  <si>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</si>
  <si>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</si>
  <si>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</si>
  <si>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</si>
  <si>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</si>
  <si>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</si>
  <si>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</si>
  <si>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</si>
  <si>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</si>
  <si>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</si>
  <si>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</si>
  <si>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</si>
  <si>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</si>
  <si>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</si>
  <si>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</si>
  <si>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</si>
  <si>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</si>
  <si>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</si>
  <si>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</si>
  <si>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</si>
  <si>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</si>
  <si>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</si>
  <si>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</si>
  <si>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</si>
  <si>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</si>
  <si>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</si>
  <si>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</si>
  <si>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</si>
  <si>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</si>
  <si>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</si>
  <si>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</si>
  <si>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</si>
  <si>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</si>
  <si>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</si>
  <si>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</si>
  <si>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</si>
  <si>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</si>
  <si>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</si>
  <si>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</si>
  <si>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</si>
  <si>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</si>
  <si>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</si>
  <si>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</si>
  <si>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</si>
  <si>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</si>
  <si>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</si>
  <si>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</si>
  <si>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</si>
  <si>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</si>
  <si>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</si>
  <si>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</si>
  <si>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</si>
  <si>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</si>
  <si>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</si>
  <si>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</si>
  <si>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</si>
  <si>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</si>
  <si>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</si>
  <si>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</si>
  <si>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</si>
  <si>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</si>
  <si>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</si>
  <si>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</si>
  <si>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</si>
  <si>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</si>
  <si>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</si>
  <si>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</si>
  <si>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</si>
  <si>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</si>
  <si>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</si>
  <si>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</si>
  <si>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</si>
  <si>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</si>
  <si>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</si>
  <si>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</si>
  <si>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</si>
  <si>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</si>
  <si>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</si>
  <si>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</si>
  <si>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</si>
  <si>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</si>
  <si>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</si>
  <si>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</si>
  <si>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</si>
  <si>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</si>
  <si>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</si>
  <si>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</si>
  <si>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</si>
  <si>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</si>
  <si>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</si>
  <si>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</si>
  <si>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</si>
  <si>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</si>
  <si>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</si>
  <si>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</si>
  <si>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</si>
  <si>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</si>
  <si>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</si>
  <si>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</si>
  <si>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</si>
  <si>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</si>
  <si>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</si>
  <si>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</si>
  <si>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</si>
  <si>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</si>
  <si>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</si>
  <si>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</si>
  <si>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</si>
  <si>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</si>
  <si>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</si>
  <si>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</si>
  <si>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</si>
  <si>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</si>
  <si>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</si>
  <si>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</si>
  <si>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</si>
  <si>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</si>
  <si>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</si>
  <si>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</si>
  <si>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</si>
  <si>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</si>
  <si>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</si>
  <si>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</si>
  <si>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</si>
  <si>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</si>
  <si>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</si>
  <si>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</si>
  <si>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</si>
  <si>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</si>
  <si>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</si>
  <si>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</si>
  <si>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</si>
  <si>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</si>
  <si>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</si>
  <si>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</si>
  <si>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</si>
  <si>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</si>
  <si>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</si>
  <si>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</si>
  <si>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</si>
  <si>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</si>
  <si>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</si>
  <si>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</si>
  <si>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</si>
  <si>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</si>
  <si>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</si>
  <si>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</si>
  <si>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</si>
  <si>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</si>
  <si>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</si>
  <si>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</si>
  <si>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</si>
  <si>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</si>
  <si>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</si>
  <si>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</si>
  <si>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</si>
  <si>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</si>
  <si>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</si>
  <si>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</si>
  <si>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</si>
  <si>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</si>
  <si>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</si>
  <si>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</si>
  <si>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</si>
  <si>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</si>
  <si>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</si>
  <si>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</si>
  <si>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</si>
  <si>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</si>
  <si>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</si>
  <si>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</si>
  <si>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</si>
  <si>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</si>
  <si>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</si>
  <si>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</si>
  <si>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</si>
  <si>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</si>
  <si>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</si>
  <si>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</si>
  <si>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</si>
  <si>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</si>
  <si>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</si>
  <si>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</si>
  <si>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</si>
  <si>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</si>
  <si>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</si>
  <si>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</si>
  <si>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</si>
  <si>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</si>
  <si>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</si>
  <si>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</si>
  <si>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</si>
  <si>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</si>
  <si>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</si>
  <si>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</si>
  <si>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</si>
  <si>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</si>
  <si>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</si>
  <si>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</si>
  <si>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</si>
  <si>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</si>
  <si>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</si>
  <si>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</si>
  <si>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</si>
  <si>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</si>
  <si>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</si>
  <si>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</si>
  <si>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</si>
  <si>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</si>
  <si>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</si>
  <si>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</si>
  <si>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</si>
  <si>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</si>
  <si>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</si>
  <si>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</si>
  <si>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</si>
  <si>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</si>
  <si>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</si>
  <si>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</si>
  <si>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</si>
  <si>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</si>
  <si>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</si>
  <si>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</si>
  <si>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</si>
  <si>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</si>
  <si>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</si>
  <si>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</si>
  <si>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</si>
  <si>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</si>
  <si>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</si>
  <si>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</si>
  <si>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</si>
  <si>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</si>
  <si>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</si>
  <si>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</si>
  <si>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</si>
  <si>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</si>
  <si>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</si>
  <si>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</si>
  <si>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</si>
  <si>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</si>
  <si>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</si>
  <si>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</si>
  <si>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</si>
  <si>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</si>
  <si>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</si>
  <si>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</si>
  <si>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</si>
  <si>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</si>
  <si>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</si>
  <si>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</si>
  <si>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</si>
  <si>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</si>
  <si>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</si>
  <si>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</si>
  <si>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</si>
  <si>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</si>
  <si>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</si>
  <si>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</si>
  <si>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</si>
  <si>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</si>
  <si>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</si>
  <si>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</si>
  <si>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</si>
  <si>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</si>
  <si>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</si>
  <si>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</si>
  <si>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</si>
  <si>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</si>
  <si>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</si>
  <si>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</si>
  <si>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</si>
  <si>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</si>
  <si>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</si>
  <si>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</si>
  <si>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</si>
  <si>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</si>
  <si>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</si>
  <si>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</si>
  <si>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</si>
  <si>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</si>
  <si>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</si>
  <si>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</si>
  <si>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</si>
  <si>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</si>
  <si>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</si>
  <si>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</si>
  <si>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</si>
  <si>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</si>
  <si>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</si>
  <si>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</si>
  <si>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</si>
  <si>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</si>
  <si>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</si>
  <si>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</si>
  <si>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</si>
  <si>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</si>
  <si>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</si>
  <si>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</si>
  <si>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</si>
  <si>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</si>
  <si>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</si>
  <si>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</si>
  <si>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</si>
  <si>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</si>
  <si>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</si>
  <si>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</si>
  <si>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</si>
  <si>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</si>
  <si>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</si>
  <si>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</si>
  <si>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</si>
  <si>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</si>
  <si>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</si>
  <si>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</si>
  <si>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</si>
  <si>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</si>
  <si>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</si>
  <si>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</si>
  <si>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</si>
  <si>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</si>
  <si>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</si>
  <si>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</si>
  <si>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</si>
  <si>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</si>
  <si>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</si>
  <si>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</si>
  <si>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</si>
  <si>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</si>
  <si>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</si>
  <si>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</si>
  <si>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</si>
  <si>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</si>
  <si>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</si>
  <si>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</si>
  <si>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</si>
  <si>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</si>
  <si>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</si>
  <si>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</si>
  <si>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</si>
  <si>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</si>
  <si>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</si>
  <si>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</si>
  <si>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</si>
  <si>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</si>
  <si>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</si>
  <si>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</si>
  <si>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</si>
  <si>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</si>
  <si>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</si>
  <si>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</si>
  <si>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</si>
  <si>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</si>
  <si>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</si>
  <si>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</si>
  <si>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</si>
  <si>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</si>
  <si>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</si>
  <si>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</si>
  <si>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</si>
  <si>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</si>
  <si>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</si>
  <si>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</si>
  <si>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</si>
  <si>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</si>
  <si>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</si>
  <si>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</si>
  <si>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</si>
  <si>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</si>
  <si>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</si>
  <si>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</si>
  <si>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</si>
  <si>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</si>
  <si>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</si>
  <si>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</si>
  <si>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</si>
  <si>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</si>
  <si>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</si>
  <si>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</si>
  <si>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</si>
  <si>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</si>
  <si>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</si>
  <si>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</si>
  <si>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</si>
  <si>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</si>
  <si>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</si>
  <si>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</si>
  <si>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</si>
  <si>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</si>
  <si>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</si>
  <si>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</si>
  <si>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</si>
  <si>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</si>
  <si>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</si>
  <si>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</si>
  <si>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</si>
  <si>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</si>
  <si>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</si>
  <si>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</si>
  <si>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</si>
  <si>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</si>
  <si>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</si>
  <si>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</si>
  <si>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</si>
  <si>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</si>
  <si>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</si>
  <si>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</si>
  <si>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</si>
  <si>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</si>
  <si>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</si>
  <si>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</si>
  <si>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</si>
  <si>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</si>
  <si>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</si>
  <si>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</si>
  <si>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</si>
  <si>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</si>
  <si>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</si>
  <si>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</si>
  <si>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</si>
  <si>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</si>
  <si>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</si>
  <si>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</si>
  <si>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</si>
  <si>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</si>
  <si>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</si>
  <si>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</si>
  <si>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</si>
  <si>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</si>
  <si>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</si>
  <si>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</si>
  <si>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</si>
  <si>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</si>
  <si>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</si>
  <si>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</si>
  <si>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</si>
  <si>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</si>
  <si>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</si>
  <si>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</si>
  <si>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</si>
  <si>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</si>
  <si>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</si>
  <si>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</si>
  <si>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</si>
  <si>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</si>
  <si>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</si>
  <si>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</si>
  <si>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</si>
  <si>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</si>
  <si>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</si>
  <si>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</si>
  <si>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</si>
  <si>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</si>
  <si>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</si>
  <si>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</si>
  <si>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</si>
  <si>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</si>
  <si>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</si>
  <si>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</si>
  <si>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</si>
  <si>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</si>
  <si>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</si>
  <si>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</si>
  <si>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</si>
  <si>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</si>
  <si>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</si>
  <si>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</si>
  <si>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</si>
  <si>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</si>
  <si>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</si>
  <si>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</si>
  <si>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</si>
  <si>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</si>
  <si>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</si>
  <si>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</si>
  <si>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</si>
  <si>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</si>
  <si>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</si>
  <si>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</si>
  <si>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</si>
  <si>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</si>
  <si>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</si>
  <si>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</si>
  <si>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</si>
  <si>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</si>
  <si>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</si>
  <si>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</si>
  <si>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</si>
  <si>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</si>
  <si>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</si>
  <si>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</si>
  <si>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</si>
  <si>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</si>
  <si>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</si>
  <si>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</si>
  <si>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</si>
  <si>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</si>
  <si>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</si>
  <si>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</si>
  <si>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</si>
  <si>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</si>
  <si>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</si>
  <si>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</si>
  <si>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</si>
  <si>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</si>
  <si>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</si>
  <si>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</si>
  <si>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</si>
  <si>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</si>
  <si>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</si>
  <si>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</si>
  <si>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</si>
  <si>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</si>
  <si>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</si>
  <si>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</si>
  <si>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</si>
  <si>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</si>
  <si>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</si>
  <si>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</si>
  <si>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</si>
  <si>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</si>
  <si>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</si>
  <si>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</si>
  <si>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</si>
  <si>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</si>
  <si>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</si>
  <si>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</si>
  <si>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</si>
  <si>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</si>
  <si>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</si>
  <si>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</si>
  <si>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</si>
  <si>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</si>
  <si>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</si>
  <si>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</si>
  <si>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</si>
  <si>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</si>
  <si>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</si>
  <si>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</si>
  <si>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</si>
  <si>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</si>
  <si>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</si>
  <si>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</si>
  <si>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</si>
  <si>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</si>
  <si>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</si>
  <si>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</si>
  <si>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</si>
  <si>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</si>
  <si>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</si>
  <si>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</si>
  <si>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</si>
  <si>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</si>
  <si>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</si>
  <si>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</si>
  <si>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</si>
  <si>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</si>
  <si>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</si>
  <si>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</si>
  <si>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</si>
  <si>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</si>
  <si>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</si>
  <si>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</si>
  <si>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</si>
  <si>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</si>
  <si>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</si>
  <si>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</si>
  <si>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</si>
  <si>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</si>
  <si>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</si>
  <si>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</si>
  <si>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</si>
  <si>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</si>
  <si>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</si>
  <si>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</si>
  <si>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</si>
  <si>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</si>
  <si>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</si>
  <si>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</si>
  <si>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</si>
  <si>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</si>
  <si>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</si>
  <si>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</si>
  <si>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</si>
  <si>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</si>
  <si>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</si>
  <si>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</si>
  <si>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</si>
  <si>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</si>
  <si>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</si>
  <si>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</si>
  <si>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</si>
  <si>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</si>
  <si>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</si>
  <si>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</si>
  <si>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</si>
  <si>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</si>
  <si>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</si>
  <si>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</si>
  <si>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</si>
  <si>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</si>
  <si>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</si>
  <si>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</si>
  <si>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</si>
  <si>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</si>
  <si>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</si>
  <si>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</si>
  <si>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</si>
  <si>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</si>
  <si>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</si>
  <si>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</si>
  <si>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</si>
  <si>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</si>
  <si>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</si>
  <si>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</si>
  <si>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</si>
  <si>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</si>
  <si>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</si>
  <si>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</si>
  <si>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</si>
  <si>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</si>
  <si>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</si>
  <si>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</si>
  <si>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</si>
  <si>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</si>
  <si>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</si>
  <si>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</si>
  <si>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</si>
  <si>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</si>
  <si>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</si>
  <si>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</si>
  <si>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</si>
  <si>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</si>
  <si>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</si>
  <si>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</si>
  <si>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</si>
  <si>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</si>
  <si>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</si>
  <si>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</si>
  <si>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</si>
  <si>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</si>
  <si>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</si>
  <si>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</si>
  <si>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</si>
  <si>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</si>
  <si>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</si>
  <si>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</si>
  <si>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</si>
  <si>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</si>
  <si>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</si>
  <si>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</si>
  <si>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</si>
  <si>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</si>
  <si>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</si>
  <si>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</si>
  <si>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</si>
  <si>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</si>
  <si>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</si>
  <si>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</si>
  <si>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</si>
  <si>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</si>
  <si>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</si>
  <si>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</si>
  <si>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</si>
  <si>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</si>
  <si>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</si>
  <si>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</si>
  <si>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</si>
  <si>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</si>
  <si>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</si>
  <si>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</si>
  <si>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</si>
  <si>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</si>
  <si>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</si>
  <si>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</si>
  <si>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</si>
  <si>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</si>
  <si>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</si>
  <si>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</si>
  <si>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</si>
  <si>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</si>
  <si>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</si>
  <si>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</si>
  <si>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</si>
  <si>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</si>
  <si>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</si>
  <si>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</si>
  <si>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</si>
  <si>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</si>
  <si>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</si>
  <si>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</si>
  <si>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</si>
  <si>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</si>
  <si>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</si>
  <si>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</si>
  <si>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</si>
  <si>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</si>
  <si>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</si>
  <si>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</si>
  <si>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</si>
  <si>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</si>
  <si>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</si>
  <si>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</si>
  <si>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</si>
  <si>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</si>
  <si>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</si>
  <si>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</si>
  <si>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</si>
  <si>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</si>
  <si>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</si>
  <si>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</si>
  <si>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</si>
  <si>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</si>
  <si>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</si>
  <si>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</si>
  <si>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</si>
  <si>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</si>
  <si>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</si>
  <si>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</si>
  <si>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</si>
  <si>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</si>
  <si>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</si>
  <si>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</si>
  <si>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</si>
  <si>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</si>
  <si>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</si>
  <si>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</si>
  <si>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</si>
  <si>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</si>
  <si>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</si>
  <si>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</si>
  <si>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</si>
  <si>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</si>
  <si>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</si>
  <si>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</si>
  <si>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</si>
  <si>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</si>
  <si>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</si>
  <si>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</si>
  <si>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</si>
  <si>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</si>
  <si>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</si>
  <si>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</si>
  <si>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</si>
  <si>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</si>
  <si>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</si>
  <si>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</si>
  <si>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</si>
  <si>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</si>
  <si>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</si>
  <si>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</si>
  <si>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</si>
  <si>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</si>
  <si>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</si>
  <si>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</si>
  <si>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</si>
  <si>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</si>
  <si>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</si>
  <si>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</si>
  <si>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</si>
  <si>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</si>
  <si>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</si>
  <si>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</si>
  <si>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</si>
  <si>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</si>
  <si>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</si>
  <si>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</si>
  <si>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</si>
  <si>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</si>
  <si>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</si>
  <si>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</si>
  <si>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</si>
  <si>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</si>
  <si>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</si>
  <si>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</si>
  <si>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</si>
  <si>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</si>
  <si>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</si>
  <si>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</si>
  <si>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</si>
  <si>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</si>
  <si>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</si>
  <si>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</si>
  <si>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</si>
  <si>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</si>
  <si>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</si>
  <si>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</si>
  <si>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</si>
  <si>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</si>
  <si>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</si>
  <si>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</si>
  <si>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</si>
  <si>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</si>
  <si>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</si>
  <si>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</si>
  <si>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</si>
  <si>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</si>
  <si>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</si>
  <si>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</si>
  <si>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</si>
  <si>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</si>
  <si>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</si>
  <si>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</si>
  <si>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</si>
  <si>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</si>
  <si>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</si>
  <si>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</si>
  <si>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</si>
  <si>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</si>
  <si>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</si>
  <si>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</si>
  <si>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</si>
  <si>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</si>
  <si>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</si>
  <si>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</si>
  <si>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</si>
  <si>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</si>
  <si>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</si>
  <si>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</si>
  <si>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</si>
  <si>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</si>
  <si>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</si>
  <si>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</si>
  <si>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</si>
  <si>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</si>
  <si>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</si>
  <si>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</si>
  <si>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</si>
  <si>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</si>
  <si>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</si>
  <si>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</si>
  <si>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</si>
  <si>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</si>
  <si>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</si>
  <si>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</si>
  <si>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</si>
  <si>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</si>
  <si>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</si>
  <si>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</si>
  <si>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</si>
  <si>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</si>
  <si>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</si>
  <si>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</si>
  <si>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</si>
  <si>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</si>
  <si>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</si>
  <si>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</si>
  <si>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</si>
  <si>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</si>
  <si>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</si>
  <si>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</si>
  <si>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</si>
  <si>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</si>
  <si>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</si>
  <si>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</si>
  <si>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</si>
  <si>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</si>
  <si>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</si>
  <si>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</si>
  <si>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</si>
  <si>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</si>
  <si>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</si>
  <si>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</si>
  <si>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</si>
  <si>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</si>
  <si>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</si>
  <si>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</si>
  <si>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</si>
  <si>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</si>
  <si>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</si>
  <si>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</si>
  <si>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</si>
  <si>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</si>
  <si>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</si>
  <si>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</si>
  <si>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</si>
  <si>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</si>
  <si>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</si>
  <si>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</si>
  <si>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</si>
  <si>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</si>
  <si>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</si>
  <si>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</si>
  <si>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</si>
  <si>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</si>
  <si>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</si>
  <si>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</si>
  <si>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</si>
  <si>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</si>
  <si>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</si>
  <si>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</si>
  <si>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</si>
  <si>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</si>
  <si>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</si>
  <si>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</si>
  <si>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</si>
  <si>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</si>
  <si>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</si>
  <si>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</si>
  <si>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</si>
  <si>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</si>
  <si>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</si>
  <si>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</si>
  <si>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</si>
  <si>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</si>
  <si>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</si>
  <si>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</si>
  <si>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</si>
  <si>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</si>
  <si>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</si>
  <si>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</si>
  <si>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</si>
  <si>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</si>
  <si>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</si>
  <si>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</si>
  <si>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</si>
  <si>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</si>
  <si>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</si>
  <si>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</si>
  <si>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</si>
  <si>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</si>
  <si>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</si>
  <si>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</si>
  <si>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</si>
  <si>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</si>
  <si>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</si>
  <si>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</si>
  <si>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</si>
  <si>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</si>
  <si>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</si>
  <si>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</si>
  <si>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</si>
  <si>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</si>
  <si>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</si>
  <si>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</si>
  <si>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</si>
  <si>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20.015.0015-0</t>
  </si>
  <si>
    <t>ESPALHAMENTO E COMPACTACAO DE CBUQ,MEDIDO POR HORA</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</si>
  <si>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</si>
  <si>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</si>
  <si>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</si>
  <si>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</si>
  <si>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</si>
  <si>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</si>
  <si>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</si>
  <si>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</si>
  <si>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</si>
  <si>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</si>
  <si>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</si>
  <si>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</si>
  <si>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</si>
  <si>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</si>
  <si>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</si>
  <si>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</si>
  <si>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</si>
  <si>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</si>
  <si>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</si>
  <si>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</si>
  <si>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</si>
  <si>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</si>
  <si>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</si>
  <si>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</si>
  <si>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</si>
  <si>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</si>
  <si>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</si>
  <si>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</si>
  <si>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</si>
  <si>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</si>
  <si>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</si>
  <si>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</si>
  <si>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</si>
  <si>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</si>
  <si>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</si>
  <si>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</si>
  <si>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</si>
  <si>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</si>
  <si>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</si>
  <si>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</si>
  <si>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</si>
  <si>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</si>
  <si>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</si>
  <si>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</si>
  <si>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</si>
  <si>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</si>
  <si>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</si>
  <si>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</si>
  <si>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</si>
  <si>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</si>
  <si>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</si>
  <si>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</si>
  <si>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</si>
  <si>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</si>
  <si>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</si>
  <si>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</si>
  <si>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</si>
  <si>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</si>
  <si>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</si>
  <si>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</si>
  <si>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</si>
  <si>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</si>
  <si>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</si>
  <si>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</si>
  <si>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</si>
  <si>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</si>
  <si>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</si>
  <si>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</si>
  <si>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</si>
  <si>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</si>
  <si>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</si>
  <si>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</si>
  <si>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</si>
  <si>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</si>
  <si>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</si>
  <si>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</si>
  <si>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</si>
  <si>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</si>
  <si>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</si>
  <si>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</si>
  <si>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</si>
  <si>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</si>
  <si>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</si>
  <si>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</si>
  <si>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</si>
  <si>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</si>
  <si>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</si>
  <si>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</si>
  <si>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</si>
  <si>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</si>
  <si>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</si>
  <si>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</si>
  <si>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</si>
  <si>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</si>
  <si>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</si>
  <si>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</si>
  <si>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</si>
  <si>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</si>
  <si>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</si>
  <si>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</si>
  <si>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</si>
  <si>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</si>
  <si>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</si>
  <si>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</si>
  <si>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</si>
  <si>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</si>
  <si>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</si>
  <si>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</si>
  <si>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</si>
  <si>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</si>
  <si>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</si>
  <si>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</si>
  <si>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</si>
  <si>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</si>
  <si>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</si>
  <si>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</si>
  <si>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</si>
  <si>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</si>
  <si>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</si>
  <si>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</si>
  <si>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</si>
  <si>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</si>
  <si>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</si>
  <si>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</si>
  <si>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</si>
  <si>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</si>
  <si>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</si>
  <si>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</si>
  <si>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</si>
  <si>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</si>
  <si>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</si>
  <si>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</si>
  <si>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</si>
  <si>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</si>
  <si>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</si>
  <si>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</si>
  <si>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</si>
  <si>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</si>
  <si>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</si>
  <si>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</si>
  <si>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</si>
  <si>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</si>
  <si>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</si>
  <si>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</si>
  <si>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</si>
  <si>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</si>
  <si>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</si>
  <si>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</si>
  <si>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</si>
  <si>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</si>
  <si>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</si>
  <si>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</si>
  <si>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</si>
  <si>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</si>
  <si>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</si>
  <si>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</si>
  <si>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</si>
  <si>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</si>
  <si>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</si>
  <si>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</si>
  <si>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</si>
  <si>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</si>
  <si>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</si>
  <si>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</si>
  <si>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</si>
  <si>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</si>
  <si>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</si>
  <si>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</si>
  <si>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</si>
  <si>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</si>
  <si>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</si>
  <si>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</si>
  <si>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</si>
  <si>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</si>
  <si>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</si>
  <si>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</si>
  <si>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</si>
  <si>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</si>
  <si>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</si>
  <si>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</si>
  <si>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</si>
  <si>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</si>
  <si>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</si>
  <si>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</si>
  <si>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</si>
  <si>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</si>
  <si>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</si>
  <si>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</si>
  <si>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</si>
  <si>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</si>
  <si>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</si>
  <si>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</si>
  <si>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</si>
  <si>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</si>
  <si>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</si>
  <si>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</si>
  <si>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</si>
  <si>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</si>
  <si>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</si>
  <si>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</si>
  <si>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</si>
  <si>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</si>
  <si>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</si>
  <si>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</si>
  <si>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</si>
  <si>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</si>
  <si>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</si>
  <si>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</si>
  <si>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</si>
  <si>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</si>
  <si>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</si>
  <si>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</si>
  <si>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</si>
  <si>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</si>
  <si>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</si>
  <si>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</si>
  <si>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</si>
  <si>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</si>
  <si>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</si>
  <si>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</si>
  <si>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</si>
  <si>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</si>
  <si>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</si>
  <si>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</si>
  <si>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</si>
  <si>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</si>
  <si>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</si>
  <si>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</si>
  <si>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</si>
  <si>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</si>
  <si>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</si>
  <si>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</si>
  <si>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</si>
  <si>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</si>
  <si>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</si>
  <si>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</si>
  <si>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</si>
  <si>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</si>
  <si>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</si>
  <si>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</si>
  <si>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</si>
  <si>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</si>
  <si>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</si>
  <si>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</si>
  <si>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</si>
  <si>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</si>
  <si>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</si>
  <si>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</si>
  <si>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</si>
  <si>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</si>
  <si>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</si>
  <si>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</si>
  <si>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</si>
  <si>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</si>
  <si>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</si>
  <si>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</si>
  <si>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</si>
  <si>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</si>
  <si>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</si>
  <si>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</si>
  <si>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</si>
  <si>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</si>
  <si>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</si>
  <si>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</si>
  <si>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</si>
  <si>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</si>
  <si>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</si>
  <si>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</si>
  <si>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</si>
  <si>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</si>
  <si>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</si>
  <si>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</si>
  <si>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</si>
  <si>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</si>
  <si>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</si>
  <si>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</si>
  <si>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</si>
  <si>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</si>
  <si>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</si>
  <si>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</si>
  <si>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</si>
  <si>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</si>
  <si>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</si>
  <si>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</si>
  <si>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</si>
  <si>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</si>
  <si>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</si>
  <si>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</si>
  <si>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</si>
  <si>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</si>
  <si>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</si>
  <si>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</si>
  <si>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</si>
  <si>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</si>
  <si>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</si>
  <si>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</si>
  <si>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</si>
  <si>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</si>
  <si>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</si>
  <si>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</si>
  <si>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</si>
  <si>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</si>
  <si>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</si>
  <si>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</si>
  <si>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</si>
  <si>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</si>
  <si>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</si>
  <si>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</si>
  <si>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</si>
  <si>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</si>
  <si>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</si>
  <si>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</si>
  <si>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</si>
  <si>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</si>
  <si>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</si>
  <si>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</si>
  <si>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</si>
  <si>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</si>
  <si>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</si>
  <si>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</si>
  <si>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</si>
  <si>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</si>
  <si>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</si>
  <si>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</si>
  <si>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</si>
  <si>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</si>
  <si>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</si>
  <si>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</si>
  <si>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</si>
  <si>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</si>
  <si>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</si>
  <si>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</si>
  <si>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</si>
  <si>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</si>
  <si>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</si>
  <si>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</si>
  <si>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</si>
  <si>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</si>
  <si>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</si>
  <si>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</si>
  <si>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</si>
  <si>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</si>
  <si>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</si>
  <si>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</si>
  <si>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</si>
  <si>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</si>
  <si>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</si>
  <si>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</si>
  <si>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</si>
  <si>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</si>
  <si>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</si>
  <si>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</si>
  <si>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</si>
  <si>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</si>
  <si>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</si>
  <si>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</si>
  <si>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</si>
  <si>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</si>
  <si>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</si>
  <si>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</si>
  <si>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</si>
  <si>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</si>
  <si>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</si>
  <si>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</si>
  <si>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</si>
  <si>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</si>
  <si>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</si>
  <si>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</si>
  <si>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</si>
  <si>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</si>
  <si>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</si>
  <si>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</si>
  <si>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</si>
  <si>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</si>
  <si>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</si>
  <si>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</si>
  <si>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</si>
  <si>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</si>
  <si>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</si>
  <si>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</si>
  <si>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</si>
  <si>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</si>
  <si>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</si>
  <si>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</si>
  <si>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</si>
  <si>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</si>
  <si>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</si>
  <si>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</si>
  <si>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</si>
  <si>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</si>
  <si>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</si>
  <si>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</si>
  <si>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</si>
  <si>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</si>
  <si>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</si>
  <si>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</si>
  <si>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</si>
  <si>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</si>
  <si>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</si>
  <si>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</si>
  <si>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</si>
  <si>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</si>
  <si>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</si>
  <si>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</si>
  <si>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</si>
  <si>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</si>
  <si>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</si>
  <si>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</si>
  <si>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</si>
  <si>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</si>
  <si>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</si>
  <si>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</si>
  <si>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</si>
  <si>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</si>
  <si>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</si>
  <si>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</si>
  <si>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</si>
  <si>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</si>
  <si>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</si>
  <si>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</si>
  <si>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</si>
  <si>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</si>
  <si>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</si>
  <si>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</si>
  <si>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</si>
  <si>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</si>
  <si>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</si>
  <si>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</si>
  <si>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</si>
  <si>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</si>
  <si>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</si>
  <si>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</si>
  <si>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</si>
  <si>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</si>
  <si>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</si>
  <si>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</si>
  <si>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</si>
  <si>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</si>
  <si>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</si>
  <si>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</si>
  <si>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</si>
  <si>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</si>
  <si>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</si>
  <si>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</si>
  <si>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</si>
  <si>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</si>
  <si>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</si>
  <si>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</si>
  <si>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</si>
  <si>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</si>
  <si>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</si>
  <si>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</si>
  <si>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</si>
  <si>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</si>
  <si>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</si>
  <si>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</si>
  <si>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</si>
  <si>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</si>
  <si>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</si>
  <si>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</si>
  <si>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</si>
  <si>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</si>
  <si>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</si>
  <si>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</si>
  <si>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</si>
  <si>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</si>
  <si>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</si>
  <si>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</si>
  <si>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</si>
  <si>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</si>
  <si>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</si>
  <si>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</si>
  <si>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</si>
  <si>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</si>
  <si>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</si>
  <si>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</si>
  <si>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</si>
  <si>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</si>
  <si>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</si>
  <si>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</si>
  <si>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</si>
  <si>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</si>
  <si>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</si>
  <si>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</si>
  <si>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</si>
  <si>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</si>
  <si>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</si>
  <si>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</si>
  <si>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</si>
  <si>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</si>
  <si>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</si>
  <si>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</si>
  <si>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</si>
  <si>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</si>
  <si>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</si>
  <si>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</si>
  <si>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</si>
  <si>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</si>
  <si>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</si>
  <si>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</si>
  <si>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</si>
  <si>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</si>
  <si>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</si>
  <si>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</si>
  <si>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</si>
  <si>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</si>
  <si>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</si>
  <si>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</si>
  <si>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</si>
  <si>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</si>
  <si>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</si>
  <si>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</si>
  <si>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</si>
  <si>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</si>
  <si>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</si>
  <si>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</si>
  <si>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</si>
  <si>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</si>
  <si>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</si>
  <si>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</si>
  <si>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</si>
  <si>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</si>
  <si>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</si>
  <si>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</si>
  <si>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</si>
  <si>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</si>
  <si>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</si>
  <si>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</si>
  <si>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</si>
  <si>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</si>
  <si>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</si>
  <si>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</si>
  <si>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</si>
  <si>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</si>
  <si>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</si>
  <si>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</si>
  <si>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</si>
  <si>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</si>
  <si>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</si>
  <si>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</si>
  <si>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</si>
  <si>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</si>
  <si>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</si>
  <si>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</si>
  <si>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</si>
  <si>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</si>
  <si>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</si>
  <si>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</si>
  <si>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</si>
  <si>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</si>
  <si>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</si>
  <si>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</si>
  <si>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</si>
  <si>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</si>
  <si>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</si>
  <si>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</si>
  <si>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</si>
  <si>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</si>
  <si>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</si>
  <si>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</si>
  <si>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</si>
  <si>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</si>
  <si>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</si>
  <si>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</si>
  <si>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</si>
  <si>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</si>
  <si>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</si>
  <si>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</si>
  <si>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</si>
  <si>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</si>
  <si>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</si>
  <si>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</si>
  <si>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</si>
  <si>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</si>
  <si>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</si>
  <si>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</si>
  <si>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</si>
  <si>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</si>
  <si>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</si>
  <si>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</si>
  <si>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</si>
  <si>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</si>
  <si>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</si>
  <si>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</si>
  <si>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</si>
  <si>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</si>
  <si>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</si>
  <si>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</si>
  <si>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</si>
  <si>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</si>
  <si>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</si>
  <si>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</si>
  <si>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</si>
  <si>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</si>
  <si>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</si>
  <si>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</si>
  <si>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</si>
  <si>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</si>
  <si>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</si>
  <si>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</si>
  <si>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</si>
  <si>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</si>
  <si>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</si>
  <si>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</si>
  <si>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</si>
  <si>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</si>
  <si>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</si>
  <si>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</si>
  <si>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</si>
  <si>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</si>
  <si>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</si>
  <si>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</si>
  <si>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</si>
  <si>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</si>
  <si>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</si>
  <si>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</si>
  <si>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</si>
  <si>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</si>
  <si>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</si>
  <si>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</si>
  <si>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</si>
  <si>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</si>
  <si>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</si>
  <si>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</si>
  <si>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</si>
  <si>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</si>
  <si>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</si>
  <si>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</si>
  <si>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</si>
  <si>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</si>
  <si>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</si>
  <si>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</si>
  <si>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</si>
  <si>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</si>
  <si>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</si>
  <si>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</si>
  <si>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</si>
  <si>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</si>
  <si>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</si>
  <si>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</si>
  <si>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</si>
  <si>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</si>
  <si>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</si>
  <si>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</si>
  <si>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</si>
  <si>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</si>
  <si>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</si>
  <si>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</si>
  <si>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</si>
  <si>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</si>
  <si>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</si>
  <si>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</si>
  <si>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</si>
  <si>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</si>
  <si>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</si>
  <si>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</si>
  <si>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</si>
  <si>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</si>
  <si>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</si>
  <si>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</si>
  <si>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</si>
  <si>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</si>
  <si>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</si>
  <si>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</si>
  <si>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</si>
  <si>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</si>
  <si>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</si>
  <si>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</si>
  <si>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</si>
  <si>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</si>
  <si>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</si>
  <si>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</si>
  <si>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</si>
  <si>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</si>
  <si>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</si>
  <si>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</si>
  <si>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</si>
  <si>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</si>
  <si>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</si>
  <si>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</si>
  <si>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</si>
  <si>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</si>
  <si>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</si>
  <si>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</si>
  <si>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</si>
  <si>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</si>
  <si>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</si>
  <si>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</si>
  <si>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</si>
  <si>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</si>
  <si>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</si>
  <si>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</si>
  <si>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</si>
  <si>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</si>
  <si>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</si>
  <si>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</si>
  <si>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</si>
  <si>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</si>
  <si>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</si>
  <si>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</si>
  <si>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</si>
  <si>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</si>
  <si>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</si>
  <si>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</si>
  <si>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</si>
  <si>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</si>
  <si>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</si>
  <si>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</si>
  <si>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</si>
  <si>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</si>
  <si>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</si>
  <si>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</si>
  <si>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</si>
  <si>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</si>
  <si>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</si>
  <si>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</si>
  <si>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</si>
  <si>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</si>
  <si>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</si>
  <si>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</si>
  <si>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</si>
  <si>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</si>
  <si>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</si>
  <si>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</si>
  <si>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</si>
  <si>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</si>
  <si>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</si>
  <si>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</si>
  <si>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</si>
  <si>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</si>
  <si>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</si>
  <si>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</si>
  <si>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</si>
  <si>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</si>
  <si>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</si>
  <si>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</si>
  <si>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</si>
  <si>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</si>
  <si>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</si>
  <si>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</si>
  <si>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</si>
  <si>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</si>
  <si>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</si>
  <si>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</si>
  <si>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</si>
  <si>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</si>
  <si>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</si>
  <si>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</si>
  <si>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</si>
  <si>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</si>
  <si>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</si>
  <si>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</si>
  <si>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</si>
  <si>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</si>
  <si>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</si>
  <si>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</si>
  <si>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</si>
  <si>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</si>
  <si>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</si>
  <si>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</si>
  <si>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</si>
  <si>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</si>
  <si>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</si>
  <si>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</si>
  <si>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</si>
  <si>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</si>
  <si>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</si>
  <si>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</si>
  <si>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</si>
  <si>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</si>
  <si>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</si>
  <si>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</si>
  <si>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</si>
  <si>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</si>
  <si>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</si>
  <si>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</si>
  <si>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</si>
  <si>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</si>
  <si>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</si>
  <si>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</si>
  <si>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</si>
  <si>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</si>
  <si>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</si>
  <si>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</si>
  <si>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</si>
  <si>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</si>
  <si>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</si>
  <si>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</si>
  <si>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</si>
  <si>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</si>
  <si>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</si>
  <si>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</si>
  <si>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</si>
  <si>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</si>
  <si>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</si>
  <si>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</si>
  <si>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</si>
  <si>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</si>
  <si>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</si>
  <si>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</si>
  <si>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</si>
  <si>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</si>
  <si>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</si>
  <si>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</si>
  <si>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</si>
  <si>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</si>
  <si>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</si>
  <si>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</si>
  <si>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</si>
  <si>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</si>
  <si>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</si>
  <si>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</si>
  <si>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</si>
  <si>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</si>
  <si>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</si>
  <si>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</si>
  <si>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</si>
  <si>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</si>
  <si>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</si>
  <si>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</si>
  <si>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</si>
  <si>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</si>
  <si>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</si>
  <si>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</si>
  <si>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</si>
  <si>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</si>
  <si>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</si>
  <si>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</si>
  <si>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</si>
  <si>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</si>
  <si>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</si>
  <si>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</si>
  <si>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</si>
  <si>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</si>
  <si>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</si>
  <si>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</si>
  <si>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</si>
  <si>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</si>
  <si>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</si>
  <si>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</si>
  <si>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</si>
  <si>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</si>
  <si>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</si>
  <si>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</si>
  <si>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</si>
  <si>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</si>
  <si>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</si>
  <si>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</si>
  <si>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</si>
  <si>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</si>
  <si>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</si>
  <si>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</si>
  <si>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</si>
  <si>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</si>
  <si>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</si>
  <si>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</si>
  <si>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</si>
  <si>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</si>
  <si>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</si>
  <si>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</si>
  <si>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</si>
  <si>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</si>
  <si>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</si>
  <si>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</si>
  <si>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</si>
  <si>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</si>
  <si>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</si>
  <si>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</si>
  <si>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</si>
  <si>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</si>
  <si>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</si>
  <si>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</si>
  <si>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</si>
  <si>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</si>
  <si>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</si>
  <si>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</si>
  <si>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</si>
  <si>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</si>
  <si>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</si>
  <si>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</si>
  <si>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</si>
  <si>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</si>
  <si>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</si>
  <si>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</si>
  <si>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</si>
  <si>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</si>
  <si>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</si>
  <si>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</si>
  <si>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</si>
  <si>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</si>
  <si>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</si>
  <si>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</si>
  <si>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</si>
  <si>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</si>
  <si>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</si>
  <si>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</si>
  <si>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</si>
  <si>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</si>
  <si>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</si>
  <si>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</si>
  <si>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</si>
  <si>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</si>
  <si>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</si>
  <si>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</si>
  <si>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</si>
  <si>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</si>
  <si>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</si>
  <si>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</si>
  <si>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</si>
  <si>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</si>
  <si>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</si>
  <si>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</si>
  <si>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</si>
  <si>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</si>
  <si>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</si>
  <si>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</si>
  <si>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</si>
  <si>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</si>
  <si>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</si>
  <si>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</si>
  <si>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</si>
  <si>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</si>
  <si>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</si>
  <si>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</si>
  <si>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</si>
  <si>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</si>
  <si>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</si>
  <si>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</si>
  <si>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</si>
  <si>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</si>
  <si>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</si>
  <si>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</si>
  <si>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</si>
  <si>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</si>
  <si>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</si>
  <si>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</si>
  <si>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</si>
  <si>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</si>
  <si>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</si>
  <si>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</si>
  <si>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</si>
  <si>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</si>
  <si>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</si>
  <si>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</si>
  <si>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</si>
  <si>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</si>
  <si>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</si>
  <si>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</si>
  <si>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</si>
  <si>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</si>
  <si>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</si>
  <si>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</si>
  <si>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</si>
  <si>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</si>
  <si>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</si>
  <si>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</si>
  <si>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</si>
  <si>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</si>
  <si>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</si>
  <si>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</si>
  <si>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</si>
  <si>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</si>
  <si>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</si>
  <si>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</si>
  <si>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</si>
  <si>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</si>
  <si>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</si>
  <si>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</si>
  <si>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</si>
  <si>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</si>
  <si>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</si>
  <si>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</si>
  <si>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</si>
  <si>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</si>
  <si>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</si>
  <si>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</si>
  <si>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</si>
  <si>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</si>
  <si>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</si>
  <si>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</si>
  <si>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</si>
  <si>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</si>
  <si>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</si>
  <si>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</si>
  <si>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</si>
  <si>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</si>
  <si>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</si>
  <si>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</si>
  <si>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</si>
  <si>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</si>
  <si>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</si>
  <si>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</si>
  <si>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</si>
  <si>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</si>
  <si>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</si>
  <si>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</si>
  <si>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</si>
  <si>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</si>
  <si>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</si>
  <si>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</si>
  <si>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</si>
  <si>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</si>
  <si>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</si>
  <si>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</si>
  <si>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</si>
  <si>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</si>
  <si>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</si>
  <si>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</si>
  <si>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</si>
  <si>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</si>
  <si>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</si>
  <si>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</si>
  <si>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</si>
  <si>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</si>
  <si>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</si>
  <si>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</si>
  <si>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</si>
  <si>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</si>
  <si>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</si>
  <si>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</si>
  <si>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</si>
  <si>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</si>
  <si>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</si>
  <si>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</si>
  <si>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</si>
  <si>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</si>
  <si>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</si>
  <si>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</si>
  <si>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</si>
  <si>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</si>
  <si>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</si>
  <si>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</si>
  <si>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</si>
  <si>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</si>
  <si>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</si>
  <si>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</si>
  <si>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</si>
  <si>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</si>
  <si>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</si>
  <si>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</si>
  <si>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</si>
  <si>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</si>
  <si>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</si>
  <si>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</si>
  <si>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</si>
  <si>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</si>
  <si>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</si>
  <si>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</si>
  <si>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</si>
  <si>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</si>
  <si>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</si>
  <si>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</si>
  <si>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</si>
  <si>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</si>
  <si>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</si>
  <si>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</si>
  <si>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</si>
  <si>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</si>
  <si>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</si>
  <si>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</si>
  <si>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</si>
  <si>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</si>
  <si>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</si>
  <si>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</si>
  <si>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</si>
  <si>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</si>
  <si>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</si>
  <si>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</si>
  <si>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</si>
  <si>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</si>
  <si>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</si>
  <si>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</si>
  <si>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</si>
  <si>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</si>
  <si>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</si>
  <si>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</si>
  <si>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</si>
  <si>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</si>
  <si>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</si>
  <si>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</si>
  <si>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</si>
  <si>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</si>
  <si>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</si>
  <si>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</si>
  <si>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</si>
  <si>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</si>
  <si>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</si>
  <si>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</si>
  <si>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</si>
  <si>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</si>
  <si>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</si>
  <si>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</si>
  <si>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</si>
  <si>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</si>
  <si>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</si>
  <si>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</si>
  <si>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</si>
  <si>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</si>
  <si>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</si>
  <si>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</si>
  <si>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</si>
  <si>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</si>
  <si>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</si>
  <si>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</si>
  <si>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</si>
  <si>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</si>
  <si>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</si>
  <si>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</si>
  <si>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</si>
  <si>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</si>
  <si>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</si>
  <si>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</si>
  <si>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</si>
  <si>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</si>
  <si>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</si>
  <si>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</si>
  <si>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</si>
  <si>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</si>
  <si>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</si>
  <si>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</si>
  <si>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</si>
  <si>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</si>
  <si>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</si>
  <si>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</si>
  <si>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</si>
  <si>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</si>
  <si>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</si>
  <si>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</si>
  <si>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</si>
  <si>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</si>
  <si>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</si>
  <si>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</si>
  <si>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</si>
  <si>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</si>
  <si>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</si>
  <si>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</si>
  <si>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</si>
  <si>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</si>
  <si>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</si>
  <si>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</si>
  <si>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</si>
  <si>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</si>
  <si>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</si>
  <si>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</si>
  <si>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</si>
  <si>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</si>
  <si>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</si>
  <si>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</si>
  <si>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</si>
  <si>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</si>
  <si>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</si>
  <si>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</si>
  <si>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</si>
  <si>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</si>
  <si>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</si>
  <si>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</si>
  <si>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</si>
  <si>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</si>
  <si>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</si>
  <si>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</si>
  <si>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</si>
  <si>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</si>
  <si>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</si>
  <si>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</si>
  <si>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</si>
  <si>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</si>
  <si>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</si>
  <si>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</si>
  <si>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</si>
  <si>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</si>
  <si>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</si>
  <si>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</si>
  <si>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</si>
  <si>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</si>
  <si>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</si>
  <si>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</si>
  <si>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</si>
  <si>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</si>
  <si>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</si>
  <si>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</si>
  <si>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</si>
  <si>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</si>
  <si>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</si>
  <si>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</si>
  <si>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</si>
  <si>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</si>
  <si>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</si>
  <si>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</si>
  <si>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</si>
  <si>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</si>
  <si>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</si>
  <si>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</si>
  <si>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</si>
  <si>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</si>
  <si>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</si>
  <si>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</si>
  <si>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</si>
  <si>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</si>
  <si>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</si>
  <si>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</si>
  <si>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</si>
  <si>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</si>
  <si>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</si>
  <si>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</si>
  <si>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</si>
  <si>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</si>
  <si>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</si>
  <si>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</si>
  <si>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</si>
  <si>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</si>
  <si>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</si>
  <si>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</si>
  <si>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</si>
  <si>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</si>
  <si>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</si>
  <si>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</si>
  <si>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</si>
  <si>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</si>
  <si>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</si>
  <si>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</si>
  <si>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</si>
  <si>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</si>
  <si>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</si>
  <si>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</si>
  <si>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</si>
  <si>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</si>
  <si>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</si>
  <si>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</si>
  <si>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</si>
  <si>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</si>
  <si>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</si>
  <si>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</si>
  <si>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</si>
  <si>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</si>
  <si>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</si>
  <si>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</si>
  <si>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</si>
  <si>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</si>
  <si>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</si>
  <si>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</si>
  <si>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</si>
  <si>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</si>
  <si>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</si>
  <si>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</si>
  <si>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</si>
  <si>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</si>
  <si>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</si>
  <si>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</si>
  <si>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</si>
  <si>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</si>
  <si>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</si>
  <si>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</si>
  <si>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</si>
  <si>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</si>
  <si>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</si>
  <si>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</si>
  <si>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</si>
  <si>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</si>
  <si>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</si>
  <si>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</si>
  <si>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</si>
  <si>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</si>
  <si>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</si>
  <si>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</si>
  <si>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</si>
  <si>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</si>
  <si>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</si>
  <si>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</si>
  <si>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</si>
  <si>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</si>
  <si>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</si>
  <si>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</si>
  <si>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</si>
  <si>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</si>
  <si>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</si>
  <si>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</si>
  <si>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</si>
  <si>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</si>
  <si>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</si>
  <si>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</si>
  <si>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</si>
  <si>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</si>
  <si>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</si>
  <si>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</si>
  <si>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</si>
  <si>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</si>
  <si>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</si>
  <si>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</si>
  <si>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</si>
  <si>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</si>
  <si>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</si>
  <si>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</si>
  <si>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</si>
  <si>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</si>
  <si>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</si>
  <si>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</si>
  <si>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</si>
  <si>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</si>
  <si>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</si>
  <si>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</si>
  <si>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</si>
  <si>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</si>
  <si>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</si>
  <si>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</si>
  <si>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</si>
  <si>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</si>
  <si>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</si>
  <si>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</si>
  <si>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</si>
  <si>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</si>
  <si>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</si>
  <si>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</si>
  <si>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</si>
  <si>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</si>
  <si>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</si>
  <si>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</si>
  <si>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</si>
  <si>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</si>
  <si>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</si>
  <si>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</si>
  <si>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</si>
  <si>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</si>
  <si>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</si>
  <si>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</si>
  <si>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</si>
  <si>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</si>
  <si>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</si>
  <si>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</si>
  <si>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</si>
  <si>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</si>
  <si>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</si>
  <si>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</si>
  <si>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</si>
  <si>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</si>
  <si>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</si>
  <si>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</si>
  <si>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</si>
  <si>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</si>
  <si>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</si>
  <si>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</si>
  <si>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</si>
  <si>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</si>
  <si>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</si>
  <si>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</si>
  <si>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</si>
  <si>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</si>
  <si>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</si>
  <si>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</si>
  <si>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</si>
  <si>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</si>
  <si>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</si>
  <si>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</si>
  <si>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</si>
  <si>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</si>
  <si>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</si>
  <si>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</si>
  <si>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</si>
  <si>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</si>
  <si>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</si>
  <si>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</si>
  <si>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</si>
  <si>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</si>
  <si>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</si>
  <si>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</si>
  <si>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</si>
  <si>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</si>
  <si>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</si>
  <si>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</si>
  <si>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</si>
  <si>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</si>
  <si>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</si>
  <si>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</si>
  <si>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</si>
  <si>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</si>
  <si>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</si>
  <si>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</si>
  <si>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</si>
  <si>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</si>
  <si>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</si>
  <si>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</si>
  <si>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</si>
  <si>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</si>
  <si>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</si>
  <si>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</si>
  <si>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</si>
  <si>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</si>
  <si>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</si>
  <si>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</si>
  <si>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</si>
  <si>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</si>
  <si>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</si>
  <si>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</si>
  <si>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</si>
  <si>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</si>
  <si>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</si>
  <si>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</si>
  <si>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</si>
  <si>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</si>
  <si>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</si>
  <si>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</si>
  <si>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</si>
  <si>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</si>
  <si>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</si>
  <si>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</si>
  <si>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</si>
  <si>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</si>
  <si>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</si>
  <si>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</si>
  <si>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</si>
  <si>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</si>
  <si>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</si>
  <si>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</si>
  <si>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</si>
  <si>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</si>
  <si>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</si>
  <si>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</si>
  <si>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</si>
  <si>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</si>
  <si>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</si>
  <si>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</si>
  <si>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</si>
  <si>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</si>
  <si>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</si>
  <si>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</si>
  <si>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</si>
  <si>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</si>
  <si>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</si>
  <si>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</si>
  <si>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</si>
  <si>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</si>
  <si>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</si>
  <si>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</si>
  <si>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</si>
  <si>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</si>
  <si>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</si>
  <si>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</si>
  <si>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</si>
  <si>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</si>
  <si>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</si>
  <si>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</si>
  <si>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</si>
  <si>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</si>
  <si>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</si>
  <si>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</si>
  <si>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</si>
  <si>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</si>
  <si>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</si>
  <si>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</si>
  <si>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</si>
  <si>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</si>
  <si>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</si>
  <si>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</si>
  <si>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</si>
  <si>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</si>
  <si>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</si>
  <si>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</si>
  <si>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</si>
  <si>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</si>
  <si>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</si>
  <si>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</si>
  <si>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</si>
  <si>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</si>
  <si>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</si>
  <si>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</si>
  <si>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</si>
  <si>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</si>
  <si>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</si>
  <si>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</si>
  <si>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</si>
  <si>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</si>
  <si>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</si>
  <si>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</si>
  <si>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</si>
  <si>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</si>
  <si>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</si>
  <si>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</si>
  <si>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</si>
  <si>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</si>
  <si>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</si>
  <si>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</si>
  <si>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</si>
  <si>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</si>
  <si>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</si>
  <si>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</si>
  <si>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</si>
  <si>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</si>
  <si>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</si>
  <si>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</si>
  <si>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</si>
  <si>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</si>
  <si>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</si>
  <si>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</si>
  <si>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</si>
  <si>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</si>
  <si>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</si>
  <si>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</si>
  <si>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</si>
  <si>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</si>
  <si>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</si>
  <si>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</si>
  <si>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</si>
  <si>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</si>
  <si>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</si>
  <si>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</si>
  <si>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</si>
  <si>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</si>
  <si>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</si>
  <si>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</si>
  <si>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</si>
  <si>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</si>
  <si>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</si>
  <si>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</si>
  <si>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</si>
  <si>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</si>
  <si>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</si>
  <si>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</si>
  <si>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</si>
  <si>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</si>
  <si>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</si>
  <si>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</si>
  <si>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</si>
  <si>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21.038.0050-A</t>
  </si>
  <si>
    <t>21.038.0055-0</t>
  </si>
  <si>
    <t>21.038.0055-A</t>
  </si>
  <si>
    <t>21.038.0060-0</t>
  </si>
  <si>
    <t>21.038.0060-A</t>
  </si>
  <si>
    <t>21.040.0010-0</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</si>
  <si>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</si>
  <si>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</si>
  <si>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</si>
  <si>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</si>
  <si>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</si>
  <si>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</si>
  <si>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</si>
  <si>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</si>
  <si>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</si>
  <si>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</si>
  <si>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</si>
  <si>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</si>
  <si>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</si>
  <si>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</si>
  <si>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</si>
  <si>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</si>
  <si>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</si>
  <si>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</si>
  <si>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</si>
  <si>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</si>
  <si>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</si>
  <si>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</si>
  <si>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</si>
  <si>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</si>
  <si>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</si>
  <si>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</si>
  <si>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</si>
  <si>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</si>
  <si>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</si>
  <si>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</si>
  <si>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</si>
  <si>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</si>
  <si>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</si>
  <si>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</si>
  <si>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</si>
  <si>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</si>
  <si>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</si>
  <si>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</si>
  <si>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</si>
  <si>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</si>
  <si>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</si>
  <si>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</si>
  <si>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</si>
  <si>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</si>
  <si>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</si>
  <si>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</si>
  <si>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</si>
  <si>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</si>
  <si>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</si>
  <si>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</si>
  <si>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</si>
  <si>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</si>
  <si>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</si>
  <si>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</si>
  <si>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</si>
  <si>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</si>
  <si>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</si>
  <si>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</si>
  <si>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</si>
  <si>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</si>
  <si>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</si>
  <si>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</si>
  <si>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</si>
  <si>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</si>
  <si>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</si>
  <si>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</si>
  <si>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</si>
  <si>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</si>
  <si>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</si>
  <si>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</si>
  <si>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</si>
  <si>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</si>
  <si>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</si>
  <si>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</si>
  <si>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</si>
  <si>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</si>
  <si>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</si>
  <si>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</si>
  <si>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</si>
  <si>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</si>
  <si>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</si>
  <si>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</si>
  <si>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</si>
  <si>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</si>
  <si>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</si>
  <si>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</si>
  <si>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</si>
  <si>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</si>
  <si>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</si>
  <si>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</si>
  <si>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</si>
  <si>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</si>
  <si>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</si>
  <si>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</si>
  <si>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</si>
  <si>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</si>
  <si>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</si>
  <si>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</si>
  <si>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</si>
  <si>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</si>
  <si>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</si>
  <si>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</si>
  <si>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</si>
  <si>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21.050.0010-0</t>
  </si>
  <si>
    <t>21.050.0010-A</t>
  </si>
  <si>
    <t>21.050.0015-0</t>
  </si>
  <si>
    <t>21.050.0015-A</t>
  </si>
  <si>
    <t>21.050.0020-0</t>
  </si>
  <si>
    <t>21.050.0020-A</t>
  </si>
  <si>
    <t>21.050.0025-0</t>
  </si>
  <si>
    <t>21.050.0025-A</t>
  </si>
  <si>
    <t>21.050.0040-0</t>
  </si>
  <si>
    <t>21.050.0040-A</t>
  </si>
  <si>
    <t>21.050.0045-0</t>
  </si>
  <si>
    <t>21.050.0045-A</t>
  </si>
  <si>
    <t>21.050.0050-0</t>
  </si>
  <si>
    <t>21.050.0050-A</t>
  </si>
  <si>
    <t>21.050.0055-0</t>
  </si>
  <si>
    <t>21.050.0055-A</t>
  </si>
  <si>
    <t>21.050.0060-0</t>
  </si>
  <si>
    <t>21.050.0060-A</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</si>
  <si>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</si>
  <si>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</si>
  <si>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</si>
  <si>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</si>
  <si>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</si>
  <si>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</si>
  <si>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</si>
  <si>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</si>
  <si>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</si>
  <si>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</si>
  <si>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</si>
  <si>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</si>
  <si>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</si>
  <si>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</si>
  <si>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</si>
  <si>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</si>
  <si>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</si>
  <si>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</si>
  <si>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</si>
  <si>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</si>
  <si>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</si>
  <si>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</si>
  <si>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</si>
  <si>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</si>
  <si>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</si>
  <si>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</si>
  <si>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</si>
  <si>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</si>
  <si>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</si>
  <si>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</si>
  <si>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</si>
  <si>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</si>
  <si>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</si>
  <si>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</si>
  <si>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</si>
  <si>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</si>
  <si>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</si>
  <si>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</si>
  <si>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</si>
  <si>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</si>
  <si>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</si>
  <si>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</si>
  <si>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</si>
  <si>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</si>
  <si>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</si>
  <si>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</si>
  <si>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</si>
  <si>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</si>
  <si>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</si>
  <si>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</si>
  <si>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</si>
  <si>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</si>
  <si>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</si>
  <si>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</si>
  <si>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</si>
  <si>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</si>
  <si>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</si>
  <si>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</si>
  <si>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</si>
  <si>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</si>
  <si>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</si>
  <si>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</si>
  <si>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</si>
  <si>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</si>
  <si>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</si>
  <si>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</si>
  <si>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</si>
  <si>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</si>
  <si>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</si>
  <si>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</si>
  <si>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</si>
  <si>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</si>
  <si>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</si>
  <si>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</si>
  <si>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</si>
  <si>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</si>
  <si>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</si>
  <si>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</si>
  <si>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</si>
  <si>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</si>
  <si>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</si>
  <si>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</si>
  <si>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</si>
  <si>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</si>
  <si>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</si>
  <si>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</si>
  <si>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</si>
  <si>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</si>
  <si>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</si>
  <si>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</si>
  <si>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</si>
  <si>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</si>
  <si>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</si>
  <si>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</si>
  <si>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</si>
  <si>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</si>
  <si>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</si>
  <si>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</si>
  <si>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</si>
  <si>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</si>
  <si>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</si>
  <si>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</si>
  <si>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</si>
  <si>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</si>
  <si>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</si>
  <si>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</si>
  <si>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</si>
  <si>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</si>
  <si>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</si>
  <si>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</si>
  <si>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</si>
  <si>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</si>
  <si>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</si>
  <si>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</si>
  <si>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</si>
  <si>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</si>
  <si>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</si>
  <si>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</si>
  <si>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</si>
  <si>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</si>
  <si>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</si>
  <si>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</si>
  <si>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</si>
  <si>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</si>
  <si>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</si>
  <si>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</si>
  <si>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</si>
  <si>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</si>
  <si>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</si>
  <si>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</si>
  <si>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</si>
  <si>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</si>
  <si>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</si>
  <si>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</si>
  <si>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</si>
  <si>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</si>
  <si>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</si>
  <si>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</si>
  <si>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</si>
  <si>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</si>
  <si>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</si>
  <si>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</si>
  <si>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</si>
  <si>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</si>
  <si>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22.025.0005-A</t>
  </si>
  <si>
    <t>22.025.0010-0</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</si>
  <si>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</si>
  <si>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</si>
  <si>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</si>
  <si>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</si>
  <si>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</si>
  <si>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</si>
  <si>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</si>
  <si>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</si>
  <si>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</si>
  <si>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</si>
  <si>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</si>
  <si>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</si>
  <si>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</si>
  <si>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</si>
  <si>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</si>
  <si>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</si>
  <si>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</si>
  <si>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</si>
  <si>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</si>
  <si>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</si>
  <si>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</si>
  <si>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</si>
  <si>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</si>
  <si>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</si>
  <si>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</si>
  <si>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</si>
  <si>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</si>
  <si>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</si>
  <si>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</si>
  <si>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</si>
  <si>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</si>
  <si>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</si>
  <si>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</si>
  <si>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</si>
  <si>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</si>
  <si>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</si>
  <si>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</si>
  <si>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</si>
  <si>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</si>
  <si>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</si>
  <si>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</si>
  <si>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</si>
  <si>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</si>
  <si>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</si>
  <si>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</si>
  <si>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</si>
  <si>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</si>
  <si>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</si>
  <si>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</si>
  <si>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</si>
  <si>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</si>
  <si>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</si>
  <si>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</si>
  <si>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</si>
  <si>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</si>
  <si>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</si>
  <si>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</si>
  <si>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</si>
  <si>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</si>
  <si>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</si>
  <si>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</si>
  <si>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</si>
  <si>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</si>
  <si>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</si>
  <si>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</si>
  <si>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</si>
  <si>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</si>
  <si>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</si>
  <si>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</si>
  <si>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</si>
  <si>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</si>
  <si>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</si>
  <si>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</si>
  <si>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</si>
  <si>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</si>
  <si>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</si>
  <si>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</si>
  <si>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</si>
  <si>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</si>
  <si>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</si>
  <si>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</si>
  <si>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</si>
  <si>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</si>
  <si>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</si>
  <si>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</si>
  <si>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</si>
  <si>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</si>
  <si>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</si>
  <si>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</si>
  <si>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</si>
  <si>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</si>
  <si>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</si>
  <si>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</si>
  <si>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</si>
  <si>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</si>
  <si>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</si>
  <si>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</si>
  <si>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</si>
  <si>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</si>
  <si>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</si>
  <si>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</si>
  <si>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</si>
  <si>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</si>
  <si>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</si>
  <si>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</si>
  <si>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</si>
  <si>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</si>
  <si>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</si>
  <si>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</si>
  <si>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</si>
  <si>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</si>
  <si>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</si>
  <si>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</si>
  <si>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</si>
  <si>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</si>
  <si>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</si>
  <si>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</si>
  <si>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</si>
  <si>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</si>
  <si>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</si>
  <si>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</si>
  <si>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</si>
  <si>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</si>
  <si>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</si>
  <si>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</si>
  <si>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</si>
  <si>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</si>
  <si>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54.001.0100-B</t>
  </si>
  <si>
    <t>54.001.0104-1</t>
  </si>
  <si>
    <t>54.001.0104-B</t>
  </si>
  <si>
    <t>54.001.0117-1</t>
  </si>
  <si>
    <t>54.001.0117-B</t>
  </si>
  <si>
    <t>54.001.0126-1</t>
  </si>
  <si>
    <t>54.001.0126-B</t>
  </si>
  <si>
    <t>54.001.0127-1</t>
  </si>
  <si>
    <t>54.001.0127-B</t>
  </si>
  <si>
    <t>54.001.0128-1</t>
  </si>
  <si>
    <t>54.001.0128-B</t>
  </si>
  <si>
    <t>54.001.0129-1</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</si>
  <si>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</si>
  <si>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</si>
  <si>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</si>
  <si>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</si>
  <si>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</si>
  <si>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</si>
  <si>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</si>
  <si>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</si>
  <si>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</si>
  <si>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</si>
  <si>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</si>
  <si>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</si>
  <si>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</si>
  <si>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</si>
  <si>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</si>
  <si>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</si>
  <si>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</si>
  <si>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</si>
  <si>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</si>
  <si>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</si>
  <si>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</si>
  <si>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</si>
  <si>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</si>
  <si>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</si>
  <si>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</si>
  <si>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</si>
  <si>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</si>
  <si>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</si>
  <si>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</si>
  <si>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</si>
  <si>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</si>
  <si>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</si>
  <si>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</si>
  <si>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</si>
  <si>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</si>
  <si>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</si>
  <si>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</si>
  <si>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</si>
  <si>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</si>
  <si>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</si>
  <si>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</si>
  <si>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</si>
  <si>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</si>
  <si>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</si>
  <si>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</si>
  <si>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55.001.0010-1</t>
  </si>
  <si>
    <t>PINUS,PECA 1 X 7CM</t>
  </si>
  <si>
    <t>55.001.0010-B</t>
  </si>
  <si>
    <t>55.001.0011-1</t>
  </si>
  <si>
    <t>PINUS,PECA 2,5 X 5CM</t>
  </si>
  <si>
    <t>55.001.0011-B</t>
  </si>
  <si>
    <t>55.001.0012-1</t>
  </si>
  <si>
    <t>55.001.0012-B</t>
  </si>
  <si>
    <t>55.001.0013-1</t>
  </si>
  <si>
    <t>PECA DE PINUS,P/M3</t>
  </si>
  <si>
    <t>55.001.0013-B</t>
  </si>
  <si>
    <t>55.010.0001-1</t>
  </si>
  <si>
    <t>55.010.0001-B</t>
  </si>
  <si>
    <t>55.010.0003-1</t>
  </si>
  <si>
    <t>TUBO DE CONCRETO,DIAMETRO DE 500MM,INCLUSIVE FORNECIMENTO</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</si>
  <si>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</si>
  <si>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</si>
  <si>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</si>
  <si>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</si>
  <si>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</si>
  <si>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</si>
  <si>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</si>
  <si>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</si>
  <si>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</si>
  <si>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</si>
  <si>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</si>
  <si>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</si>
  <si>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</si>
  <si>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</si>
  <si>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</si>
  <si>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</si>
  <si>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</si>
  <si>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</si>
  <si>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</si>
  <si>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</si>
  <si>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</si>
  <si>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</si>
  <si>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</si>
  <si>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</si>
  <si>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</si>
  <si>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</si>
  <si>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</si>
  <si>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</si>
  <si>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</si>
  <si>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</si>
  <si>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</si>
  <si>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</si>
  <si>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</si>
  <si>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</si>
  <si>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</si>
  <si>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</si>
  <si>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</si>
  <si>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</si>
  <si>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</si>
  <si>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</si>
  <si>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</si>
  <si>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</si>
  <si>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</si>
  <si>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</si>
  <si>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</si>
  <si>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</si>
  <si>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</si>
  <si>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</si>
  <si>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</si>
  <si>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</si>
  <si>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</si>
  <si>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</si>
  <si>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</si>
  <si>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</si>
  <si>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</si>
  <si>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</si>
  <si>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</si>
  <si>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</si>
  <si>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</si>
  <si>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</si>
  <si>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</si>
  <si>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</si>
  <si>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</si>
  <si>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</si>
  <si>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</si>
  <si>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</si>
  <si>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</si>
  <si>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</si>
  <si>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</si>
  <si>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</si>
  <si>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</si>
  <si>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</si>
  <si>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</si>
  <si>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</si>
  <si>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</si>
  <si>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</si>
  <si>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</si>
  <si>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</si>
  <si>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</si>
  <si>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</si>
  <si>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</si>
  <si>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</si>
  <si>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</si>
  <si>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</si>
  <si>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</si>
  <si>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</si>
  <si>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</si>
  <si>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</si>
  <si>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</si>
  <si>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</si>
  <si>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</si>
  <si>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</si>
  <si>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</si>
  <si>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</si>
  <si>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</si>
  <si>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</si>
  <si>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</si>
  <si>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</si>
  <si>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</si>
  <si>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</si>
  <si>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</si>
  <si>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</si>
  <si>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</si>
  <si>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</si>
  <si>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</si>
  <si>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</si>
  <si>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</si>
  <si>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</si>
  <si>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58.002.0306-B</t>
  </si>
  <si>
    <t>58.002.0307-1</t>
  </si>
  <si>
    <t>NIVEL WILD-NA-Z</t>
  </si>
  <si>
    <t>58.002.0307-B</t>
  </si>
  <si>
    <t>58.002.0313-1</t>
  </si>
  <si>
    <t>58.002.0313-B</t>
  </si>
  <si>
    <t>58.002.0315-1</t>
  </si>
  <si>
    <t>58.002.0315-B</t>
  </si>
  <si>
    <t>58.002.0316-1</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</si>
  <si>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</si>
  <si>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</si>
  <si>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</si>
  <si>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</si>
  <si>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</si>
  <si>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</si>
  <si>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</si>
  <si>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</si>
  <si>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</si>
  <si>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</si>
  <si>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</si>
  <si>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</si>
  <si>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</si>
  <si>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</si>
  <si>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</si>
  <si>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</si>
  <si>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</si>
  <si>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</si>
  <si>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</si>
  <si>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</si>
  <si>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</si>
  <si>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</si>
  <si>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</si>
  <si>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</si>
  <si>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</si>
  <si>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</si>
  <si>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UN/T</t>
  </si>
  <si>
    <t>58.002.0336-B</t>
  </si>
  <si>
    <t>58.002.0337-1</t>
  </si>
  <si>
    <t>58.002.0337-B</t>
  </si>
  <si>
    <t>58.002.0339-1</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</si>
  <si>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</si>
  <si>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</si>
  <si>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</si>
  <si>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</si>
  <si>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</si>
  <si>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</si>
  <si>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</si>
  <si>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</si>
  <si>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</si>
  <si>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</si>
  <si>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</si>
  <si>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</si>
  <si>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</si>
  <si>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</si>
  <si>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</si>
  <si>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</si>
  <si>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</si>
  <si>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</si>
  <si>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</si>
  <si>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</si>
  <si>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</si>
  <si>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</si>
  <si>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</si>
  <si>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</si>
  <si>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</si>
  <si>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</si>
  <si>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</si>
  <si>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</si>
  <si>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</si>
  <si>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</si>
  <si>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</si>
  <si>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</si>
  <si>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</si>
  <si>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</si>
  <si>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</si>
  <si>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</si>
  <si>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</si>
  <si>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</si>
  <si>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</si>
  <si>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</si>
  <si>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</si>
  <si>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</si>
  <si>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</si>
  <si>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</si>
  <si>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</si>
  <si>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</si>
  <si>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</si>
  <si>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</si>
  <si>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</si>
  <si>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</si>
  <si>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</si>
  <si>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</si>
  <si>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</si>
  <si>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</si>
  <si>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</si>
  <si>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59.003.0010-B</t>
  </si>
  <si>
    <t>59.003.0050-1</t>
  </si>
  <si>
    <t>ESTACA MANGUE</t>
  </si>
  <si>
    <t>59.003.0050-B</t>
  </si>
  <si>
    <t>59.003.0060-1</t>
  </si>
  <si>
    <t>59.003.0060-B</t>
  </si>
  <si>
    <t>CODIGO</t>
  </si>
  <si>
    <t>UNID</t>
  </si>
  <si>
    <t>PREÇO R$</t>
  </si>
  <si>
    <t>01.050.0560-0</t>
  </si>
  <si>
    <t>01.050.0560-A</t>
  </si>
  <si>
    <t>01.050.0561-0</t>
  </si>
  <si>
    <t>01.050.0561-A</t>
  </si>
  <si>
    <t>01.050.0562-0</t>
  </si>
  <si>
    <t>01.050.0562-A</t>
  </si>
  <si>
    <t>01.050.0563-0</t>
  </si>
  <si>
    <t>01.050.0563-A</t>
  </si>
  <si>
    <t>01.050.0564-0</t>
  </si>
  <si>
    <t>01.050.0564-A</t>
  </si>
  <si>
    <t>01.050.0565-0</t>
  </si>
  <si>
    <t>01.050.0565-A</t>
  </si>
  <si>
    <t xml:space="preserve"> MES</t>
  </si>
  <si>
    <t xml:space="preserve"> M2</t>
  </si>
  <si>
    <t xml:space="preserve"> UN</t>
  </si>
  <si>
    <t>REMOCAO DE TUBO DE CONCRETO COM D.N ACIMA DE 1500MM</t>
  </si>
  <si>
    <t>INDICE GERAL DA CONSTRUCAO CIVIL (PREDIOS PUBLICOS)</t>
  </si>
  <si>
    <t>05.105.0137-0</t>
  </si>
  <si>
    <t>05.105.0137-A</t>
  </si>
  <si>
    <t>SERVICO DE VIGILANCIA COM VIGIA DE OBRA 24H/DIA,PARA 1 POSTO</t>
  </si>
  <si>
    <t>05.105.0203-0</t>
  </si>
  <si>
    <t>05.105.0203-A</t>
  </si>
  <si>
    <t>05.105.0207-0</t>
  </si>
  <si>
    <t>05.105.0207-A</t>
  </si>
  <si>
    <t>INDICE DE SALARIO DA CONSTRUCAO CIVIL</t>
  </si>
  <si>
    <t>INDICE PARA SERVICOS DE SEGURANCA E VIGILANCIA</t>
  </si>
  <si>
    <t>MANTA GEOTEXTIL EM POCOS DE ALIVIO.FORNECIMENTO E COLOCACAO</t>
  </si>
  <si>
    <t>VEU DE POLIESTER NAO TECIDO.FORNECIMENTO E COLOCACAO</t>
  </si>
  <si>
    <t>IRRIGADOR GIRATORIO,DE PLASTICO.FORNECIMENTO E COLOCACAO</t>
  </si>
  <si>
    <t>ADUBO ORGANICO(ESTERCO DE GADO).FORNECIMENTO</t>
  </si>
  <si>
    <t>BANCO RUSTICO.FORNECIMENTO E COLOCACAO</t>
  </si>
  <si>
    <t>TRILHO SEMINOVO SIMPLES,INCLUSIVE PERDAS.FORNECIMENTO</t>
  </si>
  <si>
    <t>11.001.0015-1</t>
  </si>
  <si>
    <t>11.001.0015-B</t>
  </si>
  <si>
    <t>11.001.0032-1</t>
  </si>
  <si>
    <t>11.001.0032-B</t>
  </si>
  <si>
    <t>11.001.0036-1</t>
  </si>
  <si>
    <t>11.001.0036-B</t>
  </si>
  <si>
    <t>11.001.0038-1</t>
  </si>
  <si>
    <t>11.001.0038-B</t>
  </si>
  <si>
    <t>11.001.0040-1</t>
  </si>
  <si>
    <t>11.001.0040-B</t>
  </si>
  <si>
    <t xml:space="preserve"> M3</t>
  </si>
  <si>
    <t>11.046.0080-1</t>
  </si>
  <si>
    <t>11.046.0080-B</t>
  </si>
  <si>
    <t>12.045.0002-0</t>
  </si>
  <si>
    <t>12.045.0002-A</t>
  </si>
  <si>
    <t>14.002.0062-0</t>
  </si>
  <si>
    <t>14.002.0062-A</t>
  </si>
  <si>
    <t>14.002.0064-0</t>
  </si>
  <si>
    <t>14.002.0064-A</t>
  </si>
  <si>
    <t>14.002.0066-0</t>
  </si>
  <si>
    <t>14.002.0066-A</t>
  </si>
  <si>
    <t>VIDRO ARAMADO,7MM DE ESPESSURA.FORNECIMENTO E COLOCACAO</t>
  </si>
  <si>
    <t>VIDRO ARAMADO,6MM DE ESPESSURA.FORNECIMENTO E COLOCACAO</t>
  </si>
  <si>
    <t>VIDRO JATEADO COM 4MM DE ESPESSURA.FORNECIMENTO E COLOCACAO</t>
  </si>
  <si>
    <t>ADUELA EM MADEIRA DE LEI,DE 13X3CM.FORNECIMENTO E COLOCACAO</t>
  </si>
  <si>
    <t>MARCO EM MADEIRA DE LEI,DE 7X3CM.FORNECIMENTO E COLOCACAO</t>
  </si>
  <si>
    <t>ALIZAR EM MADEIRA DE LEI,DE 5X2CM.FORNECIMENTO E COLOCACAO</t>
  </si>
  <si>
    <t>PECA DE MADEIRA DE LEI,SERRADA,DE 3"X3".FORNECIMENTO</t>
  </si>
  <si>
    <t>PECA DE MADEIRA DE LEI,SERRADA,DE 3"X4.1/2".FORNECIMENTO</t>
  </si>
  <si>
    <t>PECA DE MADEIRA DE LEI,SERRADA,DE 3"X6".FORNECIMENTO</t>
  </si>
  <si>
    <t>COMPENSADO DE 6MM(CHAPA DE 2,20X1,60M).FORNECIMENTO</t>
  </si>
  <si>
    <t>COMPENSADO DE 10MM (CHAPA 2,20X1,60M).FORNECIMENTO</t>
  </si>
  <si>
    <t>COMPENSADO DE 15MM (CHAPA 2,20X1,60M).FORNECIMENTO</t>
  </si>
  <si>
    <t>COMPENSADO DE 20MM (CHAPA 2,20X1,60M).FORNECIMENTO</t>
  </si>
  <si>
    <t>COMPENSADO DE 25MM (CHAPA 2,20X1,60M).FORNECIMENTO</t>
  </si>
  <si>
    <t>COMPENSADO NAVAL DE 10MM(CHAPA DE 2,20X1,10M).FORNECIMENTO</t>
  </si>
  <si>
    <t>COMPENSADO NAVAL DE 15MM(CHAPA DE 2,20X1,10M).FORNECIMENTO</t>
  </si>
  <si>
    <t>14.006.0688-0</t>
  </si>
  <si>
    <t>14.006.0688-A</t>
  </si>
  <si>
    <t>PUXADOR DE 12CM,EM ZAMAK CROMADO.FORNECIMENTO</t>
  </si>
  <si>
    <t>PUXADOR TUBULAR,DE PUNHO,EM LATAO CROMADO.FORNECIMENTO</t>
  </si>
  <si>
    <t>PUXADOR TUBULAR,EM ZAMAK CROMADO.FORNECIMENTO</t>
  </si>
  <si>
    <t>PORTA CADEADO DE 4.1/2",DE FERRO ZINCADO.FORNECIMENTO</t>
  </si>
  <si>
    <t>TARGETA DE FIO REDONDO,DE 2",EM FERRO CROMADO.FORNECIMENTO</t>
  </si>
  <si>
    <t>PIVO PARA PORTA DE VIDRO TEMPERADO.FORNECIMENTO</t>
  </si>
  <si>
    <t>MOLA DE BILHA DE ACO,TAMANHO 12MM.FORNECIMENTO</t>
  </si>
  <si>
    <t>HIDROMETRO COM DIAMETRO DE 1/2".FORNECIMENTO</t>
  </si>
  <si>
    <t>HIDROMETRO COM DIAMETRO DE 3/4".FORNECIMENTO</t>
  </si>
  <si>
    <t>HIDROMETRO COM DIAMETRO DE 1".FORNECIMENTO</t>
  </si>
  <si>
    <t>REPARO DE VALVULA DE DESCARGA.FORNECIMENTO E SUBSTITUICAO</t>
  </si>
  <si>
    <t>LUVA EM PVC RIGIDO SOLDAVEL,AZUL,DE 50MM.FORNECIMENTO</t>
  </si>
  <si>
    <t>PRESILHA EM LATAO COM FURO DE 7MM.FORNECIMENTO E COLOCACAO</t>
  </si>
  <si>
    <t>VERGALHAO DE COBRE DE 3/8".FORNECIMENTO E COLOCACAO</t>
  </si>
  <si>
    <t>FUSIVEL FACA,DE 100A,250V,FIXO.FORNECIMENTO E COLOCACAO</t>
  </si>
  <si>
    <t>ESPELHO PLASTICO 4"X2".FORNECIMENTO E COLOCACAO</t>
  </si>
  <si>
    <t>RECEPTACULO DE LOUCA PARA PENDENTE.FORNECIMENTO E COLOCACAO</t>
  </si>
  <si>
    <t>LAMPADA FLUORESCENTE TUBULAR,DE 40W.FORNECIMENTO E COLOCACAO</t>
  </si>
  <si>
    <t>LAMPADA FLUORESCENTE TUBULAR,DE 32W.FORNECIMENTO E COLOCACAO</t>
  </si>
  <si>
    <t>LAMPADA FLUORESCENTE TUBULAR,DE 20W.FORNECIMENTO E COLOCACAO</t>
  </si>
  <si>
    <t>LAMPADA FLUORESCENTE TUBULAR,DE 18W.FORNECIMENTO E COLOCACAO</t>
  </si>
  <si>
    <t>LAMPADA FLUORESCENTE TUBULAR,DE 16W.FORNECIMENTO E COLOCACAO</t>
  </si>
  <si>
    <t>LAMPADA FLUORESCENTE,HO,DE 80W.FORNECIMENTO E COLOCACAO</t>
  </si>
  <si>
    <t>LAMPADA FLUORESCENTE,HO,DE 110W.FORNECIMENTO E COLOCACAO</t>
  </si>
  <si>
    <t>15.020.0040-0</t>
  </si>
  <si>
    <t>15.020.0040-A</t>
  </si>
  <si>
    <t>15.020.0042-0</t>
  </si>
  <si>
    <t>15.020.0042-A</t>
  </si>
  <si>
    <t>LAMPADA VAPOR DE MERCURIO,DE 80W.FORNECIMENTO E COLOCACAO</t>
  </si>
  <si>
    <t>LAMPADA VAPOR DE MERCURIO,DE 125W.FORNECIMENTO E COLOCACAO</t>
  </si>
  <si>
    <t>LAMPADA MISTA,DE 160W.FORNECIMENTO E COLOCACAO</t>
  </si>
  <si>
    <t>LAMPADA MISTA,DE 250W.FORNECIMENTO E COLOCACAO</t>
  </si>
  <si>
    <t>LAMPADA MISTA,DE 500W.FORNECIMENTO E COLOCACAO</t>
  </si>
  <si>
    <t>LAMPADA LED,DICROICA MR16 5W/12V.FORNECIMENTO E COLOCACAO</t>
  </si>
  <si>
    <t>CAP COM ROSCA,COM DIAMETRO DE 1/2".FORNECIMENTO</t>
  </si>
  <si>
    <t>CAP COM ROSCA,COM DIAMETRO DE 3/4".FORNECIMENTO</t>
  </si>
  <si>
    <t>CAP COM ROSCA,COM DIAMETRO DE 1".FORNECIMENTO</t>
  </si>
  <si>
    <t>CAP COM ROSCA,COM DIAMETRO DE 1.1/2".FORNECIMENTO</t>
  </si>
  <si>
    <t>CAP COM ROSCA,COM DIAMETRO DE 2".FORNECIMENTO</t>
  </si>
  <si>
    <t>CAP COM ROSCA,COM DIAMETRO DE 2.1/2".FORNECIMENTO</t>
  </si>
  <si>
    <t>CAP COM ROSCA,COM DIAMETRO DE 3".FORNECIMENTO</t>
  </si>
  <si>
    <t>CURVA 90º COM ROSCA,COM DIAMETRO DE 1/2".FORNECIMENTO</t>
  </si>
  <si>
    <t>CURVA 90º COM ROSCA,COM DIAMETRO DE 3/4".FORNECIMENTO</t>
  </si>
  <si>
    <t>CURVA 90º COM ROSCA,COM DIAMETRO DE 1".FORNECIMENTO</t>
  </si>
  <si>
    <t>CURVA 90º COM ROSCA,COM DIAMETRO DE 1.1/4".FORNECIMENTO</t>
  </si>
  <si>
    <t>CURVA 90º COM ROSCA,COM DIAMETRO DE 1.1/2".FORNECIMENTO</t>
  </si>
  <si>
    <t>CURVA 90º COM ROSCA,COM DIAMETRO DE 2".FORNECIMENTO</t>
  </si>
  <si>
    <t>JOELHO 45º COM ROSCA,COM DIAMETRO DE 1/2".FORNECIMENTO</t>
  </si>
  <si>
    <t>JOELHO 45º COM ROSCA,COM DIAMETRO DE 3/4".FORNECIMENTO</t>
  </si>
  <si>
    <t>JOELHO 45º COM ROSCA,COM DIAMETRO DE 1".FORNECIMENTO</t>
  </si>
  <si>
    <t>JOELHO 45º COM ROSCA,COM DIAMETRO DE 1.1/4".FORNECIMENTO</t>
  </si>
  <si>
    <t>JOELHO 45º COM ROSCA,COM DIAMETRO DE 1.1/2".FORNECIMENTO</t>
  </si>
  <si>
    <t>JOELHO 45º COM ROSCA,COM DIAMETRO DE 2".FORNECIMENTO</t>
  </si>
  <si>
    <t>JOELHO 90º COM ROSCA,COM DIAMETRO DE 1/2".FORNECIMENTO</t>
  </si>
  <si>
    <t>JOELHO 90º COM ROSCA,COM DIAMETRO DE 3/4".FORNECIMENTO</t>
  </si>
  <si>
    <t>JOELHO 90º COM ROSCA,COM DIAMETRO DE 1".FORNECIMENTO</t>
  </si>
  <si>
    <t>JOELHO 90º COM ROSCA,COM DIAMETRO DE 1.1/4".FORNECIMENTO</t>
  </si>
  <si>
    <t>JOELHO 90º COM ROSCA,COM DIAMETRO DE 1.1/2".FORNECIMENTO</t>
  </si>
  <si>
    <t>JOELHO 90º COM ROSCA,COM DIAMETRO DE 2".FORNECIMENTO</t>
  </si>
  <si>
    <t>LUVA COM ROSCA,COM DIAMETRO DE 1/2".FORNECIMENTO</t>
  </si>
  <si>
    <t>LUVA COM ROSCA,COM DIAMETRO DE 3/4".FORNECIMENTO</t>
  </si>
  <si>
    <t>LUVA COM ROSCA,COM DIAMETRO DE 1".FORNECIMENTO</t>
  </si>
  <si>
    <t>LUVA COM ROSCA,COM DIAMETRO DE 1.1/4".FORNECIMENTO</t>
  </si>
  <si>
    <t>LUVA COM ROSCA,COM DIAMETRO DE 1.1/2".FORNECIMENTO</t>
  </si>
  <si>
    <t>LUVA COM ROSCA,COM DIAMETRO DE 2".FORNECIMENTO</t>
  </si>
  <si>
    <t>LUVA COM ROSCA,COM DIAMETRO DE 2.1/2".FORNECIMENTO</t>
  </si>
  <si>
    <t>LUVA COM ROSCA,COM DIAMETRO DE 3".FORNECIMENTO</t>
  </si>
  <si>
    <t>LUVA COM ROSCA,COM DIAMETRO DE 4".FORNECIMENTO</t>
  </si>
  <si>
    <t>NIPEL COM ROSCA,COM DIAMETRO DE 1/2".FORNECIMENTO</t>
  </si>
  <si>
    <t>NIPEL COM ROSCA,COM DIAMETRO DE 3/4".FORNECIMENTO</t>
  </si>
  <si>
    <t>NIPEL COM ROSCA,COM DIAMETRO DE 1".FORNECIMENTO</t>
  </si>
  <si>
    <t>NIPEL COM ROSCA,COM DIAMETRO DE 1.1/4".FORNECIMENTO</t>
  </si>
  <si>
    <t>NIPEL COM ROSCA,COM DIAMETRO DE 1.1/2".FORNECIMENTO</t>
  </si>
  <si>
    <t>NIPEL COM ROSCA,COM DIAMETRO DE 2".FORNECIMENTO</t>
  </si>
  <si>
    <t>PLUG COM ROSCA,COM DIAMETRO DE 1/2".FORNECIMENTO</t>
  </si>
  <si>
    <t>PLUG COM ROSCA,COM DIAMETRO DE 3/4".FORNECIMENTO</t>
  </si>
  <si>
    <t>PLUG COM ROSCA,COM DIAMETRO DE 1".FORNECIMENTO</t>
  </si>
  <si>
    <t>PLUG COM ROSCA,COM DIAMETRO DE 1.1/4".FORNECIMENTO</t>
  </si>
  <si>
    <t>PLUG COM ROSCA,COM DIAMETRO DE 1.1/2".FORNECIMENTO</t>
  </si>
  <si>
    <t>PLUG COM ROSCA,COM DIAMETRO DE 2".FORNECIMENTO</t>
  </si>
  <si>
    <t>TE 90º COM ROSCA,COM DIAMETRO DE 1/2".FORNECIMENTO</t>
  </si>
  <si>
    <t>TE 90º COM ROSCA,COM DIAMETRO DE 3/4".FORNECIMENTO</t>
  </si>
  <si>
    <t>TE 90º COM ROSCA,COM DIAMETRO DE 1".FORNECIMENTO</t>
  </si>
  <si>
    <t>TE 90º COM ROSCA,COM DIAMETRO DE 1.1/4".FORNECIMENTO</t>
  </si>
  <si>
    <t>TE 90º COM ROSCA,COM DIAMETRO DE 1.1/2".FORNECIMENTO</t>
  </si>
  <si>
    <t>TE 90º COM ROSCA,COM DIAMETRO DE 2".FORNECIMENTO</t>
  </si>
  <si>
    <t>UNIAO COM ROSCA,COM DIAMETRO DE 1/2".FORNECIMENTO</t>
  </si>
  <si>
    <t>UNIAO COM ROSCA,COM DIAMETRO DE 3/4".FORNECIMENTO</t>
  </si>
  <si>
    <t>UNIAO COM ROSCA,COM DIAMETRO DE 1".FORNECIMENTO</t>
  </si>
  <si>
    <t>UNIAO COM ROSCA,COM DIAMETRO DE 1.1/4".FORNECIMENTO</t>
  </si>
  <si>
    <t>UNIAO COM ROSCA,COM DIAMETRO DE 1.1/2".FORNECIMENTO</t>
  </si>
  <si>
    <t>UNIAO COM ROSCA,COM DIAMETRO DE 2".FORNECIMENTO</t>
  </si>
  <si>
    <t>UNIAO COM ROSCA,COM DIAMETRO DE 2.1/2".FORNECIMENTO</t>
  </si>
  <si>
    <t>UNIAO COM ROSCA,COM DIAMETRO DE 3".FORNECIMENTO</t>
  </si>
  <si>
    <t>CAP SOLDAVEL,COM DIAMETRO DE 20MM.FORNECIMENTO</t>
  </si>
  <si>
    <t>CAP SOLDAVEL,COM DIAMETRO DE 25MM.FORNECIMENTO</t>
  </si>
  <si>
    <t>CAP SOLDAVEL,COM DIAMETRO DE 32MM.FORNECIMENTO</t>
  </si>
  <si>
    <t>CAP SOLDAVEL,COM DIAMETRO DE 40MM.FORNECIMENTO</t>
  </si>
  <si>
    <t>CAP SOLDAVEL,COM DIAMETRO DE 50MM.FORNECIMENTO</t>
  </si>
  <si>
    <t>CAP SOLDAVEL,COM DIAMETRO DE 60MM.FORNECIMENTO</t>
  </si>
  <si>
    <t>CAP SOLDAVEL,COM DIAMETRO DE 75MM.FORNECIMENTO</t>
  </si>
  <si>
    <t>CAP SOLDAVEL,COM DIAMETRO DE 85MM.FORNECIMENTO</t>
  </si>
  <si>
    <t>CAP SOLDAVEL,COM DIAMETRO DE 110MM.FORNECIMENTO</t>
  </si>
  <si>
    <t>CURVA 45º SOLDAVEL,COM DIAMETRO DE 20MM.FORNECIMENTO</t>
  </si>
  <si>
    <t>CURVA 45º SOLDAVEL,COM DIAMETRO DE 25MM.FORNECIMENTO</t>
  </si>
  <si>
    <t>CURVA 45º SOLDAVEL,COM DIAMETRO DE 32MM.FORNECIMENTO</t>
  </si>
  <si>
    <t>CURVA 45º SOLDAVEL,COM DIAMETRO DE 40MM.FORNECIMENTO</t>
  </si>
  <si>
    <t>CURVA 45º SOLDAVEL,COM DIAMETRO DE 50MM.FORNECIMENTO</t>
  </si>
  <si>
    <t>CURVA 45º SOLDAVEL,COM DIAMETRO DE 60MM.FORNECIMENTO</t>
  </si>
  <si>
    <t>CURVA 45° SOLDAVEL,COM DIAMETRO DE 75MM.FORNECIMENTO.</t>
  </si>
  <si>
    <t>CURVA 45º SOLDAVEL,COM DIAMETRO DE 85MM.FORNECIMENTO</t>
  </si>
  <si>
    <t>CURVA 45º SOLDAVEL,COM DIAMETRO DE 110MM.FORNECIMENTO</t>
  </si>
  <si>
    <t>CURVA 90º SOLDAVEL,COM DIAMETRO DE 20MM.FORNECIMENTO</t>
  </si>
  <si>
    <t>CURVA 90º SOLDAVEL,COM DIAMETRO DE 25MM.FORNECIMENTO</t>
  </si>
  <si>
    <t>CURVA 90º SOLDAVEL,COM DIAMETRO DE 32MM.FORNECIMENTO</t>
  </si>
  <si>
    <t>CURVA 90º SOLDAVEL,COM DIAMETRO DE 40MM.FORNECIMENTO</t>
  </si>
  <si>
    <t>CURVA 90º SOLDAVEL,COM DIAMETRO DE 50MM.FORNECIMENTO</t>
  </si>
  <si>
    <t>CURVA 90º SOLDAVEL,COM DIAMETRO DE 60MM.FORNECIMENTO</t>
  </si>
  <si>
    <t>CURVA 90º SOLDAVEL,COM DIAMETRO DE 75MM.FORNECIMENTO</t>
  </si>
  <si>
    <t>CURVA 90º SOLDAVEL,COM DIAMETRO DE 85MM.FORNECIMENTO</t>
  </si>
  <si>
    <t>CURVA 90º SOLDAVEL,COM DIAMETRO DE 110MM.FORNECIMENTO</t>
  </si>
  <si>
    <t>JOELHO 45º SOLDAVEL,COM DIAMETRO DE 20MM.FORNECIMENTO</t>
  </si>
  <si>
    <t>JOELHO 45º SOLDAVEL,COM DIAMETRO DE 25MM.FORNECIMENTO</t>
  </si>
  <si>
    <t>JOELHO 45º SOLDAVEL,COM DIAMETRO DE 32MM.FORNECIMENTO</t>
  </si>
  <si>
    <t>JOELHO 45º SOLDAVEL,COM DIAMETRO DE 40MM.FORNECIMENTO</t>
  </si>
  <si>
    <t>JOELHO 45º SOLDAVEL,COM DIAMETRO DE 50MM.FORNECIMENTO</t>
  </si>
  <si>
    <t>JOELHO 45º SOLDAVEL,COM DIAMETRO DE 60MM.FORNECIMENTO</t>
  </si>
  <si>
    <t>JOELHO 45º SOLDAVEL,COM DIAMETRO DE 75MM.FORNECIMENTO</t>
  </si>
  <si>
    <t>JOELHO 45º SOLDAVEL,COM DIAMETRO DE 85MM.FORNECIMENTO</t>
  </si>
  <si>
    <t>JOELHO 45º SOLDAVEL,COM DIAMETRO DE 110MM.FORNECIMENTO</t>
  </si>
  <si>
    <t>JOELHO 90º SOLDAVEL,COM DIAMETRO DE 20MM.FORNECIMENTO</t>
  </si>
  <si>
    <t>JOELHO 90º SOLDAVEL,COM DIAMETRO DE 25MM.FORNECIMENTO</t>
  </si>
  <si>
    <t>JOELHO 90º SOLDAVEL,COM DIAMETRO DE 32MM.FORNECIMENTO</t>
  </si>
  <si>
    <t>JOELHO 90º SOLDAVEL,COM DIAMETRO DE 40MM.FORNECIMENTO</t>
  </si>
  <si>
    <t>JOELHO 90º SOLDAVEL,COM DIAMETRO DE 50MM.FORNECIMENTO</t>
  </si>
  <si>
    <t>JOELHO 90º SOLDAVEL,COM DIAMETRO DE 60MM.FORNECIMENTO</t>
  </si>
  <si>
    <t>JOELHO 90º SOLDAVEL,COM DIAMETRO DE 75MM.FORNECIMENTO</t>
  </si>
  <si>
    <t>JOELHO 90º SOLDAVEL,COM DIAMETRO DE 85MM.FORNECIMENTO</t>
  </si>
  <si>
    <t>JOELHO 90º SOLDAVEL,COM DIAMETRO DE 110MM.FORNECIMENTO</t>
  </si>
  <si>
    <t>LUVA SOLDAVEL,COM DIAMETRO DE 20MM.FORNECIMENTO</t>
  </si>
  <si>
    <t>LUVA SOLDAVEL,COM DIAMETRO DE 25MM.FORNECIMENTO</t>
  </si>
  <si>
    <t>LUVA SOLDAVEL,COM DIAMETRO DE 32MM.FORNECIMENTO</t>
  </si>
  <si>
    <t>LUVA SOLDAVEL,COM DIAMETRO DE 40MM.FORNECIMENTO</t>
  </si>
  <si>
    <t>LUVA SOLDAVEL,COM DIAMETRO DE 50MM.FORNECIMENTO</t>
  </si>
  <si>
    <t>LUVA SOLDAVEL,COM DIAMETRO DE 60MM.FORNECIMENTO</t>
  </si>
  <si>
    <t>LUVA SOLDAVEL,COM DIAMETRO DE 75MM.FORNECIMENTO</t>
  </si>
  <si>
    <t>LUVA SOLDAVEL,COM DIAMETRO DE 85MM.FORNECIMENTO</t>
  </si>
  <si>
    <t>LUVA SOLDAVEL,COM DIAMETRO DE 110MM.FORNECIMENTO</t>
  </si>
  <si>
    <t>TE SOLDAVEL 90º,COM DIAMETRO DE 20MM.FORNECIMENTO</t>
  </si>
  <si>
    <t>TE SOLDAVEL 90º,COM DIAMETRO DE 25MM.FORNECIMENTO</t>
  </si>
  <si>
    <t>TE SOLDAVEL 90º,COM DIAMETRO DE 32MM.FORNECIMENTO</t>
  </si>
  <si>
    <t>TE SOLDAVEL 90º,COM DIAMETRO DE 40MM.FORNECIMENTO</t>
  </si>
  <si>
    <t>TE SOLDAVEL 90º,COM DIAMETRO DE 50MM.FORNECIMENTO</t>
  </si>
  <si>
    <t>TE SOLDAVEL 90º,COM DIAMETRO DE 60MM.FORNECIMENTO</t>
  </si>
  <si>
    <t>TE SOLDAVEL 90º,COM DIAMETRO DE 75MM.FORNECIMENTO</t>
  </si>
  <si>
    <t>TE SOLDAVEL 90º,COM DIAMETRO DE 85MM.FORNECIMENTO</t>
  </si>
  <si>
    <t>TE SOLDAVEL 90º,COM DIAMETRO DE 110MM.FORNECIMENTO</t>
  </si>
  <si>
    <t>CRUZETA SOLDAVEL,COM DIAMETRO DE 25MM.FORNECIMENTO</t>
  </si>
  <si>
    <t>CRUZETA SOLDAVEL,COM DIAMETRO DE 50MM.FORNECIMENTO</t>
  </si>
  <si>
    <t>UNIAO SOLDAVEL,COM DIAMETRO DE 20MM.FORNECIMENTO</t>
  </si>
  <si>
    <t>UNIAO SOLDAVEL,COM DIAMETRO DE 25MM.FORNECIMENTO</t>
  </si>
  <si>
    <t>UNIAO SOLDAVEL,COM DIAMETRO DE 32MM.FORNECIMENTO</t>
  </si>
  <si>
    <t>UNIAO SOLDAVEL,COM DIAMETRO DE 40MM.FORNECIMENTO</t>
  </si>
  <si>
    <t>UNIAO SOLDAVEL,COM DIAMETRO DE 50MM.FORNECIMENTO</t>
  </si>
  <si>
    <t>UNIAO SOLDAVEL,COM DIAMETRO DE 60MM.FORNECIMENTO</t>
  </si>
  <si>
    <t>UNIAO SOLDAVEL,COM DIAMETRO DE 75MM.FORNECIMENTO</t>
  </si>
  <si>
    <t>UNIAO SOLDAVEL,COM DIAMETRO DE 85MM.FORNECIMENTO</t>
  </si>
  <si>
    <t>UNIAO SOLDAVEL,COM DIAMETRO DE 110MM.FORNECIMENTO</t>
  </si>
  <si>
    <t>CAIBRO DE MADEIRA SERRADA COM 3"X2".FORNECIMENTO E COLOCACAO</t>
  </si>
  <si>
    <t>RIPA DE MADEIRA SERRADA DE 1,5X4CM.FORNECIMENTO E COLOCACAO</t>
  </si>
  <si>
    <t>16.026.0030-0</t>
  </si>
  <si>
    <t>16.026.0030-A</t>
  </si>
  <si>
    <t>PINTURA ELETROSTATICA SOBRE ESQUADRIA DE ALUMINIO</t>
  </si>
  <si>
    <t>CHUVEIRO ESTAMPADO,ARTICULADO,COM BRACO DE 1/2".FORNECIMENTO</t>
  </si>
  <si>
    <t>CHUVEIRO PLASTICO,BRANCO,INCLUSIVE BRACO.FORNECIMENTO</t>
  </si>
  <si>
    <t>CHUVEIRO ELETRICO,EM METAL CROMADO,DE 110/220V.FORNECIMENTO</t>
  </si>
  <si>
    <t>CHUVEIRO ELETRICO,EM PLASTICO,DE 110/220V.FORNECIMENTO</t>
  </si>
  <si>
    <t>TORNEIRA DE PLASTICO PARA LAVATORIO,DE 1/2".FORNECIMENTO</t>
  </si>
  <si>
    <t>TORNEIRA DE PLASTICO PARA PIA,DE 1/2".FORNECIMENTO</t>
  </si>
  <si>
    <t>TORNEIRA ELETRICA DE PVC,110/220V.FORNECIMENTO</t>
  </si>
  <si>
    <t>VALVULA DE ESCOAMENTO PARA LAVATORIO,EM PVC.FORNECIMENTO</t>
  </si>
  <si>
    <t>VALVULA DE ESCOAMENTO PARA PIA,EM PVC.FORNECIMENTO</t>
  </si>
  <si>
    <t>RABICHO PLASTICO,DE 40CM,COM SAIDA DE 1/2".FORNECIMENTO</t>
  </si>
  <si>
    <t>RABICHO PLASTICO,DE 30CM,COM SAIDA DE 1/2".FORNECIMENTO</t>
  </si>
  <si>
    <t>BOLSA DE LIGACAO PARA VASO SANITARIO.FORNECIMENTO</t>
  </si>
  <si>
    <t>FOGAO A GAS RESIDENCIAL,BRANCO,COM 4 BOCAS.FORNECIMENTO</t>
  </si>
  <si>
    <t>FOGAO A GAS RESIDENCIAL,BRANCO,COM 6 BOCAS.FORNECIMENTO</t>
  </si>
  <si>
    <t>BANCADA EM ACO INOXIDAVEL PARA LAVAGEM DE BEBE.FORNECIMENTO</t>
  </si>
  <si>
    <t>TANQUE PARA EXPURGO EM ACO INOXIDAVEL.FORNECIMENTO</t>
  </si>
  <si>
    <t>CAIXA DE DESCARGA DE PLASTICO EXTERNA.FORNECIMENTO</t>
  </si>
  <si>
    <t>18.033.0018-0</t>
  </si>
  <si>
    <t>18.033.0018-A</t>
  </si>
  <si>
    <t>18.033.0019-0</t>
  </si>
  <si>
    <t>18.033.0019-A</t>
  </si>
  <si>
    <t>MONITOR LCD 19",WIDESCREEN.FORNECIMENTO</t>
  </si>
  <si>
    <t>MONITOR LCD 22",WIDESCREEN.FORNECIMENTO</t>
  </si>
  <si>
    <t>MINI CAMERA,COM DOME,LENTE PADRAO 3,6MM.FORNECIMENTO</t>
  </si>
  <si>
    <t>MINI CAMERA COM DOME E INFRAVERMELHO.FORNECIMENTO</t>
  </si>
  <si>
    <t>18.060.0020-0</t>
  </si>
  <si>
    <t>18.060.0020-A</t>
  </si>
  <si>
    <t>18.060.0026-0</t>
  </si>
  <si>
    <t>18.060.0026-A</t>
  </si>
  <si>
    <t>18.060.0043-0</t>
  </si>
  <si>
    <t>18.060.0043-A</t>
  </si>
  <si>
    <t>18.060.0060-0</t>
  </si>
  <si>
    <t>18.060.0060-A</t>
  </si>
  <si>
    <t>REDE DE VOLEIBOL OFICIAL COM CABO DE ACO.FORNECIMENTO</t>
  </si>
  <si>
    <t>REDE DE NYLON PARA FUTEBOL DE SALAO.FORNECIMENTO</t>
  </si>
  <si>
    <t>SUPORTE PARA LAMPADA FLUORESCENTE.FORNECIMENTO E COLOCACAO</t>
  </si>
  <si>
    <t>CAMINHAO TANQUE,CAPACIDADE DE 6.000L,INCLUSIVE MOTORISTA</t>
  </si>
  <si>
    <t>CAMINHAO TANQUE,CAPACIDADE DE 10.000L,INCLUSIVE MOTORISTA</t>
  </si>
  <si>
    <t>CAMINHAO TANQUE,CAPACIDADE DE 15.000L,INCLUSIVE MOTORISTA</t>
  </si>
  <si>
    <t>CAMINHAO TANQUE,CAPACIDADE DE 20.000L,INCLUSIVE MOTORISTA</t>
  </si>
  <si>
    <t>CAMINHAO TANQUE,CAPACIDADE DE 30.000L,INCLUSIVE MOTORISTA</t>
  </si>
  <si>
    <t>DUMPER,CARGA SOLIDA DE 1.000L,INCLUSIVE OPERADOR</t>
  </si>
  <si>
    <t>DUMPER,CARGA SOLIDA 1.000L,INCLUSIVE OPERADOR</t>
  </si>
  <si>
    <t>CIMENTO PORTLAND CP-II-32,INCLUSIVE TRANSPORTE.FORNECIMENTO</t>
  </si>
  <si>
    <t>CONCRETO BETUMINOSO USINADO A QUENTE.PREPARO E FORNECIMENTO</t>
  </si>
  <si>
    <t>PRE-MISTURADO A FRIO.PREPARO E FORNECIMENTO</t>
  </si>
  <si>
    <t>SAIBRO,INCLUSIVE TRANSPORTE.FORNECIMENTO</t>
  </si>
  <si>
    <t>RETIRADA DE CONJUNTO DE FERRAGENS EM LINHA DE B.T.</t>
  </si>
  <si>
    <t>RETIRADA DE REDE AEREA DE B.T.(LANCE)</t>
  </si>
  <si>
    <t>PINTURA DE BRACO COM 2 DEMAOS DE TINTA FENOLICA</t>
  </si>
  <si>
    <t>SUPORTE PARA MONTAGEM DE TRANSFORMADOR EM POSTE.FORNECIMENTO</t>
  </si>
  <si>
    <t>ISOLADOR TIPO PINO,13,8KV.FORNECIMENTO</t>
  </si>
  <si>
    <t>ALCA PRE-FORMADA PARA CABO DE 35MM2.FORNECIMENTO E COLOCACAO</t>
  </si>
  <si>
    <t>FUSIVEL NH,TAMANHO 01,CORRENTE NOMINAL DE 36A.FORNECIMENTO</t>
  </si>
  <si>
    <t>FUSIVEL NH,TAMANHO 00,CORRENTE NOMINAL DE 125A.FORNECIMENTO</t>
  </si>
  <si>
    <t>FUSIVEL NH,TAMANHO 00,CORRENTE NOMINAL DE 160A.FORNECIMENTO</t>
  </si>
  <si>
    <t>DISJUNTOR TERMOMAGNETICO,BIPOLAR DE 20A.FORNECIMENTO</t>
  </si>
  <si>
    <t>DISJUNTOR TERMOMAGNETICO,TRIPOLAR DE 40A.FORNECIMENTO</t>
  </si>
  <si>
    <t>DISJUNTOR TERMOMAGNETICO,TRIPOLAR DE 100A.FORNECIMENTO</t>
  </si>
  <si>
    <t>BASE EXTERNA PARA RELE FOTOELETRICO.FORNECIMENTO</t>
  </si>
  <si>
    <t>RELE TEMPORIZADO,COEL,TIPO RTQD.FORNECIMENTO</t>
  </si>
  <si>
    <t>RELE TEMPORIZADO,TIPO FLT 01/NF.FORNECIMENTO</t>
  </si>
  <si>
    <t>CAIXA HERMETICA PARA CHAVE FACA TRIFASICA.COLOCACAO</t>
  </si>
  <si>
    <t>ELETRODUTO DE PVC RIGIDO,ROSQUEAVEL,DE 75MM(3").FORNECIMENTO</t>
  </si>
  <si>
    <t>BOX CURVO DE ALUMINIO DE 38MM(1 1/2").FORNECIMENTO</t>
  </si>
  <si>
    <t>CHAPA DE FERRO GALVANIZADO NO 24,DE(1X2)M.FORNECIMENTO</t>
  </si>
  <si>
    <t>REATOR COM IGNITOR EM BANDEJA,EXCLUSIVE REATOR.COLOCACAO</t>
  </si>
  <si>
    <t>FITA ISOLANTE AUTO-FUSAO,DE 19MMX10M.FORNECIMENTO</t>
  </si>
  <si>
    <t>FITA ISOLANTE PLASTICA ADESIVA,DE 19MMX20M.FORNECIMENTO</t>
  </si>
  <si>
    <t>ARRUELA EM ALUMINIO DE(13X2)MM.FORNECIMENTO</t>
  </si>
  <si>
    <t>ARRUELA DE PRESSAO DE(13X2,5)MM.FORNECIMENTO</t>
  </si>
  <si>
    <t>CRUZETA Q-3,DE 6 PINOS.FORNECIMENTO</t>
  </si>
  <si>
    <t>PARAFUSO COM CABECA SEXTAVADA DE (5/8"X1.1/2").FORNECIMENTO</t>
  </si>
  <si>
    <t>PARAFUSO COM CABECA SEXTAVADA DE(12X1,75X50)MM.FORNECIMENTO</t>
  </si>
  <si>
    <t>PARAFUSO FRANCES DE (5/8"X2.1/2").FORNECIMENTO</t>
  </si>
  <si>
    <t>PARAFUSO DE MAQUINA SEXTAVADA DE (1/2"X1.1/2").FORNECIMENTO</t>
  </si>
  <si>
    <t>CRUZETA N°2,DE 2 PINOS.FORNECIMENTO</t>
  </si>
  <si>
    <t>APLICACAO DE FORMICIDA GRANULADA.FORNECIMENTO E APLICACAO</t>
  </si>
  <si>
    <t>APLICACAO DE HERBICIDA ROUND UP.FORNECIMENTO E APLICACAO</t>
  </si>
  <si>
    <t>ACO CA-50,DIAM. DE 5/8" A 1" (MEDIA)</t>
  </si>
  <si>
    <t>ACO CA-50,DIAMETRO DE 32MM (1.1/4"),MEDIA</t>
  </si>
  <si>
    <t>ACO CA-50 B, DIAM. DE 1/4" E 1/2" (MEDIA)</t>
  </si>
  <si>
    <t>FORMA DE MAD. P/MOLDAGEM</t>
  </si>
  <si>
    <t>VAC-ALL ASPIRADORA MEC.ARMAZENAGEM 8,6M3.</t>
  </si>
  <si>
    <t>WAGON DRILL.</t>
  </si>
  <si>
    <t>USINA DE SOLOS CAPACIDADE 540T/H,MOTOR 100CV.</t>
  </si>
  <si>
    <t>ESCAVADEIRA DE ESTEIRA CLAM-SHELL,0,38M3.</t>
  </si>
  <si>
    <t>ESCAVADEIRA DE ESTEIRA CLAM-SHELL, 0,57M3.</t>
  </si>
  <si>
    <t>ESCAVADEIRA DE ESTEIRA DRAGLINE, 0,76M3.</t>
  </si>
  <si>
    <t>ARRUELA BORR.P/FLANGE 350MM.</t>
  </si>
  <si>
    <t>ARRUELA BORR.P/FLANGE 400MM.</t>
  </si>
  <si>
    <t>ARRUELA BORR.P/FLANGE 500MM.</t>
  </si>
  <si>
    <t>ARRUELA BORR.P/FLANGE 600MM.</t>
  </si>
  <si>
    <t>ARRUELA BORR.P/FLANGE 700MM.</t>
  </si>
  <si>
    <t>ARRUELA BORR.P/FLANGE 800MM.</t>
  </si>
  <si>
    <t>ARRUELA BORR.P/FLANGE 900MM.</t>
  </si>
  <si>
    <t>ARRUELA BORR.P/FLANGE 1000MM.</t>
  </si>
  <si>
    <t>ARRUELA BORR.P/FLANGE 1200MM.</t>
  </si>
  <si>
    <t>PARAFUSO P/FLANGE 24X100MM.</t>
  </si>
  <si>
    <t>PARAFUSO P/FLANGE 27X120MM.</t>
  </si>
  <si>
    <t>PARAFUSO P/FLANGE 30X130MM.</t>
  </si>
  <si>
    <t>PARAFUSO P/FLANGE 33X130MM.</t>
  </si>
  <si>
    <t>PARAFUSO P/FLANGE 36X140MM.</t>
  </si>
  <si>
    <t>PARAFUSO P/FLANGE 39X150MM.</t>
  </si>
  <si>
    <t>PARAFUSO P/FLANGE 45X180MM.</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</si>
  <si>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</si>
  <si>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</si>
  <si>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</si>
  <si>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</si>
  <si>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</si>
  <si>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</si>
  <si>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</si>
  <si>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</si>
  <si>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</si>
  <si>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</si>
  <si>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</si>
  <si>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</si>
  <si>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</si>
  <si>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</si>
  <si>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</si>
  <si>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PINUS,PECA 2,5 X 10CM.</t>
  </si>
  <si>
    <t>M.</t>
  </si>
  <si>
    <t>H.</t>
  </si>
  <si>
    <t>CUSTO HORARIO PRODUTIVO - WIDIA ALT.</t>
  </si>
  <si>
    <t>DISTANCIOMETRO ELETRONICO ACOPLADO A TEODOLITO.</t>
  </si>
  <si>
    <t>M3.</t>
  </si>
  <si>
    <t>M2.</t>
  </si>
  <si>
    <t>MOLDAGEM E COLETA DE CORPO DE PROVA DE CONCRETO,EXEC.POR FIR</t>
  </si>
  <si>
    <t>KG.</t>
  </si>
  <si>
    <t>TACO DE ALVENARIA (2,5X10X20)CM.</t>
  </si>
  <si>
    <t>PINUS,PECA 1" X 12" E 1" X 9".</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</si>
  <si>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</si>
  <si>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</si>
  <si>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</si>
  <si>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</si>
  <si>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</si>
  <si>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6,99</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</si>
  <si>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</si>
  <si>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</si>
  <si>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</si>
  <si>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</si>
  <si>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</si>
  <si>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</si>
  <si>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</si>
  <si>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</si>
  <si>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</si>
  <si>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</si>
  <si>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</si>
  <si>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</si>
  <si>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</si>
  <si>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</si>
  <si>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</si>
  <si>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</si>
  <si>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4,24</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</si>
  <si>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</si>
  <si>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</si>
  <si>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</si>
  <si>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</si>
  <si>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</si>
  <si>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</si>
  <si>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</si>
  <si>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</si>
  <si>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</si>
  <si>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</si>
  <si>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</si>
  <si>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</si>
  <si>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</si>
  <si>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</si>
  <si>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</si>
  <si>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</si>
  <si>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</si>
  <si>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</si>
  <si>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</si>
  <si>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</si>
  <si>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</si>
  <si>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</si>
  <si>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</si>
  <si>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</si>
  <si>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</si>
  <si>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</si>
  <si>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</si>
  <si>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</si>
  <si>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</si>
  <si>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</si>
  <si>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</si>
  <si>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</si>
  <si>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</si>
  <si>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</si>
  <si>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</si>
  <si>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3,16</t>
  </si>
  <si>
    <t>0,85</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</si>
  <si>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</si>
  <si>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</si>
  <si>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</si>
  <si>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</si>
  <si>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0,84</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</si>
  <si>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</si>
  <si>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</si>
  <si>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</si>
  <si>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</si>
  <si>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7,10</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</si>
  <si>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</si>
  <si>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</si>
  <si>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</si>
  <si>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</si>
  <si>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</si>
  <si>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</si>
  <si>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</si>
  <si>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</si>
  <si>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</si>
  <si>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</si>
  <si>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</si>
  <si>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</si>
  <si>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</si>
  <si>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</si>
  <si>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</si>
  <si>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</si>
  <si>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</si>
  <si>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</si>
  <si>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</si>
  <si>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</si>
  <si>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</si>
  <si>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</si>
  <si>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</si>
  <si>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</si>
  <si>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</si>
  <si>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</si>
  <si>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</si>
  <si>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</si>
  <si>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</si>
  <si>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</si>
  <si>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</si>
  <si>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</si>
  <si>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</si>
  <si>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</si>
  <si>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</si>
  <si>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</si>
  <si>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</si>
  <si>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</si>
  <si>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</si>
  <si>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</si>
  <si>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</si>
  <si>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</si>
  <si>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</si>
  <si>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</si>
  <si>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</si>
  <si>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</si>
  <si>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</si>
  <si>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</si>
  <si>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</si>
  <si>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</si>
  <si>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</si>
  <si>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</si>
  <si>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</si>
  <si>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</si>
  <si>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</si>
  <si>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</si>
  <si>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</si>
  <si>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</si>
  <si>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</si>
  <si>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</si>
  <si>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</si>
  <si>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</si>
  <si>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</si>
  <si>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</si>
  <si>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</si>
  <si>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</si>
  <si>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</si>
  <si>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</si>
  <si>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</si>
  <si>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</si>
  <si>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</si>
  <si>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</si>
  <si>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</si>
  <si>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</si>
  <si>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</si>
  <si>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</si>
  <si>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</si>
  <si>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</si>
  <si>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</si>
  <si>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</si>
  <si>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</si>
  <si>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</si>
  <si>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</si>
  <si>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</si>
  <si>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</si>
  <si>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</si>
  <si>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</si>
  <si>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</si>
  <si>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</si>
  <si>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</si>
  <si>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</si>
  <si>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</si>
  <si>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</si>
  <si>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</si>
  <si>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</si>
  <si>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</si>
  <si>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</si>
  <si>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</si>
  <si>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</si>
  <si>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</si>
  <si>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</si>
  <si>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</si>
  <si>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</si>
  <si>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</si>
  <si>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</si>
  <si>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</si>
  <si>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</si>
  <si>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</si>
  <si>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</si>
  <si>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</si>
  <si>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</si>
  <si>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</si>
  <si>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</si>
  <si>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</si>
  <si>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</si>
  <si>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</si>
  <si>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</si>
  <si>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</si>
  <si>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</si>
  <si>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</si>
  <si>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</si>
  <si>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</si>
  <si>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</si>
  <si>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</si>
  <si>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</si>
  <si>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</si>
  <si>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</si>
  <si>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</si>
  <si>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</si>
  <si>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</si>
  <si>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</si>
  <si>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</si>
  <si>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</si>
  <si>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</si>
  <si>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</si>
  <si>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</si>
  <si>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11,77</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</si>
  <si>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</si>
  <si>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</si>
  <si>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</si>
  <si>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</si>
  <si>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</si>
  <si>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</si>
  <si>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</si>
  <si>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</si>
  <si>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</si>
  <si>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</si>
  <si>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</si>
  <si>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</si>
  <si>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</si>
  <si>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</si>
  <si>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</si>
  <si>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</si>
  <si>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</si>
  <si>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</si>
  <si>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</si>
  <si>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</si>
  <si>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</si>
  <si>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</si>
  <si>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</si>
  <si>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</si>
  <si>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</si>
  <si>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</si>
  <si>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</si>
  <si>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</si>
  <si>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</si>
  <si>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</si>
  <si>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</si>
  <si>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</si>
  <si>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</si>
  <si>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</si>
  <si>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</si>
  <si>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</si>
  <si>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</si>
  <si>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</si>
  <si>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</si>
  <si>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</si>
  <si>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</si>
  <si>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</si>
  <si>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</si>
  <si>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</si>
  <si>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</si>
  <si>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</si>
  <si>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</si>
  <si>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</si>
  <si>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</si>
  <si>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</si>
  <si>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</si>
  <si>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</si>
  <si>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</si>
  <si>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</si>
  <si>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8,27</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</si>
  <si>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</si>
  <si>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</si>
  <si>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</si>
  <si>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</si>
  <si>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</si>
  <si>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</si>
  <si>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</si>
  <si>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</si>
  <si>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</si>
  <si>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</si>
  <si>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</si>
  <si>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</si>
  <si>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</si>
  <si>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</si>
  <si>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</si>
  <si>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</si>
  <si>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</si>
  <si>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</si>
  <si>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</si>
  <si>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</si>
  <si>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</si>
  <si>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</si>
  <si>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</si>
  <si>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</si>
  <si>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0,17</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</si>
  <si>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</si>
  <si>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</si>
  <si>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</si>
  <si>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</si>
  <si>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</si>
  <si>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</si>
  <si>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</si>
  <si>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</si>
  <si>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</si>
  <si>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</si>
  <si>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</si>
  <si>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</si>
  <si>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</si>
  <si>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</si>
  <si>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</si>
  <si>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</si>
  <si>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</si>
  <si>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</si>
  <si>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</si>
  <si>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</si>
  <si>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</si>
  <si>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</si>
  <si>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</si>
  <si>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</si>
  <si>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</si>
  <si>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</si>
  <si>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4,88</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</si>
  <si>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</si>
  <si>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</si>
  <si>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</si>
  <si>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</si>
  <si>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</si>
  <si>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</si>
  <si>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</si>
  <si>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</si>
  <si>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</si>
  <si>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</si>
  <si>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</si>
  <si>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</si>
  <si>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</si>
  <si>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</si>
  <si>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</si>
  <si>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</si>
  <si>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</si>
  <si>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</si>
  <si>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</si>
  <si>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</si>
  <si>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</si>
  <si>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</si>
  <si>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</si>
  <si>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</si>
  <si>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</si>
  <si>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</si>
  <si>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</si>
  <si>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</si>
  <si>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</si>
  <si>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</si>
  <si>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</si>
  <si>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</si>
  <si>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</si>
  <si>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</si>
  <si>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</si>
  <si>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</si>
  <si>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</si>
  <si>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</si>
  <si>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</si>
  <si>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</si>
  <si>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</si>
  <si>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</si>
  <si>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</si>
  <si>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</si>
  <si>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</si>
  <si>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</si>
  <si>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</si>
  <si>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</si>
  <si>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</si>
  <si>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</si>
  <si>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</si>
  <si>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</si>
  <si>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</si>
  <si>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</si>
  <si>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</si>
  <si>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0,20</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</si>
  <si>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</si>
  <si>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</si>
  <si>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</si>
  <si>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</si>
  <si>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</si>
  <si>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</si>
  <si>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0,39</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</si>
  <si>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</si>
  <si>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</si>
  <si>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</si>
  <si>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</si>
  <si>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</si>
  <si>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</si>
  <si>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0,29</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</si>
  <si>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</si>
  <si>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</si>
  <si>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</si>
  <si>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</si>
  <si>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</si>
  <si>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</si>
  <si>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</si>
  <si>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</si>
  <si>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</si>
  <si>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</si>
  <si>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</si>
  <si>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</si>
  <si>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</si>
  <si>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</si>
  <si>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</si>
  <si>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</si>
  <si>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</si>
  <si>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</si>
  <si>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</si>
  <si>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</si>
  <si>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</si>
  <si>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</si>
  <si>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0,60</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</si>
  <si>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</si>
  <si>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</si>
  <si>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</si>
  <si>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</si>
  <si>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</si>
  <si>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</si>
  <si>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</si>
  <si>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</si>
  <si>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</si>
  <si>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</si>
  <si>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</si>
  <si>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</si>
  <si>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</si>
  <si>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</si>
  <si>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</si>
  <si>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</si>
  <si>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</si>
  <si>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</si>
  <si>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</si>
  <si>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</si>
  <si>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</si>
  <si>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</si>
  <si>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</si>
  <si>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</si>
  <si>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</si>
  <si>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0,08</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</si>
  <si>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</si>
  <si>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</si>
  <si>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</si>
  <si>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</si>
  <si>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0,16</t>
  </si>
  <si>
    <t>MÁQUINA EXTRUSORA DE CONCRETO PARA GUIAS E SARJETAS, MOTOR A DIESEL, POTÊNCIA 14 CV - CHI DIURNO. AF_12/2015</t>
  </si>
  <si>
    <t>6,13</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</si>
  <si>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</si>
  <si>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</si>
  <si>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</si>
  <si>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</si>
  <si>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</si>
  <si>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</si>
  <si>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</si>
  <si>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</si>
  <si>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</si>
  <si>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0,21</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</si>
  <si>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</si>
  <si>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</si>
  <si>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</si>
  <si>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</si>
  <si>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</si>
  <si>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</si>
  <si>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</si>
  <si>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</si>
  <si>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</si>
  <si>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</si>
  <si>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</si>
  <si>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0,71</t>
  </si>
  <si>
    <t>RÉGUA VIBRATÓRIA DUPLA PARA CONCRETO, PESO DE 60KG, COMPRIMENTO 4 M, COM MOTOR A GASOLINA, POTÊNCIA 5,5 HP - CHI DIURNO. AF_09/2016</t>
  </si>
  <si>
    <t>0,49</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</si>
  <si>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</si>
  <si>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</si>
  <si>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</si>
  <si>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</si>
  <si>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</si>
  <si>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</si>
  <si>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</si>
  <si>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</si>
  <si>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</si>
  <si>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</si>
  <si>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</si>
  <si>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</si>
  <si>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</si>
  <si>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</si>
  <si>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</si>
  <si>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</si>
  <si>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</si>
  <si>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0,11</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</si>
  <si>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</si>
  <si>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</si>
  <si>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</si>
  <si>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0,14</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</si>
  <si>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</si>
  <si>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</si>
  <si>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</si>
  <si>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</si>
  <si>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</si>
  <si>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</si>
  <si>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</si>
  <si>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16,10</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</si>
  <si>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</si>
  <si>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</si>
  <si>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</si>
  <si>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</si>
  <si>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0,15</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</si>
  <si>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</si>
  <si>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</si>
  <si>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</si>
  <si>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</si>
  <si>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</si>
  <si>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</si>
  <si>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</si>
  <si>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</si>
  <si>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</si>
  <si>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</si>
  <si>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</si>
  <si>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</si>
  <si>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</si>
  <si>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</si>
  <si>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</si>
  <si>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</si>
  <si>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</si>
  <si>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</si>
  <si>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</si>
  <si>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</si>
  <si>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</si>
  <si>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</si>
  <si>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</si>
  <si>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</si>
  <si>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</si>
  <si>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</si>
  <si>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</si>
  <si>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</si>
  <si>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</si>
  <si>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</si>
  <si>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</si>
  <si>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</si>
  <si>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</si>
  <si>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</si>
  <si>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1,12</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</si>
  <si>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</si>
  <si>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</si>
  <si>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</si>
  <si>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</si>
  <si>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</si>
  <si>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</si>
  <si>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</si>
  <si>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0,03</t>
  </si>
  <si>
    <t>MOTOBOMBA TRASH (PARA ÁGUA SUJA) AUTO ESCORVANTE, MOTOR GASOLINA DE 6,41 HP, DIÂMETROS DE SUCÇÃO X RECALQUE: 3" X 3", HM/Q = 10 MCA / 60 M3/H A 23 MCA / 0 M3/H - MANUTENÇÃO. AF_10/2014</t>
  </si>
  <si>
    <t>0,19</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</si>
  <si>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</si>
  <si>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</si>
  <si>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</si>
  <si>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</si>
  <si>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</si>
  <si>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</si>
  <si>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</si>
  <si>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</si>
  <si>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</si>
  <si>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</si>
  <si>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</si>
  <si>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</si>
  <si>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</si>
  <si>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</si>
  <si>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</si>
  <si>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</si>
  <si>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</si>
  <si>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</si>
  <si>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</si>
  <si>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</si>
  <si>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</si>
  <si>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</si>
  <si>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</si>
  <si>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</si>
  <si>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</si>
  <si>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4,68</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</si>
  <si>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</si>
  <si>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</si>
  <si>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</si>
  <si>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</si>
  <si>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1,51</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</si>
  <si>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</si>
  <si>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</si>
  <si>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</si>
  <si>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</si>
  <si>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</si>
  <si>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</si>
  <si>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</si>
  <si>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</si>
  <si>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1,41</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</si>
  <si>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</si>
  <si>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</si>
  <si>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</si>
  <si>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</si>
  <si>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</si>
  <si>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</si>
  <si>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</si>
  <si>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</si>
  <si>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</si>
  <si>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</si>
  <si>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</si>
  <si>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</si>
  <si>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</si>
  <si>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</si>
  <si>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</si>
  <si>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1,64</t>
  </si>
  <si>
    <t>GRADE DE DISCO REBOCÁVEL COM 20 DISCOS 24" X 6 MM COM PNEUS PARA TRANSPORTE - JUROS. AF_06/2014</t>
  </si>
  <si>
    <t>0,40</t>
  </si>
  <si>
    <t>0,07</t>
  </si>
  <si>
    <t>0,30</t>
  </si>
  <si>
    <t>MISTURADOR DE ARGAMASSA, EIXO HORIZONTAL, CAPACIDADE DE MISTURA 300 KG, MOTOR ELÉTRICO POTÊNCIA 5 CV - DEPRECIAÇÃO. AF_06/2014</t>
  </si>
  <si>
    <t>0,63</t>
  </si>
  <si>
    <t>MISTURADOR DE ARGAMASSA, EIXO HORIZONTAL, CAPACIDADE DE MISTURA 300 KG, MOTOR ELÉTRICO POTÊNCIA 5 CV - JUROS. AF_06/2014</t>
  </si>
  <si>
    <t>MISTURADOR DE ARGAMASSA, EIXO HORIZONTAL, CAPACIDADE DE MISTURA 300 KG, MOTOR ELÉTRICO POTÊNCIA 5 CV - MANUTENÇÃO. AF_06/2014</t>
  </si>
  <si>
    <t>0,79</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</si>
  <si>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</si>
  <si>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</si>
  <si>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0,75</t>
  </si>
  <si>
    <t>MISTURADOR DE ARGAMASSA, EIXO HORIZONTAL, CAPACIDADE DE MISTURA 600 KG, MOTOR ELÉTRICO POTÊNCIA 7,5 CV - JUROS. AF_06/2014</t>
  </si>
  <si>
    <t>MISTURADOR DE ARGAMASSA, EIXO HORIZONTAL, CAPACIDADE DE MISTURA 600 KG, MOTOR ELÉTRICO POTÊNCIA 7,5 CV - MANUTENÇÃO. AF_06/2014</t>
  </si>
  <si>
    <t>0,94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</si>
  <si>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</si>
  <si>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</si>
  <si>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</si>
  <si>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0,13</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</si>
  <si>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</si>
  <si>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</si>
  <si>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</si>
  <si>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</si>
  <si>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</si>
  <si>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4,29</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</si>
  <si>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</si>
  <si>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</si>
  <si>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</si>
  <si>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</si>
  <si>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</si>
  <si>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</si>
  <si>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2,46</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</si>
  <si>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</si>
  <si>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</si>
  <si>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0,24</t>
  </si>
  <si>
    <t>BETONEIRA CAPACIDADE NOMINAL DE 400 L, CAPACIDADE DE MISTURA 280 L, MOTOR ELÉTRICO TRIFÁSICO POTÊNCIA DE 2 CV, SEM CARREGADOR - JUROS. AF_10/2014</t>
  </si>
  <si>
    <t>0,05</t>
  </si>
  <si>
    <t>BETONEIRA CAPACIDADE NOMINAL DE 400 L, CAPACIDADE DE MISTURA 280 L, MOTOR ELÉTRICO TRIFÁSICO POTÊNCIA DE 2 CV, SEM CARREGADOR - MANUTENÇÃO. AF_10/2014</t>
  </si>
  <si>
    <t>0,22</t>
  </si>
  <si>
    <t>BETONEIRA CAPACIDADE NOMINAL DE 400 L, CAPACIDADE DE MISTURA 280 L, MOTOR ELÉTRICO TRIFÁSICO POTÊNCIA DE 2 CV, SEM CARREGADOR - MATERIAIS NA OPERAÇÃO. AF_10/2014</t>
  </si>
  <si>
    <t>0,91</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</si>
  <si>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</si>
  <si>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</si>
  <si>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</si>
  <si>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</si>
  <si>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</si>
  <si>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</si>
  <si>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</si>
  <si>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</si>
  <si>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</si>
  <si>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</si>
  <si>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</si>
  <si>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</si>
  <si>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</si>
  <si>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</si>
  <si>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0,51</t>
  </si>
  <si>
    <t>RETROESCAVADEIRA SOBRE RODAS COM CARREGADEIRA, TRAÇÃO 4X4, POTÊNCIA LÍQ. 88 HP, CAÇAMBA CARREG. CAP. MÍN. 1 M3, CAÇAMBA RETRO CAP. 0,26 M3, PESO OPERACIONAL MÍN. 6.674 KG, PROFUNDIDADE ESCAVAÇÃO MÁX. 4,37 M - DEPRECIAÇÃO. AF_06/2014</t>
  </si>
  <si>
    <t>12,88</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</si>
  <si>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</si>
  <si>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</si>
  <si>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</si>
  <si>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</si>
  <si>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</si>
  <si>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</si>
  <si>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</si>
  <si>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</si>
  <si>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</si>
  <si>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</si>
  <si>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</si>
  <si>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</si>
  <si>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</si>
  <si>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</si>
  <si>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</si>
  <si>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</si>
  <si>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</si>
  <si>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</si>
  <si>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</si>
  <si>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</si>
  <si>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</si>
  <si>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</si>
  <si>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</si>
  <si>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</si>
  <si>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</si>
  <si>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</si>
  <si>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</si>
  <si>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1,65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</si>
  <si>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</si>
  <si>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</si>
  <si>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</si>
  <si>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</si>
  <si>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</si>
  <si>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</si>
  <si>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</si>
  <si>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14,54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</si>
  <si>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</si>
  <si>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</si>
  <si>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</si>
  <si>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</si>
  <si>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</si>
  <si>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</si>
  <si>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</si>
  <si>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</si>
  <si>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</si>
  <si>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</si>
  <si>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</si>
  <si>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</si>
  <si>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</si>
  <si>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</si>
  <si>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</si>
  <si>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</si>
  <si>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</si>
  <si>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</si>
  <si>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</si>
  <si>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</si>
  <si>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</si>
  <si>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</si>
  <si>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</si>
  <si>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</si>
  <si>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</si>
  <si>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</si>
  <si>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</si>
  <si>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</si>
  <si>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8,37</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</si>
  <si>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</si>
  <si>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</si>
  <si>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</si>
  <si>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6,57</t>
  </si>
  <si>
    <t>CAMINHÃO TOCO, PBT 16.000 KG, CARGA ÚTIL MÁX. 10.685 KG, DIST. ENTRE EIXOS 4,8 M, POTÊNCIA 189 CV, INCLUSIVE CARROCERIA FIXA ABERTA DE MADEIRA P/ TRANSPORTE GERAL DE CARGA SECA, DIMEN. APROX. 2,5 X 7,00 X 0,50 M - JUROS. AF_06/2014</t>
  </si>
  <si>
    <t>2,62</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</si>
  <si>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</si>
  <si>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</si>
  <si>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</si>
  <si>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</si>
  <si>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</si>
  <si>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</si>
  <si>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0,26</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</si>
  <si>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</si>
  <si>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</si>
  <si>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</si>
  <si>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</si>
  <si>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</si>
  <si>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</si>
  <si>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</si>
  <si>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</si>
  <si>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</si>
  <si>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</si>
  <si>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1,32</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</si>
  <si>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</si>
  <si>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</si>
  <si>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</si>
  <si>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</si>
  <si>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</si>
  <si>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</si>
  <si>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</si>
  <si>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</si>
  <si>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0,27</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</si>
  <si>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</si>
  <si>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</si>
  <si>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</si>
  <si>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</si>
  <si>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</si>
  <si>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</si>
  <si>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</si>
  <si>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</si>
  <si>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0,67</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</si>
  <si>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</si>
  <si>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</si>
  <si>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</si>
  <si>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</si>
  <si>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1,01</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</si>
  <si>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</si>
  <si>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</si>
  <si>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</si>
  <si>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</si>
  <si>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</si>
  <si>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0,54</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</si>
  <si>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</si>
  <si>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</si>
  <si>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</si>
  <si>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</si>
  <si>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</si>
  <si>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</si>
  <si>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</si>
  <si>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0,70</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</si>
  <si>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</si>
  <si>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</si>
  <si>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</si>
  <si>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</si>
  <si>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</si>
  <si>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</si>
  <si>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</si>
  <si>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</si>
  <si>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</si>
  <si>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</si>
  <si>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</si>
  <si>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</si>
  <si>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</si>
  <si>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</si>
  <si>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</si>
  <si>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</si>
  <si>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</si>
  <si>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</si>
  <si>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</si>
  <si>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</si>
  <si>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</si>
  <si>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</si>
  <si>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</si>
  <si>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1,93</t>
  </si>
  <si>
    <t>COMPRESSOR DE AR REBOCÁVEL, VAZÃO 189 PCM, PRESSÃO EFETIVA DE TRABALHO 102 PSI, MOTOR DIESEL, POTÊNCIA 63 CV - JUROS. AF_06/2015</t>
  </si>
  <si>
    <t>0,50</t>
  </si>
  <si>
    <t>COMPRESSOR DE AR REBOCÁVEL, VAZÃO 89 PCM, PRESSÃO EFETIVA DE TRABALHO 102 PSI, MOTOR DIESEL, POTÊNCIA 20 CV - DEPRECIAÇÃO. AF_06/2015</t>
  </si>
  <si>
    <t>2,59</t>
  </si>
  <si>
    <t>COMPRESSOR DE AR REBOCÁVEL, VAZÃO 89 PCM, PRESSÃO EFETIVA DE TRABALHO 102 PSI, MOTOR DIESEL, POTÊNCIA 20 CV - JUROS. AF_06/2015</t>
  </si>
  <si>
    <t>0,68</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</si>
  <si>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</si>
  <si>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</si>
  <si>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</si>
  <si>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</si>
  <si>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</si>
  <si>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</si>
  <si>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</si>
  <si>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</si>
  <si>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</si>
  <si>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</si>
  <si>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</si>
  <si>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</si>
  <si>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</si>
  <si>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</si>
  <si>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</si>
  <si>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</si>
  <si>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</si>
  <si>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</si>
  <si>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</si>
  <si>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</si>
  <si>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</si>
  <si>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0,45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</si>
  <si>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</si>
  <si>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</si>
  <si>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</si>
  <si>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</si>
  <si>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</si>
  <si>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</si>
  <si>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</si>
  <si>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</si>
  <si>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</si>
  <si>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</si>
  <si>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</si>
  <si>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</si>
  <si>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</si>
  <si>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</si>
  <si>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</si>
  <si>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</si>
  <si>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0,76</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</si>
  <si>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</si>
  <si>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</si>
  <si>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</si>
  <si>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</si>
  <si>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</si>
  <si>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</si>
  <si>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0,87</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</si>
  <si>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</si>
  <si>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</si>
  <si>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</si>
  <si>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</si>
  <si>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</si>
  <si>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</si>
  <si>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</si>
  <si>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</si>
  <si>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</si>
  <si>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</si>
  <si>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</si>
  <si>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</si>
  <si>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</si>
  <si>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</si>
  <si>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</si>
  <si>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</si>
  <si>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</si>
  <si>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</si>
  <si>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</si>
  <si>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</si>
  <si>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</si>
  <si>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</si>
  <si>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0,61</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</si>
  <si>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</si>
  <si>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</si>
  <si>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</si>
  <si>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</si>
  <si>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</si>
  <si>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</si>
  <si>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</si>
  <si>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</si>
  <si>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</si>
  <si>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</si>
  <si>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</si>
  <si>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</si>
  <si>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</si>
  <si>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</si>
  <si>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</si>
  <si>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</si>
  <si>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</si>
  <si>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</si>
  <si>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</si>
  <si>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</si>
  <si>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</si>
  <si>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</si>
  <si>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</si>
  <si>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0,55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</si>
  <si>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</si>
  <si>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</si>
  <si>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</si>
  <si>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</si>
  <si>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</si>
  <si>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</si>
  <si>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</si>
  <si>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</si>
  <si>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</si>
  <si>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</si>
  <si>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</si>
  <si>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</si>
  <si>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</si>
  <si>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</si>
  <si>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</si>
  <si>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</si>
  <si>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</si>
  <si>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</si>
  <si>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</si>
  <si>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</si>
  <si>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</si>
  <si>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</si>
  <si>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</si>
  <si>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</si>
  <si>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5,01</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</si>
  <si>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</si>
  <si>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</si>
  <si>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</si>
  <si>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</si>
  <si>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</si>
  <si>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</si>
  <si>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</si>
  <si>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</si>
  <si>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</si>
  <si>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</si>
  <si>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0,28</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</si>
  <si>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</si>
  <si>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</si>
  <si>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</si>
  <si>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</si>
  <si>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</si>
  <si>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</si>
  <si>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</si>
  <si>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</si>
  <si>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</si>
  <si>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</si>
  <si>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</si>
  <si>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0,25</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</si>
  <si>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</si>
  <si>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</si>
  <si>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</si>
  <si>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</si>
  <si>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</si>
  <si>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</si>
  <si>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</si>
  <si>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</si>
  <si>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</si>
  <si>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</si>
  <si>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</si>
  <si>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0,72</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</si>
  <si>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</si>
  <si>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</si>
  <si>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</si>
  <si>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</si>
  <si>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9,30</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</si>
  <si>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</si>
  <si>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</si>
  <si>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</si>
  <si>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</si>
  <si>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</si>
  <si>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</si>
  <si>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</si>
  <si>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</si>
  <si>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</si>
  <si>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</si>
  <si>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</si>
  <si>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</si>
  <si>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</si>
  <si>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</si>
  <si>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</si>
  <si>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</si>
  <si>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</si>
  <si>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</si>
  <si>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</si>
  <si>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</si>
  <si>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</si>
  <si>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</si>
  <si>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</si>
  <si>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</si>
  <si>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</si>
  <si>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</si>
  <si>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</si>
  <si>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</si>
  <si>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</si>
  <si>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</si>
  <si>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</si>
  <si>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</si>
  <si>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</si>
  <si>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</si>
  <si>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</si>
  <si>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</si>
  <si>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</si>
  <si>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</si>
  <si>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</si>
  <si>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</si>
  <si>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</si>
  <si>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0,18</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</si>
  <si>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</si>
  <si>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</si>
  <si>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</si>
  <si>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</si>
  <si>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</si>
  <si>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</si>
  <si>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0,41</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</si>
  <si>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</si>
  <si>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</si>
  <si>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</si>
  <si>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</si>
  <si>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</si>
  <si>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</si>
  <si>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0,31</t>
  </si>
  <si>
    <t>POLIDORA DE PISO (POLITRIZ), PESO DE 100KG, DIÂMETRO 450 MM, MOTOR ELÉTRICO, POTÊNCIA 4 HP  MATERIAIS NA OPERAÇÃO. AF_09/2016</t>
  </si>
  <si>
    <t>DESEMPENADEIRA DE CONCRETO, PESO DE 75KG, 4 PÁS, MOTOR A GASOLINA, POTÊNCIA 5,5 HP - DEPRECIAÇÃO. AF_09/2016</t>
  </si>
  <si>
    <t>0,44</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</si>
  <si>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</si>
  <si>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</si>
  <si>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</si>
  <si>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</si>
  <si>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</si>
  <si>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</si>
  <si>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</si>
  <si>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</si>
  <si>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</si>
  <si>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</si>
  <si>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</si>
  <si>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</si>
  <si>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</si>
  <si>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</si>
  <si>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</si>
  <si>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</si>
  <si>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</si>
  <si>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</si>
  <si>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</si>
  <si>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</si>
  <si>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</si>
  <si>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</si>
  <si>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</si>
  <si>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</si>
  <si>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</si>
  <si>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</si>
  <si>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</si>
  <si>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</si>
  <si>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</si>
  <si>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</si>
  <si>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</si>
  <si>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</si>
  <si>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</si>
  <si>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</si>
  <si>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</si>
  <si>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</si>
  <si>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</si>
  <si>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</si>
  <si>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</si>
  <si>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</si>
  <si>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</si>
  <si>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</si>
  <si>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</si>
  <si>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</si>
  <si>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</si>
  <si>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</si>
  <si>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</si>
  <si>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</si>
  <si>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</si>
  <si>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</si>
  <si>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</si>
  <si>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</si>
  <si>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</si>
  <si>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</si>
  <si>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</si>
  <si>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</si>
  <si>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</si>
  <si>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</si>
  <si>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</si>
  <si>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</si>
  <si>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0,12</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</si>
  <si>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</si>
  <si>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</si>
  <si>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</si>
  <si>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</si>
  <si>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</si>
  <si>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</si>
  <si>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</si>
  <si>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</si>
  <si>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</si>
  <si>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</si>
  <si>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</si>
  <si>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</si>
  <si>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</si>
  <si>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</si>
  <si>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</si>
  <si>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</si>
  <si>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</si>
  <si>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</si>
  <si>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</si>
  <si>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</si>
  <si>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</si>
  <si>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</si>
  <si>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</si>
  <si>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</si>
  <si>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</si>
  <si>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</si>
  <si>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</si>
  <si>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</si>
  <si>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</si>
  <si>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</si>
  <si>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</si>
  <si>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</si>
  <si>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</si>
  <si>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</si>
  <si>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</si>
  <si>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</si>
  <si>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</si>
  <si>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</si>
  <si>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</si>
  <si>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</si>
  <si>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</si>
  <si>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</si>
  <si>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</si>
  <si>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</si>
  <si>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</si>
  <si>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</si>
  <si>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</si>
  <si>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</si>
  <si>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</si>
  <si>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</si>
  <si>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</si>
  <si>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</si>
  <si>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</si>
  <si>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</si>
  <si>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</si>
  <si>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</si>
  <si>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</si>
  <si>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</si>
  <si>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</si>
  <si>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</si>
  <si>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</si>
  <si>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</si>
  <si>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</si>
  <si>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</si>
  <si>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</si>
  <si>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</si>
  <si>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</si>
  <si>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</si>
  <si>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</si>
  <si>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</si>
  <si>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</si>
  <si>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</si>
  <si>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</si>
  <si>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</si>
  <si>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</si>
  <si>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</si>
  <si>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</si>
  <si>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</si>
  <si>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</si>
  <si>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</si>
  <si>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</si>
  <si>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</si>
  <si>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</si>
  <si>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</si>
  <si>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</si>
  <si>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</si>
  <si>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</si>
  <si>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</si>
  <si>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</si>
  <si>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</si>
  <si>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</si>
  <si>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</si>
  <si>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</si>
  <si>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</si>
  <si>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</si>
  <si>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</si>
  <si>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</si>
  <si>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</si>
  <si>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</si>
  <si>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</si>
  <si>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</si>
  <si>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</si>
  <si>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</si>
  <si>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</si>
  <si>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</si>
  <si>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</si>
  <si>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</si>
  <si>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</si>
  <si>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</si>
  <si>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</si>
  <si>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</si>
  <si>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</si>
  <si>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</si>
  <si>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</si>
  <si>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</si>
  <si>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</si>
  <si>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</si>
  <si>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</si>
  <si>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</si>
  <si>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</si>
  <si>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</si>
  <si>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</si>
  <si>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</si>
  <si>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</si>
  <si>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</si>
  <si>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</si>
  <si>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</si>
  <si>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</si>
  <si>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</si>
  <si>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</si>
  <si>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</si>
  <si>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</si>
  <si>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</si>
  <si>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</si>
  <si>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</si>
  <si>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</si>
  <si>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</si>
  <si>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</si>
  <si>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</si>
  <si>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</si>
  <si>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</si>
  <si>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</si>
  <si>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</si>
  <si>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</si>
  <si>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</si>
  <si>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0,59</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</si>
  <si>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</si>
  <si>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</si>
  <si>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</si>
  <si>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</si>
  <si>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</si>
  <si>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</si>
  <si>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</si>
  <si>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</si>
  <si>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</si>
  <si>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</si>
  <si>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</si>
  <si>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</si>
  <si>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</si>
  <si>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</si>
  <si>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</si>
  <si>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</si>
  <si>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</si>
  <si>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</si>
  <si>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</si>
  <si>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</si>
  <si>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</si>
  <si>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10,68</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</si>
  <si>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</si>
  <si>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</si>
  <si>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</si>
  <si>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</si>
  <si>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</si>
  <si>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</si>
  <si>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</si>
  <si>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</si>
  <si>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</si>
  <si>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</si>
  <si>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</si>
  <si>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</si>
  <si>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</si>
  <si>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</si>
  <si>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</si>
  <si>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</si>
  <si>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</si>
  <si>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</si>
  <si>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</si>
  <si>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</si>
  <si>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</si>
  <si>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7,94</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</si>
  <si>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</si>
  <si>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</si>
  <si>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</si>
  <si>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</si>
  <si>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</si>
  <si>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</si>
  <si>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</si>
  <si>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</si>
  <si>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</si>
  <si>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</si>
  <si>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</si>
  <si>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</si>
  <si>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</si>
  <si>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</si>
  <si>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</si>
  <si>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</si>
  <si>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</si>
  <si>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</si>
  <si>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</si>
  <si>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</si>
  <si>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</si>
  <si>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</si>
  <si>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</si>
  <si>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</si>
  <si>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</si>
  <si>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</si>
  <si>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</si>
  <si>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</si>
  <si>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</si>
  <si>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</si>
  <si>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</si>
  <si>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5,31</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</si>
  <si>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</si>
  <si>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</si>
  <si>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</si>
  <si>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</si>
  <si>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</si>
  <si>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</si>
  <si>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</si>
  <si>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</si>
  <si>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</si>
  <si>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</si>
  <si>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</si>
  <si>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</si>
  <si>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</si>
  <si>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8,53</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</si>
  <si>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</si>
  <si>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</si>
  <si>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</si>
  <si>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</si>
  <si>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</si>
  <si>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</si>
  <si>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</si>
  <si>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</si>
  <si>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</si>
  <si>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</si>
  <si>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</si>
  <si>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</si>
  <si>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</si>
  <si>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</si>
  <si>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</si>
  <si>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</si>
  <si>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</si>
  <si>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</si>
  <si>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</si>
  <si>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</si>
  <si>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</si>
  <si>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</si>
  <si>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</si>
  <si>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</si>
  <si>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</si>
  <si>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</si>
  <si>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</si>
  <si>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</si>
  <si>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</si>
  <si>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</si>
  <si>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</si>
  <si>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</si>
  <si>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</si>
  <si>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</si>
  <si>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</si>
  <si>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</si>
  <si>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</si>
  <si>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</si>
  <si>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</si>
  <si>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</si>
  <si>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</si>
  <si>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</si>
  <si>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</si>
  <si>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</si>
  <si>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</si>
  <si>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</si>
  <si>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</si>
  <si>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</si>
  <si>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</si>
  <si>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</si>
  <si>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</si>
  <si>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</si>
  <si>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</si>
  <si>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</si>
  <si>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</si>
  <si>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</si>
  <si>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</si>
  <si>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</si>
  <si>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</si>
  <si>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</si>
  <si>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</si>
  <si>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</si>
  <si>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</si>
  <si>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</si>
  <si>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</si>
  <si>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</si>
  <si>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</si>
  <si>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</si>
  <si>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</si>
  <si>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</si>
  <si>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</si>
  <si>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</si>
  <si>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</si>
  <si>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</si>
  <si>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</si>
  <si>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</si>
  <si>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</si>
  <si>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</si>
  <si>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</si>
  <si>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</si>
  <si>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</si>
  <si>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</si>
  <si>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</si>
  <si>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</si>
  <si>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</si>
  <si>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</si>
  <si>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</si>
  <si>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</si>
  <si>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</si>
  <si>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</si>
  <si>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</si>
  <si>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</si>
  <si>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</si>
  <si>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</si>
  <si>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</si>
  <si>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</si>
  <si>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</si>
  <si>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</si>
  <si>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</si>
  <si>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</si>
  <si>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</si>
  <si>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</si>
  <si>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</si>
  <si>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</si>
  <si>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</si>
  <si>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</si>
  <si>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</si>
  <si>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</si>
  <si>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</si>
  <si>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</si>
  <si>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</si>
  <si>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</si>
  <si>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</si>
  <si>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</si>
  <si>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</si>
  <si>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</si>
  <si>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</si>
  <si>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</si>
  <si>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</si>
  <si>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</si>
  <si>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12,03</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</si>
  <si>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</si>
  <si>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</si>
  <si>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</si>
  <si>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</si>
  <si>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</si>
  <si>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</si>
  <si>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</si>
  <si>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</si>
  <si>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</si>
  <si>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</si>
  <si>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</si>
  <si>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</si>
  <si>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</si>
  <si>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</si>
  <si>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</si>
  <si>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7,07</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</si>
  <si>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</si>
  <si>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</si>
  <si>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</si>
  <si>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</si>
  <si>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</si>
  <si>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</si>
  <si>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</si>
  <si>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</si>
  <si>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</si>
  <si>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</si>
  <si>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</si>
  <si>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</si>
  <si>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7,34</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</si>
  <si>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</si>
  <si>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</si>
  <si>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</si>
  <si>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</si>
  <si>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</si>
  <si>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</si>
  <si>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6,83</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</si>
  <si>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</si>
  <si>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</si>
  <si>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</si>
  <si>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</si>
  <si>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7,56</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</si>
  <si>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</si>
  <si>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</si>
  <si>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</si>
  <si>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</si>
  <si>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</si>
  <si>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</si>
  <si>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</si>
  <si>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</si>
  <si>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</si>
  <si>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</si>
  <si>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</si>
  <si>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</si>
  <si>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</si>
  <si>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</si>
  <si>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</si>
  <si>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</si>
  <si>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</si>
  <si>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</si>
  <si>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</si>
  <si>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</si>
  <si>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</si>
  <si>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</si>
  <si>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</si>
  <si>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</si>
  <si>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</si>
  <si>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</si>
  <si>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</si>
  <si>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</si>
  <si>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</si>
  <si>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</si>
  <si>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</si>
  <si>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</si>
  <si>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</si>
  <si>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</si>
  <si>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10,74</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</si>
  <si>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</si>
  <si>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</si>
  <si>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</si>
  <si>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</si>
  <si>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</si>
  <si>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12,36</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</si>
  <si>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</si>
  <si>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</si>
  <si>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</si>
  <si>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</si>
  <si>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</si>
  <si>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</si>
  <si>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</si>
  <si>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</si>
  <si>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</si>
  <si>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</si>
  <si>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</si>
  <si>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</si>
  <si>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</si>
  <si>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</si>
  <si>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</si>
  <si>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</si>
  <si>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</si>
  <si>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</si>
  <si>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</si>
  <si>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</si>
  <si>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</si>
  <si>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</si>
  <si>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</si>
  <si>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</si>
  <si>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</si>
  <si>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</si>
  <si>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</si>
  <si>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</si>
  <si>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</si>
  <si>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</si>
  <si>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</si>
  <si>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</si>
  <si>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</si>
  <si>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</si>
  <si>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</si>
  <si>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</si>
  <si>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</si>
  <si>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</si>
  <si>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</si>
  <si>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</si>
  <si>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</si>
  <si>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</si>
  <si>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</si>
  <si>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</si>
  <si>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</si>
  <si>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</si>
  <si>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</si>
  <si>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</si>
  <si>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</si>
  <si>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</si>
  <si>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</si>
  <si>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</si>
  <si>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</si>
  <si>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</si>
  <si>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</si>
  <si>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12,20</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</si>
  <si>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</si>
  <si>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</si>
  <si>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</si>
  <si>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</si>
  <si>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</si>
  <si>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</si>
  <si>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</si>
  <si>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</si>
  <si>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</si>
  <si>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</si>
  <si>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</si>
  <si>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</si>
  <si>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</si>
  <si>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</si>
  <si>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</si>
  <si>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</si>
  <si>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</si>
  <si>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</si>
  <si>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</si>
  <si>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</si>
  <si>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</si>
  <si>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</si>
  <si>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</si>
  <si>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</si>
  <si>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</si>
  <si>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</si>
  <si>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</si>
  <si>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</si>
  <si>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</si>
  <si>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</si>
  <si>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</si>
  <si>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</si>
  <si>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</si>
  <si>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</si>
  <si>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</si>
  <si>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</si>
  <si>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</si>
  <si>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</si>
  <si>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</si>
  <si>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</si>
  <si>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</si>
  <si>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</si>
  <si>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</si>
  <si>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</si>
  <si>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</si>
  <si>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</si>
  <si>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</si>
  <si>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</si>
  <si>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</si>
  <si>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</si>
  <si>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</si>
  <si>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</si>
  <si>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</si>
  <si>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</si>
  <si>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</si>
  <si>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</si>
  <si>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</si>
  <si>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</si>
  <si>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</si>
  <si>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</si>
  <si>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</si>
  <si>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</si>
  <si>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</si>
  <si>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</si>
  <si>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</si>
  <si>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</si>
  <si>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</si>
  <si>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</si>
  <si>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</si>
  <si>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</si>
  <si>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</si>
  <si>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</si>
  <si>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</si>
  <si>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</si>
  <si>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</si>
  <si>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</si>
  <si>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</si>
  <si>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</si>
  <si>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</si>
  <si>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</si>
  <si>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</si>
  <si>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</si>
  <si>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</si>
  <si>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</si>
  <si>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</si>
  <si>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</si>
  <si>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</si>
  <si>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</si>
  <si>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</si>
  <si>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</si>
  <si>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</si>
  <si>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</si>
  <si>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</si>
  <si>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</si>
  <si>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</si>
  <si>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</si>
  <si>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</si>
  <si>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</si>
  <si>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5,16</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</si>
  <si>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</si>
  <si>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</si>
  <si>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</si>
  <si>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</si>
  <si>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</si>
  <si>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</si>
  <si>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</si>
  <si>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</si>
  <si>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</si>
  <si>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</si>
  <si>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</si>
  <si>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</si>
  <si>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</si>
  <si>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</si>
  <si>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</si>
  <si>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</si>
  <si>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</si>
  <si>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</si>
  <si>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</si>
  <si>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</si>
  <si>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</si>
  <si>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</si>
  <si>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</si>
  <si>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</si>
  <si>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</si>
  <si>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</si>
  <si>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</si>
  <si>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</si>
  <si>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</si>
  <si>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</si>
  <si>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</si>
  <si>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</si>
  <si>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</si>
  <si>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</si>
  <si>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</si>
  <si>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</si>
  <si>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</si>
  <si>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</si>
  <si>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</si>
  <si>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</si>
  <si>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</si>
  <si>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</si>
  <si>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</si>
  <si>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</si>
  <si>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</si>
  <si>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</si>
  <si>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</si>
  <si>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</si>
  <si>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</si>
  <si>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</si>
  <si>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</si>
  <si>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</si>
  <si>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</si>
  <si>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</si>
  <si>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</si>
  <si>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</si>
  <si>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</si>
  <si>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</si>
  <si>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</si>
  <si>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</si>
  <si>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</si>
  <si>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</si>
  <si>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</si>
  <si>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</si>
  <si>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</si>
  <si>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</si>
  <si>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</si>
  <si>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</si>
  <si>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</si>
  <si>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</si>
  <si>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</si>
  <si>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</si>
  <si>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</si>
  <si>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</si>
  <si>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</si>
  <si>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</si>
  <si>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</si>
  <si>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</si>
  <si>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</si>
  <si>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</si>
  <si>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</si>
  <si>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</si>
  <si>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</si>
  <si>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</si>
  <si>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</si>
  <si>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</si>
  <si>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</si>
  <si>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</si>
  <si>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</si>
  <si>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</si>
  <si>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</si>
  <si>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</si>
  <si>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</si>
  <si>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</si>
  <si>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</si>
  <si>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</si>
  <si>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</si>
  <si>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</si>
  <si>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</si>
  <si>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</si>
  <si>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</si>
  <si>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</si>
  <si>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</si>
  <si>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</si>
  <si>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</si>
  <si>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</si>
  <si>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</si>
  <si>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</si>
  <si>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</si>
  <si>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</si>
  <si>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</si>
  <si>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</si>
  <si>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</si>
  <si>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</si>
  <si>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</si>
  <si>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14,84</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</si>
  <si>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</si>
  <si>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</si>
  <si>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</si>
  <si>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</si>
  <si>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</si>
  <si>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</si>
  <si>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</si>
  <si>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</si>
  <si>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</si>
  <si>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26,22</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</si>
  <si>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</si>
  <si>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</si>
  <si>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</si>
  <si>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</si>
  <si>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</si>
  <si>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</si>
  <si>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</si>
  <si>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</si>
  <si>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</si>
  <si>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</si>
  <si>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</si>
  <si>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</si>
  <si>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</si>
  <si>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</si>
  <si>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</si>
  <si>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</si>
  <si>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</si>
  <si>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</si>
  <si>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</si>
  <si>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</si>
  <si>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</si>
  <si>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</si>
  <si>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</si>
  <si>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</si>
  <si>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</si>
  <si>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</si>
  <si>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</si>
  <si>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</si>
  <si>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</si>
  <si>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</si>
  <si>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</si>
  <si>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</si>
  <si>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</si>
  <si>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</si>
  <si>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</si>
  <si>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</si>
  <si>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</si>
  <si>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</si>
  <si>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</si>
  <si>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</si>
  <si>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</si>
  <si>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</si>
  <si>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</si>
  <si>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</si>
  <si>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</si>
  <si>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</si>
  <si>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</si>
  <si>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</si>
  <si>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</si>
  <si>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</si>
  <si>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</si>
  <si>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</si>
  <si>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</si>
  <si>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</si>
  <si>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</si>
  <si>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</si>
  <si>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</si>
  <si>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</si>
  <si>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</si>
  <si>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</si>
  <si>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</si>
  <si>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</si>
  <si>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</si>
  <si>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</si>
  <si>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</si>
  <si>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</si>
  <si>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</si>
  <si>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</si>
  <si>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</si>
  <si>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</si>
  <si>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</si>
  <si>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</si>
  <si>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</si>
  <si>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</si>
  <si>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</si>
  <si>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</si>
  <si>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</si>
  <si>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</si>
  <si>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</si>
  <si>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</si>
  <si>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</si>
  <si>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</si>
  <si>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</si>
  <si>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</si>
  <si>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</si>
  <si>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</si>
  <si>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</si>
  <si>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</si>
  <si>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</si>
  <si>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</si>
  <si>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</si>
  <si>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</si>
  <si>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</si>
  <si>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</si>
  <si>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</si>
  <si>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</si>
  <si>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5,08</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</si>
  <si>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</si>
  <si>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</si>
  <si>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</si>
  <si>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</si>
  <si>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</si>
  <si>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</si>
  <si>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</si>
  <si>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</si>
  <si>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</si>
  <si>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</si>
  <si>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</si>
  <si>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</si>
  <si>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UNIÃO, PVC, SOLDÁVEL, DN 20MM,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</si>
  <si>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</si>
  <si>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</si>
  <si>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</si>
  <si>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</si>
  <si>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</si>
  <si>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</si>
  <si>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</si>
  <si>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</si>
  <si>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</si>
  <si>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</si>
  <si>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</si>
  <si>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</si>
  <si>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</si>
  <si>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</si>
  <si>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</si>
  <si>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</si>
  <si>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</si>
  <si>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7,27</t>
  </si>
  <si>
    <t>TE, PVC, SOLDÁVEL, DN 25MM,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</si>
  <si>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</si>
  <si>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</si>
  <si>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</si>
  <si>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</si>
  <si>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</si>
  <si>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</si>
  <si>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</si>
  <si>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</si>
  <si>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</si>
  <si>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</si>
  <si>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</si>
  <si>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</si>
  <si>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</si>
  <si>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</si>
  <si>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</si>
  <si>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</si>
  <si>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</si>
  <si>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</si>
  <si>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</si>
  <si>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</si>
  <si>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</si>
  <si>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</si>
  <si>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</si>
  <si>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</si>
  <si>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</si>
  <si>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</si>
  <si>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</si>
  <si>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</si>
  <si>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</si>
  <si>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</si>
  <si>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</si>
  <si>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</si>
  <si>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</si>
  <si>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</si>
  <si>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</si>
  <si>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</si>
  <si>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</si>
  <si>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</si>
  <si>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</si>
  <si>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</si>
  <si>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2,98</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</si>
  <si>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</si>
  <si>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</si>
  <si>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</si>
  <si>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</si>
  <si>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4,83</t>
  </si>
  <si>
    <t>CURVA 87 GRAUS E 30 MINUTOS, PVC, SERIE R, ÁGUA PLUVIAL, DN 100 MM, JUNTA ELÁSTICA, FORNECIDO E INSTALADO EM RAMAL DE ENCAMINHAMENTO. AF_12/2014</t>
  </si>
  <si>
    <t>UNIÃO, PVC, SOLDÁVEL, DN 25MM,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</si>
  <si>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</si>
  <si>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</si>
  <si>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</si>
  <si>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</si>
  <si>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</si>
  <si>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</si>
  <si>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</si>
  <si>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</si>
  <si>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</si>
  <si>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</si>
  <si>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</si>
  <si>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</si>
  <si>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</si>
  <si>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</si>
  <si>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</si>
  <si>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</si>
  <si>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</si>
  <si>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</si>
  <si>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</si>
  <si>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</si>
  <si>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</si>
  <si>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</si>
  <si>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</si>
  <si>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</si>
  <si>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</si>
  <si>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</si>
  <si>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</si>
  <si>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</si>
  <si>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</si>
  <si>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</si>
  <si>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</si>
  <si>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</si>
  <si>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</si>
  <si>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</si>
  <si>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</si>
  <si>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</si>
  <si>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</si>
  <si>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</si>
  <si>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</si>
  <si>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</si>
  <si>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</si>
  <si>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</si>
  <si>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</si>
  <si>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</si>
  <si>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</si>
  <si>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</si>
  <si>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</si>
  <si>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</si>
  <si>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</si>
  <si>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</si>
  <si>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</si>
  <si>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</si>
  <si>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</si>
  <si>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</si>
  <si>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</si>
  <si>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</si>
  <si>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</si>
  <si>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</si>
  <si>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</si>
  <si>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</si>
  <si>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</si>
  <si>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</si>
  <si>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</si>
  <si>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</si>
  <si>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</si>
  <si>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</si>
  <si>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</si>
  <si>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</si>
  <si>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</si>
  <si>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</si>
  <si>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</si>
  <si>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</si>
  <si>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</si>
  <si>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</si>
  <si>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</si>
  <si>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</si>
  <si>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</si>
  <si>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</si>
  <si>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</si>
  <si>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</si>
  <si>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</si>
  <si>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</si>
  <si>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</si>
  <si>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</si>
  <si>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</si>
  <si>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</si>
  <si>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</si>
  <si>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</si>
  <si>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</si>
  <si>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</si>
  <si>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</si>
  <si>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</si>
  <si>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</si>
  <si>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</si>
  <si>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</si>
  <si>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</si>
  <si>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</si>
  <si>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</si>
  <si>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</si>
  <si>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</si>
  <si>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</si>
  <si>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</si>
  <si>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</si>
  <si>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</si>
  <si>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</si>
  <si>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</si>
  <si>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</si>
  <si>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</si>
  <si>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</si>
  <si>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</si>
  <si>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</si>
  <si>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</si>
  <si>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</si>
  <si>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</si>
  <si>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</si>
  <si>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</si>
  <si>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</si>
  <si>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</si>
  <si>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</si>
  <si>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</si>
  <si>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</si>
  <si>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</si>
  <si>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</si>
  <si>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</si>
  <si>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</si>
  <si>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</si>
  <si>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</si>
  <si>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</si>
  <si>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</si>
  <si>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</si>
  <si>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</si>
  <si>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</si>
  <si>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</si>
  <si>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</si>
  <si>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</si>
  <si>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</si>
  <si>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</si>
  <si>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</si>
  <si>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</si>
  <si>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</si>
  <si>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</si>
  <si>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</si>
  <si>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</si>
  <si>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</si>
  <si>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</si>
  <si>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</si>
  <si>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</si>
  <si>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</si>
  <si>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</si>
  <si>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</si>
  <si>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</si>
  <si>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</si>
  <si>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</si>
  <si>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</si>
  <si>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</si>
  <si>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</si>
  <si>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</si>
  <si>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</si>
  <si>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</si>
  <si>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</si>
  <si>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</si>
  <si>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</si>
  <si>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</si>
  <si>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</si>
  <si>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</si>
  <si>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</si>
  <si>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</si>
  <si>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</si>
  <si>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</si>
  <si>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</si>
  <si>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</si>
  <si>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</si>
  <si>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</si>
  <si>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</si>
  <si>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</si>
  <si>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</si>
  <si>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</si>
  <si>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</si>
  <si>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</si>
  <si>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</si>
  <si>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</si>
  <si>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</si>
  <si>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</si>
  <si>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</si>
  <si>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</si>
  <si>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</si>
  <si>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</si>
  <si>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</si>
  <si>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</si>
  <si>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</si>
  <si>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</si>
  <si>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</si>
  <si>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</si>
  <si>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</si>
  <si>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</si>
  <si>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</si>
  <si>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</si>
  <si>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</si>
  <si>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</si>
  <si>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</si>
  <si>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</si>
  <si>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</si>
  <si>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</si>
  <si>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</si>
  <si>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</si>
  <si>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</si>
  <si>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</si>
  <si>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</si>
  <si>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</si>
  <si>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</si>
  <si>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</si>
  <si>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</si>
  <si>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</si>
  <si>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</si>
  <si>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</si>
  <si>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</si>
  <si>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</si>
  <si>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</si>
  <si>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</si>
  <si>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</si>
  <si>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</si>
  <si>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</si>
  <si>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</si>
  <si>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</si>
  <si>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</si>
  <si>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</si>
  <si>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</si>
  <si>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</si>
  <si>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</si>
  <si>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</si>
  <si>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</si>
  <si>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</si>
  <si>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</si>
  <si>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</si>
  <si>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</si>
  <si>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</si>
  <si>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</si>
  <si>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</si>
  <si>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</si>
  <si>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</si>
  <si>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</si>
  <si>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</si>
  <si>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</si>
  <si>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</si>
  <si>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</si>
  <si>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</si>
  <si>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</si>
  <si>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</si>
  <si>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</si>
  <si>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</si>
  <si>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</si>
  <si>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</si>
  <si>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</si>
  <si>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</si>
  <si>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</si>
  <si>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</si>
  <si>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</si>
  <si>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</si>
  <si>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</si>
  <si>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</si>
  <si>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</si>
  <si>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</si>
  <si>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</si>
  <si>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</si>
  <si>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</si>
  <si>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</si>
  <si>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</si>
  <si>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</si>
  <si>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</si>
  <si>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</si>
  <si>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</si>
  <si>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</si>
  <si>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</si>
  <si>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</si>
  <si>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</si>
  <si>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</si>
  <si>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</si>
  <si>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</si>
  <si>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</si>
  <si>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</si>
  <si>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COTOVELO EM COBRE, DN 15 MM, 90 GRAUS, SEM ANEL DE SOLDA, INSTALADO EM RAMAL DE DISTRIBUIÇÃO  FORNECIMENTO E INSTALAÇÃO. AF_12/2015</t>
  </si>
  <si>
    <t>19,11</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</si>
  <si>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</si>
  <si>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</si>
  <si>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</si>
  <si>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</si>
  <si>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</si>
  <si>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</si>
  <si>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</si>
  <si>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</si>
  <si>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</si>
  <si>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</si>
  <si>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</si>
  <si>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</si>
  <si>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</si>
  <si>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</si>
  <si>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</si>
  <si>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</si>
  <si>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</si>
  <si>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</si>
  <si>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</si>
  <si>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</si>
  <si>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</si>
  <si>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</si>
  <si>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</si>
  <si>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</si>
  <si>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</si>
  <si>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</si>
  <si>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</si>
  <si>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</si>
  <si>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</si>
  <si>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</si>
  <si>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</si>
  <si>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</si>
  <si>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</si>
  <si>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</si>
  <si>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</si>
  <si>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</si>
  <si>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</si>
  <si>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</si>
  <si>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</si>
  <si>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</si>
  <si>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</si>
  <si>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</si>
  <si>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</si>
  <si>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</si>
  <si>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</si>
  <si>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</si>
  <si>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</si>
  <si>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</si>
  <si>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</si>
  <si>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</si>
  <si>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</si>
  <si>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</si>
  <si>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</si>
  <si>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</si>
  <si>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</si>
  <si>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</si>
  <si>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</si>
  <si>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</si>
  <si>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</si>
  <si>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</si>
  <si>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</si>
  <si>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</si>
  <si>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</si>
  <si>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</si>
  <si>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</si>
  <si>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</si>
  <si>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</si>
  <si>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</si>
  <si>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</si>
  <si>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</si>
  <si>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</si>
  <si>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</si>
  <si>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</si>
  <si>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</si>
  <si>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</si>
  <si>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</si>
  <si>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</si>
  <si>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</si>
  <si>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</si>
  <si>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</si>
  <si>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</si>
  <si>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</si>
  <si>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</si>
  <si>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</si>
  <si>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</si>
  <si>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</si>
  <si>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</si>
  <si>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</si>
  <si>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</si>
  <si>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</si>
  <si>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</si>
  <si>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</si>
  <si>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</si>
  <si>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</si>
  <si>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</si>
  <si>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</si>
  <si>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</si>
  <si>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</si>
  <si>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</si>
  <si>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</si>
  <si>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</si>
  <si>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</si>
  <si>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</si>
  <si>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</si>
  <si>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</si>
  <si>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</si>
  <si>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</si>
  <si>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</si>
  <si>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</si>
  <si>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</si>
  <si>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</si>
  <si>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</si>
  <si>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</si>
  <si>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</si>
  <si>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</si>
  <si>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</si>
  <si>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</si>
  <si>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</si>
  <si>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</si>
  <si>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</si>
  <si>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</si>
  <si>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</si>
  <si>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</si>
  <si>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</si>
  <si>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</si>
  <si>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</si>
  <si>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</si>
  <si>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</si>
  <si>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</si>
  <si>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</si>
  <si>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</si>
  <si>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</si>
  <si>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</si>
  <si>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</si>
  <si>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</si>
  <si>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</si>
  <si>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</si>
  <si>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</si>
  <si>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</si>
  <si>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</si>
  <si>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</si>
  <si>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</si>
  <si>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</si>
  <si>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</si>
  <si>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</si>
  <si>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</si>
  <si>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</si>
  <si>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</si>
  <si>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</si>
  <si>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</si>
  <si>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</si>
  <si>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</si>
  <si>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</si>
  <si>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</si>
  <si>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</si>
  <si>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</si>
  <si>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</si>
  <si>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</si>
  <si>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5,44</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</si>
  <si>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</si>
  <si>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</si>
  <si>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</si>
  <si>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</si>
  <si>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</si>
  <si>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</si>
  <si>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</si>
  <si>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</si>
  <si>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</si>
  <si>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</si>
  <si>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</si>
  <si>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</si>
  <si>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</si>
  <si>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</si>
  <si>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</si>
  <si>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</si>
  <si>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</si>
  <si>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</si>
  <si>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</si>
  <si>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</si>
  <si>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</si>
  <si>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</si>
  <si>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</si>
  <si>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</si>
  <si>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</si>
  <si>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</si>
  <si>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</si>
  <si>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</si>
  <si>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</si>
  <si>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</si>
  <si>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</si>
  <si>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</si>
  <si>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</si>
  <si>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</si>
  <si>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</si>
  <si>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</si>
  <si>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</si>
  <si>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</si>
  <si>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</si>
  <si>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</si>
  <si>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</si>
  <si>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</si>
  <si>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</si>
  <si>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</si>
  <si>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</si>
  <si>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</si>
  <si>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</si>
  <si>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</si>
  <si>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</si>
  <si>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</si>
  <si>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</si>
  <si>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</si>
  <si>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</si>
  <si>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</si>
  <si>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</si>
  <si>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</si>
  <si>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</si>
  <si>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</si>
  <si>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</si>
  <si>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</si>
  <si>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</si>
  <si>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</si>
  <si>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</si>
  <si>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</si>
  <si>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</si>
  <si>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</si>
  <si>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</si>
  <si>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</si>
  <si>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</si>
  <si>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</si>
  <si>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</si>
  <si>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</si>
  <si>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</si>
  <si>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</si>
  <si>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</si>
  <si>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</si>
  <si>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</si>
  <si>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</si>
  <si>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</si>
  <si>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</si>
  <si>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</si>
  <si>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</si>
  <si>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</si>
  <si>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</si>
  <si>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</si>
  <si>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</si>
  <si>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</si>
  <si>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</si>
  <si>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</si>
  <si>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</si>
  <si>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</si>
  <si>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</si>
  <si>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</si>
  <si>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</si>
  <si>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</si>
  <si>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</si>
  <si>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</si>
  <si>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</si>
  <si>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</si>
  <si>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</si>
  <si>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</si>
  <si>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</si>
  <si>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</si>
  <si>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</si>
  <si>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</si>
  <si>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</si>
  <si>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</si>
  <si>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</si>
  <si>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</si>
  <si>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</si>
  <si>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</si>
  <si>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</si>
  <si>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</si>
  <si>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</si>
  <si>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</si>
  <si>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</si>
  <si>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</si>
  <si>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</si>
  <si>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</si>
  <si>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</si>
  <si>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</si>
  <si>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</si>
  <si>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</si>
  <si>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</si>
  <si>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</si>
  <si>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</si>
  <si>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</si>
  <si>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</si>
  <si>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</si>
  <si>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</si>
  <si>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</si>
  <si>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</si>
  <si>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</si>
  <si>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</si>
  <si>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</si>
  <si>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</si>
  <si>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</si>
  <si>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</si>
  <si>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</si>
  <si>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</si>
  <si>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</si>
  <si>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</si>
  <si>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</si>
  <si>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</si>
  <si>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</si>
  <si>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</si>
  <si>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</si>
  <si>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</si>
  <si>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</si>
  <si>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</si>
  <si>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</si>
  <si>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</si>
  <si>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</si>
  <si>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</si>
  <si>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</si>
  <si>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</si>
  <si>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</si>
  <si>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</si>
  <si>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</si>
  <si>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</si>
  <si>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</si>
  <si>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</si>
  <si>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</si>
  <si>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</si>
  <si>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</si>
  <si>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</si>
  <si>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</si>
  <si>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</si>
  <si>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</si>
  <si>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</si>
  <si>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</si>
  <si>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</si>
  <si>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</si>
  <si>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</si>
  <si>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</si>
  <si>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</si>
  <si>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</si>
  <si>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</si>
  <si>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</si>
  <si>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</si>
  <si>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</si>
  <si>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</si>
  <si>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</si>
  <si>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</si>
  <si>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</si>
  <si>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</si>
  <si>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</si>
  <si>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</si>
  <si>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</si>
  <si>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3,78</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</si>
  <si>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</si>
  <si>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</si>
  <si>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</si>
  <si>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</si>
  <si>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</si>
  <si>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</si>
  <si>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</si>
  <si>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</si>
  <si>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</si>
  <si>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</si>
  <si>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</si>
  <si>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</si>
  <si>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</si>
  <si>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</si>
  <si>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</si>
  <si>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</si>
  <si>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</si>
  <si>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</si>
  <si>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</si>
  <si>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</si>
  <si>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</si>
  <si>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</si>
  <si>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</si>
  <si>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</si>
  <si>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</si>
  <si>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</si>
  <si>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</si>
  <si>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</si>
  <si>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</si>
  <si>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</si>
  <si>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</si>
  <si>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</si>
  <si>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</si>
  <si>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</si>
  <si>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</si>
  <si>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</si>
  <si>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</si>
  <si>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</si>
  <si>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</si>
  <si>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</si>
  <si>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</si>
  <si>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</si>
  <si>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</si>
  <si>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</si>
  <si>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</si>
  <si>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</si>
  <si>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</si>
  <si>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</si>
  <si>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</si>
  <si>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</si>
  <si>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</si>
  <si>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</si>
  <si>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</si>
  <si>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</si>
  <si>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7,77</t>
  </si>
  <si>
    <t>FABRICAÇÃO, MONTAGEM E DESMONTAGEM DE FÔRMA PARA BLOCO DE COROAMENTO, EM MADEIRA SERRADA, E=25 MM, 1 UTILIZAÇÃO. AF_06/2017</t>
  </si>
  <si>
    <t>3,89</t>
  </si>
  <si>
    <t>5,87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</si>
  <si>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</si>
  <si>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</si>
  <si>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</si>
  <si>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</si>
  <si>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</si>
  <si>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</si>
  <si>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</si>
  <si>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</si>
  <si>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</si>
  <si>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</si>
  <si>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</si>
  <si>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</si>
  <si>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</si>
  <si>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</si>
  <si>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</si>
  <si>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</si>
  <si>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</si>
  <si>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</si>
  <si>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</si>
  <si>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</si>
  <si>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</si>
  <si>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</si>
  <si>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</si>
  <si>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</si>
  <si>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</si>
  <si>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16,11</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</si>
  <si>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</si>
  <si>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</si>
  <si>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</si>
  <si>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</si>
  <si>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</si>
  <si>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</si>
  <si>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</si>
  <si>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</si>
  <si>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</si>
  <si>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</si>
  <si>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</si>
  <si>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</si>
  <si>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</si>
  <si>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</si>
  <si>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</si>
  <si>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</si>
  <si>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</si>
  <si>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</si>
  <si>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</si>
  <si>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</si>
  <si>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</si>
  <si>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</si>
  <si>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</si>
  <si>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</si>
  <si>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M3XKM</t>
  </si>
  <si>
    <t>1,14</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</si>
  <si>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</si>
  <si>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</si>
  <si>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</si>
  <si>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</si>
  <si>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</si>
  <si>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</si>
  <si>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</si>
  <si>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</si>
  <si>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</si>
  <si>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</si>
  <si>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</si>
  <si>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</si>
  <si>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</si>
  <si>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</si>
  <si>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</si>
  <si>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</si>
  <si>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</si>
  <si>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</si>
  <si>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</si>
  <si>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</si>
  <si>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</si>
  <si>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</si>
  <si>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</si>
  <si>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</si>
  <si>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</si>
  <si>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</si>
  <si>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</si>
  <si>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</si>
  <si>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</si>
  <si>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</si>
  <si>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</si>
  <si>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</si>
  <si>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</si>
  <si>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</si>
  <si>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</si>
  <si>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</si>
  <si>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</si>
  <si>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</si>
  <si>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</si>
  <si>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</si>
  <si>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</si>
  <si>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</si>
  <si>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</si>
  <si>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</si>
  <si>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</si>
  <si>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</si>
  <si>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</si>
  <si>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</si>
  <si>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</si>
  <si>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</si>
  <si>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</si>
  <si>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</si>
  <si>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</si>
  <si>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</si>
  <si>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</si>
  <si>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</si>
  <si>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</si>
  <si>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</si>
  <si>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</si>
  <si>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</si>
  <si>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</si>
  <si>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</si>
  <si>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</si>
  <si>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</si>
  <si>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</si>
  <si>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</si>
  <si>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</si>
  <si>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</si>
  <si>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</si>
  <si>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</si>
  <si>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</si>
  <si>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</si>
  <si>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</si>
  <si>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</si>
  <si>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</si>
  <si>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</si>
  <si>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</si>
  <si>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</si>
  <si>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</si>
  <si>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</si>
  <si>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</si>
  <si>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</si>
  <si>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</si>
  <si>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</si>
  <si>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</si>
  <si>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</si>
  <si>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</si>
  <si>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</si>
  <si>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</si>
  <si>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</si>
  <si>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</si>
  <si>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</si>
  <si>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</si>
  <si>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</si>
  <si>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</si>
  <si>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</si>
  <si>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</si>
  <si>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</si>
  <si>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</si>
  <si>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</si>
  <si>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</si>
  <si>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</si>
  <si>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</si>
  <si>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</si>
  <si>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</si>
  <si>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</si>
  <si>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</si>
  <si>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</si>
  <si>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</si>
  <si>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</si>
  <si>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</si>
  <si>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</si>
  <si>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</si>
  <si>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</si>
  <si>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</si>
  <si>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</si>
  <si>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</si>
  <si>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</si>
  <si>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</si>
  <si>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</si>
  <si>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</si>
  <si>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</si>
  <si>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10,59</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</si>
  <si>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</si>
  <si>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</si>
  <si>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</si>
  <si>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</si>
  <si>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</si>
  <si>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</si>
  <si>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</si>
  <si>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</si>
  <si>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</si>
  <si>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</si>
  <si>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</si>
  <si>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</si>
  <si>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</si>
  <si>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</si>
  <si>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</si>
  <si>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</si>
  <si>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</si>
  <si>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</si>
  <si>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</si>
  <si>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</si>
  <si>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</si>
  <si>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</si>
  <si>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</si>
  <si>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10,56</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</si>
  <si>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</si>
  <si>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</si>
  <si>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</si>
  <si>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</si>
  <si>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</si>
  <si>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</si>
  <si>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</si>
  <si>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</si>
  <si>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</si>
  <si>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</si>
  <si>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</si>
  <si>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</si>
  <si>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</si>
  <si>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</si>
  <si>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</si>
  <si>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</si>
  <si>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</si>
  <si>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</si>
  <si>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</si>
  <si>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</si>
  <si>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</si>
  <si>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</si>
  <si>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</si>
  <si>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</si>
  <si>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</si>
  <si>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</si>
  <si>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</si>
  <si>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</si>
  <si>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</si>
  <si>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</si>
  <si>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</si>
  <si>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</si>
  <si>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</si>
  <si>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</si>
  <si>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CHAPISCO APLICADO SOMENTE EM ESTRUTURAS DE CONCRETO EM ALVENARIAS INTERNAS, COM DESEMPENADEIRA DENTADA. ARGAMASSA INDUSTRIALIZADA COM PREPARO MANUAL. AF_06/2014</t>
  </si>
  <si>
    <t>15,59</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</si>
  <si>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</si>
  <si>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</si>
  <si>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</si>
  <si>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</si>
  <si>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</si>
  <si>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</si>
  <si>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</si>
  <si>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</si>
  <si>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</si>
  <si>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</si>
  <si>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</si>
  <si>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</si>
  <si>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</si>
  <si>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</si>
  <si>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</si>
  <si>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</si>
  <si>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9,47</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</si>
  <si>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</si>
  <si>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</si>
  <si>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</si>
  <si>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</si>
  <si>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</si>
  <si>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</si>
  <si>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</si>
  <si>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</si>
  <si>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</si>
  <si>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</si>
  <si>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</si>
  <si>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</si>
  <si>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</si>
  <si>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</si>
  <si>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</si>
  <si>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</si>
  <si>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</si>
  <si>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</si>
  <si>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</si>
  <si>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</si>
  <si>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</si>
  <si>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</si>
  <si>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</si>
  <si>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</si>
  <si>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</si>
  <si>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</si>
  <si>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</si>
  <si>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</si>
  <si>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</si>
  <si>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</si>
  <si>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</si>
  <si>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</si>
  <si>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</si>
  <si>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</si>
  <si>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</si>
  <si>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</si>
  <si>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</si>
  <si>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</si>
  <si>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</si>
  <si>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</si>
  <si>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</si>
  <si>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</si>
  <si>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</si>
  <si>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</si>
  <si>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</si>
  <si>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</si>
  <si>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</si>
  <si>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</si>
  <si>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</si>
  <si>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</si>
  <si>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</si>
  <si>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</si>
  <si>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</si>
  <si>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</si>
  <si>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</si>
  <si>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</si>
  <si>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</si>
  <si>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</si>
  <si>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</si>
  <si>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</si>
  <si>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</si>
  <si>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</si>
  <si>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</si>
  <si>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</si>
  <si>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</si>
  <si>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</si>
  <si>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</si>
  <si>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</si>
  <si>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</si>
  <si>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</si>
  <si>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</si>
  <si>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</si>
  <si>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</si>
  <si>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</si>
  <si>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</si>
  <si>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</si>
  <si>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</si>
  <si>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</si>
  <si>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</si>
  <si>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</si>
  <si>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</si>
  <si>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</si>
  <si>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</si>
  <si>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</si>
  <si>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</si>
  <si>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</si>
  <si>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</si>
  <si>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</si>
  <si>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</si>
  <si>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</si>
  <si>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</si>
  <si>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</si>
  <si>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</si>
  <si>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</si>
  <si>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</si>
  <si>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</si>
  <si>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</si>
  <si>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</si>
  <si>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</si>
  <si>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</si>
  <si>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</si>
  <si>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</si>
  <si>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</si>
  <si>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</si>
  <si>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</si>
  <si>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</si>
  <si>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</si>
  <si>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</si>
  <si>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</si>
  <si>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</si>
  <si>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</si>
  <si>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</si>
  <si>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</si>
  <si>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</si>
  <si>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</si>
  <si>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</si>
  <si>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</si>
  <si>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</si>
  <si>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</si>
  <si>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</si>
  <si>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</si>
  <si>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</si>
  <si>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</si>
  <si>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</si>
  <si>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</si>
  <si>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</si>
  <si>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</si>
  <si>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</si>
  <si>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</si>
  <si>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</si>
  <si>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</si>
  <si>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</si>
  <si>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</si>
  <si>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</si>
  <si>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</si>
  <si>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</si>
  <si>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</si>
  <si>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</si>
  <si>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</si>
  <si>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</si>
  <si>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</si>
  <si>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</si>
  <si>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</si>
  <si>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</si>
  <si>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</si>
  <si>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</si>
  <si>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</si>
  <si>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</si>
  <si>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</si>
  <si>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</si>
  <si>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</si>
  <si>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</si>
  <si>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</si>
  <si>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</si>
  <si>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</si>
  <si>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</si>
  <si>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</si>
  <si>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</si>
  <si>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</si>
  <si>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</si>
  <si>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</si>
  <si>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</si>
  <si>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</si>
  <si>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</si>
  <si>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</si>
  <si>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</si>
  <si>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</si>
  <si>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</si>
  <si>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</si>
  <si>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</si>
  <si>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</si>
  <si>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</si>
  <si>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</si>
  <si>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</si>
  <si>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</si>
  <si>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</si>
  <si>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</si>
  <si>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</si>
  <si>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</si>
  <si>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</si>
  <si>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</si>
  <si>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</si>
  <si>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</si>
  <si>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</si>
  <si>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</si>
  <si>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</si>
  <si>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</si>
  <si>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</si>
  <si>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</si>
  <si>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</si>
  <si>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</si>
  <si>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</si>
  <si>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</si>
  <si>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</si>
  <si>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</si>
  <si>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</si>
  <si>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</si>
  <si>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</si>
  <si>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</si>
  <si>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</si>
  <si>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0,64</t>
  </si>
  <si>
    <t>0,10</t>
  </si>
  <si>
    <t>0,90</t>
  </si>
  <si>
    <t>PENEIRAMENTO DE AREIA COM PENEIRA ELÉTRICA. AF_11/2015</t>
  </si>
  <si>
    <t>PENEIRAMENTO DE AREIA COM PENEIRA MANUAL. AF_11/2015</t>
  </si>
  <si>
    <t>ENSACAMENTO DE AREIA. AF_11/2015</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</si>
  <si>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</si>
  <si>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</si>
  <si>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</si>
  <si>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</si>
  <si>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</si>
  <si>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</si>
  <si>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</si>
  <si>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</si>
  <si>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</si>
  <si>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</si>
  <si>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</si>
  <si>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</si>
  <si>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</si>
  <si>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</si>
  <si>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</si>
  <si>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</si>
  <si>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</si>
  <si>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</si>
  <si>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</si>
  <si>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</si>
  <si>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</si>
  <si>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</si>
  <si>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</si>
  <si>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</si>
  <si>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</si>
  <si>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</si>
  <si>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</si>
  <si>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</si>
  <si>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</si>
  <si>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</si>
  <si>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</si>
  <si>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</si>
  <si>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</si>
  <si>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</si>
  <si>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</si>
  <si>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</si>
  <si>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</si>
  <si>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</si>
  <si>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</si>
  <si>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</si>
  <si>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</si>
  <si>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</si>
  <si>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</si>
  <si>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</si>
  <si>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</si>
  <si>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</si>
  <si>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</si>
  <si>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</si>
  <si>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</si>
  <si>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</si>
  <si>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</si>
  <si>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</si>
  <si>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</si>
  <si>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</si>
  <si>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</si>
  <si>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</si>
  <si>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</si>
  <si>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</si>
  <si>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</si>
  <si>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</si>
  <si>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</si>
  <si>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</si>
  <si>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</si>
  <si>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</si>
  <si>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</si>
  <si>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</si>
  <si>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</si>
  <si>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</si>
  <si>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</si>
  <si>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</si>
  <si>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</si>
  <si>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</si>
  <si>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</si>
  <si>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</si>
  <si>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</si>
  <si>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</si>
  <si>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</si>
  <si>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</si>
  <si>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</si>
  <si>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</si>
  <si>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</si>
  <si>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</si>
  <si>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</si>
  <si>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</si>
  <si>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</si>
  <si>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</si>
  <si>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0,46</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</si>
  <si>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</si>
  <si>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</si>
  <si>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</si>
  <si>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</si>
  <si>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</si>
  <si>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</si>
  <si>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</si>
  <si>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0,33</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</si>
  <si>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</si>
  <si>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</si>
  <si>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</si>
  <si>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</si>
  <si>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</si>
  <si>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</si>
  <si>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</si>
  <si>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</si>
  <si>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</si>
  <si>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</si>
  <si>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</si>
  <si>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</si>
  <si>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</si>
  <si>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</si>
  <si>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</si>
  <si>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</si>
  <si>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</si>
  <si>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20,33</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</si>
  <si>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</si>
  <si>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</si>
  <si>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</si>
  <si>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</si>
  <si>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</si>
  <si>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</si>
  <si>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</si>
  <si>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</si>
  <si>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</si>
  <si>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</si>
  <si>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</si>
  <si>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</si>
  <si>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</si>
  <si>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</si>
  <si>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</si>
  <si>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</si>
  <si>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</si>
  <si>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</si>
  <si>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</si>
  <si>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</si>
  <si>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</si>
  <si>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</si>
  <si>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</si>
  <si>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</si>
  <si>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</si>
  <si>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</si>
  <si>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</si>
  <si>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</si>
  <si>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</si>
  <si>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</si>
  <si>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</si>
  <si>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</si>
  <si>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</si>
  <si>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</si>
  <si>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</si>
  <si>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</si>
  <si>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21,19</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</si>
  <si>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</si>
  <si>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</si>
  <si>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</si>
  <si>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</si>
  <si>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</si>
  <si>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</si>
  <si>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</si>
  <si>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</si>
  <si>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</si>
  <si>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</si>
  <si>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</si>
  <si>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</si>
  <si>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</si>
  <si>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</si>
  <si>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</si>
  <si>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</si>
  <si>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</si>
  <si>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</si>
  <si>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</si>
  <si>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</si>
  <si>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</si>
  <si>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</si>
  <si>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</si>
  <si>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</si>
  <si>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</si>
  <si>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</si>
  <si>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</si>
  <si>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</si>
  <si>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</si>
  <si>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</si>
  <si>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</si>
  <si>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</si>
  <si>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</si>
  <si>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</si>
  <si>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</si>
  <si>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</si>
  <si>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</si>
  <si>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</si>
  <si>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</si>
  <si>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</si>
  <si>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</si>
  <si>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</si>
  <si>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</si>
  <si>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</si>
  <si>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</si>
  <si>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</si>
  <si>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</si>
  <si>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</si>
  <si>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</si>
  <si>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</si>
  <si>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</si>
  <si>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</si>
  <si>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</si>
  <si>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</si>
  <si>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</si>
  <si>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</si>
  <si>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</si>
  <si>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</si>
  <si>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</si>
  <si>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</si>
  <si>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</si>
  <si>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</si>
  <si>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</si>
  <si>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</si>
  <si>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</si>
  <si>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</si>
  <si>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</si>
  <si>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</si>
  <si>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</si>
  <si>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</si>
  <si>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</si>
  <si>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</si>
  <si>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</si>
  <si>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</si>
  <si>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</si>
  <si>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</si>
  <si>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</si>
  <si>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</si>
  <si>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</si>
  <si>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</si>
  <si>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</si>
  <si>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</si>
  <si>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</si>
  <si>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</si>
  <si>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</si>
  <si>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</si>
  <si>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</si>
  <si>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</si>
  <si>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</si>
  <si>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</si>
  <si>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</si>
  <si>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</si>
  <si>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</si>
  <si>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</si>
  <si>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</si>
  <si>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</si>
  <si>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</si>
  <si>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</si>
  <si>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</si>
  <si>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</si>
  <si>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</si>
  <si>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</si>
  <si>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</si>
  <si>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</si>
  <si>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</si>
  <si>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</si>
  <si>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</si>
  <si>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</si>
  <si>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</si>
  <si>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</si>
  <si>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</si>
  <si>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</si>
  <si>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</si>
  <si>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</si>
  <si>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</si>
  <si>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</si>
  <si>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</si>
  <si>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</si>
  <si>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</si>
  <si>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</si>
  <si>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</si>
  <si>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</si>
  <si>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</si>
  <si>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</si>
  <si>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</si>
  <si>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</si>
  <si>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</si>
  <si>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</si>
  <si>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</si>
  <si>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</si>
  <si>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</si>
  <si>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</si>
  <si>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</si>
  <si>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</si>
  <si>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</si>
  <si>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</si>
  <si>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</si>
  <si>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</si>
  <si>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</si>
  <si>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</si>
  <si>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</si>
  <si>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</si>
  <si>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</si>
  <si>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</si>
  <si>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</si>
  <si>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</si>
  <si>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</si>
  <si>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</si>
  <si>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</si>
  <si>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</si>
  <si>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</si>
  <si>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</si>
  <si>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</si>
  <si>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</si>
  <si>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</si>
  <si>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</si>
  <si>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</si>
  <si>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</si>
  <si>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</si>
  <si>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</si>
  <si>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</si>
  <si>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</si>
  <si>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</si>
  <si>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</si>
  <si>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</si>
  <si>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</si>
  <si>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</si>
  <si>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</si>
  <si>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</si>
  <si>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</si>
  <si>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</si>
  <si>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</si>
  <si>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</si>
  <si>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</si>
  <si>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</si>
  <si>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</si>
  <si>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</si>
  <si>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SEM BDI</t>
  </si>
  <si>
    <t>0,95</t>
  </si>
  <si>
    <t>7,52</t>
  </si>
  <si>
    <t>4,49</t>
  </si>
  <si>
    <t>12,23</t>
  </si>
  <si>
    <t>11,75</t>
  </si>
  <si>
    <t>4,16</t>
  </si>
  <si>
    <t>12,31</t>
  </si>
  <si>
    <t>1,30</t>
  </si>
  <si>
    <t>10,42</t>
  </si>
  <si>
    <t>8,76</t>
  </si>
  <si>
    <t>5,93</t>
  </si>
  <si>
    <t>7,86</t>
  </si>
  <si>
    <t>3,38</t>
  </si>
  <si>
    <t>13,14</t>
  </si>
  <si>
    <t>5,66</t>
  </si>
  <si>
    <t>4,65</t>
  </si>
  <si>
    <t>8,92</t>
  </si>
  <si>
    <t>0,98</t>
  </si>
  <si>
    <t>3,26</t>
  </si>
  <si>
    <t>14,60</t>
  </si>
  <si>
    <t>8,33</t>
  </si>
  <si>
    <t>25,00</t>
  </si>
  <si>
    <t>% DE PARTICIPAÇÃO</t>
  </si>
  <si>
    <t>Somatório Mão de Obra</t>
  </si>
  <si>
    <t>B.D.I.</t>
  </si>
  <si>
    <t xml:space="preserve">Total </t>
  </si>
  <si>
    <t>Horas</t>
  </si>
  <si>
    <t>Dias úteis</t>
  </si>
  <si>
    <t>Meses</t>
  </si>
  <si>
    <t>Preço Unitário</t>
  </si>
  <si>
    <t>Subtotal</t>
  </si>
  <si>
    <t>Escav. Drenagem</t>
  </si>
  <si>
    <t>21,50</t>
  </si>
  <si>
    <t>1,07</t>
  </si>
  <si>
    <t>3,32</t>
  </si>
  <si>
    <t>5,04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</si>
  <si>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</si>
  <si>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</si>
  <si>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</si>
  <si>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</si>
  <si>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</si>
  <si>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</si>
  <si>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</si>
  <si>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</si>
  <si>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</si>
  <si>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</si>
  <si>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</si>
  <si>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</si>
  <si>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</si>
  <si>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</si>
  <si>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</si>
  <si>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</si>
  <si>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</si>
  <si>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</si>
  <si>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</si>
  <si>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</si>
  <si>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</si>
  <si>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</si>
  <si>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</si>
  <si>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</si>
  <si>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</si>
  <si>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</si>
  <si>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</si>
  <si>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</si>
  <si>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</si>
  <si>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</si>
  <si>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</si>
  <si>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</si>
  <si>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</si>
  <si>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</si>
  <si>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</si>
  <si>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</si>
  <si>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</si>
  <si>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</si>
  <si>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</si>
  <si>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</si>
  <si>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</si>
  <si>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</si>
  <si>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</si>
  <si>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</si>
  <si>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</si>
  <si>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</si>
  <si>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</si>
  <si>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</si>
  <si>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</si>
  <si>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</si>
  <si>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</si>
  <si>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</si>
  <si>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</si>
  <si>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</si>
  <si>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</si>
  <si>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</si>
  <si>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</si>
  <si>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</si>
  <si>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</si>
  <si>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</si>
  <si>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</si>
  <si>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</si>
  <si>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</si>
  <si>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</si>
  <si>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</si>
  <si>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</si>
  <si>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</si>
  <si>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</si>
  <si>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</si>
  <si>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</si>
  <si>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</si>
  <si>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</si>
  <si>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</si>
  <si>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</si>
  <si>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</si>
  <si>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</si>
  <si>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</si>
  <si>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</si>
  <si>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</si>
  <si>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</si>
  <si>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</si>
  <si>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</si>
  <si>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</si>
  <si>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</si>
  <si>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</si>
  <si>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</si>
  <si>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</si>
  <si>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</si>
  <si>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</si>
  <si>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</si>
  <si>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</si>
  <si>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</si>
  <si>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</si>
  <si>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</si>
  <si>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</si>
  <si>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</si>
  <si>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</si>
  <si>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</si>
  <si>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</si>
  <si>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</si>
  <si>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</si>
  <si>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</si>
  <si>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</si>
  <si>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</si>
  <si>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</si>
  <si>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</si>
  <si>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</si>
  <si>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</si>
  <si>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</si>
  <si>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</si>
  <si>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</si>
  <si>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</si>
  <si>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</si>
  <si>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</si>
  <si>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</si>
  <si>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</si>
  <si>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</si>
  <si>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</si>
  <si>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</si>
  <si>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</si>
  <si>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</si>
  <si>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</si>
  <si>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</si>
  <si>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</si>
  <si>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</si>
  <si>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</si>
  <si>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</si>
  <si>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</si>
  <si>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</si>
  <si>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</si>
  <si>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</si>
  <si>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</si>
  <si>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</si>
  <si>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</si>
  <si>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</si>
  <si>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</si>
  <si>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</si>
  <si>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</si>
  <si>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</si>
  <si>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</si>
  <si>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</si>
  <si>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</si>
  <si>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</si>
  <si>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</si>
  <si>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</si>
  <si>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</si>
  <si>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</si>
  <si>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</si>
  <si>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</si>
  <si>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</si>
  <si>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</si>
  <si>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</si>
  <si>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</si>
  <si>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</si>
  <si>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</si>
  <si>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</si>
  <si>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10,89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</si>
  <si>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</si>
  <si>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</si>
  <si>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</si>
  <si>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</si>
  <si>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</si>
  <si>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</si>
  <si>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</si>
  <si>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</si>
  <si>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</si>
  <si>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</si>
  <si>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</si>
  <si>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</si>
  <si>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</si>
  <si>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</si>
  <si>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</si>
  <si>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</si>
  <si>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</si>
  <si>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</si>
  <si>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</si>
  <si>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</si>
  <si>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</si>
  <si>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</si>
  <si>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</si>
  <si>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</si>
  <si>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</si>
  <si>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</si>
  <si>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</si>
  <si>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</si>
  <si>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</si>
  <si>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</si>
  <si>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</si>
  <si>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</si>
  <si>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</si>
  <si>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</si>
  <si>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</si>
  <si>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</si>
  <si>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</si>
  <si>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</si>
  <si>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</si>
  <si>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</si>
  <si>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</si>
  <si>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</si>
  <si>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</si>
  <si>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</si>
  <si>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</si>
  <si>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</si>
  <si>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</si>
  <si>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</si>
  <si>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</si>
  <si>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</si>
  <si>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</si>
  <si>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</si>
  <si>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</si>
  <si>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</si>
  <si>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</si>
  <si>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</si>
  <si>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</si>
  <si>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</si>
  <si>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</si>
  <si>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</si>
  <si>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</si>
  <si>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</si>
  <si>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</si>
  <si>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</si>
  <si>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</si>
  <si>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</si>
  <si>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</si>
  <si>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</si>
  <si>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</si>
  <si>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</si>
  <si>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</si>
  <si>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</si>
  <si>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</si>
  <si>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</si>
  <si>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</si>
  <si>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</si>
  <si>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</si>
  <si>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</si>
  <si>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</si>
  <si>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</si>
  <si>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</si>
  <si>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</si>
  <si>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</si>
  <si>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</si>
  <si>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</si>
  <si>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</si>
  <si>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</si>
  <si>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</si>
  <si>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</si>
  <si>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</si>
  <si>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</si>
  <si>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</si>
  <si>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</si>
  <si>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</si>
  <si>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</si>
  <si>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</si>
  <si>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</si>
  <si>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</si>
  <si>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</si>
  <si>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</si>
  <si>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</si>
  <si>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</si>
  <si>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</si>
  <si>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</si>
  <si>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</si>
  <si>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</si>
  <si>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</si>
  <si>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</si>
  <si>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</si>
  <si>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</si>
  <si>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</si>
  <si>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</si>
  <si>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</si>
  <si>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</si>
  <si>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</si>
  <si>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</si>
  <si>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</si>
  <si>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</si>
  <si>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</si>
  <si>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</si>
  <si>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</si>
  <si>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</si>
  <si>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</si>
  <si>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</si>
  <si>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</si>
  <si>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</si>
  <si>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</si>
  <si>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</si>
  <si>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</si>
  <si>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</si>
  <si>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</si>
  <si>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</si>
  <si>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</si>
  <si>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</si>
  <si>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</si>
  <si>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</si>
  <si>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</si>
  <si>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</si>
  <si>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</si>
  <si>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</si>
  <si>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</si>
  <si>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</si>
  <si>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</si>
  <si>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</si>
  <si>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</si>
  <si>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</si>
  <si>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</si>
  <si>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</si>
  <si>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</si>
  <si>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</si>
  <si>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</si>
  <si>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</si>
  <si>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</si>
  <si>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</si>
  <si>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</si>
  <si>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</si>
  <si>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</si>
  <si>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</si>
  <si>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</si>
  <si>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</si>
  <si>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</si>
  <si>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</si>
  <si>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</si>
  <si>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</si>
  <si>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</si>
  <si>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</si>
  <si>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</si>
  <si>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</si>
  <si>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</si>
  <si>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</si>
  <si>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</si>
  <si>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</si>
  <si>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</si>
  <si>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</si>
  <si>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</si>
  <si>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</si>
  <si>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</si>
  <si>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</si>
  <si>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</si>
  <si>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</si>
  <si>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</si>
  <si>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</si>
  <si>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</si>
  <si>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</si>
  <si>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</si>
  <si>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</si>
  <si>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</si>
  <si>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</si>
  <si>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</si>
  <si>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</si>
  <si>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</si>
  <si>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</si>
  <si>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</si>
  <si>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</si>
  <si>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</si>
  <si>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</si>
  <si>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</si>
  <si>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</si>
  <si>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</si>
  <si>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</si>
  <si>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</si>
  <si>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</si>
  <si>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</si>
  <si>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</si>
  <si>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</si>
  <si>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</si>
  <si>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</si>
  <si>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</si>
  <si>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</si>
  <si>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</si>
  <si>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</si>
  <si>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</si>
  <si>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</si>
  <si>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</si>
  <si>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</si>
  <si>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</si>
  <si>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</si>
  <si>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</si>
  <si>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</si>
  <si>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</si>
  <si>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</si>
  <si>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</si>
  <si>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</si>
  <si>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</si>
  <si>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</si>
  <si>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</si>
  <si>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</si>
  <si>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</si>
  <si>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</si>
  <si>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</si>
  <si>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</si>
  <si>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</si>
  <si>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</si>
  <si>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</si>
  <si>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</si>
  <si>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</si>
  <si>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</si>
  <si>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</si>
  <si>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</si>
  <si>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</si>
  <si>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</si>
  <si>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</si>
  <si>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</si>
  <si>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</si>
  <si>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</si>
  <si>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</si>
  <si>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</si>
  <si>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</si>
  <si>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</si>
  <si>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</si>
  <si>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</si>
  <si>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</si>
  <si>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</si>
  <si>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</si>
  <si>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</si>
  <si>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</si>
  <si>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</si>
  <si>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</si>
  <si>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</si>
  <si>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</si>
  <si>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</si>
  <si>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</si>
  <si>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</si>
  <si>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</si>
  <si>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</si>
  <si>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9,63</t>
  </si>
  <si>
    <t>4,14</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</si>
  <si>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</si>
  <si>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</si>
  <si>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</si>
  <si>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</si>
  <si>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</si>
  <si>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</si>
  <si>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</si>
  <si>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</si>
  <si>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</si>
  <si>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</si>
  <si>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</si>
  <si>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</si>
  <si>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</si>
  <si>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</si>
  <si>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</si>
  <si>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</si>
  <si>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</si>
  <si>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</si>
  <si>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FIO DE NYLON.FORNECIMENTO</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</si>
  <si>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</si>
  <si>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</si>
  <si>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</si>
  <si>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</si>
  <si>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</si>
  <si>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</si>
  <si>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</si>
  <si>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</si>
  <si>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</si>
  <si>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</si>
  <si>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</si>
  <si>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</si>
  <si>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</si>
  <si>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</si>
  <si>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</si>
  <si>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</si>
  <si>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</si>
  <si>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</si>
  <si>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</si>
  <si>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</si>
  <si>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</si>
  <si>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</si>
  <si>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</si>
  <si>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</si>
  <si>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</si>
  <si>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</si>
  <si>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</si>
  <si>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</si>
  <si>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</si>
  <si>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</si>
  <si>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</si>
  <si>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</si>
  <si>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13.080.0005-0</t>
  </si>
  <si>
    <t>13.080.0005-A</t>
  </si>
  <si>
    <t>13.080.0020-0</t>
  </si>
  <si>
    <t>13.080.0020-A</t>
  </si>
  <si>
    <t>13.205.0022-0</t>
  </si>
  <si>
    <t>13.205.0022-A</t>
  </si>
  <si>
    <t>14.004.0205-0</t>
  </si>
  <si>
    <t>14.004.0205-A</t>
  </si>
  <si>
    <t>14.006.0016-0</t>
  </si>
  <si>
    <t>14.006.0016-A</t>
  </si>
  <si>
    <t>14.006.0090-0</t>
  </si>
  <si>
    <t>14.006.0090-A</t>
  </si>
  <si>
    <t>14.006.0230-0</t>
  </si>
  <si>
    <t>14.006.0230-A</t>
  </si>
  <si>
    <t>14.007.0500-0</t>
  </si>
  <si>
    <t>14.007.0500-A</t>
  </si>
  <si>
    <t>14.007.0505-0</t>
  </si>
  <si>
    <t>14.007.0505-A</t>
  </si>
  <si>
    <t>15.004.0500-0</t>
  </si>
  <si>
    <t>15.004.0500-A</t>
  </si>
  <si>
    <t>15.004.0505-0</t>
  </si>
  <si>
    <t>15.004.0505-A</t>
  </si>
  <si>
    <t>15.004.0640-0</t>
  </si>
  <si>
    <t>15.004.0640-A</t>
  </si>
  <si>
    <t>15.007.0440-0</t>
  </si>
  <si>
    <t>15.007.0440-A</t>
  </si>
  <si>
    <t>15.007.0518-0</t>
  </si>
  <si>
    <t>15.007.0518-A</t>
  </si>
  <si>
    <t>15.007.0545-0</t>
  </si>
  <si>
    <t>15.007.0545-A</t>
  </si>
  <si>
    <t>15.007.0547-0</t>
  </si>
  <si>
    <t>15.007.0547-A</t>
  </si>
  <si>
    <t>15.007.0617-0</t>
  </si>
  <si>
    <t>15.007.0617-A</t>
  </si>
  <si>
    <t>15.020.0156-0</t>
  </si>
  <si>
    <t>15.020.0156-A</t>
  </si>
  <si>
    <t>15.020.0200-0</t>
  </si>
  <si>
    <t>15.020.0200-A</t>
  </si>
  <si>
    <t>15.020.0205-0</t>
  </si>
  <si>
    <t>15.020.0205-A</t>
  </si>
  <si>
    <t>15.020.0210-0</t>
  </si>
  <si>
    <t>15.020.0210-A</t>
  </si>
  <si>
    <t>15.020.0215-0</t>
  </si>
  <si>
    <t>15.020.0215-A</t>
  </si>
  <si>
    <t>15.020.0220-0</t>
  </si>
  <si>
    <t>15.020.0220-A</t>
  </si>
  <si>
    <t>16.010.0005-0</t>
  </si>
  <si>
    <t>16.010.0005-A</t>
  </si>
  <si>
    <t>16.010.0010-0</t>
  </si>
  <si>
    <t>16.010.0010-A</t>
  </si>
  <si>
    <t>16.010.0015-0</t>
  </si>
  <si>
    <t>16.010.0015-A</t>
  </si>
  <si>
    <t>18.021.0048-0</t>
  </si>
  <si>
    <t>18.021.0048-A</t>
  </si>
  <si>
    <t>18.025.0007-0</t>
  </si>
  <si>
    <t>18.025.0007-A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</si>
  <si>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</si>
  <si>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</si>
  <si>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</si>
  <si>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</si>
  <si>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</si>
  <si>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</si>
  <si>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</si>
  <si>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</si>
  <si>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</si>
  <si>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</si>
  <si>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</si>
  <si>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</si>
  <si>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</si>
  <si>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</si>
  <si>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</si>
  <si>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</si>
  <si>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</si>
  <si>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</si>
  <si>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</si>
  <si>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</si>
  <si>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</si>
  <si>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</si>
  <si>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</si>
  <si>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</si>
  <si>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</si>
  <si>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</si>
  <si>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</si>
  <si>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</si>
  <si>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</si>
  <si>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</si>
  <si>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</si>
  <si>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</si>
  <si>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</si>
  <si>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</si>
  <si>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</si>
  <si>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</si>
  <si>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</si>
  <si>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</si>
  <si>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</si>
  <si>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</si>
  <si>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21.026.0470-0</t>
  </si>
  <si>
    <t>21.026.0470-A</t>
  </si>
  <si>
    <t>21.026.0475-0</t>
  </si>
  <si>
    <t>21.026.0475-A</t>
  </si>
  <si>
    <t>Conforme "Planilha de Escavação" em anexo</t>
  </si>
  <si>
    <t>Ø</t>
  </si>
  <si>
    <t>Ø 0,60</t>
  </si>
  <si>
    <t>Base Manilhas</t>
  </si>
  <si>
    <t>Quantidade PV</t>
  </si>
  <si>
    <t>Dias</t>
  </si>
  <si>
    <t>Mêses</t>
  </si>
  <si>
    <t>3.5</t>
  </si>
  <si>
    <t>3.6</t>
  </si>
  <si>
    <t>3.7</t>
  </si>
  <si>
    <t>23,25</t>
  </si>
  <si>
    <t>18,01</t>
  </si>
  <si>
    <t>1,17</t>
  </si>
  <si>
    <t>55,62</t>
  </si>
  <si>
    <t>3,93</t>
  </si>
  <si>
    <t>41,05</t>
  </si>
  <si>
    <t>0,74</t>
  </si>
  <si>
    <t>0,58</t>
  </si>
  <si>
    <t>0,09</t>
  </si>
  <si>
    <t>0,81</t>
  </si>
  <si>
    <t>6,76</t>
  </si>
  <si>
    <t>11,87</t>
  </si>
  <si>
    <t>19,59</t>
  </si>
  <si>
    <t>1,13</t>
  </si>
  <si>
    <t>9,36</t>
  </si>
  <si>
    <t>10,79</t>
  </si>
  <si>
    <t>1,33</t>
  </si>
  <si>
    <t>31,99</t>
  </si>
  <si>
    <t>0,02</t>
  </si>
  <si>
    <t>0,23</t>
  </si>
  <si>
    <t>5,83</t>
  </si>
  <si>
    <t>10,70</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</si>
  <si>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</si>
  <si>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</si>
  <si>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14,28</t>
  </si>
  <si>
    <t>10,57</t>
  </si>
  <si>
    <t>8,94</t>
  </si>
  <si>
    <t>17,92</t>
  </si>
  <si>
    <t>39,50</t>
  </si>
  <si>
    <t>9,93</t>
  </si>
  <si>
    <t>8,07</t>
  </si>
  <si>
    <t>7,74</t>
  </si>
  <si>
    <t>25,31</t>
  </si>
  <si>
    <t>8,75</t>
  </si>
  <si>
    <t>4,50</t>
  </si>
  <si>
    <t>16,16</t>
  </si>
  <si>
    <t>12,69</t>
  </si>
  <si>
    <t>24,55</t>
  </si>
  <si>
    <t>8,41</t>
  </si>
  <si>
    <t>11,88</t>
  </si>
  <si>
    <t>14,91</t>
  </si>
  <si>
    <t>15,20</t>
  </si>
  <si>
    <t>10,46</t>
  </si>
  <si>
    <t>12,87</t>
  </si>
  <si>
    <t>46,36</t>
  </si>
  <si>
    <t>10,00</t>
  </si>
  <si>
    <t>12,83</t>
  </si>
  <si>
    <t>9,61</t>
  </si>
  <si>
    <t>20,04</t>
  </si>
  <si>
    <t>4,09</t>
  </si>
  <si>
    <t>15,88</t>
  </si>
  <si>
    <t>0,52</t>
  </si>
  <si>
    <t>TECNICO DE EDIFICACOES COM ENCARGOS COMPLEMENTARES</t>
  </si>
  <si>
    <t>CURSO DE CAPACITAÇÃO PARA TECNICO DE EDIFICACOES (ENCARGOS COMPLEMENTARES) - HORISTA</t>
  </si>
  <si>
    <t>CURSO DE CAPACITAÇÃO PARA TECNICO DE EDIFICACOES (ENCARGOS COMPLEMENTARES) - MENSALISTA</t>
  </si>
  <si>
    <t>05.005.0054-0</t>
  </si>
  <si>
    <t>05.005.0054-A</t>
  </si>
  <si>
    <t>14.002.0201-0</t>
  </si>
  <si>
    <t>14.002.0201-A</t>
  </si>
  <si>
    <t>14.002.0202-0</t>
  </si>
  <si>
    <t>14.002.0202-A</t>
  </si>
  <si>
    <t>14.002.0203-0</t>
  </si>
  <si>
    <t>14.002.0203-A</t>
  </si>
  <si>
    <t>14.002.0248-0</t>
  </si>
  <si>
    <t>14.002.0248-A</t>
  </si>
  <si>
    <t>15.003.0176-0</t>
  </si>
  <si>
    <t>15.003.0176-A</t>
  </si>
  <si>
    <t>15.003.0179-0</t>
  </si>
  <si>
    <t>15.003.0179-A</t>
  </si>
  <si>
    <t>15.007.0204-0</t>
  </si>
  <si>
    <t>15.007.0204-A</t>
  </si>
  <si>
    <t>15.007.0206-0</t>
  </si>
  <si>
    <t>15.007.0206-A</t>
  </si>
  <si>
    <t>15.007.0640-0</t>
  </si>
  <si>
    <t>15.007.0640-A</t>
  </si>
  <si>
    <t>15.007.0642-0</t>
  </si>
  <si>
    <t>15.007.0642-A</t>
  </si>
  <si>
    <t>15.007.0643-0</t>
  </si>
  <si>
    <t>15.007.0643-A</t>
  </si>
  <si>
    <t>15.007.0645-0</t>
  </si>
  <si>
    <t>15.007.0645-A</t>
  </si>
  <si>
    <t>15.007.0646-0</t>
  </si>
  <si>
    <t>15.007.0646-A</t>
  </si>
  <si>
    <t>15.007.0647-0</t>
  </si>
  <si>
    <t>15.007.0647-A</t>
  </si>
  <si>
    <t>15.020.0041-0</t>
  </si>
  <si>
    <t>15.020.0041-A</t>
  </si>
  <si>
    <t>18.009.0081-0</t>
  </si>
  <si>
    <t>18.009.0081-A</t>
  </si>
  <si>
    <t>18.013.0167-0</t>
  </si>
  <si>
    <t>18.013.0167-A</t>
  </si>
  <si>
    <t>18.027.0080-0</t>
  </si>
  <si>
    <t>18.027.0080-A</t>
  </si>
  <si>
    <t>18.027.0082-0</t>
  </si>
  <si>
    <t>18.027.0082-A</t>
  </si>
  <si>
    <t>21.015.0231-0</t>
  </si>
  <si>
    <t>21.015.0231-A</t>
  </si>
  <si>
    <t>21.015.0233-0</t>
  </si>
  <si>
    <t>21.015.0233-A</t>
  </si>
  <si>
    <t>21.015.0234-0</t>
  </si>
  <si>
    <t>21.015.0234-A</t>
  </si>
  <si>
    <t>MUFLA TERMINAL PARA CABO SINGELO 50MM2,15KV.FORNECIMENTO</t>
  </si>
  <si>
    <t>ELO-FUSIVEL,TIPO H,DE 1A.FORNECIMENTO</t>
  </si>
  <si>
    <t>ELO-FUSIVEL,TIPO K,100A,15KV.FORNECIMENTO</t>
  </si>
  <si>
    <t>ELO-FUSIVEL,TIPO K,200A,15KV.FORNECIMENTO</t>
  </si>
  <si>
    <t>LAMPADA MULTIVAPOR METALICO (MVM) DE 35W,PAR30.FORNECIMENTO</t>
  </si>
  <si>
    <t>21.045.0082-0</t>
  </si>
  <si>
    <t>21.045.0082-A</t>
  </si>
  <si>
    <t>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t>
  </si>
  <si>
    <t>DR20.10.0050</t>
  </si>
  <si>
    <t>DR20.15.0200</t>
  </si>
  <si>
    <t>Fornecimento e assentamento de anel de concreto armado pre-moldado para pocos de visita de esgotos sanitarios, segundo especificacoes da CEDAE, medindo (0,60x0,15x0,05)m, com argamassa de cimento e areia no traco 1:4, inclusive degraus de ferro fundido; exclusive escavacao e reaterro.</t>
  </si>
  <si>
    <t>SC15.05.0400</t>
  </si>
  <si>
    <t>Po-de-pedra, inclusive transporte ate 20km. Fornecimento.</t>
  </si>
  <si>
    <t>MT05.40.0150</t>
  </si>
  <si>
    <t>Cerca protetora de borda de vala, construida com montantes de madeira serrada de (7,5 x 7,5)cm, com 1,50m de comprimento, ficando 0,50m enterrado, com intervalo de 6m e 1 linha de fita plastica zebrada, horizontal, com aproveitamento de 3 vezes da madeira.</t>
  </si>
  <si>
    <t>TABELA RESUMO DE VIAS</t>
  </si>
  <si>
    <t>NOME</t>
  </si>
  <si>
    <t>VIAS (FACE INTERNA DO MEIO FIO)</t>
  </si>
  <si>
    <t>Ø 0,40</t>
  </si>
  <si>
    <t>SERVIÇOS COMPLEMENTARES</t>
  </si>
  <si>
    <t>IT05.10.0150</t>
  </si>
  <si>
    <t>6.2</t>
  </si>
  <si>
    <t>IT05.10.0153</t>
  </si>
  <si>
    <t>6.3</t>
  </si>
  <si>
    <t>IT05.10.0156</t>
  </si>
  <si>
    <t>6.4</t>
  </si>
  <si>
    <t>IT05.10.0159</t>
  </si>
  <si>
    <t>6.5</t>
  </si>
  <si>
    <t>IT05.10.0162</t>
  </si>
  <si>
    <t>IT15.05.0106</t>
  </si>
  <si>
    <t>IT15.05.0109</t>
  </si>
  <si>
    <t>IT15.05.0112</t>
  </si>
  <si>
    <t>TUBO DE PVC RIGIDO, SOLDAVEL, PARA AGUA FRIA, COM DIAMETRO DE 20MM (1/2"), INCLUSIVE CONEXOES E EMENDAS, EXCLUSIVE ABERTURA E FECHAMENTO DE RASGO. FORNECIMENTO E INSTALACAO.</t>
  </si>
  <si>
    <t>TUBO DE PVC RIGIDO, SOLDAVEL, PARA AGUA FRIA, COM DIAMETRO DE 25MM (3/4"), INCLUSIVE CONEXOES E EMENDAS, EXCLUSIVE ABERTURA E FECHAMENTO DE RASGO. FORNECIMENTO E INSTALACAO.</t>
  </si>
  <si>
    <t>TUBO DE PVC RIGIDO, SOLDAVEL, PARA AGUA FRIA, COM DIAMETRO DE 32MM (1"), INCLUSIVE CONEXOES E EMENDAS, EXCLUSIVE ABERTURA E FECHAMENTO DE RASGO. FORNECIMENTO E INSTALACAO.</t>
  </si>
  <si>
    <t>TUBO DE PVC RIGIDO, SOLDAVEL, PARA AGUA FRIA, COM DIAMETRO DE 40MM (1 1/4"), INCLUSIVE CONEXOES E EMENDAS, EXCLUSIVE ABERTURA E FECHAMENTO DE RASGO. FORNECIMENTO E INSTALACAO.</t>
  </si>
  <si>
    <t>TUBO DE PVC RIGIDO, SOLDAVEL, PARA AGUA FRIA, COM DIAMETRO DE 60MM (2"), INCLUSIVE CONEXOES E EMENDAS, EXCLUSIVE ABERTURA E FECHAMENTO DE RASGO. FORNECIMENTO E INSTALACAO.</t>
  </si>
  <si>
    <t>TUBO DE PVC RIGIDO, SOLDAVEL, PARA ESGOTO E AGUAS PLUVIAIS, COM DIAMETRO DE 75MM, INCLUSIVE CONEXOES E EMENDAS, EXCLUSIVE ABERTURA E FECHAMENTO DE RASGO. FORNECIMENTO E INSTALACAO.</t>
  </si>
  <si>
    <t>TUBO DE PVC RIGIDO DE 100MM, SOLDAVEL, PARA ESGOTO E AGUAS PLUVIAIS, INCLUSIVE CONEXOES E EMENDAS, EXCLUSIVE ABERTURA E FECHAMENTO DE RASGO. FORNECIMENTO E INSTALACAO.</t>
  </si>
  <si>
    <t>TUBO DE PVC RIGIDO DE 150MM, SOLDAVEL, SERIE NORMAL, PARA ESGOTO E AGUAS PLUVIAIS, INCLUSIVE CONEXOES E EMENDAS, EXCLUSIVE ABERTURA E FECHAMENTO DE RASGO. FORNECIMENTO E INSTALACAO.</t>
  </si>
  <si>
    <t>Previsão para reparos hidrosanitários (rede de água e esgoto existente)</t>
  </si>
  <si>
    <t>Extensão vias</t>
  </si>
  <si>
    <t>Lados</t>
  </si>
  <si>
    <t>Frente Lote</t>
  </si>
  <si>
    <t>Qtd. Tubos</t>
  </si>
  <si>
    <t>7.1</t>
  </si>
  <si>
    <t>Extensão da Rede Conforme "Planilha de Escavação" em anexo</t>
  </si>
  <si>
    <t>Escav. Reparos Hidrosanit.</t>
  </si>
  <si>
    <t>01.050.0225-0</t>
  </si>
  <si>
    <t>01.050.0225-A</t>
  </si>
  <si>
    <t>01.050.0226-0</t>
  </si>
  <si>
    <t>01.050.0226-A</t>
  </si>
  <si>
    <t>01.050.0227-0</t>
  </si>
  <si>
    <t>01.050.0227-A</t>
  </si>
  <si>
    <t>01.050.0580-0</t>
  </si>
  <si>
    <t>01.050.0580-A</t>
  </si>
  <si>
    <t>01.050.0581-0</t>
  </si>
  <si>
    <t>01.050.0581-A</t>
  </si>
  <si>
    <t>01.050.0582-0</t>
  </si>
  <si>
    <t>01.050.0582-A</t>
  </si>
  <si>
    <t>01.050.0586-0</t>
  </si>
  <si>
    <t>01.050.0586-A</t>
  </si>
  <si>
    <t>01.050.0587-0</t>
  </si>
  <si>
    <t>01.050.0587-A</t>
  </si>
  <si>
    <t>01.050.0588-0</t>
  </si>
  <si>
    <t>01.050.0588-A</t>
  </si>
  <si>
    <t>18.021.0055-0</t>
  </si>
  <si>
    <t>18.021.0055-A</t>
  </si>
  <si>
    <t>53,43</t>
  </si>
  <si>
    <t>4,53</t>
  </si>
  <si>
    <t>30,40</t>
  </si>
  <si>
    <t>14,61</t>
  </si>
  <si>
    <t>1,35</t>
  </si>
  <si>
    <t>BOMBA CENTRÍFUGA MONOESTÁGIO COM MOTOR ELÉTRICO MONOFÁSICO, POTÊNCIA 15 HP, DIÂMETRO DO ROTOR 173 MM, HM/Q = 30 MCA / 90 M3/H A 45 MCA / 55 M3/H - CHP DIURNO. AF_06/2015</t>
  </si>
  <si>
    <t>57,05</t>
  </si>
  <si>
    <t>28,87</t>
  </si>
  <si>
    <t>8,14</t>
  </si>
  <si>
    <t>1,72</t>
  </si>
  <si>
    <t>22,69</t>
  </si>
  <si>
    <t>2,35</t>
  </si>
  <si>
    <t>10,27</t>
  </si>
  <si>
    <t>39,51</t>
  </si>
  <si>
    <t>22,11</t>
  </si>
  <si>
    <t>11,10</t>
  </si>
  <si>
    <t>12,51</t>
  </si>
  <si>
    <t>12,84</t>
  </si>
  <si>
    <t>8,22</t>
  </si>
  <si>
    <t>9,21</t>
  </si>
  <si>
    <t>12,78</t>
  </si>
  <si>
    <t>12,28</t>
  </si>
  <si>
    <t>9,62</t>
  </si>
  <si>
    <t>10,92</t>
  </si>
  <si>
    <t>4,74</t>
  </si>
  <si>
    <t>10,15</t>
  </si>
  <si>
    <t>29,52</t>
  </si>
  <si>
    <t>8,66</t>
  </si>
  <si>
    <t>6,88</t>
  </si>
  <si>
    <t>26,94</t>
  </si>
  <si>
    <t>36,99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</si>
  <si>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</si>
  <si>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</si>
  <si>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</si>
  <si>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</si>
  <si>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</si>
  <si>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</si>
  <si>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</si>
  <si>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</si>
  <si>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</si>
  <si>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</si>
  <si>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</si>
  <si>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</si>
  <si>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</si>
  <si>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</si>
  <si>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</si>
  <si>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</si>
  <si>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</si>
  <si>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</si>
  <si>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</si>
  <si>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</si>
  <si>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</si>
  <si>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</si>
  <si>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</si>
  <si>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</si>
  <si>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</si>
  <si>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</si>
  <si>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</si>
  <si>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</si>
  <si>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</si>
  <si>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</si>
  <si>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</si>
  <si>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</si>
  <si>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</si>
  <si>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</si>
  <si>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</si>
  <si>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</si>
  <si>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</si>
  <si>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</si>
  <si>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</si>
  <si>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</si>
  <si>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</si>
  <si>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</si>
  <si>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</si>
  <si>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</si>
  <si>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</si>
  <si>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</si>
  <si>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</si>
  <si>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</si>
  <si>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</si>
  <si>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</si>
  <si>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</si>
  <si>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</si>
  <si>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</si>
  <si>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</si>
  <si>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</si>
  <si>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</si>
  <si>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</si>
  <si>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</si>
  <si>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</si>
  <si>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</si>
  <si>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</si>
  <si>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</si>
  <si>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</si>
  <si>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</si>
  <si>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</si>
  <si>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</si>
  <si>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</si>
  <si>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</si>
  <si>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</si>
  <si>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8,77</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</si>
  <si>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</si>
  <si>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</si>
  <si>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</si>
  <si>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</si>
  <si>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</si>
  <si>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</si>
  <si>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</si>
  <si>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</si>
  <si>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</si>
  <si>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</si>
  <si>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</si>
  <si>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</si>
  <si>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</si>
  <si>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</si>
  <si>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</si>
  <si>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</si>
  <si>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</si>
  <si>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</si>
  <si>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</si>
  <si>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</si>
  <si>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</si>
  <si>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</si>
  <si>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</si>
  <si>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</si>
  <si>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</si>
  <si>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</si>
  <si>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</si>
  <si>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</si>
  <si>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</si>
  <si>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43,20</t>
  </si>
  <si>
    <t>34,46</t>
  </si>
  <si>
    <t>5,55</t>
  </si>
  <si>
    <t>9,07</t>
  </si>
  <si>
    <t>22,82</t>
  </si>
  <si>
    <t>25,11</t>
  </si>
  <si>
    <t>11,85</t>
  </si>
  <si>
    <t>10,83</t>
  </si>
  <si>
    <t>9,45</t>
  </si>
  <si>
    <t>8,69</t>
  </si>
  <si>
    <t>14,30</t>
  </si>
  <si>
    <t>13,85</t>
  </si>
  <si>
    <t>6,00</t>
  </si>
  <si>
    <t>13,23</t>
  </si>
  <si>
    <t>18,79</t>
  </si>
  <si>
    <t>14,66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</si>
  <si>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</si>
  <si>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</si>
  <si>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1,45</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</si>
  <si>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</si>
  <si>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</si>
  <si>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</si>
  <si>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</si>
  <si>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</si>
  <si>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</si>
  <si>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</si>
  <si>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</si>
  <si>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</si>
  <si>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</si>
  <si>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</si>
  <si>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</si>
  <si>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</si>
  <si>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</si>
  <si>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</si>
  <si>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</si>
  <si>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</si>
  <si>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</si>
  <si>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</si>
  <si>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</si>
  <si>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</si>
  <si>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</si>
  <si>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</si>
  <si>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</si>
  <si>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</si>
  <si>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20,70</t>
  </si>
  <si>
    <t>16,50</t>
  </si>
  <si>
    <t>4,47</t>
  </si>
  <si>
    <t>22,39</t>
  </si>
  <si>
    <t>32,51</t>
  </si>
  <si>
    <t>1,28</t>
  </si>
  <si>
    <t>20,99</t>
  </si>
  <si>
    <t>9,83</t>
  </si>
  <si>
    <t>Distância (km)</t>
  </si>
  <si>
    <t>6,80</t>
  </si>
  <si>
    <t>28,00</t>
  </si>
  <si>
    <t>6,25</t>
  </si>
  <si>
    <t>11,45</t>
  </si>
  <si>
    <t>1,80</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</si>
  <si>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</si>
  <si>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</si>
  <si>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</si>
  <si>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</si>
  <si>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81,37</t>
  </si>
  <si>
    <t>12,52</t>
  </si>
  <si>
    <t>14,85</t>
  </si>
  <si>
    <t>19,52</t>
  </si>
  <si>
    <t>ESTRUTURA DE MADEIRA PROVISÓRIA PARA SUPORTE DE CAIXA D ÁGUA ELEVADA DE 1000 LITROS. AF_05/2018_P</t>
  </si>
  <si>
    <t>ESTRUTURA DE MADEIRA PROVISÓRIA PARA SUPORTE DE CAIXA D ÁGUA ELEVADA DE 3000 LITROS. AF_05/2018_P</t>
  </si>
  <si>
    <t>2,06</t>
  </si>
  <si>
    <t>11,83</t>
  </si>
  <si>
    <t>43,06</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</si>
  <si>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</si>
  <si>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</si>
  <si>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</si>
  <si>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0,34</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</si>
  <si>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</si>
  <si>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</si>
  <si>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</si>
  <si>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15,53</t>
  </si>
  <si>
    <t>2,39</t>
  </si>
  <si>
    <t>3,56</t>
  </si>
  <si>
    <t>28,65</t>
  </si>
  <si>
    <t>4,38</t>
  </si>
  <si>
    <t>0,35</t>
  </si>
  <si>
    <t>8,42</t>
  </si>
  <si>
    <t>32,04</t>
  </si>
  <si>
    <t>16,73</t>
  </si>
  <si>
    <t>1,31</t>
  </si>
  <si>
    <t>0,73</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</si>
  <si>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</si>
  <si>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</si>
  <si>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</si>
  <si>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</si>
  <si>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29,96</t>
  </si>
  <si>
    <t>30,20</t>
  </si>
  <si>
    <t>9,44</t>
  </si>
  <si>
    <t>14,22</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</si>
  <si>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</si>
  <si>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</si>
  <si>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</si>
  <si>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</si>
  <si>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</si>
  <si>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</si>
  <si>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</si>
  <si>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</si>
  <si>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27,86</t>
  </si>
  <si>
    <t>24,05</t>
  </si>
  <si>
    <t>18,68</t>
  </si>
  <si>
    <t>24,78</t>
  </si>
  <si>
    <t>30,50</t>
  </si>
  <si>
    <t>68,37</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</si>
  <si>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</si>
  <si>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</si>
  <si>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</si>
  <si>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</si>
  <si>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</si>
  <si>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</si>
  <si>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</si>
  <si>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</si>
  <si>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</si>
  <si>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</si>
  <si>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</si>
  <si>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</si>
  <si>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</si>
  <si>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</si>
  <si>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</si>
  <si>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</si>
  <si>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</si>
  <si>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</si>
  <si>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</si>
  <si>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</si>
  <si>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</si>
  <si>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</si>
  <si>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</si>
  <si>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</si>
  <si>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</si>
  <si>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</si>
  <si>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</si>
  <si>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</si>
  <si>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</si>
  <si>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</si>
  <si>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</si>
  <si>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</si>
  <si>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</si>
  <si>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</si>
  <si>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</si>
  <si>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</si>
  <si>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</si>
  <si>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</si>
  <si>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</si>
  <si>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</si>
  <si>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</si>
  <si>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</si>
  <si>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</si>
  <si>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</si>
  <si>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</si>
  <si>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</si>
  <si>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</si>
  <si>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</si>
  <si>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</si>
  <si>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</si>
  <si>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</si>
  <si>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</si>
  <si>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</si>
  <si>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</si>
  <si>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</si>
  <si>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</si>
  <si>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</si>
  <si>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</si>
  <si>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</si>
  <si>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</si>
  <si>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</si>
  <si>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</si>
  <si>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</si>
  <si>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</si>
  <si>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</si>
  <si>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</si>
  <si>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</si>
  <si>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</si>
  <si>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</si>
  <si>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</si>
  <si>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</si>
  <si>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</si>
  <si>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</si>
  <si>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</si>
  <si>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</si>
  <si>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</si>
  <si>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</si>
  <si>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</si>
  <si>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</si>
  <si>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</si>
  <si>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</si>
  <si>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</si>
  <si>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</si>
  <si>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</si>
  <si>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</si>
  <si>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</si>
  <si>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</si>
  <si>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</si>
  <si>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</si>
  <si>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</si>
  <si>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</si>
  <si>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</si>
  <si>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</si>
  <si>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</si>
  <si>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</si>
  <si>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</si>
  <si>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</si>
  <si>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</si>
  <si>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</si>
  <si>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</si>
  <si>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</si>
  <si>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</si>
  <si>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</si>
  <si>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</si>
  <si>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</si>
  <si>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</si>
  <si>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</si>
  <si>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</si>
  <si>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</si>
  <si>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</si>
  <si>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</si>
  <si>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</si>
  <si>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</si>
  <si>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</si>
  <si>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</si>
  <si>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</si>
  <si>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</si>
  <si>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</si>
  <si>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</si>
  <si>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</si>
  <si>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</si>
  <si>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</si>
  <si>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</si>
  <si>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</si>
  <si>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</si>
  <si>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</si>
  <si>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</si>
  <si>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</si>
  <si>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</si>
  <si>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</si>
  <si>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</si>
  <si>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</si>
  <si>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</si>
  <si>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</si>
  <si>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</si>
  <si>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</si>
  <si>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</si>
  <si>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</si>
  <si>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</si>
  <si>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</si>
  <si>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</si>
  <si>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</si>
  <si>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</si>
  <si>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</si>
  <si>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</si>
  <si>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</si>
  <si>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</si>
  <si>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</si>
  <si>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</si>
  <si>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</si>
  <si>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</si>
  <si>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</si>
  <si>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</si>
  <si>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</si>
  <si>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</si>
  <si>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</si>
  <si>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</si>
  <si>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</si>
  <si>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</si>
  <si>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</si>
  <si>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</si>
  <si>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</si>
  <si>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</si>
  <si>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</si>
  <si>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</si>
  <si>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20,86</t>
  </si>
  <si>
    <t>92,64</t>
  </si>
  <si>
    <t>7,28</t>
  </si>
  <si>
    <t>5,80</t>
  </si>
  <si>
    <t>8,78</t>
  </si>
  <si>
    <t>CORTE E DOBRA DE AÇO CA-50, DIÂMERO DE 32 MM, UTILIZADO EM ESTRUTURAS DIVERSAS, EXCETO LAJE. AF_10/2016</t>
  </si>
  <si>
    <t>15,06</t>
  </si>
  <si>
    <t>10,99</t>
  </si>
  <si>
    <t>7,91</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</si>
  <si>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</si>
  <si>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</si>
  <si>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21,16</t>
  </si>
  <si>
    <t>2,74</t>
  </si>
  <si>
    <t>28,18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</si>
  <si>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</si>
  <si>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</si>
  <si>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</si>
  <si>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</si>
  <si>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11,41</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</si>
  <si>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</si>
  <si>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</si>
  <si>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</si>
  <si>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</si>
  <si>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</si>
  <si>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</si>
  <si>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13,07</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</si>
  <si>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</si>
  <si>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</si>
  <si>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</si>
  <si>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</si>
  <si>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10,17</t>
  </si>
  <si>
    <t>11,73</t>
  </si>
  <si>
    <t>10,12</t>
  </si>
  <si>
    <t>11,33</t>
  </si>
  <si>
    <t>6,37</t>
  </si>
  <si>
    <t>2,93</t>
  </si>
  <si>
    <t>17,59</t>
  </si>
  <si>
    <t>59,79</t>
  </si>
  <si>
    <t>31,71</t>
  </si>
  <si>
    <t>15,29</t>
  </si>
  <si>
    <t>69,50</t>
  </si>
  <si>
    <t>9,98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</si>
  <si>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</si>
  <si>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</si>
  <si>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</si>
  <si>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</si>
  <si>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</si>
  <si>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</si>
  <si>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</si>
  <si>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</si>
  <si>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</si>
  <si>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</si>
  <si>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</si>
  <si>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</si>
  <si>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</si>
  <si>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</si>
  <si>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</si>
  <si>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</si>
  <si>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</si>
  <si>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</si>
  <si>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</si>
  <si>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</si>
  <si>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</si>
  <si>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</si>
  <si>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</si>
  <si>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</si>
  <si>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</si>
  <si>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</si>
  <si>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</si>
  <si>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</si>
  <si>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</si>
  <si>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</si>
  <si>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</si>
  <si>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</si>
  <si>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</si>
  <si>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</si>
  <si>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</si>
  <si>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</si>
  <si>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</si>
  <si>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</si>
  <si>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</si>
  <si>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</si>
  <si>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</si>
  <si>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</si>
  <si>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</si>
  <si>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</si>
  <si>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</si>
  <si>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</si>
  <si>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</si>
  <si>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</si>
  <si>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</si>
  <si>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</si>
  <si>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</si>
  <si>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</si>
  <si>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</si>
  <si>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</si>
  <si>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</si>
  <si>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</si>
  <si>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</si>
  <si>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</si>
  <si>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</si>
  <si>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</si>
  <si>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</si>
  <si>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</si>
  <si>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</si>
  <si>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</si>
  <si>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</si>
  <si>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</si>
  <si>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</si>
  <si>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</si>
  <si>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</si>
  <si>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</si>
  <si>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</si>
  <si>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</si>
  <si>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</si>
  <si>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</si>
  <si>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</si>
  <si>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</si>
  <si>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</si>
  <si>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</si>
  <si>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</si>
  <si>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</si>
  <si>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</si>
  <si>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</si>
  <si>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</si>
  <si>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</si>
  <si>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</si>
  <si>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</si>
  <si>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</si>
  <si>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</si>
  <si>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</si>
  <si>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</si>
  <si>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</si>
  <si>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</si>
  <si>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</si>
  <si>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</si>
  <si>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</si>
  <si>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</si>
  <si>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</si>
  <si>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</si>
  <si>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</si>
  <si>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</si>
  <si>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</si>
  <si>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</si>
  <si>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</si>
  <si>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</si>
  <si>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</si>
  <si>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</si>
  <si>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</si>
  <si>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</si>
  <si>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</si>
  <si>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</si>
  <si>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</si>
  <si>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</si>
  <si>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</si>
  <si>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</si>
  <si>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33,13</t>
  </si>
  <si>
    <t>11,99</t>
  </si>
  <si>
    <t>16,62</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</si>
  <si>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</si>
  <si>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</si>
  <si>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</si>
  <si>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</si>
  <si>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</si>
  <si>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</si>
  <si>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</si>
  <si>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</si>
  <si>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</si>
  <si>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11,28</t>
  </si>
  <si>
    <t>7,54</t>
  </si>
  <si>
    <t>7,96</t>
  </si>
  <si>
    <t>8,16</t>
  </si>
  <si>
    <t>37,38</t>
  </si>
  <si>
    <t>15,07</t>
  </si>
  <si>
    <t>8,72</t>
  </si>
  <si>
    <t>6,41</t>
  </si>
  <si>
    <t>13,59</t>
  </si>
  <si>
    <t>12,89</t>
  </si>
  <si>
    <t>16,08</t>
  </si>
  <si>
    <t>7,48</t>
  </si>
  <si>
    <t>15,35</t>
  </si>
  <si>
    <t>28,09</t>
  </si>
  <si>
    <t>10,34</t>
  </si>
  <si>
    <t>28,69</t>
  </si>
  <si>
    <t>57,58</t>
  </si>
  <si>
    <t>12,14</t>
  </si>
  <si>
    <t>18,18</t>
  </si>
  <si>
    <t>19,86</t>
  </si>
  <si>
    <t>33,24</t>
  </si>
  <si>
    <t>20,59</t>
  </si>
  <si>
    <t>24,50</t>
  </si>
  <si>
    <t>24,22</t>
  </si>
  <si>
    <t>9,16</t>
  </si>
  <si>
    <t>29,72</t>
  </si>
  <si>
    <t>25,06</t>
  </si>
  <si>
    <t>9,82</t>
  </si>
  <si>
    <t>13,26</t>
  </si>
  <si>
    <t>14,89</t>
  </si>
  <si>
    <t>38,08</t>
  </si>
  <si>
    <t>12,93</t>
  </si>
  <si>
    <t>28,70</t>
  </si>
  <si>
    <t>27,70</t>
  </si>
  <si>
    <t>26,01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</si>
  <si>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</si>
  <si>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</si>
  <si>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</si>
  <si>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</si>
  <si>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</si>
  <si>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</si>
  <si>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</si>
  <si>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</si>
  <si>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</si>
  <si>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</si>
  <si>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</si>
  <si>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</si>
  <si>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</si>
  <si>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</si>
  <si>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</si>
  <si>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</si>
  <si>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</si>
  <si>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</si>
  <si>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</si>
  <si>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</si>
  <si>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</si>
  <si>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</si>
  <si>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</si>
  <si>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</si>
  <si>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</si>
  <si>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</si>
  <si>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</si>
  <si>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</si>
  <si>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</si>
  <si>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</si>
  <si>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</si>
  <si>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</si>
  <si>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</si>
  <si>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</si>
  <si>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</si>
  <si>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</si>
  <si>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</si>
  <si>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</si>
  <si>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</si>
  <si>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</si>
  <si>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</si>
  <si>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</si>
  <si>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</si>
  <si>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</si>
  <si>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</si>
  <si>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</si>
  <si>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</si>
  <si>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</si>
  <si>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</si>
  <si>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</si>
  <si>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</si>
  <si>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</si>
  <si>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</si>
  <si>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</si>
  <si>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</si>
  <si>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</si>
  <si>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</si>
  <si>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</si>
  <si>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</si>
  <si>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</si>
  <si>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</si>
  <si>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</si>
  <si>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</si>
  <si>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</si>
  <si>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</si>
  <si>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</si>
  <si>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</si>
  <si>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</si>
  <si>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</si>
  <si>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</si>
  <si>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</si>
  <si>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</si>
  <si>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</si>
  <si>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</si>
  <si>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</si>
  <si>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</si>
  <si>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</si>
  <si>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</si>
  <si>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</si>
  <si>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</si>
  <si>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</si>
  <si>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</si>
  <si>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</si>
  <si>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</si>
  <si>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</si>
  <si>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</si>
  <si>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</si>
  <si>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</si>
  <si>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</si>
  <si>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</si>
  <si>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</si>
  <si>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</si>
  <si>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</si>
  <si>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</si>
  <si>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</si>
  <si>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</si>
  <si>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</si>
  <si>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</si>
  <si>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</si>
  <si>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34,68</t>
  </si>
  <si>
    <t>10,24</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</si>
  <si>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</si>
  <si>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</si>
  <si>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</si>
  <si>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</si>
  <si>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13,25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</si>
  <si>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</si>
  <si>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</si>
  <si>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</si>
  <si>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</si>
  <si>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</si>
  <si>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</si>
  <si>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</si>
  <si>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</si>
  <si>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</si>
  <si>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</si>
  <si>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</si>
  <si>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</si>
  <si>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</si>
  <si>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</si>
  <si>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</si>
  <si>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</si>
  <si>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</si>
  <si>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</si>
  <si>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</si>
  <si>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</si>
  <si>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</si>
  <si>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</si>
  <si>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</si>
  <si>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</si>
  <si>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</si>
  <si>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</si>
  <si>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</si>
  <si>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</si>
  <si>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</si>
  <si>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</si>
  <si>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</si>
  <si>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</si>
  <si>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</si>
  <si>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</si>
  <si>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</si>
  <si>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</si>
  <si>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9,31</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</si>
  <si>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</si>
  <si>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</si>
  <si>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</si>
  <si>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</si>
  <si>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</si>
  <si>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</si>
  <si>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</si>
  <si>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</si>
  <si>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</si>
  <si>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</si>
  <si>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6,56</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</si>
  <si>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</si>
  <si>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</si>
  <si>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</si>
  <si>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</si>
  <si>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</si>
  <si>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</si>
  <si>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</si>
  <si>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</si>
  <si>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10,11</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</si>
  <si>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</si>
  <si>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</si>
  <si>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</si>
  <si>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</si>
  <si>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</si>
  <si>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</si>
  <si>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</si>
  <si>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</si>
  <si>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</si>
  <si>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16,91</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</si>
  <si>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</si>
  <si>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</si>
  <si>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</si>
  <si>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</si>
  <si>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</si>
  <si>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</si>
  <si>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</si>
  <si>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</si>
  <si>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</si>
  <si>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</si>
  <si>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</si>
  <si>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</si>
  <si>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</si>
  <si>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</si>
  <si>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</si>
  <si>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</si>
  <si>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</si>
  <si>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</si>
  <si>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</si>
  <si>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</si>
  <si>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</si>
  <si>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</si>
  <si>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</si>
  <si>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12,94</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</si>
  <si>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</si>
  <si>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</si>
  <si>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</si>
  <si>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</si>
  <si>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</si>
  <si>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</si>
  <si>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</si>
  <si>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</si>
  <si>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</si>
  <si>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</si>
  <si>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</si>
  <si>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</si>
  <si>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</si>
  <si>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</si>
  <si>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</si>
  <si>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</si>
  <si>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</si>
  <si>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</si>
  <si>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</si>
  <si>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</si>
  <si>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</si>
  <si>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</si>
  <si>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</si>
  <si>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</si>
  <si>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</si>
  <si>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</si>
  <si>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</si>
  <si>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</si>
  <si>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</si>
  <si>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</si>
  <si>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13,31</t>
  </si>
  <si>
    <t>2,30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</si>
  <si>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</si>
  <si>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</si>
  <si>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</si>
  <si>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</si>
  <si>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</si>
  <si>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</si>
  <si>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</si>
  <si>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</si>
  <si>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</si>
  <si>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</si>
  <si>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</si>
  <si>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</si>
  <si>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</si>
  <si>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</si>
  <si>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</si>
  <si>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</si>
  <si>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</si>
  <si>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</si>
  <si>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</si>
  <si>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</si>
  <si>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</si>
  <si>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</si>
  <si>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</si>
  <si>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</si>
  <si>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</si>
  <si>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</si>
  <si>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</si>
  <si>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</si>
  <si>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</si>
  <si>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</si>
  <si>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</si>
  <si>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</si>
  <si>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</si>
  <si>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</si>
  <si>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</si>
  <si>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</si>
  <si>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</si>
  <si>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</si>
  <si>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</si>
  <si>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</si>
  <si>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</si>
  <si>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</si>
  <si>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23,61</t>
  </si>
  <si>
    <t>31,02</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</si>
  <si>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</si>
  <si>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</si>
  <si>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</si>
  <si>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</si>
  <si>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</si>
  <si>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</si>
  <si>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</si>
  <si>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</si>
  <si>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17,31</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</si>
  <si>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</si>
  <si>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</si>
  <si>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</si>
  <si>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14,19</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</si>
  <si>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</si>
  <si>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</si>
  <si>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</si>
  <si>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</si>
  <si>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</si>
  <si>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</si>
  <si>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</si>
  <si>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</si>
  <si>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</si>
  <si>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</si>
  <si>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</si>
  <si>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</si>
  <si>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</si>
  <si>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</si>
  <si>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</si>
  <si>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</si>
  <si>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25,92</t>
  </si>
  <si>
    <t>22,56</t>
  </si>
  <si>
    <t>ARGAMASSA TRAÇO 1:1,93 (EM VOLUME DE CIMENTO E AREIA MÉDIA ÚMIDA), FCK 20 MPA, PREPARO MECÂNICO COM MISTURADOR DUPLO HORIZONTAL DE ALTA TURBULÊNCIA. AF_03/2020</t>
  </si>
  <si>
    <t>2,27</t>
  </si>
  <si>
    <t>8,97</t>
  </si>
  <si>
    <t>40,79</t>
  </si>
  <si>
    <t>3,39</t>
  </si>
  <si>
    <t>INSTALAÇÃO DE SINALIZADOR NOTURNO LED. AF_11/2017</t>
  </si>
  <si>
    <t>5,75</t>
  </si>
  <si>
    <t>22,00</t>
  </si>
  <si>
    <t>15,08</t>
  </si>
  <si>
    <t>144,07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</si>
  <si>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</si>
  <si>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</si>
  <si>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</si>
  <si>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</si>
  <si>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</si>
  <si>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</si>
  <si>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</si>
  <si>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</si>
  <si>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</si>
  <si>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</si>
  <si>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</si>
  <si>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</si>
  <si>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</si>
  <si>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</si>
  <si>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</si>
  <si>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</si>
  <si>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</si>
  <si>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</si>
  <si>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</si>
  <si>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</si>
  <si>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</si>
  <si>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</si>
  <si>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</si>
  <si>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</si>
  <si>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</si>
  <si>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</si>
  <si>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</si>
  <si>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</si>
  <si>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</si>
  <si>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</si>
  <si>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</si>
  <si>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</si>
  <si>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</si>
  <si>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</si>
  <si>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</si>
  <si>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</si>
  <si>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</si>
  <si>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</si>
  <si>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</si>
  <si>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</si>
  <si>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</si>
  <si>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</si>
  <si>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</si>
  <si>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</si>
  <si>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</si>
  <si>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</si>
  <si>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</si>
  <si>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</si>
  <si>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4,33</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</si>
  <si>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</si>
  <si>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</si>
  <si>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</si>
  <si>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</si>
  <si>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</si>
  <si>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</si>
  <si>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</si>
  <si>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</si>
  <si>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</si>
  <si>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</si>
  <si>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</si>
  <si>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</si>
  <si>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</si>
  <si>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</si>
  <si>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</si>
  <si>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</si>
  <si>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</si>
  <si>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</si>
  <si>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</si>
  <si>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</si>
  <si>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1,11</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</si>
  <si>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</si>
  <si>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</si>
  <si>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</si>
  <si>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</si>
  <si>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</si>
  <si>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</si>
  <si>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</si>
  <si>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</si>
  <si>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</si>
  <si>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</si>
  <si>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</si>
  <si>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</si>
  <si>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</si>
  <si>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</si>
  <si>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</si>
  <si>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</si>
  <si>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</si>
  <si>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</si>
  <si>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</si>
  <si>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</si>
  <si>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</si>
  <si>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</si>
  <si>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</si>
  <si>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</si>
  <si>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</si>
  <si>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</si>
  <si>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</si>
  <si>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</si>
  <si>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</si>
  <si>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</si>
  <si>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</si>
  <si>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</si>
  <si>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</si>
  <si>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</si>
  <si>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</si>
  <si>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3,18</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</si>
  <si>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</si>
  <si>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</si>
  <si>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</si>
  <si>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</si>
  <si>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</si>
  <si>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</si>
  <si>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</si>
  <si>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</si>
  <si>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</si>
  <si>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</si>
  <si>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</si>
  <si>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</si>
  <si>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</si>
  <si>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</si>
  <si>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</si>
  <si>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9,90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</si>
  <si>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</si>
  <si>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</si>
  <si>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</si>
  <si>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</si>
  <si>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</si>
  <si>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</si>
  <si>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</si>
  <si>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10,73</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</si>
  <si>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</si>
  <si>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</si>
  <si>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</si>
  <si>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</si>
  <si>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</si>
  <si>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28,64</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</si>
  <si>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</si>
  <si>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</si>
  <si>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</si>
  <si>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</si>
  <si>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</si>
  <si>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</si>
  <si>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</si>
  <si>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</si>
  <si>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</si>
  <si>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</si>
  <si>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</si>
  <si>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</si>
  <si>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</si>
  <si>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</si>
  <si>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</si>
  <si>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</si>
  <si>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</si>
  <si>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</si>
  <si>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</si>
  <si>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</si>
  <si>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</si>
  <si>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</si>
  <si>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24,86</t>
  </si>
  <si>
    <t>29,32</t>
  </si>
  <si>
    <t>23,91</t>
  </si>
  <si>
    <t>1,46</t>
  </si>
  <si>
    <t>23,38</t>
  </si>
  <si>
    <t>36,51</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</si>
  <si>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</si>
  <si>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</si>
  <si>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</si>
  <si>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</si>
  <si>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</si>
  <si>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</si>
  <si>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</si>
  <si>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</si>
  <si>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</si>
  <si>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</si>
  <si>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</si>
  <si>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</si>
  <si>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</si>
  <si>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</si>
  <si>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</si>
  <si>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</si>
  <si>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</si>
  <si>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</si>
  <si>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</si>
  <si>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</si>
  <si>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</si>
  <si>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</si>
  <si>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</si>
  <si>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</si>
  <si>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</si>
  <si>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23,00</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</si>
  <si>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</si>
  <si>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</si>
  <si>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</si>
  <si>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</si>
  <si>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</si>
  <si>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</si>
  <si>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</si>
  <si>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</si>
  <si>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</si>
  <si>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</si>
  <si>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</si>
  <si>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</si>
  <si>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</si>
  <si>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</si>
  <si>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</si>
  <si>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</si>
  <si>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</si>
  <si>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</si>
  <si>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</si>
  <si>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</si>
  <si>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</si>
  <si>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</si>
  <si>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</si>
  <si>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23,05</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</si>
  <si>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</si>
  <si>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</si>
  <si>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</si>
  <si>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</si>
  <si>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</si>
  <si>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</si>
  <si>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</si>
  <si>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</si>
  <si>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</si>
  <si>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</si>
  <si>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</si>
  <si>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</si>
  <si>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</si>
  <si>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</si>
  <si>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</si>
  <si>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</si>
  <si>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</si>
  <si>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23,17</t>
  </si>
  <si>
    <t>CURSO DE CAPACITAÇÃO PARA OPERADOR DE PA CARREGADEIRA (ENCARGOS COMPLEMENTARES) - MENSALISTA</t>
  </si>
  <si>
    <t>19,53</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</si>
  <si>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</si>
  <si>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</si>
  <si>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</si>
  <si>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</si>
  <si>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</si>
  <si>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</si>
  <si>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</si>
  <si>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</si>
  <si>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</si>
  <si>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</si>
  <si>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</si>
  <si>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</si>
  <si>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</si>
  <si>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</si>
  <si>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24,48</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</si>
  <si>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</si>
  <si>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</si>
  <si>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</si>
  <si>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</si>
  <si>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</si>
  <si>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</si>
  <si>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</si>
  <si>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</si>
  <si>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</si>
  <si>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</si>
  <si>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</si>
  <si>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</si>
  <si>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</si>
  <si>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</si>
  <si>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</si>
  <si>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</si>
  <si>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</si>
  <si>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</si>
  <si>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</si>
  <si>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</si>
  <si>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</si>
  <si>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</si>
  <si>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</si>
  <si>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</si>
  <si>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</si>
  <si>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</si>
  <si>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</si>
  <si>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</si>
  <si>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</si>
  <si>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</si>
  <si>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</si>
  <si>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</si>
  <si>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</si>
  <si>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</si>
  <si>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</si>
  <si>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</si>
  <si>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</si>
  <si>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</si>
  <si>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</si>
  <si>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</si>
  <si>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</si>
  <si>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</si>
  <si>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</si>
  <si>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</si>
  <si>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</si>
  <si>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</si>
  <si>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</si>
  <si>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</si>
  <si>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</si>
  <si>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</si>
  <si>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</si>
  <si>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01.016.0201-0</t>
  </si>
  <si>
    <t>01.016.0201-A</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</si>
  <si>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</si>
  <si>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</si>
  <si>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</si>
  <si>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</si>
  <si>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</si>
  <si>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</si>
  <si>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</si>
  <si>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</si>
  <si>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</si>
  <si>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</si>
  <si>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</si>
  <si>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</si>
  <si>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</si>
  <si>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</si>
  <si>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</si>
  <si>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</si>
  <si>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</si>
  <si>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</si>
  <si>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</si>
  <si>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</si>
  <si>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</si>
  <si>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</si>
  <si>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</si>
  <si>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</si>
  <si>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</si>
  <si>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</si>
  <si>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</si>
  <si>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</si>
  <si>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</si>
  <si>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</si>
  <si>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</si>
  <si>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</si>
  <si>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</si>
  <si>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</si>
  <si>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</si>
  <si>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</si>
  <si>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</si>
  <si>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</si>
  <si>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</si>
  <si>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</si>
  <si>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</si>
  <si>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</si>
  <si>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</si>
  <si>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</si>
  <si>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</si>
  <si>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</si>
  <si>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</si>
  <si>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</si>
  <si>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</si>
  <si>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</si>
  <si>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</si>
  <si>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</si>
  <si>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01.050.0570-0</t>
  </si>
  <si>
    <t>01.050.0570-A</t>
  </si>
  <si>
    <t>01.050.0571-0</t>
  </si>
  <si>
    <t>01.050.0571-A</t>
  </si>
  <si>
    <t>01.050.0572-0</t>
  </si>
  <si>
    <t>01.050.0572-A</t>
  </si>
  <si>
    <t>01.050.0575-0</t>
  </si>
  <si>
    <t>01.050.0575-A</t>
  </si>
  <si>
    <t>01.050.0576-0</t>
  </si>
  <si>
    <t>01.050.0576-A</t>
  </si>
  <si>
    <t>01.050.0577-0</t>
  </si>
  <si>
    <t>01.050.0577-A</t>
  </si>
  <si>
    <t>04.015.0110-0</t>
  </si>
  <si>
    <t>04.015.0110-A</t>
  </si>
  <si>
    <t>05.001.0101-0</t>
  </si>
  <si>
    <t>REMOCAO CUIDADOSA  DE DIVISORIA EM PLACA CIMENTICIA</t>
  </si>
  <si>
    <t>05.001.0101-A</t>
  </si>
  <si>
    <t>05.002.0018-0</t>
  </si>
  <si>
    <t>05.002.0018-A</t>
  </si>
  <si>
    <t>05.002.0019-0</t>
  </si>
  <si>
    <t>05.002.0019-A</t>
  </si>
  <si>
    <t>05.005.0048-0</t>
  </si>
  <si>
    <t>05.005.0048-A</t>
  </si>
  <si>
    <t>05.005.0051-0</t>
  </si>
  <si>
    <t>05.005.0051-A</t>
  </si>
  <si>
    <t>05.005.0060-0</t>
  </si>
  <si>
    <t>05.005.0060-A</t>
  </si>
  <si>
    <t>05.005.0062-0</t>
  </si>
  <si>
    <t>05.005.0062-A</t>
  </si>
  <si>
    <t>05.005.0064-0</t>
  </si>
  <si>
    <t>05.005.0064-A</t>
  </si>
  <si>
    <t>05.007.0005-0</t>
  </si>
  <si>
    <t>05.007.0005-A</t>
  </si>
  <si>
    <t>09.026.0017-0</t>
  </si>
  <si>
    <t>09.026.0017-A</t>
  </si>
  <si>
    <t>11.023.0004-0</t>
  </si>
  <si>
    <t>11.023.0004-A</t>
  </si>
  <si>
    <t>13.009.0035-0</t>
  </si>
  <si>
    <t>13.009.0035-A</t>
  </si>
  <si>
    <t>13.009.0040-0</t>
  </si>
  <si>
    <t>13.009.0040-A</t>
  </si>
  <si>
    <t>13.009.0045-0</t>
  </si>
  <si>
    <t>13.009.0045-A</t>
  </si>
  <si>
    <t>13.022.0045-0</t>
  </si>
  <si>
    <t>13.022.0045-A</t>
  </si>
  <si>
    <t>13.022.0046-0</t>
  </si>
  <si>
    <t>13.022.0046-A</t>
  </si>
  <si>
    <t>13.022.0047-0</t>
  </si>
  <si>
    <t>13.022.0047-A</t>
  </si>
  <si>
    <t>13.390.0038-0</t>
  </si>
  <si>
    <t>13.390.0038-A</t>
  </si>
  <si>
    <t>13.390.0039-0</t>
  </si>
  <si>
    <t>13.390.0039-A</t>
  </si>
  <si>
    <t>14.001.0085-0</t>
  </si>
  <si>
    <t>14.001.0085-A</t>
  </si>
  <si>
    <t>14.002.0100-0</t>
  </si>
  <si>
    <t>14.002.0100-A</t>
  </si>
  <si>
    <t>14.002.0101-0</t>
  </si>
  <si>
    <t>14.002.0101-A</t>
  </si>
  <si>
    <t>14.002.0102-0</t>
  </si>
  <si>
    <t>14.002.0102-A</t>
  </si>
  <si>
    <t>14.002.0103-0</t>
  </si>
  <si>
    <t>14.002.0103-A</t>
  </si>
  <si>
    <t>15.003.0520-0</t>
  </si>
  <si>
    <t>15.003.0520-A</t>
  </si>
  <si>
    <t>15.003.0525-0</t>
  </si>
  <si>
    <t>15.003.0525-A</t>
  </si>
  <si>
    <t>15.003.0530-0</t>
  </si>
  <si>
    <t>N</t>
  </si>
  <si>
    <t>15.003.0530-A</t>
  </si>
  <si>
    <t>15.003.0535-0</t>
  </si>
  <si>
    <t>15.003.0535-A</t>
  </si>
  <si>
    <t>15.003.0540-0</t>
  </si>
  <si>
    <t>15.003.0540-A</t>
  </si>
  <si>
    <t>15.003.0545-0</t>
  </si>
  <si>
    <t>15.003.0545-A</t>
  </si>
  <si>
    <t>15.003.0555-0</t>
  </si>
  <si>
    <t>15.003.0555-A</t>
  </si>
  <si>
    <t>15.003.0560-0</t>
  </si>
  <si>
    <t>15.003.0560-A</t>
  </si>
  <si>
    <t>15.003.0565-0</t>
  </si>
  <si>
    <t>15.003.0565-A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</si>
  <si>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</si>
  <si>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</si>
  <si>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</si>
  <si>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</si>
  <si>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</si>
  <si>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</si>
  <si>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</si>
  <si>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</si>
  <si>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</si>
  <si>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</si>
  <si>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</si>
  <si>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</si>
  <si>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</si>
  <si>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</si>
  <si>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</si>
  <si>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</si>
  <si>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15.008.0394-0</t>
  </si>
  <si>
    <t>15.008.0394-A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</si>
  <si>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</si>
  <si>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</si>
  <si>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</si>
  <si>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</si>
  <si>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</si>
  <si>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</si>
  <si>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</si>
  <si>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</si>
  <si>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</si>
  <si>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</si>
  <si>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</si>
  <si>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</si>
  <si>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</si>
  <si>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</si>
  <si>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15.018.0072-0</t>
  </si>
  <si>
    <t>15.018.0072-A</t>
  </si>
  <si>
    <t>15.018.0102-0</t>
  </si>
  <si>
    <t>15.018.0102-A</t>
  </si>
  <si>
    <t>15.018.0103-0</t>
  </si>
  <si>
    <t>15.018.0103-A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</si>
  <si>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</si>
  <si>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</si>
  <si>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</si>
  <si>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</si>
  <si>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</si>
  <si>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</si>
  <si>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</si>
  <si>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</si>
  <si>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</si>
  <si>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</si>
  <si>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</si>
  <si>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</si>
  <si>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</si>
  <si>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</si>
  <si>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15.020.0175-0</t>
  </si>
  <si>
    <t>15.020.0175-A</t>
  </si>
  <si>
    <t>15.031.0030-0</t>
  </si>
  <si>
    <t>15.031.0030-A</t>
  </si>
  <si>
    <t>15.031.0032-0</t>
  </si>
  <si>
    <t>15.031.0032-A</t>
  </si>
  <si>
    <t>15.031.0036-0</t>
  </si>
  <si>
    <t>15.031.0036-A</t>
  </si>
  <si>
    <t>15.031.0038-0</t>
  </si>
  <si>
    <t>15.031.0038-A</t>
  </si>
  <si>
    <t>18.017.0100-0</t>
  </si>
  <si>
    <t>18.017.0100-A</t>
  </si>
  <si>
    <t>18.017.0105-0</t>
  </si>
  <si>
    <t>18.017.0105-A</t>
  </si>
  <si>
    <t>18.018.0102-0</t>
  </si>
  <si>
    <t>18.018.0102-A</t>
  </si>
  <si>
    <t>18.027.0098-0</t>
  </si>
  <si>
    <t>18.027.0098-A</t>
  </si>
  <si>
    <t>18.027.0150-0</t>
  </si>
  <si>
    <t>18.027.0150-A</t>
  </si>
  <si>
    <t>18.027.0152-0</t>
  </si>
  <si>
    <t>MN</t>
  </si>
  <si>
    <t>18.027.0152-A</t>
  </si>
  <si>
    <t>18.027.0153-0</t>
  </si>
  <si>
    <t>18.027.0153-A</t>
  </si>
  <si>
    <t>18.027.0154-0</t>
  </si>
  <si>
    <t>18.027.0154-A</t>
  </si>
  <si>
    <t>18.038.0038-0</t>
  </si>
  <si>
    <t>18.038.0038-A</t>
  </si>
  <si>
    <t>18.040.0030-0</t>
  </si>
  <si>
    <t>18.040.0030-A</t>
  </si>
  <si>
    <t>19.004.0018-2</t>
  </si>
  <si>
    <t>19.004.0018-3</t>
  </si>
  <si>
    <t>19.004.0018-4</t>
  </si>
  <si>
    <t>19.004.0018-C</t>
  </si>
  <si>
    <t>19.004.0018-D</t>
  </si>
  <si>
    <t>19.004.0018-E</t>
  </si>
  <si>
    <t>19.005.0011-2</t>
  </si>
  <si>
    <t>19.005.0011-3</t>
  </si>
  <si>
    <t>19.005.0011-4</t>
  </si>
  <si>
    <t>19.005.0011-C</t>
  </si>
  <si>
    <t>19.005.0011-D</t>
  </si>
  <si>
    <t>19.005.0011-E</t>
  </si>
  <si>
    <t>19.006.0029-2</t>
  </si>
  <si>
    <t>19.006.0029-3</t>
  </si>
  <si>
    <t>19.006.0029-4</t>
  </si>
  <si>
    <t>19.006.0029-C</t>
  </si>
  <si>
    <t>19.006.0029-D</t>
  </si>
  <si>
    <t>19.006.0029-E</t>
  </si>
  <si>
    <t>19.006.0031-2</t>
  </si>
  <si>
    <t>19.006.0031-3</t>
  </si>
  <si>
    <t>19.006.0031-4</t>
  </si>
  <si>
    <t>19.006.0031-C</t>
  </si>
  <si>
    <t>19.006.0031-D</t>
  </si>
  <si>
    <t>19.006.0031-E</t>
  </si>
  <si>
    <t>19.010.0050-2</t>
  </si>
  <si>
    <t>19.010.0050-3</t>
  </si>
  <si>
    <t>19.010.0050-4</t>
  </si>
  <si>
    <t>19.010.0050-C</t>
  </si>
  <si>
    <t>19.010.0050-D</t>
  </si>
  <si>
    <t>19.010.0050-E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</si>
  <si>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</si>
  <si>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</si>
  <si>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</si>
  <si>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</si>
  <si>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</si>
  <si>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</si>
  <si>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</si>
  <si>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</si>
  <si>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</si>
  <si>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</si>
  <si>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</si>
  <si>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</si>
  <si>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</si>
  <si>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</si>
  <si>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</si>
  <si>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</si>
  <si>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</si>
  <si>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</si>
  <si>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</si>
  <si>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</si>
  <si>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</si>
  <si>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</si>
  <si>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</si>
  <si>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</si>
  <si>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</si>
  <si>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</si>
  <si>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</si>
  <si>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</si>
  <si>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</si>
  <si>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</si>
  <si>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</si>
  <si>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</si>
  <si>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</si>
  <si>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</si>
  <si>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21.050.0052-0</t>
  </si>
  <si>
    <t>21.050.0052-A</t>
  </si>
  <si>
    <t>21.050.0053-0</t>
  </si>
  <si>
    <t>21.050.0053-A</t>
  </si>
  <si>
    <t>21.050.0057-0</t>
  </si>
  <si>
    <t>21.050.0057-A</t>
  </si>
  <si>
    <t>21.050.0062-0</t>
  </si>
  <si>
    <t>21.050.0062-A</t>
  </si>
  <si>
    <t>ARAME DE FERRO GALVANIZADO DE 12BWG, 2,76MM.FORNECIMENTO</t>
  </si>
  <si>
    <t xml:space="preserve">DESCRIÇÃO </t>
  </si>
  <si>
    <t>DESCR1,C,60</t>
  </si>
  <si>
    <t>DESCR2,C,60</t>
  </si>
  <si>
    <t>DESCR3,C,60</t>
  </si>
  <si>
    <t>DESCR4,C,60</t>
  </si>
  <si>
    <t>DESCR5,C,60</t>
  </si>
  <si>
    <t>DESCR6,C,60</t>
  </si>
  <si>
    <t>05.001.0097-0</t>
  </si>
  <si>
    <t>05.001.0097-A</t>
  </si>
  <si>
    <t>05.001.0098-0</t>
  </si>
  <si>
    <t>05.001.0098-A</t>
  </si>
  <si>
    <t>LIMPEZA DE PISOS CERAMICO,MARMORE OU GRANITO (SEM POLIMENTO)</t>
  </si>
  <si>
    <t>05.007.0006-0</t>
  </si>
  <si>
    <t>05.007.0006-A</t>
  </si>
  <si>
    <t>05.008.0007-0</t>
  </si>
  <si>
    <t>05.008.0007-A</t>
  </si>
  <si>
    <t>05.008.0015-0</t>
  </si>
  <si>
    <t>05.008.0015-A</t>
  </si>
  <si>
    <t>07.050.0050-0</t>
  </si>
  <si>
    <t>07.050.0050-A</t>
  </si>
  <si>
    <t>07.100.0050-0</t>
  </si>
  <si>
    <t>07.100.0050-A</t>
  </si>
  <si>
    <t>08.015.0060-0</t>
  </si>
  <si>
    <t>08.015.0060-A</t>
  </si>
  <si>
    <t>08.015.0061-0</t>
  </si>
  <si>
    <t>08.015.0061-A</t>
  </si>
  <si>
    <t>08.015.0063-0</t>
  </si>
  <si>
    <t>08.015.0063-A</t>
  </si>
  <si>
    <t>08.015.0065-0</t>
  </si>
  <si>
    <t>08.015.0065-A</t>
  </si>
  <si>
    <t>08.015.0067-0</t>
  </si>
  <si>
    <t>08.015.0067-A</t>
  </si>
  <si>
    <t>08.015.0068-0</t>
  </si>
  <si>
    <t>08.015.0068-A</t>
  </si>
  <si>
    <t>08.037.0070-0</t>
  </si>
  <si>
    <t>08.037.0070-A</t>
  </si>
  <si>
    <t>08.037.0073-0</t>
  </si>
  <si>
    <t>08.037.0073-A</t>
  </si>
  <si>
    <t>08.037.0075-0</t>
  </si>
  <si>
    <t>08.037.0075-A</t>
  </si>
  <si>
    <t>08.037.0077-0</t>
  </si>
  <si>
    <t>08.037.0077-A</t>
  </si>
  <si>
    <t>LARGURA</t>
  </si>
  <si>
    <t>13.460.0025-0</t>
  </si>
  <si>
    <t>13.460.0025-A</t>
  </si>
  <si>
    <t>13.460.0030-0</t>
  </si>
  <si>
    <t>13.460.0030-A</t>
  </si>
  <si>
    <t>13.460.0032-0</t>
  </si>
  <si>
    <t>13.460.0032-A</t>
  </si>
  <si>
    <t>13.460.0035-0</t>
  </si>
  <si>
    <t>13.460.0035-A</t>
  </si>
  <si>
    <t>14.006.0239-0</t>
  </si>
  <si>
    <t>14.006.0239-A</t>
  </si>
  <si>
    <t>14.006.0241-0</t>
  </si>
  <si>
    <t>14.006.0241-A</t>
  </si>
  <si>
    <t>14.006.0242-0</t>
  </si>
  <si>
    <t>14.006.0242-A</t>
  </si>
  <si>
    <t>14.006.0250-0</t>
  </si>
  <si>
    <t>14.006.0250-A</t>
  </si>
  <si>
    <t>14.006.0251-0</t>
  </si>
  <si>
    <t>14.006.0251-A</t>
  </si>
  <si>
    <t>14.007.0039-0</t>
  </si>
  <si>
    <t>14.007.0039-A</t>
  </si>
  <si>
    <t>14.007.0100-0</t>
  </si>
  <si>
    <t>14.007.0100-A</t>
  </si>
  <si>
    <t>15.001.0069-0</t>
  </si>
  <si>
    <t>15.001.0069-A</t>
  </si>
  <si>
    <t>SIFAO EM METAL CROMADO,DE 1.1/2"X1.1/2".FORNECIMENTO</t>
  </si>
  <si>
    <t>SIFAO EM METAL CROMADO,DE 1.1/4"X1.1/2".FORNECIMENTO</t>
  </si>
  <si>
    <t>SIFAO EM METAL CROMADO,DE 1"X1.1/2".FORNECIMENTO</t>
  </si>
  <si>
    <t>SIFAO EM METAL CROMADO,DE 1"X1.1/4".FORNECIMENTO</t>
  </si>
  <si>
    <t>18.013.0126-0</t>
  </si>
  <si>
    <t>18.013.0126-A</t>
  </si>
  <si>
    <t>SIFAO SANFONADO EM PVC, UNIVERSAL.FORNECIMENTO</t>
  </si>
  <si>
    <t>18.032.0040-0</t>
  </si>
  <si>
    <t>18.032.0040-A</t>
  </si>
  <si>
    <t>18.032.0042-0</t>
  </si>
  <si>
    <t>18.032.0042-A</t>
  </si>
  <si>
    <t>19.008.0012-2</t>
  </si>
  <si>
    <t>19.008.0012-3</t>
  </si>
  <si>
    <t>19.008.0012-4</t>
  </si>
  <si>
    <t>19.008.0012-C</t>
  </si>
  <si>
    <t>19.008.0012-D</t>
  </si>
  <si>
    <t>19.008.0012-E</t>
  </si>
  <si>
    <t>19.008.0014-2</t>
  </si>
  <si>
    <t>19.008.0014-3</t>
  </si>
  <si>
    <t>19.008.0014-4</t>
  </si>
  <si>
    <t>19.008.0014-C</t>
  </si>
  <si>
    <t>19.008.0014-D</t>
  </si>
  <si>
    <t>19.008.0014-E</t>
  </si>
  <si>
    <t>20.009.0027-0</t>
  </si>
  <si>
    <t>20.009.0027-A</t>
  </si>
  <si>
    <t>20.009.0029-0</t>
  </si>
  <si>
    <t>20.009.0029-A</t>
  </si>
  <si>
    <t>20.009.0032-0</t>
  </si>
  <si>
    <t>20.009.0032-A</t>
  </si>
  <si>
    <t>58.002.0437-1</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</si>
  <si>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</si>
  <si>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</si>
  <si>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</si>
  <si>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</si>
  <si>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</si>
  <si>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</si>
  <si>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</si>
  <si>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</si>
  <si>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</si>
  <si>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</si>
  <si>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</si>
  <si>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58.002.0441-B</t>
  </si>
  <si>
    <t>9,78</t>
  </si>
  <si>
    <t>15,01</t>
  </si>
  <si>
    <t>77,87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</si>
  <si>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</si>
  <si>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</si>
  <si>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</si>
  <si>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</si>
  <si>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</si>
  <si>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</si>
  <si>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</si>
  <si>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</si>
  <si>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</si>
  <si>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</si>
  <si>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</si>
  <si>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</si>
  <si>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</si>
  <si>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</si>
  <si>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</si>
  <si>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</si>
  <si>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</si>
  <si>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</si>
  <si>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</si>
  <si>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54,42</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</si>
  <si>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</si>
  <si>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</si>
  <si>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</si>
  <si>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</si>
  <si>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</si>
  <si>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</si>
  <si>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</si>
  <si>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</si>
  <si>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</si>
  <si>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</si>
  <si>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</si>
  <si>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</si>
  <si>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</si>
  <si>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</si>
  <si>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</si>
  <si>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</si>
  <si>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</si>
  <si>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</si>
  <si>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</si>
  <si>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15,34</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</si>
  <si>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</si>
  <si>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</si>
  <si>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</si>
  <si>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</si>
  <si>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</si>
  <si>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</si>
  <si>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</si>
  <si>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</si>
  <si>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</si>
  <si>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</si>
  <si>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</si>
  <si>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</si>
  <si>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2,38</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</si>
  <si>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</si>
  <si>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</si>
  <si>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</si>
  <si>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</si>
  <si>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</si>
  <si>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</si>
  <si>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20,40</t>
  </si>
  <si>
    <t>34,02</t>
  </si>
  <si>
    <t>5,99</t>
  </si>
  <si>
    <t>16,13</t>
  </si>
  <si>
    <t>18,66</t>
  </si>
  <si>
    <t>33,39</t>
  </si>
  <si>
    <t>2,37</t>
  </si>
  <si>
    <t>17,63</t>
  </si>
  <si>
    <t>MARTELO DEMOLIDOR ELÉTRICO, COM POTÊNCIA DE 2.000 W, 1.000 IMPACTOS POR MINUTO, PESO DE 30 KG - CHP DIURNO. AF_01/2021</t>
  </si>
  <si>
    <t>68,44</t>
  </si>
  <si>
    <t>2,82</t>
  </si>
  <si>
    <t>54,15</t>
  </si>
  <si>
    <t>2,21</t>
  </si>
  <si>
    <t>1,43</t>
  </si>
  <si>
    <t>0,69</t>
  </si>
  <si>
    <t>33,26</t>
  </si>
  <si>
    <t>3,03</t>
  </si>
  <si>
    <t>52,46</t>
  </si>
  <si>
    <t>MARTELO DEMOLIDOR ELÉTRICO, COM POTÊNCIA DE 2.000 W, 1.000 IMPACTOS POR MINUTO, PESO DE 30 KG -  CHI DIURNO. AF_01/2021</t>
  </si>
  <si>
    <t>23,58</t>
  </si>
  <si>
    <t>20,97</t>
  </si>
  <si>
    <t>8,74</t>
  </si>
  <si>
    <t>20,69</t>
  </si>
  <si>
    <t>30,01</t>
  </si>
  <si>
    <t>26,69</t>
  </si>
  <si>
    <t>10,28</t>
  </si>
  <si>
    <t>5,15</t>
  </si>
  <si>
    <t>50,47</t>
  </si>
  <si>
    <t>3,65</t>
  </si>
  <si>
    <t>0,66</t>
  </si>
  <si>
    <t>36,75</t>
  </si>
  <si>
    <t>2,56</t>
  </si>
  <si>
    <t>16,77</t>
  </si>
  <si>
    <t>5,48</t>
  </si>
  <si>
    <t>2,96</t>
  </si>
  <si>
    <t>4,85</t>
  </si>
  <si>
    <t>5,30</t>
  </si>
  <si>
    <t>25,68</t>
  </si>
  <si>
    <t>3,04</t>
  </si>
  <si>
    <t>17,47</t>
  </si>
  <si>
    <t>106,41</t>
  </si>
  <si>
    <t>16,00</t>
  </si>
  <si>
    <t>2,97</t>
  </si>
  <si>
    <t>41,21</t>
  </si>
  <si>
    <t>19,76</t>
  </si>
  <si>
    <t>14,42</t>
  </si>
  <si>
    <t>0,42</t>
  </si>
  <si>
    <t>1,50</t>
  </si>
  <si>
    <t>0,32</t>
  </si>
  <si>
    <t>13,00</t>
  </si>
  <si>
    <t>1,62</t>
  </si>
  <si>
    <t>14,77</t>
  </si>
  <si>
    <t>1,59</t>
  </si>
  <si>
    <t>21,62</t>
  </si>
  <si>
    <t>14,02</t>
  </si>
  <si>
    <t>1,90</t>
  </si>
  <si>
    <t>17,53</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</si>
  <si>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</si>
  <si>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</si>
  <si>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</si>
  <si>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</si>
  <si>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15,70</t>
  </si>
  <si>
    <t>34,08</t>
  </si>
  <si>
    <t>17,34</t>
  </si>
  <si>
    <t>TELHAMENTO COM TELHA ESTRUTURAL DE FIBROCIMENTO E= 8 MM, COM ATÉ 2 ÁGUAS, INCLUSO IÇAMENTO. AF_07/2019_P</t>
  </si>
  <si>
    <t>15,85</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</si>
  <si>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</si>
  <si>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</si>
  <si>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</si>
  <si>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</si>
  <si>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</si>
  <si>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</si>
  <si>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</si>
  <si>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</si>
  <si>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</si>
  <si>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</si>
  <si>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</si>
  <si>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</si>
  <si>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</si>
  <si>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</si>
  <si>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</si>
  <si>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</si>
  <si>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</si>
  <si>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</si>
  <si>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</si>
  <si>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</si>
  <si>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</si>
  <si>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</si>
  <si>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</si>
  <si>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</si>
  <si>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</si>
  <si>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</si>
  <si>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</si>
  <si>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</si>
  <si>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</si>
  <si>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</si>
  <si>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</si>
  <si>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</si>
  <si>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</si>
  <si>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</si>
  <si>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</si>
  <si>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</si>
  <si>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</si>
  <si>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</si>
  <si>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</si>
  <si>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</si>
  <si>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</si>
  <si>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</si>
  <si>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</si>
  <si>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</si>
  <si>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</si>
  <si>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</si>
  <si>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</si>
  <si>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</si>
  <si>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</si>
  <si>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</si>
  <si>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</si>
  <si>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</si>
  <si>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</si>
  <si>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</si>
  <si>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</si>
  <si>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</si>
  <si>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</si>
  <si>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</si>
  <si>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</si>
  <si>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</si>
  <si>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</si>
  <si>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</si>
  <si>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</si>
  <si>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</si>
  <si>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</si>
  <si>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</si>
  <si>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</si>
  <si>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</si>
  <si>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</si>
  <si>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</si>
  <si>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</si>
  <si>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</si>
  <si>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</si>
  <si>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</si>
  <si>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</si>
  <si>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</si>
  <si>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</si>
  <si>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</si>
  <si>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</si>
  <si>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</si>
  <si>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</si>
  <si>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</si>
  <si>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</si>
  <si>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</si>
  <si>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</si>
  <si>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</si>
  <si>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</si>
  <si>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</si>
  <si>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</si>
  <si>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</si>
  <si>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</si>
  <si>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</si>
  <si>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</si>
  <si>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</si>
  <si>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</si>
  <si>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</si>
  <si>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</si>
  <si>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</si>
  <si>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</si>
  <si>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30,28</t>
  </si>
  <si>
    <t>34,39</t>
  </si>
  <si>
    <t>ESCORAMENTO DE VALA, TIPO PONTALETEAMENTO, COM PROFUNDIDADE DE 0 A 1,5 M, LARGURA MENOR QUE 1,5 M. AF_08/2020</t>
  </si>
  <si>
    <t>23,27</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</si>
  <si>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</si>
  <si>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</si>
  <si>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</si>
  <si>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</si>
  <si>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</si>
  <si>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</si>
  <si>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38,69</t>
  </si>
  <si>
    <t>ESCORAMENTO DE VALA, TIPO DESCONTÍNUO, COM PROFUNDIDADE DE 0 A 1,5 M, LARGURA MAIOR OU IGUAL A 1,5 M E MENOR QUE 2,5 M. AF_08/2020</t>
  </si>
  <si>
    <t>ESCORAMENTO DE VALA, TIPO DESCONTÍNUO, COM PROFUNDIDADE DE 1,5 M A 3,0 M, LARGURA MENOR QUE 1,5 M. AF_08/2020</t>
  </si>
  <si>
    <t>31,33</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</si>
  <si>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</si>
  <si>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</si>
  <si>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</si>
  <si>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</si>
  <si>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</si>
  <si>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</si>
  <si>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</si>
  <si>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</si>
  <si>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</si>
  <si>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</si>
  <si>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</si>
  <si>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</si>
  <si>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</si>
  <si>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</si>
  <si>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</si>
  <si>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</si>
  <si>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15,13</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</si>
  <si>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</si>
  <si>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</si>
  <si>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</si>
  <si>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</si>
  <si>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</si>
  <si>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</si>
  <si>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</si>
  <si>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</si>
  <si>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</si>
  <si>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</si>
  <si>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</si>
  <si>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</si>
  <si>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</si>
  <si>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</si>
  <si>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</si>
  <si>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</si>
  <si>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</si>
  <si>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</si>
  <si>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</si>
  <si>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</si>
  <si>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</si>
  <si>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</si>
  <si>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</si>
  <si>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</si>
  <si>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</si>
  <si>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</si>
  <si>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</si>
  <si>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</si>
  <si>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</si>
  <si>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</si>
  <si>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</si>
  <si>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</si>
  <si>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</si>
  <si>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</si>
  <si>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</si>
  <si>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</si>
  <si>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</si>
  <si>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</si>
  <si>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</si>
  <si>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</si>
  <si>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</si>
  <si>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</si>
  <si>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</si>
  <si>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</si>
  <si>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</si>
  <si>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</si>
  <si>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</si>
  <si>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</si>
  <si>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</si>
  <si>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</si>
  <si>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17,84</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</si>
  <si>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</si>
  <si>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</si>
  <si>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</si>
  <si>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</si>
  <si>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</si>
  <si>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</si>
  <si>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</si>
  <si>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</si>
  <si>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</si>
  <si>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</si>
  <si>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</si>
  <si>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</si>
  <si>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</si>
  <si>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14,51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</si>
  <si>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</si>
  <si>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</si>
  <si>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</si>
  <si>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</si>
  <si>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16,23</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</si>
  <si>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</si>
  <si>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</si>
  <si>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</si>
  <si>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</si>
  <si>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</si>
  <si>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</si>
  <si>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</si>
  <si>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</si>
  <si>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</si>
  <si>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</si>
  <si>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</si>
  <si>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</si>
  <si>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</si>
  <si>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</si>
  <si>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</si>
  <si>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</si>
  <si>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</si>
  <si>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</si>
  <si>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</si>
  <si>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</si>
  <si>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</si>
  <si>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</si>
  <si>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</si>
  <si>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</si>
  <si>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</si>
  <si>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</si>
  <si>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</si>
  <si>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</si>
  <si>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</si>
  <si>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</si>
  <si>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</si>
  <si>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</si>
  <si>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</si>
  <si>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</si>
  <si>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</si>
  <si>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</si>
  <si>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</si>
  <si>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</si>
  <si>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</si>
  <si>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</si>
  <si>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</si>
  <si>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</si>
  <si>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</si>
  <si>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</si>
  <si>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</si>
  <si>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</si>
  <si>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</si>
  <si>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</si>
  <si>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</si>
  <si>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</si>
  <si>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</si>
  <si>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</si>
  <si>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</si>
  <si>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</si>
  <si>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</si>
  <si>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</si>
  <si>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</si>
  <si>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</si>
  <si>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</si>
  <si>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</si>
  <si>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</si>
  <si>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</si>
  <si>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</si>
  <si>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</si>
  <si>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</si>
  <si>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</si>
  <si>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</si>
  <si>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</si>
  <si>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</si>
  <si>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</si>
  <si>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</si>
  <si>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</si>
  <si>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</si>
  <si>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</si>
  <si>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</si>
  <si>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</si>
  <si>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</si>
  <si>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</si>
  <si>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</si>
  <si>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</si>
  <si>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</si>
  <si>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</si>
  <si>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</si>
  <si>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</si>
  <si>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</si>
  <si>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</si>
  <si>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</si>
  <si>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</si>
  <si>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</si>
  <si>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</si>
  <si>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</si>
  <si>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66,37</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</si>
  <si>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</si>
  <si>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</si>
  <si>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</si>
  <si>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</si>
  <si>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24,15</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</si>
  <si>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</si>
  <si>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</si>
  <si>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</si>
  <si>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</si>
  <si>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21,79</t>
  </si>
  <si>
    <t>87,11</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</si>
  <si>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</si>
  <si>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</si>
  <si>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</si>
  <si>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23,11</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</si>
  <si>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</si>
  <si>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</si>
  <si>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</si>
  <si>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</si>
  <si>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</si>
  <si>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</si>
  <si>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</si>
  <si>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</si>
  <si>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</si>
  <si>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</si>
  <si>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</si>
  <si>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</si>
  <si>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</si>
  <si>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</si>
  <si>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</si>
  <si>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</si>
  <si>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</si>
  <si>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</si>
  <si>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</si>
  <si>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</si>
  <si>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</si>
  <si>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</si>
  <si>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</si>
  <si>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</si>
  <si>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</si>
  <si>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</si>
  <si>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</si>
  <si>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</si>
  <si>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</si>
  <si>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</si>
  <si>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</si>
  <si>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</si>
  <si>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</si>
  <si>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</si>
  <si>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</si>
  <si>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</si>
  <si>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</si>
  <si>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</si>
  <si>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</si>
  <si>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</si>
  <si>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</si>
  <si>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</si>
  <si>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</si>
  <si>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</si>
  <si>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</si>
  <si>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</si>
  <si>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</si>
  <si>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</si>
  <si>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</si>
  <si>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</si>
  <si>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</si>
  <si>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</si>
  <si>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</si>
  <si>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</si>
  <si>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</si>
  <si>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</si>
  <si>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</si>
  <si>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</si>
  <si>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</si>
  <si>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</si>
  <si>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</si>
  <si>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</si>
  <si>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</si>
  <si>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</si>
  <si>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</si>
  <si>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</si>
  <si>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</si>
  <si>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</si>
  <si>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</si>
  <si>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</si>
  <si>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</si>
  <si>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</si>
  <si>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</si>
  <si>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</si>
  <si>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</si>
  <si>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</si>
  <si>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</si>
  <si>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</si>
  <si>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</si>
  <si>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</si>
  <si>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</si>
  <si>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</si>
  <si>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</si>
  <si>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</si>
  <si>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</si>
  <si>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</si>
  <si>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</si>
  <si>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</si>
  <si>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10,93</t>
  </si>
  <si>
    <t>10,63</t>
  </si>
  <si>
    <t>11,50</t>
  </si>
  <si>
    <t>13,57</t>
  </si>
  <si>
    <t>19,60</t>
  </si>
  <si>
    <t>13,12</t>
  </si>
  <si>
    <t>21,20</t>
  </si>
  <si>
    <t>11,90</t>
  </si>
  <si>
    <t>13,92</t>
  </si>
  <si>
    <t>13,89</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</si>
  <si>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</si>
  <si>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</si>
  <si>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</si>
  <si>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</si>
  <si>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</si>
  <si>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</si>
  <si>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12,45</t>
  </si>
  <si>
    <t>13,77</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</si>
  <si>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</si>
  <si>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</si>
  <si>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</si>
  <si>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</si>
  <si>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</si>
  <si>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</si>
  <si>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</si>
  <si>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</si>
  <si>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</si>
  <si>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</si>
  <si>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</si>
  <si>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</si>
  <si>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</si>
  <si>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</si>
  <si>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</si>
  <si>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</si>
  <si>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</si>
  <si>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</si>
  <si>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</si>
  <si>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</si>
  <si>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</si>
  <si>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</si>
  <si>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</si>
  <si>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</si>
  <si>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</si>
  <si>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</si>
  <si>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</si>
  <si>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</si>
  <si>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</si>
  <si>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</si>
  <si>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</si>
  <si>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</si>
  <si>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33,68</t>
  </si>
  <si>
    <t>35,81</t>
  </si>
  <si>
    <t>61,16</t>
  </si>
  <si>
    <t>PILAR METÁLICO PERFIL LAMINADO OU SOLDADO EM AÇO ESTRUTURAL, COM CONEXÕES SOLDADAS, INCLUSOS MÃO DE OBRA, TRANSPORTE E IÇAMENTO UTILIZANDO GUINDASTE - FORNECIMENTO E INSTALAÇÃO. AF_01/2020_P</t>
  </si>
  <si>
    <t>16,26</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</si>
  <si>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</si>
  <si>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</si>
  <si>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25,66</t>
  </si>
  <si>
    <t>CONTRAVENTAMENTO COM CANTONEIRAS DE AÇO, ABAS IGUAIS, COM CONEXÕES SOLDADAS, INCLUSOS MÃO DE OBRA, TRANSPORTE E IÇAMENTO UTILIZANDO GRUA, PARA EDIFÍCIOS DE 6 A 10 PAVIMENTOS - FORNECIMENTO E INSTALAÇÃO. AF_01/2020_P</t>
  </si>
  <si>
    <t>16,24</t>
  </si>
  <si>
    <t>14,36</t>
  </si>
  <si>
    <t>7,32</t>
  </si>
  <si>
    <t>6,09</t>
  </si>
  <si>
    <t>24,80</t>
  </si>
  <si>
    <t>13,67</t>
  </si>
  <si>
    <t>5,00</t>
  </si>
  <si>
    <t>6,55</t>
  </si>
  <si>
    <t>10,91</t>
  </si>
  <si>
    <t>14,20</t>
  </si>
  <si>
    <t>10,90</t>
  </si>
  <si>
    <t>16,45</t>
  </si>
  <si>
    <t>19,82</t>
  </si>
  <si>
    <t>16,20</t>
  </si>
  <si>
    <t>19,09</t>
  </si>
  <si>
    <t>29,53</t>
  </si>
  <si>
    <t>7,43</t>
  </si>
  <si>
    <t>11,54</t>
  </si>
  <si>
    <t>10,38</t>
  </si>
  <si>
    <t>12,62</t>
  </si>
  <si>
    <t>7,70</t>
  </si>
  <si>
    <t>15,24</t>
  </si>
  <si>
    <t>52,02</t>
  </si>
  <si>
    <t>72,05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</si>
  <si>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</si>
  <si>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</si>
  <si>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</si>
  <si>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</si>
  <si>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</si>
  <si>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</si>
  <si>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11,64</t>
  </si>
  <si>
    <t>15,54</t>
  </si>
  <si>
    <t>32,69</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</si>
  <si>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</si>
  <si>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</si>
  <si>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</si>
  <si>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</si>
  <si>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</si>
  <si>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</si>
  <si>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</si>
  <si>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</si>
  <si>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</si>
  <si>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</si>
  <si>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</si>
  <si>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</si>
  <si>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</si>
  <si>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</si>
  <si>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</si>
  <si>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</si>
  <si>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</si>
  <si>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</si>
  <si>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</si>
  <si>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</si>
  <si>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</si>
  <si>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</si>
  <si>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</si>
  <si>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</si>
  <si>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</si>
  <si>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</si>
  <si>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</si>
  <si>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</si>
  <si>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</si>
  <si>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</si>
  <si>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</si>
  <si>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</si>
  <si>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</si>
  <si>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</si>
  <si>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</si>
  <si>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</si>
  <si>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</si>
  <si>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</si>
  <si>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</si>
  <si>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</si>
  <si>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</si>
  <si>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</si>
  <si>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</si>
  <si>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</si>
  <si>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</si>
  <si>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</si>
  <si>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</si>
  <si>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</si>
  <si>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</si>
  <si>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15,31</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</si>
  <si>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</si>
  <si>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</si>
  <si>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</si>
  <si>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</si>
  <si>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</si>
  <si>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</si>
  <si>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</si>
  <si>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</si>
  <si>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</si>
  <si>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</si>
  <si>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</si>
  <si>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</si>
  <si>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</si>
  <si>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</si>
  <si>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</si>
  <si>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</si>
  <si>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46,48</t>
  </si>
  <si>
    <t>75,10</t>
  </si>
  <si>
    <t>78,57</t>
  </si>
  <si>
    <t>34,73</t>
  </si>
  <si>
    <t>95,57</t>
  </si>
  <si>
    <t>48,96</t>
  </si>
  <si>
    <t>39,87</t>
  </si>
  <si>
    <t>24,77</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</si>
  <si>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</si>
  <si>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</si>
  <si>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</si>
  <si>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</si>
  <si>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</si>
  <si>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</si>
  <si>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</si>
  <si>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</si>
  <si>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</si>
  <si>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</si>
  <si>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</si>
  <si>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</si>
  <si>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</si>
  <si>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</si>
  <si>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</si>
  <si>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</si>
  <si>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</si>
  <si>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</si>
  <si>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</si>
  <si>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</si>
  <si>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</si>
  <si>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</si>
  <si>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</si>
  <si>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</si>
  <si>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</si>
  <si>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</si>
  <si>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</si>
  <si>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</si>
  <si>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</si>
  <si>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</si>
  <si>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</si>
  <si>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</si>
  <si>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</si>
  <si>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</si>
  <si>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</si>
  <si>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</si>
  <si>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</si>
  <si>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</si>
  <si>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</si>
  <si>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</si>
  <si>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</si>
  <si>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</si>
  <si>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</si>
  <si>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</si>
  <si>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</si>
  <si>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</si>
  <si>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</si>
  <si>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</si>
  <si>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</si>
  <si>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</si>
  <si>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</si>
  <si>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</si>
  <si>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</si>
  <si>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</si>
  <si>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</si>
  <si>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</si>
  <si>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</si>
  <si>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</si>
  <si>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</si>
  <si>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</si>
  <si>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</si>
  <si>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6,64</t>
  </si>
  <si>
    <t>7,11</t>
  </si>
  <si>
    <t>18,25</t>
  </si>
  <si>
    <t>20,17</t>
  </si>
  <si>
    <t>11,24</t>
  </si>
  <si>
    <t>2,01</t>
  </si>
  <si>
    <t>4,63</t>
  </si>
  <si>
    <t>20,35</t>
  </si>
  <si>
    <t>32,89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</si>
  <si>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</si>
  <si>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</si>
  <si>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</si>
  <si>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12,07</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</si>
  <si>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</si>
  <si>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</si>
  <si>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19,87</t>
  </si>
  <si>
    <t>27,60</t>
  </si>
  <si>
    <t>33,85</t>
  </si>
  <si>
    <t>42,49</t>
  </si>
  <si>
    <t>67,78</t>
  </si>
  <si>
    <t>137,84</t>
  </si>
  <si>
    <t>37,76</t>
  </si>
  <si>
    <t>76,60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</si>
  <si>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</si>
  <si>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</si>
  <si>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</si>
  <si>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</si>
  <si>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</si>
  <si>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</si>
  <si>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</si>
  <si>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</si>
  <si>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</si>
  <si>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</si>
  <si>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</si>
  <si>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</si>
  <si>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</si>
  <si>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</si>
  <si>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</si>
  <si>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</si>
  <si>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</si>
  <si>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</si>
  <si>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</si>
  <si>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</si>
  <si>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</si>
  <si>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</si>
  <si>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</si>
  <si>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</si>
  <si>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</si>
  <si>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</si>
  <si>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</si>
  <si>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</si>
  <si>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</si>
  <si>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</si>
  <si>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</si>
  <si>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</si>
  <si>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15,75</t>
  </si>
  <si>
    <t>TUBO DE AÇO PRETO SEM COSTURA, CONEXÃO SOLDADA, DN 40 (1 1/2"), INSTALADO EM REDE DE ALIMENTAÇÃO PARA HIDRANTE - FORNECIMENTO E INSTALAÇÃO. AF_10/2020</t>
  </si>
  <si>
    <t>14,10</t>
  </si>
  <si>
    <t>54,91</t>
  </si>
  <si>
    <t>97,23</t>
  </si>
  <si>
    <t>102,28</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</si>
  <si>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</si>
  <si>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</si>
  <si>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</si>
  <si>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</si>
  <si>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</si>
  <si>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</si>
  <si>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</si>
  <si>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</si>
  <si>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</si>
  <si>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36,21</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</si>
  <si>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</si>
  <si>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</si>
  <si>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</si>
  <si>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</si>
  <si>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</si>
  <si>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</si>
  <si>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</si>
  <si>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</si>
  <si>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</si>
  <si>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</si>
  <si>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</si>
  <si>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</si>
  <si>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</si>
  <si>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</si>
  <si>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</si>
  <si>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</si>
  <si>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</si>
  <si>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</si>
  <si>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</si>
  <si>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</si>
  <si>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12,79</t>
  </si>
  <si>
    <t>9,89</t>
  </si>
  <si>
    <t>12,00</t>
  </si>
  <si>
    <t>15,19</t>
  </si>
  <si>
    <t>8,65</t>
  </si>
  <si>
    <t>13,55</t>
  </si>
  <si>
    <t>7,21</t>
  </si>
  <si>
    <t>12,64</t>
  </si>
  <si>
    <t>3,77</t>
  </si>
  <si>
    <t>6,71</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</si>
  <si>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</si>
  <si>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</si>
  <si>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14,40</t>
  </si>
  <si>
    <t>16,22</t>
  </si>
  <si>
    <t>24,21</t>
  </si>
  <si>
    <t>29,22</t>
  </si>
  <si>
    <t>20,12</t>
  </si>
  <si>
    <t>29,11</t>
  </si>
  <si>
    <t>6,46</t>
  </si>
  <si>
    <t>30,18</t>
  </si>
  <si>
    <t>44,23</t>
  </si>
  <si>
    <t>TÊ DE INSPEÇÃO, PVC, SERIE R, ÁGUA PLUVIAL, DN 150 X 100 MM, JUNTA ELÁSTICA, FORNECIDO E INSTALADO EM CONDUTORES VERTICAIS DE ÁGUAS PLUVIAIS. AF_12/2014</t>
  </si>
  <si>
    <t>38,21</t>
  </si>
  <si>
    <t>19,34</t>
  </si>
  <si>
    <t>18,00</t>
  </si>
  <si>
    <t>39,74</t>
  </si>
  <si>
    <t>12,09</t>
  </si>
  <si>
    <t>13,24</t>
  </si>
  <si>
    <t>19,83</t>
  </si>
  <si>
    <t>23,28</t>
  </si>
  <si>
    <t>17,66</t>
  </si>
  <si>
    <t>6,07</t>
  </si>
  <si>
    <t>18,38</t>
  </si>
  <si>
    <t>24,23</t>
  </si>
  <si>
    <t>13,33</t>
  </si>
  <si>
    <t>28,57</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</si>
  <si>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</si>
  <si>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</si>
  <si>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</si>
  <si>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</si>
  <si>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</si>
  <si>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</si>
  <si>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</si>
  <si>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</si>
  <si>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</si>
  <si>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</si>
  <si>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</si>
  <si>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</si>
  <si>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</si>
  <si>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</si>
  <si>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</si>
  <si>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</si>
  <si>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</si>
  <si>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</si>
  <si>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</si>
  <si>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</si>
  <si>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</si>
  <si>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</si>
  <si>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</si>
  <si>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</si>
  <si>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</si>
  <si>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</si>
  <si>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</si>
  <si>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</si>
  <si>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</si>
  <si>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</si>
  <si>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</si>
  <si>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</si>
  <si>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</si>
  <si>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</si>
  <si>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</si>
  <si>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</si>
  <si>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</si>
  <si>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</si>
  <si>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</si>
  <si>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</si>
  <si>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</si>
  <si>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</si>
  <si>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</si>
  <si>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</si>
  <si>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</si>
  <si>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</si>
  <si>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</si>
  <si>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</si>
  <si>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</si>
  <si>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</si>
  <si>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</si>
  <si>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</si>
  <si>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</si>
  <si>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</si>
  <si>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</si>
  <si>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</si>
  <si>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</si>
  <si>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</si>
  <si>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</si>
  <si>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</si>
  <si>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</si>
  <si>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</si>
  <si>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</si>
  <si>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</si>
  <si>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</si>
  <si>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</si>
  <si>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115,27</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</si>
  <si>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</si>
  <si>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</si>
  <si>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</si>
  <si>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</si>
  <si>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</si>
  <si>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</si>
  <si>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</si>
  <si>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</si>
  <si>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</si>
  <si>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</si>
  <si>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13,83</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</si>
  <si>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</si>
  <si>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</si>
  <si>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</si>
  <si>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22,49</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</si>
  <si>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</si>
  <si>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</si>
  <si>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</si>
  <si>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</si>
  <si>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</si>
  <si>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</si>
  <si>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</si>
  <si>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</si>
  <si>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</si>
  <si>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</si>
  <si>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</si>
  <si>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</si>
  <si>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</si>
  <si>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</si>
  <si>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</si>
  <si>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</si>
  <si>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</si>
  <si>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</si>
  <si>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</si>
  <si>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</si>
  <si>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</si>
  <si>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43,46</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</si>
  <si>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</si>
  <si>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</si>
  <si>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</si>
  <si>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</si>
  <si>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</si>
  <si>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</si>
  <si>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</si>
  <si>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</si>
  <si>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52,88</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</si>
  <si>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</si>
  <si>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</si>
  <si>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</si>
  <si>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</si>
  <si>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</si>
  <si>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</si>
  <si>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</si>
  <si>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</si>
  <si>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</si>
  <si>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</si>
  <si>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</si>
  <si>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</si>
  <si>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</si>
  <si>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</si>
  <si>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</si>
  <si>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</si>
  <si>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</si>
  <si>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</si>
  <si>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</si>
  <si>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</si>
  <si>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</si>
  <si>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</si>
  <si>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</si>
  <si>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</si>
  <si>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</si>
  <si>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</si>
  <si>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</si>
  <si>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</si>
  <si>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</si>
  <si>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</si>
  <si>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</si>
  <si>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</si>
  <si>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</si>
  <si>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</si>
  <si>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</si>
  <si>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</si>
  <si>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</si>
  <si>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</si>
  <si>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</si>
  <si>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45,55</t>
  </si>
  <si>
    <t>73,26</t>
  </si>
  <si>
    <t>33,56</t>
  </si>
  <si>
    <t>61,63</t>
  </si>
  <si>
    <t>22,19</t>
  </si>
  <si>
    <t>8,90</t>
  </si>
  <si>
    <t>36,58</t>
  </si>
  <si>
    <t>26,47</t>
  </si>
  <si>
    <t>75,49</t>
  </si>
  <si>
    <t>13,88</t>
  </si>
  <si>
    <t>91,20</t>
  </si>
  <si>
    <t>43,14</t>
  </si>
  <si>
    <t>SPRINKLER TIPO PENDENTE, 68 °C, UNIÃO POR ROSCA DN 15 (1/2") - FORNECIMENTO E INSTALAÇÃO. AF_10/2020</t>
  </si>
  <si>
    <t>42,51</t>
  </si>
  <si>
    <t>26,92</t>
  </si>
  <si>
    <t>14,48</t>
  </si>
  <si>
    <t>23,70</t>
  </si>
  <si>
    <t>13,51</t>
  </si>
  <si>
    <t>42,18</t>
  </si>
  <si>
    <t>18,05</t>
  </si>
  <si>
    <t>19,42</t>
  </si>
  <si>
    <t>32,95</t>
  </si>
  <si>
    <t>32,46</t>
  </si>
  <si>
    <t>35,88</t>
  </si>
  <si>
    <t>36,39</t>
  </si>
  <si>
    <t>29,08</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</si>
  <si>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</si>
  <si>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</si>
  <si>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</si>
  <si>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</si>
  <si>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</si>
  <si>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</si>
  <si>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</si>
  <si>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</si>
  <si>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</si>
  <si>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</si>
  <si>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</si>
  <si>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</si>
  <si>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</si>
  <si>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</si>
  <si>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</si>
  <si>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</si>
  <si>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</si>
  <si>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</si>
  <si>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</si>
  <si>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</si>
  <si>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</si>
  <si>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</si>
  <si>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</si>
  <si>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</si>
  <si>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</si>
  <si>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</si>
  <si>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</si>
  <si>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</si>
  <si>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</si>
  <si>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</si>
  <si>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</si>
  <si>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</si>
  <si>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</si>
  <si>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</si>
  <si>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</si>
  <si>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</si>
  <si>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</si>
  <si>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</si>
  <si>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</si>
  <si>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</si>
  <si>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</si>
  <si>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</si>
  <si>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</si>
  <si>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</si>
  <si>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</si>
  <si>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</si>
  <si>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</si>
  <si>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</si>
  <si>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</si>
  <si>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</si>
  <si>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</si>
  <si>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</si>
  <si>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</si>
  <si>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</si>
  <si>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</si>
  <si>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</si>
  <si>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</si>
  <si>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</si>
  <si>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</si>
  <si>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</si>
  <si>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34,47</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</si>
  <si>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</si>
  <si>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</si>
  <si>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</si>
  <si>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</si>
  <si>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</si>
  <si>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</si>
  <si>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</si>
  <si>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</si>
  <si>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</si>
  <si>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</si>
  <si>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</si>
  <si>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</si>
  <si>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</si>
  <si>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</si>
  <si>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</si>
  <si>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</si>
  <si>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</si>
  <si>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</si>
  <si>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</si>
  <si>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</si>
  <si>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</si>
  <si>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</si>
  <si>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</si>
  <si>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</si>
  <si>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</si>
  <si>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</si>
  <si>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</si>
  <si>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</si>
  <si>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</si>
  <si>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</si>
  <si>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</si>
  <si>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47,60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</si>
  <si>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</si>
  <si>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</si>
  <si>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</si>
  <si>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</si>
  <si>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</si>
  <si>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</si>
  <si>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</si>
  <si>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</si>
  <si>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</si>
  <si>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</si>
  <si>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</si>
  <si>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</si>
  <si>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</si>
  <si>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</si>
  <si>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</si>
  <si>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</si>
  <si>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</si>
  <si>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</si>
  <si>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</si>
  <si>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</si>
  <si>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</si>
  <si>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</si>
  <si>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</si>
  <si>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</si>
  <si>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</si>
  <si>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</si>
  <si>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</si>
  <si>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</si>
  <si>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</si>
  <si>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</si>
  <si>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</si>
  <si>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</si>
  <si>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</si>
  <si>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</si>
  <si>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</si>
  <si>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</si>
  <si>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</si>
  <si>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</si>
  <si>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26,90</t>
  </si>
  <si>
    <t>19,40</t>
  </si>
  <si>
    <t>31,55</t>
  </si>
  <si>
    <t>46,89</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</si>
  <si>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</si>
  <si>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</si>
  <si>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</si>
  <si>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</si>
  <si>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</si>
  <si>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</si>
  <si>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</si>
  <si>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</si>
  <si>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</si>
  <si>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</si>
  <si>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</si>
  <si>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</si>
  <si>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</si>
  <si>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</si>
  <si>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</si>
  <si>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</si>
  <si>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</si>
  <si>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</si>
  <si>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</si>
  <si>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</si>
  <si>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</si>
  <si>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</si>
  <si>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</si>
  <si>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</si>
  <si>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</si>
  <si>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</si>
  <si>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</si>
  <si>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</si>
  <si>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</si>
  <si>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</si>
  <si>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</si>
  <si>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</si>
  <si>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</si>
  <si>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</si>
  <si>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</si>
  <si>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</si>
  <si>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</si>
  <si>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</si>
  <si>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</si>
  <si>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</si>
  <si>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</si>
  <si>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</si>
  <si>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</si>
  <si>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</si>
  <si>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</si>
  <si>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</si>
  <si>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</si>
  <si>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</si>
  <si>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</si>
  <si>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</si>
  <si>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</si>
  <si>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KIT CAVALETE PARA MEDIÇÃO DE ÁGUA - ENTRADA PRINCIPAL, EM AÇO GALVANIZADO DN 25 (1 )   FORNECIMENTO E INSTALAÇÃO (EXCLUSIVE HIDRÔMETRO). AF_11/2016</t>
  </si>
  <si>
    <t>30,63</t>
  </si>
  <si>
    <t>1,37</t>
  </si>
  <si>
    <t>4,51</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</si>
  <si>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</si>
  <si>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</si>
  <si>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</si>
  <si>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</si>
  <si>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</si>
  <si>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</si>
  <si>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</si>
  <si>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</si>
  <si>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</si>
  <si>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</si>
  <si>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</si>
  <si>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</si>
  <si>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</si>
  <si>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</si>
  <si>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</si>
  <si>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</si>
  <si>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</si>
  <si>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</si>
  <si>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</si>
  <si>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14,72</t>
  </si>
  <si>
    <t>14,04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</si>
  <si>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</si>
  <si>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</si>
  <si>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</si>
  <si>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</si>
  <si>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3,98</t>
  </si>
  <si>
    <t>ESCAVAÇÃO MANUAL DE VALA COM PROFUNDIDADE MENOR OU IGUAL A 1,30 M. AF_02/2021</t>
  </si>
  <si>
    <t>7,69</t>
  </si>
  <si>
    <t>9,09</t>
  </si>
  <si>
    <t>8,84</t>
  </si>
  <si>
    <t>8,55</t>
  </si>
  <si>
    <t>22,01</t>
  </si>
  <si>
    <t>0,56</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</si>
  <si>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</si>
  <si>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</si>
  <si>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</si>
  <si>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</si>
  <si>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</si>
  <si>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</si>
  <si>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</si>
  <si>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</si>
  <si>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</si>
  <si>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</si>
  <si>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96,28</t>
  </si>
  <si>
    <t>70,18</t>
  </si>
  <si>
    <t>86,80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</si>
  <si>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</si>
  <si>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</si>
  <si>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</si>
  <si>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</si>
  <si>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</si>
  <si>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</si>
  <si>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</si>
  <si>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</si>
  <si>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</si>
  <si>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</si>
  <si>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</si>
  <si>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</si>
  <si>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</si>
  <si>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</si>
  <si>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</si>
  <si>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</si>
  <si>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</si>
  <si>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</si>
  <si>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</si>
  <si>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</si>
  <si>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</si>
  <si>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</si>
  <si>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</si>
  <si>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</si>
  <si>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</si>
  <si>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</si>
  <si>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</si>
  <si>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</si>
  <si>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</si>
  <si>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</si>
  <si>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</si>
  <si>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</si>
  <si>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</si>
  <si>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</si>
  <si>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</si>
  <si>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</si>
  <si>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</si>
  <si>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</si>
  <si>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</si>
  <si>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</si>
  <si>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</si>
  <si>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</si>
  <si>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</si>
  <si>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</si>
  <si>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</si>
  <si>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</si>
  <si>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</si>
  <si>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</si>
  <si>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</si>
  <si>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</si>
  <si>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</si>
  <si>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</si>
  <si>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</si>
  <si>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</si>
  <si>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</si>
  <si>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</si>
  <si>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</si>
  <si>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</si>
  <si>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</si>
  <si>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</si>
  <si>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</si>
  <si>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</si>
  <si>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</si>
  <si>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</si>
  <si>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1,99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</si>
  <si>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</si>
  <si>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</si>
  <si>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82,36</t>
  </si>
  <si>
    <t>70,36</t>
  </si>
  <si>
    <t>94,63</t>
  </si>
  <si>
    <t>18,98</t>
  </si>
  <si>
    <t>30,44</t>
  </si>
  <si>
    <t>26,32</t>
  </si>
  <si>
    <t>40,03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</si>
  <si>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</si>
  <si>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</si>
  <si>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</si>
  <si>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</si>
  <si>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</si>
  <si>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</si>
  <si>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</si>
  <si>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</si>
  <si>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</si>
  <si>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</si>
  <si>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</si>
  <si>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</si>
  <si>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</si>
  <si>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</si>
  <si>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19,77</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</si>
  <si>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</si>
  <si>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</si>
  <si>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</si>
  <si>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</si>
  <si>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</si>
  <si>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</si>
  <si>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</si>
  <si>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</si>
  <si>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</si>
  <si>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</si>
  <si>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</si>
  <si>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</si>
  <si>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</si>
  <si>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</si>
  <si>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21,29</t>
  </si>
  <si>
    <t>25,78</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</si>
  <si>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</si>
  <si>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</si>
  <si>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12,48</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</si>
  <si>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</si>
  <si>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</si>
  <si>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</si>
  <si>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</si>
  <si>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12,22</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</si>
  <si>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</si>
  <si>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</si>
  <si>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</si>
  <si>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</si>
  <si>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</si>
  <si>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</si>
  <si>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8,35</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</si>
  <si>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</si>
  <si>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</si>
  <si>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</si>
  <si>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29,74</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</si>
  <si>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</si>
  <si>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</si>
  <si>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</si>
  <si>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</si>
  <si>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</si>
  <si>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</si>
  <si>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</si>
  <si>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</si>
  <si>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</si>
  <si>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10,19</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</si>
  <si>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</si>
  <si>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</si>
  <si>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</si>
  <si>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</si>
  <si>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</si>
  <si>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</si>
  <si>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</si>
  <si>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</si>
  <si>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</si>
  <si>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</si>
  <si>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</si>
  <si>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</si>
  <si>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</si>
  <si>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</si>
  <si>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</si>
  <si>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</si>
  <si>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</si>
  <si>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</si>
  <si>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</si>
  <si>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</si>
  <si>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</si>
  <si>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</si>
  <si>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</si>
  <si>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</si>
  <si>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</si>
  <si>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</si>
  <si>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</si>
  <si>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</si>
  <si>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</si>
  <si>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</si>
  <si>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</si>
  <si>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</si>
  <si>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</si>
  <si>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</si>
  <si>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</si>
  <si>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</si>
  <si>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</si>
  <si>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</si>
  <si>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</si>
  <si>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</si>
  <si>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</si>
  <si>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</si>
  <si>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</si>
  <si>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</si>
  <si>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</si>
  <si>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</si>
  <si>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</si>
  <si>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</si>
  <si>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</si>
  <si>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</si>
  <si>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</si>
  <si>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</si>
  <si>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</si>
  <si>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</si>
  <si>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22,05</t>
  </si>
  <si>
    <t>22,13</t>
  </si>
  <si>
    <t>37,93</t>
  </si>
  <si>
    <t>99,05</t>
  </si>
  <si>
    <t>94,30</t>
  </si>
  <si>
    <t>66,22</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</si>
  <si>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</si>
  <si>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</si>
  <si>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</si>
  <si>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</si>
  <si>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52,54</t>
  </si>
  <si>
    <t>63,61</t>
  </si>
  <si>
    <t>7,75</t>
  </si>
  <si>
    <t>16,75</t>
  </si>
  <si>
    <t>0,36</t>
  </si>
  <si>
    <t>10,58</t>
  </si>
  <si>
    <t>6,11</t>
  </si>
  <si>
    <t>5,81</t>
  </si>
  <si>
    <t>21,49</t>
  </si>
  <si>
    <t>14,32</t>
  </si>
  <si>
    <t>3,68</t>
  </si>
  <si>
    <t>30,42</t>
  </si>
  <si>
    <t>19,66</t>
  </si>
  <si>
    <t>0,48</t>
  </si>
  <si>
    <t>32,83</t>
  </si>
  <si>
    <t>13,21</t>
  </si>
  <si>
    <t>1,88</t>
  </si>
  <si>
    <t>1,09</t>
  </si>
  <si>
    <t>1,16</t>
  </si>
  <si>
    <t>6,38</t>
  </si>
  <si>
    <t>3,61</t>
  </si>
  <si>
    <t>4,21</t>
  </si>
  <si>
    <t>21,34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</si>
  <si>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</si>
  <si>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</si>
  <si>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</si>
  <si>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23,24</t>
  </si>
  <si>
    <t>27,24</t>
  </si>
  <si>
    <t>32,50</t>
  </si>
  <si>
    <t>14,11</t>
  </si>
  <si>
    <t>68,85</t>
  </si>
  <si>
    <t>216,60</t>
  </si>
  <si>
    <t>24,47</t>
  </si>
  <si>
    <t>26,45</t>
  </si>
  <si>
    <t>35,75</t>
  </si>
  <si>
    <t>1,25</t>
  </si>
  <si>
    <t>56,58</t>
  </si>
  <si>
    <t>7,18</t>
  </si>
  <si>
    <t>34,37</t>
  </si>
  <si>
    <t>56,40</t>
  </si>
  <si>
    <t>12,33</t>
  </si>
  <si>
    <t>18,71</t>
  </si>
  <si>
    <t>21,01</t>
  </si>
  <si>
    <t>19,39</t>
  </si>
  <si>
    <t>35,33</t>
  </si>
  <si>
    <t>Base: SINAPI / EMOP / SCO</t>
  </si>
  <si>
    <t>Local e data</t>
  </si>
  <si>
    <t>Representante Proponente/Tomador</t>
  </si>
  <si>
    <t>OBRA: DRENAGEM PLUVIAL, PAVIMENTAÇÃO E SINALIZAÇÃO VIÁRIA</t>
  </si>
  <si>
    <t>05.021.0110-0</t>
  </si>
  <si>
    <t>05.021.0110-A</t>
  </si>
  <si>
    <t>05.021.0112-0</t>
  </si>
  <si>
    <t>05.021.0112-A</t>
  </si>
  <si>
    <t>05.058.0100-0</t>
  </si>
  <si>
    <t>05.058.0100-A</t>
  </si>
  <si>
    <t>14.002.0265-0</t>
  </si>
  <si>
    <t>14.002.0265-A</t>
  </si>
  <si>
    <t>15.028.0028-0</t>
  </si>
  <si>
    <t>15.028.0028-A</t>
  </si>
  <si>
    <t>18.021.0050-0</t>
  </si>
  <si>
    <t>18.021.0050-A</t>
  </si>
  <si>
    <t>15,47</t>
  </si>
  <si>
    <t>57,42</t>
  </si>
  <si>
    <t>5,43</t>
  </si>
  <si>
    <t>6,08</t>
  </si>
  <si>
    <t>31,28</t>
  </si>
  <si>
    <t>81,02</t>
  </si>
  <si>
    <t>42,08</t>
  </si>
  <si>
    <t>77,61</t>
  </si>
  <si>
    <t>29,05</t>
  </si>
  <si>
    <t>35,69</t>
  </si>
  <si>
    <t>95,42</t>
  </si>
  <si>
    <t>5,67</t>
  </si>
  <si>
    <t>7,20</t>
  </si>
  <si>
    <t>7,00</t>
  </si>
  <si>
    <t>15,99</t>
  </si>
  <si>
    <t>39,88</t>
  </si>
  <si>
    <t>20,14</t>
  </si>
  <si>
    <t>21,14</t>
  </si>
  <si>
    <t>21,45</t>
  </si>
  <si>
    <t>26,11</t>
  </si>
  <si>
    <t>40,00</t>
  </si>
  <si>
    <t>49,28</t>
  </si>
  <si>
    <t>51,75</t>
  </si>
  <si>
    <t>86,67</t>
  </si>
  <si>
    <t>127,45</t>
  </si>
  <si>
    <t>6,14</t>
  </si>
  <si>
    <t>11,39</t>
  </si>
  <si>
    <t>14,00</t>
  </si>
  <si>
    <t>9,39</t>
  </si>
  <si>
    <t>116,79</t>
  </si>
  <si>
    <t>173,82</t>
  </si>
  <si>
    <t>34,84</t>
  </si>
  <si>
    <t>9,14</t>
  </si>
  <si>
    <t>15,64</t>
  </si>
  <si>
    <t>232,28</t>
  </si>
  <si>
    <t>4,76</t>
  </si>
  <si>
    <t>44,17</t>
  </si>
  <si>
    <t>11,27</t>
  </si>
  <si>
    <t>175,98</t>
  </si>
  <si>
    <t>160,32</t>
  </si>
  <si>
    <t>1,78</t>
  </si>
  <si>
    <t>8,47</t>
  </si>
  <si>
    <t>13,64</t>
  </si>
  <si>
    <t>13,53</t>
  </si>
  <si>
    <t>14,09</t>
  </si>
  <si>
    <t>57,24</t>
  </si>
  <si>
    <t>147,90</t>
  </si>
  <si>
    <t>2,72</t>
  </si>
  <si>
    <t>15,92</t>
  </si>
  <si>
    <t>184,36</t>
  </si>
  <si>
    <t>16,42</t>
  </si>
  <si>
    <t>7,35</t>
  </si>
  <si>
    <t>193,80</t>
  </si>
  <si>
    <t>33,91</t>
  </si>
  <si>
    <t>57,54</t>
  </si>
  <si>
    <t>4,35</t>
  </si>
  <si>
    <t>7,45</t>
  </si>
  <si>
    <t>61,80</t>
  </si>
  <si>
    <t>32,59</t>
  </si>
  <si>
    <t>70,08</t>
  </si>
  <si>
    <t>44,43</t>
  </si>
  <si>
    <t>0,43</t>
  </si>
  <si>
    <t>0,80</t>
  </si>
  <si>
    <t>4,77</t>
  </si>
  <si>
    <t>179,06</t>
  </si>
  <si>
    <t>59,91</t>
  </si>
  <si>
    <t>6,21</t>
  </si>
  <si>
    <t>132,61</t>
  </si>
  <si>
    <t>13,37</t>
  </si>
  <si>
    <t>0,77</t>
  </si>
  <si>
    <t>45,89</t>
  </si>
  <si>
    <t>34,65</t>
  </si>
  <si>
    <t>32,65</t>
  </si>
  <si>
    <t>38,94</t>
  </si>
  <si>
    <t>32,37</t>
  </si>
  <si>
    <t>71,83</t>
  </si>
  <si>
    <t>49,16</t>
  </si>
  <si>
    <t>56,32</t>
  </si>
  <si>
    <t>31,77</t>
  </si>
  <si>
    <t>4,56</t>
  </si>
  <si>
    <t>37,57</t>
  </si>
  <si>
    <t>71,45</t>
  </si>
  <si>
    <t>47,17</t>
  </si>
  <si>
    <t>37,10</t>
  </si>
  <si>
    <t>40,49</t>
  </si>
  <si>
    <t>51,88</t>
  </si>
  <si>
    <t>53,62</t>
  </si>
  <si>
    <t>4,32</t>
  </si>
  <si>
    <t>16,06</t>
  </si>
  <si>
    <t>88,78</t>
  </si>
  <si>
    <t>4,79</t>
  </si>
  <si>
    <t>2,60</t>
  </si>
  <si>
    <t>3,13</t>
  </si>
  <si>
    <t>17,81</t>
  </si>
  <si>
    <t>2,41</t>
  </si>
  <si>
    <t>3,83</t>
  </si>
  <si>
    <t>7,68</t>
  </si>
  <si>
    <t>26,38</t>
  </si>
  <si>
    <t>10,55</t>
  </si>
  <si>
    <t>3,01</t>
  </si>
  <si>
    <t>24,39</t>
  </si>
  <si>
    <t>3,84</t>
  </si>
  <si>
    <t>32,27</t>
  </si>
  <si>
    <t>90,05</t>
  </si>
  <si>
    <t>64,61</t>
  </si>
  <si>
    <t>26,64</t>
  </si>
  <si>
    <t>26,28</t>
  </si>
  <si>
    <t>3,62</t>
  </si>
  <si>
    <t>3,96</t>
  </si>
  <si>
    <t>5,92</t>
  </si>
  <si>
    <t>7,02</t>
  </si>
  <si>
    <t>11,40</t>
  </si>
  <si>
    <t>39,94</t>
  </si>
  <si>
    <t>5,77</t>
  </si>
  <si>
    <t>2,49</t>
  </si>
  <si>
    <t>1,21</t>
  </si>
  <si>
    <t>2,09</t>
  </si>
  <si>
    <t>18,92</t>
  </si>
  <si>
    <t>19,28</t>
  </si>
  <si>
    <t>24,13</t>
  </si>
  <si>
    <t>29,44</t>
  </si>
  <si>
    <t>2,40</t>
  </si>
  <si>
    <t>5,11</t>
  </si>
  <si>
    <t>1,60</t>
  </si>
  <si>
    <t>3,09</t>
  </si>
  <si>
    <t>40,50</t>
  </si>
  <si>
    <t>210,44</t>
  </si>
  <si>
    <t>4,11</t>
  </si>
  <si>
    <t>5,71</t>
  </si>
  <si>
    <t>6,50</t>
  </si>
  <si>
    <t>16,01</t>
  </si>
  <si>
    <t>51,11</t>
  </si>
  <si>
    <t>3,88</t>
  </si>
  <si>
    <t>17,42</t>
  </si>
  <si>
    <t>2,66</t>
  </si>
  <si>
    <t>5,40</t>
  </si>
  <si>
    <t>4,96</t>
  </si>
  <si>
    <t>40,62</t>
  </si>
  <si>
    <t>32,77</t>
  </si>
  <si>
    <t>19,74</t>
  </si>
  <si>
    <t>13,99</t>
  </si>
  <si>
    <t>4,12</t>
  </si>
  <si>
    <t>1,96</t>
  </si>
  <si>
    <t>4,99</t>
  </si>
  <si>
    <t>1,53</t>
  </si>
  <si>
    <t>18,50</t>
  </si>
  <si>
    <t>38,37</t>
  </si>
  <si>
    <t>20,65</t>
  </si>
  <si>
    <t>21,11</t>
  </si>
  <si>
    <t>19,51</t>
  </si>
  <si>
    <t>25,20</t>
  </si>
  <si>
    <t>31,24</t>
  </si>
  <si>
    <t>33,96</t>
  </si>
  <si>
    <t>2,88</t>
  </si>
  <si>
    <t>37,04</t>
  </si>
  <si>
    <t>53,66</t>
  </si>
  <si>
    <t>20,30</t>
  </si>
  <si>
    <t>28,81</t>
  </si>
  <si>
    <t>155,22</t>
  </si>
  <si>
    <t>47,77</t>
  </si>
  <si>
    <t>13,90</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</si>
  <si>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</si>
  <si>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</si>
  <si>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</si>
  <si>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38,04</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</si>
  <si>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</si>
  <si>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</si>
  <si>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</si>
  <si>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</si>
  <si>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</si>
  <si>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</si>
  <si>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91,11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</si>
  <si>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</si>
  <si>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</si>
  <si>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</si>
  <si>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</si>
  <si>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</si>
  <si>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</si>
  <si>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</si>
  <si>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</si>
  <si>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36,01</t>
  </si>
  <si>
    <t>DRENO ESPINHA DE PEIXE (SEÇÃO (0,40 X 0,40 M), COM TUBO DE PEAD CORRUGADO PERFURADO, DN 100 MM, ENCHIMENTO COM BRITA, ENVOLVIDO COM MANTA GEOTÊXTIL, INCLUSIVE CONEXÕES. AF_07/2021</t>
  </si>
  <si>
    <t>53,89</t>
  </si>
  <si>
    <t>DRENO ESPINHA DE PEIXE (SEÇÃO (0,50 X 0,80 M), COM TUBO DE PEAD CORRUGADO PERFURADO, DN 100 MM, ENCHIMENTO COM AREIA, INCLUSIVE CONEXÕES. AF_07/2021</t>
  </si>
  <si>
    <t>63,97</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</si>
  <si>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</si>
  <si>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</si>
  <si>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</si>
  <si>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</si>
  <si>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</si>
  <si>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25,37</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</si>
  <si>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</si>
  <si>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</si>
  <si>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</si>
  <si>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</si>
  <si>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10,29</t>
  </si>
  <si>
    <t>GEOTÊXTIL NÃO TECIDO 100% POLIÉSTER, RESISTÊNCIA A TRAÇÃO DE 26 KN/M (RT - 26), INSTALADO EM DRENO - FORNECIMENTO E INSTALAÇÃO. AF_07/2021</t>
  </si>
  <si>
    <t>24,16</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</si>
  <si>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</si>
  <si>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</si>
  <si>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</si>
  <si>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</si>
  <si>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</si>
  <si>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46,43</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</si>
  <si>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</si>
  <si>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</si>
  <si>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</si>
  <si>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</si>
  <si>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141,13</t>
  </si>
  <si>
    <t>167,43</t>
  </si>
  <si>
    <t>171,20</t>
  </si>
  <si>
    <t>213,77</t>
  </si>
  <si>
    <t>217,85</t>
  </si>
  <si>
    <t>33,08</t>
  </si>
  <si>
    <t>13,74</t>
  </si>
  <si>
    <t>CANALETA MEIA CANA PRÉ-MOLDADA DE CONCRETO (D = 20 CM) - FORNECIMENTO E INSTALAÇÃO. AF_08/2021</t>
  </si>
  <si>
    <t>CANALETA MEIA CANA PRÉ-MOLDADA DE CONCRETO (D = 30 CM) - FORNECIMENTO E INSTALAÇÃO. AF_08/2021</t>
  </si>
  <si>
    <t>38,06</t>
  </si>
  <si>
    <t>CANALETA MEIA CANA PRÉ-MOLDADA DE CONCRETO (D = 40 CM) - FORNECIMENTO E INSTALAÇÃO. AF_08/2021</t>
  </si>
  <si>
    <t>CANALETA MEIA CANA PRÉ-MOLDADA DE CONCRETO (D = 50 CM) - FORNECIMENTO E INSTALAÇÃO. AF_08/2021</t>
  </si>
  <si>
    <t>69,77</t>
  </si>
  <si>
    <t>CANALETA MEIA CANA PRÉ-MOLDADA DE CONCRETO (D = 60 CM) - FORNECIMENTO E INSTALAÇÃO. AF_08/2021</t>
  </si>
  <si>
    <t>91,12</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</si>
  <si>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</si>
  <si>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</si>
  <si>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</si>
  <si>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</si>
  <si>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</si>
  <si>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83,81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</si>
  <si>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</si>
  <si>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</si>
  <si>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</si>
  <si>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</si>
  <si>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</si>
  <si>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</si>
  <si>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</si>
  <si>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</si>
  <si>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304,69</t>
  </si>
  <si>
    <t>42,58</t>
  </si>
  <si>
    <t>43,93</t>
  </si>
  <si>
    <t>ASSENTAMENTO DE GUIA (MEIO-FIO) EM TRECHO RETO, CONFECCIONADA EM CONCRETO PRÉ-FABRICADO, DIMENSÕES 80X08X08X25 CM (COMPRIMENTO X BASE INFERIOR X BASE SUPERIOR X ALTURA), PARA URBANIZAÇÃO INTERNA DE EMPREENDIMENTOS. AF_06/2016</t>
  </si>
  <si>
    <t>48,94</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</si>
  <si>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</si>
  <si>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</si>
  <si>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</si>
  <si>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73,47</t>
  </si>
  <si>
    <t>59,53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</si>
  <si>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</si>
  <si>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</si>
  <si>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</si>
  <si>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</si>
  <si>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17,28</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</si>
  <si>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</si>
  <si>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</si>
  <si>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</si>
  <si>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</si>
  <si>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</si>
  <si>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</si>
  <si>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</si>
  <si>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</si>
  <si>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</si>
  <si>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</si>
  <si>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</si>
  <si>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</si>
  <si>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</si>
  <si>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</si>
  <si>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</si>
  <si>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</si>
  <si>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</si>
  <si>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</si>
  <si>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</si>
  <si>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</si>
  <si>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</si>
  <si>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</si>
  <si>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</si>
  <si>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</si>
  <si>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</si>
  <si>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</si>
  <si>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</si>
  <si>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</si>
  <si>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</si>
  <si>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</si>
  <si>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</si>
  <si>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</si>
  <si>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</si>
  <si>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</si>
  <si>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</si>
  <si>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</si>
  <si>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</si>
  <si>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</si>
  <si>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</si>
  <si>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</si>
  <si>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</si>
  <si>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</si>
  <si>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</si>
  <si>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</si>
  <si>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</si>
  <si>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</si>
  <si>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</si>
  <si>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</si>
  <si>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</si>
  <si>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</si>
  <si>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</si>
  <si>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</si>
  <si>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</si>
  <si>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</si>
  <si>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</si>
  <si>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</si>
  <si>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</si>
  <si>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</si>
  <si>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</si>
  <si>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</si>
  <si>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</si>
  <si>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</si>
  <si>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</si>
  <si>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</si>
  <si>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</si>
  <si>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</si>
  <si>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</si>
  <si>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</si>
  <si>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</si>
  <si>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</si>
  <si>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</si>
  <si>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</si>
  <si>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24,51</t>
  </si>
  <si>
    <t>28,22</t>
  </si>
  <si>
    <t>29,98</t>
  </si>
  <si>
    <t>87,80</t>
  </si>
  <si>
    <t>121,71</t>
  </si>
  <si>
    <t>63,38</t>
  </si>
  <si>
    <t>44,63</t>
  </si>
  <si>
    <t>834,84</t>
  </si>
  <si>
    <t>87,87</t>
  </si>
  <si>
    <t>170,20</t>
  </si>
  <si>
    <t>20,63</t>
  </si>
  <si>
    <t>17,89</t>
  </si>
  <si>
    <t>16,56</t>
  </si>
  <si>
    <t>27,62</t>
  </si>
  <si>
    <t>17,41</t>
  </si>
  <si>
    <t>29,03</t>
  </si>
  <si>
    <t>115,48</t>
  </si>
  <si>
    <t>19,07</t>
  </si>
  <si>
    <t>141,54</t>
  </si>
  <si>
    <t>104,37</t>
  </si>
  <si>
    <t>28,14</t>
  </si>
  <si>
    <t>13,44</t>
  </si>
  <si>
    <t>64,60</t>
  </si>
  <si>
    <t>45,18</t>
  </si>
  <si>
    <t>56,89</t>
  </si>
  <si>
    <t>92,73</t>
  </si>
  <si>
    <t>25,29</t>
  </si>
  <si>
    <t>65,22</t>
  </si>
  <si>
    <t>350,71</t>
  </si>
  <si>
    <t>249,22</t>
  </si>
  <si>
    <t>238,23</t>
  </si>
  <si>
    <t>127,51</t>
  </si>
  <si>
    <t>144,50</t>
  </si>
  <si>
    <t>198,30</t>
  </si>
  <si>
    <t>246,20</t>
  </si>
  <si>
    <t>147,32</t>
  </si>
  <si>
    <t>20,43</t>
  </si>
  <si>
    <t>17,13</t>
  </si>
  <si>
    <t>17,12</t>
  </si>
  <si>
    <t>19,55</t>
  </si>
  <si>
    <t>16,79</t>
  </si>
  <si>
    <t>15,46</t>
  </si>
  <si>
    <t>20,71</t>
  </si>
  <si>
    <t>13,17</t>
  </si>
  <si>
    <t>15,15</t>
  </si>
  <si>
    <t>22,12</t>
  </si>
  <si>
    <t>15,25</t>
  </si>
  <si>
    <t>23,56</t>
  </si>
  <si>
    <t>18,94</t>
  </si>
  <si>
    <t>14,25</t>
  </si>
  <si>
    <t>15,61</t>
  </si>
  <si>
    <t>15,84</t>
  </si>
  <si>
    <t>14,67</t>
  </si>
  <si>
    <t>15,38</t>
  </si>
  <si>
    <t>14,27</t>
  </si>
  <si>
    <t>12,27</t>
  </si>
  <si>
    <t>18,26</t>
  </si>
  <si>
    <t>15,93</t>
  </si>
  <si>
    <t>26,48</t>
  </si>
  <si>
    <t>27,68</t>
  </si>
  <si>
    <t>22,06</t>
  </si>
  <si>
    <t>14,58</t>
  </si>
  <si>
    <t>13,58</t>
  </si>
  <si>
    <t>416,99</t>
  </si>
  <si>
    <t>160,55</t>
  </si>
  <si>
    <t>85,51</t>
  </si>
  <si>
    <t>43,23</t>
  </si>
  <si>
    <t>100,49</t>
  </si>
  <si>
    <t>72,25</t>
  </si>
  <si>
    <t>110,63</t>
  </si>
  <si>
    <t>18,08</t>
  </si>
  <si>
    <t>17,40</t>
  </si>
  <si>
    <t>24,46</t>
  </si>
  <si>
    <t>23,87</t>
  </si>
  <si>
    <t>16,41</t>
  </si>
  <si>
    <t>44,34</t>
  </si>
  <si>
    <t>42,56</t>
  </si>
  <si>
    <t>51,20</t>
  </si>
  <si>
    <t>62,20</t>
  </si>
  <si>
    <t>11,25</t>
  </si>
  <si>
    <t>14,39</t>
  </si>
  <si>
    <t>6,79</t>
  </si>
  <si>
    <t>9,64</t>
  </si>
  <si>
    <t>17,77</t>
  </si>
  <si>
    <t>12,81</t>
  </si>
  <si>
    <t>8,99</t>
  </si>
  <si>
    <t>11,26</t>
  </si>
  <si>
    <t>27,13</t>
  </si>
  <si>
    <t>46,46</t>
  </si>
  <si>
    <t>15,72</t>
  </si>
  <si>
    <t>16,48</t>
  </si>
  <si>
    <t>19,14</t>
  </si>
  <si>
    <t>21,72</t>
  </si>
  <si>
    <t>14,57</t>
  </si>
  <si>
    <t>6,75</t>
  </si>
  <si>
    <t>9,27</t>
  </si>
  <si>
    <t>13,08</t>
  </si>
  <si>
    <t>6,90</t>
  </si>
  <si>
    <t>9,42</t>
  </si>
  <si>
    <t>10,50</t>
  </si>
  <si>
    <t>27,98</t>
  </si>
  <si>
    <t>36,68</t>
  </si>
  <si>
    <t>25,50</t>
  </si>
  <si>
    <t>10,78</t>
  </si>
  <si>
    <t>35,95</t>
  </si>
  <si>
    <t>8,67</t>
  </si>
  <si>
    <t>33,06</t>
  </si>
  <si>
    <t>34,26</t>
  </si>
  <si>
    <t>45,36</t>
  </si>
  <si>
    <t>27,38</t>
  </si>
  <si>
    <t>29,79</t>
  </si>
  <si>
    <t>68,94</t>
  </si>
  <si>
    <t>84,34</t>
  </si>
  <si>
    <t>52,06</t>
  </si>
  <si>
    <t>462,90</t>
  </si>
  <si>
    <t>125,26</t>
  </si>
  <si>
    <t>9,80</t>
  </si>
  <si>
    <t>8,05</t>
  </si>
  <si>
    <t>25,17</t>
  </si>
  <si>
    <t>40,63</t>
  </si>
  <si>
    <t>55,15</t>
  </si>
  <si>
    <t>70,67</t>
  </si>
  <si>
    <t>46,26</t>
  </si>
  <si>
    <t>44,88</t>
  </si>
  <si>
    <t>52,93</t>
  </si>
  <si>
    <t>57,21</t>
  </si>
  <si>
    <t>45,15</t>
  </si>
  <si>
    <t>71,49</t>
  </si>
  <si>
    <t>55,05</t>
  </si>
  <si>
    <t>45,99</t>
  </si>
  <si>
    <t>54,04</t>
  </si>
  <si>
    <t>136,97</t>
  </si>
  <si>
    <t>29,73</t>
  </si>
  <si>
    <t>25,70</t>
  </si>
  <si>
    <t>35,49</t>
  </si>
  <si>
    <t>60,48</t>
  </si>
  <si>
    <t>71,53</t>
  </si>
  <si>
    <t>121,63</t>
  </si>
  <si>
    <t>64,73</t>
  </si>
  <si>
    <t>53,21</t>
  </si>
  <si>
    <t>8,04</t>
  </si>
  <si>
    <t>49,47</t>
  </si>
  <si>
    <t>90,96</t>
  </si>
  <si>
    <t>245,28</t>
  </si>
  <si>
    <t>47,54</t>
  </si>
  <si>
    <t>48,00</t>
  </si>
  <si>
    <t>289,61</t>
  </si>
  <si>
    <t>28,36</t>
  </si>
  <si>
    <t>60,59</t>
  </si>
  <si>
    <t>102,09</t>
  </si>
  <si>
    <t>64,85</t>
  </si>
  <si>
    <t>91,77</t>
  </si>
  <si>
    <t>228,25</t>
  </si>
  <si>
    <t>2,05</t>
  </si>
  <si>
    <t>64,17</t>
  </si>
  <si>
    <t>25,24</t>
  </si>
  <si>
    <t>85,41</t>
  </si>
  <si>
    <t>36,11</t>
  </si>
  <si>
    <t>37,83</t>
  </si>
  <si>
    <t>60,94</t>
  </si>
  <si>
    <t>47,43</t>
  </si>
  <si>
    <t>31,85</t>
  </si>
  <si>
    <t>35,08</t>
  </si>
  <si>
    <t>45,27</t>
  </si>
  <si>
    <t>85,91</t>
  </si>
  <si>
    <t>73,83</t>
  </si>
  <si>
    <t>36,28</t>
  </si>
  <si>
    <t>17,20</t>
  </si>
  <si>
    <t>24,59</t>
  </si>
  <si>
    <t>28,27</t>
  </si>
  <si>
    <t>17,19</t>
  </si>
  <si>
    <t>13,78</t>
  </si>
  <si>
    <t>54,81</t>
  </si>
  <si>
    <t>117,48</t>
  </si>
  <si>
    <t>29,06</t>
  </si>
  <si>
    <t>168,43</t>
  </si>
  <si>
    <t>25,41</t>
  </si>
  <si>
    <t>28,75</t>
  </si>
  <si>
    <t>59,68</t>
  </si>
  <si>
    <t>8,15</t>
  </si>
  <si>
    <t>9,68</t>
  </si>
  <si>
    <t>18,95</t>
  </si>
  <si>
    <t>15,27</t>
  </si>
  <si>
    <t>6,81</t>
  </si>
  <si>
    <t>10,18</t>
  </si>
  <si>
    <t>16,76</t>
  </si>
  <si>
    <t>9,54</t>
  </si>
  <si>
    <t>12,29</t>
  </si>
  <si>
    <t>14,65</t>
  </si>
  <si>
    <t>10,31</t>
  </si>
  <si>
    <t>18,17</t>
  </si>
  <si>
    <t>11,61</t>
  </si>
  <si>
    <t>5,84</t>
  </si>
  <si>
    <t>16,93</t>
  </si>
  <si>
    <t>22,79</t>
  </si>
  <si>
    <t>122,41</t>
  </si>
  <si>
    <t>91,90</t>
  </si>
  <si>
    <t>28,16</t>
  </si>
  <si>
    <t>24,91</t>
  </si>
  <si>
    <t>81,33</t>
  </si>
  <si>
    <t>34,04</t>
  </si>
  <si>
    <t>18,84</t>
  </si>
  <si>
    <t>23,29</t>
  </si>
  <si>
    <t>18,73</t>
  </si>
  <si>
    <t>39,17</t>
  </si>
  <si>
    <t>34,69</t>
  </si>
  <si>
    <t>34,16</t>
  </si>
  <si>
    <t>18,90</t>
  </si>
  <si>
    <t>99,81</t>
  </si>
  <si>
    <t>15,14</t>
  </si>
  <si>
    <t>25,18</t>
  </si>
  <si>
    <t>19,62</t>
  </si>
  <si>
    <t>28,98</t>
  </si>
  <si>
    <t>23,72</t>
  </si>
  <si>
    <t>12,95</t>
  </si>
  <si>
    <t>33,07</t>
  </si>
  <si>
    <t>23,86</t>
  </si>
  <si>
    <t>25,79</t>
  </si>
  <si>
    <t>34,99</t>
  </si>
  <si>
    <t>53,16</t>
  </si>
  <si>
    <t>101,83</t>
  </si>
  <si>
    <t>23,51</t>
  </si>
  <si>
    <t>69,30</t>
  </si>
  <si>
    <t>36,56</t>
  </si>
  <si>
    <t>68,52</t>
  </si>
  <si>
    <t>23,68</t>
  </si>
  <si>
    <t>10,39</t>
  </si>
  <si>
    <t>13,41</t>
  </si>
  <si>
    <t>20,85</t>
  </si>
  <si>
    <t>15,22</t>
  </si>
  <si>
    <t>12,55</t>
  </si>
  <si>
    <t>82,12</t>
  </si>
  <si>
    <t>26,05</t>
  </si>
  <si>
    <t>18,44</t>
  </si>
  <si>
    <t>45,93</t>
  </si>
  <si>
    <t>220,84</t>
  </si>
  <si>
    <t>66,88</t>
  </si>
  <si>
    <t>24,74</t>
  </si>
  <si>
    <t>24,68</t>
  </si>
  <si>
    <t>178,68</t>
  </si>
  <si>
    <t>74,64</t>
  </si>
  <si>
    <t>24,24</t>
  </si>
  <si>
    <t>8,88</t>
  </si>
  <si>
    <t>18,43</t>
  </si>
  <si>
    <t>101,26</t>
  </si>
  <si>
    <t>38,70</t>
  </si>
  <si>
    <t>90,92</t>
  </si>
  <si>
    <t>155,55</t>
  </si>
  <si>
    <t>35,01</t>
  </si>
  <si>
    <t>39,80</t>
  </si>
  <si>
    <t>40,13</t>
  </si>
  <si>
    <t>53,31</t>
  </si>
  <si>
    <t>73,35</t>
  </si>
  <si>
    <t>61,36</t>
  </si>
  <si>
    <t>52,57</t>
  </si>
  <si>
    <t>38,29</t>
  </si>
  <si>
    <t>55,34</t>
  </si>
  <si>
    <t>97,64</t>
  </si>
  <si>
    <t>48,07</t>
  </si>
  <si>
    <t>46,76</t>
  </si>
  <si>
    <t>57,49</t>
  </si>
  <si>
    <t>137,91</t>
  </si>
  <si>
    <t>32,19</t>
  </si>
  <si>
    <t>28,01</t>
  </si>
  <si>
    <t>14,13</t>
  </si>
  <si>
    <t>22,20</t>
  </si>
  <si>
    <t>32,43</t>
  </si>
  <si>
    <t>19,85</t>
  </si>
  <si>
    <t>16,09</t>
  </si>
  <si>
    <t>36,59</t>
  </si>
  <si>
    <t>20,94</t>
  </si>
  <si>
    <t>81,35</t>
  </si>
  <si>
    <t>13,15</t>
  </si>
  <si>
    <t>13,96</t>
  </si>
  <si>
    <t>81,57</t>
  </si>
  <si>
    <t>15,96</t>
  </si>
  <si>
    <t>26,44</t>
  </si>
  <si>
    <t>27,63</t>
  </si>
  <si>
    <t>31,47</t>
  </si>
  <si>
    <t>18,77</t>
  </si>
  <si>
    <t>14,94</t>
  </si>
  <si>
    <t>462,07</t>
  </si>
  <si>
    <t>10,76</t>
  </si>
  <si>
    <t>26,99</t>
  </si>
  <si>
    <t>35,58</t>
  </si>
  <si>
    <t>26,74</t>
  </si>
  <si>
    <t>15,12</t>
  </si>
  <si>
    <t>50,95</t>
  </si>
  <si>
    <t>8,32</t>
  </si>
  <si>
    <t>8,26</t>
  </si>
  <si>
    <t>26,54</t>
  </si>
  <si>
    <t>40,12</t>
  </si>
  <si>
    <t>14,64</t>
  </si>
  <si>
    <t>27,30</t>
  </si>
  <si>
    <t>7,26</t>
  </si>
  <si>
    <t>142,64</t>
  </si>
  <si>
    <t>9,13</t>
  </si>
  <si>
    <t>88,54</t>
  </si>
  <si>
    <t>9,86</t>
  </si>
  <si>
    <t>17,76</t>
  </si>
  <si>
    <t>41,58</t>
  </si>
  <si>
    <t>198,68</t>
  </si>
  <si>
    <t>26,31</t>
  </si>
  <si>
    <t>22,74</t>
  </si>
  <si>
    <t>51,56</t>
  </si>
  <si>
    <t>18,34</t>
  </si>
  <si>
    <t>49,60</t>
  </si>
  <si>
    <t>38,57</t>
  </si>
  <si>
    <t>42,42</t>
  </si>
  <si>
    <t>63,64</t>
  </si>
  <si>
    <t>38,71</t>
  </si>
  <si>
    <t>61,72</t>
  </si>
  <si>
    <t>37,47</t>
  </si>
  <si>
    <t>37,06</t>
  </si>
  <si>
    <t>77,23</t>
  </si>
  <si>
    <t>89,78</t>
  </si>
  <si>
    <t>67,56</t>
  </si>
  <si>
    <t>88,38</t>
  </si>
  <si>
    <t>107,91</t>
  </si>
  <si>
    <t>248,46</t>
  </si>
  <si>
    <t>31,63</t>
  </si>
  <si>
    <t>43,05</t>
  </si>
  <si>
    <t>42,99</t>
  </si>
  <si>
    <t>118,00</t>
  </si>
  <si>
    <t>87,23</t>
  </si>
  <si>
    <t>151,46</t>
  </si>
  <si>
    <t>30,11</t>
  </si>
  <si>
    <t>41,70</t>
  </si>
  <si>
    <t>52,07</t>
  </si>
  <si>
    <t>68,29</t>
  </si>
  <si>
    <t>128,59</t>
  </si>
  <si>
    <t>47,93</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</si>
  <si>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</si>
  <si>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</si>
  <si>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</si>
  <si>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</si>
  <si>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</si>
  <si>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4,45</t>
  </si>
  <si>
    <t>FURO EM CAIXA D'ÁGUA COM ESPESSURA DE 6 ATÉ 8 MM E DIÂMETRO DE 25 MM. AF_06/2021</t>
  </si>
  <si>
    <t>FURO EM CAIXA D'ÁGUA COM ESPESSURA DE 2 ATÉ 5 MM E DIÂMETRO DE 32 MM. AF_06/2021</t>
  </si>
  <si>
    <t>5,02</t>
  </si>
  <si>
    <t>FURO EM CAIXA D'ÁGUA COM ESPESSURA DE 6 ATÉ 8 MM E DIÂMETRO DE 32 MM. AF_06/2021</t>
  </si>
  <si>
    <t>6,65</t>
  </si>
  <si>
    <t>FURO EM CAIXA D'ÁGUA COM ESPESSURA DE 2 ATÉ 5 MM E DIÂMETRO DE 40 MM. AF_06/2021</t>
  </si>
  <si>
    <t>5,68</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</si>
  <si>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</si>
  <si>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</si>
  <si>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</si>
  <si>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</si>
  <si>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</si>
  <si>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</si>
  <si>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</si>
  <si>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</si>
  <si>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</si>
  <si>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</si>
  <si>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</si>
  <si>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</si>
  <si>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</si>
  <si>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</si>
  <si>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</si>
  <si>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</si>
  <si>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</si>
  <si>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</si>
  <si>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</si>
  <si>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</si>
  <si>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</si>
  <si>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</si>
  <si>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14,15</t>
  </si>
  <si>
    <t>40,64</t>
  </si>
  <si>
    <t>13,49</t>
  </si>
  <si>
    <t>25,69</t>
  </si>
  <si>
    <t>41,67</t>
  </si>
  <si>
    <t>47,04</t>
  </si>
  <si>
    <t>78,34</t>
  </si>
  <si>
    <t>566,13</t>
  </si>
  <si>
    <t>54,60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</si>
  <si>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</si>
  <si>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</si>
  <si>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</si>
  <si>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</si>
  <si>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</si>
  <si>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22,46</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</si>
  <si>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</si>
  <si>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</si>
  <si>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</si>
  <si>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</si>
  <si>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</si>
  <si>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</si>
  <si>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</si>
  <si>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</si>
  <si>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</si>
  <si>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</si>
  <si>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</si>
  <si>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</si>
  <si>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</si>
  <si>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38,88</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</si>
  <si>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</si>
  <si>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</si>
  <si>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</si>
  <si>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</si>
  <si>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</si>
  <si>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</si>
  <si>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</si>
  <si>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72,29</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</si>
  <si>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</si>
  <si>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</si>
  <si>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</si>
  <si>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</si>
  <si>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</si>
  <si>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</si>
  <si>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</si>
  <si>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</si>
  <si>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</si>
  <si>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31,75</t>
  </si>
  <si>
    <t>VÁLVULA DE ESFERA BRUTA, BRONZE, ROSCÁVEL, 3/4'' - FORNECIMENTO E INSTALAÇÃO. AF_08/2021</t>
  </si>
  <si>
    <t>VÁLVULA DE ESFERA BRUTA, BRONZE, ROSCÁVEL, 1'' - FORNECIMENTO E INSTALAÇÃO. AF_08/2021</t>
  </si>
  <si>
    <t>51,37</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</si>
  <si>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</si>
  <si>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</si>
  <si>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</si>
  <si>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</si>
  <si>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</si>
  <si>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85,01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</si>
  <si>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</si>
  <si>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</si>
  <si>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</si>
  <si>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</si>
  <si>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</si>
  <si>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</si>
  <si>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</si>
  <si>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</si>
  <si>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42,25</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</si>
  <si>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</si>
  <si>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</si>
  <si>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</si>
  <si>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</si>
  <si>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</si>
  <si>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</si>
  <si>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</si>
  <si>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</si>
  <si>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</si>
  <si>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</si>
  <si>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</si>
  <si>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</si>
  <si>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</si>
  <si>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</si>
  <si>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</si>
  <si>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</si>
  <si>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</si>
  <si>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</si>
  <si>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</si>
  <si>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</si>
  <si>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</si>
  <si>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</si>
  <si>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</si>
  <si>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</si>
  <si>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74,79</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</si>
  <si>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</si>
  <si>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</si>
  <si>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</si>
  <si>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</si>
  <si>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</si>
  <si>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</si>
  <si>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10,72</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</si>
  <si>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</si>
  <si>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</si>
  <si>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</si>
  <si>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</si>
  <si>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21,44</t>
  </si>
  <si>
    <t>SUBSTITUIÇÃO DE REGISTRO OU VÁLVULA, ROSCÁVEL, DN  20 MM. AF_08/2021</t>
  </si>
  <si>
    <t>SUBSTITUIÇÃO DE REGISTRO OU VÁLVULA, ROSCÁVEL, DN  25 MM. AF_08/2021</t>
  </si>
  <si>
    <t>31,93</t>
  </si>
  <si>
    <t>SUBSTITUIÇÃO DE REGISTRO OU VÁLVULA, ROSCÁVEL, DN  32 MM. AF_08/2021</t>
  </si>
  <si>
    <t>9,72</t>
  </si>
  <si>
    <t>13,73</t>
  </si>
  <si>
    <t>7,08</t>
  </si>
  <si>
    <t>31,38</t>
  </si>
  <si>
    <t>14,33</t>
  </si>
  <si>
    <t>19,10</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</si>
  <si>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</si>
  <si>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</si>
  <si>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101,60</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</si>
  <si>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</si>
  <si>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</si>
  <si>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</si>
  <si>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107,12</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</si>
  <si>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</si>
  <si>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</si>
  <si>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</si>
  <si>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</si>
  <si>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12,16</t>
  </si>
  <si>
    <t>11,46</t>
  </si>
  <si>
    <t>12,41</t>
  </si>
  <si>
    <t>12,65</t>
  </si>
  <si>
    <t>14,01</t>
  </si>
  <si>
    <t>18,28</t>
  </si>
  <si>
    <t>16,80</t>
  </si>
  <si>
    <t>8,31</t>
  </si>
  <si>
    <t>16,74</t>
  </si>
  <si>
    <t>11,82</t>
  </si>
  <si>
    <t>16,90</t>
  </si>
  <si>
    <t>13,34</t>
  </si>
  <si>
    <t>12,71</t>
  </si>
  <si>
    <t>19,75</t>
  </si>
  <si>
    <t>32,87</t>
  </si>
  <si>
    <t>9,10</t>
  </si>
  <si>
    <t>12,04</t>
  </si>
  <si>
    <t>8,06</t>
  </si>
  <si>
    <t>10,10</t>
  </si>
  <si>
    <t>5,12</t>
  </si>
  <si>
    <t>13,54</t>
  </si>
  <si>
    <t>7,47</t>
  </si>
  <si>
    <t>11,37</t>
  </si>
  <si>
    <t>10,44</t>
  </si>
  <si>
    <t>10,07</t>
  </si>
  <si>
    <t>9,46</t>
  </si>
  <si>
    <t>5,76</t>
  </si>
  <si>
    <t>27,79</t>
  </si>
  <si>
    <t>22,55</t>
  </si>
  <si>
    <t>20,68</t>
  </si>
  <si>
    <t>28,47</t>
  </si>
  <si>
    <t>86,05</t>
  </si>
  <si>
    <t>6,69</t>
  </si>
  <si>
    <t>21,38</t>
  </si>
  <si>
    <t>17,30</t>
  </si>
  <si>
    <t>1,49</t>
  </si>
  <si>
    <t>214,00</t>
  </si>
  <si>
    <t>90,07</t>
  </si>
  <si>
    <t>91,62</t>
  </si>
  <si>
    <t>109,88</t>
  </si>
  <si>
    <t>62,45</t>
  </si>
  <si>
    <t>118,81</t>
  </si>
  <si>
    <t>66,30</t>
  </si>
  <si>
    <t>67,67</t>
  </si>
  <si>
    <t>192,74</t>
  </si>
  <si>
    <t>177,59</t>
  </si>
  <si>
    <t>103,86</t>
  </si>
  <si>
    <t>66,56</t>
  </si>
  <si>
    <t>61,49</t>
  </si>
  <si>
    <t>98,34</t>
  </si>
  <si>
    <t>66,28</t>
  </si>
  <si>
    <t>65,41</t>
  </si>
  <si>
    <t>85,60</t>
  </si>
  <si>
    <t>73,18</t>
  </si>
  <si>
    <t>62,76</t>
  </si>
  <si>
    <t>23,16</t>
  </si>
  <si>
    <t>117,73</t>
  </si>
  <si>
    <t>33,20</t>
  </si>
  <si>
    <t>38,22</t>
  </si>
  <si>
    <t>RECOMPOSIÇÃO DE PAVIMENTO EM PISO INTERTRAVADO, COM REAPROVEITAMENTO DOS BLOCOS INTERTRAVADOS, PARA FECHAMENTO DE VALAS - INCLUSO RETIRADA E COLOCAÇÃO DO MATERIAL. AF_12/2020</t>
  </si>
  <si>
    <t>43,16</t>
  </si>
  <si>
    <t>118,77</t>
  </si>
  <si>
    <t>71,04</t>
  </si>
  <si>
    <t>54,76</t>
  </si>
  <si>
    <t>55,06</t>
  </si>
  <si>
    <t>78,59</t>
  </si>
  <si>
    <t>77,59</t>
  </si>
  <si>
    <t>9,06</t>
  </si>
  <si>
    <t>36,23</t>
  </si>
  <si>
    <t>7,03</t>
  </si>
  <si>
    <t>108,09</t>
  </si>
  <si>
    <t>20,01</t>
  </si>
  <si>
    <t>24,01</t>
  </si>
  <si>
    <t>37,32</t>
  </si>
  <si>
    <t>15,37</t>
  </si>
  <si>
    <t>41,00</t>
  </si>
  <si>
    <t>29,77</t>
  </si>
  <si>
    <t>21,48</t>
  </si>
  <si>
    <t>18,85</t>
  </si>
  <si>
    <t>42,74</t>
  </si>
  <si>
    <t>9,19</t>
  </si>
  <si>
    <t>16,67</t>
  </si>
  <si>
    <t>25,01</t>
  </si>
  <si>
    <t>22,28</t>
  </si>
  <si>
    <t>10,37</t>
  </si>
  <si>
    <t>PINTURA COM TINTA ALQUÍDICA DE FUNDO E ACABAMENTO (ESMALTE SINTÉTICO GRAFITE) PULVERIZADA SOBRE PERFIL METÁLICO EXECUTADO EM FÁBRICA (POR DEMÃO). AF_01/2020_P</t>
  </si>
  <si>
    <t>27,33</t>
  </si>
  <si>
    <t>11,72</t>
  </si>
  <si>
    <t>8,80</t>
  </si>
  <si>
    <t>8,89</t>
  </si>
  <si>
    <t>34,18</t>
  </si>
  <si>
    <t>22,59</t>
  </si>
  <si>
    <t>30,69</t>
  </si>
  <si>
    <t>47,42</t>
  </si>
  <si>
    <t>10,51</t>
  </si>
  <si>
    <t>11,11</t>
  </si>
  <si>
    <t>40,90</t>
  </si>
  <si>
    <t>24,30</t>
  </si>
  <si>
    <t>47,46</t>
  </si>
  <si>
    <t>58,43</t>
  </si>
  <si>
    <t>101,45</t>
  </si>
  <si>
    <t>48,61</t>
  </si>
  <si>
    <t>114,69</t>
  </si>
  <si>
    <t>125,00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</si>
  <si>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</si>
  <si>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</si>
  <si>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</si>
  <si>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</si>
  <si>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</si>
  <si>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</si>
  <si>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76,18</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</si>
  <si>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</si>
  <si>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</si>
  <si>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</si>
  <si>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47,61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</si>
  <si>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</si>
  <si>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</si>
  <si>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</si>
  <si>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</si>
  <si>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</si>
  <si>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</si>
  <si>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</si>
  <si>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</si>
  <si>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</si>
  <si>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</si>
  <si>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</si>
  <si>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45,69</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</si>
  <si>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</si>
  <si>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</si>
  <si>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</si>
  <si>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</si>
  <si>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40,81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</si>
  <si>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</si>
  <si>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</si>
  <si>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</si>
  <si>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</si>
  <si>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</si>
  <si>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</si>
  <si>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</si>
  <si>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</si>
  <si>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</si>
  <si>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51,77</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</si>
  <si>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</si>
  <si>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</si>
  <si>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</si>
  <si>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52,62</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</si>
  <si>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</si>
  <si>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</si>
  <si>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103,16</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</si>
  <si>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</si>
  <si>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</si>
  <si>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</si>
  <si>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</si>
  <si>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</si>
  <si>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</si>
  <si>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</si>
  <si>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</si>
  <si>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</si>
  <si>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</si>
  <si>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</si>
  <si>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</si>
  <si>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</si>
  <si>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</si>
  <si>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</si>
  <si>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</si>
  <si>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89,58</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</si>
  <si>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</si>
  <si>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</si>
  <si>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</si>
  <si>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</si>
  <si>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7,49</t>
  </si>
  <si>
    <t>7,09</t>
  </si>
  <si>
    <t>5,62</t>
  </si>
  <si>
    <t>6,18</t>
  </si>
  <si>
    <t>32,58</t>
  </si>
  <si>
    <t>17,74</t>
  </si>
  <si>
    <t>22,53</t>
  </si>
  <si>
    <t>38,50</t>
  </si>
  <si>
    <t>34,92</t>
  </si>
  <si>
    <t>40,99</t>
  </si>
  <si>
    <t>45,02</t>
  </si>
  <si>
    <t>35,85</t>
  </si>
  <si>
    <t>21,17</t>
  </si>
  <si>
    <t>27,75</t>
  </si>
  <si>
    <t>26,33</t>
  </si>
  <si>
    <t>74,68</t>
  </si>
  <si>
    <t>90,50</t>
  </si>
  <si>
    <t>105,57</t>
  </si>
  <si>
    <t>110,74</t>
  </si>
  <si>
    <t>130,33</t>
  </si>
  <si>
    <t>91,50</t>
  </si>
  <si>
    <t>119,53</t>
  </si>
  <si>
    <t>36,08</t>
  </si>
  <si>
    <t>68,18</t>
  </si>
  <si>
    <t>44,85</t>
  </si>
  <si>
    <t>10,32</t>
  </si>
  <si>
    <t>3,36</t>
  </si>
  <si>
    <t>592,95</t>
  </si>
  <si>
    <t>444,87</t>
  </si>
  <si>
    <t>73,58</t>
  </si>
  <si>
    <t>58,33</t>
  </si>
  <si>
    <t>90,39</t>
  </si>
  <si>
    <t>99,24</t>
  </si>
  <si>
    <t>17,08</t>
  </si>
  <si>
    <t>6,89</t>
  </si>
  <si>
    <t>125,52</t>
  </si>
  <si>
    <t>17,83</t>
  </si>
  <si>
    <t>9,97</t>
  </si>
  <si>
    <t>0,89</t>
  </si>
  <si>
    <t>3,17</t>
  </si>
  <si>
    <t>1,98</t>
  </si>
  <si>
    <t>1,54</t>
  </si>
  <si>
    <t>CARGA, MANOBRA E DESCARGA MANUAL DE TUBOS PLÁSTICOS, DN 150 MM, EM CAMINHÃO CARROCERIA 9T. AF_06/2021</t>
  </si>
  <si>
    <t>7,19</t>
  </si>
  <si>
    <t>4,34</t>
  </si>
  <si>
    <t>3,91</t>
  </si>
  <si>
    <t>3,41</t>
  </si>
  <si>
    <t>28,93</t>
  </si>
  <si>
    <t>CARGA, MANOBRA E DESCARGA DE TUBOS PLÁSTICOS, DN 400 MM, EM CAMINHÃO CARROCERIA COM GUINDAUTO (MUNCK) 11,7 TM. AF_07/2020</t>
  </si>
  <si>
    <t>109,61</t>
  </si>
  <si>
    <t>98,73</t>
  </si>
  <si>
    <t>62,55</t>
  </si>
  <si>
    <t>96,26</t>
  </si>
  <si>
    <t>40,73</t>
  </si>
  <si>
    <t>37,81</t>
  </si>
  <si>
    <t>2,32</t>
  </si>
  <si>
    <t>3,75</t>
  </si>
  <si>
    <t>23,88</t>
  </si>
  <si>
    <t>30,25</t>
  </si>
  <si>
    <t>38,53</t>
  </si>
  <si>
    <t>32,54</t>
  </si>
  <si>
    <t>28,55</t>
  </si>
  <si>
    <t>33,55</t>
  </si>
  <si>
    <t>29,68</t>
  </si>
  <si>
    <t>29,33</t>
  </si>
  <si>
    <t>28,95</t>
  </si>
  <si>
    <t>23,65</t>
  </si>
  <si>
    <t>17,35</t>
  </si>
  <si>
    <t>26,03</t>
  </si>
  <si>
    <t>16,44</t>
  </si>
  <si>
    <t>31,46</t>
  </si>
  <si>
    <t>31,90</t>
  </si>
  <si>
    <t>x</t>
  </si>
  <si>
    <t>Mês</t>
  </si>
  <si>
    <t>2.8</t>
  </si>
  <si>
    <t>2.9</t>
  </si>
  <si>
    <t>2.10</t>
  </si>
  <si>
    <t>4.3</t>
  </si>
  <si>
    <t>4.4</t>
  </si>
  <si>
    <t>Distância</t>
  </si>
  <si>
    <t>3.8</t>
  </si>
  <si>
    <t>3.9</t>
  </si>
  <si>
    <t>4.5</t>
  </si>
  <si>
    <t>BASES E PAVIMENTOS</t>
  </si>
  <si>
    <t xml:space="preserve"> TRANSPORTES</t>
  </si>
  <si>
    <t>SUB-BASE</t>
  </si>
  <si>
    <t>Espessura</t>
  </si>
  <si>
    <t>BASE</t>
  </si>
  <si>
    <t>7.2</t>
  </si>
  <si>
    <t>7.3</t>
  </si>
  <si>
    <t>7.4</t>
  </si>
  <si>
    <t>Desconto rampas PNE</t>
  </si>
  <si>
    <t>8.1</t>
  </si>
  <si>
    <t>8.2</t>
  </si>
  <si>
    <t>8.3</t>
  </si>
  <si>
    <t>8.4</t>
  </si>
  <si>
    <t>REVESTIMENTOS</t>
  </si>
  <si>
    <t>SINALIZAÇÃO VIÁRIA</t>
  </si>
  <si>
    <t>Placa de sinalizacao de aluminio com fundo, simbolos e tarjas pintados, inclusive elementos de fixacao, conforme especificacao da CET-RIO. Fornecimento.</t>
  </si>
  <si>
    <t>ST 70.05.0050</t>
  </si>
  <si>
    <t>Poste tipo G7, de 2" de diametro, altura de 3500mm, conforme especificacao da CET-RIO. Fornecimento.</t>
  </si>
  <si>
    <t>Assentamento de poste simples de aco, diametro de 2", inclusive abertura de furo, fundacao e recomposicao do piso.</t>
  </si>
  <si>
    <t>ST 65.05.0400</t>
  </si>
  <si>
    <t>ST 65.15.0050</t>
  </si>
  <si>
    <t>ST 70.05.0250</t>
  </si>
  <si>
    <t>ST 70.15.0050</t>
  </si>
  <si>
    <t>Placa de sinalizacao de aluminio com fundo, simbolos e tarjas em pelicula refletiva com esferas encapsuladas tipo II da NBR14644, inclusive elementos de fixacao, conforme especificacao CET-RIO. Fornecimento.</t>
  </si>
  <si>
    <t>Instalacao e retirada de placas em postes simples, CET-RIO ou postes RIOLUZ.</t>
  </si>
  <si>
    <t>Pintura de Faixas</t>
  </si>
  <si>
    <t>Tipo</t>
  </si>
  <si>
    <t>Linha de Retenção</t>
  </si>
  <si>
    <t>Pintura de Faixas e Legendas</t>
  </si>
  <si>
    <t>Faixas</t>
  </si>
  <si>
    <t>Faixa de Travessia de Pedestres</t>
  </si>
  <si>
    <t>Legenda Pare</t>
  </si>
  <si>
    <t>Conforme "PROJETO DE SINALIZAÇÃO"</t>
  </si>
  <si>
    <t>9.1</t>
  </si>
  <si>
    <t>9.2</t>
  </si>
  <si>
    <t>9.3</t>
  </si>
  <si>
    <t>9.4</t>
  </si>
  <si>
    <t>9.5</t>
  </si>
  <si>
    <t>9.6</t>
  </si>
  <si>
    <t>9.7</t>
  </si>
  <si>
    <t>10.1</t>
  </si>
  <si>
    <t>PMI 001.001</t>
  </si>
  <si>
    <t>SERVICOS TOPOGRAFICOS PARA PAVIMENTACAO, INCLUSIVE NOTA DE SERVICOS, ACOMPANHAMENTO E GREIDE</t>
  </si>
  <si>
    <t>CÓDIGO SINAPI</t>
  </si>
  <si>
    <t>PARCIAL</t>
  </si>
  <si>
    <t>NOTAS:</t>
  </si>
  <si>
    <t>PMI 001.002</t>
  </si>
  <si>
    <t>ENSAIOS DE IMPRIMACAO - ASFALTO DILUIDO</t>
  </si>
  <si>
    <t>PMI 001.003</t>
  </si>
  <si>
    <t>ENSAIO DE DENSIDADE DO MATERIAL BETUMINOSO</t>
  </si>
  <si>
    <t>PMI 001.004</t>
  </si>
  <si>
    <t>ENSAIOS DE BASE ESTABILIZADA GRANULOMETRICAMENTE</t>
  </si>
  <si>
    <t>1.3</t>
  </si>
  <si>
    <t>1.4</t>
  </si>
  <si>
    <t>1.5</t>
  </si>
  <si>
    <t>1.6</t>
  </si>
  <si>
    <t>1 ensaio por rua com extensão até 200m, para ruas maiores que 200m, um ensaio a cada 200m</t>
  </si>
  <si>
    <t>Idem volume de base e subbase</t>
  </si>
  <si>
    <t>Conforme "Manual de Placas e Adesivos de Obra - CAIXA"</t>
  </si>
  <si>
    <t>8Y</t>
  </si>
  <si>
    <t>4Y</t>
  </si>
  <si>
    <t>CEF</t>
  </si>
  <si>
    <t>PMI</t>
  </si>
  <si>
    <t>3.10</t>
  </si>
  <si>
    <t>CBUQ</t>
  </si>
  <si>
    <t>Para locação em campo do projeto executivo (conforme tabela de vias)</t>
  </si>
  <si>
    <t>EXTENSÃO</t>
  </si>
  <si>
    <t>CAIXA + MFC (TERRAPLANAGEM)</t>
  </si>
  <si>
    <t>ÁREA DE IMPRIMAÇÃO E CBUQ</t>
  </si>
  <si>
    <t>MEIO-FIO</t>
  </si>
  <si>
    <t>CALÇADAS</t>
  </si>
  <si>
    <t>ATERRO</t>
  </si>
  <si>
    <t>VOLUME</t>
  </si>
  <si>
    <t>ÁREA</t>
  </si>
  <si>
    <r>
      <rPr>
        <b/>
        <sz val="10"/>
        <rFont val="Arial"/>
        <family val="2"/>
      </rPr>
      <t>NOTA 1:</t>
    </r>
    <r>
      <rPr>
        <sz val="10"/>
        <rFont val="Arial"/>
        <family val="2"/>
      </rPr>
      <t xml:space="preserve"> Conforme "PROJETO DE PAVIMENTAÇÃO"</t>
    </r>
  </si>
  <si>
    <t>Idem área de imprimição (conforme tabela de vias)</t>
  </si>
  <si>
    <t>(conforme tabela de vias)</t>
  </si>
  <si>
    <t>Para execução das calçadas (conforme tabela de vias)</t>
  </si>
  <si>
    <t>Escav. Terraplanagem</t>
  </si>
  <si>
    <t>Base e subbase</t>
  </si>
  <si>
    <t>"PROJETO DE PAVIMENTAÇÃO" (Conforme tabela de vias)</t>
  </si>
  <si>
    <t>Para rampa PNE conforme Projeto de sinalização</t>
  </si>
  <si>
    <t>Conforme "PROJETO DE SINALIZAÇÃO</t>
  </si>
  <si>
    <t>Linha Contínua (amarela)</t>
  </si>
  <si>
    <t>Linha de Bordo (branca)</t>
  </si>
  <si>
    <t>Linha Simples (branca)</t>
  </si>
  <si>
    <t>Placa quadrada</t>
  </si>
  <si>
    <t>Placa item 8.1</t>
  </si>
  <si>
    <t>Placa item 8.6</t>
  </si>
  <si>
    <t>3.11</t>
  </si>
  <si>
    <t>3.12</t>
  </si>
  <si>
    <t>3.13</t>
  </si>
  <si>
    <t>3.14</t>
  </si>
  <si>
    <t>3.15</t>
  </si>
  <si>
    <t>3.16</t>
  </si>
  <si>
    <t>3.17</t>
  </si>
  <si>
    <t>5.13</t>
  </si>
  <si>
    <t>5.14</t>
  </si>
  <si>
    <t>5.15</t>
  </si>
  <si>
    <t>Quantidade Caixa Ralo</t>
  </si>
  <si>
    <t xml:space="preserve"> Comp. Ramal</t>
  </si>
  <si>
    <t>=</t>
  </si>
  <si>
    <t>5.16</t>
  </si>
  <si>
    <t>5.17</t>
  </si>
  <si>
    <t>5.18</t>
  </si>
  <si>
    <t>Poco de visita de blocos de concreto de (20x20x40)cm, com paredes de 0,20m de espessura, medindo internamente (1,30x1,30x1,40)m,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t>
  </si>
  <si>
    <t>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t>
  </si>
  <si>
    <t>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t>
  </si>
  <si>
    <t>5.19</t>
  </si>
  <si>
    <t>5.20</t>
  </si>
  <si>
    <t>5.21</t>
  </si>
  <si>
    <t>Ø 0,80</t>
  </si>
  <si>
    <t>Ø 1,00</t>
  </si>
  <si>
    <t>Ø 1,20</t>
  </si>
  <si>
    <t>Extensão tubos</t>
  </si>
  <si>
    <t>BDI = 23,38% (Não Desonerado)</t>
  </si>
  <si>
    <t>R. Orlando Cardoso de Mendonça</t>
  </si>
  <si>
    <t>Rua Edna Sales</t>
  </si>
  <si>
    <t>Rua Edwirges Salles</t>
  </si>
  <si>
    <t>Rua Quarenta</t>
  </si>
  <si>
    <t>Rua Quarenta e Cinco</t>
  </si>
  <si>
    <t>Rua Quarenta e Dois</t>
  </si>
  <si>
    <t>Rua Quarenta e Oito</t>
  </si>
  <si>
    <t>Rua Quarenta e Seis</t>
  </si>
  <si>
    <t>Rua Quarenta e Sete</t>
  </si>
  <si>
    <t>Rua Quarenta e Um</t>
  </si>
  <si>
    <t>Rua Quatorze</t>
  </si>
  <si>
    <t>Rua Trinta</t>
  </si>
  <si>
    <t>Rua Zileia Nesia Fausto de Araujo</t>
  </si>
  <si>
    <t>Ø 1,40</t>
  </si>
  <si>
    <t>Ø 1,60</t>
  </si>
  <si>
    <t>DR20.10.0053</t>
  </si>
  <si>
    <t>DR20.10.0059</t>
  </si>
  <si>
    <t>DR20.10.0065</t>
  </si>
  <si>
    <t>Placa redonda</t>
  </si>
  <si>
    <t>C</t>
  </si>
  <si>
    <t>Placa Logradouro</t>
  </si>
  <si>
    <t>DRENAGEM</t>
  </si>
  <si>
    <t>PAVIMENTAÇÃO</t>
  </si>
  <si>
    <t>Escav. Esgoto</t>
  </si>
  <si>
    <t>5.22</t>
  </si>
  <si>
    <t>5.23</t>
  </si>
  <si>
    <t>5.24</t>
  </si>
  <si>
    <t>5.25</t>
  </si>
  <si>
    <r>
      <t>Conforme "Planilha de Escavação" em anexo -</t>
    </r>
    <r>
      <rPr>
        <sz val="8"/>
        <color rgb="FFFF0000"/>
        <rFont val="Arial"/>
        <family val="2"/>
      </rPr>
      <t xml:space="preserve"> SUBSTITUIÇÃO DO TUBO DE 1400 MM</t>
    </r>
  </si>
  <si>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</si>
  <si>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</si>
  <si>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</si>
  <si>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</si>
  <si>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</si>
  <si>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</si>
  <si>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</si>
  <si>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</si>
  <si>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</si>
  <si>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ADENSAMENTO:PAR DE ENSAIOS PARA DETERMINACAO DO FATOR DE CORRECAO DE COEFICIENTE DE RECALQUE</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</si>
  <si>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</si>
  <si>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</si>
  <si>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</si>
  <si>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</si>
  <si>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DE RECONHECIMENTO A TRADO MANUAL DE 4".PARA TRADO DE 6",ACRESCENTAR 50% AO VALOR DESTE ITEM</t>
  </si>
  <si>
    <t>SONDAGEM EXPEDITA,DE SIMPLES RECONHECIMENTO A PERCUSSAO,EXCLUSIVAMENTE POR LAVAGEM,DIAMETRO DE 2",INCLUSIVE DESLOCAMENTO E INSTALACAO</t>
  </si>
  <si>
    <t>ENSAIO DE PALHETA("VANE TEST")REALIZADO NO CAMPO,EXCLUSIVE PERFURACAO</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</si>
  <si>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</si>
  <si>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</si>
  <si>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</si>
  <si>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</si>
  <si>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</si>
  <si>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</si>
  <si>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</si>
  <si>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</si>
  <si>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</si>
  <si>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</si>
  <si>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ENSAIO DE PERDA D'AGUA DURANTE A SONDAGEM ROTATIVA EM ROCHA, CONSTANDO DE 3 ESTAGIOS DE PRESSAO</t>
  </si>
  <si>
    <t>ENSAIO DE PERDA D'AGUA DURANTE A SONDAGEM ROTATIVA EM ROCHA,CONSTANDO DE 5 ESTAGIOS DE PRESSAO</t>
  </si>
  <si>
    <t>ENSAIO DE CARACTERIZACAO GEOTECNICA DE SOLOS,COM UTILIZACAODE DILATOMETRO,EXCLUSIVE PERFURACAO</t>
  </si>
  <si>
    <t>QUALIDADE DA AREIA COM ANALISE GRANULOMETRICA E INDICE DE MATERIA ORGANICA</t>
  </si>
  <si>
    <t>QUALIDADE DE AGREGADO PELO USO DE SOLUCAO DE SULFATO DE SODIO OU MAGNESIO,EM AGREGADO MIUDO</t>
  </si>
  <si>
    <t>QUALIDADE DE AGREGADO PELO USO DE SOLUCAO DE SULFATO DE SODIO OU MAGNESIO,EM AGREGADO GRAUDO</t>
  </si>
  <si>
    <t>REMATE OU CAPEAMENTO DE CORPO DE PROVA CILINDRICO,DE 15X30CM 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</si>
  <si>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</si>
  <si>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</si>
  <si>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</si>
  <si>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</si>
  <si>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</si>
  <si>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</si>
  <si>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DOSAGEM COM ESTUDO GRANULOMETRICO DOS AGREGADOS,DETERMINACAO DE UM TRACO A PARTIR DOS GRAFICOS OBTIDOS DE MISTURAS EXPERIMENTAIS E COM RUPTURA DE CORPO DE PROVA,DE 15X30CM,AOS 3,7E 28 DIAS DE IDADE,UTILIZANDO COMO MATERIAIS CIMENTO,UM AGREGADO GRAUDO E UM AGREGADO MIUDO</t>
  </si>
  <si>
    <t>DOSAGEM COM ESTUDO GRANULOMETRICO DOS AGREGADOS,DETERMINACAO DE UM TRACO A PARTIR DOS GRAFICOS OBTIDOS DE MISTURAS EXPERIMENTAIS E COM RUPTURA DE CORPO DE PROVA,DE 15X30CM,AOS 3,7E 28 DIAS DE IDADE,PARA CADA AGREGADO MIUDO ADICIONAL AO ITEM 01.001.0130</t>
  </si>
  <si>
    <t>DOSAGEM COM ESTUDO GRANULOMETRICO DOS AGREGADOS,DETERMINACAO 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</si>
  <si>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</si>
  <si>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</si>
  <si>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t>
  </si>
  <si>
    <t>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</si>
  <si>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 CILINDRICOS DE CONCRETO,DE 15X30CM,COM TRACOS 1:5,1:6,1:7,1:8 E DETERMINACAO DAS TENSOES DE RUPTURA A COMPRESSAO AOS 3,7 E 28 DIAS DE IDADE(AMOSTRAS 6 SACOS DE CIMENTO)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</si>
  <si>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</si>
  <si>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</si>
  <si>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</si>
  <si>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</si>
  <si>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</si>
  <si>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</si>
  <si>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</si>
  <si>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</si>
  <si>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</si>
  <si>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</si>
  <si>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</si>
  <si>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</si>
  <si>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EFEITO DO CALOR E DO AR,POR PERCENTAGEM DA PENETRACAO ORIGINAL</t>
  </si>
  <si>
    <t>DETERMINACAO,COM AUXILIO DE SONDA ROTATIVA,DA DENSIDADE DE MISTURA COMPACTADA,POR CORPO DE PROVA</t>
  </si>
  <si>
    <t>DETERMINACAO DA RESISTENCIA A TRACAO POR COMPRESSAO DIAMETRAL DE MISTURAS BETUMINOSAS</t>
  </si>
  <si>
    <t>DETERMINACAO DO MODULO DE RESISTENCIA DE MISTURAS BETUMINOSAS</t>
  </si>
  <si>
    <t>DETERMINACAO DE MASSA ESPECIFICA APARENTE "IN SITU" COM EMPREGO DO FRASCO DE AREIA</t>
  </si>
  <si>
    <t>DETERMINACAO DOS COMPOSTOS PRINCIPAIS PRESENTES NO CIMENTO PORTLAND</t>
  </si>
  <si>
    <t>CONTROLE TECNOLOGICO DE OBRAS,CONSIDERANDO APENAS O CONTROLE DAS ARMADURAS,CONSTANDO DE COLETA DE CORPOS DE PROVA,TRANSPORTE ATE 50KM,ENSAIO DE DOBRAMENTO E DE TRACAO SIMPLES,MEDIDO POR TONELADA DE ACO GEOMETRICAMENTE NECESSARIO</t>
  </si>
  <si>
    <t>CONTROLE TECNOLOGICO DE OBRAS,CONSIDERANDO APENAS O CONTROLE DAS ARMADURAS,CONSTANDO DE COLETA DE CORPOS DE PROVA,TRANSPORTE ATE 100KM,ENSAIO DE DOBRAMENTO E DE TRACAO SIMPLES,MEDIDO POR TONELADA DE ACO GEOMETRICAMENTE NECESSARIO</t>
  </si>
  <si>
    <t>CONTROLE TECNOLOGICO DE OBRAS,CONSIDERANDO APENAS O CONTROLE DAS ARMADURAS,CONSTANDO DE COLETA DE CORPOS DE PROVA,TRANSPORTE ATE 250KM,ENSAIO DE DOBRAMENTO E DE TRACAO SIMPLES,MEDIDO POR TONELADA DE ACO GEOMETRICAMENTE NECESSARIO</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</si>
  <si>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</si>
  <si>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</si>
  <si>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</si>
  <si>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</si>
  <si>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</si>
  <si>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</si>
  <si>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</si>
  <si>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</si>
  <si>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</si>
  <si>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</si>
  <si>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</si>
  <si>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</si>
  <si>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</si>
  <si>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</si>
  <si>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</si>
  <si>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</si>
  <si>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</si>
  <si>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</si>
  <si>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</si>
  <si>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 DE LAPIS COLORIMETRICO PARA TESTES DE PH E AVALIACAO DA FRENTE DE CARBONATACAO</t>
  </si>
  <si>
    <t>ENSAIOS PARA RECUPERACAO DE CORROSAO EM ARMADURAS,CONSTANDODE CRAVACAO POR AMOSTRAGEM,EM DIVERSAS LAJES E VIGAS,DE PINOS LISOS PARA ESTIMATIVA DA TENSAO DE COMPRESSAO DO CONCRETO</t>
  </si>
  <si>
    <t>SONDAGEM ROTATIVA COM COROA DE WIDIA,EM SOLO,DIAMETRO AX,VERTICAL,INCLUSIVE DESLOCAMENTO DENTRO DO CANTEIRO E INSTALACAO 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</si>
  <si>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</si>
  <si>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 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</si>
  <si>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</si>
  <si>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 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</si>
  <si>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</si>
  <si>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</si>
  <si>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</si>
  <si>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</si>
  <si>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</si>
  <si>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</si>
  <si>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</si>
  <si>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</si>
  <si>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</si>
  <si>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</si>
  <si>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</si>
  <si>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</si>
  <si>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</si>
  <si>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</si>
  <si>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</si>
  <si>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</si>
  <si>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</si>
  <si>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</si>
  <si>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</si>
  <si>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</si>
  <si>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</si>
  <si>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</si>
  <si>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</si>
  <si>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</si>
  <si>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</si>
  <si>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</si>
  <si>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</si>
  <si>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</si>
  <si>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</si>
  <si>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</si>
  <si>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</si>
  <si>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</si>
  <si>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</si>
  <si>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</si>
  <si>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</si>
  <si>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</si>
  <si>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</si>
  <si>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</si>
  <si>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</si>
  <si>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</si>
  <si>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</si>
  <si>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</si>
  <si>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</si>
  <si>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</si>
  <si>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</si>
  <si>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</si>
  <si>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</si>
  <si>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</si>
  <si>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</si>
  <si>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 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</si>
  <si>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</si>
  <si>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</si>
  <si>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</si>
  <si>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</si>
  <si>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</si>
  <si>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</si>
  <si>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</si>
  <si>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</si>
  <si>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</si>
  <si>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</si>
  <si>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</si>
  <si>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</si>
  <si>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 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</si>
  <si>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</si>
  <si>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</si>
  <si>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 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</si>
  <si>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</si>
  <si>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</si>
  <si>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 EM TORNO DE 2,00M/H</t>
  </si>
  <si>
    <t>PERFURACAO COM EQUIPAMENTO DE AR COMPRIMIDO,DIAMETRO ATE 1.1/4",EM GRANITO OU GNAISSE,ADMITINDO UMA PRODUCAO MEDIA BRUTA 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</si>
  <si>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</si>
  <si>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</si>
  <si>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</si>
  <si>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</si>
  <si>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</si>
  <si>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 INSTALACAO DE SONDA EM CADA FURO</t>
  </si>
  <si>
    <t>SONDAGEM ROTATIVA COM COROA DE DIAMANTE,EM ROCHA SA,DIAMETRO EX(35MM),INCLUSIVE DESLOCAMENTO DENTRO DO CANTEIRO E INSTALACAO DA SONDA EM CADA FURO</t>
  </si>
  <si>
    <t>SONDAGEM ROTATIVA COM COROA DE DIAMANTE,EM ROCHA SA,DIAMETRO AWG(45MM),INCLUSIVE DESLOCAMENTO DENTRO DO CANTEIRO E INSTALACAO DA SONDA EM CADA FURO</t>
  </si>
  <si>
    <t>SONDAGEM ROTATIVA COM COROA DE DIAMANTE,EM ROCHA SA,DIAMETRO BWG(60MM),INCLUSIVE DESLOCAMENTO DENTRO DO CANTEIRO E INSTALACAO DA SONDA EM CADA FURO</t>
  </si>
  <si>
    <t>SONDAGEM ROTATIVA COM COROA DE DIAMANTE,EM ROCHA SA,DIAMETRO NWG(75MM),INCLUSIVE DESLOCAMENTO DENTRO DO CANTEIRO E INSTALACAO DA SONDA EM CADA FURO</t>
  </si>
  <si>
    <t>SONDAGEM ROTATIVA COM COROA DE DIAMANTE,EM ROCHA SA,DIAMETRO HWG(100MM),INCLUSIVE DESLOCAMENTO DENTRO DO CANTEIRO E INSTALACAO DA SONDA EM CADA FURO</t>
  </si>
  <si>
    <t>SONDAGEM ROTATIVA COM COROA DE DIAMANTE,ROCHA SA,DIAMETRO DE 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</si>
  <si>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</si>
  <si>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</si>
  <si>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</si>
  <si>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</si>
  <si>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</si>
  <si>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</si>
  <si>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</si>
  <si>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</si>
  <si>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</si>
  <si>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</si>
  <si>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</si>
  <si>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 DA SONDA EM CADA FURO</t>
  </si>
  <si>
    <t>PERFURACAO ROTATIVA COM COROA DE DIAMANTE EM CONCRETO,COM DIAMETRO DE 45MM(2"),INCLUSIVE DESLOCAMENTO DENTRO DO CANTEIRO E INSTALACAO DA SONDA EM CADA FURO</t>
  </si>
  <si>
    <t>PERFURACAO ROTATIVA COM COROA DE DIAMANTE EM CONCRETO,COM DIAMETRO DE 75MM(3"),INCLUSIVE DESLOCAMENTO DENTRO DO CANTEIRO 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</si>
  <si>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</si>
  <si>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</si>
  <si>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SONDAGEM ELETRICA VERTICAL(SEV),INCLUSIVE O PROCESSAMENTO E INTERPRETACAO DOS PERFIS,BEM COMO A APRESENTACAO DOS RESULTADOS EM PAPEL E EM MEIO DIGITAL</t>
  </si>
  <si>
    <t>EXECUCAO DE LINHA DE PROSPECCAO GEOFISICA PELO METODO DE CAMINHAMENTO ELETRICO,INCLUSIVE O PROCESSAMENTO E INTERPRETACAO 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</si>
  <si>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</si>
  <si>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</si>
  <si>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 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</si>
  <si>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</si>
  <si>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 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</si>
  <si>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</si>
  <si>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</si>
  <si>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</si>
  <si>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 MATERIAL EXCEDENTE,EXCLUSIVE COMPACTACAO</t>
  </si>
  <si>
    <t>PREPARO MANUAL DE TERRENO,COMPREENDENDO ACERTO,RASPAGEM EVENTUALMENTE ATE 0.30M DE PROFUNDIDADE E AFASTAMENTO LATERAL DO 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</si>
  <si>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</si>
  <si>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</si>
  <si>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</si>
  <si>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</si>
  <si>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</si>
  <si>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PICADAS EM TERRENO COM VEGETACAO QUE POSSIBILITE O USO APENAS DE FACAO E FOICE</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</si>
  <si>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</si>
  <si>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</si>
  <si>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</si>
  <si>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</si>
  <si>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DESMATAMENTO E LIMPEZA DE TERRENOS COM TRATOR DE ESTEIRAS COM POTENCIA EM TORNO DE 200CV</t>
  </si>
  <si>
    <t>REGULARIZACAO DE TERRENO COM TRATOR EM TORNO DE 80CV,COMPREENDENDO ACERTO,RASPAGEM EVENTUALMENTE ATE 0,30M DE PROFUNDIDADE E AFASTAMENTO LATERAL DO MATERIAL EXCEDENTE</t>
  </si>
  <si>
    <t>MONTAGEM E DESMONTAGEM DE UM CONJUNTO DE BOMBAS (15CV) PARAATE 70,00M DE COLETORES (INCLUSIVE ESTES)</t>
  </si>
  <si>
    <t>OPERACAO E MANUTENCAO DO SISTEMA,EXCLUSIVE ENERGIA ELETRICA,PELO TEMPO CORRIDO DE EMPREGO NA OBRA</t>
  </si>
  <si>
    <t>ENERGIA CONSUMIDA PELO SISTEMA,MEDIDA PELA POTENCIA INSTALADA E PELO TEMPO DE FUNCIONAMENTO</t>
  </si>
  <si>
    <t>POCO ARTESIANO,PROFUNDIDADE ATE 50 METROS,INCLUSIVE PERFURACAO,INSTALACAO E ANALISE DA AGUA,EXCLUSIVE MOTOBOMBA</t>
  </si>
  <si>
    <t>POCO ARTESIANO PROFUNDO,PROFUNDIDADE DE 51 METROS ATE 100 METROS,INCLUSIVE PERFURACAO,REVESTIMENTO E ANALISE DA AGUA,EXCLUSIVE MOTOBOMBA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</si>
  <si>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</si>
  <si>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</si>
  <si>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</si>
  <si>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</si>
  <si>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</si>
  <si>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</si>
  <si>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</si>
  <si>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</si>
  <si>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</si>
  <si>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</si>
  <si>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</si>
  <si>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</si>
  <si>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</si>
  <si>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</si>
  <si>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</si>
  <si>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 DENSA</t>
  </si>
  <si>
    <t>LEVANTAMENTO TOPOGRAFICO,PLANIALTIMETRICO E CADASTRAL,DE TERRENO DE OROGRAFIA NAO ACIDENTADA,VEGETACAO RALA E EDIFICACAO MEDIA</t>
  </si>
  <si>
    <t>LEVANTAMENTO TOPOGRAFICO,PLANIALTIMETRICO E CADASTRAL,DE TERRENO DE OROGRAFIA NAO ACIDENTADA,VEGETACAO RALA E EDIFICACAO LEVE</t>
  </si>
  <si>
    <t>DETERMINACAO DE NORTE VERDADEIRO(N.V.)POR OBSERVACAO DIRETADE ALTURA DE SOL,PELO PROCESSO DAS DISTANCIAS ZENITAIS ABSOLUTAS</t>
  </si>
  <si>
    <t>IMPLANTACAO DE MARCO DE R.N.,EM CONCRETO COM TARUGO METALICO,E DETERMINACAO DE SUA COTA POR TRANSPORTE DE COTA,DE R.N.JA ESTABELECIDO.O CUSTO INCLUI ESTE TRANSPORTE ATE A DISTANCIA 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</si>
  <si>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</si>
  <si>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</si>
  <si>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</si>
  <si>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</si>
  <si>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</si>
  <si>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</si>
  <si>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</si>
  <si>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</si>
  <si>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</si>
  <si>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 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</si>
  <si>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</si>
  <si>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</si>
  <si>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</si>
  <si>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 NIVEL.O CUSTO INCLUI DESENHO DE SECAO NA ESCALA 1:200.MEDIDO POR METRO LINEAR DE SECAO</t>
  </si>
  <si>
    <t>LEVANTAMENTO DE SECAO TRANSVERSAL EM TERRENO DE OROGRAFIA NAO ACIDENTADA E VEGETACAO RALA.O EQUIPAMENTO CONSIDERADO E ONIVEL.O CUSTO INCLUI DESENHO DE SECAO NA ESCALA 1:200.MEDIDO POR METRO LINEAR DE SECAO</t>
  </si>
  <si>
    <t>LEVANTAMENTO TOPOGRAFICO PLANIALTIMETRICO E CADASTRAL,EM AREAS DE FAVELAS,EM TERRENOS DE OROGRAFIA NAO ACIDENTADA.ESTAOINCLUIDOS NOS SERVICOS O LEVANTAMENTO DE SOLEIRAS E TESTADAS 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</si>
  <si>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</si>
  <si>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</si>
  <si>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</si>
  <si>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</si>
  <si>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</si>
  <si>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</si>
  <si>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</si>
  <si>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</si>
  <si>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 ATE 1HA</t>
  </si>
  <si>
    <t>LEVANTAMENTO PLANIALTIMETRICO CADASTRAL DE AREA RURAL,DESTINADO A PROJETOS VIARIOS,DE SANEAMENTO,DUTOS,LINHAS DE TRANSMISSAO,ETC,EXECUTADOS COM POLIGONAL CLASSE II PAC,COMPREENDENDO CALCULOS E DESENHOS NA ESCALA DE 1:2000 ATE 1:500 EM AREAS ACIMA DE 1HA</t>
  </si>
  <si>
    <t>LEVANTAMENTO TOPOGRAFICO POR BATIMETRIA,SERVICOS DE CAMPO EESCRITORIO,COM SECOES DE LEVANTAMENTO EQUIDISTANTE DE ATE 20 METROS,INCLUSIVE TRANSPORTE DO PESSOAL,COM AREA DE ATE 10 HA (ESCALA 1:500)</t>
  </si>
  <si>
    <t>LEVANTAMENTO FOTOGRAFICO DE ASPECTO DE AREA URBANA,COM IMPRESSAO COLORIDA</t>
  </si>
  <si>
    <t>LEVANTAMENTO TOPOGRAFICO,PLANIALTIMETRICO CADASTRAL DE AREAS DE LOGRADOUROS PUBLICOS,COMPREENDENDO NIVELAMENTO DO EIXO DE LOGRADOUROS,COM COTAS DE TAMPOES DE POCOS DE VISITA,COTASDE SOLEIRAS DE EDIFICACOES E/OU TERRENOS,LEVANTAMENTO DE POSTEACAO,ARVORES,ETC</t>
  </si>
  <si>
    <t>IMPLANTACAO DE POLIGONAL PELO PERIMETRO DE AREA DE ENCOSTA A SER LEVANTADA,LOCADA EM RELACAO A MARCOS TOPOGRAFICOS(EXCLUINDO ESTES),TERRENO DE VEGETACAO LEVE</t>
  </si>
  <si>
    <t>IMPLANTACAO DE POLIGONAL PELO PERIMETRO DE AREA DE ENCOSTA A SER LEVANTADA,LOCADA EM RELACAO A MARCOS TOPOGRAFICOS(EXCLUINDO ESTES),TERRENO DE VEGETACAO DENSA</t>
  </si>
  <si>
    <t>MARCOS TOPOGRAFICOS DE CONCRETO COM PINO DE REFERENCIA,EM ENCOSTA.FORNECIMENTO E COLOCACAO</t>
  </si>
  <si>
    <t>EXECUCAO DE PERFIS TOPOGRAFICOS,EM ENCOSTAS COM LEVANTAMENTO DE DETALHES,TERRENO DE VEGETACAO LEVE,INCLUINDO SERVICOS DE CAMPO,DE ESCRITORIO E APRESENTACAO DE DESENHOS</t>
  </si>
  <si>
    <t>EXECUCAO DE PERFIS TOPOGRAFICOS,EM ENCOSTAS COM LEVANTAMENTO 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</si>
  <si>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</si>
  <si>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 ACIDENTADA,VEGETACAO DENSA E EDIFICACAO LEVE.CUSTO PARA AREA ATE 5000M2 (ESCALA 1:250/500)</t>
  </si>
  <si>
    <t>LEVANTAMENTO TOPOGRAFICO PLANIALTIMETRICO E CADASTRAL,COM CURVAS DE NIVEL A CADA 1,00M,CONSIDERANDO TERRENO DE OROGRAFIA ACIDENTADA,VEGETACAO DENSA E EDIFICACAO MEDIA.CUSTO PARA AREA ATE 5000M2 (ESCALA 1:250/500)</t>
  </si>
  <si>
    <t>LEVANTAMENTO TOPOGRAFICO PLANIALTIMETRICO E CADASTRAL,COM CURVAS DE NIVEL A CADA 1,00M,CONSIDERANDO TERRENO DE OROGRAFIA ACIDENTADA,VEGETACAO DENSA E EDIFICACAO DENSA.CUSTO PARA AREA ATE 5000M2 (ESCALA 1:250/500)</t>
  </si>
  <si>
    <t>LEVANTAMENTO TOPOGRAFICO PLANIALTIMETRICO E CADASTRAL,COM CURVAS DE NIVEL A CADA 1,00M,CONSIDERANDO TERRENO DE OROGRAFIA ACIDENTADA,VEGETACAO RALA E EDIFICACAO LEVE.CUSTO PARA AREA   ATE 5000M2 (ESCALA 1:250/500)</t>
  </si>
  <si>
    <t>LEVANTAMENTO TOPOGRAFICO PLANIALTIMETRICO E CADASTRAL,COM CURVAS DE NIVEL A CADA 1,00M,CONSIDERANDO TERRENO DE OROGRAFIA ACIDENTADA,VEGETACAO RALA E EDIFICACAO MEDIA.CUSTO PARA AREA ATE 5000M2 (ESCALA 1:250/500)</t>
  </si>
  <si>
    <t>LEVANTAMENTO TOPOGRAFICO PLANIALTIMETRICO E CADASTRAL,COM CURVAS DE NIVEL A CADA 1,00M,CONSIDERANDO TERRENO DE OROGRAFIA ACIDENTADA,VEGETACAO RALA E EDIFICACAO DENSA.CUSTO PARA AREA ATE 5000M2 (ESCALA 1:250/500)</t>
  </si>
  <si>
    <t>LEVANTAMENTO TOPOGRAFICO PLANIALTIMETRICO E CADASTRAL,COM CURVAS DE NIVEL A CADA 1,00M,CONSIDERANDO TERRENO DE OROGRAFIA NAO ACIDENTADA,VEGETACAO DENSA E EDIFICACAO LEVE.CUSTO PARA AREA ATE 5000M2 (ESCALA 1:250/500)</t>
  </si>
  <si>
    <t>LEVANTAMENTO TOPOGRAFICO PLANIALTIMETRICO E CADASTRAL,COM CURVAS DE NIVEL A CADA 1,00M,CONSIDERANDO TERRENO DE OROGRAFIANAO ACIDENTADA,VEGETACAO DENSA E EDIFICACAO MEDIA.CUSTO PARA AREA ATE 5000M2 (ESCALA 1:250/500)</t>
  </si>
  <si>
    <t>LEVANTAMENTO TOPOGRAFICO PLANIALTIMETRICO E CADASTRAL,COM CURVAS DE NIVEL A CADA 1,00M,CONSIDERANDO TERRENO DE OROGRAFIA NAO ACIDENTADA,VEGETACAO DENSA E EDIFICACAO DENSA.CUSTO PARA AREA ATE 5000M2 (ESCALA 1:250/500)</t>
  </si>
  <si>
    <t>LEVANTAMENTO TOPOGRAFICO PLANIALTIMETRICO E CADASTRAL,COM CURVAS DE NIVEL A CADA 1,00M,CONSIDERANDO TERRENO DE OROGRAFIA NAO ACIDENTADA,VEGETACAO RALA E EDIFICACAO LEVE.CUSTO PARA AREA ATE 5000M2 (ESCALA 1:250/500)</t>
  </si>
  <si>
    <t>LEVANTAMENTO TOPOGRAFICO PLANIALTIMETRICO E CADASTRAL,COM CURVAS DE NIVEL A CADA 1,00M,CONSIDERANDO TERRENO DE OROGRAFIA NAO ACIDENTADA,VEGETACAO RALA E EDIFICACAO MEDIA.CUSTO PARA AREA ATE 5000M2 (ESCALA 1:250/500)</t>
  </si>
  <si>
    <t>LEVANTAMENTO TOPOGRAFICO PLANIALTIMETRICO E CADASTRAL,COM CURVAS DE NIVEL A CADA 1,00M,CONSIDERANDO TERRENO DE OROGRAFIA NAO ACIDENTADA,VEGETACAO RALA E EDIFICACAO DENSA.CUSTO PARA AREA ATE 5000M2 (ESCALA 1:250/500)</t>
  </si>
  <si>
    <t>LEVANTAMENTO TOPOGRAFICO PLANIALTIMETRICO E CADASTRAL,COM CURVAS DE NIVEL A CADA 1,00M,CONSIDERANDO TERRENO DE OROGRAFIA ACIDENTADA,VEGETACAO DENSA E EDIFICACAO LEVE.CUSTO PARA AREA DE 5000 A 10000M2 (ESCALA 1:200/500)</t>
  </si>
  <si>
    <t>LEVANTAMENTO TOPOGRAFICO PLANIALTIMETRICO E CADASTRAL,COM CURVAS DE NIVEL A CADA 1,00M,CONSIDERANDO TERRENO DE OROGRAFIA ACIDENTADA,VEGETACAO DENSA E EDIFICACAO MEDIA.CUSTO PARA AREA DE 5000 A 10000M2 (ESCALA 1:250/500)</t>
  </si>
  <si>
    <t>LEVANTAMENTO TOPOGRAFICO PLANIALTIMETRICO E CADASTRAL,COM CURVAS DE NIVEL A CADA 1,00M,CONSIDERANDO TERRENO DE OROGRAFIA ACIDENTADA,VEGETACAO DENSA E EDIFICACAO DENSA.CUSTO PARA AREA DE 5000 A 10000M2 (ESCALA 1:250/500)</t>
  </si>
  <si>
    <t>LEVANTAMENTO TOPOGRAFICO PLANIALTIMETRICO E CADASTRAL,COM CURVAS DE NIVEL A CADA 1,00M,CONSIDERANDO TERRENO DE OROGRAFIA ACIDENTADA,VEGETACAO RALA E EDIFICACAO LEVE.CUSTO PARA AREA DE 5000 A 10000M2 (ESCALA 1:250/500)</t>
  </si>
  <si>
    <t>LEVANTAMENTO TOPOGRAFICO PLANIALTIMETRICO E CADASTRAL,COM CURVAS DE NIVEL A CADA 1,00M,CONSIDERANDO TERRENO DE OROGRAFIA ACIDENTADA,VEGETACAO RALA E EDIFICACAO MEDIA.CUSTO PARA AREA DE 5000 A 10000M2 (ESCALA 1:250/500)</t>
  </si>
  <si>
    <t>LEVANTAMENTO TOPOGRAFICO PLANIALTIMETRICO E CADASTRAL,COM CURVAS DE NIVEL A CADA 1,00M,CONSIDERANDO TERRENO DE OROGRAFIA ACIDENTADA,VEGETACAO RALA E EDIFICACAO DENSA.CUSTO PARA AREA DE 5000 A 10000M2 (ESCALA 1:250/500)</t>
  </si>
  <si>
    <t>LEVANTAMENTO TOPOGRAFICO PLANIALTIMETRICO E CADASTRAL,COM CURVAS DE NIVEL A CADA 1,00M,CONSIDERANDO TERRENO DE OROGRAFIA NAO ACIDENTADA,VEGETACAO DENSA E EDIFICACAO LEVE.CUSTO PARA AREA DE 5000 A 10000M2 (ESCALA 1:250/500)</t>
  </si>
  <si>
    <t>LEVANTAMENTO TOPOGRAFICO PLANIALTIMETRICO E CADASTRAL,COM CURVAS DE NIVEL A CADA 1,00M,CONSIDERANDO TERRENO DE OROGRAFIA NAO ACIDENTADA,VEGETACAO DENSA E EDIFICACAO MEDIA.CUSTO PARA AREA DE 5000 A 10000M2 (ESCALA 1:250/500)</t>
  </si>
  <si>
    <t>LEVANTAMENTO TOPOGRAFICO PLANIALTIMETRICO E CADASTRAL,COM CURVAS DE NIVEL A CADA 1,00M,CONSIDERANDO TERRENO DE OROGRAFIA NAO ACIDENTADA,VEGETACAO DENSA E EDIFICACAO DENSA.CUSTO PARA AREA DE 5000 A 10000M2 (ESCALA 1:250/500)</t>
  </si>
  <si>
    <t>LEVANTAMENTO TOPOGRAFICO PLANIALTIMETRICO E CADASTRAL,COM CURVAS DE NIVEL A CADA 1,00M,CONSIDERANDO TERRENO DE OROGRAFIA NAO ACIDENTADA,VEGETACAO RALA E EDIFICACAO LEVE.CUSTO PARA AREA DE 5000 A 10000M2 (ESCALA 1:250/500)</t>
  </si>
  <si>
    <t>LEVANTAMENTO TOPOGRAFICO PLANIALTIMETRICO E CADASTRAL,COM CURVAS DE NIVEL A CADA 1,00M,CONSIDERANDO TERRENO DE OROGRAFIA NAO ACIDENTADA,VEGETACAO RALA E EDIFICACAO MEDIA.CUSTO PARA AREA DE 5000 A 10000M2 (ESCALA 1:250/500)</t>
  </si>
  <si>
    <t>LEVANTAMENTO TOPOGRAFICO PLANIALTIMETRICO E CADASTRAL,COM CURVAS DE NIVEL A CADA 1,00M,CONSIDERANDO TERRENO DE OROGRAFIA NAO ACIDENTADA,VEGETACAO RALA E EDIFICACAO DENSA.CUSTO PARA AREA DE 5000 A 10000M2 (ESCALA 1:250/500)</t>
  </si>
  <si>
    <t>LEVANTAMENTO TOPOGRAFICO PLANIALTIMETRICO E CADASTRAL,COM CURVAS DE NIVEL A CADA 1,00M,CONSIDERANDO TERRENO DE OROGRAFIA ACIDENTADA,VEGETACAO DENSA E EDIFICACAO LEVE.CUSTO PARA AREA DE 10000 A 20000M2 (ESCALA 1:250/500)</t>
  </si>
  <si>
    <t>LEVANTAMENTO TOPOGRAFICO PLANIALTIMETRICO E CADASTRAL,COM CURVAS DE NIVEL A CADA 1,00M,CONSIDERANDO TERRENO DE OROGRAFIA ACIDENTADA,VEGETACAO DENSA E EDIFICACAO MEDIA.CUSTO PARA AREA DE 10000 A 20000M2 (ESCALA 1:250/500)</t>
  </si>
  <si>
    <t>LEVANTAMENTO TOPOGRAFICO PLANIALTIMETRICO E CADASTRAL,COM CURVAS DE NIVEL A CADA 1,00M,CONSIDERANDO TERRENO DE OROGRAFIA ACIDENTADA,VEGETACAO DENSA E EDIFICACAO DENSA.CUSTO PARA AREA DE 10000 A 20000M2 (ESCALA 1:250/500)</t>
  </si>
  <si>
    <t>LEVANTAMENTO TOPOGRAFICO PLANIALTIMETRICO E CADASTRAL,COM CURVAS DE NIVEL A CADA 1,00M,CONSIDERANDO TERRENO DE OROGRAFIA ACIDENTADA,VEGETACAO RALA E EDIFICACAO LEVE.CUSTO PARA AREA DE 10000 A 20000M2 (ESCALA 1:250/500)</t>
  </si>
  <si>
    <t>LEVANTAMENTO TOPOGRAFICO PLANIALTIMETRICO E CADASTRAL,COM CURVAS DE NIVEL A CADA 1,00M,CONSIDERANDO TERRENO DE OROGRAFIA ACIDENTADA,VEGETACAO RALA E EDIFICACAO MEDIA.CUSTO PARA AREA DE 10000 A 20000M2 (ESCALA 1:250/500)</t>
  </si>
  <si>
    <t>LEVANTAMENTO TOPOGRAFICO PLANIALTIMETRICO E CADASTRAL,COM CURVAS DE NIVEL A CADA 1,00M,CONSIDERANDO TERRENO DE OROGRAFIA ACIDENTADA,VEGETACAO RALA E EDIFICACAO DENSA.CUSTO PARA AREA DE 10000 A 20000M2 (ESCALA 1:250/500)</t>
  </si>
  <si>
    <t>LEVANTAMENTO TOPOGRAFICO PLANIALTIMETRICO E CADASTRAL,COM CURVAS DE NIVEL A CADA 1,00M,CONSIDERANDO TERRENO DE OROGRAFIA NAO ACIDENTADA,VEGETACAO DENSA E EDIFICACAO LEVE.CUSTO PARA AREA DE 10000 ATE 20000M2 (ESCALA 1:250/500)</t>
  </si>
  <si>
    <t>LEVANTAMENTO TOPOGRAFICO PLANIALTIMETRICO E CADASTRAL,COM CURVAS DE NIVEL A CADA 1,00M,CONSIDERANDO TERRENO DE OROGRAFIA NAO ACIDENTADA,VEGETACAO DENSA E EDIFICACAO MEDIA.CUSTO PARA AREA DE 10000 A 20000M2 (ESCALA 1:250/500)</t>
  </si>
  <si>
    <t>LEVANTAMENTO TOPOGRAFICO PLANIALTIMETRICO E CADASTRAL,COM CURVAS DE NIVEL A CADA 1,00M,CONSIDERANDO TERRENO DE OROGRAFIA NAO ACIDENTADA,VEGETACAO DENSA E EDIFICACAO DENSA.CUSTO PARA AREA DE 10000 A 20000M2 (ESCALA 1:250/500)</t>
  </si>
  <si>
    <t>LEVANTAMENTO TOPOGRAFICO PLANIALTIMETRICO E CADASTRAL,COM CURVAS DE NIVEL A CADA 1,00M,CONSIDERANDO TERRENO DE OROGRAFIA NAO ACIDENTADA,VEGETACAO RALA E EDIFICACAO LEVE.CUSTO PARAAREA DE 10000 A 20.000M2 (ESCALA 1:250/500)</t>
  </si>
  <si>
    <t>LEVANTAMENTO TOPOGRAFICO PLANIALTIMETRICO E CADASTRAL,COM CURVAS DE NIVEL A CADA 1,00M,CONSIDERANDO TERRENO DE OROGRAFIA NAO ACIDENTADA,VEGETACAO RALA E EDIFICACAO MEDIA.CUSTO PARA AREA DE 10000 A 20000M2 (ESCALA 1:250/500)</t>
  </si>
  <si>
    <t>LEVANTAMENTO TOPOGRAFICO PLANIALTIMETRICO E CADASTRAL,COM CURVAS DE NIVEL A CADA 1,00M,CONSIDERANDO TERRENO DE OROGRAFIA NAO ACIDENTADA,VEGETACAO RALA E EDIFICACAO DENSA.CUSTO PARA AREA DE 10000 A 20000M2 (ESCALA 1:250/500)</t>
  </si>
  <si>
    <t>LOCACAO DE PROJETO DE ESTRADAS,EXECUTADAS DE ACORDO COM A INSTRUCAO IT-28/80 DO DER-RJ,INCLUSIVE NIVELAMENTO E SECOES TRANSVERSAIS E DELIMITACAO DAS LINHAS DEMARCADORAS DE FAIXA DE DOMINIO,EM TERRENO DE OROGRAFIA ACIDENTADA E VEGETACAO DENSA</t>
  </si>
  <si>
    <t>LOCACAO DE PROJETO DE ESTRADAS,EXECUTADAS DE ACORDO COM A INSTRUCAO IT-28/80 DO DER-RJ,INCLUSIVE NIVELAMENTO E SECOES TRANSVERSAIS E DELIMITACAO DAS LINHAS DEMARCADORAS DE FAIXA DE DOMINIO,EM TERRENO DE OROGRAFIA ACIDENTADA E VEGETACAO LEVE</t>
  </si>
  <si>
    <t>LOCACAO DE PROJETO DE ESTRADAS,EXECUTADAS DE ACORDO COM A INSTRUCAO IT-28/80 DO DER-RJ,INCLUSIVE NIVELAMENTO E SECOES TRANSVERSAIS E DELIMITACAO DAS LINHAS DEMARCADORAS DE FAIXA DE DOMINIO,EM TERRENO DE OROGRAFIA NAO ACIDENTADA E VEGETACAODENSA</t>
  </si>
  <si>
    <t>LOCACAO DE PROJETO DE ESTRADAS,EXECUTADAS DE ACORDO COM A INSTRUCAO IT-28/80 DO DER-RJ,INCLUSIVE NIVELAMENTO E SECOES TRANSVERSAIS E DELIMITACAO DAS LINHAS DEMARCADORAS DE FAIXA DE DOMINIO,EM TERRENO DE OROGRAFIA NAO ACIDENTADA E VEGETACAOLEVE</t>
  </si>
  <si>
    <t>RELOCACAO DE PROJETO DE ESTRADA EXISTENTE EXECUTADA DE ACORDO COM A INSTRUCAO IT-28/80 DO DER-RJ,INCLUSIVE NIVELAMENTO E SECOES TRANSVERSAIS PARA TRAFEGO COM VOLUME MEDIO DIARIO MENOR QUE 500 VEICULOS/DIA</t>
  </si>
  <si>
    <t>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</si>
  <si>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</si>
  <si>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</si>
  <si>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</si>
  <si>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 DO ANTERIOR</t>
  </si>
  <si>
    <t>LEVANTAMENTO CADASTRAL GEOMETRICO DE IMOVEIS COM AREA ACIMADE 3000M2. ESTE ITEM DEVE SER UTILIZADO COMO COMPLEMENTO DOS 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</si>
  <si>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</si>
  <si>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</si>
  <si>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</si>
  <si>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 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</si>
  <si>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</si>
  <si>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</si>
  <si>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</si>
  <si>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</si>
  <si>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</si>
  <si>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</si>
  <si>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</si>
  <si>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</si>
  <si>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</si>
  <si>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</si>
  <si>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</si>
  <si>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</si>
  <si>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</si>
  <si>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</si>
  <si>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</si>
  <si>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</si>
  <si>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 NOS PADROES DA CONTRATANTE,INCLUSIVE AS LEGALIZACOES PERTINENTES,COORDENACAO E COMPATIBILIZACAO COM OS PROJETOS COMPLEMENTARES</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</si>
  <si>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</si>
  <si>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</si>
  <si>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</si>
  <si>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 ADMINISTRATIVOS ATE 500M2,INCLUSIVE PROJETO BASICO,APRESENTADO EM AUTOCAD NOS PADROES DA CONTRATANTE,INCLUSIVE AS LEGALIZACOES PERTINENTES,COORDENACAO E COMPATIBILIZACAO COM OS PROJETOS COMPLEMENTARES</t>
  </si>
  <si>
    <t>PROJETO EXECUTIVO DE ARQUITETURA PARA PREDIOS ESCOLARES E/OU ADMINISTRATIVOS DE 501 ATE 3.000M2,INCLUSIVE PROJETO BASICO,APRESENTADO EM AUTOCAD NOS PADROES DA CONTRATANTE,INCLUSIVE AS LEGALIZACOES PERTINENTES,COORDENACAO E COMPATIBILIZACAOCOM OS PROJETOS COMPLEMENTARES</t>
  </si>
  <si>
    <t>PROJETO EXECUTIVO DE ARQUITETURA PARA PREDIOS ESCOLARES E/OU ADMINISTRATIVOS ACIMA DE 3.000M2,INCLUSIVE PROJETO BASICO,APRESENTADO EM AUTOCAD NOS PADROES DA CONTRATANTE,INCLUSIVE AS LEGALIZACOES PERTINENTES,COORDENACAO E COMPATIBILIZACAO COM OS PROJETOS COMPLEMENTARES</t>
  </si>
  <si>
    <t>PROJETO BASICO DE ARQUITETURA PARA LOTEAMENTOS COM 3 UNIDADES UNIFAMILIARES OU BIFAMILIARES PARA AREAS ATE 12.000M2,APRESENTADO EM AUTOCAD NOS PADROES DA CONTRATANTE,INCLUSIVE AS LEGALIZACOES PERTINENTES,COORDENACAO E COMPATIBILIZACAO COM OS PROJETOS COMPLEMENTARES</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</si>
  <si>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</si>
  <si>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PROJETO BASICO DE ARQUITETURA PARA LOTEAMENTOS COM 3 UNIDADES UNIFAMILIARES OU BIFAMILIARES PARA AREAS ACIMA DE 36.000M2,APRESENTADO EM AUTOCAD NOS PADROES DA CONTRATANTE,INCLUSIVE AS LEGALIZACOES PERTINENTES,COORDENACAO E COMPATIBILIZACAOCOM OS PROJETOS COMPLEMENTARES</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</si>
  <si>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</si>
  <si>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</si>
  <si>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</si>
  <si>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</si>
  <si>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</si>
  <si>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 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</si>
  <si>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</si>
  <si>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 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</si>
  <si>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</si>
  <si>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</si>
  <si>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</si>
  <si>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</si>
  <si>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 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</si>
  <si>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</si>
  <si>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</si>
  <si>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</si>
  <si>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</si>
  <si>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</si>
  <si>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</si>
  <si>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</si>
  <si>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</si>
  <si>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</si>
  <si>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</si>
  <si>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</si>
  <si>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</si>
  <si>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</si>
  <si>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</si>
  <si>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</si>
  <si>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</si>
  <si>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</si>
  <si>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</si>
  <si>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</si>
  <si>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 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</si>
  <si>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</si>
  <si>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</si>
  <si>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</si>
  <si>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</si>
  <si>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</si>
  <si>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</si>
  <si>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</si>
  <si>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</si>
  <si>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</si>
  <si>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 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</si>
  <si>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</si>
  <si>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</si>
  <si>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</si>
  <si>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</si>
  <si>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</si>
  <si>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</si>
  <si>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</si>
  <si>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</si>
  <si>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</si>
  <si>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</si>
  <si>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 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</si>
  <si>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</si>
  <si>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</si>
  <si>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</si>
  <si>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</si>
  <si>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</si>
  <si>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</si>
  <si>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</si>
  <si>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</si>
  <si>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</si>
  <si>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</si>
  <si>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</si>
  <si>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</si>
  <si>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</si>
  <si>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 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</si>
  <si>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</si>
  <si>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</si>
  <si>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</si>
  <si>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 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</si>
  <si>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</si>
  <si>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</si>
  <si>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</si>
  <si>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</si>
  <si>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</si>
  <si>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SISTEMA DE AR CONDICIONADO,INCLUSIVE PROJETO BASICO,APRESENTADO EM AUTOCAD NOS PADROES DA CONTRATANTE,EM PREDIOS COM AREA DE ATE 500M2</t>
  </si>
  <si>
    <t>PROJETO EXECUTIVO DE SISTEMA DE AR CONDICIONADO,INCLUSIVE PROJETO BASICO,APRESENTADO EM AUTOCAD NOS PADROES DA CONTRATANTE,EM PREDIOS COM AREA DE 501 ATE 3000M2</t>
  </si>
  <si>
    <t>PROJETO EXECUTIVO DE SISTEMA DE AR CONDICIONADO,INCLUSIVE PROJETO BASICO,APRESENTADO EM AUTOCAD NOS PADROES DA CONTRATANTE,EM PREDIOS COM AREA ACIMA DE 3000M2</t>
  </si>
  <si>
    <t>PROJETO EXECUTIVO DE ARQUITETURA PARA AREA DESTINADA A ABRIGAR SUBESTACAO,ATE 2750KVA,INCLUSIVE DETALHAMENTO DA SERRALHERIA E DOS CUBICULOS,APRESENTADO EM AUTOCAD NOS PADROES DA CONTRATANTE</t>
  </si>
  <si>
    <t>DESENHO EM PERSPECTIVA NO TAMANHO DE (70X50)CM,COLORIDO,PARA PROJETO DE TRATAMENTO PAISAGISTICO EM AREAS PUBLICAS</t>
  </si>
  <si>
    <t>PROJETO EXECUTIVO DE INSTALACAO DE SEGURANCA (CFTV E SONORIZACAO),ATE 500M2,INCLUSIVE PROJETO BASICO,APRESENTADO EM AUTOCAD,INCLUSIVE AS LEGALIZACOES PERTINENTES</t>
  </si>
  <si>
    <t>PROJETO EXECUTIVO DE INSTALACAO DE SEGURANCA (CFTV E SONORIZACAO),DE 501 ATE 3000M2,INCLUSIVE PROJETO BASICO,APRESENTADO EM AUTOCAD,INCLUSIVE AS LEGALIZACOES PERTINENTES</t>
  </si>
  <si>
    <t>PROJETO EXECUTIVO DE INSTALACAO DE SEGURANCA (CFTV E SONORIZACAO),ACIMA DE 3000M2,INCLUSIVE PROJETO BASICO,APRESENTADO EM AUTOCAD,INCLUSIVE AS LEGALIZACOES PERTINENTES</t>
  </si>
  <si>
    <t>PROJETO EXECUTIVO DE SISTEMA DE DRENAGEM ATE 20.000M2,APRESENTADO EM AUTOCAD</t>
  </si>
  <si>
    <t>PROJETO EXECUTIVO DE SISTEMA DE DRENAGEM ACIMA DE 20.000M2,APRESENTADO EM AUTOCAD</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</si>
  <si>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</si>
  <si>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</si>
  <si>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(GEOMETRICO,CORTES E DETALHES) PARA TRATAMENTO PAISAGISTICO DE AREAS PUBLICAS,APRESENTADO EM AUTOCAD NOS PADROES DA CONTRATANTE,INCLUSIVE AS OPERACOES PERTINENTES E A COORDENACAO DOS PROJETOS COMPLEMENTARES</t>
  </si>
  <si>
    <t>PROJETO DE VIA SIMPLES DE VEICULOS EM FAVELA,COM 1 FAIXA DEROLAMENTO,COM LARGURA MAXIMA DE 3M</t>
  </si>
  <si>
    <t>PROJETO PARA PASSARELA SOBRE LOGRADOURO PUBLICO,COM RAMPAS E OU ESCADAS</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</si>
  <si>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</si>
  <si>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AVENIDAS CANAL,COM CALCADAS EM AMBOS OS LADOS,COM LARGURA MAXIMA DE 40M,APRESENTADO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</si>
  <si>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</si>
  <si>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PARA VEICULOS E PEDESTRES EM RUAS E AVENIDAS URBANAS,COM CALCADAS EM AMBOS OS LADOS E 2 FAIXASDE ROLAMENTO COM LARGURA MAXIMA DE 13M,APRESENTADO EM AUTOCAD NOS PADROES DA CONTRATANTE</t>
  </si>
  <si>
    <t>PROJETO EXECUTIVO DE VIA PARA VEICULOS E PEDESTRES EM RUAS E 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</si>
  <si>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t>
  </si>
  <si>
    <t>PROJETO EXECUTIVO DE VIA PARA VEICULOS E PEDESTRES EM RUAS E AVENIDAS URBANAS,COM CALCADAS EM AMBOS OS LADOS E 4 FAIXASDE ROLAMENTO COM LARGURA MAXIMA DE 25M,APRESENTADO EM AUTOCAD 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</si>
  <si>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</si>
  <si>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EXECUTIVO DE VIA SIMPLES DE CICLOVIA,COM 1 FAIXA DEROLAMENTO,COM LARGURA MAXIMA DE 1,30M,APRESENTADO EM AUTOCAD NOS PADROES DA CONTRATANTE</t>
  </si>
  <si>
    <t>PROJETO EXECUTIVO DE VIA DUPLA DE CICLOVIA,COM 2 FAIXAS DE ROLAMENTO,COM LARGURA MAXIMA DE 3M,APRESENTADO EM AUTOCAD NOS PADROES DA CONTRATANTE</t>
  </si>
  <si>
    <t>PROJETO EXECUTIVO DE SISTEMA CENTRAL DE GASES MEDICINAIS (OXIGENIO,AR COMPRIMIDO E VACUO),INCLUSIVE PROJETO BASICO,APRESENTADO EM AUTOCAD NOS PADROES DA CONTRATANTE,COM AREA ATE 1000M2</t>
  </si>
  <si>
    <t>PROJETO EXECUTIVO DE SISTEMA CENTRAL DE GASES MEDICINAIS (OXIGENIO,AR COMPRIMIDO E VACUO),INCLUSIVE PROJETO BASICO,APRESENTADO EM AUTOCAD NOS PADROES DA CONTRATANTE,COM AREA DE 1001 ATE 4000M2</t>
  </si>
  <si>
    <t>PROJETO EXECUTIVO DE SISTEMA CENTRAL DE GASES MEDICINAIS (OXIGENIO,AR COMPRIMIDO E VACUO),INCLUSIVE PROJETO BASICO,APRESENTADO EM AUTOCAD NOS PADROES DA CONTRATANTE,COM AREA ACIMADE 4000M2</t>
  </si>
  <si>
    <t>PROJETO EXECUTIVO PARA SISTEMA DE EXAUSTAO MECANICA DE COZINHA,INCLUSIVE PROJETO BASICO,APRESENTADO EM AUTOCAD NOS PADROES DA CONTRATANTE COM AREA ATE 50M2</t>
  </si>
  <si>
    <t>PROJETO EXECUTIVO PARA SISTEMA DE EXAUSTAO MECANICA DE COZINHA,INCLUSIVE PROJETO BASICO,APRESENTADO EM AUTOCAD NOS PADROES DA CONTRATANTE,COM AREA DE 51 ATE 100M2</t>
  </si>
  <si>
    <t>PROJETO EXECUTIVO PARA SISTEMA DE EXAUSTAO MECANICA DE COZINHA,INCLUSIVE PROJETO BASICO,APRESENTADO EM AUTOCAD NOS PADROES DA CONTRATANTE,COM AREA ACIMA DE 100M2</t>
  </si>
  <si>
    <t>PROJETO ESTRUTURAL FINAL DE ENGENHARIA DE OBRAS-DE-ARTE ESPECIAIS (PONTES,VIADUTOS E PASSARELAS) EM CONCRETO ARMADO E/OU PROTENDIDO OU ESTRUTURA DE ACO,COM AREA DE PROJECAO HORIZONTAL INFERIOR A 500M2,APRESENTADO EM AUTOCAD</t>
  </si>
  <si>
    <t>PROJETO ESTRUTURAL FINAL DE ENGENHARIA DE OBRAS-DE-ARTE ESPECIAIS (PONTES,VIADUTOS E PASSARELAS) EM CONCRETO ARMADO E/OU PROTENDIDO OU ESTRUTURA DE ACO,COM AREA DE PROJECAO HORIZONTAL DE 501 ATE 5.000M2,APRESENTADO EM AUTOCAD</t>
  </si>
  <si>
    <t>PROJETO ESTRUTURAL FINAL DE ENGENHARIA DE OBRAS-DE-ARTE ESPECIAIS (PONTES,VIADUTOS E PASSARELAS) EM CONCRETO ARMADO E/OU PROTENDIDO OU ESTRUTURA DE ACO,COM AREA DE PROJECAO HORIZONTAL DE 5.001 ATE 7.000M2,APRESENTADO EM AUTOCAD</t>
  </si>
  <si>
    <t>PROJETO EXECUTIVO DE PROGRAMACAO VISUAL PARA PREDIOS ESCOLARES E/OU ADMINISTRATIVOS ATE 500M2,APRESENTADO EM AUTOCAD NOS PADROES DA CONTRATANTE</t>
  </si>
  <si>
    <t>PROJETO EXECUTIVO DE PROGRAMACAO VISUAL PARA PREDIOS ESCOLARES E/OU ADMINISTRATIVOS,DE 501 ATE 3000M2,APRESENTADO EM AUTOCAD NOS PADROES DA CONTRATANTE</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</si>
  <si>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</si>
  <si>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</si>
  <si>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</si>
  <si>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</si>
  <si>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</si>
  <si>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</si>
  <si>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</si>
  <si>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</si>
  <si>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</si>
  <si>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</si>
  <si>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HOSPITALARES DE 1001 ATE 4000M2,APRESENTADO EM AUTOCAD NOS PADROES DA CONTRATANTE,INCLUSIVE AS LEGALIZACOES PERTINENTES,COORDENACAO E COMPATIBILIZACAO COM OS PROJETOS COMPLEMENTARES</t>
  </si>
  <si>
    <t>PROJETO EXECUTIVO DE ARQUITETURA,CONSIDERANDO O PROJETO BASICO EXISTENTE,PARA PREDIOS HOSPITALARES ACIMA DE 4000M2,APRESENTADO EM AUTOCAD NOS PADROES DA CONTRATANTE,INCLUSIVE AS LEGALIZACOES PERTINENTES,COORDENACAO E COMPATIBILIZACAO COM OS PROJETOS COMPLEMENTARES</t>
  </si>
  <si>
    <t>PROJETO EXECUTIVO DE ARQUITETURA,CONSIDERANDO O PROJETO BASICO EXISTENTE,PARA PREDIOS CULTURAIS ATE 500M2,APRESENTADO EM AUTOCAD NOS PADROES DA CONTRATANTE,INCLUSIVE AS LEGALIZACOES PERTINENTES,COORDENACAO E COMPATIBILIZACAO COM OS PROJETOS 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</si>
  <si>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</si>
  <si>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</si>
  <si>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ATE 500M2,APRESENTADO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</si>
  <si>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</si>
  <si>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</si>
  <si>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</si>
  <si>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</si>
  <si>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</si>
  <si>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PROJETO EXECUTIVO DE ARQUITETURA,CONSIDERANDO O PROJETO BASICO EXISTENTE,PARA HABITACAO/EDIFICIOS ATE 6000M2,APRESENTADO 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</si>
  <si>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 LEGALIZACOES PERTINENTES,COORDENACAO E COMPATIBILIZACAO COM OS PROJETOS COMPLEMENTARES</t>
  </si>
  <si>
    <t>PROJETO EXECUTIVO DE ARQUITETURA,CONSIDERANDO O PROJETO BASICO EXISTENTE,PARA HABITACAO/EDIFICIOS ACIMA DE 12000M2,APRESENTADO EM AUTOCAD NOS PADROES DA CONTRATANTE,INCLUSIVE AS LEGALIZACOES PERTINENTES,COORDENACAO E COMPATIBILIZACAO COM OS PROJETOS COMPLEMENTARES</t>
  </si>
  <si>
    <t>PROJETO BASICO DE INSTALACAO DE INCENDIO E SPDA PARA PREDIOS ESCOLARES E/OU ADMINISTRATIVOS ATE 500M2,APRESENTADO EM AUTOCAD,INCLUSIVE AS LEGALIZACOES PERTINENTES</t>
  </si>
  <si>
    <t>PROJETO BASICO DE INSTALACAO DE INCENDIO E SPDA PARA PREDIOS ESCOLARES E/OU ADMINISTRATIVOS DE 501 ATE 3000M2,APRESENTADO EM AUTOCAD,INCLUSIVE AS LEGALIZACOES PERTINENTES</t>
  </si>
  <si>
    <t>PROJETO BASICO DE INSTALACAO DE INCENDIO E SPDA PARA PREDIOS ESCOLARES E/OU ADMINISTRATIVOS ACIMA DE 3000M2,APRESENTADOEM AUTOCAD,INCLUSIVE AS LEGALIZACOES PERTINENTES</t>
  </si>
  <si>
    <t>PROJETO BASICO DE INSTALACAO DE INCENDIO E SPDA PARA PREDIOS CULTURAIS ATE 500M2,APRESENTADO EM AUTOCAD,INCLUSIVE AS LEGALIZACOES PERTINENTES</t>
  </si>
  <si>
    <t>PROJETO BASICO DE INSTALACAO DE INCENDIO E SPDA PARA PREDIOS CULTURAIS ACIMA DE 500M2,APRESENTADO EM AUTOCAD,INCLUSIVE AS LEGALIZACOES PERTINENTES</t>
  </si>
  <si>
    <t>PROJETO BASICO DE INSTALACAO DE INCENDIO E SPDA PARA PREDIOS HOSPITALARES,APRESENTADO EM AUTOCAD,INCLUSIVE AS LEGALIZACOES PERTINENTES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</si>
  <si>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</si>
  <si>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</si>
  <si>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</si>
  <si>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</si>
  <si>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</si>
  <si>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</si>
  <si>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</si>
  <si>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</si>
  <si>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</si>
  <si>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CULTURAIS ACIMA DE 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</si>
  <si>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</si>
  <si>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</si>
  <si>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</si>
  <si>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</si>
  <si>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</si>
  <si>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</si>
  <si>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GAS PARA PREDIOS ESCOLARES E/OU ADMINISTRATIVOS ATE 500M2,APRESENTADO EM AUTOCAD,INCLUSIVE AS LEGALIZACOES PERTINENTES</t>
  </si>
  <si>
    <t>PROJETO BASICO DE INSTALACAO DE GAS PARA PREDIOS ESCOLARES E/OU ADMINISTRATIVOS ACIMA DE 500M2,APRESENTADO EM AUTOCAD,INCLUSIVE AS LEGALIZACOES PERTINENTES</t>
  </si>
  <si>
    <t>PROJETO BASICO DE INSTALACAO DE GAS PARA PREDIOS CULTURAIS,APRESENTADO EM AUTOCAD,INCLUSIVE AS LEGALIZACOES PERTINENTES</t>
  </si>
  <si>
    <t>PROJETO BASICO DE INSTALACAO DE GAS PARA PREDIOS HOSPITALARES ATE 4000M2,APRESENTADO EM AUTOCAD,INCLUSIVE AS LEGALIZACOES PERTINENTES</t>
  </si>
  <si>
    <t>PROJETO BASICO DE INSTALACAO DE GAS PARA PREDIOS HOSPITALARES ACIMA DE 4000M2,APRESENTADO EM AUTOCAD,INCLUSIVE AS LEGALIZACOES PERTINENTES</t>
  </si>
  <si>
    <t>PROJETO BASICO DE INSTALACAO DE GAS PARA HABITACOES/EDIFICIOS ATE 500M2,APRESENTADO EM AUTOCAD,INCLUSIVE AS LEGALIZACOES PERTINENTES</t>
  </si>
  <si>
    <t>PROJETO BASICO DE INSTALACAO DE GAS PARA HABITACOES/EDIFICIOS ACIMA DE 500M2,APRESENTADO EM AUTOCAD,INCLUSIVE AS LEGALIZACOES PERTINENTES</t>
  </si>
  <si>
    <t>PROJETO BASICO DE INSTALACAO DE GAS PARA HABITACAO/LOTEAMENTO ACIMA DE 12000M2,APRESENTADO EM AUTOCAD,INCLUSIVE AS LEGALIZACOES PERTINENTES</t>
  </si>
  <si>
    <t>PROJETO EXECUTIVO DE INSTALACAO DE GAS,CONSIDERANDO O PROJETO BASICO EXISTENTE,PARA PREDIOS ESCOLARES E/OU ADMINISTRATIVOS ATE 500M2,APRESENTADO EM AUTOCAD,INCLUSIVE AS LEGALIZACOES PERTINENTES</t>
  </si>
  <si>
    <t>PROJETO EXECUTIVO DE INSTALACAO DE GAS,CONSIDERANDO O PROJETO BASICO EXISTENTE,PARA PREDIOS ESCOLARES E/OU ADMINISTRATIVOS ACIMA DE 500M2,APRESENTADO EM AUTOCAD,INCLUSIVE AS LEGALIZACOES PERTINENTES</t>
  </si>
  <si>
    <t>PROJETO EXECUTIVO DE INSTALACAO DE GAS,CONSIDERANDO O PROJETO BASICO EXISTENTE,PARA PREDIOS CULTURAIS,APRESENTADO EM AUTOCAD,INCLUSIVE AS LEGALIZACOES PERTINENTES</t>
  </si>
  <si>
    <t>PROJETO EXECUTIVO DE INSTALACAO DE GAS,CONSIDERANDO O PROJETO BASICO EXISTENTE,PARA PREDIOS HOSPITALARES ATE 4000M2,APRESENTADO EM AUTOCAD,INCLUSIVE AS LEGALIZACOES PERTINENTES</t>
  </si>
  <si>
    <t>PROJETO EXECUTIVO DE INSTALACAO DE GAS,CONSIDERANDO O PROJETO BASICO EXISTENTE,PARA PREDIOS HOSPITALARES ACIMA DE 4000M2,APRESENTADO EM AUTOCAD,INCLUSIVE AS LEGALIZACOES PERTINENTES</t>
  </si>
  <si>
    <t>PROJETO EXECUTIVO DE INSTALACAO DE GAS,CONSIDERANDO O PROJETO BASICO EXISTENTE,PARA HABITACOES/EDIFICIOS ATE 500M2,APRESENTADO EM AUTOCAD,INCLUSIVE AS LEGALIZACOES PERTINENTES</t>
  </si>
  <si>
    <t>PROJETO EXECUTIVO DE INSTALACAO DE GAS,CONSIDERANDO O PROJETO BASICO EXISTENTE,PARA HABITACOES/EDIFICIOS ACIMA DE 500M2,APRESENTADO EM AUTOCAD,INCLUSIVE AS LEGALIZACOES PERTINENTES</t>
  </si>
  <si>
    <t>PROJETO EXECUTIVO DE INSTALACAO DE GAS,CONSIDERANDO O PROJETO BASICO EXISTENTE,PARA HABITACAO/LOTEAMENTO ATE 12000M2,APRESENTADO EM AUTOCAD,INCLUSIVE AS LEGALIZACOES PERTINENTES</t>
  </si>
  <si>
    <t>PROJETO EXECUTIVO DE INSTALACAO DE GAS,CONSIDERANDO O PROJETO BASICO EXISTENTE,PARA HABITACAO/LOTEAMENTO ACIMA DE 12000M2,APRESENTADO EM AUTOCAD,INCLUSIVE AS LEGALIZACOES 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</si>
  <si>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</si>
  <si>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</si>
  <si>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</si>
  <si>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</si>
  <si>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</si>
  <si>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</si>
  <si>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</si>
  <si>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</si>
  <si>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</si>
  <si>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EXECUTIVO DE INSTALACAO DE TELEMATICA,CONSIDERANDO O PROJETO BASICO EXISTENTE,PARA PREDIOS ESCOLARES E/OU ADMINISTRATIVOS ATE 500M2,APRESENTADO EM AUTOCAD,INCLUSIVE AS LEGALIZACOES PERTINENTES</t>
  </si>
  <si>
    <t>PROJETO EXECUTIVO DE INSTALACAO DE TELEMATICA,CONSIDERANDO O PROJETO BASICO EXISTENTE,PARA PREDIOS ESCOLARES E/OU ADMINISTRATIVOS ACIMA DE 500M2,APRESENTADO EM AUTOCAD,INCLUSIVE AS LEGALIZACOES PERTINENTES</t>
  </si>
  <si>
    <t>PROJETO EXECUTIVO DE INSTALACAO DE TELEMATICA,CONSIDERANDO O PROJETO BASICO EXISTENTE,PARA PREDIOS CULTURAIS ATE 500M2,APRESENTADO EM AUTOCAD,INCLUSIVE AS LEGALIZACOES PERTINENTES</t>
  </si>
  <si>
    <t>PROJETO EXECUTIVO DE INSTALACAO DE TELEMATICA,CONSIDERANDO O PROJETO BASICO EXISTENTE,PARA PREDIOS CULTURAIS ACIMA DE 500M2,APRESENTADO EM AUTOCAD,INCLUSIVE AS LEGALIZACOES PERTINENTES</t>
  </si>
  <si>
    <t>PROJETO EXECUTIVO DE INSTALACAO DE TELEMATICA,CONSIDERANDO O PROJETO BASICO EXISTENTE,PARA PREDIOS HOSPITALARES,APRESENTADO EM AUTOCAD,INCLUSIVE AS LEGALIZACOES PERTINENTES</t>
  </si>
  <si>
    <t>PROJETO EXECUTIVO DE INSTALACAO DE TELEMATICA,CONSIDERANDO O PROJETO BASICO EXISTENTE,PARA HABITACOES/EDIFICIOS ATE 500M2,APRESENTADO EM AUTOCAD,INCLUSIVE AS LEGALIZACOES PERTINENTES</t>
  </si>
  <si>
    <t>PROJETO EXECUTIVO DE INSTALACAO DE TELEMATICA,CONSIDERANDO O PROJETO BASICO EXISTENTE,PARA HABITACOES/EDIFICIOS DE 501 ATE 3000M2,APRESENTADO EM AUTOCAD,INCLUSIVE AS LEGALIZACOES PERTINENTES</t>
  </si>
  <si>
    <t>PROJETO EXECUTIVO DE INSTALACAO DE TELEMATICA,CONSIDERANDO O PROJETO BASICO EXISTENTE,PARA HABITACAO/LOTEAMENTO ATE 12000M2,APRESENTADO EM AUTOCAD,INCLUSIVE AS LEGALIZACOES PERTINENTES</t>
  </si>
  <si>
    <t>PROJETO EXECUTIVO DE INSTALACAO DE TELEMATICA,CONSIDERANDO O PROJETO BASICO EXISTENTE,PARA HABITACAO/LOTEAMENTO ACIMA DE 12000M2,APRESENTADO EM AUTOCAD,INCLUSIVE AS LEGALIZACOES PERTINENTES</t>
  </si>
  <si>
    <t>PROJETO BASICO DE INSTALACAO DE ESGOTO SANITARIO E AGUAS PLUVIAIS PARA PREDIOS ESCOLARES E/OU ADMINISTRATIVOS ATE 500M2,APRESENTADO EM AUTOCAD,INCLUSIVE AS LEGALIZACOES PERTINENTES</t>
  </si>
  <si>
    <t>PROJETO BASICO DE INSTALACAO DE ESGOTO SANITARIO E AGUAS PLUVIAIS PARA PREDIOS ESCOLARES E/OU ADMINISTRATIVOS DE 501 ATE 3000M2,APRESENTADO EM AUTOCAD,INCLUSIVE AS LEGALIZACOES PERTINENTES</t>
  </si>
  <si>
    <t>PROJETO BASICO DE INSTALACAO DE ESGOTO SANITARIO E AGUAS PLUVIAIS PARA PREDIOS ESCOLARES E/OU ADMINISTRATIVOS ACIMA DE 3000M2,APRESENTADO EM AUTOCAD,INCLUSIVE AS LEGALIZACOES PERTINENTES</t>
  </si>
  <si>
    <t>PROJETO BASICO DE INSTALACAO DE ESGOTO SANITARIO E AGUAS PLUVIAIS PARA PREDIOS CULTURAIS,APRESENTADO EM AUTOCAD,INCLUSIVE AS LEGALIZACOES PERTINENTES</t>
  </si>
  <si>
    <t>PROJETO BASICO DE INSTALACAO DE ESGOTO SANITARIO E AGUAS PLUVIAIS PARA PREDIOS HOSPITALARES ATE 4000M2,APRESENTADO EM AUTOCAD,INCLUSIVE AS LEGALIZACOES PERTINENTES</t>
  </si>
  <si>
    <t>PROJETO BASICO DE INSTALACAO DE ESGOTO SANITARIO E AGUAS PLUVIAIS PARA PREDIOS HOSPITALARES ACIMA DE 4000M2,APRESENTADOEM AUTOCAD,INCLUSIVE AS LEGALIZACOES PERTINENTES</t>
  </si>
  <si>
    <t>PROJETO BASICO DE INSTALACAO DE ESGOTO SANITARIO E AGUAS PLUVIAIS PARA URBANIZACAO ATE 15000M2,APRESENTADO EM AUTOCAD,INCLUSIVE AS LEGALIZACOES PERTINENTES</t>
  </si>
  <si>
    <t>PROJETO BASICO DE INSTALACAO DE ESGOTO SANITARIO E AGUAS PLUVIAIS PARA URBANIZACAO ACIMA DE 15000M2,APRESENTADO EM AUTOCAD,INCLUSIVE AS LEGALIZACOES PERTINENTES</t>
  </si>
  <si>
    <t>PROJETO BASICO DE INSTALACAO DE ESGOTO SANITARIO E AGUAS PLUVIAIS PARA HABITACAO/LOTEAMENTO ATE 12000M2,APRESENTADO EM AUTOCAD,INCLUSIVE AS LEGALIZACOES PERTINENTES</t>
  </si>
  <si>
    <t>PROJETO BASICO DE INSTALACAO DE ESGOTO SANITARIO E AGUAS PLUVIAIS PARA HABITACAO/LOTEAMENTO DE 12001 ATE 36000M2,APRESENTADO EM AUTOCAD,INCLUSIVE AS LEGALIZACOES PERTINENTES</t>
  </si>
  <si>
    <t>PROJETO BASICO DE INSTALACAO DE ESGOTO SANITARIO E AGUAS PLUVIAIS PARA HABITACAO/LOTEAMENTO ACIMA DE 36000M2,APRESENTADO EM AUTOCAD,INCLUSIVE AS LEGALIZACOES PERTINENTES</t>
  </si>
  <si>
    <t>PROJETO EXECUTIVO DE INSTALACAO DE ESGOTO SANITARIO E AGUASPLUVIAIS,CONSIDERANDO O PROJETO BASICO EXISTENTE,PARA PREDIOS ESCOLARES E/OU ADMINISTRATIVOS ATE 500M2,APRESENTADO EM AUTOCAD,INCLUSIVE AS LEGALIZACOES PERTINENTES</t>
  </si>
  <si>
    <t>PROJETO EXECUTIVO DE INSTALACAO DE ESGOTO SANITARIO E AGUASPLUVIAIS,CONSIDERANDO O PROJETO BASICO EXISTENTE,PARA PREDIOS ESCOLARES E/OU ADMINISTRATIVOS DE 501 ATE 3000M2,APRESENTADO EM AUTOCAD,INCLUSIVE AS LEGALIZACOES PERTINENTES</t>
  </si>
  <si>
    <t>PROJETO EXECUTIVO DE INSTALACAO DE ESGOTO SANITARIO E AGUASPLUVIAIS,CONSIDERANDO O PROJETO BASICO EXISTENTE,PARA PREDIOS ESCOLARES E/OU ADMINISTRATIVOS ACIMA DE 3000M2,APRESENTADO EM AUTOCAD,INCLUSIVE AS LEGALIZACOES PERTINENTES</t>
  </si>
  <si>
    <t>PROJETO EXECUTIVO DE INSTALACAO DE ESGOTO SANITARIO E AGUASPLUVIAIS,CONSIDERANDO O PROJETO BASICO EXISTENTE,PARA PREDIOS CULTURAIS,APRESENTADO EM AUTOCAD,INCLUSIVE AS LEGALIZACOES PERTINENTES</t>
  </si>
  <si>
    <t>PROJETO EXECUTIVO DE INSTALACAO DE ESGOTO SANITARIO E AGUASPLUVIAIS,CONSIDERANDO O PROJETO BASICO EXISTENTE,PARA PREDIOS HOSPITALARES ATE 4000M2,APRESENTADO EM AUTOCAD,INCLUSIVE AS LEGALIZACOES PERTINENTES</t>
  </si>
  <si>
    <t>PROJETO EXECUTIVO DE INSTALACAO DE ESGOTO SANITARIO E AGUASPLUVIAIS,CONSIDERANDO O PROJETO BASICO EXISTENTE,PARA PREDIOS HOSPITALARES ACIMA DE 4000M2,APRESENTADO EM AUTOCAD,INCLUSIVE AS LEGALIZACOES PERTINENTES</t>
  </si>
  <si>
    <t>PROJETO EXECUTIVO DE INSTALACAO DE ESGOTO SANITARIO E AGUASPLUVIAIS,CONSIDERANDO O PROJETO BASICO EXISTENTE,PARA URBANIZACAO ATE 15000M2,APRESENTADO EM AUTOCAD,INCLUSIVE AS LEGALIZACOES PERTINENTES</t>
  </si>
  <si>
    <t>PROJETO EXECUTIVO DE INSTALACAO DE ESGOTO SANITARIO E AGUASPLUVIAIS,CONSIDERANDO O PROJETO BASICO EXISTENTE,PARA URBANIZACAO ACIMA DE 15000M2,APRESENTADO EM AUTOCAD,INCLUSIVE AS LEGALIZACOES PERTINENTES</t>
  </si>
  <si>
    <t>PROJETO EXECUTIVO DE INSTALACAO DE ESGOTO SANITARIO E AGUASPLUVIAIS,CONSIDERANDO O PROJETO BASICO EXISTENTE,PARA HABITACAO/LOTEAMENTO ATE 12000M2,APRESENTADO EM AUTOCAD,INCLUSIVEAS LEGALIZACOES PERTINENTES</t>
  </si>
  <si>
    <t>PROJETO EXECUTIVO DE INSTALACAO DE ESGOTO SANITARIO E AGUASPLUVIAIS,CONSIDERANDO O PROJETO BASICO EXISTENTE,PARA HABITACAO/LOTEAMENTO DE 12001 ATE 36000M2,APRESENTADO EM AUTOCAD,INCLUSIVE AS LEGALIZACOES PERTINENTES</t>
  </si>
  <si>
    <t>PROJETO EXECUTIVO DE INSTALACAO DE ESGOTO SANITARIO E AGUASPLUVIAIS,CONSIDERANDO O PROJETO BASICO EXISTENTE,PARA HABITACAO/LOTEAMENTO ACIMA DE 36000M2,APRESENTADO EM AUTOCAD,INCLUSIVE AS LEGALIZACOES PERTINENTES</t>
  </si>
  <si>
    <t>PROJETO BASICO DE INSTALACAO HIDRAULICA PARA PREDIOS ESCOLARES E/OU ADMINISTRATIVOS ATE 500M2,APRESENTADO EM AUTOCAD,INCLUSIVE EM AUTOCAD,INCLUSIVE AS LEGALIZACOES PERTINENTES</t>
  </si>
  <si>
    <t>PROJETO BASICO DE INSTALACAO HIDRAULICA PARA PREDIOS ESCOLARES E/OU ADMINISTRATIVOS DE 501 ATE 3000M2,APRESENTADO EM AUTOCAD,INCLUSIVE AS LEGALIZACOES PERTINENTES</t>
  </si>
  <si>
    <t>PROJETO BASICO DE INSTALACAO HIDRAULICA PARA PREDIOS ESCOLARES E/OU ADMINISTRATIVOS ACIMA DE 3000M2,APRESENTADO EM AUTOCAD,INCLUSIVE AS LEGALIZACOES PERTINENTES</t>
  </si>
  <si>
    <t>PROJETO BASICO DE INSTALACAO HIDRAULICA PARA PREDIOS CULTURAIS,APRESENTADO EM AUTOCAD,INCLUSIVE AS LEGALIZACOES PERTINENTES</t>
  </si>
  <si>
    <t>PROJETO BASICO DE INSTALACAO HIDRAULICA PARA PREDIOS HOSPITALARES ATE 4000M2,APRESENTADO EM AUTOCAD,INCLUSIVE AS LEGALIZACOES PERTINENTES</t>
  </si>
  <si>
    <t>PROJETO BASICO DE INSTALACAO HIDRAULICA PARA PREDIOS HOSPITALARES ACIMA DE 4000M2,APRESENTADO EM AUTOCAD,INCLUSIVE AS LEGALIZACOES PERTINENTES</t>
  </si>
  <si>
    <t>PROJETO BASICO DE INSTALACAO HIDRAULICA PARA HABITACOES/EDIFICIOS ATE 500M2,APRESENTADO EM AUTOCAD,INCLUSIVE AS LEGALIZACOES PERTINENTES</t>
  </si>
  <si>
    <t>PROJETO BASICO DE INSTALACAO HIDRAULICA PARA HABITACOES/EDIFICIOS DE 501 ATE 3000M2,APRESENTADO EM AUTOCAD,INCLUSIVE ASLEGALIZACOES PERTINENTES</t>
  </si>
  <si>
    <t>PROJETO BASICO DE INSTALACAO HIDRAULICA PARA HABITACOES/EDIFICIOS ACIMA DE 3000M2,APRESENTADO EM AUTOCAD,INCLUSIVE AS LEGALIZACOES PERTINENTES</t>
  </si>
  <si>
    <t>PROJETO BASICO DE INSTALACAO HIDRAULICA PARA URBANIZACAO ATE 15000M2,APRESENTADO EM AUTOCAD,INCLUSIVE AS LEGALIZACOES PERTINENTES</t>
  </si>
  <si>
    <t>PROJETO BASICO DE INSTALACAO HIDRAULICA PARA URBANIZACAO ACIMA DE 15000M2,APRESENTADO EM AUTOCAD,INCLUSIVE AS LEGALIZACOES PERTINENTES</t>
  </si>
  <si>
    <t>PROJETO BASICO DE INSTALACAO HIDRAULICA PARA HABITACAO/LOTEAMENTO ATE 12000M2,APRESENTADO EM AUTOCAD,INCLUSIVE AS LEGALIZACOES PERTINENTES</t>
  </si>
  <si>
    <t>PROJETO BASICO DE INSTALACAO HIDRAULICA PARA HABITACAO/LOTEAMENTO DE 12001 ATE 36000M2,APRESENTADO EM AUTOCAD,INCLUSIVEAS LEGALIZACOES PERTINENTES</t>
  </si>
  <si>
    <t>PROJETO BASICO DE INSTALACAO HIDRAULICA PARA HABITACAO/LOTEAMENTO ACIMA DE 36000M2,APRESENTADO EM AUTOCAD,INCLUSIVE AS LEGALIZACOES PERTINENTES</t>
  </si>
  <si>
    <t>PROJETO EXECUTIVO DE INSTALACAO HIDRAULICA,CONSIDERANDO O PROJETO BASICO EXISTENTE,PARA PREDIOS ESCOLARES E/OU ADMINISTRATIVOS ATE 500M2,APRESENTADO EM AUTOCAD,INCLUSIVE AS LEGALIZACOES PERTINENTES</t>
  </si>
  <si>
    <t>PROJETO EXECUTIVO DE INSTALACAO HIDRAULICA,CONSIDERANDO O PROJETO BASICO EXISTENTE,PARA PREDIOS ESCOLARES E/OU ADMINISTRATIVOS DE 501 ATE 3000M2,APRESENTADO EM AUTOCAD,INCLUSIVE AS LEGALIZACOES PERTINENTES</t>
  </si>
  <si>
    <t>PROJETO EXECUTIVO DE INSTALACAO HIDRAULICA,CONSIDERANDO O PROJETO BASICO EXISTENTE,PARA PREDIOS ESCOLARES E/OU ADMINISTRATIVOS ACIMA DE 3000M2,APRESENTADO EM AUTOCAD,INCLUSIVE AS LEGALIZACOES PERTINENTES</t>
  </si>
  <si>
    <t>PROJETO EXECUTIVO DE INSTALACAO HIDRAULICA,CONSIDERANDO O PROJETO BASICO EXISTENTE,PARA PREDIOS CULTURAIS,APRESENTADO EM AUTOCAD,INCLUSIVE AS LEGALIZACOES PERTINENTES</t>
  </si>
  <si>
    <t>PROJETO EXECUTIVO DE INSTALACAO HIDRAULICA,CONSIDERANDO O PROJETO BASICO EXISTENTE,PARA PREDIOS HOSPITALARES ATE 4000M2,APRESENTADO EM AUTOCAD,INCLUSIVE AS LEGALIZACOES PERTINENTES</t>
  </si>
  <si>
    <t>PROJETO EXECUTIVO DE INSTALACAO HIDRAULICA,CONSIDERANDO O PROJETO BASICO EXISTENTE,PARA PREDIOS HOSPITALARES ACIMA DE 4000M2,APRESENTADO EM AUTOCAD,INCLUSIVE AS LEGALIZACOES PERTINENTES</t>
  </si>
  <si>
    <t>PROJETO EXECUTIVO DE INSTALACAO HIDRAULICA,CONSIDERANDO O PROJETO BASICO EXISTENTE,PARA HABITACOES/EDIFICIOS ATE 500M2,APRESENTADO EM AUTOCAD,INCLUSIVE AS LEGALIZACOES PERTINENTES</t>
  </si>
  <si>
    <t>PROJETO EXECUTIVO DE INSTALACAO HIDRAULICA,CONSIDERANDO O PROJETO BASICO EXISTENTE,PARA HABITACOES/EDIFICIOS DE 501 ATE3000M2,APRESENTADO EM AUTOCAD,INCLUSIVE AS LEGALIZACOES PERTINENTES</t>
  </si>
  <si>
    <t>PROJETO EXECUTIVO DE INSTALACAO HIDRAULICA,CONSIDERANDO O PROJETO BASICO EXISTENTE,PARA HABITACOES/EDIFICIOS ACIMA DE 3000M2,APRESENTADO EM AUTOCAD,INCLUSIVE AS LEGALIZACOES PERTINENTES</t>
  </si>
  <si>
    <t>PROJETO EXECUTIVO DE INSTALACAO HIDRAULICA,CONSIDERANDO O PROJETO BASICO EXISTENTE,PARA URBANIZACAO ATE 15000M2,APRESENTADO EM AUTOCAD,INCLUSIVE AS LEGALIZACOES PERTINENTES</t>
  </si>
  <si>
    <t>PROJETO EXECUTIVO DE INSTALACAO HIDRAULICA,CONSIDERANDO O PROJETO BASICO EXISTENTE,PARA URBANIZACAO ACIMA DE 15000M2,APRESENTADO EM AUTOCAD,INCLUSIVE AS LEGALIZACOES PERTINENTES</t>
  </si>
  <si>
    <t>PROJETO EXECUTIVO DE INSTALACAO HIDRAULICA,CONSIDERANDO O PROJETO BASICO EXISTENTE,PARA HABITACAO/LOTEAMENTO ATE 12000M,APRESENTADO EM AUTOCAD,INCLUSIVE AS LEGALIZACOES PERTINENTES</t>
  </si>
  <si>
    <t>PROJETO EXECUTIVO DE INSTALACAO HIDRAULICA,CONSIDERANDO O PROJETO BASICO EXISTENTE,PARA HABITACAO/LOTEAMENTO DE 12001 ATE 36000M2,APRESENTADO EM AUTOCAD,INCLUSIVE AS LEGALIZACOES PERTINENTES</t>
  </si>
  <si>
    <t>PROJETO EXECUTIVO DE INSTALACAO HIDRAULICA,CONSIDERANDO O PROJETO BASICO EXISTENTE,PARA HABITACAO/LOTEAMENTO ACIMA DE 36000M2,APRESENTADO EM AUTOCAD,INCLUSIVE AS LEGALIZACOES PERTINENTES</t>
  </si>
  <si>
    <t>PROJETO BASICO DE INSTALACAO ELETRICA PARA PREDIOS ESCOLARES E/OU ADMINISTRATIVOS ATE 500M2,APRESENTADO EM AUTOCAD,INCLUSIVE AS LEGALIZACOES PERTINENTES</t>
  </si>
  <si>
    <t>PROJETO BASICO DE INSTALACAO ELETRICA PARA PREDIOS ESCOLARES E/OU ADMINISTRATIVOS DE 501 ATE 3000M2,APRESENTADO EM AUTOCAD,INCLUSIVE AS LEGALIZACOES PERTINENTES</t>
  </si>
  <si>
    <t>PROJETO BASICO DE INSTALACAO ELETRICA PARA PREDIOS ESCOLARES E/OU ADMINISTRATIVOS ACIMA DE 3000M2,APRESENTADO EM AUTOCAD,INCLUSIVE AS LEGALIZACOES PERTINENTES</t>
  </si>
  <si>
    <t>PROJETO BASICO DE INSTALACAO ELETRICA PARA PREDIOS CULTURAIS ATE 3000M2,APRESENTADO EM AUTOCAD,INCLUSIVE AS LEGALIZACOES PERTINENTES</t>
  </si>
  <si>
    <t>PROJETO BASICO DE INSTALACAO ELETRICA PARA PREDIOS CULTURAIS ACIMA DE 3000M2,APRESENTADO EM AUTOCAD,INCLUSIVE AS LEGALIZACOES PERTINENTES</t>
  </si>
  <si>
    <t>PROJETO BASICO DE INSTALACAO ELETRICA PARA PREDIOS HOSPITALARES,APRESENTADO EM AUTOCAD,INCLUSIVE AS LEGALIZACOES PERTINENTES</t>
  </si>
  <si>
    <t>PROJETO BASICO DE INSTALACAO ELETRICA PARA HABITACOES/EDIFICIOS ATE 500M2,APRESENTADO EM AUTOCAD,INCLUSIVE AS LEGALIZACOES PERTINENTES</t>
  </si>
  <si>
    <t>PROJETO BASICO DE INSTALACAO ELETRICA PARA HABITACOES/EDIFICIOS DE 501 ATE 3000M2,APRESENTADO EM AUTOCAD,INCLUSIVE AS LEGALIZACOES PERTINENTES</t>
  </si>
  <si>
    <t>PROJETO BASICO DE INSTALACAO ELETRICA PARA HABITACOES/EDIFICIOS ACIMA DE 3000M2,APRESENTADO EM AUTOCAD,INCLUSIVE AS LEGALIZACOES PERTINENTES</t>
  </si>
  <si>
    <t>PROJETO BASICO DE INSTALACAO ELETRICA PARA URBANIZACAO ATE 15000M2,APRESENTADO EM AUTOCAD,INCLUSIVE AS LEGALIZACOES PERTINENTES</t>
  </si>
  <si>
    <t>PROJETO BASICO DE INSTALACAO ELETRICA PARA URBANIZACAO ACIMA DE 15000M2,APRESENTADO EM AUTOCAD,INCLUSIVE AS LEGALIZACOES PERTINENTES</t>
  </si>
  <si>
    <t>PROJETO BASICO DE INSTALACAO ELETRICA PARA HABITACAO/LOTEAMENTO ATE 12000M2,APRESENTADO EM AUTOCAD,INCLUSIVE AS LEGALIZACOES PERTINENTES</t>
  </si>
  <si>
    <t>PROJETO BASICO DE INSTALACAO ELETRICA PARA HABITACAO/LOTEAMENTO DE 12001 ATE 36000M2,APRESENTADO EM AUTOCAD,INCLUSIVE AS LEGALIZACOES PERTINENTES</t>
  </si>
  <si>
    <t>PROJETO BASICO DE INSTALACAO ELETRICA PARA HABITACAO/LOTEAMENTO ACIMA DE 36000M2,APRESENTADO EM AUTOCAD,INCLUSIVE AS LEGALIZACOES PERTINENTES</t>
  </si>
  <si>
    <t>PROJETO BASICO DE SISTEMA DE AR CONDICIONADO,APRESENTADO EMAUTOCAD NOS PADROES DA CONTRATANTE,PARA PREDIOS COM AREA ATE 500M2</t>
  </si>
  <si>
    <t>PROJETO BASICO DE SISTEMA DE AR CONDICIONADO,APRESENTADO EMAUTOCAD NOS PADROES DA CONTRATANTE,PARA PREDIOS COM AREA DE501 ATE 3000M2</t>
  </si>
  <si>
    <t>PROJETO BASICO DE SISTEMA DE AR CONDICIONADO,APRESENTADO EMAUTOCAD NOS PADROES DA CONTRATANTE,PARA PREDIOS COM AREA ACIMA DE 3000M2</t>
  </si>
  <si>
    <t>PROJETO EXECUTIVO DE INSTALACAO ELETRICA,CONSIDERANDO O PROJETO BASICO EXISTENTE,PARA PREDIOS ESCOLARES E/OU ADMINISTRATIVOS ATE 500M2,APRESENTADO EM AUTOCAD,INCLUSIVE AS LEGALIZACOES PERTINENTES</t>
  </si>
  <si>
    <t>PROJETO EXECUTIVO DE INSTALACAO ELETRICA,CONSIDERANDO O PROJETO BASICO EXISTENTE,PARA PREDIOS ESCOLARES E/OU ADMINISTRATIVOS DE 501 ATE 3000M2,APRESENTADO EM AUTOCAD,INCLUSIVE AS LEGALIZACOES PERTINENTES</t>
  </si>
  <si>
    <t>PROJETO EXECUTIVO DE INSTALACAO ELETRICA,CONSIDERANDO O PROJETO BASICO EXISTENTE,PARA PREDIOS ESCOLARES E/OU ADMINISTRATIVOS ACIMA DE 3000M2,APRESENTADO EM AUTOCAD,INCLUSIVE AS LEGALIZACOES PERTINENTES</t>
  </si>
  <si>
    <t>PROJETO EXECUTIVO DE INSTALACAO ELETRICA,CONSIDERANDO O PROJETO BASICO EXISTENTE,PARA PREDIOS CULTURAIS ATE 3000M2,APRESENTADO EM AUTOCAD,INCLUSIVE AS LEGALIZACOES PERTINENTES</t>
  </si>
  <si>
    <t>PROJETO EXECUTIVO DE INSTALACAO ELETRICA,CONSIDERANDO O PROJETO BASICO EXISTENTE,PARA PREDIOS CULTURAIS ACIMA DE 3000M2,APRESENTADO EM AUTOCAD,INCLUSIVE AS LEGALIZACOES PERTINENTES</t>
  </si>
  <si>
    <t>PROJETO EXECUTIVO DE INSTALACAO ELETRICA,CONSIDERANDO O PROJETO BASICO EXISTENTE,PARA PREDIOS HOSPITALARES,APRESENTADO EM AUTOCAD,INCLUSIVE AS LEGALIZACOES PERTINENTES</t>
  </si>
  <si>
    <t>PROJETO EXECUTIVO DE INSTALACAO ELETRICA,CONSIDERANDO O PROJETO BASICO EXISTENTE,PARA HABITACOES/EDIFICIOS ATE 500M2,APRESENTADO EM AUTOCAD,INCLUSIVE AS LEGALIZACOES PERTINENTES</t>
  </si>
  <si>
    <t>PROJETO EXECUTIVO DE INSTALACAO ELETRICA,CONSIDERANDO O PROJETO BASICO EXISTENTE,PARA HABITACOES/EDIFICIOS DE 501 ATE 3000M2,APRESENTADO EM AUTOCAD,INCLUSIVE AS LEGALIZACOES PERTINENTES</t>
  </si>
  <si>
    <t>PROJETO EXECUTIVO DE INSTALACAO ELETRICA,CONSIDERANDO O PROJETO BASICO EXISTENTE,PARA HABITACOES/EDIFICIOS ACIMA DE 3000M2,APRESENTADO EM AUTOCAD,INCLUSIVE AS LEGALIZACOES PERTINENTES</t>
  </si>
  <si>
    <t>PROJETO EXECUTIVO DE INSTALACAO ELETRICA,CONSIDERANDO O PROJETO BASICO EXISTENTE,PARA URBANIZACAO ATE 15000M2,APRESENTADO EM AUTOCAD,INCLUSIVE AS LEGALIZACOES PERTINENTES</t>
  </si>
  <si>
    <t>PROJETO EXECUTIVO DE INSTALACAO ELETRICA,CONSIDERANDO O PROJETO BASICO EXISTENTE,PARA URBANIZACAO ACIMA DE 15000M2,APRESENTADO EM AUTOCAD,INCLUSIVE AS LEGALIZACOES PERTINENTES</t>
  </si>
  <si>
    <t>PROJETO EXECUTIVO DE INSTALACAO ELETRICA,CONSIDERANDO O PROJETO BASICO EXISTENTE,PARA HABITACAO/LOTEAMENTO ATE 12000M2,APRESENTADO EM AUTOCAD,INCLUSIVE AS LEGALIZACOES PERTINENTES</t>
  </si>
  <si>
    <t>PROJETO EXECUTIVO DE INSTALACAO ELETRICA,CONSIDERANDO O PROJETO BASICO EXISTENTE,PARA HABITACAO/LOTEAMENTO DE 12001 ATE36000M2,APRESENTADO EM AUTOCAD,INCLUSIVE AS LEGALIZACOES PERTINENTES</t>
  </si>
  <si>
    <t>PROJETO EXECUTIVO DE INSTALACAO ELETRICA,CONSIDERANDO O PROJETO BASICO EXISTENTE,PARA HABITACAO/LOTEAMENTO ACIMA DE 36000M2,APRESENTADO EM AUTOCAD,INCLUSIVE AS LEGALIZACOES PERTINENTES</t>
  </si>
  <si>
    <t>PROJETO EXECUTIVO DE SISTEMA DE AR CONDICIONADO,CONSIDERANDO O PROJETO BASICO EXISTENTE,APRESENTADO EM AUTOCAD NOS PADROES DA CONTRATANTE,PARA PREDIOS COM AREA ATE 500M2</t>
  </si>
  <si>
    <t>PROJETO EXECUTIVO DE SISTEMA DE AR CONDICIONADO,CONSIDERANDO O PROJETO BASICO EXISTENTE,APRESENTADO EM AUTOCAD NOS PADROES DA CONTRATANTE,PARA PREDIOS COM AREA DE 501 ATE 3000M2</t>
  </si>
  <si>
    <t>PROJETO EXECUTIVO DE SISTEMA DE AR CONDICIONADO,CONSIDERANDO O PROJETO BASICO EXISTENTE,APRESENTADO EM AUTOCAD NOS PADROES DA CONTRATANTE,PARA PREDIOS COM AREA ACIMA DE 3000M2</t>
  </si>
  <si>
    <t>PROJETO BASICO DE INSTALACAO DE SEGURANCA (CFTV E SONORIZACAO),ATE 500M2,APRESENTADO EM AUTOCAD,INCLUSIVE AS LEGALIZACOES PERTINENTES</t>
  </si>
  <si>
    <t>PROJETO BASICO DE INSTALACAO DE SEGURANCA (CFTV E SONORIZACAO),DE 501 ATE 3000M2,APRESENTADO EM AUTOCAD,INCLUSIVE AS LEGALIZACOES PERTINENTES</t>
  </si>
  <si>
    <t>PROJETO BASICO DE INSTALACAO DE SEGURANCA (CFTV E SONORIZACAO),ACIMA DE 3000M2,APRESENTADO EM AUTOCAD,INCLUSIVE AS LEGALIZACOES PERTINENTES</t>
  </si>
  <si>
    <t>PROJETO EXECUTIVO DE INSTALACAO DE SEGURANCA(CFTV E SONORIZACAO),CONSIDERANDO PROJETO BASICO EXISTENTE,ATE 500M2,APRESENTADO EM AUTOCAD,INCLUSIVE AS LEGALIZACOES PERTINENTES</t>
  </si>
  <si>
    <t>PROJETO EXECUTIVO DE INSTALACAO DE SEGURANCA(CFTV E SONORIZACAO),CONSIDERANDO PROJETO BASICO EXISTENTE,DE 501 ATE 3000M2,APRESENTADO EM AUTOCAD,INCLUSIVE AS LEGALIZACOES PERTINENTES</t>
  </si>
  <si>
    <t>PROJETO EXECUTIVO DE INSTALACAO DE SEGURANCA(CFTV E SONORIZACAO),CONSIDERANDO PROJETO BASICO EXISTENTE,ACIMA DE 3000M2,APRESENTADO EM AUTOCAD,INCLUSIVE AS LEGALIZACOES PERTINENTES</t>
  </si>
  <si>
    <t>PROJETO BASICO DE SISTEMA CENTRAL DE GASES MEDICINAIS (OXIGENIO,AR COMPRIMIDO E VACUO),APRESENTADO EM AUTOCAD NOS PADROES DA CONTRATANTE,COM AREA ATE 1000M2</t>
  </si>
  <si>
    <t>PROJETO BASICO DE SISTEMA CENTRAL DE GASES MEDICINAIS (OXIGENIO,AR COMPRIMIDO E VACUO),APRESENTADO EM AUTOCAD NOS PADROES DA CONTRATANTE,COM AREA DE 1001 ATE 4000M2</t>
  </si>
  <si>
    <t>PROJETO BASICO DE SISTEMA CENTRAL DE GASES MEDICINAIS (OXIGENIO,AR COMPRIMIDO E VACUO),APRESENTADO EM AUTOCAD NOS PADROES DA CONTRATANTE,COM AREA ACIMA DE 4000M2</t>
  </si>
  <si>
    <t>PROJETO EXECUTIVO DE SISTEMA CENTRAL DE GASES MEDICINAIS (OXIGENIO,AR COMPRIMIDO E VACUO),CONSIDERANDO O PROJETO BASICOEXISTENTE,APRESENTADO EM AUTOCAD NOS PADROES DA CONTRATANTE,COM AREA ATE 1000M2</t>
  </si>
  <si>
    <t>PROJETO EXECUTIVO DE SISTEMA CENTRAL DE GASES MEDICINAIS (OXIGENIO,AR COMPRIMIDO E VACUO),CONSIDERANDO O PROJETO BASICOEXISTENTE,APRESENTADO EM AUTOCAD NOS PADROES DA CONTRATANTE,COM AREA DE 1001 ATE 4000M2</t>
  </si>
  <si>
    <t>PROJETO EXECUTIVO DE SISTEMA CENTRAL DE GASES MEDICINAIS (OXIGENIO,AR COMPRIMIDO E VACUO),CONSIDERANDO O PROJETO BASICOEXISTENTE,APRESENTADO EM AUTOCAD NOS PADROES DA CONTRATANTE,COM AREA ACIMA DE 4000M2</t>
  </si>
  <si>
    <t>PROJETO BASICO PARA SISTEMA DE EXAUSTAO MECANICA DE COZINHA,APRESENTADO EM AUTOCAD NOS PADROES DA CONTRATANTE,COM AREA ATE 50M2</t>
  </si>
  <si>
    <t>PROJETO BASICO PARA SISTEMA DE EXAUSTAO MECANICA DE COZINHA,APRESENTADO EM AUTOCAD NOS PADROES DA CONTRATANTE,COM AREA DE 51 ATE 100M2</t>
  </si>
  <si>
    <t>PROJETO BASICO PARA SISTEMA DE EXAUSTAO MECANICA DE COZINHA,APRESENTADO EM AUTOCAD NOS PADROES DA CONTRATANTE,COM AREA AACIMA DE 100M2</t>
  </si>
  <si>
    <t>PROJETO EXECUTIVO PARA SISTEMA DE EXAUSTAO MECANICA DE COZINHA,CONSIDERANDO O PROJETO BASICO EXISTENTE,APRESENTADO EM AUTOCAD NOS PADROES DA CONTRATANTE,COM AREA ATE 50M2</t>
  </si>
  <si>
    <t>PROJETO EXECUTIVO PARA SISTEMA DE EXAUSTAO MECANICA DE COZINHA,CONSIDERANDO O PROJETO BASICO EXISTENTE,APRESENTADO EM AUTOCAD NOS PADROES DA CONTRATANTE,COM AREA DE 51 ATE 100M2</t>
  </si>
  <si>
    <t>PROJETO EXECUTIVO PARA SISTEMA DE EXAUSTAO MECANICA DE COZINHA,CONSIDERANDO O PROJETO BASICO EXISTENTE,APRESENTADO EM AUTOCAD NOS PADROES DA CONTRATANTE,COM AREA ACIMA DE 100M2</t>
  </si>
  <si>
    <t>MAO-DE-OBRA DE BIOLOGO JUNIOR,PARA SERVICOS DE CONSULTORIA DE ENGENHARIA E ARQUITETURA,INCLUSIVE ENCARGOS SOCIAIS</t>
  </si>
  <si>
    <t>MAO-DE-OBRA DE BIOLOGO PLENO,PARA SERVICOS DE CONSULTORIA DE 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</si>
  <si>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</si>
  <si>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</si>
  <si>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</si>
  <si>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</si>
  <si>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</si>
  <si>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 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</si>
  <si>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</si>
  <si>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</si>
  <si>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 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</si>
  <si>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</si>
  <si>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</si>
  <si>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</si>
  <si>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 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</si>
  <si>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</si>
  <si>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</si>
  <si>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</si>
  <si>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</si>
  <si>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</si>
  <si>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</si>
  <si>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</si>
  <si>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</si>
  <si>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</si>
  <si>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</si>
  <si>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</si>
  <si>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</si>
  <si>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</si>
  <si>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</si>
  <si>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</si>
  <si>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</si>
  <si>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</si>
  <si>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</si>
  <si>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</si>
  <si>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</si>
  <si>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</si>
  <si>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</si>
  <si>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</si>
  <si>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</si>
  <si>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</si>
  <si>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</si>
  <si>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</si>
  <si>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</si>
  <si>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</si>
  <si>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</si>
  <si>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</si>
  <si>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</si>
  <si>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TAPUME DE VEDACAO OU PROTECAO,EXECUTADO COM TABUAS DE MADEIRA DE 3ª DE 1"X9" E 1"X12" PREGADAS EM PECAS DE MADEIRA DE 3ª DE 3"X3" VERTICAIS A CADA 1,50M,EXCLUSIVE PINTURA</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</si>
  <si>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</si>
  <si>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</si>
  <si>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</si>
  <si>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</si>
  <si>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</si>
  <si>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t>
  </si>
  <si>
    <t>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</si>
  <si>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</si>
  <si>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</si>
  <si>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</si>
  <si>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t>
  </si>
  <si>
    <t>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</si>
  <si>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</si>
  <si>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</si>
  <si>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</si>
  <si>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</si>
  <si>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GALPAO ABERTO PARA OFICINAS E DEPOSITOS DE CANTEIRO DE OBRAS,ESTRUTURADO EM MADEIRA DE LEI,COBERTURA DE TELHAS DE CIMENTO SEM AMIANTO ONDULADAS,DE 6MM DE ESPESSURA,PISO CIMENTADO E PREPARO DO TERRENO</t>
  </si>
  <si>
    <t>GALPAO ABERTO PARA OFICINAS E DEPOSITOS DE CANTEIRO DE OBRAS,ESTRUTURADO EM MADEIRA DE LEI,COBERTURA DE TELHAS DE CIMENTO SEM AMIANTO ONDULADAS,DE 6MM DE ESPESSURA,PISO CIMENTADO E PREPARO DO TERRENO,SENDO A MADEIRA E A COBERTURA EMPREGADAS 3 VEZES</t>
  </si>
  <si>
    <t>CERCA PROTETORA DE BORDA DE VALA,CONSTRUIDA COM MONTANTES DE 3"X3" DE MADEIRA DE 3ª,C/1,50M DE COMPRIMENTO,FICANDO 0,50M ENTERRADO, COM INTERVALO DE 2,00M E 2 TABUAS DE MADEIRA DE1"X12",HORIZONTAIS,COM 40CM DE SEPARACAO,COM APROVEITAMENTODE UMA VEZ DA MADEIRA</t>
  </si>
  <si>
    <t>CERCA PROTETORA DE BORDA DE VALA,CONSTRUIDA COM MONTANTES DE 3"X3" DE MADEIRA DE 3ª,COM 1,50M DE COMPRIMENTO,FICANDO 0,50M ENTERRADO,COM INTERVALO DE 2,00M E 2 TABUAS DE MADEIRA DE 1"X12",HORIZONTAIS,COM 40CM DE SEPARACAO,COM APROVEITAMENTO 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</si>
  <si>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</si>
  <si>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</si>
  <si>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</si>
  <si>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 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</si>
  <si>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</si>
  <si>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</si>
  <si>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</si>
  <si>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</si>
  <si>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</si>
  <si>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</si>
  <si>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</si>
  <si>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</si>
  <si>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 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</si>
  <si>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</si>
  <si>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</si>
  <si>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</si>
  <si>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</si>
  <si>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</si>
  <si>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</si>
  <si>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</si>
  <si>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</si>
  <si>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</si>
  <si>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</si>
  <si>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</si>
  <si>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</si>
  <si>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</si>
  <si>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</si>
  <si>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DEMARCACAO DE PAVIMENTO POR PINTURA EM FAIXAS ALTERNADAS,PARA DESVIO DO TRAFEGO EM OBRAS NA VIA PUBLICA,DE ACORDO COM ARESOLUCAO DA PREFEITURA-RJ,MEDIDO POR UNIDADE DE SUPERFICIEDEMARCADA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</si>
  <si>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</si>
  <si>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</si>
  <si>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</si>
  <si>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</si>
  <si>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</si>
  <si>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</si>
  <si>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</si>
  <si>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</si>
  <si>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</si>
  <si>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</si>
  <si>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</si>
  <si>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</si>
  <si>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</si>
  <si>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</si>
  <si>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</si>
  <si>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</si>
  <si>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</si>
  <si>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</si>
  <si>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 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</si>
  <si>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</si>
  <si>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 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</si>
  <si>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</si>
  <si>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</si>
  <si>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 VOLUME MAXIMO DE 0,064M3,PARA REDUCAO A PEDRA DE MAO,REFERINDO-SE O PRECO AO MATERIAL SOLTO,DEPOIS DE MARROADO</t>
  </si>
  <si>
    <t>ESCAVACAO MANUAL EM MATERIAL DE 1ªCATEGORIA,A CEU ABERTO,ATE 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</si>
  <si>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</si>
  <si>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</si>
  <si>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 LIGACAO PREDIAL DE ESGOTO SANITARIO</t>
  </si>
  <si>
    <t>ESCAVACAO E REATERRO DE VALA,EM MATERIAL DE 2ªCATEGORIA,PARA LIGACAO PREDIAL DE ESGOTO SANITARIO</t>
  </si>
  <si>
    <t>ESCAVACAO E REATERRO DE VALA,EM MATERIAL DE 1ªCATEGORIA,PARA LIGACAO DE AGUA POTAVEL</t>
  </si>
  <si>
    <t>ESCAVACAO E REATERRO DE VALA,EM MATERIAL DE 2ª CATEGORIA,PARA LIGACAO DE AGUA POTAVEL</t>
  </si>
  <si>
    <t>ESCAVACAO MANUAL DE VALA/CAVA EM MATERIAL DE 1ªCATEGORIA ATE 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</si>
  <si>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 ESCORAMENTO E ESGOTAMENTO</t>
  </si>
  <si>
    <t>ESCAVACAO MANUAL DE VALA/CAVA EM MATERIAL DE 1ªCATEGORIA ENTRE 3,00 E 4,50M DE PROFUNDIDADE,EM BECOS DE ATE 2,00M DE LARGURA COM IMPOSSIBILIDADE DE ENTRADA DE CAMINHAO OU EQUIPAMENTO MOTORIZADO PARA RETIRADA DO MATERIAL,EM FAVELAS,EXCLUSIVE 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</si>
  <si>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</si>
  <si>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</si>
  <si>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</si>
  <si>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</si>
  <si>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 REMOCAO</t>
  </si>
  <si>
    <t>ESCAVACAO DE VALA/CAVA A FOGO EM MATERIAL DE 2ªCATEGORIA(MOLEDO OU ROCHA DECOMPOSTA),ENTRE 3,00 E 4,50M DE PROFUNDIDADE,FURACAO A BARRA MINA,INCLUSIVE EMPILHAMENTO DO MATERIAL PARA REMOCAO</t>
  </si>
  <si>
    <t>ESCAVACAO DE VALA/CAVA A FOGO EM MATERIAL DE 2ªCATEGORIA(MOLEDO OU ROCHA DECOMPOSTA),ENTRE 4,50 E 6,00M DE PROFUNDIDADE,FURACAO A BARRA MINA,INCLUSIVE EMPILHAMENTO DO MATERIAL PARA REMOCAO</t>
  </si>
  <si>
    <t>ESCAVACAO DE VALA/CAVA A FOGO EM MATERIAL DE 2ªCATEGORIA(MOLEDO OU ROCHA DECOMPOSTA),ENTRE 6,00 E 7,50M DE PROFUNDIDADE,FURACAO A BARRA MINA,INCLUSIVE EMPILHAMENTO DO MATERIAL PARA 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</si>
  <si>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</si>
  <si>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</si>
  <si>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</si>
  <si>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</si>
  <si>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</si>
  <si>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</si>
  <si>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</si>
  <si>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</si>
  <si>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 PEDRA DE MAO</t>
  </si>
  <si>
    <t>ESCAVACAO DE ROCHA COM UTILIZACAO DE FOGO CUIDADOSO(SMOOTH BLASTING),A CEU ABERTO,EM AREA URBANA,SENDO A PERFURACAO A AR COMPRIMIDO,INCLUSIVE EMPILHAMENTO DO MATERIAL PARA REMOCAO</t>
  </si>
  <si>
    <t>ESCAVACAO DE ROCHA COM UTILIZACAO DE FOGO CUIDADOSO(SMOOTH BLASTING),A CEU ABERTO,EM AREA URBANA,SENDO A PERFURACAO A AR 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</si>
  <si>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</si>
  <si>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</si>
  <si>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</si>
  <si>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</si>
  <si>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</si>
  <si>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</si>
  <si>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</si>
  <si>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 A AR COMPRIMIDO,INCLUSIVE EMPILHAMENDO DO MATERIAL PARA REMOCAO</t>
  </si>
  <si>
    <t>ESCAVACAO A FOGO EM MATERIAL DE 3ªCATEGORIA(ROCHA VIVA)EM TALUDES,VALA/CAVA,ENTRE 1,50 E 3,00M DE PROFUNDIDADE,SENDO A PERFURACAO A AR COMPRIMIDO,INCLUSIVE EMPILHAMENTO DO MATERIAL PARA REMOCAO</t>
  </si>
  <si>
    <t>ESCAVACAO A FOGO EM MATERIAL DE 3ªCATEGORIA(ROCHA VIVA)EM TALUDES,VALA/CAVA,ENTRE 3,00 E 4,50M DE PROFUNDIDADE,SENDO A PERFURACAO A AR COMPRIMIDO,INCLUSIVE EMPILHAMENTO DO MATERIAL PARA REMOCAO</t>
  </si>
  <si>
    <t>ESCAVACAO A FOGO EM MATERIAL DE 3ªCATEGORIA(ROCHA VIVA)EM TALUDES,VALA/CAVA,ENTRE 4,50 E 6,00M DE PROFUNDIDADE,SENDO A PERFURACAO A AR COMPRIMIDO,INCLUSIVE EMPILHAMENTO DO MATERIAL PARA REMOCAO</t>
  </si>
  <si>
    <t>ESCAVACAO A FOGO EM MATERIAL DE 3ªCATEGORIA(ROCHA VIVA)EM TALUDES,VALA/CAVA,ENTRE 6,00 E 7,50M DE PROFUNDIDADE,SENDO A PERFURACAO A AR COMPRIMIDO,INCLUSIVE EMPILHAMENTO DO MATERIAL PARA REMOCAO</t>
  </si>
  <si>
    <t>ESCAVACAO A FOGO EM MATERIAL DE 3ªCATEGORIA(ROCHA VIVA),A CEU ABERTO,SENDO A PERFURACAO A AR COMPRIMIDO,INCLUSIVE CARGACOM CARREGADOR FRONTAL DE PNEUS DE 3,10M3 E TRATOR DE LAMINA 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</si>
  <si>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</si>
  <si>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</si>
  <si>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</si>
  <si>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</si>
  <si>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 REDUCAO A PEDRA DE MAO A ROMPEDOR,ESTA ULTIMA AINDA COM O AUXILIO DE CUNHA E PALMETA</t>
  </si>
  <si>
    <t>ESCAVACAO EM MATERIAL DE 2ªCATEGORIA(MOLEDO OU ROCHA MUITO DECOMPOSTA),COM EQUIPAMENTO A AR COMPRIMIDO,SEM UTILIZACAO DE EXPLOSIVOS,EM TALUDES,VALA/CAVA,ATE 1,50M DE PROFUNDIDADE,INCLUSIVE EMPILHAMENTO DO MATERIAL PARA REMOCAO</t>
  </si>
  <si>
    <t>ESCAVACAO EM MATERIAL DE 2ªCATEGORIA(MOLEDO OU ROCHA MUITO DECOMPOSTA),COM EQUIPAMENTO A AR COMPRIMIDO,SEM UTILIZACAO DE EXPLOSIVOS,EM TALUDES,VALA/CAVA,ENTRE 1,50 E 3,00M DE PROFUNDIDADE,INCLUSIVE EMPILHAMENTO DO MATERIAL PARA REMOCAO</t>
  </si>
  <si>
    <t>ESCAVACAO EM MATERIAL DE 2ªCATEGORIA(MOLEDO OU ROCHA MUITO DECOMPOSTA),COM EQUIPAMENTO A AR COMPRIMIDO,SEM UTILIZACAO DE EXPLOSIVOS,EM TALUDES,VALA/CAVA,ENTRE 3,00 E 4,50M DE PROFUNDIDADE,INCLUSIVE EMPILHAMENTO DO MATERIAL PARA REMOCAO</t>
  </si>
  <si>
    <t>ESCAVACAO EM MATERIAL DE 2ªCATEGORIA(MOLEDO OU ROCHA MUITO DECOMPOSTA),COM EQUIPAMENTO A AR COMPRIMIDO,SEM UTILIZACAO DE EXPLOSIVOS,EM TALUDES,VALA/CAVA,ENTRE 4,50 E 6,00M DE PROFUNDIDADE,INCLUSIVE EMPILHAMENTO DO MATERIAL PARA REMOCAO</t>
  </si>
  <si>
    <t>ESCAVACAO EM MATERIAL DE 2ªCATEGORIA(MOLEDO OU ROCHA MUITO DECOMPOSTA),COM EQUIPAMENTO A AR COMPRIMIDO,SEM UTILIZACAO DE 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</si>
  <si>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</si>
  <si>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</si>
  <si>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</si>
  <si>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</si>
  <si>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</si>
  <si>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 EQUIPAMENTO A AR COMPRIMIDO E ENCUNHAMENTO GENERALIZADO,SEM UTILIZACAO DE EXPLOSIVOS,EM TALUDES,VALA/CAVA,ATE 1,50M DEPROFUNDIDADE,INCLUSIVE EMPILHAMENTO DO MATERIAL PARA REMOCAO</t>
  </si>
  <si>
    <t>ESCAVACAO EM MATERIAL DE 3ªCATEGORIA(ROCHA SA FRATURADA),COM EQUIPAMENTO A AR COMPRIMIDO E ENCUNHAMENTO GENERALIZADO,SEM UTILIZACAO DE EXPLOSIVOS,EM TALUDES,VALA/CAVA,ENTRE 1,50 E3,00M DE PROFUNDIDADE,INCLUSIVE EMPILHAMENTO DO MATERIAL PARA REMOCAO</t>
  </si>
  <si>
    <t>ESCAVACAO EM MATERIAL DE 3ªCATEGORIA(ROCHA SA FRATURADA),COM EQUIPAMENTO A AR COMPRIMIDO E ENCUNHAMENTO GENERALIZADO,SEM UTILIZACAO DE EXPLOSIVOS,EM TALUDES,VALA/CAVA,ENTRE 3,00 E4,50M DE PROFUNDIDADE,INCLUSIVE EMPILHAMENTO DO MATERIAL PARA REMOCAO</t>
  </si>
  <si>
    <t>ESCAVACAO EM MATERIAL DE 3ªCATEGORIA(ROCHA SA FRATURADA),COM EQUIPAMENTO A AR COMPRIMIDO E ENCUNHAMENTO GENERALIZADO,SEM UTILIZACAO DE EXPLOSIVOS,EM TALUDES,VALA/CAVA,ENTRE 4,50 E6,00M DE PROFUNDIDADE,INCLUSIVE EMPILHAMENTO DO MATERIAL PARA REMOCAO</t>
  </si>
  <si>
    <t>ESCAVACAO EM MATERIAL DE 3ªCATEGORIA(ROCHA SA FRATURADA),COM EQUIPAMENTO A AR COMPRIMIDO E ENCUNHAMENTO GENERALIZADO,SEM 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</si>
  <si>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 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</si>
  <si>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</si>
  <si>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</si>
  <si>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</si>
  <si>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</si>
  <si>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 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</si>
  <si>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</si>
  <si>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</si>
  <si>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</si>
  <si>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 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</si>
  <si>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</si>
  <si>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 A FINALIDADE DE IMPEDIR PROPAGACAO DE VIBRACOES DECORRENTES DE ESCAVACAO A FOGO</t>
  </si>
  <si>
    <t>ATERRO COM MATERIAL DE 1ªCATEGORIA,COMPACTADO MANUALMENTE EM 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</si>
  <si>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 DISTANTE ATE 1KM,INCLUSIVE ESCAVACAO,CARGA,TRANSPORTE EM CAMINHAO BASCULANTE,DESCARGA,ESPALHAMENTO E IRRIGACAO MANUAIS</t>
  </si>
  <si>
    <t>ATERRO COM MATERIAL DE 1ª CATEGORIA,COMPACTADO MANUALMENTE EM CAMADAS DE 20CM DE MATERIAL APILOADO,PROVENIENTE DE JAZIDA DISTANTE ATE 2KM,INCLUSIVE ESCAVACAO,CARGA,TRANSPORTE EM CAMINHAO BASCULANTE,DESCARGA,ESPALHAMENTO E IRRIGACAO MANUAIS</t>
  </si>
  <si>
    <t>ATERRO COM MATERIAL DE 1ª CATEGORIA,COMPACTADO MANUALMENTE EM CAMADAS DE 20CM DE MATERIAL APILOADO,PROVENIENTE DE JAZIDA DISTANTE ATE 3KM,INCLUSIVE ESCAVACAO,CARGA,TRANSPORTE EM CAMINHAO BASCULANTE,DESCARGA,ESPALHAMENTO E IRRIGACAO MANUAIS</t>
  </si>
  <si>
    <t>ATERRO COM MATERIAL DE 1ª CATEGORIA,COMPACTADO MANUALMENTE EM CAMADAS DE 20CM DE MATERIAL APILOADO,PROVENIENTE DE JAZIDA DISTANTE ATE 4KM,INCLUSIVE ESCAVACAO,CARGA,TRANSPORTE EM CAMINHAO BASCULANTE,DESCARGA,ESPALHAMENTO E IRRIGACAO MANUAIS</t>
  </si>
  <si>
    <t>ATERRO COM MATERIAL DE 1ª CATEGORIA,COMPACTADO MANUALMENTE EM CAMADAS DE 20CM DE MATERIAL APILOADO,PROVENIENTE DE JAZIDA DISTANTE ATE 5KM,INCLUSIVE ESCAVACAO,CARGA,TRANSPORTE EM CAMINHAO BASCULANTE,DESCARGA,ESPALHAMENTO E IRRIGACAO MANUAIS</t>
  </si>
  <si>
    <t>ATERRO COM MATERIAL DE 1ª CATEGORIA,COMPACTADO MANUALMENTE EM CAMADAS DE 20CM DE MATERIAL APILOADO,PROVENIENTE DE JAZIDA DISTANTE ATE 10KM,INCLUSIVE ESCAVACAO,CARGA,TRANSPORTE EM CAMINHAO BASCULANTE,DESCARGA,ESPALHAMENTO E IRRIGACAO MANUAIS</t>
  </si>
  <si>
    <t>ATERRO COM MATERIAL DE 1ª CATEGORIA,COMPACTADO MANUALMENTE EM CAMADAS DE 20CM DE MATERIAL APILOADO,PROVENIENTE DE JAZIDA DISTANTE ATE 15KM,INCLUSIVE ESCAVACAO,CARGA,TRANSPORTE EM CAMINHAO BASCULANTE,DESCARGA,ESPALHAMENTO E IRRIGACAO MANUAIS</t>
  </si>
  <si>
    <t>ATERRO COM MATERIAL DE 1ª CATEGORIA,COMPACTADO MANUALMENTE EM CAMADAS DE 20CM DE MATERIAL APILOADO,PROVENIENTE DE JAZIDA DISTANTE ATE 20KM,INCLUSIVE ESCAVACAO,CARGA,TRANSPORTE EM CAMINHAO BASCULANTE,DESCARGA,ESPALHAMENTO E IRRIGACAO MANUAIS</t>
  </si>
  <si>
    <t>ATERRO COM MATERIAL DE 1ª CATEGORIA,COMPACTADO MANUALMENTE EM CAMADAS DE 20CM DE MATERIAL APILOADO,PROVENIENTE DE JAZIDA DISTANTE ATE 25KM,INCLUSIVE ESCAVACAO,CARGA,TRANSPORTE EM CAMINHAO BASCULANTE,DESCARGA,ESPALHAMENTO E IRRIGACAO MANUAIS</t>
  </si>
  <si>
    <t>ATERRO COM MATERIAL DE 1ª CATEGORIA,COMPACTADO MANUALMENTE EM CAMADAS DE 20CM DE MATERIAL APILOADO,PROVENIENTE DE JAZIDA DISTANTE ATE 30KM,INCLUSIVE ESCAVACAO,CARGA,TRANSPORTE EM CAMINHAO BASCULANTE,DESCARGA,ESPALHAMENTO E IRRIGACAO MANUAIS</t>
  </si>
  <si>
    <t>COMPACTACAO DE MATERIAL DE 1ªCATEGORIA,INCLUSIVE DESCARGA DE CAMINHAO BASCULANTE,MOVIMENTACAO A 1 TIRO DE PA,ESPALHAMENTO E SOCAMENTO MANUAL EM CAMADAS DE 30CM DE MATERIAL APILOADO</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</si>
  <si>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</si>
  <si>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</si>
  <si>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</si>
  <si>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</si>
  <si>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</si>
  <si>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</si>
  <si>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</si>
  <si>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</si>
  <si>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</si>
  <si>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</si>
  <si>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</si>
  <si>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</si>
  <si>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</si>
  <si>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</si>
  <si>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</si>
  <si>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</si>
  <si>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</si>
  <si>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 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</si>
  <si>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</si>
  <si>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</si>
  <si>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</si>
  <si>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</si>
  <si>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</si>
  <si>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</si>
  <si>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</si>
  <si>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</si>
  <si>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 170CV,ESPALHAMENTO COM TRATOR DE ESTEIRAS 80CV E COMPACTADOR VIBRATORIO (PE-DE-CARNEIRO),EXCLUSIVE MATERIAL</t>
  </si>
  <si>
    <t>REATERRO DE VALA/CAVA COM PO-DE-PEDRA,INCLUSIVE FORNECIMENTO DO MATERIAL E COMPACTACAO MANUAL</t>
  </si>
  <si>
    <t>REATERRO DE VALA/CAVA COM PO-DE-PEDRA,INCLUSIVE FORNECIMENTO 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</si>
  <si>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</si>
  <si>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</si>
  <si>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</si>
  <si>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</si>
  <si>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</si>
  <si>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</si>
  <si>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</si>
  <si>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</si>
  <si>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</si>
  <si>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 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</si>
  <si>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</si>
  <si>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</si>
  <si>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</si>
  <si>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</si>
  <si>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</si>
  <si>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</si>
  <si>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</si>
  <si>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</si>
  <si>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</si>
  <si>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</si>
  <si>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</si>
  <si>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</si>
  <si>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</si>
  <si>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</si>
  <si>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</si>
  <si>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 HIDRAULICA DE 0,78M3,EXCLUSIVE ESGOTAMENTO E ESCORAMENTO</t>
  </si>
  <si>
    <t>ESCAVACAO MECANICA DE VALA ESCORADA,EM MATERIAL DE 1ªCATEGORIA,ENTRE 3,00 E 4,50M DE PROFUNDIDADE,UTILIZANDO ESCAVADEIRA HIDRAULICA DE 0,78M3,EXCLUSIVE ESGOTAMENTO E ESCORAMENTO</t>
  </si>
  <si>
    <t>ESCAVACAO MECANICA DE VALA ESCORADA,EM MATERIAL DE 1ªCATEGORIA,ENTRE 4,50 E 6,00M DE PROFUNDIDADE,UTILIZANDO ESCAVADEIRA 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</si>
  <si>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</si>
  <si>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</si>
  <si>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MECANICA DE VALA,EM MATERIAL DE 2ªCATEGORIA(MOLEDO OU ROCHA MUITO DECOMPOSTA),UTILIZANDO ESCAVADEIRA HIDRAULICA DE 0,78M3,EXCLUSIVE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</si>
  <si>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</si>
  <si>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</si>
  <si>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</si>
  <si>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</si>
  <si>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</si>
  <si>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</si>
  <si>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</si>
  <si>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</si>
  <si>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</si>
  <si>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 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</si>
  <si>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</si>
  <si>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</si>
  <si>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 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</si>
  <si>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</si>
  <si>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</si>
  <si>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</si>
  <si>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 COM CARREGADOR FRONTAL DE PNEUS DE 3,10M3</t>
  </si>
  <si>
    <t>ESCAVACAO MECANICA,EM MATERIAL DE 1ªCATEGORIA,UTILIZANDO TRATOR DE LAMINA COM POTENCIA EM TORNO DE 200CV,INCLUSIVE CARGA 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</si>
  <si>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</si>
  <si>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</si>
  <si>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</si>
  <si>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</si>
  <si>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</si>
  <si>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 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</si>
  <si>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</si>
  <si>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</si>
  <si>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</si>
  <si>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</si>
  <si>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</si>
  <si>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</si>
  <si>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</si>
  <si>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</si>
  <si>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</si>
  <si>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</si>
  <si>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</si>
  <si>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</si>
  <si>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</si>
  <si>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</si>
  <si>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</si>
  <si>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</si>
  <si>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</si>
  <si>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</si>
  <si>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</si>
  <si>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</si>
  <si>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</si>
  <si>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</si>
  <si>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</si>
  <si>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</si>
  <si>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</si>
  <si>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</si>
  <si>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</si>
  <si>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</si>
  <si>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</si>
  <si>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</si>
  <si>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</si>
  <si>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</si>
  <si>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</si>
  <si>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</si>
  <si>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</si>
  <si>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</si>
  <si>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</si>
  <si>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</si>
  <si>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</si>
  <si>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</si>
  <si>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</si>
  <si>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</si>
  <si>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</si>
  <si>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</si>
  <si>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</si>
  <si>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</si>
  <si>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</si>
  <si>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</si>
  <si>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 UTIL DE 7,5T</t>
  </si>
  <si>
    <t>TRANSPORTE DE CARGA DE QUALQUER NATUREZA,EXCLUSIVE AS DESPESAS DE CARGA E DESCARGA,TANTO DE ESPERA DO CAMINHAO COMO DO SERVENTE OU EQUIPAMENTO AUXILIAR,A VELOCIDADE MEDIA DE 40KM/H,EM CAMINHAO DE CARROCERIA FIXA A OLEO DIESEL,COM CAPACIDADE UTIL DE 7,5T</t>
  </si>
  <si>
    <t>TRANSPORTE DE CARGA DE QUALQUER NATUREZA,EXCLUSIVE AS DESPESAS DE CARGA E DESCARGA,TANTO DE ESPERA DO CAMINHAO COMO DO SERVENTE OU EQUIPAMENTO AUXILIAR,A VELOCIDADE MEDIA DE 35KM/H,EM CAMINHAO DE CARROCERIA FIXA A OLEO DIESEL,COM CAPACIDADE UTIL DE 7,5T</t>
  </si>
  <si>
    <t>TRANSPORTE DE CARGA DE QUALQUER NATUREZA,EXCLUSIVE AS DESPESAS DE CARGA E DESCARGA,TANTO DE ESPERA DO CAMINHAO COMO DO SERVENTE OU EQUIPAMENTO AUXILIAR,A VELOCIDADE MEDIA DE 30KM/H,EM CAMINHAO DE CARROCERIA FIXA A OLEO DIESEL,COM CAPACIDADE UTIL DE 7,5T</t>
  </si>
  <si>
    <t>TRANSPORTE DE CARGA DE QUALQUER NATUREZA,EXCLUSIVE AS DESPESAS DE CARGA E DESCARGA,TANTO DE ESPERA DO CAMINHAO COMO DO SERVENTE OU EQUIPAMENTO AUXILIAR,A VELOCIDADE MEDIA DE 25KM/H,EM CAMINHAO DE CARROCEIRA FIXA A OLEO DIESEL,COM CAPACIDADE UTIL DE 7,5T</t>
  </si>
  <si>
    <t>TRANSPORTE DE CARGA DE QUALQUER NATUREZA,EXCLUSIVE AS DESPESAS DE CARGA E DESCARGA,TANTO DE ESPERA DO CAMINHAO COMO DO SERVENTE OU EQUIPAMENTO AUXILIAR,A VELOCIDADE MEDIA DE 20KM/H,EM CAMINHAO DE CARROCERIA FIXA A OLEO DIESEL,COM CAPACIDADE UTIL DE 7,5T</t>
  </si>
  <si>
    <t>TRANSPORTE DE CARGA DE QUALQUER NATUREZA,EXCLUSIVE AS DESPESAS DE CARGA E DESCARGA,TANTO DE ESPERA DO CAMINHAO COMO DO SERVENTE OU EQUIPAMENTO AUXILIAR,A VELOCIDADE MEDIA DE 15KM/H,EM CAMINHAO DE CARROCERIA FIXA A OLEO DIESEL,COM CAPACIDADE UTIL DE 7,5T</t>
  </si>
  <si>
    <t>TRANSPORTE DE CARGA DE QUALQUER NATUREZA,EXCLUSIVE AS DESPESAS DE CARGA E DESCARGA,TANTO DE ESPERA DO CAMINHAO COMO DO SERVENTE OU EQUIPAMENTO AUXILIAR,A VELOCIDADE MEDIA DE 10KM/H,EM CAMINHAO DE CARROCERIA FIXA A OLEO DIESEL,COM CAPACIDADE 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</si>
  <si>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</si>
  <si>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</si>
  <si>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</si>
  <si>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</si>
  <si>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</si>
  <si>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</si>
  <si>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</si>
  <si>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</si>
  <si>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</si>
  <si>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</si>
  <si>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</si>
  <si>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</si>
  <si>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</si>
  <si>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</si>
  <si>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</si>
  <si>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</si>
  <si>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</si>
  <si>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</si>
  <si>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</si>
  <si>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 8T</t>
  </si>
  <si>
    <t>TRANSPORTE DE CARGA DE QUALQUER NATUREZA,EXCLUSIVE AS DESPESAS DE CARGA E DESCARGA,TANTO DE ESPERA DO CAMINHAO COMO DO SERVENTE OU EQUIPAMENTO AUXILIAR,A VELOCIDADE MEDIA DE 40KM/H,EM CAMINHAO BASCULANTE A OLEO DIESEL,COM CAPACIDADE UTIL DE 8T</t>
  </si>
  <si>
    <t>TRANSPORTE DE CARGA DE QUALQUER NATUREZA,EXCLUSIVE AS DESPESAS DE CARGA E DESCARGA,TANTO DE ESPERA DO CAMINHAO COMO DO SERVENTE OU EQUIPAMENTO AUXILIAR,A VELOCIDADE MEDIA DE 35KM/H,EM CAMINHAO BASCULANTE A OLEO DIESEL,COM CAPACIDADE UTIL DE 8T</t>
  </si>
  <si>
    <t>TRANSPORTE DE CARGA DE QUALQUER NATUREZA,EXCLUSIVE AS DESPESAS DE CARGA E DESCARGA,TANTO DE ESPERA DO CAMINHAO COMO DO SERVENTE OU EQUIPAMENTO AUXILIAR,A VELOCIDADE MEDIA DE 30KM/H,EM CAMINHAO BASCULANTE A OLEO DIESEL,COM CAPACIDADE UTIL DE 8T</t>
  </si>
  <si>
    <t>TRANSPORTE DE CARGA DE QUALQUER NATUREZA,EXCLUSIVE AS DESPESAS DE CARGA E DESCARGA,TANTO DE ESPERA DO CAMINHAO COMO DO SERVENTE OU EQUIPAMENTO AUXILIAR,A VELOCIDADE MEDIA DE 25KM/H,EM CAMINHAO BASCULANTE A OLEO DIESEL,COM CAPACIDADE UTIL DE 8T</t>
  </si>
  <si>
    <t>TRANSPORTE DE CARGA DE QUALQUER NATUREZA,EXCLUSIVE AS DESPESAS DE CARGA E DESCARGA,TANTO DE ESPERA DO CAMINHAO COMO DO SERVENTE OU EQUIPAMENTO AUXILIAR,A VELOCIDADE MEDIA DE 20KM/H,EM CAMINHAO BASCULANTE A OLEO DIESEL,COM CAPACIDADE UTIL DE 8T</t>
  </si>
  <si>
    <t>TRANSPORTE DE CARGA DE QUALQUER NATUREZA,EXCLUSIVE AS DESPESAS DE CARGA E DESCARGA,TANTO DE ESPERA DO CAMINHAO COMO DO SERVENTE OU EQUIPAMENTO AUXILIAR,A VELOCIDADE MEDIA DE 15KM/H,EM CAMINHAO BASCULANTE A OLEO DIESEL,COM CAPACIDADE UTIL DE 8T</t>
  </si>
  <si>
    <t>TRANSPORTE DE CARGA DE QUALQUER NATUREZA,EXCLUSIVE AS DESPESAS DE CARGA E DESCARGA,TANTO DE ESPERA DO CAMINHAO COMO DO SERVENTE OU EQUIPAMENTO AUXILIAR,A VELOCIDADE MEDIA DE 10KM/H,EM CAMINHAO BASCULANTE A OLEO DIESEL,COM CAPACIDADE UTIL DE 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</si>
  <si>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</si>
  <si>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 12T</t>
  </si>
  <si>
    <t>TRANSPORTE DE CARGA DE QUALQUER NATUREZA,EXCLUSIVE AS DESPESAS DE CARGA E DESCARGA,TANTO DE ESPERA DO CAMINHAO COMO DO SERVENTE OU EQUIPAMENTO AUXILIAR,A VELOCIDADE MEDIA DE 40KM/H,EM CAMINHAO BASCULANTE A OLEO DIESEL,COM CAPACIDADE UTIL DE 12T</t>
  </si>
  <si>
    <t>TRANSPORTE DE CARGA DE QUALQUER NATUREZA,EXCLUSIVE AS DESPESAS DE CARGA E DESCARGA,TANTO DE ESPERA DO CAMINHAO COMO DO SERVENTE OU EQUIPAMENTO AUXILIAR,A VELOCIDADE MEDIA DE 35KM/H,EM CAMINHAO BASCULANTE A OLEO DIESEL,COM CAPACIDADE UTIL DE 12T</t>
  </si>
  <si>
    <t>TRANSPORTE DE CARGA DE QUALQUER NATUREZA,EXCLUSIVE AS DESPESAS DE CARGA E DESCARGA,TANTO DE ESPERA DO CAMINHAO COMO DO SERVENTE OU EQUIPAMENTO AUXILIAR,A VELOCIDADE MEDIA DE 30KM/H,EM CAMINHAO BASCULANTE A OLEO DIESEL,COM CAPACIDADE UTIL DE 12T</t>
  </si>
  <si>
    <t>TRANSPORTE DE CARGA DE QUALQUER NATUREZA,EXCLUSIVE AS DESPESAS DE CARGA E DESCARGA,TANTO DE ESPERA DO CAMINHAO COMO DO SERVENTE OU EQUIPAMENTO AUXILIAR,A VELOCIDADE MEDIA DE 25KM/H,EM CAMINHAO BASCULANTE A OLEO DIESEL,COM CAPACIDADE UTIL DE 12T</t>
  </si>
  <si>
    <t>TRANSPORTE DE CARGA DE QUALQUER NATUREZA,EXCLUSIVE AS DESPESAS DE CARGA E DESCARGA,TANTO DE ESPERA DO CAMINHAO COMO DO SERVENTE OU EQUIPAMENTO AUXILIAR,A VELOCIDADE MEDIA DE 20KM/H,EM CAMINHAO BASCULANTE A OLEO DIESEL,COM CAPACIDADE UTIL DE 12T</t>
  </si>
  <si>
    <t>TRANSPORTE DE CARGA DE QUALQUER NATUREZA,EXCLUSIVE AS DESPESAS DE CARGA E DESCARGA,TANTO DE ESPERA DO CAMINHAO COMO DO SERVENTE OU EQUIPAMENTO AUXILIAR,A VELOCIDADE MEDIA DE 15KM/H,EM CAMINHAO BASCULANTE A OLEO DIESEL,COM CAPACIDADE UTIL DE 12T</t>
  </si>
  <si>
    <t>TRANSPORTE DE CARGA DE QUALQUER NATUREZA,EXCLUSIVE AS DESPESAS DE CARGA E DESCARGA,TANTO DE ESPERA DO CAMINHAO COMO DO SERVENTE OU EQUIPAMENTO AUXILIAR,A VELOCIDADE MEDIA DE 10KM/H,EM CAMINHAO BASCULANTE A OLEO DIESEL,COM CAPACIDADE UTIL DE 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</si>
  <si>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</si>
  <si>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 17T</t>
  </si>
  <si>
    <t>TRANSPORTE DE CARGA DE QUALQUER NATUREZA,EXCLUSIVE AS DESPESAS DE CARGA E DESCARGA,TANTO DE ESPERA DO CAMINHAO COMO DO SERVENTE OU EQUIPAMENTO AUXILIAR,A VELOCIDADE MEDIA DE 40KM/H,EM CAMINHAO BASCULANTE A OLEO DIESEL,COM CAPACIDADE UTIL DE 17T</t>
  </si>
  <si>
    <t>TRANSPORTE DE CARGA DE QUALQUER NATUREZA,EXCLUSIVE AS DESPESAS DE CARGA E DESCARGA,TANTO DE ESPERA DO CAMINHAO COMO DO SERVENTE OU EQUIPAMENTO AUXILIAR,A VELOCIDADE MEDIA DE 35KM/H,EM CAMINHAO BASCULANTE A OLEO DIESEL,COM CAPACIDADE UTIL DE 17T</t>
  </si>
  <si>
    <t>TRANSPORTE DE CARGA DE QUALQUER NATUREZA,EXCLUSIVE AS DESPESAS DE CARGA E DESCARGA,TANTO DE ESPERA DO CAMINHAO COMO DO SERVENTE OU EQUIPAMENTO AUXILIAR,A VELOCIDADE MEDIA DE 30KM/H,EM CAMINHAO BASCULANTE A OLEO DIESEL,COM CAPACIDADE UTIL DE 17T</t>
  </si>
  <si>
    <t>TRANSPORTE DE CARGA DE QUALQUER NATUREZA,EXCLUSIVE AS DESPESAS DE CARGA E DESCARGA,TANTO DE ESPERA DO CAMINHAO COMO DO SERVENTE OU EQUIPAMENTO AUXILIAR,A VELOCIDADE MEDIA DE 25KM/H,EM CAMINHAO BASCULANTE A OLEO DIESEL,COM CAPACIDADE UTIL DE 17T</t>
  </si>
  <si>
    <t>TRANSPORTE DE CARGA DE QUALQUER NATUREZA,EXCLUSIVE AS DESPESAS DE CARGA E DESCARGA,TANTO DE ESPERA DO CAMINHAO COMO DO SERVENTE OU EQUIPAMENTO AUXILIAR,A VELOCIDADE MEDIA DE 20KM/H,EM CAMINHAO BASCULANTE A OLEO DIESEL,COM CAPACIDADE UTIL DE 17T</t>
  </si>
  <si>
    <t>TRANSPORTE DE CARGA DE QUALQUER NATUREZA,EXCLUSIVE AS DESPESAS DE CARGA E DESCARGA,TANTO DE ESPERA DO CAMINHAO COMO DO SERVENTE OU EQUIPAMENTO AUXILIAR,A VELOCIDADE MEDIA DE 15KM/H,EM CAMINHAO BASCULANTE A OLEO DIESEL,COM CAPACIDADE UTIL DE 17T</t>
  </si>
  <si>
    <t>TRANSPORTE DE CARGA DE QUALQUER NATUREZA,EXCLUSIVE AS DESPESAS DE CARGA E DESCARGA,TANTO DE ESPERA DO CAMINHAO COMO DO SERVENTE OU EQUIPAMENTO AUXILIAR,A VELOCIDADE MEDIA DE 10KM/H,EM CAMINHAO BASCULANTE A OLEO DIESEL,COM CAPACIDADE UTIL DE 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</si>
  <si>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</si>
  <si>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</si>
  <si>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</si>
  <si>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</si>
  <si>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 DO EQUIPAMENTO AUXILIAR,A VELOCIDADE MEDIA DE 5KM/H,EM DUMPER DE 18HP A OLEO DIESEL COM CAPACIDADE UTIL DE 2,3T OU 1000L</t>
  </si>
  <si>
    <t>TRANSPORTE DE CONTAINER,SEGUNDO DESCRICAO DA FAMILIA 02.006,EXCLUSIVE CARGA E DESCARGA(VIDE ITEM 04.013.0015)</t>
  </si>
  <si>
    <t>TRANSPORTE DE EQUIPAMENTOS PESADOS EM CARRETAS,EXCLUSIVE A CARGA E DESCARGA(VIDE ITEM 04.014.0091) E O CUSTO HORARIO DOS 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</si>
  <si>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</si>
  <si>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</si>
  <si>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</si>
  <si>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</si>
  <si>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</si>
  <si>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</si>
  <si>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</si>
  <si>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</si>
  <si>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</si>
  <si>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</si>
  <si>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</si>
  <si>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</si>
  <si>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</si>
  <si>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</si>
  <si>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 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</si>
  <si>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</si>
  <si>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</si>
  <si>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</si>
  <si>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</si>
  <si>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</si>
  <si>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 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</si>
  <si>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</si>
  <si>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</si>
  <si>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</si>
  <si>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</si>
  <si>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</si>
  <si>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</si>
  <si>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</si>
  <si>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</si>
  <si>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</si>
  <si>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</si>
  <si>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</si>
  <si>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</si>
  <si>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</si>
  <si>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</si>
  <si>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</si>
  <si>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</si>
  <si>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</si>
  <si>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</si>
  <si>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</si>
  <si>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</si>
  <si>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</si>
  <si>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</si>
  <si>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</si>
  <si>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</si>
  <si>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</si>
  <si>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</si>
  <si>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RETIRADA DE ENTULHO DE OBRA COM CACAMBA DE ACO TIPO CONTAINER COM 5M3 DE CAPACIDADE,INCLUSIVE CARREGAMENTO,TRANSPORTE E 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</si>
  <si>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</si>
  <si>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</si>
  <si>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</si>
  <si>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 1501 E 3000KM RODADOS,TENDO EM VISTA DESLOCAMENTOS PARA FISCALIZACAO DE OBRAS OU VISTORIAS.ESTE ITEM DEVE SER UTILIZADO 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</si>
  <si>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</si>
  <si>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</si>
  <si>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</si>
  <si>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</si>
  <si>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</si>
  <si>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</si>
  <si>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</si>
  <si>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</si>
  <si>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 ESPERA DO CAMINHAO(VIDE ITEM 04.021.0010)</t>
  </si>
  <si>
    <t>TRANSPORTE DE ANDAIME SUSPENSO,EXCLUSIVE CARGA,DESCARGA E TEMPO DE ESPERA DO CAMINHAO (VIDE ITEM 04.021.0015)</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</si>
  <si>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</si>
  <si>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</si>
  <si>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SUSPENSO,INCLUSIVE TEMPODE ESPERA DO CAMINHAO</t>
  </si>
  <si>
    <t>CARGA E DESCARGA MANUAL DE ELEVADOR DE OBRAS,INCLUSIVE TEMPO DE ESPERA DO CAMINHAO REFERENTE AO ITEM 04.020.0136</t>
  </si>
  <si>
    <t>TRANSPORTE ATE 25KM,MONTAGEM E DESMONTAGEM DE BATE-ESTACAS COM MARTELO PESANDO ATE 1,5T,COM OU SEM TORRE,INCLUSIVE HORAS 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</si>
  <si>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 NA DESMONTAGEM.PARA DISTANCIA ALEM DE 25KM,ACRESCENTAR 0,5% 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</si>
  <si>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</si>
  <si>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</si>
  <si>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</si>
  <si>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</si>
  <si>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 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</si>
  <si>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</si>
  <si>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</si>
  <si>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 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</si>
  <si>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</si>
  <si>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</si>
  <si>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</si>
  <si>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 AREIA,AGUA OU AR.VIDE ITEM 05.004.0011</t>
  </si>
  <si>
    <t>DEMOLICAO A PONTEIRO DE ARREMATE DE PATIO CIMENTADO PARA REEXECUCAO DO MESMO,EXCLUSIVE ESTA REEXECUCAO</t>
  </si>
  <si>
    <t>DEMOLICAO DE ARGAMASSA DE ASSENTAMENTO DE AZULEJO,CERAMICA OU MARMORE EM PAREDE,INCLUSIVE EMPILHAMENTO LATERAL DENTRO DO 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</si>
  <si>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</si>
  <si>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</si>
  <si>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</si>
  <si>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</si>
  <si>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</si>
  <si>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 RESPECTIVA CAMADA DE ARGAMASSA DE ASSENTAMENTO,INCLUSIVE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</si>
  <si>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</si>
  <si>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</si>
  <si>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</si>
  <si>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</si>
  <si>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</si>
  <si>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</si>
  <si>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</si>
  <si>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</si>
  <si>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</si>
  <si>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</si>
  <si>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</si>
  <si>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</si>
  <si>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</si>
  <si>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</si>
  <si>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</si>
  <si>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</si>
  <si>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</si>
  <si>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</si>
  <si>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</si>
  <si>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</si>
  <si>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 ARMADO,VISANDO EXPOSICAO DA ARMADURA,USANDO CINZEL,PONTEIRO E ESCOVA DE ACO</t>
  </si>
  <si>
    <t>REMOCAO MANUAL CUIDADOSA DA CAMADA DE CAPEAMENTO DE CONCRETO ARMADO,VISANDO EXPOSICAO DA ARMADURA,USANDO CINZEL,PONTEIRO E ESCOVA DE ACO,PARA ESPESSURA DE 3CM</t>
  </si>
  <si>
    <t>REMOCAO MANUAL CUIDADOSA DA CAMADA DE CAPEAMENTO DE CONCRETO ARMADO,VISANDO EXPOSICAO DA ARMADURA,USANDO CINZEL,PONTEIRO E ESCOVA DE ACO,PARA ESPESSURA DE 5CM</t>
  </si>
  <si>
    <t>REMOCAO MANUAL DE PISO DE PEDRA PORTUGUESA,INCLUSIVE BASE DE ASSENTAMENTO</t>
  </si>
  <si>
    <t>REMOCAO MANUAL DE PAVIMENTACAO DE LAJOES DE GRANITO EM PASSEIO</t>
  </si>
  <si>
    <t>REMOCAO DE CAMADA DE ISOLAMENTO TERMICO DE TERRACO OU DE ENCHIMENTO EM BANHEIROS,ETC</t>
  </si>
  <si>
    <t>REMOCAO DE FORRO OU LAMBRI DE FRISOS DE MADEIRA OU PVC,PLACAS DE AGLOMERADO PRENSADO OU SEMELHANTES,INCLUSIVE O ENGRADAMAMENTO</t>
  </si>
  <si>
    <t>REMOCAO MANUAL DE MATERIAL ROCHOSO,EM BLOCOS DE 15KG,A 1,50M DE ALTURA,REFERINDO-SE O CUSTO AO MATERIAL SOLTO</t>
  </si>
  <si>
    <t>REMOCAO MANUAL DE MATERIAL ROCHOSO,EM BLOCOS ATE 15KG,A 2,50M DE DISTANCIA,REFERINDO-SE O CUSTO AO MATERIAL SOLTO</t>
  </si>
  <si>
    <t>REMOCAO,A PA,DE CASCALHO E PO DE MATERIAL ROCHOSO,A 1,50M DE ALTURA</t>
  </si>
  <si>
    <t>REMOCAO,A PA,DE CASCALHO E PO DE MATERIAL ROCHOSO,A 2,50M DE DISTANCIA</t>
  </si>
  <si>
    <t>REMOCAO DE PAVIMENTACAO DE LAJOTAS DE CONCRETO,ALTAMENTE VIBRADO,INTERTRAVADO,PRE-FABRICADO</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</si>
  <si>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</si>
  <si>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</si>
  <si>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</si>
  <si>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CARPETE OU TAPETE COLADO NO PISO,INCLUSIVE LIMPEZA DE RESIDUO DE COLA COM PALHA DE ACO</t>
  </si>
  <si>
    <t>REMOCAO DE PISO DE ARDOSIA,PEDRA SAO TOME,COM A RESPECTIVA CAMADA DE ASSENTAMENTO</t>
  </si>
  <si>
    <t>REMOCAO DE PLACAS DE MURO PRE-MOLDADO,COM APROVEITAMENTO DOMATERIAL</t>
  </si>
  <si>
    <t>REMOCAO A PA,DE CASCALHO OU LAMA A 1,50M DE ALTURA EM LOGRADOURO(BECO) DE ATE 2,00M,EM FAVELAS</t>
  </si>
  <si>
    <t>REMOCAO DE TERRA OU ENTULHO,A PA,ATE A DISTANCIA HORIZONTALDE 5,00M</t>
  </si>
  <si>
    <t>REMOCAO DE PAPEL DE PAREDE,INCLUSIVE LIMPEZA DO EXCESSO DE COLA NA PAREDE</t>
  </si>
  <si>
    <t>REMOCAO DE REVESTIMENTO LAMINADO MELAMINICO EM PAREDES,INCLUSIVE RETIRADA DA COLA</t>
  </si>
  <si>
    <t>REMOCAO DE REVESTIMENTO LAMINADO MELAMINICO EM PISOS,INCLUSIVE RETIRADA DA COLA</t>
  </si>
  <si>
    <t>REMOCAO CUIDADOSA DE DIVISORIAS DE MADEIRA PRE-MOLDADAS,PRENSADAS OU SEMELHANTES</t>
  </si>
  <si>
    <t>REMOCAO CUIDADOSA E REMONTAGEM DE DIVISORIAS DE MADEIRA PRE-MOLDADAS,PRENSADAS OU SEMELHANTES</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</si>
  <si>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</si>
  <si>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</si>
  <si>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</si>
  <si>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</si>
  <si>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</si>
  <si>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</si>
  <si>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</si>
  <si>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</si>
  <si>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</si>
  <si>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 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</si>
  <si>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</si>
  <si>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</si>
  <si>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</si>
  <si>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BANCADA DE PIA/LAVATORIO OU BANCA SECA DE ATE 1,00M DE ALTURA E ATE 0,80M DE LARGURA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</si>
  <si>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</si>
  <si>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</si>
  <si>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</si>
  <si>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RETIRADA CUIDADOSA DE AZULEJOS OU LADRILHOS CERAMICOS E RESPECTIVA ARGAMASSA DE ASSENTAMENTO,SEM REAPROVEITAMENTO DO MATERIAL RETIRADO</t>
  </si>
  <si>
    <t>RETIRADA CUIDADOSA DE REVESTIMENTO DE ARGAMASSA(INTERNO OU EXTERNO)</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</si>
  <si>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</si>
  <si>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</si>
  <si>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</si>
  <si>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</si>
  <si>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</si>
  <si>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</si>
  <si>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</si>
  <si>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</si>
  <si>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</si>
  <si>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DE QUALQUER NATUREZA,ESCADA ABAIXO,SERVICO INTEIRAMENTE MANUAL,EM OBRAS PREDIAIS,INCLUSIVE CARGA 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</si>
  <si>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</si>
  <si>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</si>
  <si>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</si>
  <si>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 CARGA E DESCARGA</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</si>
  <si>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</si>
  <si>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</si>
  <si>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</si>
  <si>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</si>
  <si>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</si>
  <si>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</si>
  <si>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</si>
  <si>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</si>
  <si>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</si>
  <si>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</si>
  <si>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</si>
  <si>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</si>
  <si>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</si>
  <si>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EM PAREDE REVESTIDA COM PASTILHAS,INCLUSIVE O USO DE 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</si>
  <si>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</si>
  <si>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</si>
  <si>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 USO DE ESCADA ATE 2 PAVIMENTOS,EXCLUSIVE ANDAIMES</t>
  </si>
  <si>
    <t>LIMPEZA DE TELHA CERAMICA,CONSTANDO DE LAVAGEM COM AGUA PURA E ESCOVACAO COM ESCOVA DE ACO</t>
  </si>
  <si>
    <t>LIMPEZA DE CAIXA DE AREIA,EM ENCOSTA,ATE 1,50M DE PROFUNDIDADE</t>
  </si>
  <si>
    <t>APICOAMENTO DE MEIOS-FIOS,UTILIZANDO PONTEIRO,CONSIDERANDO ESPELHO DE 15CM,FACE E ARESTA</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</si>
  <si>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</si>
  <si>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</si>
  <si>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</si>
  <si>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</si>
  <si>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 DIAMETRO ATE 1/2"</t>
  </si>
  <si>
    <t>FURACAO EM CONCRETO COM FURADEIRA MANUAL E BROCA DE WIDIA DE DIAMETRO DE 5/8"</t>
  </si>
  <si>
    <t>FURACAO EM CONCRETO COM FURADEIRA MANUAL E BROCA DE WIDIA DE DIAMETRO DE 3/4"</t>
  </si>
  <si>
    <t>FURACAO EM CONCRETO COM FURADEIRA MANUAL E BROCA DE WIDIA DE DIAMETRO DE 1"</t>
  </si>
  <si>
    <t>FURACAO EM CONCRETO COM FURADEIRA MANUAL E BROCA DE WIDIA DE DIAMETRO DE 1.1/2"</t>
  </si>
  <si>
    <t>TIRO COM PISTOLA PARA FIXACAO DE PINO DE 1/4" EM CONCRETO ARMADO,INCLUSIVE O PINO E 0,50M DE FITA PERFURADA.FORNECIMENTO 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</si>
  <si>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</si>
  <si>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</si>
  <si>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</si>
  <si>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</si>
  <si>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</si>
  <si>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</si>
  <si>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</si>
  <si>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DE SUPERFICIE DE CONCRETO APARENTE LISO(ANTIGO),COMAGUA PURA E ESCOVACAO COM ESCOVA DE ACO,UTILIZANDO MANGUEIRA DE 1/2",EXCLUSIVE ANDAIMES</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</si>
  <si>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</si>
  <si>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</si>
  <si>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 COM ADESIVO,CIMENTO BRANCO E CORANTE,SENDO 2 POLIMENTOS MECANICOS</t>
  </si>
  <si>
    <t>LIMPEZA E POLIMENTO DE PISO DE GRANITO,ANTIGO,USANDO ESTUQUE 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</si>
  <si>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</si>
  <si>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</si>
  <si>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</si>
  <si>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</si>
  <si>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</si>
  <si>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</si>
  <si>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</si>
  <si>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</si>
  <si>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</si>
  <si>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</si>
  <si>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</si>
  <si>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</si>
  <si>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</si>
  <si>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</si>
  <si>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</si>
  <si>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</si>
  <si>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</si>
  <si>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</si>
  <si>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</si>
  <si>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</si>
  <si>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</si>
  <si>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</si>
  <si>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COM EQUIAMENTO DE AR COMPRIMIDO,DE PISO DE ALTA RESISTENCIA MOLDADO NO LOCAL,COM ESPESSURA DE 0,80CM,INCLUSIVE 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</si>
  <si>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</si>
  <si>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</si>
  <si>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</si>
  <si>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</si>
  <si>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</si>
  <si>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</si>
  <si>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</si>
  <si>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</si>
  <si>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</si>
  <si>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</si>
  <si>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</si>
  <si>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</si>
  <si>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</si>
  <si>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</si>
  <si>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</si>
  <si>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</si>
  <si>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</si>
  <si>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</si>
  <si>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</si>
  <si>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</si>
  <si>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</si>
  <si>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</si>
  <si>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</si>
  <si>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</si>
  <si>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</si>
  <si>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</si>
  <si>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</si>
  <si>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</si>
  <si>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</si>
  <si>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</si>
  <si>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</si>
  <si>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</si>
  <si>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</si>
  <si>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</si>
  <si>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</si>
  <si>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</si>
  <si>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</si>
  <si>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</si>
  <si>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</si>
  <si>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</si>
  <si>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</si>
  <si>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</si>
  <si>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</si>
  <si>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</si>
  <si>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</si>
  <si>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</si>
  <si>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</si>
  <si>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</si>
  <si>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</si>
  <si>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 MEDIO DE 5M2/H</t>
  </si>
  <si>
    <t>LIMPEZA OU PREPARO DE SUPERFICIE DE CONCRETO COM JATO DE AGUA PRESSURIZADA OU AR,EM CONDICOES QUE PERMITAM UM RENDIMENTO MEDIO DE 15M2/H</t>
  </si>
  <si>
    <t>LIMPEZA DE SUPERFICIE DE MONUMENTOS HISTORICOS DE ARGAMASSA,FERRO,BRONZE,MARMORE,GRANITO,RESINA,ETC EXCLUSIVE RETIRADA E TRANSPORTE</t>
  </si>
  <si>
    <t>RESINA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</si>
  <si>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</si>
  <si>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</si>
  <si>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</si>
  <si>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</si>
  <si>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 OU ACO COM JATO DE MATERIAL ABRASIVO METALICO,SEGUIDO DE AGUA OU AR,EM CONDICOES QUE NAO PERMITAM O REAPROVEITAMENTO DO MATERIAL ABRASIVO</t>
  </si>
  <si>
    <t>LIMPEZA OU PREPARO DE SUPERFICIE DE PISOS E PAREDES DE FERRO OU ACO COM JATO DE MATERIAL ABRASIVO METALICO,SEGUIDO DE AGUA OU AR,EM CONDICOES QUE PERMITAM O REAPROVEITAMENTO DE 50% 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</si>
  <si>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</si>
  <si>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</si>
  <si>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</si>
  <si>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</si>
  <si>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</si>
  <si>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 DE 3"X3",1"X9" E 1"X12",CONSIDERANDO-SE O APROVEITAMENTO DA 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</si>
  <si>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</si>
  <si>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</si>
  <si>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</si>
  <si>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</si>
  <si>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</si>
  <si>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</si>
  <si>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</si>
  <si>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</si>
  <si>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</si>
  <si>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</si>
  <si>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 DE LEI,PRANCHA DE 1,50X1,60M,INCLUSIVE FORNECIMENTO DO CABO,MONTAGEM E DESMONTAGEM DA TORRE E DO GUINCHO,EXCLUSIVE FORNECIMENTO DO GUINCHO(VIDE ITEM 19.011.0017)</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</si>
  <si>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</si>
  <si>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 E CABOS 4 VEZES,MONTAGEM E DESMONTAGEM 1 VEZ</t>
  </si>
  <si>
    <t>ANDAIME SUSPENSO DE MADEIRA,PENDENTE DA ESTRUTURA POR CABOSDE ACO DE 3/8",INCLUSIVE PLATAFORMA DE MADEIRA E PERFURACAODA LAJE DE CONCRETO,COM UTILIZACAO DAS TABUAS 3 VEZES,TORAS E CABOS 6 VEZES,MONTAGEM E DESMONTAGEM 1 VEZ</t>
  </si>
  <si>
    <t>ANDAIME SUSPENSO DE MADEIRA,PENDENTE DA ESTRUTURA POR CABOSDE ACO DE 3/8",INCLUSIVE PLATAFORMA DE MADEIRA E PERFURACAODA LAJE DE CONCRETO,COM UTILIZACAO DAS TABUAS 4 VEZES,TORAS E CABOS 8 VEZES,MONTAGEM E DESMONTAGEM 1 VEZ</t>
  </si>
  <si>
    <t>TELA SOLTA DE POLIPROPILENO PARA PROTECAO DE FACHADAS AMARRADA SOMENTE NOS EXTREMOS.FORNECIMENTO E COLOCACAO</t>
  </si>
  <si>
    <t>TELA SOLTA DE POLIPROPILENO PARA PROTECAO DE FACHADAS AMARRADA SOMENTE NOS EXTREMOS,UTILIZACAO DE 2 VEZES,INCLUSIVE COSTURA DA TELA SE NECESSARIO.FORNECIMENTO E COLOCACAO</t>
  </si>
  <si>
    <t>TELA DE POLIPROPILENO PARA PROTECAO DE FACHADAS,AMARRADA EMANDAIME,EXCLUSIVE ESTE.FORNECIMENTO E COLOCACAO</t>
  </si>
  <si>
    <t>TELA DE POLIPROPILENO PARA PROTECAO DE FACHADAS AMARRADA EMANDAIME,EXCLUSIVE ESTE,COM UTILIZACAO DE 2 VEZES,INCLUSIVE COSTURA DA TELA SE NECESSARIO.FORNECIMENTO E COLOCACAO</t>
  </si>
  <si>
    <t>TELA METALICA FIO Nº12,MALHA 3X3CM,PARA PROTECAO DE FACHADAS,AMARRADA EM ANDAIME,EXCLUSIVE ESTE.FORNECIMENTO E COLOCACAO</t>
  </si>
  <si>
    <t>TELA EM POLIETILENO DE ALTA DENSIDADE,100% VIRGEM,COM MALHADE (5X5)CM,FIO DE 2,5MM,COM RESISTENCIA DE 350KG/M2.FORNECIMENTO E COLOCACAO</t>
  </si>
  <si>
    <t>PLATAFORMA DE PROTECAO A TRANSEUNTES(PARA-LIXO),EM MADEIRA DE 1ª,EM PECAS DE 3"X6" E 1"X12",COM 2,00M DE LARGURA,COM APROVEITAMENTO DA MADEIRA 2 VEZES,INCLUSIVE A DESMONTAGEM E RETIRADA DA MADEIRA</t>
  </si>
  <si>
    <t>TELA DE POLIPROPILENO PARA PROTECAO DE FACHADAS,CONSIDERANDO APENAS O FORNECIMENTO DA TELA (VIDE ITENS 05.005.0062 E 05.005.0064 PARA COLOCACAO)</t>
  </si>
  <si>
    <t>TELA DE POLIPROPILENO PARA PROTECAO DE FACHADAS AMARRADA SOMENTE NOS EXTREMOS,EXCLUSIVE TELA (VIDE ITEM 05.005.0060 PARA 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</si>
  <si>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</si>
  <si>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</si>
  <si>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</si>
  <si>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</si>
  <si>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 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</si>
  <si>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</si>
  <si>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</si>
  <si>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</si>
  <si>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</si>
  <si>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 NBR 14751,INCLUSIVE KIT DE SEGURANCA COMPLETO,EXCLUSIVE MONMONTAGEM E DESMONTAGEM (VIDE ITEM 05.008.0004)</t>
  </si>
  <si>
    <t>MONTAGEM E DESMONTAGEM DE ANDAIME COM ELEMENTOS TUBULARES,CONSIDERANDO-SE A AREA VERTICAL RECOBERTA</t>
  </si>
  <si>
    <t>MONTAGEM E DESMONTAGEM DE ANDAIME SUSPENSO MANUAL,CONSIDERANDO-SE EXTENSAO HORIZONTAL DAS FACHADAS E/OU EMPENAS</t>
  </si>
  <si>
    <t>MONTAGEM E DESMONTAGEM DE ELEVADOR DE OBRA REFERIDO NOS ITENS 05.006.0003 E 05.006.0004</t>
  </si>
  <si>
    <t>MONTAGEM E DESMONTAGEM DE CADEIRA SUSPENSA (BALANCIM).CUSTOPOR BALANCIM</t>
  </si>
  <si>
    <t>DESMONTAGEM E REMONTAGEM DE ANDAIMES SUSPENSOS PENDENTES DAESTRUTURA</t>
  </si>
  <si>
    <t>MOVIMENTACAO VERTICAL DE ANDAIME SUSPENSO MANUAL,CONSIDERANDO-SE UMA VEZ A AREA TRABALHADA,EM PROJECAO VERTICAL</t>
  </si>
  <si>
    <t>MOVIMENTACAO VERTICAL DE ANDAIME SUSPENSO ELETRICO,CONSIDERANDO-SE UMA VEZ A AREA TRABALHADA,EM PROJECAO VERTICAL</t>
  </si>
  <si>
    <t>MOVIMENTACAO VERTICAL OU HORIZONTAL DE PLATAFORMA OU PASSARELA</t>
  </si>
  <si>
    <t>MOVIMENTACAO HORIZONTAL DE ANDAIME COM ELEMENTOS TUBULARES TIPO TORRE</t>
  </si>
  <si>
    <t>MONTAGEM E DESMONTAGEM DE USINA MISTURADORA DE CONCRETO,TIPO PAREDE,COM SILOS HORIZONTAIS PARA TRES AGREGADOS.</t>
  </si>
  <si>
    <t>MONTAGEM E DESMONTAGEM DE USINA MISTURADORA DE CONCRETO,TIPO VERTICAL,COM SILOS PARA 45,00M3 DE AGREGADOS E 30T DE CIMENTO</t>
  </si>
  <si>
    <t>MONTAGEM E DESMONTAGEM DE TELEFERICO DE OBRA,COM VAO DE APROXIMADAMENTE 180,00M,INCLUSIVE O PREPARO DO TERRENO,EXCLUSIVE AS DEMAIS OBRAS NAO LIGADAS A PARTE MECANICA E O TRANSPORTE SECUNDARIO ATE O PONTO INICIAL DE OPERACAO</t>
  </si>
  <si>
    <t>MONTAGEM E DESMONTAGEM DE ANDAIME SUSPENSO ELETRICO CONSIDERANDO-SE A EXTENSAO HORIZONTAL DAS FACHADAS E/OU EMPENAS</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</si>
  <si>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</si>
  <si>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</si>
  <si>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</si>
  <si>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</si>
  <si>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</si>
  <si>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 DE 12,5CV,DIAMETRO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</si>
  <si>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</si>
  <si>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</si>
  <si>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ESGOTAMENTO DE AGUA DE SUBSOLO RESULTANTE DE INFILTRACAO OUALAGAMENTO,USANDO MOTOR ELETRICO EM BOMBA DE 3HP,DIAMETRO DE SUCCAO DE 1.1/2".ALTURA MANOMETRICA ATE 10,00M,MEDIDA PELOTEMPO DE FUNCIONAMENTO</t>
  </si>
  <si>
    <t>ESGOTAMENTO DE AGUA DE SUBSOLO RESULTANTE DE INFILTRACAO OUALAGAMENTO,USANDO MOTOR ELETRICO EM BOMBA DE 3HP,DIAMETRO DE SUCCAO DE 1.1/2",DEVENDO SER USADO COMO SEU COMPLEMENTO,CONSIDERANDO A HORA IMPRODUTIVA DA BOMBA.ALTURA MANOMETRICA ATE 10,00M,MEDIDA PELO TEMPO DE FUNCIONAMENTO</t>
  </si>
  <si>
    <t>ESCORAMENTO SIMPLES,FECHADO,DE VALA DE POUCA PROFUNDIDADE(ATE 1,00M DE PROFUNDIDADE),INCLUSIVE FORNECIMENTO DOS MATERIAIS(PECAS DE MADEIRA DE 3ª-1.1/2"X9" E 3"X6")</t>
  </si>
  <si>
    <t>ESCORAMENTO SIMPLES,ABERTO,DE VALA DE POUCA PROFUNDIDADE(ATE 1,00M DE PROFUNDIDADE),INCLUSIVE FORNECIMENTO DOS MATERIAIS(PECAS DE MADEIRA DE 3ª-1.1/2"X9" E 3"X6")</t>
  </si>
  <si>
    <t>ESCORAMENTO SIMPLES,FECHADO,DE VALA DE POUCA PROFUNDIDADE(ATE 1,00M DE PROFUNDIDADE),INCLUSIVE FORNECIMENTO DOS MATERIAIS,COM ESGOTAMENTO MANUAL</t>
  </si>
  <si>
    <t>CHAPA DE ACO CARBONO SAE 1006/10 PERFURADA EM FUROS REDONDOS 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</si>
  <si>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</si>
  <si>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</si>
  <si>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</si>
  <si>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 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</si>
  <si>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</si>
  <si>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</si>
  <si>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</si>
  <si>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</si>
  <si>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</si>
  <si>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</si>
  <si>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</si>
  <si>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</si>
  <si>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</si>
  <si>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</si>
  <si>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</si>
  <si>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</si>
  <si>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</si>
  <si>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MANUAL DE FAIXAS E FIGURAS PARA PEDESTRES,COM TINTA A BASE DE RESINA ACRILICA,EM VIAS URBANAS,COM UTILIZACAO DE PISTOLA PNEUMATICA(SPRAY),CONFORME NORMAS DO DER-RJ</t>
  </si>
  <si>
    <t>SONORIZADOR TIPO CALOTA,DIAMETRO 15CM,CONFECCIONADO EM RESINA DE POLIESTER,COM ELEMENTOS REFLETIVOS E PINO DE FIXACAO.FORNECIMENTO E COLOCACAO</t>
  </si>
  <si>
    <t>MINI-TACHAO CEGO,FUNDIDO,MEDINDO 220X100X40MM,CONSTITUIDO DE 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</si>
  <si>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</si>
  <si>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 REFLETORES CONTEM 50 ESFERAS DE VIDRO LAPIDADO E ESPELHADO,INCRUSTADOS EM "ABS",NAS CORES BRANCA E AMARELA.FORNECIMENTO 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</si>
  <si>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</si>
  <si>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</si>
  <si>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 "ABS",NAS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</si>
  <si>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</si>
  <si>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 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</si>
  <si>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</si>
  <si>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</si>
  <si>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</si>
  <si>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</si>
  <si>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</si>
  <si>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 COLETA DO MATERIAL FRESADO EM CAMINHAO BASCULANTE,EXCLUSIVE 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</si>
  <si>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</si>
  <si>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</si>
  <si>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</si>
  <si>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</si>
  <si>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</si>
  <si>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 DE ESPESSURA,PARA SERVICO DE ASSENTAMENTO DE TUBULACAO OU PECA DE ACO,UTILIZANDO CONVERSOR MOVIDO A OLEO DIESEL</t>
  </si>
  <si>
    <t>SOLDA DE TOPO,DESCENDENTE,EM CHAPA DE ACO CHANFRADA DE 3/16" 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</si>
  <si>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</si>
  <si>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</si>
  <si>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 DE ESPESSURA,PARA SERVICO DE ASSENTAMENTO DE TUBULACAO OU PECA DE ACO,UTILIZANDO CONVERSOR MOVIDO A OLEO DIESEL</t>
  </si>
  <si>
    <t>SOLDA DE TOPO,DESCENDENTE,EM CHAPA DE ACO CHANFRADA DE 5/16" 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</si>
  <si>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</si>
  <si>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</si>
  <si>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</si>
  <si>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</si>
  <si>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</si>
  <si>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</si>
  <si>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</si>
  <si>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 1/4" DE ESPESSURA,UTILIZANDO MAQUINA DE SOLDA A OLEO DIESEL</t>
  </si>
  <si>
    <t>SOLDA DE TOPO,DESCENDENTE,EM CHAPA DE ACO CHANFRADA A 30°,DE 5/16" DE ESPESSURA,UTILIZANDO CONVERSOR ELETROMOTORIZADO,EADMITINDO UM TEMPO PRODUTIVO DE 75%</t>
  </si>
  <si>
    <t>SOLDA DE TOPO,DESCENDENTE,EM CHAPA DE ACO CHANFRADA A 30°,DE 5/16" DE ESPESSURA,UTILIZANDO MAQUINA DE SOLDA A OLEO DIESEL</t>
  </si>
  <si>
    <t>SOLDA DE TOPO,DESCENDENTE,EM CHAPA DE ACO CHANFRADA A 30°,DE 3/8" DE ESPESSURA,UTILIZANDO CONVERSOR ELETROMOTORIZADO,E ADMITINDO UM TEMPO PRODUTIVO DE 75%</t>
  </si>
  <si>
    <t>SOLDA DE TOPO,DESCENDENTE,EM CHAPA DE ACO CHANFRADA A 30°,DE 3/8" DE ESPESSURA,UTILIZANDO MAQUINA DE SOLDA A OLEO DIESEL</t>
  </si>
  <si>
    <t>SOLDA DE TOPO,DESCENDENTE,EM CHAPA DE ACO CHANFRADA A 30°,DE 1/2" DE ESPESSURA,UTILIZANDO CONVERSOR ELETROMOTORIZADO,E ADMITINDO UM TEMPO PRODUTIVO DE 75%</t>
  </si>
  <si>
    <t>SOLDA DE TOPO,DESCENDENTE,EM CHAPA DE ACO CHANFRADA A 30°,DE 1/2" DE ESPESSURA,UTILIZANDO MAQUINA DE SOLDA A OLEO DIESEL</t>
  </si>
  <si>
    <t>CORTE COM MACARICO MANUAL DE OXIACETILENO,EM CHAPA DE ACO NA ESPESSURA DE 1/4"</t>
  </si>
  <si>
    <t>CORTE COM MACARICO MANUAL DE OXIACETILENO,EM CHAPA DE ACO NA ESPESSURA DE 5/16"</t>
  </si>
  <si>
    <t>CORTE COM MACARICO MANUAL DE OXIACETILENO,EM CHAPA DE ACO NA ESPESSURA DE 3/8"</t>
  </si>
  <si>
    <t>CORTE COM MACARICO MANUAL DE OXIACETILENO,EM CHAPA DE ACO NA ESPESSURA DE 1/2"</t>
  </si>
  <si>
    <t>SOLDA DE TOPO,EM TUBOS DE ACO GALVANIZADO NO DIAMETRO DE 1/2",UTILIZANDO CONVERSOR ELETRICO,INCLUSIVE CORTE E/OU CHANFRO DAS EXTREMIDADES</t>
  </si>
  <si>
    <t>SOLDA DE TOPO,EM TUBOS DE ACO GALVANIZADO NO DIAMETRO DE 3/4",UTILIZANDO CONVERSOR ELETRICO,INCLUSIVE CORTE E/OU CHANFRO 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</si>
  <si>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</si>
  <si>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</si>
  <si>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</si>
  <si>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</si>
  <si>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ALUGUEL PRODUTIVO DE BROCA DE METAL DURO,TIPO K-12/40,COM COMPRIMENTO DE 0,80M,PARA PERFURATRIZ PNEUMATICA</t>
  </si>
  <si>
    <t>ALUGUEL PRODUTIVO DE BROCA DE METAL DURO,TIPO K-12/39,COM COMPRIMENTO DE 1,60M,PARA PERFURATRIZ PNEUMATICA</t>
  </si>
  <si>
    <t>ALUGUEL PRODUTIVO DE BROCA DE METAL DURO,TIPO K-12/38,COM COMPRIMENTO DE 2,40M,PARA PERFURATRIZ PNEUMATICA</t>
  </si>
  <si>
    <t>ALUGUEL PRODUTIVO DE BROCA DE METAL DURO,TIPO K-12/37,COM COMPRIMENTO DE 3,20M,PARA PERFURATRIZ PNEUMATICA</t>
  </si>
  <si>
    <t>ALUGUEL PRODUTIVO DE BROCA DE METAL DURO,TIPO K-12/36,COM COMPRIMENTO DE 4,00M,PARA PERFURATRIZ PNEUMATICA</t>
  </si>
  <si>
    <t>ALUGUEL PRODUTIVO DE BROCA DE METAL DURO,TIPO K-12/35,COM COMPRIMENTO DE 4,80M,PARA PERFURATRIZ PNEUMATICA</t>
  </si>
  <si>
    <t>ALUGUEL PRODUTIVO DE BROCA DE METAL DURO,TIPO K-12/34,COM COMPRIMENTO DE 5,60M,PARA PERFURATRIZ PNEUMATICA</t>
  </si>
  <si>
    <t>ALUGUEL PRODUTIVO DE BROCA DE METAL DURO,TIPO K-12/33,COM COMPRIMENTO DE 6,40M,PARA PERFURATRIZ PNEUMATICA</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</si>
  <si>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</si>
  <si>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</si>
  <si>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 ESTE</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</si>
  <si>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</si>
  <si>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</si>
  <si>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</si>
  <si>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DIVISORIA EM MADEIRA DE REFLORESTAMENTO,TRATADA,MODULO DE 12,30M,COM DIAMETRO DE 0,15M,ALTURA VARIAVEL DE 1M A 1,50M LIVRE,1M ENTERRADO,ESPACADOS DE 1,35M COM 5 FIOS CORRIDOS 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</si>
  <si>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</si>
  <si>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</si>
  <si>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 AMARRACAO,MEDIDO PELO PESO INCORPORADO DE ARAME FARPADO.FORNECIMENTO E COLOCACAO</t>
  </si>
  <si>
    <t>MURO DE CONCRETO PRE-MOLDADO COM 1,80M DE ALTURA,ESPESSURA DE 3 A 4CM,COM MONTANTES ESPACADOS DE 1,50M,INCLUSIVE ESCAVACAO,REATERRO E FUNDACOES EM CONCRETO</t>
  </si>
  <si>
    <t>BARREIRA DE PROTECAO PERIMETRAL,TIPO OURICO,EM ACO INOXIDAVEL.FORNECIMENTO E COLOCACAO</t>
  </si>
  <si>
    <t>BARREIRA DE PROTECAO,TIPO CONCERTINA,COM DIAMETRO DE ESPIRAL 450MM,MODELO SIMPLES,LAMINAS DE 30MM COM 54 ESPIRAIS E 22 LAMINAS POR ESPIRAIS,FIO 3MM EM ACO GALVANIZADO.FORNECIMENTOE COLOCACAO</t>
  </si>
  <si>
    <t>BARREIRA DE PROTECAO,TIPO CONCERTINA,COM DIAMETRO DE ESPIRAL 450MM,MODELO DUPLO,LAMINAS DE 30MM COM 54 ESPIRAIS E 22 LAMINAS POR ESPIRAS,FIO DE 3MM EM ACO GALVANIZADO,3 CHIPS POR ESPIRAL.FORNECIMENTO E COLOCACAO</t>
  </si>
  <si>
    <t>RASPAGEM,CALAFETACAO E ENCERAMENTO DE PISO DE TACOS COMUNS OU SOALHO DE MADEIRA,COM UMA DEMAO DE CERA</t>
  </si>
  <si>
    <t>RASPAGEM,CALAFETACAO E APLICACAO DE TRES DEMAOS DE RESINA LIQUIDA A BASE DE UREIA-FORMOL,EM TACOS OU SOALHO DE MADEIRA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</si>
  <si>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</si>
  <si>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</si>
  <si>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</si>
  <si>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t>
  </si>
  <si>
    <t>PLACA DE ACRILICO PARA IDENTIFICACAO DE PORTAS,MEDINDO (25X8)CM.FORNECIMENTO E COLOCACAO</t>
  </si>
  <si>
    <t>PLACA DE ACRILICO,DESENHADA,INDICANDO SANITARIO MASCULINO OU FEMININO,DE (39X19)CM.FORNECIMENTO E COLOCACAO</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</si>
  <si>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</si>
  <si>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</si>
  <si>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</si>
  <si>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</si>
  <si>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</si>
  <si>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8X25CM.FORNECIMENTO E COLOCACAO</t>
  </si>
  <si>
    <t>MAPA TATIL(BRAILLE/RELEVO) EM ACRILICO,MEDINDO 54X39CM,PARASINALIZACAO E LOCALIZACAO DE AMBIENTES,EXCLUSIVE PEDESTAL.FORNECIMENTO E COLOCACAO</t>
  </si>
  <si>
    <t>ANEL TATIL DE TEXTURA CONSTRASTANTE (BORRACHA) E,PLACA TATIL DE ALUMINIO EM BRAILE 10X3CM, PARA SINALIZACAO DE CORRIMAOS,PARA PESSOAS COM NECESSIDADES ESPECIFICAS.FORNECIMENTO E COLOCACAO</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</si>
  <si>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</si>
  <si>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</si>
  <si>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</si>
  <si>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PALLET DE CONTENCAO PARA DOIS TAMBORES DE COMBUSTIVEL,EM POLIETILENO ROTOMOLDADO COM PROTECAO UV,CAPACIDADE APROXIMADA DE 200 LITROS,COMPOSTO DE BACIA E GRELHA.FORNECIMENTO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</si>
  <si>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</si>
  <si>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</si>
  <si>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t>
  </si>
  <si>
    <t>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</si>
  <si>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</si>
  <si>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</si>
  <si>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</si>
  <si>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</si>
  <si>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</si>
  <si>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</si>
  <si>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</si>
  <si>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</si>
  <si>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</si>
  <si>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</si>
  <si>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</si>
  <si>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</si>
  <si>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</si>
  <si>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</si>
  <si>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</si>
  <si>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</si>
  <si>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</si>
  <si>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</si>
  <si>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</si>
  <si>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</si>
  <si>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</si>
  <si>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3,00M E PROFUNDIDADE DE 4,50M,INCLUSIVE MOVIMENTACAO COM ESCAVADEIRA HIDRAULICA E MAO-DE-OBRA.A MEDICAO SERA FEITA PELO PRODUTO DAS ALTURAS DAS PAREDES ESCORADAS (2 LADOS) VEZES O COMPRIMENTO DA VALA</t>
  </si>
  <si>
    <t>ESCORAMENTO PARA VALAS "TIPO BLINDAGEM",COM LARGURA DE 3,00M 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</si>
  <si>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</si>
  <si>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 E PROFUNDIDADE DE 4,50M,INCLUSIVE MOVIMENTACAO COM ESCAVADEIRA HIDRAULICA E MAO-DE-OBRA.A MEDICAO SERA FEITA PELO PRODUTO DAS ALTURAS DAS PAREDES ESCORADAS (2 LADOS) VEZES O COMPRIMENTO DA VALA</t>
  </si>
  <si>
    <t>ESCORAMENTO PARA VALAS "TIPO BLINDAGEM",COM LARGURA DE 5,50M E PROFUNDIDADE DE 6,00M,INCLUSIVE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</si>
  <si>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</si>
  <si>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</si>
  <si>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</si>
  <si>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</si>
  <si>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t>
  </si>
  <si>
    <t>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</si>
  <si>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</si>
  <si>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</si>
  <si>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</si>
  <si>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</si>
  <si>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t>
  </si>
  <si>
    <t>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</si>
  <si>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</si>
  <si>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 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</si>
  <si>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</si>
  <si>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</si>
  <si>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</si>
  <si>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</si>
  <si>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</si>
  <si>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</si>
  <si>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</si>
  <si>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 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</si>
  <si>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</si>
  <si>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</si>
  <si>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</si>
  <si>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CONFORME CONVENCAO DO TRABALHO PARA CONSTRUCAO CIVIL</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</si>
  <si>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</si>
  <si>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PARA FORNECIMENTO DE MATERIAIS DA CONSTRUCAO CIVIL</t>
  </si>
  <si>
    <t>MAO-DE-OBRA DE SERRALHEIRO DE CONSTRUCAO CIVIL,INCLUSIVE ENCARGOS SOCIAIS</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</si>
  <si>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</si>
  <si>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</si>
  <si>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</si>
  <si>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</si>
  <si>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AUXILIAR DE ALMOXARIFE,INCLUSIVE ENCARGOS SOCIAIS</t>
  </si>
  <si>
    <t>MAO-DE-OBRA DE FEITOR (ENCARREGADO DE TURMA),INCLUSIVE ENCARGOS SOCIAIS</t>
  </si>
  <si>
    <t>MAO-DE-OBRA DE ENCARREGADO DE OBRA,INCLUSIVE 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</si>
  <si>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</si>
  <si>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</si>
  <si>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</si>
  <si>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AUXILIAR DE DESENHISTA,INCLUSIVE ENCARGOS SOCIAIS</t>
  </si>
  <si>
    <t>MAO-DE-OBRA DE CHEFE DE ESCRITORIO,INCLUSIVE ENCARGOS SOCIAIS</t>
  </si>
  <si>
    <t>MAO DE OBRA DE ENGENHEIRO OU ARQUITETO PLENO,INCLUSIVE ENCARGOS SOCIAIS</t>
  </si>
  <si>
    <t>MAO-DE-OBRA DE AUXILIAR DE ESCRITORIO,INCLUSIVE ENCARGOS SOCIAIS</t>
  </si>
  <si>
    <t>MAO-DE-OBRA DE ENGARREGADO DE MONTAGEM,INCLUSIVE ENCARGOS SOCIAIS</t>
  </si>
  <si>
    <t>MAO-DE-OBRA DE TECNICO DE EDIFICACOES,INCLUSIVE ENCARGOS SOCIAIS</t>
  </si>
  <si>
    <t>MAO-DE-OBRA PARA AUXILIAR DE TOPOGRAFIA,INCLUSIVE ENCARGOS SOCIAIS</t>
  </si>
  <si>
    <t>MAO-DE-OBRA PARA LABORATORISTA "A",INCLUSIVE ENCARGOS SOCIAIS</t>
  </si>
  <si>
    <t>MAO-DE-OBRA DE MECANICO DE MAQUINAS,INCLUSIVE ENCARGOS SOCIAIS</t>
  </si>
  <si>
    <t>MAO-DE-OBRA DE MONTADOR ELETROMECANICO,INCLUSIVE ENCARGOS SOCIAIS</t>
  </si>
  <si>
    <t>MAO-DE-OBRA DE AJUDANTE DE MONTADOR ELETROMECANICO,INCLUSIVE ENCARGOS SOCIAIS</t>
  </si>
  <si>
    <t>MAO-DE-OBRA DE MUSEOLOGO RESTAURADOR,INCLUSIVE ENCARGOS SOCIAIS</t>
  </si>
  <si>
    <t>MAO-DE-OBRA DE TECNICO A,PARA OBRAS RODOVIARIAS,INCLUSIVE ENCARGOS SOCIAIS</t>
  </si>
  <si>
    <t>MAO-DE-OBRA DE ENGENHEIRO DE SEGURANCA DO TRABALHO,INCLUSIVE ENCARGOS SOCIAIS</t>
  </si>
  <si>
    <t>MAO-DE-OBRA DE TECNICO DE SEGURANCA DO TRABALHO,INCLUSIVE ENCARGOS SOCIAIS</t>
  </si>
  <si>
    <t>MAO-DE-OBRA DE AUXILIAR DE ENFERMAGEM,INCLUSIVE ENCARGOS SOCIAIS</t>
  </si>
  <si>
    <t>MAO-DE-OBRA DE TECNICO DE QUALIDADE,INCLUSIVE ENCARGOS SOCIAIS</t>
  </si>
  <si>
    <t>MAO-DE-OBRA DE TECNICO DE MEDICAO DE OBRAS,INCLUSIVE ENCARGOS SOCIAIS</t>
  </si>
  <si>
    <t>SERVICO DE VIGILANCIA COM VIGIA DE OBRA 24H/DIA,PARA 2 POSTOS</t>
  </si>
  <si>
    <t>SERVICO DE VIGILANCIA COM VIGIA DE OBRA 24H/DIA,PARA 3 POSTOS</t>
  </si>
  <si>
    <t>SERVICO DE VIGILANCIA COM VIGIA DE OBRA 24H/DIA,PARA 4 POSTOS</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</si>
  <si>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</si>
  <si>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</si>
  <si>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</si>
  <si>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</si>
  <si>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</si>
  <si>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</si>
  <si>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</si>
  <si>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</si>
  <si>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</si>
  <si>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</si>
  <si>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</si>
  <si>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</si>
  <si>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</si>
  <si>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</si>
  <si>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</si>
  <si>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</si>
  <si>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</si>
  <si>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</si>
  <si>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</si>
  <si>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</si>
  <si>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</si>
  <si>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</si>
  <si>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</si>
  <si>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</si>
  <si>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</si>
  <si>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</si>
  <si>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</si>
  <si>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</si>
  <si>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</si>
  <si>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</si>
  <si>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</si>
  <si>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</si>
  <si>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</si>
  <si>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</si>
  <si>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t>
  </si>
  <si>
    <t>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</si>
  <si>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</si>
  <si>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</si>
  <si>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</si>
  <si>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</si>
  <si>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</si>
  <si>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</si>
  <si>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</si>
  <si>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</si>
  <si>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</si>
  <si>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</si>
  <si>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</si>
  <si>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</si>
  <si>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</si>
  <si>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</si>
  <si>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</si>
  <si>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</si>
  <si>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</si>
  <si>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</si>
  <si>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</si>
  <si>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</si>
  <si>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</si>
  <si>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</si>
  <si>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</si>
  <si>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</si>
  <si>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</si>
  <si>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</si>
  <si>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</si>
  <si>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</si>
  <si>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</si>
  <si>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</si>
  <si>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</si>
  <si>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 JUNTA ARGAMASSADA,DIAMETRO DE 75MM</t>
  </si>
  <si>
    <t>LEVANTAMENTO,LIMPEZA E REASSENTAMENTO DE JUNCAO CERAMICA,COM JUNTA ARGAMASSADA,DIAMETRO DE 100MM</t>
  </si>
  <si>
    <t>LEVANTAMENTO,LIMPEZA E REASSENTAMENTO DE JUNCAO CERAMICA,COMJUNTA ARGAMASSADA,DIAMETRO DE 150MM</t>
  </si>
  <si>
    <t>LEVANTAMENTO,LIMPEZA E REASSENTAMENTO DE JUNCAO CERAMICA,COM JUNTA ARGAMASSADA,DIAMETRO DE 200MM</t>
  </si>
  <si>
    <t>LEVANTAMENTO,LIMPEZA E REASSENTAMENTO DE JUNCAO CERAMICA,COM 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</si>
  <si>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</si>
  <si>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</si>
  <si>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</si>
  <si>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</si>
  <si>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</si>
  <si>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</si>
  <si>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</si>
  <si>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</si>
  <si>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</si>
  <si>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</si>
  <si>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</si>
  <si>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</si>
  <si>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</si>
  <si>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</si>
  <si>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</si>
  <si>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</si>
  <si>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</si>
  <si>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</si>
  <si>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</si>
  <si>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</si>
  <si>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</si>
  <si>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</si>
  <si>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</si>
  <si>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</si>
  <si>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</si>
  <si>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</si>
  <si>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</si>
  <si>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</si>
  <si>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</si>
  <si>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</si>
  <si>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</si>
  <si>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</si>
  <si>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</si>
  <si>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</si>
  <si>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</si>
  <si>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</si>
  <si>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</si>
  <si>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</si>
  <si>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</si>
  <si>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</si>
  <si>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</si>
  <si>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</si>
  <si>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</si>
  <si>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</si>
  <si>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</si>
  <si>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</si>
  <si>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</si>
  <si>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</si>
  <si>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</si>
  <si>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</si>
  <si>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</si>
  <si>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</si>
  <si>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</si>
  <si>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</si>
  <si>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</si>
  <si>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</si>
  <si>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</si>
  <si>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</si>
  <si>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</si>
  <si>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</si>
  <si>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</si>
  <si>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</si>
  <si>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</si>
  <si>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</si>
  <si>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 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</si>
  <si>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</si>
  <si>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</si>
  <si>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 0,40 A 0,60M,ASSENTADO COM ARGAMASSA DE CIMENTO E AREIA,NOTRACO 1:4 EM VOLUME,EXCLUSIVE TAMPAO</t>
  </si>
  <si>
    <t>ASSENTAMENTO DE TAMPAO DE FºFº,TIPO CIRCULAR,COM DIAMETRO DE 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</si>
  <si>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</si>
  <si>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</si>
  <si>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</si>
  <si>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</si>
  <si>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</si>
  <si>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</si>
  <si>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</si>
  <si>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</si>
  <si>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</si>
  <si>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</si>
  <si>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</si>
  <si>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</si>
  <si>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</si>
  <si>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</si>
  <si>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</si>
  <si>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</si>
  <si>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</si>
  <si>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</si>
  <si>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</si>
  <si>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</si>
  <si>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</si>
  <si>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</si>
  <si>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</si>
  <si>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</si>
  <si>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</si>
  <si>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</si>
  <si>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</si>
  <si>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</si>
  <si>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</si>
  <si>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</si>
  <si>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</si>
  <si>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</si>
  <si>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</si>
  <si>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</si>
  <si>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</si>
  <si>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</si>
  <si>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</si>
  <si>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</si>
  <si>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</si>
  <si>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</si>
  <si>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t>
  </si>
  <si>
    <t>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</si>
  <si>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</si>
  <si>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t>
  </si>
  <si>
    <t>ASSENTAMENTO DE CONEXOES DE FºFº,COM JUNTA ELASTICA,COM DIAMETRO DE 50MM,EXCLUSIVE CONEXOES E JUNTAS ELASTICAS.CUSTO POR JUNTA</t>
  </si>
  <si>
    <t>ASSENTAMENTO DE CONEXOES DE FºFº,COM JUNTA ELASTICA,COM DIAMETRO DE 75MM,EXCLUSIVE CONEXOES E JUNTAS ELASTICAS.CUSTO POR 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</si>
  <si>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</si>
  <si>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</si>
  <si>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</si>
  <si>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</si>
  <si>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</si>
  <si>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</si>
  <si>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</si>
  <si>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</si>
  <si>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</si>
  <si>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</si>
  <si>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</si>
  <si>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</si>
  <si>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</si>
  <si>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</si>
  <si>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</si>
  <si>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</si>
  <si>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</si>
  <si>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</si>
  <si>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</si>
  <si>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</si>
  <si>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</si>
  <si>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</si>
  <si>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</si>
  <si>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</si>
  <si>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</si>
  <si>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</si>
  <si>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</si>
  <si>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</si>
  <si>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</si>
  <si>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</si>
  <si>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</si>
  <si>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</si>
  <si>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</si>
  <si>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</si>
  <si>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</si>
  <si>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 PARA DN ATE 100MM</t>
  </si>
  <si>
    <t>MONTAGEM SEM FORNECIMENTO DE LUVA TRIPARTIDA DE FERRO DUCTIL PARA DN ACIMA DE 100MM ATE 250MM</t>
  </si>
  <si>
    <t>MONTAGEM SEM FORNECIMENTO DE LUVA TRIPARTIDA DE FERRO DUCTIL PARA DN ACIMA DE 250MM ATE 400MM</t>
  </si>
  <si>
    <t>MONTAGEM SEM FORNECIMENTO DE LUVA TRIPARTIDA DE FERRO DUCTIL PARA DN ACIMA DE 400MM ATE 500MM</t>
  </si>
  <si>
    <t>MONTAGEM SEM FORNECIMENTO DE LUVA TRIPARTIDA DE FERRO DUCTIL 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</si>
  <si>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</si>
  <si>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</si>
  <si>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</si>
  <si>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</si>
  <si>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</si>
  <si>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</si>
  <si>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</si>
  <si>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</si>
  <si>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</si>
  <si>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</si>
  <si>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</si>
  <si>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</si>
  <si>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</si>
  <si>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</si>
  <si>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</si>
  <si>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</si>
  <si>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</si>
  <si>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 A PECA,COM DIAMETRO DE 150MM.CUSTO POR PECA</t>
  </si>
  <si>
    <t>MONTAGEM DE JUNTA DRESSER SEM ANCORAGENS (HARNESS),EXCLUSIVE A PECA,COM DIAMETRO DE 200MM.CUSTO POR PECA</t>
  </si>
  <si>
    <t>MONTAGEM DE JUNTA DRESSER SEM ANCORAGENS (HARNESS),EXCLUSIVE A PECA,COM DIAMETRO DE 250MM.CUSTO POR PECA</t>
  </si>
  <si>
    <t>MONTAGEM DE JUNTA DRESSER SEM ANCORAGENS (HARNESS),EXCLUSIVE A PECA,COM DIAMETRO DE 300MM.CUSTO POR PECA</t>
  </si>
  <si>
    <t>MONTAGEM DE JUNTA DRESSER SEM ANCORAGENS (HARNESS),EXCLUSIVE A PECA,COM DIAMETRO DE 350MM.CUSTO POR PECA</t>
  </si>
  <si>
    <t>MONTAGEM DE JUNTA DRESSER SEM ANCORAGENS (HARNESS),EXCLUSIVE A PECA,COM DIAMETRO DE 400MM.CUSTO POR PECA</t>
  </si>
  <si>
    <t>MONTAGEM DE JUNTA DRESSER SEM ANCORAGENS (HARNESS),EXCLUSIVE A PECA,COM DIAMETRO DE 450MM.CUSTO POR PECA</t>
  </si>
  <si>
    <t>MONTAGEM DE JUNTA DRESSER SEM ANCORAGENS (HARNESS),EXCLUSIVE A PECA,COM DIAMETRO DE 500MM.CUSTO POR PECA</t>
  </si>
  <si>
    <t>MONTAGEM DE JUNTA DRESSER SEM ANCORAGENS (HARNESS),EXCLUSIVE A PECA,COM DIAMETRO DE 600MM.CUSTO POR PECA</t>
  </si>
  <si>
    <t>MONTAGEM DE JUNTA DRESSER SEM ANCORAGENS (HARNESS),EXCLUSIVE A PECA,COM DIAMETRO DE 700MM.CUSTO POR PECA</t>
  </si>
  <si>
    <t>MONTAGEM DE JUNTA DRESSER SEM ANCORAGENS (HARNESS),EXCLUSIVE A PECA,COM DIAMETRO DE 800MM.CUSTO POR PECA</t>
  </si>
  <si>
    <t>MONTAGEM DE JUNTA DRESSER SEM ANCORAGENS (HARNESS),EXCLUSIVE A PECA,COM DIAMETRO DE 900MM.CUSTO POR PECA</t>
  </si>
  <si>
    <t>MONTAGEM DE JUNTA DRESSER SEM ANCORAGENS (HARNESS),EXCLUSIVE A PECA,COM DIAMETRO DE 1000MM.CUSTO POR PECA</t>
  </si>
  <si>
    <t>MONTAGEM DE JUNTA DRESSER SEM ANCORAGENS (HARNESS),EXCLUSIVE A PECA,COM DIAMETRO DE 1200MM.CUSTO POR PECA</t>
  </si>
  <si>
    <t>MONTAGEM DE JUNTA DRESSER SEM ANCORAGENS (HARNESS),EXCLUSIVE A PECA,COM DIAMETRO DE 1300MM.CUSTO POR PECA</t>
  </si>
  <si>
    <t>MONTAGEM DE JUNTA DRESSER SEM ANCORAGENS (HARNESS),EXCLUSIVE A PECA,COM DIAMETRO DE 1500MM.CUSTO POR PECA</t>
  </si>
  <si>
    <t>MONTAGEM DE JUNTA DRESSER SEM ANCORAGENS (HARNESS),EXCLUSIVE A PECA,COM DIAMETRO DE 2000MM.CUSTO POR PECA</t>
  </si>
  <si>
    <t>MONTAGEM DE JUNTA DRESSER SEM ANCORAGENS (HARNESS),EXCLUSIVE 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</si>
  <si>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</si>
  <si>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 FORNECIMENTO DE TUBOS E DE CONEXOES</t>
  </si>
  <si>
    <t>ASSENTAMENTO DE TUBOS DE POLIETILENO,COM DE ACIMA DE 75MM A125MM,INCLUSIVE TESTE HIDROSTATICO,EXCLUSIVE SOLDA DAS JUNTAS E FORNECIMENTO DE TUBOS E DE CONEXOES</t>
  </si>
  <si>
    <t>ASSENTAMENTO DE TUBOS DE POLIETILENO,COM DE ACIMA DE 125MM A 180MM,INCLUSIVE TESTE HIDROSTATICO,EXCLUSIVE SOLDA DAS JUNTAS E FORNECIMENTO DE TUBOS E DE CONEXOES</t>
  </si>
  <si>
    <t>ASSENTAMENTO DE TUBOS DE POLIETILENO,COM DE ACIMA DE 180MM A 225MM,INCLUSIVE TESTE HIDROSTATICO,EXCLUSIVE SOLDA DAS JUNTAS E FORNECIMENTO DE TUBOS E DE CONEXOES</t>
  </si>
  <si>
    <t>ASSENTAMENTO DE TUBOS DE POLIETILENO,COM DE ACIMA DE 225MM A 280MM,INCLUSIVE TESTE HIDROSTATICO,EXCLUSIVE SOLDA DAS JUNTAS E FORNECIMENTO DE TUBOS E DE CONEXOES</t>
  </si>
  <si>
    <t>ASSENTAMENTO DE TUBOS DE POLIETILENO,COM DE ACIMA DE 280MM A 355MM,INCLUSIVE TESTE HIDROSTATICO,EXCLUSIVE SOLDA DAS JUNTAS E FORNECIMENTO DE TUBOS E DE CONEXOES</t>
  </si>
  <si>
    <t>ASSENTAMENTO DE TUBOS DE POLIETILENO,COM DE ACIMA DE 355MM A 450MM,INCLUSIVE TESTE HIDROSTATICO,EXCLUSIVE SOLDA DAS JUNTAS E FORNECIMENTO DE TUBOS E DE CONEXOES</t>
  </si>
  <si>
    <t>ASSENTAMENTO DE TUBOS DE POLIETILENO,COM DE ACIMA DE 450MM A 560MM,INCLUSIVE TESTE HIDROSTATICO,EXCLUSIVE SOLDA DAS JUNTAS E FORNECIMENTO DE TUBOS E DE CONEXOES</t>
  </si>
  <si>
    <t>ASSENTAMENTO DE TUBOS DE POLIETILENO,COM DE ACIMA DE 560MM A 800MM,INCLUSIVE TESTE HIDROSTATICO,EXCLUSIVE SOLDA DAS JUNTAS E FORNECIMENTO DE TUBOS E DE CONEXOES</t>
  </si>
  <si>
    <t>ASSENTAMENTO DE TUBOS DE POLIETILENO,COM DE ACIMA DE 800MM A 1000MM,INCLUSIVE TESTE HIDROSTATICO,EXCLUSIVE SOLDA DAS JUNTAS E FORNECIMENTO DE TUBOS E DE CONEXOES</t>
  </si>
  <si>
    <t>ASSENTAMENTO DE TUBOS DE POLIETILENO,COM DE ACIMA DE 1000MMA 1200MM,INCLUSIVE TESTE HIDROSTATICO,EXCLUSIVE SOLDA DAS JUNTAS E FORNECIMENTO DE TUBOS E DE CONEXOES</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</si>
  <si>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</si>
  <si>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</si>
  <si>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 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</si>
  <si>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</si>
  <si>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</si>
  <si>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 ASSENTAMENTO</t>
  </si>
  <si>
    <t>CANAL PRE-FABRICADO,EM CONCRETO PROTENDIDO E/OU ARMADO,COM SECAO EM "U",MEDIDO PELA AREA DO PERIMETRO INTERNO DA SECAO VEZES O COMPRIMENTO DO CANAL.FORNECIMENTO E ASSENTAMENTO</t>
  </si>
  <si>
    <t>COBERTURA DE CANAL PRE-FABRICADO,EM CONCRETO PROTENDIDO E/OU ARMADO,PARA VAOS ATE 5,00M.FORNECIMENTO 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</si>
  <si>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</si>
  <si>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</si>
  <si>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</si>
  <si>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</si>
  <si>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</si>
  <si>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</si>
  <si>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</si>
  <si>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</si>
  <si>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</si>
  <si>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</si>
  <si>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</si>
  <si>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</si>
  <si>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</si>
  <si>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</si>
  <si>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</si>
  <si>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</si>
  <si>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</si>
  <si>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</si>
  <si>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 DE ATE 1,00M,PARA POCOS DE VISITA DE ESGOTO SANITARIO,CONFORME PADRAO CEDAE.FORNECIMENTO E ASSENTAMENTO</t>
  </si>
  <si>
    <t>ADICIONAL PARA DESNIVEL EXCEDENTE A 1,00M,PARA TUBO DE QUEDA EM CERAMICA,COM DIAMETRO DE 100MM,PARA POCOS DE VISITA DE ESGOTO SANITARIO,CONFORME PADRAO CEDAE.FORNECIMENTO E ASSENTAMENTO</t>
  </si>
  <si>
    <t>TUBO DE QUEDA EM CERAMICA,COM DIAMETRO DE 150MM,COM DESNIVEL 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</si>
  <si>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</si>
  <si>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 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</si>
  <si>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</si>
  <si>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 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</si>
  <si>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</si>
  <si>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 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</si>
  <si>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</si>
  <si>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 ASSENTAMENTO</t>
  </si>
  <si>
    <t>CONJUNTO DE PECAS EM CERAMICA,PARA RAMAL PREDIAL DE ESGOTO SANITARIO,COM DIAMETRO DE 150MM E SERVICOS DE LIGACAO NA CAIXA DE INSPECAO OU NO RAMAL ANTIGO E NO COLETOR.FORNECIMENTO E 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</si>
  <si>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</si>
  <si>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</si>
  <si>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</si>
  <si>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</si>
  <si>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</si>
  <si>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</si>
  <si>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</si>
  <si>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 E BOLSA,COM QUALQUER DEFLEXAO,INCLUSIVE FORNECIMENTO DO MATERIAL PARA REJUNTAMENTO(JUNTA DE CHUMBO),COM DIAMETRO DE 75MM</t>
  </si>
  <si>
    <t>LEVANTAMENTO,LIMPEZA E REASSENTAMENTO DE CURVA DE FºFº,PONTA E BOLSA,COM QUALQUER DEFLEXAO,INCLUSIVE FORNECIMENTO DO MATERIAL PARA REJUNTAMENTO(JUNTA DE CHUMBO),COM DIAMETRO DE 100MM</t>
  </si>
  <si>
    <t>LEVANTAMENTO,LIMPEZA E REASSENTAMENTO DE CURVA DE FºFº,PONTA E BOLSA,COM QUALQUER DEFLEXAO,INCLUSIVE FORNECIMENTO DO MATERIAL PARA REJUNTAMENTO(JUNTA DE CHUMBO),COM DIAMETRO DE 150MM</t>
  </si>
  <si>
    <t>LEVANTAMENTO,LIMPEZA E REASSENTAMENTO DE CURVA DE FºFº,PONTA E BOLSA,COM QUALQUER DEFLEXAO,INCLUSIVE FORNECIMENTO DO MATERIAL PARA REJUNTAMENTO(JUNTA DE CHUMBO),COM DIAMETRO DE 200MM</t>
  </si>
  <si>
    <t>LEVANTAMENTO,LIMPEZA E REASSENTAMENTO DE CURVA DE FºFº,PONTA E BOLSA,COM QUALQUER DEFLEXAO,INCLUSIVE FORNECIMENTO DO MATERIAL PARA REJUNTAMENTO(JUNTA DE CHUMBO),COM DIAMETRO DE 250MM</t>
  </si>
  <si>
    <t>LEVANTAMENTO,LIMPEZA E REASSENTAMENTO DE CURVA DE FºFº,PONTA 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</si>
  <si>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</si>
  <si>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</si>
  <si>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</si>
  <si>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</si>
  <si>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</si>
  <si>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</si>
  <si>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</si>
  <si>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</si>
  <si>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</si>
  <si>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 STANDARD,INCLUSIVE FORNECIMENTO DO MATERIAL PARA REJUNTAMENTO(JUNTA DE CHUMBO),COM DIAMETRO DE 75MM</t>
  </si>
  <si>
    <t>LEVANTAMENTO,LIMPEZA E REASSENTAMENTO DE LUVA DE CORRER,TIPO STANDARD,INCLUSIVE FORNECIMENTO DO MATERIAL PARA REJUNTAMENTO(JUNTA DE CHUMBO),COM DIAMETRO DE 100MM</t>
  </si>
  <si>
    <t>LEVANTAMENTO,LIMPEZA E REASSENTAMENTO DE LUVA DE CORRER,TIPO STANDARD,INCLUSIVE FORNECIMENTO DO MATERIAL PARA REJUNTAMENTO(JUNTA DE CHUMBO),COM DIAMETRO DE 150MM</t>
  </si>
  <si>
    <t>LEVANTAMENTO,LIMPEZA E REASSENTAMENTO DE LUVA DE CORRER,TIPO STANDARD,INCLUSIVE FORNECIMENTO DO MATERIAL PARA REJUNTAMENTO(JUNTA DE CHUMBO),COM DIAMETRO DE 200MM</t>
  </si>
  <si>
    <t>LEVANTAMENTO,LIMPEZA E REASSENTAMENTO DE LUVA DE CORRER,TIPO STANDARD,INCLUSIVE FORNECIMENTO DO MATERIAL PARA REJUNTAMENTO(JUNTA DE CHUMBO),COM DIAMETRO DE 250MM</t>
  </si>
  <si>
    <t>LEVANTAMENTO,LIMPEZA E REASSENTAMENTO DE LUVA DE CORRER,TIPO STANDARD,INCLUSIVE FORNECIMENTO DO MATERIAL PARA REJUNTAMENTO(JUNTA DE CHUMBO),COM DIAMETRO DE 300MM</t>
  </si>
  <si>
    <t>TUBO DE QUEDA EM PVC,COM DIAMETRO DE 100MM E DESNIVEL DE ATE 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</si>
  <si>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</si>
  <si>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 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</si>
  <si>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</si>
  <si>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 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</si>
  <si>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</si>
  <si>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 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</si>
  <si>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</si>
  <si>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 1,00MM,PARA POCOS DE VISITA DE ESGOTO SANITARIO,CONFORME PADRAO CEDAE. FORNECIMENTO E ASSENTAMENTO</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</si>
  <si>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</si>
  <si>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</si>
  <si>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 DE 75MM</t>
  </si>
  <si>
    <t>ASSENTAMENTO SEM FORNECIMENTO,DE TUBOS ATE 1,00M DE COMPRIMENTO OU CONEXOES DE FºFº OU ACO,COM FLANGES CLASSE PN-10,INCLUSIVE O FORNECIMENTO DOS MATERIAIS PARA JUNTAS(ARRUELAS DE BARRACHA E PARAFUSOS COM PORCAS),CUSTO POR JUNTA,COM DIAMETRO DE 100MM</t>
  </si>
  <si>
    <t>ASSENTAMENTO SEM FORNECIMENTO,DE TUBOS ATE 1,00M DE COMPRIMENTO OU CONEXOES DE FºFº OU ACO,COM FLANGES CLASSE PN-10,INCLUSIVE O FORNECIMENTO DOS MATERIAIS PARA JUNTAS(ARRUELAS DE BORRACHA E PARAFUSOS COM PORCAS),CUSTO POR JUNTA,COM DIAMETRO DE 150MM</t>
  </si>
  <si>
    <t>ASSENTAMENTO SEM FORNECIMENTO,DE TUBOS ATE 1,00M DE COMPRIMENTO OU CONEXOES DE FºFº OU ACO,COM FLANGES CLASSE PN-10,INCLUSIVE O FORNECIMENTO DOS MATERIAIS PARA JUNTAS(ARRUELAS DE BORRACHA E PARAFUSOS COM PORCAS),CUSTO POR JUNTA,COM DIAMETRO DE 200MM</t>
  </si>
  <si>
    <t>ASSENTAMENTO SEM FORNECIMENTO,DE TUBOS ATE 1,00M DE COMPRIMENTO OU CONEXOES DE FºFº OU ACO,COM FLANGES,CLASSE PN-10,INCLUSIVE O FORNECIMENTO DOS MATERIAIS PARA JUNTAS(ARRUELAS DE BORRACHA E PARAFUSOS COM PORCAS),CUSTO POR JUNTA,COM DIAMETRO DE 250MM</t>
  </si>
  <si>
    <t>ASSENTAMENTO SEM FORNECIMENTO,DE TUBOS ATE 1,00M DE COMPRIMENTO OU CONEXOES DE FºFº OU ACO,COM FLANGES CLASSE PN-10,INCLUSIVE O FORNECIMENTO DOS MATERIAIS PARA JUNTAS(ARRUELAS DE BORRACHA E PARAFUSOS COM PORCAS),CUSTO POR JUNTA,COM DIAMETRO DE 300MM</t>
  </si>
  <si>
    <t>ASSENTAMENTO SEM FORNECIMENTO,DE TUBOS ATE 1,00M DE COMPRIMENTO OU CONEXOES DE FºFº OU ACO,COM FLANGES CLASSE PN-10,INCLUSIVE O FORNECIMENTO DOS MATERIAIS PARA JUNTAS(ARRUELAS DE BORRACHA E PARAFUSOS COM PORCAS),CUSTO POR JUNTA,COM DIAMETRO 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</si>
  <si>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</si>
  <si>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</si>
  <si>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 DE 500MM</t>
  </si>
  <si>
    <t>ASSENTAMENTO SEM FORNECIMENTO,DE TUBOS ATE 1,00M DE COMPRIMENTO OU CONEXOES DE FºFº OU ACO,COM FLANGES CLASSE PN-10,INCLUSIVE O FORNECIMENTO DOS MATERIAIS PARA JUNTAS(ARRUELAS DE BORRACHA E PARAFUSOS COM PORCAS),CUSTO POR JUNTA,COM DIAMETRO DE 600MM</t>
  </si>
  <si>
    <t>ASSENTAMENTO SEM FORNECIMENTO,DE TUBOS ATE 1,00M DE COMPRIMENTO OU CONEXOES DE FºFº OU ACO,COM FLANGES CLASSE PN-10,INCLUSIVE O FORNECIMENTO DOS MATERIAIS PARA JUNTAS(ARRUELAS DE BORRACHA E PARAFUSOS COM PORCAS),CUSTO POR JUNTA,COM DIAMETRO DE 700MM</t>
  </si>
  <si>
    <t>ASSENTAMENTO SEM FORNECIMENTO,DE TUBOS ATE 1,00M DE COMPRIMENTO OU CONEXOES DE FºFº OU ACO,COM FLANGES CLASSE PN-10,INCLUSIVE O FORNECIMENTO DOS MATERIAIS PARA JUNTAS(ARRUELAS DE BORRACHA E PARAFUSOS COM PORCAS),CUSTO POR JUNTA,COM DIAMETRO DE 800MM</t>
  </si>
  <si>
    <t>ASSENTAMENTO SEM FORNECIMENTO,DE TUBOS ATE 1,00M DE COMPRIMENTO OU CONEXOES DE FºFº OU ACO,COM FLANGES CLASSE PN-10,INCLUSIVE O FORNECIMENTO DOS MATERIAIS PARA JUNTAS(ARRUELAS DE BORRACHA E PARAFUSOS COM PORCAS),CUSTO POR JUNTA,COM DIAMETRO DE 900MM</t>
  </si>
  <si>
    <t>ASSENTAMENTO SEM FORNECIMENTO DE TUBOS ATE 1,00M DE COMPRIMENTO OU CONEXOES DE FºFº OU ACO,COM FLANGES CLASSE PN-10,INCLUSIVE O FORNECIMENTO DOS MATERIAIS PARA JUNTAS(ARRUELAS DE BORRACHA E PARAFUSOS COM PORCAS),CUSTO POR JUNTA,COM DIAMETRO DE 1000MM</t>
  </si>
  <si>
    <t>ASSENTAMENTO SEM FORNECIMENTO,DE TUBOS ATE 1,00M DE COMPRIMENTO OU CONEXOES DE FºFº OU ACO,COM FLANGES CLASSE PN-10,INCLUSIVE O FORNECIMENTO DOS MATERIAIS PARA JUNTAS(ARRUELAS DE BORRACHA E PARAFUSOS COM PORCAS),CUSTO POR JUNTA,COM DIAMETRO DE 1200MM</t>
  </si>
  <si>
    <t>ASSENTAMENTO SEM FORNECIMENTO DE TUBOS ATE 1,00M DE COMPRIMENTO OU CONEXOES DE FºFº OU ACO,COM FLANGES CLASSE PN-16,INCLUSIVE O FORNECIMENTO DOS MATERIAIS PARA JUNTAS(ARRUELAS DE BORRACHA E PARAFUSOS COM PORCAS),CUSTO POR JUNTA,COM DIAMETRO DE 50MM</t>
  </si>
  <si>
    <t>ASSENTAMENTO SEM FORNECIMENTO,DE TUBOS ATE 1,00M DE COMPRIMENTO OU CONEXOES DE FºFº OU ACO,COM FLANGES,CLASSE PN-16,INCLUSIVE O FORNECIMENTO DOS MATERIAIS PARA JUNTAS(ARRUELAS DE BORRACHA E PARAFUSOS COM PORCAS),CUSTO POR JUNTA,COM DIAMETRO DE 75MM</t>
  </si>
  <si>
    <t>ASSENTAMENTO SEM FORNECIMENTO DE TUBOS ATE 1,00M DE COMPRIMENTO OU CONEXOES DE FºFº OU ACO,COM FLANGES CLASSE PN-16,INCLUSIVE O FORNECIMENTO DOS MATERIAIS PARA JUNTAS(ARRUELAS DE BORRACHA E PARAFUSOS COM PORCAS),CUSTO POR JUNTA,COM DIAMETRO DE 100MM</t>
  </si>
  <si>
    <t>ASSENTAMENTO SEM FORNECIMENTO DE TUBOS ATE 1,00M DE COMPRIMENTO OU CONEXOES DE FºFº OU ACO,COM FLANGES CLASSE PN-16,INCLUSIVE O FORNECIMENTO DOS MATERIAIS PARA JUNTAS(ARRUELAS DE BORRACHA E PARAFUSOS COM PORCAS),CUSTO POR JUNTA,COM DIAMETRO DE 150MM</t>
  </si>
  <si>
    <t>ASSENTAMENTO SEM FORNECIMENTO DE TUBOS ATE 1,00M DE COMPRIMENTO OU CONEXOES DE FºFº OU ACO,COM FLANGES CLASSE PN-16,INCLUSIVE O FORNECIMENTO DOS MATERIAIS PARA JUNTAS(ARRUELAS DE BORRACHA E PARAFUSOS COM PORCAS),CUSTO POR JUNTA,COM DIAMETRO DE 200MM</t>
  </si>
  <si>
    <t>ASSENTAMENTO SEM FORNECIMENTO DE TUBOS ATE 1,00M DE COMPRIMENTO OU CONEXOES DE FºFº OU ACO,COM FLANGES CLASSE PN-16,INCLUSIVE O FORNECIMENTO DOS MATERIAIS PARA JUNTAS(ARRUELAS DE BORRACHA E PARAFUSOS COM PORCAS),CUSTO POR JUNTA,COM DIAMETRO DE 250MM</t>
  </si>
  <si>
    <t>ASSENTAMENTO SEM FORNECIMENTO,DE TUBOS ATE 1,00M DE COMPRIMENTO OU CONEXOES DE FºFº OU ACO,COM FLANGES CLASSE PN-16,INCLUSIVE O FORNECIMENTO DOS MATERIAIS PARA JUNTAS(ARRUELAS DE BORRACHA E PARAFUSOS COM PORCAS),CUSTO POR JUNTA,COM DIAMETRO DE 300MM</t>
  </si>
  <si>
    <t>ASSENTAMENTO SEM FORNECIMENTO DE TUBOS ATE 1,00M DE COMPRIMENTO OU CONEXOES DE FºFº OU ACO,COM FLANGES CLASSE PN-16,INCLUSIVE O FORNECIMENTO DOS MATERIAIS PARA JUNTAS(ARRUELAS DE BORRACHA E PARAFUSOS COM PORCAS),CUSTO POR JUNTA,COM DIAMETRO 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</si>
  <si>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</si>
  <si>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 DE 500MM</t>
  </si>
  <si>
    <t>ASSENTAMENTO SEM FORNECIMENTO DE TUBOS ATE 1,00M DE COMPRIMENTO OU CONEXOES DE FºFº OU ACO,COM FLANGES CLASSE PN-16,INCLUSIVE O FORNECIMENTO DOS MATERIAIS PARA JUNTAS(ARRUELAS DE BORRACHA E PARAFUSOS COM PORCAS),CUSTO POR JUNTA,COM DIAMETRO 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</si>
  <si>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</si>
  <si>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 DE 800MM</t>
  </si>
  <si>
    <t>ASSENTAMENTO SEM FORNECIMENTO DE TUBOS ATE 1,00M DE COMPRIMENTO OU CONEXOES DE FºFº OU ACO,COM FLANGES CLASSE PN-16,INCLUSIVE O FORNECIMENTO DOS MATERIAIS PARA JUNTAS(ARRUELAS DE BORRACHA E PARAFUSOS COM PORCAS),CUSTO POR JUNTA,COM DIAMETRO DE 900MM</t>
  </si>
  <si>
    <t>ASSENTAMENTO SEM FORNECIMENTO DE TUBOS ATE 1,00M DE COMPRIMENTO OU CONEXOES DE FºFº OU ACO,COM FLANGES CLASSE PN-16,INCLUSIVE O FORNECIMENTO DOS MATERIAIS PARA JUNTAS(ARRUELAS DE BORRACHA E PARAFUSOS COM PORCAS),CUSTO POR JUNTA,COM DIAMETRO DE 1000MM</t>
  </si>
  <si>
    <t>ASSENTAMENTO SEM FORNECIMENTO DE TUBOS ATE 1,00M DE COMPRIMENTO OU CONEXOES DE FºFº OU ACO,COM FLANGES CLASSE PN-16,INCLUSIVE O FORNECIMENTO DOS MATERIAIS PARA JUNTAS(ARRUELAS DE BORRACHA E PARAFUSOS COM PORCAS),CUSTO POR JUNTA,COM DIAMETRO DE 1200MM</t>
  </si>
  <si>
    <t>CUSTO ADICIONAL AOS ITENS(06.011.0101 ATE 06.011.0119,06.011.0131 ATE 06.011.0149,06.011.0411 ATE 06.011.0427),POR METRO DE TUBO EXCEDENTE DE 1,00M DE COMPRIMENTO,COM DIAMETRO DE 50MM</t>
  </si>
  <si>
    <t>CUSTO ADICIONAL AOS ITENS(06.011.0101 ATE 06.011.0119,06.011.0131 ATE 06.011.0149,06.011.0411 ATE 06.011.0427),POR METRO DE TUBO EXCEDENTE DE 1,00M DE COMPRIMENTO,COM DIAMETRO DE 75MM</t>
  </si>
  <si>
    <t>CUSTO ADICIONAL AOS ITENS(06.011.0101 ATE 06.011.0119,06.011.0131 ATE 06.011.0149,06.011.0411 ATE 06.011.0427),POR METRO DE TUBO EXCEDENTE DE 1,00M DE COMPRIMENTO,COM DIAMETRO DE 100MM</t>
  </si>
  <si>
    <t>CUSTO ADICIONAL AOS ITENS(06.011.0101 ATE 06.011.0119,06.011.0131 ATE 06.011.0149,06.011.0411 ATE 06.011.0427),POR METRO DE TUBO EXCEDENTE DE 1,00M DE COMPRIMENTO,COM DIAMETRO DE 150MM</t>
  </si>
  <si>
    <t>CUSTO ADICIONAL AOS ITENS(06.011.0101 ATE 06.011.0119,06.011.0131 ATE 06.011.0149,06.011.0411 ATE 06.011.0427),POR METRO DE TUBO EXCEDENTE DE 1,00M DE COMPRIMENTO,COM DIAMETRO DE 200MM</t>
  </si>
  <si>
    <t>CUSTO ADICIONAL AOS ITENS 06.011.0101 ATE 06.011.0119,06.011.0131 ATE 06.011.0149,06.011.0411 ATE 06.011.0427),POR METRO DE TUBO EXCEDENTE DE 1,00M DE COMPRIMENTO,COM DIAMETRO DE 250MM</t>
  </si>
  <si>
    <t>CUSTO ADICIONAL AOS ITENS(06.011.0101 ATE 06.011.0119,06.011.0131 ATE 06.011.0149,06.011.0411 ATE 06.011.0427),POR METRO DE TUBO EXCEDENTE DE 1,00M DE COMPRIMENTO,COM DIAMETRO DE 300MM</t>
  </si>
  <si>
    <t>CUSTO ADICIONAL AOS ITENS(06.011.0101 ATE 06.011.0119,06.011.0131 ATE 06.011.0149,06.011.0411 ATE 06.011.0427),POR METRO DE TUBO EXCEDENTE DE 1,00M DE COMPRIMENTO,COM DIAMETRO DE 350MM</t>
  </si>
  <si>
    <t>CUSTO ADICIONAL AOS ITENS(06.011.0101 ATE 06.011.0119,06.011.0131 ATE 06.011.0149,06.011.0411 ATE 06.011.0427),POR METRO DE TUBO EXCEDENTE DE 1,00M DE COMPRIMENTO,COM DIAMETRO DE 400MM</t>
  </si>
  <si>
    <t>CUSTO ADICIONAL AOS ITENS(06.011.0101 ATE 06.011.0119,06.011.0131 ATE 06.011.0149,06.011.0411 ATE 06.011.0427),POR METRO DE TUBO EXCEDENTE DE 1,00M DE COMPRIMENTO,COM DIAMETRO DE 450MM</t>
  </si>
  <si>
    <t>CUSTO ADICIONAL AOS ITENS(06.011.0101 ATE 06.011.0119,06.011.0131 ATE 06.011.0149,06.011.0411 ATE 06.011.0427),POR METRO DE TUBO EXCEDENTE DE 1,00M DE COMPRIMENTO,COM DIAMETRO DE 500MM</t>
  </si>
  <si>
    <t>CUSTO ADICIONAL AOS ITENS(06.011.0101 ATE 06.011.0119,06.011.0131 ATE 06.011.0149,06.011.0411 ATE 06.011.0427),POR METRO DE TUBO EXCEDENTE DE 1,00M DE COMPRIMENTO,COM DIAMETRO DE 600MM</t>
  </si>
  <si>
    <t>CUSTO ADICIONAL AOS ITENS(06.011.0101 ATE 06.011.0119,06.011.0131 ATE 06.011.0149,06.011.0411 ATE 06.011.0427),POR METRO DE TUBO EXCEDENTE DE 1,00M DE COMPRIMENTO,COM DIAMETRO DE 700MM</t>
  </si>
  <si>
    <t>CUSTO ADICIONAL AOS ITENS(06.011.0101 ATE 06.011.0119,06.011.0131 ATE 06.011.0149,06.011.0411 ATE 06.011.0427),POR METRO DE TUBO EXCEDENTE DE 1,00M DE COMPRIMENTO,COM DIAMETRO DE 800MM</t>
  </si>
  <si>
    <t>CUSTO ADICIONAL AOS ITENS(06.011.0101 ATE 06.011.0119,06.011.0131 ATE 06.011.0149,06.011.0411 ATE 06.011.0427),POR METRO DE TUBO EXCEDENTE DE 1,00M DE COMPRIMENTO,COM DIAMETRO DE 900MM</t>
  </si>
  <si>
    <t>CUSTO ADICIONAL AOS ITENS 06.011.0101 ATE 06.011.0119,06.011.0131 ATE 06.011.0149,06.011.0411 ATE 06.011.0427),POR METRO DE TUBO EXCEDENTE DE 1,00M DE COMPRIMENTO,COM DIAMETRO DE 1000MM</t>
  </si>
  <si>
    <t>CUSTO ADICIONAL AOS ITENS(06.011.0101 ATE 06.011.0119,06.011.0131 ATE 06.011.0149,06.011.0411 ATE 06.011.0427),POR METRO 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</si>
  <si>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</si>
  <si>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</si>
  <si>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</si>
  <si>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</si>
  <si>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</si>
  <si>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</si>
  <si>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</si>
  <si>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</si>
  <si>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</si>
  <si>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</si>
  <si>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</si>
  <si>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</si>
  <si>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</si>
  <si>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</si>
  <si>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</si>
  <si>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</si>
  <si>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</si>
  <si>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</si>
  <si>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</si>
  <si>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</si>
  <si>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</si>
  <si>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</si>
  <si>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</si>
  <si>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</si>
  <si>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 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</si>
  <si>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</si>
  <si>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</si>
  <si>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</si>
  <si>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</si>
  <si>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</si>
  <si>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</si>
  <si>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</si>
  <si>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</si>
  <si>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</si>
  <si>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</si>
  <si>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 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</si>
  <si>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</si>
  <si>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</si>
  <si>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</si>
  <si>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</si>
  <si>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</si>
  <si>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</si>
  <si>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</si>
  <si>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</si>
  <si>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</si>
  <si>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</si>
  <si>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</si>
  <si>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</si>
  <si>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</si>
  <si>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</si>
  <si>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</si>
  <si>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</si>
  <si>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</si>
  <si>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</si>
  <si>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</si>
  <si>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</si>
  <si>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</si>
  <si>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</si>
  <si>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</si>
  <si>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</si>
  <si>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</si>
  <si>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</si>
  <si>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</si>
  <si>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</si>
  <si>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</si>
  <si>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</si>
  <si>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</si>
  <si>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</si>
  <si>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</si>
  <si>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</si>
  <si>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</si>
  <si>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</si>
  <si>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</si>
  <si>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</si>
  <si>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</si>
  <si>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</si>
  <si>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</si>
  <si>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</si>
  <si>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</si>
  <si>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</si>
  <si>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</si>
  <si>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</si>
  <si>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</si>
  <si>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</si>
  <si>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</si>
  <si>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</si>
  <si>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</si>
  <si>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</si>
  <si>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</si>
  <si>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</si>
  <si>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</si>
  <si>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</si>
  <si>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</si>
  <si>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</si>
  <si>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</si>
  <si>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</si>
  <si>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</si>
  <si>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</si>
  <si>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</si>
  <si>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</si>
  <si>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</si>
  <si>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</si>
  <si>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</si>
  <si>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</si>
  <si>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</si>
  <si>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</si>
  <si>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</si>
  <si>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</si>
  <si>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</si>
  <si>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</si>
  <si>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</si>
  <si>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</si>
  <si>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 DE BORRACHA E PARAFUSOS COM PORCAS DE ACO INOX 316),CUSTO POR JUNTA FLANGEADA,COM DIAMETRO DE 50MM</t>
  </si>
  <si>
    <t>MONTAGEM SEM FORNECIMENTO DE VALVULAS DE GAVETA(REGISTROS),VALVULAS DE RETENCAO,VENTOSAS,ETC,COM FLANGES CLASSE PN-10,INCLUSIVE O FORNECIMENTO DOS MATERIAIS PARA AS JUNTAS(ARRUELAS DE BORRACHA E PARAFUSOS COM PORCAS DE ACO INOX 316),CUSTO POR JUNTA FLANGEADA,COM DIAMETRO DE 75MM</t>
  </si>
  <si>
    <t>MONTAGEM SEM FORNECIMENTO,DE VALVULAS DE GAVETA(REGISTROS),VALVULAS DE RETENCAO,VENTOSAS,ETC,COM FLANGES CLASSE PN-10,INCLUSIVE O FORNECIMENTO DOS MATERIAIS PARA AS JUNTAS(ARRUELAS DE BORRACHA E PARAFUSOS COM PORCAS DE ACO INOX 316),CUSTO POR JUNTA FLANGEADA,COM DIAMETRO DE 100MM</t>
  </si>
  <si>
    <t>MONTAGEM SEM FORNECIMENTO,DE VALVULAS DE GAVETA(REGISTROS),VALVULAS DE RETENCAO,VENTOSAS,ETC,COM FLANGES CLASSE PN-10,INCLUSIVE O FORNECIMENTO DOS MATERIAIS PARA AS JUNTAS(ARRUELAS DE BORRACHA E PARAFUSOS COM PORCAS DE ACO INOX 316),CUSTO POR JUNTA FLANGEADA,COM DIAMETRO DE 150MM</t>
  </si>
  <si>
    <t>MONTAGEM SEM FORNECIMENTO,DE VALVULAS DE GAVETA(REGISTROS),VALVULAS DE RETENCAO,VENTOSAS,ETC,COM FLANGES CLASSE PN-10,INCLUSIVE O FORNECIMENTO DOS MATERIAIS PARA AS JUNTAS(ARRUELAS DE BORRACHA E PARAFUSOS COM PORCAS DE ACO INOX 316),CUSTO POR JUNTA FLANGEADA,COM DIAMETRO DE 200MM</t>
  </si>
  <si>
    <t>MONTAGEM SEM FORNECIMENTO,DE VALVULAS DE GAVETA(REGISTROS),VALVULAS DE RETENCAO,VENTOSAS,ETC,COM FLANGES CLASSE PN-10,INCLUSIVE O FORNECIMENTO DOS MATERIAIS PARA AS JUNTAS(ARRUELAS DE BORRACHA E PARAFUSOS COM PORCAS DE ACO INOX 316),CUSTO POR JUNTA FLANGEADA,COM DIAMETRO DE 250MM</t>
  </si>
  <si>
    <t>MONTAGEM SEM FORNECIMENTO,DE VALVULAS DE GAVETA(REGISTROS),VALVULAS DE RETENCAO,VENTOSAS,ETC,COM FLANGES CLASSE PN-10,INCLUSIVE O FORNECIMENTO DOS MATERIAIS PARA AS JUNTAS(ARRUELAS DE BORRACHA E PARAFUSOS COM PORCAS DE ACO INOX 316),CUSTO POR JUNTA FLANGEADA,COM DIAMETRO DE 300MM</t>
  </si>
  <si>
    <t>MONTAGEM SEM FORNECIMENTO,DE VALVULAS DE GAVETA(REGISTROS),VALVULAS DE RETENCAO,VENTOSAS,ETC,COM FLANGES CLASSE PN-10,INCLUSIVE O FORNECIMENTO DOS MATERIAIS PARA AS JUNTAS(ARRUELAS DE BORRACHA E PARAFUSOS COM PORCAS DE ACO INOX 316),CUSTO POR JUNTA FLANGEADA,COM DIAMETRO DE 350MM</t>
  </si>
  <si>
    <t>MONTAGEM SEM FORNECIMENTO,DE VALVULAS DE GAVETA(REGISTROS),VALVULAS DE RETENCAO,VENTOSAS,ETC,COM FLANGES CLASSE PN-10,INCLUSIVE O FORNECIMENTO DOS MATERIAIS PARA AS JUNTAS(ARRUELAS DE BORRACHA E PARAFUSOS COM PORCAS DE ACO INOX 316),CUSTO POR JUNTA FLANGEADA,COM DIAMETRO DE 400MM</t>
  </si>
  <si>
    <t>MONTAGEM SEM FORNECIMENTO,DE VALVULAS DE GAVETA(REGISTROS),VALVULAS DE RETENCAO,VENTOSAS,ETC,COM FLANGES CLASSE PN-10,INCLUSIVE O FORNECIMENTO DOS MATERIAIS PARA AS JUNTAS(ARRUELAS DE BORRACHA E PARAFUSOS COM PORCAS DE ACO INOX 316),CUSTO POR JUNTA FLANGEADA,COM DIAMETRO DE 450MM</t>
  </si>
  <si>
    <t>MONTAGEM SEM FORNECIMENTO DE VALVULAS DE GAVETA(REGISTROS),VALVULAS DE RETENCAO,VENTOSAS,ETC,COM FLANGES CLASSE PN-10,INCLUSIVE O FORNECIMENTO DOS MATERIAIS PARA AS JUNTAS(ARRUELAS DE BORRACHA E PARAFUSOS COM PORCAS DE ACO INOX 316),CUSTO POR JUNTA FLANGEADA,COM DIAMETRO DE 500MM</t>
  </si>
  <si>
    <t>MONTAGEM SEM FORNECIMENTO,DE VALVULAS DE GAVETA(REGISTROS),VALVULAS DE RETENCAO,VENTOSAS,ETC,COM FLANGES CLASSE PN-10,INCLUSIVE O FORNECIMENTO DOS MATERIAIS PARA AS JUNTAS(ARRUELAS DE BORRACHA E PARAFUSOS COM PORCAS DE ACO INOX 316),CUSTO POR JUNTA FLANGEADA,COM DIAMETRO DE 600MM</t>
  </si>
  <si>
    <t>MONTAGEM SEM FORNECIMENTO,DE VALVULAS DE GAVETA(REGISTROS),VALVULAS DE RETENCAO,VENTOSAS,ETC,COM FLANGES CLASSE PN-10,INCLUSIVE O FORNECIMENTO DOS MATERIAIS PARA AS JUNTAS(ARRUELAS DE BORRACHA E PARAFUSOS COM PORCAS DE ACO INOX 316),CUSTO POR JUNTA FLANGEADA,COM DIAMETRO DE 700MM</t>
  </si>
  <si>
    <t>MONTAGEM SEM FORNECIMENTO,DE VALVULAS DE GAVETA(REGISTROS),VALVULAS DE RETENCAO,VENTOSAS,ETC,COM FLANGES CLASSE PN-10,INCLUSIVE O FORNECIMENTO DOS MATERIAIS PARA AS JUNTAS(ARRUELAS DE BORRACHA E PARAFUSOS COM PORCAS DE ACO INOX 316),CUSTO POR JUNTA FLANGEADA,COM DIAMETRO DE 800MM</t>
  </si>
  <si>
    <t>MONTAGEM SEM FORNECIMENTO,DE VALVULAS DE GAVETA(REGISTROS),VALVULAS DE RETENCAO,VENTOSAS,ETC,COM FLANGES CLASSE PN-10,INCLUSIVE O FORNECIMENTO DOS MATERIAIS PARA AS JUNTAS(ARRUELAS DE BORRACHA E PARAFUSOS COM PORCAS DE ACO INOX 316),CUSTO POR JUNTA FLANGEADA,COM DIAMETRO DE 900MM</t>
  </si>
  <si>
    <t>MONTAGEM SEM FORNECIMENTO,DE VALVULAS DE GAVETA(REGISTROS),VALVULAS DE RETENCAO,VENTOSAS,ETC,COM FLANGES CLASSE PN-10,INCLUSIVE O FORNECIMENTO DOS MATERIAIS PARA AS JUNTAS(ARRUELAS DE BORRACHA E PARAFUSOS COM PORCAS DE ACO INOX 316),CUSTO POR JUNTA FLANGEADA,COM DIAMETRO DE 1000MM</t>
  </si>
  <si>
    <t>MONTAGEM SEM FORNECIMENTO,DE VALVULAS DE GAVETA(REGISTROS),VALVULAS DE RETENCAO,VENTOSAS,ETC,COM FLANGES CLASSE PN-10,INCLUSIVE O FORNECIMENTO DOS MATERIAIS PARA AS JUNTAS(ARRUELAS 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</si>
  <si>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</si>
  <si>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</si>
  <si>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</si>
  <si>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</si>
  <si>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</si>
  <si>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</si>
  <si>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</si>
  <si>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</si>
  <si>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</si>
  <si>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</si>
  <si>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</si>
  <si>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</si>
  <si>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</si>
  <si>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</si>
  <si>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</si>
  <si>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</si>
  <si>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</si>
  <si>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</si>
  <si>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</si>
  <si>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</si>
  <si>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</si>
  <si>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</si>
  <si>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</si>
  <si>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</si>
  <si>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</si>
  <si>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</si>
  <si>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</si>
  <si>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</si>
  <si>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</si>
  <si>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</si>
  <si>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</si>
  <si>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</si>
  <si>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</si>
  <si>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</si>
  <si>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</si>
  <si>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</si>
  <si>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</si>
  <si>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</si>
  <si>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</si>
  <si>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</si>
  <si>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</si>
  <si>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</si>
  <si>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</si>
  <si>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</si>
  <si>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</si>
  <si>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</si>
  <si>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</si>
  <si>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</si>
  <si>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</si>
  <si>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</si>
  <si>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</si>
  <si>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</si>
  <si>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</si>
  <si>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</si>
  <si>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</si>
  <si>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</si>
  <si>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</si>
  <si>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</si>
  <si>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</si>
  <si>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</si>
  <si>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</si>
  <si>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</si>
  <si>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</si>
  <si>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</si>
  <si>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</si>
  <si>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</si>
  <si>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</si>
  <si>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</si>
  <si>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</si>
  <si>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</si>
  <si>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</si>
  <si>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</si>
  <si>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</si>
  <si>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</si>
  <si>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</si>
  <si>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</si>
  <si>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</si>
  <si>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</si>
  <si>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</si>
  <si>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</si>
  <si>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</si>
  <si>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</si>
  <si>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</si>
  <si>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</si>
  <si>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</si>
  <si>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</si>
  <si>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</si>
  <si>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</si>
  <si>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</si>
  <si>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</si>
  <si>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</si>
  <si>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</si>
  <si>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</si>
  <si>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</si>
  <si>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</si>
  <si>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</si>
  <si>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</si>
  <si>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</si>
  <si>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</si>
  <si>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</si>
  <si>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</si>
  <si>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</si>
  <si>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</si>
  <si>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</si>
  <si>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</si>
  <si>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</si>
  <si>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</si>
  <si>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</si>
  <si>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</si>
  <si>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</si>
  <si>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</si>
  <si>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</si>
  <si>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</si>
  <si>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</si>
  <si>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</si>
  <si>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</si>
  <si>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</si>
  <si>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</si>
  <si>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</si>
  <si>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</si>
  <si>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</si>
  <si>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</si>
  <si>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</si>
  <si>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</si>
  <si>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</si>
  <si>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</si>
  <si>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</si>
  <si>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</si>
  <si>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</si>
  <si>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</si>
  <si>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</si>
  <si>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</si>
  <si>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</si>
  <si>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</si>
  <si>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</si>
  <si>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</si>
  <si>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</si>
  <si>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</si>
  <si>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</si>
  <si>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</si>
  <si>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</si>
  <si>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</si>
  <si>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</si>
  <si>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</si>
  <si>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</si>
  <si>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</si>
  <si>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</si>
  <si>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</si>
  <si>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</si>
  <si>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</si>
  <si>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</si>
  <si>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</si>
  <si>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</si>
  <si>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</si>
  <si>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</si>
  <si>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</si>
  <si>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</si>
  <si>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</si>
  <si>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</si>
  <si>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</si>
  <si>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</si>
  <si>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</si>
  <si>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</si>
  <si>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</si>
  <si>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</si>
  <si>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</si>
  <si>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</si>
  <si>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</si>
  <si>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</si>
  <si>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</si>
  <si>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</si>
  <si>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</si>
  <si>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</si>
  <si>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</si>
  <si>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</si>
  <si>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</si>
  <si>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</si>
  <si>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</si>
  <si>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</si>
  <si>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</si>
  <si>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 DE RALO,UTILIZANDO ARGAMASSA DE CIMENTO E AREIA,NO TRACO 1:4.FORNECIMENTO E COLOCACAO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</si>
  <si>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</si>
  <si>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</si>
  <si>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DEGRAU DE FERRO FUNDIDO,FORMATO U,FIXADO EM CONCRETO.FORNECIMENTO E COLOCACAO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</si>
  <si>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</si>
  <si>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</si>
  <si>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</si>
  <si>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</si>
  <si>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</si>
  <si>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</si>
  <si>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</si>
  <si>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</si>
  <si>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</si>
  <si>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</si>
  <si>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</si>
  <si>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</si>
  <si>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</si>
  <si>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</si>
  <si>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</si>
  <si>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</si>
  <si>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</si>
  <si>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</si>
  <si>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</si>
  <si>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</si>
  <si>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</si>
  <si>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</si>
  <si>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</si>
  <si>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</si>
  <si>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</si>
  <si>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</si>
  <si>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</si>
  <si>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 CEDAE,DE ANEIS PRE-MOLDADOS COM DIAMETRO DE 600MM,INCLUSIVE MAO-DE-OBRA E MATERIAL</t>
  </si>
  <si>
    <t>BASE E FUNDO DE CONCRETO SIMPLES,PARA POCOS DE VISITA,PADRAO CEDAE,DE ANEIS PRE-MOLDADOS COM DIAMETRO DE 1100MM,INCLUSIVE MAO-DE-OBRA E MATERIAL,INCLUSIVE LAJE DE REDUCAO DE CONCRETO ARMADO</t>
  </si>
  <si>
    <t>BASE E FUNDO DE CONCRETO SIMPLES,PARA POCOS DE VISITA,PADRAO CEDAE,DE ANEIS PRE-MOLDADOS COM DIAMETRO DE 1500MM,INCLUSIVE MAO-DE-OBRA E MATERIAL,INCLUSIVE LAJE DE REDUCAO DE CONCRETO ARMADO</t>
  </si>
  <si>
    <t>BASE E FUNDO DE CONCRETO SIMPLES,PARA POCOS DE VISITA,PADRAO 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</si>
  <si>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</si>
  <si>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</si>
  <si>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</si>
  <si>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</si>
  <si>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</si>
  <si>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</si>
  <si>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</si>
  <si>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</si>
  <si>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</si>
  <si>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</si>
  <si>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</si>
  <si>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</si>
  <si>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</si>
  <si>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</si>
  <si>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</si>
  <si>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</si>
  <si>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</si>
  <si>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</si>
  <si>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</si>
  <si>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</si>
  <si>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</si>
  <si>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</si>
  <si>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</si>
  <si>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</si>
  <si>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</si>
  <si>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</si>
  <si>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</si>
  <si>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 DE ESPESSURA,COM 6,00M DE COMPRIMENTO E 150MM DE DIAMETRO,INCLUSIVE SOLDA E REVESTIMENTO DAS JUNTAS,EXCLUSIVE FORNECIMENTO DOS TUBOS E DOS MATERIAIS DE REVESTIMENTO DAS JUNTAS</t>
  </si>
  <si>
    <t>MONTAGEM E ASSENTAMENTO DE TUBULACAO DE CHAPA DE ACO DE 1/4" DE ESPESSURA,COM 6,00M DE COMPRIMENTO E 200MM DE DIAMETRO,INCLUSIVE SOLDA E REVESTIMENTO DAS JUNTAS,EXCLUSIVE FORNECIMENTO DOS TUBOS E DOS MATERIAIS DE REVESTIMENTO DAS JUNTAS</t>
  </si>
  <si>
    <t>MONTAGEM E ASSENTAMENTO DE TUBULACAO DE CHAPA DE ACO DE 1/4" DE ESPESSURA,COM 6,00M DE COMPRIMENTO E 250MM DE DIAMETRO,INCLUSIVE SOLDA E REVESTIMENTO DAS JUNTAS,EXCLUSIVE FORNECIMENTO DOS TUBOS E DOS MATERIAIS DE REVESTIMENTO DAS JUNTAS</t>
  </si>
  <si>
    <t>MONTAGEM E ASSENTAMENTO DE TUBULACAO DE CHAPA DE ACO DE 1/4" DE ESPESSURA,COM 6,00M DE COMPRIMENTO E 300MM DE DIAMETRO,INCLUSIVE SOLDA E REVESTIMENTO DAS JUNTAS,EXCLUSIVE FORNECIMENTO DOS TUBOS E DOS MATERIAIS DE REVESTIMENTO DAS JUNTAS</t>
  </si>
  <si>
    <t>MONTAGEM E ASSENTAMENTO DE TUBULACAO DE CHAPA DE ACO DE 1/4" DE ESPESSURA,COM 6,00M DE COMPRIMENTO E 350MM DE DIAMETRO,INCLUSIVE SOLDA E REVESTIMENTO DAS JUNTAS,EXCLUSIVE FORNECIMENTO DOS TUBOS E DOS MATERIAIS DE REVESTIMENTO DAS JUNTAS</t>
  </si>
  <si>
    <t>MONTAGEM E ASSENTAMENTO DE TUBULACAO DE CHAPA DE ACO DE 1/4" DE ESPESSURA,COM 6,00M DE COMPRIMENTO E 400MM DE DIAMETRO,INCLUSIVE SOLDA E REVESTIMENTO DAS JUNTAS,EXCLUSIVE FORNECIMENTO DOS TUBOS E DOS MATERIAIS DE REVESTIMENTO DAS JUNTAS</t>
  </si>
  <si>
    <t>MONTAGEM E ASSENTAMENTO DE TUBULACAO DE CHAPA DE ACO DE 1/4" DE ESPESSURA,COM 6,00M DE COMPRIMENTO E 450MM DE DIAMETRO,INCLUSIVE SOLDA E REVESTIMENTO DAS JUNTAS,EXCLUSIVE FORNECIMENTO DOS TUBOS E DOS MATERIAIS DE REVESTIMENTO DAS JUNTAS</t>
  </si>
  <si>
    <t>MONTAGEM E ASSENTAMENTO DE TUBULACAO DE CHAPA DE ACO DE 1/4" DE ESPESSURA,COM 6,00M DE COMPRIMENTO E 500MM DE DIAMETRO,INCLUSIVE SOLDA E REVESTIMENTO DAS JUNTAS,EXCLUSIVE FORNECIMENTO DOS TUBOS E DOS MATERIAIS DE REVESTIMENTO DAS JUNTAS</t>
  </si>
  <si>
    <t>MONTAGEM E ASSENTAMENTO DE TUBULACAO DE CHAPA DE ACO DE 1/4" DE ESPESSURA,COM 6,00M DE COMPRIMENTO E 600MM DE DIAMETRO,INCLUSIVE SOLDA E REVESTIMENTO DAS JUNTAS,EXCLUSIVE FORNECIMENTO DOS TUBOS E DOS MATERIAIS DE REVESTIMENTO DAS JUNTAS</t>
  </si>
  <si>
    <t>MONTAGEM E ASSENTAMENTO DE TUBULACAO DE CHAPA DE ACO DE 1/4" DE ESPESSURA,COM 6,00M DE COMPRIMENTO E 700MM DE DIAMETRO,INCLUSIVE SOLDA E REVESTIMENTO DAS JUNTAS,EXCLUSIVE FORNECIMENTO DOS TUBOS E DOS MATERIAIS DE REVESTIMENTO DAS JUNTAS</t>
  </si>
  <si>
    <t>MONTAGEM E ASSENTAMENTO DE TUBULACAO DE CHAPA DE ACO DE 1/4" 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</si>
  <si>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</si>
  <si>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</si>
  <si>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</si>
  <si>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</si>
  <si>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</si>
  <si>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</si>
  <si>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</si>
  <si>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</si>
  <si>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</si>
  <si>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</si>
  <si>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</si>
  <si>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 DE ESPESSURA,COM 6,00M DE COMPRIMENTO E 300MM DE DIAMETRO,INCLUSIVE SOLDA E REVESTIMENTO DAS JUNTAS,EXCLUSIVE FORNECIMENTO DOS TUBOS E DOS MATERIAIS DE REVESTIMENTO DAS JUNTAS</t>
  </si>
  <si>
    <t>MONTAGEM E ASSENTAMENTO DE TUBULACAO DE CHAPA DE ACO DE 3/8" DE ESPESSURA,COM 6,00M DE COMPRIMENTO E 350MM DE DIAMETRO,INCLUSIVE SOLDA E REVESTIMENTO DAS JUNTAS,EXCLUSIVE FORNECIMENTO DOS TUBOS E DOS MATERIAIS DE REVESTIMENTO DAS JUNTAS</t>
  </si>
  <si>
    <t>MONTAGEM E ASSENTAMENTO DE TUBULACAO DE CHAPA DE ACO DE 3/8" DE ESPESSURA,COM 6,00M DE COMPRIMENTO E 400MM DE DIAMETRO,INCLUSIVE SOLDA E REVESTIMENTO DAS JUNTAS,EXCLUSIVE FORNECIMENTO DOS TUBOS E DOS MATERIAIS DE REVESTIMENTO DAS JUNTAS</t>
  </si>
  <si>
    <t>MONTAGEM E ASSENTAMENTO DE TUBULACAO DE CHAPA DE ACO DE 3/8" DE ESPESSURA,COM 6,00M DE COMPRIMENTO E 450MM DE DIAMETRO,INCLUSIVE SOLDA E REVESTIMENTO DAS JUNTAS,EXCLUSIVE FORNECIMENTO DOS TUBOS E DOS MATERIAIS DE REVESTIMENTO DAS JUNTAS</t>
  </si>
  <si>
    <t>MONTAGEM E ASSENTAMENTO DE TUBULACAO DE CHAPA DE ACO DE 3/8" DE ESPESSURA,COM 6,00M DE COMPRIMENTO E 500MM DE DIAMETRO,INCLUSIVE SOLDA E REVESTIMENTO DAS JUNTAS,EXCLUSIVE FORNECIMENTO DOS TUBOS E DOS MATERIAIS DE REVESTIMENTO DAS JUNTAS</t>
  </si>
  <si>
    <t>MONTAGEM E ASSENTAMENTO DE TUBULACAO DE CHAPA DE ACO DE 3/8" DE ESPESSURA,COM 6,00M DE COMPRIMENTO E 600MM DE DIAMETRO,INCLUSIVE SOLDA E REVESTIMENTO DAS JUNTAS,EXCLUSIVE FORNECIMENTO DOS TUBOS E DOS MATERIAIS DE REVESTIMENTO DAS JUNTAS</t>
  </si>
  <si>
    <t>MONTAGEM E ASSENTAMENTO DE TUBULACAO DE CHAPA DE ACO DE 3/8" DE ESPESSURA,COM 6,00M DE COMPRIMENTO E 700MM DE DIAMETRO,INCLUSIVE SOLDA E REVESTIMENTO DAS JUNTAS,EXCLUSIVE FORNECIMENTO DOS TUBOS E DOS MATERIAIS DE REVESTIMENTO DAS JUNTAS</t>
  </si>
  <si>
    <t>MONTAGEM E ASSENTAMENTO DE TUBULACAO DE CHAPA DE ACO DE 3/8" DE ESPESSURA,COM 6,00M DE COMPRIMENTO E 800MM DE DIAMETRO,INCLUSIVE SOLDA E REVESTIMENTO DAS JUNTAS,EXCLUSIVE FORNECIMENTO DOS TUBOS E DOS MATERIAIS DE REVESTIMENTO DAS JUNTAS</t>
  </si>
  <si>
    <t>MONTAGEM E ASSENTAMENTO DE TUBULACAO DE CHAPA DE ACO DE 3/8" DE ESPESSURA,COM 6,00M DE COMPRIMENTO E 900MM DE DIAMETRO,INCLUSIVE SOLDA E REVESTIMENTO DAS JUNTAS,EXCLUSIVE FORNECIMENTO DOS TUBOS E DOS MATERIAIS DE REVESTIMENTO DAS JUNTAS</t>
  </si>
  <si>
    <t>MONTAGEM E ASSENTAMENTO DE TUBULACAO DE CHAPA DE ACO DE 3/8" DE ESPESSURA,COM 6,00M DE COMPRIMENTO E 1000MM DE DIAMETRO,INCLUSIVE SOLDA E REVESTIMENTO DAS JUNTAS,EXCLUSIVE FORNECIMENTO DOS TUBOS E DOS MATERIAIS DE REVESTIMENTO DAS JUNTAS</t>
  </si>
  <si>
    <t>MONTAGEM E ASSENTAMENTO DE TUBULACAO DE CHAPA DE ACO DE 3/8" DE ESPESSURA,COM 6,00M DE COMPRIMENTO E 1200MM DE DIAMETRO,INCLUSIVE SOLDA E REVESTIMENTO DAS JUNTAS,EXCLUSIVE FORNECIMENTO DOS TUBOS E DOS MATERIAIS DE REVESTIMENTO DAS JUNTAS</t>
  </si>
  <si>
    <t>MONTAGEM E ASSENTAMENTO DE TUBULACAO DE CHAPA DE ACO DE 3/8" DE ESPESSURA,COM 6,00M DE COMPRIMENTO E 1300MM DE DIAMETRO,INCLUSIVE SOLDA E REVESTIMENTO DAS JUNTAS,EXCLUSIVE FORNECIMENTO DOS TUBOS E DOS MATERIAIS DE REVESTIMENTO DAS JUNTAS</t>
  </si>
  <si>
    <t>MONTAGEM E ASSENTAMENTO DE TUBULACAO DE CHAPA DE ACO DE 3/8" DE ESPESSURA,COM 6,00M DE COMPRIMENTO E 1500MM DE DIAMETRO,INCLUSIVE SOLDA E REVESTIMENTO DAS JUNTAS,EXCLUSIVE FORNECIMENTO DOS TUBOS E DOS MATERIAIS DE REVESTIMENTO DAS JUNTAS</t>
  </si>
  <si>
    <t>MONTAGEM E ASSENTAMENTO DE TUBULACAO DE CHAPA DE ACO DE 3/8" DE ESPESSURA,COM 6,00M DE COMPRIMENTO E 2000MM DE DIAMETRO,INCLUSIVE SOLDA E REVESTIMENTO DAS JUNTAS,EXCLUSIVE FORNECIMENTO DOS TUBOS E DOS MATERIAIS DE REVESTIMENTO DAS JUNTAS</t>
  </si>
  <si>
    <t>MONTAGEM E ASSENTAMENTO DE TUBULACAO DE CHAPA DE ACO DE 3/8" 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</si>
  <si>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</si>
  <si>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 DE ESPESSURA,COM 6,00M DE COMPRIMENTO E 600MM DE DIAMETRO,INCLUSIVE SOLDA E REVESTIMENTO DAS JUNTAS,EXCLUSIVE FORNECIMENTO DOS TUBOS E DOS MATERIAIS DE REVESTIMENTO DAS JUNTAS</t>
  </si>
  <si>
    <t>MONTAGEM E ASSENTAMENTO DE TUBULACAO DE CHAPA DE ACO DE 1/2" DE ESPESSURA,COM 6,00M DE COMPRIMENTO E 700MM DE DIAMETRO,INCLUSIVE SOLDA E REVESTIMENTO DAS JUNTAS,EXCLUSIVE FORNECIMENTO DOS TUBOS E DOS MATERIAIS DE REVESTIMENTO DAS JUNTAS</t>
  </si>
  <si>
    <t>MONTAGEM E ASSENTAMENTO DE TUBULACAO DE CHAPA DE ACO DE 1/2" DE ESPESSURA,COM 6,00M DE COMPRIMENTO E 800MM DE DIAMETRO,INCLUSIVE SOLDA E REVESTIMENTO DAS JUNTAS,EXCLUSIVE FORNECIMENTO DOS TUBOS E DOS MATERIAIS DE REVESTIMENTO DAS JUNTAS</t>
  </si>
  <si>
    <t>MONTAGEM E ASSENTAMENTO DE TUBULACAO DE CHAPA DE ACO DE 1/2" DE ESPESSURA,COM 6,00M DE COMPRIMENTO E 900MM DE DIAMETRO,INCLUSIVE SOLDA E REVESTIMENTO DAS JUNTAS,EXCLUSIVE FORNECIMENTO DOS TUBOS E DOS MATERIAIS DE REVESTIMENTO DAS JUNTAS</t>
  </si>
  <si>
    <t>MONTAGEM E ASSENTAMENTO DE TUBULACAO DE CHAPA DE ACO DE 1/2" DE ESPESSURA,COM 6,00M DE COMPRIMENTO E 1000MM DE DIAMETRO,INCLUSIVE SOLDA E REVESTIMENTO DAS JUNTAS,EXCLUSIVE FORNECIMENTO DOS TUBOS E DOS MATERIAIS DE REVESTIMENTO DAS JUNTAS</t>
  </si>
  <si>
    <t>MONTAGEM E ASSENTAMENTO DE TUBULACAO DE CHAPA DE ACO DE 1/2" DE ESPESSURA,COM 6,00M DE COMPRIMENTO E 1200MM DE DIAMETRO,INCLUSIVE SOLDA E REVESTIMENTO DAS JUNTAS,EXCLUSIVE FORNECIMENTO DOS TUBOS E DOS MATERIAIS DE REVESTIMENTO DAS JUNTAS</t>
  </si>
  <si>
    <t>MONTAGEM E ASSENTAMENTO DE TUBULACAO DE CHAPA DE ACO DE 1/2" DE ESPESSURA,COM 6,00M DE COMPRIMENTO E 1500MM DE DIAMETRO,INCLUSIVE SOLDA E REVESTIMENTO DAS JUNTAS,EXCLUSIVE FORNECIMENTO DOS TUBOS E DOS MATERIAIS DE REVESTIMENTO DAS JUNTAS</t>
  </si>
  <si>
    <t>MONTAGEM E ASSENTAMENTO DE TUBULACAO DE CHAPA DE ACO DE 1/2" DE ESPESSURA,COM 6,00M DE COMPRIMENTO E 1750MM DE DIAMETRO,INCLUSIVE SOLDA E REVESTIMENTO DAS JUNTAS,EXCLUSIVE FORNECIMENTO DOS TUBOS E DOS MATERIAIS DE REVESTIMENTO DAS JUNTAS</t>
  </si>
  <si>
    <t>MONTAGEM E ASSENTAMENTO DE TUBULACAO DE CHAPA DE ACO DE 1/2" DE ESPESSURA,COM 6,00M DE COMPRIMENTO E 1800MM DE DIAMETRO,INCLUSIVE SOLDA E REVESTIMENTO DAS JUNTAS,EXCLUSIVE FORNECIMENTO DOS TUBOS E DOS MATERIAIS DE REVESTIMENTO DAS JUNTAS</t>
  </si>
  <si>
    <t>MONTAGEM E ASSENTAMENTO DE TUBULACAO DE CHAPA DE ACO DE 1/2" DE ESPESSURA,COM 6,00M DE COMPRIMENTO E 2000MM DE DIAMETRO,INCLUSIVE SOLDA E REVESTIMENTO DAS JUNTAS,EXCLUSIVE FORNECIMENTO DOS TUBOS E DOS MATERIAIS DE REVESTIMENTO DAS JUNTAS</t>
  </si>
  <si>
    <t>MONTAGEM E ASSENTAMENTO DE TUBULACAO DE CHAPA DE ACO DE 1/2" DE ESPESSURA,COM 6,00M DE COMPRIMENTO E 2500MM DE DIAMETRO,INCLUSIVE SOLDA E REVESTIMENTO DAS JUNTAS,EXCLUSIVE FORNECIMENTO DOS TUBOS E DOS MATERIAIS DE REVESTIMENTO DAS JUNTAS</t>
  </si>
  <si>
    <t>MONTAGEM E ASSENTAMENTO DE TUBULACAO DE CHAPA DE ACO DE 5/8" DE ESPESSURA,COM 6,00M DE COMPRIMENTO E 1800MM DE DIAMETRO,INCLUSIVE SOLDA E REVESTIMENTO DAS JUNTAS,EXCLUSIVE FORNECIMENTO DOS TUBOS E DOS MATERIAIS DE REVESTIMENTO DAS JUNTAS</t>
  </si>
  <si>
    <t>MONTAGEM E ASSENTAMENTO DE TUBULACAO DE CHAPA DE ACO DE 5/8" DE ESPESSURA,COM 6,00M DE COMPRIMENTO E 2000MM DE DIAMETRO,INCLUSIVE SOLDA E REVESTIMENTO DAS JUNTAS,EXCLUSIVE FORNECIMENTO DOS TUBOS E DOS MATERIAIS DE REVESTIMENTO DAS JUNTAS</t>
  </si>
  <si>
    <t>MONTAGEM E ASSENTAMENTO DE TUBULACAO DE CHAPA DE ACO DE 5/8" 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</si>
  <si>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</si>
  <si>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</si>
  <si>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</si>
  <si>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</si>
  <si>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</si>
  <si>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</si>
  <si>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</si>
  <si>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</si>
  <si>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150MM DE DIAMETRO,INCLUSIVE SOLDA E REVESTIMENTO DAS JUNTAS,EXCLUSIVE FORNECIMENTO DOS TUBOS E DOS MATERIAIS DE REVESTIMENTO DAS JUNTAS</t>
  </si>
  <si>
    <t>MONTAGEM E ASSENTAMENTO DE TUBULACAO DE CHAPA DE ACO DE 1/4" DE ESPESSURA,COM 12,00M DE COMPRIMENTO E 200MM DE DIAMETRO,INCLUSIVE SOLDA E REVESTIMENTO DAS JUNTAS,EXCLUSIVE FORNECIMENTO DOS TUBOS E DOS MATERIAIS DE REVESTIMENTO DAS JUNTAS</t>
  </si>
  <si>
    <t>MONTAGEM E ASSENTAMENTO DE TUBULACAO DE CHAPA DE ACO DE 1/4" DE ESPESSURA,COM 12,00M DE COMPRIMENTO E 250MM DE DIAMETRO,INCLUSIVE SOLDA E REVESTIMENTO DAS JUNTAS,EXCLUSIVE FORNECIMENTO DOS TUBOS E DOS MATERIAIS DE REVESTIMENTO DAS JUNTAS</t>
  </si>
  <si>
    <t>MONTAGEM E ASSENTAMENTO DE TUBULACAO DE CHAPA DE ACO DE 1/4" DE ESPESSURA,COM 12,00M DE COMPRIMENTO E 300MM DE DIAMETRO,INCLUSIVE SOLDA E REVESTIMENTO DAS JUNTAS,EXCLUSIVE FORNECIMENTO DOS TUBOS E DOS MATERIAIS DE REVESTIMENTO DAS JUNTAS</t>
  </si>
  <si>
    <t>MONTAGEM E ASSENTAMENTO DE TUBULACAO DE CHAPA DE ACO DE 1/4" DE ESPESSURA,COM 12,00M DE COMPRIMENTO E 350MM DE DIAMETRO,INCLUSIVE SOLDA E REVESTIMENTO DAS JUNTAS,EXCLUSIVE FORNECIMENTO DOS TUBOS E DOS MATERIAIS DE REVESTIMENTO DAS JUNTAS</t>
  </si>
  <si>
    <t>MONTAGEM E ASSENTAMENTO DE TUBULACAO DE CHAPA DE ACO DE 1/4" DE ESPESSURA,COM 12,00M DE COMPRIMENTO E 400MM DE DIAMETRO,INCLUSIVE SOLDA E REVESTIMENTO DAS JUNTAS,EXCLUSIVE FORNECIMENTO DOS TUBOS E MATERIAIS DE REVESTIMENTO DAS JUNTAS</t>
  </si>
  <si>
    <t>MONTAGEM E ASSENTAMENTO DE TUBULACAO DE CHAPA DE ACO DE 1/4" DE ESPESSURA,COM 12,00M DE COMPRIMENTO E 450MM DE DIAMETRO,INCLUSIVE SOLDA E REVESTIMENTO DAS JUNTAS,EXCLUSIVE FORNECIMENTO DOS TUBOS E DOS MATERIAIS DE REVESTIMENTO DAS JUNTAS</t>
  </si>
  <si>
    <t>MONTAGEM E ASSENTAMENTO DE TUBULACAO DE CHAPA DE ACO DE 1/4"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</si>
  <si>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600MM DE DIAMETRO,INCLUSIVE SOLDA E REVESTIMENTO DAS JUNTAS,EXCLUSIVE FORNECIMENTO DOS TUBOS E DOS MATERIAIS DE REVESTIMENTO DAS JUNTAS</t>
  </si>
  <si>
    <t>MONTAGEM E ASSENTAMENTO DE TUBULACAO DE CHAPA DE ACO DE 1/4" DE ESPESSURA,COM 12,00M DE COMPRIMENTO E 700MM DE DIAMETRO,INCLUSIVE SOLDA E REVESTIMENTO DAS JUNTAS,EXCLUSIVE FORNECIMENTO DOS TUBOS E DOS MATERIAIS DE REVESTIMENTO DAS JUNTAS</t>
  </si>
  <si>
    <t>MONTAGEM E ASSENTAMENTO DE TUBULACAO DE CHAPA DE ACO DE 1/4"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</si>
  <si>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</si>
  <si>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</si>
  <si>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</si>
  <si>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</si>
  <si>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</si>
  <si>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</si>
  <si>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</si>
  <si>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</si>
  <si>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</si>
  <si>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</si>
  <si>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</si>
  <si>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300MM DE DIAMETRO,INCLUSIVE SOLDA E REVESTIMENTO DAS JUNTAS,EXCLUSIVE FORNECIMENTO DOS TUBOS E DOS MATERIAIS DE REVESTIMENTO DAS JUNTAS</t>
  </si>
  <si>
    <t>MONTAGEM E ASSENTAMENTO DE TUBULACAO DE CHAPA DE ACO DE 3/8" DE ESPESSURA,COM 12,00M DE COMPRIMENTO E 350MM DE DIAMETRO,INCLUSIVE SOLDA E REVESTIMENTO DAS JUNTAS,EXCLUSIVE FORNECIMENTO DOS TUBOS E DOS MATERIAIS DE REVESTIMENTO DAS JUNTAS</t>
  </si>
  <si>
    <t>MONTAGEM E ASSENTAMENTO DE TUBULACAO DE CHAPA DE ACO DE 3/8" DE ESPESSURA,COM 12,00M DE COMPRIMENTO E 400MM DE DIAMETRO,INCLUSIVE SOLDA E REVESTIMENTO DAS JUNTAS,EXCLUSIVE FORNECIMENTO DOS TUBOS E DOS MATERIAIS DE REVESTIMENTO DAS JUNTAS</t>
  </si>
  <si>
    <t>MONTAGEM E ASSENTAMENTO DE TUBULACAO DE CHAPA DE ACO DE 3/8" DE ESPESSURA,COM 12,00M DE COMPRIMENTO E 450MM DE DIAMETRO,INCLUSIVE SOLDA E REVESTIMENTO DAS JUNTAS,EXCLUSIVE FORNECIMENTO DOS TUBOS E DOS MATERIAIS DE REVESTIMENTO DAS JUNTAS</t>
  </si>
  <si>
    <t>MONTAGEM E ASSENTAMENTO DE TUBULACAO DE CHAPA DE ACO DE 3/8" DE ESPESSURA,COM 12,00M DE COMPRIMENTO E 500MM DE DIAMETRO,INCLUSIVE SOLDA E REVESTIMENTO DAS JUNTAS,EXCLUSIVE FORNECIMENTO DOS TUBOS E DOS MATERIAIS DE REVESTIMENTO DAS JUNTAS</t>
  </si>
  <si>
    <t>MONTAGEM E ASSENTAMENTO DE TUBULACAO DE CHAPA DE ACO DE 3/8" DE ESPESSURA,COM 12,00M DE COMPRIMENTO E 600MM DE DIAMETRO,INCLUSIVE SOLDA E REVESTIMENTO DAS JUNTAS,EXCLUSIVE FORNECIMENTO DOS TUBOS E DOS MATERIAIS DE REVESTIMENTO DAS JUNTAS</t>
  </si>
  <si>
    <t>MONTAGEM E ASSENTAMENTO DE TUBULACAO DE CHAPA DE ACO DE 3/8" DE ESPESSURA,COM 12,00M DE COMPRIMENTO E 700MM DE DIAMETRO,INCLUSIVE SOLDA E REVESTIMENTO DAS JUNTAS,EXCLUSIVE FORNECIMENTO DOS TUBOS E DOS MATERIAIS DE REVESTIMENTO DAS JUNTAS</t>
  </si>
  <si>
    <t>MONTAGEM E ASSENTAMENTO DE TUBULACAO DE CHAPA DE ACO DE 3/8" DE ESPESSURA,COM 12,00M DE COMPRIMENTO E 800MM DE DIAMETRO,INCLUSIVE SOLDA E REVESTIMENTO DAS JUNTAS,EXCLUSIVE FORNECIMENTO DOS TUBOS E DOS MATERIAIS DE REVESTIMENTO DAS JUNTAS</t>
  </si>
  <si>
    <t>MONTAGEM E ASSENTAMENTO DE TUBULACAO DE CHAPA DE ACO DE 3/8" DE ESPESSURA,COM 12,00M DE COMPRIMENTO E 900MM DE DIAMETRO,INCLUSIVE SOLDA E REVESTIMENTO DAS JUNTAS,EXCLUSIVE FORNECIMENTO DOS TUBOS E DOS MATERIAIS DE REVESTIMENTO DAS JUNTAS</t>
  </si>
  <si>
    <t>MONTAGEM E ASSENTAMENTO DE TUBULACAO DE CHAPA DE ACO DE 3/8" DE ESPESSURA,COM 12,00M DE COMPRIMENTO E 1000MM DE DIAMETRO,INCLUSIVE SOLDA E REVESTIMENTO DAS JUNTAS,EXCLUSIVE FORNECIMENTO DOS TUBOS E DOS MATERIAIS DE REVESTIMENTO DAS JUNTAS</t>
  </si>
  <si>
    <t>MONTAGEM E ASSENTAMENTO DE TUBULACAO DE CHAPA DE ACO DE 3/8"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</si>
  <si>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1300MM DE DIAMETRO,INCLUSIVE SOLDA E REVESTIMENTO DAS JUNTAS,EXCLUSIVE FORNECIMENTO DOS TUBOS E DOS MATERIAIS DE REVESTIMENTO DAS JUNTAS</t>
  </si>
  <si>
    <t>MONTAGEM E ASSENTAMENTO DE TUBULACAO DE CHAPA DE ACO DE 3/8" DE ESPESSURA,COM 12,00M DE COMPRIMENTO E 1500MM DE DIAMETRO,INCLUSIVE SOLDA E REVESTIMENTO DAS JUNTAS,EXCLUSIVE FORNECIMENTO DOS TUBOS E DOS MATERIAIS DE REVESTIMENTO DAS JUNTAS</t>
  </si>
  <si>
    <t>MONTAGEM E ASSENTAMENTO DE TUBULACAO DE CHAPA DE ACO DE 3/8" DE ESPESSURA,COM 12,00M DE COMPRIMENTO E 2000MM DE DIAMETRO,INCLUSIVE SOLDA E REVESTIMENTO DAS JUNTAS,EXCLUSIVE FORNECIMENTO DOS TUBOS E DOS MATERIAIS DE REVESTIMENTO DAS JUNTAS</t>
  </si>
  <si>
    <t>MONTAGEM E ASSENTAMENTO DE TUBULACAO DE CHAPA DE ACO DE 3/8" DE ESPESSURA,COM 12,00M DE COMPRIMENTO E 2500MM DE DIAMETRO,INCLUSIVE SOLDA E REVESTIMENTO DAS JUNTAS,EXCLUSIVE FORNECIMENTO DOS TUBOS E DOS MATERIAIS DE REVESTIMENTO DAS JUNTAS</t>
  </si>
  <si>
    <t>MONTAGEM E ASSENTAMENTO DE TUBULACAO DE CHAPA DE ACO DE 1/2" DE ESPESSURA,COM 12,00M DE COMPRIMENTO E 500MM DE DIAMETRO,INCLUSIVE SOLDA E REVESTIMENTO DAS JUNTAS,EXCLUSIVE FORNECIMENTO DOS TUBOS E DOS MATERIAIS DE REVESTIMENTO DAS JUNTAS</t>
  </si>
  <si>
    <t>MONTAGEM E ASSENTAMENTO DE TUBULACAO DE CHAPA DE ACO DE 1/2" DE ESPESSURA,COM 12,00M DE COMPRIMENTO E 600MM DE DIAMETRO,INCLUSIVE SOLDA E REVESTIMENTO DAS JUNTAS,EXCLUSIVE FORNECIMENTO DOS TUBOS E DOS MATERIAIS DE REVESTIMENTO DAS JUNTAS</t>
  </si>
  <si>
    <t>MONTAGEM E ASSENTAMENTO DE TUBULACAO DE CHAPA DE ACO DE 1/2" DE ESPESSURA,COM 12,00M DE COMPRIMENTO E 700MM DE DIAMETRO,INCLUSIVE SOLDA E REVESTIMENTO DAS JUNTAS,EXCLUSIVE FORNECIMENTO DOS TUBOS E DOS MATERIAIS DE REVESTIMENTO DAS JUNTAS</t>
  </si>
  <si>
    <t>MONTAGEM E ASSENTAMENTO DE TUBULACAO DE CHAPA DE ACO DE 1/2" DE ESPESSURA,COM 12,00M DE COMPRIMENTO E 800MM DE DIAMETRO,INCLUSIVE SOLDA E REVESTIMENTO DAS JUNTAS,EXCLUSIVE FORNECIMENTO DOS TUBOS E DOS MATERIAIS DE REVESTIMENTO DAS JUNTAS</t>
  </si>
  <si>
    <t>MONTAGEM E ASSENTAMENTO DE TUBULACAO DE CHAPA DE ACO DE 1/2" DE ESPESSURA,COM 12,00M DE COMPRIMENTO E 900MM DE DIAMETRO,INCLUSIVE SOLDA E REVESTIMENTO DAS JUNTAS,EXCLUSIVE FORNECIMENTO DOS TUBOS E DOS MATERIAIS DE REVESTIMENTO DAS JUNTAS</t>
  </si>
  <si>
    <t>MONTAGEM E ASSENTAMENTO DE TUBULACAO DE CHAPA DE ACO DE 1/2" DE ESPESSURA,COM 12,00M DE COMPRIMENTO E 1000MM DE DIAMETRO,INCLUSIVE SOLDA E REVESTIMENTO DAS JUNTAS,EXCLUSIVE FORNECIMENTO DOS TUBOS E DOS MATERIAIS DE REVESTIMENTO DAS JUNTAS</t>
  </si>
  <si>
    <t>MONTAGEM E ASSENTAMENTO DE TUBULACAO DE CHAPA DE ACO DE 1/2" DE ESPESSURA,COM 12,00M DE COMPRIMENTO E 1200MM DE DIAMETRO,INCLUSIVE SOLDA E REVESTIMENTO DAS JUNTAS,EXCLUSIVE FORNECIMENTO DOS TUBOS E DOS MATERIAIS DE REVESTIMENTO DAS JUNTAS</t>
  </si>
  <si>
    <t>MONTAGEM E ASSENTAMENTO DE TUBULACAO DE CHAPA DE ACO DE 1/2" DE ESPESSURA,COM 12,00M DE COMPRIMENTO E 1500MM DE DIAMETRO,INCLUSIVE SOLDA E REVESTIMENTO DAS JUNTAS,EXCLUSIVE FORNECIMENTO DOS TUBOS E DOS MATERIAIS DE REVESTIMENTO DAS JUNTAS</t>
  </si>
  <si>
    <t>MONTAGEM E ASSENTAMENTO DE TUBULACAO DE CHAPA DE ACO DE 1/2" DE ESPESSURA,COM 12,00M DE COMPRIMENTO E 1750MM DE DIAMETRO,INCLUSIVE SOLDA E REVESTIMENTO DAS JUNTAS,EXCLUSIVE FORNECIMENTO DOS TUBOS E DOS MATERIAIS DE REVESTIMENTO DAS JUNTAS</t>
  </si>
  <si>
    <t>MONTAGEM E ASSENTAMENTO DE TUBULACAO DE CHAPA DE ACO DE 1/2" DE ESPESSURA,COM 12,00M DE COMPRIMENTO E 1800MM DE DIAMETRO,INCLUSIVE SOLDA E REVESTIMENTO DAS JUNTAS,EXCLUSIVE FORNECIMENTO DOS TUBOS E DOS MATERIAIS DE REVESTIMENTO DAS JUNTAS</t>
  </si>
  <si>
    <t>MONTAGEM E ASSENTAMENTO DE TUBULACAO DE CHAPA DE ACO DE 1/2" DE ESPESSURA,COM 12,00M DE COMPRIMENTO E 2000MM DE DIAMETRO,INCLUSIVE SOLDA E REVESTIMENTO DAS JUNTAS,EXCLUSIVE FORNECIMENTO DOS TUBOS E DOS MATERIAIS DE REVESTIMENTO DAS JUNTAS</t>
  </si>
  <si>
    <t>MONTAGEM E ASSENTAMENTO DE TUBULACAO DE CHAPA DE ACO DE 1/2" DE ESPESSURA,COM 12,00M DE COMPRIMENTO E 2500MM DE DIAMETRO,INCLUSIVE SOLDA E REVESTIMENTO DAS JUNTAS,EXCLUSIVE FORNECIMENTO DOS TUBOS E DOS MATERIAIS DE REVESTIMENTO DAS JUNTAS</t>
  </si>
  <si>
    <t>MONTAGEM E ASSENTAMENTO DE TUBULACAO DE CHAPA DE ACO DE 5/8" DE ESPESSURA,COM 12,00M DE COMPRIMENTO E 1800MM DE DIAMETRO,INCLUSIVE SOLDA E REVESTIMENTO DAS JUNTAS,EXCLUSIVE FORNECIMENTO DOS TUBOS E DOS MATERIAIS DE REVESTIMENTO DAS JUNTAS</t>
  </si>
  <si>
    <t>MONTAGEM E ASSENTAMENTO DE TUBULACAO DE CHAPA DE ACO DE 5/8" DE ESPESSURA,COM 12,00M DE COMPRIMENTO E 2000MM DE DIAMETRO,INCLUSIVE SOLDA E REVESTIMENTO DAS JUNTAS,EXCLUSIVE FORNECIMENTO DOS TUBOS E DOS MATERIAIS DE REVESTIMENTO DAS JUNTAS</t>
  </si>
  <si>
    <t>MONTAGEM E ASSENTAMENTO DE TUBULACAO DE CHAPA DE ACO DE 5/8" DE ESPESSURA,COM 12,00M DE COMPRIMENTO E 2500MM DE DIAMETRO,INCLUSIVE SOLDA E REVESTIMENTO DAS JUNTAS,EXCLUSIVE FORNECIMENTO DOS TUBOS E DOS MATERIAIS DE REVESTIMENTO DAS JUNTAS</t>
  </si>
  <si>
    <t>MONTAGEM E ASSENTAMENTO DE PECAS DE ACO,POR JUNTA SOLDADA DE 2" DE DIAMETRO,INCLUSIVE SOLDA, EXCLUSIVE FORNECIMENTO DASPECAS</t>
  </si>
  <si>
    <t>MONTAGEM E ASSENTAMENTO DE PECAS DE ACO,POR JUNTA SOLDADA DE 3" DE DIAMETRO,INCLUSIVE SOLDA, EXCLUSIVE FORNECIMENTO DASPECAS</t>
  </si>
  <si>
    <t>MONTAGEM E ASSENTAMENTO DE PECAS DE ACO,POR JUNTA SOLDADA DE 4" DE DIAMETRO,INCLUSIVE SOLDA, EXCLUSIVE FORNECIMENTO DASPECAS</t>
  </si>
  <si>
    <t>MONTAGEM E ASSENTAMENTO DE PECAS DE CHAPA DE ACO DE 3/16" DE ESPESSURA,POR JUNTA SOLDADA,DE 150MM DE DIAMETRO,INCLUSIVESOLDA,EXCLUSIVE FORNECIMENTO DAS PECAS E DOS MATERIAIS DE REVESTIMENTO DAS JUNTAS</t>
  </si>
  <si>
    <t>MONTAGEM E ASSENTAMENTO DE PECAS DE CHAPA DE ACO DE 3/16" DE ESPESSURA,POR JUNTA SOLDADA,DE 200MM DE DIAMETRO,INCLUSIVESOLDA,EXCLUSIVE FORNECIMENTO DAS PECAS E DOS MATERIAIS DE REVESTIMENTO DAS JUNTAS</t>
  </si>
  <si>
    <t>MONTAGEM E ASSENTAMENTO DE PECAS DE CHAPA DE ACO DE 3/16" DE ESPESSURA,POR JUNTA SOLDADA,DE 250MM DE DIAMETRO,INCLUSIVESOLDA,EXCLUSIVE FORNECIMENTO DAS PECAS E DOS MATERIAIS DE REVESTIMENTO DAS JUNTAS</t>
  </si>
  <si>
    <t>MONTAGEM E ASSENTAMENTO DE PECAS DE CHAPA DE ACO DE 3/16" DE ESPESSURA,POR JUNTA SOLDADA,DE 300MM DE DIAMETRO,INCLUSIVESOLDA,EXCLUSIVE FORNECIMENTO DAS PECAS E DOS MATERIAIS DE REVESTIMENTO DAS JUNTAS</t>
  </si>
  <si>
    <t>MONTAGEM E ASSENTAMENTO DE PECAS DE CHAPA DE ACO DE 3/16" DE ESPESSURA,POR JUNTA SOLDADA,DE 350MM DE DIAMETRO,INCLUSIVESOLDA,EXCLUSIVE FORNECIMENTO DAS PECAS E DOS MATERIAIS DE REVESTIMENTO DAS JUNTAS</t>
  </si>
  <si>
    <t>MONTAGEM E ASSENTAMENTO DE PECAS DE CHAPA DE ACO DE 3/16" DE ESPESSURA,POR JUNTA SOLDADA,DE 400MM DE DIAMETRO,INCLUSIVESOLDA,EXCLUSIVE FORNECIMENTO DAS PECAS E DOS MATERIAIS DE REVESTIMENTO DAS JUNTAS</t>
  </si>
  <si>
    <t>MONTAGEM E ASSENTAMENTO DE PECAS DE CHAPA DE ACO DE 3/16" DE ESPESSURA,POR JUNTA SOLDADA,DE 450MM DE DIAMETRO,INCLUSIVESOLDA,EXCLUSIVE FORNECIMENTO DAS PECAS E DOS MATERIAIS DE REVESTIMENTO DAS JUNTAS</t>
  </si>
  <si>
    <t>MONTAGEM E ASSENTAMENTO DE PECAS DE CHAPA DE ACO DE 3/16" DE 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</si>
  <si>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</si>
  <si>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</si>
  <si>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</si>
  <si>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</si>
  <si>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</si>
  <si>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</si>
  <si>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</si>
  <si>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</si>
  <si>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</si>
  <si>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</si>
  <si>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</si>
  <si>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 ESPESSURA,POR JUNTA SOLDADA,DE 300MM DE DIAMETRO,INCLUSIVESOLDA,EXCLUSIVE FORNECIMENTO DAS PECAS E DOS MATERIAIS DE REVESTIMENTO DAS JUNTAS</t>
  </si>
  <si>
    <t>MONTAGEM E ASSENTAMENTO DE PECAS DE CHAPA DE ACO DE 5/16" DE ESPESSURA,POR JUNTA SOLDADA,DE 350MM DE DIAMETRO,INCLUSIVESOLDA,EXCLUSIVE FORNECIMENTO DAS PECAS E DOS MATERIAIS DE REVESTIMENTO DAS JUNTAS</t>
  </si>
  <si>
    <t>MONTAGEM E ASSENTAMENTO DE PECAS DE CHAPA DE ACO DE 5/16" DE ESPESSURA,POR JUNTA SOLDADA,DE 400MM DE DIAMETRO,INCLUSIVESOLDA,EXCLUSIVE FORNECIMENTO DAS PECAS E DOS MATERIAIS DE REVESTIMENTO DAS JUNTAS</t>
  </si>
  <si>
    <t>MONTAGEM E ASSENTAMENTO DE PECAS DE CHAPA DE ACO DE 5/16" DE ESPESSURA,POR JUNTA SOLDADA,DE 450MM DE DIAMETRO,INCLUSIVESOLDA,EXCLUSIVE FORNECIMENTO DAS PECAS E DOS MATERIAIS DE REVESTIMENTO DAS JUNTAS</t>
  </si>
  <si>
    <t>MONTAGEM E ASSENTAMENTO DE PECAS DE CHAPA DE ACO DE 5/16" DE ESPESSURA,POR JUNTA SOLDADA,DE 500MM DE DIAMETRO,INCLUSIVESOLDA,EXCLUSIVE FORNECIMENTO DAS PECAS E DOS MATERIAIS DE REVESTIMENTO DAS JUNTAS</t>
  </si>
  <si>
    <t>MONTAGEM E ASSENTAMENTO DE PECAS DE CHAPA DE ACO DE 5/16" DE ESPESSURA,POR JUNTA SOLDADA,DE 600MM DE DIAMETRO,INCLUSIVESOLDA,EXCLUSIVE FORNECIMENTO DAS PECAS E DOS MATERIAIS DE REVESTIMENTO DAS JUNTAS</t>
  </si>
  <si>
    <t>MONTAGEM E ASSENTAMENTO DE PECAS DE CHAPA DE ACO DE 5/16" DE ESPESSURA,POR JUNTA SOLDADA,DE 700MM DE DIAMETRO,INCLUSIVESOLDA,EXCLUSIVE FORNECIMENTO DAS PECAS E DOS MATERIAIS DE REVESTIMENTO DAS JUNTAS</t>
  </si>
  <si>
    <t>MONTAGEM E ASSENTAMENTO DE PECAS DE CHAPA DE ACO DE 5/16" DE ESPESSURA,POR JUNTA SOLDADA,DE 800MM DE DIAMETRO,INCLUSIVESOLDA,EXCLUSIVE FORNECIMENTO DAS PECAS E DOS MATERIAIS DE REVESTIMENTO DAS JUNTAS</t>
  </si>
  <si>
    <t>MONTAGEM E ASSENTAMENTO DE PECAS DE CHAPA DE ACO DE 5/16" DE ESPESSURA,POR JUNTA SOLDADA,DE 900MM DE DIAMETRO,INCLUSIVESOLDA,EXCLUSIVE FORNECIMENTO DAS PECAS E DOS MATERIAIS DE REVESTIMENTO DAS JUNTAS</t>
  </si>
  <si>
    <t>MONTAGEM E ASSENTAMENTO DE PECAS DE CHAPA DE ACO DE 5/16" DE ESPESSURA,POR JUNTA SOLDADA,DE 1000MM DE DIAMETRO,INCLUSIVE SOLDA,EXCLUSIVE FORNECIMENTO DAS PECAS E DOS MATERIAIS DE REVESTIMENTO DAS JUNTAS</t>
  </si>
  <si>
    <t>MONTAGEM E ASSENTAMENTO DE PECAS DE CHAPA DE ACO DE 5/16" DE ESPESSURA,POR JUNTA SOLDADA,DE 1200MM DE DIAMETRO,INCLUSIVE 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</si>
  <si>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</si>
  <si>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</si>
  <si>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</si>
  <si>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</si>
  <si>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</si>
  <si>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</si>
  <si>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</si>
  <si>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</si>
  <si>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</si>
  <si>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</si>
  <si>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</si>
  <si>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</si>
  <si>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</si>
  <si>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</si>
  <si>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</si>
  <si>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</si>
  <si>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</si>
  <si>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</si>
  <si>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</si>
  <si>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</si>
  <si>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</si>
  <si>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</si>
  <si>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</si>
  <si>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</si>
  <si>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</si>
  <si>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</si>
  <si>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</si>
  <si>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</si>
  <si>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</si>
  <si>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</si>
  <si>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</si>
  <si>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</si>
  <si>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</si>
  <si>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</si>
  <si>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</si>
  <si>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</si>
  <si>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</si>
  <si>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</si>
  <si>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</si>
  <si>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</si>
  <si>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 REVESTIMENTO DA JUNTA IDENTICO AO ORIGINAL</t>
  </si>
  <si>
    <t>EXECUCAO DE DEFLEXAO ATE 22°30',NO CAMPO,EM TUBULACAO DE CHAPA DE ACO SOLDADO COM ESPESSURA DE 1/4" E DIAMETRO DE 250MM,COMPREENDENDO POSICIONAMENTO DO TUBO,REMOCAO DE REVESTIMENTOS,CORTE OBLIQUO,GIRO DE 180°,PREPARO DAS PONTAS,SOLDA E NOVO 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</si>
  <si>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</si>
  <si>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 REVESTIMENTO DA JUNTA IDENTICO AO ORIGINAL</t>
  </si>
  <si>
    <t>EXECUCAO DE DEFLEXAO ATE 22°30',NO CAMPO,EM TUBULACAO DE CHAPA DE ACO SOLDADO COM ESPESSURA DE 1/4" E DIAMETRO DE 400MM,COMPREENDENDO POSICIONAMENTO DO TUBO,REMOCAO DE REVESTIMENTOS,CORTE OBLIQUO,GIRO DE 180°,PREPARO DAS PONTAS,SOLDA E NOVO REVESTIMENTO DA JUNTA IDENTICO AO ORIGINAL</t>
  </si>
  <si>
    <t>EXECUCAO DE DEFLEXAO ATE 22°30',NO CAMPO,EM TUBULACAO DE CHAPA DE ACO SOLDADO COM ESPESSURA DE 1/4" E DIAMETRO DE 450MM,COMPREENDENDO POSICIONAMENTO DO TUBO,REMOCAO DE REVESTIMENTOS,CORTE OBLIQUO,GIRO DE 180°,PREPARO DAS PONTAS,SOLDA E NOVO REVESTIMENTO DA JUNTA IDENTICO AO ORIGINAL</t>
  </si>
  <si>
    <t>EXECUCAO DE DEFLEXAO ATE 22°30',NO CAMPO,EM TUBULACAO DE CHAPA DE ACO SOLDADO COM ESPESSURA DE 1/4" E DIAMETRO DE 500MM,COMPREENDENDO POSICIONAMENTO DO TUBO,REMOCAO DE REVESTIMENTOS,CORTE OBLIQUO,GIRO DE 180°,PREPARO DAS PONTAS,SOLDA E NOVO REVESTIMENTO DA JUNTA IDENTICO AO ORIGINAL</t>
  </si>
  <si>
    <t>EXECUCAO DE DEFLEXAO ATE 22°30',NO CAMPO,EM TUBULACAO DE CHAPA DE ACO SOLDADO COM ESPESSURA DE 1/4" E DIAMETRO DE 600MM,COMPREENDENDO POSICIONAMENTO DO TUBO,REMOCAO DE REVESTIMENTOS,CORTE OBLIQUO,GIRO DE 180°,PREPARO DAS PONTAS,SOLDA E NOVO REVESTIMENTO DA JUNTA IDENTICO AO ORIGINAL</t>
  </si>
  <si>
    <t>EXECUCAO DE DEFLEXAO ATE 22°30',NO CAMPO,EM TUBULACAO DE CHAPA DE ACO SOLDADO COM ESPESSURA DE 1/4"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</si>
  <si>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</si>
  <si>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</si>
  <si>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</si>
  <si>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</si>
  <si>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</si>
  <si>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</si>
  <si>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</si>
  <si>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</si>
  <si>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</si>
  <si>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</si>
  <si>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</si>
  <si>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</si>
  <si>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 REVESTIMENTO DA JUNTA IDENTICO AO ORIGINAL</t>
  </si>
  <si>
    <t>EXECUCAO DE DEFLEXAO ATE 22°30',NO CAMPO,EM TUBULACAO DE CHAPA DE ACO SOLDADO COM ESPESSURA DE 3/8" E DIAMETRO DE 350MM,COMPREENDENDO POSICIONAMENTO DO TUBO,REMOCAO DE REVESTIMENTOS,CORTE OBLIQUO,GIRO DE 180°,PREPARO DAS PONTAS,SOLDA E NOVO REVESTIMENTO DA JUNTA IDENTICO AO ORIGINAL</t>
  </si>
  <si>
    <t>EXECUCAO DE DEFLEXAO ATE 22°30',NO CAMPO,EM TUBULACAO DE CHAPA DE ACO SOLDADO COM ESPESSURA DE 3/8" E DIAMETRO DE 400MM,COMPREENDENDO POSICIONAMENTO DO TUBO,REMOCAO DE REVESTIMENTOS,CORTE OBLIQUO,GIRO DE 180°,PREPARO DAS PONTAS,SOLDA E NOVO REVESTIMENTO DA JUNTA IDENTICO AO ORIGINAL</t>
  </si>
  <si>
    <t>EXECUCAO DE DEFLEXAO ATE 22°30',NO CAMPO,EM TUBULACAO DE CHAPA DE ACO SOLDADO COM ESPESSURA DE 3/8" E DIAMETRO DE 450MM,COMPREENDENDO POSICIONAMENTO DO TUBO,REMOCAO DE REVESTIMENTOS,CORTE OBLIQUO,GIRO DE 180°,PREPARO DAS PONTAS,SOLDA E NOVO REVESTIMENTO DA JUNTA IDENTICO AO ORIGINAL</t>
  </si>
  <si>
    <t>EXECUCAO DE DEFLEXAO ATE 22°30',NO CAMPO,EM TUBULACAO DE CHAPA DE ACO SOLDADO COM ESPESSURA DE 3/8" E DIAMETRO DE 500MM,COMPREENDENDO POSICIONAMENTO DO TUBO,REMOCAO DE REVESTIMENTOS,CORTE OBLIQUO,GIRO DE 180°,PREPARO DAS PONTAS,SOLDA E NOVO REVESTIMENTO DA JUNTA IDENTICO AO ORIGINAL</t>
  </si>
  <si>
    <t>EXECUCAO DE DEFLEXAO ATE 22°30',NO CAMPO,EM TUBULACAO DE CHAPA DE ACO SOLDADO COM ESPESSURA DE 3/8" E DIAMETRO DE 600MM,COMPREENDENDO POSICIONAMENTO DO TUBO,REMOCAO DE REVESTIMENTOS,CORTE OBLIQUO,GIRO DE 180°,PREPARO DAS PONTAS,SOLDA E NOVO REVESTIMENTO DA JUNTA IDENTICO AO ORIGINAL</t>
  </si>
  <si>
    <t>EXECUCAO DE DEFLEXAO ATE 22°30',NO CAMPO,EM TUBULACAO DE CHAPA DE ACO SOLDADO COM ESPESSURA DE 3/8" E DIAMETRO DE 700MM,COMPREENDENDO POSICIONAMENTO DO TUBO,REMOCAO DE REVESTIMENTOS,CORTE OBLIQUO,GIRO DE 180°,PREPARO DAS PONTAS,SOLDA E NOVO REVESTIMENTO DA JUNTA IDENTICO AO ORIGINAL</t>
  </si>
  <si>
    <t>EXECUCAO DE DEFLEXAO ATE 22°30',NO CAMPO,EM TUBULACAO DE CHAPA DE ACO SOLDADO COM ESPESSURA DE 3/8" E DIAMETRO DE 800MM,COMPREENDENDO POSICIONAMENTO DO TUBO,REMOCAO DE REVESTIMENTOS,CORTE OBLIQUO,GIRO DE 180°,PREPARO DAS PONTAS,SOLDA E NOVO REVESTIMENTO DA JUNTA IDENTICO AO ORIGINAL</t>
  </si>
  <si>
    <t>EXECUCAO DE DEFLEXAO ATE 22°30',NO CAMPO,EM TUBULACAO DE CHAPA DE ACO SOLDADO COM ESPESSURA DE 3/8" E DIAMETRO DE 900MM,COMPREENDENDO POSICIONAMENTO DO TUBO,REMOCAO DE REVESTIMENTOS,CORTE OBLIQUO,GIRO DE 180°,PREPARO DAS PONTAS,SOLDA E NOVO 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</si>
  <si>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</si>
  <si>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</si>
  <si>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</si>
  <si>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</si>
  <si>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</si>
  <si>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</si>
  <si>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 REVESTIMENTO DA JUNTA IDENTICO AO ORIGINAL</t>
  </si>
  <si>
    <t>EXECUCAO DE DEFLEXAO ATE 22°30',NO CAMPO,EM TUBULACAO DE CHAPA DE ACO SOLDADO COM ESPESSURA DE 1/2" E DIAMETRO DE 600MM,COMPREENDENDO POSICIONAMENTO DO TUBO,REMOCAO DE REVESTIMENTOS,CORTE OBLIQUO,GIRO DE 180°,PREPARO DAS PONTAS,SOLDA E NOVO REVESTIMENTO DA JUNTA IDENTICO AO ORIGINAL</t>
  </si>
  <si>
    <t>EXECUCAO DE DEFLEXAO ATE 22°30',NO CAMPO,EM TUBULACAO DE CHAPA DE ACO SOLDADO COM ESPESSURA DE 1/2" E DIAMETRO DE 700MM,COMPREENDENDO POSICIONAMENTO DO TUBO,REMOCAO DE REVESTIMENTOS,CORTE OBLIQUO,GIRO DE 180°,PREPARO DAS PONTAS,SOLDA E NOVO REVESTIMENTO DA JUNTA IDENTICO AO ORIGINAL</t>
  </si>
  <si>
    <t>EXECUCAO DE DEFLEXAO ATE 22°30',NO CAMPO,EM TUBULACAO DE CHAPA DE ACO SOLDADO POR ESPESSURA DE 1/2" E DIAMETRO DE 800MM,COMPREENDENDO POSICIONAMENTO DO TUBO,REMOCAO DE REVESTIMENTOS,CORTE OBLIQUO,GIRO DE 180°,PREPARO DAS PONTAS,SOLDA E NOVO REVESTIMENTO DA JUNTA IDENTICO AO ORIGINAL</t>
  </si>
  <si>
    <t>EXECUCAO DE DEFLEXAO ATE 22°30',NO CAMPO,EM TUBULACAO DE CHAPA DE ACO SOLDADO COM ESPESSURA DE 1/2" E DIAMETRO DE 900MM,,COMPREENDENDO POSICIONAMENTO DO TUBO,REMOCAO DE REVESTIMENTS,CORTE OBLIQUO,GIRO DE 180°,PREPARO DAS PONTAS,SOLDA E NOVO 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</si>
  <si>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</si>
  <si>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</si>
  <si>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</si>
  <si>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</si>
  <si>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</si>
  <si>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</si>
  <si>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</si>
  <si>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</si>
  <si>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</si>
  <si>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</si>
  <si>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 DO TUBO</t>
  </si>
  <si>
    <t>MONTAGEM DE PESCOCO DE DERIVACAO DE ACO,DIAMETRO DE 200MM,SOLDADO EM TUBO DUCTIL COM ELETRODO ESPECIAL,INCLUSIVE FURACAO DO TUBO</t>
  </si>
  <si>
    <t>MONTAGEM DE PESCOCO DE DERIVACAO DE ACO,DIAMETRO DE 100MM,SOLDADO EM TUBO DUCTIL COM ELETRODO ESPECIAL,INCLUSIVE FURACAO 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</si>
  <si>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</si>
  <si>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</si>
  <si>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</si>
  <si>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</si>
  <si>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</si>
  <si>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</si>
  <si>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</si>
  <si>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</si>
  <si>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</si>
  <si>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</si>
  <si>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</si>
  <si>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</si>
  <si>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</si>
  <si>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</si>
  <si>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</si>
  <si>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</si>
  <si>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</si>
  <si>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</si>
  <si>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</si>
  <si>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</si>
  <si>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</si>
  <si>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</si>
  <si>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</si>
  <si>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</si>
  <si>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</si>
  <si>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</si>
  <si>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</si>
  <si>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</si>
  <si>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</si>
  <si>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</si>
  <si>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</si>
  <si>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</si>
  <si>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</si>
  <si>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</si>
  <si>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</si>
  <si>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</si>
  <si>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</si>
  <si>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</si>
  <si>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</si>
  <si>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</si>
  <si>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</si>
  <si>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</si>
  <si>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</si>
  <si>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</si>
  <si>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 31,00 A 50,00M,NO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</si>
  <si>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</si>
  <si>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</si>
  <si>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</si>
  <si>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</si>
  <si>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</si>
  <si>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</si>
  <si>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</si>
  <si>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</si>
  <si>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</si>
  <si>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 ASSENTAMENTO</t>
  </si>
  <si>
    <t>SELIM CERAMICO PARA LIGACAO DE ESGOTOS,DE 200MMX100MM,INCLUSIVE ARGAMASSA DE CIMENTO E AREIA NO TRACO 1:4.FORNECIMENTO E ASSENTAMENTO</t>
  </si>
  <si>
    <t>SELIM CERAMICO PARA LIGACAO DE ESGOTOS,DE 200MMX150MM,INCLUSIVE ARGAMASSA DE CIMENTO E AREIA NO TRACO 1:4.FORNECIMENTO E ASSENTAMENTO</t>
  </si>
  <si>
    <t>SELIM CERAMICO PARA LIGACAO DE ESGOTOS,DE 250MMX100MM,INCLUSIVE ARGAMASSA DE CIMENTO E AREIA NO TRACO 1:4.FORNECIMENTO E ASSENTAMENTO</t>
  </si>
  <si>
    <t>SELIM CERAMICO PARA LIGACAO DE ESGOTOS,DE 250MMX150MM,INCLUSIVE ARGAMASSA DE CIMENTO E AREIA NO TRACO 1:4.FORNECIMENTO E ASSENTAMENTO</t>
  </si>
  <si>
    <t>SELIM CERAMICO PARA LIGACAO DE ESGOTOS,DE 300MMX100MM,INCLUSIVE ARGAMASSA DE CIMENTO E AREIA NO TRACO 1:4.FORNECIMENTO E ASSENTAMENTO</t>
  </si>
  <si>
    <t>SELIM CERAMICO PARA LIGACAO DE ESGOTOS,DE 300MMX150MM,INCLUSIVE ARGAMASSA DE CIMENTO E AREIA NO TRACO 1:4.FORNECIMENTO E 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</si>
  <si>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</si>
  <si>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</si>
  <si>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NBR 15.319/06,DN=1200MM.FORNECIMENTO</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</si>
  <si>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</si>
  <si>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</si>
  <si>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</si>
  <si>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</si>
  <si>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</si>
  <si>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</si>
  <si>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</si>
  <si>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</si>
  <si>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</si>
  <si>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</si>
  <si>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</si>
  <si>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</si>
  <si>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</si>
  <si>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</si>
  <si>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</si>
  <si>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</si>
  <si>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</si>
  <si>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</si>
  <si>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</si>
  <si>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</si>
  <si>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</si>
  <si>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</si>
  <si>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</si>
  <si>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</si>
  <si>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</si>
  <si>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</si>
  <si>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</si>
  <si>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 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</si>
  <si>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</si>
  <si>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</si>
  <si>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</si>
  <si>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 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</si>
  <si>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</si>
  <si>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</si>
  <si>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</si>
  <si>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</si>
  <si>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</si>
  <si>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</si>
  <si>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</si>
  <si>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</si>
  <si>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 TRANSPORTE HORIZONTAL E CONSIDERADO PARA PROFUNDIDADE DE VALAS ATE 3,00M</t>
  </si>
  <si>
    <t>PREPARO DE BERCO,EM TERRENO FIRME,PARA TUBULACAO DE 1,20M DE DIAMETRO,APOIADA NUM ARCO DE 90°</t>
  </si>
  <si>
    <t>GEOMEMBRANA EM PEAD,ESPESSURA 0,5MM,EM REVESTIMENTO IMPERMEABILIZANTE,APLICACOES DE CONTENCAO DE FLUIDOS E RESIDUOS,INCLUSIVE SOLDA POR TERMOFUSAO,ABRACADEIRAS,INSERTES,CONEXOES EDEMAIS ACESSORIOS. FORNECIMENTO E COLOCACAO</t>
  </si>
  <si>
    <t>GEOMEMBRANA EM PEAD,ESPESSURA 0,8MM,EM REVESTIMENTO IMPERMEABILIZANTE,APLICACOES DE CONTENCAO DE FLUIDOS E RESIDUOS,INCLUSIVE SOLDA POR TERMOFUSAO,ABRACADEIRAS,INSERTES,CONEXOES EDEMAIS ACESSORIOS. FORNECIMENTO E COLOCACAO</t>
  </si>
  <si>
    <t>GEOMEMBRANA EM PEAD,ESPESSURA 1,0MM,EM REVESTIMENTO IMPERMEABILIZANTE,APLICACOES DE CONTENCAO DE FLUIDOS E RESIDUOS,INCLUSIVE SOLDA POR TERMOFUSAO,ABRACADEIRAS,INSERTES,CONEXOES EDEMAIS ACESSORIOS. FORNECIMENTO E COLOCACAO</t>
  </si>
  <si>
    <t>GEOMEMBRANA EM PEAD,ESPESSURA 1,5MM,EM REVESTIMENTO IMPERMEABILIZANTE,APLICACOES DE CONTENCAO DE FLUIDOS E RESIDUOS,INCLUSIVE SOLDA POR TERMOFUSAO,ABRACADEIRAS,INSERTES,CONEXOES EDEMAIS ACESSORIOS. FORNECIMENTO E COLOCACAO</t>
  </si>
  <si>
    <t>GEOMEMBRANA EM PEAD,ESPESSURA 2,0MM,EM REVESTIMENTO IMPERMEABILIZANTE,APLICACOES DE CONTENCAO DE FLUIDOS E RESIDUOS,INCLUSIVE SOLDA POR TERMOFUSAO,ABRACADEIRAS,INSERTES,CONEXOES EDEMAIS ACESSORIOS. FORNECIMENTO E COLOCACAO</t>
  </si>
  <si>
    <t>GEOMEMBRANA EM PEAD,ESPESSURA 2,5MM,EM REVESTIMENTO IMPERMEABILIZANTE,APLICACOES DE CONTENCAO DE FLUIDOS E RESIDUOS,INCLUSIVE SOLDA POR TERMOFUSAO,ABRACADEIRAS,INSERTES,CONEXOES EDEMAIS ACESSORIOS. FORNECIMENTO E COLOCACAO</t>
  </si>
  <si>
    <t>GEOMEMBRANA EM PEAD,ESPESSURA 1,0MM,TEXTURIZADA,EM REVESTIMENTO IMPERMEABILIZANTE, APLICACOES DE CONTENCAO DE FLUIDOS ERESIDUOS,INCLUSIVE SOLDA POR TERMOFUSAO,ABRACADEIRAS,INSERTES,CONEXOES E DEMAIS ACESSORIOS. FORNECIMENTO E COLOCACAO</t>
  </si>
  <si>
    <t>GEOMEMBRANA EM PEAD,ESPESSURA 1,5MM,TEXTURIZADA,EM REVESTIMENTO IMPERMEABILIZANTE, APLICACOES DE CONTENCAO DE FLUIDOS ERESIDUOS,INCLUSIVE SOLDA POR TERMOFUSAO,ABRACADEIRAS,INSERTES,CONEXOES E DEMAIS ACESSORIOS. FORNECIMENTO E COLOCACAO</t>
  </si>
  <si>
    <t>GEOMEMBRANA EM PEAD,ESPESSURA 2,0MM,TEXTURIZADA,EM REVESTIMENTO IMPERMEABILIZANTE, APLICACOES DE CONTENCAO DE FLUIDOS ERESIDUOS,INCLUSIVE SOLDA POR TERMOFUSAO,ABRACADEIRAS,INSERTES,CONEXOES E DEMAIS ACESSORIOS. 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</si>
  <si>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</si>
  <si>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</si>
  <si>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</si>
  <si>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</si>
  <si>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</si>
  <si>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</si>
  <si>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</si>
  <si>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</si>
  <si>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</si>
  <si>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</si>
  <si>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</si>
  <si>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GEOGRELHA TECIDA DE POLIESTER REVESTIDA COM PVC,RESISTENCIALONGITUDINAL A TRACAO DE 35KN/M E RESISTENCIA TRANSVERSAL DE 20KN/M.FORNECIMENTO E COLOCACAO</t>
  </si>
  <si>
    <t>GEOGRELHA TECIDA DE POLIESTER REVESTIDA COM PVC,RESISTENCIALONGITUDINAL A TRACAO DE 40KN/M E RESISTENCIA TRANSVERSAL DE 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</si>
  <si>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</si>
  <si>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 30KN/M.FORNECIMENTO E COLOCACAO</t>
  </si>
  <si>
    <t>GEOGRELHA TECIDA DE POLIESTER REVESTIDA COM PVC,RESISTENCIALONGITUDINAL A TRACAO DE 80KN/M E RESISTENCIA TRANSVERSAL DE 30KN/M.FORNECIMENTO E COLOCACAO</t>
  </si>
  <si>
    <t>GEOGRELHA TECIDA DE POLIESTER REVESTIDA COM PVC,RESISTENCIALONGITUDINAL A TRACAO DE 90KN/M E RESISTENCIA TRANSVERSAL DE 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</si>
  <si>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</si>
  <si>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</si>
  <si>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</si>
  <si>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</si>
  <si>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</si>
  <si>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</si>
  <si>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</si>
  <si>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</si>
  <si>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</si>
  <si>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 RIGIDEZ DE 2200KN/M A 5% DE DEFORMACAO. FORNECIMENTO E COLOCACAO</t>
  </si>
  <si>
    <t>GEOGRELHA TECIDA DE PVA (POLI ALCOOL VINILICO) COM MODULO DE RIGIDEZ DE 3000KN/M A 5% DE DEFORMACAO. FORNECIMENTO E COLOCACAO</t>
  </si>
  <si>
    <t>GEOGRELHA TECIDA DE PVA (POLI ALCOOL VINILICO) COM MODULO DE RIGIDEZ DE 4000KN/M A 5% DE DEFORMACAO. FORNECIMENTO E COLOCACAO</t>
  </si>
  <si>
    <t>GEOGRELHA TECIDA DE PVA (POLI ALCOOL VINILICO) COM MODULO DE RIGIDEZ DE 6000KN/M A 5% DE DEFORMACAO. FORNECIMENTO E COLOCACAO</t>
  </si>
  <si>
    <t>GEOGRELHA TECIDA DE PVA (POLI ALCOOL VINILICO) COM MODULO DE 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</si>
  <si>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</si>
  <si>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</si>
  <si>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</si>
  <si>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</si>
  <si>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 POLIPROPILENO TERMOSOLDADA A DOIS GEOTEXTEIS NAO TECIDO DEPOLIESTER E TUBO DRENO PERFURADO.FORNECIMENTO E COLOCACAO</t>
  </si>
  <si>
    <t>GEOCOMPOSTO PARA DRENAGEM,VERTICAL,FORMADO POR GEOMANTA TRIDIMENSIONAL COM 16MM DE ESPESSURA,FABRICADO COM FILAMENTOS DE 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</si>
  <si>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</si>
  <si>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 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</si>
  <si>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</si>
  <si>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 DE 320KPA LARGURA 2,OM.FORNECIMENTO E COLOCACAO</t>
  </si>
  <si>
    <t>GEOMANTA PARA REVESTIMENTO DE TALUDE SUJEITO A EROSAO SUPERFICIAL COM ESPESSURA DE 10MM,FLEXIVEL,TRIDIMENSIONAL,COM MAIS 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</si>
  <si>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</si>
  <si>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 FRONTAL E TELA DE REFORCO(VIDE ITEM 06.103.0150-0)</t>
  </si>
  <si>
    <t>MALHA METALICA PARA ESTRUTURA DE SOLO REFORCADO,HEXAGONAL,DE DUPLA TORCAO,DE ZINCO-ALUMINIO COM DIAMETRO DE 2,70MM,REVESTIDA EM PVC COM DIAMETRO DE 0,40MM,MEDINDO 0,50X1,00X3,00M.FORNECIMENTO</t>
  </si>
  <si>
    <t>MALHA METALICA PARA ESTRUTURA DE SOLO REFORCADO,HEXAGONAL,DE DUPLA TORCAO,DE ZINCO-ALUMINIO COM DIAMETRO DE 2,70MM,REVESTIDA EM PVC COM DIAMETRO DE 0,40MM,MEDINDO 0,50X1,00X4,00M.FORNECIMENTO</t>
  </si>
  <si>
    <t>MALHA METALICA PARA ESTRUTURA DE SOLO REFORCADO,HEXAGONAL,DE DUPLA TORCAO,DE ZINCO-ALUMINIO COM DIAMETRO DE 2.70MM,REVESTIDA EM PVC COM DIAMETRO DE 0,40MM,MEDINDO 0,50X1,00X5,00M.FORNECIMENTO</t>
  </si>
  <si>
    <t>MALHA METALICA PARA ESTRUTURA DE SOLO REFORCADO,HEXAGONAL,DE DUPLA TORCAO,DE ZINCO-ALUMINIO COM DIAMETRO DE 2,70MM,REVESTIDA EM PVC COM DIAMETRO DE 0,40MM,MEDINDO 0,50X1,00X6,00M.FORNECIMENTO</t>
  </si>
  <si>
    <t>MALHA METALICA PARA ESTRUTURA DE SOLO REFORCADO,HEXAGONAL,DE DUPLA TORCAO,DE ZINCO-ALUMINIO COM DIAMETRO DE 2,70MM,REVESTIDA EM PVC COM DIAMETRO DE 0,40MM,MEDINDO 0,50X1,00X7,00M.FORNECIMENTO</t>
  </si>
  <si>
    <t>MALHA METALICA PARA ESTRUTURA DE SOLO REFORCADO,HEXAGONAL,DE DUPLA TORCAO,DE ZINCO-ALUMINIO COM DIAMETRO DE 2,70MM,REVESTIDA EM PVC COM DIAMETRO DE 0,40MM,MEDINDO 0,50X1,00X8,00M.FORNECIMENTO</t>
  </si>
  <si>
    <t>MALHA METALICA PARA ESTRUTURA DE SOLO REFORCADO,HEXAGONAL,DE DUPLA TORCAO,DE ZINCO-ALUMINIO COM DIAMETRO DE 2,70MM,REVESTIDA EM PVC COM DIAMETRO DE 0,40MM,MEDINDO 0,50X1,00X9,00M.FORNECIMENTO</t>
  </si>
  <si>
    <t>MALHA METALICA PARA ESTRUTURA DE SOLO REFORCADO,HEXAGONAL,DE DUPLA TORCAO,DE ZINCO-ALUMINIO COM DIAMETRO DE 2,70MM,REVESTIDA EM PVC COM DIAMETRO DE 0,40MM,MEDINDO 0,50X1,00X10,00M.FORNECIMENTO</t>
  </si>
  <si>
    <t>MALHA METALICA PARA ESTRUTURA DE SOLO REFORCADO,HEXAGONAL,DE DUPLA TORCAO,DE ZINCO-ALUMINIO COM DIAMETRO DE 2,70MM,REVESTIDA EM PVC COM DIAMETRO DE 0,40MM,MEDINDO 0,50X1,00X11,00M.FORNECIMENTO</t>
  </si>
  <si>
    <t>MALHA METALICA PARA ESTRUTURA DE SOLO REFORCADO,HEXAGONAL,DE DUPLA TORCAO,DE ZINCO-ALUMINIO COM DIAMETRO DE 2,70MM,REVESTIDA EM PVC COM DIAMETRO DE 0,40MM,MEDINDO 0,50X1,00X12,00M.</t>
  </si>
  <si>
    <t>MALHA METALICA PARA ESTRUTURA DE SOLO REFORCADO,HEXAGONAL,DE DUPLA TORCAO,DE ZINCO-ALUMINIO COM DIAMETRO DE 2,70MM,REVESTIDA EM PVC COM DIAMETRO DE 0,40MM,MEDINDO 1,00X1,00X3,00M.FORNECIMENTO</t>
  </si>
  <si>
    <t>MALHA METALICA PARA ESTRUTURA DE SOLO REFORCADO,HEXAGONAL,DE DUPLA TORCAO,DE ZINCO-ALUMINIO COM DIAMETRO DE 2,70MM,REVESTIDA EM PVC COM DIAMETRO DE 0,40MM,MEDINDO 1,00X1,00X4,00M.FORNECIMENTO</t>
  </si>
  <si>
    <t>MALHA METALICA PARA ESTRUTURA DE SOLO REFORCADO,HEXAGONAL,DE DUPLA TORCAO,DE ZINCO-ALUMINIO COM DIAMETRO DE 2,70MM,REVESTIDA EM PVC COM DIAMETRO DE 0,40MM,MEDINDO 1,00X1,00X5,00M.FORNECIMENTO</t>
  </si>
  <si>
    <t>MALHA METALICA PARA ESTRUTURA DE SOLO REFORCADO,HEXAGONAL,DE DUPLA TORCAO,DE ZINCO-ALUMINIO COM DIAMETRO DE 2,70MM,REVESTIDA EM PVC COM DIAMETRO DE 0,40MM,MEDINDO 1,00X1,00X6,00M.FORNECIMENTO</t>
  </si>
  <si>
    <t>MALHA METALICA PARA ESTRUTURA DE SOLO REFORCADO,HEXAGONAL,DE DUPLA TORCAO,DE ZINCO-ALUMINIO COM DIAMETRO DE 2,70MM,REVESTIDA EM PVC COM DIAMETRO DE 0,40MM,MEDINDO 1,00X1,00X7,00M.FORNECIMENTO</t>
  </si>
  <si>
    <t>MALHA METALICA PARA ESTRUTURA DE SOLO REFORCADO,HEXAGONAL,DE DUPLA TORCAO,DE ZINCO-ALUMINIO COM DIAMETRO DE 2,70MM,REVESTIDA EM PVC COM DIAMETRO DE 0,40MM,MEDINDO 1,00X1,00X8,00M.FORNECIMENTO</t>
  </si>
  <si>
    <t>MALHA METALICA PARA ESTRUTURA DE SOLO REFORCADO,HEXAGONAL,DE DUPLA TORCAO,DE ZINCO-ALUMINIO COM DIAMETRO DE 2,70MM,REVESTIDA EM PVC COM DIAMETRO DE 0,40MM,MEDINDO 1,00X1,00X9,00M.FORNECIMENTO</t>
  </si>
  <si>
    <t>MALHA METALICA PARA ESTRUTURA DE SOLO REFORCADO,HEXAGONAL,DE DUPLA TORCAO,DE ZINCO-ALUMINIO COM DIAMETRO DE 2,70MM,REVESTIDA EM PVC COM DIAMETRO DE 0,40MM,MEDINDO 1,00X1,00X10,00M.FORNECIMENTO</t>
  </si>
  <si>
    <t>MALHA METALICA PARA ESTRUTURA DE SOLO REFORCADO,HEXAGONAL,DE DUPLA TORCAO,DE ZINCO-ALUMINIO COM DIAMETRO DE 2,70MM,REVESTIDA EM PVC COM DIAMETRO DE 0,40MM,MEDINDO 1,00X1,00X11,00M.</t>
  </si>
  <si>
    <t>MALHA METALICA PARA ESTRUTURA DE SOLO REFORCADO,HEXAGONAL,DE 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</si>
  <si>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</si>
  <si>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</si>
  <si>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</si>
  <si>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</si>
  <si>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 ESCAVACAO DO INTERIOR DO TUNEL EM TERRA E REMOCAO DO MATERIAL ESCAVADO ATE O NIVEL DO TERRENO</t>
  </si>
  <si>
    <t>CRAVACAO HORIZONTAL DE TUBO CAMISA DE CONCRETO ARMADO,DIAMETRO DE 1,20M,A PARTIR DE POCO DE CRAVACAO POR MACACO,EXCLUSIVE ESTE,SEM CONTROLE DIRECIONAL,INCLUSIVE SERVICOS MANUAIS DE ESCAVACAO DO INTERIOR DO TUNEL EM TERRA E REMOCAO DO MATERIAL ESCAVADO ATE O NIVEL DO TERRENO</t>
  </si>
  <si>
    <t>CRAVACAO HORIZONTAL DE TUBO CAMISA DE CONCRETO ARMADO,DIAMETRO DE 1,50M,A PARTIR DE POCO DE CRAVACAO POR MACACO,EXCLUSIVE ESTE,SEM CONTROLE DIRECIONAL,INCLUSIVE SERVICOS MANUAIS DE ESCAVACAO DO INTERIOR DO TUNEL EM TERRA E REMOCAO DO MATERIAL ESCAVADO ATE O NIVEL DO TERRENO</t>
  </si>
  <si>
    <t>CRAVACAO HORIZONTAL DE TUBO CAMISA DE CONCRETO ARMADO,DIAMETRO DE 2,00M,A PARTIR DE POCO DE CRAVACAO POR MACACO,EXCLUSIVE ESTE,SEM CONTROLE DIRECIONAL,INCLUSIVE SERVICOS MANUAIS DE ESCAVACAO DO INTERIOR DO TUNEL EM TERRA E REMOCAO DO MATERIAL ESCAVADO ATE O NIVEL DO TERRENO</t>
  </si>
  <si>
    <t>CRAVACAO HORIZONTAL DE TUBO CAMISA DE CONCRETO ARMADO,DIAMETRO DE 2,50M,A PARTIR DE POCO DE CRAVACAO POR MACACO,EXCLUSIVE ESTE,SEM CONTROLE DIRECIONAL,INCLUSIVE SERVICOS MANUAIS DE ESCAVACAO DO INTERIOR DO TUNEL EM TERRA E REMOCAO DO MATERIAL ESCAVADO ATE O NIVEL DO TERRENO</t>
  </si>
  <si>
    <t>ENCHIMENTO COM ARGAMASSA,NO TRACO 1:4,ENTRE O TUBO CAMISA DE TUNEIS EM TRAVESSIAS SUBTERRANEAS E A TUBULACAO ASSENTADA DENTRO DAQUELES.CUSTO POR M3 DE ENCHIMENTO</t>
  </si>
  <si>
    <t>REVESTIMENTO DE TALUDE COM SOLO-CIMENTO(TEOR DE CIMENTO IGUAL A 7,5%,EM PESO),INCLUSIVE FORNECIMENTO DOS MATERIAIS,DOSAGEM E CONTROLE TECNOLOGICO</t>
  </si>
  <si>
    <t>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</si>
  <si>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</si>
  <si>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</si>
  <si>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</si>
  <si>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</si>
  <si>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</si>
  <si>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</si>
  <si>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</si>
  <si>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</si>
  <si>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</si>
  <si>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</si>
  <si>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</si>
  <si>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</si>
  <si>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</si>
  <si>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</si>
  <si>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</si>
  <si>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</si>
  <si>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</si>
  <si>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</si>
  <si>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</si>
  <si>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</si>
  <si>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</si>
  <si>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</si>
  <si>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</si>
  <si>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</si>
  <si>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</si>
  <si>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</si>
  <si>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</si>
  <si>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</si>
  <si>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</si>
  <si>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</si>
  <si>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</si>
  <si>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</si>
  <si>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</si>
  <si>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</si>
  <si>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</si>
  <si>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</si>
  <si>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</si>
  <si>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</si>
  <si>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</si>
  <si>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</si>
  <si>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</si>
  <si>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</si>
  <si>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</si>
  <si>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</si>
  <si>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</si>
  <si>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</si>
  <si>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</si>
  <si>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</si>
  <si>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</si>
  <si>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</si>
  <si>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</si>
  <si>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</si>
  <si>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</si>
  <si>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</si>
  <si>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</si>
  <si>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</si>
  <si>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</si>
  <si>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</si>
  <si>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</si>
  <si>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</si>
  <si>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</si>
  <si>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</si>
  <si>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</si>
  <si>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</si>
  <si>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</si>
  <si>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</si>
  <si>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</si>
  <si>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</si>
  <si>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</si>
  <si>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</si>
  <si>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</si>
  <si>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</si>
  <si>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</si>
  <si>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</si>
  <si>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</si>
  <si>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</si>
  <si>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</si>
  <si>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</si>
  <si>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</si>
  <si>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</si>
  <si>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</si>
  <si>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</si>
  <si>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</si>
  <si>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</si>
  <si>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</si>
  <si>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</si>
  <si>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</si>
  <si>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</si>
  <si>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</si>
  <si>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</si>
  <si>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</si>
  <si>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</si>
  <si>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</si>
  <si>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</si>
  <si>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</si>
  <si>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</si>
  <si>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</si>
  <si>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</si>
  <si>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</si>
  <si>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</si>
  <si>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</si>
  <si>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</si>
  <si>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</si>
  <si>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</si>
  <si>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</si>
  <si>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</si>
  <si>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</si>
  <si>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</si>
  <si>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</si>
  <si>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</si>
  <si>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</si>
  <si>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</si>
  <si>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</si>
  <si>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</si>
  <si>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</si>
  <si>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</si>
  <si>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</si>
  <si>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</si>
  <si>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</si>
  <si>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</si>
  <si>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</si>
  <si>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</si>
  <si>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</si>
  <si>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</si>
  <si>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</si>
  <si>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</si>
  <si>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</si>
  <si>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</si>
  <si>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</si>
  <si>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</si>
  <si>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</si>
  <si>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</si>
  <si>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</si>
  <si>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</si>
  <si>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</si>
  <si>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</si>
  <si>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</si>
  <si>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</si>
  <si>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</si>
  <si>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</si>
  <si>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</si>
  <si>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</si>
  <si>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</si>
  <si>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</si>
  <si>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</si>
  <si>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</si>
  <si>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</si>
  <si>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</si>
  <si>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</si>
  <si>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</si>
  <si>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</si>
  <si>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</si>
  <si>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</si>
  <si>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</si>
  <si>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</si>
  <si>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</si>
  <si>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</si>
  <si>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</si>
  <si>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</si>
  <si>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</si>
  <si>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</si>
  <si>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</si>
  <si>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</si>
  <si>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</si>
  <si>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</si>
  <si>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</si>
  <si>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</si>
  <si>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</si>
  <si>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</si>
  <si>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</si>
  <si>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</si>
  <si>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</si>
  <si>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</si>
  <si>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</si>
  <si>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</si>
  <si>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</si>
  <si>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</si>
  <si>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</si>
  <si>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</si>
  <si>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</si>
  <si>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</si>
  <si>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</si>
  <si>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</si>
  <si>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</si>
  <si>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</si>
  <si>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</si>
  <si>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</si>
  <si>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</si>
  <si>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</si>
  <si>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</si>
  <si>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</si>
  <si>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</si>
  <si>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</si>
  <si>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</si>
  <si>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</si>
  <si>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</si>
  <si>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</si>
  <si>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</si>
  <si>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</si>
  <si>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</si>
  <si>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</si>
  <si>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</si>
  <si>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</si>
  <si>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</si>
  <si>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</si>
  <si>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</si>
  <si>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</si>
  <si>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</si>
  <si>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</si>
  <si>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</si>
  <si>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</si>
  <si>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</si>
  <si>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</si>
  <si>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</si>
  <si>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</si>
  <si>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</si>
  <si>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</si>
  <si>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</si>
  <si>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</si>
  <si>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</si>
  <si>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</si>
  <si>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</si>
  <si>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</si>
  <si>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</si>
  <si>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</si>
  <si>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</si>
  <si>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</si>
  <si>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</si>
  <si>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</si>
  <si>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</si>
  <si>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</si>
  <si>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</si>
  <si>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</si>
  <si>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</si>
  <si>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</si>
  <si>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</si>
  <si>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</si>
  <si>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</si>
  <si>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</si>
  <si>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</si>
  <si>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</si>
  <si>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</si>
  <si>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</si>
  <si>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</si>
  <si>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</si>
  <si>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</si>
  <si>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</si>
  <si>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</si>
  <si>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</si>
  <si>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</si>
  <si>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</si>
  <si>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</si>
  <si>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</si>
  <si>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</si>
  <si>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</si>
  <si>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</si>
  <si>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</si>
  <si>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</si>
  <si>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</si>
  <si>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</si>
  <si>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</si>
  <si>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</si>
  <si>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</si>
  <si>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</si>
  <si>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</si>
  <si>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</si>
  <si>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</si>
  <si>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</si>
  <si>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</si>
  <si>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</si>
  <si>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</si>
  <si>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</si>
  <si>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</si>
  <si>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</si>
  <si>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</si>
  <si>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</si>
  <si>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</si>
  <si>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</si>
  <si>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</si>
  <si>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</si>
  <si>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</si>
  <si>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</si>
  <si>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</si>
  <si>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</si>
  <si>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</si>
  <si>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</si>
  <si>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</si>
  <si>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</si>
  <si>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</si>
  <si>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</si>
  <si>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</si>
  <si>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</si>
  <si>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</si>
  <si>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</si>
  <si>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EA-2,CONFORME ABNT NBR 8890,JUNTA ELASTICA,PARA ESGOTO SANITARIO,COM DIAMETRO DE 1750MM,INCLUSIVE ANEL DE BORRACHA.FORNECIMENTO</t>
  </si>
  <si>
    <t>TUBO DE CONCRETO ARMADO,CLASSE EA-2,CONFORME ABNT NBR 8890,JUNTA ELASTICA,PARA ESGOTO SANITARIO,COM DIAMETRO DE 2000MM,INCLUSIVE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</si>
  <si>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</si>
  <si>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</si>
  <si>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</si>
  <si>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</si>
  <si>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</si>
  <si>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</si>
  <si>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</si>
  <si>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</si>
  <si>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</si>
  <si>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</si>
  <si>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</si>
  <si>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</si>
  <si>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</si>
  <si>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</si>
  <si>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</si>
  <si>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</si>
  <si>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</si>
  <si>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</si>
  <si>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</si>
  <si>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</si>
  <si>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</si>
  <si>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</si>
  <si>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</si>
  <si>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</si>
  <si>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</si>
  <si>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</si>
  <si>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</si>
  <si>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</si>
  <si>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</si>
  <si>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</si>
  <si>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</si>
  <si>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</si>
  <si>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</si>
  <si>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</si>
  <si>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</si>
  <si>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</si>
  <si>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</si>
  <si>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</si>
  <si>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</si>
  <si>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</si>
  <si>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</si>
  <si>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</si>
  <si>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</si>
  <si>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</si>
  <si>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</si>
  <si>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</si>
  <si>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</si>
  <si>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</si>
  <si>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</si>
  <si>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</si>
  <si>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</si>
  <si>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</si>
  <si>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</si>
  <si>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</si>
  <si>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</si>
  <si>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</si>
  <si>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</si>
  <si>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 AGUAS,COM DIAMETRO NOMINAL DE 50MM, INCLUSIVE ANEL DE BORRACHA. FORNECIMENTO</t>
  </si>
  <si>
    <t>TUBO PVC-PBA,CLASSE 15(EB-183),PARA ADUCAO E DISTRIBUICAO DE AGUAS,COM DIAMETRO NOMINAL DE 75MM, INCLUSIVE ANEL DE BORRACHA. FORNECIMENTO</t>
  </si>
  <si>
    <t>TUBO PVC-PBA,CLASSE 15(EB-183),PARA ADUCAO E DISTRIBUICAO DE AGUAS,COM DIAMETRO NOMINAL DE 100MM,INCLUSIVE ANEL DE BORRACHA. FORNECIMENTO</t>
  </si>
  <si>
    <t>TUBO PVC-PBA,CLASSE 20(EB-183),PARA ADUCAO E DISTRIBUICAO DE AGUAS,COM DIAMETRO NOMINAL DE  50MM,INCLUSIVE ANEL DE BORRACHA. FORNECIMENTO</t>
  </si>
  <si>
    <t>TUBO PVC-PBA,CLASSE 20(EB-183),PARA ADUCAO E DISTRIBUICAO DE AGUAS,COM DIAMETRO NOMINAL DE  75MM,INCLUSIVE ANEL DE BORRACHA. FORNECIMENTO</t>
  </si>
  <si>
    <t>TUBO PVC-PBA,CLASSE 20(EB-183),PARA ADUCAO E DISTRIBUICAO DE AGUAS,COM DIAMETRO NOMINAL DE 100MM,INCLUSIVE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</si>
  <si>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</si>
  <si>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</si>
  <si>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</si>
  <si>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</si>
  <si>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</si>
  <si>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</si>
  <si>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</si>
  <si>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</si>
  <si>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</si>
  <si>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</si>
  <si>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</si>
  <si>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</si>
  <si>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</si>
  <si>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</si>
  <si>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 NOMINAL DE 50MM,INCLUSIVE ANEL DE BORRACHA.FORNECIMENTO</t>
  </si>
  <si>
    <t>CURVA PVC-PBA,CONFORME ABNT NBR 10351,DE 45°,PB,COM DIAMETRO NOMINAL DE 75MM,INCLUSIVE ANEL DE BORRACHA.FORNECIMENTO</t>
  </si>
  <si>
    <t>CURVA PVC-PBA,CONFORME ABNT NBR 10351,DE 45°,PB,COM DIAMETRO NOMINAL DE 100MM,INCLUSIVE ANEL DE BORRACHA.FORNECIMENTO</t>
  </si>
  <si>
    <t>CURVA PVC-PBA,CONFORME ABNT NBR 10351,DE 90°,PB,COM DIAMETRO NOMINAL DE 50MM,INCLUSIVE ANEL DE BORRACHA.FORNECIMENTO</t>
  </si>
  <si>
    <t>CURVA PVC-PBA,CONFORME ABNT NBR 10351,DE 90°,PB,COM DIAMETRO NOMINAL DE 75MM, INCLUSIVE ANEL DE BORRACHA. FORNECIMENTO</t>
  </si>
  <si>
    <t>CURVA PVC-PBA,CONFORME ABNT NBR 10351,DE 90°,PB,COM DIAMETRO 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</si>
  <si>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</si>
  <si>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</si>
  <si>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</si>
  <si>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</si>
  <si>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</si>
  <si>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</si>
  <si>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</si>
  <si>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</si>
  <si>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</si>
  <si>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</si>
  <si>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</si>
  <si>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</si>
  <si>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</si>
  <si>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</si>
  <si>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</si>
  <si>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</si>
  <si>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</si>
  <si>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</si>
  <si>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</si>
  <si>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</si>
  <si>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</si>
  <si>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</si>
  <si>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</si>
  <si>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</si>
  <si>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</si>
  <si>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</si>
  <si>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</si>
  <si>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</si>
  <si>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</si>
  <si>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</si>
  <si>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</si>
  <si>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</si>
  <si>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</si>
  <si>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</si>
  <si>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</si>
  <si>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DE PVC RIGIDO,ROSQUEAVEL,PARA AGUA FRIA,COM DIAMETRO DE 1/2".FORNECIMENTO</t>
  </si>
  <si>
    <t>TUBO DE PVC RIGIDO,ROSQUEAVEL,PARA AGUA FRIA,COM DIAMETRO DE 3/4".FORNECIMENTO</t>
  </si>
  <si>
    <t>TUBO DE PVC RIGIDO,ROSQUEAVEL,PARA AGUA FRIA,COM DIAMETRO DE 1".FORNECIMENTO</t>
  </si>
  <si>
    <t>TUBO DE PVC RIGIDO,ROSQUEAVEL,PARA AGUA FRIA,COM DIAMETRO DE 1.1/2".FORNECIMENTO</t>
  </si>
  <si>
    <t>TUBO DE PVC RIGIDO ROSQUEAVEL,PARA AGUA FRIA,COM DIAMETRO DE 2".FORNECIMENTO</t>
  </si>
  <si>
    <t>TUBO DE PVC RIGIDO,ROSQUEAVEL,PARA AGUA FRIA,COM DIAMETRO DE 3".FORNECIMENTO</t>
  </si>
  <si>
    <t>TUBO DE PVC RIGIDO ROSQUEAVEL,PARA AGUA FRIA,COM DIAMETRO DE 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</si>
  <si>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</si>
  <si>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</si>
  <si>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</si>
  <si>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</si>
  <si>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</si>
  <si>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</si>
  <si>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</si>
  <si>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</si>
  <si>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</si>
  <si>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</si>
  <si>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</si>
  <si>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</si>
  <si>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</si>
  <si>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</si>
  <si>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</si>
  <si>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</si>
  <si>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</si>
  <si>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</si>
  <si>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</si>
  <si>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</si>
  <si>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 45º,BBB,COM DIAMETRO NOMINAL DE 100MM, INCLUSIVE ANEIS DE BORRACHA.FORNECIMENTO</t>
  </si>
  <si>
    <t>JUNCAO DE PVC PARA REDE DE ESGOTO,CONFORME ABNT NBR 10569,DE 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</si>
  <si>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</si>
  <si>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</si>
  <si>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 NBR 10569,BBB,COM DIAMETRO NOMINAL DE 100MM,INCLUSIVE ANEIS DE BORRACHA.FORNECIMENTO</t>
  </si>
  <si>
    <t>TAMPAO COMPLETO PARA TIL DE PVC PARA REDE DE ESGOTO,CONFORME ABNT NBR 10569,COM DIAMETRO NOMINAL DE 100MM.FORNECIMENTO</t>
  </si>
  <si>
    <t>TAMPAO COMPLETO PARA TIL DE PVC PARA REDE DE ESGOTO,CONFORME ABNT NBR 10569,COM DIAMETRO NOMINAL DE 150MM.FORNECIMENTO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</si>
  <si>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</si>
  <si>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</si>
  <si>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</si>
  <si>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</si>
  <si>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</si>
  <si>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</si>
  <si>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</si>
  <si>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</si>
  <si>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</si>
  <si>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</si>
  <si>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</si>
  <si>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</si>
  <si>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</si>
  <si>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</si>
  <si>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</si>
  <si>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 NOMINAL 50MM. FORNECIMENTO</t>
  </si>
  <si>
    <t>CURVA DE 45° DE PVC-PBA,COM BOLSA DE JUNTA ELASTICA,DIAMETRO NOMINAL 75MM. FORNECIMENTO</t>
  </si>
  <si>
    <t>CURVA DE 45° DE PVC-PBA,COM BOLSA DE JUNTA ELASTICA,DIAMETRO 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</si>
  <si>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</si>
  <si>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</si>
  <si>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</si>
  <si>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</si>
  <si>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</si>
  <si>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</si>
  <si>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</si>
  <si>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</si>
  <si>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</si>
  <si>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</si>
  <si>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</si>
  <si>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 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</si>
  <si>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</si>
  <si>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</si>
  <si>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 ATE 5CV,INCLUSIVE FORNECIMENTO DE MATERIAIS PARA FIXACAO ELIGACAO</t>
  </si>
  <si>
    <t>MONTAGEM,SEM FORNECIMENTO,DE PAINEL DE PARTIDA PARA CONJUNTO ACIMA DE 5CV,ATE 15CV, INCLUSIVE FORNECIMENTO DE MATERIAISPARA FIXACAO E LIGACAO</t>
  </si>
  <si>
    <t>MONTAGEM,SEM FORNECIMENTO,DE PAINEL DE PARTIDA PARA CONJUNTO ACIMA DE 15CV,ATE 40CV,INCLUSIVE FORNECIMENTO DE MATERIAISPARA FIXACAO E LIGACAO</t>
  </si>
  <si>
    <t>MONTAGEM,SEM FORNECIMENTO,DE PAINEL DE PARTIDA PARA CONJUNTO ACIMA DE 40CV,ATE 100CV,INCLUSIVE FORNECIMENTO DE MATERIAIS PARA FIXACAO E LIGACAO</t>
  </si>
  <si>
    <t>MONTAGEM,SEM FORNECIMENTO,DE PAINEL DE PARTIDA PARA CONJUNTO ACIMA DE 100CV, ATE 400CV, INCLUSIVE FORNECIMENTO DE MATERIAIS PARA FIXACAO E LIGACAO</t>
  </si>
  <si>
    <t>MONTAGEM,SEM FORNECIMENTO,DE PAINEL DE PARTIDA PARA CONJUNTO 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</si>
  <si>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 LIGACOES</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</si>
  <si>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</si>
  <si>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</si>
  <si>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</si>
  <si>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</si>
  <si>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</si>
  <si>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</si>
  <si>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</si>
  <si>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</si>
  <si>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CIMENTO,CAL E AREIA FINA,NO TRACO 1:3:5,PREPARO MANUAL</t>
  </si>
  <si>
    <t>ARGAMASSA DE CIMENTO,CAL E AREIA FINA,NO TRACO 1:3:8,PREPARO 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</si>
  <si>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</si>
  <si>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</si>
  <si>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</si>
  <si>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</si>
  <si>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</si>
  <si>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</si>
  <si>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</si>
  <si>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</si>
  <si>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</si>
  <si>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</si>
  <si>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PO-DE-PEDRA,NO TRACO 1:3,PREPARO MECANICO</t>
  </si>
  <si>
    <t>ARGAMASSA DE CIMENTO E PO-DE-PEDRA,NO TRACO 1:4,PREPARO MECANICO</t>
  </si>
  <si>
    <t>ARGAMASSA DE CIMENTO,CAL E AREIA FINA,NO TRACO 1:3:5,PREPARO MECANICO</t>
  </si>
  <si>
    <t>ARGAMASSA DE CIMENTO,CAL E AREIA FINA,NO TRACO 1:3:8,PREPARO 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</si>
  <si>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</si>
  <si>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</si>
  <si>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</si>
  <si>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</si>
  <si>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</si>
  <si>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</si>
  <si>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</si>
  <si>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</si>
  <si>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</si>
  <si>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</si>
  <si>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</si>
  <si>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</si>
  <si>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ENCHIMENTO DE AREIA,INCLUSIVE FORNECIMENTO DESTA,POR MEIO DE BOMBA</t>
  </si>
  <si>
    <t>INJECAO DE CALDA DE CIMENTO,INCLUSIVE FORNECIMENTO DOS MATERIAIS</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</si>
  <si>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</si>
  <si>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INJECAO DE ARGAMASSA DE CIMENTO E AREIA NO TRACO 1:6,EM VOLUME,UTILIZANDO EQUIPAMENTO DE AR COMPRIMIDO,INCLUSIVE FORNECIMENTO DOS MATERIAIS</t>
  </si>
  <si>
    <t>INJECAO PARA TRATAMENTO DE SOLO DE FUNDACAO COM RESINA EPOXICA OU OUTROS MATERIAIS QUIMICOS,EXCLUSIVE O FORNECIMENTO DOS MESMOS.CUSTO POR KG DE MATERIAL OU MISTURA</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</si>
  <si>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</si>
  <si>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</si>
  <si>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</si>
  <si>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</si>
  <si>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</si>
  <si>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</si>
  <si>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</si>
  <si>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</si>
  <si>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</si>
  <si>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</si>
  <si>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</si>
  <si>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</si>
  <si>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</si>
  <si>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</si>
  <si>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BASE DE AGREGADO SIDERURGICO(ESCORIA DE ACIARIA),INCLUSIVE FORNECIMENTO DOS MATERIAIS,MEDIDA APOS A COMPACTACAO</t>
  </si>
  <si>
    <t>BASE OU SUB-BASE ESTABILIZADA DE AGREGADO SIDERURGICO(ESCORIA DE ACIARIA),MISTURA EM USINA,INCLUSIVE FORNECIMENTO DOS MATERIAIS,EXCLUSIVE TRANSPORTE DA MISTURA,MEDIDA APOS A COMPACTACAO</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</si>
  <si>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</si>
  <si>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</si>
  <si>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 EXECUTADO "IN LOCO".O CUSTO INDENIZA AS OPERACOES DE EXECUCAO NA PISTA,INCLUSIVE TRANSPORTE DA AGUA E SE APLICA AO VOLUME DE SOLO-CIMENTO EXECUTADO,MEDIDO APOS 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</si>
  <si>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</si>
  <si>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 TRANSPORTE DE AGUA, EXCLUSIVE ESCAVACAO, CARGA E TRANSPORTE DOS SOLOS UTILIZADOS E BRITA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</si>
  <si>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</si>
  <si>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</si>
  <si>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</si>
  <si>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</si>
  <si>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ARRANCAMENTO E REASSENTAMENTO DE PARALELEPIPEDOS COM LIMPEZA DE BETUME ADERENTE SOBRE COLCHAO DE AREIA,INCLUSIVE FORNECIMENTO DA AREIA E REJUNTAMENTO COM BETUME E CASCALHINHO,EXCLUSIVE FORNECIMENTO DOS PARALELEPIPEDOS</t>
  </si>
  <si>
    <t>ARRANCAMENTO E REASSENTAMENTO DE PARALELEPIPEDOS COM LIMPEZA 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</si>
  <si>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</si>
  <si>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</si>
  <si>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</si>
  <si>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 CASCALHINHO,EXCLUSIVE O FORNECIMENTO DO BETUME</t>
  </si>
  <si>
    <t>REJUNTAMENTO DE PAVIMENTACAO DE PARALELEPIPEDOS COM BETUME E CASCALHINHO,COM FORNECIMENTO DE TODOS OS MATERIAIS</t>
  </si>
  <si>
    <t>REJUNTAMENTO DE ARTEFATO DE CONCRETO,COM ARGAMASSA DE CIMENTO E AREIA NO TRACO 1:3,COM FORNECIMENTO DE TODOS OS MATERIAIS</t>
  </si>
  <si>
    <t>ARRANCAMENTO E REASSENTAMENTO DE PARALELEPIPEDOS COM LIMPEZA 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</si>
  <si>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</si>
  <si>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ARRANCAMENTO E REASSENTAMENTO DE PARALELEPIPEDOS COM LIMPEZA FO BETUME ADERENTE SOBRE COLCHAO DE PO-DE-PEDRA,INCLUSIVE FORNECIMENTO DO PO-DE-PEDRA,EXCLUSIVE REJUNTAMENTO E FORNECIMENTO DOS PARALELEPIPEDOS</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</si>
  <si>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</si>
  <si>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</si>
  <si>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</si>
  <si>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</si>
  <si>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</si>
  <si>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</si>
  <si>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</si>
  <si>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TRAVESSAO OU TENTO DE GRANITO,FORNECIMENTO E ASSENTAMENTO COM REJUNTAMENTO DE 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</si>
  <si>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</si>
  <si>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</si>
  <si>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</si>
  <si>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</si>
  <si>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</si>
  <si>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 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</si>
  <si>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</si>
  <si>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 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</si>
  <si>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</si>
  <si>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</si>
  <si>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</si>
  <si>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 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</si>
  <si>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</si>
  <si>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</si>
  <si>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</si>
  <si>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 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</si>
  <si>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</si>
  <si>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</si>
  <si>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</si>
  <si>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 OS MATERIAIS,EXCLUSIVE ESPALHAMENTO,COMPACTACAO (VIDE FAMILIA 08.037) E O TRANSPORTE DA USINA PARA PISTA</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</si>
  <si>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</si>
  <si>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</si>
  <si>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</si>
  <si>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</si>
  <si>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 LIGANTE DE ASFALTO-BORRACHA,APLICADO A APROXIMADAMENTE 170°C,COM VISCOSIDADE DE 3500 CP E TAXA DE 2,8L/M2,EXCLUSIVE FORNECIMENTO DO LIGANTE</t>
  </si>
  <si>
    <t>EXECUCAO DE MEMBRANA DE ABSORCAO DE ESFORCOS(SAMI-R),UTILIZANDO BMB,APLICADO A APROXIMADAMENTE 170°C, COM VISCOSIDADE DE 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</si>
  <si>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</si>
  <si>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</si>
  <si>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 TRANSPORTE DOS MATERIAIS,EXCLUSIVE EMULSAO</t>
  </si>
  <si>
    <t>LAMA ASFALTICA GROSSA DE RUPTURA CONTROLADA,COM FORNECIMENTO 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</si>
  <si>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</si>
  <si>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</si>
  <si>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 TES" (ASTM) MAIOR QUE 0,75 E RUIDO MENOR QUE 97DB,EXCLUSIVE 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</si>
  <si>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</si>
  <si>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</si>
  <si>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 GRADED",CONSIDERANDO APENAS A USINAGEM</t>
  </si>
  <si>
    <t>PRODUCAO DE LIGANTE MODIFICADO DE ASFALTO-BORRACHA(BMB)"IN SITU" TIPO "FIELD BLEND",COM UTILIZACAO DE BORRACHA RECICLADA COMO POLIMERO,NA PROPORCAO DE 20% DE PO-DE-BORRACHA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</si>
  <si>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</si>
  <si>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</si>
  <si>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</si>
  <si>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</si>
  <si>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</si>
  <si>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</si>
  <si>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</si>
  <si>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</si>
  <si>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 CAMADA,EXCLUSIVE FORNECIMENTO DO SAIBRO,SENDO A CAMADA MEDIDA APOS A COMPACTACAO</t>
  </si>
  <si>
    <t>REVESTIMENTO DE SAIBRO,EXECUTADO MECANICAMENTE,COMPRIMIDO EM CAMADA,INCLUSIVE FORNECIMENTO DO SAIBRO,SENDO A CAMADA MEDIDA APOS A COMPACTACAO</t>
  </si>
  <si>
    <t>REVESTIMENTO DE SAIBRO,EXECUTADO MECANICAMENTE,COMPRIMIDO EM 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</si>
  <si>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</si>
  <si>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</si>
  <si>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</si>
  <si>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</si>
  <si>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</si>
  <si>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</si>
  <si>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</si>
  <si>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</si>
  <si>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</si>
  <si>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</si>
  <si>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</si>
  <si>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</si>
  <si>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t>
  </si>
  <si>
    <t>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</si>
  <si>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</si>
  <si>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</si>
  <si>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</si>
  <si>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</si>
  <si>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</si>
  <si>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</si>
  <si>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</si>
  <si>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</si>
  <si>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ESPALHAMENTO MANUAL DE CONCRETO ASFALTICO EM CAMADAS (SOMENTE MAO DE OBRA),CONSIDERADO NESTE ITEM: A)CONCRETO ASFALTICOJUNTO AO LOCAL DE APLICACAO; B)BASE JA PREPARADA; C)EXCLUIDO O FORNECIMENTO DO CONCRETO</t>
  </si>
  <si>
    <t>IMPRIMACAO DE BASE DE PAVIMENTACAO,DE ACORDO COM AS "INSTRUCOES PARA EXECUCAO",DO DER-RJ</t>
  </si>
  <si>
    <t>PINTURA DE LIGACAO,DE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</si>
  <si>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</si>
  <si>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</si>
  <si>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</si>
  <si>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 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</si>
  <si>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</si>
  <si>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</si>
  <si>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 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</si>
  <si>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</si>
  <si>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 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</si>
  <si>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</si>
  <si>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</si>
  <si>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</si>
  <si>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 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</si>
  <si>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</si>
  <si>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</si>
  <si>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</si>
  <si>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</si>
  <si>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 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</si>
  <si>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 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</si>
  <si>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</si>
  <si>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</si>
  <si>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</si>
  <si>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 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</si>
  <si>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</si>
  <si>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</si>
  <si>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</si>
  <si>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 ALTURA,REJUNTAMENTO COM ARGAMASSA DE CIMENTO E AREIA,NO TRACO 1:3,5,COM FORNECIMENTO DE TODOS OS MATERIAIS</t>
  </si>
  <si>
    <t>SARJETA E MEIO-FIO CONJUGADO CURVO,DE CONCRETO SIMPLES COLORIDO FCK=35MPA,MOLDADO NO LOCAL,TIPO DER-RJ,MEDINDO 0,45M DEBASE E 0,30M DE ALTURA,REJUNTAMENTO COM ARGAMASSA DE CIMENTO E AREIA,NO TRACO 1:3,5,COM FORNECIMENTO DE TODOS OS MATERIAIS</t>
  </si>
  <si>
    <t>SARJETA E MEIO FIO CONJUGADO RETO,DE CONCRETO SIMPLES COLORIDO FCK=35MPA,MOLDADOS NO LOCAL,TIPO DER-RJ,MEDINDO 0,45M DEBASE E 0,30M DE ALTURA,REJUNTAMENTO COM ARGAMASSA DE CIMENTO 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</si>
  <si>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</si>
  <si>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 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</si>
  <si>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 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</si>
  <si>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</si>
  <si>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</si>
  <si>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</si>
  <si>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</si>
  <si>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</si>
  <si>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</si>
  <si>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</si>
  <si>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</si>
  <si>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</si>
  <si>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</si>
  <si>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</si>
  <si>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</si>
  <si>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</si>
  <si>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</si>
  <si>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 MANUALMENTE,MEDIDA APOS COMPACTACAO</t>
  </si>
  <si>
    <t>REVESTIMENTO DE CONCRETO BETUMINOSO USINADO A QUENTE,DE ACORDO COM AS INSTRUCOES/ESPECIFICACOES DO CONTRATANTE,CONSIDERANDO SOMENTE O ESPALHAMENTO COM VIBROACABADORA CONVENCIONAL E COMPACTACAO MECANICA</t>
  </si>
  <si>
    <t>REVESTIMENTO DE CONCRETO BETUMINOSO USINADO A QUENTE,DE ACORDO COM AS INSTRUCOES/ESPECIFICACOES DO CONTRATANTE,CONSIDERANDO SOMENTE O ESPALHAMENTO COM MOTONIVELADORA E COMPACTACAO MECANICA</t>
  </si>
  <si>
    <t>REVESTIMENTO DE CONCRETO BETUMINOSO USINADO A QUENTE,DE ACORDO COM AS INSTRUCOES/ESPECIFICACOES DO CONTRATANTE,CONSIDERANDO SOMENTE O ESPALHAMENTO COM VIBROACABADORA ELETRONICA E COMPACTACAO MECANICA</t>
  </si>
  <si>
    <t>REVESTIMENTO DE CONCRETO BETUMINOSO USINADO A QUENTE,DE ACORDO COM AS INSTRUCOES/ESPECIFICACOES DO CONTRATANTE,CONSIDERANDO SOMENTE O ESPALHAMENTO MANUAL E COMPACTACAO MECANICA</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</si>
  <si>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</si>
  <si>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</si>
  <si>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</si>
  <si>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</si>
  <si>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 DE MAQUINA ESPECIAL,MEDINDO EM TORNO DE 0,17M DE BASE E 0,30M DE ALTURA,ACABAMENTO COM ARGAMASSA DE CIMENTO E PO-DE-PEDRA,NO TRACO 1:3,COM FORNECIMENTO DOS MATERIAIS,EXCLUSIVE PREPARO DE BASE E TOPOGRAFIA</t>
  </si>
  <si>
    <t>MEIO-FIO DE CONCRETO USINADO 15MPA,MOLDADO "IN LOCO",ATRAVES 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</si>
  <si>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</si>
  <si>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</si>
  <si>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</si>
  <si>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</si>
  <si>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</si>
  <si>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</si>
  <si>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</si>
  <si>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</si>
  <si>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</si>
  <si>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</si>
  <si>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</si>
  <si>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TERRENO(ESCARIFICACAOE VALETAMENTO),ADUBAGEM QUIMICA E ORGANICA,TRATAMENTO PREVENTIVO DO SOLO COM EMPREGO DE INSETICIDA E IRRIGACAO,INCLUSIVE 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</si>
  <si>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</si>
  <si>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</si>
  <si>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</si>
  <si>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</si>
  <si>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</si>
  <si>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</si>
  <si>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</si>
  <si>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</si>
  <si>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 SIMPLES E ESTACA DE MADEIRA(TUTOR),EXCLUSIVE O FORNECIMENTO 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</si>
  <si>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</si>
  <si>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</si>
  <si>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</si>
  <si>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</si>
  <si>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</si>
  <si>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</si>
  <si>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</si>
  <si>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</si>
  <si>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</si>
  <si>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</si>
  <si>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</si>
  <si>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</si>
  <si>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ARBUSTO PARA JARDINS,TIPO LANTANA,HIBISCO,CEDRINHO,ETC,COM 50 A 70CM DE ALTURA.FORNECIMENTO</t>
  </si>
  <si>
    <t>ARBUSTO PARA JARDINS,TIPO LANTANA,HIBISCO,CEDRINHO,ETC,COM 70 A 100CM DE ALTURA.FORNECIMENTO</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</si>
  <si>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</si>
  <si>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t>
  </si>
  <si>
    <t>ESPECIES VEGETAIS COM ALTURA DE(0,60 A 1,00)M,TIPO PALMEIRAPHEONIX ROEBELENII(TAMAREIRA ANA), COCCOTHRINAX SP(LEQUE-PRATEADA),ELAEIS GUINEENSIS(DENDEZEIRO),GAUSSIA MAYA(PALMEIRA MAIA) OU SIMILAR.FORNECIMENTO</t>
  </si>
  <si>
    <t>ESPECIES VEGETAIS COM ALTURA DE (2,50 A 3,50)M,TIPO PALMEIRA SYAGRUS ROMANZOFFIANA (BABA-DE-BOI/JERIVA),AIPHANES CARYOTIFOLIA (PALMEIRA"SPINE"),LIVISTONIA CHINENSIS (LEQUE DA CHINA/FALSA LATANIA),RHAPIS EXCELSA(PALMEIRA RAFIA),ROYSTONEA OLERACEA (PALMEIRA REAL)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</si>
  <si>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</si>
  <si>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</si>
  <si>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</si>
  <si>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 (0,40 A 1,50)M,TIPO ARUNDINA BAMBUSIFOLIA(ORQUIDEA BAMBU),JATROPHA PODAGRICA(BATATA DO INFERNO),STRELITZIA REGINAE(FLOR AVE DO PARAISO),HELICONIA ANGUSTA(FALSA AVE DO PARAISO)OU SIMILAR E CONSIDERANDO 8 MUDAS POR M2.FORNECIMENTO</t>
  </si>
  <si>
    <t>ESPECIES VEGETAIS COM ALTURA DE(0,10 A 0,40)M,TIPO JASMIM ESTRELA,CAETIZINHO,CANA DA INDIA, CANA-INDICA,BIRI, CURCULIGO,GENGIBRE AZUL,IXORA ANA,PLANTA DA VIDA,ARARUTA,RHOEO,COPO DE LEITE OU SIMILAR E CONSIDERANDO 12 MUDAS P/M2.FORNECIMENTO</t>
  </si>
  <si>
    <t>ESPECIES VEGETAIS COM ALTURA DE(0,20 A 0,80)M,TIPO HELICONIA PSITTACORUM(HELICONIA PAPAGAIO), XANTHOSOMA LINDENI(XANTIA),CALATHEA ZEBRINA(CALATEA ZEBRA), JASMINUM SAMBAC(BOGARI) OU 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</si>
  <si>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t>
  </si>
  <si>
    <t>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t>
  </si>
  <si>
    <t>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</si>
  <si>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</si>
  <si>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</si>
  <si>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ESPECIES VEGETAIS C/ALTURA DE(0,15 A 0,30)M,TIPO OPHIOPOGONJABURAN(BARBA-DE-SERPENTE),KALANCHOE BLOSSFELDIANA(CALANCOE),MARANTA BICOLOR(CAETE)OU SIMILAR E CONSIDERANDO 25 MUDAS P/ M2.FORNECIMENTO</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</si>
  <si>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</si>
  <si>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</si>
  <si>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</si>
  <si>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</si>
  <si>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</si>
  <si>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 1/2" ESPACADAS DE 1,00M.FORNECIMENTO E COLOCACAO</t>
  </si>
  <si>
    <t>CERCA PROTETORA PARA JARDIM,DE 40CM DE ALTURA,EM BARRA CHATA DE 1"X1/4",CHUMBADA NO SOLO COM HASTES DE 30CM,ESPACADAS DE 60CM,EM MODULOS DE 1,20M.FORNECIMENTO E COLOCACAO</t>
  </si>
  <si>
    <t>GRAMPOS DE PROTECAO PARA CALCADA EM TUBOS DE FERRO GALVANIZADO DE 2",CHUMBADOS EM BLOCOS DE CONCRETO,INCLUSIVE DEMOLICAO E RECOMPOSICAO DA CALCADA,E TRANSPORTE DO MATERIAL EXCEDENTE,EXCLUSIVE PINTURA.FORNECIMENTO E COLOCACAO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</si>
  <si>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</si>
  <si>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</si>
  <si>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</si>
  <si>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</si>
  <si>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 E COLOCACAO</t>
  </si>
  <si>
    <t>LIMITADOR DE GRAMA EM PVC RECICLADO-LINHA PLANA.FORNECIMENTO 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</si>
  <si>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</si>
  <si>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</si>
  <si>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VERNIZ,P/PROTECAO DE CALCADAS,APICOADO,INCLUSIVE ESCAVACAO E REATERRO.FORNECIMENTO E 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</si>
  <si>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</si>
  <si>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</si>
  <si>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 E COLOCACAO</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</si>
  <si>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</si>
  <si>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</si>
  <si>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</si>
  <si>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</si>
  <si>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</si>
  <si>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</si>
  <si>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</si>
  <si>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ENSAIBRADAS OU EM AREIA(196 VEZES POR ANO)</t>
  </si>
  <si>
    <t>CATACAO DE PAPEIS EM SUPERFICIES PAVIMENTADAS COM PEDRA PORTUGUESA(196 VEZES POR ANO)</t>
  </si>
  <si>
    <t>VARREDURA EM SUPERFICIES CIMENTADAS OU ASFALTADAS(104 VEZESPOR ANO)</t>
  </si>
  <si>
    <t>VARREDURA DE PAPEIS EM SUPERFICIES PAVIMENTADAS COM PEDRA PORTUGUESA(104 VEZES POR ANO)</t>
  </si>
  <si>
    <t>CAPINA DE CONSERVACAO(1 VEZ POR ANO),EM TERRENO DE VEGETACAO POUCO DENSA,COM RETIRADA OU QUEIMA DE RESIDUOS</t>
  </si>
  <si>
    <t>LIMPEZA DE FOLHAS E PAPEIS FLUTUANDO EM LAGOS E CANAIS(104 VEZES AO ANO)</t>
  </si>
  <si>
    <t>LIMPEZA DE CAIXAS DE AREIA EM PARQUES E JARDINS(12 VEZES POR ANO)</t>
  </si>
  <si>
    <t>LIMPEZA DE CAIXAS DE RALO EM PARQUES E JARDINS(12 VEZES PORANO)</t>
  </si>
  <si>
    <t>LIMPEZA DE RAMAIS DE RALO EM PARQUES E JARDINS(12 VEZES PORANO)</t>
  </si>
  <si>
    <t>RETIRADA DE MATERIAL PROVENIENTE DE PODA,DE VARREDURA,OU DELIMPEZAS DIVERSAS,A SER FEITA EM CAMINHAO C/NO MINIMO 4,00M3 DE CAPACIDADE,COMPREENDENDO CARGA,DESCARGA E TRANSPORTE ATE 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</si>
  <si>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</si>
  <si>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</si>
  <si>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</si>
  <si>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</si>
  <si>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</si>
  <si>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</si>
  <si>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</si>
  <si>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</si>
  <si>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</si>
  <si>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</si>
  <si>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</si>
  <si>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</si>
  <si>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</si>
  <si>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</si>
  <si>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</si>
  <si>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</si>
  <si>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</si>
  <si>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</si>
  <si>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</si>
  <si>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</si>
  <si>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 DURANTE 15 DIAS,EXCLUSIVE TRANSPORTE</t>
  </si>
  <si>
    <t>RETIRADA DE GRAMINEAS EM PISO DE PEDRA PORTUGUESA,UTILIZANDO ROCADEIRA COSTAL</t>
  </si>
  <si>
    <t>RETIRADA DE PROTETOR DE ARVORE,INCLUSIVE CARGA,DESCARGA E TRANSPORTE</t>
  </si>
  <si>
    <t>CAMADA DE AREIA ESPALHADA MANUALMENTE,MEDIDA APOS A COMPACTACAO</t>
  </si>
  <si>
    <t>EXECUCAO DE PAVIMENTACAO EM SAIBRO MELHORADO COM CIMENTO,EMCAMADAS DE 8CM DE ESPESSURA,MEDIDA APOS A COMPRESSAO,SENDO A 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</si>
  <si>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</si>
  <si>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</si>
  <si>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</si>
  <si>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 NO LOCAL,INCLUSIVE ESCAVACAO E REATERRO</t>
  </si>
  <si>
    <t>CORDOES DE CONCRETO SIMPLES PRE-MOLDADO,COM SECAO DE 6X25CM,INCLUSIVE ESCAVACAO E REATERRO</t>
  </si>
  <si>
    <t>CORDOES DE GRANITO,COM SECAO DE 10X25CM,INCLUSIVE ESCAVACAOE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</si>
  <si>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</si>
  <si>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</si>
  <si>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</si>
  <si>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</si>
  <si>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 APROXIMADAMENTE(200X50X50)CM</t>
  </si>
  <si>
    <t>BALIZADOR MODELO COPACABANA,CILINDRICO,LISO,PRE-FABRICADO EM CONCRETO FCK=18MPA,C/REFORCO INTERNO DE MALHA DE VERGALHAOCURVADO DE 1/2", EMBUTIDO NO PISO, COM 40CM DE DIAMETRO E ALTURA DE 46,50CM.FORNECIMENTO E COLOCACAO</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</si>
  <si>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</si>
  <si>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</si>
  <si>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MADEIRA DE MACARANDUBA EM RIPAS DE 8X2,5CM,FIXADASEM ESTRUTURA DE 7,5X4CM,CONFORME DETALHE Nº6026/EMOP</t>
  </si>
  <si>
    <t>MESA DE JARDIM,MEDINDO 1,80X0,91X0,73M,EXECUTADA EM PECAS DE 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</si>
  <si>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</si>
  <si>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PRANCHA EM MADEIRA APARELHADA PARA BANCOS DE JARDINS,COM SECAO DE(15X4,5)CM E COMPRIMENTO DE 2,20M,PRESA COM PARAFUSOS E PORCAS NOS PES DE FERRO E PINTURA NA COR A SER INDICADA.FORNECIMENTO E COLOCACAO</t>
  </si>
  <si>
    <t>REGUA DE MADEIRA APARELHADA PARA BANCOS DE JARDINS,COM SECAO DE(5,5X3,75)CM E COMPRIMENTO DE 2M,PRESAS COM PARAFUSOS DEPORCAS NOS PES DE FERRO FUNDIDO E PINTURA NA COR A SER INDICADA.FORNECIMENTO E COLOCACAO</t>
  </si>
  <si>
    <t>REGUA DE MADEIRA APARELHADA PARA BANCOS DE JARDINS,COM SECAO 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</si>
  <si>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</si>
  <si>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</si>
  <si>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</si>
  <si>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</si>
  <si>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t>
  </si>
  <si>
    <t>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</si>
  <si>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</si>
  <si>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</si>
  <si>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</si>
  <si>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</si>
  <si>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t>
  </si>
  <si>
    <t>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</si>
  <si>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</si>
  <si>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</si>
  <si>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</si>
  <si>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</si>
  <si>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t>
  </si>
  <si>
    <t>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</si>
  <si>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 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</si>
  <si>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</si>
  <si>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</si>
  <si>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</si>
  <si>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</si>
  <si>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t>
  </si>
  <si>
    <t>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</si>
  <si>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</si>
  <si>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</si>
  <si>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</si>
  <si>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CONTRAVENTAMENTO DE ALAMBRADO COM TUBOS DE FERRO GALVANIZADO(EXTERN.E INTERNAMENTE),C/DIAMETRO INTERNO DE 2" E ESPESSURA 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</si>
  <si>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</si>
  <si>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</si>
  <si>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</si>
  <si>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 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</si>
  <si>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</si>
  <si>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 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</si>
  <si>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</si>
  <si>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</si>
  <si>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</si>
  <si>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</si>
  <si>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</si>
  <si>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</si>
  <si>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</si>
  <si>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ESCORREGA DE 0/4ANOS C/ALTURA DE 1,17M EM MADEIRA APARELHADAE TUBOS DE FERRO GALVANIZADO(EXT.E INTERNAMENTE) DE 3/4"E 2"E ESPESSURA DE PAREDE DE 1/8", COM PINTURA DE BASE GALVITE E 2 DEMAOS DE ACABAMENTO.FORNECIMENTO E COLOCACAO</t>
  </si>
  <si>
    <t>ESCORREGA DE 5/10ANOS C/ALTURA DE 1,57M MADEIRA APARELHADA E 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</si>
  <si>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</si>
  <si>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</si>
  <si>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 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</si>
  <si>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</si>
  <si>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</si>
  <si>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</si>
  <si>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</si>
  <si>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</si>
  <si>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</si>
  <si>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</si>
  <si>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</si>
  <si>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</si>
  <si>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PAPELEIRA PLASTICA P/VIAS E PRACAS PUBLICAS EM POLIETILENO(DIN),CAPACIDADE PARA 50L,MEDINDO(75,50X34,50X43,50)CM.FORNECIMENTO E COLOCACAO</t>
  </si>
  <si>
    <t>VASO PLASTICO REDONDO,NA COR TERRACOTA,CERAMICA OU CINZA,COM 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</si>
  <si>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</si>
  <si>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</si>
  <si>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</si>
  <si>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</si>
  <si>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</si>
  <si>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</si>
  <si>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</si>
  <si>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</si>
  <si>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</si>
  <si>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</si>
  <si>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</si>
  <si>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</si>
  <si>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</si>
  <si>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</si>
  <si>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</si>
  <si>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</si>
  <si>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</si>
  <si>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</si>
  <si>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</si>
  <si>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</si>
  <si>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</si>
  <si>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</si>
  <si>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</si>
  <si>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</si>
  <si>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</si>
  <si>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</si>
  <si>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</si>
  <si>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</si>
  <si>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</si>
  <si>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</si>
  <si>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</si>
  <si>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</si>
  <si>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</si>
  <si>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</si>
  <si>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</si>
  <si>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</si>
  <si>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</si>
  <si>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</si>
  <si>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</si>
  <si>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</si>
  <si>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</si>
  <si>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 ARGAMASSA DE CIMENTO E AREIA,COM RESISTENCIA DE 20MPA,CONFORME ABNT NBR 6122,INCLUSIVE O FORNECIMENTO DOS MATERIAIS (CIMENTO,AREIA E ACO),EXCLUSIVE PERFURACAO</t>
  </si>
  <si>
    <t>ESTACA RAIZ COM DIAMETRO DE 10" PARA CARGA DE 90T,INJECAO DE 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</si>
  <si>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</si>
  <si>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</si>
  <si>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</si>
  <si>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</si>
  <si>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</si>
  <si>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</si>
  <si>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</si>
  <si>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</si>
  <si>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</si>
  <si>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</si>
  <si>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</si>
  <si>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</si>
  <si>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</si>
  <si>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</si>
  <si>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</si>
  <si>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</si>
  <si>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</si>
  <si>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</si>
  <si>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</si>
  <si>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</si>
  <si>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</si>
  <si>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</si>
  <si>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</si>
  <si>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</si>
  <si>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</si>
  <si>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</si>
  <si>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</si>
  <si>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</si>
  <si>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</si>
  <si>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</si>
  <si>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</si>
  <si>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</si>
  <si>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</si>
  <si>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</si>
  <si>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</si>
  <si>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</si>
  <si>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</si>
  <si>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</si>
  <si>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</si>
  <si>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</si>
  <si>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</si>
  <si>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</si>
  <si>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</si>
  <si>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 ATE 18,00M,CAPACIDADE MEDIA DE CARGA IGUAL A 55T,INCLUSIVEFORNECIMENTO DOS MATERIAIS,CONSIDERANDO O TRECHO CRAVADO E CONCRETADO</t>
  </si>
  <si>
    <t>ESTACA DE CONCRETO ARMADO,MOLDADA NO TERRENO,TIPO "FRANKI STANDARD",COM DIAMETRO DE 400MM,PROFUNDIDADE ACIMA DE 16,00M E 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</si>
  <si>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</si>
  <si>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</si>
  <si>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</si>
  <si>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</si>
  <si>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</si>
  <si>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</si>
  <si>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</si>
  <si>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</si>
  <si>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</si>
  <si>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</si>
  <si>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</si>
  <si>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</si>
  <si>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</si>
  <si>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</si>
  <si>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</si>
  <si>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</si>
  <si>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</si>
  <si>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</si>
  <si>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</si>
  <si>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</si>
  <si>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</si>
  <si>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</si>
  <si>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</si>
  <si>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</si>
  <si>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</si>
  <si>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</si>
  <si>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</si>
  <si>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</si>
  <si>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</si>
  <si>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</si>
  <si>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</si>
  <si>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</si>
  <si>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</si>
  <si>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</si>
  <si>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</si>
  <si>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</si>
  <si>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</si>
  <si>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</si>
  <si>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</si>
  <si>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</si>
  <si>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</si>
  <si>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</si>
  <si>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</si>
  <si>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</si>
  <si>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</si>
  <si>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</si>
  <si>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 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</si>
  <si>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</si>
  <si>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 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</si>
  <si>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</si>
  <si>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</si>
  <si>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</si>
  <si>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</si>
  <si>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</si>
  <si>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 CHATAS DE 1/4" DE ESPESSURA,SOLDADAS NOS PERFIS,INCLUSIVEFORNECIMENTO DE TODOS OS MATERIAIS</t>
  </si>
  <si>
    <t>EMENDA DE PERFIL DE ACO "I",DE 8" DUPLO,1° E 2° ALMAS,PARAESTACA,CONSIDERANDO UM CORTE AO MACARICO E 4 TALAS,EM BARRAS 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</si>
  <si>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</si>
  <si>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</si>
  <si>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</si>
  <si>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</si>
  <si>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</si>
  <si>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</si>
  <si>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</si>
  <si>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</si>
  <si>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</si>
  <si>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</si>
  <si>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</si>
  <si>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</si>
  <si>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</si>
  <si>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</si>
  <si>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</si>
  <si>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</si>
  <si>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</si>
  <si>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</si>
  <si>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</si>
  <si>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</si>
  <si>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</si>
  <si>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</si>
  <si>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</si>
  <si>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</si>
  <si>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</si>
  <si>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</si>
  <si>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</si>
  <si>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</si>
  <si>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</si>
  <si>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</si>
  <si>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</si>
  <si>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</si>
  <si>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</si>
  <si>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</si>
  <si>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</si>
  <si>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</si>
  <si>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</si>
  <si>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</si>
  <si>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</si>
  <si>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</si>
  <si>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</si>
  <si>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</si>
  <si>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</si>
  <si>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</si>
  <si>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</si>
  <si>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</si>
  <si>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</si>
  <si>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</si>
  <si>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</si>
  <si>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</si>
  <si>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</si>
  <si>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</si>
  <si>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</si>
  <si>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</si>
  <si>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</si>
  <si>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</si>
  <si>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</si>
  <si>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</si>
  <si>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</si>
  <si>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</si>
  <si>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</si>
  <si>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 PERFURACAO</t>
  </si>
  <si>
    <t>ESTACA DE CONCRETO FCK=15MPA,ARMADA,MOLDADA NO TERRENO,UTILIZANDO TUBO DE PVC DEFOFO DE 200MM,COMO FORMA REMOVIVEL,SERVINDO 10 VEZES,COM CAPACIDADE PARA 15T,INCLUSIVE FORNECIMENTODOS MATERIAIS E CONCRETAGEM COM ADENSAMENTO MANUAL,EXCLUSIVE PERFURACAO</t>
  </si>
  <si>
    <t>ESTACA DE CONCRETO FCK=15MPA,ARMADA,MOLDADA NO TERRENO,UTILIZANDO TUBO DE PVC DEFOFO DE 250MM,COMO FORMA REMOVIVEL,SERVINDO 10 VEZES,COM CAPACIDADE PARA 15T,INCLUSIVE FORNECIMENTODOS MATERIAIS E CONCRETAGEM COM ADENSAMENTO MANUAL,EXCLUSIVE 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</si>
  <si>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</si>
  <si>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</si>
  <si>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</si>
  <si>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 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</si>
  <si>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</si>
  <si>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</si>
  <si>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</si>
  <si>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</si>
  <si>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GAIOLA ARMADURA PARA PAREDE DIAFRAGMA,EM ACO CA-50,INCLUSIVE FORNECIMENTO,PERDAS,CORTE,DOBRAGEM,MONTAGEM E SOLDAS</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</si>
  <si>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</si>
  <si>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</si>
  <si>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</si>
  <si>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</si>
  <si>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</si>
  <si>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</si>
  <si>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</si>
  <si>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</si>
  <si>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</si>
  <si>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</si>
  <si>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 M3 DE CONCRETO,COMPREENDENDO APENAS O FORNECIMENTO DOS MATERIAIS,INCLUSIVE 5% DE PERDAS</t>
  </si>
  <si>
    <t>CONCRETO PARA MEIOS AGRESSIVOS,COM UTILIZACAO DE CIMENTO RESISTENTE A SULFATOS,COM FATOR AGUA E CIMENTO MENOR OU IGUAL A 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</si>
  <si>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</si>
  <si>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</si>
  <si>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</si>
  <si>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</si>
  <si>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MANUAL DE CONCRETO,INCLUSIVE TRANSPORTE HORIZONTAL COM CARRINHO DE MAO,ATE 20,00M</t>
  </si>
  <si>
    <t>PREPARO DE CONCRETO,COMPREENDENDO MISTURA E AMASSAMENTO EM 2 (DUAS) BETONEIRAS DE 600L,ADMITINDO-SE UMA PRODUCAO APROXIMADA DE 7,00M3/H,EXCLUINDO O FORNECIMENTO DOS MATERIAIS</t>
  </si>
  <si>
    <t>PREPARO DE CONCRETO,COMPREENDENDO MISTURA E AMASSAMENTO EM UMA BETONEIRA DE 600L,ADMITINDO-SE UMA PRODUCAO APROXIMADA DE 3,50M3/H,EXCLUINDO O FORNECIMENTO DOS MATERIAIS</t>
  </si>
  <si>
    <t>PREPARO DE CONCRETO,COMPREENDENDO MISTURA E AMASSAMENTO EM UMA BETONEIRA DE 320L,ADMITINDO-SE UMA PRODUCAO APROXIMADA DE 2,00M3/H,EXCLUINDO O FORNECIMENTO DOS MATERIAIS</t>
  </si>
  <si>
    <t>PREPARO DE CONCRETO,EM CONDICOES ESPECIAIS,COMPREENDENDO MISTURA E AMASSAMENTO EM UMA BETONEIRA DE 320L,ADMITINDO-SE UMA PRODUCAO APROXIMADA DE 1,50M3/H,EXCLUINDO O FORNECIMENTO DOS MATERIAIS</t>
  </si>
  <si>
    <t>PREPARO DE CONCRETO,EM CONDICOES ESPECIAIS,COMPREENDENDO MISTURA E AMASSAMENTO EM UMA BETONEIRA DE 320L,ADMITINDO-SE UMA 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</si>
  <si>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</si>
  <si>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</si>
  <si>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 HORIZONTAL ATE 20,00M EM CARRINHOS,E VERTICAL ATE 10,00M COM TORRE E GUINCHO,COLOCACAO,ADENSAMENTO E ACABAMENTO,CONSIDERANDO UMA PRODUCAO APROXIMADA DE 7,00M3/H</t>
  </si>
  <si>
    <t>LANCAMENTO DE CONCRETO EM PECAS ARMADAS,INCLUSIVE TRANSPORTE HORIZONTAL ATE 20,00M EM CARRINHOS,E VERTICAL ATE 10,00M COM TORRE E GUINCHO,COLOCACAO,ADENSAMENTO E ACABAMENTO,CONSIDERANDO UMA PRODUCAO APROXIMADA DE 3,50M3/H</t>
  </si>
  <si>
    <t>LANCAMENTO DE CONCRETO EM PECAS ARMADAS,INCLUSIVE TRANSPORTE HORIZONTAL ATE 20,00M EM CARRINHOS,E VERTICAL ATE 10,00M COM TORRE E GUINCHO,COLOCACAO,ADENSAMENTO E ACABAMENTO,CONSIDERANDO UMA PRODUCAO APROXIMADA DE 2,00M3/H</t>
  </si>
  <si>
    <t>LANCAMENTO DE CONCRETO EM PECAS ARMADAS,EM CONDICOES ESPECIAIS,INCLUSIVE TRANSPORTE HORIZONTAL ATE 20,00M EM CARRINHOS,E VERTICAL ATE 10,00M COM TORRE E GUINCHO,COLOCACAO,ADENSAMENTO E ACABAMENTO,CONSIDERANDO UMA PRODUCAO APROXIMADA DE 1,50M3/H</t>
  </si>
  <si>
    <t>LANCAMENTO DE CONCRETO EM PECAS ARMADAS,EM CONDICOES ESPECIAIS,INCLUSIVE TRANSPORTE HORIZONTAL ATE 20,00M EM CARRINHOS,E 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</si>
  <si>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</si>
  <si>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</si>
  <si>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</si>
  <si>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 1,50M3/H</t>
  </si>
  <si>
    <t>LANCAMENTO DE CONCRETO EM PECAS SEM ARMADURA,EM CONDICOES ESPECIAIS,INCLUSIVE TRANSPORTE HORIZONTAL ATE 20,00M EM CARRINHOS,E VERTICAL ATE 10,00M COM TORRE E GUINCHO,COLOCACAO,ADENSAMENTO E ACABAMENTO,CONSIDERANDO UMA PRODUCAO APROXIMADA DE 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</si>
  <si>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</si>
  <si>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</si>
  <si>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</si>
  <si>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</si>
  <si>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</si>
  <si>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</si>
  <si>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</si>
  <si>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</si>
  <si>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</si>
  <si>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</si>
  <si>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</si>
  <si>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</si>
  <si>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 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</si>
  <si>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</si>
  <si>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</si>
  <si>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</si>
  <si>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</si>
  <si>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</si>
  <si>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</si>
  <si>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</si>
  <si>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</si>
  <si>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 DO VOLUME REAL OCUPADO POR PEDRA-DE-MAO,INCLUSIVE MATERIAIS,TRANSPORTE,PREPARO,LANCAMENTO E ADENSAMENTO</t>
  </si>
  <si>
    <t>CONCRETO CICLOPICO CONFECCIONADO COM CONCRETO DOSADO PARA UMA RESISTENCIA CARACTERISTICA A COMPRESSAO DE 10MPA,EXCLUSIVE A PEDRA-DE-MAO,INCLUSIVE MATERIAIS,TRANSPORTE,PREPARO,LANCAMENTO E ADENSAMENTO</t>
  </si>
  <si>
    <t>CONCRETO PARA CAMADAS PREPARATORIAS COM 180KG DE CIMENTO POR 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</si>
  <si>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</si>
  <si>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</si>
  <si>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</si>
  <si>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</si>
  <si>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</si>
  <si>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</si>
  <si>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</si>
  <si>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</si>
  <si>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</si>
  <si>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</si>
  <si>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</si>
  <si>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</si>
  <si>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</si>
  <si>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 DE 3ª,CONSIDERANDO O APROVEITAMENTO DA MADEIRA DE 3 VEZES,INCLUSIVE FORNECIMENTO DOS MATERIAIS E DESMOLDAGEM</t>
  </si>
  <si>
    <t>FORMAS ESPECIAIS DE MADEIRA PARA ABOBODA DE TUNEL,EM MADEIRA 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</si>
  <si>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</si>
  <si>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</si>
  <si>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</si>
  <si>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</si>
  <si>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</si>
  <si>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</si>
  <si>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</si>
  <si>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 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</si>
  <si>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</si>
  <si>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</si>
  <si>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</si>
  <si>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ATE 3,30M DE PE DIREITO,COM MADEIRA DE 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</si>
  <si>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</si>
  <si>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</si>
  <si>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</si>
  <si>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</si>
  <si>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</si>
  <si>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</si>
  <si>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</si>
  <si>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</si>
  <si>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 1,50M,COM 30% DE APROVEITAMENTO DA MADEIRA,INCLUSIVE RETIRADA</t>
  </si>
  <si>
    <t>ESCORAMENTO DE FORMA DE PARAMETROS VERTICAIS,PARA ALTURA ATE 1,50M,COM APROVEITAMENTO DE 2 VEZES DA MADEIRA,INCLUSIVE RETIRADA</t>
  </si>
  <si>
    <t>ESCORAMENTO DE FORMAS DE PARAMENTOS VERTICAIS,PARA ALTURA DE 1,50 A 5,00M,COM 30% DE APROVEITAMENTO DA MADEIRA,INCLUSIVE RETIRADA</t>
  </si>
  <si>
    <t>ESCORAMENTO DE FORMAS DE PARAMENTOS VERTICAIS,PARA ALTURA DE 1,50 A 5,00M,COM APROVEITAMENTO DE 2 VEZES DA MADEIRA,INCLUSIVE RETIRADA</t>
  </si>
  <si>
    <t>ESCORAMENTO DE FORMAS DE PARAMENTOS VERTICAIS,PARA ALTURA DE 5,00M A 8,00M,COM 30% DE APROVEITAMENTO DA MADEIRA,INCLUSIVE RETIRADA</t>
  </si>
  <si>
    <t>ESCORAMENTO DE FORMAS DE PARAMENTOS VERTICAIS,PARA ALTURA DE 5,00M A 8,00M,COM APROVEITAMENTO DE 2 VEZES DA MADEIRA,INCLUSIVE RETIRADA</t>
  </si>
  <si>
    <t>ESCORAMENTO DE FORMAS DE PARAMENTOS VERTICAIS,PARA ALTURA DE 8,00M A 12,00M,COM 30% DE APROVEITAMENTO DA MADEIRA,INCLUSIVE RETIRADA</t>
  </si>
  <si>
    <t>ESCORAMENTO DE FORMAS DE PARAMENTOS VERTICAIS,PARA ALTURA DE 8,00 A 12,00M,COM APROVEITAMENTO DE 2 VEZES DA MADEIRA,INCLUSIVE RETIRADA</t>
  </si>
  <si>
    <t>PILAR EM MADEIRA DE REFLORESTAMENTO,COM DIAMETRO APROXIMADODE 25CM,TRATADO COM IMUNIZANTE,EXCLUSIVE ESCAVACAO,FUNDACAOE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</si>
  <si>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</si>
  <si>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</si>
  <si>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</si>
  <si>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</si>
  <si>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</si>
  <si>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 ESCORAMENTO</t>
  </si>
  <si>
    <t>FORMAS DE CHAPAS DE MADEIRA COMPENSADA,DE 14MM DE ESPESSURA,RESINADAS,PARA LAJES,SERVINDO 2 VEZES,E MADEIRA AUXILIAR SERVINDO 2 VEZES,INCLUSIVE FORNECIMENTO E DESMOLDAGEM,EXCLUSIVE ESCORAMENTO</t>
  </si>
  <si>
    <t>FORMAS DE CHAPAS DE MADEIRA COMPENSADA,DE 20MM DE ESPESSURA,PLASTIFICADAS,SERVINDO 2 VEZES,E MADEIRA AUXILIAR SERVINDO 3 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</si>
  <si>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</si>
  <si>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</si>
  <si>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</si>
  <si>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 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</si>
  <si>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</si>
  <si>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</si>
  <si>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</si>
  <si>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 ARMADO,10% DE PERDAS DE PONTAS E ARAME 18.FORNECIMENTO</t>
  </si>
  <si>
    <t>BARRA DE ACO CA-50,COM SALIENCIA OU MOSSA,COEFICIENTE DE CONFORMACAO SUPERFICIAL MINIMO (ADERENCIA) IGUAL A 1,5,DIAMETRO DE 6,3MM,DESTINADA A ARMADURA DE CONCRETO ARMADO,10% DE PERDAS DE PONTAS E ARAME 18.FORNECIMENTO</t>
  </si>
  <si>
    <t>BARRA DE ACO CA-50,COM SALIENCIA OU MOSSA,COEFICIENTE DE CONFORMACAO SUPERFICIAL MINIMO (ADERENCIA) IGUAL A 1,5,DIAMETRO DE 8 A 12,5MM,DESTINADA A ARMADURA DE CONCRETO ARMADO,10%DE PERDAS DE PONTAS E ARAME 18.FORNECIMENTO</t>
  </si>
  <si>
    <t>BARRA DE ACO CA-50,COM SALIENCIA OU MOSSA,COEFICIENTE DE CONFORMACAO SUPERFICIAL MINIMO (ADERENCIA) IGUAL A 1,5,DIAMETRO ACIMA DE 12,5MM,DESTINADA A ARMADURA DE CONCRETO ARMADO,10% 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</si>
  <si>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</si>
  <si>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</si>
  <si>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</si>
  <si>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</si>
  <si>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</si>
  <si>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 DE 6,3MM,DESTINADA A ARMADURA DE CONCRETO ARMADO,COMPREENDENDO 10% DE PERDAS DE PONTAS E ARAME 18.FORNECIMENTO,CORTE,DOBRAGEM,MONTAGEM E COLOCACAO DO ACO NAS FORMAS</t>
  </si>
  <si>
    <t>BARRA DE ACO CA-50,COM SALIENCIA OU MOSSA,COEFICIENTE DE CONFORMACAO SUPERFICIAL MINIMO (ADERENCIA) IGUAL A 1,5,DIAMETRO 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</si>
  <si>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 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</si>
  <si>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</si>
  <si>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</si>
  <si>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t>
  </si>
  <si>
    <t>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</si>
  <si>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</si>
  <si>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</si>
  <si>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t>
  </si>
  <si>
    <t>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</si>
  <si>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</si>
  <si>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</si>
  <si>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</si>
  <si>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</si>
  <si>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</si>
  <si>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</si>
  <si>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</si>
  <si>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 ACO GALVANIZADO,COMPREENDENDO APENAS O FORNECIMENTO MEDIDOPELO PESO DO CABO GEOMETRICAMENTE NECESSARIO</t>
  </si>
  <si>
    <t>CABO DE ACO PARA 19 CORDOALHAS DE 12,7MM,INCLUSIVE BAINHA DE ACO GALVANIZADO,COMPREENDENDO APENAS O FORNECIMENTO MEDIDOPELO PESO DO CABO GEOMETRICAMENTE NECESSARIO</t>
  </si>
  <si>
    <t>CABO DE ACO PARA 22 CORDOALHAS DE 12,7MM,INCLUSIVE BAINHA DE ACO GALVANIZADO,COMPREENDENDO APENAS O FORNECIMENTO MEDIDOPELO PESO DO CABO GEOMETRICAMENTE NECESSARIO</t>
  </si>
  <si>
    <t>CABO DE ACO PARA 27 CORDOALHAS DE 12,7MM,INCLUSIVE BAINHA DE ACO GALVANIZADO,COMPREENDENDO APENAS O FORNECIMENTO MEDIDOPELO PESO DO CABO GEOMETRICAMENTE NECESSARIO</t>
  </si>
  <si>
    <t>CABO DE ACO PARA 31 CORDOALHAS DE 12,7MM,INCLUSIVE BAINHA DE ACO GALVANIZADO,COMPREENDENDO APENAS O FORNECIMENTO MEDIDOPELO PESO DO CABO GEOMETRICAMENTE NECESSARIO</t>
  </si>
  <si>
    <t>CABO DE ACO PARA 37 CORDOALHAS DE 12,7MM,INCLUSIVE BAINHA DE ACO GALVANIZADO,COMPREENDENDO APENAS O FORNECIMENTO MEDIDOPELO PESO DO CABO GEOMETRICAMENTE NECESSARIO</t>
  </si>
  <si>
    <t>CABO DE ACO DE 1 CORDOALHA DE 15,2MM,EXCLUSIVE BAINHA E PERDAS DE PONTAS,COMPREENDENDO APENAS O FORNECIMENTO MEDIDO PELO 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</si>
  <si>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</si>
  <si>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</si>
  <si>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</si>
  <si>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</si>
  <si>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</si>
  <si>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</si>
  <si>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</si>
  <si>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</si>
  <si>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</si>
  <si>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</si>
  <si>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</si>
  <si>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</si>
  <si>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</si>
  <si>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</si>
  <si>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</si>
  <si>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</si>
  <si>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</si>
  <si>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</si>
  <si>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</si>
  <si>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</si>
  <si>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</si>
  <si>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</si>
  <si>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</si>
  <si>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</si>
  <si>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</si>
  <si>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</si>
  <si>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</si>
  <si>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</si>
  <si>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</si>
  <si>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</si>
  <si>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</si>
  <si>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</si>
  <si>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</si>
  <si>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</si>
  <si>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</si>
  <si>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</si>
  <si>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</si>
  <si>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</si>
  <si>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</si>
  <si>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</si>
  <si>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</si>
  <si>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</si>
  <si>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</si>
  <si>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</si>
  <si>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</si>
  <si>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</si>
  <si>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</si>
  <si>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</si>
  <si>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</si>
  <si>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</si>
  <si>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</si>
  <si>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</si>
  <si>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</si>
  <si>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</si>
  <si>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</si>
  <si>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</si>
  <si>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</si>
  <si>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</si>
  <si>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</si>
  <si>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</si>
  <si>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</si>
  <si>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</si>
  <si>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</si>
  <si>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</si>
  <si>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PEITORIL DE CONCRETO ARMADO,SECAO EM T,70X20CM,ESPESSURA DE12CM,CONCRETO FCK=15MPA,FORMA DE CHAPAS COMPENSADAS,ACABAMENTO DESEMPENADO,CONFORME PROJETO TIPO Nº6061/EMOP.FORNECIMENTO E COLOCACAO</t>
  </si>
  <si>
    <t>CHAPIM/SOLEIRA DE CONCRETO APARENTE COM ACABAMENTO DESEMPENADO,USANDO FORMA DE CHAPA COMPENSADA,MEDINDO 14X10CM,CONFORMEPROJETO TIPO Nº6062/EMOP,FUNDIDO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</si>
  <si>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</si>
  <si>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 3ª,SERVINDO 1,4 VEZES,ESCORAMENTO E 80KG DE ACO CA-50</t>
  </si>
  <si>
    <t>CORTINA DE CONCRETO ARMADO,COM 18 A 20CM DE ESPESSURA,FCK=25MPA,INCLUINDO MATERIAIS PARA 1,00M3 DE CONCRETO(IMPORTADO DE USINA)ADENSADO E COLOCADO,10,00M2 DE FORMAS DE MADEIRA DE 3ª,SERVINDO 1,4 VEZES,ESCORAMENTO E 80KG DE ACO CA-50</t>
  </si>
  <si>
    <t>CORTINA DE CONCRETO ARMADO,COM 18 A 20CM DE ESPESSURA,FCK=30MPA,INCLUINDO MATERIAIS PARA 1,00M3 DE CONCRETO(IMPORTADO DE USINA)ADENSADO E COLOCADO 10,00M2 DE FORMAS DE AMDEIRA DE 3ª,SERVINDO 1,4 VEZES,ESCORAMENTO E 80KG DE ACO CA-50</t>
  </si>
  <si>
    <t>PLACAS DE CONCRETO ARMADO PRE-MOLDADAS,COM FCK=20MPA,ESPESSURA DE 6CM EM PECAS DE ATE 90KG,INCLUSIVE COLOCACAO MANUAL NO LOCAL DEFINITIVO</t>
  </si>
  <si>
    <t>PLACAS DE CONCRETO ARMADO PRE-MOLDADAS,COM FCK=20MPA,ESPESSURA DE 6CM EM PECAS ACIMA DE 90KG E COLOCACAO COM GUINDASTE</t>
  </si>
  <si>
    <t>PLACAS DE CONCRETO ARMADO PRE-MOLDADAS,COM FCK=20MPA,ESPESSURA DE 8CM EM PECAS DE ATE 90KG,INCLUSIVE COLOCACAO MANUAL NO 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</si>
  <si>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</si>
  <si>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</si>
  <si>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</si>
  <si>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</si>
  <si>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</si>
  <si>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 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</si>
  <si>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</si>
  <si>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 AMBAS AS DIRECOES,INCLUSIVE COLOCACAO COM GUINDASTE NO LOCAL DEFINITIVO</t>
  </si>
  <si>
    <t>CONCRETO ARMADO,FCK=20MPA,INCLUINDO MATERIAIS PARA 1,00M3 DE CONCRETO(IMPORTADO DE USINA)ADENSADO E COLOCADO,14,00M2 DEAREA MOLDADA,FORMAS E ESCORAMENTO CONFORME ITENS 11.004.0022 E 11.004.0035,60KG DE ACO CA-50,INCLUSIVE MAO-DE-OBRA PARACORTE,DOBRAGEM,MONTAGEM E COLOCACAO NAS FORMAS</t>
  </si>
  <si>
    <t>CONCRETO ARMADO,FCK=25MPA,INCLUINDO MATERIAIS PARA 1,00M3 DE CONCRETO(IMPORTADO DE USINA)ADENSADO E COLOCADO,14,00M2 DEAREA MOLDADA,FORMAS E ESCORAMENTO CONFORME ITENS 11.004.0022 E 11.004.0035,60KG DE ACO CA-50,INCLUSIVE MAO-DE-OBRA PARACORTE,DOBRAGEM,MONTAGEM E COLOCACAO NAS FORMAS</t>
  </si>
  <si>
    <t>CONCRETO ARMADO,FCK=30MPA,INCLUINDO MATERIAIS PARA 1,00M3 DE CONCRETO(IMPORTADO DE USINA)ADENSADO E COLOCADO,14,00M2 DEAREA MOLDADA,FORMAS E ESCORAMENTO CONFORME ITENS 11.004.0022 E 11.004.0035,60KG DE ACO CA-50,INCLUSIVE MAO-DE-OBRA PARACORTE,DOBRAGEM,MONTAGEM E COLOCACAO NAS FORMAS</t>
  </si>
  <si>
    <t>CONCRETO ARMADO,FCK=20MPA,INCLUINDO MATERIAIS PARA 1,00M3 DE CONCRETO(IMPORTADO DE USINA)ADENSADO E COLOCADO,12,00M2 DEAREA MOLDADA,FORMAS E ESCORAMENTO CONFORME ITENS 11.004.0022 E 11.004.0035,80KG DE ACO CA-50,INCLUSIVE MAO-DE-OBRA PARACORTE,DOBRAGEM,MONTAGEM E COLOCACAO NAS FORMAS</t>
  </si>
  <si>
    <t>CONCRETO ARMADO,FCK=25MPA,INCLUINDO MATERIAIS PARA 1,00M3 DE CONCRETO(IMPORTADO DE USINA)ADENSADO E COLOCADO,12,00M2 DEAREA MOLDADA,FORMAS E ESCORAMENTO CONFORME ITENS 11.004.0022 E 11.004.0035,80KG DE ACO CA-50,INCLUINDO MAO-DE-OBRA PARACORTE,DOBRAGEM,MONTAGEM E COLOCACAO NAS FORMAS</t>
  </si>
  <si>
    <t>CONCRETO ARMADO,FCK=30MPA,INCLUINDO MATERIAIS PARA 1,00M3 DE CONCRETO(IMPORTADO DE USINA)ADENSADO E COLOCADO,12,00M2 DEAREA MOLDADA,FORMAS E ESCORAMENTO CONFORME ITENS 11.004.0022 E 11.004.0035,80KG DE ACO CA-50,INCLUSIVE MAO-DE-OBRA PARACORTE,DOBRAGEM,MONTAGEM E COLOCACAO NAS FORMAS</t>
  </si>
  <si>
    <t>CONCRETO ARMADO,FCK=20MPA,INCLUINDO MATERIAIS PARA 1,00M3 DE CONCRETO(IMPORTADO DE USINA)ADENSADO E COLOCADO,12,00M2 DEAREA MOLDADA,FORMAS CONFORME O ITEM 11.004.0022,60KG DE ACOCA-50,INCLUSIVE MAO-DE-OBRA PARA CORTE,DOBRAGEM,MONTAGEM E COLOCACAO NAS FORMAS,EXCLUSIVE ESCORAMENTO</t>
  </si>
  <si>
    <t>CONCRETO ARMADO,FCK=25MPA,INCLUINDO MATERIAIS PARA 1,00M3 DE CONCRETO(IMPORTADO DE USINA)ADENSADO E COLOCADO,12,00M2 DEAREA MOLDADA,FORMAS CONFORME O ITEM 11.004.0022,60KG DE ACOCA-50,INCLUSIVE MAO-DE-OBRA PARA CORTE,DOBRAGEM,MONTAGEM ECOLOCACAO NAS FORMAS,EXCLUSIVE ESCORAMENTO</t>
  </si>
  <si>
    <t>CONCRETO ARMADO,FCK=30MPA,INCLUINDO MATERIAIS PARA 1,00M3 DE CONCRETO(IMPORTADO DE USINA)ADENSADO E COLOCADO,12,00M2 DEAREA MOLDADA,FORMAS CONFORME O ITEM 11.004.0022,60KG DE ACOCA-50,INCLUSIVE MAO-DE-OBRA PARA CORTE,DOBRAGEM,MONTAGEM ECOLOCACAO NAS FORMAS,EXCLUSIVE ESCORAMENTO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</si>
  <si>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</si>
  <si>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</si>
  <si>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 PROPORCAO DE 150G POR SACO DE CIMENTO</t>
  </si>
  <si>
    <t>GROUT (ARGAMASSA FLUIDA DE ELEVADA RESISTENCIA),INCLUSIVEPREPARO,LANCAMENTO E FORNECIMENTO DOS MATERIAIS</t>
  </si>
  <si>
    <t>GROUT (ARGAMASSA FLUIDA DE ELEVADA RESISTENCIA) COM PEDRISCO (30%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</si>
  <si>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</si>
  <si>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</si>
  <si>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</si>
  <si>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</si>
  <si>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</si>
  <si>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</si>
  <si>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</si>
  <si>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</si>
  <si>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</si>
  <si>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</si>
  <si>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</si>
  <si>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</si>
  <si>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</si>
  <si>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</si>
  <si>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</si>
  <si>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 USI-SAC)PARA OBRAS PREDIAIS ATE 04 PAVIMENTOS,PILARES,VIGAS 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</si>
  <si>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</si>
  <si>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</si>
  <si>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</si>
  <si>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</si>
  <si>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</si>
  <si>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 BASE DE EPOXI</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</si>
  <si>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</si>
  <si>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</si>
  <si>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</si>
  <si>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</si>
  <si>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</si>
  <si>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</si>
  <si>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</si>
  <si>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</si>
  <si>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</si>
  <si>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</si>
  <si>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</si>
  <si>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</si>
  <si>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</si>
  <si>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</si>
  <si>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</si>
  <si>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</si>
  <si>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</si>
  <si>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</si>
  <si>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</si>
  <si>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</si>
  <si>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</si>
  <si>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</si>
  <si>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 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</si>
  <si>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</si>
  <si>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 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</si>
  <si>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</si>
  <si>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 COMPRIMENTO TOTAL MAIOR QUE 15,00M,INCLUSIVE FORNECIMENTO DE MATERIAIS,PROTECAO ANTICORROSIVA,PREPARO,COLOCACAO E PROTENSAO,EXCLUSIVE PERFURACAO E INJECAO</t>
  </si>
  <si>
    <t>TIRANTES PROTENDIDOS DE ACO CA-50,DIAMETRO DE 32MM(1.1/4"),COM COMPRIMENTO TOTAL MAIOR QUE 15,00M,INCLUSIVE FORNECIMENTO DE MATERIAIS,PROTECAO ANTICORROSIVA,PREPARO,COLOCACAO E 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</si>
  <si>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</si>
  <si>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</si>
  <si>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</si>
  <si>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</si>
  <si>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</si>
  <si>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</si>
  <si>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</si>
  <si>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</si>
  <si>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</si>
  <si>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</si>
  <si>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</si>
  <si>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</si>
  <si>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</si>
  <si>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</si>
  <si>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</si>
  <si>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</si>
  <si>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</si>
  <si>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</si>
  <si>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</si>
  <si>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</si>
  <si>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</si>
  <si>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</si>
  <si>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</si>
  <si>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</si>
  <si>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t>
  </si>
  <si>
    <t>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</si>
  <si>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</si>
  <si>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</si>
  <si>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t>
  </si>
  <si>
    <t>PROTECAO DE TALUDE COM PLACAS DE CONCRETO PRE-MOLDADAS(40X80X8)CM,FCK=11MPA,JUNTA DE DILATACAO DE 2CM,INCLUSIVE PREPARODO TERRENO</t>
  </si>
  <si>
    <t>PRE-LAJE COM PAINEL TRELICADO,MACICA,PARA VAO DE 5,20 A 6,20M,PARA TRAFEGO PESADO,CAPEAMENTO DE 25CM DE ESPESSURA,FCK=35MPA,CARGA PERMANENTE DE 7,50KN/M2,INCLUSIVE ARMACAO NEGATIVA 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</si>
  <si>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</si>
  <si>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 TRAFEGO PESADO,CAPEAMENTO DE 25CM DE ESPESSURA,FCK=35MPA,CARGA PERMANENTE DE 7,50KN/M2,INCLUSIVE ARMACAO NEGATIVA E POSITIVA ADICIONAL.FORNECIMENTO E ASSENTAMENTO</t>
  </si>
  <si>
    <t>PRE-LAJE COM PAINEL TRELICADO,MACICA,PARA VAO ATE 5,20M,PARA TRAFEGO PESADO,CARGA PERMANENTE DE 7,50KN/M2,EXCLUSIVE CAPEAMENTO E ARMACAO NEGATIVA E POSITIVA ADICIONAL.FORNECIMENTOE ASSENTAMENTO</t>
  </si>
  <si>
    <t>PRE-LAJE COM PAINEL TRELICADO,MACICA,PARA VAO DE 4,10 A 5,20M,CAPEAMENTO DE 9CM DE ESPESSURA,FCK=25MPA,SOBRECARGA DE 2,5 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</si>
  <si>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</si>
  <si>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 PRE-FABRICADAS,SOBRE LAJE PREPARADA E REGULARIZADA,EXCLUSIVE ESTA CAMADA,ESTIMANDO-SE A APLICACAO DE UMA CAMADA DE ADESIVO NAS FACES</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</si>
  <si>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</si>
  <si>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</si>
  <si>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</si>
  <si>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</si>
  <si>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 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</si>
  <si>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</si>
  <si>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</si>
  <si>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</si>
  <si>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</si>
  <si>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</si>
  <si>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</si>
  <si>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</si>
  <si>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</si>
  <si>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</si>
  <si>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</si>
  <si>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</si>
  <si>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</si>
  <si>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</si>
  <si>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</si>
  <si>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 FORNECIMENTO E A CONFECCAO DO CABO,INCLUSIVE PROTECAO ANTICORROSIVA</t>
  </si>
  <si>
    <t>TIRANTE PARA PROTENSAO,PARA ANCORAGEM EM ROCHA,CONSTITUIDO POR 12 FIOS DE ACO DURO DE 8MM.O CUSTO LEVA EM CONTA APENAS O 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</si>
  <si>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</si>
  <si>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</si>
  <si>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</si>
  <si>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</si>
  <si>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</si>
  <si>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 E A CONFECCAO DO CABO PARA O TRECHO LIVRE,INCLUSIVE PROTECAO ANTICORROSIVA</t>
  </si>
  <si>
    <t>TIRANTE PROTENDIDO PARA ANCORAGEM EM SOLO,CONSTITUIDO POR 8FIOS DE ACO DURO DE 8MM.O CUSTO INCLUI APENAS O FORNECIMENTO E A CONFECCAO DO CABO PARA O TRECHO LIVRE,INCLUSIVE PROTECAO ANTICORROSIVA</t>
  </si>
  <si>
    <t>TIRANTE PROTENDIDO PARA ANCORAGEM EM SOLO,CONSTITUIDO POR 10 FIOS DE ACO DURO DE 8MM.O CUSTO INCLUI APENAS O FORNECIMENTO E A CONFECCAO DO CABO PARA O TRECHO LIVRE,INCLUSIVE PROTECAO ANTICORROSIVA</t>
  </si>
  <si>
    <t>TIRANTE PROTENDIDO PARA ANCORAGEM EM SOLO,CONSTITUIDO POR 12 FIOS DE ACO DURO DE 8MM.O CUSTO INCLUI APENAS O FORNECIMENTO E A CONFECCAO DO CABO PARA O TRECHO LIVRE,INCLUSIVE PROTECAO ANTICORROSIVA</t>
  </si>
  <si>
    <t>TIRANTE PROTENDIDO PARA ANCORAGEM EM SOLO,CONSTITUIDO POR 16 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</si>
  <si>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</si>
  <si>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</si>
  <si>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</si>
  <si>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 CORDOALHAS DE 12,7MM.O CUSTO INCLUI APENAS O FORNECIMENTO E A CONFECCAO DO CABO PARA O TRECHO LIVRE,INCLUSIVE PROTECAOANTICORROSIVA</t>
  </si>
  <si>
    <t>TIRANTE PROTENDIDO PARA ANCORAGEM EM SOLO,CONSTITUIDO POR 12 CORDOALHAS DE 12,7MM.O CUSTO INCLUI APENAS O FORNECIMENTO E A CONFECCAO DO CABO PARA O TRECHO LIVRE,INCLUSIVE PROTECAO ANTICORROSIVA</t>
  </si>
  <si>
    <t>TIRANTE PROTENDIDO PARA ANCORAGEM EM SOLO,CONSTITUIDO POR 6FIOS DE ACO DURO DE 8MM.O CUSTO INCLUI APENAS O FORNECIMENTO E A CONFECCAO DO CABO PARA TRECHO DE ANCORAGEM</t>
  </si>
  <si>
    <t>TIRANTE PROTENDIDO PARA ANCORAGEM EM SOLO,CONSTITUIDO POR 8FIOS DE ACO DURO DE 8MM.O CUSTO INCLUI APENAS O FORNECIMENTO E A CONFECCAO DO CABO PARA TRECHO DE ANCORAGEM</t>
  </si>
  <si>
    <t>TIRANTE PROTENDIDO PARA ANCORAGEM EM SOLO,CONSTITUIDO POR 10 FIOS DE ACO DURO DE 8MM.O CUSTO INCLUI APENAS O FORNECIMENTO E A CONFECCAO DO CABO PARA TRECHOS DE ANCORAGEM</t>
  </si>
  <si>
    <t>TIRANTE PROTENDIDO PARA ANCORAGEM EM SOLO,CONSTITUIDO POR 12 FIOS DE ACO DURO DE 8MM.O CUSTO INCLUI APENAS O FORNECIMENTO E A CONFECCAO DO CABO PARA TRECHO DE ANCORAGEM</t>
  </si>
  <si>
    <t>TIRANTE PROTENDIDO PARA ANCORAGEM EM SOLO,CONSTITUIDO POR 16 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</si>
  <si>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</si>
  <si>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</si>
  <si>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</si>
  <si>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 CORDOALHAS DE 12,7MM.O CUSTO INCLUI APENAS O FORNECIMENTO E A CONFECCAO DO CABO PARA TRECHO DE ANCORAGEM</t>
  </si>
  <si>
    <t>TIRANTE PROTENDIDO PARA ANCORAGEM EM SOLO,CONSTITUIDO POR 12 CORDOALHAS DE 12,7MM.O CUSTO INCLUI APENAS O FORNECIMENTO E A CONFECCAO DO CABO PARA TRECHO DE ANCORAGEM</t>
  </si>
  <si>
    <t>PROTENSAO INCLUSIVE INSTALACAO,CONE E PLACA DE ANCORAGEM DETIRANTE PARA ANCORAGEM EM ROCHA,CONSTITUIDO POR 4 CORDOALHAS DE 12,7MM,EXCLUSIVE PERFURACAO, INJECAO E O TIRANTE</t>
  </si>
  <si>
    <t>PROTENSAO INCLUSIVE INSTALACAO,CONE E PLACA DE ANCORAGEM DETIRANTE PARA ANCORAGEM EM ROCHA,CONSTITUIDO POR 6 CORDOALHAS DE 12,7MM,EXCLUSIVE PERFURACAO,INJECAO E O TIRANTE</t>
  </si>
  <si>
    <t>PROTENSAO INCLUSIVE INSTALACAO,CONE E PLACA DE ANCORAGEM DETIRANTE PARA ANCORAGEM EM ROCHA,CONSTITUIDO POR 8 CORDOALHAS 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</si>
  <si>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</si>
  <si>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</si>
  <si>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</si>
  <si>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</si>
  <si>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</si>
  <si>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</si>
  <si>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</si>
  <si>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</si>
  <si>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 DE 12,7MM,EXCLUSIVE PERFURACAO,INJECAO E O TIRANTE</t>
  </si>
  <si>
    <t>PROTENSAO INCLUSIVE INSTALACAO,CONE E PLACA DE ANCORAGEM DETIRANTE PARA ANCORAGEM EM SOLO,CONSTITUIDO POR 12 CORDOALHAS 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</si>
  <si>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</si>
  <si>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</si>
  <si>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</si>
  <si>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</si>
  <si>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</si>
  <si>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</si>
  <si>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</si>
  <si>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</si>
  <si>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DOSADO RACIONALMENTE PARA UMA RESISTENCIA CARACTERISTICA A COMPRESSAO DE 25MPA, COM ADICAO DE 8% DE MICROSSILICA, PREPARO EM USINA DOSADORA TIPO VERTICAL E LANCAMENTO COM AUXILIO DE EQUIPAMENTOS</t>
  </si>
  <si>
    <t>CONCRETO DE ALTO DESEMPENHO (CAD) DOSADO RACIONALMENTE PARAUMA RESISTENCIA CARACTERISTICA A COMPRESSAO DE 50MPA,PREPARO EM USINA DOSADORA TIPO VERTICAL E LANCAMENTO COM AUXILIO DE  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</si>
  <si>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</si>
  <si>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</si>
  <si>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</si>
  <si>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</si>
  <si>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</si>
  <si>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</si>
  <si>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</si>
  <si>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</si>
  <si>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</si>
  <si>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</si>
  <si>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</si>
  <si>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</si>
  <si>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</si>
  <si>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</si>
  <si>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</si>
  <si>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 COLOCACAO SOBRE VIGAS,COM GUINDASTE</t>
  </si>
  <si>
    <t>PLACA DE CONCRETO ARMADO PRE-MOLDADA,COM 8CM DE ESPESSURA,CONFECCIONADA COM CONCRETO PREPARADO EM USINA DOSADORA TIPO VERTICAL,DOSADO PARA FCK=25MPA E 8% DE MICROSSILICA,COMPREENDENDO LANCAMENTO E ADENSAMENTO MECANICO,INCLUSIVE TRANSPORTE E 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</si>
  <si>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</si>
  <si>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 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</si>
  <si>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</si>
  <si>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CIMBRAMENTO,MONTAGEM E DESMONTAGEM (VIDE ITEM 11.055.0010).MEDICAO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</si>
  <si>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</si>
  <si>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</si>
  <si>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 11.050.0010,COMPREENDENDO TRANSPORTE DO MATERIAL PARA OBRAE DESTA PARA O DEPOSITO,INCLUSIVE CARGA E DESCARGA.O CUSTO E DADO POR M3 DE ESCORAMENTO,SENDO PAGOS 60% NA MONTAGEM E 40% NA DESMONTAGEM</t>
  </si>
  <si>
    <t>SUPERESTRUTURA DE PONTE OU VIADUTO,PRE-FABRICADA,EM CONCRETO PROTENDIDO,CLASSE 45,PARA UMA FAIXA DE TRAFEGO COM GUARDA-RODAS E 3,20M DE PISTA DE ROLAMENTO,SEM CAPEAMENTO,COM VAO ENTRE 7,50 E 12,50M,COLOCADA</t>
  </si>
  <si>
    <t>SUPERESTRUTURA DE PONTE OU VIADUTO,PRE-FABRICADA,EM CONCRETO PROTENDIDO,CLASSE 45,PARA DUAS FAIXAS DE TRAFEGO E 7,20M DE PISTA DE ROLAMENTO,SEM CAPEAMENTO,COM VAO ENTRE 7,50 E 12,50M,COLOCADA</t>
  </si>
  <si>
    <t>SUPERESTRUTURA DE PONTE OU VIADUTO,PRE-FABRICADA,EM CONCRETO PROTENDIDO,CLASSE 45,PARA UMA FAIXA DE TRAFEGO COM 3,20M DE PISTA DE ROLAMENTO,COM GUARDA-RODAS,PASSEIOS E GUARDA-CORPOS,COM LARGURA DE 4,60M,SEM CAPEAMENTO,COM VAO ENTRE 7,50 E 12,50M,COLOCADA</t>
  </si>
  <si>
    <t>SUPERESTRUTURA DE PONTE OU VIADUTO,PRE-FABRICADA,EM CONCRETO PROTENDIDO,CLASSE 45,PARA DUAS FAIXAS DE TRAFEGO COM 7,20MDE PISTA DE ROLAMENTO,COM GUARDA-RODAS,PASSEIOS E GUARDA-CORPOS,COM LARGURA TOTAL DE 9,00M,SEM CAPEAMENTO,COM VAO ENTRE7,50 E 12,50M,COLOCADA</t>
  </si>
  <si>
    <t>SUPERESTRUTURA DE PONTE OU VIADUTO,PRE-FABRICADA,EM CONCRETO PROTENDIDO,CLASSE 45,PARA DUAS FAIXAS DE TRAFEGO COM 7,20MDE PISTA DE ROLAMENTO,COM GUARDA-RODAS,PASSEIOS E GUARDA-CORPOS,COM LARGURA TOTAL DE 10,50M,SEM CAPEAMENTO,COM VAO ENTRE 7,50 E 12,50M,COLOCADA</t>
  </si>
  <si>
    <t>SUPERESTRUTURA DE PONTE OU VIADUTO,PRE-FABRICADA,EM CONCRETO PROTENDIDO,CLASSE 45,PARA DUAS FAIXAS DE TRAFEGO DE 3,60M E BARREIRAS TIPO DER-RJ,COM LARGURA TOTAL DE 9,00M,SEM CAPEAMENTO,COM VAO ENTRE 7,50 E 12,50M,COLOCADA</t>
  </si>
  <si>
    <t>SUPERESTRUTURA DE PONTE OU VIADUTO,PRE-FABRICADA,EM CONCRETO PROTENDIDO,CLASSE 45,PARA DUAS FAIXAS DE TRAFEGO DE 3,60M E BARREIRAS TIPO DER-RJ,COM LARGURA TOTAL DE 11,00M,SEM CAPEAMENTO,COM VAO ENTRE 7,50 E 12,50M,COLOCADA</t>
  </si>
  <si>
    <t>SUPERESTRUTURA DE PONTE OU VIADUTO,PRE-FABRICADA,EM CONCRETO 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</si>
  <si>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</si>
  <si>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 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</si>
  <si>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</si>
  <si>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</si>
  <si>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</si>
  <si>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</si>
  <si>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JUNTAS DE DILATACAO DE OBRAS DE CONTENCAO ATE 2CM DE ABERTURA COM PROTECAO,ATE PROFUNDIDADE DE 1CM,EXCLUSIVE ANDAIME E RECUPERACAO ESTRUTURAL DAS FACES LATERAIS DA JUNTA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</si>
  <si>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</si>
  <si>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</si>
  <si>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</si>
  <si>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</si>
  <si>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REFORCO ESTRUTURAL COMPOSTO DE MANTA DE FIBRA DE CARBONO COM ESPESSURA DE 0,165MM,INCLUSIVE LIXAMENTO DA SUPERFICIE,REGULARIZACAO POR ENCHIMENTO ALEATORIO E APLICACAO DE ADESIVO EPOXI PARA FIXACAO E SUTURACAO DAS FIBRAS DE CARBONO</t>
  </si>
  <si>
    <t>REFORCO ESTRUTURAL COM LAMINA DE FIBRA DE CARBONO,LARGURA DE 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</si>
  <si>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</si>
  <si>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</si>
  <si>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CAPEAMENTO DE CONCRETO E PEQUENAS ESPESSURAS EM SERVICOS DE RECUPERACAO ESTRUTURAL,COM ARGAMASSA DE CIMENTO E AREIA NO TRACO 1:3 ADITIVADA COM RESINA ACRILICA NA PROPORCAO 50ML/M3 DE ARGAMASSA E SILICA ATIVA NA PROPORCAO DE5% A 10% DE CIMENTO</t>
  </si>
  <si>
    <t>RECOMPOSICAO DE CAMADA DE CAPEAMENTO DE CONCRETO DE PEQUENAS ESPESSURAS EM SERVICOS DE RECUPERACAO ESTRUTURAL,EXCLUSIVEO MATERIAL</t>
  </si>
  <si>
    <t>ESTUCAMENTO DE CONCRETO APARENTE SENDO A ARGAMASSA DE CIMENTO,CAL E AREIA FINA NO TRACO 1:3:5,COM ESPESSURA DE 2MM,SOBRE SUPERFICIE LIMPA</t>
  </si>
  <si>
    <t>MACAQUEAMENTO PARA TROCA DE APARELHO DE APOIO COM UTILIZACAO DE MACACO PISTAO,CAPACIDADE DE 100T</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</si>
  <si>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</si>
  <si>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 SIMPLES,TENDO ALTURA ATE 1,50M</t>
  </si>
  <si>
    <t>ALVENARIA DE PEDRA EM ELEVACAO,DE UMA FACE,FEITA COM BLOCOSDE DIMENSOES APROXIMADAS DE 30X30X30 A 40X40X40CM,ASSENTES COM ARGAMASSA DE CIMENTO,SAIBRO E AREIA,NO TRACO 1:2:3,JUNTAS SIMPLES,TENDO ALTURA ATE 2,00M</t>
  </si>
  <si>
    <t>ALVENARIA DE PEDRA EM ELEVACAO,DE UMA FACE,FEITA COM BLOCOSDE DIMENSOES APROXIMADAS DE 30X30X30 A 40X40X40CM,ASSENTES COM ARGAMASSA DE CIMENTO,SAIBRO E AREIA,NO TRACO 1:2:3,JUNTAS SIMPLES,TENDO ALTURA ATE 2,50M</t>
  </si>
  <si>
    <t>ALVENARIA DE PEDRA EM ELEVACAO,DE UMA FACE,FEITA COM BLOCOSDE DIMENSOES APROXIMADAS DE 30X30X30 A 40X40X40CM,ASSENTES COM ARGAMASSA DE CIMENTO,SAIBRO E AREIA,NO TRACO 1:2:3,JUNTAS 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</si>
  <si>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</si>
  <si>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</si>
  <si>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</si>
  <si>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</si>
  <si>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 ATE 0,35M</t>
  </si>
  <si>
    <t>ALVENARIA DE PEDRA EM ELEVACAO,DE UMA FACE,FEITA COM BLOCOSDE PEDRA DE MAO,ASSENTES COM ARGAMASSA DE CIMENTO,SAIBRO E AREIA,NO TRACO 1:2:3,TENDO ALTURA ATE 3,00M,SENDO A ESPESSURA 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</si>
  <si>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</si>
  <si>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</si>
  <si>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</si>
  <si>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</si>
  <si>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</si>
  <si>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</si>
  <si>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</si>
  <si>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</si>
  <si>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</si>
  <si>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 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</si>
  <si>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</si>
  <si>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</si>
  <si>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</si>
  <si>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</si>
  <si>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 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</si>
  <si>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</si>
  <si>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</si>
  <si>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</si>
  <si>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 MACICOS DE 7X10X20CM,INCLINADOS,ASSENTES COM ARGAMASSA DE CIMENTO E SAIBRO,TRACO 1:6,EM PAREDES DE UMA VEZ(0,20M)</t>
  </si>
  <si>
    <t>APERTO DE ALVENARIA SOB VIGAS OU TETOS,EXECUTADA COM TIJOLOS MACICOS DE 7X10X20CM INCLINADOS,ASSENTES COM ARGAMASSA DE CIMENTO E SAIBRO,TRACO 1:6,EM PAREDES DE MEIA VEZ(0,10M)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</si>
  <si>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</si>
  <si>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</si>
  <si>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</si>
  <si>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</si>
  <si>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</si>
  <si>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</si>
  <si>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</si>
  <si>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</si>
  <si>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</si>
  <si>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</si>
  <si>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</si>
  <si>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</si>
  <si>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</si>
  <si>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 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</si>
  <si>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</si>
  <si>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</si>
  <si>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</si>
  <si>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</si>
  <si>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 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</si>
  <si>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</si>
  <si>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</si>
  <si>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</si>
  <si>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</si>
  <si>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</si>
  <si>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</si>
  <si>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</si>
  <si>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</si>
  <si>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</si>
  <si>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</si>
  <si>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</si>
  <si>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</si>
  <si>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 PAREDES DE UMA VEZ(0,20M),DE SUPERFICIE CORRIDA,ATE 3,00M DE ALTURA E MEDIDA PELA AREA REAL</t>
  </si>
  <si>
    <t>ALVENARIA DE TIJOLOS CERAMICOS FURADOS 10X20X30CM,COMPLEMENTADA COM 20% DE TIJOLOS DE 10X20X20CM,ASSENTES COM ARGAMASSADE CIMENTO,CAL HIDRATADA ADITIVADA E AREIA,NO TRACO 1:1:8,EM PAREDES DE UMA VEZ(0,20M),DE SUPERFICIE CORRIDA,ATE 1,50M DE ALTURA E MEDIDA PELA AREA REAL</t>
  </si>
  <si>
    <t>ALVENARIA DE TIJOLOS CERAMICOS FURADOS 10X20X30CM,COMPLEMENTADA COM 20% DE TIJOLOS DE 10X20X20CM,ASSENTES COM ARGAMASSADE CIMENTO,CAL HIDRATADA ADITIVADA E AREIA,NO TRACO 1:1:8,EM PAREDES DE UMA VEZ(0,20M),COM VAOS OU ARESTAS,ATE 3,00M DEALTURA E MEDIDA PELA AREA REAL</t>
  </si>
  <si>
    <t>ALVENARIA DE TIJOLOS CERAMICOS FURADOS 10X20X30CM,COMPLEMENTADA COM 20% DE TIJOLOS DE 10X20X20CM,ASSENTES COM ARGAMASSADE CIMENTO,CAL HIDRATADA ADITIVADA E AREIA,NO TRACO 1:1:8,EM PAREDES DE UMA VEZ(0,20M),DE SUPERFICIE CORRIDA,DE 3,00 A 4,50 DE ALTURA E MEDIDA PELA AREA REAL</t>
  </si>
  <si>
    <t>ALVENARIA DE TIJOLOS CERAMICOS FURADOS 10X20X30CM,COMPLEMENTADA COM 20% DE TIJOLOS DE 10X20X20CM,ASSENTES COM ARGAMASSADE CIMENTO,CAL HIDRATADA ADITIVADA E AREIA,NO TRACO 1:1:8,EM 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</si>
  <si>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</si>
  <si>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</si>
  <si>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</si>
  <si>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</si>
  <si>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</si>
  <si>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</si>
  <si>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 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</si>
  <si>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</si>
  <si>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</si>
  <si>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</si>
  <si>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 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</si>
  <si>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</si>
  <si>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</si>
  <si>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</si>
  <si>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 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</si>
  <si>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</si>
  <si>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</si>
  <si>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</si>
  <si>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</si>
  <si>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</si>
  <si>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</si>
  <si>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 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</si>
  <si>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</si>
  <si>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</si>
  <si>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</si>
  <si>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 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</si>
  <si>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</si>
  <si>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</si>
  <si>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</si>
  <si>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 3,00M A 4,50M DE ALTURA E MEDIDA PELA AREA REAL</t>
  </si>
  <si>
    <t>ALVENARIA PARA CAIXAS ENTERRADAS,ATE 0,80M DE PROFUNDIDADE,COM BLOCOS DE CONCRETO DE 10X20X40CM,COM ARGAMASSA DE CIMENTO 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</si>
  <si>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 FUROS DOS MESMOS,EM PAREDES DE UMA VEZ(0,20M)</t>
  </si>
  <si>
    <t>ALVENARIA PARA CAIXAS ENTERRADAS,ATE 3,00M DE PROFUNDIDADE,COM BLOCOS DE CONCRETO DE 20X20X40CM,COM ARGAMASSA DE CIMENTOE AREIA,NO TRACO 1:4 E CONCRETO 20MPA,PARA PREENCHIMENTO DOS 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</si>
  <si>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</si>
  <si>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</si>
  <si>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</si>
  <si>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</si>
  <si>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 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</si>
  <si>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</si>
  <si>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 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</si>
  <si>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</si>
  <si>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</si>
  <si>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VAZADOS(COBOGO),DE CIMENTO E AREIA,COM PESO DE 4,6KG,29X29X6CM,ASSENTES COMO EM 12.006.0010</t>
  </si>
  <si>
    <t>PAREDE DE BLOCOS VAZADOS(COBOGO),DE CIMENTO E AREIA,COM PESO DE 9,6KG,39X39X7CM,ASSENTES COMO EM 12.006.0010</t>
  </si>
  <si>
    <t>PAREDE DE BLOCOS VAZADOS(COBOGO),DE CIMENTO E AREIA,COM PESO DE 4KG,29X29X10CM,ASSENTES COMO EM 12.006.0010</t>
  </si>
  <si>
    <t>PAREDE DE BLOCOS VAZADOS(COBOGO),DE CIMENTO E AREIA,COM PESO DE 6,2KG,39X21,5X15CM,ASSENTES COMO EM 12.006.0010</t>
  </si>
  <si>
    <t>PAREDE DE BLOCOS VAZADOS(COBOGO),DE CIMENTO E AREIA,COM PESO DE 2,9KG,40X10X10CM,ASSENTES COMO EM 12.006.0010</t>
  </si>
  <si>
    <t>PAREDE DE BLOCOS VAZADOS(COBOGO),DE CIMENTO E AREIA,COM PESO DE 11,2KG,33X33X10CM,ASSENTES COMO EM 12.006.0010</t>
  </si>
  <si>
    <t>PAREDE DE BLOCOS VAZADOS(COBOGO),EM PLACAS DE CONCRETO,MEDINDO APROXIMADAMENTE 50X50X5CM,FUROS QUADRADOS,ASSENTES COMO 12.006.0010</t>
  </si>
  <si>
    <t>PAREDE DE BLOCOS VAZADOS(COBOGO),EM PLACAS DE CONCRETO,MEDINDO APROXIMADAMENTE 39X50X8CM,EM VENEZIANA,ASSENTES COMO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</si>
  <si>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</si>
  <si>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</si>
  <si>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</si>
  <si>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</si>
  <si>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 REAL</t>
  </si>
  <si>
    <t>ALVENARIA DE BLOCOS DE CONCRETO CELULAR,MEDINDO 20X30X60CM,ASSENTES COM ARGAMASSA DE CIMENTO,CAL HIDRATADA E AREIA,NO TRACO 1:2:9,EM PAREDES DE 20CM DE ESPESSURA E MEDIDA PELA AREA REAL</t>
  </si>
  <si>
    <t>ALVENARIA DE BLOCOS DE CONCRETO CELULAR,MEDINDO 15X30X60CM,ASSENTES COM ARGAMASSA DE CIMENTO,CAL HIDRATADA E AREIA,NO TRACO 1:2:9,EM PAREDES DE 15CM DE ESPESSURA E MEDIDA PELA AREA REAL</t>
  </si>
  <si>
    <t>ALVENARIA EM TIJOLO MACICO ECOLOGICO(SOLO-CIMENTO)MEDINDO 15X30X7,5CM,EM PAREDES DE 15CM DE ESPESSURA,ESTRUTURADA COM BARRAS DE ACO CA-50,COLA, REJUNTE E GROUT NO ENTORNO DOS VAOS,VERGAS,BLOCOS E CALHAS,EXCLUSIVE CINTA DE AMARRACAO E ALICERCE</t>
  </si>
  <si>
    <t>ALVENARIA EM TIJOLO MACICO ECOLOGICO(SOLO-CIMENTO)MEDINDO 12,5X25X6,25CM,EM PAREDES DE 12,5CM DE ESPESSURA, ESTRUTURADACOM BARRAS DE ACO CA-50,COLA,REJUNTE E GROUT NO ENTORNO DOSVAOS,VERGAS,BLOCOS E CALHAS,EXCLUSIVE CINTA DE AMARRACAO E ALICERCE</t>
  </si>
  <si>
    <t>PAREDE DIVISORIA EM PAINEL CEGO DE CHAPA DE FIBRA DE MADEIRA 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</si>
  <si>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</si>
  <si>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</si>
  <si>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</si>
  <si>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</si>
  <si>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t>
  </si>
  <si>
    <t>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</si>
  <si>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</si>
  <si>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</si>
  <si>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</si>
  <si>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</si>
  <si>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</si>
  <si>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t>
  </si>
  <si>
    <t>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</si>
  <si>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</si>
  <si>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</si>
  <si>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</si>
  <si>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</si>
  <si>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t>
  </si>
  <si>
    <t>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</si>
  <si>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</si>
  <si>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</si>
  <si>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</si>
  <si>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</si>
  <si>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 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</si>
  <si>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</si>
  <si>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</si>
  <si>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</si>
  <si>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t>
  </si>
  <si>
    <t>PAREDE DE ACABAMENTO PARA CABINES E PALCOS,CONSTRUIDO COM PANO DE POLIPROPILENO,GRAMATURA 60,COM LARGURA DE 1,40M,EM COR,ESTRUTURADO COM MADEIRA SERRADA DE(2X5)CM.FORNECIMENTO E COLOCACAO</t>
  </si>
  <si>
    <t>PAINEL DIVISORIO DE CONCRETO LEVE COM EPS,PARA VEDACAO,MEDIDAS APROXIMADAS DE 2,40X0,60X0,10M.FORNECIMENTO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</si>
  <si>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</si>
  <si>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</si>
  <si>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</si>
  <si>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</si>
  <si>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</si>
  <si>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1:3,COM 5MM DE ESPESSURA</t>
  </si>
  <si>
    <t>CHAPISCO EM SUPERFICIE DE CONCRETO OU ALVENARIA,COM ARGAMASSA DE CIMENTO E AREIA,NO TRACO 1:3,COM 5MM DE ESPESSURA E 0,72L/M2 DE LATEX</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</si>
  <si>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</si>
  <si>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</si>
  <si>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</si>
  <si>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</si>
  <si>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</si>
  <si>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 DE ESPESSURA,INCLUSIVE CHAPISCO DE CIMENTO E AREIA,NO TRACO 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</si>
  <si>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</si>
  <si>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</si>
  <si>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</si>
  <si>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</si>
  <si>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</si>
  <si>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</si>
  <si>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</si>
  <si>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</si>
  <si>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</si>
  <si>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</si>
  <si>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</si>
  <si>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</si>
  <si>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</si>
  <si>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</si>
  <si>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</si>
  <si>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</si>
  <si>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</si>
  <si>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</si>
  <si>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</si>
  <si>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</si>
  <si>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</si>
  <si>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</si>
  <si>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</si>
  <si>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</si>
  <si>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</si>
  <si>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</si>
  <si>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 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</si>
  <si>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</si>
  <si>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</si>
  <si>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</si>
  <si>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</si>
  <si>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</si>
  <si>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</si>
  <si>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</si>
  <si>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</si>
  <si>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</si>
  <si>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</si>
  <si>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</si>
  <si>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</si>
  <si>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</si>
  <si>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</si>
  <si>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 13.003.0001</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</si>
  <si>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</si>
  <si>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</si>
  <si>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</si>
  <si>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</si>
  <si>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</si>
  <si>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FIO DE ARAME GALVANIZADO,FIO 12,COM MALHA DE 1",FIXADA EM ALVENARIA PARA PROTECAO DE REVESTIMENTO,EXCLUSIVE CHAPISCO E REVESTIMENTO.FORNECIMENTO E COLOCACAO</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</si>
  <si>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</si>
  <si>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 (2,5X2,5)CM,PLACAS DE (30X30)CM,CORES FORTES(VERMELHO,LARANJA E AMARELO),INCLUSIVE CHAPISCO DE CIMENTO E AREIA,NO TRACO 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</si>
  <si>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</si>
  <si>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 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</si>
  <si>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</si>
  <si>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 TORNO DE (7,5X7,5)CM,ASSENTE CONFORME ITEM 13.025.0016</t>
  </si>
  <si>
    <t>REVESTIMENTO DE PAREDES COM PASTILHA CERAMICA,COM MEDIDAS EM TORNO DE (7,5X7,5)CM,ASSENTE CONFORME ITEM 13.025.0058</t>
  </si>
  <si>
    <t>REVESTIMENTO DE PAREDES COM PASTILHA CERAMICA,COM MEDIDAS EM TORNO DE (7,5X7,5)CM,EXCLUSIVE CHAPISCO,EMBOCO,NATA DE CIMENTO OU ARGAMASSA COLANTE E REJUNTAMENTO.</t>
  </si>
  <si>
    <t>RECOMPOSICAO DE REVESTIMENTO DE PARADE EM PASTILHAS,AZULEJOS 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</si>
  <si>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</si>
  <si>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</si>
  <si>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</si>
  <si>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</si>
  <si>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</si>
  <si>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</si>
  <si>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</si>
  <si>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</si>
  <si>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</si>
  <si>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</si>
  <si>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</si>
  <si>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</si>
  <si>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</si>
  <si>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</si>
  <si>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</si>
  <si>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</si>
  <si>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</si>
  <si>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</si>
  <si>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t>
  </si>
  <si>
    <t>REVESTIMENTO DE PAREDES COM AZULEJO BRANCO 15X15CM,QUALIDADE EXTRA,ASSENTES COM NATA DE CIMENTO COMUM,TENDO JUNTAS CORRIDAS COM 2MM,REJUNTADAS COM PASTA DE CIMENTO BRANCO,EXCLUSIVE CHAPISCO E EMBOCO</t>
  </si>
  <si>
    <t>REVESTIMENTO DE PAREDES COM AZULEJO BRANCO 15X15CM,QUALIDADE EXTRA,ASSENTE CONFORME ITEM 13.025.0058</t>
  </si>
  <si>
    <t>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</si>
  <si>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</si>
  <si>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</si>
  <si>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</si>
  <si>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</si>
  <si>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CERAMICOS,CORES ECONOMICAS (BRANCO,CINZA,BEGE,AZUL,VERDE,MARROM E PRETO),COM MEDIDAS EM TORNO DE (10X10)CM,ASSENTE COM ARGAMASSA COLANTE,REJUNTAMENTO COM ARGAMASSA INDUSTRIALIZADA,EXCLUSIVE CHAPISCO E EMBOCO</t>
  </si>
  <si>
    <t>REVESTIMENTO DE PAREDES COM LADRILHOS CERAMICOS,CORES ECONOMICAS(BRANCO,CINZA,BEGE,AZUL,VERDE,MARROM E PRETO),COM MEDIDAS EM TORNO DE (10X10)CM,ASSENTE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</si>
  <si>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</si>
  <si>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 TORNO DE (11,60X11,60X0,09)CM,EXCLUSIVE ARGAMASSA DE ASSENTAMENTO,JUNTAS REETRANTES DE 1CM DE LARGURA</t>
  </si>
  <si>
    <t>REVESTIMENTO DE PAREDES COM LADRILHO CERAMICO,COM MEDIDAS EM TORNO DE (24X11,60X0,09)CM,ASSENTES COM ARGAMASSA DE CIMENTO,CAL E AREIA NO TRACO 1:3:5,JUNTAS REENTRANTES DE 1CM DE LARGURA</t>
  </si>
  <si>
    <t>REVESTIMENTO DE PAREDES COM LADRILHO CERAMICO,COM MEDIDAS EM TORNO DE (24X11,60X09)CM,EXCLUSIVE ARGAMASSA DE ASSENTAMENTO,JUNTAS REENTRANTES DE 1CM DE LARGURA</t>
  </si>
  <si>
    <t>REVESTIMENTO DE PAREDES COM LADRILHO CERAMICO,COM MEDIDAS EMTORNO DE (24X11,60X09)CM,TIPO INDUSTRIAL,ASSENTES COM ARGAMASSA DE CIMENTO,CAL E AREIA,NO TRACO 1:3:5,JUNTAS REENTRANTES DE 1CM DE LARGURA</t>
  </si>
  <si>
    <t>REVESTIMENTO DE PAREDES COM LADRILHO CERAMICO,COM MEDIDAS EMTORNO DE (24X11,60X09)CM,TIPO INDUSTRIAL,EXCLUSIVE ARGAMASSA DE ASSENTAMENTO,JUNTAS REETRANTES DE 1CM DE LARGURA</t>
  </si>
  <si>
    <t>REVESTIMENTO DE PAREDES COM CERAMICA,COM MEDIDAS EM TORNO DE (32X57)CM,ASSENTE CONFORME ITEM 13.025.0016</t>
  </si>
  <si>
    <t>REVESTIMENTO DE PAREDES COM CERAMICA,COM MEDIDAS EM TORNO DE (32X57)CM,ASSENTE CONFORME ITEM 13.025.0058</t>
  </si>
  <si>
    <t>REVESTIMENTO DE PAREDES COM CERAMICA,COM MEDIDAS EM TORNO DE (32X57)CM,EXCLUSIVE CHAPISCO,EMBOCO,NATA DE CIMENTO OU ARGAMASSA COLANTE E REJUNTAMENTO</t>
  </si>
  <si>
    <t>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</si>
  <si>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</si>
  <si>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</si>
  <si>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</si>
  <si>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</si>
  <si>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</si>
  <si>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</si>
  <si>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</si>
  <si>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</si>
  <si>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 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</si>
  <si>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</si>
  <si>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</si>
  <si>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PEITORIL DE MARMORE BRANCO NACIONAL,DE 2X18CM,COM 2 POLIMENTOS,ASSENTE COM ARGAMASSA DE CIMENTO,SAIBRO E AREIA,NO TRACO1:3:3 E NATA DE CIMENTO COMUM,REJUNTADO COM CIMENTO BRANCO</t>
  </si>
  <si>
    <t>PEITORIL DE MARMORE BRANCO NACIONAL,COM ESPESSURA DE 2CM,COM 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</si>
  <si>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</si>
  <si>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</si>
  <si>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</si>
  <si>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</si>
  <si>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</si>
  <si>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 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</si>
  <si>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</si>
  <si>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</si>
  <si>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</si>
  <si>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</si>
  <si>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</si>
  <si>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</si>
  <si>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</si>
  <si>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</si>
  <si>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</si>
  <si>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</si>
  <si>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</si>
  <si>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</si>
  <si>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</si>
  <si>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</si>
  <si>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</si>
  <si>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REVESTIMENTO DE PAREDES OU TETOS COM TECIDO ISOLANTE ACUSTICO,EM MANTA DE LA DE VIDRO REVESTIDA COM FOLHA DE ALUMINIO</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</si>
  <si>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</si>
  <si>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</si>
  <si>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</si>
  <si>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</si>
  <si>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</si>
  <si>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</si>
  <si>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</si>
  <si>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ENTARUGAMENTO PARA LAMBRI EM PAREDE FEITO COM MADEIRA DE LEI,DE 1.1/2"X3",COM SECAO TRAPEZOIDAL</t>
  </si>
  <si>
    <t>BARROTEAMENTO PARA FORRO FEITO COM MADEIRA DE LEI DE 2X10CM,ESPACADO DE 50CM</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</si>
  <si>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</si>
  <si>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</si>
  <si>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FALSO DE GESSO, COM PLACAS PRE-MOLDADAS, DE 60X60CM,DE 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</si>
  <si>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</si>
  <si>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</si>
  <si>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EM PLACA TIPO COLMEIA,EM ALUMINIO PRE-PINTADO,MODULACAO DE (62X62)CM,MALHA MEDINDO APROXIMADAMENTE 5X5CM,FIXADO COM PERFIL "T" APARENTE.FORNECIMENTO E COLOCACAO</t>
  </si>
  <si>
    <t>FORRO DE TABUAS DE PINUS MACHO-FEMEA,COM 10X1CM,PREGADO EM SARRAFOS DE MADEIRA DE LEI DE 2X10CM,ESPACADOS DE 50CM. FORNECIMENTO E COLOCACAO</t>
  </si>
  <si>
    <t>FORRO DE TABUAS DE MADEIRA DE LEI MACHO-FEMEA,COM 10X1CM,PREGADO EM SARRAFOS DE MADEIRA DE LEI DE 2X10CM, ESPACADOS  DE50CM. FORNECIMENTO E COLOCACAO</t>
  </si>
  <si>
    <t>REVESTIMENTO EM PAREDES,COM CHAPAS DE FIBRA DE MADEIRA,ACABAMENTO MATE,COM ESPESSURA DE 3MM,SOBRE BASE EXISTENTE.FORNECIMENTO E COLOCACAO</t>
  </si>
  <si>
    <t>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</si>
  <si>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t>
  </si>
  <si>
    <t>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</si>
  <si>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</si>
  <si>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</si>
  <si>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</si>
  <si>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</si>
  <si>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</si>
  <si>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</si>
  <si>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</si>
  <si>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</si>
  <si>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</si>
  <si>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</si>
  <si>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</si>
  <si>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t>
  </si>
  <si>
    <t>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</si>
  <si>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t>
  </si>
  <si>
    <t>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</si>
  <si>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</si>
  <si>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</si>
  <si>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</si>
  <si>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</si>
  <si>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t>
  </si>
  <si>
    <t>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</si>
  <si>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</si>
  <si>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</si>
  <si>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</si>
  <si>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</si>
  <si>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</si>
  <si>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</si>
  <si>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</si>
  <si>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</si>
  <si>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</si>
  <si>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</si>
  <si>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</si>
  <si>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</si>
  <si>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</si>
  <si>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</si>
  <si>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</si>
  <si>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</si>
  <si>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</si>
  <si>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</si>
  <si>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</si>
  <si>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</si>
  <si>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</si>
  <si>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</si>
  <si>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</si>
  <si>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</si>
  <si>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</si>
  <si>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</si>
  <si>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</si>
  <si>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</si>
  <si>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</si>
  <si>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</si>
  <si>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</si>
  <si>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</si>
  <si>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</si>
  <si>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</si>
  <si>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</si>
  <si>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</si>
  <si>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</si>
  <si>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</si>
  <si>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</si>
  <si>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</si>
  <si>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</si>
  <si>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</si>
  <si>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</si>
  <si>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</si>
  <si>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</si>
  <si>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</si>
  <si>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</si>
  <si>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</si>
  <si>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</si>
  <si>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</si>
  <si>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</si>
  <si>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</si>
  <si>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</si>
  <si>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</si>
  <si>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</si>
  <si>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</si>
  <si>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</si>
  <si>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</si>
  <si>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</si>
  <si>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 MEDIDA PELA AREA COLOCADA.FORNECIMENTO E COLOCACAO</t>
  </si>
  <si>
    <t>VENEZIANA VERTICAL(BRISE SOLEIL)DE CHAPA DE ALUMINIO,COM 1,2MM DE ESPESSURA,FIXADO EM CANTONEIRAS DE ACO APARAFUSADAS,EMEDIDA PELA AREA COLOCADA.FORNECIMENTO E COLOCACAO</t>
  </si>
  <si>
    <t>REVESTIMENTO EM CHAPA LAMINADA COM ACABAMENTO TEXTURIZADO,DE 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</si>
  <si>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</si>
  <si>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</si>
  <si>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 PEQUENAS E MOLDURAS</t>
  </si>
  <si>
    <t>PROTETOR DE PAREDE(BATE-MACA), COM 20CM DE LARGURA, VINIL DE 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</si>
  <si>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</si>
  <si>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 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</si>
  <si>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</si>
  <si>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</si>
  <si>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</si>
  <si>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</si>
  <si>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</si>
  <si>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</si>
  <si>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</si>
  <si>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</si>
  <si>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 DE ALTURA E 2CM DE ESPESSURA,SOBRE PAREDE EM OSSO</t>
  </si>
  <si>
    <t>RODAPE DE ARGAMASSA DE CIMENTO E AREIA,NO TRACO 1:3,COM 15CM 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</si>
  <si>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</si>
  <si>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</si>
  <si>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</si>
  <si>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</si>
  <si>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</si>
  <si>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</si>
  <si>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</si>
  <si>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</si>
  <si>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</si>
  <si>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</si>
  <si>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</si>
  <si>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</si>
  <si>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</si>
  <si>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</si>
  <si>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</si>
  <si>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</si>
  <si>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</si>
  <si>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</si>
  <si>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</si>
  <si>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</si>
  <si>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CAMADA DE BRITA 1,COM ESPESSURA ESTIMADA DE 3CM,ESPALHAMENTO MANUAL</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</si>
  <si>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</si>
  <si>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</si>
  <si>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</si>
  <si>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</si>
  <si>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</si>
  <si>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</si>
  <si>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</si>
  <si>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 AREIA,NO TRACO 1:1:10,COM ESPESSURA DE 3,5CM E REJUNTAMENTO 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</si>
  <si>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</si>
  <si>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</si>
  <si>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</si>
  <si>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</si>
  <si>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 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</si>
  <si>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</si>
  <si>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</si>
  <si>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</si>
  <si>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</si>
  <si>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</si>
  <si>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</si>
  <si>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t>
  </si>
  <si>
    <t>REVESTIMENTO DE PISOS COM LADRILHOS CERAMICOS ANTIDERRAPANTES,COM MEDIDAS EM TORNO DE 11,6X24CM COM ESPESSURA DE 9MM,ASSENTES COMO EM 13.330.0050,CORES:PESSEGO,VERMELHO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</si>
  <si>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</si>
  <si>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</si>
  <si>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REVESTIMENTO DE PISO COM LADRILHO CERAMICO,ANTIDERRAPANTE,MEDIDAS EM TORNO DE 45X45CM,SUJEITO A TRAFEGO INTENSO,RESISTENCIA A ABRASAO P.E.I.-IV,ASSENTES EM SUPERFICIE EM OSSO,COM ARGAMASSA COLANTE E 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</si>
  <si>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</si>
  <si>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</si>
  <si>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</si>
  <si>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</si>
  <si>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</si>
  <si>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</si>
  <si>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 COMO EM 13.330.0010</t>
  </si>
  <si>
    <t>REVESTIMENTO DE PISO CERAMICO EM PORCELANATO TECNICO NATURAL,ACABAMENTO DA BORDA RETIFICADO,PARA USO EM AREAS COMERCIAIS COM ACESSO PARA RUA,NO FORMATO (60X60)CM,ASSENTES EM SUPERFICIE EM OSSO COM ARGAMASSA DE CIMENTO E COLA (ARGAMASSA COLANTE)E REJUNTAMENTO PRONTO</t>
  </si>
  <si>
    <t>REVESTIMENTO DE PISO CERAMICO,EM PORCELANATO TECNICO NATURAL,ACABAMENTO DA BORDA RETIFICADO,PARA USO EM AREAS COMERCIAIS 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</si>
  <si>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</si>
  <si>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 10CM DE ALTURA,ASSENTES CONFORME ITEM 13.025.0016</t>
  </si>
  <si>
    <t>RODAPE COM CERAMICA EM PORCELANATO NATURAL,COM 7,5 A 10CM DE 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</si>
  <si>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</si>
  <si>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</si>
  <si>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</si>
  <si>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REVESTIMENTO DE PISO COM CERAMICA TATIL DIRECIONAL,(LADRILHO HIDRAULICO),PARA PESSOAS COM NECESSIDADES ESPECIFICAS,ASSENTES SOBRE SUPERFICIE EM OSSO,CONFORME ITEM 13.330.0010</t>
  </si>
  <si>
    <t>REVESTIMENTO DE PISO COM CERAMICA TATIL DIRECIONAL,(LADRILHO HIDRAULICO),PARA PESSOAS C/NECESSIDADES ESPECIFICAS,ASSENTES SOBRE SUPERFICIE EM OSSO,EXCLUSIVE NATA DE CIMENTO,ARGAMASSA E REJUNTAMENTO</t>
  </si>
  <si>
    <t>REVESTIMENTO DE PISO COM CERAMICA TATIL ALERTA,(LADRILHO HIDRAULICO) PARA PESSOAS COM NECESSIDADES  ESPECIFICAS,ASSENTES SOBRE SUPERFICIE EM OSSO,CONFORME ITEM 13.330.0010</t>
  </si>
  <si>
    <t>REVESTIMENTO DE PISO COM CERAMICA TATIL ALERTA,(LADRILHO HIDRAULICO) PARA PESSOAS COM NECESSIDADES ESPECIFICAS,ASSENTES SOBRE SUPERFICIE EM OSSO,EXCLUSIVE NATA DE CIMENTO,ARGAMASSA E REJUNTAMENTO</t>
  </si>
  <si>
    <t>PISOS DE PLACAS NAO TRABALHADAS DE GRANITO,RETANGULARES,SOBRE TERRENO NIVELADO,COM AS JUNTAS TOMADAS COM ARGAMASSA DE CIMENTO E AREIA,NO TRACO 1:3</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</si>
  <si>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</si>
  <si>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</si>
  <si>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</si>
  <si>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</si>
  <si>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 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</si>
  <si>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</si>
  <si>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</si>
  <si>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</si>
  <si>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</si>
  <si>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</si>
  <si>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</si>
  <si>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</si>
  <si>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</si>
  <si>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</si>
  <si>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</si>
  <si>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</si>
  <si>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</si>
  <si>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</si>
  <si>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</si>
  <si>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</si>
  <si>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</si>
  <si>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</si>
  <si>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</si>
  <si>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</si>
  <si>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</si>
  <si>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</si>
  <si>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PEITORIL EM GRANITO CINZA ANDORINHA,ESPESSURA DE 2CM,LARGURA 15 A 18CM,ASSENTADO COM NATA DE CIMENTO SOBRE ARGAMASSA DECIMENTO,SAIBRO E AREIA,NO TRACO 1:3:3 E REJUNTAMENTO COM CIMENTO BRANCO</t>
  </si>
  <si>
    <t>PEITORIL EM GRANITO CINZA ANDORINHA,ESPESSURA DE 2CM,LARGURA 15 A 18CM,EXCLUSIVE NATA DE CIMENTO, ARGAMASSA E REJUNTAMENTO</t>
  </si>
  <si>
    <t>PEITORIL EM GRANITO CINZA ANDORINHA,ESPESSURA DE 2CM,LARGURA DE 28CM,ASSENTADO COM NATA DE CIMENTO SOBRE ARGAMASSA DE CIMENTO,SAIBRO E AREIA,NO TRACO 1:3:3 E REJUNTAMENTO COM CIMENTO BRANCO</t>
  </si>
  <si>
    <t>PEITORIL EM GRANITO CINZA ANDORINHA,ESPESSURA DE 2CM,LARGURA DE 28CM,EXCLUSIVE NATA DE CIMENTO,ARGAMASSA E REJUNTAMENTO</t>
  </si>
  <si>
    <t>SOLEIRA EM GRANITO CINZA ANDORINHA,ESPESSURA DE 2CM,COM 2 POLIMENTOS,LARGURA DE 13CM,ASSENTADO COM ARGAMASSA DE CIMENTO, 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</si>
  <si>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</si>
  <si>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 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</si>
  <si>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</si>
  <si>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 SAIBRO E AREIA, NO TRACO 1:2:2, E REJUNTAMENTO COM CIMENTOBRANCO E CORANTE</t>
  </si>
  <si>
    <t>SOLEIRA EM GRANITO CINZA ANDORINHA,ESPESSURA DE 2CM,COM 2 POLIMENTOS,LARGURA DE 25CM,EXCLUSIVE ARGAMASSA E REJUNTAMENTO</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</si>
  <si>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</si>
  <si>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</si>
  <si>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</si>
  <si>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</si>
  <si>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</si>
  <si>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</si>
  <si>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</si>
  <si>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</si>
  <si>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</si>
  <si>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</si>
  <si>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</si>
  <si>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</si>
  <si>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</si>
  <si>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</si>
  <si>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</si>
  <si>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</si>
  <si>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</si>
  <si>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</si>
  <si>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</si>
  <si>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</si>
  <si>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</si>
  <si>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</si>
  <si>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</si>
  <si>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</si>
  <si>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</si>
  <si>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</si>
  <si>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</si>
  <si>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</si>
  <si>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 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</si>
  <si>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</si>
  <si>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</si>
  <si>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</si>
  <si>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</si>
  <si>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</si>
  <si>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</si>
  <si>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 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</si>
  <si>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</si>
  <si>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</si>
  <si>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 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</si>
  <si>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</si>
  <si>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</si>
  <si>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</si>
  <si>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</si>
  <si>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</si>
  <si>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</si>
  <si>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</si>
  <si>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 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</si>
  <si>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</si>
  <si>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</si>
  <si>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 ESTRUTURAL CA-60,PRE-FABRICADA,MALHA QUADRADA,SOLDADA,FIO DIAMETRO DE 3,4MM A CADA 15CM,INCLUSIVE PREPARO DO TERRENO</t>
  </si>
  <si>
    <t>PAVIMENTACAO TIPO PLAQUEAMENTO EXECUTADO COM PLACAS DE 40X80X10CM DE CONCRETO FCK=10MPA,JUNTA DE 8CM 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</si>
  <si>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</si>
  <si>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</si>
  <si>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 TRACO 1:3:3 EM VOLUME, FORMANDO QUADROS DE 1,00X1,00M, COMSARRAFOS DE MADEIRA INCORPORADOS ,EXCLUSIVE PREPARO DO TERRENO</t>
  </si>
  <si>
    <t>PATIO DE CONCRETO IMPORTADO DE USINA,NA ESPESSURA DE 10CM,NO TRACO 1:2:3 EM VOLUME, FORMANDO QUADROS DE 1,50X1,50M, COMSARRAFOS DE MADEIRA INCORPORADOS, EXCLUSIVE PREPARO DO TERRENO</t>
  </si>
  <si>
    <t>PATIO DE CONCRETO IMPORTADO DE USINA,NA ESPESSURA DE 12CM,NO TRACO 1:2:3 EM VOLUME, FORMANDO QUADROS DE 1,50X1,50M, COMSARRAFOS DE MADEIRA INCORPORADOS, EXCLUSIVE PREPARO DO TERRENO</t>
  </si>
  <si>
    <t>PATIO DE CONCRETO IMPORTADO DE USINA,NA ESPESSURA DE 15CM,NO 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</si>
  <si>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</si>
  <si>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</si>
  <si>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t>
  </si>
  <si>
    <t>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</si>
  <si>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</si>
  <si>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</si>
  <si>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t>
  </si>
  <si>
    <t>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</si>
  <si>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</si>
  <si>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</si>
  <si>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 NORMAL ADICIONADO A AGUA DA MISTURA DO CONCRETO NA DOSAGEM1:12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</si>
  <si>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</si>
  <si>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</si>
  <si>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</si>
  <si>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</si>
  <si>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</si>
  <si>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</si>
  <si>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</si>
  <si>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</si>
  <si>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 Nº1 BRANCA E CIMENTO,NA ESPESSURA DE 6MM</t>
  </si>
  <si>
    <t>SOLEIRA,PEITORIL OU CHAPIM DE MARMORITE,PRE-MOLDADO EM OFICINA E ASSENTADO NA OBRA,COM OU SEM REBAIXO,FEITO COM GRANILHA Nº 1 PRETA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</si>
  <si>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</si>
  <si>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</si>
  <si>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</si>
  <si>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</si>
  <si>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</si>
  <si>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</si>
  <si>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</si>
  <si>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</si>
  <si>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</si>
  <si>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</si>
  <si>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</si>
  <si>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</si>
  <si>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 JUNTO AO PISO EM MEIA CANA</t>
  </si>
  <si>
    <t>RODAPE DE ALTA RESISTENCIA,EM ARGAMASSA DE CIMENTO E AGREGADOS MINERAIS, COM 10CM DE ALTURA, NA COR VERMELHA,INCLUSIVE 3 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</si>
  <si>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</si>
  <si>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</si>
  <si>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</si>
  <si>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</si>
  <si>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</si>
  <si>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</si>
  <si>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 CP60, COLOCADO SOBRE BASE EXISTENTE, EXCLUSIVE FAROFA DE CIMENTO E AREIA 3:1.FORNECIMENTO E COLOCACAO</t>
  </si>
  <si>
    <t>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</si>
  <si>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</si>
  <si>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</si>
  <si>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</si>
  <si>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</si>
  <si>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</si>
  <si>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</si>
  <si>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</si>
  <si>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</si>
  <si>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</si>
  <si>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</si>
  <si>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</si>
  <si>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</si>
  <si>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</si>
  <si>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</si>
  <si>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</si>
  <si>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FORRACAO DE PISO COM CARPETE DE FIBRA DE NYLON,PARA ALTO TRAFEGO,COM ESPESSURA DE 6 A 7MM,SOBRE BASE EXISTENTE.FORNECIMENTO E COLOCACAO</t>
  </si>
  <si>
    <t>FORRACAO DE PISO COM CARPETE DE FIBRA DE NYLON,PARA ALTO TRAFEGO,COM ESPESSURA DE 10MM,SOBRE BASE EXISTENTE.FORNECIMENTO 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</si>
  <si>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</si>
  <si>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</si>
  <si>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PISO DE TACOS DE IPE OU MADEIRA EQUIVALENTE,MEDINDO 7X21CM,PICHADOS E INCRUSTADOS COM PEDRISCOS, ASSENTES COM ARGAMASSADE CIMENTO E SAIBRO,NO TRACO 1:6,EXCLUSIVE SERVICO DE CALAFATE</t>
  </si>
  <si>
    <t>PISO DE FRISO DE IPE OU MADEIRA EQUIVALENTE,COM 10CM DE LARGURA,2CM DE ESPESSURA, PREGADO SOBRE REGUAS DE MADEIRA DE LEI 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</si>
  <si>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</si>
  <si>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</si>
  <si>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 OS PILARETES</t>
  </si>
  <si>
    <t>RODAPE EM MADEIRA DE LEI,COM SECAO DE 5X2CM,PREGADO EM TACOS EMBUTIDOS NA ALVENARIA</t>
  </si>
  <si>
    <t>RODAPE EM MADEIRA DE LEI,COM SECAO DE 7X2CM,PREGADO EM TACOS EMBUTIDOS NA ALVENARIA</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</si>
  <si>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</si>
  <si>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</si>
  <si>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</si>
  <si>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</si>
  <si>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</si>
  <si>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</si>
  <si>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</si>
  <si>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</si>
  <si>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</si>
  <si>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</si>
  <si>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</si>
  <si>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</si>
  <si>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</si>
  <si>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 DE 1CM DE ESPESSURA,ASSENTE SOBRE SUPERFICIE EM OSSO COM ARGAMASSA DE CIMENTO,SAIBRO E AREIA,NO TRACO 1:2:2</t>
  </si>
  <si>
    <t>PISO DE PLACAS DE ARDOSIA COR CINZA MEDINDO 40X40CM,EM TORNO DE 1CM DE ESPESSURA,EXCLUSIVE ARGAMASSA</t>
  </si>
  <si>
    <t>PISO DE PLACAS DE ARDOSIA COR CINZA MEDINDO 30X30CM,EM TORNO DE 1CM DE ESPESSURA,ASSENTE SOBRE SUPERFICIE EM OSSO COM ARGAMASSA DE CIMENTO,SAIBRO E AREIA,NO TRACO 1:2:2</t>
  </si>
  <si>
    <t>PISO DE PLACAS DE ARDOSIA COR CINZA MEDINDO 30X30CM,EM TORNO DE 1CM DE ESPESSURA,EXCLUSIVE ARGAMASSA</t>
  </si>
  <si>
    <t>PISO DE PLACAS DE ARDOSIA NA COR FERRUGEM MEDINDO 25X25CM,EM 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</si>
  <si>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</si>
  <si>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</si>
  <si>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 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</si>
  <si>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</si>
  <si>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</si>
  <si>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</si>
  <si>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</si>
  <si>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</si>
  <si>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DEGRAU DE ESCADA DE BORRACHA SINTETICA,SBR,PRETO,ESPELHO COM 20CM,PISO COM 30CM,TEXTURA DA SUPERFICIE PASTILHADA,COLOCADO COM COLA SOBRE BASE EXISTENTE.FORNECIMENTO E COLOCACAO</t>
  </si>
  <si>
    <t>PISO TATIL DE BORRACHA,DIRECIONAL,PARA PESSOAS COM NECESSIDADES ESPECIFICAS,25X25CM,ESPESSURA DE 5MM,NA COR PRETA,COLADO SOBRE BASE EXISTENTE.FORNECIMENTO E COLOCACAO</t>
  </si>
  <si>
    <t>PISO TATIL DE BORRACHA,ALERTA,PARA PESSOAS COM NECESSIDADESESPECIFICAS,25X25CM, ESPESSURA DE 5MM, NA COR PRETA, COLADOSOBRE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</si>
  <si>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</si>
  <si>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</si>
  <si>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 ADESIVO DE POLIURETANO BICOMPONENTE A PROVA D`AGUA,COM ESPESSURA MEDIA DE 6MM</t>
  </si>
  <si>
    <t>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</si>
  <si>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t>
  </si>
  <si>
    <t>PISO ELEVADO EM PLACAS DE ARDOSIA,SEM POLIMENTO,SEM REVESTIMENTO,MEDINDO APROXIMADAMENTE (60X60X2)CM,PARA AREAS INTERNAS OU EXTERNAS,APOIADO EM PEDESTAIS REGULAVEIS DE POLIPROPILENO OU PVC DE ALTA RESISTENCIA,SEM LONGARINAS,COM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</si>
  <si>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</si>
  <si>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</si>
  <si>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</si>
  <si>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</si>
  <si>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</si>
  <si>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</si>
  <si>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</si>
  <si>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</si>
  <si>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</si>
  <si>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</si>
  <si>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</si>
  <si>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</si>
  <si>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</si>
  <si>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</si>
  <si>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</si>
  <si>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</si>
  <si>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</si>
  <si>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</si>
  <si>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</si>
  <si>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</si>
  <si>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</si>
  <si>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 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</si>
  <si>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</si>
  <si>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</si>
  <si>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</si>
  <si>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</si>
  <si>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</si>
  <si>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EM CHAPA RAIADA Nº24,COMPLETA,COM GUIAS,EIXOS E MOLAS,COM FECHADURA NO CENTRO E CADEADO DE PISO,INCLUSIVE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</si>
  <si>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</si>
  <si>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</si>
  <si>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</si>
  <si>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</si>
  <si>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</si>
  <si>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</si>
  <si>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</si>
  <si>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</si>
  <si>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</si>
  <si>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</si>
  <si>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PORTA CORTA-FOGO, MEDINDO (60X180X5)CM,CLASSE P-60,EM CHAPADE ACO,TENDO BATENTE DO MESMO MATERIAL,INCLUSIVE 3 PARES DEDOBRADICAS COM MOLA E FECHADURA.FORNECIMENTO E COLOCACAO</t>
  </si>
  <si>
    <t>PORTA CORTA-FOGO,MEDINDO (60X180X5)CM,CLASSE P-90,EM CHAPA DE ACO,TENDO BATENTE DO MESMO MATERIAL,INCLUSIVE 3 PARES DE DOBRADICAS COM MOLA E FECHADURA.FORNECIMENTO E COLOCACAO</t>
  </si>
  <si>
    <t>PORTA CORTA-FOGO,MEDINDO (60X180X5)CM,CLASSE P-120,EM CHAPADE ACO,TENDO BATENTE DO MESMO MATERIAL,INCLUSIVE 3 PARES DEDOBRADICAS COM MOLA E FECHADURA.FORNECIMENTO E COLOCACAO</t>
  </si>
  <si>
    <t>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</si>
  <si>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 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</si>
  <si>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</si>
  <si>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 2"X3/8",ESPACADAS DE 10CM E HORIZONTAIS SUPERIOR E INFERIOR 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</si>
  <si>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</si>
  <si>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</si>
  <si>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</si>
  <si>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</si>
  <si>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</si>
  <si>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</si>
  <si>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</si>
  <si>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</si>
  <si>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</si>
  <si>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</si>
  <si>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</si>
  <si>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</si>
  <si>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</si>
  <si>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t>
  </si>
  <si>
    <t>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</si>
  <si>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</si>
  <si>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</si>
  <si>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</si>
  <si>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</si>
  <si>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</si>
  <si>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 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</si>
  <si>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</si>
  <si>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</si>
  <si>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</si>
  <si>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</si>
  <si>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</si>
  <si>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ARTICULADA PARA PROTECAO DE ESCADA,EXECUTADAEM VERGALHOES DE 3/8" E CONTORNO EM CANTONEIRA DE 1".FORNECIMENTO E COLOCACAO</t>
  </si>
  <si>
    <t>GRADE DE FERRO,ALTURA DE 1,20M,EM BARRAS VERTICAIS QUADRADAS 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</si>
  <si>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</si>
  <si>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</si>
  <si>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PRISAO EM BARRAS VERTICAIS DE 1",ESPACADAS A CADA 10CM,ENTRE EIXOS,E HORIZONTAIS DE 1.3/4"X1/2" A CADA 50CM,SENDO O CONTORNO DO MESMO MATERIAL.FORNECIMENTO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</si>
  <si>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</si>
  <si>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</si>
  <si>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</si>
  <si>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</si>
  <si>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</si>
  <si>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</si>
  <si>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</si>
  <si>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</si>
  <si>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</si>
  <si>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</si>
  <si>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</si>
  <si>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t>
  </si>
  <si>
    <t>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</si>
  <si>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 DE 2,60M,BARRA REDONDA DE 5/8",BARRA CHATA DE 1.1/2"X1/4",TUBO DE FERRO GALVANIZADO DE 3",INCLUSIVE PINTURA.FORNECIMENTO E COLOCACAO</t>
  </si>
  <si>
    <t>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</si>
  <si>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</si>
  <si>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</si>
  <si>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</si>
  <si>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</si>
  <si>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</si>
  <si>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</si>
  <si>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</si>
  <si>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</si>
  <si>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</si>
  <si>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 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</si>
  <si>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</si>
  <si>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 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</si>
  <si>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</si>
  <si>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</si>
  <si>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</si>
  <si>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</si>
  <si>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FERRO GALVANIZADO DE 1.1/4",PRESO POR CHUMBADORES A CADA METRO.FORNECIMENTO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</si>
  <si>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</si>
  <si>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 OU APARELHOS DE AR CONDICIONADO,FORMADA DE BARRAS QUADRADAS DE 3/8",CHUMBADAS NA ALVENARIA.FORNECIMENTO E COLOCACAO</t>
  </si>
  <si>
    <t>QUADRO PARA PROTECAO DE JANELA,COM TELA DE ARAME GALVANIZADO Nº12,MALHA DE 1", FIXADA EM GRADE DE FERRO EM CANTONEIRA EBARRA DE 3/4"X1/8" DE SECAO, ESPACADAS VERTICAL E HORIZONTALMENTE DE 50CM,CHUMBADA NA ALVENARIA.FORNECIMENTO E COLOCACAO</t>
  </si>
  <si>
    <t>PROTECAO PARA PORTA DE ACO INOX ESCOVADO,CHAPA N°14,COM 90CM DE ALTURA.FORNECIMENTO E COLOCACAO</t>
  </si>
  <si>
    <t>PROTECAO PARA PORTA EM ACO INOX ESCOVADO,CHAPA N°14,COM 30CM DE ALTURA.FORNECIMENTO E COLOCACAO</t>
  </si>
  <si>
    <t>PROTECAO PARA PORTA EM ACO INOX ESCOVADO,CHAPA N°14,COM 20CM DE ALTURA.FORNECIMENTO E COLOCACAO</t>
  </si>
  <si>
    <t>PROTECAO PARA PORTA EM ACO INOX ESCOVADO,CHAPA N°14,COM 15CM DE ALTURA.FORNECIMENTO E COLOCACAO</t>
  </si>
  <si>
    <t>PROTECAO DE CANTO DE PAREDE (ARESTA VIVA) COM CANTONEIRA 2X2X1/4".FORNECIMENTO E COLOCACAO</t>
  </si>
  <si>
    <t>PROTECAO DE CANTO DE PAREDE (ARESTA VIVA) COM CANTONEIRA 3/4"X3/4"X1/8".FORNECIMENTO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</si>
  <si>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</si>
  <si>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</si>
  <si>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</si>
  <si>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SUPORTE TIPO MAO FRANCESA DE ALTA RESISTENCIA,EM ACO,ABAS COM MEDIDAS EM TORNO DE (50X33)CM,COM CAPACIDADE DE PESO MAXIMO APROXIMADO DE 110KG.FORNECIMENTO E INSTALACAO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</si>
  <si>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</si>
  <si>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</si>
  <si>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</si>
  <si>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</si>
  <si>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</si>
  <si>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 2 BARRAS QUADRADAS DE 1" EM PARARELO,COM 2 MONTANTES EM TUBO DE FERRO GALVANIZADO DE 3",SENDO 0,50M LIVRE E 0,20M ENTERRADO.FORNECIMENTO E COLOCACAO</t>
  </si>
  <si>
    <t>ESTRUTURA DE SUSTENTACAO PARA GAIOLAS,EM MODULO DE 1,80M COM 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</si>
  <si>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</si>
  <si>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</si>
  <si>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 DE FERRO,EXCLUSIVE ESTE.FORNECIMENTO E COLOCACAO</t>
  </si>
  <si>
    <t>PONTA DE LANCA DE FERRO FUNDIDO COM 12CM DE ALTURA,FIXADA EM BARRA REDONDA DE 1.1/4", EXCLUSIVE ESTA.FORNECIMENTO E COLOCACAO</t>
  </si>
  <si>
    <t>TAMPA DE FERRO PARA CAIXA DE AGUA,EM CHAPA Nº18,COM DIAMETRO 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</si>
  <si>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</si>
  <si>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</si>
  <si>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</si>
  <si>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</si>
  <si>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</si>
  <si>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 ALTURA APROXIMADAS DE 0,80X2,10M,INCLUSIVE FECHADURA DE CILINDRO E DOBRADICAS,EXCLUSIVE VIDRO.FORNECIMENTO E COLOCACAO</t>
  </si>
  <si>
    <t>PORTA DE ABRIR EM ACO LAMINADO A FRIO COM ADICAO DE COBRE,EM 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</si>
  <si>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 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</si>
  <si>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</si>
  <si>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</si>
  <si>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</si>
  <si>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</si>
  <si>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</si>
  <si>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 E COLOCACAO</t>
  </si>
  <si>
    <t>JANELA BASCULANTE EM ACO LAMINADO A FRIO COM ADICAO DE COBRE,DE 1 SECAO COM 2 BASCULAS,MEDINDO 0,60X1,20M,PRE-PINTADA,COMPLETA,COM 2 QUADROS FIXOS (1 SUPERIOR E 1 INFERIOR) E 2 PARTES LATERAIS FIXAS COM DIVISOES,EXCLUSIVE VIDRO.FORNECIMENTO E COLOCACAO</t>
  </si>
  <si>
    <t>JANELA BASCULANTE EM ACO LAMINADO A FRIO COM ADICAO DE COBRE,DE 1 SECAO COM 3 BASCULAS,MEDINDO 0,80X0,80M,PRE-PINTADA,COMPLETA,COM 2 QUADROS FIXOS (1 SUPERIOR E 1 INFERIOR) E 2 PARTES LATERAIS FIXAS COM DIVISOES,EXCLUSIVE VIDRO.FORNECIMENTO E COLOCACAO</t>
  </si>
  <si>
    <t>JANELA BASCULANTE EM ACO LAMINADO A FRIO COM ADICAO DE COBRE,DE 1 SECAO COM 4 BASCULAS,MEDINDO 1,00X1,00M,PRE-PINTADA,COMPLETA,COM 2 QUADROS FIXOS (1 SUPERIOR E 1 INFERIOR) E 2 PARTES LATERAIS FIXAS COM DIVISOES,EXCLUSIVE VIDRO.FORNECIMENTO E COLOCACAO</t>
  </si>
  <si>
    <t>JANELA BASCULANTE EM ACO LAMINADO A FRIO COM ADICAO DE COBRE,DE 1 SECAO COM 4 BASCULAS,MEDINDO 1,00X1,20M,PRE-PINTADA,COMPLETA,COM 2 QUADROS FIXOS (1 SUPERIOR E 1 INFERIOR) E 2 PARTES LATERAIS FIXAS COM DIVISOES,EXCLUSIVE VIDRO.FORNECIMENTO 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</si>
  <si>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</si>
  <si>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</si>
  <si>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</si>
  <si>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</si>
  <si>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</si>
  <si>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</si>
  <si>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 COM BANDEIRA BASCULANTE, MEDINDO 1,00X1,50M,PRE-PINTADA,COMPLETA COM 2 FOLHAS FIXAS E 2 FOLHAS CENTRAIS DE CORRER PARA RECEBER VIDRO (EXCLUSIVE ESTE),MASSA EXTERNA COM DIVISOES E 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</si>
  <si>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</si>
  <si>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</si>
  <si>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</si>
  <si>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</si>
  <si>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</si>
  <si>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</si>
  <si>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</si>
  <si>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 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</si>
  <si>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</si>
  <si>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 COM ADICAO DE COBRE,PARA JANELA MAXIM-AR 140CM.FORNECIMENTO 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</si>
  <si>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</si>
  <si>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</si>
  <si>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 E COLOCACAO</t>
  </si>
  <si>
    <t>JANELA EM ACO LAMINADO A FRIO COM ADICAO DE COBRE,TIPO MAXIM-AR,MEDINDO 2,00X0,60M,COM GRADE ELO,COMPOSTO POR 1 MODULO DE 0,60X0,60M,COM 1 FOLHA,1 MODULO DE 1,40X0,60M,COM 2 FOLHAS E JUNCAO PARA JANELA MAXIM-AR 60CM.FORNECIMENTO E COLOCACAO</t>
  </si>
  <si>
    <t>JANELA VENEZIANA EM ACO LAMINADO A FRIO COM ADICAO DE COBRE,MEDINDO 2,00X1,00X0,14M,6 FOLHAS,COM GRADE QUADRICULADA,PRE-PINTADA,INCLUSIVE FERRAGENS.FORNECIMENTO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</si>
  <si>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</si>
  <si>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</si>
  <si>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</si>
  <si>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</si>
  <si>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</si>
  <si>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</si>
  <si>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</si>
  <si>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</si>
  <si>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</si>
  <si>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</si>
  <si>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</si>
  <si>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</si>
  <si>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</si>
  <si>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</si>
  <si>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</si>
  <si>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</si>
  <si>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</si>
  <si>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</si>
  <si>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</si>
  <si>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 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</si>
  <si>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</si>
  <si>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</si>
  <si>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</si>
  <si>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</si>
  <si>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 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</si>
  <si>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</si>
  <si>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</si>
  <si>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</si>
  <si>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 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</si>
  <si>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</si>
  <si>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</si>
  <si>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</si>
  <si>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</si>
  <si>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 PERFIS SERIE 28, COM 8 FOLHAS DE 120CM ALTURA, BANDEIRA DE40CM,PARTE FIXA 20CM,CONFORME PROJETO N°6006/EMOP.FORNECIMENTO E COLOCACAO</t>
  </si>
  <si>
    <t>JANELA DE ALUMINIO ANODIZADO AO NATURAL FOSCO,TIPO MAXIM-AR,EM PERFIS SERIE 28,COM 90CM DE ALTURA,EM 4 MODULOS,COM PARTE INFERIOR FIXA,CONFORME PROJETO Nº6007/EMOP.FORNECIMENTO E COLOCACAO</t>
  </si>
  <si>
    <t>JANELA DE ALUMINIO ANODIZADO EM BRONZE OU PRETO,TIPO MAXIM-AR,EM PERFIS SERIE 28,COM 90CM DE ALTURA,EM 4 MODULOS,COM PARTE INFERIOR FIXA,CONFORME PROJETO N°6007/EMOP.FORNECIMENTO E COLOCACAO</t>
  </si>
  <si>
    <t>JANELA DE ALUMINIO ANODIZADO AO NATURAL FOSCO,TIPO MAXIM-AR,EM PERFIS SERIE 28,COM 50 CM DE ALTURA,EM 4 MODULOS,CONFORME 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</si>
  <si>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</si>
  <si>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</si>
  <si>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</si>
  <si>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 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</si>
  <si>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</si>
  <si>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</si>
  <si>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 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</si>
  <si>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</si>
  <si>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</si>
  <si>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 EMVENEZIANA.FORNECIMENTO E COLOCACAO</t>
  </si>
  <si>
    <t>CAIXILHO FIXO DE ALUMINIO ANODIZADO EM BRONZE OU PRETO,SERIE 28,EM VENEZIANA.FORNECIMENTO E COLOCACAO</t>
  </si>
  <si>
    <t>CAIXILHO FIXO DE ALUMINIO ANODIZADO AO NATURAL,SERIE 28,PARA 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</si>
  <si>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</si>
  <si>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</si>
  <si>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 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</si>
  <si>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</si>
  <si>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 VIDRO,EM PERFIS SERIE 25,EXCLUSIVE FECHADURA.FORNECIMENTO E 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</si>
  <si>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</si>
  <si>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</si>
  <si>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 2 FOLHAS,TENDO 1 CONTRAPINAZIO DIVIDINDO A ESQUADRIA EM 2 VAZIOS PARA VIDRO,EM PERFIS SERIE 25,EXCLUSIVE FECHADURA.FORNECIMENTO E COLOCACAO</t>
  </si>
  <si>
    <t>PORTA DE ALUMINIO ANODIZADO AO NATURAL DE CORRER,EM PERFIS SERIE 30,C/CONTRAMARCO,CONFORME PROJETO N°6010/EMOP,EXCLUSIVE 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</si>
  <si>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</si>
  <si>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</si>
  <si>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</si>
  <si>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</si>
  <si>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 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</si>
  <si>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</si>
  <si>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</si>
  <si>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</si>
  <si>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PROTECAO DE ARESTAS DE PAREDE EM CANTONEIRA DE ALUMINIO DE 1.1/2"X1/8",FIXADA COM PARAFUSOS DE FERRO CROMADO E BUCHAS DE 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</si>
  <si>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</si>
  <si>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</si>
  <si>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</si>
  <si>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</si>
  <si>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</si>
  <si>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</si>
  <si>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</si>
  <si>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</si>
  <si>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</si>
  <si>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</si>
  <si>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</si>
  <si>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</si>
  <si>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</si>
  <si>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VIDRO LAMINADO SIMPLES,COM ESPESSURA DE 6MM.FORNECIMENTO E COLOCACAO</t>
  </si>
  <si>
    <t>VIDRO LAMINADO,COM ESPESSURA DE 10MM.FORNECIMENTO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</si>
  <si>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</si>
  <si>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</si>
  <si>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 MADEIRA,ALUMINIO OU FERRO.FORNECIMENTO E COLOCACAO</t>
  </si>
  <si>
    <t>VIDRO PLUMBIFERO C/ESPESSURA MAXIMA DE 8MM PARA USO EM SALAS RADIOLOGICAS A PROVA DE RAIO-X,NAS DIMENSOES DE(0,20X0,30)M.FORNECIMENTO E COLOCACAO.</t>
  </si>
  <si>
    <t>VIDRO PLUMBIFERO C/ESPESSURA MAXIMA DE 8MM,PARA USO EM SALAS RADIOLOGICAS A PROVA DE RAIO-X,NAS DIMENSOES DE(0,30X0,40)M.FORNECIMENTO E COLOCACAO.</t>
  </si>
  <si>
    <t>VIDRO PLUMBIFERO C/ESPESSURA MAXIMA DE 8MM,PARA USO EM SALAS RADIOLOGICAS A PROVA DE RAIO-X,NAS DIMENSOES DE(1,00X0,70)M.FORNECIMENTO E COLOCACAO.</t>
  </si>
  <si>
    <t>PELICULA DE SEGURANCA ANTI-IMPACTO E CONTROLE SOLAR.FORNECIMENTO E COLOCACAO</t>
  </si>
  <si>
    <t>PELICULA REFLETIVA DE CONTROLE SOLAR.FORNECIMENTO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</si>
  <si>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</si>
  <si>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</si>
  <si>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</si>
  <si>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</si>
  <si>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</si>
  <si>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</si>
  <si>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</si>
  <si>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</si>
  <si>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</si>
  <si>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PORTA DE MADEIRA DE LEI EM COMPENSADO,DE 200X210X3,5CM,COM DUAS FOLHAS,FOLHEADA NAS 2 FACES,ADUELAS DE 13X3CM E ALIZARES DE 5X2CM,EXCLUSIVE FERRAGENS.FORNECIMENTO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</si>
  <si>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</si>
  <si>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</si>
  <si>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</si>
  <si>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</si>
  <si>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</si>
  <si>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</si>
  <si>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</si>
  <si>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</si>
  <si>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</si>
  <si>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</si>
  <si>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</si>
  <si>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</si>
  <si>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</si>
  <si>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</si>
  <si>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</si>
  <si>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</si>
  <si>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</si>
  <si>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</si>
  <si>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</si>
  <si>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</si>
  <si>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</si>
  <si>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</si>
  <si>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</si>
  <si>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</si>
  <si>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</si>
  <si>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</si>
  <si>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</si>
  <si>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</si>
  <si>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</si>
  <si>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</si>
  <si>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</si>
  <si>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PORTA DE MADEIRA DE LEI EM COMPENSADO, DE 90X180X3,5CM,FOLHEADA 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</si>
  <si>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</si>
  <si>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</si>
  <si>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</si>
  <si>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</si>
  <si>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</si>
  <si>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</si>
  <si>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</si>
  <si>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DE(160X210X3,5)CM,EM 2 FOLHAS E BANDEIRAS DE 60CM,ADUELA DE (13X3)CM E CONTRAMARCO DE 11X2CM,CONFORME PROJETO TIPO Nº6063/EMOP,EXCLUSIVE FERRAGENS E VIDROS.FORNECIMENTO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</si>
  <si>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</si>
  <si>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</si>
  <si>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</si>
  <si>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</si>
  <si>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</si>
  <si>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</si>
  <si>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</si>
  <si>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</si>
  <si>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</si>
  <si>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</si>
  <si>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</si>
  <si>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</si>
  <si>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</si>
  <si>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</si>
  <si>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</si>
  <si>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MACICA DE FRISOS DE 80X210X3,5CM,MARCO DE 7X3CM E ALIZARES DE 5X2CM EM UMA FACE,EXCLUSIVE FERRAGENS.FORNECIMENTO E COLOCACAO</t>
  </si>
  <si>
    <t>PORTA DE MADEIRA DE LEI EM COMPENSADO DE 80X210X3,5CM,ADUELA 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</si>
  <si>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</si>
  <si>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</si>
  <si>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t>
  </si>
  <si>
    <t>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</si>
  <si>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t>
  </si>
  <si>
    <t>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</si>
  <si>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</si>
  <si>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</si>
  <si>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</si>
  <si>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PORTA EM CHAPA DE FIBRA DE MADEIRA PRENSADA (MDP,MDF OU HDF),2 FOLHAS,MEDIO,MIOLO SEMI-SOLIDO E REQUADRO EM MADEIRA NATURAL,ACABAMENTO PARA PINTURA MEDINDO (80X210X3,5)CM,EXCLUSIVE FERRAGENS.FORNECIMENTO E COLOCACAO</t>
  </si>
  <si>
    <t>PORTA EM CHAPA DE FIBRA DE MADEIRA PRENSADA (MDP,MDF OU HDF),2 FOLHAS,MEDIO,MIOLO SEMI-SOLIDO E REQUADRO EM MADEIRA NATURAL,ACABAMENTO PARA PINTURA,MEDINDO (70X210X3,5)CM,EXCLUSIVE FERRAGENS.FORNECIMENTO E COLOCACAO</t>
  </si>
  <si>
    <t>PORTA EM CHAPA DE FIBRA DE MADEIRA PRENSADA (MDP,MDF OU HDF),2 FOLHAS,MEDIO,MIOLO SEMI-SOLIDO E REQUADRO EM MADEIRA NATURAL,ACABAMENTO PARA PINTURA,MEDINDO (60X210X3,5)CM,EXCLUSIVE FERRAGENS.FORNECIMENTO E COLOCACAO</t>
  </si>
  <si>
    <t>PORTINHOLA DE MADEIRA DE LEI EM COMPENSADO DE 20MM,PARA FECHAMENTO DE QUADROS DE LUZ OU ARMARIOS,INCLUSIVE GUARNICAO,EXCLUSIVE FERRAGENS.FORNECIMENTO E COLOCACAO</t>
  </si>
  <si>
    <t>PORTINHOLA DE MADEIRA DE LEI,MACICA,DE 80X20CM,EM 2 FOLHAS DE CORRER EM TRILHOS DE ALUMINIO,CONFORME PROJETO Nº 6011/EMOP.FORNECIMENTO E COLOCACAO</t>
  </si>
  <si>
    <t>PORTAO DE TABUAS DE MADEIRA DE LEI,SOBRE ARMACAO TRIANGULADA 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</si>
  <si>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</si>
  <si>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</si>
  <si>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</si>
  <si>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</si>
  <si>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</si>
  <si>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</si>
  <si>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200X100X3CM,COM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</si>
  <si>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</si>
  <si>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</si>
  <si>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</si>
  <si>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</si>
  <si>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</si>
  <si>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</si>
  <si>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JANELA DE MADEIRA DE LEI,BASCULANTE DE 100X140X3CM,COM 3 FOLHAS,EXCLUSIVE FERRAGENS.FORNECIMENTO E COLOCACAO</t>
  </si>
  <si>
    <t>GUARDA-CORPO DE MADEIRA DE LEI APARELHADA,NA ALTURA UTIL DE1,00M,ENGASTADO 5CM NO CONCRETO,INTERCALADO POR MONTANTES DE 7,5CMX11,25CM/3"X4.1/2",COM ESPACAMENTO DE 1,00M,FORMANDO MODULOS "X",PARA CONTRAVENTAMENTO,COM PECAS DE 3,75CMX7,5CM/1.1/2"X3".FORNECIMENTO E COLOCACAO</t>
  </si>
  <si>
    <t>GRADE DE RIPAS DE MADEIRA DE LEI,CRUZADAS,MONTADAS E FIXADAS SOBRE PECAS DE 5X5CM,FORMANDO QUADROS DE 60X60CM.FORNECIMENTO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</si>
  <si>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</si>
  <si>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</si>
  <si>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10MM, INCLUSIVE MOLDURA DO MESMO MATERIAL.FORNECIMENTO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</si>
  <si>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</si>
  <si>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</si>
  <si>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DE ATENDIMENTO DE MADEIRA DE LEI,VAO DE 130X105CM,COMPORTA DE FRISOS DE MADEIRA,EM 2 FOLHAS,COM UMA PRATELEIRA,CONFORME PROJETO Nº6013/EMOP,EXCLUSIVE FERRAGENS E SOCO DE CONCRETO E ALVENARIA.FORNECIMENTO E COLOCACAO</t>
  </si>
  <si>
    <t>BALCAO BASCULAVEL EM COMPENSADO NAVAL DE 10MM,COM ACABAMENTO EM CHAPA LAMINADA,1,50X0,30M.FORNECIMENTO E COLOCACAO</t>
  </si>
  <si>
    <t>PRATELEIRA DE MADEIRA DE LEI EM COMPENSADO DE 20MM E 40CM DE LARGURA,SOBRE CANTONEIRAS DE FERRO.FORNECIMENTO E COLOCACAO</t>
  </si>
  <si>
    <t>PRATELEIRA DE MADEIRA DE LEI EM COMPENSADO DE 20MM E 50CM DE LARGURA,SOBRE CANTONEIRAS DE FERRO.FORNECIMENTO E COLOCACAO</t>
  </si>
  <si>
    <t>PRATELEIRA DE MADEIRA DE LEI EM COMPENSADO DE 20MM E 60CM DE 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</si>
  <si>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</si>
  <si>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</si>
  <si>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 E COLOCACAO</t>
  </si>
  <si>
    <t>ADUELA EM MADEIRA DE LEI,DE 14X3CM,COM 3,5CM DE REBAIXO.FORNECIMENTO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</si>
  <si>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</si>
  <si>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</si>
  <si>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</si>
  <si>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 E COLOCACAO</t>
  </si>
  <si>
    <t>PORTA DE MADEIRA DE LEI MACICA COM ATE 5 ALMOFADAS,COM 3,5CM DE ESPESSURA,EXCLUSIVE FERRAGENS,MARCO E ALIZAR.FORNECIMENTO E COLOCACAO</t>
  </si>
  <si>
    <t>JANELA DE MADEIRA DE LEI DE VENEZIANA DE ABRIR OU CORRER,COM 3CM DE ESPESSURA,EXCLUSIVE FERRAGENS E GUARNICAO.FORNECIMENTO E COLOCACAO</t>
  </si>
  <si>
    <t>JANELA DE MADEIRA DE LEI DE ABRIR OU CORRER,PARA VIDRO,COM 3CM DE ESPESSURA,EXCLUSIVE FERRAGENS E GUARNICAO.FORNECIMENTO 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</si>
  <si>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</si>
  <si>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</si>
  <si>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</si>
  <si>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DECK EM MADEIRA DE LEI APARELHADA,FORMADO POR PECAS DE 2X10CM,COM INTERVALOS DE 2,5CM E APOIADAS EM TRAVESSAS DE MADEIRA SERRADA (7,5CMX7,5CM/3"X3") E ESTRUTURA EM TORAS DE MADEIRA COM 25CM DE DIAMETRO,TRATADO,ALTURA UTIL MEDIA DE 1,50M,ENTERRADO 1,00M DE PROFUNDIDADE.FORNECIMENTO E COLOCACAO</t>
  </si>
  <si>
    <t>DECK EM MADEIRA DE LEI APARELHADA,COM ASSOALHO MEDINDO APROXIMADAMENTE 18X2CM,VIGAS LONGITUDINAIS DE 7,5X15CM,TRANSVERSAIS DE 10X15CM,GUARDA-CORPO COMPOSTO DE PECAS DE 15X15CM E 20X2,5CM.FORNECIMENTO E COLOCACAO</t>
  </si>
  <si>
    <t>CHAPA DE FIBRA  DE MADEIRA  DE ALTA DENSIDADE  EM PLACAS DE1220X2440MM,COM 2,5MM DE ESPESSURA.FORNECIMENTO</t>
  </si>
  <si>
    <t>MADEIRA DE REFLORESTAMENTO,AUTOCLAVADA,EM TORA,ATE 6,00M DECOMPRIMENTO,DIAMETRO DE 12CM.FORNECIMENTO</t>
  </si>
  <si>
    <t>MADEIRA DE REFLORESTAMENTO,AUTOCLAVADA,EM TORA,ATE 6,00M DE COMPRIMENTO,DIAMETRO DE 15CM.FORNECIMENTO</t>
  </si>
  <si>
    <t>MADEIRA DE REFLORESTAMENTO,AUTOCLAVADA,EM TORA,ATE 6,00M DECOMPRIMENTO,DIAMETRO DE 20CM.FORNECIMENTO</t>
  </si>
  <si>
    <t>MADEIRA DE REFLORESTAMENTO,AUTOCLAVADA,EM TORA,ATE 6,00M DECOMPRIMENTO,DIAMETRO DE 25CM.FORNECIMENTO</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</si>
  <si>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</si>
  <si>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</si>
  <si>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</si>
  <si>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</si>
  <si>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</si>
  <si>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</si>
  <si>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</si>
  <si>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t>
  </si>
  <si>
    <t>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</si>
  <si>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</si>
  <si>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</si>
  <si>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</si>
  <si>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</si>
  <si>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t>
  </si>
  <si>
    <t>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t>
  </si>
  <si>
    <t>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t>
  </si>
  <si>
    <t>FERRAGENS PARA PORTAS DE MADEIRA,DE 1 FOLHA,DE ABRIR,PARA SANITARIOS OU CHUVEIROS COLETIVOS,CONSTANDO DE FORNECIMENTO S/ 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</si>
  <si>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 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</si>
  <si>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</si>
  <si>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</si>
  <si>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</si>
  <si>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</si>
  <si>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</si>
  <si>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</si>
  <si>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</si>
  <si>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 TIPO POPULAR, CONST.DE FORNEC.S/COLOC.DE:-FECHADURA CAIXAODE SOBREPOR,FORMA RETANGULAR,DE 100X86X38MM,ACABAMENTO FERRO 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</si>
  <si>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</si>
  <si>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 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</si>
  <si>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 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</si>
  <si>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</si>
  <si>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 LATAO,TIPO MACHO-FEMEA;-1 COMANDO PARA BASCULANTE COM PUNHO 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</si>
  <si>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</si>
  <si>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 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</si>
  <si>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 CROMADO</t>
  </si>
  <si>
    <t>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</si>
  <si>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</si>
  <si>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</si>
  <si>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</si>
  <si>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 SEM COLOCACAO (ESTA INCLUIDA NO FORNECIMENTO E COLOCACAO DOVIDRO),EXCLUSIVE MOLA HIDRAULICA DE PISO(VIDE ITEM 14.007.0190)</t>
  </si>
  <si>
    <t>FERRAGENS P/PORTAS(CONJUNTO COMPLETO) DE 2 FOLHAS C/BANDEIRA E 2 PAINES FIXOS LATERAIS DE VIDRO TEMPERADO DE 10MM,CONST. DE FORNECIMENTO SEM COLOCACAO(ESTA INCLUIDA NO FORNECIMENTO 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</si>
  <si>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</si>
  <si>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</si>
  <si>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 FORNECIMENTO E COLOCACAO DA DIVISORIA),DE:-4 CANTONEIRAS DE ALUMINIO PARA FIXACAO DA PLACA;-12 PARAFUSOS DE ALUMINIO DE3/4"X5/16" COM ROSCA</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</si>
  <si>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</si>
  <si>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</si>
  <si>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FECHADURA DE CILINDRO,EM LATAO,ACABAMENTO CROMADO,PARA PORTAS DE MADEIRA,DE ENTRADA PRINCIPAL.FORNECIMENTO</t>
  </si>
  <si>
    <t>FERRAGENS PARA PORTAS INTERNAS DE MADEIRA,CONSTANDO DE FORNECIMENTO DAS PECAS:-FECHADURA RETANGULAR EM FERRO,ACABAMENTOCROMADO;-MACANETA TIPO ALAVANCA EM ZAMAK OU LATAO,ACABAMENTO 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</si>
  <si>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</si>
  <si>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</si>
  <si>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FECHADURA PARA PORTAS DE MADEIRA DE BANHEIRO,CONSTANDO DE FORNECIMENTO DAS PECAS:-FECHADURA TIPO TRANQUETA,TRINCO REVERSIVEL,EM LATAO,ACABAMENTO CROMADO;-MACANETA TIPO ALAVANCA,EMLATAO,COM ACABAMENTO CROMADO;-ENTRADA,ROSETA E TRANQUETA CIRCULARES,EM LATAO,ACABAMENTO CROMADO</t>
  </si>
  <si>
    <t>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</si>
  <si>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</si>
  <si>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</si>
  <si>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</si>
  <si>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</si>
  <si>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</si>
  <si>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</si>
  <si>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</si>
  <si>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</si>
  <si>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</si>
  <si>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</si>
  <si>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</si>
  <si>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</si>
  <si>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</si>
  <si>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 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</si>
  <si>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</si>
  <si>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</si>
  <si>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</si>
  <si>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</si>
  <si>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 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</si>
  <si>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</si>
  <si>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</si>
  <si>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</si>
  <si>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</si>
  <si>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</si>
  <si>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</si>
  <si>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</si>
  <si>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</si>
  <si>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</si>
  <si>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</si>
  <si>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</si>
  <si>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 COM PINTURA ELETROSTATICA, COM POTENCIA Nº3 PARA PORTAS DEFERRO DE 0,90 A 1,00M.FORNECIMENTO</t>
  </si>
  <si>
    <t>MOLA FECHA-PORTA,AEREA,COM PINHAO E CREMALHEIRA,EM ALUMINIO, COM PINTURA ELETROSTATICA, COM POTENCIA Nº2 PARA PORTAS DEMADEIRA OU ALUMINIO ATE 0,90M.FORNECIMENTO</t>
  </si>
  <si>
    <t>MOLA FECHA-PORTA,AEREA,COM PINHAO E CREMALHEIRA,EM ALUMINIO,COM PINTURA ELETROSTATICA,COM POTENCIA Nº4 PARA PORTAS CORTA-FOGO ACIMA DE 1,00M.FORNECIMENTO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</si>
  <si>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</si>
  <si>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</si>
  <si>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</si>
  <si>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TARGETAO DE FERRO GALVANIZADO,DE 36CM,COM ADAPTACAO DE HASTE PARA DUPLO FUNCIONAMENTO,FECHAMENTO COM CADEADO, EXCLUSIVEESTE,CONFORME PROJETO Nº6017/EMOP.FORNECIMENTO E COLOCACAO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</si>
  <si>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</si>
  <si>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</si>
  <si>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</si>
  <si>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</si>
  <si>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</si>
  <si>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</si>
  <si>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</si>
  <si>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</si>
  <si>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</si>
  <si>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</si>
  <si>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</si>
  <si>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</si>
  <si>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</si>
  <si>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</si>
  <si>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MOLA "VAI E VEM" COM ESFERA DE ACO E CORPO EM LATAO POLIDO.FORNECIMENTO</t>
  </si>
  <si>
    <t>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</si>
  <si>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t>
  </si>
  <si>
    <t>PORTA DE MADEIRA DE LEI EM COMPENSADO DE 60X210X3CM,MARCO DE 7X3CM,DE SECAO RETANGULAR,A PORTA COMO O MARCO SERAO REVESTIDOS DE CHAPA LAMINADA (COMPOSTA DE CELULOSE PRENSADA EM AUTOCLAVE) DE 1MM DE ESPESSURA,EXCLUSIVE FERRAGENS.FORNECIMENTO E COLOCACAO</t>
  </si>
  <si>
    <t>PORTA DE MADEIRA DE LEI EM COMPENSADO DE 70X210X3CM,MARCO DE 7X3CM,DE SECAO RETANGULAR,A PORTA COMO O MARCO SERAO REVESTIDOS DE CHAPA LAMINADA (COMPOSTA DE CELULOSE PRENSADA EM AUTOCLAVE) DE 1MM DE ESPESSURA,EXCLUSIVE FERRAGENS.FORNECIMENTO E COLOCACAO</t>
  </si>
  <si>
    <t>PORTA DE MADEIRA DE LEI EM COMPENSADO DE 80X210X3CM,MARCO DE 7X3CM,DE SECAO RETANGULAR,A PORTA COMO O MARCO SERAO REVESTIDOS DE CHAPA LAMINADA (COMPOSTA DE CELULOSE PRENSADA EM AUTOCLAVE) DE 1MM DE ESPESSURA,EXCLUSIVE FERRAGENS.FORNECIMENTO E COLOCACAO</t>
  </si>
  <si>
    <t>PORTA DE MADEIRA DE LEI EM COMPENSADO DE 120X210X3CM,EM 2 FOLHAS,MARCO DE 7X3CM,DE SECAO RETANGULAR,A PORTA COMO O MARCO SERAO REVESTIDOS DE CHAPA LAMINADA (COMPOSTA DE CELULOSE PRENSADA EM AUTOCLAVE) DE 1MM DE ESPESSURA,EXCLUSIVE FERRAGENS.FORNECIMENTO E COLOCACAO</t>
  </si>
  <si>
    <t>PORTA DE MADEIRA DE LEI EM COMPENSADO DE 140X210X3CM,EM 2 FOLHAS,MARCO DE 7X3CM,DE SECAO RETANGULAR,A PORTA COMO O MARCO SERAO REVESTIDOS DE CHAPA LAMINADA (COMPOSTA DE CELULOSE PRENSADA EM AUTOCLAVE) DE 1MM DE ESPESSURA,EXCLUSIVE FERRAGENS.FORNECIMENTO E COLOCACAO</t>
  </si>
  <si>
    <t>PORTA DE MADEIRA DE LEI EM COMPENSADO DE 160X210X3CM,EM 2 FOLHAS,MARCO DE 7X3CM,DE SECAO RETANGULAR,A PORTA COMO O MARCO 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</si>
  <si>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</si>
  <si>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</si>
  <si>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</si>
  <si>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</si>
  <si>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</si>
  <si>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 E ESPESSURA,SOBRE CANTONEIRAS DE CHAPA DE FERRO.FORNECIMENTO E COLOCACAO</t>
  </si>
  <si>
    <t>PRATELEIRA DE MADEIRA DE LEI EM COMPENSADO COM ESPESSURA DE2CM E LARGURA DE 50CM,REVESTIMENTO COM CHAPA LAMINADA (COMPOSTA DE CELULOSE COM RESINA PRENSADA EM AUTO CLAVE) NAS FACES E ESPESSURA,SOBRE CANTONEIRAS DE CHAPA DE FERRO.FORNECIMENTO E COLOCACAO</t>
  </si>
  <si>
    <t>PRATELEIRA DE MADEIRA DE LEI EM COMPENSADO COM ESPESSURA DE2CM E LARGURA DE 60CM,REVESTIMENTO COM CHAPA LAMINADA (COMPOSTA DE CELULOSE COM RESINA PRENSADA EM AUTO CLAVE) NAS FACES E ESPESSURA,SOBRE CANTONEIRAS DE CHAPA DE FERRO.FORNECIMENTO E COLOCACAO</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</si>
  <si>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</si>
  <si>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</si>
  <si>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</si>
  <si>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PORTA DE MADEIRA, LISA, COMPENSADO,DE 60X210X3CM, REVESTIDADE CHAPA DE LAMINADO MELAMINICO, 1MM DE ESPESSURA, EXCLUSIVE 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</si>
  <si>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</si>
  <si>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</si>
  <si>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</si>
  <si>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</si>
  <si>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</si>
  <si>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</si>
  <si>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</si>
  <si>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</si>
  <si>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</si>
  <si>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</si>
  <si>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</si>
  <si>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</si>
  <si>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</si>
  <si>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</si>
  <si>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</si>
  <si>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 FORNECIMENTO</t>
  </si>
  <si>
    <t>COLOCACAO DE FECHO DE EMBUTIR,DE 20CM,EM MADEIRA,EXCLUSIVE O 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</si>
  <si>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</si>
  <si>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</si>
  <si>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</si>
  <si>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</si>
  <si>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</si>
  <si>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</si>
  <si>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</si>
  <si>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</si>
  <si>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</si>
  <si>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</si>
  <si>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</si>
  <si>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</si>
  <si>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</si>
  <si>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</si>
  <si>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</si>
  <si>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</si>
  <si>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</si>
  <si>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</si>
  <si>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</si>
  <si>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</si>
  <si>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</si>
  <si>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</si>
  <si>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</si>
  <si>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</si>
  <si>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</si>
  <si>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</si>
  <si>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</si>
  <si>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t>
  </si>
  <si>
    <t>CAIXA DE PROTECAO PARA MEDIDOR INDIVIDUAL G16,PARA GAS NATURAL,ATE 16M3/H,NAS DIMENSOES INTERNAS DE 90X80X60CM,EM ALVENARIA DE TIJOLOS MACICOS (7X10X20CM),EM PAREDES DE MEIA VEZ,REVESTIDAS COM ARGAMASSA DE CIMENTO E AREIA,NO TRACO 1:4,COMPORTA EM VENEZIANA DE ALUMINIO (CEG)</t>
  </si>
  <si>
    <t>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</si>
  <si>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</si>
  <si>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</si>
  <si>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</si>
  <si>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</si>
  <si>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t>
  </si>
  <si>
    <t>TAMPA DE CONCRETO ARMADO 10MPA,ESPESSURA DE 6CM,PARA CAIXA DE INSPECAO COM 60CM DE DIAMETRO.FORNECIMENTO E COLOCACAO</t>
  </si>
  <si>
    <t>REPARO EM CAIXA DE PASSAGEM DE ENERGIA ELETRICA,DE ALVENARIA DE 30X30CM,COM TROCA DE TAMPA DE CONCRETO COM ESPESSURA DE6CM</t>
  </si>
  <si>
    <t>REPARO EM CAIXA DE PASSAGEM DE ENERGIA ELETRICA,DE ALVENARIA DE 40X40CM,COM TROCA DE TAMPA DE CONCRETO COM ESPESSURA DE6CM</t>
  </si>
  <si>
    <t>REPARO EM CAIXA DE PASSAGEM DE ENERGIA ELETRICA,DE ALVENARIA 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</si>
  <si>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</si>
  <si>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</si>
  <si>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 FERRO FUNDIDO</t>
  </si>
  <si>
    <t>CAIXA DE GORDURA ESPECIAL DE ALVENARIA DE TIJOLOS MACICOS(7X10X20CM),EM PAREDES DE UMA VEZ(0,20M),MEDINDO 1,00X1,00X0,90M,INCLUSIVE REVESTIMENTO INTERNO EM ARGAMASSA DE CIMENTO E AREIA,NO TRACO 1:3,COM ESPESSURA DE 1,5CM,EXCLUSIVE TAMPAO DE FERRO FUNDIDO</t>
  </si>
  <si>
    <t>CAIXA DE GORDURA ESPECIAL EM ALVENARIA DE TIJOLOS MACICOS(7X10X20CM),EM PAREDES DE UMA VEZ(0,20M),MEDINDO 1,20X1,00X0,90M,INCLUSIVE REVESTIMENTO INTERNO EM ARGAMASSA DE CIMENTO E AREIA,NO TRACO 1:3,COM ESPESSURA DE 1,5CM,EXCLUSIVE TAMPAO DE FERRO FUNDIDO</t>
  </si>
  <si>
    <t>CAIXA DE GORDURA ESPECIAL EM ALVENARIA DE TIJOLOS MACICOS(7X10X20CM),EM PAREDES DE UMA VEZ(0,20M),MEDINDO 1,20X1,20X0,90M,INCLUSIVE REVESTIMENTO INTERNO EM ARGAMASSA DE CIMENTO E AREIA,NO TRACO 1:3,COM ESPESSURA DE 1,5CM,EXCLUSIVE TAMPAO DE FERRO FUNDIDO</t>
  </si>
  <si>
    <t>CAIXA DE GORDURA ESPECIAL EM ALVENARIA DE TIJOLOS MACICOS(7X10X20CM),EM PAREDES DE UMA VEZ(0,20M),MEDINDO 1,00X1,50X0,90M,INCLUSIVE REVESTIMENTO INTERNO EM ARGAMASSA DE CIMENTO E AREIA,NO TRACO 1:3,COM ESPESSURA DE 1,5CM,EXCLUSIVE TAMPAO DE FERRO FUNDIDO</t>
  </si>
  <si>
    <t>CAIXA DE GORDURA ESPECIAL EM ALVENARIA DE TIJOLOS MACICOS(7X10X20CM),EM PAREDES DE UMA VEZ(0,20M),MEDINDO 1,20X1,50X0,90M,INCLUSIVE REVESTIMENTO INTERNO EM ARGAMASSA DE CIMENTO E AREIA,NO TRACO 1:3,COM ESPESSURA DE 1,5CM,EXCLUSIVE TAMPAO DE FERRO FUNDIDO</t>
  </si>
  <si>
    <t>CAIXA DE GORDURA ESPECIAL EM ALVENARIA DE TIJOLOS MACICOS(7X10X20CM),EM PAREDES DE UMA VEZ(0,20M),MEDINDO 1,50X1,50X0,90M,INCLUSIVE REVESTIMENTO INTERNO EM ARGAMASSA DE CIMENTO E AREIA,NO TRACO 1:3,COM ESPESSURA DE 1,5CM,EXCLUSIVE TAMPAO DE 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</si>
  <si>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</si>
  <si>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 FERRO FUNDIDO</t>
  </si>
  <si>
    <t>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</si>
  <si>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</si>
  <si>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</si>
  <si>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</si>
  <si>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</si>
  <si>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</si>
  <si>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</si>
  <si>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</si>
  <si>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</si>
  <si>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</si>
  <si>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</si>
  <si>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</si>
  <si>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</si>
  <si>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</si>
  <si>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</si>
  <si>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</si>
  <si>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</si>
  <si>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</si>
  <si>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3000X3200MM.FORNECIMENTO E COLOCACAO</t>
  </si>
  <si>
    <t>FOSSA SEPTICA CILINDRICA,TIPO CAMARA IMHOFF,DE CONCRETO PRE-MOLDADO,MEDINDO 3000X4000MM.FORNECIMENTO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</si>
  <si>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</si>
  <si>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</si>
  <si>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</si>
  <si>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</si>
  <si>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1200X3500MM.FORNECIMENTO E COLOCACAO</t>
  </si>
  <si>
    <t>FOSSA SEPTICA,DE CAMARA UNICA,TIPO CILINDRICA,DE CONCRETO PRE-MOLDADO,MEDINDO 1500X2400MM.FORNECIMENTO E COLOCACAO</t>
  </si>
  <si>
    <t>FOSSA SEPTICA,DE CAMARA UNICA,TIPO CILINDRICA,DE CONCRETO PRE-MOLDADO,MEDINDO 1200X5000MM.FORNECIMENTO E COLOCACAO</t>
  </si>
  <si>
    <t>FOSSA SEPTICA,DE CAMARA UNICA,TIPO CILINDRICA,DE CONCRETO PRE-MOLDADO,MEDINDO 1500X3200MM.FORNECIMENTO E COLOCACAO</t>
  </si>
  <si>
    <t>FOSSA SEPTICA,DE CAMARA UNICA,TIPO CILINDRICA,DE CONCRETO PRE-MOLDADO,MEDINDO 2000X2000MM.FORNECIMENTO E COLOCACAO</t>
  </si>
  <si>
    <t>FOSSA SEPTICA,DE CAMARA UNICA,TIPO CILINDRICA,DE CONCRETO PRE-MOLDADO,MEDINDO 1200X6000MM.FORNECIMENTO E COLOCACAO</t>
  </si>
  <si>
    <t>FOSSA SEPTICA,DE CAMARA UNICA,TIPO CILINDRICA,DE CONCRETO PRE-MOLDADO,MEDINDO 1500X4000MM.FORNECIMENTO E COLOCACAO</t>
  </si>
  <si>
    <t>FOSSA SEPTICA,DE CAMARA UNICA,TIPO CILINDRICA,DE CONCRETO PRE-MOLDADO,MEDINDO 2000X2400MM.FORNECIMENTO E COLOCACAO</t>
  </si>
  <si>
    <t>FOSSA SEPTICA,DE CAMARA UNICA,TIPO CILINDRICA,DE CONCRETO PRE-MOLDADO,MEDINDO 1200X7000MM.FORNECIMENTO E COLOCACAO</t>
  </si>
  <si>
    <t>FOSSA SEPTICA,DE CAMARA UNICA,TIPO CILINDRICA,DE CONCRETO PRE-MOLDADO,MEDINDO 1500X4400MM.FORNECIMENTO E COLOCACAO</t>
  </si>
  <si>
    <t>FOSSA SEPTICA,DE CAMARA UNICA,TIPO CILINDRICA,DE CONCRETO PRE-MOLDADO,MEDINDO 2000X3200MM.FORNECIMENTO E COLOCACAO</t>
  </si>
  <si>
    <t>FOSSA SEPTICA,DE CAMARA UNICA,TIPO CILINDRICA,DE CONCRETO PRE-MOLDADO,MEDINDO 2500X2000MM.FORNECIMENTO E COLOCACAO</t>
  </si>
  <si>
    <t>FOSSA SEPTICA,DE CAMARA UNICA,TIPO CILINDRICA,DE CONCRETO PRE-MOLDADO,MEDINDO 1200X9500MM.FORNECIMENTO E COLOCACAO</t>
  </si>
  <si>
    <t>FOSSA SEPTICA,DE CAMARA UNICA,TIPO CILINDRICA,DE CONCRETO PRE-MOLDADO,MEDINDO 1500X6000MM.FORNECIMENTO E COLOCACAO</t>
  </si>
  <si>
    <t>FOSSA SEPTICA,DE CAMARA UNICA,TIPO CILINDRICA,DE CONCRETO PRE-MOLDADO,MEDINDO 2000X3600MM.FORNECIMENTO E COLOCACAO</t>
  </si>
  <si>
    <t>FOSSA SEPTICA,DE CAMARA UNICA,TIPO CILINDRICA,DE CONCRETO PRE-MOLDADO,MEDINDO 2500X2400MM.FORNECIMENTO E COLOCACAO</t>
  </si>
  <si>
    <t>FOSSA SEPTICA,DE CAMARA UNICA,TIPO CILINDRICA,DE CONCRETO PRE-MOLDADO,MEDINDO 2000X4000MM.FORNECIMENTO E COLOCACAO</t>
  </si>
  <si>
    <t>FOSSA SEPTICA,DE CAMARA UNICA,TIPO CILINDRICA,DE CONCRETO PRE-MOLDADO,MEDINDO 2500X2800MM.FORNECIMENTO E COLOCACAO</t>
  </si>
  <si>
    <t>FOSSA SEPTICA,DE CAMARA UNICA,TIPO CILINDRICA,DE CONCRETO PRE-MOLDADO,MEDINDO 1500X8400MM.FORNECIMENTO E COLOCACAO</t>
  </si>
  <si>
    <t>FOSSA SEPTICA,DE CAMARA UNICA,TIPO CILINDRICA,DE CONCRETO PRE-MOLDADO,MEDINDO 2000X5200MM.FORNECIMENTO E COLOCACAO</t>
  </si>
  <si>
    <t>FOSSA SEPTICA,DE CAMARA UNICA,TIPO CILINDRICA,DE CONCRETO PRE-MOLDADO,MEDINDO 2500X3200MM.FORNECIMENTO E COLOCACAO</t>
  </si>
  <si>
    <t>FOSSA SEPTICA,DE CAMARA UNICA,TIPO CILINDRICA,DE CONCRETO PRE-MOLDADO,MEDINDO 2000X6000MM.FORNECIMENTO E COLOCACAO</t>
  </si>
  <si>
    <t>FOSSA SEPTICA,DE CAMARA UNICA,TIPO CILINDRICA,DE CONCRETO PRE-MOLDADO,MEDINDO 2500X4000MM.FORNECIMENTO E COLOCACAO</t>
  </si>
  <si>
    <t>FOSSA SEPTICA,DE CAMARA UNICA,TIPO CILINDRICA,DE CONCRETO PRE-MOLDADO,MEDINDO 3000X2800MM.FORNECIMENTO E COLOCACAO</t>
  </si>
  <si>
    <t>FOSSA SEPTICA,DE CAMARA UNICA,TIPO CILINDRICA,DE CONCRETO PRE-MOLDADO,MEDINDO 2000X8400MM.FORNECIMENTO E COLOCACAO</t>
  </si>
  <si>
    <t>FOSSA SEPTICA,DE CAMARA UNICA,TIPO CILINDRICA,DE CONCRETO PRE-MOLDADO,MEDINDO 2500X5600MM.FORNECIMENTO E COLOCACAO</t>
  </si>
  <si>
    <t>FOSSA SEPTICA,DE CAMARA UNICA,TIPO CILINDRICA,DE CONCRETO PRE-MOLDADO,MEDINDO 3000X4000MM.FORNECIMENTO E COLOCACAO</t>
  </si>
  <si>
    <t>FOSSA SEPTICA,DE CAMARA UNICA,TIPO CILINDRICA,DE CONCRETO PRE-MOLDADO,MEDINDO 2500X7600MM.FORNECIMENTO E COLOCACAO</t>
  </si>
  <si>
    <t>FOSSA SEPTICA,DE CAMARA UNICA,TIPO CILINDRICA,DE CONCRETO PRE-MOLDADO,MEDINDO 3000X5200MM.FORNECIMENTO E COLOCACAO</t>
  </si>
  <si>
    <t>FOSSA SEPTICA,DE CAMARA UNICA,TIPO CILINDRICA,DE CONCRETO PRE-MOLDADO,MEDINDO 2500X9200MM.FORNECIMENTO E COLOCACAO</t>
  </si>
  <si>
    <t>FOSSA SEPTICA,DE CAMARA UNICA,TIPO CILINDRICA,DE CONCRETO PRE-MOLDADO,MEDINDO 3000X6400MM.FORNECIMENTO E COLOCACAO</t>
  </si>
  <si>
    <t>FOSSA SEPTICA,DE CAMARA UNICA,TIPO CILINDRICA,DE CONCRETO PRE-MOLDADO,MEDINDO 3000X7600MM.FORNECIMENTO E COLOCACAO</t>
  </si>
  <si>
    <t>FOSSA SEPTICA,DE CAMARA UNICA,TIPO CILINDRICA,DE CONCRETO PRE-MOLDADO,MEDINDO 3000X8800MM.FORNECIMENTO E COLOCACAO</t>
  </si>
  <si>
    <t>FOSSA SEPTICA,DE CAMARA UNICA,TIPO CILINDRICA,DE CONCRETO PRE-MOLDADO,MEDINDO 3000X10000MM.FORNECIMENTO E COLOCACAO</t>
  </si>
  <si>
    <t>FOSSA SEPTICA,DE CAMARA UNICA,TIPO CILINDRICA,DE CONCRETO PRE-MOLDADO,MEDINDO 3000X11200MM.FORNECIMENTO E COLOCACAO</t>
  </si>
  <si>
    <t>FOSSA SEPTICA,DE CAMARA UNICA,TIPO CILINDRICA,DE CONCRETO PRE-MOLDADO,MEDINDO 3000X12400MM.FORNECIMENTO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</si>
  <si>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</si>
  <si>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</si>
  <si>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</si>
  <si>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</si>
  <si>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</si>
  <si>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</si>
  <si>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</si>
  <si>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</si>
  <si>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</si>
  <si>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1200X3500MM,EM ANEIS DE CONCRETO PRE-MOLDADO,EXCLUSIVE FOSSA E MANILHAS.FORNECIMENTO E COLOCACAO</t>
  </si>
  <si>
    <t>SUMIDOURO CILINDRICO,LIGADO A FOSSA,MEDINDO 1500X2400MM,EM ANEIS DE CONCRETO PRE-MOLDADO,EXCLUSIVE FOSSA E MANILHAS.FORNECIMENTO E COLOCACAO</t>
  </si>
  <si>
    <t>SUMIDOURO CILINDRICO,LIGADO A FOSSA,MEDINDO 1200X5000MM,EM ANEIS DE CONCRETO PRE-MOLDADO,EXCLUSIVE FOSSA E MANILHAS.FORNECIMENTO E COLOCACAO</t>
  </si>
  <si>
    <t>SUMIDOURO CILINDRICO,LIGADO A FOSSA,MEDINDO 1500X3200MM,EM ANEIS DE CONCRETO PRE-MOLDADO,EXCLUSIVE FOSSA E MANILHAS.FORNECIMENTO E COLOCACAO</t>
  </si>
  <si>
    <t>SUMIDOURO CILINDRICO,LIGADO A FOSSA,MEDINDO 2000X2000MM,EM ANEIS DE CONCRETO PRE-MOLDADO,EXCLUSIVE FOSSA E MANILHAS.FORNECIMENTO E COLOCACAO</t>
  </si>
  <si>
    <t>SUMIDOURO CILINDRICO,LIGADO A FOSSA,MEDINDO 1200X6000MM,EM ANEIS DE CONCRETO PRE-MOLDADO,EXCLUSIVE FOSSA E MANILHAS.FORNECIMENTO E COLOCACAO</t>
  </si>
  <si>
    <t>SUMIDOURO CILINDRICO,LIGADO A FOSSA,MEDINDO 1500X4000MM,EM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</si>
  <si>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</si>
  <si>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1200X7000MM,EM ANEIS DE CONCRETO PRE-MOLDADO,EXCLUSIVE FOSSA E MANILHAS.FORNECIMENTO E COLOCACAO</t>
  </si>
  <si>
    <t>SUMIDOURO CILINDRICO,LIGADO A FOSSA,MEDINDO 1500X4400MM,EM ANEIS DE CONCRETO PRE-MOLDADO,EXCLUSIVE FOSSA E MANILHAS.FORNECIMENTO E COLOCACAO</t>
  </si>
  <si>
    <t>SUMIDOURO CILINDRICO,LIGADO A FOSSA,MEDINDO 2000X3200MM,EM ANEIS DE CONCRETO PRE-MOLDADO,EXCLUSIVE FOSSA E MANILHAS.FORNECIMENTO E COLOCACAO</t>
  </si>
  <si>
    <t>SUMIDOURO CILINDRICO,LIGADO A FOSSA,MEDINDO 2500X2000MM,EM ANEIS DE CONCRETO PRE-MOLDADO,EXCLUSIVE FOSSA E MANILHAS.FORNECIMENTO E COLOCACAO</t>
  </si>
  <si>
    <t>SUMIDOURO CILINDRICO,LIGADO A FOSSA,MEDINDO 1200X9500MM,EM ANEIS DE CONCRETO PRE-MOLDADO,EXCLUSIVE FOSSA E MANILHAS.FORNECIMENTO E COLOCACAO</t>
  </si>
  <si>
    <t>SUMIDOURO CILINDRICO,LIGADO A FOSSA,MEDINDO 1500X6000MM,EM ANEIS DE CONCRETO PRE-MOLDADO,EXCLUSIVE FOSSA E MANILHAS.FORNECIMENTO E COLOCACAO</t>
  </si>
  <si>
    <t>SUMIDOURO CILINDRICO,LIGADO A FOSSA,MEDINDO 2000X3600MM,EM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</si>
  <si>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</si>
  <si>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2000X4000MM,EM ANEIS DE CONCRETO PRE-MOLDADO,EXCLUSIVE FOSSA E MANILHAS.FORNECIMENTO E COLOCACAO</t>
  </si>
  <si>
    <t>SUMIDOURO CILINDRICO,LIGADO A FOSSA,MEDINDO 2500X2800MM,EM ANEIS DE CONCRETO PRE-MOLDADO,EXCLUSIVE FOSSA E MANILHAS.FORNECIMENTO E COLOCACAO</t>
  </si>
  <si>
    <t>SUMIDOURO CILINDRICO,LIGADO A FOSSA,MEDINDO 1500X8400MM,EM ANEIS DE CONCRETO PRE-MOLDADO,EXCLUSIVE FOSSA E MANILHAS.FORNECIMENTO E COLOCACAO</t>
  </si>
  <si>
    <t>SUMIDOURO CILINDRICO,LIGADO A FOSSA,MEDINDO 2000X5200MM,EM ANEIS DE CONCRETO PRE-MOLDADO,EXCLUSIVE FOSSA E MANILHAS.FORNECIMENTO E COLOCACAO</t>
  </si>
  <si>
    <t>SUMIDOURO CILINDRICO,LIGADO A FOSSA,MEDINDO 2500X3200MM,EM ANEIS DE CONCRETO PRE-MOLDADO,EXCLUSIVE FOSSA E MANILHAS.FORNECIMENTO E COLOCACAO</t>
  </si>
  <si>
    <t>SUMIDOURO CILINDRICO,LIGADO A FOSSA,MEDINDO 2000X6000MM,EM ANEIS DE CONCRETO PRE-MOLDADO,EXCLUSIVE FOSSA E MANILHAS.FORNECIMENTO E COLOCACAO</t>
  </si>
  <si>
    <t>SUMIDOURO CILINDRICO,LIGADO A FOSSA,MEDINDO 2500X4000MM,EM ANEIS DE CONCRETO PRE-MOLDADO,EXCLUSIVE FOSSA E MANILHAS.FORNECIMENTO E COLOCACAO</t>
  </si>
  <si>
    <t>SUMIDOURO CILINDRICO,LIGADO A FOSSA,MEDINDO 3000X2800MM,EM ANEIS DE CONCRETO PRE-MOLDADO,EXCLUSIVE FOSSA E MANILHAS.FORNECIMENTO E COLOCACAO</t>
  </si>
  <si>
    <t>SUMIDOURO CILINDRICO,LIGADO A FOSSA,MEDINDO 2000X8400MM,EM ANEIS DE CONCRETO PRE-MOLDADO,EXCLUSIVE FOSSA E MANILHAS.FORNECIMENTO E COLOCACAO</t>
  </si>
  <si>
    <t>SUMIDOURO CILINDRICO,LIGADO A FOSSA,MEDINDO 2500X5600MM,EM ANEIS DE CONCRETO PRE-MOLDADO,EXCLUSIVE FOSSA E MANILHAS.FORNECIMENTO E COLOCACAO</t>
  </si>
  <si>
    <t>SUMIDOURO CILINDRICO,LIGADO A FOSSA,MEDINDO 3000X4000MM,EM ANEIS DE CONCRETO PRE-MOLDADO,EXCLUSIVE FOSSA E MANILHAS.FORNECIMENTO E COLOCACAO</t>
  </si>
  <si>
    <t>SUMIDOURO CILINDRICO,LIGADO A FOSSA,MEDINDO 2500X7600MM,EM ANEIS DE CONCRETO PRE-MOLDADO,EXCLUSIVE FOSSA E MANILHAS.FORNECIMENTO E COLOCACAO</t>
  </si>
  <si>
    <t>SUMIDOURO CILINDRICO,LIGADO A FOSSA,MEDINDO 3000X5200MM,EM ANEIS DE CONCRETO PRE-MOLDADO,EXCLUSIVE FOSSA E MANILHAS.FORNECIMENTO E COLOCACAO</t>
  </si>
  <si>
    <t>SUMIDOURO CILINDRICO,LIGADO A FOSSA,MEDINDO 2500X9200MM,EM ANEIS DE CONCRETO PRE-MOLDADO,EXCLUSIVE FOSSA E MANILHAS.FORNECIMENTO E COLOCACAO</t>
  </si>
  <si>
    <t>SUMIDOURO CILINDRICO,LIGADO A FOSSA,MEDINDO 3000X6400MM,EM ANEIS DE CONCRETO PRE-MOLDADO,EXCLUSIVE FOSSA E MANILHAS.FORNECIMENTO E COLOCACAO</t>
  </si>
  <si>
    <t>SUMIDOURO CILINDRICO,LIGADO A FOSSA,MEDINDO 3000X7600MM,EM ANEIS DE CONCRETO PRE-MOLDADO,EXCLUSIVE FOSSA E MANILHAS.FORNECIMENTO E COLOCACAO</t>
  </si>
  <si>
    <t>SUMIDOURO CILINDRICO,LIGADO A FOSSA,MEDINDO 3000X8800MM,EM ANEIS DE CONCRETO PRE-MOLDADO,EXCLUSIVE FOSSA E MANILHAS.FORNECIMENTO E COLOCACAO</t>
  </si>
  <si>
    <t>SUMIDOURO CILINDRICO,LIGADO A FOSSA,MEDINDO 3000X10000MM,EMANEIS DE CONCRETO PRE-MOLDADO,EXCLUSIVE FOSSA E MANILHAS.FORNECIMENTO E COLOCACAO</t>
  </si>
  <si>
    <t>SUMIDOURO CILINDRICO,LIGADO A FOSSA,MEDINDO 3000X11200MM,EMANEIS DE CONCRETO PRE-MOLDADO,EXCLUSIVE FOSSA E MANILHAS.FORNECIMENTO E COLOCACAO</t>
  </si>
  <si>
    <t>SUMIDOURO CILINDRICO,LIGADO A FOSSA,MEDINDO 3000X12400MM,EMANEIS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</si>
  <si>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</si>
  <si>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</si>
  <si>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</si>
  <si>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</si>
  <si>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</si>
  <si>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</si>
  <si>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</si>
  <si>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</si>
  <si>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</si>
  <si>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</si>
  <si>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</si>
  <si>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GRELHA DE ACO INOX,10X10CM,SISTEMA ROTATIVO,COM CAIXILHO.FORNECIMENTO E COLOCACAO</t>
  </si>
  <si>
    <t>RALO DE COBERTURA SEMI-ESFERICO(TIPO ABACAXI),COM 3".FORNECIMENTO E COLOCACAO</t>
  </si>
  <si>
    <t>RALO DE COBERTURA SEMI-ESFERICO(TIPO ABACAXI),COM 4".FORNECIMENTO E COLOCACAO</t>
  </si>
  <si>
    <t>GRELHA DE ACO INOX,15X15CM,SISTEMA ROTATIVO,COM CAIXILHO.FORNECIMENTO E COLOCACAO</t>
  </si>
  <si>
    <t>RALO DE COBERTURA SEMI-ESFERICO(TIPO ABACAXI),COM 6".FORNECIMENTO E COLOCACAO</t>
  </si>
  <si>
    <t>GRELHA DE FERRO FUNDIDO PARA RALO,COM 20X20CM,CARGA MINIMA PARA TESTE 176KG,RESISTENCIA MAXIMA DE ROMPIMENTO DE 228KG EFLECHA RESIDUAL MAXIMA DE 8MM</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</si>
  <si>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</si>
  <si>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</si>
  <si>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</si>
  <si>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</si>
  <si>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</si>
  <si>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</si>
  <si>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</si>
  <si>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</si>
  <si>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</si>
  <si>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</si>
  <si>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 NO DIAMETRO INTERNO DE 1/2" ATE 1".FORNECIMENTO E COLOCACAO</t>
  </si>
  <si>
    <t>SUPORTE COM 2 CHUMBADORES,PARA FIXACAO DE TUBULACOES NO DIAMETRO INTERNO DE 1.1/4" E 1.1/2".FORNECIMENTO E COLOCACAO</t>
  </si>
  <si>
    <t>SUPORTE DUPLO COM 2 CHUMBADORES,PARA FIXACAO DE 2 TUBULACOES NO DIAMETRO INTERNO DE 1.1/4" ATE 1.1/2".FORNECIMENTO ECOLOCACAO</t>
  </si>
  <si>
    <t>SUPORTE COM 2 CHUMBADORES,PARA FIXACAO DE TUBULACOES NO DIAMETRO INTERNO DE 2".FORNECIMENTO E COLOCACAO</t>
  </si>
  <si>
    <t>SUPORTE DUPLO COM 2 CHUMBADORES,PARA FIXACAO DE 2 TUBULACOES NO DIAMETRO INTERNO DE 2".FORNECIMENTO E COLOCACAO</t>
  </si>
  <si>
    <t>SUPORTE COM 2 CHUMBADORES,PARA FIXACAO DE TUBULACOES NO DIAMETRO INTERNO DE 2.1/2" E 3".FORNECIMENTO E COLOCACAO</t>
  </si>
  <si>
    <t>SUPORTE DUPLO COM 2 CHUMBADORES,PARA FIXACAO DE 2 TUBULACOES NO DIAMETRO INTERNO DE 2.1/2" E 3".FORNECIMENTO E COLOCACAO</t>
  </si>
  <si>
    <t>SUPORTE COM 2 CHUMBADORES,PARA FIXACAO DE TUBULACOES NO DIAMETRO INTERNO DE 4" E 6".FORNECIMENTO E COLOCACAO</t>
  </si>
  <si>
    <t>SUPORTE DUPLO COM 2 CHUMBADORES,PARA FIXACAO DE 2 TUBULACOES 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</si>
  <si>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</si>
  <si>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</si>
  <si>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</si>
  <si>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</si>
  <si>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</si>
  <si>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</si>
  <si>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</si>
  <si>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</si>
  <si>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</si>
  <si>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</si>
  <si>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</si>
  <si>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</si>
  <si>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 ZINCADA,COMPOSTA DE CANOPLA,PARAFUSOS E ABRACADEIRAS PROPRIAMENTE DITA,NO DIAMETRO 1/2".FORNECIMENTO E COLOCACAO</t>
  </si>
  <si>
    <t>ABRACADEIRA DE FIXACAO,TIPO COPO,ESTAMPADA EM CHAPA DE FERRO ZINCADA,COMPOSTA DE CANOPLA,PARAFUSOS E ABRACADEIRAS PROPRIAMENTE DITA,NO DIAMETRO 3/4".FORNECIMENTO E COLOCACAO</t>
  </si>
  <si>
    <t>ABRACADEIRA DE FIXACAO,TIPO COPO,ESTAMPADA EM CHAPA DE FERRO ZINCADA,COMPOSTA DE CANOPLA,PARAFUSOS E ABRACADEIRAS PROPRIAMENTE DITA,NO DIAMETRO 1".FORNECIMENTO E COLOCACAO</t>
  </si>
  <si>
    <t>ABRACADEIRA DE FIXACAO,TIPO COPO,ESTAMPADA EM CHAPA DE FERRO ZINCADA,COMPOSTA DE CANOPLA,PARAFUSOS E ABRACADEIRAS PROPRIAMENTE DITA,NO DIAMETRO 1.1/4".FORNECIMENTO E COLOCACAO</t>
  </si>
  <si>
    <t>ABRACADEIRA DE FIXACAO,TIPO COPO,ESTAMPADA EM CHAPA DE FERRO ZINCADA,COMPOSTA DE CANOPLA,PARAFUSOS E ABRACADEIRAS PROPRIAMENTE DITA,NO DIAMETRO 1.1/2".FORNECIMENTO E COLOCACAO</t>
  </si>
  <si>
    <t>ABRACADEIRA DE FIXACAO,TIPO COPO,ESTAMPADA EM CHAPA DE FERRO ZINCADA,COMPOSTA DE CANOPLA,PARAFUSOS E ABRACADEIRAS PROPRIAMENTE DITA,NO DIAMETRO 2".FORNECIMENTO E COLOCACAO</t>
  </si>
  <si>
    <t>ABRACADEIRA DE FIXACAO,TIPO COPO,ESTAMPADA EM CHAPA DE FERRO ZINCADA,COMPOSTA DE CANOPLA,PARAFUSOS E ABRACADEIRAS PROPRIAMENTE DITA,NO DIAMETRO 2.1/2".FORNECIMENTO E COLOCACAO</t>
  </si>
  <si>
    <t>ABRACADEIRA DE FIXACAO,TIPO COPO,ESTAMPADA EM CHAPA DE FERRO ZINCADA,COMPOSTA DE CANOPLA,PARAFUSOS E ABRACADEIRAS PROPRIAMENTE DITA,NO DIAMETRO 3".FORNECIMENTO E COLOCACAO</t>
  </si>
  <si>
    <t>ABRACADEIRA DE FIXACAO,TIPO COPO,ESTAMPADA EM CHAPA DE FERRO 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</si>
  <si>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</si>
  <si>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</si>
  <si>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</si>
  <si>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TUBO VENTILADOR,DE CIMENTO SEMAMIANTO,COM DIAMETRO DE 3"</t>
  </si>
  <si>
    <t>RETIRADA E REASSENTAMENTO DE TUBO VENTILADOR,DE CIMENTO SEMAMIANTO,COM DIAMETRO DE 4"</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</si>
  <si>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</si>
  <si>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 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</si>
  <si>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</si>
  <si>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</si>
  <si>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</si>
  <si>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</si>
  <si>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 E PROTECAO ANTICORROSIVA.FORNECIMENTO E COLOCACAO</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</si>
  <si>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</si>
  <si>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</si>
  <si>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 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</si>
  <si>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</si>
  <si>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 E PROTECAO ANTICORROSIVA.FORNECIMENTO E COLOCACAO</t>
  </si>
  <si>
    <t>TUBO DE FERRO GALVANIZADO COM DIAMETRO DE 4",COM COSTURA,PARA INSTALACOES DIVERSAS ENTERRADAS,INCLUSIVE CONEXOES,EMENDAS E PROTECAO ANTICORROSIVA.FORNECIMENTO E COLOCACAO</t>
  </si>
  <si>
    <t>TUBO DE FERRO GALVANIZADO COM DIAMETRO DE 5",COM COSTURA,PARA INSTALACOES DIVERSAS ENTERRADAS,INCLUSIVE CONEXOES,EMENDAS E PROTECAO ANTICORROSIVA.FORNECIMENTO E COLOCACAO</t>
  </si>
  <si>
    <t>TUBO DE FERRO GALVANIZADO COM DIAMETRO DE 6",COM COSTURA,PARA INSTALACOES DIVERSAS ENTERRADAS,INCLUSIVE CONEXOES,EMENDAS E PROTECAO ANTICORROSIVA.FORNECIMENTO E COLOCACAO</t>
  </si>
  <si>
    <t>RODAPES METALICOS,CALHA TRIPLA,PARA INSTALACOES ELETRICAS,TELEFONICA E DADOS,CONSTRUIDOS EM CHAPA DE ACO PRE GALVANIZADO,INCLUSIVE TODOS OS ACESSORIOS,MONTAGEM,CAIXA PARA 4 TOMADAS 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</si>
  <si>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</si>
  <si>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</si>
  <si>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</si>
  <si>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</si>
  <si>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</si>
  <si>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</si>
  <si>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</si>
  <si>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</si>
  <si>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</si>
  <si>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</si>
  <si>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</si>
  <si>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</si>
  <si>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 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</si>
  <si>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 DE TUBO DE PVC DE 40MM,30,00M DE FIO 4MM 2,6,00M DE ELETRODUTO DE PVC DIAMETRO DE 3/4" E CONEXOES</t>
  </si>
  <si>
    <t>INSTALACAO E ASSENTAMENTO DE MICTORIO(EXCLUSIVE FORNECIMENTO DO APARELHO),COMPREENDENDO:3,00M DE TUBO DE PVC DE 25MM,1,50M DE TUBOS DE PVC DE 40MM E 50MM,CADA,CONEXOES E RALO SIFONADO DE PVC COM 100X100X50MM COM TAMPA CEGA</t>
  </si>
  <si>
    <t>INSTALACAO E ASSENTAMENTO DE MICTORIO(EXCLUSIVE FORNECIMENTO DO APARELHO E RALO SIFONADO),COMPREENDENDO:3,00M DE TUBO DE 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</si>
  <si>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</si>
  <si>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 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</si>
  <si>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</si>
  <si>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</si>
  <si>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</si>
  <si>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</si>
  <si>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</si>
  <si>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</si>
  <si>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 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</si>
  <si>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</si>
  <si>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</si>
  <si>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</si>
  <si>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</si>
  <si>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</si>
  <si>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</si>
  <si>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</si>
  <si>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</si>
  <si>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 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</si>
  <si>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</si>
  <si>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</si>
  <si>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</si>
  <si>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</si>
  <si>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</si>
  <si>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</si>
  <si>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</si>
  <si>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</si>
  <si>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</si>
  <si>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</si>
  <si>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</si>
  <si>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</si>
  <si>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</si>
  <si>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 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</si>
  <si>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</si>
  <si>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</si>
  <si>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</si>
  <si>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</si>
  <si>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</si>
  <si>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</si>
  <si>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</si>
  <si>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 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</si>
  <si>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</si>
  <si>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</si>
  <si>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</si>
  <si>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</si>
  <si>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</si>
  <si>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</si>
  <si>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</si>
  <si>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</si>
  <si>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PAREDE(EXCLUSIVE O FORNECIMENTO DO APARELHO),COMPREENDENDO:5 VARAS DE ELETRODUTO PVC DE 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</si>
  <si>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</si>
  <si>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</si>
  <si>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</si>
  <si>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</si>
  <si>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 E PRESSAO NOMINAL DE 80.FORNECIMENTO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</si>
  <si>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</si>
  <si>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</si>
  <si>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</si>
  <si>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</si>
  <si>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</si>
  <si>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</si>
  <si>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</si>
  <si>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</si>
  <si>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</si>
  <si>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</si>
  <si>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</si>
  <si>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</si>
  <si>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</si>
  <si>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</si>
  <si>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CHUVEIRO(EXCLUSIVE O FORNECIMENTO DO APARELHO,REGISTRO E ISOLAMENTO),COMPREENDENDO:5,00M DE 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</si>
  <si>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</si>
  <si>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</si>
  <si>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</si>
  <si>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</si>
  <si>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</si>
  <si>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 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</si>
  <si>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</si>
  <si>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</si>
  <si>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</si>
  <si>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</si>
  <si>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</si>
  <si>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</si>
  <si>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</si>
  <si>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</si>
  <si>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</si>
  <si>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</si>
  <si>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</si>
  <si>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</si>
  <si>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</si>
  <si>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</si>
  <si>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</si>
  <si>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</si>
  <si>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</si>
  <si>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</si>
  <si>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</si>
  <si>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</si>
  <si>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</si>
  <si>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</si>
  <si>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</si>
  <si>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</si>
  <si>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HASTE PARA ATERRAMENTO,DE COBRE DE 3/4" (19MM),COM 3,00M DECOMPRIMENTO.FORNECIMENTO E COLOCACAO</t>
  </si>
  <si>
    <t>HASTE PARA ATERRAMENTO,DE COBRE DE 3/4" (19MM),COM 2,40M DECOMPRIMENTO.FORNECIMENTO E COLOCACAO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</si>
  <si>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</si>
  <si>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</si>
  <si>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</si>
  <si>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</si>
  <si>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</si>
  <si>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DISJUNTOR TRIFASICO A PEQUENO VOLUME DE OLEO,ACIONAMENTO MANUAL,17,5KV-350MVA,COM RELES PRIMARIOS.FORNECIMENTO E COLOCACAO</t>
  </si>
  <si>
    <t>SECCIONADOR TRIPOLAR,ACIONAMENTO SIMULTANEO,COMANDO POR VARA 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</si>
  <si>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</si>
  <si>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</si>
  <si>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</si>
  <si>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</si>
  <si>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</si>
  <si>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</si>
  <si>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</si>
  <si>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</si>
  <si>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</si>
  <si>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</si>
  <si>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</si>
  <si>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</si>
  <si>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</si>
  <si>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</si>
  <si>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</si>
  <si>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</si>
  <si>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</si>
  <si>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</si>
  <si>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</si>
  <si>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</si>
  <si>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</si>
  <si>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</si>
  <si>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</si>
  <si>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</si>
  <si>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</si>
  <si>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</si>
  <si>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</si>
  <si>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</si>
  <si>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</si>
  <si>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 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</si>
  <si>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</si>
  <si>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 30MA/300MA.FORNECIMENTO E COLOCACAO</t>
  </si>
  <si>
    <t>DISJUNTOR/INTERRUPTOR DIFERENCIAL RESIDUAL(DDR),CLASSE AC,2POLOS,INSTANTANEO,CORRENTE NOMINAL(IN)80AX240V,SENSIBILIDADE 30MA/300MA.FORNECIMENTO E COLOCACAO</t>
  </si>
  <si>
    <t>DISJUNTOR/INTERRUPTOR DIFERENCIAL RESIDUAL(DDR),CLASSE AC,4POLOS,INSTANTANEO,CORRENTE NOMINAL(IN)25AX415V,SENSIBILIDADE 30MA/300MA.FORNECIMENTO E COLOCACAO</t>
  </si>
  <si>
    <t>DISJUNTOR/INTERRUPTOR DIFERENCIAL RESIDUAL(DDR),CLASSE AC,4POLOS,INSTANTANEO,CORRENTE NOMINAL(IN)40AX415V,SENSIBILIDADE 30MA/300MA.FORNECIMENTO E COLOCACAO</t>
  </si>
  <si>
    <t>DISJUNTOR,INTERRUPTOR DIFERENCIAL RESIDUAL(DDR),CLASSE AC,4POLOS,INSTANTANEO,CORRENTE NOMINAL(IN)63AX415V,SENSIBILIDADE 30MA/300MA.FORNECIMENTO E COLOCACAO</t>
  </si>
  <si>
    <t>DISJUNTOR/INTERRUPTOR DIFERENCIAL RESIDUAL(DDR),CLASSE AC,4POLOS,INSTANTANEO,CORRENTE NOMINAL(IN)80AX415V,SENSIBILIDADE 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</si>
  <si>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</si>
  <si>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</si>
  <si>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</si>
  <si>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</si>
  <si>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</si>
  <si>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</si>
  <si>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</si>
  <si>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BASE SECCIONADORA (PORTA FUSIVEL) UNIPOLAR PARA FUSIVEL CARTUCHO 10X38 ATE 32A. FORNECIMENTO E COLOCACAO</t>
  </si>
  <si>
    <t>BASE SECCIONADORA (PORTA FUSIVEL) UNIPOLAR PARA FUSIVEL CARTUCHO 14X51 ATE 63A. FORNECIMENTO E COLOCACAO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</si>
  <si>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</si>
  <si>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</si>
  <si>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</si>
  <si>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</si>
  <si>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</si>
  <si>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</si>
  <si>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</si>
  <si>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</si>
  <si>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</si>
  <si>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</si>
  <si>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</si>
  <si>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</si>
  <si>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</si>
  <si>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</si>
  <si>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</si>
  <si>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</si>
  <si>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</si>
  <si>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</si>
  <si>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</si>
  <si>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 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</si>
  <si>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</si>
  <si>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</si>
  <si>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</si>
  <si>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</si>
  <si>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</si>
  <si>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</si>
  <si>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</si>
  <si>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</si>
  <si>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</si>
  <si>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</si>
  <si>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</si>
  <si>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</si>
  <si>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</si>
  <si>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</si>
  <si>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</si>
  <si>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</si>
  <si>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</si>
  <si>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</si>
  <si>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</si>
  <si>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</si>
  <si>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</si>
  <si>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</si>
  <si>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</si>
  <si>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</si>
  <si>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</si>
  <si>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</si>
  <si>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</si>
  <si>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</si>
  <si>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</si>
  <si>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</si>
  <si>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</si>
  <si>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</si>
  <si>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</si>
  <si>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</si>
  <si>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</si>
  <si>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</si>
  <si>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</si>
  <si>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</si>
  <si>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</si>
  <si>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</si>
  <si>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</si>
  <si>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</si>
  <si>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</si>
  <si>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</si>
  <si>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</si>
  <si>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</si>
  <si>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</si>
  <si>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</si>
  <si>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</si>
  <si>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</si>
  <si>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</si>
  <si>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</si>
  <si>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</si>
  <si>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</si>
  <si>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</si>
  <si>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</si>
  <si>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</si>
  <si>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</si>
  <si>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</si>
  <si>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</si>
  <si>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</si>
  <si>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</si>
  <si>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</si>
  <si>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</si>
  <si>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</si>
  <si>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</si>
  <si>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</si>
  <si>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</si>
  <si>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</si>
  <si>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</si>
  <si>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</si>
  <si>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</si>
  <si>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</si>
  <si>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</si>
  <si>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</si>
  <si>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</si>
  <si>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</si>
  <si>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</si>
  <si>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</si>
  <si>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</si>
  <si>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</si>
  <si>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</si>
  <si>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</si>
  <si>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</si>
  <si>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</si>
  <si>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</si>
  <si>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</si>
  <si>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</si>
  <si>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FIO PARALELO DE COBRE,COM ISOLAMENTO TERMOPLASTICO,NA BITOLA 2X1,5MM2.FORNECIMENTO E COLOCACAO</t>
  </si>
  <si>
    <t>FIO PARALELO DE COBRE,COM ISOLAMENTO TERMOPLASTICO,NA BITOLA 2X2,5MM2.FORNECIMENTO E COLOCACAO</t>
  </si>
  <si>
    <t>FIO PARALELO DE COBRE,COM ISOLAMENTO TERMOPLASTICO,NA BITOLA 2X4MM2.FORNECIMENTO E COLOCACAO</t>
  </si>
  <si>
    <t>FIO PARALELO DE COBRE,COM ISOLAMENTO TERMOPLASTICO,NA BITOLA 2X1,0MM2,POLARIZADO,BICOLOR.FORNECIMENTO E COLOCACAO</t>
  </si>
  <si>
    <t>FIO PARALELO DE COBRE,COM ISOLAMENTO TERMOPLASTICO,NA BITOLA 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</si>
  <si>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</si>
  <si>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</si>
  <si>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</si>
  <si>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CABO DE COBRE COM ISOLAMENTO TERMOPLASTICO PARA TENSAO DE SERVICO DE 8,7/15KV,COMPREENDENDO:PREPARO,CORTE E ENFIACAO EMELETRODUTO,NA BITOLA DE 70MM2.FORNECIMENTO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</si>
  <si>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</si>
  <si>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</si>
  <si>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</si>
  <si>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</si>
  <si>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 1,SECAO CIRCULAR 1MM2,CONFORME ABNT NBR 5111.FORNECIMENTO E COLOCACAO</t>
  </si>
  <si>
    <t>FIO SOLIDO DE COBRE ELETROLITICO NU,TEMPERA MEIO-DURA,CLASSE 1,SECAO CIRCULAR 1,5MM2,CONFORME ABNT NBR 5111.FORNECIMENTO E COLOCACAO</t>
  </si>
  <si>
    <t>FIO SOLIDO DE COBRE ELETROLITICO NU,TEMPERA MEIO-DURA,CLASSE 1,SECAO CIRCULAR 2,5MM2,CONFORME ABNT NBR 5111.FORNECIMENTO E COLOCACAO</t>
  </si>
  <si>
    <t>FIO SOLIDO DE COBRE ELETROLITICO NU,TEMPERA MEIO-DURA,CLASSE 1,SECAO CIRCULAR 4MM2,CONFORME ABNT NBR 5111.FORNECIMENTO E COLOCACAO</t>
  </si>
  <si>
    <t>FIO SOLIDO DE COBRE ELETROLITICO NU,TEMPERA MEIO-DURA,CLASSE 1,SECAO CIRCULAR 6MM2,CONFORME ABNT NBR 5111.FORNECIMENTO E 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</si>
  <si>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</si>
  <si>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</si>
  <si>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</si>
  <si>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</si>
  <si>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</si>
  <si>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</si>
  <si>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</si>
  <si>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</si>
  <si>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</si>
  <si>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</si>
  <si>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</si>
  <si>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</si>
  <si>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</si>
  <si>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</si>
  <si>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</si>
  <si>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</si>
  <si>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</si>
  <si>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</si>
  <si>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</si>
  <si>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</si>
  <si>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</si>
  <si>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</si>
  <si>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</si>
  <si>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</si>
  <si>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</si>
  <si>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</si>
  <si>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</si>
  <si>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</si>
  <si>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</si>
  <si>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</si>
  <si>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</si>
  <si>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</si>
  <si>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</si>
  <si>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</si>
  <si>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</si>
  <si>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</si>
  <si>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</si>
  <si>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</si>
  <si>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</si>
  <si>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</si>
  <si>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ENTRADA DE ENERGIA INDIVIDUAL,PADRAO LIGHT,MEDICAO DIRETA,REDE AEREA,DEMANDA ATE 8KVA,INCLUSIVE CAIXA TRANSPARENTE PARAMEDICAO(CTM),E CAIXA DE DISJUNTOR MONOPOLAR(CDJ1)INTERNA E DEMAIS MATERIAIS NECESSARIOS,EXCLUSIVE POSTE,DISJUNTOR E FIOS DE ENTRADA E SAIDA</t>
  </si>
  <si>
    <t>ENTRADA DE ENERGIA INDIVIDUAL,PADRAO LIGHT,MEDICAO DIRETA,REDE AEREA,DEMANDA ENTRE 8,0 E 23,2KVA,INCLUSIVE CAIXA TRANSPARENTE POLIFASICA(CTP)E CAIXA DE DISJUNTOR TRIFASICA(CDJ3)INTERNA E DEMAIS MATERIAIS NECESSARIOS,EXCLUSIVE POSTE,DISJUNTOR E FIOS DE ENTRADA E SAIDA</t>
  </si>
  <si>
    <t>ENTRADA DE ENERGIA INDIVIDUAL,PADRAO LIGHT,MEDICAO DIRETA,REDE AEREA,DEMANDA ENTRE 23,2 E 33,1KVA,INCLUSIVE CAIXA TRANSPARENTE POLIFASICA(CTP)E CAIXA DE DISJUNTOR TRIFASICA(CDJ3)INTERNA E DEMAIS MATERIAIS NECESSARIOS,EXCLUSIVE POSTE,DISJUNTOR E FIOS DE ENTRADA E SAIDA</t>
  </si>
  <si>
    <t>ENTRADA DE ENERGIA INDIVIDUAL,PADRAO LIGHT,MEDICAO DIRETA,REDE AEREA,DEMANDA ENTRE 33,1 E 66,3KVA,INCLUSIVE CAIXA SECCIONADORA ATE 200A(CSM200)E CAIXA DE PROTECAO ATE 225A(CPG-225)INTERNA E DEMAIS MATERIAIS NECESSARIOS,EXCLUSIVE POSTE,DISJUNTOR E FIOS DE ENTRADA E SAIDA</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</si>
  <si>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</si>
  <si>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</si>
  <si>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</si>
  <si>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</si>
  <si>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</si>
  <si>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</si>
  <si>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</si>
  <si>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</si>
  <si>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</si>
  <si>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</si>
  <si>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</si>
  <si>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</si>
  <si>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t>
  </si>
  <si>
    <t>ENTRADA DE ENERGIA INDIVIDUAL PADRAO LIGHT,MEDICAO DIRETA,REDE SUBTERRANEA,DEMANDA ENTRE 33,1 E 66,3KVA,INCLUSIVE CAIXASECCIONADORA(CSM200)E CAIXA DE PROTECAO(CPG225)INTERNA,E DEMAIS MATERIAIS NECESSARIOS,EXCLUSIVE DISJUNTOR E FIOS DE ENTRADA E SAIDA</t>
  </si>
  <si>
    <t>SUBESTACAO SIMPLIFICADA PADRAO AMPLA,COM TRANSFORMADOR TRIFASICO DE 30KVA,INCLUSIVE CABINE DE MEDICAO,EM ALVENARIA,POSTE E TODOS OS MATERIAIS ELETRICOS NECESSARIOS</t>
  </si>
  <si>
    <t>SUBESTACAO SIMPLIFICADA PADRAO AMPLA,COM TRANSFORMADOR TRIFASICO DE 45KVA,INCLUSIVE MEDICAO,POSTE E TODOS OS MATERIAIS ELETRICOS NECESSARIOS</t>
  </si>
  <si>
    <t>SUBESTACAO SIMPLIFICADA PADRAO AMPLA,COM TRANSFORMADOR TRIFASICO DE 75KVA,INCLUSIVE MEDICAO,POSTE E TODOS OS MATERIAIS ELETRICOS NECESSARIOS</t>
  </si>
  <si>
    <t>SUBESTACAO SIMPLIFICADA PADRAO AMPLA,COM TRANSFORMADOR TRIFASICO DE 112,5KVA,INCLUSIVE MEDICAO,POSTE E TODOS OS MATERIAIS ELETRICOS NECESSARIOS</t>
  </si>
  <si>
    <t>SUBESTACAO SIMPLIFICADA PADRAO AMPLA,COM TRANSFORMADOR TRIFASICO DE 150KVA,INCLUSIVE MEDICAO,POSTE E TODOS OS MATERIAISELETRICOS NECESSARIOS</t>
  </si>
  <si>
    <t>SUBESTACAO SIMPLIFICADA PADRAO AMPLA,COM TRANSFORMADOR TRIFASICO DE 30KVA,EXCLUSIVE CABINE DE MEDICAO</t>
  </si>
  <si>
    <t>SUBESTACAO SIMPLIFICADA PADRAO AMPLA,COM TRANSFORMADOR TRIFASICO DE 45KVA,EXCLUSIVE CABINE DE MEDICAO</t>
  </si>
  <si>
    <t>SUBESTACAO SIMPLIFICADA PADRAO AMPLA,COM TRANSFORMADOR TRIFASICO DE 75KVA,EXCLUSIVE CABINE DE MEDICAO</t>
  </si>
  <si>
    <t>SUBESTACAO SIMPLIFICADA PADRAO AMPLA,COM TRANSFORMADOR TRIFASICO DE 112,5KVA,EXCLUSIVE CABINE DE MEDICAO</t>
  </si>
  <si>
    <t>SUBESTACAO SIMPLIFICADA PADRAO AMPLA,COM TRANSFORMADOR TRIFASICO DE 150KVA,EXCLUSIVE CABINE DE MEDICAO</t>
  </si>
  <si>
    <t>SUBESTACAO DE 225KVA,13,8KV-220/127V,INSTALADA EM PLATAFORMA AO TEMPO,PADRAO AMPLA,INCLUSIVE CABINE DE MEDICAO</t>
  </si>
  <si>
    <t>SUBESTACAO DE 225KVA,13,8KV-220/127V,INSTALADA EM PLATAFORMA AO TEMPO,PADRAO AMPLA,EXCLUSIVE CABINE DE MEDICAO</t>
  </si>
  <si>
    <t>OLEO ISOLANTE PARA TRANSFORMADOR DE DISTRIBUICAO,CLASSE DE TENSAO ATE 30KV,CONSIDERANDO LIMPEZA INTERNA DO TRANSFORMADOR 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</si>
  <si>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</si>
  <si>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</si>
  <si>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</si>
  <si>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</si>
  <si>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</si>
  <si>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</si>
  <si>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</si>
  <si>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BAIXA PRESSAO,PARA 100 E 200L E 1 PLACA COLETORA VERTICAL OU HORIZONTAL,INCLUSIVE PLACAS COLETORAS,EXCLUSIVE RESERVATORIOS (VER FAMILIA 18.210)</t>
  </si>
  <si>
    <t>INSTALACAO DE SISTEMA DE AQUECIMENTO SOLAR DE BAIXA PRESSAO,PARA 300L E 2 PLACAS COLETORAS VERTICAIS OU HORIZONTAIS,INCLUSIVE PLACAS COLETORAS,EXCLUSIVE RESERVATORIOS (VER FAMILIA18.210)</t>
  </si>
  <si>
    <t>INSTALACAO DE SISTEMA DE AQUECIMENTO SOLAR DE BAIXA PRESSAO,PARA 400L E 2 PLACAS COLETORAS VERTICAIS OU HORIZONTAIS,INCLUSIVE PLACAS COLETORAS,EXCLUSIVE RESERVATORIOS (VER FAMILIA18.210)</t>
  </si>
  <si>
    <t>INSTALACAO DE SISTEMA DE AQUECIMENTO SOLAR DE BAIXA PRESSAO,PARA 500L E 3 PLACAS COLETORAS VERTICAIS OU HORIZONTAIS,INCLUSIVE PLACAS COLETORAS,EXCLUSIVE RESERVATORIOS (VER FAMILIA18.21O)</t>
  </si>
  <si>
    <t>INSTALACAO DE SISTEMA DE AQUECIMENTO SOLAR DE BAIXA PRESSAO,PARA 600L E 3 PLACAS COLETORAS VERTICAIS OU HORIZONTAIS,INCLUSIVE PLACAS COLETORAS,EXCLUSIVE RESERVATORIOS (VER FAMILIA18.210)</t>
  </si>
  <si>
    <t>INSTALACAO DE SISTEMA DE AQUECIMENTO SOLAR DE BAIXA PRESSAO,PARA 800L E 4 PLACAS COLETORAS VERTICAIS OU HORIZONTAIS,INCLUSIVE PLACAS COLETORAS,EXCLUSIVE RESERVATORIOS (VER FAMILIA18.210)</t>
  </si>
  <si>
    <t>INSTALACAO DE SISTEMA DE AQUECIMENTO SOLAR DE BAIXA PRESSAO,PARA 1000L E 5 PLACAS COLETORAS VERTICAIS OU HORIZONTAIS,INCLUSIVE PLACAS COLETORAS,EXCLUSIVE RESERVATORIOS (VER FAMILIA18.210)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</si>
  <si>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</si>
  <si>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 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</si>
  <si>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</si>
  <si>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</si>
  <si>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 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</si>
  <si>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 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</si>
  <si>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</si>
  <si>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</si>
  <si>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</si>
  <si>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</si>
  <si>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</si>
  <si>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</si>
  <si>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</si>
  <si>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</si>
  <si>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</si>
  <si>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</si>
  <si>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</si>
  <si>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</si>
  <si>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</si>
  <si>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</si>
  <si>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 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</si>
  <si>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</si>
  <si>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</si>
  <si>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 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</si>
  <si>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</si>
  <si>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</si>
  <si>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</si>
  <si>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</si>
  <si>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</si>
  <si>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</si>
  <si>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</si>
  <si>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</si>
  <si>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</si>
  <si>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</si>
  <si>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</si>
  <si>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</si>
  <si>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</si>
  <si>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</si>
  <si>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</si>
  <si>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</si>
  <si>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</si>
  <si>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</si>
  <si>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</si>
  <si>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</si>
  <si>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</si>
  <si>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</si>
  <si>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</si>
  <si>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</si>
  <si>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</si>
  <si>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</si>
  <si>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</si>
  <si>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</si>
  <si>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 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</si>
  <si>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</si>
  <si>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</si>
  <si>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 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</si>
  <si>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</si>
  <si>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</si>
  <si>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 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</si>
  <si>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</si>
  <si>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</si>
  <si>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 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</si>
  <si>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</si>
  <si>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</si>
  <si>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 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</si>
  <si>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</si>
  <si>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</si>
  <si>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 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</si>
  <si>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</si>
  <si>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</si>
  <si>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 DOS PONTOS DIRETO NO Q.D.L</t>
  </si>
  <si>
    <t>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</si>
  <si>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</si>
  <si>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 E CONEXOES</t>
  </si>
  <si>
    <t>INSTALACAO DE PONTO DE FORCA PARA 5CV,EQUIVALENTE A 2 VARASDE ELETRODUTO DE PVC RIGIDO DE 3/4",20,00M DE FIO 4MM2,CAIXAS E CONEXOES</t>
  </si>
  <si>
    <t>INSTALACAO DE PONTO DE FORCA PARA 10CV,EQUIVALENTE A 2 VARAS DE ELETRODUTO DE PVC RIGIDO DE 1",20,00M DE FIO 6MM2,CAIXAS E CONEXOES</t>
  </si>
  <si>
    <t>INSTALACAO DE PONTO DE FORCA PARA 15CV,EQUIVALENTE A 2 VARAS DE ELETRODUTO DE PVC RIGIDO DE 1.1/2",20,00M DE FIO 10MM2,CAIXAS E CONEXOES</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</si>
  <si>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</si>
  <si>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</si>
  <si>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</si>
  <si>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</si>
  <si>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</si>
  <si>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</si>
  <si>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</si>
  <si>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</si>
  <si>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</si>
  <si>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</si>
  <si>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</si>
  <si>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 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</si>
  <si>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</si>
  <si>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</si>
  <si>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</si>
  <si>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 LAJE, 25,00M DE FIO 2,5MM2,CONEXOES,LUVAS E CURVA,EXCLUSIVE 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</si>
  <si>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</si>
  <si>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</si>
  <si>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</si>
  <si>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</si>
  <si>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</si>
  <si>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</si>
  <si>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 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</si>
  <si>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</si>
  <si>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 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</si>
  <si>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</si>
  <si>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</si>
  <si>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 EM ALVENARIA</t>
  </si>
  <si>
    <t>INSTALACAO DE PONTO DE TOMADA,APARENTE,EQUIVALENTE A 2 VARAS 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</si>
  <si>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 EM ALVENARIA</t>
  </si>
  <si>
    <t>INSTALACAO DE PONTO DE TOMADA,APARENTE,EQUIVALENTE A 2 VARAS 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</si>
  <si>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</si>
  <si>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</si>
  <si>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</si>
  <si>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</si>
  <si>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</si>
  <si>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</si>
  <si>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 PERFURADA,SENDO ESTA LIGADA A ELETROCALHA PRINCIPAL(EXCLUSIVE ESTA),EQUIVALENTE A 1,5 VARAS DE CANALETA E 5 VARAS DE ELETRODUTO DE PVC RIGIDO DE 3/4", 45,00M DE FIO 2,5MM2,CAIXAS,CONEXOES E TOMADAS DE SOBREPOR 2P+T,10A</t>
  </si>
  <si>
    <t>INSTALACAO DE UM CONJUNTO DE 2 TOMADAS,APARENTE COM CANALETA 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</si>
  <si>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</si>
  <si>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</si>
  <si>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</si>
  <si>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</si>
  <si>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 PERFURADA,SENDO ESTA LIGADA A ELETROCALHA PRINCIPAL(EXCLUSIVE ESTA),EQUIVALENTE A 1,5 VARAS DE CANALETA E 3 VARAS DE ELETRODUTO DE PVC RIGIDO DE 1/2", 45,00M DE FIO 2,5MM2,CAIXAS,CONEXOES E TOMADAS DE SOBREPOR 2P+T,10A</t>
  </si>
  <si>
    <t>INSTALACAO DE UM CONJUNTO DE 2 TOMADAS,APARENTE COM CANALETA 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</si>
  <si>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</si>
  <si>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</si>
  <si>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</si>
  <si>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</si>
  <si>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 PERFURADA,SENDO ESTA LIGADA A ELETROCALHA PRINCIPAL(EXCLUSIVE ESTA),EQUIVALENTE A 2,5 VARAS DE CANALETA E 6 VARAS DE ELETRODUTO DE PVC RIGIDO DE 3/4",55,00M DE FIO 2,5MM2,CAIXAS,CONEXOES E TOMADAS DE SOBREPOR 2P+T,10A</t>
  </si>
  <si>
    <t>INSTALACAO DE UM CONJUNTO DE 3 TOMADAS,APARENTE COM CANALETA 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</si>
  <si>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</si>
  <si>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</si>
  <si>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</si>
  <si>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</si>
  <si>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 PERFURADA,SENDO ESTA LIGADA A ELETROCALHA PRINCIPAL(EXCLUSIVE ESTA),EQUIVALENTE A 2,5 VARAS DE CANALETA E 4 VARAS DE ELETRODUTO DE PVC RIGIDO DE 1/2", 55,00M DE FIO 2,5MM2,CAIXAS,CONEXOES E TOMADAS DE SOBREPOR 2P+T,10A</t>
  </si>
  <si>
    <t>INSTALACAO DE UM CONJUNTO DE 3 TOMADAS,APARENTE COM CANALETA 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</si>
  <si>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</si>
  <si>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</si>
  <si>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</si>
  <si>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</si>
  <si>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 PERFURADA,SENDO ESTA LIGADA A ELETROCALHA PRINCIPAL(EXCLUSIVE ESTA),EQUIVALENTE A 3,5 VARAS DE CANALETA E 7 VARAS DE ELETRODUTO DE PVC RIGIDO DE 3/4", 63,00M DE FIO 2,5MM2,CAIXAS,CONEXOES E TOMADAS DE SOBREPOR 2P+T,10A</t>
  </si>
  <si>
    <t>INSTALACAO DE UM CONJUNTO DE 4 TOMADAS,APARENTE COM CANALETA 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</si>
  <si>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</si>
  <si>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</si>
  <si>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</si>
  <si>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</si>
  <si>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 PERFURADA,SENDO ESTA LIGADA A ELETROCALHA PRINCIPAL(EXCLUSIVE ESTA),EQUIVALENTE A 3,5 VARAS DE CANALETA E 5 VARAS DE ELETRODUTO DE PVC RIGIDO DE 1/2", 63,00M DE FIO 2,5MM2,CAIXAS,CONEXOES E TOMADAS DE SOBREPOR 2P+T,10A</t>
  </si>
  <si>
    <t>INSTALACAO DE UM CONJUNTO DE 4 TOMADAS,APARENTE COM CANALETA 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</si>
  <si>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</si>
  <si>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 ELETRODUTO RIGIDO,DE ACO CARBONO ESMALTADO,DE 3/4",12,00M DE FIO 2,5MM2,CAIXAS,CONEXOES,LUVAS,CURVA E INTERRUPTOR DE SOBREPOR COM PLACA FOSFORESCENTE</t>
  </si>
  <si>
    <t>INSTALACAO DE PONTO DE LUZ,APARENTE,EQUIVALENTE A 2 VARAS DE 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</si>
  <si>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 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</si>
  <si>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</si>
  <si>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 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</si>
  <si>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</si>
  <si>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 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</si>
  <si>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</si>
  <si>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</si>
  <si>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</si>
  <si>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</si>
  <si>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</si>
  <si>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</si>
  <si>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</si>
  <si>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</si>
  <si>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</si>
  <si>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 DE FIO 4MM2,CAIXAS,ABRACADEIRAS E CONEXOES</t>
  </si>
  <si>
    <t>INSTALACAO DE PONTO DE FORCA PARA 10CV EQUIVALENTE A 2 VARAS DE ELETRODUTO RIGIDO,DE ACO CARBONO ESMALTADO,DE 1",20,00MDE FIO 6MM2,CAIXAS,ABRACADEIRAS E CONEXOES</t>
  </si>
  <si>
    <t>INSTALACAO DE PONTO DE FORCA PARA 15CV EQUIVALENTE A 2 VARAS DE ELETRODUTO RIGIDO,DE ACO CARBONO ESMALTADO,DE 1.1/2",20,00M DE FIO 10MM2,CAIXAS,ABRACADEIRAS E CONEXOES</t>
  </si>
  <si>
    <t>INSTALACAO DE PONTO DE TOMADA,EQUIVALENTE A 2 VARAS DE ELETRODUTO RIGIDO,DE ACO CARBONO ESMALTADO,DE 3/4",12,00M DE FIO2,5MM2,CAIXAS,ABRACADEIRAS,CONEXOES E TOMADA DE SOBREPOR COM PLACA FOSFORESCENTE</t>
  </si>
  <si>
    <t>INSTALACAO DE UM CONJUNTO DE 2 TOMADAS,EQUIVALENTE A 3 VARAS DE ELETRODUTO RIGIDO,DE ACO CARBONO ESMALTADO,DE 3/4",18,00M DE FIO 2,5MM2,CAIXAS,ABRACADEIRAS,CONEXOES E TOMADA DE SOBREPOR COM PLACA FOSFORESCENTE</t>
  </si>
  <si>
    <t>INSTALACAO DE UM CONJUNTO DE 3 TOMADAS,EQUIVALENTE A 4 VARAS DE ELETRODUTO RIGIDO,DE ACO CARBONO ESMALTADO,DE 3/4",25,00M DE FIO 2,5MM2,CAIXAS,ABRACADEIRAS,CONEXOES E TOMADA DE SOBREPOR COM PLACA FOSFORESCENTE</t>
  </si>
  <si>
    <t>INSTALACAO DE UM CONJUNTO DE 4 TOMADAS,EQUIVALENTE A 5 VARAS 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</si>
  <si>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</si>
  <si>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</si>
  <si>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</si>
  <si>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</si>
  <si>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 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</si>
  <si>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</si>
  <si>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</si>
  <si>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</si>
  <si>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</si>
  <si>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</si>
  <si>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</si>
  <si>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</si>
  <si>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</si>
  <si>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</si>
  <si>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</si>
  <si>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</si>
  <si>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</si>
  <si>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BRONZE,PARA CABO DE 1,5MM2.FORNECIMENTO E COLOCACAO</t>
  </si>
  <si>
    <t>TERMINAL MECANICO A COMPRESSAO,FABRICADO EM BRONZE,PARA CABO DE 2,5MM2.FORNECIMENTO E COLOCACAO</t>
  </si>
  <si>
    <t>TERMINAL MECANICO A COMPRESSAO,FABRICADO EM BRONZE,PARA CABO DE 4MM2.FORNECIMENTO E COLOCACAO</t>
  </si>
  <si>
    <t>TERMINAL MECANICO A COMPRESSAO,FABRICADO EM BRONZE,PARA CABO DE 6MM2.FORNECIMENTO E COLOCACAO</t>
  </si>
  <si>
    <t>TERMINAL MECANICO A COMPRESSAO,FABRICADO EM BRONZE,PARA CABO DE 10MM2.FORNECIMENTO E COLOCACAO</t>
  </si>
  <si>
    <t>TERMINAL MECANICO A COMPRESSAO,FABRICADO EM BRONZE,PARA CABO DE 16MM2.FORNECIMENTO E COLOCACAO</t>
  </si>
  <si>
    <t>TERMINAL MECANICO A COMPRESSAO,FABRICADO EM BRONZE,PARA CABO DE 25MM2.FORNECIMENTO E COLOCACAO</t>
  </si>
  <si>
    <t>TERMINAL MECANICO A COMPRESSAO,FABRICADO EM BRONZE,PARA CABO DE 35MM2.FORNECIMENTO E COLOCACAO</t>
  </si>
  <si>
    <t>TERMINAL MECANICO A COMPRESSAO,FABRICADO EM BRONZE,PARA CABO DE 50MM2.FORNECIMENTO E COLOCACAO</t>
  </si>
  <si>
    <t>TERMINAL MECANICO A COMPRESSAO,FABRICADO EM BRONZE,PARA CABO DE 70MM2.FORNECIMENTO E COLOCACAO</t>
  </si>
  <si>
    <t>TERMINAL MECANICO A COMPRESSAO,FABRICADO EM BRONZE,PARA CABO DE 95MM2.FORNECIMENTO E COLOCACAO</t>
  </si>
  <si>
    <t>TERMINAL MECANICO A COMPRESSAO,FABRICADO EM BRONZE,PARA CABO DE 120MM2.FORNECIMENTO E COLOCACAO</t>
  </si>
  <si>
    <t>TERMINAL MECANICO A COMPRESSAO,FABRICADO EM BRONZE,PARA CABO DE 150MM2.FORNECIMENTO E COLOCACAO</t>
  </si>
  <si>
    <t>TERMINAL MECANICO A COMPRESSAO,FABRICADO EM BRONZE,PARA CABO DE 185MM2.FORNECIMENTO E COLOCACAO</t>
  </si>
  <si>
    <t>TERMINAL MECANICO A COMPRESSAO,FABRICADO EM BRONZE,PARA CABO DE 240MM2.FORNECIMENTO E COLOCACAO</t>
  </si>
  <si>
    <t>TERMINAL MECANICO A COMPRESSAO,FABRICADO EM BRONZE,PARA CABO DE 300MM2.FORNECIMENTO E COLOCACAO</t>
  </si>
  <si>
    <t>CONECTOR MECANICO PARAFUSO FENDIDO(SPLIT-BOLT),CORPO E PORCA FABRICADO EM COBRE,PARA CABO DE 10MM2.FORNECIMENTO E COLOCACAO</t>
  </si>
  <si>
    <t>CONECTOR MECANICO PARAFUSO FENDIDO(SPLIT-BOLT),CORPO E PORCA FABRICADO EM COBRE,PARA CABO DE 16MM2.FORNECIMENTO E COLOCACAO</t>
  </si>
  <si>
    <t>CONECTOR MECANICO PARAFUSO FENDIDO(SPLIT-BOLT),CORPO E PORCA FABRICADO EM COBRE,PARA CABO DE 25MM2.FORNECIMENTO E COLOCACAO</t>
  </si>
  <si>
    <t>CONECTOR MECANICO PARAFUSO FENDIDO(SPLIT-BOLT),CORPO E PORCA FABRICADO EM COBRE,PARA CABO DE 35MM2.FORNECIMENTO E COLOCACAO</t>
  </si>
  <si>
    <t>CONECTOR MECANICO PARAFUSO FENDIDO(SPLIT-BOLT),CORPO E PORCA FABRICADO EM COBRE,PARA CABO DE 50MM2.FORNECIMENTO E COLOCACAO</t>
  </si>
  <si>
    <t>CONECTOR MECANICO PARAFUSO FENDIDO(SPLIT-BOLT),CORPO E PORCA FABRICADO EM COBRE,PARA CABO DE 70MM2.FORNECIMENTO E COLOCACAO</t>
  </si>
  <si>
    <t>CONECTOR MECANICO PARAFUSO FENDIDO(SPLIT-BOLT),CORPO E PORCA FABRICADO EM COBRE,PARA CABO DE 95MM2.FORNECIMENTO E COLOCACAO</t>
  </si>
  <si>
    <t>CONECTOR MECANICO PARAFUSO FENDIDO(SPLIT-BOLT),CORPO E PORCA FABRICADO EM COBRE,PARA CABO DE 120MM2.FORNECIMENTO E COLOCACAO</t>
  </si>
  <si>
    <t>CONECTOR MECANICO PARAFUSO FENDIDO(SPLIT-BOLT),CORPO E PORCA FABRICADO EM COBRE,PARA CABO DE 150MM2.FORNECIMENTO E COLOCACAO</t>
  </si>
  <si>
    <t>CONECTOR MECANICO PARAFUSO FENDIDO(SPLIT-BOLT),CORPO E PORCA FABRICADO EM COBRE,PARA CABO DE 185MM2.FORNECIMENTO E COLOCACAO</t>
  </si>
  <si>
    <t>CONECTOR MECANICO PARAFUSO FENDIDO(SPLIT-BOLT),CORPO E PORCA 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</si>
  <si>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</si>
  <si>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</si>
  <si>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</si>
  <si>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</si>
  <si>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</si>
  <si>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</si>
  <si>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</si>
  <si>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</si>
  <si>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</si>
  <si>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</si>
  <si>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</si>
  <si>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</si>
  <si>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LB,DIAMETRO DE 1.1/2".FORNECIMENTO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</si>
  <si>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</si>
  <si>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</si>
  <si>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</si>
  <si>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</si>
  <si>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</si>
  <si>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</si>
  <si>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TB,DIAMETRO DE 1".FORNECIMENTO E COLOCACAO</t>
  </si>
  <si>
    <t>CAIXA DE LIGACAO DE ALUMINIO SILICIO,TIPO CONDULETES,NO FORMATO TB,DIAMETRO DE 2".FORNECIMENTO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</si>
  <si>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</si>
  <si>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</si>
  <si>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</si>
  <si>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</si>
  <si>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</si>
  <si>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</si>
  <si>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</si>
  <si>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</si>
  <si>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</si>
  <si>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POLIMERICA DE INSPECAO DE ATERRAMENTO COM DIAMETRO SUPERIOR DE APROXIMADAMENTE 23CM E ALTURA APROXIMADA DE 25CM,COM TAMPA.FORNECIMENTO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</si>
  <si>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</si>
  <si>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</si>
  <si>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</si>
  <si>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</si>
  <si>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</si>
  <si>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</si>
  <si>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</si>
  <si>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 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</si>
  <si>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</si>
  <si>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</si>
  <si>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 12X12CM.FORNECIMENTO E COLOCACAO</t>
  </si>
  <si>
    <t>CAIXA DE PASSAGEM DE SOBREPOR EM ACO,COM TAMPA PARAFUSADA,DE 15X15CM.FORNECIMENTO E COLOCACAO</t>
  </si>
  <si>
    <t>CAIXA DE PASSAGEM DE SOBREPOR,EM ACO,COM TAMPA PARAFUSADA,DE 20X20CM.FORNECIMENTO E COLOCACAO</t>
  </si>
  <si>
    <t>CAIXA DE PASSAGEM DE SOBREPOR,EM ACO,COM TAMPA PARAFUSADA,DE 25X25CM.FORNECIMENTO E COLOCACAO</t>
  </si>
  <si>
    <t>CAIXA DE PASSAGEM DE SOBREPOR,EM ACO,COM TAMPA PARAFUSADA,DE 30X30CM.FORNECIMENTO E COLOCACAO</t>
  </si>
  <si>
    <t>CAIXA DE PASSAGEM DE SOBREPOR,EM ACO,COM TAMPA PARAFUSADA,DE 40X40CM.FORNECIMENTO E COLOCACAO</t>
  </si>
  <si>
    <t>CAIXA DE PASSAGEM DE SOBREPOR,EM ACO,COM TAMPA PARAFUSADA,DE 50X50CM.FORNECIMENTO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</si>
  <si>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</si>
  <si>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</si>
  <si>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</si>
  <si>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</si>
  <si>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</si>
  <si>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</si>
  <si>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</si>
  <si>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</si>
  <si>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</si>
  <si>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</si>
  <si>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</si>
  <si>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</si>
  <si>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 SUPERFICIAL PRE-ZINCADO A QUENTE,INCLUSIVE CONEXOES,ACESSORIOS E FIXACAO SUPERIOR.FORNECIMENTO E COLOCACAO</t>
  </si>
  <si>
    <t>ELETROCALHA PERFURADA,SEM TAMPA,TIPO "U",150X50MM,TRATAMENTO SUPERFICIAL PRE-ZINCADO A QUENTE,INCLUSIVE CONEXOES,ACESSORIOS E FIXACAO SUPERIOR.FORNECIMENTO E COLOCACAO</t>
  </si>
  <si>
    <t>ELETROCALHA PERFURADA,SEM TAMPA,TIPO "U",200X50MM,TRATAMENTO SUPERFICIAL PRE-ZINCADO A QUENTE,INCLUSIVE CONEXOES,ACESSORIOS E FIXACAO SUPERIOR.FORNECIMENTO E COLOCACAO</t>
  </si>
  <si>
    <t>ELETROCALHA PERFURADA,SEM TAMPA,TIPO "U",300X50MM,TRATAMENTO SUPERFICIAL PRE-ZINCADO A QUENTE,INCLUSIVE CONEXOES,ACESSORIOS E FIXACAO SUPERIOR.FORNECIMENTO E COLOCACAO</t>
  </si>
  <si>
    <t>ELETROCALHA PERFURADA,SEM TAMPA,TIPO "U",400X50MM,TRATAMENTO SUPERFICIAL PRE-ZINCADO A QUENTE,INCLUSIVE CONEXOES,ACESSORIOS E FIXACAO SUPERIOR.FORNECIMENTO E COLOCACAO</t>
  </si>
  <si>
    <t>ELETROCALHA PERFURADA,SEM TAMPA,TIPO "U",100X75MM,TRATAMENTO SUPERFICIAL PRE-ZINCADO A QUENTE,INCLUSIVE CONEXOES,ACESSORIOS E FIXACAO SUPERIOR.FORNECIMENTO E COLOCACAO</t>
  </si>
  <si>
    <t>ELETROCALHA PERFURADA,SEM TAMPA,TIPO "U",150X75MM,TRATAMENTO SUPERFICIAL PRE-ZINCADO A QUENTE,INCLUSIVE CONEXOES,ACESSORIOS E FIXACAO SUPERIOR.FORNECIMENTO E COLOCACAO</t>
  </si>
  <si>
    <t>ELETROCALHA PERFURADA,SEM TAMPA,TIPO "U",200X75MM,TRATAMENTO SUPERFICIAL PRE-ZINCADO A QUENTE,INCLUSIVE CONEXOES,ACESSORIOS E FIXACAO SUPERIOR.FORNECIMENTO E COLOCACAO</t>
  </si>
  <si>
    <t>ELETROCALHA PERFURADA,SEM TAMPA,TIPO "U",300X75MM,TRATAMENTO SUPERFICIAL PRE-ZINCADO A QUENTE,INCLUSIVE CONEXOES,ACESSORIOS E FIXACAO SUPERIOR.FORNECIMENTO E COLOCACAO</t>
  </si>
  <si>
    <t>ELETROCALHA PERFURADA,SEM TAMPA,TIPO "U",400X75MM,TRATAMENTO 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</si>
  <si>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</si>
  <si>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</si>
  <si>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</si>
  <si>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</si>
  <si>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</si>
  <si>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</si>
  <si>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 SUPERFICIAL PRE-ZINCADO A QUENTE,EXCLUSIVE CONEXOES,ACESSORIOS E FIXACAO SUPERIOR.FORNECIMENTO E COLOCACAO</t>
  </si>
  <si>
    <t>ELETROCALHA PERFURADA,SEM TAMPA,TIPO "U",150X50MM,TRATAMENTO SUPERFICIAL PRE-ZINCADO A QUENTE,EXCLUSIVE CONEXOES,ACESSORIOS E FIXACAO SUPERIOR.FORNECIMENTO E COLOCACAO</t>
  </si>
  <si>
    <t>ELETROCALHA PERFURADA,SEM TAMPA,TIPO "U",200X50MM,TRATAMENTO SUPERFICIAL PRE-ZINCADO A QUENTE,EXCLUSIVE CONEXOES,ACESSORIOS E FIXACAO SUPERIOR.FORNECIMENTO E COLOCACAO</t>
  </si>
  <si>
    <t>ELETROCALHA PERFURADA,SEM TAMPA,TIPO "U",300X50MM,TRATAMENTO SUPERFICIAL PRE-ZINCADO A QUENTE,EXCLUSIVE CONEXOES,ACESSORIOS E FIXACAO SUPERIOR.FORNECIMENTO E COLOCACAO</t>
  </si>
  <si>
    <t>ELETROCALHA PERFURADA,SEM TAMPA,TIPO "U",400X50MM,TRATAMENTO SUPERFICIAL PRE-ZINCADO A QUENTE,EXCLUSIVE CONEXOES,ACESSORIOS E FIXACAO SUPERIOR.FORNECIMENTO E COLOCACAO</t>
  </si>
  <si>
    <t>ELETROCALHA PERFURADA,SEM TAMPA,TIPO "U",100X75MM,TRATAMENTO SUPERFICIAL PRE-ZINCADO A QUENTE,EXCLUSIVE CONEXOES,ACESSORIOS E FIXACAO SUPERIOR.FORNECIMENTO E COLOCACAO</t>
  </si>
  <si>
    <t>ELETROCALHA PERFURADA,SEM TAMPA,TIPO "U",150X75MM,TRATAMENTO SUPERFICIAL PRE-ZINCADO A QUENTE,EXCLUSIVE CONEXOES,ACESSORIOS E FIXACAO SUPERIOR.FORNECIMENTO E COLOCACAO</t>
  </si>
  <si>
    <t>ELETROCALHA PERFURADA,SEM TAMPA,TIPO "U",200X75MM,TRATAMENTO SUPERFICIAL PRE-ZINCADO A QUENTE,EXCLUSIVE CONEXOES,ACESSORIOS E FIXACAO SUPERIOR.FORNECIMENTO E COLOCACAO</t>
  </si>
  <si>
    <t>ELETROCALHA PERFURADA,SEM TAMPA,TIPO "U",300X75MM,TRATAMENTO SUPERFICIAL PRE-ZINCADO A QUENTE,EXCLUSIVE CONEXOES,ACESSORIOS E FIXACAO SUPERIOR.FORNECIMENTO E COLOCACAO</t>
  </si>
  <si>
    <t>ELETROCALHA PERFURADA,SEM TAMPA,TIPO "U",400X75MM,TRATAMENTO 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</si>
  <si>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</si>
  <si>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</si>
  <si>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</si>
  <si>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</si>
  <si>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</si>
  <si>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</si>
  <si>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 SUPERFICIAL PRE-ZINCADO A QUENTE,INCLUSIVE CONEXOES,ACESSORIOS E FIXACAO SUPERIOR.FORNECIMENTO E COLOCACAO</t>
  </si>
  <si>
    <t>ELETROCALHA PERFURADA,COM TAMPA,TIPO "U",150X50MM,TRATAMENTO SUPERFICIAL  PRE-ZINCADO A QUENTE,INCLUSIVE CONEXOES,ACESSORIOS E FIXACAO SUPERIOR.FORNECIMENTO E COLOCACAO</t>
  </si>
  <si>
    <t>ELETROCALHA PERFURADA,COM TAMPA,TIPO "U",200X50MM,TRATAMENTO SUPERFICIAL PRE-ZINCADO A QUENTE,INCLUSIVE CONEXOES,ACESSORIOS E FIXACAO SUPERIOR.FORNECIMENTO E COLOCACAO</t>
  </si>
  <si>
    <t>ELETROCALHA PERFURADA,COM TAMPA,TIPO "U",300X50MM,TRATAMENTO SUPERFICIAL PRE-ZINCADO A QUENTE,INCLUSIVE CONEXOES,ACESSORIOS E FIXACAO SUPERIOR.FORNECIMENTO E COLOCACAO</t>
  </si>
  <si>
    <t>ELETROCALHA PERFURADA,COM TAMPA,TIPO "U",400X50MM,TRATAMENTO SUPERFICIAL PRE-ZINCADO A QUENTE,INCLUSIVE CONEXOES,ACESSORIOS E FIXACAO SUPERIOR.FORNECIMENTO E COLOCACAO</t>
  </si>
  <si>
    <t>ELETROCALHA PERFURADA,COM TAMPA,TIPO "U",100X75MM,TRATAMENTO SUPERFICIAL PRE-ZINCADO A QUENTE,INCLUSIVE CONEXOES,ACESSORIOS E FIXACAO SUPERIOR.FORNECIMENTO E COLOCACAO.</t>
  </si>
  <si>
    <t>ELETROCALHA PERFURADA,COM TAMPA,TIPO "U",150X75MM,TRATAMENTO SUPERFICIAL PRE-ZINCADO A QUENTE,INCLUSIVE CONEXOES,ACESSORIOS E FIXACAO SUPERIOR.FORNECIMENTO E COLOCACAO</t>
  </si>
  <si>
    <t>ELETROCALHA PERFURADA,COM TAMPA,TIPO "U",200X75MM,TRATAMENTO SUPERFICIAL PRE-ZINCADO A QUENTE,INCLUSIVE CONEXOES,ACESSORIOS E FIXACAO SUPERIOR.FORNECIMENTO E COLOCACAO</t>
  </si>
  <si>
    <t>ELETROCALHA PERFURADA,COM TAMPA,TIPO "U",300X75MM,TRATAMENTO SUPERFICIAL PRE-ZINCADO A QUENTE,INCLUSIVE CONEXOES,ACESSORIOS E FIXACAO SUPERIOR.FORNECIMENTO E COLOCACAO</t>
  </si>
  <si>
    <t>ELETROCALHA PERFURADA,COM TAMPA,TIPO "U",400X75MM,TRATAMENTO 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</si>
  <si>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</si>
  <si>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</si>
  <si>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</si>
  <si>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</si>
  <si>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</si>
  <si>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</si>
  <si>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 SUPERFICIAL PRE-ZINCADO A QUENTE,EXCLUSIVE CONEXOES,ACESSORIOS E FIXACAO SUPERIOR.FORNECIMENTO E COLOCACAO</t>
  </si>
  <si>
    <t>ELETROCALHA PERFURADA,COM TAMPA,TIPO "U",150X50MM,TRATAMENTO SUPERFICIAL PRE-ZINCADO A QUENTE,EXCLUSIVE CONEXOES,ACESSORIOS E FIXACAO SUPERIOR.FORNECIMENTO E COLOCACAO</t>
  </si>
  <si>
    <t>ELETROCALHA PERFURADA,COM TAMPA,TIPO "U",200X50MM,TRATAMENTO SUPERFICIAL PRE-ZINCADO A QUENTE,EXCLUSIVE CONEXOES,ACESSORIOS E FIXACAO SUPERIOR.FORNECIMENTO E COLOCACAO</t>
  </si>
  <si>
    <t>ELETROCALHA PERFURADA,COM TAMPA,TIPO "U",300X50MM,TRATAMENTO SUPERFICIAL PRE-ZINCADO A QUENTE,EXCLUSIVE CONEXOES,ACESSORIOS E FIXACAO SUPERIOR.FORNECIMENTO E COLOCACAO</t>
  </si>
  <si>
    <t>ELETROCALHA PERFURADA,COM TAMPA,TIPO "U",400X50MM,TRATAMENTO SUPERFICIAL PRE-ZINCADO A QUENTE,EXCLUSIVE CONEXOES,ACESSORIOS E FIXACAO SUPERIOR.FORNECIMENTO E COLOCACAO</t>
  </si>
  <si>
    <t>ELETROCALHA PERFURADA,COM TAMPA,TIPO "U",100X75MM,TRATAMENTO SUPERFICIAL PRE-ZINCADO A QUENTE,EXCLUSIVE CONEXOES,ACESSORIOS E FIXACAO SUPERIOR.FORNECIMENTO E COLOCACAO</t>
  </si>
  <si>
    <t>ELETROCALHA PERFURADA,COM TAMPA,TIPO "U",150X75MM,TRATAMENTO SUPERFICIAL PRE-ZINCADO A QUENTE,EXCLUSIVE CONEXOES,ACESSORIOS E FIXACAO SUPERIOR.FORNECIMENTO E COLOCACAO</t>
  </si>
  <si>
    <t>ELETROCALHA PERFURADA,COM TAMPA,TIPO "U",200X75MM,TRATAMENTO SUPERFICIAL PRE-ZINCADO A QUENTE,EXCLUSIVE CONEXOES,ACESSORIOS E FIXACAO SUPERIOR.FORNECIMENTO E COLOCACAO</t>
  </si>
  <si>
    <t>ELETROCALHA PERFURADA,COM TAMPA,TIPO "U",300X75MM,TRATAMENTO SUPERFICIAL PRE-ZINCADO A QUENTE,EXCLUSIVE CONEXOES,ACESSORIOS E FIXACAO SUPERIOR.FORNECIMENTO E COLOCACAO</t>
  </si>
  <si>
    <t>ELETROCALHA PERFURADA,COM TAMPA,TIPO "U",400X75MM,TRATAMENTO 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</si>
  <si>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</si>
  <si>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</si>
  <si>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</si>
  <si>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</si>
  <si>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</si>
  <si>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</si>
  <si>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</si>
  <si>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</si>
  <si>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</si>
  <si>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</si>
  <si>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</si>
  <si>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</si>
  <si>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</si>
  <si>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</si>
  <si>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</si>
  <si>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</si>
  <si>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</si>
  <si>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</si>
  <si>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</si>
  <si>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</si>
  <si>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</si>
  <si>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</si>
  <si>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</si>
  <si>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</si>
  <si>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</si>
  <si>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</si>
  <si>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</si>
  <si>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</si>
  <si>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</si>
  <si>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</si>
  <si>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</si>
  <si>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</si>
  <si>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</si>
  <si>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</si>
  <si>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</si>
  <si>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</si>
  <si>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</si>
  <si>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</si>
  <si>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</si>
  <si>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</si>
  <si>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</si>
  <si>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</si>
  <si>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</si>
  <si>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</si>
  <si>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</si>
  <si>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</si>
  <si>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</si>
  <si>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</si>
  <si>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</si>
  <si>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</si>
  <si>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</si>
  <si>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</si>
  <si>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</si>
  <si>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</si>
  <si>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</si>
  <si>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</si>
  <si>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</si>
  <si>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</si>
  <si>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</si>
  <si>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</si>
  <si>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</si>
  <si>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</si>
  <si>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</si>
  <si>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</si>
  <si>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</si>
  <si>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</si>
  <si>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</si>
  <si>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</si>
  <si>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</si>
  <si>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</si>
  <si>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</si>
  <si>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</si>
  <si>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</si>
  <si>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</si>
  <si>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</si>
  <si>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</si>
  <si>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</si>
  <si>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</si>
  <si>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</si>
  <si>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</si>
  <si>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</si>
  <si>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</si>
  <si>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</si>
  <si>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</si>
  <si>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</si>
  <si>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</si>
  <si>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</si>
  <si>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</si>
  <si>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</si>
  <si>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</si>
  <si>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</si>
  <si>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</si>
  <si>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</si>
  <si>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</si>
  <si>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</si>
  <si>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</si>
  <si>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</si>
  <si>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</si>
  <si>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</si>
  <si>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</si>
  <si>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</si>
  <si>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</si>
  <si>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</si>
  <si>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</si>
  <si>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</si>
  <si>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</si>
  <si>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</si>
  <si>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</si>
  <si>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</si>
  <si>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</si>
  <si>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</si>
  <si>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</si>
  <si>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</si>
  <si>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</si>
  <si>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</si>
  <si>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</si>
  <si>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</si>
  <si>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</si>
  <si>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</si>
  <si>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</si>
  <si>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</si>
  <si>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</si>
  <si>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</si>
  <si>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</si>
  <si>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</si>
  <si>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</si>
  <si>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</si>
  <si>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</si>
  <si>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</si>
  <si>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</si>
  <si>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</si>
  <si>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</si>
  <si>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</si>
  <si>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</si>
  <si>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</si>
  <si>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</si>
  <si>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</si>
  <si>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</si>
  <si>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</si>
  <si>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</si>
  <si>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</si>
  <si>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</si>
  <si>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</si>
  <si>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</si>
  <si>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</si>
  <si>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</si>
  <si>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</si>
  <si>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</si>
  <si>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</si>
  <si>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</si>
  <si>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</si>
  <si>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</si>
  <si>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</si>
  <si>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</si>
  <si>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</si>
  <si>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</si>
  <si>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</si>
  <si>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</si>
  <si>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</si>
  <si>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</si>
  <si>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</si>
  <si>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</si>
  <si>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</si>
  <si>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</si>
  <si>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</si>
  <si>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</si>
  <si>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</si>
  <si>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</si>
  <si>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</si>
  <si>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</si>
  <si>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</si>
  <si>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</si>
  <si>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</si>
  <si>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</si>
  <si>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</si>
  <si>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</si>
  <si>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</si>
  <si>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</si>
  <si>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</si>
  <si>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</si>
  <si>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</si>
  <si>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</si>
  <si>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</si>
  <si>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</si>
  <si>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</si>
  <si>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</si>
  <si>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</si>
  <si>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</si>
  <si>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</si>
  <si>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</si>
  <si>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</si>
  <si>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</si>
  <si>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</si>
  <si>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</si>
  <si>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</si>
  <si>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</si>
  <si>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</si>
  <si>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</si>
  <si>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</si>
  <si>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</si>
  <si>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</si>
  <si>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</si>
  <si>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</si>
  <si>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</si>
  <si>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</si>
  <si>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</si>
  <si>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</si>
  <si>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</si>
  <si>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</si>
  <si>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</si>
  <si>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</si>
  <si>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</si>
  <si>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</si>
  <si>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</si>
  <si>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</si>
  <si>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</si>
  <si>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</si>
  <si>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</si>
  <si>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</si>
  <si>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</si>
  <si>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</si>
  <si>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</si>
  <si>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</si>
  <si>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</si>
  <si>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</si>
  <si>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</si>
  <si>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</si>
  <si>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</si>
  <si>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</si>
  <si>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</si>
  <si>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</si>
  <si>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</si>
  <si>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</si>
  <si>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</si>
  <si>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</si>
  <si>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</si>
  <si>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</si>
  <si>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</si>
  <si>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</si>
  <si>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</si>
  <si>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</si>
  <si>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</si>
  <si>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</si>
  <si>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</si>
  <si>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</si>
  <si>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</si>
  <si>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</si>
  <si>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</si>
  <si>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</si>
  <si>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</si>
  <si>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</si>
  <si>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</si>
  <si>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</si>
  <si>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</si>
  <si>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</si>
  <si>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</si>
  <si>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</si>
  <si>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</si>
  <si>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</si>
  <si>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</si>
  <si>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</si>
  <si>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</si>
  <si>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</si>
  <si>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</si>
  <si>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</si>
  <si>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</si>
  <si>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</si>
  <si>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</si>
  <si>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</si>
  <si>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</si>
  <si>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</si>
  <si>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</si>
  <si>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</si>
  <si>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</si>
  <si>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</si>
  <si>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</si>
  <si>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</si>
  <si>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</si>
  <si>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</si>
  <si>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</si>
  <si>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</si>
  <si>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</si>
  <si>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</si>
  <si>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</si>
  <si>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</si>
  <si>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</si>
  <si>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</si>
  <si>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</si>
  <si>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</si>
  <si>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</si>
  <si>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</si>
  <si>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</si>
  <si>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</si>
  <si>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</si>
  <si>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</si>
  <si>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</si>
  <si>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</si>
  <si>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</si>
  <si>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</si>
  <si>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</si>
  <si>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</si>
  <si>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</si>
  <si>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</si>
  <si>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</si>
  <si>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</si>
  <si>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</si>
  <si>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</si>
  <si>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</si>
  <si>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</si>
  <si>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</si>
  <si>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</si>
  <si>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</si>
  <si>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</si>
  <si>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</si>
  <si>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</si>
  <si>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</si>
  <si>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</si>
  <si>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</si>
  <si>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</si>
  <si>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</si>
  <si>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</si>
  <si>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</si>
  <si>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</si>
  <si>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</si>
  <si>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</si>
  <si>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</si>
  <si>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</si>
  <si>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</si>
  <si>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</si>
  <si>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</si>
  <si>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</si>
  <si>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</si>
  <si>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</si>
  <si>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</si>
  <si>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</si>
  <si>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</si>
  <si>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</si>
  <si>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</si>
  <si>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</si>
  <si>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</si>
  <si>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</si>
  <si>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</si>
  <si>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</si>
  <si>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</si>
  <si>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</si>
  <si>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</si>
  <si>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</si>
  <si>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</si>
  <si>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</si>
  <si>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</si>
  <si>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</si>
  <si>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</si>
  <si>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</si>
  <si>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</si>
  <si>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</si>
  <si>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</si>
  <si>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</si>
  <si>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</si>
  <si>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</si>
  <si>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</si>
  <si>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</si>
  <si>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</si>
  <si>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</si>
  <si>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</si>
  <si>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</si>
  <si>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</si>
  <si>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</si>
  <si>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</si>
  <si>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</si>
  <si>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</si>
  <si>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</si>
  <si>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</si>
  <si>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INTERRUPTOR DE EMBUTIR COM 1 TECLA SIMPLES FOSFORESCENTE E PLACA.FORNECIMENTO E COLOCACAO</t>
  </si>
  <si>
    <t>INTERRUPTOR DE EMBUTIR COM 2 TECLAS SIMPLES FOSFORESCENTES E PLACA.FORNECIMENTO E COLOCACAO</t>
  </si>
  <si>
    <t>INTERRUPTOR DE EMBUTIR COM 3 TECLAS SIMPLES FOSFORESCENTES E 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</si>
  <si>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</si>
  <si>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</si>
  <si>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</si>
  <si>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</si>
  <si>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</si>
  <si>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</si>
  <si>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</si>
  <si>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</si>
  <si>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</si>
  <si>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</si>
  <si>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</si>
  <si>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</si>
  <si>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</si>
  <si>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</si>
  <si>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</si>
  <si>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</si>
  <si>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</si>
  <si>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</si>
  <si>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</si>
  <si>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FLUORESCENTE,TRIFOSFORO,DE 16W.FORNECIMENTO E COLOCACAO</t>
  </si>
  <si>
    <t>LAMPADA FLUORESCENTE,TRIFOSFORO,DE 32W.FORNECIMENTO E COLOCACAO</t>
  </si>
  <si>
    <t>LAMPADA FLUORESCENTE COMPACTA INTEGRADA,ELETRONICA,DE 25W.FORNECIMENTO E COLOCACAO</t>
  </si>
  <si>
    <t>LAMPADA FLUORESCENTE COMPACTA INTEGRADA,ELETRONICA,DE 18W.FORNECIMENTO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</si>
  <si>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</si>
  <si>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</si>
  <si>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</si>
  <si>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</si>
  <si>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</si>
  <si>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</si>
  <si>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</si>
  <si>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</si>
  <si>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</si>
  <si>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</si>
  <si>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LED,BULBO,A60,4,5W,100/240V,BASE E-27.FORNECIMENTO E COLOCACAO</t>
  </si>
  <si>
    <t>LAMPADA LED,BULBO,A60,7W,100/240V,BASE E-27.FORNECIMENTO ECOLOCACAO</t>
  </si>
  <si>
    <t>LAMPADA LED,BULBO,A60,8W,100/240V,BASE E-27.FORNECIMENTO ECOLOCACAO</t>
  </si>
  <si>
    <t>LAMPADA LED,BULBO,A60,9W,100/240V,BASE E-27.FORNECIMENTO E COLOCACAO</t>
  </si>
  <si>
    <t>LAMPADA LED,BULBO,A60,10,5W,100/240V,BASE E-27.FORNECIMENTO E COLOCACAO</t>
  </si>
  <si>
    <t>LAMPADA LED,BULBO,PAR 20,7W,120V,BASE E-27.FORNECIMENTO E COLOCACAO</t>
  </si>
  <si>
    <t>LAMPADA LED,BULBO,PAR 30,10W,120/220V/20D,BASE E-27.FORNECIMENTO E COLOCACAO</t>
  </si>
  <si>
    <t>LAMPADA LED,BULBO,PAR 30,13W,120/220V,BASE E-27.FORNECIMENTO E COLOCACAO</t>
  </si>
  <si>
    <t>LAMPADA LED,BULBO,PAR 38,16W,120/220V,BASE E-27.FORNECIMENTO E COLOCACAO</t>
  </si>
  <si>
    <t>LAMPADA LED,TUBULAR,600MM,T8,9W,FLUXO LUMINOSO EM TORNO DE 900LM</t>
  </si>
  <si>
    <t>LAMPADA LED,TUBULAR,1200MM,T8,18W,FLUXO LUMINOSO EM TORNO DE 1850LM</t>
  </si>
  <si>
    <t>LAMPADA LED,TUBULAR,HF 1200MM,T5,26W,FLUXO LUMINOSO EM TORNO DE 3900LM</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</si>
  <si>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</si>
  <si>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</si>
  <si>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</si>
  <si>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</si>
  <si>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</si>
  <si>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</si>
  <si>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</si>
  <si>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</si>
  <si>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 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</si>
  <si>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</si>
  <si>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 MADEIRA SERRADA,E FLANGES DE LIGACAO HIDRAULICA,EXCLUSIVE FORNECIMENTO DO RESERVATORIO.</t>
  </si>
  <si>
    <t>COLOCACAO DE RESERVATORIO DE FOBROCIMENTO,FIBRA DE VIDRO OUSEMELHANTE DE 2.500L,INCLUSIVE PECAS DE APOIO EM ALVENARIA E MADEIRA SERRADA,E FLANGES DE LIGACAO HIDRAULICA,EXCLUSIVEFORNECIMENTO DO RESERVATORIO.</t>
  </si>
  <si>
    <t>COLOCACAO DE RESERVATORIO DE FRIBROCIMENTO,FIBRA DE VIDRO OU 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</si>
  <si>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</si>
  <si>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COLOCACAO DE RESERVATORIO DE FIBROCIMENTO,FIBRA DE VIDRO OUSEMELHANTE DE 6000L,INCLUSIVE PECAS DE APOIO EM ALVENARIA EMADEIRA SERRADA,E FLANGES DE LIGACAO HIDRAULICA,EXCLUSIVE FORNECIMENTO DO RESERVATORIO</t>
  </si>
  <si>
    <t>REGISTRO DE GAVETA,EM BRONZE,COM DIAMETRO DE 1/2".FORNECIMENTO E COLOCACAO</t>
  </si>
  <si>
    <t>REGISTRO DE GAVETA,EM BRONZE,COM DIAMETRO DE 3/4".FORNECIMENTO E COLOCACAO</t>
  </si>
  <si>
    <t>REGISTRO DE GAVETA,EM BRONZE,COM DIAMETRO DE 1".FORNECIMENTO E COLOCACAO</t>
  </si>
  <si>
    <t>REGISTRO DE GAVETA,EM BRONZE,COM DIAMETRO DE 1.1/4".FORNECIMENTO E COLOCACAO</t>
  </si>
  <si>
    <t>REGISTRO DE GAVETA,EM BRONZE,COM DIAMETRO DE 1.1/2".FORNECIMENTO E COLOCACAO</t>
  </si>
  <si>
    <t>REGISTRO DE GAVETA,EM BRONZE,COM DIAMETRO DE 2".FORNECIMENTO E COLOCACAO</t>
  </si>
  <si>
    <t>REGISTRO DE GAVETA,EM BRONZE,COM DIAMETRO DE 2.1/2".FORNECIMENTO E COLOCACAO</t>
  </si>
  <si>
    <t>REGISTRO DE GAVETA,EM BRONZE,COM DIAMETRO DE 3".FORNECIMENTO E COLOCACAO</t>
  </si>
  <si>
    <t>REGISTRO DE GAVETA,EM BRONZE,COM DIAMETRO DE 4".FORNECIMENTO E COLOCACAO</t>
  </si>
  <si>
    <t>REGISTRO DE ESFERA,EM BRONZE,COM DIAMETRO DE 1/2".FORNECIMENTO E COLOCACAO</t>
  </si>
  <si>
    <t>REGISTRO DE ESFERA,EM BRONZE,COM DIAMETRO DE 3/4".FORNECIMENTO E COLOCACAO</t>
  </si>
  <si>
    <t>REGISTRO DE ESFERA,EM BRONZE,COM DIAMETRO DE 1".FORNECIMENTO E COLOCACAO</t>
  </si>
  <si>
    <t>REGISTRO DE ESFERA,EM BRONZE,COM DIAMETRO DE 1.1/4".FORNECIMENTO E COLOCACAO</t>
  </si>
  <si>
    <t>REGISTRO DE ESFERA,EM BRONZE,COM DIAMETRO DE 1.1/2".FORNECIMENTO E COLOCACAO</t>
  </si>
  <si>
    <t>REGISTRO DE ESFERA,EM BRONZE,COM DIAMETRO DE 2".FORNECIMENTO 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</si>
  <si>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</si>
  <si>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</si>
  <si>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</si>
  <si>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</si>
  <si>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</si>
  <si>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</si>
  <si>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</si>
  <si>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</si>
  <si>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</si>
  <si>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</si>
  <si>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</si>
  <si>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</si>
  <si>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</si>
  <si>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</si>
  <si>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</si>
  <si>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</si>
  <si>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</si>
  <si>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</si>
  <si>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</si>
  <si>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</si>
  <si>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</si>
  <si>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</si>
  <si>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</si>
  <si>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</si>
  <si>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</si>
  <si>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</si>
  <si>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</si>
  <si>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</si>
  <si>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</si>
  <si>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</si>
  <si>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</si>
  <si>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</si>
  <si>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</si>
  <si>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</si>
  <si>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</si>
  <si>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 25MM.FORNECIMENTO E COLOCACAO</t>
  </si>
  <si>
    <t>VALVULA DE RETENCAO VERTICAL,EM PVC,SOLDAVEL,COM DIAMETRO DE 32MM.FORNECIMENTO E COLOCACAO</t>
  </si>
  <si>
    <t>VALVULA DE RETENCAO VERTICAL,EM PVC,SOLDAVEL,COM DIAMETRO DE 40MM.FORNECIMENTO E COLOCACAO</t>
  </si>
  <si>
    <t>VALVULA DE RETENCAO VERTICAL,EM PVC,SOLDAVEL,COM DIAMETRO DE 50MM.FORNECIMENTO E COLOCACAO</t>
  </si>
  <si>
    <t>VALVULA DE RETENCAO VERTICAL,EM PVC,SOLDAVEL,COM DIAMETRO DE 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</si>
  <si>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</si>
  <si>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</si>
  <si>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</si>
  <si>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</si>
  <si>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</si>
  <si>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</si>
  <si>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</si>
  <si>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</si>
  <si>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 ASSENTAMENTO</t>
  </si>
  <si>
    <t>TUBO DE FERRO GALVANIZADO DE 1.1/2",COM COSTURA,EXCLUSIVE EMENDAS,CONEXOES,ABERTURA E FECHAMENTO DE RASGO.FORNECIMENTO E ASSENTAMENTO</t>
  </si>
  <si>
    <t>TUBO DE FERRO GALVANIZADO DE 2",COM COSTURA,EXCLUSIVE EMENDAS,CONEXOES,ABERTURA E FECHAMENTO DE RASGO.FORNECIMENTO E ASSENTAMENTO</t>
  </si>
  <si>
    <t>TUBO DE FERRO GALVANIZADO DE 2.1/2",COM COSTURA,EXCLUSIVE EMENDAS,CONEXOES,ABERTURA E FECHAMENTO DE RASGO.FORNECIMENTO E 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</si>
  <si>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</si>
  <si>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</si>
  <si>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</si>
  <si>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</si>
  <si>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</si>
  <si>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</si>
  <si>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</si>
  <si>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</si>
  <si>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</si>
  <si>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</si>
  <si>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</si>
  <si>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</si>
  <si>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</si>
  <si>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</si>
  <si>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</si>
  <si>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</si>
  <si>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</si>
  <si>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</si>
  <si>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</si>
  <si>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</si>
  <si>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</si>
  <si>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</si>
  <si>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</si>
  <si>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 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</si>
  <si>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</si>
  <si>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</si>
  <si>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</si>
  <si>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</si>
  <si>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</si>
  <si>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</si>
  <si>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</si>
  <si>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</si>
  <si>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</si>
  <si>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</si>
  <si>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</si>
  <si>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</si>
  <si>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</si>
  <si>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</si>
  <si>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</si>
  <si>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</si>
  <si>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</si>
  <si>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</si>
  <si>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</si>
  <si>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</si>
  <si>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</si>
  <si>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</si>
  <si>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</si>
  <si>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CPVC RIGIDO,DIAMETRO DE 15MM,SOLDAVEL,PARA AGUA QUENTE E FRIA,EXCLUSIVE EMENDA,CONEXOES,ABERTURA E FECHAMENTO DE RASGO.FORNECIMENTO E ASSENTAMENTO</t>
  </si>
  <si>
    <t>TUBO DE CPVC RIGIDO,DIAMETRO DE 22MM,SOLDAVEL,PARA AGUA QUENTE E FRIA,EXCLUSIVE EMENDA,CONEXOES,ABERTURA E FECHAMENTO DE RASGO.FORNECIMENTO E ASSENTAMENTO</t>
  </si>
  <si>
    <t>TUBO DE CPVC RIGIDO,DIAMETRO DE 28MM,SOLDAVEL,PARA AGUA QUENTE E FRIA,EXCLUSIVE EMENDA,CONEXOES,ABERTURA E FECHAMENTO DE RASGO.FORNECIMENTO E ASSENTAMENTO</t>
  </si>
  <si>
    <t>TUBO DE PVC RIGIDO,ROSQUEAVEL,PARA AGUA FRIA,COM DIAMETRO DE 1/2",EXCLUSIVE EMENDAS,CONEXOES,ABERTURA E FECHAMENTO DE RASGO.FORNECIMENTO E ASSENTAMENTO</t>
  </si>
  <si>
    <t>TUBO DE PVC RIGIDO,ROSQUEAVEL,PARA AGUA FRIA,COM DIAMETRO DE 3/4",EXCLUSIVE EMENDAS,CONEXOES,ABERTURA E FECHAMENTO DE RASGO.FORNECIMENTO E ASSENTAMENTO</t>
  </si>
  <si>
    <t>TUBO DE PVC RIGIDO,ROSQUEAVEL,PARA AGUA FRIA,COM DIAMETRO DE 1",EXCLUSIVE EMENDAS,CONEXOES,ABERTURA E FECHAMENTO DE RASGO.FORNECIMENTO E ASSENTAMENTO</t>
  </si>
  <si>
    <t>TUBO DE PVC RIGIDO,ROSQUEAVEL,PARA AGUA FRIA,COM DIAMETRO DE 1.1/2",EXCLUSIVE EMENDAS,CONEXOES,ABERTURA E FECHAMENTO DERASGO.FORNECIMENTO E ASSENTAMENTO</t>
  </si>
  <si>
    <t>TUBO DE PVC RIGIDO,ROSQUEAVEL,PARA AGUA FRIA,COM DIAMETRO DE 2",EXCLUSIVE EMENDAS,CONEXOES,ABERTURA E FECHAMENTO DE RASGO.FORNECIMENTO E ASSENTAMENTO</t>
  </si>
  <si>
    <t>TUBO DE PVC RIGIDO,ROSQUEAVEL,PARA AGUA FRIA,COM DIAMETRO DE 2.1/2",EXCLUSIVE EMENDAS,CONEXOES,ABERTURA E FECHAMENTO DERASGO.FORNECIMENTO E ASSENTAMENTO</t>
  </si>
  <si>
    <t>TUBO DE PVC RIGIDO,ROSQUEAVEL,PARA AGUA FRIA,COM DIAMETRO DE 3",EXCLUSIVE EMENDAS,CONEXOES,ABERTURA E FECHAMENTO DE RASGO.FORNECIMENTO E ASSENTAMENTO</t>
  </si>
  <si>
    <t>TUBO DE PVC RIGIDO,ROSQUEAVEL,PARA AGUA FRIA,COM DIAMETRO DE 4",EXCLUSIVE EMENDAS,CONEXOES,ABERTURA E FECHAMENTO DE RASGO.FORNECIMENTO E ASSENTAMENTO</t>
  </si>
  <si>
    <t>TUBO DE PVC RIGIDO,ROSQUEAVEL,PARA AGUA FRIA,COM DIAMETRO DE 1/2",INCLUSIVE CONEXOES E EMENDAS,EXCLUSIVE ABERTURA E FECHAMENTO DE RASGO.FORNECIMENTO E ASSENTAMENTO</t>
  </si>
  <si>
    <t>TUBO DE PVC RIGIDO,ROSQUEAVEL,PARA AGUA FRIA,COM DIAMETRO DE 3/4",INCLUSIVE CONEXOES E EMENDAS,EXCLUSIVE ABERTURA E FECHAMENTO DE RASGO.FORNECIMENTO E ASSENTAMENTO</t>
  </si>
  <si>
    <t>TUBO DE PVC RIGIDO,ROSQUEAVEL,PARA AGUA FRIA,COM DIAMETRO DE 1",INCLUSIVE CONEXOES E EMENDAS,EXCLUSIVE ABERTURA E FECHAMENTO DE RASGO.FORNECIMENTO E ASSENTAMENTO</t>
  </si>
  <si>
    <t>TUBO DE PVC RIGIDO,ROSQUEAVEL,PARA AGUA FRIA,COM DIAMETRO DE 1.1/4",INCLUSIVE CONEXOES E EMENDAS,EXCLUSIVE ABERTURA E FECHAMENTO DE RASGO.FORNECIMENTO E ASSENTAMENTO</t>
  </si>
  <si>
    <t>TUBO DE PVC RIGIDO,ROSQUEAVEL,PARA AGUA FRIA,COM DIAMETRO DE 1.1/2",INCLUSIVE CONEXOES E EMENDAS,EXCLUSIVE ABERTURA E FECHAMENTO DE RASGO.FORNECIMENTO E ASSENTAMENTO</t>
  </si>
  <si>
    <t>TUBO DE PVC RIGIDO,ROSQUEAVEL,PARA AGUA FRIA,COM DIAMETRO DE 2",INCLUSIVE CONEXOES E EMENDAS,EXCLUSIVE ABERTURA E FECHAMENTO DE RASGO.FORNECIMENTO E ASSENTAMENTO</t>
  </si>
  <si>
    <t>TUBO DE PVC RIGIDO,ROSQUEAVEL,PARA AGUA FRIA,COM DIAMETRO DE 2.1/2",INCLUSIVE CONEXOES E EMENDAS,EXCLUSIVE ABERTURA E FECHAMENTO DE RASGO.FORNECIMENTO E ASSENTAMENTO</t>
  </si>
  <si>
    <t>TUBO DE PVC RIGIDO,ROSQUEAVEL,PARA AGUA FRIA,COM DIAMETRO DE 3",INCLUSIVE CONEXOES E EMENDAS,EXCLUSIVE ABERTURA E FECHAMENTO DE RASGO.FORNECIMENTO E ASSENTAMENTO</t>
  </si>
  <si>
    <t>TUBO DE PVC RIGIDO,ROSQUEAVEL,PARA AGUA FRIA,COM DIAMETRO DE 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</si>
  <si>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</si>
  <si>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</si>
  <si>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</si>
  <si>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</si>
  <si>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</si>
  <si>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</si>
  <si>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</si>
  <si>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</si>
  <si>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</si>
  <si>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 ASSENTAMENTO</t>
  </si>
  <si>
    <t>TUBO DE PVC RIGIDO DE 25MM,SOLDAVEL,INCLUSIVE CONEXOES E EMENDAS,EXCLUSIVE ABERTURA E FECHAMENTO DE RASGO.FORNECIMENTO E ASSENTAMENTO</t>
  </si>
  <si>
    <t>TUBO DE PVC RIGIDO DE 32MM,SOLDAVEL,INCLUSIVE CONEXOES E EMENDAS,EXCLUSIVE ABERTURA E FECHAMENTO DE RASGO.FORNECIMENTO E ASSENTAMENTO</t>
  </si>
  <si>
    <t>TUBO DE PVC RIGIDO DE 40MM,SOLDAVEL,INCLUSIVE CONEXOES E EMENDAS,EXCLUSIVE ABERTURA E FECHAMENTO DE RASGO.FORNECIMENTO E ASSENTAMENTO</t>
  </si>
  <si>
    <t>TUBO DE PVC RIGIDO DE 50MM,SOLDAVEL,INCLUSIVE CONEXOES E EMENDAS,EXCLUSIVE ABERTURA E FECHAMENTO DE RASGO.FORNECIMENTO E ASSENTAMENTO</t>
  </si>
  <si>
    <t>TUBO DE PVC RIGIDO DE 60MM,SOLDAVEL,INCLUSIVE CONEXOES E EMENDAS,EXCLUSIVE ABERTURA E FECHAMENTO DE RASGO.FORNECIMENTO E ASSENTAMENTO</t>
  </si>
  <si>
    <t>TUBO DE PVC RIGIDO DE 75MM,SOLDAVEL,INCLUSIVE CONEXOES E EMENDAS,EXCLUSIVE ABERTURA E FECHAMENTO DE RASGO.FORNECIMENTO E ASSENTAMENTO</t>
  </si>
  <si>
    <t>TUBO DE PVC RIGIDO DE 85MM,SOLDAVEL,INCLUSIVE CONEXOES E EMENDAS,EXCLUSIVE ABERTURA E FECHAMENTO DE RASGO.FORNECIMENTO E 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</si>
  <si>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</si>
  <si>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</si>
  <si>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</si>
  <si>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</si>
  <si>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</si>
  <si>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</si>
  <si>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</si>
  <si>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</si>
  <si>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</si>
  <si>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</si>
  <si>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</si>
  <si>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</si>
  <si>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</si>
  <si>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</si>
  <si>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</si>
  <si>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</si>
  <si>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</si>
  <si>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</si>
  <si>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 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</si>
  <si>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</si>
  <si>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</si>
  <si>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 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</si>
  <si>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</si>
  <si>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 E EMENDAS,EXCLUSIVE ABERTURA E FECHAMENTO DE RASGO.FORNECIMENTO E ASSENTAMENTO</t>
  </si>
  <si>
    <t>ELETRODUTO DE PVC RIGIDO ROSQUEAVEL DE 4",INCLUSIVE CONEXOES E EMENDAS,EXCLUSIVE ABERTURA E FECHAMENTO DE RASGO.FORNECIMENTO E ASSENTAMENTO</t>
  </si>
  <si>
    <t>ELETRODUTO DE PVC ESPIRAL CORRUGADO,DIAMETRO DE 3/4",INCLUSIVE CONEXOES E EMENDAS.FORNECIMENTO E INSTALACAO</t>
  </si>
  <si>
    <t>ELETRODUTO DE PVC ESPIRAL CORRUGADO,DIAMETRO DE 1",INCLUSIVE CONEXOES E EMENDAS.FORNECIMENTO E INSTALACAO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</si>
  <si>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</si>
  <si>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</si>
  <si>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</si>
  <si>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</si>
  <si>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</si>
  <si>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</si>
  <si>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 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</si>
  <si>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</si>
  <si>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</si>
  <si>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</si>
  <si>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</si>
  <si>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</si>
  <si>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</si>
  <si>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</si>
  <si>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</si>
  <si>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 EMENDAS.FORNECIMENTO E ASSENTAMENTO</t>
  </si>
  <si>
    <t>CONDUITE FLEXIVEL,GALVANIZADO,COM DIAMETRO DE 3/4",EXCLUSIVE 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</si>
  <si>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</si>
  <si>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</si>
  <si>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</si>
  <si>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</si>
  <si>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</si>
  <si>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</si>
  <si>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 DE VEDACAO PARA CAIXA D'AGUA.FORNECIMENTO</t>
  </si>
  <si>
    <t>ADAPTADOR ROSQUEAVEL,COM DIAMETRO DE 3/4",COM FLANGES E ANEL 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</si>
  <si>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</si>
  <si>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</si>
  <si>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</si>
  <si>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</si>
  <si>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</si>
  <si>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</si>
  <si>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</si>
  <si>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</si>
  <si>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</si>
  <si>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</si>
  <si>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</si>
  <si>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</si>
  <si>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</si>
  <si>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</si>
  <si>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</si>
  <si>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</si>
  <si>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</si>
  <si>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</si>
  <si>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</si>
  <si>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</si>
  <si>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</si>
  <si>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</si>
  <si>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</si>
  <si>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</si>
  <si>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</si>
  <si>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</si>
  <si>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</si>
  <si>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</si>
  <si>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</si>
  <si>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</si>
  <si>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</si>
  <si>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</si>
  <si>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</si>
  <si>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</si>
  <si>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</si>
  <si>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</si>
  <si>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</si>
  <si>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 DIAMETRO DE 20MMX1/2".FORNECIMENTO</t>
  </si>
  <si>
    <t>ADAPTADOR SOLDAVEL CURTO COM BOLSA E ROSCA PARA REGISTRO,COM DIAMETRO DE 25MMX3/4".FORNECIMENTO</t>
  </si>
  <si>
    <t>ADAPTADOR SOLDAVEL CURTO COM BOLSA E ROSCA PARA REGISTRO,COM DIAMETRO DE 32MMX1".FORNECIMENTO</t>
  </si>
  <si>
    <t>ADAPTADOR SOLDAVEL CURTO COM BOLSA E ROSCA PARA REGISTRO,COM DIAMETRO DE 40MMX1.1/4".FORNECIMENTO</t>
  </si>
  <si>
    <t>ADAPTADOR SOLDAVEL CURTO COM BOLSA E ROSCA PARA REGISTRO,COM DIAMETRO DE 40MMX1.1/2".FORNECIMENTO</t>
  </si>
  <si>
    <t>ADAPTADOR SOLDAVEL CURTO COM BOLSA E ROSCA PARA REGISTRO,COM DIAMETRO DE 50MMX1.1/4".FORNECIMENTO</t>
  </si>
  <si>
    <t>ADAPTADOR SOLDAVEL CURTO COM BOLSA E ROSCA PARA REGISTRO,COM DIAMETRO DE 50MMX1.1/2".FORNECIMENTO</t>
  </si>
  <si>
    <t>ADAPTADOR SOLDAVEL CURTO COM BOLSA E ROSCA PARA REGISTRO,COM DIAMETRO DE 60MMX2".FORNECIMENTO</t>
  </si>
  <si>
    <t>ADAPTADOR SOLDAVEL CURTO COM BOLSA E ROSCA PARA REGISTRO,COM DIAMETRO DE 75MMX2.1/2".FORNECIMENTO</t>
  </si>
  <si>
    <t>ADAPTADOR SOLDAVEL CURTO COM BOLSA E ROSCA PARA REGISTRO,COM DIAMETRO DE 85MMX3".FORNECIMENTO</t>
  </si>
  <si>
    <t>ADAPTADOR SOLDAVEL CURTO COM BOLSA E ROSCA PARA REGISTRO,COM 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</si>
  <si>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</si>
  <si>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</si>
  <si>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</si>
  <si>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</si>
  <si>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</si>
  <si>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</si>
  <si>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</si>
  <si>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</si>
  <si>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</si>
  <si>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</si>
  <si>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</si>
  <si>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</si>
  <si>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</si>
  <si>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</si>
  <si>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</si>
  <si>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</si>
  <si>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</si>
  <si>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</si>
  <si>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</si>
  <si>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</si>
  <si>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</si>
  <si>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</si>
  <si>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</si>
  <si>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</si>
  <si>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</si>
  <si>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</si>
  <si>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</si>
  <si>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</si>
  <si>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</si>
  <si>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</si>
  <si>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</si>
  <si>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</si>
  <si>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</si>
  <si>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</si>
  <si>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</si>
  <si>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</si>
  <si>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</si>
  <si>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</si>
  <si>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</si>
  <si>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</si>
  <si>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</si>
  <si>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</si>
  <si>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</si>
  <si>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</si>
  <si>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</si>
  <si>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</si>
  <si>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</si>
  <si>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</si>
  <si>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</si>
  <si>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</si>
  <si>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</si>
  <si>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</si>
  <si>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</si>
  <si>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</si>
  <si>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</si>
  <si>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</si>
  <si>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</si>
  <si>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</si>
  <si>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</si>
  <si>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</si>
  <si>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</si>
  <si>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</si>
  <si>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</si>
  <si>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</si>
  <si>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</si>
  <si>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 20MMX20MMX1/2".FORNECIMENTO</t>
  </si>
  <si>
    <t>TE 90º SOLDAVEL E COM ROSCA NA BOLSA CENTRAL,COM DIAMETRO DE 25MMX25MMX1/2".FORNECIMENTO</t>
  </si>
  <si>
    <t>TE 90º SOLDAVEL E COM ROSCA NA BOLSA CENTRAL,COM DIAMETRO DE 25MMX25MMX3/4".FORNECIMENTO</t>
  </si>
  <si>
    <t>TE 90º SOLDAVEL E COM ROSCA NA BOLSA CENTRAL,COM DIAMETRO DE 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</si>
  <si>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</si>
  <si>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</si>
  <si>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</si>
  <si>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</si>
  <si>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</si>
  <si>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</si>
  <si>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</si>
  <si>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</si>
  <si>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</si>
  <si>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</si>
  <si>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</si>
  <si>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</si>
  <si>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</si>
  <si>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</si>
  <si>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</si>
  <si>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</si>
  <si>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</si>
  <si>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</si>
  <si>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</si>
  <si>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</si>
  <si>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</si>
  <si>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</si>
  <si>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</si>
  <si>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</si>
  <si>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</si>
  <si>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</si>
  <si>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</si>
  <si>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</si>
  <si>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</si>
  <si>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</si>
  <si>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</si>
  <si>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</si>
  <si>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</si>
  <si>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 DE 1/2",EXCLUSIVE A PECA</t>
  </si>
  <si>
    <t>CORTE E ABERTURA DE DUAS ROSCAS,POR TARRAXA MANUAL,E COLOCACAO DE CONEXOES DE FERRO GALVANIZADO,COM COSTURA,COM DIAMETRO DE 3/4",EXCLUSIVE A PECA</t>
  </si>
  <si>
    <t>CORTE E ABERTURA DE DUAS ROSCAS,POR TARRAXA MANUAL,E COLOCACAO DE CONEXOES DE FERRO GALVANIZADO,COM COSTURA,COM DIAMETRO DE 1",EXCLUSIVE A PECA</t>
  </si>
  <si>
    <t>CORTE E ABERTURA DE DUAS ROSCAS,POR TARRAXA MANUAL,E COLOCACAO DE CONEXOES DE FERRO GALVANIZADO,COM COSTURA,COM DIAMETRO DE 1.1/4",EXCLUSIVE A PECA</t>
  </si>
  <si>
    <t>CORTE E ABERTURA DE DUAS ROSCAS,POR TARRAXA MANUAL,E COLOCACAO DE CONEXOES DE FERRO GALVANIZADO,COM COSTURA,COM DIAMETRO DE 1.1/2",EXCLUSIVE A PECA</t>
  </si>
  <si>
    <t>CORTE E ABERTURA DE DUAS ROSCAS,POR TARRAXA MANUAL,E COLOCACAO DE CONEXOES DE FERRO GALVANIZADO,COM COSTURA,COM DIAMETRO DE 2",EXCLUSIVE A PECA</t>
  </si>
  <si>
    <t>CORTE E ABERTURA DE DUAS ROSCAS,POR TARRAXA MANUAL,E COLOCACAO DE CONEXOES DE FERRO GALVANIZADO,COM COSTURA,COM DIAMETRO DE 2.1/2",EXCLUSIVE A PECA</t>
  </si>
  <si>
    <t>CORTE E ABERTURA DE DUAS ROSCAS,POR TARRAXA MANUAL,E COLOCACAO DE CONEXOES DE FERRO GALVANIZADO,COM COSTURA,COM DIAMETRO DE 3",EXCLUSIVE A PECA</t>
  </si>
  <si>
    <t>CORTE E ABERTURA DE DUAS ROSCAS,POR TARRAXA MANUAL,E COLOCACAO DE CONEXOES DE FERRO GALVANIZADO,COM COSTURA,COM DIAMETRO DE 4",EXCLUSIVE A PECA</t>
  </si>
  <si>
    <t>CORTE E ABERTURA DE DUAS ROSCAS,POR TARRAXA MANUAL,COLOCACAO DE CONEXOES EM TUBULACAO PARA VAPOR(SCH-40 OU SCH-80),NO DIAMETRO DE 1/2",EXCLUSIVE A PECA</t>
  </si>
  <si>
    <t>CORTE E ABERTURA DE DUAS ROSCAS,POR TARRAXA MANUAL,COLOCACAO DE CONEXOES EM TUBULACAO PARA VAPOR(SCH-40 OU SCH-80),NO DIAMETRO DE 3/4",EXCLUSIVE A PECA</t>
  </si>
  <si>
    <t>CORTE E ABERTURA DE DUAS ROSCAS,POR TARRAXA MANUAL,COLOCACAO DE CONEXOES EM TUBULACAO PARA VAPOR(SCH-40 OU SCH-80),NO DIAMETRO DE 1",EXCLUSIVE A PECA</t>
  </si>
  <si>
    <t>CORTE E ABERTURA DE DUAS ROSCAS,POR TARRAXA MANUAL,COLOCACAO DE CONEXOES EM TUBULACAO PARA VAPOR(SCH-40 OU SCH-80),NO DIAMETRO DE 1.1/4",EXCLUSIVE A PECA</t>
  </si>
  <si>
    <t>CORTE E ABERTURA DE DUAS ROSCAS,POR TARRAXA MANUAL,COLOCACAO DE CONEXOES EM TUBULACAO PARA VAPOR(SCH-40 OU SCH-80),NO DIAMETRO DE 1.1/2",EXCLUSIVE A PECA</t>
  </si>
  <si>
    <t>CORTE E ABERTURA DE DUAS ROSCAS,POR TARRAXA MANUAL,COLOCACAO DE CONEXOES EM TUBULACAO PARA VAPOR(SCH-40 OU SCH-80),NO DIAMETRO DE 2",EXCLUSIVE A PECA</t>
  </si>
  <si>
    <t>CORTE E ABERTURA DE DUAS ROSCAS,POR TARRAXA MANUAL,COLOCACAO DE CONEXOES EM TUBULACAO PARA VAPOR(SCH-40 OU SCH-80),NO DIAMETRO DE 2.1/2",EXCLUSIVE A PECA</t>
  </si>
  <si>
    <t>CORTE E ABERTURA DE DUAS ROSCAS,POR TARRAXA MANUAL,COLOCACAO DE CONEXOES EM TUBULACAO PARA VAPOR(SCH-40 OU SCH-80),NO DIAMETRO DE 3",EXCLUSIVE A PECA</t>
  </si>
  <si>
    <t>CORTE E ABERTURA DE DUAS ROSCAS,POR TARRAXA MANUAL,COLOCACAO DE CONEXOES EM TUBULACAO PARA VAPOR(SCH-40 OU SCH-80),NO DIAMETRO DE 4",EXCLUSIVE A PECA</t>
  </si>
  <si>
    <t>CORTE E ABERTURA DE DUAS ROSCAS,POR TARRAXA MANUAL,COLOCACAO DE CONEXOES EM TUBOS DE PVC ROSQUEAVEIS,COM DIAMETRO DE 1/2",EXCLUSIVE A PECA</t>
  </si>
  <si>
    <t>CORTE E ABERTURA DE DUAS ROSCAS,POR TARRAXA MANUAL,COLOCACAO DE CONEXOES EM TUBOS DE PVC ROSQUEAVEIS,COM DIAMETRO DE 3/4",EXCLUSIVE A PECA</t>
  </si>
  <si>
    <t>CORTE E ABERTURA DE DUAS ROSCAS,POR TARRAXA MANUAL,COLOCACAO DE CONEXOES EM TUBOS DE PVC ROSQUEAVEIS,COM DIAMETRO DE 1",EXCLUSIVE A PECA</t>
  </si>
  <si>
    <t>CORTE E ABERTURA DE DUAS ROSCAS,POR TARRAXA MANUAL,COLOCACAO DE CONEXOES EM TUBOS DE PVC ROSQUEAVEIS,COM DIAMETRO DE 1.1/4",EXCLUSIVE A PECA</t>
  </si>
  <si>
    <t>CORTE E ABERTURA DE DUAS ROSCAS,POR TARRAXA MANUAL,COLOCACAO DE CONEXOES EM TUBOS DE PVC ROSQUEAVEIS,COM DIAMETRO DE 1.1/2",EXCLUSIVE A PECA</t>
  </si>
  <si>
    <t>CORTE E ABERTURA DE DUAS ROSCAS,POR TARRAXA MANUAL,COLOCACAO DE CONEXOES EM TUBOS DE PVC ROSQUEAVEIS,COM DIAMETRO DE 2",EXCLUSIVE A PECA</t>
  </si>
  <si>
    <t>CORTE E ABERTURA DE DUAS ROSCAS,POR TARRAXA MANUAL,COLOCACAO DE CONEXOES EM TUBOS DE PVC ROSQUEAVEIS,COM DIAMETRO DE 2.1/2",EXCLUSIVE A PECA</t>
  </si>
  <si>
    <t>CORTE E ABERTURA DE DUAS ROSCAS,POR TARRAXA MANUAL,COLOCACAO DE CONEXOES EM TUBOS DE PVC ROSQUEAVEIS,COM DIAMETRO DE 3",EXCLUSIVE A PECA</t>
  </si>
  <si>
    <t>CORTE E ABERTURA DE DUAS ROSCAS,POR TARRAXA MANUAL,COLOCACAO DE CONEXOES EM TUBOS DE PVC ROSQUEAVEIS,COM DIAMETRO DE 4",EXCLUSIVE A PECA</t>
  </si>
  <si>
    <t>CORTE E ABERTURA DE DUAS ROSCAS,POR TARRAXA MANUAL,COLOCACAO DE CONEXOES EM ELETRODUTO DE PVC ROSQUEAVEIS,COM DIAMETRO DE 1/2",EXCLUSIVE A PECA</t>
  </si>
  <si>
    <t>CORTE E ABERTURA DE DUAS ROSCAS,POR TARRAXA MANUAL,COLOCACAO DE CONEXOES EM ELETRODUTO DE PVC ROSQUEAVEIS,COM DIAMETRO DE 3/4",EXCLUSIVE A PECA</t>
  </si>
  <si>
    <t>CORTE E ABERTURA DE DUAS ROSCAS,POR TARRAXA MANUAL,COLOCACAO DE CONEXOES EM ELETRODUTO DE PVC ROSQUEAVEIS,COM DIAMETRO DE 1",EXCLUSIVE A PECA</t>
  </si>
  <si>
    <t>CORTE E ABERTURA DE DUAS ROSCAS,POR TARRAXA MANUAL,COLOCACAO DE CONEXOES EM ELETRODUTO DE PVC ROSQUEAVEIS,COM DIAMETRO DE 1.1/4",EXCLUSIVE A PECA</t>
  </si>
  <si>
    <t>CORTE E ABERTURA DE DUAS ROSCAS,POR TARRAXA MANUAL,COLOCACAO DE CONEXOES EM ELETRODUTO DE PVC ROSQUEAVEIS,COM DIAMETRO DE 1.1/2",EXCLUSIVE A PECA</t>
  </si>
  <si>
    <t>CORTE E ABERTURA DE DUAS ROSCAS,POR TARRAXA MANUAL,COLOCACAO DE CONEXOES EM ELETRODUTO DE PVC ROSQUEAVEIS,COM DIAMETRO DE 2",EXCLUSIVE A PECA</t>
  </si>
  <si>
    <t>CORTE E ABERTURA DE DUAS ROSCAS,POR TARRAXA MANUAL,COLOCACAO DE CONEXOES EM ELETRODUTO DE PVC ROSQUEAVEIS,COM DIAMETRO DE 2.1/2",EXCLUSIVE A PECA</t>
  </si>
  <si>
    <t>CORTE E ABERTURA DE DUAS ROSCAS,POR TARRAXA MANUAL,COLOCACAO DE CONEXOES EM ELETRODUTO DE PVC ROSQUEAVEIS,COM DIAMETRO DE 3",EXCLUSIVE A PECA</t>
  </si>
  <si>
    <t>CORTE E ABERTURA DE DUAS ROSCAS,POR TARRAXA MANUAL,COLOCACAO 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</si>
  <si>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</si>
  <si>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</si>
  <si>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</si>
  <si>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</si>
  <si>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 PARA AGUA FRIA,COM DIAMETRO DE 20MM,EXCLUSIVE A PECA</t>
  </si>
  <si>
    <t>CORTE E COLOCACAO DE CONEXOES EM TUBO DE PVC RIGIDO,SOLDAVEL PARA AGUA FRIA,COM DIAMETRO DE 25MM,EXCLUSIVE A PECA</t>
  </si>
  <si>
    <t>CORTE E COLOCACAO DE CONEXOES EM TUBO DE PVC RIGIDO,SOLDAVEL PARA AGUA FRIA,COM DIAMETRO DE 32MM,EXCLUSIVE A PECA</t>
  </si>
  <si>
    <t>CORTE E COLOCACAO DE CONEXOES EM TUBO DE PVC RIGIDO,SOLDAVEL PARA AGUA FRIA,COM DIAMETRO DE 40MM,EXCLUSIVE A PECA</t>
  </si>
  <si>
    <t>CORTE E COLOCACAO DE CONEXOES EM TUBO DE PVC RIGIDO,SOLDAVEL PARA AGUA FRIA,COM DIAMETRO DE 50MM,EXCLUSIVE A PECA</t>
  </si>
  <si>
    <t>CORTE E COLOCACAO DE CONEXOES EM TUBO DE PVC RIGIDO,SOLDAVEL PARA AGUA FRIA,COM DIAMETRO DE 60MM,EXCLUSIVE A PECA</t>
  </si>
  <si>
    <t>CORTE E COLOCACAO DE CONEXOES EM TUBO DE PVC RIGIDO,SOLDAVEL PARA AGUA FRIA,COM DIAMETRO DE 75MM,EXCLUSIVE A PECA</t>
  </si>
  <si>
    <t>CORTE E COLOCACAO DE CONEXOES EM TUBO DE PVC RIGIDO,SOLDAVEL PARA AGUA FRIA,COM DIAMETRO DE 85MM,EXCLUSIVE A PECA</t>
  </si>
  <si>
    <t>CORTE E COLOCACAO DE CONEXOES EM TUBO DE PVC RIGIDO,SOLDAVEL 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</si>
  <si>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</si>
  <si>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</si>
  <si>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</si>
  <si>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</si>
  <si>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</si>
  <si>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</si>
  <si>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</si>
  <si>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</si>
  <si>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</si>
  <si>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</si>
  <si>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</si>
  <si>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</si>
  <si>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</si>
  <si>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</si>
  <si>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</si>
  <si>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</si>
  <si>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</si>
  <si>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</si>
  <si>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</si>
  <si>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</si>
  <si>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</si>
  <si>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</si>
  <si>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</si>
  <si>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</si>
  <si>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</si>
  <si>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</si>
  <si>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</si>
  <si>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</si>
  <si>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</si>
  <si>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</si>
  <si>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</si>
  <si>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</si>
  <si>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</si>
  <si>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</si>
  <si>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</si>
  <si>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</si>
  <si>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</si>
  <si>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</si>
  <si>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</si>
  <si>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</si>
  <si>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</si>
  <si>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</si>
  <si>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</si>
  <si>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</si>
  <si>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</si>
  <si>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 DE AGUA,DENOMINADO "KIT CAVALETE",EM PVC,DIAMETRO DE 1/2".FORNECIMENTO</t>
  </si>
  <si>
    <t>CONJUNTO DE MATERIAIS,COMPLETO,PARA LIGACAO DE RAMAL PREDIAL DE AGUA,DENOMINADO "KIT CAVALETE",EM PVC,DIAMETRO DE 3/4".FORNECIMENTO</t>
  </si>
  <si>
    <t>CONJUNTO DE MATERIAIS PARA RAMAL PREDIAL DE AGUA DE PVC RQ 1.1/2",PADRAO NORMAL,LIGADO EM DISTRIBUIDOR DE PVC DN DE 50MM OU 2",EXCLUSIVE TUBO E CAVALETE.FORNECIMENTO</t>
  </si>
  <si>
    <t>CONJUNTO DE MATERIAIS PARA RAMAL PREDIAL DE AGUA DE PVC RQ 1.1/2",PADRAO NORMAL,LIGADO EM DISTRIBUIDOR DE PVC DN DE 75MM 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</si>
  <si>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</si>
  <si>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</si>
  <si>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</si>
  <si>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</si>
  <si>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</si>
  <si>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</si>
  <si>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</si>
  <si>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</si>
  <si>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</si>
  <si>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</si>
  <si>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</si>
  <si>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</si>
  <si>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</si>
  <si>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</si>
  <si>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</si>
  <si>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</si>
  <si>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</si>
  <si>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</si>
  <si>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</si>
  <si>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</si>
  <si>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</si>
  <si>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</si>
  <si>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</si>
  <si>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</si>
  <si>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</si>
  <si>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 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</si>
  <si>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</si>
  <si>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 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</si>
  <si>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</si>
  <si>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 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</si>
  <si>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</si>
  <si>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</si>
  <si>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</si>
  <si>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</si>
  <si>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</si>
  <si>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 ESCAVACAO E REATERRO COM O FORNECIMENTO DE TODO O MATERIALNECESSARIO,EXCLUSIVE REMOCAO E REPOSICAO DE PAVIMENTOS E RETIRADA DO CAVALETE,COM DIAMETRO DE 1/2"</t>
  </si>
  <si>
    <t>INTERVENCAO NO RAMAL CONFORME ESPECIFICACOES CEDAE,INCLUSIVE ESCAVACAO E REATERRO COM O FORNECIMENTO DE TODO O MATERIALNECESSARIO,EXCLUSIVE REMOCAO E REPOSICAO DE PAVIMENTOS E RETIRADA DO CAVALETE,COM DIAMETRO DE 3/4"</t>
  </si>
  <si>
    <t>INTERVENCAO NO RAMAL CONFORME ESPECIFICACOES CEDAE,INCLUSIVE 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</si>
  <si>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</si>
  <si>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</si>
  <si>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</si>
  <si>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</si>
  <si>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REDE PUBLICA,NO CASO DESTA ESTAR LOCALIZADA SOB O PASSEIO</t>
  </si>
  <si>
    <t>LIGACAO EM TUBULACAO DE PVC,PARA ESGOTO,COM 0,10M DE DIAMETRO,INCLUSIVE ESCAVACAO E REATERRO ATE 1,00M,EXCLUSIVE REMOCAO DE PAVIMENTO.CUSTO PARA 10,00M</t>
  </si>
  <si>
    <t>LIGACAO EM TUBULACAO DE PVC,PARA ESGOTO,COM 0,15M DE DIAMETRO,INCLUSIVE ESCAVACAO E REATERRO ATE 1,00M,EXCLUSIVE REMOCAO 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</si>
  <si>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</si>
  <si>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</si>
  <si>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</si>
  <si>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</si>
  <si>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</si>
  <si>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 MADEIRA SERRADA,SEM TESOURA OU PONTALETE,MEDIDO PELA AREA REAL DO MADEIRAMENTO.FORNECIMENTO E COLOCACAO</t>
  </si>
  <si>
    <t>MADEIRAMENTO PARA COBERTURA EM QUATRO OU MAIS AGUAS EM TELHAS CERAMICAS,CONSTITUIDO DE CUMEEIRA,TERCAS,RINCOES E ESPIGOES DE 3"X4.1/2",CAIBROS DE 3"X1.1/2",RIPAS DE 1,5X4CM,TUDO EM MADEIRA APARELHADA,SEM TESOURA OU PONTALETE,MEDIDO PELA AREA REAL DO MADEIRAMENTO.FORNECIMENTO E COLOCACAO</t>
  </si>
  <si>
    <t>MADEIRAMENTO PARA COBERTURA EM TELHAS ONDULADAS,CONSTITUIDODE PECAS DE 3"X3" E 3"X4.1/2",EM MADEIRA SERRADA,SEM TESOURA 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</si>
  <si>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</si>
  <si>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</si>
  <si>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</si>
  <si>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</si>
  <si>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</si>
  <si>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</si>
  <si>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</si>
  <si>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</si>
  <si>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</si>
  <si>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</si>
  <si>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</si>
  <si>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</si>
  <si>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</si>
  <si>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</si>
  <si>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</si>
  <si>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</si>
  <si>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</si>
  <si>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</si>
  <si>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</si>
  <si>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</si>
  <si>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</si>
  <si>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</si>
  <si>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</si>
  <si>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 QUALQUER TIPO.FORNECIMENTO E COLOCACAO</t>
  </si>
  <si>
    <t>TERCA DE MADEIRA APARELHADA,EM PECAS DE 3"X3",PARA COBERTURA 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</si>
  <si>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</si>
  <si>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</si>
  <si>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 QUALQUER TIPO.FORNECIMENTO E COLOCACAO</t>
  </si>
  <si>
    <t>TERCA DE MADEIRA APARELHADA,EM PECAS DE 3"X6",PARA COBERTURA DE QUALQUER TIPO.FORNECIMENTO E COLOCACAO</t>
  </si>
  <si>
    <t>TERCA DE MADEIRA SERRADA,EM PECAS DE 3"X9",PARA COBERTURA DE QUALQUER TIPO.FORNECIMENTO E COLOCACAO</t>
  </si>
  <si>
    <t>TERCA DE MADEIRA APARELHADA,EM PECAS DE 3"X9",PARA COBERTURA 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</si>
  <si>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</si>
  <si>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</si>
  <si>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</si>
  <si>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</si>
  <si>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</si>
  <si>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</si>
  <si>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COBERTURA EM TELHA CERAMICA FRANCESA,EXCLUSIVE CUMEEIRA E MADEIRAMENTO.MEDIDA PELA AREA REAL DA COBERTURA.FORNECIMENTO E COLOCACAO</t>
  </si>
  <si>
    <t>COBERTURA EM TELHA CERAMICA COLONIAL,EXCLUSIVE CUMEEIRA E MADEIRAMENTO.MEDIDA PELA AREA REAL DE COBERTURA.FORNECIMENTO E COLOCACAO</t>
  </si>
  <si>
    <t>COBERTURA EM TELHA CERAMICA PORTUGUESA OU ROMANA,EXCLUSIVE CUMEEIRA E MADEIRAMENTO MEDIDA PELA AREA REAL DE COBERTURA.FORNECIMENTO E COLOCACAO</t>
  </si>
  <si>
    <t>CUMEEIRA PARA COBERTURA EM TELHAS FRANCESAS,COLONIAIS,ROMANA 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</si>
  <si>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</si>
  <si>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</si>
  <si>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</si>
  <si>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</si>
  <si>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 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</si>
  <si>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</si>
  <si>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</si>
  <si>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 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</si>
  <si>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</si>
  <si>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</si>
  <si>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</si>
  <si>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</si>
  <si>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 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</si>
  <si>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</si>
  <si>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</si>
  <si>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</si>
  <si>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t>
  </si>
  <si>
    <t>CUMEEIRA DE GALVALUME,COM ESPESSURA APROXIMADA DE 0,5MM,0,30M DE ABA PARA CADA LADO,PARA TELHAS ONDULADAS.FORNECIMENTO E COLOCACAO</t>
  </si>
  <si>
    <t>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</si>
  <si>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</si>
  <si>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</si>
  <si>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</si>
  <si>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 0,7MM E DESENVOLVIMENTO 0,50M.FORNECIMENTO E COLOCACAO</t>
  </si>
  <si>
    <t>CALHA DE GALVALUME,0,30M,EM CHAPA DE ESPESSURA APROXIMADA DE 0,7MM E DESENVOLVIMENTO DE 1M.FORNECIMENTO E COLOCACAO</t>
  </si>
  <si>
    <t>CALHA DE GALVALUME,0,18M,EM CHAPA DE ESPESSURA APROXIMADA DE 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</si>
  <si>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</si>
  <si>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</si>
  <si>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</si>
  <si>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 1 FACE E PINTADA NA OUTRA,MODELO TRAPEZOIDAL OU ONDULADA,NA 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</si>
  <si>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</si>
  <si>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</si>
  <si>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</si>
  <si>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</si>
  <si>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</si>
  <si>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</si>
  <si>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</si>
  <si>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</si>
  <si>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</si>
  <si>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</si>
  <si>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</si>
  <si>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</si>
  <si>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</si>
  <si>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</si>
  <si>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</si>
  <si>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</si>
  <si>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t>
  </si>
  <si>
    <t>COBERTURA COM TELHAS TRAPEZOIDAIS EM ACO GALVANIZADO,ESPESSURA DE 0,5MM,INCLUSIVE FIXACOES E MEDIDA PELA AREA REAL DA COBERTURA</t>
  </si>
  <si>
    <t>CUMEEIRA EM CHAPA DE ACO GALVANIZADO,COM ESPESSURA DE 0,5MM, 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</si>
  <si>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</si>
  <si>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</si>
  <si>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</si>
  <si>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</si>
  <si>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COBERTURA EM TELHAS ONDULADAS FABRICADAS COM FIBRAS VEGETAIS 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</si>
  <si>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</si>
  <si>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</si>
  <si>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</si>
  <si>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</si>
  <si>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</si>
  <si>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</si>
  <si>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</si>
  <si>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</si>
  <si>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</si>
  <si>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</si>
  <si>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</si>
  <si>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</si>
  <si>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</si>
  <si>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</si>
  <si>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</si>
  <si>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 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</si>
  <si>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</si>
  <si>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</si>
  <si>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</si>
  <si>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</si>
  <si>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</si>
  <si>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</si>
  <si>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 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</si>
  <si>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</si>
  <si>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SUBCOBERTURA CONSTITUIDA POR FIBRAS CONTINUAS DE POLIETILENO DE ALTA DENSIDADE,PERMEAVEL AO VAPOR E COM RESISTENCIA APASSAGEM DE AGUA,INCLUSIVE MADEIRAMENTO DE FIXACAO.FORNECIMENTO E COLOCACAO</t>
  </si>
  <si>
    <t>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t>
  </si>
  <si>
    <t>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t>
  </si>
  <si>
    <t>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t>
  </si>
  <si>
    <t>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t>
  </si>
  <si>
    <t>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t>
  </si>
  <si>
    <t>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t>
  </si>
  <si>
    <t>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t>
  </si>
  <si>
    <t>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</si>
  <si>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</si>
  <si>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</si>
  <si>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VEGETAL,CONFORME ABNT NBR 15487,ISENTO DE SOLVENTES,BAIXO TEOR VOC,BICOMPONENTE,APLICAD A FRIO,2 OU 3 DEMAOS,CONSUMO DE 2KG/M2,COM REFORCO E UMA TELA INDUSTRIAL DE POLIESTER,APLICADA SOBRE A 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</si>
  <si>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</si>
  <si>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</si>
  <si>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</si>
  <si>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</si>
  <si>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</si>
  <si>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</si>
  <si>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AREA EXPOSTA,C/EMULSAO ACRILICA PURA (NAOESTIRENADA),C/TEOR DE SOLIDOS ACIMA 60% APLICADOS EM QUATROOU MAIS DEMAOS ATE ATINGIR O CONSUMO 2KG/M2 E REFORCO C/TELA 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</si>
  <si>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</si>
  <si>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t>
  </si>
  <si>
    <t>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t>
  </si>
  <si>
    <t>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t>
  </si>
  <si>
    <t>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t>
  </si>
  <si>
    <t>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t>
  </si>
  <si>
    <t>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t>
  </si>
  <si>
    <t>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</si>
  <si>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</si>
  <si>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</si>
  <si>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</si>
  <si>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</si>
  <si>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</si>
  <si>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</si>
  <si>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</si>
  <si>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</si>
  <si>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</si>
  <si>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</si>
  <si>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</si>
  <si>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</si>
  <si>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</si>
  <si>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</si>
  <si>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</si>
  <si>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</si>
  <si>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</si>
  <si>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</si>
  <si>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</si>
  <si>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</si>
  <si>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</si>
  <si>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</si>
  <si>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</si>
  <si>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</si>
  <si>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</si>
  <si>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 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</si>
  <si>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</si>
  <si>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</si>
  <si>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</si>
  <si>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</si>
  <si>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 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</si>
  <si>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</si>
  <si>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</si>
  <si>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</si>
  <si>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</si>
  <si>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</si>
  <si>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</si>
  <si>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</si>
  <si>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</si>
  <si>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</si>
  <si>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</si>
  <si>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</si>
  <si>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</si>
  <si>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</si>
  <si>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</si>
  <si>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</si>
  <si>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</si>
  <si>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</si>
  <si>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</si>
  <si>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</si>
  <si>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</si>
  <si>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 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</si>
  <si>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</si>
  <si>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</si>
  <si>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EPOXI A BASE D'AGUA SEMIBRILHANTE,PARA USO HOSPITALAR,SOBRE PAREDES E PISOS DE CENTRO CIRURGICO OU UTI,INCLUSIVE LIXAMENTO,UMA DEMAO DE SELADOR ACRILICO,DUAS DEMAOS DE MASSA ACRILICA E DUAS DEMAOS DE ACABAMENTO</t>
  </si>
  <si>
    <t>PREPARO DE SUPERFICIES NOVAS,COM REVESTIMENTO LISO,INCLUSIVE LIXAMENTO,LIMPEZA,UMA DEMAO DE SELADOR ACRILICO,UMA DEMAO DE MASSA CORRIDA OU ACRILICA E NOVO LIXAMENTO COM REMOCAO DOPO RESIDUAL</t>
  </si>
  <si>
    <t>PINTURA COM ESMALTE SINTETICO ALQUIDICO,PARA INTERIOR,ALTO BRILHO,BRILHANTE,ACETINADO OU FOSCO,ACABAMENTO PADRAO,EM DUAS 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</si>
  <si>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</si>
  <si>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</si>
  <si>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 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</si>
  <si>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</si>
  <si>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</si>
  <si>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</si>
  <si>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</si>
  <si>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</si>
  <si>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</si>
  <si>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</si>
  <si>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</si>
  <si>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 DE ACABAMENTO</t>
  </si>
  <si>
    <t>PINTURA INTERNA OU EXTERNA SOBRE MADEIRA NOVA,COM TINTA A OLEO BRILHANTE OU ACETINADA COM DUAS DEMAOS DE ACABAMENTO SOBRE SUPERFICIE PREPARADA,CONFORME O ITEM 17.017.0100,EXCLUSIVE 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</si>
  <si>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</si>
  <si>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</si>
  <si>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 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</si>
  <si>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</si>
  <si>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 PREPARADA,CONFORME O ITEM 17.017.0100,EXCLUSIVE ESTE PREPARO</t>
  </si>
  <si>
    <t>REPINTURA INTERNA OU EXTERNA SOBRE MADEIRA EM BOM ESTADO COM 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</si>
  <si>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</si>
  <si>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</si>
  <si>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</si>
  <si>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</si>
  <si>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</si>
  <si>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 DE ACABAMENTO</t>
  </si>
  <si>
    <t>PINTURA DE RODAPES COM TINTA SINTETICA DE USO GERAL,SOBRE MADEIRA NOVA,UMA DEMAO DE FUNDO SINTETICO NIVELADOR,UMA DEMAODE MASSA PARA MADEIRA,LIXAMENTO E REMOCAO DO PO E DUAS DEMAOS DE ACABAMENTO</t>
  </si>
  <si>
    <t>PINTURA DE RODAPES COM DUAS DEMAOS,DE ALTA CLASSE,DE ESMALTE SINTETICO ALTO BRILHO OU ACETINADO,SOBRE MADEIRA NOVA,SOBRE 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</si>
  <si>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</si>
  <si>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</si>
  <si>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</si>
  <si>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 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</si>
  <si>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</si>
  <si>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</si>
  <si>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 ANTIOXIDO</t>
  </si>
  <si>
    <t>REPINTURA INTERNA OU EXTERNA SOBRE FERRO EM BOM ESTADO,COM TINTA GRAFITE EM DUAS DEMAOS APOS LIXAMENTO LEVE,LIMPEZA,DESENGORDURAMENTO E FUNDO ANTICORROSIVO NA COR LARANJA DE SECAGEM RAPIDA,OU UTILIZAR DIRETAMENTE SOBRE O METAL TINTA GRAFITE DE DUPLA ACAO</t>
  </si>
  <si>
    <t>UMA DEMAO ADICIONAL DE PINTURA NOS SERVICOS DOS ITENS 17.017.0360 OU 17.017.0361</t>
  </si>
  <si>
    <t>PRIMER CONVERTEDOR DE FERRUGEM EM FUNDO DE PROTECAO,EM DUASDEMAOS.FORNECIMENTO E APLICACAO</t>
  </si>
  <si>
    <t>PINTURA COM ESMALTE SINTETICO A BASE D'AGUA ALTO BRILHO OU ACETINADO,PARA USO HOSPITALAR,SOBRE MADEIRAS E METAIS,AREAS INTERNAS OU EXTERNAS,INCLUSIVE LIXAMENTO,UMA DEMAO DE SELADOR ACRILICO,DUAS DEMAOS DE MASSA ACRILICA E DUAS DEMAOS DE ACABAMENTO</t>
  </si>
  <si>
    <t>PINTURA COM SELADOR ACRILICO,EM UMA DEMAO,SOBRE EMBOCO EXISTENTE</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</si>
  <si>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</si>
  <si>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</si>
  <si>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UMA DEMAO ADICIONAL DE PINTURA DE ACABAMENTO NOS SERVICOS DOS ITENS 17.018.0020 E 17.018.0031</t>
  </si>
  <si>
    <t>REPINTURA COM TINTA LATEX,CLASSIFICACAO ECONOMICA,CONFORME ABNT NBR 15079,PARA INTERIOR,SOBRE SUPERFICIE EM BOM ESTADO E 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</si>
  <si>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</si>
  <si>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PINTURA COM TINTA LATEX,CLASSIFICACAO STANDARD,CONFORME ABNT NBR 15079,PARA EXTERIOR,INCLUSIVE LIXAMENTOS,LIMPEZA,UMA DEMAO DE SELADOR ACRILICO E DUAS DEMAOS DE ACABAMENTO</t>
  </si>
  <si>
    <t>UMA DEMAO ADICIONAL DE PINTURA DE ACABAMENTO NO SERVICO DO ITEM 17.018.0080</t>
  </si>
  <si>
    <t>REPINTURA COM TINTA LATEX ACETINADA,CLASSIFICACAO PREMIUM OU 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</si>
  <si>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</si>
  <si>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 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</si>
  <si>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</si>
  <si>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</si>
  <si>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</si>
  <si>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UMA DEMAO ADICIONAL DE PINTURA DE ACABAMENTO NOS SERVICOS DOS ITENS 17.018.0110 OU 17.018.0115</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</si>
  <si>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</si>
  <si>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TEXTURA ACRILICA NA COR BRANCA,ACABAMENTO FOSCO,PARA INTERIOR OU EXTERIOR,APLICADAS EM DUAS DEMAOS SOBRE CONCRETO,ALVENARIA,BLOCO DE CONCRETO,CIMENTO SEM AMIANTO OU REVESTIMENTO</t>
  </si>
  <si>
    <t>PINTURA A BASE DE RESINA ACRILICA SOBRE AZULEJOS E PASTILHAS EM AREAS INTERNAS E EXTERNAS,EM TRES DEMAOS</t>
  </si>
  <si>
    <t>PINTURA EM PEDRAS NATURAIS (ARDOSIA,PEDRA MINEIRA E ETC) A BASE DE RESINA ACRILICA,INCLUSIVE LIMPEZA E DUAS DEMAOS</t>
  </si>
  <si>
    <t>PINTURA SOBRE TELHAS CERAMICAS,COM IMPERMEABILIZANTE INCOLOR A BASE DE SILICONE,INCLUSIVE LIMPEZA E DUAS DEMAOS DE ACABAMENTO</t>
  </si>
  <si>
    <t>PINTURA COM TINTA LATEX SEMIBRILHANTE OU FOSCA,CLASSIFICACAO PREMIUM OU STANDARD,CONFORME ABNT NBR 15079,PARA INTERIOR OU EXTERIOR,SISTEMA TINTOMETRICO,INCLUSIVE LIXAMENTO,UMA DEMAO DE SELADOR ACRILICO E DUAS DEMAOS DE ACABAMENTO</t>
  </si>
  <si>
    <t>PINTURA COM TINTA LATEX SEMIBRILHANTE OU FOSCA,CLASSIFICACAO PREMIUM OU STANDARD,CONFORME ABNT NBR 15079,PARA INTERIOR OU EXTERIOR,SOBRE SUPERFICIE APICOADA,SISTEMA TINTOMETRICO,INCLUSIVE LIXAMENTO,UMA DEMAO DE SELADOR ACRILICO E DUAS DEMAOS DE ACABAMENTO</t>
  </si>
  <si>
    <t>PINTURA COM TINTA LATEX SEMIBRILHANTE OU FOSCA,CLASSIFICACAO PREMIUM OU STANDARD,CONFORME ABNT NBR 15079,PARA INTERIOR OU EXTERIOR,SISTEMA TINTOMETRICO,INCLUSIVE LIXAMENTO,UMA DEMAO DE SELADOR ACRILICO,DEMAO DE MEIA MASSA E DUAS DEMAOS DE ACABAMENTO</t>
  </si>
  <si>
    <t>PINTURA COM TINTA LATEX SEMIBRILHANTE OU FOSCA,CLASSIFICACAO PREMIUM OU STANDARD,CONFORME ABNT NBR 15079,PARA INTERIOR OU EXTERIOR,SISTEMA TINTOMETRICO,INCLUSIVE LIXAMENTO,UMA DEMAO DE SELADOR ACRILICO,UMA DEMAO DE MASSA ACRILICA E DUAS DEMAOS DE ACABAMENTO</t>
  </si>
  <si>
    <t>PINTURA COM TINTA LATEX SEMIBRILHANTE OU FOSCA,CLASSIFICACAO PREMIUM OU STANDARD,CONFORME ABNT NBR 15079,PARA INTERIOR OU EXTERIOR,SISTEMA TINTOMETRICO,INCLUSIVE LIXAMENTO,UMA DEMAO DE SELADOR ACRILICO,DUAS DEMAOS DE MASSA ACRILICA E DUAS DEMAOS DE ACABAMENTO</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</si>
  <si>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</si>
  <si>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</si>
  <si>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</si>
  <si>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</si>
  <si>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</si>
  <si>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</si>
  <si>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</si>
  <si>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 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</si>
  <si>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</si>
  <si>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</si>
  <si>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</si>
  <si>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</si>
  <si>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</si>
  <si>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</si>
  <si>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</si>
  <si>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</si>
  <si>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 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</si>
  <si>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</si>
  <si>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</si>
  <si>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</si>
  <si>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PINTURA ACRILICA,EPOXI,BORRACHA CLORADA E SEMELHANTES</t>
  </si>
  <si>
    <t>MARCACAO DE QUADRA DE ESPORTE OU VAGA DE GARAGEM COM TINTA A BASE DE BORRACHA CLORADA,COM UTILIZACAO DE SELADOR E SOLVENTE PROPRIO E FITA CREPE COMO LIMITADOR DE LINHAS,MEDIDA PELA 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</si>
  <si>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</si>
  <si>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</si>
  <si>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</si>
  <si>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 DE SINALIZACAO DE SOLO PARA EQUIPAMENTOS DE COMBATEA INCENDIO (EXTINTORES E HIDRANTES),EM QUADRADOS VERMELHOS DE (0,70X0,70)M E BORDAS AMARELAS DE 0,15M DE LARGURA,CONFORME ABNT NBR 16820</t>
  </si>
  <si>
    <t>LAVATORIO DE LOUCA BRANCA TIPO POPULAR,SEM LADRAO,COM MEDIDAS EM TORNO DE (47X35)CM,INCLUSIVE ACESSORIOS DE FIXACAO,FERRAGENS EM METAL CROMADO:SIFAO 1680 DE 1"X1.1/4",TORNEIRA PARA 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</si>
  <si>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 ESCOAMENTO 1603.RABICHO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</si>
  <si>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</si>
  <si>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t>
  </si>
  <si>
    <t>LAVATORIO DE LOUCA BRANCA TIPO MEDIO LUXO,COM LADRAO E MEDIDAS EM TORNO DE (55X45)CM,COM COLUNA,INCLUSIVE ACESSORIOS DEFIXACAO.FERRAGENS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</si>
  <si>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t>
  </si>
  <si>
    <t>LAVATORIO DE LOUCA BRANCA TIPO POPULAR,SEM LADRAO,COM MEDIDAS EM TORNO (55X45)CM,INCLUSIVE ACESSORIOS DE FIXACAO,TORNEIRA PARA LAVATORIO TIPO BANCA 1193 OU SIMILAR DE 1/2" EM METAL CROMADO E VALVULA DE ESCOAMENTO,SIFAO E RABICHO EM PVC.FORNECIMENTO</t>
  </si>
  <si>
    <t>LAVATORIO DE LOUCA BRANCA DE SOBREPOR,TIPO MEDIO LUXO,SEM LADRAO,C/MEDIDAS EM TORNO DE (53X43)CM.FERRAGENS EM METAL CROMADO:SIFAO 1680 1"X1.1/4",TORNEIRA PARA LAVATORIO TIPO BANCA 1193 OU SIMILAR DE 1/2" E VALVULA DE ESCOAMENTO 1600.RABICHO EM PVC.FORNECIMENTO</t>
  </si>
  <si>
    <t>LAVATORIO DE LOUCA BRANCA DE SOBREPOR,TIPO MEDIO LUXO,COM LADRAO,C/MEDIDAS EM TORNO DE (53X43)CM.FERRAGENS EM METAL CROMADO:SIFAO 1680 1"X1.1/4",TORNEIRA PARA LAVATORIO TIPO BANCA 1193 OU SIMILAR DE 1/2" E VALVULA DE ESCOAMENTO 1603.RABICHO EM PVC.FORNECIMENTO</t>
  </si>
  <si>
    <t>LAVATORIO DE LOUCA BRANCA DE EMBUTIR(CUBA),TIPO MEDIO LUXO,SEM LADRAO,C/MEDIDAS EM TORNO DE (52X39)CM.FERRAGENS EM METAL CROMADO:SIFAO 1680 1"X1.1/4",TORNEIRA PARA LAVATORIO TIPO BANCA 1193 OU SIMILAR DE 1/2" E VALVULA DE ESCOAMENTO 1600.RABICHO EM PVC.FORNECIMENTO</t>
  </si>
  <si>
    <t>LAVATORIO DE LOUCA BRANCA DE EMBUTIR(CUBA),TIPO MEDIO LUXO,COM LADRAO,C/MEDIDAS EM TORNO DE (52X39)CM.FERRAGENS EM METAL CROMADO:SIFAO 1680 1"X1.1/4",TORNEIRA PARA LAVATORIO TIPO BANCA 1193 OU SIMILAR DE 1/2" E VALVULA DE ESCOAMENTO 1603.RABICHO EM PVC.FORNECIMENTO</t>
  </si>
  <si>
    <t>CUBA DE LOUCA BRANCA,DE SOBREPOR,OVAL,EXCLUSIVE RABICHO,SIFAO,TORNEIRA E VALVULA DE ESCOAMENTO.FORNECIMENTO</t>
  </si>
  <si>
    <t>CUBA DE LOUCA BRANCA,DE SOBREPOR,OVAL,INCLUSIVE RABICHO EM METAL CROMADO,SIFAO EM METAL CROMADO,TORNEIRA PARA LAVATORIOTIPO BANCA 1193 OU SIMILAR DE 1/2" E VALVULA DE ESCOAMENTO.FORNECIMENTO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</si>
  <si>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</si>
  <si>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</si>
  <si>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 TORNO DE (59X44)CM,INCLUSIVE TUBO DE LIGACAO.FORNECIMENTO</t>
  </si>
  <si>
    <t>MICTORIO DE LOUCA BRANCA COM SIFAO INTEGRADO E MEDIDAS EM TORNO DE (33X28X53)CM,INCLUSIVE ACESSORIOS DE FIXACAO.FERRAGENS EM METAL CROMADO:REGISTRO DE PRESSAO 1416 DE 1/2" E TUBO DE LIGACAO DE 1/2".FORNECIMENTO</t>
  </si>
  <si>
    <t>VASO SANITARIO DE LOUCA BRANCA,TIPO POPULAR,COM CAIXA ACOPLADA,COMPLETO,C/MEDIDAS EM TORNO DE (35X65X35)CM,INCLUSIVE ASSENTO PLASTICO TIPO POPULAR,BOLSA DE LIGACAO,RABICHO EM PVC E ACESSORIOS DE FIXACAO.FORNECIMENTO</t>
  </si>
  <si>
    <t>VASO SANITARIO DE LOUCA BRANCA,TIPO MEDIO LUXO,COM CAIXA ACOPLADA,INCLUSIVE RABICHO CROMADO DE 40CM,COM SAIDA DE 1/2",BOLSA DE LIGACAO E ACESSORIOS DE FIXACAO.FORNECIMENTO</t>
  </si>
  <si>
    <t>VASO SANITARIO DE LOUCA BRANCA,CONVENCIONAL,TIPO POPULAR,C/MEDIDAS EM TORNO DE (37X47X38)CM,INCLUSIVE ASSENTO PLASTICO TIPO POPULAR,CAIXA DE DESCARGA PLASTICA EXTERNA COMPLETA,TUBO DE DESCARGA LONGO,BOLSA DE LIGACAO E ACESSORIOS DE FIXACAO.FORNECIMENTO</t>
  </si>
  <si>
    <t>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</si>
  <si>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VASO SANITARIO DE LOUCA BRANCA OU BRANCO GELO,PARA PESSOAS COM NECESSIDADES ESPECIFICAS,INCLUSIVE ASSENTO ESPECIAL,BOLSA DE LIGACAO E ACESSORIOS DE FIXACAO.FORNECIMENTO</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</si>
  <si>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</si>
  <si>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 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</si>
  <si>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</si>
  <si>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</si>
  <si>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</si>
  <si>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</si>
  <si>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</si>
  <si>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</si>
  <si>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</si>
  <si>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</si>
  <si>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 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</si>
  <si>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</si>
  <si>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</si>
  <si>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</si>
  <si>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</si>
  <si>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</si>
  <si>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</si>
  <si>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</si>
  <si>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LAVATORIO DE LOUCA BRANCA,TIPO POPULAR,SEM LADRAO,COM MEDIDAS EM TORNO DE 55X45CM,INCLUSIVE ACESSORIOS DE FIXACAO.FORNECIMENTO</t>
  </si>
  <si>
    <t>VASO SANITARIO DE LOUCA BRANCA,CONVENCIONAL,TIPO POPULAR,COM MEDIDAS EM TORNO DE 37X47X38CM,INCLUSIVE ACESSORIOS DE FIXACAO.FORNECIMENTO</t>
  </si>
  <si>
    <t>VASO SANITARIO DE LOUCA BRANCA,INFANTIL,INCLUSIVE ACESSORIOS 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</si>
  <si>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</si>
  <si>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</si>
  <si>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</si>
  <si>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</si>
  <si>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</si>
  <si>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</si>
  <si>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</si>
  <si>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</si>
  <si>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</si>
  <si>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</si>
  <si>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</si>
  <si>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</si>
  <si>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</si>
  <si>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</si>
  <si>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BRACO EM ALUMINIO DE 1/2",PARA CHUVEIRO ELETRICO.FORNECIMENTO</t>
  </si>
  <si>
    <t>DUCHINHA MANUAL,COM REGISTRO DE PRESSAO 1/2" CROMADO,RABICHO CROMADO,SUPORTE BRANCO,PISTOLA BRANCA,BUCHAS E PARAFUSOS PARA FIXACAO.FORNECIMENTO</t>
  </si>
  <si>
    <t>CHUVEIRO ESTAMPADO,ARTICULADO,COM BRACO DE 1/2" E 1 REGISTRO 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</si>
  <si>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</si>
  <si>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</si>
  <si>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</si>
  <si>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</si>
  <si>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</si>
  <si>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</si>
  <si>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</si>
  <si>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</si>
  <si>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 SIMILAR DE 1/2"X17CM APROXIMADAMENTE,EM METAL CROMADO.FORNECIMENTO</t>
  </si>
  <si>
    <t>TORNEIRA HOSPITALAR,ACIONADA POR ALAVANCA,TIPO PAREDE,DE 1/2"X28CM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</si>
  <si>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</si>
  <si>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</si>
  <si>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</si>
  <si>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TORNEIRA PARA JARDIM,DE 3/4"X10CM APROXIMADAMENTE,EM METAL CROMADO.FORNECIMENTO</t>
  </si>
  <si>
    <t>TORNEIRA PARA JARDIM,DE 1/2"X10CM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</si>
  <si>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</si>
  <si>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</si>
  <si>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</si>
  <si>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</si>
  <si>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</si>
  <si>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</si>
  <si>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</si>
  <si>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TORNEIRA PARA LAVATORIO,DE MESA,COM ALAVANCA,ACIONAMENTO COM LEVE PRESSAO MANUAL E FECHAMENTO AUTOMATICO,ACABAMENTO CROMADO,PARA PESSOAS COM NECESSIDADES ESPECIFICAS,CONFORME ABNTNBR 9050.FORNECIMENTO</t>
  </si>
  <si>
    <t>TORNEIRA DE BOIA EM PLASTICO,PARA CAIXA D'AGUA,DE 1/2".FORNECIMENTO E COLOCACAO</t>
  </si>
  <si>
    <t>TORNEIRA DE BOIA EM PLASTICO,PARA CAIXA D'AGUA,DE 3/4".FORNECIMENTO E COLOCACAO</t>
  </si>
  <si>
    <t>TORNEIRA DE BOIA,EM BRONZE,DE PRESSAO,DE 3/4".FORNECIMENTO E COLOCACAO</t>
  </si>
  <si>
    <t>TORNEIRA DE BOIA,EM BRONZE,DE PRESSAO,DE 1".FORNECIMENTO E COLOCACAO</t>
  </si>
  <si>
    <t>TORNEIRA DE BOIA,EM BRONZE,DE PRESSAO,DE 1.1/4".FORNECIMENTOE COLOCACAO</t>
  </si>
  <si>
    <t>TORNEIRA DE BOIA,EM BRONZE,DE PRESSAO,DE 1.1/2".FORNECIMENTO 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</si>
  <si>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</si>
  <si>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</si>
  <si>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</si>
  <si>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</si>
  <si>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</si>
  <si>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</si>
  <si>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</si>
  <si>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SIFAO FLEXIVEL EM PVC,DE 1"X40MM,PARA PIA OU LAVATORIO.FORNECIMENTO</t>
  </si>
  <si>
    <t>SIFAO RIGIDO EM PVC,DE 1"X40MM,PARA PIA OU LAVATORIO.FORNECIMENTO</t>
  </si>
  <si>
    <t>SIFAO SANFONADO EM PVC COM ACABAMENTO CROMADO,UNIVERSAL.FORNECIMENTO</t>
  </si>
  <si>
    <t>RABICHO,EM METAL CROMADO,DE 40CM,COM SAIDA DE 1/2".FORNECIMENTO</t>
  </si>
  <si>
    <t>RABICHO,EM METAL CROMADO,DE 30CM,COM SAIDA DE 1/2".FORNECIMENTO</t>
  </si>
  <si>
    <t>TUBO DE LIGACAO PARA VASO SANITARIO,COM ANEL EXPANSOR,EM METAL CROMADO.FORNECIMENTO</t>
  </si>
  <si>
    <t>TUBO DE DESCARGA TIPO LONGO,DE 1.1/2",EM PVC,PARA CAIXA DE DESCARGA EXTERNA.FORNECIMENTO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</si>
  <si>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</si>
  <si>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</si>
  <si>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</si>
  <si>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</si>
  <si>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</si>
  <si>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</si>
  <si>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GRELHA DE ACO INOX, 15X15CM,SISTEMA ROTATIVO,COM CAIXILHO.FORNECIMENTO</t>
  </si>
  <si>
    <t>MISTURADOR MONOCOMANDO PARA CHUVEIRO AP/BP ALTA VAZAO 3/4",COM ACABAMENTO MONOCOMANDO DE ALAVANCA EM METAL CROMADO,PARAPESSOAS COM NECESSIDADES ESPECIFICAS.FORNECIMENTO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</si>
  <si>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</si>
  <si>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</si>
  <si>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</si>
  <si>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</si>
  <si>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</si>
  <si>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</si>
  <si>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</si>
  <si>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</si>
  <si>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</si>
  <si>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</si>
  <si>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</si>
  <si>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</si>
  <si>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</si>
  <si>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</si>
  <si>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</si>
  <si>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</si>
  <si>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</si>
  <si>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</si>
  <si>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AQUECEDOR ELETRICO DE ACUMULACAO,AUTOMATICO,CAPACIDADE DE 100L,EM COBRE.FORNECIMENTO</t>
  </si>
  <si>
    <t>AQUECEDOR ELETRICO DE ACUMULACAO,AUTOMATICO,CAPACIDADE DE 200L,EM COBRE.FORNECIMENTO</t>
  </si>
  <si>
    <t>AQUECEDOR ELETRICO DE ACUMULACAO,AUTOMATICO,CAPACIDADE DE 500L,EM COBRE.FORNECIMENTO</t>
  </si>
  <si>
    <t>AQUECEDOR ELETRICO DE ACUMULACAO,AUTOMATICO,CAPACIDADE DE 750L,EM COBRE.FORNECIMENTO</t>
  </si>
  <si>
    <t>AQUECEDOR ELETRICO DE ACUMULACAO,AUTOMATICO,CAPACIDADE DE 1.000L,EM COBRE.FORNECIMENTO</t>
  </si>
  <si>
    <t>FOGAO A GAS,INDUSTRIAL,COM 6 BOCAS,FORNO,GRELHA DE 40X40CM E PERFIL DE 5CM.FORNECIMENTO</t>
  </si>
  <si>
    <t>FOGAO A GAS,INDUSTRIAL,COM 4 BOCAS,FORNO,GRELHA DE 30X30CM E 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</si>
  <si>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</si>
  <si>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</si>
  <si>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</si>
  <si>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</si>
  <si>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</si>
  <si>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</si>
  <si>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</si>
  <si>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</si>
  <si>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</si>
  <si>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</si>
  <si>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 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</si>
  <si>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</si>
  <si>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PORTA CACAMBA,LIXEIRA,DE ACO INOXIDAVEL,CHAPA 18.304,MEDINDO APROXIMADAMENTE (300X300)MM.FORNECIMENTO E COLOCACAO</t>
  </si>
  <si>
    <t>TANQUE DE ACO INOXIDAVEL,EM CHAPA 22.304,MEDINDO APROXIMADAMENTE (520X540X300)MM,CAPACIDADE DE 30L,COM ESFREGADOR,EXCLUSIVE TORNEIRA.FORNECIMENTO</t>
  </si>
  <si>
    <t>TANQUE INDUSTRIAL EM ACO INOXIDAVEL AISI 304,PARA LAVAGEM DE 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</si>
  <si>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</si>
  <si>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</si>
  <si>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</si>
  <si>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</si>
  <si>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</si>
  <si>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</si>
  <si>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</si>
  <si>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</si>
  <si>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COLETIVO DE ACO INOXIDAVEL COM 1.000MM DE SECAO EM CHAPA 20.304,PARA 2 PONTOS DE AGUA,CRIVO DE SAIDA EM 1.1/4",EXCLUSIVE TORNEIRAS.FORNECIMENTO E COLOCACAO</t>
  </si>
  <si>
    <t>LAVATORIO INDUSTRIAL EM ACO INOXIDAVEL AISI 304,MEDINDO APROXIMADAMENTE (400X405X280)MM,INCLUSIVE BICA,VALVULA DE ACIONAMENTO E KIT DE INSTALACAO COMPREENDENDO: PARAFUSOS,BUCHAS EVALVULA.FORNECIMENTO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</si>
  <si>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</si>
  <si>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</si>
  <si>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</si>
  <si>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1.1/4",INCLUSIVE FIXACAO COM PARAFUSOS INOXIDAVEIS E BUCHAS PLASTICAS,COM 80CM,PARA PESSOAS COM NECESSIDADES ESPECIFICAS.FORNECIMENTO E COLOCACAO</t>
  </si>
  <si>
    <t>BARRA DE APOIO EM ACO INOXIDAVEL AISI 304,TUBO DE 1 1/4",INCLUSIVE FIXACAO COM PARAFUSOS INOXIDAVEIS E BUCHAS PLASTICAS,COM 60CM,PARA PESSOAS COM NECESSIDADES ESPECIFICAS.FORNECIMENTO E COLOCACAO</t>
  </si>
  <si>
    <t>BARRA DE APOIO EM ACO INOXIDAVEL AISI 304,TUBO DE 1 1/4",INCLUSIVE FIXACAO COM PARAFUSOS INOXIDAVEIS E BUCHAS PLASTICAS,COM 70CM,PARA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</si>
  <si>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</si>
  <si>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</si>
  <si>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 E BUCHAS PLASTICAS,COM 80CM,PARA PESSOAS COM NECESSIDADES ESPECIFICAS.FORNECIMENTO E COLOCACAO</t>
  </si>
  <si>
    <t>BARRA DE APOIO(PUXADOR HORIZONTAL/VERTICAL)EM ACO INOXIDAVEL AISI 304,TUBO DE 1 1/4",INCLUSIVE FIXACAO COM PARAFUSOS INOXIDAVEIS E BUCHAS PLASTICAS,COM 40CM,PARA PORTAS DE SANITARIOS,VESTIARIOS E QUARTOS ACESSIVEIS EM LOCAIS DE HOSPEDAGEM E DE SAUDE.FORNECIMENTO E INSTALACAO</t>
  </si>
  <si>
    <t>BARRA DE APOIO FIXA AO PISO,EM ACO INOXIDAVEL AISI 304,TUBODE 1.1/4",INCLUSIVE FIXACAO COM PARAFUSOS INOXIDAVEIS E BUCHAS PLASTICAS,COM 75X80CM,PARA PESSOAS COM NECESSIDADES ESPECIFICAS.FORNECIMENTO E COLOCACAO</t>
  </si>
  <si>
    <t>BARRA DE APOIO LATERAL,PISO PAREDE,EM ACO INOXIDAVEL AISI 304,TUBO DE 1 1/4",INCLUSIVE FIXACAO COM PARAFUSOS INOXIDAVEIS E BUCHAS PLASTICAS,COM 75X80CM,PARA PESSOAS COM NECESSIDADES ESPECIFICAS.FORNECIMENTO E COLOCACAO</t>
  </si>
  <si>
    <t>BANCO ARTICULADO,COM CANTOS ARREDONDADOS E SUPERFICIE ANTIDERRAPANTE IMPERMEAVEL,DIMENSOES MINIMAS 0,45X0,70M,EM ACO INOXIDAVEL AISI 304,TUBO DE 1 1/4",PARA PESSOAS COM NECESSIDADES ESPECIFICAS.FORNCIMENTO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</si>
  <si>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</si>
  <si>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</si>
  <si>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</si>
  <si>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</si>
  <si>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</si>
  <si>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</si>
  <si>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</si>
  <si>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</si>
  <si>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</si>
  <si>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 VIDRO PLUMBIFERO.FORNECIMENTO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</si>
  <si>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</si>
  <si>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 ESPESSURA,INCLUSIVE ELEMENTOS DE FIXACAO.FORNECIMENTO E COLOCACAO</t>
  </si>
  <si>
    <t>SUPORTE PARA PORTA SORO DE TETO,FIXO,COM 4 GANCHOS.FORNECIMENTO</t>
  </si>
  <si>
    <t>PASSA-CHASSIS DE 2 PORTAS,CONSTRUIDO EM CHAPA DE ACO TRATADO E PINTADO NA COR CINZA MARTELADO,PARA SER EMBUTIDO NA PAREDE ENTRE A CAMARA ESCURA E A SALA DE RAIOS-X,MEDINDO H=60CM,L=30CM,C=45CM.FORNECIMENTO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</si>
  <si>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</si>
  <si>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</si>
  <si>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CAIXA DE DESCARGA DE PLASTICO,DE EMBUTIR,COM ESPELHO CROMADO.FORNECIMENTO</t>
  </si>
  <si>
    <t>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</si>
  <si>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t>
  </si>
  <si>
    <t>BEBEDOURO OU LAVATORIO DE CONCRETO,FUNDIDO NO LOCAL,COM SECAO EM CALHA PRISMATICA,LARGURA DE 0,40M,REBORDA COM 0,25M DEALTURA,MEDIDOS INTERNAMENTE EM OSSO,REVESTIMENTO DE AZULEJOS 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</si>
  <si>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</si>
  <si>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 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</si>
  <si>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</si>
  <si>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 EXTERNAMENTE,E VALVULA DE ESCOAMENTO 1604 EM METAL CROMADO,EXCLUSIVE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</si>
  <si>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</si>
  <si>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BALCAO PARA PASSAGEM DE ALIMENTOS,EM CONCRETO APARENTE,GUARNICAO DE MADEIRA DE LEI,CONFORME PROJETO Nº6020/EMOP,EXCLUSIVE PINTURA</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</si>
  <si>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</si>
  <si>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</si>
  <si>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BALCAO DE ATENDIMENTO EM CONCRETO APARENTE,JANELA GUILHOTINA EM 3 MODULOS EM MADEIRA DE LEI,CONFORME PROJETO Nº6022/EMOP,EXCLUSIVE FERRAGENS E PINTURA.FORNECIMENTO E COLOCACAO</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</si>
  <si>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</si>
  <si>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</si>
  <si>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</si>
  <si>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</si>
  <si>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 16236.FORNECIMENTO</t>
  </si>
  <si>
    <t>BEBEDOURO EM ACO INOXIDAVEL,MODELO INDUSTRIAL,COM 4 TORNEIRAS,CAPACIDADE DE RESERVATORIO DE 200L E VAZAO MINIMA DE 30L/H,CONFORME ABNT NBR 16236.FORNECIMENTO</t>
  </si>
  <si>
    <t>BEBEDOURO ELETRICO,110/220V,DE MESA,PARA GARRAFAO (EXCLUSIVE ESTE),COM DUAS SAIDAS,AGUA GELADA E TEMPERATURA AMBIENTE,CONFORME ABNT NBR 16236.FORNECIMENTO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</si>
  <si>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</si>
  <si>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</si>
  <si>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</si>
  <si>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</si>
  <si>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</si>
  <si>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</si>
  <si>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</si>
  <si>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</si>
  <si>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</si>
  <si>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</si>
  <si>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MESA DE AUTOPSIA OU NECROPSIA COM LAVATORIO E RECIPIENTE PARA COLETA DE MATERIAIS.FORNECIMENTO</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</si>
  <si>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</si>
  <si>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</si>
  <si>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</si>
  <si>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</si>
  <si>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</si>
  <si>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</si>
  <si>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</si>
  <si>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LUMINARIA DE EMERGENCIA DE SOBREPOR,EM PLASTICO,EQUIPADA COM BATERIA SELADA RECARREGAVEL COM 60 LAMPADAS EM LED. FORNECIMENTO E COLOCACAO</t>
  </si>
  <si>
    <t>LUMINARIA DE EMERGENCIA DE SOBREPOR,EM PLASTICO,EQUIPADA COM BATERIA SELADA RECARREGAVEL COM 30 LAMPADAS EM LED. FORNECIMENTO E COLOCACAO</t>
  </si>
  <si>
    <t>PLACA DE SINALIZACAO AUTONOMA,EM LED,PERSONALIZADA(NAO FUME),110/220V,COM DIMENSOES APROXIMADAS DE (22X11,6)CM.FORNECIMENTO E COLOCACAO</t>
  </si>
  <si>
    <t>LANTERNA DE SEGURANCA,TIPO GIRATORIA,PARA CAMARA ESCURA,COMFILTRO VERMELHO,EM ESTRUTURA DE ACO PINTADO.FORNECIMENTO E COLOCACAO</t>
  </si>
  <si>
    <t>PRISMA BICOLOR DE SINALIZACAO PARA PORTAS DE SALA DE RAIO-X.FORNECIMENTO E COLOCACAO</t>
  </si>
  <si>
    <t>BALIZADOR DE EMBUTIR EM ALUMINIO PINTADO,PARA UMA LAMPADA LED DE 4,5W,INCLUSIVE ESTA.FORNECIMENTO E COLOCACAO</t>
  </si>
  <si>
    <t>BALIZADOR TIPO POSTE EM ALUMINIO PINTADO,PARA UMA LAMPADA LED DE 9W,INCLUSIVE ESTA.FORNECIMENTO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</si>
  <si>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</si>
  <si>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</si>
  <si>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</si>
  <si>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</si>
  <si>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</si>
  <si>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</si>
  <si>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 DE VIDRO TRANSPARENTE,CORPO E GRADE EM ALUMINIO FUNDIDO,PARA LAMPADA LED ATE 25W,MISTA OU VAPOR DE MERCURIO ATE 250W,PARA COLOCACAO EM TETO,EXCLUSIVE LAMPADA.FORNECIMENTO E COLOCACAO</t>
  </si>
  <si>
    <t>LUMINARIA A PROVA DE GASES,VAPORES E POS,HERMETICA,COM LENTE 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</si>
  <si>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</si>
  <si>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</si>
  <si>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</si>
  <si>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</si>
  <si>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 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</si>
  <si>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</si>
  <si>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</si>
  <si>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</si>
  <si>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</si>
  <si>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</si>
  <si>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</si>
  <si>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 DE ALTO FATOR DE POTENCIA E LAMPADA FLUORESCENTE DE 1X16W.FORNECIMENTO E COLOCACAO</t>
  </si>
  <si>
    <t>LUMINARIA DE SOBREPOR,FIXADA EM LAJE OU FORRO,TIPO CALHA,CHANFRADA OU PRISMATICA,COMPLETA,EQUIPADA COM REATOR ELETRONICO DE ALTO FATOR DE POTENCIA E LAMPADA FLUORESCENTE DE 1X18W.FORNECIMENTO E COLOCACAO</t>
  </si>
  <si>
    <t>LUMINARIA DE SOBREPOR,FIXADA EM LAJE OU FORRO,TIPO CALHA,CHANFRADA OU PRISMATICA,COMPLETA,EQUIPADA COM REATOR ELETRONICO DE ALTO FATOR DE POTENCIA E LAMPADA FLUORESCENTE DE 1X20W.FORNECIMENTO E COLOCACAO</t>
  </si>
  <si>
    <t>LUMINARIA DE SOBREPOR,FIXADA EM LAJE OU FORRO,TIPO CALHA,CHANFRADA OU PRISMATICA,COMPLETA,EQUIPADA COM REATOR ELETRONICO DE ALTO FATOR DE POTENCIA E LAMPADA FLUORESCENTE DE 1X32W.FORNECIMENTO E COLOCACAO</t>
  </si>
  <si>
    <t>LUMINARIA DE SOBREPOR,FIXADA EM LAJE OU FORRO,TIPO CALHA,CHANFRADA OU PRISMATICA,COMPLETA,EQUIPADA COM REATOR ELETRONICO DE ALTO FATOR DE POTENCIA E LAMPADA FLUORESCENTE DE 1X36W.FORNECIMENTO E COLOCACAO</t>
  </si>
  <si>
    <t>LUMINARIA DE SOBREPOR,FIXADA EM LAJE OU FORRO,TIPO CALHA,CHANFRADA OU PRISMATICA,COMPLETA,EQUIPADA COM REATOR ELETRONICO DE ALTO FATOR DE POTENCIA E LAMPADA FLUORESCENTE DE 1X40W.FORNECIMENTO E COLOCACAO</t>
  </si>
  <si>
    <t>LUMINARIA DE SOBREPOR,FIXADA EM LAJE OU FORRO,TIPO CALHA,CHANFRADA OU PRISMATICA,COMPLETA,EQUIPADA COM REATOR ELETRONICO DE ALTO FATOR DE POTENCIA E LAMPADA FLUORESCENTE DE 2X16W.FORNECIMENTO E COLOCACAO</t>
  </si>
  <si>
    <t>LUMINARIA DE SOBREPOR,FIXADA EM LAJE OU FORRO,TIPO CALHA,CHANFRADA OU PRISMATICA,COMPLETA,EQUIPADA COM REATOR ELETRONICO DE ALTO FATOR DE POTENCIA E LAMPADA FLUORESCENTE DE 2X18W.FORNECIMENTO E COLOCACAO</t>
  </si>
  <si>
    <t>LUMINARIA DE SOBREPOR,FIXADA EM LAJE OU FORRO,TIPO CALHA,CHANFRADA OU PRISMATICA,COMPLETA,EQUIPADA COM REATOR ELETRONICO DE ALTO FATOR DE POTENCIA E LAMPADA FLUORESCENTE DE 2X20W.FORNECIMENTO E COLOCACAO</t>
  </si>
  <si>
    <t>LUMINARIA DE SOBREPOR,FIXADA EM LAJE OU FORRO,TIPO CALHA,CHANFRADA OU PRISMATICA,COMPLETA,EQUIPADA COM REATOR ELETRONICO DE ALTO FATOR DE POTENCIA E LAMPADA FLUORESCENTE DE 2X32W.FORNECIMENTO E COLOCACAO</t>
  </si>
  <si>
    <t>LUMINARIA DE SOBREPOR,FIXADA EM LAJE OU FORRO,TIPO CALHA,CHANFRADA OU PRISMATICA,COMPLETA,EQUIPADA COM REATOR ELETRONICO DE ALTO FATOR DE POTENCIA E LAMPADA FLUORESCENTE DE 2X36W.FORNECIMENTO E COLOCACAO</t>
  </si>
  <si>
    <t>LUMINARIA DE SOBREPOR,FIXADA EM LAJE OU FORRO,TIPO CALHA,CHANFRADA OU PRISMATICA,COMPLETA,EQUIPADA COM REATOR ELETRONICO DE ALTO FATOR DE POTENCIA E LAMPADA FLUORESCENTE DE 2X40W.FORNECIMENTO E COLOCACAO</t>
  </si>
  <si>
    <t>LUMINARIA DE SOBREPOR,FIXADA EM LAJE OU FORRO,TIPO CALHA,CHANFRADA OU PRISMATICA,COMPLETA,EQUIPADA COM REATOR ELETRONICO DE ALTO FATOR DE POTENCIA E LAMPADA FLUORESCENTE DE 3X16W.FORNECIMENTO E COLOCACAO</t>
  </si>
  <si>
    <t>LUMINARIA DE SOBREPOR,FIXADA EM LAJE OU FORRO,TIPO CALHA,CHANFRADA OU PRISMATICA,COMPLETA,EQUIPADA COM REATOR ELETRONICO DE ALTO FATOR DE POTENCIA E LAMPADA FLUORESCENTE DE 3X18W.FORNECIMENTO E COLOCACAO</t>
  </si>
  <si>
    <t>LUMINARIA DE SOBREPOR,FIXADA EM LAJE OU FORRO,TIPO CALHA,CHANFRADA OU PRISMATICA,COMPLETA,EQUIPADA COM REATOR ELETRONICO DE ALTO FATOR DE POTENCIA E LAMPADA FLUORESCENTE DE 3X20W.FORNECIMENTO E COLOCACAO</t>
  </si>
  <si>
    <t>LUMINARIA DE SOBREPOR,FIXADA EM LAJE OU FORRO,TIPO CALHA,CHANFRADA OU PRISMATICA,COMPLETA,EQUIPADA COM REATOR ELETRONICO DE ALTO FATOR DE POTENCIA E LAMPADA FLUORESCENTE DE 3X32W.FORNECIMENTO E COLOCACAO</t>
  </si>
  <si>
    <t>LUMINARIA DE SOBREPOR,FIXADA EM LAJE OU FORRO,TIPO CALHA,CHANFRADA OU PRISMATICA,COMPLETA,EQUIPADA COM REATOR ELETRONICO DE ALTO FATOR DE POTENCIA E LAMPADA FLUORESCENTE DE 3X36W.FORNECIMENTO E COLOCACAO</t>
  </si>
  <si>
    <t>LUMINARIA DE SOBREPOR,FIXADA EM LAJE OU FORRO,TIPO CALHA,CHANFRADA OU PRISMATICA,COMPLETA,EQUIPADA COM REATOR ELETRONICO DE ALTO FATOR DE POTENCIA E LAMPADA FLUORESCENTE DE 3X40W.FORNECIMENTO E COLOCACAO</t>
  </si>
  <si>
    <t>LUMINARIA DE SOBREPOR,FIXADA EM LAJE OU FORRO,TIPO CALHA,CHANFRADA OU PRISMATICA,COMPLETA,EQUIPADA COM REATOR ELETRONICO DE ALTO FATOR DE POTENCIA E LAMPADA FLUORESCENTE DE 4X16W.FORNECIMENTO E COLOCACAO</t>
  </si>
  <si>
    <t>LUMINARIA DE SOBREPOR,FIXADA EM LAJE OU FORRO,TIPO CALHA,CHANFRADA OU PRISMATICA,COMPLETA,EQUIPADA COM REATOR ELETRONICO DE ALTO FATOR DE POTENCIA E LAMPADA FLUORESCENTE DE 4X18W.FORNECIMENTO E COLOCACAO</t>
  </si>
  <si>
    <t>LUMINARIA DE SOBREPOR,FIXADA EM LAJE OU FORRO,TIPO CALHA,CHANFRADA OU PRISMATICA,COMPLETA,EQUIPADA COM REATOR ELETRONICO DE ALTO FATOR DE POTENCIA E LAMPADA FLUORESCENTE DE 4X20W.FORNECIMENTO E COLOCACAO</t>
  </si>
  <si>
    <t>LUMINARIA DE SOBREPOR,FIXADA EM LAJE OU FORRO,TIPO CALHA,CHANFRADA OU PRISMATICA,COMPLETA,EQUIPADA COM REATOR ELETRONICO DE ALTO FATOR DE POTENCIA E LAMPADA FLUORESCENTE DE 4X32W.FORNECIMENTO E COLOCACAO</t>
  </si>
  <si>
    <t>LUMINARIA DE SOBREPOR,FIXADA EM LAJE OU FORRO,TIPO CALHA,CHANFRADA OU PRISMATICA,COMPLETA,EQUIPADA COM REATOR ELETRONICO DE ALTO FATOR DE POTENCIA E LAMPADA FLUORESCENTE DE 4X36W.FORNECIMENTO E COLOCACAO</t>
  </si>
  <si>
    <t>LUMINARIA DE SOBREPOR,FIXADA EM LAJE OU FORRO,TIPO CALHA,CHANFRADA OU PRISMATICA,COMPLETA,EQUIPADA COM REATOR ELETRONICO 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</si>
  <si>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</si>
  <si>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</si>
  <si>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 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</si>
  <si>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</si>
  <si>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 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</si>
  <si>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</si>
  <si>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</si>
  <si>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</si>
  <si>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</si>
  <si>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 TRATADA E PINTURA ELETROSTATICA BRANCA,REFLETOR EM ALUMINIO 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</si>
  <si>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</si>
  <si>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 TRATADA E PINTURA ELETROSTATICA BRANCA,REFLETOR EM ALUMINIO DE ALTO BRILHO,COM REATOR DE ALTO FATOR DE POTENCIA,BI-VOLT.FORNECIMENTO E COLOCACAO</t>
  </si>
  <si>
    <t>LUMINARIA DE EMBUTIR,FIXADA EM GESSO,PARA LAMPADA LED DE 25W (INCLUSIVE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</si>
  <si>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</si>
  <si>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</si>
  <si>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 LAMPADA.FORNECIMENTO E COLOCACAO</t>
  </si>
  <si>
    <t>ARANDELA TIPO "MEIA-LUA",VIDRO ACETINADO,COR BRANCA,EXCLUSIVE LAMPADA.FORNECIMENTO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</si>
  <si>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</si>
  <si>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 DE 1 X 18W. FORNECIMENTO E COLOCACAO</t>
  </si>
  <si>
    <t>LUMINARIA DE SOBREPOR, FIXADA EM LAJE OU FORRO, TIPO CALHA,CHANFRADA OU PRISMATICA, COMPLETA, COM LAMPADA LED TUBULAR DE 2 X 9W. FORNECIMENTO E COLOCACAO</t>
  </si>
  <si>
    <t>LUMINARIA DE SOBREPOR, FIXADA EM LAJE OU FORRO, TIPO CALHA,CHANFRADA OU PRISMATICA, COMPLETA, COM LAMPADA LED TUBULAR DE 2 X 18W. FORNECIMENTO E COLOCACAO</t>
  </si>
  <si>
    <t>LUMINARIA DE SOBREPOR, FIXADA EM LAJE OU FORRO, TIPO CALHA,CHANFRADA OU PRISMATICA, COMPLETA, COM LAMPADA LED TUBULAR DE 3 X 9W. FORNECIMENTO E COLOCACAO</t>
  </si>
  <si>
    <t>LUMINARIA DE SOBREPOR, FIXADA EM LAJE OU FORRO, TIPO CALHA,CHANFRADA OU PRISMATICA, COMPLETA, COM LAMPADA LED TUBULAR DE 3 X 18W.FORNECIMENTO E COLOCACAO</t>
  </si>
  <si>
    <t>LUMINARIA DE SOBREPOR, FIXADA EM LAJE OU FORRO, TIPO CALHA,CHANFRADA OU PRISMATICA, COMPLETA, COM LAMPADA LED TUBULAR DE 4 X 9W.FORNECIMENTO E COLOCACAO</t>
  </si>
  <si>
    <t>LUMINARIA DE SOBREPOR, FIXADA EM LAJE OU FORRO, TIPO CALHA,CHANFRADA OU PRISMATICA, COMPLETA, COM LAMPADA LED TUBULAR 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</si>
  <si>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</si>
  <si>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</si>
  <si>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</si>
  <si>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</si>
  <si>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</si>
  <si>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 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</si>
  <si>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</si>
  <si>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</si>
  <si>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</si>
  <si>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</si>
  <si>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</si>
  <si>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</si>
  <si>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</si>
  <si>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</si>
  <si>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</si>
  <si>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</si>
  <si>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</si>
  <si>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</si>
  <si>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</si>
  <si>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</si>
  <si>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</si>
  <si>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</si>
  <si>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</si>
  <si>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</si>
  <si>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 15KV,REFRIGERACAO A OLEO MINERAL OU SILICONE,LIQUIDO ISOLANTE,TENSAO PRIMARIA DE 13,8KV,TENSAO SECUNDARIA DE 220/127V-60HZ,NBI 95KV,GRAU DE PROTECAO IP 54,COM ACESSORIOS.FORNECIMENTO E COLOCACAO</t>
  </si>
  <si>
    <t>TRANSFORMADOR DE DISTRIBUICAO DE 300KVA,TIPO PEDESTAL,CLASSE 15KV,REFRIGERACAO A OLEO MINERAL OU SILICONE,LIQUIDO ISOLANTE,TENSAO PRIMARIA DE 13,8KV,TENSAO SECUNDARIA DE 220/127V-60HZ,NBI 95KV,GRAU DE PROTECAO IP 54,COM ACESSORIOS.FORNECIMENTO E COLOCACAO</t>
  </si>
  <si>
    <t>TRANSFORMADOR DE DISTRIBUICAO DE 500KVA,TIPO PEDESTAL,CLASSE 15KV,REFRIGERACAO A OLEO MINERAL OU SILICONE,LIQUIDO ISOLANTE,TENSAO PRIMARIA DE 13,8KV,TENSAO SECUNDARIA DE 220/127V-60HZ,NBI 95KV,GRAU DE PROTECAO IP 54,COM ACESSORIOS.FORNECIMENTO E COLOCACAO</t>
  </si>
  <si>
    <t>TRANSFORMADOR DE DISTRIBUICAO DE 750KVA,TIPO PEDESTAL,CLASSE 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</si>
  <si>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</si>
  <si>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</si>
  <si>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</si>
  <si>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</si>
  <si>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</si>
  <si>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</si>
  <si>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</si>
  <si>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</si>
  <si>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</si>
  <si>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</si>
  <si>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</si>
  <si>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</si>
  <si>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</si>
  <si>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</si>
  <si>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</si>
  <si>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</si>
  <si>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</si>
  <si>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</si>
  <si>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</si>
  <si>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</si>
  <si>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</si>
  <si>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</si>
  <si>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</si>
  <si>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</si>
  <si>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</si>
  <si>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</si>
  <si>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</si>
  <si>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</si>
  <si>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</si>
  <si>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</si>
  <si>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</si>
  <si>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</si>
  <si>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</si>
  <si>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</si>
  <si>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</si>
  <si>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</si>
  <si>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</si>
  <si>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</si>
  <si>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</si>
  <si>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</si>
  <si>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</si>
  <si>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</si>
  <si>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</si>
  <si>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</si>
  <si>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</si>
  <si>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</si>
  <si>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</si>
  <si>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</si>
  <si>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</si>
  <si>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</si>
  <si>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</si>
  <si>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</si>
  <si>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</si>
  <si>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</si>
  <si>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</si>
  <si>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</si>
  <si>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</si>
  <si>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</si>
  <si>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</si>
  <si>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</si>
  <si>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</si>
  <si>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</si>
  <si>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</si>
  <si>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</si>
  <si>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</si>
  <si>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</si>
  <si>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</si>
  <si>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</si>
  <si>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</si>
  <si>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</si>
  <si>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</si>
  <si>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</si>
  <si>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</si>
  <si>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</si>
  <si>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</si>
  <si>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</si>
  <si>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</si>
  <si>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</si>
  <si>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</si>
  <si>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</si>
  <si>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</si>
  <si>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</si>
  <si>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SISTEMA DE AR CONDICIONADO CENTRAL,TIPO "SELF CONTAINED",CONDENSACAO A AR,PARA AREAS DE CONFORTO TERMICO,CONFORME ABNT NBR 16401,ATE 10TR,INCLUSIVE PROJETO</t>
  </si>
  <si>
    <t>SISTEMA DE AR CONDICIONADO CENTRAL,TIPO "SELF CONTAINED",CONDENSACAO A AR,PARA AREAS DE CONFORTO TERMICO,CONFORME ABNT NBR 16401,DE 10,1 ATE 15TR,INCLUSIVE PROJETO</t>
  </si>
  <si>
    <t>SISTEMA DE AR CONDICIONADO CENTRAL,TIPO "SELF CONTAINED",CONDENSACAO A AR,PARA AREAS DE CONFORTO TERMICO,CONFORME ABNT NBR 16401,DE 15,1 ATE 20TR,INCLUSIVE PROJETO</t>
  </si>
  <si>
    <t>SISTEMA DE AR CONDICIONADO CENTRAL,TIPO "SELF CONTAINED",CONDENSACAO A AR,PARA AREAS DE CONFORTO TERMICO,CONFORME ABNT NBR 16401,DE 20,1 ATE 25TR,INCLUSIVE PROJETO</t>
  </si>
  <si>
    <t>SISTEMA DE AR CONDICIONADO CENTRAL,TIPO "SELF CONTAINED",CONDENSACAO A AR,PARA AREAS DE CONFORTO TERMICO,CONFORME ABNT NBR 16401,DE 25,1 ATE 30TR,INCLUSIVE PROJETO</t>
  </si>
  <si>
    <t>SISTEMA DE AR CONDICIONADO CENTRAL,TIPO "SELF CONTAINED",CONDENSACAO A AR,PARA AREAS DE CONFORTO TERMICO,CONFORME ABNT NBR 16401,DE 30,1 ATE 40TR,INCLUSIVE PROJETO</t>
  </si>
  <si>
    <t>SISTEMA DE AR CONDICIONADO CENTRAL,TIPO SPLIT "BUILT IN",COM REDE DE DUTOS DE INSUFLAMENTO E DE AR EXTERIOR PARA RENOVACAO,PARA AREAS DE CONFORTO TERMICO,CONFORME ABNT NBR 16401,ATE 10TR,INCLUSIVE PROJETO</t>
  </si>
  <si>
    <t>SISTEMA DE AR CONDICIONADO CENTRAL,TIPO SPLIT "BUILT IN",COM REDE DE DUTOS DE INSUFLAMENTO E DE AR EXTERIOR PARA RENOVACAO,PARA AREAS DE CONFORTO TERMICO,CONFORME ABNT NBR 16401,DE 10,1 ATE 15TR,INCLUSIVE PROJETO</t>
  </si>
  <si>
    <t>SISTEMA DE AR CONDICIONADO CENTRAL,TIPO SPLIT "BUILT IN",COM REDE DE DUTOS DE INSUFLAMENTO E DE AR EXTERIOR PARA RENOVACAO,PARA AREAS DE CONFORTO TERMICO,CONFORME ABNT NBR 16401,DE 15,1 ATE 20TR,INCLUSIVE PROJETO</t>
  </si>
  <si>
    <t>SISTEMA DE AR CONDICIONADO CENTRAL,TIPO SPLIT "BUILT IN",COM REDE DE DUTOS DE INSUFLAMENTO E DE AR EXTERIOR PARA RENOVACAO,PARA AREAS DE CONFORTO TERMICO,CONFORME ABNT NBR 16401,DE 20,1 ATE 25TR,INCLUSIVE PROJETO</t>
  </si>
  <si>
    <t>SISTEMA DE AR CONDICIONADO CENTRAL,TIPO SPLIT "BUILT IN",COM REDE DE DUTOS DE INSUFLAMENTO E DE AR EXTERIOR PARA RENOVACAO,PARA AREAS DE CONFORTO TERMICO,CONFORME ABNT NBR 16401,DE 25,1 ATE 30TR,INCLUSIVE PROJETO</t>
  </si>
  <si>
    <t>SISTEMA DE AR CONDICIONADO CENTRAL,TIPO SPLIT "BUILT IN",COM REDE DE DUTOS DE INSUFLAMENTO E DE AR EXTERIOR PARA RENOVACAO,PARA AREAS DE CONFORTO TERMICO,CONFORME ABNT NBR 16401,DE 30,1 ATE 40TR,INCLUSIVE PROJETO</t>
  </si>
  <si>
    <t>SISTEMA DE AR CONDICIONADO CENTRAL,TIPO "CHILLER",CONDENSACAO A AR,PARA AREAS DE CONFORTO TERMICO,CONFORME ABNT NBR 16401,ATE 50TR,INCLUSIVE PROJETO</t>
  </si>
  <si>
    <t>SISTEMA DE AR CONDICIONADO CENTRAL,TIPO "CHILLER",CONDENSACAO A AR,PARA AREAS DE CONFORTO TERMICO,CONFORME ABNT NBR 16401,DE 50,1 ATE 100TR,INCLUSIVE PROJETO</t>
  </si>
  <si>
    <t>SISTEMA DE AR CONDICIONADO CENTRAL,TIPO "CHILLER",CONDENSACAO A AR,PARA AREAS DE CONFORTO TERMICO,CONFORME ABNT NBR 16401,DE 100,1 ATE 150TR,INCLUSIVE PROJETO</t>
  </si>
  <si>
    <t>SISTEMA DE AR CONDICIONADO CENTRAL,TIPO "CHILLER",CONDENSACAO A AR,PARA AREAS DE CONFORTO TERMICO,CONFORME ABNT NBR 16401,DE 150,1 ATE 200TR,INCLUSIVE PROJETO</t>
  </si>
  <si>
    <t>SISTEMA DE AR CONDICIONADO CENTRAL,TIPO "CHILLER",CONDENSACAO A AR,PARA AREAS DE CONFORTO TERMICO,CONFORME ABNT NBR 16401,DE 200,1 ATE 250TR,INCLUSIVE PROJETO</t>
  </si>
  <si>
    <t>SISTEMA DE AR CONDICIONADO CENTRAL,TIPO "CHILLER",CONDENSACAO A AR,PARA AREAS DE CONFORTO TERMICO,CONFORME ABNT NBR 16401,DE 250,1 ATE 300TR,INCLUSIVE PROJETO</t>
  </si>
  <si>
    <t>SISTEMA DE AR CONDICIONADO CENTRAL,TIPO "CHILLER",CONDENSACAO A AR,PARA AREAS DE CONFORTO TERMICO,CONFORME ABNT NBR 16401,DE 300,1 ATE 350TR,INCLUSIVE PROJETO</t>
  </si>
  <si>
    <t>SISTEMA DE AR CONDICIONADO CENTRAL,TIPO "CHILLER",CONDENSACAO A AR,PARA AREAS DE CONFORTO TERMICO,CONFORME ABNT NBR 16401,DE 350,1 ATE 400TR,INCLUSIVE PROJETO</t>
  </si>
  <si>
    <t>SISTEMA DE AR CONDICIONADO CENTRAL,TIPO "CHILLER",CONDENSACAO A AR,PARA UNIDADES MEDICAS ASSISTENCIAIS,CONFORME ABNT NBR7256,ATE 50TR,INCLUSIVE PROJETO</t>
  </si>
  <si>
    <t>SISTEMA DE AR CONDICIONADO CENTRAL,TIPO "CHILLER",CONDENSACAO A AR,PARA UNIDADES MEDICAS ASSISTENCIAIS,CONFORME ABNT NBR7256,DE 50,1 ATE 100TR,INCLUSIVE PROJETO</t>
  </si>
  <si>
    <t>SISTEMA DE AR CONDICIONADO CENTRAL,TIPO "CHILLER",CONDENSACAO A AR,PARA UNIDADES MEDICAS ASSISTENCIAIS,CONFORME ABNT NBR7256,DE 100,1 ATE 150TR,INCLUSIVE PROJETO</t>
  </si>
  <si>
    <t>SISTEMA DE AR CONDICIONADO CENTRAL,TIPO "CHILLER",CONDENSACAO A AR,PARA UNIDADES MEDICAS ASSISTENCIAIS,CONFORME ABNT NBR7256,DE 150,1 ATE 200TR,INCLUSIVE PROJETO</t>
  </si>
  <si>
    <t>SISTEMA DE AR CONDICIONADO CENTRAL,TIPO "CHILLER",CONDENSACAO A AR,PARA UNIDADES MEDICAS ASSISTENCIAIS,CONFORME ABNT NBR7256,DE 200,1 ATE 250TR,INCLUSIVE PROJETO</t>
  </si>
  <si>
    <t>SISTEMA DE AR CONDICIONADO CENTRAL,TIPO "CHILLER",CONDENSACAO A AR,PARA UNIDADES MEDICAS ASSISTENCIAIS,CONFORME ABNT NBR 7256,DE 250,1 ATE 300TR,INCLUSIVE PROJETO</t>
  </si>
  <si>
    <t>SISTEMA DE AR CONDICIONADO CENTRAL,TIPO "CHILLER",CONDENSACAO A AR,PARA UNIDADES MEDICAS ASSISTENCIAIS,CONFORME ABNT NBR 7256,DE 300,1 ATE 350TR,INCLUSIVE PROJETO</t>
  </si>
  <si>
    <t>SISTEMA DE AR CONDICIONADO CENTRAL,TIPO "CHILLER",CONDENSACAO A AR,PARA UNIDADES MEDICAS ASSISTENCIAIS,CONFORME ABNT NBR 7256,DE 350,1 ATE 400TR,INCLUSIVE PROJETO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</si>
  <si>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</si>
  <si>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</si>
  <si>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</si>
  <si>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 430,NUCLEO ISOLANTE EM POLIURETANO COM 60MM,BATENTE EM MADEIRA DE LEI,REVESTIDA COM CHAPA DE ACABAMENTO,FERRAGENS GIRATORIA EM METAL CROMADO.FORNECIMENTO E COLOCACAO</t>
  </si>
  <si>
    <t>PORTA FRIGORIFICA GIRATORIA PARA CONGELADOS,800X1800MM,REVESTIDA INTERNA E EXTERNAMENTE EM CHAPA DE ACO INOX AISI 430,NUCLEO ISOLANTE EM POLIURETANO COM 80MM,BATENTE EM MADEIRA DEDE LEI,REVESTIDA COM CHAPA DE ACABAMENTO,FERRAGENS GIRATORIA EM METAL CROMADO.FORNECIMENTO E COLOCACAO</t>
  </si>
  <si>
    <t>BOTIJAO DE GAS ENGARRAFADO(GLP),CAPACIDADE PARA 13KG.O CUSTO INCLUI O BOTIJAO E O GAS.FORNECIMENTO</t>
  </si>
  <si>
    <t>BOTIJAO DE GAS ENGARRAFADO(GLP),CAPACIDADE PARA 45KG.O CUSTO INCLUI O BOTIJAO E O GAS.FORNECIMENTO</t>
  </si>
  <si>
    <t>SISTEMA DE PRESSURIZACAO,COM 02 BOMBAS CENTRIFUGAS DE 5CV/220V,INCLUSIVE TUBULACOES DE SUCCAO,RECALQUE E DISTRIBUICAO COM CONEXOES,PRESSOSTATO,MANOMETRO,TANQUE DE PRESSAO,QUADRO DE 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</si>
  <si>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</si>
  <si>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</si>
  <si>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</si>
  <si>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</si>
  <si>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</si>
  <si>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</si>
  <si>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</si>
  <si>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</si>
  <si>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</si>
  <si>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</si>
  <si>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</si>
  <si>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</si>
  <si>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</si>
  <si>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</si>
  <si>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</si>
  <si>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</si>
  <si>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</si>
  <si>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</si>
  <si>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</si>
  <si>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</si>
  <si>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</si>
  <si>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</si>
  <si>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VENTILADOR DE TETO,COM 3 PAS EM ACO GALVANIZADO,INCLUSIVE INTERRUPTOR DE COMANDO.FORNECIMENTO E COLOCACAO</t>
  </si>
  <si>
    <t>VENTILADOR DE TETO COM LUMINARIA,3 PAS DE MADEIRA DE LEI,INCLUSIVE INTERRUPTOR DE COMANDO. 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</si>
  <si>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</si>
  <si>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</si>
  <si>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</si>
  <si>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</si>
  <si>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</si>
  <si>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</si>
  <si>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</si>
  <si>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</si>
  <si>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</si>
  <si>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DETECTOR DE GAS COMBUSTIVEL (GLP/GN) COM ALARME A 30CM DO PISO/TETO,TENSAO DE 127V/60HZ E CONSUMO E 10W.FORNECIMENTO E COLOCACAO</t>
  </si>
  <si>
    <t>DETECTOR DE INCENDIO,COMPOSTO DE CENTRAL DE ALARME ENDERECAVEL,PARA ATE 500 DISPOSITIVOS DIVIDIDOS EM 2 LACOS</t>
  </si>
  <si>
    <t>ACIONADOR TIPO "QUEBRE VIDRO",INCLUSIVE SENSOR DE ALARME E CHAVE EXTERNA PARA TESTE.FORNECIMENTO E COLOCACAO</t>
  </si>
  <si>
    <t>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</si>
  <si>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</si>
  <si>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</si>
  <si>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</si>
  <si>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</si>
  <si>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</si>
  <si>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</si>
  <si>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</si>
  <si>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</si>
  <si>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</si>
  <si>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</si>
  <si>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</si>
  <si>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</si>
  <si>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</si>
  <si>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</si>
  <si>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</si>
  <si>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</si>
  <si>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</si>
  <si>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</si>
  <si>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</si>
  <si>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</si>
  <si>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</si>
  <si>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</si>
  <si>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</si>
  <si>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</si>
  <si>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DE SOBREPOR PORTA DE ENFERMARIA,SALAS CIRURGICAS E 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</si>
  <si>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</si>
  <si>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</si>
  <si>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</si>
  <si>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</si>
  <si>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 10KVA,TRIFASICO,60HZ,TENSAO DE ENTRADA DE 220/380V,TENSAO DE SAIDA DE 220/127V,AUTONOMIA DE 10 MINUTOS,INCLUSIVE GABINETES E START UP.FORNECIMENTO E COLOCACAO</t>
  </si>
  <si>
    <t>SISTEMA ININTERRUPTO DE ENERGIA (NO BREAK),COM CAPACIDADE DE 15KVA,TRIFASICO,60HZ,TENSAO DE ENTRADA DE 220/380V,TENSAO DE SAIDA DE 220/127V,AUTONOMIA DE 10 MINUTOS,INCLUSIVE GABINETES E START UP.FORNECIMENTO E COLOCACAO</t>
  </si>
  <si>
    <t>SISTEMA ININTERRUPTO DE ENERGIA (NO BREAK),COM CAPACIDADE DE 20KVA,TRIFASICO,60HZ,TENSAO DE ENTRADA DE 220/380V,TENSAO DE SAIDA DE 220/127V,AUTONOMIA DE 10 MINUTOS,INCLUSIVE GABINETES E START UP.FORNECIMENTO E COLOCACAO</t>
  </si>
  <si>
    <t>SISTEMA ININTERRUPTO DE ENERGIA (NO BREAK),COM CAPACIDADE DE 25KVA,TRIFASICO,60HZ,TENSAO DE ENTRADA DE 220/380V,TENSAO DE SAIDA DE 220/127V,AUTONOMIA DE 10 MINUTOS,INCLUSIVE GABINETES E START UP.FORNECIMENTO E COLOCACAO</t>
  </si>
  <si>
    <t>SISTEMA ININTERRUPTO DE ENERGIA (NO BREAK),COM CAPACIDADE DE 40KVA,TRIFASICO,60HZ,TENSAO DE ENTRADA DE 220/380V,TENSAO DE SAIDA DE 220/127V,AUTONOMIA DE 10 MINUTOS,INCLUSIVE GABINETES E START UP.FORNECIMENTO E COLOCACAO</t>
  </si>
  <si>
    <t>SISTEMA ININTERRUPTO DE ENERGIA (NO BREAK),COM CAPACIDADE DE 50KVA,TRIFASICO,60HZ,TENSAO DE ENTRADA DE 220/380V,TENSAO DE SAIDA DE 220/127V,AUTONOMIA DE 10 MINUTOS,INCLUSIVE GABINETES E START UP.FORNECIMENTO E COLOCACAO</t>
  </si>
  <si>
    <t>SISTEMA ININTERRUPTO DE ENERGIA (NO BREAK),COM CAPACIDADE DE 80KVA,TRIFASICO,60HZ,TENSAO DE ENTRADA DE 220/380V,TENSAO DE SAIDA DE 220/127V,AUTONOMIA DE 10 MINUTOS,INCLUSIVE GABINETES E START UP.FORNECIMENTO E COLOCACAO</t>
  </si>
  <si>
    <t>SISTEMA ININTERRUPTO DE ENERGIA (NO BREAK),COM CAPACIDADE DE 5KVA,TRIFASICO, 60HZ,TENSAO DE ENTRADA DE 220/380V,TENSAO DE SAIDA DE 220/127V,AUTONOMIA DE 30 MINUTOS,INCLUSIVE GABINETES E START UP.FORNECIMENTO E COLOCACAO</t>
  </si>
  <si>
    <t>SISTEMA ININTERRUPTO DE ENERGIA (NO BREAK),COM CAPACIDADE DE 10KVA,TRIFASICO,60HZ,TENSAO DE ENTRADA DE 220/380V,TENSAO DE SAIDA DE 220/127V,AUTONOMIA DE 30 MINUTOS,INCLUSIVE GABINETES E START UP.FORNECIMENTO E COLOCACAO</t>
  </si>
  <si>
    <t>SISTEMA ININTERRUPTO DE ENERGIA (NO BREAK),COM CAPACIDADE DE 15KVA,TRIFASICO,60HZ,TENSAO DE ENTRADA DE 220/380V,TENSAO DE SAIDA DE 220/127V,AUTONOMIA DE 30 MINUTOS,INCLUSIVE GABINETES E START UP.FORNECIMENTO E COLOCACAO</t>
  </si>
  <si>
    <t>SISTEMA ININTERRUPTO DE ENERGIA (NO BREAK),COM CAPACIDADE DE 20KVA,TRIFASICO,60HZ,TENSAO DE ENTRADA DE 220/380V,TENSAO DE SAIDA DE 220/127V,AUTONOMIA DE 30 MINUTOS,INCLUSIVE GABINETES E START UP.FORNECIMENTO E COLOCACAO</t>
  </si>
  <si>
    <t>SISTEMA ININTERRUPTO DE ENERGIA (NO BREAK),COM CAPACIDADE DE 25KVA,TRIFASICO,60HZ,TENSAO DE ENTRADA DE 220/380V,TENSAO DE SAIDA DE 220/127V,AUTONOMIA DE 30 MINUTOS,INCLUSIVE GABINETES E START UP.FORNECIMENTO E COLOCACAO</t>
  </si>
  <si>
    <t>SISTEMA ININTERRUPTO DE ENERGIA (NO BREAK),COM CAPACIDADE DE 40KVA,TRIFASICO,60HZ,TENSAO DE ENTRADA DE 220/380V,TENSAO DE SAIDA DE 220/127V,AUTONOMIA DE 30 MINUTOS,INCLUSIVE GABINETES E START UP.FORNECIMENTO E COLOCACAO</t>
  </si>
  <si>
    <t>SISTEMA ININTERRUPTO DE ENERGIA (NO BREAK),COM CAPACIDADE DE 50KVA,TRIFASICO,60HZ,TENSAO DE ENTRADA DE 220/380V,TENSAO DE SAIDA DE 220/127V,AUTONOMIA DE 30 MINUTOS,INCLUSIVE GABINETES E START UP.FORNECIMENTO E COLOCACAO</t>
  </si>
  <si>
    <t>SISTEMA ININTERRUPTO DE ENERGIA (NO BREAK),COM CAPACIDADE DE 80KVA,TRIFASICO,60HZ,TENSAO DE ENTRADA DE 220/380V,TENSAO DE SAIDA DE 220/127V,AUTONOMIA DE 30 MINUTOS,INCLUSIVE GABINETES E START UP.FORNECIMENTO E COLOCACAO</t>
  </si>
  <si>
    <t>SISTEMA ININTERRUPTO DE ENERGIA (NO BREAK),COM CAPACIDADE DE 7.5KVA,TRIFASICO,60HZ,TENSAO DE ENTRADA DE 220/380V,TENSAODE SAIDA DE 220/127V,AUTONOMIA DE 30 MINUTOS,INCLUSIVE GABINETES E START UP.FORNECIMENTO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</si>
  <si>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</si>
  <si>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</si>
  <si>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</si>
  <si>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</si>
  <si>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</si>
  <si>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</si>
  <si>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</si>
  <si>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</si>
  <si>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</si>
  <si>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</si>
  <si>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 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</si>
  <si>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</si>
  <si>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</si>
  <si>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</si>
  <si>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</si>
  <si>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</si>
  <si>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</si>
  <si>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</si>
  <si>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FRONTISPICIO DE MARMORE BRANCO NACIONAL,COM SECAO DE 10X2CM,INCLUSIVE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</si>
  <si>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</si>
  <si>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</si>
  <si>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</si>
  <si>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</si>
  <si>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</si>
  <si>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</si>
  <si>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</si>
  <si>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</si>
  <si>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</si>
  <si>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</si>
  <si>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</si>
  <si>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</si>
  <si>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</si>
  <si>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</si>
  <si>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</si>
  <si>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</si>
  <si>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</si>
  <si>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</si>
  <si>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SECA DE GRANITO CINZA ANDORINHA,COM 2CM DE ESPESSURA E 60CM DE LARGURA,SOBRE APOIOS DE ALVENARIA DE MEIA VEZ E VERGA DE CONCRETO,SEM REVESTIMENTO.FORNECIMENTO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</si>
  <si>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</si>
  <si>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</si>
  <si>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</si>
  <si>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</si>
  <si>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</si>
  <si>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</si>
  <si>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</si>
  <si>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FRONTISPICIO DE GRANITO CINZA ANDORINHA,COM SECAO DE 10X2CM,INCLUSIVE REJUNTAMENTO.FORNECIMENTO E COLOCACAO</t>
  </si>
  <si>
    <t>BANCA SECA DE GRANITO BRANCO ITAUNAS,COM 2CM DE ESPESSURA E60CM DE LARGURA,SOBRE APOIOS DE ALVENARIA DE MEIA VEZ E VERGA DE CONCRETO,SEM REVESTIMENTO.FORNECIMENTO E COLOCACAO</t>
  </si>
  <si>
    <t>BANCA DE GRANITO BRANCO ITAUNAS,COM 2CM DE ESPESSURA,COM ABERTURA PARA 1 CUBA (EXCLUSIVE ESTA),SOBRE APOIOS DE ALVENARIA 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</si>
  <si>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</si>
  <si>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</si>
  <si>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</si>
  <si>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</si>
  <si>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</si>
  <si>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</si>
  <si>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</si>
  <si>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</si>
  <si>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</si>
  <si>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</si>
  <si>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</si>
  <si>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</si>
  <si>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 E BUCHAS.FORNECIMENTO</t>
  </si>
  <si>
    <t>TRAVE DESMONTAVEL PARA FUTEBOL DE SALAO,EM TUBO DE FERRO GALVANIZADO E BUCHAS.FORNECIMENTO</t>
  </si>
  <si>
    <t>APARELHO DE GINASTICA,EXECUTADO EM PECAS VERTICAIS DE MACARANDUBA DE 3"X6" E TUBOS DE FERRO GALVANIZADO DE 1.1/4",HORIZONTAIS EM 3 MODULOS,CONFORME PROJETO Nº6025/EMOP.FORNECIMENTO E COLOCACAO</t>
  </si>
  <si>
    <t>ESTRUTURA PARA BASQUETE,DE FERRO GALVANIZADO PINTADO,FIXA,COM AVANCO LIVRE DE 1,30M,COM TABELAS DE COMPENSADO NAVAL,AROS E REDES,EXCLUSIVE FURACAO DE PISO.FORNECIMENTO E COLOCACAO</t>
  </si>
  <si>
    <t>BALIZA DE FUTEBOL DE CAMPO,TAMANHO OFICIAL(7,32X2.44M),EXCLUSIVE REDE,EM TUBOS DE FERRO GALVANIZADO DE 4",COM PINTURA DE BASE E 2 DEMAOS DE ACABAMENTO.FORNECIMENTO E COLOCACAO</t>
  </si>
  <si>
    <t>RESERVATORIO TERMICO DE BAIXA PRESSAO,PARA SISTEMA DE AQUECIMENTO SOLAR,COM 100L,EXCLUSIVE INSTALACOES (VER ITENS 15.014.0100 A 0145) E PLACAS COLETORAS (VER ITENS 18.210.0100 A 0115).FORNECIMENTO</t>
  </si>
  <si>
    <t>RESERVATORIO TERMICO DE BAIXA PRESSAO,PARA SISTEMA DE AQUECIMENTO SOLAR,COM 200L,EXCLUSIVE INSTALACOES (VER ITENS 15.014.0100 A 0145) E PLACAS COLETORAS (VER ITENS 18.210.0100 A 0115).FORNECIMENTO</t>
  </si>
  <si>
    <t>RESERVATORIO TERMICO DE BAIXA PRESSAO,PARA SISTEMA DE AQUECIMENTO SOLAR,COM 300L,EXCLUSIVE INSTALACOES (VER ITENS 15.014.0100 A 0145) E PLACAS COLETORAS (VER ITENS 18.210.0100 A 0115).FORNECIMENTO</t>
  </si>
  <si>
    <t>RESERVATORIO TERMICO DE BAIXA PRESSAO,PARA SISTEMA DE AQUECIMENTO SOLAR,COM 400L,EXCLUSIVE INSTALACOES (VER ITENS 15.014.0100 A 0145) E PLACAS COLETORAS (VER ITENS 18.210.0100 A 0115).FORNECIMENTO</t>
  </si>
  <si>
    <t>RESERVATORIO TERMICO DE BAIXA PRESSAO,PARA SISTEMA DE AQUECIMENTO SOLAR,COM 500L,EXCLUSIVE INSTALACOES (VER ITENS 15.014.0100 A 0145) E PLACAS COLETORAS (VER ITENS 18.210.0100 A 0115).FORNECIMENTO</t>
  </si>
  <si>
    <t>RESERVATORIO TERMICO DE BAIXA PRESSAO,PARA SISTEMA DE AQUECIMENTO SOLAR,COM 600L,EXCLUSIVE INSTALACOES (VER ITENS 15.014.0100 A 0145) E PLACAS COLETORAS (VER ITENS 18.210.0100 A 0115).FORNECIMENTO</t>
  </si>
  <si>
    <t>RESERVATORIO TERMICO DE BAIXA PRESSAO,PARA SISTEMA DE AQUECIMENTO SOLAR,COM 800L,EXCLUSIVE INSTALACOES (VER ITENS 15.014.0100 A 0145) E PLACAS COLETORAS (VER ITENS 18.210.0100 A 0115).FORNECIMENTO</t>
  </si>
  <si>
    <t>RESERVATORIO TERMICO DE BAIXA PRESSAO,PARA SISTEMA DE AQUECIMENTO SOLAR,COM 1000L,EXCLUSIVE INSTALACOES (VER ITENS 15.014.0100 A 0145) E PLACAS COLETORAS (VER ITENS 18.210.0100 A 0115).FORNECIMENTO</t>
  </si>
  <si>
    <t>RESERVATORIO TERMICO DE ALTA PRESSAO,PARA SISTEMA DE AQUECIMENTO SOLAR,COM 100L,EXCLUSIVE INSTALACOES (VER ITENS 15.014.0100 A 0145) E PLACAS COLETORAS (VER ITENS 18.210.0100 A 0115).FORNECIMENTO</t>
  </si>
  <si>
    <t>RESERVATORIO TERMICO DE ALTA PRESSAO,PARA SISTEMA DE AQUECIMENTO SOLAR,COM 200L,EXCLUSIVE INSTALACOES (VER ITENS 15.014.0100 E 0145) E PLACAS COLETORAS (VER ITENS 18.210.0100 A 0115).FORNECIMENTO</t>
  </si>
  <si>
    <t>RESERVATORIO TERMICO DE ALTA PRESSAO,PARA SISTEMA DE AQUECIMENTO SOLAR,COM 300L,EXCLUSIVE INSTALACOES (VER ITENS 15.014.0100 A 0145) E PLACAS COLETORAS (VER ITENS 18.210.0100 A 0115).FORNECIMENTO</t>
  </si>
  <si>
    <t>RESERVATORIO TERMICO DE ALTA PRESSAO,PARA SISTEMA DE AQUECIMENTO SOLAR,COM 400L,EXCLUSIVE INSTALACOES (VER ITENS 15.014.0100 A 0145) E PLACAS COLETORAS (VER ITENS 18.210.0100 A 0115).FORNECIMENTO</t>
  </si>
  <si>
    <t>RESERVATORIO TERMICO DE ALTA PRESSAO,PARA SISTEMA DE AQUECIMENTO SOLAR,COM 500L,EXCLUSIVE INSTALACOES(VER ITENS 15.014.0100 A 0145) E PLACAS COLETORAS (VER ITENS 18.210.0100 A 0115).FORNECIMENTO</t>
  </si>
  <si>
    <t>RESERVATORIO TERMICO DE ALTA PRESSAO,PARA SISTEMA DE AQUECIMENTO SOLAR,COM 600L,EXCLUSIVE INSTALACOES(VER ITENS 15.014.0100 A 0145) E PLACAS COLETORAS (VER ITENS 18.210.0100 A 0115).FORNECIMENTO</t>
  </si>
  <si>
    <t>RESERVATORIO TERMICO DE ALTA PRESSAO,PARA SISTEMA DE AQUECIMENTO SOLAR,COM 800L,EXCLUSIVE INSTALACOES(VER ITENS 15.014.0100 A 0145) E PLACAS COLETORAS (VER ITENS 18.210.0100 A 0115).FORNECIMENTO</t>
  </si>
  <si>
    <t>RESERVATORIO TERMICO DE ALTA PRESSAO,PARA SISTEMA DE AQUECIMENTO SOLAR,COM 1000L,EXCLUSIVE INSTALACOES(VER ITENS 15.014.0100 A 0145) E PLACAS COLETORAS (VER ITENS 18.210.0100 A 0115).FORNECIMENTO</t>
  </si>
  <si>
    <t>PLACAS COLETORAS DE ENERGIA SOLAR HORIZONTAL,MEDINDO 1X2M,EXCLUSIVE INSTALACOES (VER ITENS 15.014.0100 A 0145) E RESERVATORIOS (VER ITENS 18.210.0010 A 0070).FORNECIMENTO</t>
  </si>
  <si>
    <t>PLACAS COLETORAS DE ENERGIA SOLAR HORIZONTAL,MEDINDO 1X1M,EXCLUSIVE INSTALACOES (VER ITENS 15.014.0100 A 0145) E RESERVATORIOS (VER ITENS 18.210.0010 A 0070).FORNECIMENTO</t>
  </si>
  <si>
    <t>PLACAS COLETORAS DE ENERGIA SOLAR VERTICAL,MEDINDO 1X2M,EXCLUSIVE INSTALACOES (VER ITENS 15.014.0100 A 0145) E RESERVATORIOS (VER ITENS 18.210.0010 A 0070).FORNECIMENTO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</si>
  <si>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</si>
  <si>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</si>
  <si>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</si>
  <si>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</si>
  <si>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</si>
  <si>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</si>
  <si>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</si>
  <si>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</si>
  <si>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</si>
  <si>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</si>
  <si>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</si>
  <si>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</si>
  <si>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</si>
  <si>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</si>
  <si>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</si>
  <si>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 E COLOCACAO</t>
  </si>
  <si>
    <t>BRACO PARA ILUMINACAO DE RUAS,EM TUBO DE ACO GALVANIZADO COM DIAMETRO DE=25,4MM,PARA FIXACAO EM POSTE OU PAREDE,PROJECAO HORIZONTAL=1000MM,PROJECAO VERTICAL=370MM.FORNECIMENTO E COLOCACAO</t>
  </si>
  <si>
    <t>BRACO PARA ILUMINACAO DE RUAS,EM TUBO DE ACO GALVANIZADO COM DIAMETRO DE=48,2MM,PARA FIXACAO EM POSTE OU PAREDE,PROJECAO HORIZONTAL=2500MM,PROJECAO VERTICAL=1660MM.FORNECIMENTO E COLOCACAO</t>
  </si>
  <si>
    <t>BRACO PARA ILUMINACAO DE RUAS,EM TUBO DE ACO GALVANIZADO COM DIAMETRO DE=60,3MM,PARA FIXACAO EM POSTE OU PAREDE,PROJECAO HORIZONTAL=2530MM,PROJECAO VERTICAL=2180MM.FORNECIMENTO E COLOCACAO</t>
  </si>
  <si>
    <t>CINTA CIRCULAR DE ACO GALVANIZADO,DE APROXIMADAMENTE 120MM,PARA FIXACAO DE BRACOS DE LUMINARIAS.FORNECIMENTO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</si>
  <si>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</si>
  <si>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</si>
  <si>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</si>
  <si>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</si>
  <si>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</si>
  <si>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</si>
  <si>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 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</si>
  <si>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</si>
  <si>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</si>
  <si>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</si>
  <si>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</si>
  <si>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</si>
  <si>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</si>
  <si>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</si>
  <si>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</si>
  <si>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</si>
  <si>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</si>
  <si>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BASCULANTE TIPO PESADO,TRACADO,6X4,CAPACIDADE DE 18,4T,INCLUSIVE MOTORISTA</t>
  </si>
  <si>
    <t>CARRETA PARA TRANSPORTE PESADO,CAPACIDADE PARA CARGA UTIL DE 60/80T,INCLUSIVE MOTORISTA</t>
  </si>
  <si>
    <t>CARRETA PARA TRANSPORTE PESADO,CAPACIDADE PARA CARGA UTIL DE 30T,INCLUSIVE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</si>
  <si>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</si>
  <si>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</si>
  <si>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</si>
  <si>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</si>
  <si>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</si>
  <si>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</si>
  <si>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</si>
  <si>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</si>
  <si>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</si>
  <si>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</si>
  <si>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</si>
  <si>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</si>
  <si>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</si>
  <si>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</si>
  <si>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</si>
  <si>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ESTEIRA TRANSPORTADORA,DE CORREIA,LARGURA DE 50CM E 10,00M DE COMPRIMENTO,EXCLUSIVE OPERADOR</t>
  </si>
  <si>
    <t>PORTICO ROLANTE MOTORIZADO (OU ELETRICO),COM VAO E ALTURA DE 5M,ACOMPANHADO DE TRILHOS ROLANTES ELETRIFICADOS COM PERCURSO DE 30M E TALHA ELETRICA COM TROLE DE CABO DE ACO E PAINEL ELETRICO,COM CAPACIDADE PARA 10T,INCLUSIVE MONTAGEM DO CONJUNTO,EXCLUSIVE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</si>
  <si>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</si>
  <si>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</si>
  <si>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</si>
  <si>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</si>
  <si>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</si>
  <si>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</si>
  <si>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</si>
  <si>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</si>
  <si>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</si>
  <si>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</si>
  <si>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</si>
  <si>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</si>
  <si>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</si>
  <si>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CAMIONETA TIPO PICK-UP,COM CABINE DUPLA E CACAMBA,MOTOR BICOMBUSTIVEL(GASOLINA E ALCOOL)DE 2,4 LITROS,DIRECAO HIDRAULICA,TRACAO TRASEIRA,EXCLUSIVE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</si>
  <si>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</si>
  <si>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</si>
  <si>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</si>
  <si>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</si>
  <si>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</si>
  <si>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</si>
  <si>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</si>
  <si>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</si>
  <si>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</si>
  <si>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</si>
  <si>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</si>
  <si>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</si>
  <si>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</si>
  <si>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</si>
  <si>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</si>
  <si>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MOTOCICLETA,125 CILINDRADAS X/E,EXCLUSIVE MOTORISTA E COMBUSTIVEL</t>
  </si>
  <si>
    <t>MAQUINA FRESADORA A FRIO,LARGURA DE FRESAGEM DE 1,00M,INCLUSIVE OPERADOR E AJUDANTE</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</si>
  <si>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</si>
  <si>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</si>
  <si>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</si>
  <si>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</si>
  <si>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</si>
  <si>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</si>
  <si>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</si>
  <si>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</si>
  <si>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</si>
  <si>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</si>
  <si>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</si>
  <si>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</si>
  <si>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</si>
  <si>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</si>
  <si>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</si>
  <si>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RETROESCAVADEIRA, COM PESO OPERACIONAL EM TORNO DE 7T, MOTOR 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</si>
  <si>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</si>
  <si>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</si>
  <si>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</si>
  <si>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</si>
  <si>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</si>
  <si>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</si>
  <si>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 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</si>
  <si>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</si>
  <si>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 TERRENO,EXCLUSIVE OPERADOR</t>
  </si>
  <si>
    <t>ROCADEIRA DESLOCAVEL ADAPTAVEL A TRATOR PARA PREPARO DE TERRENO,EXCLUSIVE OPERADOR</t>
  </si>
  <si>
    <t>GUINCHO CARREGADOR ADAPTAVEL A TRATOR PARA TRANSPORTE DE MADEIRA,EXCLUSIVE OPERADOR</t>
  </si>
  <si>
    <t>SOCADOR PNEUMATICO,9,8KG DE PESO,DIAMETRO DO PISTAO DE 25,4MM,900IPM (IMPACTOS POR MINUTO),EXCLUSIVE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</si>
  <si>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</si>
  <si>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</si>
  <si>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</si>
  <si>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</si>
  <si>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</si>
  <si>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</si>
  <si>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</si>
  <si>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</si>
  <si>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</si>
  <si>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</si>
  <si>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</si>
  <si>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</si>
  <si>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</si>
  <si>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 PROPRIO,EXCLUSIVE OPERADOR</t>
  </si>
  <si>
    <t>DISTRIBUIDOR DE BETUME(ASFALTO) REBOCAVEL,MOTOR A GASOLINA,PARTIDA MANUAL,CAPACIDADE EFETIVA DE TANQUE DE 2.200L,BOMBA DE ENGRENAGEM DE DIAMETRO DE 2",180L/MIN,BARRA DE DISTRIBUICAO COM 2,00M,HASTE DE DISTRIBUICAO MANUAL PROVIDA DE REGISTRO 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</si>
  <si>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</si>
  <si>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</si>
  <si>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4,27M,COM MOTOR DIESEL DE APROXIMADAMENTE 69CV,INCLUSIVE OPERADOR E AUXILIAR</t>
  </si>
  <si>
    <t>VIBRO ACABADORA DE ASFALTO,SOBRE RODAS,CAPACIDADE DO SILO DE 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</si>
  <si>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</si>
  <si>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</si>
  <si>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</si>
  <si>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</si>
  <si>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MECANICA,COM ASPIRACAO (SUCCAO) E ESCOVA,CAPACIDADE 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</si>
  <si>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</si>
  <si>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</si>
  <si>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</si>
  <si>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</si>
  <si>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</si>
  <si>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</si>
  <si>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 URBANO,EXCLUSIVE OPERADOR</t>
  </si>
  <si>
    <t>MAQUINA DE DEMARCACAO DE FAIXAS,COM FUSOR APLICADOR E FUSORDERRETEDOR,PARA USO RODOVIARIO E URBANO,EXCLUSIVE OPERADOR</t>
  </si>
  <si>
    <t>MAQUINA DE DEMARCACAO DE FAIXAS,COM FUSOR APLICADOR E FUSORDERRETEDOR,PARA USO RODOVIARIO E URBANO</t>
  </si>
  <si>
    <t>BETONEIRA PARA 320L DE MISTURA SECA,DE CARREGAMENTO MECANICO E TAMBOR REVERSIVEL,COM MOTOR ELETRICO,EXCLUSIVE OPERADOR</t>
  </si>
  <si>
    <t>BETONEIRA PARA 320L DE MISTURA SECA,DE CARREGAMENTO MECANICO E TAMBOR REVERSIVEL,COM MOTOR A GASOLINA,EXCLUSIVE OPERADOR</t>
  </si>
  <si>
    <t>BETONEIRA PARA 600L DE MISTURA SECA,DE CARREGAMENTO MECANICO E TAMBOR REVERSIVEL,COM MOTOR ELETRICO,EXCLUSIVE OPERADOR</t>
  </si>
  <si>
    <t>BETONEIRA PARA 600L DE MISTURA SECA,DE CARREGAMENTO MECANICO 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</si>
  <si>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</si>
  <si>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</si>
  <si>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</si>
  <si>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</si>
  <si>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</si>
  <si>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</si>
  <si>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</si>
  <si>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</si>
  <si>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 COMPRIMENTO,MOTOR ELETRICO,EXCLUSIVE OPERADOR</t>
  </si>
  <si>
    <t>VIBRADOR DE IMERSAO,TUBO DE 48X480MM,COM MANGOTE DE 5,00M DE COMPRIMENTO,MOTOR A GASOLINA,EXCLUSIVE OPERADOR</t>
  </si>
  <si>
    <t>REGUA VIBRADORA DUPLA,COM MOTOR A GASOLINA 4 TEMPOS,COM ATE6,00M,EXCLUSIVE OPERADOR</t>
  </si>
  <si>
    <t>BOMBA DE ARGAMASSA,COM UNIDADE MISTURADORA E BOMBEADORA ACOPLADAS,PARA 900 A 4.800L DE MISTURA SECA,COM MOTOR ELETRICO,EXCLUSIVE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</si>
  <si>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</si>
  <si>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 DE ESTEIRAS (INCLUSIVE ESTE),LARGURA DE TRABALHO EM TORNO DE 4,00M,TORRE COM ALTURA UTIL EM TORNO DE 15,00M E CAPACIDADE DO MARTELO HIDRAULICO DE IMPACTO EM TORNO DE 5,00T,INCLUSIVE OPERADOR</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</si>
  <si>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</si>
  <si>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</si>
  <si>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</si>
  <si>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</si>
  <si>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</si>
  <si>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</si>
  <si>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</si>
  <si>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</si>
  <si>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BOMBA CENTRIFUGA,VEDACAO POR GAXETA GRAFITADA,ACOPLAMENTO POR LUVA ELASTICA,PARTIDA ELETRICA,EXCLUSIVE OPERADOR E MANGUEIRA</t>
  </si>
  <si>
    <t>ESCAVADEIRA SOBRE ESTEIRAS,VERSAO CLAM-SHELL,COM CAPACIDADEAPROXIMADA DA CACAMBA DE 0,38M3 (1/2JD3),INCLUSIVE OPERADORE AUXILIAR</t>
  </si>
  <si>
    <t>ESCAVADEIRA SOBRE ESTEIRAS,VERSAO DRAGLINE OU CLAM-SHELL,COM CAPACIDADE APROXIMADA DA CACAMBA DE 0,57M3 (3/4JD3),INCLUSIVE OPERADOR E AUXILIAR</t>
  </si>
  <si>
    <t>ESCAVADEIRA SOBRE ESTEIRAS,VERSAO DRAGLINE OU CLAM-SHELL,COM CAPACIDADE APROXIMADA DA CACAMBA DE 0,76M3 (1JD3),INCLUSIVE OPERADOR E AUXILIAR</t>
  </si>
  <si>
    <t>ESCAVADEIRA SOBRE ESTEIRAS,VERSAO CLAM-SHELL,COM CAPACIDADE APROXIMADA DA CACAMBA DE 0,96M3 (1.1/4JD3),INCLUSIVE 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</si>
  <si>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</si>
  <si>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</si>
  <si>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</si>
  <si>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</si>
  <si>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</si>
  <si>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</si>
  <si>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</si>
  <si>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 102PSI,DESCARGA LIVRE EFETIVA DE 200PCM,MOTOR DIESEL,EXCLUSIVE OPERADOR</t>
  </si>
  <si>
    <t>COMPRESSOR DE AR,PORTATIL E REBOCAVEL,PRESSAO DE TRABALHO DE 102PSI,DESCARGA LIVRE EFETIVA DE 295PCM,MOTOR DIESEL,EXCLUSIVE OPERADOR</t>
  </si>
  <si>
    <t>COMPRESSOR DE AR,PORTATIL E REBOCAVEL,PRESSAO DE TRABALHO DE 102PSI,DESCARGA LIVRE EFETIVA DE 400PCM,MOTOR DIESEL,EXCLUSIVE OPERADOR</t>
  </si>
  <si>
    <t>COMPRESSOR DE AR,ESTACIONARIO,DESCARGA LIVRE EFETIVA DE 17,70M3/MIN E 624PCM,MOTOR ELETRICO,EXCLUSIVE OPERADOR</t>
  </si>
  <si>
    <t>GERADOR MONOFASICO,POTENCIA MAXIMA DE 2,5KVA(2500W),VOLTAGEM:110/220V,FREQUENCIA:60HZ,COM MOTOR A GASOLINA,COM TANQUE DE APROXIMADAMENTE 13L E AUTONOMIA APROXIMADA DE 11H,EXCLUSIVE OPERADOR</t>
  </si>
  <si>
    <t>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</si>
  <si>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</si>
  <si>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</si>
  <si>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MAQUINA DE SOLDA A ARCO,DE 375A,COM MOTOR ELETRICO,EXCLUSIVE OPERADOR</t>
  </si>
  <si>
    <t>MAQUINA DE SOLDA A ARCO,DE 375A,COM MOTOR DIESEL,EXCLUSIVE OPERADOR</t>
  </si>
  <si>
    <t>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</si>
  <si>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 ALTA PRESSAO DE BORRACHA REFORCADA DOTADA COM BOMBA DE COMANDO MANUAL DE 8.000 LIBRAS/POLEGADA QUADRADA OU 560KG/CM2,CAPACIDADE DE 12L,TUBO COM COMPRIMENTO PADRAO DE 3,00M,EXCLUSIVE OPERADOR</t>
  </si>
  <si>
    <t>CILINDRO HIDRAULICO DE 300T,COMANDO A DISTANCIA,MANGUEIRA DE ALTA PRESSAO DE BORRACHA REFORCADA DOTADA COM BOMBA DE COMANDO MANUAL DE 8.000 LIBRAS/POLEGADA QUADRADA OU 560KG/CM2,CAPACIDADE DE 12L,TUBO COM COMPRIMENTO PADRAO DE 3,00M,EXCLUSIVE OPERADOR</t>
  </si>
  <si>
    <t>TALHA GUINCHO MANUAL COM CAPACIDADE DE ICAMENTO DE 1.500KG E DE TRACAO DE 1.800KG,PESO DA TALHA DE 10KG,COMPOSTA DE CABO DE ACO COM CURSO ILIMITADO,ALAVANCA,GANCHO E CARRETEL,EXCLUSIVE OPERADOR</t>
  </si>
  <si>
    <t>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</si>
  <si>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</si>
  <si>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</si>
  <si>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</si>
  <si>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</si>
  <si>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</si>
  <si>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</si>
  <si>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</si>
  <si>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</si>
  <si>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</si>
  <si>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</si>
  <si>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</si>
  <si>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</si>
  <si>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</si>
  <si>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EXECUCAO",DO DER-RJ,INCLUSIVE EXECUCAO E O TRANSPORTE DE AGUA,MAS SEM TRANSPORTE E ESCAVACAO DE CORRETIVOS.O CUSTO SE APLICA A AREA EFETIVAMENTE REGULARIZADA</t>
  </si>
  <si>
    <t>REFORCO DE SUBLEITO,DE ACORDO COM AS "INSTRUCOES PARA EXECUCAO",DO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</si>
  <si>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</si>
  <si>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</si>
  <si>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 DE TERRA ARMADA,INCLUSIVE ESPALHAMENTO,IRRIGACAO E CONTROLE 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</si>
  <si>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</si>
  <si>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</si>
  <si>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EXECUCAO DE "TAPA-PANELA",COM MATERIAL DE 1ª CATEGORIA,COMPACTADO MANUALMENTE,MEDIDO NA PISTA APOS COMPACTACAO,INCLUSIVE 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</si>
  <si>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</si>
  <si>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</si>
  <si>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 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</si>
  <si>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</si>
  <si>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</si>
  <si>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</si>
  <si>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</si>
  <si>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</si>
  <si>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 A CAPA ASFALTICA,ATE 20CM,EXCLUSIVE MATERIAIS ADICIONADOS E COMPACTACAO</t>
  </si>
  <si>
    <t>RECOMPOSICAO DE CBUQ,EXCLUSIVE FORNECIMENTO E TRANSPORTE DOS MATERIAIS</t>
  </si>
  <si>
    <t>RECOMPOSICAO ESTRUTURAL DE PAVIMENTO (COM REPARO DE BASE)CBUQ COM 5CM DE ESPESSURA</t>
  </si>
  <si>
    <t>ATERRO COMPACTADO MECANICAMENTE,EM CAMADAS DE 20CM,INCLUINDO ESPALHAMENTO E IRRIGACAO,MAS SEM O FORNECIMENTO E TRANSPORTE DO MATERIAL</t>
  </si>
  <si>
    <t>ATERRO COMPACTADO MECANICAMENTE,EM CAMADAS DE 20CM,INCLUSIVE IRRIGACAO,EXCLUSIVE ESPALHAMENTO,FORNECIMENTO E TRANSPORTEDO MATERIAL</t>
  </si>
  <si>
    <t>REMOCAO (CARGA) DE TERRA OU ENTULHO COM RETROESCAVADEIRA COMCACAMBA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</si>
  <si>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</si>
  <si>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</si>
  <si>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</si>
  <si>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</si>
  <si>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LIMPEZA DE PISTA,COM UTILIZACAO DE COMPRESSOR DE AR,CAMINHAO BASCULANTE,PARA EXECUCAO DE REVESTIMENTO COM CBUQ</t>
  </si>
  <si>
    <t>SUB-BASE ESTABILIZADA,SEM MISTURA DE MATERIAIS,DE ACORDO COM AS "INSTRUCOES PARA EXECUCAO",DO DER-RJ,EXCLUSIVE ESCAVACAO E TRANSPORTE DOS MATERIAIS,INCLUSIVE TRANSPORTE DE AGUA</t>
  </si>
  <si>
    <t>BASE ESTABILIZADA,SEM MISTURA DE MATERIAIS,DE ACORDO COM AS"INSTRUCOES PARA EXECUCAO",DO DER-RJ,COMPACTADA EM DUAS CAMADAS,COM ENERGIA EQUIVALENTE A AASHO INTERMEDIARIA,EXCLUSIVEESCAVACAO E TRANSPORTE DOS MATERIAIS,INCLUSIVE TRANSPORTE DE 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</si>
  <si>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</si>
  <si>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</si>
  <si>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</si>
  <si>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</si>
  <si>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</si>
  <si>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</si>
  <si>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 E TRANSPORTE DE SOLOS,FORNECIMENTO E TRANSPORTE DE MATERIAIS BETUMINOSOS E TRANSPORTE DA USINA PARA PISTA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</si>
  <si>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</si>
  <si>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</si>
  <si>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</si>
  <si>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</si>
  <si>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</si>
  <si>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 NA USINA(SOLO+BRITA),COMPREENDENDO A EXECUCAO NA USINA E NA PISTA,INCLUSIVE TRANSPORTE DE AGUA,EXCLUSIVE ESCAVACAO,CARGA E TRANSPORTE DOS SOLOS UTILIZADOS,FORNECIMENTO E TRANSPORTE DOS MATERIAIS.O CUSTO 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</si>
  <si>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</si>
  <si>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GRADUADA,MEDIDA APOS A COMPACTACAO,EXCLUSIVE O 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</si>
  <si>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</si>
  <si>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</si>
  <si>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</si>
  <si>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</si>
  <si>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</si>
  <si>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</si>
  <si>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</si>
  <si>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 TRANSPORTE DOS MATERIAIS</t>
  </si>
  <si>
    <t>REVESTIMENTO DO TIPO "PRE-MISTURADO A FRIO",DE ACORDO COM AS "INSTRUCOES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</si>
  <si>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</si>
  <si>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</si>
  <si>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</si>
  <si>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 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</si>
  <si>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</si>
  <si>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</si>
  <si>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</si>
  <si>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</si>
  <si>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DE CONCRETO BETUMINOSO USINADO A QUENTE,DE ACORDO COM AS "INSTRUCOES PARA EXECUCAO DO DER-RJ",COMPREENDENDO 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</si>
  <si>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</si>
  <si>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 SOMENTE O ESPALHAMENTO E COMPACTACAO MECANICOS</t>
  </si>
  <si>
    <t>REVESTIMENTO DE CONCRETO BETUMINOSO USINADO A QUENTE,DE ACORDO COM A "INSTRUCAO PARA EXECUCAO"DO DER-RJ,COMPREENDENDO APENAS O ESPALHAMENTO E COMPACTACAO MANUAIS,UTILIZANDO SOQUETE VIBRATORIO,EXCLUSIVE PREPARO,FORNECIMENTO E TRANSPORTE DOSMATERIAIS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</si>
  <si>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</si>
  <si>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</si>
  <si>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</si>
  <si>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</si>
  <si>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</si>
  <si>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REVESTIMENTO EM PLACAS DE CONCRETO,DE ACORDO COM AS "INSTRUCOES PARA EXECUCAO",DO DER-RJ,PRODUCAO MEDIA DE 25,50M3/H,INCLUSIVE O TRANSPORTE DOS MATERIAIS,MAS SEM O FORNECIMENTO DOS MESMOS</t>
  </si>
  <si>
    <t>REVESTIMENTO EM PLACAS DE CONCRETO,DE ACORDO COM AS "INSTRUCOES PARA EXECUCAO",DO DER-RJ,PRODUCAO MEDIA DE 35,00M3/H,INCLUSIVE O TRANSPORTE DOS MATERIAIS,MAS SEM O FORNECIMENTO DOS MESMOS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</si>
  <si>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</si>
  <si>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</si>
  <si>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</si>
  <si>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 BANQUETA</t>
  </si>
  <si>
    <t>RETIRADA(EXTRACAO) DE BALIZADORES DANIFICADOS E ASSENTAMENTO DE NOVOS,EXCLUSIVE FORNECIMENTO</t>
  </si>
  <si>
    <t>LIMPEZA MANUAL DE PONTES,CONSTANDO DE VARREDURA E REMOCAO DE 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</si>
  <si>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</si>
  <si>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</si>
  <si>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</si>
  <si>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CAMADA DE BLOQUEIO(COLCHAO),ESPALHADO E COMPRIMIDO MECANICAMENTE,EXCLUSIVE O MATERIAL E MEDIDO APOS A COMPACTACAO</t>
  </si>
  <si>
    <t>ESPALHAMENTO COM MOTONIVELADORA E COMPACTACAO MECANICA DE MISTURAS BETUMINOSAS</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</si>
  <si>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</si>
  <si>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</si>
  <si>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</si>
  <si>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 ACERTO MANUAL DO TERRENO</t>
  </si>
  <si>
    <t>SARJETA DE CORTE TRIANGULAR,COM COBERTURA VEGETAL,MEDINDO 1,50M DE BASE E 0,30M DE ALTURA,INCLUSIVE ESCAVACAO MECANICA E ACERTO MANUAL DO TERRENO</t>
  </si>
  <si>
    <t>SARJETA DE CORTE TRIANGULAR,COM COBERTURA VEGETAL,MEDINDO 1,85M DE BASE E 0,35M DE ALTURA,INCLUSIVE ESCAVACAO MECANICA E 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</si>
  <si>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</si>
  <si>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</si>
  <si>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</si>
  <si>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</si>
  <si>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</si>
  <si>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</si>
  <si>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</si>
  <si>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</si>
  <si>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</si>
  <si>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 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</si>
  <si>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</si>
  <si>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</si>
  <si>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</si>
  <si>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</si>
  <si>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</si>
  <si>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</si>
  <si>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</si>
  <si>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</si>
  <si>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</si>
  <si>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</si>
  <si>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</si>
  <si>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</si>
  <si>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</si>
  <si>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</si>
  <si>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</si>
  <si>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</si>
  <si>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</si>
  <si>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</si>
  <si>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</si>
  <si>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</si>
  <si>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</si>
  <si>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</si>
  <si>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</si>
  <si>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</si>
  <si>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</si>
  <si>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</si>
  <si>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</si>
  <si>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</si>
  <si>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</si>
  <si>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</si>
  <si>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 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</si>
  <si>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</si>
  <si>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</si>
  <si>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</si>
  <si>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 OS MATERIAIS E COLOCACAO (ESPESSURA DE 6CM)</t>
  </si>
  <si>
    <t>DISSIPADOR DE ENERGIA EM PEDRA ARGAMASSADA,INCLUSIVE MATERIAIS DE ESCAVACAO,MEDIDO POR VOLUME DE PEDRA ARGAMASSADA</t>
  </si>
  <si>
    <t>DRENO PROFUNDO PARA CORTE EM SOLO,TRAPEZOIDAL,MEDINDO 0,60MNA BASE MENOR,0,70M NA BASE MAIOR E 1,50M DE ALTURA,DIAMETRO DO TUBO DE 0,20M,FORNECIMENTO DOS MATERIAIS E EXECUCAO,INCLUSIVE SELO,ENCHIMENTO FILTRANTE,MATERIAL DRENANTE E ESCAVACAO</t>
  </si>
  <si>
    <t>DRENO PROFUNDO PARA CORTE EM SOLO,TRAPEZOIDAL,MEDINDO 0,65MNA BASE MENOR,0,75M NA BASE MAIOR E 1,50M DE ALTURA,DIAMETRO DO TUBO DE 0,30M,FORNECIMENTO DOS MATERIAIS E EXECUCAO,INCLUSIVE SELO,ENCHIMENTO FILTRANTE,MATERIAL DRENANTE E ESCAVACAO</t>
  </si>
  <si>
    <t>DRENO PROFUNDO PARA CORTE EM SOLO,TRAPEZOIDAL,MEDINDO 0,70MNA BASE MENOR,0,80M NA BASE MAIOR E 1,50M DE ALTURA,DIAMETRO DO TUBO DE 0,40M,FORNECIMENTO DOS MATERIAIS E EXECUCAO,INCLUSIVE SELO,ENCHIMENTO FILTRANTE,MATERIAL DRENANTE E ESCAVACAO</t>
  </si>
  <si>
    <t>DRENO PROFUNDO PARA CORTE EM SOLO,TRAPEZOIDAL,MEDINDO 0,60MNA BASE MENOR,0,70M NA BASE MAIOR E 1,50M DE ALTURA,DIAMETRO DO TUBO DE 0,20M,FORNECIMENTO DOS MATERIAIS E EXECUCAO,INCLUSIVE SELO,ENCHIMENTO FILTRANTE,MATERIAL DRENANTE E ESCAVACAO,EXCLUSIVE FORNECIMENTO DO TUBO</t>
  </si>
  <si>
    <t>DRENO PROFUNDO PARA CORTE EM SOLO,TRAPEZOIDAL,MEDINDO 0,65MNA BASE MENOR,0,75M NA BASE MAIOR E 1,50M DE ALTURA,DIAMETRO DO TUBO DE 0,30M,FORNECIMENTO DOS MATERIAIS E EXECUCAO,INCLUSIVE SELO,ENCHIMENTO FILTRANTE,MATERIAL DRENANTE E ESCAVACAO,EXCLUSIVE FORNECIMENTO DO TUBO</t>
  </si>
  <si>
    <t>DRENO PROFUNDO PARA CORTE EM SOLO,TRAPEZOIDAL,MEDINDO 0,70MNA BASE MENOR,0,80M NA BASE MAIOR E 1,50M DE ALTURA,DIAMETRO DO TUBO DE 0,40M,FORNECIMENTO DOS MATERIAIS E EXECUCAO,INCLUSIVE SELO,ENCHIMENTO FILTRANTE,MATERIAL DRENANTE E ESCAVACAO,EXCLUSIVE FORNECIMENTO DO TUBO</t>
  </si>
  <si>
    <t>DRENO PROFUNDO PARA CORTE EM ROCHA,TRAPEZOIDAL,MEDINDO 0,30M NA BASE MENOR,0,40M NA BASE MAIOR E 0,20M DE ALTURA,DIAMETRO DO TUBO DE 0,20M,FORNECIMENTO DOS MATERIAIS E EXECUCAO,INCLUSIVE SELO,ENCHIMENTO FILTRANTE,MATERIAL DRENANTE E ESCAVACAO</t>
  </si>
  <si>
    <t>DRENO PROFUNDO PARA CORTE EM ROCHA,TRAPEZOIDAL,MEDINDO 0,40M NA BASE MENOR,0,50M NA BASE MAIOR E 0,30M DE ALTURA,DIAMETRO DO TUBO DE 0,30M,FORNECIMENTO DOS MATERIAIS E EXECUCAO,INCLUSIVE SELO,ENCHIMENTO FILTRANTE,MATERIAL DRENANTE E ESCAVACAO</t>
  </si>
  <si>
    <t>DRENO PROFUNDO PARA CORTE EM ROCHA,TRAPEZOIDAL,MEDINDO 0,50M NA BASE MENOR,0,60M NA BASE MAIOR E 0,40M DE ALTURA,DIAMETRO DO TUBO DE 0,40M,FORNECIMENTO DOS MATERIAIS E EXECUCAO,INCLUSIVE SELO,ENCHIMENTO FILTRANTE,MATERIAL DRENANTE E ESCAVACAO</t>
  </si>
  <si>
    <t>DRENO PROFUNDO PARA CORTE EM ROCHA,TRAPEZOIDAL,MEDINDO 0,30M NA BASE MENOR,0,40M NA BASE MAIOR E 0,20M DE ALTURA,FORNECIMENTO DOS MATERIAIS E EXECUCAO,INCLUSIVE SELO,ENCHIMENTO FILTRANTE,MATERIAL DRENANTE E ESCAVACAO,EXCLUSIVE FORNECIMENTODO TUBO</t>
  </si>
  <si>
    <t>DRENO PROFUNDO PARA CORTE EM ROCHA,TRAPEZOIDAL,MEDINDO 0,40M NA BASE MENOR,0,50M NA BASE MAIOR E 1,50M DE ALTURA,FORNECIMENTO DOS MATERIAIS E EXECUCAO,INCLUSIVE SELO,ENCHIMENTO FILTRANTE,MATERIAL DRENANTE E ESCAVACAO,EXCLUSIVE FORNECIMENTODO TUBO</t>
  </si>
  <si>
    <t>DRENO PROFUNDO PARA CORTE EM ROCHA,TRAPEZOIDAL,MEDINDO 0,50M 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</si>
  <si>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</si>
  <si>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</si>
  <si>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</si>
  <si>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</si>
  <si>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</si>
  <si>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</si>
  <si>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 NA BASE MENOR,0,40M NA BASE MAIOR E 0,20M DE ALTURA,COM UTILIZACAO DE MANTA GEOTEXTIL EM DRENO SUBTERRANEO,FORNECIMENTODOS MATERIAIS E EXECUCAO,INCLUSIVE SELO,ENCHIMENTO FILTRANTE,MATERIAL DRENANTE E ESCAVACAO</t>
  </si>
  <si>
    <t>DRENO PROFUNDO PARA CORTE EM ROCHA,TRAPEZOIDAL,MEDINDO 0,40M NA BASE MENOR,0,50M NA BASE MAIOR E 0,30M DE ALTURA,COM UTILIZACAO DE MANTA GEOTEXTIL EM DRENO SUBTERRANEO,FORNECIMENTODOS MATERIAIS E EXECUCAO,INCLUSIVE SELO,ENCHIMENTO FILTRANTE,MATERIAL DRENANTE E ESCAVACAO</t>
  </si>
  <si>
    <t>DRENO PROFUNDO PARA CORTE EM ROCHA,TRAPEZOIDAL,MEDINDO 0,50M NA BASE MENOR,0,60M NA BASE MAIOR E 0,40M DE ALTURA,COM UTILIZACAO DE MANTA GEOTEXTIL EM DRENO SUBTERRANEO,FORNECIMENTODOS MATERIAIS E EXECUCAO,INCLUSIVE SELO,ENCHIMENTO FILTRANTE,MATERIAL DRENANTE E ESCAVACAO</t>
  </si>
  <si>
    <t>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</si>
  <si>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</si>
  <si>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</si>
  <si>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</si>
  <si>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</si>
  <si>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</si>
  <si>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</si>
  <si>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</si>
  <si>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</si>
  <si>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</si>
  <si>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</si>
  <si>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</si>
  <si>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 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</si>
  <si>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</si>
  <si>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</si>
  <si>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 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</si>
  <si>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</si>
  <si>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</si>
  <si>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 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</si>
  <si>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</si>
  <si>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</si>
  <si>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 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</si>
  <si>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</si>
  <si>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</si>
  <si>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 E ESCAVACAO MANUAL DA LAJE DA BASE,EXCLUSIVE REATERRO</t>
  </si>
  <si>
    <t>BOCA PARA BUEIRO SIMPLES,MULTI-PLATE LENTICULAR,COM 1,85M DE 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</si>
  <si>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</si>
  <si>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 REATERRO</t>
  </si>
  <si>
    <t>BOCA PARA BUEIRO SIMPLES,MULTI-PLATE LENTICULAR,COM 2,20M DE 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</si>
  <si>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</si>
  <si>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 REATERRO</t>
  </si>
  <si>
    <t>BOCA PARA BUEIRO SIMPLES,MULTI-PLATE LENTICULAR,COM 2,85M DE 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</si>
  <si>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</si>
  <si>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 REATERRO</t>
  </si>
  <si>
    <t>BOCA PARA BUEIRO SIMPLES TUBULAR DE CONCRETO,DIAMETRO DE 0,40M EM CONCRETO CICLOPICO,INCLUSIVE FORMA,ESCAVACAO,REATERROE FORNECIMENTO DOS MATERIAIS,EXCLUSIVE ESCAVACAO DE MATERIAL DE REATERRO NA JAZIDA E SEU TRANSPORTE AO CANTEIRO</t>
  </si>
  <si>
    <t>BOCA PARA BUEIRO SIMPLES TUBULAR DE CONCRETO,DIAMETRO DE 0,60M EM CONCRETO CICLOPICO,INCLUSIVE FORMA,ESCAVACAO,REATERROE FORNECIMENTO DOS MATERIAIS,EXCLUSIVE ESCAVACAO DE MATERIAL DE REATERRO NA JAZIDA E SEU TRANSPORTE AO CANTEIRO</t>
  </si>
  <si>
    <t>BOCA PARA BUEIRO SIMPLES TUBULAR DE CONCRETO,DIAMETRO DE 0,80M EM CONCRETO CICLOPICO,INCLUSIVE FORMA,ESCAVACAO,REATERROE FORNECIMENTO DOS MATERIAIS,EXCLUSIVE ESCAVACAO DE MATERIAL DE REATERRO NA JAZIDA E SEU TRANSPORTE AO CANTEIRO</t>
  </si>
  <si>
    <t>BOCA PARA BUEIRO SIMPLES TUBULAR DE CONCRETO,DIAMETRO DE 1,00M EM CONCRETO CICLOPICO,INCLUSIVE FORMA,ESCAVACAO,REATERROE FORNECIMENTO DOS MATERIAIS,EXCLUSIVE ESCAVACAO DE MATERIAL DE REATERRO NA JAZIDA E SEU TRANSPORTE AO CANTEIRO</t>
  </si>
  <si>
    <t>BOCA PARA BUEIRO SIMPLES TUBULAR DE CONCRETO,DIAMETRO DE 1,20M,EM CONCRETO CICLOPICO,INCLUSIVE FORMA,ESCAVACAO,REATERROE FORNECIMENTO DOS MATERIAIS,EXCLUSIVE ESCAVACAO DE MATERIAL DE REATERRO NA JAZIDA E SEU TRANSPORTE AO CANTEIRO</t>
  </si>
  <si>
    <t>BOCA PARA BUEIRO SIMPLES TUBULAR DE CONCRETO,DIAMETRO DE 1,50M EM CONCRETO CICLOPICO,INCLUSIVE FORMA,ESCAVACAO,REATERROE FORNECIMENTO DOS MATERIAIS,EXCLUSIVE ESCAVACAO DE MATERIAL DE REATERRO NA JAZIDA E SEU TRANSPORTE AO CANTEIRO</t>
  </si>
  <si>
    <t>BOCA PARA BUEIRO SIMPLES TUBULAR DE CONCRETO,DIAMETRO DE 2,00M EM CONCRETO CICLOPICO,INCLUSIVE FORMA,ESCAVACAO,REATERROE FORNECIMENTO DOS MATERIAIS,EXCLUSIVE ESCAVACAO DE MATERIAL DE REATERRO NA JAZIDA E SEU TRANSPORTE AO CANTEIRO</t>
  </si>
  <si>
    <t>BOCA PARA BUEIRO DUPLO TUBULAR DE CONCRETO,DIAMETRO DE 0,40M EM CONCRETO CICLOPICO,INCLUSIVE FORMA,ESCAVACAO,REATERRO EFORNECIMENTO DOS MATERIAIS,EXCLUSIVE ESCAVACAO DE MATERIAL DE REATERRO NA JAZIDA E SEU TRANSPORTE AO CANTEIRO</t>
  </si>
  <si>
    <t>BOCA PARA BUEIRO DUPLO TUBULAR DE CONCRETO,DIAMETRO DE 0,60M EM CONCRETO CICLOPICO,INCLUSIVE FORMA,ESCAVACAO,REATERRO EFORNECIMENTO DOS MATERIAIS,EXCLUSIVE ESCAVACAO DE MATERIAL DE REATERRO NA JAZIDA E SEU TRANSPORTE AO CANTEIRO</t>
  </si>
  <si>
    <t>BOCA PARA BUEIRO DUPLO TUBULAR DE CONCRETO,DIAMETRO DE 0,80M EM CONCRETO CICLOPICO,INCLUSIVE FORMA,ESCAVACAO,REATERRO EFORNECIMENTO DOS MATERIAIS,EXCLUSIVE ESCAVACAO DE MATERIAL DE REATERRO NA JAZIDA E SEU TRANSPORTE AO CANTEIRO</t>
  </si>
  <si>
    <t>BOCA PARA BUEIRO DUPLO TUBULAR DE CONCRETO,DIAMETRO DE 1,00M EM CONCRETO CICLOPICO,INCLUSIVE FORMA,ESCAVACAO,REATERRO EFORNECIMENTO DOS MATERIAIS,EXCLUSIVE ESCAVACAO DE MATERIAL DE REATERRO NA JAZIDA E SEU TRANSPORTE AO CANTEIRO</t>
  </si>
  <si>
    <t>BOCA PARA BUEIRO DUPLO TUBULAR DE CONCRETO,DIAMETRO DE 1,20M EM CONCRETO CICLOPICO,INCLUSIVE FORMA,ESCAVACAO,REATERRO EFORNECIMENTO DOS MATERIAIS,EXCLUSIVE ESCAVACAO DE MATERIAL DE REATERRO NA JAZIDA E SEU TRANSPORTE AO CANTEIRO</t>
  </si>
  <si>
    <t>BOCA PARA BUEIRO DUPLO TUBULAR DE CONCRETO,DIAMETRO DE 1,50M EM CONCRETO CICLOPICO,INCLUSIVE FORMA,ESCAVACAO,REATERRO EFORNECIMENTO DOS MATERIAIS,EXCLUSIVE ESCAVACAO DE MATERIAL DE REATERRO NA JAZIDA E SEU TRANSPORTE AO CANTEIRO</t>
  </si>
  <si>
    <t>BOCA PARA BUEIRO DUPLO TUBULAR DE CONCRETO,DIAMETRO DE 2,00M 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</si>
  <si>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 FORNECIMENTO DOS MATERIAIS,EXCLUSIVE ESCAVACAO DE MATERIALDE REATERRO NA JAZIDA E SEU TRANSPORTE AO CANTEIRO</t>
  </si>
  <si>
    <t>BOCA PARA BUEIRO TRIPLO TUBULAR DE CONCRETO,DIAMETRO DE 0,60M EM CONCRETO CICLOPICO,INCLUSIVE FORMA,ESCAVACAO,REATERRO E FORNECIMENTO DOS MATERIAIS,EXCLUSIVE ESCAVACAO DE MATERIALDE REATERRO NA JAZIDA E SEU TRANSPORTE AO CANTEIRO</t>
  </si>
  <si>
    <t>BOCA PARA BUEIRO TRIPLO TUBULAR DE CONCRETO,DIAMETRO DE 0,80M EM CONCRETO CICLOPICO,INCLUSIVE FORMA,ESCAVACAO,REATERRO E FORNECIMENTO DOS MATERIAIS,EXCLUSIVE ESCAVACAO DE MATERIALDE REATERRO NA JAZIDA E SEU TRANSPORTE AO CANTEIRO</t>
  </si>
  <si>
    <t>BOCA PARA BUEIRO TRIPLO TUBULAR DE CONCRETO,DIAMETRO DE 1,00M EM CONCRETO CICLOPICO,INCLUSIVE FORMA,ESCAVACAO,REATERRO E FORNECIMENTO DOS MATERIAIS,EXCLUSIVE ESCAVACAO DE MATERIALDE REATERRO NA JAZIDA E SEU TRANSPORTE AO CANTEIRO</t>
  </si>
  <si>
    <t>BOCA PARA BUEIRO TRIPLO TUBULAR DE CONCRETO,DIAMETRO DE 1,20M EM CONCRETO CICLOPICO,INCLUSIVE FORMA,ESCAVACAO,REATERRO E FORNECIMENTO DOS MATERIAIS,EXCLUSIVE ESCAVACAO DE MATERIALDE REATERRO NA JAZIDA E SEU TRANSPORTE AO CANTEIRO</t>
  </si>
  <si>
    <t>BOCA PARA BUEIRO TRIPLO TUBULAR DE CONCRETO,DIAMETRO DE 1,50M EM CONCRETO CICLOPICO,INCLUSIVE FORMA,ESCAVACAO,REATERRO E FORNECIMENTO DOS MATERIAIS,EXCLUSIVE ESCAVACAO DE MATERIALDE REATERRO NA JAZIDA E SEU TRANSPORTE AO CANTEIRO</t>
  </si>
  <si>
    <t>BOCA PARA BUEIRO TRIPLO TUBULAR DE CONCRETO,DIAMETRO DE 2,00M EM CONCRETO CICLOPICO,INCLUSIVE FORMA,ESCAVACAO,REATERRO E FORNECIMENTO DOS MATERIAIS,EXCLUSIVE ESCAVACAO DE MATERIALDE REATERRO NA JAZIDA E SEU TRANSPORTE AO CANTEIRO</t>
  </si>
  <si>
    <t>BUEIRO SIMPLES TUBULAR,DE CONCRETO SIMPLES(PS-1),DIAMETRO DE 0,40M,ASSENTE EM BERCO DE CONCRETO CICLOPICO,COM ALTURA DEREATERRO H=0,80M,INCLUSIVE ESCAVACAO,FORNECIMENTO DOS MATERIAIS E REATERRO,EXCLUSIVE ESCAVACAO DE MATERIAL DE REATERRO NA JAZIDA E SEU TRANSPORTE AO CANTEIRO</t>
  </si>
  <si>
    <t>BUEIRO SIMPLES TUBULAR DE CONCRETO SIMPLES(PS-1),DIAMETRO DE 0,40M,ASSENTE EM BERCO DE CONCRETO CICLOPICO,COM ALTURA DEREATERRO H=1,50M,INCLUSIVE ESCAVACAO,FORNECIMENTO DOS MATERIAIS E REATERRO,EXCLUSIVE ESCAVACAO DE MATERIAL DE REATERRO NA JAZIDA E SEU TRANSPORTE AO CANTEIRO</t>
  </si>
  <si>
    <t>BUEIRO SIMPLES TUBULAR,DE CONCRETO SIMPLES(PS-1),DIAMETRO DE 0,40M,ASSENTE EM BERCO DE CONCRETO CICLOPICO,COM ALTURA DEREATERRO H=3,00M,INCLUSIVE ESCAVACAO,FORNECIMENTO DOS MATERIAIS E REATERRO,EXCLUSIVE ESCAVACAO DE MATERIAL DE REATERRO NA JAZIDA E SEU TRANSPORTE AO CANTEIRO</t>
  </si>
  <si>
    <t>BUEIRO SIMPLES TUBULAR,DE CONCRETO SIMPLES(PS-1),DIAMETRO DE 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</si>
  <si>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</si>
  <si>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</si>
  <si>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</si>
  <si>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</si>
  <si>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 JAZIDA E SEU TRANSPORTE AO CANTEIRO</t>
  </si>
  <si>
    <t>BUEIRO TRIPLO TUBULAR,DE CONCRETO SIMPLES(PS-1),DIAMETRO DE0,40M,ASSENTE EM BERCO DE CONCRETO CICLOPICO,COM ALTURA DE REATERRO H=1,50M,INCLUSIVE ESCAVACAO,FORNECIMENTO DOS MATERIAIS E REATERRO,EXCLUSIVE ESCAVACAO DE MATERIAL DE REATERRO NA JAZIDA E SEU TRANSPORTE AO CANTEIRO</t>
  </si>
  <si>
    <t>BUEIRO TRIPLO TUBULAR,DE CONCRETO SIMPLES(PS-1),DIAMETRO DE0,40M,ASSENTE EM BERCO DE CONCRETO CICLOPICO,COM ALTURA DE REATERRO H=3,00M,INCLUSIVE ESCAVACAO,FORNECIMENTO DOS MATERIAIS E REATERRO,EXCLUSIVE ESCAVACAO DE MATERIAL DE REATERRO NA JAZIDA E SEU TRANSPORTE AO CANTEIRO</t>
  </si>
  <si>
    <t>BUEIRO TRIPLO TUBULAR,DE CONCRETO SIMPLES(PS-1),DIAMETRO DE0,40M ASSENTE EM BERCO DE CONCRETO CICLOPICO,COM ALTURA DE REATERRO H=4,00M,INCLUSIVE ESCAVACAO,FORNECIMENTO DOS MATERIAIS E REATERRO,EXCLUSIVE ESCAVACAO DE MATERIAL DE REATERRO NA JAZIDA E SEU TRANSPORTE AO CANTEIRO</t>
  </si>
  <si>
    <t>BUEIRO SIMPLES TUBULAR,DE CONCRETO SIMPLES(PS-1),DIAMETRO DE 0,60M,ASSENTE EM BERCO DE CONCRETO CICLOPICO,COM ALTURA DEREATERRO H=0,80M,INCLUSIVE ESCAVACAO,FORNECIMENTO DOS MATERIAIS E REATERRO,EXCLUSIVE ESCAVACAO DE MATERIAL DE REATERRO NA JAZIDA E SEU TRANSPORTE AO CANTEIRO</t>
  </si>
  <si>
    <t>BUEIRO SIMPLES TUBULAR,DE CONCRETO SIMPLES(PS-1),DIAMETRO DE 0,60M,ASSENTE EM BERCO DE CONCRETO CICLOPICO,COM ALTURA DEREATERRO H=1,50M,INCLUSIVE ESCAVACAO,FORNECIMENTO DOS MATERIAIS E REATERRO,EXCLUSIVE ESCAVACAO DE MATERIAL DE REATERRO NA JAZIDA E SEU TRANSPORTE AO CANTEIRO</t>
  </si>
  <si>
    <t>BUEIRO SIMPLES TUBULAR,DE CONCRETO SIMPLES(PS-1),DIAMETRO DE 0,60M,ASSENTE EM BERCO DE CONCRETO CICLOPICO,COM ALTURA DEREATERRO H=3,00M,INCLUSIVE ESCAVACAO,FORNECIMENTO DOS MATERIAIS E REATERRO,EXCLUSIVE ESCAVACAO DE MATERIAL DE REATERRO NA JAZIDA E SEU TRANSPORTE AO CANTEIRO</t>
  </si>
  <si>
    <t>BUEIRO SIMPLES TUBULAR,DE CONCRETO SIMPLES(PS-1),DIAMETRO DE 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</si>
  <si>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</si>
  <si>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</si>
  <si>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</si>
  <si>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</si>
  <si>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 JAZIDA E SEU TRANSPORTE AO CANTEIRO</t>
  </si>
  <si>
    <t>BUEIRO TRIPLO TUBULAR,DE CONCRETO SIMPLES(PS-1),DIAMETRO DE0,60M,ASSENTE EM BERCO DE CONCRETO CICLOPICO,COM ALTURA DE REATERRO H=1,50M,INCLUSIVE ESCAVACAO,FORNECIMENTO DOS MATERIAIS E REATERRO,EXCLUSIVE ESCAVACAO DE MATERIAL DE REATERRO NA JAZIDA E SEU TRANSPORTE AO CANTEIRO</t>
  </si>
  <si>
    <t>BUEIRO TRIPLO TUBULAR,DE CONCRETO SIMPLES(PS-1),DIAMETRO DE0,60M,ASSENTE EM BERCO DE CONCRETO CICLOPICO,COM ALTURA DE REATERRO H=3,00M,INCLUSIVE ESCAVACAO,FORNECIMENTO DOS MATERIAIS E REATERRO,EXCLUSIVE ESCAVACAO DE MATERIAL DE REATERRO NA JAZIDA E SEU TRANSPORTE AO CANTEIRO</t>
  </si>
  <si>
    <t>BUEIRO TRIPLO TUBULAR,DE CONCRETO SIMPLES(PS-1),DIAMETRO DE0,60M,ASSENTE EM BERCO DE CONCRETO CICLOPICO,COM ALTURA DE REATERRO H=4,00M,INCLUSIVE ESCAVACAO,FORNECIMENTO DOS MATERIAIS E REATERRO,EXCLUSIVE ESCAVACAO DE MATERIAL DE REATERRO NA 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</si>
  <si>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</si>
  <si>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</si>
  <si>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 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</si>
  <si>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</si>
  <si>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</si>
  <si>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 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</si>
  <si>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</si>
  <si>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</si>
  <si>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 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</si>
  <si>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</si>
  <si>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 DO TREM-TIPO RODOVIARIO.FORNECIMENTO</t>
  </si>
  <si>
    <t>PASSAGEM INFERIOR,CONSTITUIDA DE CHAPAS COM RESVESTIMENTO EPOXY,COM ESPESSURA DE 3,40MM,PARAFUSOS,PORCAS E FERRAMENTAS NECESSARIAS,COM DIMENSOES EM TORNO DE 5,00M DE VAO E 4,85M DE ALTURA,RECOBRIMENTO MINIMO DE 0,90M E MAXIMO DE 8,60M,SOB A 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</si>
  <si>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 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</si>
  <si>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</si>
  <si>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</si>
  <si>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</si>
  <si>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</si>
  <si>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</si>
  <si>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</si>
  <si>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 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</si>
  <si>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</si>
  <si>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</si>
  <si>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</si>
  <si>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</si>
  <si>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</si>
  <si>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</si>
  <si>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</si>
  <si>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</si>
  <si>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</si>
  <si>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</si>
  <si>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</si>
  <si>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</si>
  <si>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</si>
  <si>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</si>
  <si>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</si>
  <si>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</si>
  <si>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</si>
  <si>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</si>
  <si>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</si>
  <si>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</si>
  <si>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</si>
  <si>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</si>
  <si>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</si>
  <si>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</si>
  <si>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</si>
  <si>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</si>
  <si>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</si>
  <si>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</si>
  <si>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</si>
  <si>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</si>
  <si>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</si>
  <si>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</si>
  <si>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</si>
  <si>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</si>
  <si>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</si>
  <si>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</si>
  <si>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</si>
  <si>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</si>
  <si>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</si>
  <si>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</si>
  <si>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</si>
  <si>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</si>
  <si>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</si>
  <si>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 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</si>
  <si>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</si>
  <si>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</si>
  <si>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</si>
  <si>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</si>
  <si>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</si>
  <si>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</si>
  <si>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</si>
  <si>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</si>
  <si>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</si>
  <si>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</si>
  <si>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</si>
  <si>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</si>
  <si>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</si>
  <si>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</si>
  <si>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</si>
  <si>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</si>
  <si>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</si>
  <si>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</si>
  <si>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</si>
  <si>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</si>
  <si>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</si>
  <si>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</si>
  <si>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</si>
  <si>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</si>
  <si>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</si>
  <si>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</si>
  <si>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</si>
  <si>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 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</si>
  <si>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</si>
  <si>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</si>
  <si>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</si>
  <si>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</si>
  <si>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</si>
  <si>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</si>
  <si>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</si>
  <si>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</si>
  <si>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</si>
  <si>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</si>
  <si>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</si>
  <si>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</si>
  <si>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</si>
  <si>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</si>
  <si>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</si>
  <si>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</si>
  <si>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</si>
  <si>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</si>
  <si>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 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</si>
  <si>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</si>
  <si>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</si>
  <si>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</si>
  <si>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</si>
  <si>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</si>
  <si>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</si>
  <si>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</si>
  <si>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</si>
  <si>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</si>
  <si>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</si>
  <si>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</si>
  <si>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</si>
  <si>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</si>
  <si>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</si>
  <si>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 DE 0,30M E MAXIMO DE 25,00M,SOB A INFLUENCIA DO TREM-TIPO RODOVIARIO,EXCLUSIVE ANDAIME.ASSENTAMENTO</t>
  </si>
  <si>
    <t>BUEIRO SIMPLES CIRCULAR,CONSTITUIDO DE CHAPAS GALVANIZADAS OU REVESTIDAS COM EPOXY,ESPESSURA DE 2MM,DIAMETRO DE 0,80M,PARAFUSOS,PORCAS E FERRAMENTAS NECESSARIAS,RECOBRIMENTO MINIMO DE 0,30M E MAXIMO DE 18,80M,SOB A INFLUENCIA DO TREM-TIPO RODOVIARIO,EXCLUSIVE ANDAIME.ASSENTAMENTO</t>
  </si>
  <si>
    <t>BUEIRO SIMPLES CIRCULAR,CONSTITUIDO DE CHAPAS GALVANIZADAS OU REVESTIDAS COM EPOXY,ESPESSURA DE 2MM,DIAMETRO DE 1,00M,PARAFUSOS,PORCAS E FERRAMENTAS NECESSARIAS,RECOBRIMENTO MINIMO DE 0,30M E MAXIMO DE 15,00M,SOB A INFLUENCIA DO TREM-TIPO RODOVIARIO,EXCLUSIVE ANDAIME.ASSENTAMENTO</t>
  </si>
  <si>
    <t>BUEIRO SIMPLES CIRCULAR,CONSTITUIDO DE CHAPAS GALVANIZADAS OU REVESTIDAS COM EPOXY,ESPESSURA DE 2MM,DIAMETRO DE 1,20M,PARAFUSOS,PORCAS E FERRAMENTAS NECESSARIAS,RECOBRIMENTO MINIMO DE 0,30M E MAXIMO DE 12,50M,SOB A INFLUENCIA DO TREM-TIPO RODOVIARIO,EXCLUSIVE ANDAIME.ASSENTAMENTO</t>
  </si>
  <si>
    <t>BUEIRO SIMPLES CIRCULAR,CONSTITUIDO DE CHAPAS GALVANIZADAS OU REVESTIDAS COM EPOXY,ESPESSURA DE 2MM,DIAMETRO DE 1,50M,PARAFUSOS,PORCAS E FERRAMENTAS NECESSARIAS,RECOBRIMENTO MINIMO DE 0,30M E MAXIMO DE 10,00M,SOB A INFLUENCIA DO TREM-TIPO RODOVIARIO,EXCLUSIVE ANDAIME.ASSENTAMENTO</t>
  </si>
  <si>
    <t>BUEIRO SIMPLES CIRCULAR,CONSTITUIDO DE CHAPAS GALVANIZADAS OU REVESTIDAS COM EPOXY,ESPESSURA DE 2MM,DIAMETRO DE 1,80M,PARAFUSOS,PORCAS E FERRAMENTAS NECESSARIAS,RECOBRIMENTO MINIMO DE 0,40M E MAXIMO DE 8,30M,SOB A INFLUENCIA DO TREM-TIPO RODOVIARIO,EXCLUSIVE ANDAIME.ASSENTAMENTO</t>
  </si>
  <si>
    <t>BUEIRO SIMPLES CIRCULAR,CONSTITUIDO DE CHAPAS GALVANIZADAS OU REVESTIDAS COM EPOXY,ESPESSURA DE 2MM,DIAMETRO DE 2,00M,PARAFUSOS,PORCAS E FERRAMENTAS NECESSARIAS,RECOBRIMENTO MINIMO 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</si>
  <si>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 RODOVIARIO,EXCLUSIVE ANDAIME.ASSENTAMENTO</t>
  </si>
  <si>
    <t>BUEIRO SIMPLES CIRCULAR,CONSTITUIDO DE CHAPAS GALVANIZADAS OU REVESTIDAS COM EPOXY,ESPESSURA DE 2,70MM,DIAMETRO DE 2,40M,PARAFUSOS,PORCAS E FERRAMENTAS NECESSARIAS,RECOBRIMENTO MINIMO DE 0,50M E MAXIMO DE 8,70M,SOB A INFLUENCIA DO TREM-TIPO 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</si>
  <si>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</si>
  <si>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 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</si>
  <si>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</si>
  <si>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</si>
  <si>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</si>
  <si>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 RODOVIARIO,EXCLUSIVE ANDAIME.ASSENTAMENTO</t>
  </si>
  <si>
    <t>BUEIRO SIMPLES CIRCULAR,CONSTITUIDO DE CHAPAS GALVANIZADAS OU REVESTIDAS COM EPOXY,ESPESSURA DE 2,70MM,DIAMETRO DE 4,60M,PARAFUSOS,PORCAS E FERRAMENTAS NECESSARIAS,RECOBRIMENTO MINIMO DE 0,60M E MAXIMO DE 8,70M,SOB A INFLUENCIA DO TREM-TIPO RODOVIARIO,EXCLUSIVE ANDAIME.ASSENTAMENTO</t>
  </si>
  <si>
    <t>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t>
  </si>
  <si>
    <t>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t>
  </si>
  <si>
    <t>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t>
  </si>
  <si>
    <t>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t>
  </si>
  <si>
    <t>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t>
  </si>
  <si>
    <t>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t>
  </si>
  <si>
    <t>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t>
  </si>
  <si>
    <t>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</si>
  <si>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</si>
  <si>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</si>
  <si>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</si>
  <si>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</si>
  <si>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</si>
  <si>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</si>
  <si>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t>
  </si>
  <si>
    <t>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</si>
  <si>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</si>
  <si>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</si>
  <si>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t>
  </si>
  <si>
    <t>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</si>
  <si>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</si>
  <si>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t>
  </si>
  <si>
    <t>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t>
  </si>
  <si>
    <t>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</si>
  <si>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</si>
  <si>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</si>
  <si>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</si>
  <si>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</si>
  <si>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</si>
  <si>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</si>
  <si>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</si>
  <si>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</si>
  <si>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</si>
  <si>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</si>
  <si>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</si>
  <si>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t>
  </si>
  <si>
    <t>BRITAGEM DE ROCHA,APROVEITAMENTO DA ESCAVACAO DE MATERIAL DE 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</si>
  <si>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</si>
  <si>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</si>
  <si>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</si>
  <si>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</si>
  <si>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</si>
  <si>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</si>
  <si>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</si>
  <si>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</si>
  <si>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 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</si>
  <si>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</si>
  <si>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</si>
  <si>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</si>
  <si>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</si>
  <si>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</si>
  <si>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</si>
  <si>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</si>
  <si>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</si>
  <si>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</si>
  <si>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</si>
  <si>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 MATERIAIS.FORNECIMENTO</t>
  </si>
  <si>
    <t>CAMADA POROSA DE ATRITO EM CBUQ,MODIFICADO POR POLIMERO,INCLUSIVE TRANSPORTE.CUSTO SOMENTE DOS MATERIAIS.FORNECIMENTO</t>
  </si>
  <si>
    <t>CONCRETO BETUMINOSO USINADO A QUENTE TIPO "BINDER",EXCLUSIVE 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</si>
  <si>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</si>
  <si>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</si>
  <si>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</si>
  <si>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DUPLO,UTILIZANDO ESCORIA DE ACIARIA.CUSTO SOMENTE DOS MATERIAIS,EXCLUSIVE TRANSPORTE DA ESCORIA DE ACIARIA.FORNECIMENTO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</si>
  <si>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</si>
  <si>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</si>
  <si>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</si>
  <si>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</si>
  <si>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 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</si>
  <si>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</si>
  <si>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</si>
  <si>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</si>
  <si>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</si>
  <si>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</si>
  <si>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</si>
  <si>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</si>
  <si>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</si>
  <si>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</si>
  <si>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</si>
  <si>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</si>
  <si>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</si>
  <si>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MATERIAIS.FORNECIMENTO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</si>
  <si>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</si>
  <si>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</si>
  <si>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</si>
  <si>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</si>
  <si>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</si>
  <si>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</si>
  <si>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</si>
  <si>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</si>
  <si>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</si>
  <si>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</si>
  <si>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</si>
  <si>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</si>
  <si>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</si>
  <si>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</si>
  <si>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</si>
  <si>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</si>
  <si>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</si>
  <si>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</si>
  <si>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</si>
  <si>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</si>
  <si>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</si>
  <si>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</si>
  <si>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</si>
  <si>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</si>
  <si>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</si>
  <si>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</si>
  <si>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</si>
  <si>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</si>
  <si>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</si>
  <si>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</si>
  <si>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</si>
  <si>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</si>
  <si>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</si>
  <si>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</si>
  <si>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</si>
  <si>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</si>
  <si>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</si>
  <si>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</si>
  <si>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</si>
  <si>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</si>
  <si>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</si>
  <si>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</si>
  <si>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</si>
  <si>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</si>
  <si>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</si>
  <si>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 NO TOPO,0,65M NA BASE E 0,77M DE ALTURA,INCLUINDO FERROS DE 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</si>
  <si>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</si>
  <si>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</si>
  <si>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t>
  </si>
  <si>
    <t>GUARDA-CORPO EM CONCRETO ARMADO(FCK=15MPA,ACO CA-50),FORMADO POR QUADROS RETANGULARES DE 1,90X0,50M SUSTENTADOS POR DOIS MONTANTES DE 0,85M DE ALTURA,INCLUSIVE FORNECIMENTO DOS MATERIAIS E ELEMENTOS DE FIXACAO NA PONTE</t>
  </si>
  <si>
    <t>GUARDA-CORPO EM PILARES DE CONCRETO E BARRA DE ACO HORIZONTAIS DE 1.1/2" DE ACO GALVANIZADO</t>
  </si>
  <si>
    <t>GUARDA-CORPO COM 0,90M DE ALTURA,FORMADO POR DUAS LINHAS DETUBO DE PVC DE 75MM,APOIADOS EM MONTANTES DE CONCRETO A CADA2,0M</t>
  </si>
  <si>
    <t>MURETA DIVISORIA DE TRAFEGO,EM CONCRETO SIMPLES,TIPO AVENIDA BRASIL,COM A FORMA EXECUTADA EM CHAPAS DE MADEIRA COMPENSADA DE 14MM RESINADA E DE 20MM PLASTIFICADA,INCLUSIVE FORNECIMENTO DOS MATERIAIS</t>
  </si>
  <si>
    <t>MURETA DIVISORIA DE TRAFEGO,EM CONCRETO SIMPLES,TIPO AVENIDA BRASIL,INCLUSIVE FORNECIMENTO DOS MATERIAIS,EXCLUSIVE FORMA</t>
  </si>
  <si>
    <t>FORMA METALICA PARA MURETA DIVISORIA DE TRAFEGO,TIPO AVENIDA 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</si>
  <si>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</si>
  <si>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</si>
  <si>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ACO (MALHA Nº12 DE 8X8CM) E LONA DE PLASTICO(POLIETILENO),REAPROVEITAMENTO DA TELA DE ACO 4 VEZES E DOPLASTICO 2 VEZES</t>
  </si>
  <si>
    <t>PONTE BRANCA,EM MADEIRA DE LEI,SOBRE ESTACAS DE EUCALIPTO.FORNECIMENTO,COLOCACAO E ARRANCAMENTO</t>
  </si>
  <si>
    <t>ASSENTAMENTO DE POSTE DE CONCRETO,CIRCULAR,RETO DE 9,00M,COM 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</si>
  <si>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</si>
  <si>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</si>
  <si>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</si>
  <si>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</si>
  <si>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</si>
  <si>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</si>
  <si>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</si>
  <si>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</si>
  <si>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</si>
  <si>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</si>
  <si>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</si>
  <si>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</si>
  <si>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 FUNDACAO ESPECIAL,EXCLUSIVE FUNDACAO E FORNECIMENTO DO POSTE</t>
  </si>
  <si>
    <t>ASSENTAMENTO DE POSTE DE CONCRETO,CIRCULAR RETO DE 33,00M,EM 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</si>
  <si>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</si>
  <si>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 FORNECIMENTO DO POSTE</t>
  </si>
  <si>
    <t>ASSENTAMENTO DE POSTE RETO,DE ACO DE 13,00 ATE 20,00M,COM FLANGE DE ACO SOLDADO NA SUA BASE,FIXADO POR PARAFUSOS CHUMBADORES ENGASTADOS EM FUNDACAO DE CONCRETO,EXCLUSIVE FUNDACAO E 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</si>
  <si>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</si>
  <si>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</si>
  <si>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 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</si>
  <si>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</si>
  <si>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</si>
  <si>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</si>
  <si>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</si>
  <si>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</si>
  <si>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</si>
  <si>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</si>
  <si>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</si>
  <si>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</si>
  <si>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</si>
  <si>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3,50M,COM SAPATA E BASE(PADRAO RIO CIDADE CATETE).FORNECIMENTO</t>
  </si>
  <si>
    <t>POSTE DE ACO,RETO,CONICO CONTINUO,ALTURA DE 4,50M,SEM SAPATA ESPECIFICACAO EM-CME-04 DA RIOLUZ.FORNECIMENTO</t>
  </si>
  <si>
    <t>POSTE DE ACO,RETO,CONICO CONTINUO,ALTURA DE 4,50M,COM SAPATA ESPECIFICACAO EM-CME-04 DA RIOLUZ.FORNECIMENTO</t>
  </si>
  <si>
    <t>POSTE DE ACO,RETO,CONICO CONTINUO,ALTURA DE 9,00M,SEM SAPATA.FORNECIMENTO</t>
  </si>
  <si>
    <t>POSTE DE ACO,RETO,CONICO CONTINUO,ALTURA DE 9,00M,COM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</si>
  <si>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</si>
  <si>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</si>
  <si>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</si>
  <si>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</si>
  <si>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</si>
  <si>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7,00M,SEM SAPATA.FORNECIMENTO</t>
  </si>
  <si>
    <t>RETIRADA DE CONJUNTO DE CHAVES,FUSIVEIS E FERRAGENS EM LINHA DE 13,2KV</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</si>
  <si>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</si>
  <si>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</si>
  <si>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</si>
  <si>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</si>
  <si>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</si>
  <si>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</si>
  <si>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</si>
  <si>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</si>
  <si>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</si>
  <si>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</si>
  <si>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</si>
  <si>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</si>
  <si>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 DE INSPECAO,DE 9,00M.FORNECIMENTO E ASSENTAMENTO</t>
  </si>
  <si>
    <t>POSTE DE ACO,CONTINUO,CURVO,CONICO,DUPLO,COM BASE,COM JANELA 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</si>
  <si>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</si>
  <si>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</si>
  <si>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FERRO FUNDIDO,TIPO H-1,DE 4,50M DE ALTURA UTIL,EQUIPADO COM GLOBO.MONTAGEM</t>
  </si>
  <si>
    <t>POSTE DE FERRO FUNDIDO,TIPO H-3,DE 4,50M DE ALTURA UTIL,EQUIPADO COM GLOBO.MONTAGEM</t>
  </si>
  <si>
    <t>PINTURA DE POSTE RETO DE ACO,DE 3,50 A 6,00M,COM DUAS DEMAOS 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</si>
  <si>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</si>
  <si>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 SECAGEM RAPIDA,NA COR ALUMINIO</t>
  </si>
  <si>
    <t>PINTURA DE POSTE RETO DE ACO,DE 16,00 ATE 20,00M,COM DUAS DEMAOS DE TINTA FENOLICA DE ALTA RESISTENCIA AS INTEMPERIES,DE 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</si>
  <si>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</si>
  <si>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</si>
  <si>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</si>
  <si>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</si>
  <si>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 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</si>
  <si>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</si>
  <si>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</si>
  <si>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</si>
  <si>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 DE TINTA GRAFITE,COM PROPRIEDADES DE PRIMER E DE ACABAMENTO,COM ALTO TEOR DE ZARCAO</t>
  </si>
  <si>
    <t>PINTURA DE POSTE RETO,DE ACO,DE 16,00 A 20,00M,COM UMA DEMAO DE TINTA GRAFITE,COM PROPRIEDADES DE PRIMER E DE ACABAMENTO,COM ALTO TEOR DE ZARCAO</t>
  </si>
  <si>
    <t>PINTURA DE POSTE CURVO,DE ACO,DE 8,00 A 9,00M,COM 1 BRACO COM UMA DEMAO DE TINTA GRAFITE,COM PROPRIEDADES DE PRIMER E DE 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</si>
  <si>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</si>
  <si>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</si>
  <si>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</si>
  <si>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</si>
  <si>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</si>
  <si>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</si>
  <si>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</si>
  <si>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</si>
  <si>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</si>
  <si>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</si>
  <si>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 DO FABRICANTE,INCLUSIVE LIMPEZA,LIXAMENTO,DESENGORDURAMENTO E DUAS DEMAOS DE ACABAMENTO</t>
  </si>
  <si>
    <t>PINTURA DE POSTE RETO,DE ACO,DE 7,00 A 9,00M,COM TINTA DE ACABAMENTO GRAFITE SINTETICO,A BASE DE RESINA ALQUIDICA,APLICADA SOBRE ZARCAO DE SECAGEM RAPIDA,COR LARANJA,DA MESMA LINHA DO FABRICANTE,INCLUSIVE LIMPEZA,LIXAMENTO,DESENGORDURAMENTO 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</si>
  <si>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</si>
  <si>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</si>
  <si>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 DE ACABAMENTO GRAFITE SINTETICO A BASE DE RESINA ALQUIDICA,APLICADA SOBRE ZARCAO DE SECAGEM RAPIDA,COR LARANJA,DA MESMA 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</si>
  <si>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</si>
  <si>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</si>
  <si>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</si>
  <si>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</si>
  <si>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</si>
  <si>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 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</si>
  <si>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</si>
  <si>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</si>
  <si>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</si>
  <si>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</si>
  <si>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</si>
  <si>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</si>
  <si>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</si>
  <si>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</si>
  <si>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</si>
  <si>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</si>
  <si>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</si>
  <si>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</si>
  <si>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</si>
  <si>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 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</si>
  <si>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</si>
  <si>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 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</si>
  <si>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</si>
  <si>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</si>
  <si>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</si>
  <si>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</si>
  <si>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 UMA REDE DE B.T.,DE 3(TRES)CONDUTORES,PARA ALINHAMENTO RETO,ANGULO INFERIOR A 90º E PONTO TERMINAL,EXCLUSIVE FORNECIMENTO DAS CINTAS DE FIXACAO (VER CONJUNTO BTV 1).FORNECIMENTO E 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</si>
  <si>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</si>
  <si>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</si>
  <si>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</si>
  <si>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</si>
  <si>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</si>
  <si>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</si>
  <si>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</si>
  <si>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</si>
  <si>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</si>
  <si>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</si>
  <si>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</si>
  <si>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</si>
  <si>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</si>
  <si>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</si>
  <si>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</si>
  <si>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</si>
  <si>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</si>
  <si>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</si>
  <si>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</si>
  <si>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</si>
  <si>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</si>
  <si>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</si>
  <si>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</si>
  <si>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</si>
  <si>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</si>
  <si>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</si>
  <si>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</si>
  <si>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</si>
  <si>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</si>
  <si>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</si>
  <si>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</si>
  <si>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</si>
  <si>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</si>
  <si>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t>
  </si>
  <si>
    <t>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</si>
  <si>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</si>
  <si>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</si>
  <si>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</si>
  <si>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</si>
  <si>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</si>
  <si>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</si>
  <si>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</si>
  <si>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</si>
  <si>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</si>
  <si>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</si>
  <si>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</si>
  <si>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</si>
  <si>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</si>
  <si>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</si>
  <si>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</si>
  <si>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UM CONDUTOR SINGELO EM LINHA DE DUTOS,EXCLUSIVE FORNECIMENTO 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</si>
  <si>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</si>
  <si>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</si>
  <si>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</si>
  <si>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</si>
  <si>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</si>
  <si>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</si>
  <si>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 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</si>
  <si>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</si>
  <si>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</si>
  <si>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</si>
  <si>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</si>
  <si>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</si>
  <si>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</si>
  <si>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</si>
  <si>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</si>
  <si>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</si>
  <si>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</si>
  <si>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</si>
  <si>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</si>
  <si>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</si>
  <si>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</si>
  <si>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</si>
  <si>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6,00MM2,PVC/70ºC,CONFORME ABNT NBR 7288.FORNECIMENTO</t>
  </si>
  <si>
    <t>CABO DE COBRE RIGIDO,DE 1KV,SECAO DE 16MM2,PVC/70ºC,CONFORME ABNT NBR 7288.FORNECIMENTO</t>
  </si>
  <si>
    <t>CABO DE COBRE RIGIDO,DE 1KV,SECAO DE 25MM2,PVC/70ºC,CONFORME ABNT NBR 7288.FORNECIMENTO</t>
  </si>
  <si>
    <t>CABO DE COBRE RIGIDO,DE 1KV,SECAO DE 35MM2,PVC/70ºC,CONFORME ABNT NBR 7288.FORNECIMENTO</t>
  </si>
  <si>
    <t>CABO DE COBRE RIGIDO,DE 1KV,SECAO DE 50MM2,PVC/70ºC,CONFORME 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</si>
  <si>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</si>
  <si>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</si>
  <si>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</si>
  <si>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</si>
  <si>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</si>
  <si>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</si>
  <si>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</si>
  <si>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</si>
  <si>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</si>
  <si>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</si>
  <si>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</si>
  <si>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</si>
  <si>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</si>
  <si>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</si>
  <si>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</si>
  <si>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CONECTOR PARAFUSO FENDIDO COM RABICHO,EM BRONZE,PARA ATERRAMENTO,CONDUTORES DE 6 - 35MM2.FORNECIMENTO E INSTALACAO</t>
  </si>
  <si>
    <t>CONECTOR PARA HASTE DE ATERRAMENTO DE PARA-RAIO,COM UMA DESCIDA DE 5/8".FORNECIMENTO</t>
  </si>
  <si>
    <t>CONECTOR TIPO ESTRIBO APARAFUSADO,PARA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</si>
  <si>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</si>
  <si>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</si>
  <si>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</si>
  <si>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</si>
  <si>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</si>
  <si>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</si>
  <si>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</si>
  <si>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</si>
  <si>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</si>
  <si>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</si>
  <si>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</si>
  <si>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</si>
  <si>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</si>
  <si>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</si>
  <si>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</si>
  <si>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</si>
  <si>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240MM2.FORNECIMENTO</t>
  </si>
  <si>
    <t>CHAVE FUSIVEL,UNIPOLAR,ACIONAMENTO POR COMANDO DE VARA DE MANOBRA DE 15KV-100A,EXCLUSIVE ELOS FUSIVEIS.FORNECIMENTO</t>
  </si>
  <si>
    <t>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t>
  </si>
  <si>
    <t>RELE FOTOELETRICO INDIVIDUAL,COM BASE EM POSTE (ACO OU CONCRETO) DE ACORDO COM O PADRAO DA RIOLUZ;EXCLUSIVE FORNECIMENTO 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</si>
  <si>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</si>
  <si>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</si>
  <si>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</si>
  <si>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</si>
  <si>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</si>
  <si>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</si>
  <si>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</si>
  <si>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</si>
  <si>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 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</si>
  <si>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</si>
  <si>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</si>
  <si>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</si>
  <si>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</si>
  <si>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</si>
  <si>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</si>
  <si>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</si>
  <si>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</si>
  <si>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</si>
  <si>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</si>
  <si>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</si>
  <si>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</si>
  <si>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</si>
  <si>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</si>
  <si>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</si>
  <si>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</si>
  <si>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</si>
  <si>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</si>
  <si>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CURVA LONGA DE 90° PARA ELETRODUTO,DE PVC RIGIDO,ROSQUEAVEL,DE 25MM(1").FORNECIMENTO</t>
  </si>
  <si>
    <t>CURVA LONGA DE 90° PARA ELETRODUTO,DE PVC RIGIDO,ROSQUEAVEL, DE 32MM(1 1/4").FORNECIMENTO</t>
  </si>
  <si>
    <t>CURVA LONGA DE 90° PARA ELETRODUTO,DE PVC RIGIDO,ROSQUEAVEL, DE 50MM(2").FORNECIMENTO</t>
  </si>
  <si>
    <t>CURVA LONGA DE 90° PARA ELETRODUTO,DE PVC RIGIDO,ROSQUEAVEL, 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</si>
  <si>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</si>
  <si>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</si>
  <si>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</si>
  <si>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</si>
  <si>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</si>
  <si>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COM BUCHA E ARRUELA DE 50MM(2").FORNECIMENTO</t>
  </si>
  <si>
    <t>BOX CURVO DE ALUMINIO COM BUCHA E ARRUELA DE 75MM(3").FORNECIMENTO</t>
  </si>
  <si>
    <t>EQUIPAMENTOS DE COMANDO DE CIRCUITO,PADRAO RIOLUZ,EXCLUSIVEO FORNECIMENTO DAS FERRAGENS DE FIXACAO E DO COMANDO.ASSENTAMENTO</t>
  </si>
  <si>
    <t>CONJUNTO PARA MONTAGEM DE INDICADOR VISUAL DE DIRECAO DE VENTO(BIRUTA) ADAPTADO PARA BALIZAMENTO NOTURNO.FORNECIMENTO</t>
  </si>
  <si>
    <t>FONTE DE EMERGENCIA(NO BREAK),COM POTENCIA DE 2KVA,220V/220V,AUTONOMIA A PLENA CARGA DE 30MIN.FORNECIMENTO</t>
  </si>
  <si>
    <t>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</si>
  <si>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</si>
  <si>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</si>
  <si>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</si>
  <si>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</si>
  <si>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 ESPECIFICACAO EM-RIOLUZ-23,DESENHO A4-1863-PD(ULTIMA REVISAO).FORNECIMENTO</t>
  </si>
  <si>
    <t>PROJETOR,TIPO PRJ-19/1.2,PARA 1 LAMPADA DE MULTIVAPOR METALICO(MVM)TD DE 150W,CONTATO BILATERAL,COM EQUIPAMENTO AUXILIARINTEGRADO E LAMPADA.FORNECIMENTO</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</si>
  <si>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</si>
  <si>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</si>
  <si>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</si>
  <si>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</si>
  <si>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</si>
  <si>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</si>
  <si>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</si>
  <si>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</si>
  <si>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</si>
  <si>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</si>
  <si>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</si>
  <si>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</si>
  <si>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UNIVERSAL,CONFORME 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</si>
  <si>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</si>
  <si>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</si>
  <si>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</si>
  <si>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</si>
  <si>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</si>
  <si>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</si>
  <si>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</si>
  <si>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</si>
  <si>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</si>
  <si>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</si>
  <si>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</si>
  <si>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</si>
  <si>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</si>
  <si>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</si>
  <si>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</si>
  <si>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</si>
  <si>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 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</si>
  <si>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</si>
  <si>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</si>
  <si>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</si>
  <si>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</si>
  <si>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 70W,IGNITOR COM PICO DE TENSAO 2,8 A 4KV,FATOR DE POTENCIAMINIMO 0,92,TENSAO NOMINAL DE ALIMENTACAO 220V,CONFORME DESENHO A3-1971-PD,ABNT NBR-14305 E ABNT NBR IEC-61167.FORNECIMENTO</t>
  </si>
  <si>
    <t>REATOR TIPO INTERNO/INTEGRADO PARA LAMPADA VAPOR METALICO DE 150W,IGNITOR COM PICO DE TENSAO 2,8 A 4KV,FATOR DE POTENCIA MINIMO 0,92,TENSAO NOMINAL DE ALIMENTACAO 220V,CONFORME DESENHO A3-1971-PD,ABNT NBR-14305 E ABNT NBR IEC-61167.FORNECIMENTO</t>
  </si>
  <si>
    <t>REATOR TIPO INTERNO/INTEGRADO PARA LAMPADA VAPOR METALICO DE 250W,IGNITOR COM PICO DE TENSAO 2,8 A 4KV,FATOR DE POTENCIA MINIMO 0,92,TENSAO NOMINAL DE ALIMENTACAO 220V,CONFORME DESENHO A3-1971-PD,ABNT NBR-14305 E ABNT NBR IEC-61167.FORNECIMENTO</t>
  </si>
  <si>
    <t>REATOR TIPO INTERNO/INTEGRADO PARA LAMPADA VAPOR METALICO DE 400W,IGNITOR COM PICO DE TENSAO 2,8 A 4KV,FATOR DE POTENCIA MINIMO 0,92,TENSAO NOMINAL DE ALIMENTACAO 220V,CONFORME DESENHO A3-1971-PD,ABNT NBR-14305 E ABNT NBR IEC-61167.FORNECIMENTO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</si>
  <si>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</si>
  <si>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</si>
  <si>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</si>
  <si>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 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</si>
  <si>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</si>
  <si>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 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</si>
  <si>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</si>
  <si>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</si>
  <si>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</si>
  <si>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</si>
  <si>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</si>
  <si>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CHUMBADOR EM ACO CARBONO,COM DIAMETRO DE 7/8",COMPRIMENTO DE 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</si>
  <si>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</si>
  <si>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</si>
  <si>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</si>
  <si>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</si>
  <si>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</si>
  <si>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</si>
  <si>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</si>
  <si>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</si>
  <si>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</si>
  <si>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</si>
  <si>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</si>
  <si>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</si>
  <si>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</si>
  <si>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</si>
  <si>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</si>
  <si>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 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</si>
  <si>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</si>
  <si>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</si>
  <si>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</si>
  <si>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REPICAGEM E DESBASTE DAS MUDAS DE ESSENCIAS FLORESTAIS.CUSTO 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</si>
  <si>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</si>
  <si>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</si>
  <si>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</si>
  <si>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</si>
  <si>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 0,15MM.FORNECIMENTO</t>
  </si>
  <si>
    <t>SACO PLASTICO PARA PRODUCAO DE MUDAS NA MEDIA DE (20X30)CM X 0,20MM.FORNECIMENTO</t>
  </si>
  <si>
    <t>SACO PLASTICO PARA PRODUCAO DE MUDAS NA MEDIA DE (28X35)CM X 0,22MM.FORNECIMENTO</t>
  </si>
  <si>
    <t>MUDAS NATIVAS DE ESSENCIAS FLORESTAIS ATE 1,00M DE ALTURA.FORNECIMENTO</t>
  </si>
  <si>
    <t>MUDAS EXOTICAS DE ESSENCIAS FLORESTAIS (EUCALIPTOS) ATE 30CM DE ALTURA.FORNECIMENTO</t>
  </si>
  <si>
    <t>MUDAS EXOTICAS DE ESSENCIAS FLORESTAIS (PINUS) ATE 30CM DE ALTURA.FORNECIMENTO</t>
  </si>
  <si>
    <t>MUDAS DE ESSENCIAS FLORESTAIS DE 30CM A 50CM DE ALTURA,TIPOSABIA,MARICA,TREMA,AROEIRA,IPES,PAU-FERRO E SIMILARES.FORNE-CIMENTO</t>
  </si>
  <si>
    <t>ROCADO DE VEGETACAO COM ROCADEIRA COSTAL MOTORIZADA,INCLUSIVE AJUNTAMENTO DO MATERIAL RESULTANTE</t>
  </si>
  <si>
    <t>ARACAO DO SOLO A 20CM DE PROFUNDIDADE COM TRATOR DE PNEUS EARADO DE DISCO</t>
  </si>
  <si>
    <t>PREPARO DE PIQUETES DE BAMBU DE 1,00M DE ALTURA,PARA ALINHAMENTO E MARCACAO DE COVAS.CUSTO VALIDO PARA CADA 100 UNIDADES</t>
  </si>
  <si>
    <t>DISTRIBUICAO DE MUDAS EXOTICAS DE ESSENCIAS FLORESTAIS.CUSTO 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</si>
  <si>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</si>
  <si>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</si>
  <si>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 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</si>
  <si>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</si>
  <si>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</si>
  <si>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</si>
  <si>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</si>
  <si>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</si>
  <si>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</si>
  <si>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</si>
  <si>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</si>
  <si>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</si>
  <si>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</si>
  <si>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</si>
  <si>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</si>
  <si>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</si>
  <si>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</si>
  <si>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</si>
  <si>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</si>
  <si>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</si>
  <si>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 DA MUDA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</si>
  <si>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</si>
  <si>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</si>
  <si>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</si>
  <si>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</si>
  <si>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</si>
  <si>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</si>
  <si>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</si>
  <si>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 DE ARVORE,INCLUSIVE LIMPEZA E REVOLVIMENTO DE SOLO.FORNECIMENTO E APLICACAO</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</si>
  <si>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</si>
  <si>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</si>
  <si>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</si>
  <si>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</si>
  <si>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</si>
  <si>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</si>
  <si>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 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</si>
  <si>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</si>
  <si>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</si>
  <si>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</si>
  <si>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</si>
  <si>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</si>
  <si>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</si>
  <si>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</si>
  <si>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</si>
  <si>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</si>
  <si>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</si>
  <si>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 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</si>
  <si>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</si>
  <si>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</si>
  <si>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</si>
  <si>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</si>
  <si>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</si>
  <si>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</si>
  <si>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</si>
  <si>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</si>
  <si>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 CADA 100 UNIDADES</t>
  </si>
  <si>
    <t>TRANSPORTE PRIMARIO DE MADEIRA COM TRATOR DE PNEUS E GUINCHO CARREGADOR</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</si>
  <si>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</si>
  <si>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</si>
  <si>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</si>
  <si>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 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</si>
  <si>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</si>
  <si>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</si>
  <si>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 TECNICO,GRAU ALTA INTENSIDADE/PELICULA P/LEGENDA.FORN.E APLIC.</t>
  </si>
  <si>
    <t>REVESTIMENTOS PLACAS ACO P/SINALIZACAO VERT.C/PELICULA REFL.GRAU TECNICO,GRAU DIAMANTE/PELICULA P/LEGENDA.FORN.E APLIC.</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</si>
  <si>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</si>
  <si>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</si>
  <si>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</si>
  <si>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</si>
  <si>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 ACIDENTADA E VEGETACAO LEVE</t>
  </si>
  <si>
    <t>LOCACAO DE OFF-SET EM TERRENO DE OROGRAFIA NAO ACIDENTADA EVEGETACAO DENSA</t>
  </si>
  <si>
    <t>FASE DE ESCRITORIO P/LOCACAO DE ESTRADAS C/OROGRAFIA NAO ACIDENTADA</t>
  </si>
  <si>
    <t>CUSTO HORARIO PRODUTIVO P/PERF. C/EQUIP. TIPO WAGON DRILL, INCL. EQUIPE E MAT.</t>
  </si>
  <si>
    <t>CUSTO HORARIO PRODUTIVO P/PERF. C/EQUIP. TIPO ROC-600, INCL. EQUIPE E MAT.</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</si>
  <si>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</si>
  <si>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</si>
  <si>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</si>
  <si>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</si>
  <si>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SINALIZACAO, LIMP. E CONSERVACAO DA AREA ADJACENTE, COMLURB, 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</si>
  <si>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</si>
  <si>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</si>
  <si>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 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</si>
  <si>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</si>
  <si>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</si>
  <si>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</si>
  <si>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</si>
  <si>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</si>
  <si>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</si>
  <si>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</si>
  <si>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</si>
  <si>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</si>
  <si>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</si>
  <si>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</si>
  <si>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</si>
  <si>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</si>
  <si>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 DO DER-RJ</t>
  </si>
  <si>
    <t>MEIO-FIO RETO DE CONCRETO SIMPLES(FCK=15MPa)DE 0,15M NA BASEE 0,45M DE ALTURA REJUNT.ARGAM.CIM.AR.1:3,5.</t>
  </si>
  <si>
    <t>MEIO-FIO CONCRETO SIMPLES(FCK=13,5MPa)TIPO DER-RJ,0,15M BASE 0,30M ALTURA REJUNTAMENTO CIM.AREIA 1:3,5</t>
  </si>
  <si>
    <t>CUSTO PRUDUTIVO DE PARALISACAO,DESLOC.OU INST.DE EQUIPAMENTO DE SONDAGEM A PERCUSSAO,INC. O EQUIP.E A EQUIPE A DISP.</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</si>
  <si>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</si>
  <si>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</si>
  <si>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</si>
  <si>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</si>
  <si>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</si>
  <si>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</si>
  <si>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</si>
  <si>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</si>
  <si>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</si>
  <si>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</si>
  <si>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</si>
  <si>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</si>
  <si>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</si>
  <si>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</si>
  <si>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</si>
  <si>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FABRICACAO DE ESCAMA DE CONCRETO ARMADO PARA SOLO REFORCADOCOM FITA METALICA - 2 A 5 CHUMBADORES</t>
  </si>
  <si>
    <t>TRAVADOR DE MADEIRA PARA ESCAMAS DE CONCRETO ARMADO - UTILIZACAO DE 10 VEZES</t>
  </si>
  <si>
    <t>CONCRETO DOSADO RACIONALMENTE PARA UMA RESISTENCIA A COMPRESSAO DE 15MPA,USANDO AGREGADO GRAUDO (BRITA 0),COMPREENDENDOAPENAS O FORNECIMENTO DOS MATERIAIS,INCLUSIVE 5% DE PERDAS.</t>
  </si>
  <si>
    <t>DR20.10.0072</t>
  </si>
  <si>
    <t>DR20.10.0068</t>
  </si>
  <si>
    <t>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t>
  </si>
  <si>
    <t>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t>
  </si>
  <si>
    <r>
      <t>Conforme "Planilha de Escavação" em anexo -</t>
    </r>
    <r>
      <rPr>
        <sz val="8"/>
        <color rgb="FFFF0000"/>
        <rFont val="Arial"/>
        <family val="2"/>
      </rPr>
      <t xml:space="preserve"> SUBSTITUIÇÃO DO TUBO DE 1600 MM</t>
    </r>
  </si>
  <si>
    <t>Ø 2,00</t>
  </si>
  <si>
    <t>Ø 1,50</t>
  </si>
  <si>
    <t>Parcela 5</t>
  </si>
  <si>
    <t>Parcela 6</t>
  </si>
  <si>
    <t>Parcela 7</t>
  </si>
  <si>
    <t>Parcela 8</t>
  </si>
  <si>
    <t>LOCAL: Vila Gabriela (Manilha)</t>
  </si>
  <si>
    <t>8.5</t>
  </si>
  <si>
    <t>8.6</t>
  </si>
  <si>
    <t>8.7</t>
  </si>
  <si>
    <t>9.8</t>
  </si>
  <si>
    <t>9.9</t>
  </si>
  <si>
    <t>9.10</t>
  </si>
  <si>
    <t>06 - BASES E PAVIMENTOS</t>
  </si>
  <si>
    <t>07 - REVESTIMENTOS</t>
  </si>
  <si>
    <t>08 - SINALIZAÇÃO VIÁRIA</t>
  </si>
  <si>
    <t>09 - SERVIÇOS COMPLEMENTARES</t>
  </si>
  <si>
    <t>10 - ADMINISTRAÇÃO LOCAL DA OBRA</t>
  </si>
  <si>
    <t>4</t>
  </si>
  <si>
    <t>7</t>
  </si>
  <si>
    <t>10</t>
  </si>
  <si>
    <t>Rua Trinta e Sete</t>
  </si>
  <si>
    <t>Rua Trinta e Seis</t>
  </si>
  <si>
    <t>Observação: Considerando peso específico do material solto 1,50 t/m3  e 1,90 t/m3 quando compatcado para subbase o empolamento</t>
  </si>
  <si>
    <t>do pó de pedra é de 1,30. Conforme CATÁLOGO DE REFERÊNCIA – 13ª Edição / Janeiro 2021.</t>
  </si>
  <si>
    <t>11.1</t>
  </si>
  <si>
    <t>11.2</t>
  </si>
  <si>
    <t>11.3</t>
  </si>
  <si>
    <t>11.4</t>
  </si>
  <si>
    <t>11.5</t>
  </si>
  <si>
    <t>11.6</t>
  </si>
  <si>
    <t>SERVIÇOS AUXILIARES</t>
  </si>
  <si>
    <t>01.001.0450-0</t>
  </si>
  <si>
    <t>01.001.0450-A</t>
  </si>
  <si>
    <t>01.001.0460-0</t>
  </si>
  <si>
    <t>01.001.0460-A</t>
  </si>
  <si>
    <t>05.055.0026-0</t>
  </si>
  <si>
    <t>05.055.0026-A</t>
  </si>
  <si>
    <t>08.003.0006-0</t>
  </si>
  <si>
    <t>08.003.0006-A</t>
  </si>
  <si>
    <t>08.018.0052-0</t>
  </si>
  <si>
    <t>08.018.0052-A</t>
  </si>
  <si>
    <t>09.015.0200-0</t>
  </si>
  <si>
    <t>09.015.0200-A</t>
  </si>
  <si>
    <t>13.348.0035-0</t>
  </si>
  <si>
    <t>13.348.0035-A</t>
  </si>
  <si>
    <t>13.348.0036-0</t>
  </si>
  <si>
    <t>13.348.0036-A</t>
  </si>
  <si>
    <t>14.003.0400-0</t>
  </si>
  <si>
    <t>14.003.0400-A</t>
  </si>
  <si>
    <t>18.032.0045-0</t>
  </si>
  <si>
    <t>18.032.0045-A</t>
  </si>
  <si>
    <t>20.097.0015-0</t>
  </si>
  <si>
    <t>20.097.0015-A</t>
  </si>
  <si>
    <t>20.097.0020-0</t>
  </si>
  <si>
    <t>20.097.0020-A</t>
  </si>
  <si>
    <t>20.116.0030-0</t>
  </si>
  <si>
    <t>20.116.0030-A</t>
  </si>
  <si>
    <t>20.116.0035-0</t>
  </si>
  <si>
    <t>20.116.0035-A</t>
  </si>
  <si>
    <t>MARCO DE REFERENCIA TOPOGRAFICO DO TIPO RNP (REFERENCIA DE NIVEL PROFUNDO-BENCHMARK),COM CAIXA DE PROTECAO DA CABECA DARNP,CONFORME A NORMA TECNICA PETROBRAS N-47</t>
  </si>
  <si>
    <t>PINO DE REFERENCIA PARA LEITURA DE CONTROLE DE RECALQUE ATRAVES DE BENCHMARK</t>
  </si>
  <si>
    <t>PROJETO EXECUTIVO ESTRUTURAL PARA PREDIOS HOSPITALARES ATE 1000M2,INCLUSIVE PROJETO BASICO,APRESENTADO EM AUTOCAD NOS PADROES DA CONTRATANTE,CONSTANDO DE PLANTAS DE FORMA,ARMACAO E DETALHES</t>
  </si>
  <si>
    <t>PROJETO EXECUTIVO ESTRUTURAL PARA PREDIOS HOSPITALARES DE 1001 ATE 4000M2,INCLUSIVE PROJETO BASICO,APRESENTADO EM AUTOCAD NOS PADROES DA CONTRATANTE,CONSTANDO DE PLANTAS DE FORMA,ARMACAO E DETALHES</t>
  </si>
  <si>
    <t>PROJETO EXECUTIVO ESTRUTURAL PARA PREDIOS HOSPITALARES ACIMA DE 4000M2,INCLUSIVE PROJETO BASICO,APRESENTADO EM AUTOCAD NOS PADROES DA CONTRATANTE,CONSTANDO DE PLANTAS DE FORMA,ARMACAO E DETALHES</t>
  </si>
  <si>
    <t>PROJETO EXECUTIVO ESTRUTURAL PARA PREDIOS CULTURAIS ATE 500M2,INCLUSIVE PROJETO BASICO,APRESENTADO EM AUTOCAD NOS PADROES DA CONTRATANTE,CONSTANDO DE PLANTAS DE FORMA,ARMACAO E DETALHES</t>
  </si>
  <si>
    <t>PROJETO EXECUTIVO ESTRUTURAL PARA PREDIOS CULTURAIS DE 501 ATE 3000M2,INCLUSIVE PROJETO BASICO,APRESENTADO EM AUTOCAD NOS PADROES DA CONTRATANTE,CONSTANDO DE PLANTAS DE FORMA,ARMACAO E DETALHES</t>
  </si>
  <si>
    <t>PROJETO EXECUTIVO ESTRUTURAL PARA PREDIOS CULTURAIS ACIMA DE 3000M2,INCLUSIVE PROJETO BASICO,APRESENTADO EM AUTOCAD NOSPADROES DA CONTRATANTE,CONSTANDO DE PLANTAS DE FORMA,ARMACAO E DETALHES</t>
  </si>
  <si>
    <t>PROJETO EXECUTIVO ESTRUTURAL PARA PREDIOS ESCOLARES E ADMINISTRATIVOS ATE 500M2,INCLUSIVE PROJETO BASICO,APRESENTADO EMAUTOCAD NOS PADROES DA CONTRATANTE,CONSTANDO DE PLANTAS DE FORMA,ARMACAO E DETALHES</t>
  </si>
  <si>
    <t>PROJETO EXECUTIVO ESTRUTURAL PARA PREDIOS ESCOLARES E ADMINISTRATIVOS DE 501 ATE 3.000M2,INCLUSIVE PROJETO BASICO,APRESENTADO EM AUTOCAD NOS PADROES DA CONTRATANTE,CONSTANDO DE PLANTAS DE FORMA,ARMACAO E DETALHES</t>
  </si>
  <si>
    <t>PROJETO EXECUTIVO ESTRUTURAL PARA PREDIOS ESCOLARES E ADMINISTRATIVOS ACIMA DE 3.000M2,INCLUSIVE PROJETO BASICO,APRESENTADO EM AUTOCAD NOS PADROES DA CONTRATANTE,CONSTANDO DE PLANTAS DE FORMA,ARMACAO E DETALHES</t>
  </si>
  <si>
    <t>PROJETO EXECUTIVO DE INSTALACAO HIDRAULICA DE MONTAGEM INTERNA DE CHAFARIZES,APRESENTADO EM AUTOCAD NOS PADROES DA CONTRATADA</t>
  </si>
  <si>
    <t>PROJETO EXECUTIVO DE INSTALACAO ELETRICA DO QUADRO DOS COMANDOS DE MOTORES PARA CHAFARIZES,APRESENTADO EM AUTOCAD NOS PADROES DA CONTRATADA</t>
  </si>
  <si>
    <t>PROJETO EXECUTIVO DE ARQUITETURA PARA CONSTRUCAO DE GALPAO (GEOMETRICO,CORTES,DETALHAMENTO E PERSPECTIVA) ATE 500M2,APRESENTADO EM AUTOCAD NOS PADROES DA CONTRATANTE</t>
  </si>
  <si>
    <t>PROJETO EXECUTIVO DE ARQUITETURA PARA IMPLANTACAO DE VIVEIROS DE MUDAS DE ARVORES E HORTAS (GEOMETRICO,CORTES,DETALHAMENTO E PERSPECTIVAS) ATE 20.000M2,APRESENTADO EM AUTOCAD NOS PADROES DA CONTRATANTE</t>
  </si>
  <si>
    <t>PROJETO EXECUTIVO DE INSTALACAO ELETRICA PARA CHAFARIZES,APRESENTADO EM AUTOCAD NOS PADROES DA CONTRATANTE,INCLUSIVE ASLEGALIZACOES PERTINENTES</t>
  </si>
  <si>
    <t>PROJETO EXECUTIVO DE INSTALACAO HIDROSSANITARIA PARA CHAFARIZES,APRESENTADO EM AUTOCAD NOS PADROES DA CONTRATANTE,INCLUSIVE AS LEGALIZACOES PERTINENTES</t>
  </si>
  <si>
    <t>PROJETO EXECUTIVO DE SISTEMA DE DRENAGEM E IRRIGACAO PARA IMPLANTACAO DE VIVEIROS DE MUDAS DE ARVORES E HORTAS,ATE 20.000M2,APRESENTADO EM AUTOCAD NOS PADROES DA CONTRATANTE</t>
  </si>
  <si>
    <t>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t>
  </si>
  <si>
    <t>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t>
  </si>
  <si>
    <t>PROJETO ESTRUTURAL BASICO PARA PREDIOS HOSPITALARES ATE 1000M2,APRESENTADO EM AUTOCAD NOS PADROES DA CONTRATANTE</t>
  </si>
  <si>
    <t>PROJETO ESTRUTURAL BASICO PARA PREDIOS HOSPITALARES DE 1001ATE 4000M2,APRESENTADO EM AUTOCAD NOS PADROES DA CONTRATANTE</t>
  </si>
  <si>
    <t>PROJETO ESTRUTURAL BASICO PARA PREDIOS HOSPITALARES ACIMA DE 4000M2,APRESENTADO EM AUTOCAD NOS PADROES DA CONSTRATANTE</t>
  </si>
  <si>
    <t>PROJETO EXECUTIVO ESTRUTURAL PARA PREDIOS HOSPITALARES ATE 1000M2,CONSIDERANDO O PROJETO BASICO EXISTENTE,APRESENTADO EM AUTOCAD NOS PADROES DA CONTRATANTE,CONSTANDO DE PLANTAS DEFORMA,ARMACAO E DETALHES</t>
  </si>
  <si>
    <t>PROJETO EXECUTIVO ESTRUTURAL PARA PREDIOS HOSPITALARES DE 1001 ATE 4000M2,CONSIDERANDO O PROJETO BASICO EXISTENTE,APRESENTADO EM AUTOCAD NOS PADROES DA CONTRATANTE,CONSTANDO DE PLANTAS DE FORMA,ARMACAO E DETALHES</t>
  </si>
  <si>
    <t>PROJETO EXECUTIVO ESTRUTURAL PARA PREDIOS HOSPITALARES ACIMA DE 4000M2,CONSIDERANDO O PROJETO BASICO EXISTENTE,APRESENTADO EM AUTOCAD NOS PADROES DA CONTRATANTE,CONSTANDO DE PLANTAS DE FORMA,ARMACAO E DETALHES</t>
  </si>
  <si>
    <t>PROJETO ESTRUTURAL BASICO PARA PREDIOS CULTURAIS ATE 500M2,APRESENTADO EM AUTOCAD NOS PADROES DA CONTRATANTE</t>
  </si>
  <si>
    <t>PROJETO ESTRUTURAL BASICO PARA PREDIOS CULTURAIS DE 501 ATE3000M2,APRESENTADO EM AUTOCAD NOS PADROES DA CONTRATANTE</t>
  </si>
  <si>
    <t>PROJETO ESTRUTURAL BASICO PARA PREDIOS CULTURAIS ACIMA DE 3000M2,APRESENTADO EM AUTOCAD NOS PADROES DA CONTRATANTE</t>
  </si>
  <si>
    <t>PROJETO EXECUTIVO ESTRUTURAL PARA PREDIOS CULTURAIS ATE 500M2,CONSIDERANDO O PROJETO BASICO EXISTENTE,APRESENTADO EM AUTOCAD NOS PADROES DA CONTRATANTE,CONSTANDO DE PLANTAS DE FORMA,ARMACAO E DETALHES</t>
  </si>
  <si>
    <t>PROJETO EXECUTIVO ESTRUTURAL PARA PREDIOS CULTURAIS DE 501 ATE 3000M2,CONSIDERANDO O PROJETO BASICO EXISTENTE,APRESENTADO EM AUTOCAD NOS PADROES DA CONTRATANTE,CONSTANDO DE PLANTAS DE FORMA,ARMACAO E DETALHES</t>
  </si>
  <si>
    <t>PROJETO EXECUTIVO ESTRUTURAL PARA PREDIOS CULTURAIS ACIMA DE 3000M2,CONSIDERANDO O PROJETO BASICO EXISTENTE,APRESENTADOEM AUTOCAD NOS PADROES DA CONTRATANTE,CONSTANDO DE PLANTAS DE FORMA,ARMACAO E DETALHES</t>
  </si>
  <si>
    <t>PROJETO ESTRUTURAL BASICO PARA PREDIOS ESCOLARES E/OU ADMINISTRATIVOS ATE 500M2,APRESENTADO EM AUTOCAD NOS PADROES DA CONTRATANTE</t>
  </si>
  <si>
    <t>PROJETO ESTRUTURAL BASICO PARA PREDIOS ESCOLARES E/OU ADMINISTRATIVOS DE 501 ATE 3000M2,APRESENTADO EM AUTOCAD NOS PADROES DA CONTRATANTE</t>
  </si>
  <si>
    <t>PROJETO ESTRUTURAL BASICO PARA PREDIOS ESCOLARES E/OU ADMINISTRATIVOS ACIMA DE 3000M2,APRESENTADO EM AUTOCAD NOS PADROES DA CONTRATANTE</t>
  </si>
  <si>
    <t>PROJETO EXECUTIVO ESTRUTURAL PARA PREDIOS ESCOLARES E/OU ADMINISTRATIVOS ATE 500M2,CONSIDERANDO O PROJETO BASICO EXISTENTE,APRESENTADO EM AUTOCAD NOS PADROES DA CONTRATANTE,CONSTANDO DE PLANTAS DE FORMA,ARMACAO E DETALHES</t>
  </si>
  <si>
    <t>PROJETO EXECUTIVO ESTRUTURAL PARA PREDIOS ESCOLARES E/OU ADMINISTRATIVOS DE 501 ATE 3000M2,CONSIDERANDO O PROJETO BASICO EXISTENTE,APRESENTADO EM AUTOCAD NOS PADROES DA CONTRATANTE,CONSTANDO DE PLANTAS DE FORMA,ARMACAO E DETALHES</t>
  </si>
  <si>
    <t>PROJETO EXECUTIVO ESTRUTURAL PARA PREDIOS ESCOLARES E/OU ADMINISTRATIVOS ACIMA DE 3000M2,CONSIDERANDO O PROJETO BASICO EXISTENTE,APRESENTADO EM AUTOCAD NOS PADROES DA CONTRATANTE,CONSTANDO DE PLANTAS DE FORMA,ARMACAO E DETALHES</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</si>
  <si>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</si>
  <si>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 2000L,INCLUSIVE DESINFECCAO,CONFORME APROVACAO PELA COMISSAO ESTADUAL DE CONTROLE AMBIENTAL-CECA,COM BASE NA LEI Nº 1.893/91 E NO DECRETO Nº20.356/93,MN-353 MANUAL DE LIMPEZA E DESINFECCAO DE RESERVATORIOS DE AGUA</t>
  </si>
  <si>
    <t>LIMPEZA DE CAIXA D'AGUA OU CISTERNA,COM CAPACIDADE DE 2001 A 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</si>
  <si>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</si>
  <si>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PORTICO EM ACO,PARA SUPORTE DE SINALIZACAO VERTICAL,COMPOSTO 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</si>
  <si>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</si>
  <si>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</si>
  <si>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</si>
  <si>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</si>
  <si>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</si>
  <si>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t>
  </si>
  <si>
    <t>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</si>
  <si>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</si>
  <si>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</si>
  <si>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</si>
  <si>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</si>
  <si>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 DNIT 100/2018-ES.</t>
  </si>
  <si>
    <t>SINALIZACAO MANUAL DE FAIXAS E FIGURAS PARA PEDESTRES,COM TINTA TERMOPLASTICA A BASE DE RESINAS NATURAIS E/OU SINTETICAS,EM VIAS RODOVIARIAS,APLICADO POR EXTRUSAO,CONFORME ABNT NBR 12935,13132,7396 E NORMA DNIT 100/2018-ES.</t>
  </si>
  <si>
    <t>SINALIZACAO MANUAL DE FAIXAS E FIGURAS PARA PEDESTRES,COM TINTA TERMOPLASTICA A BASE DE RESINAS NATURAIS E/OU SINTETICAS,EM VIAS URBANAS,APLICADO POR EXTRUSAO,CONFORME ABNT NBR 12935,13132,7396 E NORMA DNIT 100/2018-ES.</t>
  </si>
  <si>
    <t>SINALIZACAO HORIZONTAL,MECANICA,COM TINTA A BASE DE RESINA ACRILICA,EM VIAS RODOVIARIAS,CONFORME ABNT NBR 12935 E NORMADNIT 100/2018-ES.</t>
  </si>
  <si>
    <t>SINALIZACAO HORIZONTAL,MECANICA,COM TINTA A BASE DE RESINA ACRILICA,EM VIAS URBANAS,CONFORME ABNT NBR 12935 E NORMA DNIT 100/2018-ES.</t>
  </si>
  <si>
    <t>SINALIZACAO MANUAL DE FAIXAS E FIGURAS PARA PEDESTRES,COM TINTA A BASE DE RESINA ACRILICA,EM VIAS RODOVIARIAS,COM UTILIZACAO DE PISTOLA PNEUMATICA(SPRAY),CONFORME ABNT NBR 12935,13132,7396 E NORMA DNIT 100/2018-ES.</t>
  </si>
  <si>
    <t>CERCA DE VEDACAO DE TERRENO COM MOUROES DE MADEIRA DE LEI DE 3"X3",COM 2,00M DE ALTURA LIVRE E 0,50M ENTERRADOS,ESPACADOS DE 3,00M,COM 7 FIOS CORRIDOS DE ARAME FARPADO Nº14.FORNECIMENTO E COLOCACAO</t>
  </si>
  <si>
    <t>CERCA DE VEDACAO DE TERRENO COM MOUROES DE MADEIRA DE LEI DE 3"X3",COM 1,50M DE ALTURA LIVRE E 0,50M ENTERRADOS,ESPACADOS DE 3,00M,COM 5 FIOS CORRIDOS DE ARAME FARPADO Nº14.FORNECIMENTO E COLOCACAO</t>
  </si>
  <si>
    <t>CERCA CONSTRUIDA COM MOUROES RETOS DE CONCRETO ARMADO,COMPRIMENTO DE 2,50M,ESPACADOS DE 3,00M,CRAVADOS 0,50M NO SOLO,COM 5 FIOS CORRIDOS DE ARAME LISO GALVANIZADO Nº 12.FORNECIMENTO E COLOCACAO</t>
  </si>
  <si>
    <t>CERCA CONSTRUIDA COM MOUROES RETOS DE CONCRETO ARMADO,COMPRIMENTO DE 2,50M,ESPACADOS DE 3,00M,CRAVADOS 0,50M NO SOLO,COM 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</si>
  <si>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</si>
  <si>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</si>
  <si>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t>
  </si>
  <si>
    <t>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t>
  </si>
  <si>
    <t>CERCA DIVISORIA COM MOUROES DE MADEIRA DE LEI DE 3"X3",COM 2,00M DE ALTURA LIVRE,0,50M ENTERRADOS,ESPACADOS DE 3,00M,COM 4 FIOS DE ARAME FARPADO.FORNECIMENTO E COLOCACAO</t>
  </si>
  <si>
    <t>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</si>
  <si>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</si>
  <si>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</si>
  <si>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PLACA FOTOLUMINESCENTE DE SINALIZACAO DE SEGURANCA CONTRA INCENDIO,PARA SAIDA DE EMERGENCIA,EM PVC ANTICHAMA,DIMENSOES APROXIMADAS DE (10X20)CM,CONFORME ABNT NBR 16820.FORNECIMENTO E COLOCACAO</t>
  </si>
  <si>
    <t>PLACA FOTOLUMINESCENTE DE SINALIZACAO DE SEGURANCA CONTRA INCENDIO,PARA SAIDA DE EMERGENCIA,EM PVC ANTICHAMA,DIMENSOES APROXIMADAS DE (20X40)CM,CONFORME ABNT NBR 16820.FORNECIMENTO 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</si>
  <si>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</si>
  <si>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</si>
  <si>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</si>
  <si>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</si>
  <si>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</si>
  <si>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 APROXIMADO DE 20CM,CONFORME ABNT NBR 16820.FORNECIMENTO E COLOCACAO</t>
  </si>
  <si>
    <t>PLACA FOTOLUMINESCENTE DE SINALIZACAO DE SEGURANCA CONTRA INCENDIO,DE ALERTA,EM PVC ANTICHAMA,FORMA TRIANGULAR,DIMENSAO APROXIMADA DA BASE DE 20CM,CONFORME ABNT NBR 16820.FORNECIMENTO E COLOCACAO</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</si>
  <si>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</si>
  <si>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</si>
  <si>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</si>
  <si>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LETRA CAIXA DE LATAO,COM 30CM DE ALTURA,ESPESSURA DE 3CM,COM PINOS PARA FIXACAO.FORNECIMENTO E COLOCACAO</t>
  </si>
  <si>
    <t>LETRA FUNDIDA EM ALUMINIO,COM 10CM DE ALTURA,ESPESSURA DE 5MM,COM PINOS PARA FIXACAO.FORNECIMENTO E COLOCACAO</t>
  </si>
  <si>
    <t>LETRA FUNDIDA EM BRONZE,COM 10CM DE ALTURA,ESPESSURA DE 5MM,COM PINOS PARA FIXACAO.FORNECIMENTO E COLOCACAO</t>
  </si>
  <si>
    <t>PLASTICO BOLHA,LARGURA DE 1,30M.FORNECIMENTO E COLOCACAO</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</si>
  <si>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</si>
  <si>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</si>
  <si>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</si>
  <si>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</si>
  <si>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</si>
  <si>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</si>
  <si>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</si>
  <si>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</si>
  <si>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</si>
  <si>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</si>
  <si>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</si>
  <si>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</si>
  <si>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</si>
  <si>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</si>
  <si>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</si>
  <si>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</si>
  <si>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</si>
  <si>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</si>
  <si>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</si>
  <si>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</si>
  <si>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</si>
  <si>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</si>
  <si>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</si>
  <si>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</si>
  <si>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</si>
  <si>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</si>
  <si>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</si>
  <si>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</si>
  <si>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</si>
  <si>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</si>
  <si>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</si>
  <si>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</si>
  <si>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</si>
  <si>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</si>
  <si>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</si>
  <si>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</si>
  <si>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</si>
  <si>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</si>
  <si>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</si>
  <si>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</si>
  <si>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</si>
  <si>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</si>
  <si>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</si>
  <si>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</si>
  <si>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</si>
  <si>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</si>
  <si>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</si>
  <si>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</si>
  <si>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</si>
  <si>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</si>
  <si>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</si>
  <si>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</si>
  <si>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</si>
  <si>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</si>
  <si>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</si>
  <si>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</si>
  <si>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</si>
  <si>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</si>
  <si>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</si>
  <si>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</si>
  <si>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</si>
  <si>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</si>
  <si>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</si>
  <si>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</si>
  <si>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</si>
  <si>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</si>
  <si>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</si>
  <si>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</si>
  <si>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</si>
  <si>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t>
  </si>
  <si>
    <t>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</si>
  <si>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</si>
  <si>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</si>
  <si>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</si>
  <si>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</si>
  <si>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</si>
  <si>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</si>
  <si>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</si>
  <si>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</si>
  <si>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</si>
  <si>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</si>
  <si>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</si>
  <si>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</si>
  <si>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</si>
  <si>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</si>
  <si>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</si>
  <si>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</si>
  <si>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</si>
  <si>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</si>
  <si>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</si>
  <si>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</si>
  <si>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</si>
  <si>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</si>
  <si>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</si>
  <si>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</si>
  <si>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</si>
  <si>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</si>
  <si>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</si>
  <si>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</si>
  <si>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</si>
  <si>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</si>
  <si>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</si>
  <si>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</si>
  <si>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</si>
  <si>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</si>
  <si>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</si>
  <si>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</si>
  <si>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t>
  </si>
  <si>
    <t>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t>
  </si>
  <si>
    <t>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</si>
  <si>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</si>
  <si>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</si>
  <si>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</si>
  <si>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</si>
  <si>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</si>
  <si>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</si>
  <si>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</si>
  <si>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</si>
  <si>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</si>
  <si>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</si>
  <si>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</si>
  <si>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</si>
  <si>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</si>
  <si>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</si>
  <si>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t>
  </si>
  <si>
    <t>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</si>
  <si>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</si>
  <si>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</si>
  <si>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</si>
  <si>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</si>
  <si>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</si>
  <si>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</si>
  <si>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</si>
  <si>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</si>
  <si>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</si>
  <si>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</si>
  <si>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</si>
  <si>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</si>
  <si>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</si>
  <si>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</si>
  <si>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t>
  </si>
  <si>
    <t>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</si>
  <si>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</si>
  <si>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</si>
  <si>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 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</si>
  <si>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</si>
  <si>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</si>
  <si>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</si>
  <si>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</si>
  <si>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</si>
  <si>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</si>
  <si>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</si>
  <si>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</si>
  <si>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</si>
  <si>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</si>
  <si>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</si>
  <si>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</si>
  <si>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 VOLUME.FORNECIMENTO E ASSENTAMENTO</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</si>
  <si>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</si>
  <si>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</si>
  <si>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</si>
  <si>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</si>
  <si>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</si>
  <si>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</si>
  <si>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</si>
  <si>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ABNT NBR 15.319,DN=1500MM.FORNECIMENT</t>
  </si>
  <si>
    <t>TUBO DE CONCRETO ARMADO PARA CRAVACAO COM PONTA,BOLSA E JUNTA ELASTICA,CONFORME ABNT NBR 15.319,DN=2000MM.FORNECIMENT</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</si>
  <si>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</si>
  <si>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</si>
  <si>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</si>
  <si>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</si>
  <si>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</si>
  <si>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</si>
  <si>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</si>
  <si>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</si>
  <si>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</si>
  <si>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</si>
  <si>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</si>
  <si>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t>
  </si>
  <si>
    <t>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</si>
  <si>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t>
  </si>
  <si>
    <t>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</si>
  <si>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</si>
  <si>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</si>
  <si>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</si>
  <si>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</si>
  <si>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</si>
  <si>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</si>
  <si>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</si>
  <si>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</si>
  <si>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</si>
  <si>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</si>
  <si>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</si>
  <si>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</si>
  <si>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</si>
  <si>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</si>
  <si>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t>
  </si>
  <si>
    <t>TUBO DE FERRO FUNDIDO,CENTRIFUGADO,DUCTIL,CLASSE 25KG, PARACANALIZACAO DE AGUA,PONTA/BOLSA,REVESTIDO INTERNAMENTE EM POLIETILENO,REVESTIMENTO EXTERNO EM LIGA DE ZINCO E ALUMINIO E 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</si>
  <si>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 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</si>
  <si>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 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</si>
  <si>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</si>
  <si>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</si>
  <si>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</si>
  <si>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</si>
  <si>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</si>
  <si>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</si>
  <si>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</si>
  <si>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</si>
  <si>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</si>
  <si>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</si>
  <si>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</si>
  <si>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</si>
  <si>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</si>
  <si>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</si>
  <si>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</si>
  <si>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</si>
  <si>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</si>
  <si>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</si>
  <si>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</si>
  <si>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</si>
  <si>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</si>
  <si>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</si>
  <si>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</si>
  <si>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</si>
  <si>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</si>
  <si>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</si>
  <si>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</si>
  <si>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</si>
  <si>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</si>
  <si>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</si>
  <si>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</si>
  <si>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</si>
  <si>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</si>
  <si>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</si>
  <si>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</si>
  <si>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</si>
  <si>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</si>
  <si>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</si>
  <si>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</si>
  <si>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</si>
  <si>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</si>
  <si>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</si>
  <si>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</si>
  <si>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</si>
  <si>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</si>
  <si>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</si>
  <si>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</si>
  <si>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</si>
  <si>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</si>
  <si>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</si>
  <si>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</si>
  <si>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</si>
  <si>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</si>
  <si>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</si>
  <si>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</si>
  <si>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</si>
  <si>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</si>
  <si>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</si>
  <si>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 13,6,DE=110MM.FORNECIMENTO</t>
  </si>
  <si>
    <t>LUVA DE ELETROFUSAO DE POLIETILENO DE ALTA DENSIDADE(PEAD),RESINA PE80/100,CONFORME ABNT NBR 15561,CLASSE PN-10/12,5,SDR 13,6,DE=160MM.FORNECIMENTO</t>
  </si>
  <si>
    <t>LUVA DE ELETROFUSAO DE POLIETILENO DE ALTA DENSIDADE(PEAD),RESINA PE80/100,CONFORME ABNT NBR 15561,CLASSE PN-10/12,5,SDR 13,6,DE=200MM.FORNECIMENTO</t>
  </si>
  <si>
    <t>LUVA DE ELETROFUSAO DE POLIETILENO DE ALTA DENSIDADE(PEAD),RESINA PE80/100,CONFORME ABNT NBR 15561,CLASSE PN-10/12,5,SDR 13,6,DE=250MM.FORNECIMENTO</t>
  </si>
  <si>
    <t>LUVA DE ELETROFUSAO DE POLIETILENO DE ALTA DENSIDADE(PEAD),RESINA PE80/100,CONFORME ABNT NBR 15561,CLASSE PN-10/12,5,SDR 13,6,DE=315MM.FORNECIMENTO</t>
  </si>
  <si>
    <t>LUVA DE ELETROFUSAO DE POLIETILENO DE ALTA DENSIDADE(PEAD),RESINA PE80/100,CONFORME ABNT NBR 15561,CLASSE PN-10/12,5,SDR 13,6,DE=400MM.FORNECIMENTO</t>
  </si>
  <si>
    <t>SUB-BASE ESTABILIZADA EM ARGILA,SEM MISTURA DOS MATERIAIS,COM ADITIVO (ESTABILIZADOR LIQUIDO DE SOLOS),EXCLUSIVE FORNECIMENTO DA ARGILA</t>
  </si>
  <si>
    <t>MICRORREVESTIMENTO ASFALTICO A FRIO,COM EMPREGO DE EMULSAO MODIFICADA COM POLIMEROS,CONSUMO POR M2 ENTRE 10 KG A 12KG,EM UMA UNICA CAMADA,COM EMPREGO DE FAIXA III OU IV DA ISSA.O CUSTO INCLUI TODOS OS MATERIAIS,EQUIPAMENTOS,MAO DE OBRA E EXECUCAO.O MICRORREVESTIMENTO ASFALTICO A FRIO DEVERA ATENDERAS ESPECIFICACOES DA ISSA OU DNIT</t>
  </si>
  <si>
    <t>ESTABILIZACAO E IMPERMEABILIZACAO DE SOLO COM 16CM DE ESPESSURA,INCLUSIVE EQUIPAMENTOS,MAO DE OBRA E ESTABILIZADOR LIQUIDO</t>
  </si>
  <si>
    <t>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t>
  </si>
  <si>
    <t>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t>
  </si>
  <si>
    <t>TELA DE ARAME GALVANIZADO,REVESTIDO COM PVC,FIO 12,MALHA LOSANGULAR DE 7,5CM,FIXADA COM ARAME GALVANIZADO A ARMACAO TUBULAR DE ACO GALVANIZADO (EXCLUSIVE ESTA).FORNECIMENTO E COLOCACAO</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</si>
  <si>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</si>
  <si>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</si>
  <si>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</si>
  <si>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</si>
  <si>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</si>
  <si>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</si>
  <si>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</si>
  <si>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</si>
  <si>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</si>
  <si>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</si>
  <si>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</si>
  <si>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</si>
  <si>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PAREDE DIVISORIA COM 35MM DE ESPESSURA,CONSTITUIDA DE PAINEL CEGO DE CHAPA DE FIBRA DE MADEIRA PRENSADA,REVESTIDO EM CHAPA DE LAMINADO MELAMINICO,COM MIOLO EM COLMEIA,ESTRUTURADO COM MONTANTES DE PERFIL DE ACO GALVANIZADO COM PINTURA ELETROSTATICA,FAZENDO AS PORTAS PARTE DO CONJUNTO,EXCLUSIVE SUASFERRAGENS</t>
  </si>
  <si>
    <t>PAREDE DIVISORIA COM 35MM ESPESSURA,CONSTITUIDA DE PAINEL EVIDRO NA PARTE SUPERIOR (EXCLUSIVE ESTE),SENDO O PAINEL CHAPA DE FIBRA MADEIRA PRENSADA,REVESTIDO EM CHAPA DE LAMINADO MELAMINICO,COM MIOLO EM COLMEIA,ESTRUTURADO COM MONTANTES DEPERFIL DE ACO GALVANIZADO COM PINTURA ELETROSTATICA,FAZENDOAS PORTAS PARTE DO CONJUNTO,EXCLUSIVE SUAS FERRAGENS</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</si>
  <si>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CONJUNTO,EXCLUSIVE SUAS FERRAGENS</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</si>
  <si>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</si>
  <si>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RODAPE DE GRANITO CINZA ANDORINHA,COM 10CM DE ALTURA E 2CM DE ESPESSURA,ASSENTE EM PAREDE EM OSSO,COM ARGAMASSA DE CIMENTO,AREIA E SAIBRO NO TRACO 1:2:2 E NATA DE CIMENTO SOBRE CHAPISCO DE CIMENTO E AREIA,NO TRACO 1:3 (INCLUSIVE ESTE) E REJUNTAMENTO PRONTO</t>
  </si>
  <si>
    <t>RODAPE DE GRANITO CINZA ANDORINHA,COM 10CM DE ALTURA E 2CM DE ESPESSURA,ASSENTE EM PAREDE EM OSSO,EXCLUSIVE NATA DE CIMENTO,CHAPISCO,ARGAMASSA E REJUNTAMENTO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</si>
  <si>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</si>
  <si>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</si>
  <si>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JANELA DE PVC BRANCO,CONFORME ABNT NBR 16851,DE CORRER,DUASFOLHAS MOVEIS,DE (1,20X1,20)M,EXCLUSIVE VIDROS,INCLUSIVE FERRAGENS E ACESSORIOS.FORNECIMENTO E COLOCACAO</t>
  </si>
  <si>
    <t>JANELA DE PVC BRANCO,CONFORME ABNT NBR 16851,DE CORRER,DUASFOLHAS MOVEIS EM VENEZIANAS E DUAS FOLHAS MOVEIS EM VIDROS,DE (1,60X1,00)M,INCLUSIVE FERRAGENS E ACESSORIOS,EXCLUSIVE VIDROS.FORNECIMENTO E COLOCACAO</t>
  </si>
  <si>
    <t>JANELA DE PVC BRANCO,CONFORME ABNT NBR 16851,DE CORRER,QUATRO FOLHAS,SENDO DUAS FIXAS E DUAS MOVEIS,DE (2,00X1,20)M,EXCLUSIVE VIDROS,INCLUSIVE FERRAGENS E ACESSORIOS.FORNECIMENTO E COLOCACAO.</t>
  </si>
  <si>
    <t>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t>
  </si>
  <si>
    <t>JANELA DE PVC BRANCO,CONFORME ABNT NBR 16851,DE PROJETAR,TIPO MAXIM-AR,COM UMA FOLHA DE (0,80X0,80)M,EXCLUSIVE VIDROS,INCLUSIVE FERRAGENS E ACESSORIOS.FORNECIMENTO E COLOCACAO</t>
  </si>
  <si>
    <t>PORTA DE PVC BRANCO,CONFORME ABNT NBR 16851,DE ABRIR,UMA FOLHA COM TRAVESSA INTERMEDIARIA,DE (0,80X2,10)M,EXCLUSIVE VIDROS,INCLUSIVE FERRAGENS E ACESSORIOS.FORNECIMENTO E COLOCACAO</t>
  </si>
  <si>
    <t>PORTA DE PVC BRANCO,CONFORME ABNT NBR 16851,DE ABRIR,UMA FOLHA COM TRAVESSA INTERMEDIARIA,DE (0,70X2,10)M,EXCLUSIVE VIDROS,INCLUSIVE FERRAGENS E ACESSORIOS.FORNECIMENTO E COLOCACAO</t>
  </si>
  <si>
    <t>PORTA DE PVC BRANCO,CONFORME ABNT NBR 16851,DE ABRIR,UMA FOLHA COM TRAVESSA INTERMEDIARIA,DE (0,60X2,10)M,EXCLUSIVE VIDROS,INCLUSIVE FERRAGENS E ACESSORIOS.FORNECIMENTO E COLOCACAO</t>
  </si>
  <si>
    <t>PORTA DE PVC BRANCO,CONFORME ABNT NBR 16851,DE CORRER,DUAS FOLHAS MOVEIS COM TRAVESSA INTERMEDIARIA,DE (1,60X2,10)M,EXCLUSIVE VIDROS,INCLUSIVE FERRAGENS E ACESSORIOS.FORNECIMENTO E COLOCACAO.</t>
  </si>
  <si>
    <t>PORTA DE PVC BRANCO,CONFORME ABNT NBR 16851,DE CORRER,DUAS FOLHAS MOVEIS COM TRAVESSA INTERMEDIARIA,DE (1,40X2,10)M,EXCLUSIVE VIDROS,INCLUSIVE FERRAGENS E ACESSORIOS.FORNECIMENTO E COLOCACAO.</t>
  </si>
  <si>
    <t>PORTA DE PVC BRANCO,CONFORME ABNT NBR 16851,DE CORRER,QUATRO FOLHAS COM TRAVESSA INTERMEDIARIA,SENDO DUAS FIXAS E DUAS MOVEIS,DE (2,00X2,10)M,EXCLUSIVE VIDROS,INCLUSIVE FERRAGENS E ACESSORIOS.FORNECIMENTO E COLOCACAO</t>
  </si>
  <si>
    <t>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t>
  </si>
  <si>
    <t>QUADRO DE PROTECAO DE VAO EM CANTONEIRA DE ACO COM ABAS IGUAIS DE 5/8"X1/8",TELA DE ACO,FIO 12,MALHA DE 2,5X2,5M E TELATIPO MOSQUITEIRO EM POLIETILENO.FORNECIMENTO E COLOCACAO</t>
  </si>
  <si>
    <t>TELA TIPO MOSQUITEIRO,EM POLIETILENO,COM MOLDURA EM PERFIL DE ALUMINIO ANODIZADO.FORNECIMENTO E COLOCACAO</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</si>
  <si>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</si>
  <si>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</si>
  <si>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RALO SIFONADO DE FERRO FUNDIDO PARA BANHEIRO SOCIAL DN=150MM,COMPOSTO DE 4 ENTRADAS DN=50MM E UMA SAIDA DN=75MM,CONFORME 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</si>
  <si>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</si>
  <si>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 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</si>
  <si>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</si>
  <si>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</si>
  <si>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</si>
  <si>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</si>
  <si>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</si>
  <si>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TOMADA DE PISO,SIMPLES,EM CORPO DE ALUMINIO FUNDIDO E TAMPAEM LATAO POLIDO,10A/250V.FORNECIMENTO E COLOCACAO</t>
  </si>
  <si>
    <t>TOMADA DUPLA DE PISO,EM CORPO DE ALUMINIO FUNDIDO E TAMPA EM LATAO POLIDO,10A/250V.FORNECIMENTO E COLOCACAO</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</si>
  <si>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</si>
  <si>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</si>
  <si>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</si>
  <si>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</si>
  <si>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</si>
  <si>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</si>
  <si>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</si>
  <si>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</si>
  <si>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CONDUTOR CIRCULAR PARA CALHA DE BEIRAL DE PVC,DN 88,INCLUSIVE CONEXOES.FORNECIMENTO E COLOCACAO</t>
  </si>
  <si>
    <t>PREPARO DE SUPERFICIES NOVAS,COM REVESTIMENTO LISO,INTERIOR,INCLUSIVE LIMPEZA,UMA DEMAO DE SELADOR,UMA DEMAO DE MASSA CORRIDA E LIXAMENTOS NECESSARIOS</t>
  </si>
  <si>
    <t>PREPARO DE SUPERFICIES NOVAS,COM REVESTIMENTO LISO INTERNO OU EXTERNO,INCLUSIVE LIMPEZA,UMA DEMAO DE SELADOR ACRILICO,DUAS DEMAOS DE MASSA ACRILICA E LIXAMENTOS NECESSARIOS</t>
  </si>
  <si>
    <t>PINTURA COM TINTA ANTIMOFO E BACTERICIDA BASE ACRILICA,SEMIBRILHO,COR BRANCA,PARA AMBIENTES INTERNOS E EXTERNOS PROPENSOS A UMIDADE E VAPORES,EM DUAS DEMAOS,SOBRE SELADOR ACRILICO E DUAS DEMAOS DE MASSA ACRILICA,INCLUSIVE LIMPEZA E LIXAMENTO</t>
  </si>
  <si>
    <t>RESERVATORIO APOIADO PARA ARMAZENAMENTO DE AGUA POTAVEL OU PARA APROVEITAMENTO DE AGUA DE CHUVA AAC,EM FIBRA DE VIDRO OU POLIETILENO,COM CAPACIDADE EM TORNO DE 300L,INCLUSIVE TAMPA DE VEDACAO COM ESCOTILHA E FIXADORES,CONFORME ABNT NBR 15527,12217 E 8220.FORNECIMENTO</t>
  </si>
  <si>
    <t>RESERVATORIO APOIADO PARA ARMAZENAMENTO DE AGUA POTAVEL OU PARA APROVEITAMENTO DE AGUA DA CHUVA AAC,EM FIBRA DE VIDRO OU POLIETILENO,COM CAPACIDADE EM TORNO DE 500L,INCLUSIVE TAMPA DE VEDACAO COM ESCOTILHA E FIXADORES,CONFORME ABNT NBR 15527,12217 E 8220.FORNECIMENTO</t>
  </si>
  <si>
    <t>RESERVATORIO APOIADO PARA ARMAZENAMENTO DE AGUA POTAVEL OU PARA APROVEITAMENTO DE AGUA DA CHUVA AAC,EM FIBRA DE VIDRO OU POLIETILENO,COM CAPACIDADE EM TORNO DE 1000L,INCLUSIVE TAMPA DE VEDACAO COM ESCOTILHA E FIXADORES,CONFORME ABNT NBR 15527,12217 E 8220.FORNECIMENTO</t>
  </si>
  <si>
    <t>RESERVATORIO APOIADO PARA ARMAZENAMENTO DE AGUA POTAVEL OU PARA APROVEITAMENTO DE AGUA DA CHUVA AAC,EM FIBRA DE VIDRO OU POLIETILENO,COM CAPACIDADE EM TORNO DE 1500L,INCLUSIVE TAMPA DE VEDACAO COM ESCOTILHA E FIXADORES,CONFORME ABNT NBR 15527,12217 E 8220.FORNECIMENTO</t>
  </si>
  <si>
    <t>RESERVATORIO APOIADO PARA ARMAZENAMENTO DE AGUA POTAVEL OU PARA APROVEITAMENTO DE AGUA DA CHUVA AAC,EM FIBRA DE VIDRO OU POLIETILENO,COM CAPACIDADE EM TORNO DE 2000L,INCLUSIVE TAMPA DE VEDACAO COM ESCOTILHA E FIXADORES,CONFORME ABNT NBR 15527,12217 E 8220.FORNECIMENTO</t>
  </si>
  <si>
    <t>RESERVATORIO APOIADO PARA ARMAZENAMENTO DE AGUA POTAVEL OU PARA APROVEITAMENTO DE AGUA DA CHUVA AAC,EM FIBRA DE VIDRO OU POLIETILENO,COM CAPACIDADE EM TORNO DE 2500L,INCLUSIVE TAMPA DE VEDACAO COM ESCOTILHA E FIXADORES,CONFORME ABNT NBR 15527,12217 E 8220.FORNECIMENTO</t>
  </si>
  <si>
    <t>RESERVATORIO APOIADO PARA ARMAZENAMENTO DE AGUA POTAVEL OU PARA APROVEITAMENTO DE AGUA DA CHUVA AAC,EM FIBRA DE VIDRO OU POLIETILENO,COM CAPACIDADE EM TORNO DE 3000L,INCLUSIVE TAMPA DE VEDACAO COM ESCOTILHA E FIXADORES,CONFORME ABNT NBR 15527,12217 E 8220.FORNECIMENTO</t>
  </si>
  <si>
    <t>RESERVATORIO APOIADO PARA ARMAZENAMENTO DE AGUA POTAVEL OU PARA APROVEITAMENTO DE AGUA DA CHUVA AAC,EM FIBRA DE VIDRO OU POLIETILENO,COM CAPACIDADE EM TORNO DE 5000L,INCLUSIVE TAMPA DE VEDACAO COM ESCOTILHA E FIXADORES,CONFORME ABNT NBR 15527,12217 E 8220.FORNECIMENTO</t>
  </si>
  <si>
    <t>RESERVATORIO APOIADO PARA ARMAZENAMENTO DE AGUA POTAVEL OU PARA APROVEITAMENTO DE AGUA DA CHUVA AAC,EM FIBRA DE VIDRO OU POLIETILENO,COM CAPACIDADE EM TORNO DE 6000L,INCLUSIVE TAMPA DE VEDACAO COM ESCOTILHA E FIXADORES,CONFORME ABNT NBR 15527,12217 E 8220.FORNECIMENTO</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</si>
  <si>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</si>
  <si>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</si>
  <si>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</si>
  <si>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</si>
  <si>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GLOBO ESFERICO,PLAFONIER REPUXADO DE ALUMINIO COM DIFUSOR EM BASE DE VIDRO LEITOSO DE (10X15)CM.FORNECIMENTO E COLOCACAO</t>
  </si>
  <si>
    <t>GLOBO ESFERICO,PLAFONIER REPUXADO DE ALUMINIO COM DIFUSOR EM BASE DE VIDRO LEITOSO DE (10X20)CM.FORNECIMENTO E COLOCACAO</t>
  </si>
  <si>
    <t>GLOBO ESFERICO EM PLASTICO,DE (10X15)CM E PLAFONIER EM ALUMINIO.FORNECIMENTO E COLOCACAO</t>
  </si>
  <si>
    <t>EXTINTOR DE INCENDIO PORTATIL,COM CARGA DE AGUA-PRESSURIZADA (AP),CLASSE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</si>
  <si>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</si>
  <si>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</si>
  <si>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</si>
  <si>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 BC,DE 4KG,INCLUSIVE SUPORTE DE PAREDE,CONFORME ABNT NBR 12693.FORNECIMENTO E COLOCACAO</t>
  </si>
  <si>
    <t>EXTINTOR DE INCENDIO PORTATIL,COM CARGA DE PO QUIMICO,CLASSE BC,DE 6KG,INCLUSIVE SUPORTE DE PAREDE,CONFORME ABNT NBR 12693.FORNECIMENTO E COLOCACAO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</si>
  <si>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</si>
  <si>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</si>
  <si>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SUPORTE DE SOLO PARA EXTINTOR DE INCENDIO PORTATIL,TIPO TRIPE,EM ACO CARBONO,INCLUSIVE PONTEIRAS DE BORRACHA.FORNECIMENTO</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</si>
  <si>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</si>
  <si>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</si>
  <si>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</si>
  <si>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</si>
  <si>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</si>
  <si>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</si>
  <si>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</si>
  <si>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</si>
  <si>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</si>
  <si>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</si>
  <si>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</si>
  <si>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t>
  </si>
  <si>
    <t>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t>
  </si>
  <si>
    <t>AREIA INDUSTRIAL MEDIA,CONFORME ABNT NBR 7211,INCLUSIVE TRANSPORTE,PARA REGIAO METROPOLITANA DO RIO DE JANEIRO.FORNECIMENTO</t>
  </si>
  <si>
    <t>AREIA INDUSTRIAL FINA,CONFORME ABNT NBR 7211,INCLUSIVE TRANSPORTE,PARA REGIAO METROPOLITANA DO RIO DE JANEIRO.FORNECIMENTO</t>
  </si>
  <si>
    <t>AREIA INDUSTRIAL MEDIA PARA REGIAO METROPOLITANA DO RIO DE JANEIRO,CONFORME ABNT NBR 7211,EXCLUSIVE TRANSPORTE,INCLUSIVE CARGA NO CAMINHAO.FORNECIMENTO</t>
  </si>
  <si>
    <t>AREIA INDUSTRIAL FINA PARA REGIAO METROPOLITANA DO RIO DE JANEIRO,CONFORME ABNT NBR 7211,EXCLUSIVE TRANSPORTE,INCLUSIVECARGA NO CAMINHAO.FORNECIMENTO</t>
  </si>
  <si>
    <t>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</si>
  <si>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10160,CONFORME DESENHO A4-1200-PD,ESPECIFICACAO EM RIO LUZ Nº10.FORNECIMENTO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</si>
  <si>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</si>
  <si>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</si>
  <si>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13,80</t>
  </si>
  <si>
    <t>16,64</t>
  </si>
  <si>
    <t>25,28</t>
  </si>
  <si>
    <t>28,15</t>
  </si>
  <si>
    <t>31,06</t>
  </si>
  <si>
    <t>51,36</t>
  </si>
  <si>
    <t>57,73</t>
  </si>
  <si>
    <t>64,14</t>
  </si>
  <si>
    <t>70,55</t>
  </si>
  <si>
    <t>83,88</t>
  </si>
  <si>
    <t>8,39</t>
  </si>
  <si>
    <t>13,66</t>
  </si>
  <si>
    <t>15,43</t>
  </si>
  <si>
    <t>19,00</t>
  </si>
  <si>
    <t>35,27</t>
  </si>
  <si>
    <t>39,19</t>
  </si>
  <si>
    <t>51,49</t>
  </si>
  <si>
    <t>60,39</t>
  </si>
  <si>
    <t>67,60</t>
  </si>
  <si>
    <t>82,06</t>
  </si>
  <si>
    <t>96,52</t>
  </si>
  <si>
    <t>110,96</t>
  </si>
  <si>
    <t>125,40</t>
  </si>
  <si>
    <t>159,44</t>
  </si>
  <si>
    <t>50,25</t>
  </si>
  <si>
    <t>56,34</t>
  </si>
  <si>
    <t>80,70</t>
  </si>
  <si>
    <t>92,87</t>
  </si>
  <si>
    <t>105,03</t>
  </si>
  <si>
    <t>120,71</t>
  </si>
  <si>
    <t>133,24</t>
  </si>
  <si>
    <t>49,01</t>
  </si>
  <si>
    <t>150,11</t>
  </si>
  <si>
    <t>252,38</t>
  </si>
  <si>
    <t>404,05</t>
  </si>
  <si>
    <t>499,38</t>
  </si>
  <si>
    <t>646,32</t>
  </si>
  <si>
    <t>82,60</t>
  </si>
  <si>
    <t>131,87</t>
  </si>
  <si>
    <t>217,45</t>
  </si>
  <si>
    <t>308,06</t>
  </si>
  <si>
    <t>418,85</t>
  </si>
  <si>
    <t>490,12</t>
  </si>
  <si>
    <t>1.080,16</t>
  </si>
  <si>
    <t>50,79</t>
  </si>
  <si>
    <t>57,67</t>
  </si>
  <si>
    <t>64,54</t>
  </si>
  <si>
    <t>71,41</t>
  </si>
  <si>
    <t>78,28</t>
  </si>
  <si>
    <t>98,91</t>
  </si>
  <si>
    <t>4,30</t>
  </si>
  <si>
    <t>5,09</t>
  </si>
  <si>
    <t>5,88</t>
  </si>
  <si>
    <t>6,68</t>
  </si>
  <si>
    <t>8,85</t>
  </si>
  <si>
    <t>19,02</t>
  </si>
  <si>
    <t>191,00</t>
  </si>
  <si>
    <t>298,91</t>
  </si>
  <si>
    <t>3,30</t>
  </si>
  <si>
    <t>1.754,51</t>
  </si>
  <si>
    <t>32,07</t>
  </si>
  <si>
    <t>2.701,30</t>
  </si>
  <si>
    <t>47,91</t>
  </si>
  <si>
    <t>3.722,76</t>
  </si>
  <si>
    <t>71,25</t>
  </si>
  <si>
    <t>3,54</t>
  </si>
  <si>
    <t>2,04</t>
  </si>
  <si>
    <t>126,40</t>
  </si>
  <si>
    <t>140,15</t>
  </si>
  <si>
    <t>160,83</t>
  </si>
  <si>
    <t>181,46</t>
  </si>
  <si>
    <t>222,70</t>
  </si>
  <si>
    <t>172,38</t>
  </si>
  <si>
    <t>10,36</t>
  </si>
  <si>
    <t>181,80</t>
  </si>
  <si>
    <t>13,22</t>
  </si>
  <si>
    <t>316,49</t>
  </si>
  <si>
    <t>15,87</t>
  </si>
  <si>
    <t>386,84</t>
  </si>
  <si>
    <t>18,80</t>
  </si>
  <si>
    <t>503,58</t>
  </si>
  <si>
    <t>21,47</t>
  </si>
  <si>
    <t>524,09</t>
  </si>
  <si>
    <t>770,23</t>
  </si>
  <si>
    <t>27,04</t>
  </si>
  <si>
    <t>795,12</t>
  </si>
  <si>
    <t>29,99</t>
  </si>
  <si>
    <t>181,60</t>
  </si>
  <si>
    <t>19,58</t>
  </si>
  <si>
    <t>193,31</t>
  </si>
  <si>
    <t>24,73</t>
  </si>
  <si>
    <t>330,73</t>
  </si>
  <si>
    <t>403,53</t>
  </si>
  <si>
    <t>522,73</t>
  </si>
  <si>
    <t>545,81</t>
  </si>
  <si>
    <t>46,11</t>
  </si>
  <si>
    <t>794,66</t>
  </si>
  <si>
    <t>51,47</t>
  </si>
  <si>
    <t>821,96</t>
  </si>
  <si>
    <t>56,83</t>
  </si>
  <si>
    <t>152,68</t>
  </si>
  <si>
    <t>183,69</t>
  </si>
  <si>
    <t>266,24</t>
  </si>
  <si>
    <t>345,08</t>
  </si>
  <si>
    <t>414,67</t>
  </si>
  <si>
    <t>475,30</t>
  </si>
  <si>
    <t>500,07</t>
  </si>
  <si>
    <t>164,19</t>
  </si>
  <si>
    <t>197,92</t>
  </si>
  <si>
    <t>282,93</t>
  </si>
  <si>
    <t>364,48</t>
  </si>
  <si>
    <t>436,38</t>
  </si>
  <si>
    <t>499,42</t>
  </si>
  <si>
    <t>527,03</t>
  </si>
  <si>
    <t>72,37</t>
  </si>
  <si>
    <t>85,99</t>
  </si>
  <si>
    <t>99,41</t>
  </si>
  <si>
    <t>114,77</t>
  </si>
  <si>
    <t>130,72</t>
  </si>
  <si>
    <t>148,67</t>
  </si>
  <si>
    <t>710,87</t>
  </si>
  <si>
    <t>186,04</t>
  </si>
  <si>
    <t>1.010,78</t>
  </si>
  <si>
    <t>250,41</t>
  </si>
  <si>
    <t>55,49</t>
  </si>
  <si>
    <t>86,60</t>
  </si>
  <si>
    <t>102,68</t>
  </si>
  <si>
    <t>136,48</t>
  </si>
  <si>
    <t>154,84</t>
  </si>
  <si>
    <t>175,63</t>
  </si>
  <si>
    <t>742,70</t>
  </si>
  <si>
    <t>217,87</t>
  </si>
  <si>
    <t>1.049,98</t>
  </si>
  <si>
    <t>129,02</t>
  </si>
  <si>
    <t>138,03</t>
  </si>
  <si>
    <t>108,28</t>
  </si>
  <si>
    <t>132,55</t>
  </si>
  <si>
    <t>181,05</t>
  </si>
  <si>
    <t>117,29</t>
  </si>
  <si>
    <t>144,06</t>
  </si>
  <si>
    <t>195,28</t>
  </si>
  <si>
    <t>15,09</t>
  </si>
  <si>
    <t>17,91</t>
  </si>
  <si>
    <t>29,16</t>
  </si>
  <si>
    <t>2,94</t>
  </si>
  <si>
    <t>7,55</t>
  </si>
  <si>
    <t>11,78</t>
  </si>
  <si>
    <t>ASSENTAMENTO DE TUBO DE FERRO FUNDIDO PARA REDE DE ÁGUA, DN 80 MM, JUNTA FLANGEADA (NÃO INCLUI O FORNECIMENTO). AF_09/2021</t>
  </si>
  <si>
    <t>11,36</t>
  </si>
  <si>
    <t>ASSENTAMENTO DE TUBO DE FERRO FUNDIDO PARA REDE DE ÁGUA, DN 100 MM, JUNTA FLANGEADA (NÃO INCLUI O FORNECIMENTO). AF_09/2021</t>
  </si>
  <si>
    <t>13,60</t>
  </si>
  <si>
    <t>ASSENTAMENTO DE TUBO DE FERRO FUNDIDO PARA REDE DE ÁGUA, DN 150 MM, JUNTA FLANGEADA (NÃO INCLUI O FORNECIMENTO). AF_09/2021</t>
  </si>
  <si>
    <t>19,20</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</si>
  <si>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</si>
  <si>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</si>
  <si>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</si>
  <si>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43,55</t>
  </si>
  <si>
    <t>ASSENTAMENTO DE TUBO DE FERRO FUNDIDO PARA REDE DE ÁGUA, DN 350 MM, JUNTA FLANGEADA (NÃO INCLUI O FORNECIMENTO). AF_09/2021</t>
  </si>
  <si>
    <t>56,66</t>
  </si>
  <si>
    <t>ASSENTAMENTO DE TUBO DE FERRO FUNDIDO PARA REDE DE ÁGUA, DN 400 MM, JUNTA FLANGEADA (NÃO INCLUI O FORNECIMENTO). AF_09/2021</t>
  </si>
  <si>
    <t>62,29</t>
  </si>
  <si>
    <t>ASSENTAMENTO DE TUBO DE FERRO FUNDIDO PARA REDE DE ÁGUA, DN 450 MM, JUNTA FLANGEADA (NÃO INCLUI O FORNECIMENTO). AF_09/2021</t>
  </si>
  <si>
    <t>75,41</t>
  </si>
  <si>
    <t>ASSENTAMENTO DE TUBO DE FERRO FUNDIDO PARA REDE DE ÁGUA, DN 500 MM, JUNTA FLANGEADA (NÃO INCLUI O FORNECIMENTO). AF_09/2021</t>
  </si>
  <si>
    <t>ASSENTAMENTO DE TUBO DE FERRO FUNDIDO PARA REDE DE ÁGUA, DN 600 MM, JUNTA FLANGEADA (NÃO INCLUI O FORNECIMENTO). AF_09/2021</t>
  </si>
  <si>
    <t>92,24</t>
  </si>
  <si>
    <t>ASSENTAMENTO DE TUBO DE FERRO FUNDIDO PARA REDE DE ÁGUA, DN 700 MM, JUNTA FLANGEADA (NÃO INCLUI O FORNECIMENTO). AF_09/2021</t>
  </si>
  <si>
    <t>98,51</t>
  </si>
  <si>
    <t>ASSENTAMENTO DE TUBO DE FERRO FUNDIDO PARA REDE DE ÁGUA, DN 800 MM, JUNTA FLANGEADA (NÃO INCLUI O FORNECIMENTO). AF_09/2021</t>
  </si>
  <si>
    <t>108,54</t>
  </si>
  <si>
    <t>ASSENTAMENTO DE TUBO DE FERRO FUNDIDO PARA REDE DE ÁGUA, DN 900 MM, JUNTA FLANGEADA (NÃO INCLUI O FORNECIMENTO). AF_09/2021</t>
  </si>
  <si>
    <t>ASSENTAMENTO DE TUBO DE FERRO FUNDIDO PARA REDE DE ÁGUA, DN 1000 MM, JUNTA FLANGEADA (NÃO INCLUI O FORNECIMENTO). AF_09/2021</t>
  </si>
  <si>
    <t>135,03</t>
  </si>
  <si>
    <t>ASSENTAMENTO DE TUBO DE FERRO FUNDIDO PARA REDE DE ÁGUA, DN 1200 MM, JUNTA FLANGEADA (NÃO INCLUI O FORNECIMENTO). AF_09/2021</t>
  </si>
  <si>
    <t>161,54</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</si>
  <si>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</si>
  <si>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</si>
  <si>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55,65</t>
  </si>
  <si>
    <t>ASSENTAMENTO DE CONEXÃO COM 2 ACESSOS, FERRO FUNDIDO PARA REDE DE ÁGUA, DN  150 MM, JUNTA FLANGEADA (NÃO INCLUI O FORNECIMENTO). AF_09/2021</t>
  </si>
  <si>
    <t>78,87</t>
  </si>
  <si>
    <t>ASSENTAMENTO DE CONEXÃO COM 2 ACESSOS, FERRO FUNDIDO PARA REDE DE ÁGUA, DN  200 MM, JUNTA FLANGEADA (NÃO INCLUI O FORNECIMENTO). AF_09/2021</t>
  </si>
  <si>
    <t>102,10</t>
  </si>
  <si>
    <t>ASSENTAMENTO DE CONEXÃO COM 2 ACESSOS, FERRO FUNDIDO PARA REDE DE ÁGUA, DN  250 MM, JUNTA FLANGEADA (NÃO INCLUI O FORNECIMENTO). AF_09/2021</t>
  </si>
  <si>
    <t>168,95</t>
  </si>
  <si>
    <t>ASSENTAMENTO DE CONEXÃO COM 2 ACESSOS, FERRO FUNDIDO PARA REDE DE ÁGUA, DN  300 MM, JUNTA FLANGEADA (NÃO INCLUI O FORNECIMENTO). AF_09/2021</t>
  </si>
  <si>
    <t>192,17</t>
  </si>
  <si>
    <t>ASSENTAMENTO DE CONEXÃO COM 2 ACESSOS, FERRO FUNDIDO PARA REDE DE ÁGUA, DN  350 MM, JUNTA FLANGEADA (NÃO INCLUI O FORNECIMENTO). AF_09/2021</t>
  </si>
  <si>
    <t>259,02</t>
  </si>
  <si>
    <t>ASSENTAMENTO DE CONEXÃO COM 2 ACESSOS, FERRO FUNDIDO PARA REDE DE ÁGUA, DN  400 MM, JUNTA FLANGEADA (NÃO INCLUI O FORNECIMENTO). AF_09/2021</t>
  </si>
  <si>
    <t>282,24</t>
  </si>
  <si>
    <t>ASSENTAMENTO DE CONEXÃO COM 2 ACESSOS, FERRO FUNDIDO PARA REDE DE ÁGUA, DN  450 MM, JUNTA FLANGEADA (NÃO INCLUI O FORNECIMENTO). AF_09/2021</t>
  </si>
  <si>
    <t>349,10</t>
  </si>
  <si>
    <t>ASSENTAMENTO DE CONEXÃO COM 2 ACESSOS, FERRO FUNDIDO PARA REDE DE ÁGUA, DN  500 MM, JUNTA FLANGEADA (NÃO INCLUI O FORNECIMENTO). AF_09/2021</t>
  </si>
  <si>
    <t>372,31</t>
  </si>
  <si>
    <t>ASSENTAMENTO DE CONEXÃO COM 2 ACESSOS, FERRO FUNDIDO PARA REDE DE ÁGUA, DN  600 MM, JUNTA FLANGEADA (NÃO INCLUI O FORNECIMENTO). AF_09/2021</t>
  </si>
  <si>
    <t>418,75</t>
  </si>
  <si>
    <t>ASSENTAMENTO DE CONEXÃO COM 2 ACESSOS, FERRO FUNDIDO PARA REDE DE ÁGUA, DN  700 MM, JUNTA FLANGEADA (NÃO INCLUI O FORNECIMENTO). AF_09/2021</t>
  </si>
  <si>
    <t>508,83</t>
  </si>
  <si>
    <t>ASSENTAMENTO DE CONEXÃO COM 2 ACESSOS, FERRO FUNDIDO PARA REDE DE ÁGUA, DN  800 MM, JUNTA FLANGEADA (NÃO INCLUI O FORNECIMENTO). AF_09/2021</t>
  </si>
  <si>
    <t>555,28</t>
  </si>
  <si>
    <t>ASSENTAMENTO DE CONEXÃO COM 2 ACESSOS, FERRO FUNDIDO PARA REDE DE ÁGUA, DN  900 MM, JUNTA FLANGEADA (NÃO INCLUI O FORNECIMENTO). AF_09/2021</t>
  </si>
  <si>
    <t>645,35</t>
  </si>
  <si>
    <t>ASSENTAMENTO DE CONEXÃO COM 2 ACESSOS, FERRO FUNDIDO PARA REDE DE ÁGUA, DN  1000 MM, JUNTA FLANGEADA (NÃO INCLUI O FORNECIMENTO). AF_09/2021</t>
  </si>
  <si>
    <t>691,80</t>
  </si>
  <si>
    <t>ASSENTAMENTO DE CONEXÃO COM 2 ACESSOS, FERRO FUNDIDO PARA REDE DE ÁGUA, DN  1200 MM, JUNTA FLANGEADA (NÃO INCLUI O FORNECIMENTO). AF_09/2021</t>
  </si>
  <si>
    <t>828,30</t>
  </si>
  <si>
    <t>ASSENTAMENTO DE CONEXÃO COM 3 ACESSOS, FERRO FUNDIDO PARA REDE DE ÁGUA, DN  80 MM, JUNTA FLANGEADA (NÃO INCLUI O FORNECIMENTO). AF_09/2021</t>
  </si>
  <si>
    <t>61,39</t>
  </si>
  <si>
    <t>ASSENTAMENTO DE CONEXÃO COM 3 ACESSOS, FERRO FUNDIDO PARA REDE DE ÁGUA, DN  100 MM, JUNTA FLANGEADA (NÃO INCLUI O FORNECIMENTO). AF_09/2021</t>
  </si>
  <si>
    <t>75,33</t>
  </si>
  <si>
    <t>ASSENTAMENTO DE CONEXÃO COM 3 ACESSOS, FERRO FUNDIDO PARA REDE DE ÁGUA, DN  150 MM, JUNTA FLANGEADA (NÃO INCLUI O FORNECIMENTO). AF_09/2021</t>
  </si>
  <si>
    <t>110,17</t>
  </si>
  <si>
    <t>ASSENTAMENTO DE CONEXÃO COM 3 ACESSOS, FERRO FUNDIDO PARA REDE DE ÁGUA, DN  200 MM, JUNTA FLANGEADA (NÃO INCLUI O FORNECIMENTO). AF_09/2021</t>
  </si>
  <si>
    <t>144,98</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</si>
  <si>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</si>
  <si>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</si>
  <si>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280,10</t>
  </si>
  <si>
    <t>ASSENTAMENTO DE CONEXÃO COM 3 ACESSOS, FERRO FUNDIDO PARA REDE DE ÁGUA, DN  350 MM, JUNTA FLANGEADA (NÃO INCLUI O FORNECIMENTO). AF_09/2021</t>
  </si>
  <si>
    <t>380,39</t>
  </si>
  <si>
    <t>ASSENTAMENTO DE CONEXÃO COM 3 ACESSOS, FERRO FUNDIDO PARA REDE DE ÁGUA, DN  400 MM, JUNTA FLANGEADA (NÃO INCLUI O FORNECIMENTO). AF_09/2021</t>
  </si>
  <si>
    <t>415,21</t>
  </si>
  <si>
    <t>ASSENTAMENTO DE CONEXÃO COM 3 ACESSOS, FERRO FUNDIDO PARA REDE DE ÁGUA, DN  450 MM, JUNTA FLANGEADA (NÃO INCLUI O FORNECIMENTO). AF_09/2021</t>
  </si>
  <si>
    <t>515,51</t>
  </si>
  <si>
    <t>ASSENTAMENTO DE CONEXÃO COM 3 ACESSOS, FERRO FUNDIDO PARA REDE DE ÁGUA, DN  500 MM, JUNTA FLANGEADA (NÃO INCLUI O FORNECIMENTO). AF_09/2021</t>
  </si>
  <si>
    <t>550,32</t>
  </si>
  <si>
    <t>ASSENTAMENTO DE CONEXÃO COM 3 ACESSOS, FERRO FUNDIDO PARA REDE DE ÁGUA, DN  600 MM, JUNTA FLANGEADA (NÃO INCLUI O FORNECIMENTO). AF_09/2021</t>
  </si>
  <si>
    <t>619,99</t>
  </si>
  <si>
    <t>ASSENTAMENTO DE CONEXÃO COM 3 ACESSOS, FERRO FUNDIDO PARA REDE DE ÁGUA, DN  700 MM, JUNTA FLANGEADA (NÃO INCLUI O FORNECIMENTO). AF_09/2021</t>
  </si>
  <si>
    <t>755,10</t>
  </si>
  <si>
    <t>ASSENTAMENTO DE CONEXÃO COM 3 ACESSOS, FERRO FUNDIDO PARA REDE DE ÁGUA, DN  800 MM, JUNTA FLANGEADA (NÃO INCLUI O FORNECIMENTO). AF_09/2021</t>
  </si>
  <si>
    <t>824,76</t>
  </si>
  <si>
    <t>ASSENTAMENTO DE CONEXÃO COM 3 ACESSOS, FERRO FUNDIDO PARA REDE DE ÁGUA, DN  900 MM, JUNTA FLANGEADA (NÃO INCLUI O FORNECIMENTO). AF_09/2021</t>
  </si>
  <si>
    <t>959,87</t>
  </si>
  <si>
    <t>ASSENTAMENTO DE CONEXÃO COM 3 ACESSOS, FERRO FUNDIDO PARA REDE DE ÁGUA, DN  1000 MM, JUNTA FLANGEADA (NÃO INCLUI O FORNECIMENTO). AF_09/2021</t>
  </si>
  <si>
    <t>1.029,53</t>
  </si>
  <si>
    <t>ASSENTAMENTO DE CONEXÃO COM 3 ACESSOS, FERRO FUNDIDO PARA REDE DE ÁGUA, DN  1200 MM, JUNTA FLANGEADA (NÃO INCLUI O FORNECIMENTO). AF_09/2021</t>
  </si>
  <si>
    <t>1.234,32</t>
  </si>
  <si>
    <t>ASSENTAMENTO DE CONEXÃO COM 1 ACESSO, FERRO FUNDIDO PARA REDE DE ÁGUA, DN  80 MM, JUNTA FLANGEADA (NÃO INCLUI O FORNECIMENTO). AF_09/2021</t>
  </si>
  <si>
    <t>31,35</t>
  </si>
  <si>
    <t>ASSENTAMENTO DE CONEXÃO COM 1 ACESSO, FERRO FUNDIDO PARA REDE DE ÁGUA, DN  100 MM, JUNTA FLANGEADA (NÃO INCLUI O FORNECIMENTO). AF_09/2021</t>
  </si>
  <si>
    <t>35,98</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</si>
  <si>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</si>
  <si>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</si>
  <si>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59,20</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</si>
  <si>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</si>
  <si>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</si>
  <si>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104,23</t>
  </si>
  <si>
    <t>ASSENTAMENTO DE CONEXÃO COM 1 ACESSO, FERRO FUNDIDO PARA REDE DE ÁGUA, DN  350 MM, JUNTA FLANGEADA (NÃO INCLUI O FORNECIMENTO). AF_09/2021</t>
  </si>
  <si>
    <t>137,68</t>
  </si>
  <si>
    <t>ASSENTAMENTO DE CONEXÃO COM 1 ACESSO, FERRO FUNDIDO PARA REDE DE ÁGUA, DN  400 MM, JUNTA FLANGEADA (NÃO INCLUI O FORNECIMENTO). AF_09/2021</t>
  </si>
  <si>
    <t>149,27</t>
  </si>
  <si>
    <t>ASSENTAMENTO DE CONEXÃO COM 1 ACESSO, FERRO FUNDIDO PARA REDE DE ÁGUA, DN  450 MM, JUNTA FLANGEADA (NÃO INCLUI O FORNECIMENTO). AF_09/2021</t>
  </si>
  <si>
    <t>182,71</t>
  </si>
  <si>
    <t>ASSENTAMENTO DE CONEXÃO COM 1 ACESSO, FERRO FUNDIDO PARA REDE DE ÁGUA, DN  500 MM, JUNTA FLANGEADA (NÃO INCLUI O FORNECIMENTO). AF_09/2021</t>
  </si>
  <si>
    <t>194,31</t>
  </si>
  <si>
    <t>ASSENTAMENTO DE CONEXÃO COM 1 ACESSO, FERRO FUNDIDO PARA REDE DE ÁGUA, DN  600 MM, JUNTA FLANGEADA (NÃO INCLUI O FORNECIMENTO). AF_09/2021</t>
  </si>
  <si>
    <t>217,53</t>
  </si>
  <si>
    <t>ASSENTAMENTO DE CONEXÃO COM 1 ACESSO, FERRO FUNDIDO PARA REDE DE ÁGUA, DN  700 MM, JUNTA FLANGEADA (NÃO INCLUI O FORNECIMENTO). AF_09/2021</t>
  </si>
  <si>
    <t>262,56</t>
  </si>
  <si>
    <t>ASSENTAMENTO DE CONEXÃO COM 1 ACESSO, FERRO FUNDIDO PARA REDE DE ÁGUA, DN  800 MM, JUNTA FLANGEADA (NÃO INCLUI O FORNECIMENTO). AF_09/2021</t>
  </si>
  <si>
    <t>285,78</t>
  </si>
  <si>
    <t>ASSENTAMENTO DE CONEXÃO COM 1 ACESSO, FERRO FUNDIDO PARA REDE DE ÁGUA, DN  900 MM, JUNTA FLANGEADA (NÃO INCLUI O FORNECIMENTO). AF_09/2021</t>
  </si>
  <si>
    <t>330,78</t>
  </si>
  <si>
    <t>ASSENTAMENTO DE CONEXÃO COM 1 ACESSO, FERRO FUNDIDO PARA REDE DE ÁGUA, DN  1000 MM, JUNTA FLANGEADA (NÃO INCLUI O FORNECIMENTO). AF_09/2021</t>
  </si>
  <si>
    <t>354,04</t>
  </si>
  <si>
    <t>ASSENTAMENTO DE CONEXÃO COM 1 ACESSO, FERRO FUNDIDO PARA REDE DE ÁGUA, DN  1200 MM, JUNTA FLANGEADA (NÃO INCLUI O FORNECIMENTO). AF_09/2021</t>
  </si>
  <si>
    <t>422,30</t>
  </si>
  <si>
    <t>TUBO PEAD LISO PARA REDE DE ÁGUA OU ESGOTO, DIÂMETRO DE 20 MM, JUNTA SOLDADA (NÃO INCLUI A EXECUÇÃO DE SOLDA) - FORNECIMENTO E ASSENTAMENTO. AF_12/2021</t>
  </si>
  <si>
    <t>5,98</t>
  </si>
  <si>
    <t>TUBO PEAD LISO PARA REDE DE ÁGUA OU ESGOTO, DIÂMETRO DE 32 MM, JUNTA SOLDADA (NÃO INCLUI A EXECUÇÃO DE SOLDA) - FORNECIMENTO E ASSENTAMENTO. AF_12/2021</t>
  </si>
  <si>
    <t>11,70</t>
  </si>
  <si>
    <t>TUBO PEAD LISO PARA REDE DE ÁGUA OU ESGOTO, DIÂMETRO DE 110 MM, JUNTA SOLDADA (NÃO INCLUI A EXECUÇÃO DE SOLDA) - FORNECIMENTO E ASSENTAMENTO. AF_12/2021</t>
  </si>
  <si>
    <t>139,03</t>
  </si>
  <si>
    <t>TUBO PEAD LISO PARA REDE DE ÁGUA OU ESGOTO, DIÂMETRO DE 160 MM, JUNTA SOLDADA (NÃO INCLUI A EXECUÇÃO DE SOLDA) - FORNECIMENTO E ASSENTAMENTO. AF_12/2021</t>
  </si>
  <si>
    <t>1.320,51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</si>
  <si>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</si>
  <si>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</si>
  <si>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1.133,15</t>
  </si>
  <si>
    <t>TUBO PEAD LISO PARA REDE DE ÁGUA OU ESGOTO, DIÂMETRO DE 400 MM, JUNTA SOLDADA (NÃO INCLUI A EXECUÇÃO DE SOLDA) - FORNECIMENTO E ASSENTAMENTO. AF_12/2021</t>
  </si>
  <si>
    <t>1.826,84</t>
  </si>
  <si>
    <t>TUBO PEAD LISO PARA REDE DE ÁGUA OU ESGOTO, DIÂMETRO DE 500 MM, JUNTA SOLDADA (NÃO INCLUI A EXECUÇÃO DE SOLDA) - FORNECIMENTO E ASSENTAMENTO. AF_12/2021</t>
  </si>
  <si>
    <t>3.205,16</t>
  </si>
  <si>
    <t>TUBO PEAD LISO PARA REDE DE ÁGUA OU ESGOTO, DIÂMETRO DE 630 MM, JUNTA SOLDADA (NÃO INCLUI A EXECUÇÃO DE SOLDA) - FORNECIMENTO E ASSENTAMENTO. AF_12/2021</t>
  </si>
  <si>
    <t>4.766,65</t>
  </si>
  <si>
    <t>TUBO PEAD LISO PARA REDE DE ÁGUA OU ESGOTO, DIÂMETRO DE 800 MM, JUNTA SOLDADA (NÃO INCLUI A EXECUÇÃO DE SOLDA) - FORNECIMENTO E ASSENTAMENTO. AF_12/2021</t>
  </si>
  <si>
    <t>3.137,59</t>
  </si>
  <si>
    <t>TUBO PEAD LISO PARA REDE DE ÁGUA OU ESGOTO, DIÂMETRO DE 900 MM, JUNTA SOLDADA (NÃO INCLUI A EXECUÇÃO DE SOLDA) - FORNECIMENTO E ASSENTAMENTO. AF_12/2021</t>
  </si>
  <si>
    <t>5.130,52</t>
  </si>
  <si>
    <t>TUBO PEAD LISO PARA REDE DE ÁGUA OU ESGOTO, DIÂMETRO DE 1000 MM, JUNTA SOLDADA (NÃO INCLUI A EXECUÇÃO DE SOLDA) - FORNECIMENTO E ASSENTAMENTO. AF_12/2021</t>
  </si>
  <si>
    <t>5.658,47</t>
  </si>
  <si>
    <t>TUBO PEAD LISO PARA REDE DE ÁGUA OU ESGOTO, DIÂMETRO DE 1200 MM, JUNTA SOLDADA (NÃO INCLUI A EXECUÇÃO DE SOLDA) - FORNECIMENTO E ASSENTAMENTO. AF_12/2021</t>
  </si>
  <si>
    <t>4.190,56</t>
  </si>
  <si>
    <t>TUBO PEAD LISO PARA REDE DE ÁGUA OU ESGOTO, DIÂMETRO DE 1400 MM, JUNTA SOLDADA (NÃO INCLUI A EXECUÇÃO DE SOLDA) - FORNECIMENTO E ASSENTAMENTO. AF_12/2021</t>
  </si>
  <si>
    <t>2.080,14</t>
  </si>
  <si>
    <t>TUBO PEAD LISO PARA REDE DE ÁGUA OU ESGOTO, DIÂMETRO DE 1600 MM, JUNTA SOLDADA (NÃO INCLUI A EXECUÇÃO DE SOLDA) - FORNECIMENTO E ASSENTAMENTO. AF_12/2021</t>
  </si>
  <si>
    <t>1.402,40</t>
  </si>
  <si>
    <t>ASSENTAMENTO DE CONEXÃO COM 2 ACESSOS, EM PEAD LISO PARA REDE DE ÁGUA OU ESGOTO, DIÂMETRO DE 20 MM, JUNTA SOLDADA (NÃO INCLUI O FORNECIMENTO E EXECUÇÃO DE SOLDA). AF_12/2021</t>
  </si>
  <si>
    <t>4,72</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</si>
  <si>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</si>
  <si>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</si>
  <si>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</si>
  <si>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21,27</t>
  </si>
  <si>
    <t>ASSENTAMENTO DE CONEXÃO COM 2 ACESSOS, EM PEAD LISO PARA REDE DE ÁGUA OU ESGOTO, DIÂMETRO DE 110 MM, JUNTA SOLDADA (NÃO INCLUI O FORNECIMENTO E EXECUÇÃO DE SOLDA). AF_12/2021</t>
  </si>
  <si>
    <t>26,00</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</si>
  <si>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</si>
  <si>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</si>
  <si>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</si>
  <si>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47,29</t>
  </si>
  <si>
    <t>ASSENTAMENTO DE CONEXÃO COM 2 ACESSOS, EM PEAD LISO PARA REDE DE ÁGUA OU ESGOTO, DIÂMETRO DE 225 MM, JUNTA SOLDADA (NÃO INCLUI O FORNECIMENTO E EXECUÇÃO DE SOLDA). AF_12/2021</t>
  </si>
  <si>
    <t>53,20</t>
  </si>
  <si>
    <t>ASSENTAMENTO DE CONEXÃO COM 2 ACESSOS, EM PEAD LISO PARA REDE DE ÁGUA OU ESGOTO, DIÂMETRO DE 250 MM, JUNTA SOLDADA (NÃO INCLUI O FORNECIMENTO E EXECUÇÃO DE SOLDA). AF_12/2021</t>
  </si>
  <si>
    <t>59,11</t>
  </si>
  <si>
    <t>ASSENTAMENTO DE CONEXÃO COM 2 ACESSOS, EM PEAD LISO PARA REDE DE ÁGUA OU ESGOTO, DIÂMETRO DE 280 MM, JUNTA SOLDADA (NÃO INCLUI O FORNECIMENTO E EXECUÇÃO DE SOLDA). AF_12/2021</t>
  </si>
  <si>
    <t>66,20</t>
  </si>
  <si>
    <t>ASSENTAMENTO DE CONEXÃO COM 2 ACESSOS, EM PEAD LISO PARA REDE DE ÁGUA OU ESGOTO, DIÂMETRO DE 315 MM, JUNTA SOLDADA (NÃO INCLUI O FORNECIMENTO E EXECUÇÃO DE SOLDA). AF_12/2021</t>
  </si>
  <si>
    <t>74,48</t>
  </si>
  <si>
    <t>ASSENTAMENTO DE CONEXÃO COM 2 ACESSOS, EM PEAD LISO PARA REDE DE ÁGUA OU ESGOTO, DIÂMETRO DE 355 MM, JUNTA SOLDADA (NÃO INCLUI O FORNECIMENTO E EXECUÇÃO DE SOLDA). AF_12/2021</t>
  </si>
  <si>
    <t>83,94</t>
  </si>
  <si>
    <t>ASSENTAMENTO DE CONEXÃO COM 2 ACESSOS, EM PEAD LISO PARA REDE DE ÁGUA OU ESGOTO, DIÂMETRO DE 400 MM, JUNTA SOLDADA (NÃO INCLUI O FORNECIMENTO E EXECUÇÃO DE SOLDA). AF_12/2021</t>
  </si>
  <si>
    <t>94,59</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</si>
  <si>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</si>
  <si>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</si>
  <si>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</si>
  <si>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</si>
  <si>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</si>
  <si>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</si>
  <si>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75,67</t>
  </si>
  <si>
    <t>ASSENTAMENTO DE CONEXÃO COM 3 ACESSOS, EM PEAD LISO PARA REDE DE ÁGUA OU ESGOTO, DIÂMETRO DE 180 MM, JUNTA SOLDADA (NÃO INCLUI O FORNECIMENTO E EXECUÇÃO DE SOLDA). AF_12/2021</t>
  </si>
  <si>
    <t>85,13</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</si>
  <si>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</si>
  <si>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</si>
  <si>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</si>
  <si>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118,24</t>
  </si>
  <si>
    <t>ASSENTAMENTO DE CONEXÃO COM 3 ACESSOS, EM PEAD LISO PARA REDE DE ÁGUA OU ESGOTO, DIÂMETRO DE 280 MM, JUNTA SOLDADA (NÃO INCLUI O FORNECIMENTO E EXECUÇÃO DE SOLDA). AF_12/2021</t>
  </si>
  <si>
    <t>132,42</t>
  </si>
  <si>
    <t>ASSENTAMENTO DE CONEXÃO COM 3 ACESSOS, EM PEAD LISO PARA REDE DE ÁGUA OU ESGOTO, DIÂMETRO DE 315 MM, JUNTA SOLDADA (NÃO INCLUI O FORNECIMENTO E EXECUÇÃO DE SOLDA). AF_12/2021</t>
  </si>
  <si>
    <t>148,98</t>
  </si>
  <si>
    <t>ASSENTAMENTO DE CONEXÃO COM 3 ACESSOS, EM PEAD LISO PARA REDE DE ÁGUA OU ESGOTO, DIÂMETRO DE 355 MM, JUNTA SOLDADA (NÃO INCLUI O FORNECIMENTO E EXECUÇÃO DE SOLDA). AF_12/2021</t>
  </si>
  <si>
    <t>167,90</t>
  </si>
  <si>
    <t>ASSENTAMENTO DE CONEXÃO COM 3 ACESSOS, EM PEAD LISO PARA REDE DE ÁGUA OU ESGOTO, DIÂMETRO DE 400 MM, JUNTA SOLDADA (NÃO INCLUI O FORNECIMENTO E EXECUÇÃO DE SOLDA). AF_12/2021</t>
  </si>
  <si>
    <t>189,18</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</si>
  <si>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</si>
  <si>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</si>
  <si>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21,51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</si>
  <si>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</si>
  <si>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</si>
  <si>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278,79</t>
  </si>
  <si>
    <t>LUVA, EM PEAD LISO PARA REDE DE ÁGUA OU ESGOTO, DIÂMETRO DE 400 MM, JUNTA SOLDADA POR ELETROFUSÃO (NÃO INCLUI A EXECUÇÃO DE SOLDA). AF_12/2021</t>
  </si>
  <si>
    <t>3.022,02</t>
  </si>
  <si>
    <t>COTOVELO 45 GRAUS, EM PEAD LISO PARA REDE DE ÁGUA OU ESGOTO, DIÂMETRO DE 32 MM, JUNTA SOLDADA POR ELETROFUSÃO (NÃO INCLUI A EXECUÇÃO DE SOLDA). AF_12/2021</t>
  </si>
  <si>
    <t>37,53</t>
  </si>
  <si>
    <t>COTOVELO 45 GRAUS, EM PEAD LISO PARA REDE DE ÁGUA OU ESGOTO, DIÂMETRO DE 63 MM, JUNTA SOLDADA POR ELETROFUSÃO (NÃO INCLUI A EXECUÇÃO DE SOLDA). AF_12/2021</t>
  </si>
  <si>
    <t>66,04</t>
  </si>
  <si>
    <t>COTOVELO 45 GRAUS, EM PEAD LISO PARA REDE DE ÁGUA OU ESGOTO, DIÂMETRO DE 200 MM, JUNTA SOLDADA POR ELETROFUSÃO (NÃO INCLUI A EXECUÇÃO DE SOLDA). AF_12/2021</t>
  </si>
  <si>
    <t>1.714,53</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</si>
  <si>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</si>
  <si>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</si>
  <si>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50,91</t>
  </si>
  <si>
    <t>COTOVELO 90 GRAUS, EM PEAD LISO PARA REDE DE ÁGUA OU ESGOTO, DIÂMETRO DE 63 MM, JUNTA SOLDADA POR ELETROFUSÃO (NÃO INCLUI A EXECUÇÃO DE SOLDA). AF_12/2021</t>
  </si>
  <si>
    <t>94,85</t>
  </si>
  <si>
    <t>COTOVELO 90 GRAUS, POLIETILENO DE ALTA DENSIDADE (PEAD) PARA REDE DE ÁGUA OU ESGOTO, DIÂMETRO DE 200 MM, JUNTA SOLDADA POR ELETROFUSÃO (NÃO INCLUI A EXECUÇÃO DE SOLDA). AF_12/2021</t>
  </si>
  <si>
    <t>2.425,00</t>
  </si>
  <si>
    <t>TÊ DE SERVIÇO, EM PEAD LISO PARA REDE DE ÁGUA OU ESGOTO, DIÂMETRO DE 63 X 20 MM, JUNTA SOLDADA POR ELETROFUSÃO (NÃO INCLUI A EXECUÇÃO DE SOLDA). AF_12/2021</t>
  </si>
  <si>
    <t>196,62</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</si>
  <si>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</si>
  <si>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</si>
  <si>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230,72</t>
  </si>
  <si>
    <t>TÊ DE SERVIÇO, EM PEAD LISO PARA REDE DE ÁGUA OU ESGOTO, DIÂMETRO DE 200 X 20 MM, JUNTA SOLDADA POR ELETROFUSÃO (NÃO INCLUI A EXECUÇÃO DE SOLDA). AF_12/2021</t>
  </si>
  <si>
    <t>447,78</t>
  </si>
  <si>
    <t>TÊ DE SERVIÇO, EM PEAD LISO PARA REDE DE ÁGUA OU ESGOTO, DIÂMETRO DE 200 X 32 MM, JUNTA SOLDADA POR ELETROFUSÃO (NÃO INCLUI A EXECUÇÃO DE SOLDA). AF_12/2021</t>
  </si>
  <si>
    <t>453,31</t>
  </si>
  <si>
    <t>TÊ DE SERVIÇO, EM PEAD LISO PARA REDE DE ÁGUA OU ESGOTO, DIÂMETRO DE 200 X 63 MM, JUNTA SOLDADA POR ELETROFUSÃO (NÃO INCLUI A EXECUÇÃO DE SOLDA). AF_12/2021</t>
  </si>
  <si>
    <t>586,63</t>
  </si>
  <si>
    <t>1.277,93</t>
  </si>
  <si>
    <t>1.256,35</t>
  </si>
  <si>
    <t>1.008,87</t>
  </si>
  <si>
    <t>1.047,35</t>
  </si>
  <si>
    <t>648,99</t>
  </si>
  <si>
    <t>644,50</t>
  </si>
  <si>
    <t>1.108,20</t>
  </si>
  <si>
    <t>1.112,75</t>
  </si>
  <si>
    <t>6.816,15</t>
  </si>
  <si>
    <t>10.432,18</t>
  </si>
  <si>
    <t>314,41</t>
  </si>
  <si>
    <t>504,26</t>
  </si>
  <si>
    <t>1.016,44</t>
  </si>
  <si>
    <t>1.380,07</t>
  </si>
  <si>
    <t>168,78</t>
  </si>
  <si>
    <t>172,63</t>
  </si>
  <si>
    <t>146,63</t>
  </si>
  <si>
    <t>149,35</t>
  </si>
  <si>
    <t>205,44</t>
  </si>
  <si>
    <t>266,56</t>
  </si>
  <si>
    <t>174,57</t>
  </si>
  <si>
    <t>222,16</t>
  </si>
  <si>
    <t>216,08</t>
  </si>
  <si>
    <t>184,96</t>
  </si>
  <si>
    <t>188,35</t>
  </si>
  <si>
    <t>253,83</t>
  </si>
  <si>
    <t>331,19</t>
  </si>
  <si>
    <t>219,62</t>
  </si>
  <si>
    <t>282,35</t>
  </si>
  <si>
    <t>162,10</t>
  </si>
  <si>
    <t>141,62</t>
  </si>
  <si>
    <t>193,99</t>
  </si>
  <si>
    <t>5.936,01</t>
  </si>
  <si>
    <t>8.969,29</t>
  </si>
  <si>
    <t>150,26</t>
  </si>
  <si>
    <t>138,07</t>
  </si>
  <si>
    <t>170,25</t>
  </si>
  <si>
    <t>200,67</t>
  </si>
  <si>
    <t>226,99</t>
  </si>
  <si>
    <t>215,78</t>
  </si>
  <si>
    <t>411,52</t>
  </si>
  <si>
    <t>173,88</t>
  </si>
  <si>
    <t>275,33</t>
  </si>
  <si>
    <t>262,15</t>
  </si>
  <si>
    <t>680,79</t>
  </si>
  <si>
    <t>22,44</t>
  </si>
  <si>
    <t>169,06</t>
  </si>
  <si>
    <t>137,89</t>
  </si>
  <si>
    <t>147,15</t>
  </si>
  <si>
    <t>131,62</t>
  </si>
  <si>
    <t>204,08</t>
  </si>
  <si>
    <t>211,39</t>
  </si>
  <si>
    <t>321,48</t>
  </si>
  <si>
    <t>268,72</t>
  </si>
  <si>
    <t>300,06</t>
  </si>
  <si>
    <t>195,20</t>
  </si>
  <si>
    <t>237,23</t>
  </si>
  <si>
    <t>62,82</t>
  </si>
  <si>
    <t>261,79</t>
  </si>
  <si>
    <t>220,25</t>
  </si>
  <si>
    <t>296,70</t>
  </si>
  <si>
    <t>32,30</t>
  </si>
  <si>
    <t>234,78</t>
  </si>
  <si>
    <t>180,60</t>
  </si>
  <si>
    <t>210,39</t>
  </si>
  <si>
    <t>237,56</t>
  </si>
  <si>
    <t>171,88</t>
  </si>
  <si>
    <t>27,34</t>
  </si>
  <si>
    <t>271,27</t>
  </si>
  <si>
    <t>107,69</t>
  </si>
  <si>
    <t>5,58</t>
  </si>
  <si>
    <t>12,37</t>
  </si>
  <si>
    <t>16,03</t>
  </si>
  <si>
    <t>220,91</t>
  </si>
  <si>
    <t>260,66</t>
  </si>
  <si>
    <t>2,68</t>
  </si>
  <si>
    <t>275,19</t>
  </si>
  <si>
    <t>198,98</t>
  </si>
  <si>
    <t>629,86</t>
  </si>
  <si>
    <t>1.483,05</t>
  </si>
  <si>
    <t>1.285,03</t>
  </si>
  <si>
    <t>356,60</t>
  </si>
  <si>
    <t>201,58</t>
  </si>
  <si>
    <t>12,72</t>
  </si>
  <si>
    <t>226,97</t>
  </si>
  <si>
    <t>324,20</t>
  </si>
  <si>
    <t>361,77</t>
  </si>
  <si>
    <t>151,09</t>
  </si>
  <si>
    <t>14,83</t>
  </si>
  <si>
    <t>15,28</t>
  </si>
  <si>
    <t>30,45</t>
  </si>
  <si>
    <t>693,68</t>
  </si>
  <si>
    <t>407,58</t>
  </si>
  <si>
    <t>164,15</t>
  </si>
  <si>
    <t>122,00</t>
  </si>
  <si>
    <t>210,27</t>
  </si>
  <si>
    <t>213,80</t>
  </si>
  <si>
    <t>259,16</t>
  </si>
  <si>
    <t>264,38</t>
  </si>
  <si>
    <t>45,01</t>
  </si>
  <si>
    <t>227,61</t>
  </si>
  <si>
    <t>472,80</t>
  </si>
  <si>
    <t>344,31</t>
  </si>
  <si>
    <t>92,46</t>
  </si>
  <si>
    <t>86,26</t>
  </si>
  <si>
    <t>418,09</t>
  </si>
  <si>
    <t>21,86</t>
  </si>
  <si>
    <t>34,28</t>
  </si>
  <si>
    <t>1.025,99</t>
  </si>
  <si>
    <t>11,84</t>
  </si>
  <si>
    <t>35,97</t>
  </si>
  <si>
    <t>307,67</t>
  </si>
  <si>
    <t>263,65</t>
  </si>
  <si>
    <t>99,37</t>
  </si>
  <si>
    <t>20,08</t>
  </si>
  <si>
    <t>82,91</t>
  </si>
  <si>
    <t>190,21</t>
  </si>
  <si>
    <t>3.639,71</t>
  </si>
  <si>
    <t>175,75</t>
  </si>
  <si>
    <t>345,13</t>
  </si>
  <si>
    <t>242,83</t>
  </si>
  <si>
    <t>191,32</t>
  </si>
  <si>
    <t>150,06</t>
  </si>
  <si>
    <t>33,86</t>
  </si>
  <si>
    <t>12,21</t>
  </si>
  <si>
    <t>3,59</t>
  </si>
  <si>
    <t>12,40</t>
  </si>
  <si>
    <t>242,95</t>
  </si>
  <si>
    <t>149,16</t>
  </si>
  <si>
    <t>267,39</t>
  </si>
  <si>
    <t>262,48</t>
  </si>
  <si>
    <t>322,85</t>
  </si>
  <si>
    <t>182,02</t>
  </si>
  <si>
    <t>181,56</t>
  </si>
  <si>
    <t>140,29</t>
  </si>
  <si>
    <t>274,93</t>
  </si>
  <si>
    <t>140,75</t>
  </si>
  <si>
    <t>134,88</t>
  </si>
  <si>
    <t>226,72</t>
  </si>
  <si>
    <t>666,73</t>
  </si>
  <si>
    <t>1.396,41</t>
  </si>
  <si>
    <t>TERMOFUSORA PARA TUBOS E CONEXÕES EM PPR COM DIÂMETROS DE 20 A 63 MM, POTÊNCIA DE 800 W, TENSAO 220 V - CHP DIURNO. AF_05/2022</t>
  </si>
  <si>
    <t>TERMOFUSORA PARA TUBOS E CONEXÕES EM PPR COM DIÂMETROS DE 75 A 110 MM, POTÊNCIA DE *1100* W, TENSÃO 220 V - CHP DIURNO. AF_05/2022</t>
  </si>
  <si>
    <t>88,99</t>
  </si>
  <si>
    <t>63,08</t>
  </si>
  <si>
    <t>60,04</t>
  </si>
  <si>
    <t>67,62</t>
  </si>
  <si>
    <t>166,29</t>
  </si>
  <si>
    <t>151,96</t>
  </si>
  <si>
    <t>50,35</t>
  </si>
  <si>
    <t>84,25</t>
  </si>
  <si>
    <t>10,69</t>
  </si>
  <si>
    <t>75,69</t>
  </si>
  <si>
    <t>62,12</t>
  </si>
  <si>
    <t>80,60</t>
  </si>
  <si>
    <t>50,03</t>
  </si>
  <si>
    <t>51,97</t>
  </si>
  <si>
    <t>54,09</t>
  </si>
  <si>
    <t>110,30</t>
  </si>
  <si>
    <t>77,05</t>
  </si>
  <si>
    <t>93,58</t>
  </si>
  <si>
    <t>32,64</t>
  </si>
  <si>
    <t>4,89</t>
  </si>
  <si>
    <t>54,19</t>
  </si>
  <si>
    <t>54,39</t>
  </si>
  <si>
    <t>87,56</t>
  </si>
  <si>
    <t>6,30</t>
  </si>
  <si>
    <t>81,29</t>
  </si>
  <si>
    <t>55,07</t>
  </si>
  <si>
    <t>7,37</t>
  </si>
  <si>
    <t>44,30</t>
  </si>
  <si>
    <t>86,54</t>
  </si>
  <si>
    <t>0,86</t>
  </si>
  <si>
    <t>74,55</t>
  </si>
  <si>
    <t>95,00</t>
  </si>
  <si>
    <t>72,74</t>
  </si>
  <si>
    <t>45,97</t>
  </si>
  <si>
    <t>98,66</t>
  </si>
  <si>
    <t>195,43</t>
  </si>
  <si>
    <t>410,74</t>
  </si>
  <si>
    <t>361,40</t>
  </si>
  <si>
    <t>130,71</t>
  </si>
  <si>
    <t>95,31</t>
  </si>
  <si>
    <t>72,24</t>
  </si>
  <si>
    <t>75,62</t>
  </si>
  <si>
    <t>1,83</t>
  </si>
  <si>
    <t>4,08</t>
  </si>
  <si>
    <t>4,25</t>
  </si>
  <si>
    <t>285,38</t>
  </si>
  <si>
    <t>165,38</t>
  </si>
  <si>
    <t>67,89</t>
  </si>
  <si>
    <t>54,58</t>
  </si>
  <si>
    <t>6,54</t>
  </si>
  <si>
    <t>58,23</t>
  </si>
  <si>
    <t>61,19</t>
  </si>
  <si>
    <t>81,16</t>
  </si>
  <si>
    <t>35,23</t>
  </si>
  <si>
    <t>7,73</t>
  </si>
  <si>
    <t>75,00</t>
  </si>
  <si>
    <t>69,62</t>
  </si>
  <si>
    <t>424,26</t>
  </si>
  <si>
    <t>69,02</t>
  </si>
  <si>
    <t>39,32</t>
  </si>
  <si>
    <t>260,00</t>
  </si>
  <si>
    <t>136,50</t>
  </si>
  <si>
    <t>204,84</t>
  </si>
  <si>
    <t>57,53</t>
  </si>
  <si>
    <t>87,83</t>
  </si>
  <si>
    <t>32,49</t>
  </si>
  <si>
    <t>85,19</t>
  </si>
  <si>
    <t>39,23</t>
  </si>
  <si>
    <t>87,32</t>
  </si>
  <si>
    <t>98,20</t>
  </si>
  <si>
    <t>95,86</t>
  </si>
  <si>
    <t>54,50</t>
  </si>
  <si>
    <t>54,26</t>
  </si>
  <si>
    <t>49,88</t>
  </si>
  <si>
    <t>50,12</t>
  </si>
  <si>
    <t>60,61</t>
  </si>
  <si>
    <t>94,37</t>
  </si>
  <si>
    <t>57,77</t>
  </si>
  <si>
    <t>190,92</t>
  </si>
  <si>
    <t>453,18</t>
  </si>
  <si>
    <t>31,87</t>
  </si>
  <si>
    <t>TERMOFUSORA PARA TUBOS E CONEXÕES EM PPR COM DIÂMETROS DE 20 A 63 MM, POTÊNCIA DE 800 W, TENSAO 220 V - CHI DIURNO. AF_05/2022</t>
  </si>
  <si>
    <t>TERMOFUSORA PARA TUBOS E CONEXÕES EM PPR COM DIÂMETROS DE 75 A 110 MM, POTÊNCIA DE *1100* W, TENSÃO 220 V - CHI DIURNO. AF_05/2022</t>
  </si>
  <si>
    <t>58,80</t>
  </si>
  <si>
    <t>30,29</t>
  </si>
  <si>
    <t>51,09</t>
  </si>
  <si>
    <t>71,44</t>
  </si>
  <si>
    <t>118,45</t>
  </si>
  <si>
    <t>104,51</t>
  </si>
  <si>
    <t>241,72</t>
  </si>
  <si>
    <t>56,61</t>
  </si>
  <si>
    <t>47,82</t>
  </si>
  <si>
    <t>46,55</t>
  </si>
  <si>
    <t>42,52</t>
  </si>
  <si>
    <t>46,28</t>
  </si>
  <si>
    <t>30,74</t>
  </si>
  <si>
    <t>176,28</t>
  </si>
  <si>
    <t>29,56</t>
  </si>
  <si>
    <t>43,34</t>
  </si>
  <si>
    <t>96,45</t>
  </si>
  <si>
    <t>78,43</t>
  </si>
  <si>
    <t>5,38</t>
  </si>
  <si>
    <t>285,87</t>
  </si>
  <si>
    <t>48,63</t>
  </si>
  <si>
    <t>60,86</t>
  </si>
  <si>
    <t>31,74</t>
  </si>
  <si>
    <t>43,13</t>
  </si>
  <si>
    <t>53,98</t>
  </si>
  <si>
    <t>99,51</t>
  </si>
  <si>
    <t>3,76</t>
  </si>
  <si>
    <t>90,84</t>
  </si>
  <si>
    <t>107,78</t>
  </si>
  <si>
    <t>63,69</t>
  </si>
  <si>
    <t>112,92</t>
  </si>
  <si>
    <t>129,86</t>
  </si>
  <si>
    <t>72,94</t>
  </si>
  <si>
    <t>73,39</t>
  </si>
  <si>
    <t>240,39</t>
  </si>
  <si>
    <t>69,63</t>
  </si>
  <si>
    <t>127,13</t>
  </si>
  <si>
    <t>214,50</t>
  </si>
  <si>
    <t>93,31</t>
  </si>
  <si>
    <t>67,20</t>
  </si>
  <si>
    <t>52,55</t>
  </si>
  <si>
    <t>31,12</t>
  </si>
  <si>
    <t>32,35</t>
  </si>
  <si>
    <t>198,56</t>
  </si>
  <si>
    <t>55,96</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</si>
  <si>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</si>
  <si>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</si>
  <si>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</si>
  <si>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</si>
  <si>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4,66</t>
  </si>
  <si>
    <t>1,00</t>
  </si>
  <si>
    <t>5,06</t>
  </si>
  <si>
    <t>2,03</t>
  </si>
  <si>
    <t>6,29</t>
  </si>
  <si>
    <t>56,10</t>
  </si>
  <si>
    <t>71,16</t>
  </si>
  <si>
    <t>33,14</t>
  </si>
  <si>
    <t>59,25</t>
  </si>
  <si>
    <t>24,69</t>
  </si>
  <si>
    <t>5,18</t>
  </si>
  <si>
    <t>3,28</t>
  </si>
  <si>
    <t>21,55</t>
  </si>
  <si>
    <t>2,92</t>
  </si>
  <si>
    <t>52,33</t>
  </si>
  <si>
    <t>100,25</t>
  </si>
  <si>
    <t>9,24</t>
  </si>
  <si>
    <t>134,46</t>
  </si>
  <si>
    <t>30,26</t>
  </si>
  <si>
    <t>40,80</t>
  </si>
  <si>
    <t>9,18</t>
  </si>
  <si>
    <t>4,42</t>
  </si>
  <si>
    <t>266,39</t>
  </si>
  <si>
    <t>31,66</t>
  </si>
  <si>
    <t>7,12</t>
  </si>
  <si>
    <t>37,63</t>
  </si>
  <si>
    <t>5,10</t>
  </si>
  <si>
    <t>52,18</t>
  </si>
  <si>
    <t>26,42</t>
  </si>
  <si>
    <t>103,51</t>
  </si>
  <si>
    <t>1,18</t>
  </si>
  <si>
    <t>1,29</t>
  </si>
  <si>
    <t>2,70</t>
  </si>
  <si>
    <t>60,00</t>
  </si>
  <si>
    <t>10,80</t>
  </si>
  <si>
    <t>139,11</t>
  </si>
  <si>
    <t>22,04</t>
  </si>
  <si>
    <t>248,14</t>
  </si>
  <si>
    <t>186,29</t>
  </si>
  <si>
    <t>324,97</t>
  </si>
  <si>
    <t>579,67</t>
  </si>
  <si>
    <t>492,64</t>
  </si>
  <si>
    <t>99,73</t>
  </si>
  <si>
    <t>17,95</t>
  </si>
  <si>
    <t>282,38</t>
  </si>
  <si>
    <t>44,74</t>
  </si>
  <si>
    <t>503,69</t>
  </si>
  <si>
    <t>419,94</t>
  </si>
  <si>
    <t>81,72</t>
  </si>
  <si>
    <t>14,71</t>
  </si>
  <si>
    <t>131,38</t>
  </si>
  <si>
    <t>94,51</t>
  </si>
  <si>
    <t>38,35</t>
  </si>
  <si>
    <t>2,80</t>
  </si>
  <si>
    <t>73,93</t>
  </si>
  <si>
    <t>32,34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</si>
  <si>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</si>
  <si>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</si>
  <si>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</si>
  <si>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1,79</t>
  </si>
  <si>
    <t>BETONEIRA CAPACIDADE NOMINAL DE 600 L, CAPACIDADE DE MISTURA 440 L, MOTOR A DIESEL POTÊNCIA 10 CV, COM CARREGADOR - MATERIAIS NA OPERAÇÃO. AF_11/2014</t>
  </si>
  <si>
    <t>9,33</t>
  </si>
  <si>
    <t>5,70</t>
  </si>
  <si>
    <t>55,40</t>
  </si>
  <si>
    <t>196,56</t>
  </si>
  <si>
    <t>35,83</t>
  </si>
  <si>
    <t>6,06</t>
  </si>
  <si>
    <t>4,80</t>
  </si>
  <si>
    <t>59,37</t>
  </si>
  <si>
    <t>226,78</t>
  </si>
  <si>
    <t>47,88</t>
  </si>
  <si>
    <t>3,99</t>
  </si>
  <si>
    <t>5,45</t>
  </si>
  <si>
    <t>5,96</t>
  </si>
  <si>
    <t>3,80</t>
  </si>
  <si>
    <t>4,15</t>
  </si>
  <si>
    <t>5,78</t>
  </si>
  <si>
    <t>219,73</t>
  </si>
  <si>
    <t>274,97</t>
  </si>
  <si>
    <t>133,33</t>
  </si>
  <si>
    <t>102,44</t>
  </si>
  <si>
    <t>15,56</t>
  </si>
  <si>
    <t>139,95</t>
  </si>
  <si>
    <t>102,25</t>
  </si>
  <si>
    <t>63,43</t>
  </si>
  <si>
    <t>18,40</t>
  </si>
  <si>
    <t>1,86</t>
  </si>
  <si>
    <t>44,42</t>
  </si>
  <si>
    <t>18,32</t>
  </si>
  <si>
    <t>175,28</t>
  </si>
  <si>
    <t>20,49</t>
  </si>
  <si>
    <t>37,39</t>
  </si>
  <si>
    <t>163,54</t>
  </si>
  <si>
    <t>3,44</t>
  </si>
  <si>
    <t>2,87</t>
  </si>
  <si>
    <t>15,76</t>
  </si>
  <si>
    <t>3,31</t>
  </si>
  <si>
    <t>24,72</t>
  </si>
  <si>
    <t>44,11</t>
  </si>
  <si>
    <t>158,07</t>
  </si>
  <si>
    <t>3,22</t>
  </si>
  <si>
    <t>2,55</t>
  </si>
  <si>
    <t>4,81</t>
  </si>
  <si>
    <t>3,81</t>
  </si>
  <si>
    <t>22,84</t>
  </si>
  <si>
    <t>3,57</t>
  </si>
  <si>
    <t>172,55</t>
  </si>
  <si>
    <t>30,64</t>
  </si>
  <si>
    <t>149,20</t>
  </si>
  <si>
    <t>31,42</t>
  </si>
  <si>
    <t>55,88</t>
  </si>
  <si>
    <t>335,76</t>
  </si>
  <si>
    <t>0,00</t>
  </si>
  <si>
    <t>33,92</t>
  </si>
  <si>
    <t>6,03</t>
  </si>
  <si>
    <t>11,97</t>
  </si>
  <si>
    <t>1,89</t>
  </si>
  <si>
    <t>14,97</t>
  </si>
  <si>
    <t>39,28</t>
  </si>
  <si>
    <t>52,31</t>
  </si>
  <si>
    <t>22,99</t>
  </si>
  <si>
    <t>3,71</t>
  </si>
  <si>
    <t>40,65</t>
  </si>
  <si>
    <t>307,82</t>
  </si>
  <si>
    <t>21,41</t>
  </si>
  <si>
    <t>0,53</t>
  </si>
  <si>
    <t>4,93</t>
  </si>
  <si>
    <t>10,33</t>
  </si>
  <si>
    <t>1,27</t>
  </si>
  <si>
    <t>341,68</t>
  </si>
  <si>
    <t>427,58</t>
  </si>
  <si>
    <t>174,15</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</si>
  <si>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</si>
  <si>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</si>
  <si>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</si>
  <si>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</si>
  <si>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5,90</t>
  </si>
  <si>
    <t>46,02</t>
  </si>
  <si>
    <t>10,09</t>
  </si>
  <si>
    <t>88,44</t>
  </si>
  <si>
    <t>142,17</t>
  </si>
  <si>
    <t>12,60</t>
  </si>
  <si>
    <t>20,75</t>
  </si>
  <si>
    <t>3,97</t>
  </si>
  <si>
    <t>3,14</t>
  </si>
  <si>
    <t>0,82</t>
  </si>
  <si>
    <t>7,50</t>
  </si>
  <si>
    <t>19,47</t>
  </si>
  <si>
    <t>3,51</t>
  </si>
  <si>
    <t>74,77</t>
  </si>
  <si>
    <t>5,56</t>
  </si>
  <si>
    <t>4,97</t>
  </si>
  <si>
    <t>110,80</t>
  </si>
  <si>
    <t>19,94</t>
  </si>
  <si>
    <t>178,11</t>
  </si>
  <si>
    <t>3.201,60</t>
  </si>
  <si>
    <t>1,23</t>
  </si>
  <si>
    <t>65,30</t>
  </si>
  <si>
    <t>164,14</t>
  </si>
  <si>
    <t>51,82</t>
  </si>
  <si>
    <t>9,60</t>
  </si>
  <si>
    <t>61,00</t>
  </si>
  <si>
    <t>47,67</t>
  </si>
  <si>
    <t>52,14</t>
  </si>
  <si>
    <t>58,25</t>
  </si>
  <si>
    <t>6,28</t>
  </si>
  <si>
    <t>53,09</t>
  </si>
  <si>
    <t>304,41</t>
  </si>
  <si>
    <t>5,47</t>
  </si>
  <si>
    <t>48,97</t>
  </si>
  <si>
    <t>29,85</t>
  </si>
  <si>
    <t>2,65</t>
  </si>
  <si>
    <t>24,43</t>
  </si>
  <si>
    <t>7,16</t>
  </si>
  <si>
    <t>51,62</t>
  </si>
  <si>
    <t>4,95</t>
  </si>
  <si>
    <t>136,09</t>
  </si>
  <si>
    <t>24,49</t>
  </si>
  <si>
    <t>218,77</t>
  </si>
  <si>
    <t>257,04</t>
  </si>
  <si>
    <t>358,34</t>
  </si>
  <si>
    <t>64,50</t>
  </si>
  <si>
    <t>576,03</t>
  </si>
  <si>
    <t>367,20</t>
  </si>
  <si>
    <t>CALDEIRA A GÁS COM TERMOSTATO, CAPACIDADE 100 LITROS - MATERIAIS NA OPERAÇÃO. AF_04/2019</t>
  </si>
  <si>
    <t>16,51</t>
  </si>
  <si>
    <t>CENTRAL DE LAMA BENTONÍTICA (DEPÓSITO DE BENTONITA, MISTURADOR DE ALTA TURBULÊNCIA, SILOS DE ARMAZENAMENTO DE LAMA E ÁGUA, LABORATÓRIO DE CONTROLE DE QUALIDADE DA LAMA) - MATERIAIS NA OPERAÇÃO. AF_04/2019</t>
  </si>
  <si>
    <t>3,67</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</si>
  <si>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</si>
  <si>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</si>
  <si>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</si>
  <si>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150,07</t>
  </si>
  <si>
    <t>GUINDASTE SOBRE ESTEIRAS, COM LANÇA TRELIÇADA 40 M, CAPACIDADE MÁXIMA 75 T - MATERIAIS NA OPERAÇÃO. AF_04/2019</t>
  </si>
  <si>
    <t>73,37</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</si>
  <si>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</si>
  <si>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</si>
  <si>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</si>
  <si>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</si>
  <si>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</si>
  <si>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200,10</t>
  </si>
  <si>
    <t>PLATAFORMA ELEVATÓRIA - MATERIAIS NA OPERAÇÃO. AF_04/2019</t>
  </si>
  <si>
    <t>1,38</t>
  </si>
  <si>
    <t>PÓRTICO ROLANTE MONOVIGA, PERFIL I, 4 PERNAS, CAPACIDADE 5 T  - MATERIAIS NA OPERAÇÃO.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</si>
  <si>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</si>
  <si>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</si>
  <si>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</si>
  <si>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</si>
  <si>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</si>
  <si>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</si>
  <si>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</si>
  <si>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</si>
  <si>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</si>
  <si>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</si>
  <si>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</si>
  <si>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</si>
  <si>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</si>
  <si>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</si>
  <si>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3,33</t>
  </si>
  <si>
    <t>MÁQUINA PARA SOLDA POR ELETROFUSÃO PARA TUBOS DE POLIETILENO DE ALTA DENSIDADE (PEAD) COM DIÂMETRO EXTERNO DE 20 A 800 MM, POTÊNCIA ENTRE 2750 E 3000 W - MATERIAIS NA OPERAÇÃO. AF_10/2021</t>
  </si>
  <si>
    <t>2,57</t>
  </si>
  <si>
    <t>MÁQUINA PARA SOLDA POR ELETROFUSÃO PARA TUBOS DE POLIETILENO DE ALTA DENSIDADE (PEAD) COM DIÂMETRO EXTERNO DE 20 A 1600 MM, POTÊNCIA DE 3500 W - MATERIAIS NA OPERAÇÃO. AF_10/2021</t>
  </si>
  <si>
    <t>3,21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</si>
  <si>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</si>
  <si>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</si>
  <si>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</si>
  <si>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</si>
  <si>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39,08</t>
  </si>
  <si>
    <t>PERFURATRIZ PARA FURO DIRECIONAL HORIZONTAL (HDD) COM CAPACIDADE DE 90 KN A 200 KN, POTÊNCIA 100 HP A 160 HP (INCLUSO FERRAMENTAS E LOCALIZADOR) - MATERIAIS NA OPERAÇÃO. AF_11/2021</t>
  </si>
  <si>
    <t>97,04</t>
  </si>
  <si>
    <t>PERFURATRIZ PARA FURO DIRECIONAL HORIZONTAL (HDD) COM CAPACIDADE DE 201 KN A 560 KN, POTÊNCIA 200 HP A 260 HP (INCLUSO FERRAMENTAS E LOCALIZADOR) - MATERIAIS NA OPERAÇÃO. AF_11/2021</t>
  </si>
  <si>
    <t>171,68</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</si>
  <si>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</si>
  <si>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</si>
  <si>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</si>
  <si>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</si>
  <si>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</si>
  <si>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</si>
  <si>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</si>
  <si>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</si>
  <si>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</si>
  <si>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</si>
  <si>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</si>
  <si>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</si>
  <si>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</si>
  <si>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</si>
  <si>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537,19</t>
  </si>
  <si>
    <t>611,67</t>
  </si>
  <si>
    <t>683,87</t>
  </si>
  <si>
    <t>800,13</t>
  </si>
  <si>
    <t>92,61</t>
  </si>
  <si>
    <t>103,74</t>
  </si>
  <si>
    <t>120,92</t>
  </si>
  <si>
    <t>1.193,99</t>
  </si>
  <si>
    <t>1.470,88</t>
  </si>
  <si>
    <t>1.557,57</t>
  </si>
  <si>
    <t>1.735,54</t>
  </si>
  <si>
    <t>2.173,03</t>
  </si>
  <si>
    <t>2.688,14</t>
  </si>
  <si>
    <t>2.799,46</t>
  </si>
  <si>
    <t>3.043,84</t>
  </si>
  <si>
    <t>3.493,52</t>
  </si>
  <si>
    <t>3.621,10</t>
  </si>
  <si>
    <t>1.177,19</t>
  </si>
  <si>
    <t>1.441,44</t>
  </si>
  <si>
    <t>1.528,12</t>
  </si>
  <si>
    <t>1.718,73</t>
  </si>
  <si>
    <t>2.141,74</t>
  </si>
  <si>
    <t>2.645,53</t>
  </si>
  <si>
    <t>2.758,00</t>
  </si>
  <si>
    <t>2.972,94</t>
  </si>
  <si>
    <t>3.410,62</t>
  </si>
  <si>
    <t>3.519,56</t>
  </si>
  <si>
    <t>45,82</t>
  </si>
  <si>
    <t>28,39</t>
  </si>
  <si>
    <t>41,23</t>
  </si>
  <si>
    <t>60,19</t>
  </si>
  <si>
    <t>67,42</t>
  </si>
  <si>
    <t>32,26</t>
  </si>
  <si>
    <t>52,58</t>
  </si>
  <si>
    <t>64,27</t>
  </si>
  <si>
    <t>23,44</t>
  </si>
  <si>
    <t>23,52</t>
  </si>
  <si>
    <t>27,93</t>
  </si>
  <si>
    <t>39,11</t>
  </si>
  <si>
    <t>55,89</t>
  </si>
  <si>
    <t>59,87</t>
  </si>
  <si>
    <t>78,83</t>
  </si>
  <si>
    <t>28,94</t>
  </si>
  <si>
    <t>49,97</t>
  </si>
  <si>
    <t>53,07</t>
  </si>
  <si>
    <t>126,02</t>
  </si>
  <si>
    <t>97,50</t>
  </si>
  <si>
    <t>285,03</t>
  </si>
  <si>
    <t>41,99</t>
  </si>
  <si>
    <t>52,61</t>
  </si>
  <si>
    <t>34,12</t>
  </si>
  <si>
    <t>95,52</t>
  </si>
  <si>
    <t>92,74</t>
  </si>
  <si>
    <t>22,90</t>
  </si>
  <si>
    <t>32,47</t>
  </si>
  <si>
    <t>72,54</t>
  </si>
  <si>
    <t>80,05</t>
  </si>
  <si>
    <t>108,79</t>
  </si>
  <si>
    <t>210,48</t>
  </si>
  <si>
    <t>63,06</t>
  </si>
  <si>
    <t>71,32</t>
  </si>
  <si>
    <t>215,88</t>
  </si>
  <si>
    <t>271,41</t>
  </si>
  <si>
    <t>326,25</t>
  </si>
  <si>
    <t>414,45</t>
  </si>
  <si>
    <t>156,24</t>
  </si>
  <si>
    <t>86,95</t>
  </si>
  <si>
    <t>166,88</t>
  </si>
  <si>
    <t>99,95</t>
  </si>
  <si>
    <t>59,60</t>
  </si>
  <si>
    <t>158,86</t>
  </si>
  <si>
    <t>79,65</t>
  </si>
  <si>
    <t>43,58</t>
  </si>
  <si>
    <t>170,05</t>
  </si>
  <si>
    <t>85,90</t>
  </si>
  <si>
    <t>47,22</t>
  </si>
  <si>
    <t>58,95</t>
  </si>
  <si>
    <t>848,31</t>
  </si>
  <si>
    <t>994,45</t>
  </si>
  <si>
    <t>1.140,58</t>
  </si>
  <si>
    <t>1.449,89</t>
  </si>
  <si>
    <t>1.596,03</t>
  </si>
  <si>
    <t>1.797,00</t>
  </si>
  <si>
    <t>13,63</t>
  </si>
  <si>
    <t>2.087,77</t>
  </si>
  <si>
    <t>2.328,37</t>
  </si>
  <si>
    <t>2.474,49</t>
  </si>
  <si>
    <t>2.657,60</t>
  </si>
  <si>
    <t>957,48</t>
  </si>
  <si>
    <t>1.103,61</t>
  </si>
  <si>
    <t>1.375,96</t>
  </si>
  <si>
    <t>1.522,10</t>
  </si>
  <si>
    <t>1.723,06</t>
  </si>
  <si>
    <t>1.939,91</t>
  </si>
  <si>
    <t>2.217,47</t>
  </si>
  <si>
    <t>2.363,60</t>
  </si>
  <si>
    <t>2.509,73</t>
  </si>
  <si>
    <t>1.240,85</t>
  </si>
  <si>
    <t>1.684,29</t>
  </si>
  <si>
    <t>1.772,73</t>
  </si>
  <si>
    <t>1.968,10</t>
  </si>
  <si>
    <t>2.448,81</t>
  </si>
  <si>
    <t>3.288,18</t>
  </si>
  <si>
    <t>3.397,02</t>
  </si>
  <si>
    <t>3.687,69</t>
  </si>
  <si>
    <t>4.234,42</t>
  </si>
  <si>
    <t>4.524,14</t>
  </si>
  <si>
    <t>1.207,24</t>
  </si>
  <si>
    <t>1.642,83</t>
  </si>
  <si>
    <t>1.731,28</t>
  </si>
  <si>
    <t>2.055,10</t>
  </si>
  <si>
    <t>2.338,27</t>
  </si>
  <si>
    <t>3.098,76</t>
  </si>
  <si>
    <t>3.205,84</t>
  </si>
  <si>
    <t>3.435,18</t>
  </si>
  <si>
    <t>3.858,97</t>
  </si>
  <si>
    <t>3.778,37</t>
  </si>
  <si>
    <t>14,12</t>
  </si>
  <si>
    <t>722,72</t>
  </si>
  <si>
    <t>33,36</t>
  </si>
  <si>
    <t>42,06</t>
  </si>
  <si>
    <t>82,81</t>
  </si>
  <si>
    <t>96,24</t>
  </si>
  <si>
    <t>153,61</t>
  </si>
  <si>
    <t>101,38</t>
  </si>
  <si>
    <t>136,75</t>
  </si>
  <si>
    <t>119,89</t>
  </si>
  <si>
    <t>132,52</t>
  </si>
  <si>
    <t>172,27</t>
  </si>
  <si>
    <t>173,47</t>
  </si>
  <si>
    <t>39,92</t>
  </si>
  <si>
    <t>59,99</t>
  </si>
  <si>
    <t>71,18</t>
  </si>
  <si>
    <t>97,16</t>
  </si>
  <si>
    <t>11,91</t>
  </si>
  <si>
    <t>44,58</t>
  </si>
  <si>
    <t>27,42</t>
  </si>
  <si>
    <t>65,06</t>
  </si>
  <si>
    <t>85,30</t>
  </si>
  <si>
    <t>11,47</t>
  </si>
  <si>
    <t>22,58</t>
  </si>
  <si>
    <t>108,31</t>
  </si>
  <si>
    <t>130,24</t>
  </si>
  <si>
    <t>121,76</t>
  </si>
  <si>
    <t>51,44</t>
  </si>
  <si>
    <t>30,75</t>
  </si>
  <si>
    <t>26,98</t>
  </si>
  <si>
    <t>GEOTÊXTIL NÃO TECIDO 100% POLIÉSTER, RESISTÊNCIA A TRAÇÃO DE 31 KN/M (RT-31), INSTALADO EM DRENO - FORNECIMENTO E INSTALAÇÃO. AF_07/2021</t>
  </si>
  <si>
    <t>26,95</t>
  </si>
  <si>
    <t>716,42</t>
  </si>
  <si>
    <t>683,86</t>
  </si>
  <si>
    <t>901,14</t>
  </si>
  <si>
    <t>820,61</t>
  </si>
  <si>
    <t>1.006,41</t>
  </si>
  <si>
    <t>899,08</t>
  </si>
  <si>
    <t>1.043,54</t>
  </si>
  <si>
    <t>1.830,68</t>
  </si>
  <si>
    <t>2.288,28</t>
  </si>
  <si>
    <t>2.744,08</t>
  </si>
  <si>
    <t>702,42</t>
  </si>
  <si>
    <t>640,95</t>
  </si>
  <si>
    <t>270,32</t>
  </si>
  <si>
    <t>305,29</t>
  </si>
  <si>
    <t>347,86</t>
  </si>
  <si>
    <t>820,35</t>
  </si>
  <si>
    <t>122,61</t>
  </si>
  <si>
    <t>134,02</t>
  </si>
  <si>
    <t>176,07</t>
  </si>
  <si>
    <t>187,45</t>
  </si>
  <si>
    <t>141,71</t>
  </si>
  <si>
    <t>155,12</t>
  </si>
  <si>
    <t>198,59</t>
  </si>
  <si>
    <t>212,00</t>
  </si>
  <si>
    <t>148,16</t>
  </si>
  <si>
    <t>173,53</t>
  </si>
  <si>
    <t>155,68</t>
  </si>
  <si>
    <t>180,75</t>
  </si>
  <si>
    <t>169,44</t>
  </si>
  <si>
    <t>196,54</t>
  </si>
  <si>
    <t>182,62</t>
  </si>
  <si>
    <t>209,38</t>
  </si>
  <si>
    <t>136,69</t>
  </si>
  <si>
    <t>148,56</t>
  </si>
  <si>
    <t>192,00</t>
  </si>
  <si>
    <t>204,02</t>
  </si>
  <si>
    <t>153,27</t>
  </si>
  <si>
    <t>167,34</t>
  </si>
  <si>
    <t>211,31</t>
  </si>
  <si>
    <t>225,79</t>
  </si>
  <si>
    <t>156,67</t>
  </si>
  <si>
    <t>182,57</t>
  </si>
  <si>
    <t>160,29</t>
  </si>
  <si>
    <t>185,93</t>
  </si>
  <si>
    <t>177,79</t>
  </si>
  <si>
    <t>205,57</t>
  </si>
  <si>
    <t>188,08</t>
  </si>
  <si>
    <t>215,69</t>
  </si>
  <si>
    <t>230,28</t>
  </si>
  <si>
    <t>219,37</t>
  </si>
  <si>
    <t>211,62</t>
  </si>
  <si>
    <t>205,53</t>
  </si>
  <si>
    <t>265,20</t>
  </si>
  <si>
    <t>245,91</t>
  </si>
  <si>
    <t>234,48</t>
  </si>
  <si>
    <t>226,42</t>
  </si>
  <si>
    <t>220,12</t>
  </si>
  <si>
    <t>236,00</t>
  </si>
  <si>
    <t>206,98</t>
  </si>
  <si>
    <t>195,79</t>
  </si>
  <si>
    <t>193,26</t>
  </si>
  <si>
    <t>252,73</t>
  </si>
  <si>
    <t>233,51</t>
  </si>
  <si>
    <t>222,10</t>
  </si>
  <si>
    <t>214,09</t>
  </si>
  <si>
    <t>201,60</t>
  </si>
  <si>
    <t>35,26</t>
  </si>
  <si>
    <t>1.000,76</t>
  </si>
  <si>
    <t>607,05</t>
  </si>
  <si>
    <t>787,40</t>
  </si>
  <si>
    <t>492,12</t>
  </si>
  <si>
    <t>15,32</t>
  </si>
  <si>
    <t>13,46</t>
  </si>
  <si>
    <t>465,11</t>
  </si>
  <si>
    <t>39,26</t>
  </si>
  <si>
    <t>61,56</t>
  </si>
  <si>
    <t>89,41</t>
  </si>
  <si>
    <t>116,57</t>
  </si>
  <si>
    <t>196,06</t>
  </si>
  <si>
    <t>49,03</t>
  </si>
  <si>
    <t>69,16</t>
  </si>
  <si>
    <t>91,07</t>
  </si>
  <si>
    <t>87,52</t>
  </si>
  <si>
    <t>111,10</t>
  </si>
  <si>
    <t>214,68</t>
  </si>
  <si>
    <t>266,27</t>
  </si>
  <si>
    <t>369,51</t>
  </si>
  <si>
    <t>610,45</t>
  </si>
  <si>
    <t>836,49</t>
  </si>
  <si>
    <t>1.104,63</t>
  </si>
  <si>
    <t>844,74</t>
  </si>
  <si>
    <t>CAIXA COM GRELHA DUPLA RETANGULAR, EM CONCRETO PRÉ-MOLDADO, DIMENSÕES INTERNAS: 0,5X2,2X1,0 M. AF_12/2020</t>
  </si>
  <si>
    <t>2.248,59</t>
  </si>
  <si>
    <t>786,22</t>
  </si>
  <si>
    <t>2.160,72</t>
  </si>
  <si>
    <t>1.829,69</t>
  </si>
  <si>
    <t>3.341,55</t>
  </si>
  <si>
    <t>1.987,34</t>
  </si>
  <si>
    <t>3.485,17</t>
  </si>
  <si>
    <t>3.018,53</t>
  </si>
  <si>
    <t>5.165,09</t>
  </si>
  <si>
    <t>1.247,84</t>
  </si>
  <si>
    <t>2.700,28</t>
  </si>
  <si>
    <t>1.441,27</t>
  </si>
  <si>
    <t>2.610,32</t>
  </si>
  <si>
    <t>2.250,35</t>
  </si>
  <si>
    <t>4.222,51</t>
  </si>
  <si>
    <t>POÇO DE INSPEÇÃO CIRCULAR PARA ESGOTO, EM CONCRETO PRÉ-MOLDADO, DIÂMETRO INTERNO = 0,60 M, PROFUNDIDADE = 0,90 M, EXCLUINDO TAMPÃO. AF_12/2020</t>
  </si>
  <si>
    <t>447,39</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</si>
  <si>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</si>
  <si>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</si>
  <si>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1.225,07</t>
  </si>
  <si>
    <t>POÇO DE INSPEÇÃO CIRCULAR PARA ESGOTO, EM ALVENARIA COM TIJOLOS CERÂMICOS MACIÇOS, DIÂMETRO INTERNO = 0,60 M, PROFUNDIDADE = 1,45 M, EXCLUINDO TAMPÃO. AF_12/2020</t>
  </si>
  <si>
    <t>1.752,05</t>
  </si>
  <si>
    <t>BASE PARA POÇO DE VISITA CIRCULAR PARA ESGOTO, EM CONCRETO PRÉ-MOLDADO, DIÂMETRO INTERNO = 0,80 M, PROFUNDIDADE = 1,35 M, EXCLUINDO TAMPÃO. AF_12/2020</t>
  </si>
  <si>
    <t>911,10</t>
  </si>
  <si>
    <t>BASE PARA POÇO DE VISITA CIRCULAR PARA  ESGOTO, EM ALVENARIA COM TIJOLOS CERÂMICOS MACIÇOS, DIÂMETRO INTERNO = 0,80 M, PROFUNDIDADE = 1,40 M, EXCLUINDO TAMPÃO. AF_12/2020</t>
  </si>
  <si>
    <t>2.260,07</t>
  </si>
  <si>
    <t>1.311,23</t>
  </si>
  <si>
    <t>417,93</t>
  </si>
  <si>
    <t>1.589,88</t>
  </si>
  <si>
    <t>552,83</t>
  </si>
  <si>
    <t>BASE PARA POÇO DE VISITA CIRCULAR PARA  ESGOTO, EM ALVENARIA COM TIJOLOS CERÂMICOS MACIÇOS, DIÂMETRO INTERNO = 1,20 M, PROFUNDIDADE = 1,40 M, EXCLUINDO TAMPÃO. AF_12/2020</t>
  </si>
  <si>
    <t>3.324,31</t>
  </si>
  <si>
    <t>1.868,44</t>
  </si>
  <si>
    <t>755,44</t>
  </si>
  <si>
    <t>BASE PARA POÇO DE VISITA CIRCULAR PARA ESGOTO, EM ALVENARIA COM TIJOLOS CERÂMICOS MACIÇOS, DIÂMETRO INTERNO = 1,50 M, PROFUNDIDADE = 1,40 M, EXCLUINDO TAMPÃO. AF_12/2020</t>
  </si>
  <si>
    <t>4.266,08</t>
  </si>
  <si>
    <t>2.286,40</t>
  </si>
  <si>
    <t>BASE PARA POÇO DE VISITA RETANGULAR PARA  ESGOTO, EM ALVENARIA COM BLOCOS DE CONCRETO, DIMENSÕES INTERNAS = 1X1 M, PROFUNDIDADE = 1,40 M, EXCLUINDO TAMPÃO. AF_12/2020</t>
  </si>
  <si>
    <t>2.682,65</t>
  </si>
  <si>
    <t>1.318,01</t>
  </si>
  <si>
    <t>BASE PARA POÇO DE VISITA RETANGULAR PARA ESGOTO, EM ALVENARIA COM BLOCOS DE CONCRETO, DIMENSÕES INTERNAS = 1X1,5 M, PROFUNDIDADE = 1,40 M, EXCLUINDO TAMPÃO. AF_12/2020</t>
  </si>
  <si>
    <t>3.392,05</t>
  </si>
  <si>
    <t>1.574,90</t>
  </si>
  <si>
    <t>1.831,86</t>
  </si>
  <si>
    <t>2.088,76</t>
  </si>
  <si>
    <t>BASE PARA POÇO DE VISITA RETANGULAR PARA ESGOTO, EM ALVENARIA COM BLOCOS DE CONCRETO, DIMENSÕES INTERNAS = 1X3 M, PROFUNDIDADE = 1,40 M, EXCLUINDO TAMPÃO. AF_12/2020</t>
  </si>
  <si>
    <t>5.555,54</t>
  </si>
  <si>
    <t>2.345,72</t>
  </si>
  <si>
    <t>2.602,68</t>
  </si>
  <si>
    <t>BASE PARA POÇO DE VISITA RETANGULAR PARA ESGOTO, EM ALVENARIA COM BLOCOS DE CONCRETO, DIMENSÕES INTERNAS = 1X4 M, PROFUNDIDADE = 1,40 M, EXCLUINDO TAMPÃO. AF_12/2020</t>
  </si>
  <si>
    <t>6.983,21</t>
  </si>
  <si>
    <t>2.859,56</t>
  </si>
  <si>
    <t>4.192,03</t>
  </si>
  <si>
    <t>BASE PARA POÇO DE VISITA RETANGULAR PARA ESGOTO, EM ALVENARIA COM BLOCOS DE CONCRETO, DIMENSÕES INTERNAS = 1,5X2 M, PROFUNDIDADE = 1,40 M, EXCLUINDO TAMPÃO. AF_12/2020</t>
  </si>
  <si>
    <t>5.112,83</t>
  </si>
  <si>
    <t>BASE PARA POÇO DE VISITA RETANGULAR PARA ESGOTO, EM ALVENARIA COM BLOCOS DE CONCRETO, DIMENSÕES INTERNAS = 1,5X2,5 M, PROFUNDIDADE = 1,40 M, EXCLUINDO TAMPÃO. AF_12/2020</t>
  </si>
  <si>
    <t>6.005,44</t>
  </si>
  <si>
    <t>BASE PARA POÇO DE VISITA RETANGULAR PARA ESGOTO, EM ALVENARIA COM BLOCOS DE CONCRETO, DIMENSÕES INTERNAS = 1,5X3 M, PROFUNDIDADE = 1,40 M, EXCLUINDO TAMPÃO. AF_12/2020</t>
  </si>
  <si>
    <t>6.897,99</t>
  </si>
  <si>
    <t>BASE PARA POÇO DE VISITA RETANGULAR PARA ESGOTO, EM ALVENARIA COM BLOCOS DE CONCRETO, DIMENSÕES INTERNAS = 1,5X3,5 M, PROFUNDIDADE = 1,40 M, EXCLUINDO TAMPÃO. AF_12/2020</t>
  </si>
  <si>
    <t>7.790,73</t>
  </si>
  <si>
    <t>BASE PARA POÇO DE VISITA RETANGULAR PARA ESGOTO, EM ALVENARIA COM BLOCOS DE CONCRETO, DIMENSÕES INTERNAS = 1,5X4 M, PROFUNDIDADE = 1,40 M, EXCLUINDO TAMPÃO. AF_12/2020</t>
  </si>
  <si>
    <t>8.683,35</t>
  </si>
  <si>
    <t>3.139,13</t>
  </si>
  <si>
    <t>BASE PARA POÇO DE VISITA RETANGULAR PARA ESGOTO, EM ALVENARIA COM BLOCOS DE CONCRETO, DIMENSÕES INTERNAS = 2X2 M, PROFUNDIDADE = 1,40 M, EXCLUINDO TAMPÃO. AF_12/2020</t>
  </si>
  <si>
    <t>6.168,02</t>
  </si>
  <si>
    <t>2.368,38</t>
  </si>
  <si>
    <t>BASE PARA POÇO DE VISITA RETANGULAR PARA ESGOTO, EM ALVENARIA COM BLOCOS DE CONCRETO, DIMENSÕES INTERNAS = 2X2,5 M, PROFUNDIDADE = 1,40 M, EXCLUINDO TAMPÃO. AF_12/2020</t>
  </si>
  <si>
    <t>7.227,05</t>
  </si>
  <si>
    <t>2.625,28</t>
  </si>
  <si>
    <t>BASE PARA POÇO DE VISITA RETANGULAR PARA ESGOTO, EM ALVENARIA COM BLOCOS DE CONCRETO, DIMENSÕES INTERNAS = 2X3 M, PROFUNDIDADE = 1,40 M, EXCLUINDO TAMPÃO. AF_12/2020</t>
  </si>
  <si>
    <t>8.348,26</t>
  </si>
  <si>
    <t>2.882,23</t>
  </si>
  <si>
    <t>BASE PARA POÇO DE VISITA RETANGULAR PARA ESGOTO, EM ALVENARIA COM BLOCOS DE CONCRETO, DIMENSÕES INTERNAS = 2X3,5 M, PROFUNDIDADE = 1,40 M, EXCLUINDO TAMPÃO. AF_12/2020</t>
  </si>
  <si>
    <t>9.415,13</t>
  </si>
  <si>
    <t>BASE PARA POÇO DE VISITA RETANGULAR PARA ESGOTO, EM ALVENARIA COM BLOCOS DE CONCRETO, DIMENSÕES INTERNAS = 2X4 M, PROFUNDIDADE = 1,40 M, EXCLUINDO TAMPÃO. AF_12/2020</t>
  </si>
  <si>
    <t>10.482,05</t>
  </si>
  <si>
    <t>3.400,73</t>
  </si>
  <si>
    <t>BASE PARA POÇO DE VISITA RETANGULAR PARA ESGOTO, EM ALVENARIA COM BLOCOS DE CONCRETO, DIMENSÕES INTERNAS = 2,5X2,5 M, PROFUNDIDADE = 1,40 M, EXCLUINDO TAMPÃO. AF_12/2020</t>
  </si>
  <si>
    <t>8.518,37</t>
  </si>
  <si>
    <t>2.886,95</t>
  </si>
  <si>
    <t>BASE PARA POÇO DE VISITA RETANGULAR PARA ESGOTO, EM ALVENARIA COM BLOCOS DE CONCRETO, DIMENSÕES INTERNAS = 2,5X3 M, PROFUNDIDADE = 1,40 M, EXCLUINDO TAMPÃO. AF_12/2020</t>
  </si>
  <si>
    <t>9.796,32</t>
  </si>
  <si>
    <t>3.143,85</t>
  </si>
  <si>
    <t>BASE PARA POÇO DE VISITA RETANGULAR PARA ESGOTO, EM ALVENARIA COM BLOCOS DE CONCRETO, DIMENSÕES INTERNAS = 2,5X3,5 M, PROFUNDIDADE = 1,40 M, EXCLUINDO TAMPÃO. AF_12/2020</t>
  </si>
  <si>
    <t>11.074,25</t>
  </si>
  <si>
    <t>BASE PARA POÇO DE VISITA RETANGULAR PARA ESGOTO, EM ALVENARIA COM BLOCOS DE CONCRETO, DIMENSÕES INTERNAS = 2,5X4 M, PROFUNDIDADE = 1,40 M, EXCLUINDO TAMPÃO. AF_12/2020</t>
  </si>
  <si>
    <t>12.352,19</t>
  </si>
  <si>
    <t>3.662,33</t>
  </si>
  <si>
    <t>BASE PARA POÇO DE VISITA RETANGULAR PARA ESGOTO, EM ALVENARIA COM BLOCOS DE CONCRETO, DIMENSÕES INTERNAS = 3X3 M, PROFUNDIDADE = 1,40 M, EXCLUINDO TAMPÃO. AF_12/2020</t>
  </si>
  <si>
    <t>11.299,38</t>
  </si>
  <si>
    <t>3.405,45</t>
  </si>
  <si>
    <t>BASE PARA POÇO DE VISITA RETANGULAR PARA ESGOTO, EM ALVENARIA COM BLOCOS DE CONCRETO, DIMENSÕES INTERNAS = 3X3,5 M, PROFUNDIDADE = 1,40 M, EXCLUINDO TAMPÃO. AF_12/2020</t>
  </si>
  <si>
    <t>12.765,44</t>
  </si>
  <si>
    <t>BASE PARA POÇO DE VISITA RETANGULAR PARA ESGOTO, EM ALVENARIA COM BLOCOS DE CONCRETO, DIMENSÕES INTERNAS = 3X4 M, PROFUNDIDADE = 1,40 M, EXCLUINDO TAMPÃO. AF_12/2020</t>
  </si>
  <si>
    <t>14.231,53</t>
  </si>
  <si>
    <t>3.924,02</t>
  </si>
  <si>
    <t>BASE PARA POÇO DE VISITA RETANGULAR PARA ESGOTO, EM ALVENARIA COM BLOCOS DE CONCRETO, DIMENSÕES INTERNAS = 3,5X3,5 M, PROFUNDIDADE = 1,40 M, EXCLUINDO TAMPÃO. AF_12/2020</t>
  </si>
  <si>
    <t>14.456,71</t>
  </si>
  <si>
    <t>BASE PARA POÇO DE VISITA RETANGULAR PARA ESGOTO, EM ALVENARIA COM BLOCOS DE CONCRETO, DIMENSÕES INTERNAS = 3,5X4 M, PROFUNDIDADE = 1,40 M, EXCLUINDO TAMPÃO. AF_12/2020</t>
  </si>
  <si>
    <t>16.110,81</t>
  </si>
  <si>
    <t>4.185,65</t>
  </si>
  <si>
    <t>17.990,14</t>
  </si>
  <si>
    <t>4.401,07</t>
  </si>
  <si>
    <t>230,19</t>
  </si>
  <si>
    <t>1.038,57</t>
  </si>
  <si>
    <t>BASE PARA POÇO DE VISITA CIRCULAR PARA  ESGOTO, EM ALVENARIA COM TIJOLOS CERÂMICOS MACIÇOS, DIÂMETRO INTERNO = 1,0 M, PROFUNDIDADE = 1,40 M, EXCLUINDO TAMPÃO. AF_12/2020</t>
  </si>
  <si>
    <t>2.792,93</t>
  </si>
  <si>
    <t>BASE PARA POÇO DE VISITA RETANGULAR PARA ESGOTO, EM ALVENARIA COM BLOCOS DE CONCRETO, DIMENSÕES INTERNAS = 1X3,5 M, PROFUNDIDADE = 1,40 M, EXCLUINDO TAMPÃO. AF_12/2020</t>
  </si>
  <si>
    <t>6.269,32</t>
  </si>
  <si>
    <t>BASE PARA POÇO DE VISITA RETANGULAR PARA ESGOTO, EM ALVENARIA COM BLOCOS DE CONCRETO, DIMENSÕES INTERNAS = 1X2 M, PROFUNDIDADE = 1,40 M, EXCLUINDO TAMPÃO. AF_12/2020</t>
  </si>
  <si>
    <t>4.101,34</t>
  </si>
  <si>
    <t>BASE PARA POÇO DE VISITA RETANGULAR PARA ESGOTO, EM ALVENARIA COM BLOCOS DE CONCRETO, DIMENSÕES INTERNAS = 1X2,5 M, PROFUNDIDADE = 1,40 M, EXCLUINDO TAMPÃO. AF_12/2020</t>
  </si>
  <si>
    <t>4.810,71</t>
  </si>
  <si>
    <t>318,36</t>
  </si>
  <si>
    <t>BASE PARA POÇO DE VISITA CIRCULAR PARA ESGOTO, EM CONCRETO PRÉ-MOLDADO, DIÂMETRO INTERNO = 1,0 M, PROFUNDIDADE = 1,35 M, EXCLUINDO TAMPÃO. AF_12/2020</t>
  </si>
  <si>
    <t>1.170,30</t>
  </si>
  <si>
    <t>549,72</t>
  </si>
  <si>
    <t>1.766,52</t>
  </si>
  <si>
    <t>BASE PARA POÇO DE VISITA CIRCULAR PARA DRENAGEM, EM ALVENARIA COM TIJOLOS CERÂMICOS MACIÇOS, DIÂMETRO INTERNO = 1,2 M, PROFUNDIDADE = 1,40 M, EXCLUINDO TAMPÃO. AF_12/2020</t>
  </si>
  <si>
    <t>3.235,46</t>
  </si>
  <si>
    <t>1.784,29</t>
  </si>
  <si>
    <t>BASE PARA POÇO DE VISITA RETANGULAR PARA DRENAGEM, EM ALVENARIA COM BLOCOS DE CONCRETO, DIMENSÕES INTERNAS = 1,5X2 M, PROFUNDIDADE = 1,40 M, EXCLUINDO TAMPÃO. AF_12/2020</t>
  </si>
  <si>
    <t>5.006,08</t>
  </si>
  <si>
    <t>751,19</t>
  </si>
  <si>
    <t>2.013,83</t>
  </si>
  <si>
    <t>BASE PARA POÇO DE VISITA CIRCULAR PARA DRENAGEM, EM ALVENARIA COM TIJOLOS CERÂMICOS MACIÇOS, DIÂMETRO INTERNO = 1,50 M, PROFUNDIDADE = 1,40 M, EXCLUINDO TAMPÃO. AF_12/2020</t>
  </si>
  <si>
    <t>4.158,86</t>
  </si>
  <si>
    <t>2.189,17</t>
  </si>
  <si>
    <t>BASE PARA POÇO DE VISITA RETANGULAR PARA DRENAGEM, EM ALVENARIA COM BLOCOS DE CONCRETO, DIMENSÕES INTERNAS = 1X1 M, PROFUNDIDADE = 1,40 M, EXCLUINDO TAMPÃO. AF_12/2020</t>
  </si>
  <si>
    <t>2.627,00</t>
  </si>
  <si>
    <t>1.271,89</t>
  </si>
  <si>
    <t>BASE PARA POÇO DE VISITA RETANGULAR PARA DRENAGEM, EM ALVENARIA COM BLOCOS DE CONCRETO, DIMENSÕES INTERNAS = 1,5X2,5 M, PROFUNDIDADE = 1,40 M, EXCLUINDO TAMPÃO. AF_12/2020</t>
  </si>
  <si>
    <t>5.879,46</t>
  </si>
  <si>
    <t>BASE PARA POÇO DE VISITA RETANGULAR PARA DRENAGEM, EM ALVENARIA COM BLOCOS DE CONCRETO, DIMENSÕES INTERNAS = 1X1,5 M, PROFUNDIDADE = 1,40 M, EXCLUINDO TAMPÃO. AF_12/2020</t>
  </si>
  <si>
    <t>3.321,04</t>
  </si>
  <si>
    <t>1.519,17</t>
  </si>
  <si>
    <t>2.261,16</t>
  </si>
  <si>
    <t>BASE PARA POÇO DE VISITA RETANGULAR PARA DRENAGEM, EM ALVENARIA COM BLOCOS DE CONCRETO, DIMENSÕES INTERNAS = 1X2 M, PROFUNDIDADE = 1,40 M, EXCLUINDO TAMPÃO. AF_12/2020</t>
  </si>
  <si>
    <t>4.014,99</t>
  </si>
  <si>
    <t>BASE PARA POÇO DE VISITA RETANGULAR PARA DRENAGEM, EM ALVENARIA COM BLOCOS DE CONCRETO, DIMENSÕES INTERNAS = 1X2,5 M, PROFUNDIDADE = 1,40 M, EXCLUINDO TAMPÃO. AF_12/2020</t>
  </si>
  <si>
    <t>4.709,00</t>
  </si>
  <si>
    <t>POÇO DE INSPEÇÃO CIRCULAR PARA DRENAGEM, EM CONCRETO PRÉ-MOLDADO, DIÂMETRO INTERNO = 0,60 M, PROFUNDIDADE = 0,90 M, EXCLUINDO TAMPÃO. AF_12/2020</t>
  </si>
  <si>
    <t>443,42</t>
  </si>
  <si>
    <t>POÇO DE INSPEÇÃO CIRCULAR PARA DRENAGEM, EM CONCRETO PRÉ-MOLDADO, DIÂMETRO INTERNO = 0,60 M, PROFUNDIDADE = 1,40 M, EXCLUINDO TAMPÃO. AF_12/2020</t>
  </si>
  <si>
    <t>561,48</t>
  </si>
  <si>
    <t>BASE PARA POÇO DE VISITA RETANGULAR PARA DRENAGEM, EM ALVENARIA COM BLOCOS DE CONCRETO, DIMENSÕES INTERNAS = 1,5X3 M, PROFUNDIDADE = 1,40 M, EXCLUINDO TAMPÃO. AF_12/2020</t>
  </si>
  <si>
    <t>6.752,75</t>
  </si>
  <si>
    <t>POÇO DE INSPEÇÃO CIRCULAR PARA DRENAGEM, EM ALVENARIA COM TIJOLOS CERÂMICOS MACIÇOS, DIÂMETRO INTERNO = 0,60 M, PROFUNDIDADE = 0,95 M, EXCLUINDO TAMPÃO. AF_12/2020</t>
  </si>
  <si>
    <t>1.185,07</t>
  </si>
  <si>
    <t>POÇO DE INSPEÇÃO CIRCULAR PARA DRENAGEM, EM ALVENARIA COM TIJOLOS CERÂMICOS MACIÇOS, DIÂMETRO INTERNO = 0,60 M, PROFUNDIDADE = 1,45 M, EXCLUINDO TAMPÃO. AF_12/2020</t>
  </si>
  <si>
    <t>1.681,15</t>
  </si>
  <si>
    <t>BASE PARA POÇO DE VISITA RETANGULAR PARA DRENAGEM, EM ALVENARIA COM BLOCOS DE CONCRETO, DIMENSÕES INTERNAS = 1X3 M, PROFUNDIDADE = 1,40 M, EXCLUINDO TAMPÃO. AF_12/2020</t>
  </si>
  <si>
    <t>5.438,49</t>
  </si>
  <si>
    <t>BASE PARA POÇO DE VISITA CIRCULAR PARA DRENAGEM, EM CONCRETO PRÉ-MOLDADO, DIÂMETRO INTERNO = 0,80 M, PROFUNDIDADE = 1,35 M, EXCLUINDO TAMPÃO. AF_12/2020</t>
  </si>
  <si>
    <t>903,30</t>
  </si>
  <si>
    <t>2.508,51</t>
  </si>
  <si>
    <t>316,47</t>
  </si>
  <si>
    <t>BASE PARA POÇO DE VISITA RETANGULAR PARA DRENAGEM, EM ALVENARIA COM BLOCOS DE CONCRETO, DIMENSÕES INTERNAS = 1X3,5 M, PROFUNDIDADE = 1,40 M, EXCLUINDO TAMPÃO. AF_12/2020</t>
  </si>
  <si>
    <t>6.136,91</t>
  </si>
  <si>
    <t>BASE PARA POÇO DE VISITA CIRCULAR PARA DRENAGEM, EM ALVENARIA COM TIJOLOS CERÂMICOS MACIÇOS, DIÂMETRO INTERNO = 0,80 M, PROFUNDIDADE = 1,40 M, EXCLUINDO TAMPÃO. AF_12/2020</t>
  </si>
  <si>
    <t>2.190,00</t>
  </si>
  <si>
    <t>2.779,68</t>
  </si>
  <si>
    <t>1.244,53</t>
  </si>
  <si>
    <t>BASE PARA POÇO DE VISITA RETANGULAR PARA DRENAGEM, EM ALVENARIA COM BLOCOS DE CONCRETO, DIMENSÕES INTERNAS = 1,5X3,5 M, PROFUNDIDADE = 1,40 M, EXCLUINDO TAMPÃO. AF_12/2020</t>
  </si>
  <si>
    <t>7.626,23</t>
  </si>
  <si>
    <t>BASE PARA POÇO DE VISITA CIRCULAR PARA DRENAGEM, EM CONCRETO PRÉ-MOLDADO, DIÂMETRO INTERNO = 1,0 M, PROFUNDIDADE = 1,35 M, EXCLUINDO TAMPÃO. AF_05/2018</t>
  </si>
  <si>
    <t>1.228,92</t>
  </si>
  <si>
    <t>BASE PARA POÇO DE VISITA RETANGULAR PARA DRENAGEM, EM ALVENARIA COM BLOCOS DE CONCRETO, DIMENSÕES INTERNAS = 1X4 M, PROFUNDIDADE = 1,40 M, EXCLUINDO TAMPÃO. AF_12/2020</t>
  </si>
  <si>
    <t>6.835,45</t>
  </si>
  <si>
    <t>BASE PARA POÇO DE VISITA RETANGULAR PARA DRENAGEM, EM ALVENARIA COM BLOCOS DE CONCRETO, DIMENSÕES INTERNAS = 2,5X3 M, PROFUNDIDADE = 1,40 M, EXCLUINDO TAMPÃO. AF_12/2020</t>
  </si>
  <si>
    <t>9.586,96</t>
  </si>
  <si>
    <t>415,44</t>
  </si>
  <si>
    <t>2.755,80</t>
  </si>
  <si>
    <t>BASE PARA POÇO DE VISITA RETANGULAR PARA DRENAGEM, EM ALVENARIA COM BLOCOS DE CONCRETO, DIMENSÕES INTERNAS = 1,5X1,5 M, PROFUNDIDADE = 1,40 M, EXCLUINDO TAMPÃO. AF_12/2020</t>
  </si>
  <si>
    <t>4.104,54</t>
  </si>
  <si>
    <t>BASE PARA POÇO DE VISITA CIRCULAR PARA DRENAGEM, EM ALVENARIA COM TIJOLOS CERÂMICOS MACIÇOS, DIÂMETRO INTERNO = 1,0 M, PROFUNDIDADE = 1,40 M, EXCLUINDO TAMPÃO. AF_12/2020</t>
  </si>
  <si>
    <t>2.713,04</t>
  </si>
  <si>
    <t>1.514,46</t>
  </si>
  <si>
    <t>BASE PARA POÇO DE VISITA RETANGULAR PARA DRENAGEM, EM ALVENARIA COM BLOCOS DE CONCRETO, DIMENSÕES INTERNAS = 1,5X4 M, PROFUNDIDADE = 1,40 M, EXCLUINDO TAMPÃO. AF_12/2020</t>
  </si>
  <si>
    <t>8.499,61</t>
  </si>
  <si>
    <t>3.026,99</t>
  </si>
  <si>
    <t>3.022,87</t>
  </si>
  <si>
    <t>BASE PARA POÇO DE VISITA RETANGULAR PARA DRENAGEM, EM ALVENARIA COM BLOCOS DE CONCRETO, DIMENSÕES INTERNAS = 2,5X3,5 M, PROFUNDIDADE = 1,40 M, EXCLUINDO TAMPÃO. AF_12/2020</t>
  </si>
  <si>
    <t>10.836,76</t>
  </si>
  <si>
    <t>3.274,25</t>
  </si>
  <si>
    <t>BASE PARA POÇO DE VISITA RETANGULAR PARA DRENAGEM, EM ALVENARIA COM BLOCOS DE CONCRETO, DIMENSÕES INTERNAS = 2,5X4 M, PROFUNDIDADE = 1,40 M, EXCLUINDO TAMPÃO. AF_12/2020</t>
  </si>
  <si>
    <t>12.086,57</t>
  </si>
  <si>
    <t>BASE PARA POÇO DE VISITA RETANGULAR PARA DRENAGEM, EM ALVENARIA COM BLOCOS DE CONCRETO, DIMENSÕES INTERNAS = 2X2 M, PROFUNDIDADE = 1,40 M, EXCLUINDO TAMPÃO. AF_12/2020</t>
  </si>
  <si>
    <t>6.037,99</t>
  </si>
  <si>
    <t>3.525,65</t>
  </si>
  <si>
    <t>BASE PARA POÇO DE VISITA RETANGULAR PARA DRENAGEM, EM ALVENARIA COM BLOCOS DE CONCRETO, DIMENSÕES INTERNAS = 3X3 M, PROFUNDIDADE = 1,40 M, EXCLUINDO TAMPÃO. AF_12/2020</t>
  </si>
  <si>
    <t>11.056,52</t>
  </si>
  <si>
    <t>3.278,37</t>
  </si>
  <si>
    <t>BASE PARA POÇO DE VISITA RETANGULAR PARA DRENAGEM, EM ALVENARIA COM BLOCOS DE CONCRETO, DIMENSÕES INTERNAS = 3X3,5 M, PROFUNDIDADE = 1,40 M, EXCLUINDO TAMPÃO. AF_12/2020</t>
  </si>
  <si>
    <t>12.490,34</t>
  </si>
  <si>
    <t>2.280,93</t>
  </si>
  <si>
    <t>BASE PARA POÇO DE VISITA RETANGULAR PARA DRENAGEM, EM ALVENARIA COM BLOCOS DE CONCRETO, DIMENSÕES INTERNAS = 3X4 M, PROFUNDIDADE = 1,40 M, EXCLUINDO TAMPÃO. AF_12/2020</t>
  </si>
  <si>
    <t>13.924,21</t>
  </si>
  <si>
    <t>3.777,12</t>
  </si>
  <si>
    <t>BASE PARA POÇO DE VISITA RETANGULAR PARA DRENAGEM, EM ALVENARIA COM BLOCOS DE CONCRETO, DIMENSÕES INTERNAS = 3,5X3,5 M, PROFUNDIDADE = 1,40 M, EXCLUINDO TAMPÃO. AF_12/2020</t>
  </si>
  <si>
    <t>14.143,99</t>
  </si>
  <si>
    <t>BASE PARA POÇO DE VISITA RETANGULAR PARA DRENAGEM, EM ALVENARIA COM BLOCOS DE CONCRETO, DIMENSÕES INTERNAS = 2X2,5 M, PROFUNDIDADE = 1,40 M, EXCLUINDO TAMPÃO. AF_12/2020</t>
  </si>
  <si>
    <t>7.074,34</t>
  </si>
  <si>
    <t>BASE PARA POÇO DE VISITA RETANGULAR PARA DRENAGEM, EM ALVENARIA COM BLOCOS DE CONCRETO, DIMENSÕES INTERNAS = 3,5X4 M, PROFUNDIDADE = 1,40 M, EXCLUINDO TAMPÃO. AF_12/2020</t>
  </si>
  <si>
    <t>15.761,78</t>
  </si>
  <si>
    <t>4.028,54</t>
  </si>
  <si>
    <t>BASE PARA POÇO DE VISITA RETANGULAR PARA DRENAGEM, EM ALVENARIA COM BLOCOS DE CONCRETO, DIMENSÕES INTERNAS = 4X4 M, PROFUNDIDADE = 1,40 M, EXCLUINDO TAMPÃO. AF_12/2020</t>
  </si>
  <si>
    <t>17.599,40</t>
  </si>
  <si>
    <t>2.528,24</t>
  </si>
  <si>
    <t>229,34</t>
  </si>
  <si>
    <t>982,77</t>
  </si>
  <si>
    <t>BASE PARA POÇO DE VISITA RETANGULAR PARA DRENAGEM, EM ALVENARIA COM BLOCOS DE CONCRETO, DIMENSÕES INTERNAS = 2X3 M, PROFUNDIDADE = 1,40 M, EXCLUINDO TAMPÃO. AF_12/2020</t>
  </si>
  <si>
    <t>8.172,87</t>
  </si>
  <si>
    <t>2.775,57</t>
  </si>
  <si>
    <t>BASE PARA POÇO DE VISITA RETANGULAR PARA DRENAGEM, EM ALVENARIA COM BLOCOS DE CONCRETO, DIMENSÕES INTERNAS = 2X3,5 M, PROFUNDIDADE = 1,40 M, EXCLUINDO TAMPÃO. AF_12/2020</t>
  </si>
  <si>
    <t>9.217,07</t>
  </si>
  <si>
    <t>BASE PARA POÇO DE VISITA RETANGULAR PARA DRENAGEM, EM ALVENARIA COM BLOCOS DE CONCRETO, DIMENSÕES INTERNAS = 2X4 M, PROFUNDIDADE = 1,40 M, EXCLUINDO TAMPÃO. AF_12/2020</t>
  </si>
  <si>
    <t>10.261,31</t>
  </si>
  <si>
    <t>BASE PARA POÇO DE VISITA RETANGULAR PARA DRENAGEM, EM ALVENARIA COM BLOCOS DE CONCRETO, DIMENSÕES INTERNAS = 2,5X2,5 M, PROFUNDIDADE = 1,40 M, EXCLUINDO TAMPÃO. AF_12/2020</t>
  </si>
  <si>
    <t>8.337,14</t>
  </si>
  <si>
    <t>4.239,65</t>
  </si>
  <si>
    <t>1.588,88</t>
  </si>
  <si>
    <t>1.018,68</t>
  </si>
  <si>
    <t>598,89</t>
  </si>
  <si>
    <t>514,21</t>
  </si>
  <si>
    <t>449,92</t>
  </si>
  <si>
    <t>3.055,51</t>
  </si>
  <si>
    <t>BASE PARA POÇO DE VISITA CIRCULAR PARA  ESGOTO, EM CONCRETO PRÉ-MOLDADO, DIÂMETRO INTERNO = 1,20 M, PROFUNDIDADE = 1,60 M, EXCLUINDO TAMPÃO. AF_12/2020</t>
  </si>
  <si>
    <t>1.611,63</t>
  </si>
  <si>
    <t>BASE PARA POÇO DE VISITA CIRCULAR PARA  ESGOTO, EM CONCRETO PRÉ-MOLDADO, DIÂMETRO INTERNO = 1,50 M, PROFUNDIDADE = 1,35 M, EXCLUINDO TAMPÃO. AF_12/2020</t>
  </si>
  <si>
    <t>2.489,71</t>
  </si>
  <si>
    <t>BASE PARA POÇO DE VISITA CIRCULAR PARA DRENAGEM, EM CONCRETO PRÉ-MOLDADO, DIÂMETRO INTERNO = 1,50 M, PROFUNDIDADE = 1,35 M, EXCLUINDO TAMPÃO. AF_12/2020</t>
  </si>
  <si>
    <t>2.454,47</t>
  </si>
  <si>
    <t>BASE PARA POÇO DE VISITA CIRCULAR PARA DRENAGEM, EM CONCRETO PRÉ-MOLDADO, DIÂMETRO INTERNO = 1,20 M, PROFUNDIDADE = 1,60 M, EXCLUINDO TAMPÃO. AF_05/2021</t>
  </si>
  <si>
    <t>1.554,99</t>
  </si>
  <si>
    <t>36,82</t>
  </si>
  <si>
    <t>40,82</t>
  </si>
  <si>
    <t>45,67</t>
  </si>
  <si>
    <t>65,94</t>
  </si>
  <si>
    <t>73,40</t>
  </si>
  <si>
    <t>80,20</t>
  </si>
  <si>
    <t>90,12</t>
  </si>
  <si>
    <t>61,06</t>
  </si>
  <si>
    <t>66,07</t>
  </si>
  <si>
    <t>58,56</t>
  </si>
  <si>
    <t>63,58</t>
  </si>
  <si>
    <t>56,04</t>
  </si>
  <si>
    <t>67,84</t>
  </si>
  <si>
    <t>65,03</t>
  </si>
  <si>
    <t>80,31</t>
  </si>
  <si>
    <t>76,76</t>
  </si>
  <si>
    <t>92,04</t>
  </si>
  <si>
    <t>55,60</t>
  </si>
  <si>
    <t>59,82</t>
  </si>
  <si>
    <t>18,74</t>
  </si>
  <si>
    <t>15,57</t>
  </si>
  <si>
    <t>16,34</t>
  </si>
  <si>
    <t>457,71</t>
  </si>
  <si>
    <t>1.123,44</t>
  </si>
  <si>
    <t>2.301,35</t>
  </si>
  <si>
    <t>3.859,50</t>
  </si>
  <si>
    <t>5.789,25</t>
  </si>
  <si>
    <t>8.129,43</t>
  </si>
  <si>
    <t>14.079,74</t>
  </si>
  <si>
    <t>4.659,67</t>
  </si>
  <si>
    <t>6.987,00</t>
  </si>
  <si>
    <t>9.826,41</t>
  </si>
  <si>
    <t>17.039,17</t>
  </si>
  <si>
    <t>8.660,42</t>
  </si>
  <si>
    <t>12.127,30</t>
  </si>
  <si>
    <t>20.824,18</t>
  </si>
  <si>
    <t>2.807,10</t>
  </si>
  <si>
    <t>4.886,55</t>
  </si>
  <si>
    <t>7.795,42</t>
  </si>
  <si>
    <t>11.553,61</t>
  </si>
  <si>
    <t>21.961,58</t>
  </si>
  <si>
    <t>10.871,76</t>
  </si>
  <si>
    <t>16.165,76</t>
  </si>
  <si>
    <t>30.069,21</t>
  </si>
  <si>
    <t>13.963,87</t>
  </si>
  <si>
    <t>20.801,93</t>
  </si>
  <si>
    <t>38.336,41</t>
  </si>
  <si>
    <t>13.398,43</t>
  </si>
  <si>
    <t>20.619,64</t>
  </si>
  <si>
    <t>28.744,99</t>
  </si>
  <si>
    <t>40.531,51</t>
  </si>
  <si>
    <t>16.558,62</t>
  </si>
  <si>
    <t>24.874,59</t>
  </si>
  <si>
    <t>35.013,54</t>
  </si>
  <si>
    <t>48.975,94</t>
  </si>
  <si>
    <t>19.034,60</t>
  </si>
  <si>
    <t>29.197,33</t>
  </si>
  <si>
    <t>41.070,01</t>
  </si>
  <si>
    <t>58.058,68</t>
  </si>
  <si>
    <t>8.784,26</t>
  </si>
  <si>
    <t>13.082,78</t>
  </si>
  <si>
    <t>19.782,93</t>
  </si>
  <si>
    <t>29.796,61</t>
  </si>
  <si>
    <t>10.111,26</t>
  </si>
  <si>
    <t>14.947,09</t>
  </si>
  <si>
    <t>16.681,17</t>
  </si>
  <si>
    <t>22.054,32</t>
  </si>
  <si>
    <t>34.803,45</t>
  </si>
  <si>
    <t>11.308,02</t>
  </si>
  <si>
    <t>18.390,82</t>
  </si>
  <si>
    <t>24.179,19</t>
  </si>
  <si>
    <t>40.217,29</t>
  </si>
  <si>
    <t>32.076,06</t>
  </si>
  <si>
    <t>52.266,11</t>
  </si>
  <si>
    <t>70.567,45</t>
  </si>
  <si>
    <t>101.072,39</t>
  </si>
  <si>
    <t>34.249,73</t>
  </si>
  <si>
    <t>55.343,45</t>
  </si>
  <si>
    <t>78.578,27</t>
  </si>
  <si>
    <t>96.163,18</t>
  </si>
  <si>
    <t>34.966,15</t>
  </si>
  <si>
    <t>60.765,44</t>
  </si>
  <si>
    <t>85.229,58</t>
  </si>
  <si>
    <t>102.203,88</t>
  </si>
  <si>
    <t>36,74</t>
  </si>
  <si>
    <t>30,89</t>
  </si>
  <si>
    <t>16,19</t>
  </si>
  <si>
    <t>48,20</t>
  </si>
  <si>
    <t>60,65</t>
  </si>
  <si>
    <t>39,76</t>
  </si>
  <si>
    <t>52,21</t>
  </si>
  <si>
    <t>35,11</t>
  </si>
  <si>
    <t>47,71</t>
  </si>
  <si>
    <t>79,18</t>
  </si>
  <si>
    <t>98,61</t>
  </si>
  <si>
    <t>65,00</t>
  </si>
  <si>
    <t>84,43</t>
  </si>
  <si>
    <t>56,05</t>
  </si>
  <si>
    <t>75,64</t>
  </si>
  <si>
    <t>99,96</t>
  </si>
  <si>
    <t>145,42</t>
  </si>
  <si>
    <t>75,76</t>
  </si>
  <si>
    <t>121,22</t>
  </si>
  <si>
    <t>53,47</t>
  </si>
  <si>
    <t>22,80</t>
  </si>
  <si>
    <t>815,18</t>
  </si>
  <si>
    <t>817,37</t>
  </si>
  <si>
    <t>843,32</t>
  </si>
  <si>
    <t>989,13</t>
  </si>
  <si>
    <t>1.051,07</t>
  </si>
  <si>
    <t>711,73</t>
  </si>
  <si>
    <t>720,45</t>
  </si>
  <si>
    <t>729,15</t>
  </si>
  <si>
    <t>737,84</t>
  </si>
  <si>
    <t>1.062,24</t>
  </si>
  <si>
    <t>1.097,53</t>
  </si>
  <si>
    <t>363,94</t>
  </si>
  <si>
    <t>BATENTE PARA PORTA DE MADEIRA, FIXAÇÃO COM ARGAMASSA, PADRÃO MÉDIO - FORNECIMENTO E INSTALAÇÃO. AF_12/2019</t>
  </si>
  <si>
    <t>468,81</t>
  </si>
  <si>
    <t>346,92</t>
  </si>
  <si>
    <t>354,73</t>
  </si>
  <si>
    <t>379,25</t>
  </si>
  <si>
    <t>458,76</t>
  </si>
  <si>
    <t>643,96</t>
  </si>
  <si>
    <t>714,05</t>
  </si>
  <si>
    <t>209,83</t>
  </si>
  <si>
    <t>183,73</t>
  </si>
  <si>
    <t>1.127,42</t>
  </si>
  <si>
    <t>1.137,90</t>
  </si>
  <si>
    <t>1.191,19</t>
  </si>
  <si>
    <t>1.273,36</t>
  </si>
  <si>
    <t>1.455,90</t>
  </si>
  <si>
    <t>1.528,65</t>
  </si>
  <si>
    <t>943,69</t>
  </si>
  <si>
    <t>954,17</t>
  </si>
  <si>
    <t>981,36</t>
  </si>
  <si>
    <t>1.063,53</t>
  </si>
  <si>
    <t>1.246,07</t>
  </si>
  <si>
    <t>1.318,82</t>
  </si>
  <si>
    <t>357,93</t>
  </si>
  <si>
    <t>366,26</t>
  </si>
  <si>
    <t>423,94</t>
  </si>
  <si>
    <t>468,51</t>
  </si>
  <si>
    <t>954,70</t>
  </si>
  <si>
    <t>965,70</t>
  </si>
  <si>
    <t>1.026,05</t>
  </si>
  <si>
    <t>1.073,28</t>
  </si>
  <si>
    <t>273,62</t>
  </si>
  <si>
    <t>BATENTE PARA PORTA DE MADEIRA, FIXAÇÃO COM ARGAMASSA, PADRÃO POPULAR. FORNECIMENTO E INSTALAÇÃO. AF_12/2019</t>
  </si>
  <si>
    <t>378,49</t>
  </si>
  <si>
    <t>367,46</t>
  </si>
  <si>
    <t>392,89</t>
  </si>
  <si>
    <t>430,29</t>
  </si>
  <si>
    <t>915,26</t>
  </si>
  <si>
    <t>1.274,13</t>
  </si>
  <si>
    <t>128,63</t>
  </si>
  <si>
    <t>127,87</t>
  </si>
  <si>
    <t>109,02</t>
  </si>
  <si>
    <t>942,17</t>
  </si>
  <si>
    <t>932,98</t>
  </si>
  <si>
    <t>978,97</t>
  </si>
  <si>
    <t>1.060,33</t>
  </si>
  <si>
    <t>1.243,68</t>
  </si>
  <si>
    <t>1.315,62</t>
  </si>
  <si>
    <t>814,30</t>
  </si>
  <si>
    <t>823,96</t>
  </si>
  <si>
    <t>850,34</t>
  </si>
  <si>
    <t>931,70</t>
  </si>
  <si>
    <t>1.115,05</t>
  </si>
  <si>
    <t>1.186,99</t>
  </si>
  <si>
    <t>825,31</t>
  </si>
  <si>
    <t>835,49</t>
  </si>
  <si>
    <t>895,03</t>
  </si>
  <si>
    <t>941,45</t>
  </si>
  <si>
    <t>964,23</t>
  </si>
  <si>
    <t>992,33</t>
  </si>
  <si>
    <t>862,12</t>
  </si>
  <si>
    <t>1.032,40</t>
  </si>
  <si>
    <t>901,38</t>
  </si>
  <si>
    <t>1.517,37</t>
  </si>
  <si>
    <t>1.386,35</t>
  </si>
  <si>
    <t>1.876,24</t>
  </si>
  <si>
    <t>1.745,22</t>
  </si>
  <si>
    <t>9,26</t>
  </si>
  <si>
    <t>935,77</t>
  </si>
  <si>
    <t>226,24</t>
  </si>
  <si>
    <t>1.138,43</t>
  </si>
  <si>
    <t>953,18</t>
  </si>
  <si>
    <t>1.149,43</t>
  </si>
  <si>
    <t>1.176,06</t>
  </si>
  <si>
    <t>971,14</t>
  </si>
  <si>
    <t>1.235,88</t>
  </si>
  <si>
    <t>1.023,66</t>
  </si>
  <si>
    <t>1.283,11</t>
  </si>
  <si>
    <t>1.070,08</t>
  </si>
  <si>
    <t>1.147,96</t>
  </si>
  <si>
    <t>962,71</t>
  </si>
  <si>
    <t>1.242,23</t>
  </si>
  <si>
    <t>1.030,01</t>
  </si>
  <si>
    <t>1.727,20</t>
  </si>
  <si>
    <t>1.514,98</t>
  </si>
  <si>
    <t>2.086,07</t>
  </si>
  <si>
    <t>1.873,85</t>
  </si>
  <si>
    <t>81,67</t>
  </si>
  <si>
    <t>89,93</t>
  </si>
  <si>
    <t>98,16</t>
  </si>
  <si>
    <t>117,22</t>
  </si>
  <si>
    <t>907,98</t>
  </si>
  <si>
    <t>944,51</t>
  </si>
  <si>
    <t>1.082,87</t>
  </si>
  <si>
    <t>857,73</t>
  </si>
  <si>
    <t>1.401,15</t>
  </si>
  <si>
    <t>1.686,77</t>
  </si>
  <si>
    <t>1.017,38</t>
  </si>
  <si>
    <t>1.355,21</t>
  </si>
  <si>
    <t>1.678,85</t>
  </si>
  <si>
    <t>1.088,56</t>
  </si>
  <si>
    <t>583,40</t>
  </si>
  <si>
    <t>849,86</t>
  </si>
  <si>
    <t>799,89</t>
  </si>
  <si>
    <t>76,30</t>
  </si>
  <si>
    <t>66,05</t>
  </si>
  <si>
    <t>735,25</t>
  </si>
  <si>
    <t>604,46</t>
  </si>
  <si>
    <t>1.021,72</t>
  </si>
  <si>
    <t>132,99</t>
  </si>
  <si>
    <t>735,27</t>
  </si>
  <si>
    <t>678,60</t>
  </si>
  <si>
    <t>1.490,04</t>
  </si>
  <si>
    <t>841,39</t>
  </si>
  <si>
    <t>670,01</t>
  </si>
  <si>
    <t>775,25</t>
  </si>
  <si>
    <t>687,25</t>
  </si>
  <si>
    <t>627,72</t>
  </si>
  <si>
    <t>451,78</t>
  </si>
  <si>
    <t>1.125,90</t>
  </si>
  <si>
    <t>296,98</t>
  </si>
  <si>
    <t>38,76</t>
  </si>
  <si>
    <t>81,55</t>
  </si>
  <si>
    <t>95,01</t>
  </si>
  <si>
    <t>86,08</t>
  </si>
  <si>
    <t>172,53</t>
  </si>
  <si>
    <t>215,45</t>
  </si>
  <si>
    <t>58,03</t>
  </si>
  <si>
    <t>142,06</t>
  </si>
  <si>
    <t>140,49</t>
  </si>
  <si>
    <t>213,75</t>
  </si>
  <si>
    <t>183,72</t>
  </si>
  <si>
    <t>217,95</t>
  </si>
  <si>
    <t>206,42</t>
  </si>
  <si>
    <t>279,69</t>
  </si>
  <si>
    <t>280,73</t>
  </si>
  <si>
    <t>332,52</t>
  </si>
  <si>
    <t>150,95</t>
  </si>
  <si>
    <t>232,32</t>
  </si>
  <si>
    <t>263,71</t>
  </si>
  <si>
    <t>305,58</t>
  </si>
  <si>
    <t>258,67</t>
  </si>
  <si>
    <t>292,90</t>
  </si>
  <si>
    <t>264,45</t>
  </si>
  <si>
    <t>337,72</t>
  </si>
  <si>
    <t>323,73</t>
  </si>
  <si>
    <t>369,97</t>
  </si>
  <si>
    <t>242,78</t>
  </si>
  <si>
    <t>426,13</t>
  </si>
  <si>
    <t>410,98</t>
  </si>
  <si>
    <t>779,89</t>
  </si>
  <si>
    <t>1.519,64</t>
  </si>
  <si>
    <t>1.734,60</t>
  </si>
  <si>
    <t>370,08</t>
  </si>
  <si>
    <t>426,84</t>
  </si>
  <si>
    <t>503,67</t>
  </si>
  <si>
    <t>1.071,15</t>
  </si>
  <si>
    <t>2.155,95</t>
  </si>
  <si>
    <t>2.171,68</t>
  </si>
  <si>
    <t>4.356,64</t>
  </si>
  <si>
    <t>25,48</t>
  </si>
  <si>
    <t>824,80</t>
  </si>
  <si>
    <t>427,83</t>
  </si>
  <si>
    <t>611,56</t>
  </si>
  <si>
    <t>496,27</t>
  </si>
  <si>
    <t>681,40</t>
  </si>
  <si>
    <t>CONTRAMARCO DE ALUMÍNIO, FIXAÇÃO COM ARGAMASSA - FORNECIMENTO E INSTALAÇÃO. AF_12/2019</t>
  </si>
  <si>
    <t>CONTRAMARCO DE ALUMÍNIO, FIXAÇÃO COM PARAFUSO - FORNECIMENTO E INSTALAÇÃO. AF_12/2019</t>
  </si>
  <si>
    <t>20,29</t>
  </si>
  <si>
    <t>898,13</t>
  </si>
  <si>
    <t>1.262,94</t>
  </si>
  <si>
    <t>1.191,41</t>
  </si>
  <si>
    <t>1.102,70</t>
  </si>
  <si>
    <t>1.002,29</t>
  </si>
  <si>
    <t>883,29</t>
  </si>
  <si>
    <t>863,17</t>
  </si>
  <si>
    <t>845,32</t>
  </si>
  <si>
    <t>790,92</t>
  </si>
  <si>
    <t>1.178,00</t>
  </si>
  <si>
    <t>1.108,09</t>
  </si>
  <si>
    <t>1.022,34</t>
  </si>
  <si>
    <t>925,17</t>
  </si>
  <si>
    <t>792,11</t>
  </si>
  <si>
    <t>773,95</t>
  </si>
  <si>
    <t>759,76</t>
  </si>
  <si>
    <t>709,32</t>
  </si>
  <si>
    <t>838,24</t>
  </si>
  <si>
    <t>757,16</t>
  </si>
  <si>
    <t>33,51</t>
  </si>
  <si>
    <t>57,18</t>
  </si>
  <si>
    <t>88,72</t>
  </si>
  <si>
    <t>162,92</t>
  </si>
  <si>
    <t>24,31</t>
  </si>
  <si>
    <t>30,85</t>
  </si>
  <si>
    <t>123,40</t>
  </si>
  <si>
    <t>221,84</t>
  </si>
  <si>
    <t>359,98</t>
  </si>
  <si>
    <t>501,01</t>
  </si>
  <si>
    <t>568,79</t>
  </si>
  <si>
    <t>113,31</t>
  </si>
  <si>
    <t>145,54</t>
  </si>
  <si>
    <t>331,40</t>
  </si>
  <si>
    <t>16,04</t>
  </si>
  <si>
    <t>15,48</t>
  </si>
  <si>
    <t>55,19</t>
  </si>
  <si>
    <t>100,94</t>
  </si>
  <si>
    <t>186,40</t>
  </si>
  <si>
    <t>212,34</t>
  </si>
  <si>
    <t>65,15</t>
  </si>
  <si>
    <t>90,45</t>
  </si>
  <si>
    <t>123,27</t>
  </si>
  <si>
    <t>157,66</t>
  </si>
  <si>
    <t>134,39</t>
  </si>
  <si>
    <t>197,18</t>
  </si>
  <si>
    <t>259,93</t>
  </si>
  <si>
    <t>609,02</t>
  </si>
  <si>
    <t>579,29</t>
  </si>
  <si>
    <t>220,86</t>
  </si>
  <si>
    <t>133,38</t>
  </si>
  <si>
    <t>200,51</t>
  </si>
  <si>
    <t>126,20</t>
  </si>
  <si>
    <t>ESCAVAÇÃO MANUAL DE VIGA DE BORDA PARA RADIER. AF_09/2021</t>
  </si>
  <si>
    <t>71,81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</si>
  <si>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</si>
  <si>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</si>
  <si>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</si>
  <si>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148,68</t>
  </si>
  <si>
    <t>CAMADA SEPARADORA PARA EXECUÇÃO DE RADIER, PISO DE CONCRETO OU LAJE SOBRE SOLO, EM LONA PLÁSTICA. AF_09/2021</t>
  </si>
  <si>
    <t>2,91</t>
  </si>
  <si>
    <t>ARMAÇÃO PARA EXECUÇÃO DE RADIER, PISO DE CONCRETO OU LAJE SOBRE SOLO, COM USO DE TELA Q-92. AF_09/2021</t>
  </si>
  <si>
    <t>ARMAÇÃO PARA EXECUÇÃO DE RADIER, PISO DE CONCRETO OU LAJE SOBRE SOLO, COM USO DE TELA Q-113. AF_09/2021</t>
  </si>
  <si>
    <t>20,55</t>
  </si>
  <si>
    <t>ARMAÇÃO PARA EXECUÇÃO DE RADIER, PISO DE CONCRETO OU LAJE SOBRE SOLO, COM USO DE TELA Q-138. AF_09/2021</t>
  </si>
  <si>
    <t>20,18</t>
  </si>
  <si>
    <t>ARMAÇÃO PARA EXECUÇÃO DE RADIER, PISO DE CONCRETO OU LAJE SOBRE SOLO, COM USO DE TELA Q-159. AF_09/2021</t>
  </si>
  <si>
    <t>19,57</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</si>
  <si>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</si>
  <si>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</si>
  <si>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</si>
  <si>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437,03</t>
  </si>
  <si>
    <t>ACABAMENTO POLIDO PARA PISO DE CONCRETO ARMADO OU LAJE SOBRE SOLO DE ALTA RESISTÊNCIA. AF_09/2021</t>
  </si>
  <si>
    <t>34,70</t>
  </si>
  <si>
    <t>EXECUÇÃO DE RADIER, ESPESSURA DE 10 CM, FCK = 30 MPA, COM USO DE FORMAS EM MADEIRA SERRADA. AF_09/2021</t>
  </si>
  <si>
    <t>EXECUÇÃO DE RADIER, ESPESSURA DE 15 CM, FCK = 30 MPA, COM USO DE FORMAS EM MADEIRA SERRADA. AF_09/2021</t>
  </si>
  <si>
    <t>207,07</t>
  </si>
  <si>
    <t>EXECUÇÃO DE RADIER, ESPESSURA DE 20 CM, FCK = 30 MPA, COM USO DE FORMAS EM MADEIRA SERRADA. AF_09/2021</t>
  </si>
  <si>
    <t>241,74</t>
  </si>
  <si>
    <t>121,08</t>
  </si>
  <si>
    <t>133,71</t>
  </si>
  <si>
    <t>125,96</t>
  </si>
  <si>
    <t>EXECUÇÃO DE RADIER, ESPESSURA DE 25 CM, FCK = 30 MPA, COM USO DE FORMAS EM MADEIRA SERRADA. AF_09/2021</t>
  </si>
  <si>
    <t>285,73</t>
  </si>
  <si>
    <t>EXECUÇÃO DE RADIER, ESPESSURA DE 30 CM, FCK = 30 MPA, COM USO DE FORMAS EM MADEIRA SERRADA. AF_09/2021</t>
  </si>
  <si>
    <t>351,96</t>
  </si>
  <si>
    <t>EXECUÇÃO DE PISO DE CONCRETO, SEM ACABAMENTO SUPERFICIAL, ESPESSURA DE 15 CM, FCK = 30 MPA, COM USO DE FORMAS EM MADEIRA SERRADA. AF_09/2021</t>
  </si>
  <si>
    <t>158,68</t>
  </si>
  <si>
    <t>EXECUÇÃO DE PISO DE CONCRETO, COM ACABAMENTO SUPERFICIAL, ESPESSURA DE 15 CM, FCK = 30 MPA, COM USO DE FORMAS EM MADEIRA SERRADA. AF_09/2021</t>
  </si>
  <si>
    <t>193,38</t>
  </si>
  <si>
    <t>EXECUÇÃO DE LAJE SOBRE SOLO, ESPESSURA DE 10 CM, FCK = 30 MPA, COM USO DE FORMAS EM MADEIRA SERRADA. AF_09/2021</t>
  </si>
  <si>
    <t>148,94</t>
  </si>
  <si>
    <t>EXECUÇÃO DE LAJE SOBRE SOLO, ESPESSURA DE 15 CM, FCK = 30 MPA, COM USO DE FORMAS EM MADEIRA SERRADA. AF_09/2021</t>
  </si>
  <si>
    <t>188,57</t>
  </si>
  <si>
    <t>EXECUÇÃO DE LAJE SOBRE SOLO, ESPESSURA DE 20 CM, FCK = 30 MPA, COM USO DE FORMAS EM MADEIRA SERRADA. AF_09/2021</t>
  </si>
  <si>
    <t>223,24</t>
  </si>
  <si>
    <t>EXECUÇÃO DE LAJE SOBRE SOLO, ESPESSURA DE 25 CM, FCK = 30 MPA, COM USO DE FORMAS EM MADEIRA SERRADA. AF_09/2021</t>
  </si>
  <si>
    <t>267,23</t>
  </si>
  <si>
    <t>EXECUÇÃO DE LAJE SOBRE SOLO, ESPESSURA DE 30 CM, FCK = 30 MPA, COM USO DE FORMAS EM MADEIRA SERRADA. AF_09/2021</t>
  </si>
  <si>
    <t>333,46</t>
  </si>
  <si>
    <t>175,45</t>
  </si>
  <si>
    <t>224,05</t>
  </si>
  <si>
    <t>129,31</t>
  </si>
  <si>
    <t>170,99</t>
  </si>
  <si>
    <t>56,28</t>
  </si>
  <si>
    <t>94,47</t>
  </si>
  <si>
    <t>260,46</t>
  </si>
  <si>
    <t>200,45</t>
  </si>
  <si>
    <t>126,95</t>
  </si>
  <si>
    <t>38,93</t>
  </si>
  <si>
    <t>375,52</t>
  </si>
  <si>
    <t>235,10</t>
  </si>
  <si>
    <t>146,48</t>
  </si>
  <si>
    <t>147,60</t>
  </si>
  <si>
    <t>92,31</t>
  </si>
  <si>
    <t>112,41</t>
  </si>
  <si>
    <t>75,04</t>
  </si>
  <si>
    <t>92,52</t>
  </si>
  <si>
    <t>82,50</t>
  </si>
  <si>
    <t>62,24</t>
  </si>
  <si>
    <t>77,63</t>
  </si>
  <si>
    <t>58,96</t>
  </si>
  <si>
    <t>71,09</t>
  </si>
  <si>
    <t>51,54</t>
  </si>
  <si>
    <t>65,53</t>
  </si>
  <si>
    <t>343,40</t>
  </si>
  <si>
    <t>237,63</t>
  </si>
  <si>
    <t>184,30</t>
  </si>
  <si>
    <t>298,63</t>
  </si>
  <si>
    <t>341,60</t>
  </si>
  <si>
    <t>203,53</t>
  </si>
  <si>
    <t>177,35</t>
  </si>
  <si>
    <t>255,76</t>
  </si>
  <si>
    <t>308,43</t>
  </si>
  <si>
    <t>167,05</t>
  </si>
  <si>
    <t>222,58</t>
  </si>
  <si>
    <t>287,33</t>
  </si>
  <si>
    <t>117,93</t>
  </si>
  <si>
    <t>205,46</t>
  </si>
  <si>
    <t>273,93</t>
  </si>
  <si>
    <t>128,97</t>
  </si>
  <si>
    <t>110,62</t>
  </si>
  <si>
    <t>164,95</t>
  </si>
  <si>
    <t>266,53</t>
  </si>
  <si>
    <t>106,93</t>
  </si>
  <si>
    <t>103,75</t>
  </si>
  <si>
    <t>150,39</t>
  </si>
  <si>
    <t>258,93</t>
  </si>
  <si>
    <t>97,12</t>
  </si>
  <si>
    <t>138,60</t>
  </si>
  <si>
    <t>91,51</t>
  </si>
  <si>
    <t>113,44</t>
  </si>
  <si>
    <t>239,49</t>
  </si>
  <si>
    <t>73,95</t>
  </si>
  <si>
    <t>80,29</t>
  </si>
  <si>
    <t>382,95</t>
  </si>
  <si>
    <t>263,45</t>
  </si>
  <si>
    <t>187,43</t>
  </si>
  <si>
    <t>125,03</t>
  </si>
  <si>
    <t>77,88</t>
  </si>
  <si>
    <t>72,87</t>
  </si>
  <si>
    <t>113,52</t>
  </si>
  <si>
    <t>68,69</t>
  </si>
  <si>
    <t>109,28</t>
  </si>
  <si>
    <t>65,48</t>
  </si>
  <si>
    <t>70,16</t>
  </si>
  <si>
    <t>59,56</t>
  </si>
  <si>
    <t>120,88</t>
  </si>
  <si>
    <t>71,56</t>
  </si>
  <si>
    <t>95,98</t>
  </si>
  <si>
    <t>44,86</t>
  </si>
  <si>
    <t>MONTAGEM E DESMONTAGEM DE FÔRMA DE LAJE MACIÇA, PÉ-DIREITO DUPLO, EM CHAPA DE MADEIRA COMPENSADA PLASTIFICADA, 10 UTILIZAÇÕES. AF_09/2020</t>
  </si>
  <si>
    <t>89,66</t>
  </si>
  <si>
    <t>45,22</t>
  </si>
  <si>
    <t>85,96</t>
  </si>
  <si>
    <t>42,53</t>
  </si>
  <si>
    <t>82,76</t>
  </si>
  <si>
    <t>40,25</t>
  </si>
  <si>
    <t>272,40</t>
  </si>
  <si>
    <t>225,63</t>
  </si>
  <si>
    <t>211,55</t>
  </si>
  <si>
    <t>253,75</t>
  </si>
  <si>
    <t>400,07</t>
  </si>
  <si>
    <t>218,03</t>
  </si>
  <si>
    <t>151,07</t>
  </si>
  <si>
    <t>252,80</t>
  </si>
  <si>
    <t>134,14</t>
  </si>
  <si>
    <t>104,77</t>
  </si>
  <si>
    <t>176,11</t>
  </si>
  <si>
    <t>217,22</t>
  </si>
  <si>
    <t>306,42</t>
  </si>
  <si>
    <t>138,47</t>
  </si>
  <si>
    <t>151,71</t>
  </si>
  <si>
    <t>217,66</t>
  </si>
  <si>
    <t>104,48</t>
  </si>
  <si>
    <t>22,24</t>
  </si>
  <si>
    <t>235,70</t>
  </si>
  <si>
    <t>18,54</t>
  </si>
  <si>
    <t>27,59</t>
  </si>
  <si>
    <t>200,79</t>
  </si>
  <si>
    <t>157,22</t>
  </si>
  <si>
    <t>242,97</t>
  </si>
  <si>
    <t>555,36</t>
  </si>
  <si>
    <t>471,90</t>
  </si>
  <si>
    <t>318,97</t>
  </si>
  <si>
    <t>284,96</t>
  </si>
  <si>
    <t>243,36</t>
  </si>
  <si>
    <t>215,01</t>
  </si>
  <si>
    <t>197,20</t>
  </si>
  <si>
    <t>211,32</t>
  </si>
  <si>
    <t>155,93</t>
  </si>
  <si>
    <t>287,02</t>
  </si>
  <si>
    <t>209,26</t>
  </si>
  <si>
    <t>166,23</t>
  </si>
  <si>
    <t>261,56</t>
  </si>
  <si>
    <t>212,30</t>
  </si>
  <si>
    <t>159,35</t>
  </si>
  <si>
    <t>337,11</t>
  </si>
  <si>
    <t>221,45</t>
  </si>
  <si>
    <t>173,16</t>
  </si>
  <si>
    <t>281,16</t>
  </si>
  <si>
    <t>212,08</t>
  </si>
  <si>
    <t>157,93</t>
  </si>
  <si>
    <t>361,28</t>
  </si>
  <si>
    <t>570,96</t>
  </si>
  <si>
    <t>491,52</t>
  </si>
  <si>
    <t>317,22</t>
  </si>
  <si>
    <t>284,61</t>
  </si>
  <si>
    <t>248,05</t>
  </si>
  <si>
    <t>218,55</t>
  </si>
  <si>
    <t>199,99</t>
  </si>
  <si>
    <t>551,84</t>
  </si>
  <si>
    <t>460,74</t>
  </si>
  <si>
    <t>322,92</t>
  </si>
  <si>
    <t>286,64</t>
  </si>
  <si>
    <t>242,47</t>
  </si>
  <si>
    <t>213,19</t>
  </si>
  <si>
    <t>196,87</t>
  </si>
  <si>
    <t>621,17</t>
  </si>
  <si>
    <t>520,19</t>
  </si>
  <si>
    <t>316,83</t>
  </si>
  <si>
    <t>282,36</t>
  </si>
  <si>
    <t>243,69</t>
  </si>
  <si>
    <t>214,08</t>
  </si>
  <si>
    <t>197,58</t>
  </si>
  <si>
    <t>575,70</t>
  </si>
  <si>
    <t>479,16</t>
  </si>
  <si>
    <t>324,72</t>
  </si>
  <si>
    <t>286,06</t>
  </si>
  <si>
    <t>243,21</t>
  </si>
  <si>
    <t>214,80</t>
  </si>
  <si>
    <t>197,76</t>
  </si>
  <si>
    <t>633,88</t>
  </si>
  <si>
    <t>540,14</t>
  </si>
  <si>
    <t>311,96</t>
  </si>
  <si>
    <t>238,47</t>
  </si>
  <si>
    <t>208,88</t>
  </si>
  <si>
    <t>192,40</t>
  </si>
  <si>
    <t>537,20</t>
  </si>
  <si>
    <t>451,11</t>
  </si>
  <si>
    <t>297,65</t>
  </si>
  <si>
    <t>267,45</t>
  </si>
  <si>
    <t>226,11</t>
  </si>
  <si>
    <t>197,48</t>
  </si>
  <si>
    <t>181,59</t>
  </si>
  <si>
    <t>562,63</t>
  </si>
  <si>
    <t>481,80</t>
  </si>
  <si>
    <t>281,89</t>
  </si>
  <si>
    <t>253,54</t>
  </si>
  <si>
    <t>219,29</t>
  </si>
  <si>
    <t>191,92</t>
  </si>
  <si>
    <t>180,89</t>
  </si>
  <si>
    <t>3.758,19</t>
  </si>
  <si>
    <t>4.612,99</t>
  </si>
  <si>
    <t>4.873,53</t>
  </si>
  <si>
    <t>4.976,99</t>
  </si>
  <si>
    <t>5.528,79</t>
  </si>
  <si>
    <t>5.562,34</t>
  </si>
  <si>
    <t>5.391,89</t>
  </si>
  <si>
    <t>4.730,02</t>
  </si>
  <si>
    <t>212,51</t>
  </si>
  <si>
    <t>261,70</t>
  </si>
  <si>
    <t>201,08</t>
  </si>
  <si>
    <t>149,83</t>
  </si>
  <si>
    <t>305,57</t>
  </si>
  <si>
    <t>MONTAGEM E DESMONTAGEM DE FÔRMA DE LAJE MACIÇA, PÉ-DIREITO SIMPLES, EM CHAPA DE MADEIRA COMPENSADA RESINADA E CIMBRAMENTO DE MADEIRA, 2 UTILIZAÇÕES. AF_03/2022</t>
  </si>
  <si>
    <t>131,08</t>
  </si>
  <si>
    <t>MONTAGEM E DESMONTAGEM DE FÔRMA DE LAJE MACIÇA, PÉ-DIREITO SIMPLES, EM CHAPA DE MADEIRA COMPENSADA RESINADA E CIMBRAMENTO DE MADEIRA, 4 UTILIZAÇÕES. AF_03/2022</t>
  </si>
  <si>
    <t>88,77</t>
  </si>
  <si>
    <t>MONTAGEM E DESMONTAGEM DE FÔRMA DE LAJE MACIÇA, PÉ-DIREITO SIMPLES, EM CHAPA DE MADEIRA COMPENSADA RESINADA E CIMBRAMENTO DE MADEIRA, 6 UTILIZAÇÕES. AF_03/2022</t>
  </si>
  <si>
    <t>75,98</t>
  </si>
  <si>
    <t>MONTAGEM E DESMONTAGEM DE FÔRMA DE LAJE MACIÇA, PÉ-DIREITO SIMPLES, EM CHAPA DE MADEIRA COMPENSADA RESINADA E CIMBRAMENTO DE MADEIRA, 8 UTILIZAÇÕES. AF_03/2022</t>
  </si>
  <si>
    <t>66,99</t>
  </si>
  <si>
    <t>ARMAÇÃO VERTICAL DE ALVENARIA ESTRUTURAL; DIÂMETRO DE 10,0 MM. AF_09/2021</t>
  </si>
  <si>
    <t>ARMAÇÃO VERTICAL DE ALVENARIA ESTRUTURAL; DIÂMETRO DE 12,5 MM. AF_09/2021</t>
  </si>
  <si>
    <t>11,19</t>
  </si>
  <si>
    <t>ARMAÇÃO DE CINTA DE ALVENARIA ESTRUTURAL; DIÂMETRO DE 10,0 MM. AF_09/2021</t>
  </si>
  <si>
    <t>ARMAÇÃO DE VERGA E CONTRAVERGA DE ALVENARIA ESTRUTURAL; DIÂMETRO DE 8,0 MM. AF_09/2021</t>
  </si>
  <si>
    <t>ARMAÇÃO DE VERGA E CONTRAVERGA DE ALVENARIA ESTRUTURAL; DIÂMETRO DE 10,0 MM. AF_09/2021</t>
  </si>
  <si>
    <t>16,18</t>
  </si>
  <si>
    <t>14,81</t>
  </si>
  <si>
    <t>13,98</t>
  </si>
  <si>
    <t>12,75</t>
  </si>
  <si>
    <t>13,68</t>
  </si>
  <si>
    <t>13,39</t>
  </si>
  <si>
    <t>17,07</t>
  </si>
  <si>
    <t>15,79</t>
  </si>
  <si>
    <t>22,34</t>
  </si>
  <si>
    <t>20,50</t>
  </si>
  <si>
    <t>14,18</t>
  </si>
  <si>
    <t>18,30</t>
  </si>
  <si>
    <t>12,38</t>
  </si>
  <si>
    <t>10,47</t>
  </si>
  <si>
    <t>12,30</t>
  </si>
  <si>
    <t>12,25</t>
  </si>
  <si>
    <t>10,43</t>
  </si>
  <si>
    <t>12,50</t>
  </si>
  <si>
    <t>13,27</t>
  </si>
  <si>
    <t>12,96</t>
  </si>
  <si>
    <t>19,17</t>
  </si>
  <si>
    <t>17,79</t>
  </si>
  <si>
    <t>15,81</t>
  </si>
  <si>
    <t>13,29</t>
  </si>
  <si>
    <t>13,93</t>
  </si>
  <si>
    <t>CORTE E DOBRA DE AÇO CA-60, DIÂMETRO DE 5,0 MM, UTILIZADO EM ESTRIBO CONTÍNUO HELICOIDAL. AF_09/2021</t>
  </si>
  <si>
    <t>11,69</t>
  </si>
  <si>
    <t>CORTE E DOBRA DE AÇO CA-50, DIÂMETRO DE 6,3 MM, UTILIZADO EM ESTRIBO CONTÍNUO HELICOIDAL. AF_09/2021</t>
  </si>
  <si>
    <t>12,58</t>
  </si>
  <si>
    <t>MONTAGEM DE ARMADURA DE ESTACAS, DIÂMETRO = 8,0 MM. AF_09/2021</t>
  </si>
  <si>
    <t>16,33</t>
  </si>
  <si>
    <t>MONTAGEM DE ARMADURA DE ESTACAS, DIÂMETRO = 10,0 MM. AF_09/2021</t>
  </si>
  <si>
    <t>14,06</t>
  </si>
  <si>
    <t>MONTAGEM DE ARMADURA DE ESTACAS, DIÂMETRO = 12,5 MM. AF_09/2021</t>
  </si>
  <si>
    <t>MONTAGEM DE ARMADURA DE ESTACAS, DIÂMETRO = 16,0 MM. AF_09/2021</t>
  </si>
  <si>
    <t>11,44</t>
  </si>
  <si>
    <t>MONTAGEM DE ARMADURA DE ESTACAS, DIÂMETRO = 20,0 MM. AF_09/2021</t>
  </si>
  <si>
    <t>MONTAGEM DE ARMADURA DE ESTACAS, DIÂMETRO = 25,0 MM. AF_09/2021</t>
  </si>
  <si>
    <t>13,16</t>
  </si>
  <si>
    <t>MONTAGEM DE ARMADURA DE ESTACAS, DIÂMETRO = 32,0 MM. AF_09/2021</t>
  </si>
  <si>
    <t>MONTAGEM DE ARMADURA TRANSVERSAL DE ESTACAS DE SEÇÃO CIRCULAR, DIÂMETRO = 5,0 MM. AF_09/2021</t>
  </si>
  <si>
    <t>MONTAGEM DE ARMADURA TRANSVERSAL DE ESTACAS DE SEÇÃO CIRCULAR, DIÂMETRO = 6,30 MM. AF_09/2021</t>
  </si>
  <si>
    <t>16,88</t>
  </si>
  <si>
    <t>MONTAGEM DE ARMADURA TRANVERSAL DE ESTACAS DE SEÇÃO RETANGULAR, DIÂMETRO = 5,0 MM. AF_09/2021</t>
  </si>
  <si>
    <t>MONTAGEM DE ARMADURA TRANSVERSAL DE ESTACAS DE SEÇÃO RETANGULAR, DIÂMETRO = 6,30 MM. AF_09/2021</t>
  </si>
  <si>
    <t>26,53</t>
  </si>
  <si>
    <t>24,42</t>
  </si>
  <si>
    <t>16,66</t>
  </si>
  <si>
    <t>14,07</t>
  </si>
  <si>
    <t>14,34</t>
  </si>
  <si>
    <t>ARMAÇÃO DE CINTA DE ALVENARIA ESTRUTURAL; DIÂMETRO DE 12,5 MM. AF_09/2021</t>
  </si>
  <si>
    <t>10,81</t>
  </si>
  <si>
    <t>ARMAÇÃO VERTICAL DE ALVENARIA ESTRUTURAL; DIÂMETRO DE 16,0 MM. AF_09/2021</t>
  </si>
  <si>
    <t>ARMAÇÃO DE VERGA E CONTRAVERGA DE ALVENARIA ESTRUTURAL; DIÂMETRO DE 16,0 MM. AF_09/2021</t>
  </si>
  <si>
    <t>ARMAÇÃO DE CINTA DE ALVENARIA ESTRUTURAL; DIÂMETRO DE 16,0 MM. AF_09/2021</t>
  </si>
  <si>
    <t>10,23</t>
  </si>
  <si>
    <t>ARMAÇÃO DE VERGA E CONTRAVERGA DE ALVENARIA ESTRUTURAL; DIÂMETRO DE 12,5 MM. AF_09/2021</t>
  </si>
  <si>
    <t>GRAUTEAMENTO VERTICAL EM ALVENARIA ESTRUTURAL. AF_09/2021</t>
  </si>
  <si>
    <t>967,34</t>
  </si>
  <si>
    <t>GRAUTEAMENTO DE CINTA INTERMEDIÁRIA OU DE CONTRAVERGA EM ALVENARIA ESTRUTURAL. AF_09/2021</t>
  </si>
  <si>
    <t>801,32</t>
  </si>
  <si>
    <t>GRAUTEAMENTO DE CINTA SUPERIOR OU DE VERGA EM ALVENARIA ESTRUTURAL. AF_09/2021</t>
  </si>
  <si>
    <t>924,88</t>
  </si>
  <si>
    <t>GRAUTE FGK=15 MPA; TRAÇO 1:0,04:2,2:2,5 (EM MASSA SECA DE CIMENTO/CAL/AREIA GROSSA/BRITA 0) - PREPARO MECÂNICO COM BETONEIRA 400 L. AF_09/2021</t>
  </si>
  <si>
    <t>427,44</t>
  </si>
  <si>
    <t>GRAUTE FGK=20 MPA; TRAÇO 1:0,04:1,8:2,1 (EM MASSA SECA DE CIMENTO/ CAL/ AREIA GROSSA/ BRITA 0) - PREPARO MECÂNICO COM BETONEIRA 400 L. AF_09/2021</t>
  </si>
  <si>
    <t>472,25</t>
  </si>
  <si>
    <t>GRAUTE FGK=25 MPA; TRAÇO 1:0,02:1,3:1,6 (EM MASSA SECA DE CIMENTO/ CAL/ AREIA GROSSA/ BRITA 0) - PREPARO MECÂNICO COM BETONEIRA 400 L. AF_09/2021</t>
  </si>
  <si>
    <t>518,49</t>
  </si>
  <si>
    <t>GRAUTE FGK=30 MPA; TRAÇO 1:0,02:0,9:1,2 (EM MASSA SECA DE CIMENTO/ CAL/ AREIA GROSSA/ BRITA 0) - PREPARO MECÂNICO COM BETONEIRA 400 L. AF_09/2021</t>
  </si>
  <si>
    <t>596,66</t>
  </si>
  <si>
    <t>GRAUTE FGK=15 MPA; TRAÇO 1:2,2:2,5:0,3 (EM MASSA SECA DE CIMENTO/ AREIA GROSSA/ BRITA 0/ ADITIVO) - PREPARO MECÂNICO COM BETONEIRA 400 L. AF_09/2021</t>
  </si>
  <si>
    <t>414,97</t>
  </si>
  <si>
    <t>GRAUTE FGK=20 MPA; TRAÇO 1:1,8:2,1:0,4 (EM MASSA SECA DE CIMENTO/ AREIA GROSSA/ BRITA 0/ ADITIVO) - PREPARO MECÂNICO COM BETONEIRA 400 L. AF_09/2021</t>
  </si>
  <si>
    <t>459,35</t>
  </si>
  <si>
    <t>GRAUTE FGK=25 MPA; TRAÇO 1:1,3:1,6:0,4 (EM MASSA SECA DE CIMENTO/ AREIA GROSSA/ BRITA 0/ ADITIVO) - PREPARO MECÂNICO COM BETONEIRA 400 L. AF_09/2021</t>
  </si>
  <si>
    <t>509,74</t>
  </si>
  <si>
    <t>GRAUTE FGK=30 MPA; TRAÇO 1:0,9:1,2:0,6 (EM MASSA SECA DE CIMENTO/ AREIA GROSSA/ BRITA 0/ ADITIVO) - PREPARO MECÂNICO COM BETONEIRA 400 L. AF_09/2021</t>
  </si>
  <si>
    <t>592,82</t>
  </si>
  <si>
    <t>333,62</t>
  </si>
  <si>
    <t>366,54</t>
  </si>
  <si>
    <t>401,04</t>
  </si>
  <si>
    <t>412,36</t>
  </si>
  <si>
    <t>425,22</t>
  </si>
  <si>
    <t>483,39</t>
  </si>
  <si>
    <t>328,01</t>
  </si>
  <si>
    <t>357,61</t>
  </si>
  <si>
    <t>384,00</t>
  </si>
  <si>
    <t>402,81</t>
  </si>
  <si>
    <t>415,69</t>
  </si>
  <si>
    <t>471,26</t>
  </si>
  <si>
    <t>396,66</t>
  </si>
  <si>
    <t>425,43</t>
  </si>
  <si>
    <t>615,06</t>
  </si>
  <si>
    <t>716,03</t>
  </si>
  <si>
    <t>474,02</t>
  </si>
  <si>
    <t>483,05</t>
  </si>
  <si>
    <t>CONCRETAGEM DE EDIFICAÇÕES (PAREDES E LAJES) FEITAS COM SISTEMA DE FÔRMAS MANUSEÁVEIS, COM CONCRETO USINADO AUTOADENSÁVEL FCK 25 MPA - LANÇAMENTO E ACABAMENTO. AF_10/2021</t>
  </si>
  <si>
    <t>457,54</t>
  </si>
  <si>
    <t>CONCRETAGEM DE LAJES EM EDIFICAÇÕES UNIFAMILIARES FEITAS COM SISTEMA DE FÔRMAS MANUSEÁVEIS, COM CONCRETO USINADO BOMBEÁVEL FCK 25 MPA - LANÇAMENTO, ADENSAMENTO E ACABAMENTO (EXCLUSIVE BOMBA LANÇA). AF_10/2021</t>
  </si>
  <si>
    <t>478,71</t>
  </si>
  <si>
    <t>CONCRETAGEM DE PAREDES EM EDIFICAÇÕES UNIFAMILIARES FEITAS COM SISTEMA DE FÔRMAS MANUSEÁVEIS, COM CONCRETO USINADO BOMBEÁVEL FCK 25 MPA - LANÇAMENTO, ADENSAMENTO E ACABAMENTO (EXCLUSIVE BOMBA LANÇA). AF_10/2021</t>
  </si>
  <si>
    <t>464,27</t>
  </si>
  <si>
    <t>CONCRETAGEM DE PLATIBANDA EM EDIFICAÇÕES UNIFAMILIARES FEITAS COM SISTEMA DE FÔRMAS MANUSEÁVEIS, COM CONCRETO USINADO BOMBEÁVEL FCK 25 MPA, - LANÇAMENTO, ADENSAMENTO E ACABAMENTO (EXCLUSIVE BOMBA LANÇA). AF_10/2021</t>
  </si>
  <si>
    <t>509,52</t>
  </si>
  <si>
    <t>CONCRETAGEM DE LAJES EM EDIFICAÇÕES MULTIFAMILIARES FEITAS COM SISTEMA DE FÔRMAS MANUSEÁVEIS, COM CONCRETO USINADO BOMBEÁVEL FCK 25 MPA - LANÇAMENTO, ADENSAMENTO E ACABAMENTO (EXCLUSIVE BOMBA LANÇA). AF_10/2021</t>
  </si>
  <si>
    <t>483,58</t>
  </si>
  <si>
    <t>CONCRETAGEM DE PAREDES EM EDIFICAÇÕES MULTIFAMILIARES FEITAS COM SISTEMA DE FÔRMAS MANUSEÁVEIS, COM CONCRETO USINADO BOMBEÁVEL FCK 25 MPA - LANÇAMENTO, ADENSAMENTO E ACABAMENTO (EXCLUSIVE BOMBA LANÇA). AF_10/2021</t>
  </si>
  <si>
    <t>467,60</t>
  </si>
  <si>
    <t>CONCRETAGEM DE PLATIBANDA EM EDIFICAÇÕES MULTIFAMILIARES FEITAS COM SISTEMA DE FÔRMAS MANUSEÁVEIS, COM CONCRETO USINADO BOMBEÁVEL FCK 25 MPA - LANÇAMENTO, ADENSAMENTO E ACABAMENTO (EXCLUSIVE BOMBA LANÇA). AF_10/2021</t>
  </si>
  <si>
    <t>534,87</t>
  </si>
  <si>
    <t>CONCRETAGEM DE PLATIBANDA EM EDIFICAÇÕES UNIFAMILIARES FEITAS COM SISTEMA DE FÔRMAS MANUSEÁVEIS, COM CONCRETO USINADO AUTOADENSÁVEL FCK 25 MPA - LANÇAMENTO E ACABAMENTO. AF_10/2021</t>
  </si>
  <si>
    <t>486,84</t>
  </si>
  <si>
    <t>CONCRETAGEM DE PLATIBANDA EM EDIFICAÇÕES MULTIFAMILIARES FEITAS COM SISTEMA DE FÔRMAS MANUSEÁVEIS, COM CONCRETO USINADO AUTOADENSÁVEL FCK 25 MPA - LANÇAMENTO E ACABAMENTO. AF_10/2021</t>
  </si>
  <si>
    <t>493,80</t>
  </si>
  <si>
    <t>CONCRETAGEM DE EDIFICAÇÕES (PAREDES E LAJES) FEITAS COM SISTEMA DE FÔRMAS MANUSEÁVEIS, COM CONCRETO USINADO BOMBEÁVEL FCK 25 MPA - LANÇAMENTO, ADENSAMENTO E ACABAMENTO (EXCLUSIVE BOMBA LANÇA). AF_10/2021</t>
  </si>
  <si>
    <t>472,07</t>
  </si>
  <si>
    <t>442,66</t>
  </si>
  <si>
    <t>473,33</t>
  </si>
  <si>
    <t>512,12</t>
  </si>
  <si>
    <t>521,23</t>
  </si>
  <si>
    <t>552,29</t>
  </si>
  <si>
    <t>589,80</t>
  </si>
  <si>
    <t>437,34</t>
  </si>
  <si>
    <t>464,70</t>
  </si>
  <si>
    <t>495,22</t>
  </si>
  <si>
    <t>515,93</t>
  </si>
  <si>
    <t>541,26</t>
  </si>
  <si>
    <t>586,88</t>
  </si>
  <si>
    <t>507,45</t>
  </si>
  <si>
    <t>532,56</t>
  </si>
  <si>
    <t>540,37</t>
  </si>
  <si>
    <t>CONCRETAGEM DE ESCADAS EM EDIFICAÇÕES MULTIFAMILIARES FEITAS COM SISTEMA DE FÔRMAS MANUSEÁVEIS - CONCRETO USINADO BOMBEÁVEL, FCK 25 MPA - LANÇAMENTO, ADENSAMENTO E ACABAMENTO (EXCLUSIVE BOMBA LANÇA). AF_10/2021</t>
  </si>
  <si>
    <t>519,99</t>
  </si>
  <si>
    <t>CONCRETAGEM DE ESCADAS EM EDIFICAÇÕES MULTIFAMILIARES FEITAS COM SISTEMA DE FÔRMAS MANUSEÁVEIS - CONCRETO USINADO AUTOADENSÁVEL, FCK 25 MPA - LANÇAMENTO, ADENSAMENTO E ACABAMENTO. AF_10/2021</t>
  </si>
  <si>
    <t>471,63</t>
  </si>
  <si>
    <t>CONCRETAGEM DE PILARES, FCK = 25 MPA,  COM USO DE BALDES - LANÇAMENTO, ADENSAMENTO E ACABAMENTO. AF_02/2022</t>
  </si>
  <si>
    <t>782,82</t>
  </si>
  <si>
    <t>LANÇAMENTO COM USO DE BALDES, ADENSAMENTO E ACABAMENTO DE CONCRETO EM ESTRUTURAS. AF_02/2022</t>
  </si>
  <si>
    <t>339,60</t>
  </si>
  <si>
    <t>CONCRETAGEM DE PILARES, FCK = 25 MPA, COM USO DE GRUA - LANÇAMENTO, ADENSAMENTO E ACABAMENTO. AF_02/2022</t>
  </si>
  <si>
    <t>498,29</t>
  </si>
  <si>
    <t>CONCRETAGEM DE PILARES, FCK = 25 MPA, COM USO DE BOMBA - LANÇAMENTO, ADENSAMENTO E ACABAMENTO. AF_02/2022</t>
  </si>
  <si>
    <t>465,27</t>
  </si>
  <si>
    <t>LANÇAMENTO COM USO DE BOMBA, ADENSAMENTO E ACABAMENTO DE CONCRETO EM ESTRUTURAS. AF_02/2022</t>
  </si>
  <si>
    <t>47,56</t>
  </si>
  <si>
    <t>CONCRETAGEM DE VIGAS E LAJES, FCK=25 MPA, PARA LAJES PREMOLDADAS COM USO DE BOMBA - LANÇAMENTO, ADENSAMENTO E ACABAMENTO. AF_02/2022</t>
  </si>
  <si>
    <t>488,78</t>
  </si>
  <si>
    <t>CONCRETAGEM DE VIGAS E LAJES, FCK=25 MPA, PARA LAJES MACIÇAS OU NERVURADAS COM USO DE BOMBA - LANÇAMENTO, ADENSAMENTO E ACABAMENTO. AF_02/2022</t>
  </si>
  <si>
    <t>466,10</t>
  </si>
  <si>
    <t>CONCRETAGEM DE VIGAS E LAJES, FCK=25 MPA, PARA LAJES PREMOLDADAS COM JERICAS EM ELEVADOR DE CABO EM EDIFICAÇÃO DE MULTIPAVIMENTOS ATÉ 16 ANDARES - LANÇAMENTO, ADENSAMENTO E ACABAMENTO. AF_02/2022</t>
  </si>
  <si>
    <t>846,49</t>
  </si>
  <si>
    <t>CONCRETAGEM DE VIGAS E LAJES, FCK=25 MPA, PARA LAJES MACIÇAS OU NERVURADAS COM JERICAS EM ELEVADOR DE CABO EM EDIFICAÇÃO DE MULTIPAVIMENTOS ATÉ 16 ANDARES  - LANÇAMENTO, ADENSAMENTO E ACABAMENTO. AF_02/2022</t>
  </si>
  <si>
    <t>652,24</t>
  </si>
  <si>
    <t>CONCRETAGEM DE VIGAS E LAJES, FCK=25 MPA, PARA LAJES PREMOLDADAS COM JERICAS EM CREMALHEIRA EM EDIFICAÇÃO DE MULTIPAVIMENTOS ATÉ 16 ANDARES  - LANÇAMENTO, ADENSAMENTO E ACABAMENTO. AF_02/2022</t>
  </si>
  <si>
    <t>737,66</t>
  </si>
  <si>
    <t>CONCRETAGEM DE VIGAS E LAJES, FCK=25 MPA, PARA LAJES MACIÇAS OU NERVURADAS COM JERICAS EM CREMALHEIRA EM EDIFICAÇÃO DE MULTIPAVIMENTOS ATÉ 16 ANDARES - LANÇAMENTO, ADENSAMENTO E ACABAMENTO. AF_02/2022</t>
  </si>
  <si>
    <t>603,93</t>
  </si>
  <si>
    <t>CONCRETAGEM DE VIGAS E LAJES, FCK=25 MPA, PARA LAJES PREMOLDADAS COM GRUA DE CAÇAMBA DE 350 L EM EDIFICAÇÃO DE MULTIPAVIMENTOS ATÉ 16 ANDARES - LANÇAMENTO, ADENSAMENTO E ACABAMENTO. AF_02/2022</t>
  </si>
  <si>
    <t>659,25</t>
  </si>
  <si>
    <t>CONCRETAGEM DE VIGAS E LAJES, FCK=25 MPA, PARA LAJES MACIÇAS OU NERVURADAS COM GRUA DE CAÇAMBA DE 500 L EM EDIFICAÇÃO DE MULTIPAVIMENTOS ATÉ 16 ANDARES - LANÇAMENTO, ADENSAMENTO E ACABAMENTO. AF_02/2022</t>
  </si>
  <si>
    <t>528,25</t>
  </si>
  <si>
    <t>CONCRETAGEM DE VIGAS E LAJES, FCK=25 MPA, PARA QUALQUER TIPO DE LAJE COM BALDES EM EDIFICAÇÃO TÉRREA - LANÇAMENTO, ADENSAMENTO E ACABAMENTO. AF_02/2022</t>
  </si>
  <si>
    <t>802,90</t>
  </si>
  <si>
    <t>CONCRETAGEM DE VIGAS E LAJES, FCK=25 MPA, PARA QUALQUER TIPO DE LAJE COM BALDES EM EDIFICAÇÃO DE MULTIPAVIMENTOS ATÉ 04 ANDARES - LANÇAMENTO, ADENSAMENTO E ACABAMENTO. AF_02/2022</t>
  </si>
  <si>
    <t>1.132,21</t>
  </si>
  <si>
    <t>CONCRETAGEM DE RESERVATÓRIOS, FCK=25 MPA, COM USO DE BOMBA - LANÇAMENTO, ADENSAMENTO E ACABAMENTO. AF_02/2022</t>
  </si>
  <si>
    <t>485,70</t>
  </si>
  <si>
    <t>CONCRETAGEM DE MURETAS, FCK=25 MPA, COM USO DE BOMBA - LANÇAMENTO, ADENSAMENTO E ACABAMENTO. AF_02/2022</t>
  </si>
  <si>
    <t>471,35</t>
  </si>
  <si>
    <t>CONCRETAGEM DE ESCADAS, FCK=25 MPA, COM USO DE BOMBA - LANÇAMENTO, ADENSAMENTO E ACABAMENTO. AF_02/2022</t>
  </si>
  <si>
    <t>540,68</t>
  </si>
  <si>
    <t>CONCRETAGEM DE PILARES, FCK=25 MPA, COM USO DE JERICAS EM ELEVADOR DE CABO - LANÇAMENTO, ADENSAMENTO E ACABAMENTO. AF_02/2022</t>
  </si>
  <si>
    <t>923,51</t>
  </si>
  <si>
    <t>CONCRETAGEM DE PILARES, FCK=25 MPA, COM USO DE JERICAS EM CREMALHEIRA - LANÇAMENTO, ADENSAMENTO E ACABAMENTO. AF_02/2022</t>
  </si>
  <si>
    <t>644,95</t>
  </si>
  <si>
    <t>199,77</t>
  </si>
  <si>
    <t>187,66</t>
  </si>
  <si>
    <t>934,33</t>
  </si>
  <si>
    <t>778,98</t>
  </si>
  <si>
    <t>TRATAMENTO DE JUNTA DE DILATAÇÃO, COM TARUGO DE POLIETILENO E SELANTE PU, INCLUSO PREENCHIMENTO COM ESPUMA EXPANSIVA PU. AF_06/2018</t>
  </si>
  <si>
    <t>113,87</t>
  </si>
  <si>
    <t>21,10</t>
  </si>
  <si>
    <t>TRATAMENTO DE JUNTA SERRADA, COM TARUGO DE POLIETILENO E SELANTE À BASE DE SILICONE. AF_06/2018</t>
  </si>
  <si>
    <t>55,09</t>
  </si>
  <si>
    <t>41,11</t>
  </si>
  <si>
    <t>68,96</t>
  </si>
  <si>
    <t>118,99</t>
  </si>
  <si>
    <t>97,25</t>
  </si>
  <si>
    <t>119,86</t>
  </si>
  <si>
    <t>47,64</t>
  </si>
  <si>
    <t>49,96</t>
  </si>
  <si>
    <t>50,99</t>
  </si>
  <si>
    <t>65,32</t>
  </si>
  <si>
    <t>101,59</t>
  </si>
  <si>
    <t>113,23</t>
  </si>
  <si>
    <t>40,10</t>
  </si>
  <si>
    <t>7,22</t>
  </si>
  <si>
    <t>31,57</t>
  </si>
  <si>
    <t>73,78</t>
  </si>
  <si>
    <t>2.383,46</t>
  </si>
  <si>
    <t>4.040,46</t>
  </si>
  <si>
    <t>2.847,17</t>
  </si>
  <si>
    <t>3.585,48</t>
  </si>
  <si>
    <t>2.793,61</t>
  </si>
  <si>
    <t>3.606,73</t>
  </si>
  <si>
    <t>3.467,47</t>
  </si>
  <si>
    <t>3.845,30</t>
  </si>
  <si>
    <t>3.298,07</t>
  </si>
  <si>
    <t>2.697,62</t>
  </si>
  <si>
    <t>1.615,65</t>
  </si>
  <si>
    <t>3.836,14</t>
  </si>
  <si>
    <t>5.510,90</t>
  </si>
  <si>
    <t>3.157,82</t>
  </si>
  <si>
    <t>2.232,37</t>
  </si>
  <si>
    <t>125,88</t>
  </si>
  <si>
    <t>93,74</t>
  </si>
  <si>
    <t>84,89</t>
  </si>
  <si>
    <t>117,43</t>
  </si>
  <si>
    <t>104,05</t>
  </si>
  <si>
    <t>97,30</t>
  </si>
  <si>
    <t>129,47</t>
  </si>
  <si>
    <t>118,72</t>
  </si>
  <si>
    <t>113,26</t>
  </si>
  <si>
    <t>143,33</t>
  </si>
  <si>
    <t>134,29</t>
  </si>
  <si>
    <t>129,66</t>
  </si>
  <si>
    <t>700,74</t>
  </si>
  <si>
    <t>710,92</t>
  </si>
  <si>
    <t>721,10</t>
  </si>
  <si>
    <t>731,27</t>
  </si>
  <si>
    <t>751,65</t>
  </si>
  <si>
    <t>103,72</t>
  </si>
  <si>
    <t>183,82</t>
  </si>
  <si>
    <t>253,79</t>
  </si>
  <si>
    <t>340,97</t>
  </si>
  <si>
    <t>17,33</t>
  </si>
  <si>
    <t>23,14</t>
  </si>
  <si>
    <t>18,20</t>
  </si>
  <si>
    <t>12,99</t>
  </si>
  <si>
    <t>21,61</t>
  </si>
  <si>
    <t>15,50</t>
  </si>
  <si>
    <t>51,50</t>
  </si>
  <si>
    <t>47,31</t>
  </si>
  <si>
    <t>53,99</t>
  </si>
  <si>
    <t>4,82</t>
  </si>
  <si>
    <t>105,71</t>
  </si>
  <si>
    <t>194,49</t>
  </si>
  <si>
    <t>125,17</t>
  </si>
  <si>
    <t>46,30</t>
  </si>
  <si>
    <t>42,81</t>
  </si>
  <si>
    <t>55,43</t>
  </si>
  <si>
    <t>51,27</t>
  </si>
  <si>
    <t>71,37</t>
  </si>
  <si>
    <t>66,53</t>
  </si>
  <si>
    <t>82,45</t>
  </si>
  <si>
    <t>102,58</t>
  </si>
  <si>
    <t>68,76</t>
  </si>
  <si>
    <t>9,43</t>
  </si>
  <si>
    <t>9,99</t>
  </si>
  <si>
    <t>12,85</t>
  </si>
  <si>
    <t>16,61</t>
  </si>
  <si>
    <t>6,39</t>
  </si>
  <si>
    <t>8,71</t>
  </si>
  <si>
    <t>10,54</t>
  </si>
  <si>
    <t>11,67</t>
  </si>
  <si>
    <t>16,89</t>
  </si>
  <si>
    <t>10,13</t>
  </si>
  <si>
    <t>17,69</t>
  </si>
  <si>
    <t>ELETRODUTO RÍGIDO ROSCÁVEL, PVC, DN 50 MM (1 1/2"), PARA REDE ENTERRADA DE DISTRIBUIÇÃO DE ENERGIA ELÉTRICA - FORNECIMENTO E INSTALAÇÃO. AF_12/2021</t>
  </si>
  <si>
    <t>16,86</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</si>
  <si>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</si>
  <si>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</si>
  <si>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33,69</t>
  </si>
  <si>
    <t>ELETRODUTO RÍGIDO ROSCÁVEL, PVC, DN 85 MM (3"), PARA REDE ENTERRADA DE DISTRIBUIÇÃO DE ENERGIA ELÉTRICA - FORNECIMENTO E INSTALAÇÃO. AF_12/2021</t>
  </si>
  <si>
    <t>40,95</t>
  </si>
  <si>
    <t>ELETRODUTO RÍGIDO ROSCÁVEL, PVC, DN 110 MM (4"), PARA REDE ENTERRADA DE DISTRIBUIÇÃO DE ENERGIA ELÉTRICA - FORNECIMENTO E INSTALAÇÃO. AF_12/2021</t>
  </si>
  <si>
    <t>61,29</t>
  </si>
  <si>
    <t>ELETRODUTO RÍGIDO SOLDÁVEL, PVC, DN 20 MM (½"), APARENTE, INSTALADO EM TETO - FORNECIMENTO E INSTALAÇÃO. AF_11/2016</t>
  </si>
  <si>
    <t>ELETRODUTO RÍGIDO SOLDÁVEL, PVC, DN 25 MM (3/4"), APARENTE, INSTALADO EM TETO - FORNECIMENTO E INSTALAÇÃO. AF_11/2016</t>
  </si>
  <si>
    <t>8,34</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</si>
  <si>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</si>
  <si>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</si>
  <si>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</si>
  <si>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</si>
  <si>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32,03</t>
  </si>
  <si>
    <t>52,80</t>
  </si>
  <si>
    <t>57,11</t>
  </si>
  <si>
    <t>33,77</t>
  </si>
  <si>
    <t>39,83</t>
  </si>
  <si>
    <t>60,36</t>
  </si>
  <si>
    <t>64,38</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</si>
  <si>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</si>
  <si>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</si>
  <si>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</si>
  <si>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23,79</t>
  </si>
  <si>
    <t>ELETRODUTO FLEXÍVEL CORRUGADO, PEAD, DN 100 (4"), PARA REDE ENTERRADA DE DISTRIBUIÇÃO DE ENERGIA ELÉTRICA - FORNECIMENTO E INSTALAÇÃO. AF_12/2021</t>
  </si>
  <si>
    <t>30,92</t>
  </si>
  <si>
    <t>5,52</t>
  </si>
  <si>
    <t>9,55</t>
  </si>
  <si>
    <t>12,53</t>
  </si>
  <si>
    <t>11,22</t>
  </si>
  <si>
    <t>15,90</t>
  </si>
  <si>
    <t>21,54</t>
  </si>
  <si>
    <t>18,33</t>
  </si>
  <si>
    <t>24,03</t>
  </si>
  <si>
    <t>18,14</t>
  </si>
  <si>
    <t>19,61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</si>
  <si>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</si>
  <si>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</si>
  <si>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</si>
  <si>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28,34</t>
  </si>
  <si>
    <t>LUVA PARA ELETRODUTO, PVC, ROSCÁVEL, DN 85 MM (3"), PARA REDE ENTERRADA DE DISTRIBUIÇÃO DE ENERGIA ELÉTRICA - FORNECIMENTO E INSTALAÇÃO. AF_12/2021</t>
  </si>
  <si>
    <t>33,89</t>
  </si>
  <si>
    <t>LUVA PARA ELETRODUTO, PVC, ROSCÁVEL, DN 110 MM (4"), PARA REDE ENTERRADA DE DISTRIBUIÇÃO DE ENERGIA ELÉTRICA - FORNECIMENTO E INSTALAÇÃO. AF_12/2021</t>
  </si>
  <si>
    <t>49,45</t>
  </si>
  <si>
    <t>CURVA 90 GRAUS PARA ELETRODUTO, PVC, ROSCÁVEL, DN 50 MM (1 1/2"), PARA REDE ENTERRADA DE DISTRIBUIÇÃO DE ENERGIA ELÉTRICA - FORNECIMENTO E INSTALAÇÃO. AF_12/2021</t>
  </si>
  <si>
    <t>24,67</t>
  </si>
  <si>
    <t>CURVA 90 GRAUS PARA ELETRODUTO, PVC, ROSCÁVEL, DN 60 MM (2"), PARA REDE ENTERRADA DE DISTRIBUIÇÃO DE ENERGIA ELÉTRICA - FORNECIMENTO E INSTALAÇÃO. AF_12/2021</t>
  </si>
  <si>
    <t>30,86</t>
  </si>
  <si>
    <t>CURVA 90 GRAUS PARA ELETRODUTO, PVC, ROSCÁVEL, DN 75 MM (2 1/2"), PARA REDE ENTERRADA DE DISTRIBUIÇÃO DE ENERGIA ELÉTRICA - FORNECIMENTO E INSTALAÇÃO. AF_12/2021</t>
  </si>
  <si>
    <t>48,43</t>
  </si>
  <si>
    <t>CURVA 90 GRAUS PARA ELETRODUTO, PVC, ROSCÁVEL, DN 85 MM (3"), PARA REDE ENTERRADA DE DISTRIBUIÇÃO DE ENERGIA ELÉTRICA - FORNECIMENTO E INSTALAÇÃO. AF_12/2021</t>
  </si>
  <si>
    <t>51,39</t>
  </si>
  <si>
    <t>CURVA 90 GRAUS PARA ELETRODUTO, PVC, ROSCÁVEL, DN 110 MM (4"), PARA REDE ENTERRADA DE DISTRIBUIÇÃO DE ENERGIA ELÉTRICA - FORNECIMENTO E INSTALAÇÃO. AF_12/2021</t>
  </si>
  <si>
    <t>80,64</t>
  </si>
  <si>
    <t>6,44</t>
  </si>
  <si>
    <t>7,51</t>
  </si>
  <si>
    <t>8,70</t>
  </si>
  <si>
    <t>20,61</t>
  </si>
  <si>
    <t>13,11</t>
  </si>
  <si>
    <t>22,94</t>
  </si>
  <si>
    <t>11,57</t>
  </si>
  <si>
    <t>9,38</t>
  </si>
  <si>
    <t>16,30</t>
  </si>
  <si>
    <t>23,37</t>
  </si>
  <si>
    <t>9,91</t>
  </si>
  <si>
    <t>CABO DE COBRE FLEXÍVEL ISOLADO, 25 MM², ANTI-CHAMA 0,6/1,0 KV, PARA REDE ENTERRADA DE DISTRIBUIÇÃO DE ENERGIA ELÉTRICA - FORNECIMENTO E INSTALAÇÃO. AF_12/2021</t>
  </si>
  <si>
    <t>27,05</t>
  </si>
  <si>
    <t>CABO DE COBRE FLEXÍVEL ISOLADO, 35 MM², ANTI-CHAMA 0,6/1,0 KV, PARA REDE ENTERRADA DE DISTRIBUIÇÃO DE ENERGIA ELÉTRICA - FORNECIMENTO E INSTALAÇÃO. AF_12/2021</t>
  </si>
  <si>
    <t>36,44</t>
  </si>
  <si>
    <t>CABO DE COBRE FLEXÍVEL ISOLADO, 50 MM², ANTI-CHAMA 0,6/1,0 KV, PARA REDE ENTERRADA DE DISTRIBUIÇÃO DE ENERGIA ELÉTRICA - FORNECIMENTO E INSTALAÇÃO. AF_12/2021</t>
  </si>
  <si>
    <t>50,97</t>
  </si>
  <si>
    <t>CABO DE COBRE FLEXÍVEL ISOLADO, 70 MM², ANTI-CHAMA 0,6/1,0 KV, PARA REDE ENTERRADA DE DISTRIBUIÇÃO DE ENERGIA ELÉTRICA - FORNECIMENTO E INSTALAÇÃO. AF_12/2021</t>
  </si>
  <si>
    <t>69,76</t>
  </si>
  <si>
    <t>CABO DE COBRE FLEXÍVEL ISOLADO, 95 MM², ANTI-CHAMA 0,6/1,0 KV, PARA REDE ENTERRADA DE DISTRIBUIÇÃO DE ENERGIA ELÉTRICA - FORNECIMENTO E INSTALAÇÃO. AF_12/2021</t>
  </si>
  <si>
    <t>92,03</t>
  </si>
  <si>
    <t>CABO DE COBRE FLEXÍVEL ISOLADO, 120 MM², ANTI-CHAMA 0,6/1,0 KV, PARA REDE ENTERRADA DE DISTRIBUIÇÃO DE ENERGIA ELÉTRICA - FORNECIMENTO E INSTALAÇÃO. AF_12/2021</t>
  </si>
  <si>
    <t>118,93</t>
  </si>
  <si>
    <t>CABO DE COBRE FLEXÍVEL ISOLADO, 150 MM², ANTI-CHAMA 0,6/1,0 KV, PARA REDE ENTERRADA DE DISTRIBUIÇÃO DE ENERGIA ELÉTRICA - FORNECIMENTO E INSTALAÇÃO. AF_12/2021</t>
  </si>
  <si>
    <t>146,87</t>
  </si>
  <si>
    <t>CABO DE COBRE FLEXÍVEL ISOLADO, 185 MM², ANTI-CHAMA 0,6/1,0 KV, PARA REDE ENTERRADA DE DISTRIBUIÇÃO DE ENERGIA ELÉTRICA - FORNECIMENTO E INSTALAÇÃO. AF_12/2021</t>
  </si>
  <si>
    <t>179,58</t>
  </si>
  <si>
    <t>CABO DE COBRE FLEXÍVEL ISOLADO, 240 MM², ANTI-CHAMA 0,6/1,0 KV, PARA REDE ENTERRADA DE DISTRIBUIÇÃO DE ENERGIA ELÉTRICA - FORNECIMENTO E INSTALAÇÃO. AF_12/2021</t>
  </si>
  <si>
    <t>235,55</t>
  </si>
  <si>
    <t>CABO DE COBRE FLEXÍVEL ISOLADO, 300 MM², ANTI-CHAMA 0,6/1,0 KV, PARA REDE ENTERRADA DE DISTRIBUIÇÃO DE ENERGIA ELÉTRICA - FORNECIMENTO E INSTALAÇÃO. AF_12/2021</t>
  </si>
  <si>
    <t>294,18</t>
  </si>
  <si>
    <t>23,81</t>
  </si>
  <si>
    <t>32,67</t>
  </si>
  <si>
    <t>16,96</t>
  </si>
  <si>
    <t>11,07</t>
  </si>
  <si>
    <t>39,45</t>
  </si>
  <si>
    <t>21,37</t>
  </si>
  <si>
    <t>12,49</t>
  </si>
  <si>
    <t>16,78</t>
  </si>
  <si>
    <t>39,35</t>
  </si>
  <si>
    <t>32,40</t>
  </si>
  <si>
    <t>30,09</t>
  </si>
  <si>
    <t>35,71</t>
  </si>
  <si>
    <t>39,38</t>
  </si>
  <si>
    <t>49,85</t>
  </si>
  <si>
    <t>58,07</t>
  </si>
  <si>
    <t>44,59</t>
  </si>
  <si>
    <t>25,99</t>
  </si>
  <si>
    <t>26,26</t>
  </si>
  <si>
    <t>27,06</t>
  </si>
  <si>
    <t>30,05</t>
  </si>
  <si>
    <t>14,79</t>
  </si>
  <si>
    <t>18,42</t>
  </si>
  <si>
    <t>38,27</t>
  </si>
  <si>
    <t>116,38</t>
  </si>
  <si>
    <t>180,58</t>
  </si>
  <si>
    <t>348,31</t>
  </si>
  <si>
    <t>674,25</t>
  </si>
  <si>
    <t>1.030,43</t>
  </si>
  <si>
    <t>289,89</t>
  </si>
  <si>
    <t>559,39</t>
  </si>
  <si>
    <t>757,31</t>
  </si>
  <si>
    <t>853,71</t>
  </si>
  <si>
    <t>210,09</t>
  </si>
  <si>
    <t>390,65</t>
  </si>
  <si>
    <t>542,12</t>
  </si>
  <si>
    <t>21,73</t>
  </si>
  <si>
    <t>54,75</t>
  </si>
  <si>
    <t>57,52</t>
  </si>
  <si>
    <t>60,92</t>
  </si>
  <si>
    <t>65,56</t>
  </si>
  <si>
    <t>72,43</t>
  </si>
  <si>
    <t>67,01</t>
  </si>
  <si>
    <t>73,33</t>
  </si>
  <si>
    <t>78,42</t>
  </si>
  <si>
    <t>86,45</t>
  </si>
  <si>
    <t>96,77</t>
  </si>
  <si>
    <t>3.186,42</t>
  </si>
  <si>
    <t>6.118,39</t>
  </si>
  <si>
    <t>8.157,85</t>
  </si>
  <si>
    <t>2.290,28</t>
  </si>
  <si>
    <t>489,50</t>
  </si>
  <si>
    <t>75,51</t>
  </si>
  <si>
    <t>53,10</t>
  </si>
  <si>
    <t>676,97</t>
  </si>
  <si>
    <t>709,01</t>
  </si>
  <si>
    <t>816,05</t>
  </si>
  <si>
    <t>1.174,53</t>
  </si>
  <si>
    <t>1.668,52</t>
  </si>
  <si>
    <t>675,91</t>
  </si>
  <si>
    <t>15,82</t>
  </si>
  <si>
    <t>67,72</t>
  </si>
  <si>
    <t>87,09</t>
  </si>
  <si>
    <t>154,59</t>
  </si>
  <si>
    <t>408,61</t>
  </si>
  <si>
    <t>604,33</t>
  </si>
  <si>
    <t>953,65</t>
  </si>
  <si>
    <t>1.268,04</t>
  </si>
  <si>
    <t>2.015,85</t>
  </si>
  <si>
    <t>4.181,84</t>
  </si>
  <si>
    <t>184,51</t>
  </si>
  <si>
    <t>227,86</t>
  </si>
  <si>
    <t>476,00</t>
  </si>
  <si>
    <t>1.755,54</t>
  </si>
  <si>
    <t>100,91</t>
  </si>
  <si>
    <t>161,31</t>
  </si>
  <si>
    <t>12,97</t>
  </si>
  <si>
    <t>51,31</t>
  </si>
  <si>
    <t>36,18</t>
  </si>
  <si>
    <t>44,50</t>
  </si>
  <si>
    <t>58,17</t>
  </si>
  <si>
    <t>66,21</t>
  </si>
  <si>
    <t>74,53</t>
  </si>
  <si>
    <t>59,35</t>
  </si>
  <si>
    <t>73,03</t>
  </si>
  <si>
    <t>76,12</t>
  </si>
  <si>
    <t>89,09</t>
  </si>
  <si>
    <t>82,98</t>
  </si>
  <si>
    <t>95,95</t>
  </si>
  <si>
    <t>69,25</t>
  </si>
  <si>
    <t>82,22</t>
  </si>
  <si>
    <t>115,06</t>
  </si>
  <si>
    <t>41,43</t>
  </si>
  <si>
    <t>49,75</t>
  </si>
  <si>
    <t>40,23</t>
  </si>
  <si>
    <t>48,55</t>
  </si>
  <si>
    <t>89,07</t>
  </si>
  <si>
    <t>97,39</t>
  </si>
  <si>
    <t>27,03</t>
  </si>
  <si>
    <t>36,43</t>
  </si>
  <si>
    <t>38,60</t>
  </si>
  <si>
    <t>44,75</t>
  </si>
  <si>
    <t>46,92</t>
  </si>
  <si>
    <t>25,57</t>
  </si>
  <si>
    <t>27,74</t>
  </si>
  <si>
    <t>36,06</t>
  </si>
  <si>
    <t>21,35</t>
  </si>
  <si>
    <t>29,67</t>
  </si>
  <si>
    <t>31,84</t>
  </si>
  <si>
    <t>51,95</t>
  </si>
  <si>
    <t>55,93</t>
  </si>
  <si>
    <t>60,27</t>
  </si>
  <si>
    <t>43,51</t>
  </si>
  <si>
    <t>47,49</t>
  </si>
  <si>
    <t>51,83</t>
  </si>
  <si>
    <t>69,67</t>
  </si>
  <si>
    <t>77,99</t>
  </si>
  <si>
    <t>84,50</t>
  </si>
  <si>
    <t>57,01</t>
  </si>
  <si>
    <t>63,52</t>
  </si>
  <si>
    <t>65,33</t>
  </si>
  <si>
    <t>71,84</t>
  </si>
  <si>
    <t>111,38</t>
  </si>
  <si>
    <t>124,35</t>
  </si>
  <si>
    <t>41,87</t>
  </si>
  <si>
    <t>50,19</t>
  </si>
  <si>
    <t>66,55</t>
  </si>
  <si>
    <t>48,73</t>
  </si>
  <si>
    <t>70,79</t>
  </si>
  <si>
    <t>79,11</t>
  </si>
  <si>
    <t>71,91</t>
  </si>
  <si>
    <t>80,23</t>
  </si>
  <si>
    <t>65,09</t>
  </si>
  <si>
    <t>73,41</t>
  </si>
  <si>
    <t>121,99</t>
  </si>
  <si>
    <t>172,60</t>
  </si>
  <si>
    <t>165,20</t>
  </si>
  <si>
    <t>226,32</t>
  </si>
  <si>
    <t>418,34</t>
  </si>
  <si>
    <t>47,95</t>
  </si>
  <si>
    <t>132,40</t>
  </si>
  <si>
    <t>169,11</t>
  </si>
  <si>
    <t>171,45</t>
  </si>
  <si>
    <t>143,61</t>
  </si>
  <si>
    <t>97,98</t>
  </si>
  <si>
    <t>99,23</t>
  </si>
  <si>
    <t>93,40</t>
  </si>
  <si>
    <t>30,00</t>
  </si>
  <si>
    <t>20,76</t>
  </si>
  <si>
    <t>29,12</t>
  </si>
  <si>
    <t>61,79</t>
  </si>
  <si>
    <t>73,01</t>
  </si>
  <si>
    <t>84,46</t>
  </si>
  <si>
    <t>84,13</t>
  </si>
  <si>
    <t>76,01</t>
  </si>
  <si>
    <t>32,09</t>
  </si>
  <si>
    <t>37,25</t>
  </si>
  <si>
    <t>330,40</t>
  </si>
  <si>
    <t>452,64</t>
  </si>
  <si>
    <t>70,15</t>
  </si>
  <si>
    <t>117,33</t>
  </si>
  <si>
    <t>64,00</t>
  </si>
  <si>
    <t>74,91</t>
  </si>
  <si>
    <t>LUMINÁRIA TIPO PLAFON CIRCULAR, DE SOBREPOR, COM LED DE 12/13 W - FORNECIMENTO E INSTALAÇÃO. AF_03/2022</t>
  </si>
  <si>
    <t>41,82</t>
  </si>
  <si>
    <t>1.573,46</t>
  </si>
  <si>
    <t>1.666,74</t>
  </si>
  <si>
    <t>1.691,71</t>
  </si>
  <si>
    <t>1.825,51</t>
  </si>
  <si>
    <t>1.554,95</t>
  </si>
  <si>
    <t>1.648,23</t>
  </si>
  <si>
    <t>1.673,20</t>
  </si>
  <si>
    <t>1.807,00</t>
  </si>
  <si>
    <t>1.812,29</t>
  </si>
  <si>
    <t>1.953,48</t>
  </si>
  <si>
    <t>1.991,28</t>
  </si>
  <si>
    <t>2.178,13</t>
  </si>
  <si>
    <t>1.801,60</t>
  </si>
  <si>
    <t>1.942,79</t>
  </si>
  <si>
    <t>1.980,59</t>
  </si>
  <si>
    <t>2.167,44</t>
  </si>
  <si>
    <t>1.927,10</t>
  </si>
  <si>
    <t>2.115,35</t>
  </si>
  <si>
    <t>2.165,75</t>
  </si>
  <si>
    <t>2.404,71</t>
  </si>
  <si>
    <t>2.086,04</t>
  </si>
  <si>
    <t>2.274,29</t>
  </si>
  <si>
    <t>2.324,69</t>
  </si>
  <si>
    <t>2.563,65</t>
  </si>
  <si>
    <t>850,54</t>
  </si>
  <si>
    <t>962,47</t>
  </si>
  <si>
    <t>992,44</t>
  </si>
  <si>
    <t>1.116,38</t>
  </si>
  <si>
    <t>832,02</t>
  </si>
  <si>
    <t>943,95</t>
  </si>
  <si>
    <t>973,92</t>
  </si>
  <si>
    <t>1.097,86</t>
  </si>
  <si>
    <t>1.104,86</t>
  </si>
  <si>
    <t>1.272,76</t>
  </si>
  <si>
    <t>1.317,71</t>
  </si>
  <si>
    <t>1.503,63</t>
  </si>
  <si>
    <t>1.094,17</t>
  </si>
  <si>
    <t>1.262,07</t>
  </si>
  <si>
    <t>1.307,02</t>
  </si>
  <si>
    <t>1.492,94</t>
  </si>
  <si>
    <t>1.236,78</t>
  </si>
  <si>
    <t>1.460,65</t>
  </si>
  <si>
    <t>1.520,58</t>
  </si>
  <si>
    <t>1.768,47</t>
  </si>
  <si>
    <t>1.395,72</t>
  </si>
  <si>
    <t>1.619,59</t>
  </si>
  <si>
    <t>1.679,52</t>
  </si>
  <si>
    <t>1.927,41</t>
  </si>
  <si>
    <t>144,53</t>
  </si>
  <si>
    <t>231,04</t>
  </si>
  <si>
    <t>47,69</t>
  </si>
  <si>
    <t>83,53</t>
  </si>
  <si>
    <t>134,74</t>
  </si>
  <si>
    <t>197,50</t>
  </si>
  <si>
    <t>32,13</t>
  </si>
  <si>
    <t>100,14</t>
  </si>
  <si>
    <t>19,29</t>
  </si>
  <si>
    <t>22,96</t>
  </si>
  <si>
    <t>9,67</t>
  </si>
  <si>
    <t>24,14</t>
  </si>
  <si>
    <t>47,35</t>
  </si>
  <si>
    <t>87,07</t>
  </si>
  <si>
    <t>113,32</t>
  </si>
  <si>
    <t>246,74</t>
  </si>
  <si>
    <t>385,14</t>
  </si>
  <si>
    <t>182,72</t>
  </si>
  <si>
    <t>55,27</t>
  </si>
  <si>
    <t>120,41</t>
  </si>
  <si>
    <t>178,37</t>
  </si>
  <si>
    <t>172,05</t>
  </si>
  <si>
    <t>99,28</t>
  </si>
  <si>
    <t>51,51</t>
  </si>
  <si>
    <t>25,93</t>
  </si>
  <si>
    <t>44,98</t>
  </si>
  <si>
    <t>60,81</t>
  </si>
  <si>
    <t>28,88</t>
  </si>
  <si>
    <t>54,32</t>
  </si>
  <si>
    <t>62,57</t>
  </si>
  <si>
    <t>72,69</t>
  </si>
  <si>
    <t>67,53</t>
  </si>
  <si>
    <t>706,44</t>
  </si>
  <si>
    <t>352,90</t>
  </si>
  <si>
    <t>307,38</t>
  </si>
  <si>
    <t>501,24</t>
  </si>
  <si>
    <t>546,51</t>
  </si>
  <si>
    <t>642,93</t>
  </si>
  <si>
    <t>841,19</t>
  </si>
  <si>
    <t>964,50</t>
  </si>
  <si>
    <t>1.546,60</t>
  </si>
  <si>
    <t>124,74</t>
  </si>
  <si>
    <t>967,12</t>
  </si>
  <si>
    <t>34,14</t>
  </si>
  <si>
    <t>532,20</t>
  </si>
  <si>
    <t>281,10</t>
  </si>
  <si>
    <t>577,58</t>
  </si>
  <si>
    <t>634,11</t>
  </si>
  <si>
    <t>689,25</t>
  </si>
  <si>
    <t>662,16</t>
  </si>
  <si>
    <t>761,56</t>
  </si>
  <si>
    <t>691,99</t>
  </si>
  <si>
    <t>751,74</t>
  </si>
  <si>
    <t>750,14</t>
  </si>
  <si>
    <t>845,34</t>
  </si>
  <si>
    <t>810,18</t>
  </si>
  <si>
    <t>884,17</t>
  </si>
  <si>
    <t>891,58</t>
  </si>
  <si>
    <t>964,78</t>
  </si>
  <si>
    <t>889,58</t>
  </si>
  <si>
    <t>950,23</t>
  </si>
  <si>
    <t>952,94</t>
  </si>
  <si>
    <t>1.055,70</t>
  </si>
  <si>
    <t>1.143,01</t>
  </si>
  <si>
    <t>1.281,62</t>
  </si>
  <si>
    <t>1.316,89</t>
  </si>
  <si>
    <t>1.431,16</t>
  </si>
  <si>
    <t>585,24</t>
  </si>
  <si>
    <t>678,35</t>
  </si>
  <si>
    <t>832,60</t>
  </si>
  <si>
    <t>1.025,05</t>
  </si>
  <si>
    <t>1.521,21</t>
  </si>
  <si>
    <t>725,57</t>
  </si>
  <si>
    <t>1.082,43</t>
  </si>
  <si>
    <t>1.591,78</t>
  </si>
  <si>
    <t>748,33</t>
  </si>
  <si>
    <t>1.110,78</t>
  </si>
  <si>
    <t>1.629,25</t>
  </si>
  <si>
    <t>770,99</t>
  </si>
  <si>
    <t>934,24</t>
  </si>
  <si>
    <t>1.138,73</t>
  </si>
  <si>
    <t>1.666,03</t>
  </si>
  <si>
    <t>984,35</t>
  </si>
  <si>
    <t>1.194,34</t>
  </si>
  <si>
    <t>1.743,00</t>
  </si>
  <si>
    <t>1.249,83</t>
  </si>
  <si>
    <t>1.823,19</t>
  </si>
  <si>
    <t>709,81</t>
  </si>
  <si>
    <t>4.460,74</t>
  </si>
  <si>
    <t>5.030,78</t>
  </si>
  <si>
    <t>2.985,23</t>
  </si>
  <si>
    <t>3.229,06</t>
  </si>
  <si>
    <t>367,00</t>
  </si>
  <si>
    <t>386,05</t>
  </si>
  <si>
    <t>127,50</t>
  </si>
  <si>
    <t>134,90</t>
  </si>
  <si>
    <t>154,55</t>
  </si>
  <si>
    <t>161,95</t>
  </si>
  <si>
    <t>9.939,89</t>
  </si>
  <si>
    <t>11.052,75</t>
  </si>
  <si>
    <t>14.153,47</t>
  </si>
  <si>
    <t>17.375,09</t>
  </si>
  <si>
    <t>21.769,53</t>
  </si>
  <si>
    <t>30.341,30</t>
  </si>
  <si>
    <t>35.318,04</t>
  </si>
  <si>
    <t>84,91</t>
  </si>
  <si>
    <t>284,19</t>
  </si>
  <si>
    <t>TRANSFORMADOR DE DISTRIBUIÇÃO, 500KVA, TRIFÁSICO, 60 HZ, CLASSE 15 KV, IMERSO EM ÓLEO MINERAL, INSTALAÇÃO EM SOLO (NÃO INCLUSO ABRIGO) - FORNECIMENTO E INSTALAÇÃO. AF_02/2022</t>
  </si>
  <si>
    <t>57.111,02</t>
  </si>
  <si>
    <t>TRANSFORMADOR DE DISTRIBUIÇÃO, 750 KVA, TRIFÁSICO, 60 HZ, CLASSE 15 KV, IMERSO EM ÓLEO MINERAL, INSTALAÇÃO EM SOLO (NÃO INCLUSO ABRIGO) - FORNECIMENTO E INSTALAÇÃO. AF_02/2022</t>
  </si>
  <si>
    <t>78.213,83</t>
  </si>
  <si>
    <t>TRANSFORMADOR DE DISTRIBUIÇÃO, 1000 KVA, TRIFÁSICO, 60 HZ, CLASSE 15 KV, IMERSO EM ÓLEO MINERAL, INSTALAÇÃO EM SOLO (NÃO INCLUSO ABRIGO) - FORNECIMENTO E INSTALAÇÃO. AF_02/2022</t>
  </si>
  <si>
    <t>109.322,79</t>
  </si>
  <si>
    <t>164,07</t>
  </si>
  <si>
    <t>193,15</t>
  </si>
  <si>
    <t>183,66</t>
  </si>
  <si>
    <t>219,05</t>
  </si>
  <si>
    <t>198,80</t>
  </si>
  <si>
    <t>200,97</t>
  </si>
  <si>
    <t>257,63</t>
  </si>
  <si>
    <t>240,55</t>
  </si>
  <si>
    <t>260,13</t>
  </si>
  <si>
    <t>295,58</t>
  </si>
  <si>
    <t>41,04</t>
  </si>
  <si>
    <t>97,15</t>
  </si>
  <si>
    <t>127,47</t>
  </si>
  <si>
    <t>168,19</t>
  </si>
  <si>
    <t>69,60</t>
  </si>
  <si>
    <t>97,66</t>
  </si>
  <si>
    <t>65,05</t>
  </si>
  <si>
    <t>78,13</t>
  </si>
  <si>
    <t>116,82</t>
  </si>
  <si>
    <t>124,85</t>
  </si>
  <si>
    <t>184,72</t>
  </si>
  <si>
    <t>PLACA DE CONCRETO PRÉ-MOLDADO COMO PROTEÇÃO MECÂNICA ADICIONAL NO REATERRO PARA REDE ENTERRADA DE DISTRIBUIÇÃO DE ENERGIA ELÉTRICA - FORNECIMENTO E INSTALAÇÃO. AF_12/2021</t>
  </si>
  <si>
    <t>3.474,56</t>
  </si>
  <si>
    <t>CONCRETAGEM COMO PROTEÇÃO MECÂNICA ADICIONAL NO REATERRO PARA REDE ENTERRADA DE DISTRIBUIÇÃO DE ENERGIA ELÉTRICA - FORNECIMENTO E INSTALAÇÃO. AF_12/2021</t>
  </si>
  <si>
    <t>798,23</t>
  </si>
  <si>
    <t>1.383,37</t>
  </si>
  <si>
    <t>719,75</t>
  </si>
  <si>
    <t>777,45</t>
  </si>
  <si>
    <t>238,98</t>
  </si>
  <si>
    <t>277,45</t>
  </si>
  <si>
    <t>325,52</t>
  </si>
  <si>
    <t>373,60</t>
  </si>
  <si>
    <t>1.726,37</t>
  </si>
  <si>
    <t>514,53</t>
  </si>
  <si>
    <t>434,75</t>
  </si>
  <si>
    <t>310,92</t>
  </si>
  <si>
    <t>3.333,30</t>
  </si>
  <si>
    <t>154,34</t>
  </si>
  <si>
    <t>5,39</t>
  </si>
  <si>
    <t>6,92</t>
  </si>
  <si>
    <t>37,40</t>
  </si>
  <si>
    <t>4,27</t>
  </si>
  <si>
    <t>8,51</t>
  </si>
  <si>
    <t>21,71</t>
  </si>
  <si>
    <t>16,47</t>
  </si>
  <si>
    <t>1,61</t>
  </si>
  <si>
    <t>2,47</t>
  </si>
  <si>
    <t>4,23</t>
  </si>
  <si>
    <t>14,45</t>
  </si>
  <si>
    <t>25,74</t>
  </si>
  <si>
    <t>48,52</t>
  </si>
  <si>
    <t>593,25</t>
  </si>
  <si>
    <t>131,24</t>
  </si>
  <si>
    <t>236,79</t>
  </si>
  <si>
    <t>364,13</t>
  </si>
  <si>
    <t>522,68</t>
  </si>
  <si>
    <t>581,89</t>
  </si>
  <si>
    <t>334,93</t>
  </si>
  <si>
    <t>802,27</t>
  </si>
  <si>
    <t>AR CONDICIONADO SPLIT INVERTER, HI-WALL (PAREDE), 9000 BTU/H, CICLO FRIO - FORNECIMENTO E INSTALAÇÃO. AF_11/2021_P</t>
  </si>
  <si>
    <t>2.166,77</t>
  </si>
  <si>
    <t>AR CONDICIONADO SPLIT ON/OFF, HI-WALL (PAREDE), 9000 BTUS/H, CICLO FRIO - FORNECIMENTO E INSTALAÇÃO. AF_11/2021_P</t>
  </si>
  <si>
    <t>1.715,52</t>
  </si>
  <si>
    <t>AR CONDICIONADO SPLIT ON/OFF, HI-WALL (PAREDE), 9000 BTUS/H, CICLO QUENTE/FRIO - FORNECIMENTO E INSTALAÇÃO. AF_11/2021_P</t>
  </si>
  <si>
    <t>1.868,13</t>
  </si>
  <si>
    <t>AR CONDICIONADO SPLIT INVERTER, HI-WALL (PAREDE), 12000 BTU/H, CICLO FRIO - FORNECIMENTO E INSTALAÇÃO. AF_11/2021_P</t>
  </si>
  <si>
    <t>2.401,48</t>
  </si>
  <si>
    <t>AR CONDICIONADO SPLIT ON/OFF, HI-WALL (PAREDE), 12000 BTUS/H, CICLO FRIO - FORNECIMENTO E INSTALAÇÃO. AF_11/2021_P</t>
  </si>
  <si>
    <t>1.968,05</t>
  </si>
  <si>
    <t>AR CONDICIONADO SPLIT ON/OFF, HI-WALL (PAREDE), 12000 BTUS/H, CICLO QUENTE/FRIO - FORNECIMENTO E INSTALAÇÃO. AF_11/2021_P</t>
  </si>
  <si>
    <t>2.112,07</t>
  </si>
  <si>
    <t>AR CONDICIONADO SPLIT INVERTER, HI-WALL (PAREDE), 18000 BTU/H, CICLO FRIO - FORNECIMENTO E INSTALAÇÃO. AF_11/2021_P</t>
  </si>
  <si>
    <t>3.475,44</t>
  </si>
  <si>
    <t>AR CONDICIONADO SPLIT ON/OFF, HI-WALL (PAREDE), 18000 BTUS/H, CICLO FRIO - FORNECIMENTO E INSTALAÇÃO. AF_11/2021_P</t>
  </si>
  <si>
    <t>2.751,54</t>
  </si>
  <si>
    <t>AR CONDICIONADO SPLIT ON/OFF, HI-WALL (PAREDE), 18000 BTUS/H, CICLO QUENTE/FRIO - FORNECIMENTO E INSTALAÇÃO. AF_11/2021_P</t>
  </si>
  <si>
    <t>3.043,47</t>
  </si>
  <si>
    <t>AR CONDICIONADO SPLIT INVERTER, HI-WALL (PAREDE), 24000 BTU/H, CICLO FRIO - FORNECIMENTO E INSTALAÇÃO. AF_11/2021_P</t>
  </si>
  <si>
    <t>4.726,67</t>
  </si>
  <si>
    <t>AR CONDICIONADO SPLIT ON/OFF, HI-WALL (PAREDE), 24000 BTUS/H, CICLO FRIO - FORNECIMENTO E INSTALAÇÃO. AF_11/2021_P</t>
  </si>
  <si>
    <t>3.543,18</t>
  </si>
  <si>
    <t>AR CONDICIONADO SPLIT ON/OFF, HI-WALL (PAREDE), 24000 BTUS/H, CICLO QUENTE/FRIO - FORNECIMENTO E INSTALAÇÃO. AF_11/2021_P</t>
  </si>
  <si>
    <t>3.960,74</t>
  </si>
  <si>
    <t>AR CONDICIONADO SPLIT INVERTER, PISO TETO, 18000 BTU/H, CICLO FRIO - FORNECIMENTO E INSTALAÇÃO. AF_11/2021_P</t>
  </si>
  <si>
    <t>8.760,29</t>
  </si>
  <si>
    <t>AR CONDICIONADO SPLIT ON/OFF, PISO TETO, 18.000 BTU/H, CICLO FRIO - FORNECIMENTO E INSTALAÇÃO. AF_11/2021_P</t>
  </si>
  <si>
    <t>5.020,40</t>
  </si>
  <si>
    <t>AR CONDICIONADO SPLIT INVERTER, PISO TETO, 24000 BTU/H, CICLO FRIO - FORNECIMENTO E INSTALAÇÃO. AF_11/2021_P</t>
  </si>
  <si>
    <t>9.789,24</t>
  </si>
  <si>
    <t>AR CONDICIONADO SPLIT ON/OFF, PISO TETO, 24.000 BTU/H, CICLO FRIO - FORNECIMENTO E INSTALAÇÃO. AF_11/2021_P</t>
  </si>
  <si>
    <t>5.295,73</t>
  </si>
  <si>
    <t>AR CONDICIONADO SPLIT INVERTER, PISO TETO, 24000 BTU/H, QUENTE/FRIO - FORNECIMENTO E INSTALAÇÃO. AF_11/2021_P</t>
  </si>
  <si>
    <t>5.438,73</t>
  </si>
  <si>
    <t>AR CONDICIONADO SPLIT INVERTER, PISO TETO, 36000 BTU/H, CICLO FRIO - FORNECIMENTO E INSTALAÇÃO. AF_11/2021_P</t>
  </si>
  <si>
    <t>11.040,07</t>
  </si>
  <si>
    <t>AR CONDICIONADO SPLIT ON/OFF, PISO TETO, 36.000 BTU/H, CICLO FRIO - FORNECIMENTO E INSTALAÇÃO. AF_11/2021_P</t>
  </si>
  <si>
    <t>6.945,88</t>
  </si>
  <si>
    <t>AR CONDICIONADO SPLIT INVERTER, PISO TETO, 48000 BTU/H, CICLO FRIO - FORNECIMENTO E INSTALAÇÃO. AF_11/2021_P</t>
  </si>
  <si>
    <t>15.288,76</t>
  </si>
  <si>
    <t>AR CONDICIONADO SPLIT ON/OFF, PISO TETO, 48.000 BTU/H, CICLO FRIO - FORNECIMENTO E INSTALAÇÃO. AF_11/2021_P</t>
  </si>
  <si>
    <t>8.585,40</t>
  </si>
  <si>
    <t>AR CONDICIONADO SPLIT INVERTER, PISO TETO, APRESENTANDO ENTRE 54000 E 58000 BTU/H, CICLO FRIO - FORNECIMENTO E INSTALAÇÃO. AF_11/2021_P</t>
  </si>
  <si>
    <t>18.426,47</t>
  </si>
  <si>
    <t>AR CONDICIONADO SPLIT ON/OFF, PISO TETO, 60.000 BTU/H, CICLO FRIO - FORNECIMENTO E INSTALAÇÃO. AF_11/2021_P</t>
  </si>
  <si>
    <t>9.585,31</t>
  </si>
  <si>
    <t>AR CONDICIONADO SPLIT ON/OFF, CASSETE (TETO), FRIO 4 VIAS 18000 BTU/H - FORNECIMENTO E INSTALAÇÃO. AF_11/2021_P</t>
  </si>
  <si>
    <t>5.490,75</t>
  </si>
  <si>
    <t>AR CONDICIONADO SPLIT ON/OFF, CASSETE (TETO), 18000 BTU/H, CICLO QUENTE/FRIO - FORNECIMENTO E INSTALAÇÃO. AF_11/2021_P</t>
  </si>
  <si>
    <t>6.509,25</t>
  </si>
  <si>
    <t>AR CONDICIONADO SPLIT ON/OFF, CASSETE (TETO), FRIO 4 VIAS 24000 BTU/H - FORNECIMENTO E INSTALAÇÃO. AF_11/2021_P</t>
  </si>
  <si>
    <t>6.739,32</t>
  </si>
  <si>
    <t>AR CONDICIONADO SPLIT ON/OFF, CASSETE (TETO), 24000 BTU/H, CICLO QUENTE/FRIO - FORNECIMENTO E INSTALAÇÃO. AF_11/2021_P</t>
  </si>
  <si>
    <t>6.993,76</t>
  </si>
  <si>
    <t>AR CONDICIONADO SPLIT ON/OFF, CASSETE (TETO), FRIO 4 VIAS 36000 BTU/H - FORNECIMENTO E INSTALAÇÃO. AF_11/2021_P</t>
  </si>
  <si>
    <t>9.893,48</t>
  </si>
  <si>
    <t>AR CONDICIONADO SPLIT ON/OFF, CASSETE (TETO), 36000 BTU/H, CICLO QUENTE/FRIO - FORNECIMENTO E INSTALAÇÃO. AF_11/2021_P</t>
  </si>
  <si>
    <t>10.217,04</t>
  </si>
  <si>
    <t>AR CONDICIONADO SPLIT ON/OFF, CASSETE (TETO), FRIO 4 VIAS 48000 BTU/H - FORNECIMENTO E INSTALAÇÃO. AF_11/2021_P</t>
  </si>
  <si>
    <t>10.485,89</t>
  </si>
  <si>
    <t>AR CONDICIONADO SPLIT ON/OFF, CASSETE (TETO), 48000 BTU/H, CICLO QUENTE/FRIO - FORNECIMENTO E INSTALAÇÃO. AF_11/2021_P</t>
  </si>
  <si>
    <t>12.007,63</t>
  </si>
  <si>
    <t>AR CONDICIONADO SPLIT ON/OFF, CASSETE (TETO), FRIO 4 VIAS 60000 BTU/H - FORNECIMENTO E INSTALAÇÃO. AF_11/2021_P</t>
  </si>
  <si>
    <t>11.945,50</t>
  </si>
  <si>
    <t>AR CONDICIONADO SPLIT ON/OFF, CASSETE (TETO), 60000 BTU/H, CICLO QUENTE/FRIO - FORNECIMENTO E INSTALAÇÃO. AF_11/2021_P</t>
  </si>
  <si>
    <t>12.534,06</t>
  </si>
  <si>
    <t>AR CONDICIONADO SPLITÃO 10 TR - FORNECIMENTO E INSTALAÇÃO. AF_11/2021_P</t>
  </si>
  <si>
    <t>23.109,76</t>
  </si>
  <si>
    <t>AR CONDICIONADO SPLITÃO 15 TR - FORNECIMENTO E INSTALAÇÃO. AF_11/2021_P</t>
  </si>
  <si>
    <t>29.577,20</t>
  </si>
  <si>
    <t>RASGO E CHUMBAMENTO EM ALVENARIA PARA TUBOS DE SPLIT PAREDE DE 9000 A 24000 BTUS/H. AF_11/2021</t>
  </si>
  <si>
    <t>19,97</t>
  </si>
  <si>
    <t>TUBO EM COBRE FLEXÍVEL, DN 1/4", COM ISOLAMENTO, INSTALADO EM FORRO, PARA RAMAL DE ALIMENTAÇÃO DE AR CONDICIONADO, INCLUSO FIXADOR. AF_11/2021</t>
  </si>
  <si>
    <t>37,27</t>
  </si>
  <si>
    <t>TUBO EM COBRE FLEXÍVEL, DN 3/8", COM ISOLAMENTO, INSTALADO EM FORRO, PARA RAMAL DE ALIMENTAÇÃO DE AR CONDICIONADO, INCLUSO FIXADOR. AF_11/2021</t>
  </si>
  <si>
    <t>60,75</t>
  </si>
  <si>
    <t>TUBO EM COBRE FLEXÍVEL, DN 1/2", COM ISOLAMENTO, INSTALADO EM FORRO, PARA RAMAL DE ALIMENTAÇÃO DE AR CONDICIONADO, INCLUSO FIXADOR. AF_11/2021</t>
  </si>
  <si>
    <t>75,40</t>
  </si>
  <si>
    <t>TUBO EM COBRE FLEXÍVEL, DN 5/8", COM ISOLAMENTO, INSTALADO EM FORRO, PARA RAMAL DE ALIMENTAÇÃO DE AR CONDICIONADO, INCLUSO FIXADOR. AF_11/2021</t>
  </si>
  <si>
    <t>8.126,27</t>
  </si>
  <si>
    <t>15.022,80</t>
  </si>
  <si>
    <t>598,21</t>
  </si>
  <si>
    <t>1.000,95</t>
  </si>
  <si>
    <t>2.977,26</t>
  </si>
  <si>
    <t>47,45</t>
  </si>
  <si>
    <t>2.156,06</t>
  </si>
  <si>
    <t>36,63</t>
  </si>
  <si>
    <t>19,30</t>
  </si>
  <si>
    <t>34,88</t>
  </si>
  <si>
    <t>57,60</t>
  </si>
  <si>
    <t>71,67</t>
  </si>
  <si>
    <t>29,02</t>
  </si>
  <si>
    <t>49,99</t>
  </si>
  <si>
    <t>27,32</t>
  </si>
  <si>
    <t>40,83</t>
  </si>
  <si>
    <t>69,82</t>
  </si>
  <si>
    <t>52,40</t>
  </si>
  <si>
    <t>67,25</t>
  </si>
  <si>
    <t>41,92</t>
  </si>
  <si>
    <t>60,97</t>
  </si>
  <si>
    <t>141,81</t>
  </si>
  <si>
    <t>223,82</t>
  </si>
  <si>
    <t>69,39</t>
  </si>
  <si>
    <t>52,53</t>
  </si>
  <si>
    <t>39,31</t>
  </si>
  <si>
    <t>50,33</t>
  </si>
  <si>
    <t>52,15</t>
  </si>
  <si>
    <t>79,58</t>
  </si>
  <si>
    <t>104,59</t>
  </si>
  <si>
    <t>68,67</t>
  </si>
  <si>
    <t>101,89</t>
  </si>
  <si>
    <t>79,91</t>
  </si>
  <si>
    <t>85,80</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</si>
  <si>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</si>
  <si>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</si>
  <si>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</si>
  <si>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119,01</t>
  </si>
  <si>
    <t>TUBO EM COBRE RÍGIDO, DN 42 MM, CLASSE E, SEM ISOLAMENTO, INSTALADO EM PRUMADA DE HIDRÁULICA PREDIAL - FORNECIMENTO E INSTALAÇÃO. AF_04/2022</t>
  </si>
  <si>
    <t>160,14</t>
  </si>
  <si>
    <t>TUBO EM COBRE RÍGIDO, DN 54 MM, CLASSE E, SEM ISOLAMENTO, INSTALADO EM PRUMADA DE HIDRÁULICA PREDIAL - FORNECIMENTO E INSTALAÇÃO. AF_04/2022</t>
  </si>
  <si>
    <t>231,49</t>
  </si>
  <si>
    <t>TUBO EM COBRE RÍGIDO, DN 66 MM, CLASSE E, SEM ISOLAMENTO, INSTALADO EM PRUMADA DE HIDRÁULICA PREDIAL - FORNECIMENTO E INSTALAÇÃO. AF_04/2022</t>
  </si>
  <si>
    <t>325,01</t>
  </si>
  <si>
    <t>TUBO EM COBRE RÍGIDO, DN 22 MM, CLASSE E, COM ISOLAMENTO, INSTALADO EM PRUMADA DE HIDRÁULICA PREDIAL - FORNECIMENTO E INSTALAÇÃO. AF_04/2022</t>
  </si>
  <si>
    <t>163,60</t>
  </si>
  <si>
    <t>TUBO EM COBRE RÍGIDO, DN 28 MM, CLASSE E, COM ISOLAMENTO, INSTALADO EM PRUMADA DE HIDRÁULICA PREDIAL - FORNECIMENTO E INSTALAÇÃO. AF_04/2022</t>
  </si>
  <si>
    <t>185,15</t>
  </si>
  <si>
    <t>TUBO EM COBRE RÍGIDO, DN 35 MM, CLASSE E, COM ISOLAMENTO, INSTALADO EM PRUMADA DE HIDRÁULICA PREDIAL - FORNECIMENTO E INSTALAÇÃO. AF_04/2022</t>
  </si>
  <si>
    <t>248,95</t>
  </si>
  <si>
    <t>TUBO EM COBRE RÍGIDO, DN 42 MM, CLASSE E, COM ISOLAMENTO, INSTALADO EM PRUMADA DE HIDRÁULICA PREDIAL - FORNECIMENTO E INSTALAÇÃO. AF_04/2022</t>
  </si>
  <si>
    <t>308,26</t>
  </si>
  <si>
    <t>TUBO EM COBRE RÍGIDO, DN 54 MM, CLASSE E, COM ISOLAMENTO, INSTALADO EM PRUMADA DE HIDRÁULICA PREDIAL - FORNECIMENTO E INSTALAÇÃO. AF_04/2022</t>
  </si>
  <si>
    <t>408,54</t>
  </si>
  <si>
    <t>TUBO EM COBRE RÍGIDO, DN 66 MM, CLASSE E, COM ISOLAMENTO, INSTALADO EM PRUMADA DE HIDRÁULICA PREDIAL - FORNECIMENTO E INSTALAÇÃO. AF_04/2022</t>
  </si>
  <si>
    <t>504,53</t>
  </si>
  <si>
    <t>TUBO EM COBRE RÍGIDO, DN 15 MM, CLASSE E, SEM ISOLAMENTO, INSTALADO EM RAMAL DE DISTRIBUIÇÃO DE HIDRÁULICA PREDIAL - FORNECIMENTO E INSTALAÇÃO. AF_04/2022</t>
  </si>
  <si>
    <t>43,86</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</si>
  <si>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</si>
  <si>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</si>
  <si>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88,96</t>
  </si>
  <si>
    <t>TUBO EM COBRE RÍGIDO, DN 15 MM, CLASSE E, COM ISOLAMENTO, INSTALADO EM RAMAL DE DISTRIBUIÇÃO DE HIDRÁULICA PREDIAL - FORNECIMENTO E INSTALAÇÃO. AF_04/2022</t>
  </si>
  <si>
    <t>67,93</t>
  </si>
  <si>
    <t>TUBO EM COBRE RÍGIDO, DN 22 MM, CLASSE E, COM ISOLAMENTO, INSTALADO EM RAMAL DE DISTRIBUIÇÃO DE HIDRÁULICA PREDIAL - FORNECIMENTO E INSTALAÇÃO. AF_04/2022</t>
  </si>
  <si>
    <t>173,06</t>
  </si>
  <si>
    <t>TUBO EM COBRE RÍGIDO, DN 28 MM, CLASSE E, COM ISOLAMENTO, INSTALADO EM RAMAL DE DISTRIBUIÇÃO DE HIDRÁULICA PREDIAL - FORNECIMENTO E INSTALAÇÃO. AF_04/2022</t>
  </si>
  <si>
    <t>194,90</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</si>
  <si>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</si>
  <si>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</si>
  <si>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93,50</t>
  </si>
  <si>
    <t>TUBO EM COBRE RÍGIDO, DN 28 MM, CLASSE E, SEM ISOLAMENTO, INSTALADO EM RAMAL E SUB-RAMAL DE HIDRÁULICA PREDIAL - FORNECIMENTO E INSTALAÇÃO. AF_04/2022</t>
  </si>
  <si>
    <t>119,34</t>
  </si>
  <si>
    <t>TUBO EM COBRE RÍGIDO, DN 15 MM, CLASSE E, COM ISOLAMENTO, INSTALADO EM RAMAL E SUB-RAMAL DE HIDRÁULICA PREDIAL - FORNECIMENTO E INSTALAÇÃO. AF_04/2022</t>
  </si>
  <si>
    <t>77,79</t>
  </si>
  <si>
    <t>TUBO EM COBRE RÍGIDO, DN 22 MM, CLASSE E, COM ISOLAMENTO, INSTALADO EM RAMAL E SUB-RAMAL DE HIDRÁULICA PREDIAL - FORNECIMENTO E INSTALAÇÃO. AF_04/2022</t>
  </si>
  <si>
    <t>192,28</t>
  </si>
  <si>
    <t>TUBO EM COBRE RÍGIDO, DN 28 MM, CLASSE E, COM ISOLAMENTO, INSTALADO EM RAMAL E SUB-RAMAL DE HIDRÁULICA PREDIAL - FORNECIMENTO E INSTALAÇÃO. AF_04/2022</t>
  </si>
  <si>
    <t>222,15</t>
  </si>
  <si>
    <t>147,02</t>
  </si>
  <si>
    <t>194,19</t>
  </si>
  <si>
    <t>135,48</t>
  </si>
  <si>
    <t>202,03</t>
  </si>
  <si>
    <t>131,42</t>
  </si>
  <si>
    <t>159,00</t>
  </si>
  <si>
    <t>206,27</t>
  </si>
  <si>
    <t>61,05</t>
  </si>
  <si>
    <t>81,53</t>
  </si>
  <si>
    <t>110,35</t>
  </si>
  <si>
    <t>175,90</t>
  </si>
  <si>
    <t>72,44</t>
  </si>
  <si>
    <t>83,43</t>
  </si>
  <si>
    <t>116,70</t>
  </si>
  <si>
    <t>190,27</t>
  </si>
  <si>
    <t>65,57</t>
  </si>
  <si>
    <t>114,88</t>
  </si>
  <si>
    <t>180,42</t>
  </si>
  <si>
    <t>88,92</t>
  </si>
  <si>
    <t>122,19</t>
  </si>
  <si>
    <t>195,86</t>
  </si>
  <si>
    <t>50,00</t>
  </si>
  <si>
    <t>47,11</t>
  </si>
  <si>
    <t>91,06</t>
  </si>
  <si>
    <t>128,96</t>
  </si>
  <si>
    <t>152,22</t>
  </si>
  <si>
    <t>215,39</t>
  </si>
  <si>
    <t>247,87</t>
  </si>
  <si>
    <t>333,61</t>
  </si>
  <si>
    <t>456,23</t>
  </si>
  <si>
    <t>653,01</t>
  </si>
  <si>
    <t>12,56</t>
  </si>
  <si>
    <t>27,10</t>
  </si>
  <si>
    <t>29,50</t>
  </si>
  <si>
    <t>68,80</t>
  </si>
  <si>
    <t>91,44</t>
  </si>
  <si>
    <t>128,48</t>
  </si>
  <si>
    <t>28,10</t>
  </si>
  <si>
    <t>40,92</t>
  </si>
  <si>
    <t>50,68</t>
  </si>
  <si>
    <t>66,06</t>
  </si>
  <si>
    <t>145,02</t>
  </si>
  <si>
    <t>253,26</t>
  </si>
  <si>
    <t>36,52</t>
  </si>
  <si>
    <t>48,39</t>
  </si>
  <si>
    <t>21,91</t>
  </si>
  <si>
    <t>39,75</t>
  </si>
  <si>
    <t>19,31</t>
  </si>
  <si>
    <t>57,57</t>
  </si>
  <si>
    <t>94,11</t>
  </si>
  <si>
    <t>132,20</t>
  </si>
  <si>
    <t>229,86</t>
  </si>
  <si>
    <t>25,53</t>
  </si>
  <si>
    <t>69,73</t>
  </si>
  <si>
    <t>130,21</t>
  </si>
  <si>
    <t>192,06</t>
  </si>
  <si>
    <t>262,88</t>
  </si>
  <si>
    <t>10,20</t>
  </si>
  <si>
    <t>25,10</t>
  </si>
  <si>
    <t>33,75</t>
  </si>
  <si>
    <t>46,06</t>
  </si>
  <si>
    <t>61,21</t>
  </si>
  <si>
    <t>131,55</t>
  </si>
  <si>
    <t>21,32</t>
  </si>
  <si>
    <t>74,04</t>
  </si>
  <si>
    <t>135,93</t>
  </si>
  <si>
    <t>188,85</t>
  </si>
  <si>
    <t>246,24</t>
  </si>
  <si>
    <t>13,42</t>
  </si>
  <si>
    <t>29,36</t>
  </si>
  <si>
    <t>32,90</t>
  </si>
  <si>
    <t>70,86</t>
  </si>
  <si>
    <t>86,51</t>
  </si>
  <si>
    <t>33,29</t>
  </si>
  <si>
    <t>56,77</t>
  </si>
  <si>
    <t>71,42</t>
  </si>
  <si>
    <t>87,13</t>
  </si>
  <si>
    <t>TUBO EM COBRE RÍGIDO, DN 22 MM, CLASSE A, SEM ISOLAMENTO, INSTALADO EM PRUMADA DE GÁS COMBUSTÍVEL - FORNECIMENTO E INSTALAÇÃO. AF_04/2022</t>
  </si>
  <si>
    <t>93,32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</si>
  <si>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</si>
  <si>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</si>
  <si>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178,61</t>
  </si>
  <si>
    <t>TUBO EM COBRE RÍGIDO, DN 42 MM, CLASSE A, SEM ISOLAMENTO, INSTALADO EM PRUMADA DE GÁS COMBUSTÍVEL - FORNECIMENTO E INSTALAÇÃO. AF_04/2022</t>
  </si>
  <si>
    <t>214,92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</si>
  <si>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</si>
  <si>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</si>
  <si>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232,92</t>
  </si>
  <si>
    <t>112,43</t>
  </si>
  <si>
    <t>155,27</t>
  </si>
  <si>
    <t>223,75</t>
  </si>
  <si>
    <t>271,67</t>
  </si>
  <si>
    <t>375,58</t>
  </si>
  <si>
    <t>486,68</t>
  </si>
  <si>
    <t>74,37</t>
  </si>
  <si>
    <t>117,86</t>
  </si>
  <si>
    <t>161,09</t>
  </si>
  <si>
    <t>86,29</t>
  </si>
  <si>
    <t>138,34</t>
  </si>
  <si>
    <t>189,02</t>
  </si>
  <si>
    <t>58,67</t>
  </si>
  <si>
    <t>64,10</t>
  </si>
  <si>
    <t>76,58</t>
  </si>
  <si>
    <t>634,43</t>
  </si>
  <si>
    <t>20,72</t>
  </si>
  <si>
    <t>39,58</t>
  </si>
  <si>
    <t>53,15</t>
  </si>
  <si>
    <t>30,54</t>
  </si>
  <si>
    <t>53,70</t>
  </si>
  <si>
    <t>37,96</t>
  </si>
  <si>
    <t>51,17</t>
  </si>
  <si>
    <t>49,31</t>
  </si>
  <si>
    <t>275,56</t>
  </si>
  <si>
    <t>476,09</t>
  </si>
  <si>
    <t>225,99</t>
  </si>
  <si>
    <t>258,19</t>
  </si>
  <si>
    <t>212,52</t>
  </si>
  <si>
    <t>355,93</t>
  </si>
  <si>
    <t>458,70</t>
  </si>
  <si>
    <t>258,63</t>
  </si>
  <si>
    <t>482,56</t>
  </si>
  <si>
    <t>232,46</t>
  </si>
  <si>
    <t>264,66</t>
  </si>
  <si>
    <t>218,99</t>
  </si>
  <si>
    <t>365,66</t>
  </si>
  <si>
    <t>471,67</t>
  </si>
  <si>
    <t>TUBO EM COBRE RÍGIDO, DN 15 MM, CLASSE E, SEM ISOLAMENTO, INSTALADO EM RAMAL E SUB-RAMAL DE GÁS COMBUSTÍVEL - FORNECIMENTO E INSTALAÇÃO. AF_04/2022</t>
  </si>
  <si>
    <t>46,35</t>
  </si>
  <si>
    <t>TUBO EM COBRE RÍGIDO, DN 22 MM, CLASSE E, SEM ISOLAMENTO, INSTALADO EM RAMAL E SUB-RAMAL DE GÁS COMBUSTÍVEL - FORNECIMENTO E INSTALAÇÃO. AF_04/2022</t>
  </si>
  <si>
    <t>79,69</t>
  </si>
  <si>
    <t>TUBO EM COBRE RÍGIDO, DN 28 MM, CLASSE E, SEM ISOLAMENTO, INSTALADO EM RAMAL E SUB-RAMAL DE GÁS COMBUSTÍVEL - FORNECIMENTO E INSTALAÇÃO. AF_04/2022</t>
  </si>
  <si>
    <t>96,49</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</si>
  <si>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</si>
  <si>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</si>
  <si>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112,55</t>
  </si>
  <si>
    <t>TUBO EM COBRE RÍGIDO, DN 28 MM, CLASSE A, SEM ISOLAMENTO, INSTALADO EM RAMAL E SUB-RAMAL DE GÁS MEDICINAL - FORNECIMENTO E INSTALAÇÃO. AF_04/2022</t>
  </si>
  <si>
    <t>141,93</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</si>
  <si>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</si>
  <si>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</si>
  <si>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</si>
  <si>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107,62</t>
  </si>
  <si>
    <t>TUBO EM COBRE RÍGIDO, DN 15 MM, CLASSE E, COM ISOLAMENTO, INSTALADO EM RAMAL E SUB-RAMAL DE AQUECIMENTO SOLAR - FORNECIMENTO E INSTALAÇÃO. AF_04/2022</t>
  </si>
  <si>
    <t>78,35</t>
  </si>
  <si>
    <t>TUBO EM COBRE RÍGIDO, DN 22 MM, CLASSE E, COM ISOLAMENTO, INSTALADO EM RAMAL E SUB-RAMAL DE AQUECIMENTO SOLAR - FORNECIMENTO E INSTALAÇÃO. AF_04/2022</t>
  </si>
  <si>
    <t>186,17</t>
  </si>
  <si>
    <t>TUBO EM COBRE RÍGIDO, DN 28 MM, CLASSE E, COM ISOLAMENTO, INSTALADO EM RAMAL E SUB-RAMAL DE AQUECIMENTO SOLAR - FORNECIMENTO E INSTALAÇÃO. AF_04/2022</t>
  </si>
  <si>
    <t>210,31</t>
  </si>
  <si>
    <t>8,95</t>
  </si>
  <si>
    <t>17,49</t>
  </si>
  <si>
    <t>15,69</t>
  </si>
  <si>
    <t>6,78</t>
  </si>
  <si>
    <t>11,31</t>
  </si>
  <si>
    <t>7,95</t>
  </si>
  <si>
    <t>20,44</t>
  </si>
  <si>
    <t>11,79</t>
  </si>
  <si>
    <t>10,94</t>
  </si>
  <si>
    <t>40,75</t>
  </si>
  <si>
    <t>32,88</t>
  </si>
  <si>
    <t>12,44</t>
  </si>
  <si>
    <t>17,52</t>
  </si>
  <si>
    <t>38,47</t>
  </si>
  <si>
    <t>6,01</t>
  </si>
  <si>
    <t>6,48</t>
  </si>
  <si>
    <t>8,29</t>
  </si>
  <si>
    <t>5,61</t>
  </si>
  <si>
    <t>13,76</t>
  </si>
  <si>
    <t>18,15</t>
  </si>
  <si>
    <t>9,50</t>
  </si>
  <si>
    <t>13,56</t>
  </si>
  <si>
    <t>8,20</t>
  </si>
  <si>
    <t>38,01</t>
  </si>
  <si>
    <t>30,14</t>
  </si>
  <si>
    <t>8,54</t>
  </si>
  <si>
    <t>7,72</t>
  </si>
  <si>
    <t>8,62</t>
  </si>
  <si>
    <t>14,98</t>
  </si>
  <si>
    <t>10,86</t>
  </si>
  <si>
    <t>29,37</t>
  </si>
  <si>
    <t>25,65</t>
  </si>
  <si>
    <t>43,87</t>
  </si>
  <si>
    <t>61,14</t>
  </si>
  <si>
    <t>39,73</t>
  </si>
  <si>
    <t>137,49</t>
  </si>
  <si>
    <t>11,60</t>
  </si>
  <si>
    <t>103,38</t>
  </si>
  <si>
    <t>86,79</t>
  </si>
  <si>
    <t>58,14</t>
  </si>
  <si>
    <t>162,07</t>
  </si>
  <si>
    <t>121,90</t>
  </si>
  <si>
    <t>28,90</t>
  </si>
  <si>
    <t>42,64</t>
  </si>
  <si>
    <t>91,68</t>
  </si>
  <si>
    <t>48,60</t>
  </si>
  <si>
    <t>17,00</t>
  </si>
  <si>
    <t>39,43</t>
  </si>
  <si>
    <t>62,99</t>
  </si>
  <si>
    <t>6,93</t>
  </si>
  <si>
    <t>15,65</t>
  </si>
  <si>
    <t>16,98</t>
  </si>
  <si>
    <t>23,74</t>
  </si>
  <si>
    <t>27,17</t>
  </si>
  <si>
    <t>70,58</t>
  </si>
  <si>
    <t>14,99</t>
  </si>
  <si>
    <t>21,09</t>
  </si>
  <si>
    <t>59,13</t>
  </si>
  <si>
    <t>51,00</t>
  </si>
  <si>
    <t>83,01</t>
  </si>
  <si>
    <t>80,67</t>
  </si>
  <si>
    <t>10,04</t>
  </si>
  <si>
    <t>143,69</t>
  </si>
  <si>
    <t>44,05</t>
  </si>
  <si>
    <t>26,65</t>
  </si>
  <si>
    <t>40,39</t>
  </si>
  <si>
    <t>37,19</t>
  </si>
  <si>
    <t>145,25</t>
  </si>
  <si>
    <t>118,92</t>
  </si>
  <si>
    <t>195,50</t>
  </si>
  <si>
    <t>39,82</t>
  </si>
  <si>
    <t>48,16</t>
  </si>
  <si>
    <t>20,32</t>
  </si>
  <si>
    <t>24,45</t>
  </si>
  <si>
    <t>111,99</t>
  </si>
  <si>
    <t>25,08</t>
  </si>
  <si>
    <t>41,01</t>
  </si>
  <si>
    <t>220,83</t>
  </si>
  <si>
    <t>78,54</t>
  </si>
  <si>
    <t>334,31</t>
  </si>
  <si>
    <t>53,30</t>
  </si>
  <si>
    <t>8,01</t>
  </si>
  <si>
    <t>23,20</t>
  </si>
  <si>
    <t>56,01</t>
  </si>
  <si>
    <t>102,88</t>
  </si>
  <si>
    <t>88,85</t>
  </si>
  <si>
    <t>157,30</t>
  </si>
  <si>
    <t>23,02</t>
  </si>
  <si>
    <t>21,46</t>
  </si>
  <si>
    <t>34,38</t>
  </si>
  <si>
    <t>38,24</t>
  </si>
  <si>
    <t>30,23</t>
  </si>
  <si>
    <t>41,35</t>
  </si>
  <si>
    <t>24,65</t>
  </si>
  <si>
    <t>35,79</t>
  </si>
  <si>
    <t>16,32</t>
  </si>
  <si>
    <t>44,64</t>
  </si>
  <si>
    <t>18,48</t>
  </si>
  <si>
    <t>9,88</t>
  </si>
  <si>
    <t>42,35</t>
  </si>
  <si>
    <t>38,61</t>
  </si>
  <si>
    <t>69,19</t>
  </si>
  <si>
    <t>65,89</t>
  </si>
  <si>
    <t>119,05</t>
  </si>
  <si>
    <t>28,46</t>
  </si>
  <si>
    <t>44,87</t>
  </si>
  <si>
    <t>305,80</t>
  </si>
  <si>
    <t>62,47</t>
  </si>
  <si>
    <t>56,06</t>
  </si>
  <si>
    <t>236,57</t>
  </si>
  <si>
    <t>48,40</t>
  </si>
  <si>
    <t>84,72</t>
  </si>
  <si>
    <t>16,21</t>
  </si>
  <si>
    <t>79,93</t>
  </si>
  <si>
    <t>24,93</t>
  </si>
  <si>
    <t>70,27</t>
  </si>
  <si>
    <t>213,95</t>
  </si>
  <si>
    <t>28,05</t>
  </si>
  <si>
    <t>192,59</t>
  </si>
  <si>
    <t>65,39</t>
  </si>
  <si>
    <t>133,84</t>
  </si>
  <si>
    <t>33,38</t>
  </si>
  <si>
    <t>73,52</t>
  </si>
  <si>
    <t>51,52</t>
  </si>
  <si>
    <t>24,28</t>
  </si>
  <si>
    <t>8,86</t>
  </si>
  <si>
    <t>26,58</t>
  </si>
  <si>
    <t>12,57</t>
  </si>
  <si>
    <t>13,65</t>
  </si>
  <si>
    <t>21,21</t>
  </si>
  <si>
    <t>22,37</t>
  </si>
  <si>
    <t>26,96</t>
  </si>
  <si>
    <t>28,78</t>
  </si>
  <si>
    <t>28,72</t>
  </si>
  <si>
    <t>44,38</t>
  </si>
  <si>
    <t>15,68</t>
  </si>
  <si>
    <t>26,66</t>
  </si>
  <si>
    <t>40,66</t>
  </si>
  <si>
    <t>63,49</t>
  </si>
  <si>
    <t>25,61</t>
  </si>
  <si>
    <t>42,02</t>
  </si>
  <si>
    <t>59,62</t>
  </si>
  <si>
    <t>233,72</t>
  </si>
  <si>
    <t>28,51</t>
  </si>
  <si>
    <t>67,76</t>
  </si>
  <si>
    <t>92,55</t>
  </si>
  <si>
    <t>52,29</t>
  </si>
  <si>
    <t>23,22</t>
  </si>
  <si>
    <t>25,23</t>
  </si>
  <si>
    <t>102,29</t>
  </si>
  <si>
    <t>103,91</t>
  </si>
  <si>
    <t>253,46</t>
  </si>
  <si>
    <t>259,41</t>
  </si>
  <si>
    <t>298,24</t>
  </si>
  <si>
    <t>306,25</t>
  </si>
  <si>
    <t>24,32</t>
  </si>
  <si>
    <t>47,32</t>
  </si>
  <si>
    <t>53,77</t>
  </si>
  <si>
    <t>17,10</t>
  </si>
  <si>
    <t>30,43</t>
  </si>
  <si>
    <t>44,82</t>
  </si>
  <si>
    <t>64,77</t>
  </si>
  <si>
    <t>7,78</t>
  </si>
  <si>
    <t>232,43</t>
  </si>
  <si>
    <t>20,24</t>
  </si>
  <si>
    <t>17,02</t>
  </si>
  <si>
    <t>55,32</t>
  </si>
  <si>
    <t>17,06</t>
  </si>
  <si>
    <t>237,39</t>
  </si>
  <si>
    <t>84,18</t>
  </si>
  <si>
    <t>33,37</t>
  </si>
  <si>
    <t>283,80</t>
  </si>
  <si>
    <t>57,98</t>
  </si>
  <si>
    <t>44,26</t>
  </si>
  <si>
    <t>383,49</t>
  </si>
  <si>
    <t>191,08</t>
  </si>
  <si>
    <t>208,67</t>
  </si>
  <si>
    <t>276,89</t>
  </si>
  <si>
    <t>241,12</t>
  </si>
  <si>
    <t>406,53</t>
  </si>
  <si>
    <t>65,18</t>
  </si>
  <si>
    <t>83,09</t>
  </si>
  <si>
    <t>129,06</t>
  </si>
  <si>
    <t>291,04</t>
  </si>
  <si>
    <t>358,02</t>
  </si>
  <si>
    <t>43,82</t>
  </si>
  <si>
    <t>92,56</t>
  </si>
  <si>
    <t>98,13</t>
  </si>
  <si>
    <t>33,52</t>
  </si>
  <si>
    <t>208,19</t>
  </si>
  <si>
    <t>6,15</t>
  </si>
  <si>
    <t>4,54</t>
  </si>
  <si>
    <t>9,79</t>
  </si>
  <si>
    <t>32,72</t>
  </si>
  <si>
    <t>28,71</t>
  </si>
  <si>
    <t>27,77</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</si>
  <si>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</si>
  <si>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</si>
  <si>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</si>
  <si>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56,57</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</si>
  <si>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</si>
  <si>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</si>
  <si>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133,02</t>
  </si>
  <si>
    <t>COTOVELO EM COBRE, DN 66 MM, 90 GRAUS, SEM ANEL DE SOLDA, INSTALADO EM PRUMADA DE HIDRÁULICA PREDIAL - FORNECIMENTO E INSTALAÇÃO. AF_04/2022</t>
  </si>
  <si>
    <t>412,95</t>
  </si>
  <si>
    <t>LUVA EM COBRE, DN 22 MM, SEM ANEL DE SOLDA, INSTALADO EM PRUMADA DE HIDRÁULICA PREDIAL - FORNECIMENTO E INSTALAÇÃO. AF_04/2022</t>
  </si>
  <si>
    <t>LUVA EM COBRE, DN 28 MM, SEM ANEL DE SOLDA, INSTALADO EM PRUMADA DE HIDRÁULICA PREDIAL - FORNECIMENTO E INSTALAÇÃO. AF_04/2022</t>
  </si>
  <si>
    <t>19,38</t>
  </si>
  <si>
    <t>LUVA EM COBRE, DN 35 MM, SEM ANEL DE SOLDA, INSTALADO EM PRUMADA DE HIDRÁULICA PREDIAL - FORNECIMENTO E INSTALAÇÃO. AF_04/2022</t>
  </si>
  <si>
    <t>36,66</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</si>
  <si>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</si>
  <si>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</si>
  <si>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</si>
  <si>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212,63</t>
  </si>
  <si>
    <t>TE EM COBRE, DN 22 MM, SEM ANEL DE SOLDA, INSTALADO EM PRUMADA DE HIDRÁULICA PREDIAL - FORNECIMENTO E INSTALAÇÃO. AF_04/2022</t>
  </si>
  <si>
    <t>TE EM COBRE, DN 28 MM, SEM ANEL DE SOLDA, INSTALADO EM PRUMADA DE HIDRÁULICA PREDIAL - FORNECIMENTO E INSTALAÇÃO. AF_04/2022</t>
  </si>
  <si>
    <t>40,48</t>
  </si>
  <si>
    <t>TE EM COBRE, DN 35 MM, SEM ANEL DE SOLDA, INSTALADO EM PRUMADA DE HIDRÁULICA PREDIAL - FORNECIMENTO E INSTALAÇÃO. AF_04/2022</t>
  </si>
  <si>
    <t>80,35</t>
  </si>
  <si>
    <t>TE EM COBRE, DN 42 MM, SEM ANEL DE SOLDA, INSTALADO EM PRUMADA DE HIDRÁULICA PREDIAL - FORNECIMENTO E INSTALAÇÃO. AF_04/2022</t>
  </si>
  <si>
    <t>106,22</t>
  </si>
  <si>
    <t>TE EM COBRE, DN 54 MM, SEM ANEL DE SOLDA, INSTALADO EM PRUMADA DE HIDRÁULICA PREDIAL - FORNECIMENTO E INSTALAÇÃO. AF_04/2022</t>
  </si>
  <si>
    <t>195,23</t>
  </si>
  <si>
    <t>TE EM COBRE, DN 66 MM, SEM ANEL DE SOLDA, INSTALADO EM PRUMADA DE HIDRÁULICA PREDIAL - FORNECIMENTO E INSTALAÇÃO. AF_04/2022</t>
  </si>
  <si>
    <t>507,69</t>
  </si>
  <si>
    <t>14,87</t>
  </si>
  <si>
    <t>COTOVELO EM COBRE, DN 22 MM, 90 GRAUS, SEM ANEL DE SOLDA, INSTALADO EM RAMAL DE DISTRIBUIÇÃO DE HIDRÁULICA PREDIAL - FORNECIMENTO E INSTALAÇÃO. AF_04/2022</t>
  </si>
  <si>
    <t>24,88</t>
  </si>
  <si>
    <t>COTOVELO EM COBRE, DN 28 MM, 90 GRAUS, SEM ANEL DE SOLDA, INSTALADO EM RAMAL DE DISTRIBUIÇÃO DE HIDRÁULICA PREDIAL - FORNECIMENTO E INSTALAÇÃO. AF_04/2022</t>
  </si>
  <si>
    <t>36,20</t>
  </si>
  <si>
    <t>LUVA EM COBRE, DN 15 MM, SEM ANEL DE SOLDA, INSTALADO EM RAMAL DE DISTRIBUIÇÃO DE HIDRÁULICA PREDIAL - FORNECIMENTO E INSTALAÇÃO. AF_04/2022</t>
  </si>
  <si>
    <t>9,94</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</si>
  <si>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</si>
  <si>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</si>
  <si>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22,30</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</si>
  <si>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</si>
  <si>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</si>
  <si>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32,82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</si>
  <si>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</si>
  <si>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</si>
  <si>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15,66</t>
  </si>
  <si>
    <t>COTOVELO EM COBRE, DN 22 MM, 90 GRAUS, SEM ANEL DE SOLDA, INSTALADO EM RAMAL E SUB-RAMAL DE HIDRÁULICA PREDIAL - FORNECIMENTO E INSTALAÇÃO. AF_04/2022</t>
  </si>
  <si>
    <t>28,37</t>
  </si>
  <si>
    <t>COTOVELO EM COBRE, DN 28 MM, 90 GRAUS, SEM ANEL DE SOLDA, INSTALADO EM RAMAL E SUB-RAMAL DE HIDRÁULICA PREDIAL - FORNECIMENTO E INSTALAÇÃO. AF_04/2022</t>
  </si>
  <si>
    <t>42,41</t>
  </si>
  <si>
    <t>LUVA EM COBRE, DN 15 MM, SEM ANEL DE SOLDA, INSTALADO EM RAMAL E SUB-RAMAL DE HIDRÁULICA PREDIAL - FORNECIMENTO E INSTALAÇÃO. AF_04/2022</t>
  </si>
  <si>
    <t>10,14</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</si>
  <si>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</si>
  <si>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</si>
  <si>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26,46</t>
  </si>
  <si>
    <t>TE EM COBRE, DN 15 MM, SEM ANEL DE SOLDA, INSTALADO EM RAMAL E SUB-RAMAL DE HIDRÁULICA PREDIAL - FORNECIMENTO E INSTALAÇÃO. AF_04/2022</t>
  </si>
  <si>
    <t>21,24</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</si>
  <si>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</si>
  <si>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</si>
  <si>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54,59</t>
  </si>
  <si>
    <t>77,68</t>
  </si>
  <si>
    <t>77,65</t>
  </si>
  <si>
    <t>102,77</t>
  </si>
  <si>
    <t>145,40</t>
  </si>
  <si>
    <t>156,08</t>
  </si>
  <si>
    <t>115,60</t>
  </si>
  <si>
    <t>177,34</t>
  </si>
  <si>
    <t>165,59</t>
  </si>
  <si>
    <t>236,64</t>
  </si>
  <si>
    <t>150,47</t>
  </si>
  <si>
    <t>226,65</t>
  </si>
  <si>
    <t>283,09</t>
  </si>
  <si>
    <t>41,18</t>
  </si>
  <si>
    <t>50,06</t>
  </si>
  <si>
    <t>59,40</t>
  </si>
  <si>
    <t>77,62</t>
  </si>
  <si>
    <t>104,68</t>
  </si>
  <si>
    <t>116,68</t>
  </si>
  <si>
    <t>149,32</t>
  </si>
  <si>
    <t>160,00</t>
  </si>
  <si>
    <t>59,59</t>
  </si>
  <si>
    <t>79,28</t>
  </si>
  <si>
    <t>87,19</t>
  </si>
  <si>
    <t>112,80</t>
  </si>
  <si>
    <t>180,25</t>
  </si>
  <si>
    <t>168,50</t>
  </si>
  <si>
    <t>242,51</t>
  </si>
  <si>
    <t>219,87</t>
  </si>
  <si>
    <t>80,51</t>
  </si>
  <si>
    <t>98,79</t>
  </si>
  <si>
    <t>150,30</t>
  </si>
  <si>
    <t>230,46</t>
  </si>
  <si>
    <t>290,93</t>
  </si>
  <si>
    <t>30,61</t>
  </si>
  <si>
    <t>38,02</t>
  </si>
  <si>
    <t>46,08</t>
  </si>
  <si>
    <t>61,84</t>
  </si>
  <si>
    <t>61,81</t>
  </si>
  <si>
    <t>85,76</t>
  </si>
  <si>
    <t>97,76</t>
  </si>
  <si>
    <t>127,33</t>
  </si>
  <si>
    <t>138,01</t>
  </si>
  <si>
    <t>46,56</t>
  </si>
  <si>
    <t>43,70</t>
  </si>
  <si>
    <t>61,26</t>
  </si>
  <si>
    <t>55,56</t>
  </si>
  <si>
    <t>66,65</t>
  </si>
  <si>
    <t>91,86</t>
  </si>
  <si>
    <t>89,18</t>
  </si>
  <si>
    <t>151,93</t>
  </si>
  <si>
    <t>140,18</t>
  </si>
  <si>
    <t>209,55</t>
  </si>
  <si>
    <t>186,91</t>
  </si>
  <si>
    <t>59,30</t>
  </si>
  <si>
    <t>118,79</t>
  </si>
  <si>
    <t>246,95</t>
  </si>
  <si>
    <t>40,74</t>
  </si>
  <si>
    <t>42,90</t>
  </si>
  <si>
    <t>22,75</t>
  </si>
  <si>
    <t>39,59</t>
  </si>
  <si>
    <t>37,26</t>
  </si>
  <si>
    <t>61,83</t>
  </si>
  <si>
    <t>58,97</t>
  </si>
  <si>
    <t>49,21</t>
  </si>
  <si>
    <t>79,67</t>
  </si>
  <si>
    <t>155,61</t>
  </si>
  <si>
    <t>348,17</t>
  </si>
  <si>
    <t>66,54</t>
  </si>
  <si>
    <t>95,20</t>
  </si>
  <si>
    <t>113,91</t>
  </si>
  <si>
    <t>238,70</t>
  </si>
  <si>
    <t>352,09</t>
  </si>
  <si>
    <t>55,97</t>
  </si>
  <si>
    <t>83,16</t>
  </si>
  <si>
    <t>100,20</t>
  </si>
  <si>
    <t>139,77</t>
  </si>
  <si>
    <t>219,78</t>
  </si>
  <si>
    <t>330,10</t>
  </si>
  <si>
    <t>66,10</t>
  </si>
  <si>
    <t>82,18</t>
  </si>
  <si>
    <t>119,84</t>
  </si>
  <si>
    <t>161,70</t>
  </si>
  <si>
    <t>164,94</t>
  </si>
  <si>
    <t>53,68</t>
  </si>
  <si>
    <t>61,45</t>
  </si>
  <si>
    <t>121,75</t>
  </si>
  <si>
    <t>168,86</t>
  </si>
  <si>
    <t>41,64</t>
  </si>
  <si>
    <t>41,62</t>
  </si>
  <si>
    <t>47,74</t>
  </si>
  <si>
    <t>66,34</t>
  </si>
  <si>
    <t>102,83</t>
  </si>
  <si>
    <t>28,04</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</si>
  <si>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</si>
  <si>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</si>
  <si>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601,11</t>
  </si>
  <si>
    <t>CONECTOR EM BRONZE/LATÃO, DN 22 MM X 3/4", SEM ANEL DE SOLDA, BOLSA X ROSCA F, INSTALADO EM PRUMADA DE HIDRÁULICA PREDIAL - FORNECIMENTO E INSTALAÇÃO. AF_04/2022</t>
  </si>
  <si>
    <t>25,83</t>
  </si>
  <si>
    <t>CURVA DE TRANSPOSIÇÃO EM BRONZE/LATÃO, DN 22 MM, SEM ANEL DE SOLDA, BOLSA X BOLSA, INSTALADO EM PRUMADA DE HIDRÁULICA PREDIAL - FORNECIMENTO E INSTALAÇÃO. AF_04/2022</t>
  </si>
  <si>
    <t>51,92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</si>
  <si>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</si>
  <si>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</si>
  <si>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</si>
  <si>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661,27</t>
  </si>
  <si>
    <t>CONECTOR EM BRONZE/LATÃO, DN 28 MM X 1/2", SEM ANEL DE SOLDA, BOLSA X ROSCA F, INSTALADO EM PRUMADA DE HIDRÁULICA PREDIAL - FORNECIMENTO E INSTALAÇÃO. AF_04/2022</t>
  </si>
  <si>
    <t>33,76</t>
  </si>
  <si>
    <t>CURVA DE TRANSPOSIÇÃO EM BRONZE/LATÃO, DN 28 MM, SEM ANEL DE SOLDA, BOLSA X BOLSA, INSTALADO EM PRUMADA DE HIDRÁULICA PREDIAL - FORNECIMENTO E INSTALAÇÃO. AF_04/2022</t>
  </si>
  <si>
    <t>91,00</t>
  </si>
  <si>
    <t>LUVA PASSANTE EM COBRE, DN 35 MM, SEM ANEL DE SOLDA, INSTALADO EM PRUMADA DE HIDRÁULICA PREDIAL - FORNECIMENTO E INSTALAÇÃO. AF_04/2022</t>
  </si>
  <si>
    <t>36,81</t>
  </si>
  <si>
    <t>BUCHA DE REDUÇÃO EM COBRE, DN 35 MM X 28 MM, SEM ANEL DE SOLDA, PONTA X BOLSA, INSTALADO EM PRUMADA DE HIDRÁULICA PREDIAL - FORNECIMENTO E INSTALAÇÃO. AF_04/2022</t>
  </si>
  <si>
    <t>31,04</t>
  </si>
  <si>
    <t>JUNTA DE EXPANSÃO EM BRONZE/LATÃO, DN 35 MM, PONTA X PONTA, INSTALADO EM PRUMADA DE HIDRÁULICA PREDIAL - FORNECIMENTO E INSTALAÇÃO. AF_04/2022</t>
  </si>
  <si>
    <t>757,76</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</si>
  <si>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</si>
  <si>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</si>
  <si>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</si>
  <si>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950,98</t>
  </si>
  <si>
    <t>LUVA PASSANTE EM COBRE, DN 54 MM, SEM ANEL DE SOLDA, INSTALADO EM PRUMADA DE HIDRÁULICA PREDIAL - FORNECIMENTO E INSTALAÇÃO. AF_04/2022</t>
  </si>
  <si>
    <t>84,14</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</si>
  <si>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</si>
  <si>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</si>
  <si>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1.318,20</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</si>
  <si>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</si>
  <si>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</si>
  <si>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195,49</t>
  </si>
  <si>
    <t>JUNTA DE EXPANSÃO EM BRONZE/LATÃO, DN 66 MM, PONTA X PONTA, INSTALADO EM PRUMADA DE HIDRÁULICA PREDIAL - FORNECIMENTO E INSTALAÇÃO. AF_04/2022</t>
  </si>
  <si>
    <t>1.739,70</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</si>
  <si>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</si>
  <si>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</si>
  <si>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22,67</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</si>
  <si>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</si>
  <si>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</si>
  <si>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32,08</t>
  </si>
  <si>
    <t>COTOVELO EM BRONZE/LATÃO, DN 22 MM X 3/4", 90 GRAUS, SEM ANEL DE SOLDA, BOLSA X ROSCA F, INSTALADO EM RAMAL DE DISTRIBUIÇÃO DE HIDRÁULICA PREDIAL - FORNECIMENTO E INSTALAÇÃO. AF_04/2022</t>
  </si>
  <si>
    <t>36,12</t>
  </si>
  <si>
    <t>CURVA EM COBRE, DN 28 MM, 45 GRAUS, SEM ANEL DE SOLDA, BOLSA X BOLSA, INSTALADO EM RAMAL DE DISTRIBUIÇÃO DE HIDRÁULICA PREDIAL - FORNECIMENTO E INSTALAÇÃO. AF_04/2022</t>
  </si>
  <si>
    <t>34,15</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</si>
  <si>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</si>
  <si>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</si>
  <si>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</si>
  <si>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</si>
  <si>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520,49</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</si>
  <si>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</si>
  <si>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</si>
  <si>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</si>
  <si>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604,25</t>
  </si>
  <si>
    <t>CONECTOR EM BRONZE/LATÃO, DN 22 MM X 1/2", SEM ANEL DE SOLDA, BOLSA X ROSCA F, INSTALADO EM RAMAL DE DISTRIBUIÇÃO DE HIDRÁULICA PREDIAL - FORNECIMENTO E INSTALAÇÃO. AF_04/2022</t>
  </si>
  <si>
    <t>22,38</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</si>
  <si>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</si>
  <si>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</si>
  <si>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</si>
  <si>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</si>
  <si>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</si>
  <si>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664,19</t>
  </si>
  <si>
    <t>CONECTOR EM BRONZE/LATÃO, DN 28 MM X 1/2", SEM ANEL DE SOLDA, BOLSA X ROSCA F, INSTALADO EM RAMAL DE DISTRIBUIÇÃO DE HIDRÁULICA PREDIAL - FORNECIMENTO E INSTALAÇÃO. AF_04/2022</t>
  </si>
  <si>
    <t>35,22</t>
  </si>
  <si>
    <t>CURVA DE TRANSPOSIÇÃO EM BRONZE/LATÃO, DN 28 MM, SEM ANEL DE SOLDA, BOLSA X BOLSA, INSTALADO EM RAMAL DE DISTRIBUIÇÃO DE HIDRÁULICA PREDIAL - FORNECIMENTO E INSTALAÇÃO. AF_04/2022</t>
  </si>
  <si>
    <t>93,92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</si>
  <si>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</si>
  <si>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</si>
  <si>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22,81</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</si>
  <si>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</si>
  <si>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</si>
  <si>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33,83</t>
  </si>
  <si>
    <t>COTOVELO EM BRONZE/LATÃO, DN 22 MM X 3/4", 90 GRAUS, SEM ANEL DE SOLDA, BOLSA X ROSCA F, INSTALADO EM RAMAL E SUB-RAMAL DE HIDRÁULICA PREDIAL - FORNECIMENTO E INSTALAÇÃO. AF_04/2022</t>
  </si>
  <si>
    <t>37,87</t>
  </si>
  <si>
    <t>CURVA EM COBRE, DN 28 MM, 45 GRAUS, SEM ANEL DE SOLDA, BOLSA X BOLSA, INSTALADO EM RAMAL E SUB-RAMAL DE HIDRÁULICA PREDIAL - FORNECIMENTO E INSTALAÇÃO. AF_04/2022</t>
  </si>
  <si>
    <t>40,36</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</si>
  <si>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</si>
  <si>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</si>
  <si>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</si>
  <si>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27,90</t>
  </si>
  <si>
    <t>JUNTA DE EXPANSÃO EM COBRE, DN 15 MM, PONTA X PONTA, INSTALADO EM RAMAL E SUB-RAMAL DE HIDRÁULICA PREDIAL - FORNECIMENTO E INSTALAÇÃO. AF_04/2022</t>
  </si>
  <si>
    <t>520,69</t>
  </si>
  <si>
    <t>LUVA PASSANTE EM COBRE, DN 22 MM, SEM ANEL DE SOLDA, INSTALADO EM RAMAL E SUB-RAMAL DE HIDRÁULICA PREDIAL - FORNECIMENTO E INSTALAÇÃO. AF_04/2022</t>
  </si>
  <si>
    <t>18,46</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</si>
  <si>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</si>
  <si>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</si>
  <si>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606,60</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</si>
  <si>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</si>
  <si>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</si>
  <si>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</si>
  <si>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57,41</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</si>
  <si>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</si>
  <si>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</si>
  <si>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37,30</t>
  </si>
  <si>
    <t>CURVA DE TRANSPOSIÇÃO EM BRONZE/LATÃO, DN 28 MM, SEM ANEL DE SOLDA, BOLSA X BOLSA, INSTALADO EM RAMAL E SUB-RAMAL DE HIDRÁULICA PREDIAL - FORNECIMENTO E INSTALAÇÃO. AF_04/2022</t>
  </si>
  <si>
    <t>98,08</t>
  </si>
  <si>
    <t>JUNTA DE EXPANSÃO EM COBRE, DN 28 MM, PONTA X PONTA, INSTALADO EM RAMAL E SUB-RAMAL DE HIDRÁULICA PREDIAL - FORNECIMENTO E INSTALAÇÃO. AF_04/2022</t>
  </si>
  <si>
    <t>668,35</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</si>
  <si>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</si>
  <si>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</si>
  <si>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98,76</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</si>
  <si>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</si>
  <si>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</si>
  <si>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</si>
  <si>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</si>
  <si>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</si>
  <si>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66,62</t>
  </si>
  <si>
    <t>CURVA EM COBRE, DN 42 MM, 45 GRAUS, SEM ANEL DE SOLDA, BOLSA X BOLSA, INSTALADO EM PRUMADA DE HIDRÁULICA PREDIAL - FORNECIMENTO E INSTALAÇÃO. AF_04/2022</t>
  </si>
  <si>
    <t>104,66</t>
  </si>
  <si>
    <t>CURVA EM COBRE, DN 54 MM, 45 GRAUS, SEM ANEL DE SOLDA, BOLSA X BOLSA, INSTALADO EM PRUMADA DE HIDRÁULICA PREDIAL - FORNECIMENTO E INSTALAÇÃO. AF_04/2022</t>
  </si>
  <si>
    <t>153,91</t>
  </si>
  <si>
    <t>CURVA EM COBRE, DN 66 MM, 45 GRAUS, SEM ANEL DE SOLDA, BOLSA X BOLSA, INSTALADO EM PRUMADA DE HIDRÁULICA PREDIAL - FORNECIMENTO E INSTALAÇÃO. AF_04/2022</t>
  </si>
  <si>
    <t>340,30</t>
  </si>
  <si>
    <t>BUCHA DE REDUÇÃO EM COBRE, DN 28 MM X 22 MM, SEM ANEL DE SOLDA, INSTALADO EM RAMAL E SUB-RAMAL DE HIDRÁULICA PREDIAL - FORNECIMENTO E INSTALAÇÃO. AF_04/2022</t>
  </si>
  <si>
    <t>22,40</t>
  </si>
  <si>
    <t>94,76</t>
  </si>
  <si>
    <t>127,16</t>
  </si>
  <si>
    <t>87,92</t>
  </si>
  <si>
    <t>90,60</t>
  </si>
  <si>
    <t>135,72</t>
  </si>
  <si>
    <t>147,47</t>
  </si>
  <si>
    <t>186,68</t>
  </si>
  <si>
    <t>209,32</t>
  </si>
  <si>
    <t>116,97</t>
  </si>
  <si>
    <t>186,63</t>
  </si>
  <si>
    <t>246,50</t>
  </si>
  <si>
    <t>92,47</t>
  </si>
  <si>
    <t>225,57</t>
  </si>
  <si>
    <t>334,63</t>
  </si>
  <si>
    <t>469,00</t>
  </si>
  <si>
    <t>156,18</t>
  </si>
  <si>
    <t>177,07</t>
  </si>
  <si>
    <t>430,79</t>
  </si>
  <si>
    <t>358,14</t>
  </si>
  <si>
    <t>423,26</t>
  </si>
  <si>
    <t>966,68</t>
  </si>
  <si>
    <t>533,70</t>
  </si>
  <si>
    <t>811,14</t>
  </si>
  <si>
    <t>1.685,19</t>
  </si>
  <si>
    <t>15,55</t>
  </si>
  <si>
    <t>33,53</t>
  </si>
  <si>
    <t>40,77</t>
  </si>
  <si>
    <t>69,80</t>
  </si>
  <si>
    <t>95,04</t>
  </si>
  <si>
    <t>92,27</t>
  </si>
  <si>
    <t>134,35</t>
  </si>
  <si>
    <t>29,34</t>
  </si>
  <si>
    <t>32,94</t>
  </si>
  <si>
    <t>55,11</t>
  </si>
  <si>
    <t>72,38</t>
  </si>
  <si>
    <t>143,97</t>
  </si>
  <si>
    <t>93,27</t>
  </si>
  <si>
    <t>142,15</t>
  </si>
  <si>
    <t>343,47</t>
  </si>
  <si>
    <t>279,85</t>
  </si>
  <si>
    <t>19,73</t>
  </si>
  <si>
    <t>31,14</t>
  </si>
  <si>
    <t>41,44</t>
  </si>
  <si>
    <t>111,58</t>
  </si>
  <si>
    <t>97,55</t>
  </si>
  <si>
    <t>187,79</t>
  </si>
  <si>
    <t>159,08</t>
  </si>
  <si>
    <t>278,87</t>
  </si>
  <si>
    <t>264,18</t>
  </si>
  <si>
    <t>28,89</t>
  </si>
  <si>
    <t>35,56</t>
  </si>
  <si>
    <t>50,80</t>
  </si>
  <si>
    <t>63,18</t>
  </si>
  <si>
    <t>31,64</t>
  </si>
  <si>
    <t>40,43</t>
  </si>
  <si>
    <t>62,25</t>
  </si>
  <si>
    <t>73,97</t>
  </si>
  <si>
    <t>99,01</t>
  </si>
  <si>
    <t>257,91</t>
  </si>
  <si>
    <t>349,53</t>
  </si>
  <si>
    <t>482,40</t>
  </si>
  <si>
    <t>12,67</t>
  </si>
  <si>
    <t>230,80</t>
  </si>
  <si>
    <t>280,62</t>
  </si>
  <si>
    <t>56,07</t>
  </si>
  <si>
    <t>238,85</t>
  </si>
  <si>
    <t>17,48</t>
  </si>
  <si>
    <t>21,56</t>
  </si>
  <si>
    <t>302,24</t>
  </si>
  <si>
    <t>63,84</t>
  </si>
  <si>
    <t>129,96</t>
  </si>
  <si>
    <t>283,72</t>
  </si>
  <si>
    <t>360,97</t>
  </si>
  <si>
    <t>53,51</t>
  </si>
  <si>
    <t>101,99</t>
  </si>
  <si>
    <t>319,32</t>
  </si>
  <si>
    <t>369,30</t>
  </si>
  <si>
    <t>517,20</t>
  </si>
  <si>
    <t>204,60</t>
  </si>
  <si>
    <t>61,04</t>
  </si>
  <si>
    <t>78,53</t>
  </si>
  <si>
    <t>76,29</t>
  </si>
  <si>
    <t>44,67</t>
  </si>
  <si>
    <t>11,71</t>
  </si>
  <si>
    <t>30,03</t>
  </si>
  <si>
    <t>23,48</t>
  </si>
  <si>
    <t>60,54</t>
  </si>
  <si>
    <t>23,80</t>
  </si>
  <si>
    <t>23,73</t>
  </si>
  <si>
    <t>39,46</t>
  </si>
  <si>
    <t>38,75</t>
  </si>
  <si>
    <t>46,65</t>
  </si>
  <si>
    <t>29,23</t>
  </si>
  <si>
    <t>55,61</t>
  </si>
  <si>
    <t>9,20</t>
  </si>
  <si>
    <t>29,55</t>
  </si>
  <si>
    <t>30,53</t>
  </si>
  <si>
    <t>44,68</t>
  </si>
  <si>
    <t>42,27</t>
  </si>
  <si>
    <t>95,90</t>
  </si>
  <si>
    <t>148,72</t>
  </si>
  <si>
    <t>222,51</t>
  </si>
  <si>
    <t>22,98</t>
  </si>
  <si>
    <t>16,43</t>
  </si>
  <si>
    <t>13,45</t>
  </si>
  <si>
    <t>15,60</t>
  </si>
  <si>
    <t>30,41</t>
  </si>
  <si>
    <t>63,42</t>
  </si>
  <si>
    <t>100,12</t>
  </si>
  <si>
    <t>158,24</t>
  </si>
  <si>
    <t>8,03</t>
  </si>
  <si>
    <t>24,04</t>
  </si>
  <si>
    <t>33,33</t>
  </si>
  <si>
    <t>56,31</t>
  </si>
  <si>
    <t>106,08</t>
  </si>
  <si>
    <t>159,38</t>
  </si>
  <si>
    <t>251,09</t>
  </si>
  <si>
    <t>6,74</t>
  </si>
  <si>
    <t>26,06</t>
  </si>
  <si>
    <t>40,55</t>
  </si>
  <si>
    <t>67,34</t>
  </si>
  <si>
    <t>99,17</t>
  </si>
  <si>
    <t>158,18</t>
  </si>
  <si>
    <t>9,52</t>
  </si>
  <si>
    <t>14,68</t>
  </si>
  <si>
    <t>46,25</t>
  </si>
  <si>
    <t>104,60</t>
  </si>
  <si>
    <t>147,26</t>
  </si>
  <si>
    <t>222,46</t>
  </si>
  <si>
    <t>17,44</t>
  </si>
  <si>
    <t>58,44</t>
  </si>
  <si>
    <t>113,85</t>
  </si>
  <si>
    <t>157,42</t>
  </si>
  <si>
    <t>250,98</t>
  </si>
  <si>
    <t>236,72</t>
  </si>
  <si>
    <t>122,95</t>
  </si>
  <si>
    <t>223,87</t>
  </si>
  <si>
    <t>247,10</t>
  </si>
  <si>
    <t>122,89</t>
  </si>
  <si>
    <t>207,31</t>
  </si>
  <si>
    <t>25,38</t>
  </si>
  <si>
    <t>23,93</t>
  </si>
  <si>
    <t>22,47</t>
  </si>
  <si>
    <t>39,25</t>
  </si>
  <si>
    <t>33,93</t>
  </si>
  <si>
    <t>34,34</t>
  </si>
  <si>
    <t>24,83</t>
  </si>
  <si>
    <t>19,45</t>
  </si>
  <si>
    <t>40,02</t>
  </si>
  <si>
    <t>34,95</t>
  </si>
  <si>
    <t>37,05</t>
  </si>
  <si>
    <t>20,10</t>
  </si>
  <si>
    <t>27,80</t>
  </si>
  <si>
    <t>26,87</t>
  </si>
  <si>
    <t>35,37</t>
  </si>
  <si>
    <t>38,30</t>
  </si>
  <si>
    <t>33,70</t>
  </si>
  <si>
    <t>49,38</t>
  </si>
  <si>
    <t>21,04</t>
  </si>
  <si>
    <t>26,71</t>
  </si>
  <si>
    <t>46,04</t>
  </si>
  <si>
    <t>47,27</t>
  </si>
  <si>
    <t>57,61</t>
  </si>
  <si>
    <t>30,78</t>
  </si>
  <si>
    <t>45,62</t>
  </si>
  <si>
    <t>69,28</t>
  </si>
  <si>
    <t>73,25</t>
  </si>
  <si>
    <t>70,65</t>
  </si>
  <si>
    <t>80,22</t>
  </si>
  <si>
    <t>86,87</t>
  </si>
  <si>
    <t>187,17</t>
  </si>
  <si>
    <t>189,25</t>
  </si>
  <si>
    <t>217,05</t>
  </si>
  <si>
    <t>228,40</t>
  </si>
  <si>
    <t>36,36</t>
  </si>
  <si>
    <t>50,17</t>
  </si>
  <si>
    <t>63,96</t>
  </si>
  <si>
    <t>76,66</t>
  </si>
  <si>
    <t>54,57</t>
  </si>
  <si>
    <t>61,54</t>
  </si>
  <si>
    <t>113,10</t>
  </si>
  <si>
    <t>132,35</t>
  </si>
  <si>
    <t>136,52</t>
  </si>
  <si>
    <t>151,47</t>
  </si>
  <si>
    <t>155,94</t>
  </si>
  <si>
    <t>171,60</t>
  </si>
  <si>
    <t>205,88</t>
  </si>
  <si>
    <t>227,32</t>
  </si>
  <si>
    <t>148,28</t>
  </si>
  <si>
    <t>255,90</t>
  </si>
  <si>
    <t>272,81</t>
  </si>
  <si>
    <t>332,96</t>
  </si>
  <si>
    <t>207,14</t>
  </si>
  <si>
    <t>219,75</t>
  </si>
  <si>
    <t>351,59</t>
  </si>
  <si>
    <t>371,76</t>
  </si>
  <si>
    <t>793,46</t>
  </si>
  <si>
    <t>703,00</t>
  </si>
  <si>
    <t>326,91</t>
  </si>
  <si>
    <t>559,50</t>
  </si>
  <si>
    <t>858,58</t>
  </si>
  <si>
    <t>39,84</t>
  </si>
  <si>
    <t>57,27</t>
  </si>
  <si>
    <t>72,65</t>
  </si>
  <si>
    <t>86,62</t>
  </si>
  <si>
    <t>129,20</t>
  </si>
  <si>
    <t>240,08</t>
  </si>
  <si>
    <t>260,23</t>
  </si>
  <si>
    <t>320,38</t>
  </si>
  <si>
    <t>64,04</t>
  </si>
  <si>
    <t>92,68</t>
  </si>
  <si>
    <t>129,59</t>
  </si>
  <si>
    <t>178,56</t>
  </si>
  <si>
    <t>191,17</t>
  </si>
  <si>
    <t>327,89</t>
  </si>
  <si>
    <t>348,06</t>
  </si>
  <si>
    <t>774,57</t>
  </si>
  <si>
    <t>684,11</t>
  </si>
  <si>
    <t>144,72</t>
  </si>
  <si>
    <t>186,52</t>
  </si>
  <si>
    <t>288,76</t>
  </si>
  <si>
    <t>527,86</t>
  </si>
  <si>
    <t>833,44</t>
  </si>
  <si>
    <t>51,57</t>
  </si>
  <si>
    <t>95,72</t>
  </si>
  <si>
    <t>117,80</t>
  </si>
  <si>
    <t>223,71</t>
  </si>
  <si>
    <t>238,71</t>
  </si>
  <si>
    <t>298,86</t>
  </si>
  <si>
    <t>59,43</t>
  </si>
  <si>
    <t>84,54</t>
  </si>
  <si>
    <t>161,47</t>
  </si>
  <si>
    <t>174,08</t>
  </si>
  <si>
    <t>303,21</t>
  </si>
  <si>
    <t>323,38</t>
  </si>
  <si>
    <t>742,37</t>
  </si>
  <si>
    <t>651,91</t>
  </si>
  <si>
    <t>133,87</t>
  </si>
  <si>
    <t>170,34</t>
  </si>
  <si>
    <t>265,97</t>
  </si>
  <si>
    <t>499,82</t>
  </si>
  <si>
    <t>790,48</t>
  </si>
  <si>
    <t>37,22</t>
  </si>
  <si>
    <t>60,72</t>
  </si>
  <si>
    <t>54,25</t>
  </si>
  <si>
    <t>57,34</t>
  </si>
  <si>
    <t>56,19</t>
  </si>
  <si>
    <t>81,15</t>
  </si>
  <si>
    <t>CONECTOR EM BRONZE/LATÃO, DN 22 MM X 1/2", SEM ANEL DE SOLDA, BOLSA X ROSCA F, INSTALADO EM PRUMADA DE HIDRÁULICA PREDIAL - FORNECIMENTO E INSTALAÇÃO. AF_04/2022</t>
  </si>
  <si>
    <t>20,82</t>
  </si>
  <si>
    <t>COTOVELO EM COBRE, DN 15 MM, 90 GRAUS, SEM ANEL DE SOLDA, INSTALADO EM RAMAL E SUB-RAMAL DE GÁS COMBUSTÍVEL - FORNECIMENTO E INSTALAÇÃO. AF_04/2022</t>
  </si>
  <si>
    <t>20,67</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</si>
  <si>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</si>
  <si>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</si>
  <si>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25,30</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</si>
  <si>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</si>
  <si>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</si>
  <si>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38,36</t>
  </si>
  <si>
    <t>COTOVELO EM BRONZE/LATÃO, DN 22 MM X 1/2, 90 GRAUS, SEM ANEL DE SOLDA, BOLSA X ROSCA F, INSTALADO EM RAMAL E SUB-RAMAL DE GÁS COMBUSTÍVEL - FORNECIMENTO E INSTALAÇÃO. AF_04/2022</t>
  </si>
  <si>
    <t>38,99</t>
  </si>
  <si>
    <t>COTOVELO EM BRONZE/LATÃO, DN 22 MM X 3/4, 90 GRAUS, SEM ANEL DE SOLDA, BOLSA X ROSCA F, INSTALADO EM RAMAL E SUB-RAMAL DE GÁS COMBUSTÍVEL - FORNECIMENTO E INSTALAÇÃO. AF_04/2022</t>
  </si>
  <si>
    <t>43,04</t>
  </si>
  <si>
    <t>COTOVELO EM COBRE, DN 28 MM, 90 GRAUS, SEM ANEL DE SOLDA, INSTALADO EM RAMAL E SUB-RAMAL DE GÁS COMBUSTÍVEL - FORNECIMENTO E INSTALAÇÃO. AF_04/2022</t>
  </si>
  <si>
    <t>57,31</t>
  </si>
  <si>
    <t>CURVA EM COBRE, DN 28 MM, 45 GRAUS, SEM ANEL DE SOLDA, BOLSA X BOLSA, INSTALADO EM RAMAL E SUB-RAMAL DE GÁS COMBUSTÍVEL - FORNECIMENTO E INSTALAÇÃO. AF_04/2022</t>
  </si>
  <si>
    <t>55,26</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</si>
  <si>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</si>
  <si>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</si>
  <si>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</si>
  <si>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31,25</t>
  </si>
  <si>
    <t>JUNTA DE EXPANSÃO EM COBRE, DN 15 MM, PONTA X PONTA, INSTALADO EM RAMAL E SUB-RAMAL DE GÁS COMBUSTÍVEL - FORNECIMENTO E INSTALAÇÃO. AF_04/2022</t>
  </si>
  <si>
    <t>524,04</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</si>
  <si>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</si>
  <si>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</si>
  <si>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23,84</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</si>
  <si>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</si>
  <si>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</si>
  <si>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613,51</t>
  </si>
  <si>
    <t>CURVA DE TRANSPOSIÇÃO EM BRONZE/LATÃO, DN 22 MM, SEM ANEL DE SOLDA, BOLSA X BOLSA, INSTALADO EM RAMAL E SUB-RAMAL DE GÁS COMBUSTÍVEL - FORNECIMENTO E INSTALAÇÃO. AF_04/2022</t>
  </si>
  <si>
    <t>64,32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</si>
  <si>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</si>
  <si>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</si>
  <si>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</si>
  <si>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</si>
  <si>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35,91</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</si>
  <si>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</si>
  <si>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</si>
  <si>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107,53</t>
  </si>
  <si>
    <t>JUNTA DE EXPANSÃO EM COBRE, DN 28 MM, PONTA X PONTA, INSTALADO EM RAMAL E SUB-RAMAL DE GÁS COMBUSTÍVEL - FORNECIMENTO E INSTALAÇÃO. AF_04/2022</t>
  </si>
  <si>
    <t>677,80</t>
  </si>
  <si>
    <t>CONECTOR EM BRONZE/LATÃO, DN 28 MM X 1/2, SEM ANEL DE SOLDA, BOLSA X ROSCA F, INSTALADO EM RAMAL E SUB-RAMAL DE GÁS COMBUSTÍVEL - FORNECIMENTO E INSTALAÇÃO. AF_04/2022</t>
  </si>
  <si>
    <t>42,03</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</si>
  <si>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</si>
  <si>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</si>
  <si>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27,92</t>
  </si>
  <si>
    <t>TE EM COBRE, DN 22 MM, SEM ANEL DE SOLDA, INSTALADO EM RAMAL E SUB-RAMAL DE GÁS COMBUSTÍVEL - FORNECIMENTO E INSTALAÇÃO. AF_04/2022</t>
  </si>
  <si>
    <t>51,25</t>
  </si>
  <si>
    <t>TÊ EM COBRE, DN 28 MM, SEM ANEL DE SOLDA, INSTALADO EM RAMAL E SUB-RAMAL DE GÁS COMBUSTÍVEL - FORNECIMENTO E INSTALAÇÃO. AF_04/2022</t>
  </si>
  <si>
    <t>74,50</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</si>
  <si>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</si>
  <si>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</si>
  <si>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</si>
  <si>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</si>
  <si>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</si>
  <si>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</si>
  <si>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</si>
  <si>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39,86</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</si>
  <si>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</si>
  <si>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</si>
  <si>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44,21</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</si>
  <si>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</si>
  <si>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</si>
  <si>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</si>
  <si>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30,71</t>
  </si>
  <si>
    <t>JUNTA DE EXPANSÃO EM COBRE, DN 15 MM, PONTA X PONTA, INSTALADO EM RAMAL E SUB-RAMAL DE GÁS MEDICINAL - FORNECIMENTO E INSTALAÇÃO. AF_04/2022</t>
  </si>
  <si>
    <t>523,50</t>
  </si>
  <si>
    <t>CONECTOR EM BRONZE/LATÃO, DN 15 MM X 1/2, SEM ANEL DE SOLDA, BOLSA X ROSCA F, INSTALADO EM RAMAL E SUB-RAMAL DE GÁS MEDICINAL - FORNECIMENTO E INSTALAÇÃO. AF_04/2022</t>
  </si>
  <si>
    <t>22,88</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</si>
  <si>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</si>
  <si>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</si>
  <si>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21,13</t>
  </si>
  <si>
    <t>JUNTA DE EXPANSÃO EM COBRE, DN 22 MM, PONTA X PONTA, INSTALADO EM RAMAL E SUB-RAMAL DE GÁS MEDICINAL - FORNECIMENTO E INSTALAÇÃO. AF_04/2022</t>
  </si>
  <si>
    <t>609,27</t>
  </si>
  <si>
    <t>CURVA DE TRANSPOSIÇÃO EM BRONZE/LATÃO, DN 22 MM, SEM ANEL DE SOLDA, BOLSA X BOLSA, INSTALADO EM RAMAL E SUB-RAMAL DE GÁS MEDICINAL - FORNECIMENTO E INSTALAÇÃO. AF_04/2022</t>
  </si>
  <si>
    <t>60,08</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</si>
  <si>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</si>
  <si>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</si>
  <si>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24,90</t>
  </si>
  <si>
    <t>CONECTOR EM BRONZE/LATÃO, DN 22 MM X 3/4", SEM ANEL DE SOLDA, BOLSA X ROSCA F, INSTALADO EM RAMAL E SUB-RAMAL DE GÁS MEDICINAL - FORNECIMENTO E INSTALAÇÃO. AF_04/2022</t>
  </si>
  <si>
    <t>29,91</t>
  </si>
  <si>
    <t>LUVA EM COBRE, DN 28 MM, SEM ANEL DE SOLDA, INSTALADO EM RAMAL E SUB-RAMAL DE GÁS MEDICINAL - FORNECIMENTO E INSTALAÇÃO. AF_04/2022</t>
  </si>
  <si>
    <t>29,04</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</si>
  <si>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</si>
  <si>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</si>
  <si>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100,66</t>
  </si>
  <si>
    <t>JUNTA DE EXPANSÃO EM COBRE, DN 28 MM, PONTA X PONTA, INSTALADO EM RAMAL E SUB-RAMAL DE GÁS MEDICINAL - FORNECIMENTO E INSTALAÇÃO. AF_04/2022</t>
  </si>
  <si>
    <t>670,93</t>
  </si>
  <si>
    <t>CONECTOR EM BRONZE/LATÃO, DN 28 MM X 1/2", SEM ANEL DE SOLDA, BOLSA X ROSCA F, INSTALADO EM RAMAL E SUB-RAMAL DE GÁS MEDICINAL - FORNECIMENTO E INSTALAÇÃO. AF_04/2022</t>
  </si>
  <si>
    <t>38,59</t>
  </si>
  <si>
    <t>BUCHA DE REDUÇÃO EM COBRE, DN 28 MM X 22 MM, SEM ANEL DE SOLDA, INSTALADO EM RAMAL E SUB-RAMAL DE GÁS MEDICINAL - FORNECIMENTO E INSTALAÇÃO. AF_04/2022</t>
  </si>
  <si>
    <t>25,14</t>
  </si>
  <si>
    <t>TÊ EM COBRE, DN 15 MM, SEM ANEL DE SOLDA, INSTALADO EM RAMAL E SUB-RAMAL DE GÁS MEDICINAL - FORNECIMENTO E INSTALAÇÃO. AF_04/2022</t>
  </si>
  <si>
    <t>26,83</t>
  </si>
  <si>
    <t>TÊ EM COBRE, DN 22 MM, SEM ANEL DE SOLDA, INSTALADO EM RAMAL E SUB-RAMAL DE GÁS MEDICINAL - FORNECIMENTO E INSTALAÇÃO. AF_04/2022</t>
  </si>
  <si>
    <t>42,82</t>
  </si>
  <si>
    <t>TÊ EM COBRE, DN 28 MM, SEM ANEL DE SOLDA, INSTALADO EM RAMAL E SUB-RAMAL DE GÁS MEDICINAL - FORNECIMENTO E INSTALAÇÃO. AF_04/2022</t>
  </si>
  <si>
    <t>59,73</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</si>
  <si>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</si>
  <si>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</si>
  <si>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</si>
  <si>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25,34</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</si>
  <si>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</si>
  <si>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</si>
  <si>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31,13</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</si>
  <si>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</si>
  <si>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</si>
  <si>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39,40</t>
  </si>
  <si>
    <t>COTOVELO EM COBRE, DN 28 MM, 90 GRAUS, SEM ANEL DE SOLDA, INSTALADO EM RAMAL E SUB-RAMAL DE AQUECIMENTO SOLAR - FORNECIMENTO E INSTALAÇÃO. AF_04/2022</t>
  </si>
  <si>
    <t>43,80</t>
  </si>
  <si>
    <t>CURVA EM COBRE, DN 28 MM, 45 GRAUS, SEM ANEL DE SOLDA, BOLSA X BOLSA, INSTALADO EM RAMAL E SUB-RAMAL DE AQUECIMENTO SOLAR - FORNECIMENTO E INSTALAÇÃO. AF_04/2022</t>
  </si>
  <si>
    <t>41,75</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</si>
  <si>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</si>
  <si>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</si>
  <si>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</si>
  <si>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31,29</t>
  </si>
  <si>
    <t>JUNTA DE EXPANSÃO EM COBRE, DN 15 MM, PONTA X PONTA, INSTALADO EM RAMAL E SUB-RAMAL DE AQUECIMENTO SOLAR - FORNECIMENTO E INSTALAÇÃO. AF_04/2022</t>
  </si>
  <si>
    <t>524,08</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</si>
  <si>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</si>
  <si>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</si>
  <si>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18,97</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</si>
  <si>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</si>
  <si>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</si>
  <si>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608,64</t>
  </si>
  <si>
    <t>CURVA DE TRANSPOSIÇÃO EM BRONZE/LATÃO, DN 22 MM, SEM ANEL DE SOLDA, BOLSA X BOLSA, INSTALADO EM RAMAL E SUB-RAMAL DE AQUECIMENTO SOLAR - FORNECIMENTO E INSTALAÇÃO. AF_04/2022</t>
  </si>
  <si>
    <t>59,45</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</si>
  <si>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</si>
  <si>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</si>
  <si>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</si>
  <si>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29,59</t>
  </si>
  <si>
    <t>LUVA EM COBRE, DN 28 MM, SEM ANEL DE SOLDA, INSTALADO EM RAMAL E SUB-RAMAL DE AQUECIMENTO SOLAR - FORNECIMENTO E INSTALAÇÃO. AF_04/2022</t>
  </si>
  <si>
    <t>27,36</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</si>
  <si>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</si>
  <si>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</si>
  <si>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98,98</t>
  </si>
  <si>
    <t>JUNTA DE EXPANSÃO EM COBRE, DN 28 MM, PONTA X PONTA, INSTALADO EM RAMAL E SUB-RAMAL DE AQUECIMENTO SOLAR - FORNECIMENTO E INSTALAÇÃO. AF_04/2022</t>
  </si>
  <si>
    <t>669,25</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</si>
  <si>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</si>
  <si>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</si>
  <si>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</si>
  <si>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</si>
  <si>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</si>
  <si>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56,44</t>
  </si>
  <si>
    <t>263,24</t>
  </si>
  <si>
    <t>343,65</t>
  </si>
  <si>
    <t>708,32</t>
  </si>
  <si>
    <t>203,03</t>
  </si>
  <si>
    <t>318,90</t>
  </si>
  <si>
    <t>618,35</t>
  </si>
  <si>
    <t>856,44</t>
  </si>
  <si>
    <t>998,39</t>
  </si>
  <si>
    <t>246,38</t>
  </si>
  <si>
    <t>453,26</t>
  </si>
  <si>
    <t>645,79</t>
  </si>
  <si>
    <t>749,12</t>
  </si>
  <si>
    <t>135,90</t>
  </si>
  <si>
    <t>406,22</t>
  </si>
  <si>
    <t>703,65</t>
  </si>
  <si>
    <t>1.160,54</t>
  </si>
  <si>
    <t>278,21</t>
  </si>
  <si>
    <t>497,09</t>
  </si>
  <si>
    <t>198,92</t>
  </si>
  <si>
    <t>311,83</t>
  </si>
  <si>
    <t>602,49</t>
  </si>
  <si>
    <t>834,70</t>
  </si>
  <si>
    <t>970,28</t>
  </si>
  <si>
    <t>241,89</t>
  </si>
  <si>
    <t>443,28</t>
  </si>
  <si>
    <t>631,54</t>
  </si>
  <si>
    <t>729,87</t>
  </si>
  <si>
    <t>5,65</t>
  </si>
  <si>
    <t>6,10</t>
  </si>
  <si>
    <t>7,15</t>
  </si>
  <si>
    <t>7,87</t>
  </si>
  <si>
    <t>261,37</t>
  </si>
  <si>
    <t>445,39</t>
  </si>
  <si>
    <t>453,44</t>
  </si>
  <si>
    <t>915,02</t>
  </si>
  <si>
    <t>1.030,21</t>
  </si>
  <si>
    <t>450,43</t>
  </si>
  <si>
    <t>618,81</t>
  </si>
  <si>
    <t>1.001,11</t>
  </si>
  <si>
    <t>1.290,08</t>
  </si>
  <si>
    <t>3.364,00</t>
  </si>
  <si>
    <t>6.415,59</t>
  </si>
  <si>
    <t>706,48</t>
  </si>
  <si>
    <t>963,12</t>
  </si>
  <si>
    <t>46,67</t>
  </si>
  <si>
    <t>112,45</t>
  </si>
  <si>
    <t>52,48</t>
  </si>
  <si>
    <t>21,25</t>
  </si>
  <si>
    <t>17,75</t>
  </si>
  <si>
    <t>822,33</t>
  </si>
  <si>
    <t>573,79</t>
  </si>
  <si>
    <t>589,66</t>
  </si>
  <si>
    <t>341,43</t>
  </si>
  <si>
    <t>64,20</t>
  </si>
  <si>
    <t>178,55</t>
  </si>
  <si>
    <t>30,49</t>
  </si>
  <si>
    <t>552,56</t>
  </si>
  <si>
    <t>788,98</t>
  </si>
  <si>
    <t>567,37</t>
  </si>
  <si>
    <t>320,96</t>
  </si>
  <si>
    <t>381,69</t>
  </si>
  <si>
    <t>298,56</t>
  </si>
  <si>
    <t>213,17</t>
  </si>
  <si>
    <t>161,20</t>
  </si>
  <si>
    <t>373,18</t>
  </si>
  <si>
    <t>419,22</t>
  </si>
  <si>
    <t>171,64</t>
  </si>
  <si>
    <t>52,65</t>
  </si>
  <si>
    <t>334,33</t>
  </si>
  <si>
    <t>91,43</t>
  </si>
  <si>
    <t>89,22</t>
  </si>
  <si>
    <t>61,68</t>
  </si>
  <si>
    <t>99,33</t>
  </si>
  <si>
    <t>968,98</t>
  </si>
  <si>
    <t>889,51</t>
  </si>
  <si>
    <t>891,75</t>
  </si>
  <si>
    <t>881,64</t>
  </si>
  <si>
    <t>654,11</t>
  </si>
  <si>
    <t>656,35</t>
  </si>
  <si>
    <t>656,84</t>
  </si>
  <si>
    <t>659,08</t>
  </si>
  <si>
    <t>421,75</t>
  </si>
  <si>
    <t>423,99</t>
  </si>
  <si>
    <t>410,85</t>
  </si>
  <si>
    <t>566,67</t>
  </si>
  <si>
    <t>600,63</t>
  </si>
  <si>
    <t>442,92</t>
  </si>
  <si>
    <t>429,78</t>
  </si>
  <si>
    <t>294,72</t>
  </si>
  <si>
    <t>455,92</t>
  </si>
  <si>
    <t>399,43</t>
  </si>
  <si>
    <t>465,30</t>
  </si>
  <si>
    <t>1.037,31</t>
  </si>
  <si>
    <t>804,85</t>
  </si>
  <si>
    <t>276,90</t>
  </si>
  <si>
    <t>263,76</t>
  </si>
  <si>
    <t>1.077,85</t>
  </si>
  <si>
    <t>684,80</t>
  </si>
  <si>
    <t>1.157,61</t>
  </si>
  <si>
    <t>1.126,95</t>
  </si>
  <si>
    <t>342,22</t>
  </si>
  <si>
    <t>860,00</t>
  </si>
  <si>
    <t>870,68</t>
  </si>
  <si>
    <t>58,36</t>
  </si>
  <si>
    <t>72,62</t>
  </si>
  <si>
    <t>71,10</t>
  </si>
  <si>
    <t>228,50</t>
  </si>
  <si>
    <t>69,65</t>
  </si>
  <si>
    <t>233,63</t>
  </si>
  <si>
    <t>TORNEIRA CROMADA DE MESA PARA LAVATORIO, TIPO MONOCOMANDO. AF_01/2020</t>
  </si>
  <si>
    <t>242,26</t>
  </si>
  <si>
    <t>1.233,52</t>
  </si>
  <si>
    <t>27,48</t>
  </si>
  <si>
    <t>364,06</t>
  </si>
  <si>
    <t>715,59</t>
  </si>
  <si>
    <t>1.126,44</t>
  </si>
  <si>
    <t>91,28</t>
  </si>
  <si>
    <t>41,36</t>
  </si>
  <si>
    <t>45,65</t>
  </si>
  <si>
    <t>576,08</t>
  </si>
  <si>
    <t>620,79</t>
  </si>
  <si>
    <t>497,47</t>
  </si>
  <si>
    <t>315,48</t>
  </si>
  <si>
    <t>330,23</t>
  </si>
  <si>
    <t>340,04</t>
  </si>
  <si>
    <t>347,56</t>
  </si>
  <si>
    <t>318,42</t>
  </si>
  <si>
    <t>338,40</t>
  </si>
  <si>
    <t>351,16</t>
  </si>
  <si>
    <t>359,13</t>
  </si>
  <si>
    <t>926,58</t>
  </si>
  <si>
    <t>737,92</t>
  </si>
  <si>
    <t>1.710,72</t>
  </si>
  <si>
    <t>2.347,26</t>
  </si>
  <si>
    <t>3.729,26</t>
  </si>
  <si>
    <t>5.082,66</t>
  </si>
  <si>
    <t>5.889,75</t>
  </si>
  <si>
    <t>7.047,18</t>
  </si>
  <si>
    <t>1.521,17</t>
  </si>
  <si>
    <t>3.203,09</t>
  </si>
  <si>
    <t>4.500,79</t>
  </si>
  <si>
    <t>6.276,56</t>
  </si>
  <si>
    <t>2.529,97</t>
  </si>
  <si>
    <t>3.852,99</t>
  </si>
  <si>
    <t>4.415,35</t>
  </si>
  <si>
    <t>6.120,13</t>
  </si>
  <si>
    <t>5.118,25</t>
  </si>
  <si>
    <t>6.820,95</t>
  </si>
  <si>
    <t>9.631,33</t>
  </si>
  <si>
    <t>12.939,70</t>
  </si>
  <si>
    <t>14.788,71</t>
  </si>
  <si>
    <t>16.147,52</t>
  </si>
  <si>
    <t>4.284,86</t>
  </si>
  <si>
    <t>6.691,18</t>
  </si>
  <si>
    <t>10.369,78</t>
  </si>
  <si>
    <t>13.472,18</t>
  </si>
  <si>
    <t>15.515,16</t>
  </si>
  <si>
    <t>18.257,52</t>
  </si>
  <si>
    <t>4.841,98</t>
  </si>
  <si>
    <t>8.455,84</t>
  </si>
  <si>
    <t>10.831,78</t>
  </si>
  <si>
    <t>16.014,83</t>
  </si>
  <si>
    <t>3.733,10</t>
  </si>
  <si>
    <t>4.917,17</t>
  </si>
  <si>
    <t>6.893,49</t>
  </si>
  <si>
    <t>9.381,17</t>
  </si>
  <si>
    <t>10.559,84</t>
  </si>
  <si>
    <t>11.204,39</t>
  </si>
  <si>
    <t>3.216,21</t>
  </si>
  <si>
    <t>5.102,50</t>
  </si>
  <si>
    <t>8.035,91</t>
  </si>
  <si>
    <t>10.505,43</t>
  </si>
  <si>
    <t>12.218,52</t>
  </si>
  <si>
    <t>14.428,98</t>
  </si>
  <si>
    <t>2.589,31</t>
  </si>
  <si>
    <t>4.422,98</t>
  </si>
  <si>
    <t>5.809,83</t>
  </si>
  <si>
    <t>8.596,52</t>
  </si>
  <si>
    <t>803,13</t>
  </si>
  <si>
    <t>531,08</t>
  </si>
  <si>
    <t>69,47</t>
  </si>
  <si>
    <t>619,80</t>
  </si>
  <si>
    <t>TAMPA CIRCULAR PARA ESGOTO E DRENAGEM, EM CONCRETO PRÉ-MOLDADO, DIÂMETRO INTERNO = 0,60 M E ALTURA = 0,10 M. AF_12/2020</t>
  </si>
  <si>
    <t>109,03</t>
  </si>
  <si>
    <t>166,76</t>
  </si>
  <si>
    <t>279,36</t>
  </si>
  <si>
    <t>26,36</t>
  </si>
  <si>
    <t>385,63</t>
  </si>
  <si>
    <t>39,53</t>
  </si>
  <si>
    <t>36,70</t>
  </si>
  <si>
    <t>42,50</t>
  </si>
  <si>
    <t>661,70</t>
  </si>
  <si>
    <t>343,89</t>
  </si>
  <si>
    <t>55,02</t>
  </si>
  <si>
    <t>58,70</t>
  </si>
  <si>
    <t>53,74</t>
  </si>
  <si>
    <t>39,72</t>
  </si>
  <si>
    <t>40,15</t>
  </si>
  <si>
    <t>60,07</t>
  </si>
  <si>
    <t>84,03</t>
  </si>
  <si>
    <t>153,84</t>
  </si>
  <si>
    <t>54,69</t>
  </si>
  <si>
    <t>95,25</t>
  </si>
  <si>
    <t>183,34</t>
  </si>
  <si>
    <t>223,03</t>
  </si>
  <si>
    <t>438,45</t>
  </si>
  <si>
    <t>101,09</t>
  </si>
  <si>
    <t>108,38</t>
  </si>
  <si>
    <t>81,18</t>
  </si>
  <si>
    <t>172,98</t>
  </si>
  <si>
    <t>289,66</t>
  </si>
  <si>
    <t>354,70</t>
  </si>
  <si>
    <t>455,28</t>
  </si>
  <si>
    <t>39,22</t>
  </si>
  <si>
    <t>77,78</t>
  </si>
  <si>
    <t>94,84</t>
  </si>
  <si>
    <t>142,46</t>
  </si>
  <si>
    <t>55,67</t>
  </si>
  <si>
    <t>75,57</t>
  </si>
  <si>
    <t>111,98</t>
  </si>
  <si>
    <t>127,25</t>
  </si>
  <si>
    <t>176,61</t>
  </si>
  <si>
    <t>250,77</t>
  </si>
  <si>
    <t>343,03</t>
  </si>
  <si>
    <t>522,95</t>
  </si>
  <si>
    <t>37,94</t>
  </si>
  <si>
    <t>74,73</t>
  </si>
  <si>
    <t>106,38</t>
  </si>
  <si>
    <t>222,88</t>
  </si>
  <si>
    <t>371,78</t>
  </si>
  <si>
    <t>305,05</t>
  </si>
  <si>
    <t>165,36</t>
  </si>
  <si>
    <t>34,03</t>
  </si>
  <si>
    <t>59,98</t>
  </si>
  <si>
    <t>65,34</t>
  </si>
  <si>
    <t>169,56</t>
  </si>
  <si>
    <t>230,92</t>
  </si>
  <si>
    <t>398,48</t>
  </si>
  <si>
    <t>250,11</t>
  </si>
  <si>
    <t>32,00</t>
  </si>
  <si>
    <t>63,01</t>
  </si>
  <si>
    <t>136,34</t>
  </si>
  <si>
    <t>26,57</t>
  </si>
  <si>
    <t>32,68</t>
  </si>
  <si>
    <t>12,74</t>
  </si>
  <si>
    <t>30,91</t>
  </si>
  <si>
    <t>24,07</t>
  </si>
  <si>
    <t>28,74</t>
  </si>
  <si>
    <t>35,15</t>
  </si>
  <si>
    <t>196,89</t>
  </si>
  <si>
    <t>212,60</t>
  </si>
  <si>
    <t>397,45</t>
  </si>
  <si>
    <t>622,02</t>
  </si>
  <si>
    <t>754,27</t>
  </si>
  <si>
    <t>961,72</t>
  </si>
  <si>
    <t>317,85</t>
  </si>
  <si>
    <t>469,04</t>
  </si>
  <si>
    <t>612,54</t>
  </si>
  <si>
    <t>230,00</t>
  </si>
  <si>
    <t>620,82</t>
  </si>
  <si>
    <t>812,45</t>
  </si>
  <si>
    <t>215,51</t>
  </si>
  <si>
    <t>229,47</t>
  </si>
  <si>
    <t>280,97</t>
  </si>
  <si>
    <t>179,83</t>
  </si>
  <si>
    <t>17,15</t>
  </si>
  <si>
    <t>59,72</t>
  </si>
  <si>
    <t>79,51</t>
  </si>
  <si>
    <t>127,35</t>
  </si>
  <si>
    <t>162,66</t>
  </si>
  <si>
    <t>39,57</t>
  </si>
  <si>
    <t>17,54</t>
  </si>
  <si>
    <t>32,38</t>
  </si>
  <si>
    <t>45,66</t>
  </si>
  <si>
    <t>6,42</t>
  </si>
  <si>
    <t>10,26</t>
  </si>
  <si>
    <t>10,49</t>
  </si>
  <si>
    <t>3,55</t>
  </si>
  <si>
    <t>17,71</t>
  </si>
  <si>
    <t>8,50</t>
  </si>
  <si>
    <t>16,68</t>
  </si>
  <si>
    <t>8,21</t>
  </si>
  <si>
    <t>5,89</t>
  </si>
  <si>
    <t>6,95</t>
  </si>
  <si>
    <t>2.640,15</t>
  </si>
  <si>
    <t>1.919,88</t>
  </si>
  <si>
    <t>1.531,12</t>
  </si>
  <si>
    <t>1.300,69</t>
  </si>
  <si>
    <t>21,39</t>
  </si>
  <si>
    <t>1.679,96</t>
  </si>
  <si>
    <t>1.083,87</t>
  </si>
  <si>
    <t>1.353,10</t>
  </si>
  <si>
    <t>1.725,10</t>
  </si>
  <si>
    <t>927,41</t>
  </si>
  <si>
    <t>157,29</t>
  </si>
  <si>
    <t>1.459,51</t>
  </si>
  <si>
    <t>161,34</t>
  </si>
  <si>
    <t>2.536,42</t>
  </si>
  <si>
    <t>1.557,86</t>
  </si>
  <si>
    <t>2.112,20</t>
  </si>
  <si>
    <t>170,44</t>
  </si>
  <si>
    <t>7.075,37</t>
  </si>
  <si>
    <t>227,05</t>
  </si>
  <si>
    <t>81,89</t>
  </si>
  <si>
    <t>74,56</t>
  </si>
  <si>
    <t>247,49</t>
  </si>
  <si>
    <t>AQUECEDOR SOLAR COMPACTO, KIT PARA 1 COLETOR SOLAR EM VIDRO TEMPERADO E SERPENTINA EM TUBO DE COBRE COM SUPORTE, RESERVATÓRIO, FIXAÇÕES E TUBOS - FORNECIMENTO E INSTALAÇÃO. AF_12/2021</t>
  </si>
  <si>
    <t>3.491,33</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</si>
  <si>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</si>
  <si>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</si>
  <si>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5.738,86</t>
  </si>
  <si>
    <t>RESERVATÓRIO TÉRMICO/BOILER SOLAR EM AÇO INOX 600 L COM 3 PLACAS COLETORAS EM VIDRO TEMPERADO COM SERPENTINA EM TUBO DE COBRE 2 X 1 M - FORNECIMENTO E INSTALAÇÃO. AF_12/2021</t>
  </si>
  <si>
    <t>7.620,41</t>
  </si>
  <si>
    <t>RESERVATÓRIO TÉRMICO/BOILER SOLAR EM AÇO INOX 800 L COM 4 PLACAS COLETORAS EM VIDRO TEMPERADO COM SERPENTINA EM TUBO DE COBRE 2 X 1 M - FORNECIMENTO E INSTALAÇÃO. AF_12/2021</t>
  </si>
  <si>
    <t>7.646,96</t>
  </si>
  <si>
    <t>RESERVATÓRIO TÉRMICO/BOILER SOLAR EM AÇO INOX 1000 L COM 5 PLACAS COLETORAS EM VIDRO TEMPERADO COM SERPENTINA EM TUBO DE COBRE 2 X 1 M - FORNECIMENTO E INSTALAÇÃO. AF_12/2021</t>
  </si>
  <si>
    <t>11.523,23</t>
  </si>
  <si>
    <t>1.375,20</t>
  </si>
  <si>
    <t>1.123,88</t>
  </si>
  <si>
    <t>874,20</t>
  </si>
  <si>
    <t>630,05</t>
  </si>
  <si>
    <t>935,81</t>
  </si>
  <si>
    <t>777,56</t>
  </si>
  <si>
    <t>618,34</t>
  </si>
  <si>
    <t>47,70</t>
  </si>
  <si>
    <t>177,22</t>
  </si>
  <si>
    <t>208,62</t>
  </si>
  <si>
    <t>43,21</t>
  </si>
  <si>
    <t>357,87</t>
  </si>
  <si>
    <t>148,47</t>
  </si>
  <si>
    <t>239,84</t>
  </si>
  <si>
    <t>13,75</t>
  </si>
  <si>
    <t>14,46</t>
  </si>
  <si>
    <t>19,56</t>
  </si>
  <si>
    <t>17,01</t>
  </si>
  <si>
    <t>18,39</t>
  </si>
  <si>
    <t>15,11</t>
  </si>
  <si>
    <t>20,23</t>
  </si>
  <si>
    <t>18,82</t>
  </si>
  <si>
    <t>16,17</t>
  </si>
  <si>
    <t>17,68</t>
  </si>
  <si>
    <t>19,06</t>
  </si>
  <si>
    <t>16,12</t>
  </si>
  <si>
    <t>19,01</t>
  </si>
  <si>
    <t>24,19</t>
  </si>
  <si>
    <t>29,30</t>
  </si>
  <si>
    <t>21,66</t>
  </si>
  <si>
    <t>16,35</t>
  </si>
  <si>
    <t>27,97</t>
  </si>
  <si>
    <t>24,81</t>
  </si>
  <si>
    <t>16,95</t>
  </si>
  <si>
    <t>17,90</t>
  </si>
  <si>
    <t>20,81</t>
  </si>
  <si>
    <t>28,07</t>
  </si>
  <si>
    <t>18,56</t>
  </si>
  <si>
    <t>20,66</t>
  </si>
  <si>
    <t>16,65</t>
  </si>
  <si>
    <t>21,43</t>
  </si>
  <si>
    <t>19,50</t>
  </si>
  <si>
    <t>33,00</t>
  </si>
  <si>
    <t>16,99</t>
  </si>
  <si>
    <t>23,97</t>
  </si>
  <si>
    <t>30,56</t>
  </si>
  <si>
    <t>205,64</t>
  </si>
  <si>
    <t>24,56</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</si>
  <si>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</si>
  <si>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</si>
  <si>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</si>
  <si>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</si>
  <si>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</si>
  <si>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</si>
  <si>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</si>
  <si>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6,31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</si>
  <si>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</si>
  <si>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</si>
  <si>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</si>
  <si>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5,35</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</si>
  <si>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</si>
  <si>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</si>
  <si>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</si>
  <si>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13,84</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</si>
  <si>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</si>
  <si>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</si>
  <si>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</si>
  <si>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</si>
  <si>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7,63</t>
  </si>
  <si>
    <t>ESCAVAÇÃO MECANIZADA DE VALA COM PROFUNDIDADE MAIOR QUE 1,5 M ATÉ 3,0 M (MÉDIA MONTANTE E JUSANTE/UMA COMPOSIÇÃO POR TRECHO), RETROESCAV (0,26 M3), LARGURA DE 0,8 M A 1,5 M, EM SOLO DE 1A CATEGORIA, LOCAIS COM BAIXO NÍVEL DE INTERFERÊNCIA. AF_02/2021</t>
  </si>
  <si>
    <t>97,83</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</si>
  <si>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</si>
  <si>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</si>
  <si>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</si>
  <si>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10,30</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</si>
  <si>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</si>
  <si>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</si>
  <si>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</si>
  <si>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</si>
  <si>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</si>
  <si>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</si>
  <si>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</si>
  <si>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12,02</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</si>
  <si>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</si>
  <si>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</si>
  <si>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</si>
  <si>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</si>
  <si>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</si>
  <si>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</si>
  <si>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7,24</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</si>
  <si>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</si>
  <si>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</si>
  <si>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</si>
  <si>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6,45</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</si>
  <si>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</si>
  <si>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</si>
  <si>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</si>
  <si>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</si>
  <si>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</si>
  <si>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</si>
  <si>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</si>
  <si>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</si>
  <si>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</si>
  <si>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8,59</t>
  </si>
  <si>
    <t>ESCAVAÇÃO MECANIZADA DE VALA COM PROF. MAIOR QUE 1,5 M ATÉ 3,0 M (MÉDIA MONTANTE E JUSANTE/UMA COMPOSIÇÃO POR TRECHO), RETROESCAV. (0,26 M3 ),LARG. MENOR QUE 0,8 M, EM SOLO MOLE, LOCAIS COM BAIXO NÍVEL DE INTERFERÊNCIA. AF_02/2021</t>
  </si>
  <si>
    <t>8,48</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</si>
  <si>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</si>
  <si>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</si>
  <si>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</si>
  <si>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</si>
  <si>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</si>
  <si>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</si>
  <si>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</si>
  <si>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</si>
  <si>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</si>
  <si>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</si>
  <si>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</si>
  <si>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</si>
  <si>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</si>
  <si>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7,46</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</si>
  <si>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</si>
  <si>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</si>
  <si>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</si>
  <si>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</si>
  <si>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</si>
  <si>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</si>
  <si>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</si>
  <si>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</si>
  <si>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</si>
  <si>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</si>
  <si>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</si>
  <si>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</si>
  <si>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71,13</t>
  </si>
  <si>
    <t>66,44</t>
  </si>
  <si>
    <t>60,53</t>
  </si>
  <si>
    <t>61,86</t>
  </si>
  <si>
    <t>58,34</t>
  </si>
  <si>
    <t>81,78</t>
  </si>
  <si>
    <t>70,59</t>
  </si>
  <si>
    <t>65,64</t>
  </si>
  <si>
    <t>59,24</t>
  </si>
  <si>
    <t>70,10</t>
  </si>
  <si>
    <t>64,19</t>
  </si>
  <si>
    <t>65,52</t>
  </si>
  <si>
    <t>62,00</t>
  </si>
  <si>
    <t>63,57</t>
  </si>
  <si>
    <t>60,90</t>
  </si>
  <si>
    <t>85,44</t>
  </si>
  <si>
    <t>74,25</t>
  </si>
  <si>
    <t>62,90</t>
  </si>
  <si>
    <t>90,89</t>
  </si>
  <si>
    <t>9,02</t>
  </si>
  <si>
    <t>11,43</t>
  </si>
  <si>
    <t>19,08</t>
  </si>
  <si>
    <t>14,50</t>
  </si>
  <si>
    <t>10,97</t>
  </si>
  <si>
    <t>59,31</t>
  </si>
  <si>
    <t>234,38</t>
  </si>
  <si>
    <t>271,73</t>
  </si>
  <si>
    <t>204,86</t>
  </si>
  <si>
    <t>242,22</t>
  </si>
  <si>
    <t>195,04</t>
  </si>
  <si>
    <t>223,25</t>
  </si>
  <si>
    <t>173,56</t>
  </si>
  <si>
    <t>151,57</t>
  </si>
  <si>
    <t>2,33</t>
  </si>
  <si>
    <t>163,22</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</si>
  <si>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</si>
  <si>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</si>
  <si>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</si>
  <si>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</si>
  <si>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93,17</t>
  </si>
  <si>
    <t>ALVENARIA DE VEDAÇÃO DE BLOCOS CERÂMICOS FURADOS NA VERTICAL DE 19X19X39 CM (ESPESSURA 19 CM) E ARGAMASSA DE ASSENTAMENTO COM PREPARO EM BETONEIRA. AF_12/2021</t>
  </si>
  <si>
    <t>110,58</t>
  </si>
  <si>
    <t>ALVENARIA DE VEDAÇÃO DE BLOCOS CERÂMICOS FURADOS NA VERTICAL DE 19X19X39 CM (ESPESSURA 19 CM) E ARGAMASSA DE ASSENTAMENTO COM PREPARO MANUAL. AF_12/2021</t>
  </si>
  <si>
    <t>112,54</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</si>
  <si>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</si>
  <si>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</si>
  <si>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106,86</t>
  </si>
  <si>
    <t>ALVENARIA DE VEDAÇÃO DE BLOCOS CERÂMICOS FURADOS NA HORIZONTAL DE 11,5X19X19 CM (ESPESSURA 11,5 CM) E ARGAMASSA DE ASSENTAMENTO COM PREPARO EM BETONEIRA. AF_12/2021</t>
  </si>
  <si>
    <t>98,17</t>
  </si>
  <si>
    <t>ALVENARIA DE VEDAÇÃO DE BLOCOS CERÂMICOS FURADOS NA HORIZONTAL DE 11,5X19X19 CM (ESPESSURA 11,5 CM) E ARGAMASSA DE ASSENTAMENTO COM PREPARO MANUAL. AF_12/2021</t>
  </si>
  <si>
    <t>99,56</t>
  </si>
  <si>
    <t>ALVENARIA DE VEDAÇÃO DE BLOCOS CERÂMICOS FURADOS NA HORIZONTAL DE 9X14X19 CM (ESPESSURA 9 CM) E ARGAMASSA DE ASSENTAMENTO COM PREPARO EM BETONEIRA. AF_12/2021</t>
  </si>
  <si>
    <t>138,92</t>
  </si>
  <si>
    <t>ALVENARIA DE VEDAÇÃO DE BLOCOS CERÂMICOS FURADOS NA HORIZONTAL DE 9X14X19 CM (ESPESSURA 9 CM) E ARGAMASSA DE ASSENTAMENTO COM PREPARO MANUAL. AF_12/2021</t>
  </si>
  <si>
    <t>140,41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</si>
  <si>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</si>
  <si>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</si>
  <si>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171,03</t>
  </si>
  <si>
    <t>ALVENARIA DE VEDAÇÃO DE BLOCOS CERÂMICOS FURADOS NA HORIZONTAL DE 9X9X19 CM (ESPESSURA 9 CM) E ARGAMASSA DE ASSENTAMENTO COM PREPARO EM BETONEIRA. AF_12/2021</t>
  </si>
  <si>
    <t>209,19</t>
  </si>
  <si>
    <t>ALVENARIA DE VEDAÇÃO DE BLOCOS CERÂMICOS FURADOS NA HORIZONTAL DE 9X9X19 CM (ESPESSURA 9 CM) E ARGAMASSA DE ASSENTAMENTO COM PREPARO MANUAL. AF_12/2021</t>
  </si>
  <si>
    <t>211,09</t>
  </si>
  <si>
    <t>ALVENARIA DE VEDAÇÃO DE BLOCOS CERÂMICOS FURADOS NA HORIZONTAL DE 9X19X29 CM (ESPESSURA 9 CM) E ARGAMASSA DE ASSENTAMENTO COM PREPARO EM BETONEIRA. AF_12/2021</t>
  </si>
  <si>
    <t>65,79</t>
  </si>
  <si>
    <t>ALVENARIA DE VEDAÇÃO DE BLOCOS CERÂMICOS FURADOS NA HORIZONTAL DE 9X19X29 CM (ESPESSURA 9 CM) E ARGAMASSA DE ASSENTAMENTO COM PREPARO MANUAL. AF_12/2021</t>
  </si>
  <si>
    <t>89,26</t>
  </si>
  <si>
    <t>83,19</t>
  </si>
  <si>
    <t>102,38</t>
  </si>
  <si>
    <t>104,22</t>
  </si>
  <si>
    <t>96,47</t>
  </si>
  <si>
    <t>111,49</t>
  </si>
  <si>
    <t>113,33</t>
  </si>
  <si>
    <t>99,52</t>
  </si>
  <si>
    <t>101,36</t>
  </si>
  <si>
    <t>104,65</t>
  </si>
  <si>
    <t>107,01</t>
  </si>
  <si>
    <t>96,92</t>
  </si>
  <si>
    <t>115,62</t>
  </si>
  <si>
    <t>117,98</t>
  </si>
  <si>
    <t>103,30</t>
  </si>
  <si>
    <t>105,66</t>
  </si>
  <si>
    <t>118,10</t>
  </si>
  <si>
    <t>112,96</t>
  </si>
  <si>
    <t>134,82</t>
  </si>
  <si>
    <t>137,43</t>
  </si>
  <si>
    <t>118,12</t>
  </si>
  <si>
    <t>120,73</t>
  </si>
  <si>
    <t>ALVENARIA DE VEDAÇÃO DE BLOCOS DE GESSO DE 7X50X66CM (ESPESSURA 7CM). AF_05/2020</t>
  </si>
  <si>
    <t>62,75</t>
  </si>
  <si>
    <t>ALVENARIA DE VEDAÇÃO DE BLOCOS DE GESSO DE 10X50X66CM (ESPESSURA 10CM). AF_05/2020</t>
  </si>
  <si>
    <t>81,50</t>
  </si>
  <si>
    <t>ALVENARIA DE VEDAÇÃO DE BLOCOS VAZADOS DE CONCRETO DE 9X19X39 CM (ESPESSURA 9 CM) E ARGAMASSA DE ASSENTAMENTO COM PREPARO EM BETONEIRA. AF_12/2021</t>
  </si>
  <si>
    <t>72,33</t>
  </si>
  <si>
    <t>ALVENARIA DE VEDAÇÃO DE BLOCOS VAZADOS DE CONCRETO DE 9X19X39 CM (ESPESSURA 9 CM) E ARGAMASSA DE ASSENTAMENTO COM PREPARO MANUAL. AF_12/2021</t>
  </si>
  <si>
    <t>73,56</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</si>
  <si>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</si>
  <si>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</si>
  <si>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</si>
  <si>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113,22</t>
  </si>
  <si>
    <t>ALVENARIA DE VEDAÇÃO DE BLOCOS VAZADOS DE CONCRETO DE 19X19X39 CM (ESPESSURA 19 CM) E ARGAMASSA DE ASSENTAMENTO COM PREPARO MANUAL. AF_12/2021</t>
  </si>
  <si>
    <t>115,04</t>
  </si>
  <si>
    <t>ALVENARIA DE VEDAÇÃO DE BLOCOS  VAZADOS DE CONCRETO APARENTE DE 9X19X39 CM (ESPESSURA 9 CM) E ARGAMASSA DE ASSENTAMENTO COM PREPARO EM BETONEIRA. AF_12/2021</t>
  </si>
  <si>
    <t>82,69</t>
  </si>
  <si>
    <t>ALVENARIA DE VEDAÇÃO DE BLOCOS  VAZADOS DE CONCRETO APARENTE DE 9X19X39 CM (ESPESSURA 9 CM) E ARGAMASSA DE ASSENTAMENTO COM PREPARO MANUAL. AF_12/2021</t>
  </si>
  <si>
    <t>83,92</t>
  </si>
  <si>
    <t>ALVENARIA DE VEDAÇÃO DE BLOCOS  VAZADOS DE CONCRETO APARENTE DE 14X19X39 CM (ESPESSURA 14 CM) E ARGAMASSA DE ASSENTAMENTO COM PREPARO EM BETONEIRA. AF_12/2021</t>
  </si>
  <si>
    <t>109,33</t>
  </si>
  <si>
    <t>ALVENARIA DE VEDAÇÃO DE BLOCOS  VAZADOS DE CONCRETO APARENTE DE 14X19X39 CM (ESPESSURA 14 CM) E ARGAMASSA DE ASSENTAMENTO COM PREPARO MANUAL. AF_12/2021</t>
  </si>
  <si>
    <t>110,77</t>
  </si>
  <si>
    <t>ALVENARIA DE VEDAÇÃO DE BLOCOS  VAZADOS DE CONCRETO APARENTE DE 19X19X39 CM (ESPESSURA 19 CM) E ARGAMASSA DE ASSENTAMENTO COM PREPARO EM BETONEIRA. AF_12/2021</t>
  </si>
  <si>
    <t>131,57</t>
  </si>
  <si>
    <t>ALVENARIA DE VEDAÇÃO DE BLOCOS  VAZADOS DE CONCRETO APARENTE DE 19X19X39 CM (ESPESSURA 19 CM) E ARGAMASSA DE ASSENTAMENTO COM PREPARO MANUAL. AF_12/2021</t>
  </si>
  <si>
    <t>133,39</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</si>
  <si>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</si>
  <si>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</si>
  <si>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82,49</t>
  </si>
  <si>
    <t>78,15</t>
  </si>
  <si>
    <t>96,48</t>
  </si>
  <si>
    <t>81,26</t>
  </si>
  <si>
    <t>107,37</t>
  </si>
  <si>
    <t>100,08</t>
  </si>
  <si>
    <t>98,77</t>
  </si>
  <si>
    <t>94,39</t>
  </si>
  <si>
    <t>117,90</t>
  </si>
  <si>
    <t>113,09</t>
  </si>
  <si>
    <t>106,14</t>
  </si>
  <si>
    <t>98,67</t>
  </si>
  <si>
    <t>125,71</t>
  </si>
  <si>
    <t>117,78</t>
  </si>
  <si>
    <t>100,39</t>
  </si>
  <si>
    <t>96,05</t>
  </si>
  <si>
    <t>118,96</t>
  </si>
  <si>
    <t>114,30</t>
  </si>
  <si>
    <t>110,92</t>
  </si>
  <si>
    <t>101,98</t>
  </si>
  <si>
    <t>121,03</t>
  </si>
  <si>
    <t>112,59</t>
  </si>
  <si>
    <t>135,69</t>
  </si>
  <si>
    <t>131,19</t>
  </si>
  <si>
    <t>129,48</t>
  </si>
  <si>
    <t>120,01</t>
  </si>
  <si>
    <t>148,95</t>
  </si>
  <si>
    <t>139,02</t>
  </si>
  <si>
    <t>82,29</t>
  </si>
  <si>
    <t>99,21</t>
  </si>
  <si>
    <t>210,84</t>
  </si>
  <si>
    <t>751,25</t>
  </si>
  <si>
    <t>761,61</t>
  </si>
  <si>
    <t>100,83</t>
  </si>
  <si>
    <t>115,74</t>
  </si>
  <si>
    <t>138,67</t>
  </si>
  <si>
    <t>167,66</t>
  </si>
  <si>
    <t>128,03</t>
  </si>
  <si>
    <t>143,46</t>
  </si>
  <si>
    <t>165,86</t>
  </si>
  <si>
    <t>195,37</t>
  </si>
  <si>
    <t>171,14</t>
  </si>
  <si>
    <t>193,06</t>
  </si>
  <si>
    <t>223,08</t>
  </si>
  <si>
    <t>70,14</t>
  </si>
  <si>
    <t>84,75</t>
  </si>
  <si>
    <t>481,52</t>
  </si>
  <si>
    <t>874,41</t>
  </si>
  <si>
    <t>688,03</t>
  </si>
  <si>
    <t>913,73</t>
  </si>
  <si>
    <t>841,47</t>
  </si>
  <si>
    <t>292,23</t>
  </si>
  <si>
    <t>350,73</t>
  </si>
  <si>
    <t>146,16</t>
  </si>
  <si>
    <t>206,32</t>
  </si>
  <si>
    <t>304,16</t>
  </si>
  <si>
    <t>1.715,36</t>
  </si>
  <si>
    <t>1.469,73</t>
  </si>
  <si>
    <t>1.861,81</t>
  </si>
  <si>
    <t>1.616,18</t>
  </si>
  <si>
    <t>88,82</t>
  </si>
  <si>
    <t>69,70</t>
  </si>
  <si>
    <t>74,13</t>
  </si>
  <si>
    <t>45,63</t>
  </si>
  <si>
    <t>143,50</t>
  </si>
  <si>
    <t>171,44</t>
  </si>
  <si>
    <t>197,45</t>
  </si>
  <si>
    <t>222,76</t>
  </si>
  <si>
    <t>247,74</t>
  </si>
  <si>
    <t>205,05</t>
  </si>
  <si>
    <t>194,80</t>
  </si>
  <si>
    <t>RECOMPOSIÇÃO DE BASE E OU SUB-BASE PARA REMENDO PROFUNDO DE SOLO BRITA (40/60) COM CIMENTO (TEOR DE 4%) - INCLUSO RETIRADA E COLOCAÇÃO DO MATERIAL. AF_12/2020</t>
  </si>
  <si>
    <t>256,54</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</si>
  <si>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</si>
  <si>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</si>
  <si>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304,37</t>
  </si>
  <si>
    <t>246,70</t>
  </si>
  <si>
    <t>270,98</t>
  </si>
  <si>
    <t>294,93</t>
  </si>
  <si>
    <t>264,04</t>
  </si>
  <si>
    <t>27,40</t>
  </si>
  <si>
    <t>106,65</t>
  </si>
  <si>
    <t>180,06</t>
  </si>
  <si>
    <t>88,95</t>
  </si>
  <si>
    <t>78,70</t>
  </si>
  <si>
    <t>RECOMPOSIÇÃO DE BASE E OU SUB-BASE PARA FECHAMENTO DE VALAS DE SOLO BRITA (40/60) COM CIMENTO (TEOR DE 4%) - INCLUSO RETIRADA E COLOCAÇÃO DO MATERIAL. AF_12/2020</t>
  </si>
  <si>
    <t>140,44</t>
  </si>
  <si>
    <t>RECOMPOSIÇÃO DE BASE E OU SUB-BASE PARA FECHAMENTO DE VALAS DE SOLO BRITA (40/60) COM CIMENTO (TEOR DE 6%) - INCLUSO RETIRADA E COLOCAÇÃO DO MATERIAL. AF_12/2020</t>
  </si>
  <si>
    <t>164,52</t>
  </si>
  <si>
    <t>RECOMPOSIÇÃO DE BASE E OU SUB-BASE PARA FECHAMENTO DE VALAS DE SOLO BRITA (40/60) COM CIMENTO (TEOR DE 8%) - INCLUSO RETIRADA E COLOCAÇÃO DO MATERIAL. AF_12/2020</t>
  </si>
  <si>
    <t>188,27</t>
  </si>
  <si>
    <t>130,60</t>
  </si>
  <si>
    <t>154,88</t>
  </si>
  <si>
    <t>178,83</t>
  </si>
  <si>
    <t>147,94</t>
  </si>
  <si>
    <t>155,77</t>
  </si>
  <si>
    <t>77,15</t>
  </si>
  <si>
    <t>156,04</t>
  </si>
  <si>
    <t>29,18</t>
  </si>
  <si>
    <t>39,60</t>
  </si>
  <si>
    <t>36,48</t>
  </si>
  <si>
    <t>41,71</t>
  </si>
  <si>
    <t>1.819,88</t>
  </si>
  <si>
    <t>1.966,33</t>
  </si>
  <si>
    <t>4,40</t>
  </si>
  <si>
    <t>61,53</t>
  </si>
  <si>
    <t>12,77</t>
  </si>
  <si>
    <t>70,07</t>
  </si>
  <si>
    <t>96,20</t>
  </si>
  <si>
    <t>121,18</t>
  </si>
  <si>
    <t>134,73</t>
  </si>
  <si>
    <t>185,21</t>
  </si>
  <si>
    <t>251,83</t>
  </si>
  <si>
    <t>92,82</t>
  </si>
  <si>
    <t>122,40</t>
  </si>
  <si>
    <t>85,87</t>
  </si>
  <si>
    <t>75,65</t>
  </si>
  <si>
    <t>137,36</t>
  </si>
  <si>
    <t>185,19</t>
  </si>
  <si>
    <t>154,24</t>
  </si>
  <si>
    <t>175,79</t>
  </si>
  <si>
    <t>81,68</t>
  </si>
  <si>
    <t>30,30</t>
  </si>
  <si>
    <t>46,38</t>
  </si>
  <si>
    <t>126,64</t>
  </si>
  <si>
    <t>77,97</t>
  </si>
  <si>
    <t>95,69</t>
  </si>
  <si>
    <t>62,51</t>
  </si>
  <si>
    <t>80,66</t>
  </si>
  <si>
    <t>97,03</t>
  </si>
  <si>
    <t>98,84</t>
  </si>
  <si>
    <t>80,93</t>
  </si>
  <si>
    <t>64,70</t>
  </si>
  <si>
    <t>82,87</t>
  </si>
  <si>
    <t>84,52</t>
  </si>
  <si>
    <t>101,02</t>
  </si>
  <si>
    <t>86,61</t>
  </si>
  <si>
    <t>70,19</t>
  </si>
  <si>
    <t>88,56</t>
  </si>
  <si>
    <t>EXECUÇÃO DE PAVIMENTO DE CONCRETO SIMPLES (PCS), FCK = 40 MPA, ESPESSURA DE 15,0 CM. AF_04/2022</t>
  </si>
  <si>
    <t>110,75</t>
  </si>
  <si>
    <t>EXECUÇÃO DE PAVIMENTO DE CONCRETO SIMPLES (PCS), FCK = 40 MPA, ESPESSURA DE 17,5 CM. AF_04/2022</t>
  </si>
  <si>
    <t>123,86</t>
  </si>
  <si>
    <t>EXECUÇÃO DE PAVIMENTO DE CONCRETO SIMPLES (PCS), FCK = 40 MPA, ESPESSURA DE 20,0 CM. AF_04/2022</t>
  </si>
  <si>
    <t>136,00</t>
  </si>
  <si>
    <t>EXECUÇÃO DE PAVIMENTO DE CONCRETO SIMPLES (PCS), FCK = 40 MPA, ESPESSURA DE 22,5 CM. AF_04/2022</t>
  </si>
  <si>
    <t>156,38</t>
  </si>
  <si>
    <t>EXECUÇÃO DE PAVIMENTO DE CONCRETO SIMPLES (PCS), FCK = 40 MPA, ESPESSURA DE 25,0 CM. AF_04/2022</t>
  </si>
  <si>
    <t>181,34</t>
  </si>
  <si>
    <t>EXECUÇÃO DE PAVIMENTO DE CONCRETO SIMPLES (PCS), FCK = 40 MPA, ESPESSURA DE 27,5 CM. AF_04/2022</t>
  </si>
  <si>
    <t>201,15</t>
  </si>
  <si>
    <t>EXECUÇÃO DE PAVIMENTO DE CONCRETO ARMADO (PCA), FCK = 30 MPA, ESPESSURA DE 15,0 CM. AF_04/2022</t>
  </si>
  <si>
    <t>276,99</t>
  </si>
  <si>
    <t>EXECUÇÃO DE PAVIMENTO DE CONCRETO ARMADO (PCA), FCK = 30 MPA, ESPESSURA DE 17,5 CM. AF_04/2022</t>
  </si>
  <si>
    <t>226,71</t>
  </si>
  <si>
    <t>APLICAÇÃO DE LONA PLÁSTICA PARA EXECUÇÃO DE PAVIMENTOS DE CONCRETO. AF_04/2022</t>
  </si>
  <si>
    <t>2,83</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</si>
  <si>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</si>
  <si>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</si>
  <si>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</si>
  <si>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28,45</t>
  </si>
  <si>
    <t>BARRAS DE TRANSFERÊNCIA, AÇO CA-25 DE 20,0 MM, PARA EXECUÇÃO DE PAVIMENTO DE CONCRETO  FORNECIMENTO E INSTALAÇÃO. AF_04/2022</t>
  </si>
  <si>
    <t>BARRAS DE TRANSFERÊNCIA, AÇO CA-25 DE 25,0 MM, PARA EXECUÇÃO DE PAVIMENTO DE CONCRETO  FORNECIMENTO E INSTALAÇÃO. AF_04/2022</t>
  </si>
  <si>
    <t>21,23</t>
  </si>
  <si>
    <t>BARRAS DE TRANSFERÊNCIA, AÇO CA-25 DE 32,0 MM, PARA EXECUÇÃO DE PAVIMENTO DE CONCRETO  FORNECIMENTO E INSTALAÇÃO. AF_04/2022</t>
  </si>
  <si>
    <t>19,36</t>
  </si>
  <si>
    <t>BARRAS DE LIGAÇÃO, AÇO CA-50 DE 10 MM, PARA EXECUÇÃO DE PAVIMENTO DE CONCRETO  FORNECIMENTO E INSTALAÇÃO. AF_04/2022</t>
  </si>
  <si>
    <t>11,89</t>
  </si>
  <si>
    <t>26,89</t>
  </si>
  <si>
    <t>128,73</t>
  </si>
  <si>
    <t>186,88</t>
  </si>
  <si>
    <t>142,33</t>
  </si>
  <si>
    <t>114,57</t>
  </si>
  <si>
    <t>65,60</t>
  </si>
  <si>
    <t>EXECUÇÃO DE PAVIMENTO DE CONCRETO SIMPLES (PCS), FCK = 35 MPA, ESPESSURA DE 15,0 CM. AF_04/2022</t>
  </si>
  <si>
    <t>108,19</t>
  </si>
  <si>
    <t>EXECUÇÃO DE PAVIMENTO DE CONCRETO SIMPLES (PCS), FCK = 35 MPA, ESPESSURA DE 16,0 CM. AF_04/2022</t>
  </si>
  <si>
    <t>113,78</t>
  </si>
  <si>
    <t>EXECUÇÃO DE PAVIMENTO DE CONCRETO SIMPLES (PCS), FCK = 40 MPA, ESPESSURA DE 16,0 CM. AF_04/2022</t>
  </si>
  <si>
    <t>138,12</t>
  </si>
  <si>
    <t>EXECUÇÃO DE PAVIMENTO DE CONCRETO SIMPLES (PCS), FCK = 35 MPA, ESPESSURA DE 17,5 CM. AF_04/2022</t>
  </si>
  <si>
    <t>118,17</t>
  </si>
  <si>
    <t>EXECUÇÃO PAVIMENTO DE CONCRETO SIMPLES (PCS), FCK = 35 MPA, ESPESSURA DE 20,0 CM. AF_04/2022</t>
  </si>
  <si>
    <t>132,59</t>
  </si>
  <si>
    <t>EXECUÇÃO PAVIMENTO DE CONCRETO SIMPLES (PCS), FCK = 35 MPA, ESPESSURA DE 22,5 CM. AF_04/2022</t>
  </si>
  <si>
    <t>152,54</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</si>
  <si>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</si>
  <si>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</si>
  <si>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</si>
  <si>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117,61</t>
  </si>
  <si>
    <t>EXECUÇÃO DE PISO INDUSTRIAL DE CONCRETO ARMADO, FCK = 20 MPA, ESPESSURA DE 14,0 CM. AF_04/2022</t>
  </si>
  <si>
    <t>137,46</t>
  </si>
  <si>
    <t>EXECUÇÃO DE PISO INDUSTRIAL DE CONCRETO ARMADO, FCK = 20 MPA, ESPESSURA DE 15,0 CM. AF_04/2022</t>
  </si>
  <si>
    <t>151,39</t>
  </si>
  <si>
    <t>EXECUÇÃO DE PISO INDUSTRIAL DE CONCRETO ARMADO, FCK = 20 MPA, ESPESSURA DE 18,0 CM. AF_04/2022</t>
  </si>
  <si>
    <t>EXECUÇÃO DE PISO INDUSTRIAL DE CONCRETO ARMADO, FCK = 20 MPA, ESPESSURA DE 20,0 CM. AF_04/2022</t>
  </si>
  <si>
    <t>200,21</t>
  </si>
  <si>
    <t>EXECUÇÃO DE PISO INDUSTRIAL DE CONCRETO ARMADO, FCK = 20 MPA, ESPESSURA DE 22,0 CM. AF_04/2022</t>
  </si>
  <si>
    <t>209,10</t>
  </si>
  <si>
    <t>FORNECIMENTO E INSTALAÇÃO DE SUPORTE DE MADEIRA  PARA PLACAS DE SINALIZAÇÃO, EM SOLO, COM H= DE 2,5 M E SEÇÃO DE 7,5 X 7,5 CM. AF_03/2022</t>
  </si>
  <si>
    <t>111,48</t>
  </si>
  <si>
    <t>FORNECIMENTO E INSTALAÇÃO DE SUPORTE DE MADEIRA PARA PLACAS DE SINALIZAÇÃO, EM SOLO, COM H= DE 2,0 M E SEÇÃO DE 7,5 X 7,5 CM. AF_03/2022</t>
  </si>
  <si>
    <t>99,80</t>
  </si>
  <si>
    <t>FORNECIMENTO E INSTALAÇÃO DE SUPORTE DE MADEIRA PARA PLACAS DE SINALIZAÇÃO EM CONCRETO, COM H= DE 2,5 M E SEÇÃO DE 7,5 X 7,5 CM. AF_03/2022</t>
  </si>
  <si>
    <t>143,30</t>
  </si>
  <si>
    <t>FORNECIMENTO E INSTALAÇÃO DE SUPORTE DE MADEIRA PARA PLACAS DE SINALIZAÇÃO, EM BASE DE CONCRETO, COM H= DE 2,0 M E SEÇÃO DE 7,5 X 7,5 CM. AF_03/2022</t>
  </si>
  <si>
    <t>1.532,79</t>
  </si>
  <si>
    <t>1.324,11</t>
  </si>
  <si>
    <t>120,54</t>
  </si>
  <si>
    <t>169,14</t>
  </si>
  <si>
    <t>237,64</t>
  </si>
  <si>
    <t>1.133,19</t>
  </si>
  <si>
    <t>1.079,47</t>
  </si>
  <si>
    <t>532,27</t>
  </si>
  <si>
    <t>576,96</t>
  </si>
  <si>
    <t>464,40</t>
  </si>
  <si>
    <t>509,09</t>
  </si>
  <si>
    <t>470,71</t>
  </si>
  <si>
    <t>515,40</t>
  </si>
  <si>
    <t>417,80</t>
  </si>
  <si>
    <t>430,91</t>
  </si>
  <si>
    <t>3,47</t>
  </si>
  <si>
    <t>2,61</t>
  </si>
  <si>
    <t>5,20</t>
  </si>
  <si>
    <t>23,21</t>
  </si>
  <si>
    <t>12,73</t>
  </si>
  <si>
    <t>17,26</t>
  </si>
  <si>
    <t>24,17</t>
  </si>
  <si>
    <t>45,19</t>
  </si>
  <si>
    <t>49,68</t>
  </si>
  <si>
    <t>33,35</t>
  </si>
  <si>
    <t>2,29</t>
  </si>
  <si>
    <t>APLICAÇÃO MASSA ACRÍLICA PARA MADEIRA, PARA PINTURA COM TINTA DE ACABAMENTO (PIGMENTADA). AF_01/2021</t>
  </si>
  <si>
    <t>56,84</t>
  </si>
  <si>
    <t>9,75</t>
  </si>
  <si>
    <t>30,99</t>
  </si>
  <si>
    <t>31,73</t>
  </si>
  <si>
    <t>28,12</t>
  </si>
  <si>
    <t>27,37</t>
  </si>
  <si>
    <t>27,65</t>
  </si>
  <si>
    <t>25,55</t>
  </si>
  <si>
    <t>13,70</t>
  </si>
  <si>
    <t>27,54</t>
  </si>
  <si>
    <t>26,82</t>
  </si>
  <si>
    <t>27,44</t>
  </si>
  <si>
    <t>50,30</t>
  </si>
  <si>
    <t>24,60</t>
  </si>
  <si>
    <t>55,10</t>
  </si>
  <si>
    <t>53,44</t>
  </si>
  <si>
    <t>54,77</t>
  </si>
  <si>
    <t>66,64</t>
  </si>
  <si>
    <t>4,59</t>
  </si>
  <si>
    <t>6,82</t>
  </si>
  <si>
    <t>48,33</t>
  </si>
  <si>
    <t>50,13</t>
  </si>
  <si>
    <t>87,69</t>
  </si>
  <si>
    <t>331,57</t>
  </si>
  <si>
    <t>224,38</t>
  </si>
  <si>
    <t>70,48</t>
  </si>
  <si>
    <t>61,27</t>
  </si>
  <si>
    <t>79,15</t>
  </si>
  <si>
    <t>64,58</t>
  </si>
  <si>
    <t>126,99</t>
  </si>
  <si>
    <t>98,47</t>
  </si>
  <si>
    <t>165,72</t>
  </si>
  <si>
    <t>149,26</t>
  </si>
  <si>
    <t>139,45</t>
  </si>
  <si>
    <t>172,11</t>
  </si>
  <si>
    <t>60,84</t>
  </si>
  <si>
    <t>57,14</t>
  </si>
  <si>
    <t>63,95</t>
  </si>
  <si>
    <t>54,87</t>
  </si>
  <si>
    <t>47,28</t>
  </si>
  <si>
    <t>437,17</t>
  </si>
  <si>
    <t>471,10</t>
  </si>
  <si>
    <t>367,44</t>
  </si>
  <si>
    <t>35,03</t>
  </si>
  <si>
    <t>43,37</t>
  </si>
  <si>
    <t>32,28</t>
  </si>
  <si>
    <t>40,61</t>
  </si>
  <si>
    <t>47,47</t>
  </si>
  <si>
    <t>54,03</t>
  </si>
  <si>
    <t>113,39</t>
  </si>
  <si>
    <t>300,59</t>
  </si>
  <si>
    <t>190,93</t>
  </si>
  <si>
    <t>256,25</t>
  </si>
  <si>
    <t>86,96</t>
  </si>
  <si>
    <t>165,21</t>
  </si>
  <si>
    <t>192,35</t>
  </si>
  <si>
    <t>265,39</t>
  </si>
  <si>
    <t>399,88</t>
  </si>
  <si>
    <t>409,63</t>
  </si>
  <si>
    <t>126,16</t>
  </si>
  <si>
    <t>448,24</t>
  </si>
  <si>
    <t>482,17</t>
  </si>
  <si>
    <t>86,04</t>
  </si>
  <si>
    <t>56,49</t>
  </si>
  <si>
    <t>37,33</t>
  </si>
  <si>
    <t>49,18</t>
  </si>
  <si>
    <t>26,52</t>
  </si>
  <si>
    <t>758,47</t>
  </si>
  <si>
    <t>587,32</t>
  </si>
  <si>
    <t>95,05</t>
  </si>
  <si>
    <t>84,79</t>
  </si>
  <si>
    <t>112,47</t>
  </si>
  <si>
    <t>98,78</t>
  </si>
  <si>
    <t>127,84</t>
  </si>
  <si>
    <t>110,73</t>
  </si>
  <si>
    <t>144,46</t>
  </si>
  <si>
    <t>123,94</t>
  </si>
  <si>
    <t>159,89</t>
  </si>
  <si>
    <t>156,58</t>
  </si>
  <si>
    <t>32,81</t>
  </si>
  <si>
    <t>67,91</t>
  </si>
  <si>
    <t>75,42</t>
  </si>
  <si>
    <t>42,01</t>
  </si>
  <si>
    <t>90,80</t>
  </si>
  <si>
    <t>49,56</t>
  </si>
  <si>
    <t>109,56</t>
  </si>
  <si>
    <t>38,10</t>
  </si>
  <si>
    <t>105,15</t>
  </si>
  <si>
    <t>43,67</t>
  </si>
  <si>
    <t>120,46</t>
  </si>
  <si>
    <t>135,18</t>
  </si>
  <si>
    <t>47,05</t>
  </si>
  <si>
    <t>55,85</t>
  </si>
  <si>
    <t>130,68</t>
  </si>
  <si>
    <t>146,71</t>
  </si>
  <si>
    <t>42,57</t>
  </si>
  <si>
    <t>46,69</t>
  </si>
  <si>
    <t>81,79</t>
  </si>
  <si>
    <t>89,30</t>
  </si>
  <si>
    <t>50,16</t>
  </si>
  <si>
    <t>115,14</t>
  </si>
  <si>
    <t>48,31</t>
  </si>
  <si>
    <t>113,29</t>
  </si>
  <si>
    <t>134,48</t>
  </si>
  <si>
    <t>23,43</t>
  </si>
  <si>
    <t>81,93</t>
  </si>
  <si>
    <t>90,01</t>
  </si>
  <si>
    <t>158,72</t>
  </si>
  <si>
    <t>173,44</t>
  </si>
  <si>
    <t>95,60</t>
  </si>
  <si>
    <t>170,43</t>
  </si>
  <si>
    <t>186,46</t>
  </si>
  <si>
    <t>95,73</t>
  </si>
  <si>
    <t>105,85</t>
  </si>
  <si>
    <t>191,88</t>
  </si>
  <si>
    <t>(COMPOSIÇÃO REPRESENTATIVA) DO SERVIÇO DE CONTRAPISO EM ARGAMASSA TRAÇO 1:4 (CIM E AREIA), BETONEIRA 400 L, E = 4 CM ÁREAS SECAS E  MOLHADAS SOBRE LAJE , E = 3 CM ÁREAS MOLHADAS SOBRE IMPERMEABILIZAÇÃO, CASA E EDIFICAÇÃO PÚBLICA PADRÃO. AF_11/2014</t>
  </si>
  <si>
    <t>45,98</t>
  </si>
  <si>
    <t>(COMPOSIÇÃO REPRESENTATIVA) DO SERVIÇO DE CONTRAPISO EM ARGAMASSA TRAÇO 1:4 (CIM E AREIA), BETONEIRA 400 L, E = 4 CM ÁREAS SECAS E  MOLHADAS SOBRE LAJE , E = 3 CM ÁREAS MOLHADAS SOBRE IMPERMEABILIZAÇÃO, PARA EDIFICAÇÃO MULTIFAMILIAR. AF_11/2014</t>
  </si>
  <si>
    <t>44,72</t>
  </si>
  <si>
    <t>62,26</t>
  </si>
  <si>
    <t>6,12</t>
  </si>
  <si>
    <t>22,71</t>
  </si>
  <si>
    <t>8,08</t>
  </si>
  <si>
    <t>7,89</t>
  </si>
  <si>
    <t>10,53</t>
  </si>
  <si>
    <t>8,64</t>
  </si>
  <si>
    <t>23,34</t>
  </si>
  <si>
    <t>19,23</t>
  </si>
  <si>
    <t>19,84</t>
  </si>
  <si>
    <t>28,48</t>
  </si>
  <si>
    <t>29,09</t>
  </si>
  <si>
    <t>45,95</t>
  </si>
  <si>
    <t>20,07</t>
  </si>
  <si>
    <t>35,32</t>
  </si>
  <si>
    <t>42,59</t>
  </si>
  <si>
    <t>43,31</t>
  </si>
  <si>
    <t>48,64</t>
  </si>
  <si>
    <t>38,84</t>
  </si>
  <si>
    <t>32,79</t>
  </si>
  <si>
    <t>38,12</t>
  </si>
  <si>
    <t>77,86</t>
  </si>
  <si>
    <t>72,67</t>
  </si>
  <si>
    <t>68,84</t>
  </si>
  <si>
    <t>24,70</t>
  </si>
  <si>
    <t>25,42</t>
  </si>
  <si>
    <t>28,44</t>
  </si>
  <si>
    <t>22,36</t>
  </si>
  <si>
    <t>48,05</t>
  </si>
  <si>
    <t>44,25</t>
  </si>
  <si>
    <t>42,87</t>
  </si>
  <si>
    <t>39,04</t>
  </si>
  <si>
    <t>63,86</t>
  </si>
  <si>
    <t>68,31</t>
  </si>
  <si>
    <t>73,99</t>
  </si>
  <si>
    <t>79,97</t>
  </si>
  <si>
    <t>84,12</t>
  </si>
  <si>
    <t>132,09</t>
  </si>
  <si>
    <t>108,89</t>
  </si>
  <si>
    <t>117,14</t>
  </si>
  <si>
    <t>157,32</t>
  </si>
  <si>
    <t>65,17</t>
  </si>
  <si>
    <t>51,59</t>
  </si>
  <si>
    <t>57,17</t>
  </si>
  <si>
    <t>61,35</t>
  </si>
  <si>
    <t>68,34</t>
  </si>
  <si>
    <t>105,65</t>
  </si>
  <si>
    <t>70,73</t>
  </si>
  <si>
    <t>78,44</t>
  </si>
  <si>
    <t>115,19</t>
  </si>
  <si>
    <t>102,74</t>
  </si>
  <si>
    <t>106,90</t>
  </si>
  <si>
    <t>112,50</t>
  </si>
  <si>
    <t>118,08</t>
  </si>
  <si>
    <t>145,76</t>
  </si>
  <si>
    <t>121,72</t>
  </si>
  <si>
    <t>128,71</t>
  </si>
  <si>
    <t>166,00</t>
  </si>
  <si>
    <t>176,74</t>
  </si>
  <si>
    <t>184,45</t>
  </si>
  <si>
    <t>220,65</t>
  </si>
  <si>
    <t>80,28</t>
  </si>
  <si>
    <t>85,38</t>
  </si>
  <si>
    <t>110,55</t>
  </si>
  <si>
    <t>98,03</t>
  </si>
  <si>
    <t>134,24</t>
  </si>
  <si>
    <t>179,57</t>
  </si>
  <si>
    <t>125,05</t>
  </si>
  <si>
    <t>116,66</t>
  </si>
  <si>
    <t>188,10</t>
  </si>
  <si>
    <t>131,78</t>
  </si>
  <si>
    <t>176,47</t>
  </si>
  <si>
    <t>121,11</t>
  </si>
  <si>
    <t>145,13</t>
  </si>
  <si>
    <t>176,15</t>
  </si>
  <si>
    <t>128,49</t>
  </si>
  <si>
    <t>195,66</t>
  </si>
  <si>
    <t>184,56</t>
  </si>
  <si>
    <t>131,02</t>
  </si>
  <si>
    <t>204,22</t>
  </si>
  <si>
    <t>190,79</t>
  </si>
  <si>
    <t>135,43</t>
  </si>
  <si>
    <t>209,89</t>
  </si>
  <si>
    <t>161,25</t>
  </si>
  <si>
    <t>190,50</t>
  </si>
  <si>
    <t>142,81</t>
  </si>
  <si>
    <t>138,04</t>
  </si>
  <si>
    <t>161,50</t>
  </si>
  <si>
    <t>25,67</t>
  </si>
  <si>
    <t>41,08</t>
  </si>
  <si>
    <t>259,49</t>
  </si>
  <si>
    <t>236,41</t>
  </si>
  <si>
    <t>252,56</t>
  </si>
  <si>
    <t>80,45</t>
  </si>
  <si>
    <t>79,55</t>
  </si>
  <si>
    <t>89,95</t>
  </si>
  <si>
    <t>84,65</t>
  </si>
  <si>
    <t>78,82</t>
  </si>
  <si>
    <t>94,71</t>
  </si>
  <si>
    <t>364,96</t>
  </si>
  <si>
    <t>335,84</t>
  </si>
  <si>
    <t>351,99</t>
  </si>
  <si>
    <t>424,82</t>
  </si>
  <si>
    <t>(COMPOSIÇÃO REPRESENTATIVA) DO SERVIÇO DE REVESTIMENTO CERÂMICO PARA PAREDES INTERNAS, MEIA OU PAREDE INTEIRA, PLACAS TIPO ESMALTADA EXTRA DE 20X20 CM, PARA EDIFICAÇÕES HABITACIONAIS UNIFAMILIAR (CASAS) E EDIFICAÇÕES PÚBLICAS PADRÃO. AF_11/2014</t>
  </si>
  <si>
    <t>69,27</t>
  </si>
  <si>
    <t>59,08</t>
  </si>
  <si>
    <t>76,41</t>
  </si>
  <si>
    <t>80,08</t>
  </si>
  <si>
    <t>119,20</t>
  </si>
  <si>
    <t>144,18</t>
  </si>
  <si>
    <t>53,02</t>
  </si>
  <si>
    <t>161,32</t>
  </si>
  <si>
    <t>205,41</t>
  </si>
  <si>
    <t>48,57</t>
  </si>
  <si>
    <t>79,06</t>
  </si>
  <si>
    <t>41,88</t>
  </si>
  <si>
    <t>81,69</t>
  </si>
  <si>
    <t>61,13</t>
  </si>
  <si>
    <t>68,65</t>
  </si>
  <si>
    <t>75,19</t>
  </si>
  <si>
    <t>77,47</t>
  </si>
  <si>
    <t>84,55</t>
  </si>
  <si>
    <t>8,25</t>
  </si>
  <si>
    <t>384,31</t>
  </si>
  <si>
    <t>372,22</t>
  </si>
  <si>
    <t>392,27</t>
  </si>
  <si>
    <t>378,59</t>
  </si>
  <si>
    <t>521,61</t>
  </si>
  <si>
    <t>493,76</t>
  </si>
  <si>
    <t>510,31</t>
  </si>
  <si>
    <t>494,68</t>
  </si>
  <si>
    <t>525,56</t>
  </si>
  <si>
    <t>499,39</t>
  </si>
  <si>
    <t>528,32</t>
  </si>
  <si>
    <t>489,16</t>
  </si>
  <si>
    <t>559,89</t>
  </si>
  <si>
    <t>379,11</t>
  </si>
  <si>
    <t>513,28</t>
  </si>
  <si>
    <t>497,29</t>
  </si>
  <si>
    <t>463,50</t>
  </si>
  <si>
    <t>449,15</t>
  </si>
  <si>
    <t>433,93</t>
  </si>
  <si>
    <t>376,46</t>
  </si>
  <si>
    <t>361,27</t>
  </si>
  <si>
    <t>446,64</t>
  </si>
  <si>
    <t>432,85</t>
  </si>
  <si>
    <t>413,25</t>
  </si>
  <si>
    <t>390,64</t>
  </si>
  <si>
    <t>3.112,87</t>
  </si>
  <si>
    <t>3.111,32</t>
  </si>
  <si>
    <t>3.202,18</t>
  </si>
  <si>
    <t>3.191,94</t>
  </si>
  <si>
    <t>3.136,88</t>
  </si>
  <si>
    <t>3.132,66</t>
  </si>
  <si>
    <t>413,95</t>
  </si>
  <si>
    <t>339,83</t>
  </si>
  <si>
    <t>361,21</t>
  </si>
  <si>
    <t>550,01</t>
  </si>
  <si>
    <t>472,76</t>
  </si>
  <si>
    <t>518,90</t>
  </si>
  <si>
    <t>471,51</t>
  </si>
  <si>
    <t>509,24</t>
  </si>
  <si>
    <t>492,42</t>
  </si>
  <si>
    <t>507,32</t>
  </si>
  <si>
    <t>491,54</t>
  </si>
  <si>
    <t>716,25</t>
  </si>
  <si>
    <t>563,14</t>
  </si>
  <si>
    <t>523,10</t>
  </si>
  <si>
    <t>605,21</t>
  </si>
  <si>
    <t>518,69</t>
  </si>
  <si>
    <t>468,45</t>
  </si>
  <si>
    <t>542,57</t>
  </si>
  <si>
    <t>470,91</t>
  </si>
  <si>
    <t>431,11</t>
  </si>
  <si>
    <t>399,30</t>
  </si>
  <si>
    <t>435,02</t>
  </si>
  <si>
    <t>345,52</t>
  </si>
  <si>
    <t>549,40</t>
  </si>
  <si>
    <t>455,62</t>
  </si>
  <si>
    <t>463,15</t>
  </si>
  <si>
    <t>399,06</t>
  </si>
  <si>
    <t>366,72</t>
  </si>
  <si>
    <t>3.087,74</t>
  </si>
  <si>
    <t>3.047,78</t>
  </si>
  <si>
    <t>3.184,17</t>
  </si>
  <si>
    <t>3.124,22</t>
  </si>
  <si>
    <t>3.113,67</t>
  </si>
  <si>
    <t>3.121,08</t>
  </si>
  <si>
    <t>3.074,29</t>
  </si>
  <si>
    <t>514,95</t>
  </si>
  <si>
    <t>540,90</t>
  </si>
  <si>
    <t>652,35</t>
  </si>
  <si>
    <t>647,82</t>
  </si>
  <si>
    <t>667,48</t>
  </si>
  <si>
    <t>644,89</t>
  </si>
  <si>
    <t>639,32</t>
  </si>
  <si>
    <t>717,04</t>
  </si>
  <si>
    <t>646,39</t>
  </si>
  <si>
    <t>610,54</t>
  </si>
  <si>
    <t>589,00</t>
  </si>
  <si>
    <t>520,03</t>
  </si>
  <si>
    <t>595,38</t>
  </si>
  <si>
    <t>544,58</t>
  </si>
  <si>
    <t>3.236,13</t>
  </si>
  <si>
    <t>3.311,78</t>
  </si>
  <si>
    <t>3.260,63</t>
  </si>
  <si>
    <t>1.544,50</t>
  </si>
  <si>
    <t>1.532,69</t>
  </si>
  <si>
    <t>1.517,21</t>
  </si>
  <si>
    <t>1.797,48</t>
  </si>
  <si>
    <t>1.778,39</t>
  </si>
  <si>
    <t>1.763,97</t>
  </si>
  <si>
    <t>4.246,58</t>
  </si>
  <si>
    <t>4.253,43</t>
  </si>
  <si>
    <t>4.266,12</t>
  </si>
  <si>
    <t>4.722,09</t>
  </si>
  <si>
    <t>4.753,52</t>
  </si>
  <si>
    <t>4.784,65</t>
  </si>
  <si>
    <t>3.001,71</t>
  </si>
  <si>
    <t>3.010,04</t>
  </si>
  <si>
    <t>3.019,09</t>
  </si>
  <si>
    <t>1.766,65</t>
  </si>
  <si>
    <t>2.020,89</t>
  </si>
  <si>
    <t>5.038,58</t>
  </si>
  <si>
    <t>3.282,98</t>
  </si>
  <si>
    <t>4.427,57</t>
  </si>
  <si>
    <t>4.423,08</t>
  </si>
  <si>
    <t>1.572,62</t>
  </si>
  <si>
    <t>1.552,38</t>
  </si>
  <si>
    <t>842,81</t>
  </si>
  <si>
    <t>480,65</t>
  </si>
  <si>
    <t>589,36</t>
  </si>
  <si>
    <t>463,47</t>
  </si>
  <si>
    <t>579,40</t>
  </si>
  <si>
    <t>400,22</t>
  </si>
  <si>
    <t>524,83</t>
  </si>
  <si>
    <t>494,75</t>
  </si>
  <si>
    <t>704,13</t>
  </si>
  <si>
    <t>515,21</t>
  </si>
  <si>
    <t>467,39</t>
  </si>
  <si>
    <t>442,28</t>
  </si>
  <si>
    <t>589,49</t>
  </si>
  <si>
    <t>454,89</t>
  </si>
  <si>
    <t>410,34</t>
  </si>
  <si>
    <t>475,96</t>
  </si>
  <si>
    <t>415,76</t>
  </si>
  <si>
    <t>387,37</t>
  </si>
  <si>
    <t>600,62</t>
  </si>
  <si>
    <t>683,29</t>
  </si>
  <si>
    <t>588,90</t>
  </si>
  <si>
    <t>567,09</t>
  </si>
  <si>
    <t>714,82</t>
  </si>
  <si>
    <t>520,35</t>
  </si>
  <si>
    <t>582,04</t>
  </si>
  <si>
    <t>522,81</t>
  </si>
  <si>
    <t>496,09</t>
  </si>
  <si>
    <t>638,08</t>
  </si>
  <si>
    <t>464,97</t>
  </si>
  <si>
    <t>466,36</t>
  </si>
  <si>
    <t>458,39</t>
  </si>
  <si>
    <t>406,38</t>
  </si>
  <si>
    <t>596,59</t>
  </si>
  <si>
    <t>516,67</t>
  </si>
  <si>
    <t>0,38</t>
  </si>
  <si>
    <t>0,92</t>
  </si>
  <si>
    <t>1.689,21</t>
  </si>
  <si>
    <t>1.221,01</t>
  </si>
  <si>
    <t>11,17</t>
  </si>
  <si>
    <t>3,15</t>
  </si>
  <si>
    <t>2,17</t>
  </si>
  <si>
    <t>32,10</t>
  </si>
  <si>
    <t>2,52</t>
  </si>
  <si>
    <t>3,20</t>
  </si>
  <si>
    <t>4,60</t>
  </si>
  <si>
    <t>3,07</t>
  </si>
  <si>
    <t>45,38</t>
  </si>
  <si>
    <t>6,26</t>
  </si>
  <si>
    <t>45,32</t>
  </si>
  <si>
    <t>96,31</t>
  </si>
  <si>
    <t>72,19</t>
  </si>
  <si>
    <t>72,23</t>
  </si>
  <si>
    <t>32,12</t>
  </si>
  <si>
    <t>37,89</t>
  </si>
  <si>
    <t>180,44</t>
  </si>
  <si>
    <t>29,15</t>
  </si>
  <si>
    <t>48,48</t>
  </si>
  <si>
    <t>LIMPEZA DE PISO CERÂMICO OU PORCELANATO UTILIZANDO DETERGENTE NEUTRO E ESCOVAÇÃO MANUAL. AF_04/2019</t>
  </si>
  <si>
    <t>12,92</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</si>
  <si>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</si>
  <si>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</si>
  <si>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</si>
  <si>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</si>
  <si>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</si>
  <si>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</si>
  <si>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</si>
  <si>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</si>
  <si>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</si>
  <si>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2,22</t>
  </si>
  <si>
    <t>LIMPEZA DE JANELA DE VIDRO COM CAIXILHO EM AÇO/ALUMÍNIO/PVC. AF_04/2019</t>
  </si>
  <si>
    <t>LIMPEZA DE PORTA INTEIRAMENTE DE VIDRO. AF_04/2019</t>
  </si>
  <si>
    <t>LIMPEZA DE PORTA EM AÇO/ALUMÍNIO. AF_04/2019</t>
  </si>
  <si>
    <t>LIMPEZA DE PORTA DE VIDRO COM CAIXILHO EM AÇO/ ALUMÍNIO/ PVC. AF_04/2019</t>
  </si>
  <si>
    <t>4,03</t>
  </si>
  <si>
    <t>78,62</t>
  </si>
  <si>
    <t>60,29</t>
  </si>
  <si>
    <t>109,25</t>
  </si>
  <si>
    <t>81,00</t>
  </si>
  <si>
    <t>66,74</t>
  </si>
  <si>
    <t>69,78</t>
  </si>
  <si>
    <t>52,30</t>
  </si>
  <si>
    <t>66,51</t>
  </si>
  <si>
    <t>113,12</t>
  </si>
  <si>
    <t>311,41</t>
  </si>
  <si>
    <t>31,18</t>
  </si>
  <si>
    <t>114,05</t>
  </si>
  <si>
    <t>844,81</t>
  </si>
  <si>
    <t>197,89</t>
  </si>
  <si>
    <t>121,45</t>
  </si>
  <si>
    <t>693,02</t>
  </si>
  <si>
    <t>319,26</t>
  </si>
  <si>
    <t>155,20</t>
  </si>
  <si>
    <t>17,93</t>
  </si>
  <si>
    <t>3,25</t>
  </si>
  <si>
    <t>38,54</t>
  </si>
  <si>
    <t>2,26</t>
  </si>
  <si>
    <t>8,44</t>
  </si>
  <si>
    <t>93,47</t>
  </si>
  <si>
    <t>211,91</t>
  </si>
  <si>
    <t>124,69</t>
  </si>
  <si>
    <t>157,12</t>
  </si>
  <si>
    <t>234,45</t>
  </si>
  <si>
    <t>181,51</t>
  </si>
  <si>
    <t>248,35</t>
  </si>
  <si>
    <t>1,73</t>
  </si>
  <si>
    <t>165,97</t>
  </si>
  <si>
    <t>66,13</t>
  </si>
  <si>
    <t>178,74</t>
  </si>
  <si>
    <t>119,30</t>
  </si>
  <si>
    <t>1,77</t>
  </si>
  <si>
    <t>1,52</t>
  </si>
  <si>
    <t>1,81</t>
  </si>
  <si>
    <t>2,84</t>
  </si>
  <si>
    <t>6,35</t>
  </si>
  <si>
    <t>3,66</t>
  </si>
  <si>
    <t>2,79</t>
  </si>
  <si>
    <t>6,63</t>
  </si>
  <si>
    <t>8,11</t>
  </si>
  <si>
    <t>4,98</t>
  </si>
  <si>
    <t>3,95</t>
  </si>
  <si>
    <t>1,87</t>
  </si>
  <si>
    <t>592,00</t>
  </si>
  <si>
    <t>172,48</t>
  </si>
  <si>
    <t>293,83</t>
  </si>
  <si>
    <t>8,43</t>
  </si>
  <si>
    <t>7,42</t>
  </si>
  <si>
    <t>8,83</t>
  </si>
  <si>
    <t>10,03</t>
  </si>
  <si>
    <t>5,91</t>
  </si>
  <si>
    <t>5,50</t>
  </si>
  <si>
    <t>41,06</t>
  </si>
  <si>
    <t>25,85</t>
  </si>
  <si>
    <t>44,55</t>
  </si>
  <si>
    <t>38,81</t>
  </si>
  <si>
    <t>29,43</t>
  </si>
  <si>
    <t>34,32</t>
  </si>
  <si>
    <t>26,23</t>
  </si>
  <si>
    <t>17,86</t>
  </si>
  <si>
    <t>27,91</t>
  </si>
  <si>
    <t>19,96</t>
  </si>
  <si>
    <t>17,72</t>
  </si>
  <si>
    <t>11,00</t>
  </si>
  <si>
    <t>65,40</t>
  </si>
  <si>
    <t>47,23</t>
  </si>
  <si>
    <t>35,31</t>
  </si>
  <si>
    <t>36,64</t>
  </si>
  <si>
    <t>189,89</t>
  </si>
  <si>
    <t>131,31</t>
  </si>
  <si>
    <t>96,14</t>
  </si>
  <si>
    <t>74,72</t>
  </si>
  <si>
    <t>75,18</t>
  </si>
  <si>
    <t>77,12</t>
  </si>
  <si>
    <t>68,90</t>
  </si>
  <si>
    <t>134,40</t>
  </si>
  <si>
    <t>104,84</t>
  </si>
  <si>
    <t>105,99</t>
  </si>
  <si>
    <t>66,79</t>
  </si>
  <si>
    <t>82,74</t>
  </si>
  <si>
    <t>47,13</t>
  </si>
  <si>
    <t>212,80</t>
  </si>
  <si>
    <t>230,90</t>
  </si>
  <si>
    <t>39,65</t>
  </si>
  <si>
    <t>67,33</t>
  </si>
  <si>
    <t>297,13</t>
  </si>
  <si>
    <t>200,23</t>
  </si>
  <si>
    <t>PLANTIO DE GRAMA BATATAIS EM PLACAS. AF_05/2018</t>
  </si>
  <si>
    <t>26,56</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</si>
  <si>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</si>
  <si>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</si>
  <si>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6.063,81</t>
  </si>
  <si>
    <t>INSTALAÇÃO DE MULTIEXERCITADOR COM SEIS FUNÇÕES, EM TUBO DE AÇO CARBONO - EQUIPAMENTO DE GINÁSTICA PARA ACADEMIA AO AR LIVRE / ACADEMIA DA TERCEIRA IDADE - ATI, INSTALADO SOBRE PISO DE CONCRETO EXISTENTE. AF_10/2021</t>
  </si>
  <si>
    <t>6.378,48</t>
  </si>
  <si>
    <t>INSTALAÇÃO DE SIMULADOR DE CAMINHADA TRIPLO, EM TUBO DE AÇO CARBONO - EQUIPAMENTO DE GINÁSTICA PARA ACADEMIA AO AR LIVRE / ACADEMIA DA TERCEIRA IDADE - ATI, INSTALADO SOBRE PISO DE CONCRETO EXISTENTE. AF_10/2021</t>
  </si>
  <si>
    <t>4.803,61</t>
  </si>
  <si>
    <t>INSTALAÇÃO DE SIMULADOR DE CAVALGADA TRIPLO, EM TUBO DE AÇO CARBONO - EQUIPAMENTO DE GINÁSTICA PARA ACADEMIA AO AR LIVRE / ACADEMIA DA TERCEIRA IDADE - ATI, INSTALADO SOBRE PISO DE CONCRETO EXISTENTE. AF_10/2021</t>
  </si>
  <si>
    <t>5.159,55</t>
  </si>
  <si>
    <t>INSTALAÇÃO DE SIMULADOR DE REMO INDIVIDUAL, EM TUBO DE AÇO CARBONO - EQUIPAMENTO DE GINÁSTICA PARA ACADEMIA AO AR LIVRE / ACADEMIA DA TERCEIRA IDADE - ATI, INSTALADO SOBRE PISO DE CONCRETO EXISTENTE. AF_10/2021</t>
  </si>
  <si>
    <t>2.588,47</t>
  </si>
  <si>
    <t>INSTALAÇÃO DE PRESSÃO DE PERNAS TRIPLO, EM TUBO DE AÇO CARBONO - EQUIPAMENTO DE GINÁSTICA PARA ACADEMIA AO AR LIVRE / ACADEMIA DA TERCEIRA IDADE - ATI, INSTALADO SOBRE SOLO. AF_10/2021</t>
  </si>
  <si>
    <t>4.017,66</t>
  </si>
  <si>
    <t>INSTALAÇÃO DE ALONGADOR COM TRÊS ALTURAS, EM TUBO DE AÇO CARBONO - EQUIPAMENTO DE GINASTICA PARA ACADEMIA AO AR LIVRE / ACADEMIA DA TERCEIRA IDADE - ATI, INSTALADO SOBRE SOLO. AF_10/2021</t>
  </si>
  <si>
    <t>2.342,85</t>
  </si>
  <si>
    <t>INSTALAÇÃO DE ROTAÇÃO DIAGONAL DUPLA, APARELHO TRIPLO, EM TUBO DE AÇO CARBONO - EQUIPAMENTO DE GINÁSTICA PARA ACADEMIA AO AR LIVRE / ACADEMIA DA TERCEIRA IDADE - ATI, INSTALADO SOBRE SOLO. AF_10/2021</t>
  </si>
  <si>
    <t>2.493,71</t>
  </si>
  <si>
    <t>INSTALAÇÃO DE ROTAÇÃO VERTICAL DUPLO, EM TUBO DE AÇO CARBONO - EQUIPAMENTO DE GINÁSTICA PARA ACADEMIA AO AR LIVRE / ACADEMIA DA TERCEIRA IDADE - ATI, INSTALADO SOBRE SOLO. AF_10/2021</t>
  </si>
  <si>
    <t>1.922,94</t>
  </si>
  <si>
    <t>INSTALAÇÃO DE SURF DUPLO, EM TUBO DE AÇO CARBONO - EQUIPAMENTO DE GINÁSTICA PARA ACADEMIA AO AR LIVRE / ACADEMIA DA TERCEIRA IDADE - ATI, INSTALADO SOBRE SOLO. AF_10/2021</t>
  </si>
  <si>
    <t>2.765,42</t>
  </si>
  <si>
    <t>INSTALAÇÃO DE PLACA ORIENTATIVA SOBRE EXERCÍCIOS, 2,00M X 1,00M, EM TUBO DE AÇO CARBONO - PARA ACADEMIA AO AR LIVRE / ACADEMIA DA TERCEIRA IDADE - ATI, INSTALADO SOBRE SOLO. AF_10/2021</t>
  </si>
  <si>
    <t>2.161,45</t>
  </si>
  <si>
    <t>INSTALAÇÃO DE PRESSÃO DE PERNAS TRIPLO, EM TUBO DE AÇO CARBONO - EQUIPAMENTO DE GINÁSTICA PARA ACADEMIA AO AR LIVRE / ACADEMIA DA TERCEIRA IDADE - ATI, INSTALADO SOBRE PISO DE CONCRETO EXISTENTE. AF_10/2021</t>
  </si>
  <si>
    <t>4.039,07</t>
  </si>
  <si>
    <t>INSTALAÇÃO DE ALONGADOR COM TRÊS ALTURAS, EM TUBO DE AÇO CARBONO - EQUIPAMENTO DE GINÁSTICA PARA ACADEMIA AO AR LIVRE / ACADEMIA DA TERCEIRA IDADE - ATI, INSTALADO SOBRE PISO DE CONCRETO EXISTENTE. AF_10/2021</t>
  </si>
  <si>
    <t>2.364,26</t>
  </si>
  <si>
    <t>INSTALAÇÃO DE ROTAÇÃO DIAGONAL DUPLA, APARELHO TRIPLO, EM TUBO DE AÇO CARBONO - EQUIPAMENTO DE GINÁSTICA PARA ACADEMIA AO AR LIVRE / ACADEMIA DA TERCEIRA IDADE - ATI, INSTALADO SOBRE PISO DE CONCRETO EXISTENTE. AF_10/2021</t>
  </si>
  <si>
    <t>2.515,12</t>
  </si>
  <si>
    <t>INSTALAÇÃO DE ROTAÇÃO VERTICAL DUPLO, EM TUBO DE ACO CARBONO - EQUIPAMENTO DE GINASTICA PARA ACADEMIA AO AR LIVRE / ACADEMIA DA TERCEIRA IDADE - ATI, INSTALADO SOBRE PISO DE CONCRETO EXISTENTE. AF_10/2021</t>
  </si>
  <si>
    <t>1.944,35</t>
  </si>
  <si>
    <t>INSTALAÇÃO DE SURF DUPLO, EM TUBO DE AÇO CARBONO - EQUIPAMENTO DE GINÁSTICA PARA ACADEMIA AO AR LIVRE / ACADEMIA DA TERCEIRA IDADE - ATI, INSTALADO SOBRE PISO DE CONCRETO EXISTENTE. AF_10/2021</t>
  </si>
  <si>
    <t>2.786,83</t>
  </si>
  <si>
    <t>INSTALAÇÃO DE PLACA ORIENTATIVA SOBRE EXERCÍCIOS, 2,00M X 1,00M, EM TUBO DE AÇO CARBONO - PARA ACADEMIA AO AR LIVRE / ACADEMIA DA TERCEIRA IDADE - ATI, INSTALADO SOBRE PISO DE CONCRETO EXISTENTE. AF_10/2021</t>
  </si>
  <si>
    <t>2.284,76</t>
  </si>
  <si>
    <t>INSTALAÇÃO DE BANCO METÁLICO COM ENCOSTO, 1,60 M DE COMPRIMENTO, EM TUBO DE AÇO CARBONO COM PINTURA ELETROSTÁTICA, SOBRE PISO DE CONCRETO EXISTENTE. AF_11/2021</t>
  </si>
  <si>
    <t>1.232,69</t>
  </si>
  <si>
    <t>INSTALAÇÃO DE LIXEIRA METÁLICA DUPLA, CAPACIDADE DE 60 L, EM TUBO DE AÇO CARBONO E CESTOS EM CHAPA DE AÇO COM PINTURA ELETROSTÁTICA, SOBRE PISO DE CONCRETO EXISTENTE. AF_11/2021</t>
  </si>
  <si>
    <t>1.326,26</t>
  </si>
  <si>
    <t>INSTALAÇÃO DE LIXEIRA METÁLICA DUPLA, CAPACIDADE DE 60 L, EM TUBO DE AÇO CARBONO E CESTOS EM CHAPA DE AÇO COM PINTURA ELETROSTÁTICA, SOBRE SOLO. AF_11/2021</t>
  </si>
  <si>
    <t>1.267,26</t>
  </si>
  <si>
    <t>INSTALAÇÃO DE PERGOLADO DE MADEIRA, EM MAÇARANDUBA, ANGELIM OU EQUIVALENTE DA REGIÃO, FIXADO COM CONCRETO SOBRE PISO DE CONCRETO EXISTENTE. AF_11/2021</t>
  </si>
  <si>
    <t>308,24</t>
  </si>
  <si>
    <t>INSTALAÇÃO DE PERGOLADO DE MADEIRA, EM MAÇARANDUBA, ANGELIM OU EQUIVALENTE DA REGIÃO, FIXADO COM CONCRETO SOBRE SOLO. AF_11/2021</t>
  </si>
  <si>
    <t>298,57</t>
  </si>
  <si>
    <t>PAR DE TABELAS DE BASQUETE DE COMPENSADO NAVAL, COM AROS E REDES - FORNECIMENTO E INSTALAÇÃO. AF_03/2022</t>
  </si>
  <si>
    <t>3.721,19</t>
  </si>
  <si>
    <t>190,61</t>
  </si>
  <si>
    <t>278,75</t>
  </si>
  <si>
    <t>77,85</t>
  </si>
  <si>
    <t>299,36</t>
  </si>
  <si>
    <t>116,26</t>
  </si>
  <si>
    <t>313,59</t>
  </si>
  <si>
    <t>809,10</t>
  </si>
  <si>
    <t>1.270,87</t>
  </si>
  <si>
    <t>27,22</t>
  </si>
  <si>
    <t>25,15</t>
  </si>
  <si>
    <t>25,77</t>
  </si>
  <si>
    <t>39,12</t>
  </si>
  <si>
    <t>33,43</t>
  </si>
  <si>
    <t>30,72</t>
  </si>
  <si>
    <t>31,76</t>
  </si>
  <si>
    <t>30,81</t>
  </si>
  <si>
    <t>30,82</t>
  </si>
  <si>
    <t>28,06</t>
  </si>
  <si>
    <t>26,14</t>
  </si>
  <si>
    <t>31,34</t>
  </si>
  <si>
    <t>22,86</t>
  </si>
  <si>
    <t>35,57</t>
  </si>
  <si>
    <t>34,50</t>
  </si>
  <si>
    <t>31,27</t>
  </si>
  <si>
    <t>32,18</t>
  </si>
  <si>
    <t>30,34</t>
  </si>
  <si>
    <t>30,60</t>
  </si>
  <si>
    <t>26,21</t>
  </si>
  <si>
    <t>31,45</t>
  </si>
  <si>
    <t>57,93</t>
  </si>
  <si>
    <t>40,26</t>
  </si>
  <si>
    <t>113,84</t>
  </si>
  <si>
    <t>150,01</t>
  </si>
  <si>
    <t>109,37</t>
  </si>
  <si>
    <t>124,27</t>
  </si>
  <si>
    <t>169,31</t>
  </si>
  <si>
    <t>112,14</t>
  </si>
  <si>
    <t>104,97</t>
  </si>
  <si>
    <t>5.401,47</t>
  </si>
  <si>
    <t>7.155,21</t>
  </si>
  <si>
    <t>2.527,09</t>
  </si>
  <si>
    <t>4.015,94</t>
  </si>
  <si>
    <t>3.756,80</t>
  </si>
  <si>
    <t>5.188,53</t>
  </si>
  <si>
    <t>5.324,75</t>
  </si>
  <si>
    <t>19.176,94</t>
  </si>
  <si>
    <t>3.937,25</t>
  </si>
  <si>
    <t>21.787,28</t>
  </si>
  <si>
    <t>29.676,35</t>
  </si>
  <si>
    <t>14.156,28</t>
  </si>
  <si>
    <t>19.986,07</t>
  </si>
  <si>
    <t>26.330,08</t>
  </si>
  <si>
    <t>7.322,13</t>
  </si>
  <si>
    <t>10.913,47</t>
  </si>
  <si>
    <t>4.306,59</t>
  </si>
  <si>
    <t>64,92</t>
  </si>
  <si>
    <t>170,32</t>
  </si>
  <si>
    <t>193,86</t>
  </si>
  <si>
    <t>265,00</t>
  </si>
  <si>
    <t>99,94</t>
  </si>
  <si>
    <t>132,13</t>
  </si>
  <si>
    <t>89,69</t>
  </si>
  <si>
    <t>136,13</t>
  </si>
  <si>
    <t>158,38</t>
  </si>
  <si>
    <t>90,75</t>
  </si>
  <si>
    <t>110,65</t>
  </si>
  <si>
    <t>124,64</t>
  </si>
  <si>
    <t>85,05</t>
  </si>
  <si>
    <t>126,42</t>
  </si>
  <si>
    <t>152,11</t>
  </si>
  <si>
    <t>3.450,88</t>
  </si>
  <si>
    <t>27.812,09</t>
  </si>
  <si>
    <t>16.023,92</t>
  </si>
  <si>
    <t>19.414,47</t>
  </si>
  <si>
    <t>21.866,25</t>
  </si>
  <si>
    <t>7.005,16</t>
  </si>
  <si>
    <t>3.492,77</t>
  </si>
  <si>
    <t>1,57</t>
  </si>
  <si>
    <t>72,48</t>
  </si>
  <si>
    <t>22,17</t>
  </si>
  <si>
    <t>28,63</t>
  </si>
  <si>
    <t>40,93</t>
  </si>
  <si>
    <t>26,72</t>
  </si>
  <si>
    <t>34,83</t>
  </si>
  <si>
    <t>24,58</t>
  </si>
  <si>
    <t>33,45</t>
  </si>
  <si>
    <t>74,14</t>
  </si>
  <si>
    <t>46,51</t>
  </si>
  <si>
    <t>28,79</t>
  </si>
  <si>
    <t>29,46</t>
  </si>
  <si>
    <t>95,06</t>
  </si>
  <si>
    <t>81,87</t>
  </si>
  <si>
    <t>90,42</t>
  </si>
  <si>
    <t>45,68</t>
  </si>
  <si>
    <t>208,45</t>
  </si>
  <si>
    <t>397,02</t>
  </si>
  <si>
    <t>27,21</t>
  </si>
  <si>
    <t>36,31</t>
  </si>
  <si>
    <t>51,06</t>
  </si>
  <si>
    <t>29,29</t>
  </si>
  <si>
    <t>14,49</t>
  </si>
  <si>
    <t>30,07</t>
  </si>
  <si>
    <t>11,68</t>
  </si>
  <si>
    <t>23,50</t>
  </si>
  <si>
    <t>35,35</t>
  </si>
  <si>
    <t>54,35</t>
  </si>
  <si>
    <t>37,45</t>
  </si>
  <si>
    <t>34,53</t>
  </si>
  <si>
    <t>44,49</t>
  </si>
  <si>
    <t>39,02</t>
  </si>
  <si>
    <t>32,17</t>
  </si>
  <si>
    <t>34,41</t>
  </si>
  <si>
    <t>37,17</t>
  </si>
  <si>
    <t>4.393,32</t>
  </si>
  <si>
    <t>4.650,44</t>
  </si>
  <si>
    <t>4.380,68</t>
  </si>
  <si>
    <t>4.874,33</t>
  </si>
  <si>
    <t>4.819,87</t>
  </si>
  <si>
    <t>4.621,68</t>
  </si>
  <si>
    <t>4.574,48</t>
  </si>
  <si>
    <t>5.497,37</t>
  </si>
  <si>
    <t>5.774,36</t>
  </si>
  <si>
    <t>4.399,19</t>
  </si>
  <si>
    <t>4.502,27</t>
  </si>
  <si>
    <t>5.111,93</t>
  </si>
  <si>
    <t>4.531,80</t>
  </si>
  <si>
    <t>4.901,74</t>
  </si>
  <si>
    <t>2.100,05</t>
  </si>
  <si>
    <t>6.882,13</t>
  </si>
  <si>
    <t>5.961,64</t>
  </si>
  <si>
    <t>5.471,59</t>
  </si>
  <si>
    <t>5.458,54</t>
  </si>
  <si>
    <t>4.606,25</t>
  </si>
  <si>
    <t>5.919,82</t>
  </si>
  <si>
    <t>5.592,45</t>
  </si>
  <si>
    <t>4.039,13</t>
  </si>
  <si>
    <t>5.650,54</t>
  </si>
  <si>
    <t>5.066,33</t>
  </si>
  <si>
    <t>6.264,72</t>
  </si>
  <si>
    <t>5.490,64</t>
  </si>
  <si>
    <t>29.858,36</t>
  </si>
  <si>
    <t>19.592,69</t>
  </si>
  <si>
    <t>18.443,54</t>
  </si>
  <si>
    <t>5.507,48</t>
  </si>
  <si>
    <t>5.657,35</t>
  </si>
  <si>
    <t>5.261,95</t>
  </si>
  <si>
    <t>4.609,02</t>
  </si>
  <si>
    <t>3.352,48</t>
  </si>
  <si>
    <t>6.242,06</t>
  </si>
  <si>
    <t>5.019,60</t>
  </si>
  <si>
    <t>4.683,97</t>
  </si>
  <si>
    <t>6.986,66</t>
  </si>
  <si>
    <t>5.116,22</t>
  </si>
  <si>
    <t>5.395,89</t>
  </si>
  <si>
    <t>5.582,08</t>
  </si>
  <si>
    <t>6.803,73</t>
  </si>
  <si>
    <t>5.165,02</t>
  </si>
  <si>
    <t>6.799,17</t>
  </si>
  <si>
    <t>4.099,48</t>
  </si>
  <si>
    <t>5.924,83</t>
  </si>
  <si>
    <t>4.242,44</t>
  </si>
  <si>
    <t>2.598,21</t>
  </si>
  <si>
    <t>6.058,90</t>
  </si>
  <si>
    <t>4.999,11</t>
  </si>
  <si>
    <t>4.867,49</t>
  </si>
  <si>
    <t>5.213,35</t>
  </si>
  <si>
    <t>5.867,84</t>
  </si>
  <si>
    <t>6.320,21</t>
  </si>
  <si>
    <t>6.131,16</t>
  </si>
  <si>
    <t>5.787,36</t>
  </si>
  <si>
    <t>6.248,97</t>
  </si>
  <si>
    <t>5.573,45</t>
  </si>
  <si>
    <t>5.946,81</t>
  </si>
  <si>
    <t>7.015,61</t>
  </si>
  <si>
    <t>6.106,92</t>
  </si>
  <si>
    <t>6.099,49</t>
  </si>
  <si>
    <t>5.731,90</t>
  </si>
  <si>
    <t>6.042,98</t>
  </si>
  <si>
    <t>5.412,42</t>
  </si>
  <si>
    <t>5.639,10</t>
  </si>
  <si>
    <t>5.806,29</t>
  </si>
  <si>
    <t>5.483,20</t>
  </si>
  <si>
    <t>4.675,95</t>
  </si>
  <si>
    <t>4.518,70</t>
  </si>
  <si>
    <t>5.614,21</t>
  </si>
  <si>
    <t>4.431,79</t>
  </si>
  <si>
    <t>6.154,46</t>
  </si>
  <si>
    <t>10.266,79</t>
  </si>
  <si>
    <t>5.911,92</t>
  </si>
  <si>
    <t>7.086,82</t>
  </si>
  <si>
    <t>6.507,48</t>
  </si>
  <si>
    <t>5.542,77</t>
  </si>
  <si>
    <t>5.057,01</t>
  </si>
  <si>
    <t>4.561,92</t>
  </si>
  <si>
    <t>PCI.817.01 - CUSTO DE COMPOSIÇÕES - SINTÉTICO                                               DATA DE EMISSÃO: 17/06/2022 23:52:11            DATA DE RT: 15/06/2022</t>
  </si>
  <si>
    <t>ENCARGOS SOCIAIS SOBRE PREÇOS DA MÃO-DE-OBRA: 113,60%(HORA)   70,53%(MÊS)</t>
  </si>
  <si>
    <t>ABRANGÊNCIA : NACIONAL                                              LOCALIDADE  : RIO DE JANEIRO                                                                                                      DATA DE PREÇO   : 05/2022 REFERÊNCIA COLETA : MEDIANO</t>
  </si>
  <si>
    <t>Io=MAIO/2022</t>
  </si>
  <si>
    <t>1. FONTE DE PREÇOS UNITÁRIOS - SINAPI / RJ, Io=05/2022 - ONERADO</t>
  </si>
  <si>
    <t>11</t>
  </si>
  <si>
    <t>DATA DE PREÇO 05/2022</t>
  </si>
  <si>
    <t>Anexo IV - MEMÓRIA DE CÁLCULO</t>
  </si>
  <si>
    <t>11 - SERVIÇOS PRELIMINARES</t>
  </si>
  <si>
    <t>unidades</t>
  </si>
  <si>
    <t>Retirada</t>
  </si>
  <si>
    <t>Colocação</t>
  </si>
  <si>
    <t>Peso (T)</t>
  </si>
  <si>
    <t>Área de calçadas</t>
  </si>
  <si>
    <t>Estimativa de calçadas a demolir</t>
  </si>
  <si>
    <t>Calçadas</t>
  </si>
  <si>
    <t>Volume</t>
  </si>
  <si>
    <t>M3xKM</t>
  </si>
  <si>
    <t>Anexo V - CRONOGRAMA FÍSICO - FINANCEIRO</t>
  </si>
  <si>
    <t>ANEXO I - PROPOSTA DE PREÇOS / COMPOSIÇÃO DE SERVIÇOS</t>
  </si>
  <si>
    <t>ANEXO I PROPOSTA DE PREÇOS - COMPOSIÇÃO   DO   B.D.I  -  (SEM DESONERAÇÃO)</t>
  </si>
  <si>
    <t>ANEXO I PROPOSTA DE PREÇOS  - CRONOGRAMA FÍSICO E FINANCEIRO</t>
  </si>
  <si>
    <t>VALOR TOTAL GERAL POR EXTENSO:</t>
  </si>
  <si>
    <t>DATA</t>
  </si>
  <si>
    <t>ASSINATURA E CARIMBO COM CNPJ</t>
  </si>
  <si>
    <t>ANEXO I PROPOSTA DE PREÇOS- ORÇAMENTO ANALÍTICO</t>
  </si>
  <si>
    <t>ANEXO I - PROPOSTA DE PREÇOS/ ORÇAMENTO  SINTÉTICO</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</si>
</sst>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4" formatCode="_-&quot;R$&quot;\ * #,##0.00_-;\-&quot;R$&quot;\ * #,##0.00_-;_-&quot;R$&quot;\ * &quot;-&quot;??_-;_-@_-"/>
    <numFmt numFmtId="43" formatCode="_-* #,##0.00_-;\-* #,##0.00_-;_-* &quot;-&quot;??_-;_-@_-"/>
    <numFmt numFmtId="164" formatCode="&quot;R$ &quot;#,##0_);[Red]\(&quot;R$ &quot;#,##0\)"/>
    <numFmt numFmtId="165" formatCode="_(&quot;R$ &quot;* #,##0.00_);_(&quot;R$ &quot;* \(#,##0.00\);_(&quot;R$ &quot;* &quot;-&quot;??_);_(@_)"/>
    <numFmt numFmtId="166" formatCode="_(* #,##0.00_);_(* \(#,##0.00\);_(* &quot;-&quot;??_);_(@_)"/>
    <numFmt numFmtId="167" formatCode="#,##0.0000"/>
    <numFmt numFmtId="168" formatCode="0.0000"/>
    <numFmt numFmtId="169" formatCode="d/m/yy;@"/>
    <numFmt numFmtId="170" formatCode="dd/mm/yy;@"/>
    <numFmt numFmtId="171" formatCode="&quot;R$&quot;\ #,##0.00"/>
    <numFmt numFmtId="172" formatCode="#,##0.00_ ;\-#,##0.00\ "/>
    <numFmt numFmtId="173" formatCode="_-* #,##0.0000000_-;\-* #,##0.0000000_-;_-* &quot;-&quot;??_-;_-@_-"/>
    <numFmt numFmtId="174" formatCode="#,##0.000000"/>
    <numFmt numFmtId="175" formatCode="#,##0.00000000"/>
    <numFmt numFmtId="176" formatCode="_-* #,##0.00000000_-;\-* #,##0.00000000_-;_-* \-??_-;_-@_-"/>
    <numFmt numFmtId="177" formatCode="#,##0.00\ ;\-#,##0.00\ ;&quot; -&quot;#\ ;@\ "/>
    <numFmt numFmtId="178" formatCode="_(* #,##0.00_);_(* \(#,##0.00\);_(* \-??_);_(@_)"/>
    <numFmt numFmtId="179" formatCode="0.000"/>
    <numFmt numFmtId="180" formatCode="_(* #,##0.000000_);_(* \(#,##0.000000\);_(* &quot;-&quot;??_);_(@_)"/>
    <numFmt numFmtId="181" formatCode="[$-416]dddd\,\ d&quot; de &quot;mmmm&quot; de &quot;yyyy"/>
    <numFmt numFmtId="182" formatCode="_(* #,##0.0_);_(* \(#,##0.0\);_(* &quot;-&quot;??_);_(@_)"/>
    <numFmt numFmtId="183" formatCode="General_)"/>
    <numFmt numFmtId="184" formatCode="[$R$-416]\ #,##0.00;[Red]\-[$R$-416]\ #,##0.00"/>
    <numFmt numFmtId="185" formatCode="#,##0.0"/>
    <numFmt numFmtId="186" formatCode="&quot;Sim&quot;;&quot;Sim&quot;;&quot;Não&quot;"/>
    <numFmt numFmtId="187" formatCode="&quot;R$&quot;#,##0;[Red]\-&quot;R$&quot;#,##0"/>
  </numFmts>
  <fonts count="8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Arial"/>
      <family val="2"/>
    </font>
    <font>
      <b/>
      <sz val="10"/>
      <name val="Arial"/>
      <family val="2"/>
    </font>
    <font>
      <sz val="8"/>
      <name val="Arial"/>
      <family val="2"/>
    </font>
    <font>
      <b/>
      <sz val="8"/>
      <name val="Arial"/>
      <family val="2"/>
    </font>
    <font>
      <sz val="10"/>
      <name val="Arial"/>
      <family val="2"/>
    </font>
    <font>
      <sz val="10"/>
      <name val="Arial"/>
      <family val="2"/>
    </font>
    <font>
      <sz val="9"/>
      <name val="Arial"/>
      <family val="2"/>
    </font>
    <font>
      <b/>
      <sz val="9"/>
      <name val="Arial"/>
      <family val="2"/>
    </font>
    <font>
      <sz val="10"/>
      <name val="Wingdings"/>
      <charset val="2"/>
    </font>
    <font>
      <b/>
      <sz val="7"/>
      <name val="Arial"/>
      <family val="2"/>
    </font>
    <font>
      <b/>
      <sz val="8"/>
      <name val="Wingdings"/>
      <charset val="2"/>
    </font>
    <font>
      <sz val="11"/>
      <color indexed="8"/>
      <name val="Calibri"/>
      <family val="2"/>
    </font>
    <font>
      <sz val="5"/>
      <color indexed="12"/>
      <name val="Arial"/>
      <family val="2"/>
    </font>
    <font>
      <b/>
      <sz val="12"/>
      <color indexed="50"/>
      <name val="Arial"/>
      <family val="2"/>
    </font>
    <font>
      <sz val="9"/>
      <color indexed="12"/>
      <name val="Arial"/>
      <family val="2"/>
    </font>
    <font>
      <b/>
      <i/>
      <sz val="12"/>
      <name val="Arial"/>
      <family val="2"/>
    </font>
    <font>
      <b/>
      <sz val="9"/>
      <color indexed="12"/>
      <name val="Arial"/>
      <family val="2"/>
    </font>
    <font>
      <sz val="8"/>
      <color indexed="12"/>
      <name val="Arial"/>
      <family val="2"/>
    </font>
    <font>
      <sz val="8"/>
      <color indexed="22"/>
      <name val="Arial"/>
      <family val="2"/>
    </font>
    <font>
      <b/>
      <sz val="10"/>
      <color indexed="10"/>
      <name val="Arial"/>
      <family val="2"/>
    </font>
    <font>
      <b/>
      <sz val="8"/>
      <color indexed="10"/>
      <name val="Arial"/>
      <family val="2"/>
    </font>
    <font>
      <b/>
      <sz val="10"/>
      <color indexed="12"/>
      <name val="Arial"/>
      <family val="2"/>
    </font>
    <font>
      <sz val="12"/>
      <name val="Arial"/>
      <family val="2"/>
    </font>
    <font>
      <b/>
      <i/>
      <sz val="8"/>
      <name val="Arial"/>
      <family val="2"/>
    </font>
    <font>
      <sz val="11"/>
      <color theme="1"/>
      <name val="Calibri"/>
      <family val="2"/>
      <scheme val="minor"/>
    </font>
    <font>
      <i/>
      <sz val="11"/>
      <color rgb="FF7F7F7F"/>
      <name val="Calibri"/>
      <family val="2"/>
      <scheme val="minor"/>
    </font>
    <font>
      <b/>
      <sz val="11"/>
      <color theme="1"/>
      <name val="Calibri"/>
      <family val="2"/>
      <scheme val="minor"/>
    </font>
    <font>
      <sz val="8"/>
      <color theme="1"/>
      <name val="Arial"/>
      <family val="2"/>
    </font>
    <font>
      <sz val="10"/>
      <color theme="1"/>
      <name val="Arial"/>
      <family val="2"/>
    </font>
    <font>
      <b/>
      <sz val="12"/>
      <color theme="1"/>
      <name val="Arial"/>
      <family val="2"/>
    </font>
    <font>
      <b/>
      <sz val="8"/>
      <color theme="1"/>
      <name val="Arial"/>
      <family val="2"/>
    </font>
    <font>
      <b/>
      <sz val="10"/>
      <color theme="1"/>
      <name val="Arial"/>
      <family val="2"/>
    </font>
    <font>
      <sz val="9"/>
      <color theme="1"/>
      <name val="Arial"/>
      <family val="2"/>
    </font>
    <font>
      <sz val="12"/>
      <color theme="1"/>
      <name val="Arial"/>
      <family val="2"/>
    </font>
    <font>
      <sz val="8"/>
      <color rgb="FFFF0000"/>
      <name val="Arial"/>
      <family val="2"/>
    </font>
    <font>
      <b/>
      <sz val="9"/>
      <color theme="1"/>
      <name val="Arial"/>
      <family val="2"/>
    </font>
    <font>
      <b/>
      <sz val="8"/>
      <color rgb="FFFF0000"/>
      <name val="Arial"/>
      <family val="2"/>
    </font>
    <font>
      <sz val="11"/>
      <color theme="1"/>
      <name val="Arial"/>
      <family val="2"/>
    </font>
    <font>
      <b/>
      <i/>
      <sz val="8"/>
      <color theme="1"/>
      <name val="Arial"/>
      <family val="2"/>
    </font>
    <font>
      <b/>
      <sz val="11"/>
      <color theme="1"/>
      <name val="Arial"/>
      <family val="2"/>
    </font>
    <font>
      <u/>
      <sz val="10"/>
      <color theme="10"/>
      <name val="Arial"/>
      <family val="2"/>
    </font>
    <font>
      <sz val="11"/>
      <color indexed="9"/>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1"/>
      <color indexed="59"/>
      <name val="Calibri"/>
      <family val="2"/>
    </font>
    <font>
      <sz val="11"/>
      <color indexed="37"/>
      <name val="Calibri"/>
      <family val="2"/>
    </font>
    <font>
      <sz val="11"/>
      <color indexed="19"/>
      <name val="Calibri"/>
      <family val="2"/>
    </font>
    <font>
      <b/>
      <sz val="11"/>
      <color indexed="63"/>
      <name val="Calibri"/>
      <family val="2"/>
    </font>
    <font>
      <sz val="8"/>
      <name val="Times New Roman"/>
      <family val="1"/>
      <charset val="1"/>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2"/>
      <color theme="1"/>
      <name val="Calibri"/>
      <family val="2"/>
      <scheme val="minor"/>
    </font>
    <font>
      <sz val="8"/>
      <name val="Arial"/>
      <family val="2"/>
    </font>
    <font>
      <sz val="10"/>
      <name val="Arial"/>
      <family val="2"/>
      <charset val="1"/>
    </font>
    <font>
      <sz val="10"/>
      <name val="Courier New"/>
      <family val="3"/>
    </font>
    <font>
      <b/>
      <i/>
      <sz val="9"/>
      <name val="Arial"/>
      <family val="2"/>
    </font>
    <font>
      <b/>
      <sz val="14"/>
      <name val="Arial"/>
      <family val="2"/>
    </font>
    <font>
      <sz val="10"/>
      <name val="Arial"/>
      <family val="2"/>
    </font>
    <font>
      <sz val="8"/>
      <name val="Calibri"/>
      <family val="2"/>
    </font>
    <font>
      <sz val="8"/>
      <color indexed="48"/>
      <name val="Arial"/>
      <family val="2"/>
    </font>
    <font>
      <b/>
      <sz val="10"/>
      <color rgb="FFFF0000"/>
      <name val="Arial"/>
      <family val="2"/>
    </font>
    <font>
      <b/>
      <sz val="8"/>
      <name val="Calibri"/>
      <family val="2"/>
      <scheme val="minor"/>
    </font>
    <font>
      <sz val="9"/>
      <name val="Calibri"/>
      <family val="2"/>
      <scheme val="minor"/>
    </font>
    <font>
      <sz val="11"/>
      <color rgb="FF9C6500"/>
      <name val="Calibri"/>
      <family val="2"/>
      <scheme val="minor"/>
    </font>
    <font>
      <sz val="11"/>
      <color indexed="9"/>
      <name val="Arial"/>
      <family val="2"/>
      <charset val="1"/>
    </font>
    <font>
      <b/>
      <i/>
      <sz val="16"/>
      <color indexed="8"/>
      <name val="Arial"/>
      <family val="2"/>
      <charset val="1"/>
    </font>
    <font>
      <sz val="8"/>
      <color theme="1"/>
      <name val="Calibri"/>
      <family val="2"/>
      <scheme val="minor"/>
    </font>
    <font>
      <sz val="10"/>
      <name val="Helvetica"/>
      <family val="2"/>
    </font>
    <font>
      <sz val="10"/>
      <color indexed="8"/>
      <name val="Arial"/>
      <family val="2"/>
    </font>
    <font>
      <sz val="12"/>
      <name val="Courier"/>
      <family val="3"/>
    </font>
    <font>
      <sz val="12"/>
      <name val="Times New Roman"/>
      <family val="1"/>
    </font>
    <font>
      <b/>
      <i/>
      <u/>
      <sz val="11"/>
      <color indexed="8"/>
      <name val="Arial"/>
      <family val="2"/>
      <charset val="1"/>
    </font>
    <font>
      <b/>
      <sz val="16"/>
      <color indexed="8"/>
      <name val="Arial"/>
      <family val="2"/>
    </font>
    <font>
      <b/>
      <sz val="11"/>
      <color rgb="FF336600"/>
      <name val="Arial"/>
      <family val="2"/>
    </font>
    <font>
      <sz val="8"/>
      <color indexed="8"/>
      <name val="Calibri"/>
      <family val="2"/>
    </font>
    <font>
      <sz val="10"/>
      <name val="Courier New"/>
      <family val="3"/>
    </font>
  </fonts>
  <fills count="67">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lightUp">
        <bgColor indexed="26"/>
      </patternFill>
    </fill>
    <fill>
      <patternFill patternType="solid">
        <fgColor indexed="47"/>
        <bgColor indexed="64"/>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indexed="28"/>
        <bgColor indexed="27"/>
      </patternFill>
    </fill>
    <fill>
      <patternFill patternType="solid">
        <fgColor indexed="20"/>
        <bgColor indexed="36"/>
      </patternFill>
    </fill>
    <fill>
      <patternFill patternType="solid">
        <fgColor indexed="39"/>
        <bgColor indexed="32"/>
      </patternFill>
    </fill>
    <fill>
      <patternFill patternType="solid">
        <fgColor indexed="36"/>
        <bgColor indexed="58"/>
      </patternFill>
    </fill>
    <fill>
      <patternFill patternType="solid">
        <fgColor indexed="27"/>
        <bgColor indexed="28"/>
      </patternFill>
    </fill>
    <fill>
      <patternFill patternType="solid">
        <fgColor indexed="18"/>
        <bgColor indexed="39"/>
      </patternFill>
    </fill>
    <fill>
      <patternFill patternType="solid">
        <fgColor indexed="31"/>
        <bgColor indexed="15"/>
      </patternFill>
    </fill>
    <fill>
      <patternFill patternType="solid">
        <fgColor indexed="45"/>
        <bgColor indexed="51"/>
      </patternFill>
    </fill>
    <fill>
      <patternFill patternType="solid">
        <fgColor indexed="11"/>
        <bgColor indexed="33"/>
      </patternFill>
    </fill>
    <fill>
      <patternFill patternType="solid">
        <fgColor indexed="38"/>
        <bgColor indexed="22"/>
      </patternFill>
    </fill>
    <fill>
      <patternFill patternType="solid">
        <fgColor indexed="15"/>
        <bgColor indexed="31"/>
      </patternFill>
    </fill>
    <fill>
      <patternFill patternType="solid">
        <fgColor indexed="14"/>
        <bgColor indexed="47"/>
      </patternFill>
    </fill>
    <fill>
      <patternFill patternType="solid">
        <fgColor indexed="57"/>
        <bgColor indexed="61"/>
      </patternFill>
    </fill>
    <fill>
      <patternFill patternType="solid">
        <fgColor indexed="29"/>
        <bgColor indexed="24"/>
      </patternFill>
    </fill>
    <fill>
      <patternFill patternType="solid">
        <fgColor indexed="35"/>
        <bgColor indexed="11"/>
      </patternFill>
    </fill>
    <fill>
      <patternFill patternType="solid">
        <fgColor indexed="24"/>
        <bgColor indexed="55"/>
      </patternFill>
    </fill>
    <fill>
      <patternFill patternType="solid">
        <fgColor indexed="40"/>
        <bgColor indexed="44"/>
      </patternFill>
    </fill>
    <fill>
      <patternFill patternType="solid">
        <fgColor indexed="51"/>
        <bgColor indexed="47"/>
      </patternFill>
    </fill>
    <fill>
      <patternFill patternType="solid">
        <fgColor indexed="41"/>
        <bgColor indexed="42"/>
      </patternFill>
    </fill>
    <fill>
      <patternFill patternType="solid">
        <fgColor indexed="32"/>
        <bgColor indexed="39"/>
      </patternFill>
    </fill>
    <fill>
      <patternFill patternType="solid">
        <fgColor indexed="55"/>
        <bgColor indexed="61"/>
      </patternFill>
    </fill>
    <fill>
      <patternFill patternType="solid">
        <fgColor indexed="48"/>
        <bgColor indexed="23"/>
      </patternFill>
    </fill>
    <fill>
      <patternFill patternType="solid">
        <fgColor indexed="25"/>
        <bgColor indexed="19"/>
      </patternFill>
    </fill>
    <fill>
      <patternFill patternType="solid">
        <fgColor indexed="50"/>
        <bgColor indexed="55"/>
      </patternFill>
    </fill>
    <fill>
      <patternFill patternType="solid">
        <fgColor indexed="54"/>
        <bgColor indexed="23"/>
      </patternFill>
    </fill>
    <fill>
      <patternFill patternType="solid">
        <fgColor indexed="49"/>
        <bgColor indexed="48"/>
      </patternFill>
    </fill>
    <fill>
      <patternFill patternType="solid">
        <fgColor indexed="52"/>
        <bgColor indexed="53"/>
      </patternFill>
    </fill>
    <fill>
      <patternFill patternType="solid">
        <fgColor indexed="47"/>
        <bgColor indexed="51"/>
      </patternFill>
    </fill>
    <fill>
      <patternFill patternType="solid">
        <fgColor indexed="60"/>
        <bgColor indexed="14"/>
      </patternFill>
    </fill>
    <fill>
      <patternFill patternType="solid">
        <fgColor indexed="34"/>
        <bgColor indexed="43"/>
      </patternFill>
    </fill>
    <fill>
      <patternFill patternType="solid">
        <fgColor rgb="FF92D050"/>
        <bgColor indexed="64"/>
      </patternFill>
    </fill>
    <fill>
      <patternFill patternType="solid">
        <fgColor rgb="FF00B0F0"/>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indexed="44"/>
        <bgColor indexed="22"/>
      </patternFill>
    </fill>
    <fill>
      <patternFill patternType="solid">
        <fgColor theme="0"/>
        <bgColor indexed="26"/>
      </patternFill>
    </fill>
    <fill>
      <patternFill patternType="solid">
        <fgColor indexed="9"/>
        <bgColor indexed="26"/>
      </patternFill>
    </fill>
    <fill>
      <patternFill patternType="solid">
        <fgColor theme="0" tint="-4.9989318521683403E-2"/>
        <bgColor indexed="64"/>
      </patternFill>
    </fill>
    <fill>
      <patternFill patternType="solid">
        <fgColor rgb="FFFFC000"/>
        <bgColor indexed="64"/>
      </patternFill>
    </fill>
    <fill>
      <patternFill patternType="solid">
        <fgColor rgb="FFFFC000"/>
        <bgColor indexed="26"/>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13"/>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hair">
        <color indexed="64"/>
      </top>
      <bottom style="hair">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top style="hair">
        <color indexed="64"/>
      </top>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indexed="64"/>
      </top>
      <bottom style="medium">
        <color indexed="64"/>
      </bottom>
      <diagonal/>
    </border>
    <border>
      <left style="medium">
        <color indexed="64"/>
      </left>
      <right/>
      <top style="hair">
        <color indexed="64"/>
      </top>
      <bottom/>
      <diagonal/>
    </border>
    <border>
      <left/>
      <right style="medium">
        <color indexed="64"/>
      </right>
      <top style="hair">
        <color indexed="64"/>
      </top>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medium">
        <color indexed="64"/>
      </right>
      <top style="double">
        <color indexed="64"/>
      </top>
      <bottom/>
      <diagonal/>
    </border>
    <border>
      <left/>
      <right style="medium">
        <color indexed="64"/>
      </right>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48"/>
      </bottom>
      <diagonal/>
    </border>
    <border>
      <left/>
      <right/>
      <top/>
      <bottom style="thick">
        <color indexed="57"/>
      </bottom>
      <diagonal/>
    </border>
    <border>
      <left/>
      <right/>
      <top/>
      <bottom style="medium">
        <color indexed="57"/>
      </bottom>
      <diagonal/>
    </border>
    <border>
      <left/>
      <right/>
      <top style="thin">
        <color indexed="48"/>
      </top>
      <bottom style="double">
        <color indexed="48"/>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medium">
        <color auto="1"/>
      </right>
      <top style="thin">
        <color auto="1"/>
      </top>
      <bottom style="thin">
        <color auto="1"/>
      </bottom>
      <diagonal/>
    </border>
    <border>
      <left style="medium">
        <color auto="1"/>
      </left>
      <right/>
      <top style="thin">
        <color auto="1"/>
      </top>
      <bottom/>
      <diagonal/>
    </border>
    <border>
      <left style="thin">
        <color auto="1"/>
      </left>
      <right/>
      <top style="thin">
        <color auto="1"/>
      </top>
      <bottom style="thin">
        <color auto="1"/>
      </bottom>
      <diagonal/>
    </border>
    <border>
      <left style="medium">
        <color indexed="64"/>
      </left>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thin">
        <color indexed="64"/>
      </right>
      <top/>
      <bottom style="hair">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double">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indexed="64"/>
      </left>
      <right style="medium">
        <color indexed="64"/>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auto="1"/>
      </bottom>
      <diagonal/>
    </border>
  </borders>
  <cellStyleXfs count="3196">
    <xf numFmtId="0" fontId="0" fillId="0" borderId="0"/>
    <xf numFmtId="165" fontId="5" fillId="0" borderId="0" applyFont="0" applyFill="0" applyBorder="0" applyAlignment="0" applyProtection="0"/>
    <xf numFmtId="0" fontId="31" fillId="0" borderId="0"/>
    <xf numFmtId="0" fontId="6" fillId="0" borderId="0"/>
    <xf numFmtId="0" fontId="6" fillId="0" borderId="0"/>
    <xf numFmtId="0" fontId="31" fillId="0" borderId="0"/>
    <xf numFmtId="0" fontId="31" fillId="0" borderId="0"/>
    <xf numFmtId="0" fontId="6" fillId="0" borderId="0"/>
    <xf numFmtId="0" fontId="31" fillId="0" borderId="0"/>
    <xf numFmtId="0" fontId="18" fillId="9" borderId="50" applyNumberFormat="0" applyFont="0" applyAlignment="0" applyProtection="0"/>
    <xf numFmtId="0" fontId="18" fillId="9" borderId="50" applyNumberFormat="0" applyFont="0" applyAlignment="0" applyProtection="0"/>
    <xf numFmtId="0" fontId="31" fillId="9" borderId="50" applyNumberFormat="0" applyFont="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6" fontId="5"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11" fillId="0" borderId="0" applyFont="0" applyFill="0" applyBorder="0" applyAlignment="0" applyProtection="0"/>
    <xf numFmtId="166" fontId="6" fillId="0" borderId="0" applyFont="0" applyFill="0" applyBorder="0" applyAlignment="0" applyProtection="0"/>
    <xf numFmtId="166" fontId="12" fillId="0" borderId="0" applyFont="0" applyFill="0" applyBorder="0" applyAlignment="0" applyProtection="0"/>
    <xf numFmtId="166" fontId="6" fillId="0" borderId="0" applyFont="0" applyFill="0" applyBorder="0" applyAlignment="0" applyProtection="0"/>
    <xf numFmtId="164" fontId="6" fillId="0" borderId="0" applyFont="0" applyFill="0" applyBorder="0" applyAlignment="0" applyProtection="0"/>
    <xf numFmtId="0" fontId="32" fillId="0" borderId="0" applyNumberFormat="0" applyFill="0" applyBorder="0" applyAlignment="0" applyProtection="0"/>
    <xf numFmtId="0" fontId="33" fillId="0" borderId="51" applyNumberFormat="0" applyFill="0" applyAlignment="0" applyProtection="0"/>
    <xf numFmtId="166" fontId="6" fillId="0" borderId="0" applyFont="0" applyFill="0" applyBorder="0" applyAlignment="0" applyProtection="0"/>
    <xf numFmtId="166" fontId="6" fillId="0" borderId="0" applyFont="0" applyFill="0" applyBorder="0" applyAlignment="0" applyProtection="0"/>
    <xf numFmtId="164" fontId="6" fillId="0" borderId="0" applyFont="0" applyFill="0" applyBorder="0" applyAlignment="0" applyProtection="0"/>
    <xf numFmtId="43" fontId="31" fillId="0" borderId="0" applyFont="0" applyFill="0" applyBorder="0" applyAlignment="0" applyProtection="0"/>
    <xf numFmtId="0" fontId="18"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18" fillId="12" borderId="0"/>
    <xf numFmtId="0" fontId="18" fillId="13" borderId="0"/>
    <xf numFmtId="0" fontId="18" fillId="14" borderId="0"/>
    <xf numFmtId="0" fontId="18" fillId="15" borderId="0"/>
    <xf numFmtId="0" fontId="18" fillId="16" borderId="0"/>
    <xf numFmtId="0" fontId="18" fillId="17" borderId="0"/>
    <xf numFmtId="0" fontId="18" fillId="18" borderId="0"/>
    <xf numFmtId="0" fontId="18" fillId="19" borderId="0"/>
    <xf numFmtId="0" fontId="18" fillId="20" borderId="0"/>
    <xf numFmtId="0" fontId="18" fillId="21" borderId="0"/>
    <xf numFmtId="0" fontId="18" fillId="22" borderId="0"/>
    <xf numFmtId="0" fontId="18" fillId="23" borderId="0"/>
    <xf numFmtId="0" fontId="48" fillId="24" borderId="0"/>
    <xf numFmtId="0" fontId="48" fillId="25" borderId="0"/>
    <xf numFmtId="0" fontId="48" fillId="26" borderId="0"/>
    <xf numFmtId="0" fontId="48" fillId="27" borderId="0"/>
    <xf numFmtId="0" fontId="48" fillId="28" borderId="0"/>
    <xf numFmtId="0" fontId="48" fillId="29" borderId="0"/>
    <xf numFmtId="0" fontId="49" fillId="30" borderId="0"/>
    <xf numFmtId="0" fontId="50" fillId="31" borderId="52"/>
    <xf numFmtId="0" fontId="51" fillId="32" borderId="53"/>
    <xf numFmtId="0" fontId="52" fillId="0" borderId="54"/>
    <xf numFmtId="0" fontId="5" fillId="0" borderId="0" applyFont="0" applyFill="0" applyBorder="0" applyAlignment="0" applyProtection="0"/>
    <xf numFmtId="0" fontId="48" fillId="33" borderId="0"/>
    <xf numFmtId="0" fontId="48" fillId="34" borderId="0"/>
    <xf numFmtId="0" fontId="48" fillId="35" borderId="0"/>
    <xf numFmtId="0" fontId="48" fillId="36" borderId="0"/>
    <xf numFmtId="0" fontId="48" fillId="37" borderId="0"/>
    <xf numFmtId="0" fontId="48" fillId="38" borderId="0"/>
    <xf numFmtId="0" fontId="53" fillId="39" borderId="52"/>
    <xf numFmtId="0" fontId="18" fillId="0" borderId="0"/>
    <xf numFmtId="0" fontId="18" fillId="0" borderId="0"/>
    <xf numFmtId="0" fontId="47" fillId="0" borderId="0" applyNumberFormat="0" applyFill="0" applyBorder="0" applyAlignment="0" applyProtection="0">
      <alignment vertical="top"/>
      <protection locked="0"/>
    </xf>
    <xf numFmtId="0" fontId="54" fillId="40" borderId="0"/>
    <xf numFmtId="173" fontId="5" fillId="0" borderId="0" applyFill="0" applyBorder="0" applyAlignment="0" applyProtection="0"/>
    <xf numFmtId="174" fontId="5" fillId="0" borderId="0" applyFont="0" applyFill="0" applyBorder="0" applyAlignment="0" applyProtection="0"/>
    <xf numFmtId="175" fontId="5" fillId="0" borderId="0" applyFont="0" applyFill="0" applyBorder="0" applyAlignment="0" applyProtection="0"/>
    <xf numFmtId="0" fontId="18" fillId="0" borderId="0" applyFill="0" applyBorder="0" applyAlignment="0" applyProtection="0"/>
    <xf numFmtId="175" fontId="18" fillId="0" borderId="0" applyFill="0" applyBorder="0" applyAlignment="0" applyProtection="0"/>
    <xf numFmtId="175" fontId="18" fillId="0" borderId="0" applyFill="0" applyBorder="0" applyAlignment="0" applyProtection="0"/>
    <xf numFmtId="175" fontId="18" fillId="0" borderId="0" applyFill="0" applyBorder="0" applyAlignment="0" applyProtection="0"/>
    <xf numFmtId="175" fontId="18" fillId="0" borderId="0" applyFill="0" applyBorder="0" applyAlignment="0" applyProtection="0"/>
    <xf numFmtId="176" fontId="18" fillId="0" borderId="0" applyFill="0" applyBorder="0" applyAlignment="0" applyProtection="0"/>
    <xf numFmtId="173" fontId="5" fillId="0" borderId="0" applyFill="0" applyBorder="0" applyAlignment="0" applyProtection="0"/>
    <xf numFmtId="0" fontId="55" fillId="41" borderId="0"/>
    <xf numFmtId="0" fontId="4"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6" fillId="31" borderId="55"/>
    <xf numFmtId="171" fontId="18" fillId="0" borderId="0"/>
    <xf numFmtId="171" fontId="18" fillId="0" borderId="0"/>
    <xf numFmtId="171" fontId="18" fillId="0" borderId="0"/>
    <xf numFmtId="171" fontId="18" fillId="0" borderId="0"/>
    <xf numFmtId="171" fontId="18" fillId="0" borderId="0"/>
    <xf numFmtId="171" fontId="18" fillId="0" borderId="0"/>
    <xf numFmtId="177" fontId="18" fillId="0" borderId="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4"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173" fontId="18" fillId="0" borderId="0" applyFill="0" applyBorder="0" applyAlignment="0" applyProtection="0"/>
    <xf numFmtId="173" fontId="18" fillId="0" borderId="0" applyFill="0" applyBorder="0" applyAlignment="0" applyProtection="0"/>
    <xf numFmtId="173" fontId="18" fillId="0" borderId="0" applyFill="0" applyBorder="0" applyAlignment="0" applyProtection="0"/>
    <xf numFmtId="173" fontId="18" fillId="0" borderId="0" applyFill="0" applyBorder="0" applyAlignment="0" applyProtection="0"/>
    <xf numFmtId="0" fontId="57" fillId="0" borderId="0"/>
    <xf numFmtId="0" fontId="58" fillId="0" borderId="0"/>
    <xf numFmtId="0" fontId="59" fillId="0" borderId="0"/>
    <xf numFmtId="0" fontId="60" fillId="0" borderId="56" applyNumberFormat="0" applyFill="0" applyAlignment="0" applyProtection="0"/>
    <xf numFmtId="0" fontId="60" fillId="0" borderId="57"/>
    <xf numFmtId="0" fontId="61" fillId="0" borderId="58"/>
    <xf numFmtId="0" fontId="62" fillId="0" borderId="59"/>
    <xf numFmtId="0" fontId="62" fillId="0" borderId="0"/>
    <xf numFmtId="0" fontId="63" fillId="0" borderId="60"/>
    <xf numFmtId="0" fontId="3" fillId="0" borderId="0"/>
    <xf numFmtId="0" fontId="66" fillId="0" borderId="0"/>
    <xf numFmtId="178" fontId="5" fillId="0" borderId="0" applyBorder="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43" fontId="2" fillId="0" borderId="0" applyFont="0" applyFill="0" applyBorder="0" applyAlignment="0" applyProtection="0"/>
    <xf numFmtId="0" fontId="1" fillId="0" borderId="0"/>
    <xf numFmtId="0" fontId="5" fillId="0" borderId="0"/>
    <xf numFmtId="44" fontId="1" fillId="0" borderId="0" applyFont="0" applyFill="0" applyBorder="0" applyAlignment="0" applyProtection="0"/>
    <xf numFmtId="43" fontId="1" fillId="0" borderId="0" applyFont="0" applyFill="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77" fillId="0" borderId="0" applyNumberFormat="0" applyFill="0" applyBorder="0" applyAlignment="0" applyProtection="0"/>
    <xf numFmtId="0" fontId="78" fillId="0" borderId="0" applyNumberFormat="0" applyBorder="0" applyProtection="0">
      <alignment horizontal="center"/>
    </xf>
    <xf numFmtId="0" fontId="78" fillId="0" borderId="0" applyNumberFormat="0" applyBorder="0" applyProtection="0">
      <alignment horizontal="center" textRotation="90"/>
    </xf>
    <xf numFmtId="44" fontId="5" fillId="0" borderId="0" applyFont="0" applyFill="0" applyBorder="0" applyAlignment="0" applyProtection="0"/>
    <xf numFmtId="181" fontId="5" fillId="0" borderId="0" applyFont="0" applyFill="0" applyBorder="0" applyAlignment="0" applyProtection="0"/>
    <xf numFmtId="167"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82" fontId="5" fillId="0" borderId="0" applyFont="0" applyFill="0" applyBorder="0" applyAlignment="0" applyProtection="0"/>
    <xf numFmtId="0" fontId="76" fillId="53" borderId="0" applyNumberFormat="0" applyBorder="0" applyAlignment="0" applyProtection="0"/>
    <xf numFmtId="0" fontId="79" fillId="0" borderId="0"/>
    <xf numFmtId="0" fontId="80"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183"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1" fillId="0" borderId="0"/>
    <xf numFmtId="0" fontId="1" fillId="0" borderId="0"/>
    <xf numFmtId="0" fontId="1" fillId="0" borderId="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9" fontId="5" fillId="0" borderId="0" applyFont="0" applyFill="0" applyBorder="0" applyAlignment="0" applyProtection="0"/>
    <xf numFmtId="4" fontId="83" fillId="0" borderId="0">
      <alignment horizontal="left" vertical="top" wrapText="1"/>
    </xf>
    <xf numFmtId="0" fontId="84" fillId="0" borderId="0" applyNumberFormat="0" applyBorder="0" applyProtection="0"/>
    <xf numFmtId="184" fontId="84" fillId="0" borderId="0" applyBorder="0" applyProtection="0"/>
    <xf numFmtId="43" fontId="5" fillId="0" borderId="0" applyFont="0" applyFill="0" applyBorder="0" applyAlignment="0" applyProtection="0"/>
    <xf numFmtId="185"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186"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8" fontId="5" fillId="0" borderId="0" applyFont="0" applyFill="0" applyBorder="0" applyAlignment="0" applyProtection="0"/>
    <xf numFmtId="166"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85" fillId="66" borderId="0"/>
    <xf numFmtId="0" fontId="86" fillId="66" borderId="0"/>
    <xf numFmtId="166" fontId="5" fillId="0" borderId="0" applyFont="0" applyFill="0" applyBorder="0" applyAlignment="0" applyProtection="0"/>
    <xf numFmtId="43" fontId="5" fillId="0" borderId="0" applyFont="0" applyFill="0" applyBorder="0" applyAlignment="0" applyProtection="0"/>
    <xf numFmtId="178"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166" fontId="87" fillId="0" borderId="0" applyFont="0" applyFill="0" applyBorder="0" applyAlignment="0" applyProtection="0"/>
    <xf numFmtId="43" fontId="87"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7"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5" fillId="0" borderId="0" applyFill="0" applyAlignment="0" applyProtection="0"/>
    <xf numFmtId="178" fontId="5" fillId="0" borderId="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7" fontId="5" fillId="0" borderId="0" applyFill="0" applyAlignment="0" applyProtection="0"/>
    <xf numFmtId="43" fontId="87" fillId="0" borderId="0" applyFont="0" applyFill="0" applyBorder="0" applyAlignment="0" applyProtection="0"/>
    <xf numFmtId="43" fontId="1" fillId="0" borderId="0" applyFont="0" applyFill="0" applyBorder="0" applyAlignment="0" applyProtection="0"/>
  </cellStyleXfs>
  <cellXfs count="910">
    <xf numFmtId="0" fontId="0" fillId="0" borderId="0" xfId="0"/>
    <xf numFmtId="0" fontId="6" fillId="10" borderId="0" xfId="0" applyFont="1" applyFill="1"/>
    <xf numFmtId="0" fontId="6" fillId="2" borderId="0" xfId="3" applyFont="1" applyFill="1" applyAlignment="1">
      <alignment vertical="center"/>
    </xf>
    <xf numFmtId="0" fontId="6" fillId="0" borderId="0" xfId="0" applyFont="1" applyAlignment="1">
      <alignment vertical="center"/>
    </xf>
    <xf numFmtId="10" fontId="6" fillId="10" borderId="4" xfId="13" applyNumberFormat="1" applyFont="1" applyFill="1" applyBorder="1" applyAlignment="1">
      <alignment horizontal="center" vertical="center"/>
    </xf>
    <xf numFmtId="0" fontId="0" fillId="10" borderId="0" xfId="0" applyFill="1"/>
    <xf numFmtId="0" fontId="0" fillId="10" borderId="0" xfId="0" applyFill="1" applyBorder="1"/>
    <xf numFmtId="0" fontId="6" fillId="10" borderId="0" xfId="0" applyFont="1" applyFill="1" applyAlignment="1">
      <alignment vertical="center"/>
    </xf>
    <xf numFmtId="0" fontId="6" fillId="10" borderId="5" xfId="0" applyFont="1" applyFill="1" applyBorder="1" applyAlignment="1">
      <alignment vertical="center"/>
    </xf>
    <xf numFmtId="0" fontId="6" fillId="10" borderId="4" xfId="0" applyFont="1" applyFill="1" applyBorder="1" applyAlignment="1">
      <alignment vertical="center"/>
    </xf>
    <xf numFmtId="4" fontId="6" fillId="10" borderId="4" xfId="0" applyNumberFormat="1" applyFont="1" applyFill="1" applyBorder="1" applyAlignment="1">
      <alignment vertical="center"/>
    </xf>
    <xf numFmtId="0" fontId="0" fillId="10" borderId="7" xfId="0" applyFill="1" applyBorder="1"/>
    <xf numFmtId="49" fontId="16" fillId="10" borderId="0" xfId="0" applyNumberFormat="1" applyFont="1" applyFill="1" applyBorder="1" applyAlignment="1">
      <alignment horizontal="center" vertical="center"/>
    </xf>
    <xf numFmtId="0" fontId="0" fillId="10" borderId="0" xfId="0" applyFill="1" applyBorder="1" applyAlignment="1">
      <alignment horizontal="center" vertical="center"/>
    </xf>
    <xf numFmtId="0" fontId="0" fillId="10" borderId="8" xfId="0" applyFill="1" applyBorder="1"/>
    <xf numFmtId="0" fontId="20" fillId="10" borderId="0" xfId="0" applyFont="1" applyFill="1" applyBorder="1" applyAlignment="1">
      <alignment horizontal="centerContinuous"/>
    </xf>
    <xf numFmtId="0" fontId="7" fillId="10" borderId="0" xfId="0" applyFont="1" applyFill="1" applyBorder="1" applyAlignment="1">
      <alignment horizontal="centerContinuous"/>
    </xf>
    <xf numFmtId="0" fontId="0" fillId="10" borderId="0" xfId="0" applyFill="1" applyBorder="1" applyAlignment="1">
      <alignment horizontal="centerContinuous"/>
    </xf>
    <xf numFmtId="0" fontId="34" fillId="10" borderId="0" xfId="0" applyFont="1" applyFill="1" applyBorder="1" applyAlignment="1">
      <alignment vertical="center"/>
    </xf>
    <xf numFmtId="0" fontId="34" fillId="10" borderId="0" xfId="0" applyFont="1" applyFill="1" applyAlignment="1">
      <alignment vertical="center"/>
    </xf>
    <xf numFmtId="0" fontId="35" fillId="10" borderId="0" xfId="0" applyFont="1" applyFill="1" applyBorder="1"/>
    <xf numFmtId="0" fontId="35" fillId="10" borderId="0" xfId="0" applyFont="1" applyFill="1"/>
    <xf numFmtId="0" fontId="37" fillId="10" borderId="0" xfId="0" applyFont="1" applyFill="1" applyBorder="1" applyAlignment="1">
      <alignment vertical="center"/>
    </xf>
    <xf numFmtId="0" fontId="37" fillId="10" borderId="0" xfId="0" applyFont="1" applyFill="1" applyAlignment="1">
      <alignment vertical="center"/>
    </xf>
    <xf numFmtId="0" fontId="34" fillId="0" borderId="0" xfId="0" applyFont="1" applyAlignment="1">
      <alignment vertical="center"/>
    </xf>
    <xf numFmtId="0" fontId="34" fillId="0" borderId="0" xfId="0" applyFont="1" applyAlignment="1">
      <alignment horizontal="center" vertical="center" wrapText="1"/>
    </xf>
    <xf numFmtId="0" fontId="34" fillId="0" borderId="0" xfId="0" applyFont="1" applyAlignment="1">
      <alignment horizontal="justify" vertical="center" wrapText="1"/>
    </xf>
    <xf numFmtId="166" fontId="34" fillId="0" borderId="0" xfId="22" applyFont="1" applyAlignment="1">
      <alignment horizontal="center" vertical="center"/>
    </xf>
    <xf numFmtId="0" fontId="34" fillId="0" borderId="0" xfId="0" applyFont="1" applyFill="1" applyBorder="1" applyAlignment="1">
      <alignment vertical="center"/>
    </xf>
    <xf numFmtId="0" fontId="37" fillId="0" borderId="0" xfId="0" applyFont="1" applyFill="1" applyBorder="1" applyAlignment="1">
      <alignment vertical="center"/>
    </xf>
    <xf numFmtId="4" fontId="34" fillId="0" borderId="0" xfId="26" applyNumberFormat="1" applyFont="1" applyFill="1" applyBorder="1" applyAlignment="1">
      <alignment horizontal="center" vertical="center"/>
    </xf>
    <xf numFmtId="0" fontId="34" fillId="0" borderId="0" xfId="0" applyFont="1" applyFill="1" applyAlignment="1">
      <alignment vertical="center"/>
    </xf>
    <xf numFmtId="1" fontId="8" fillId="4" borderId="12" xfId="3" applyNumberFormat="1" applyFont="1" applyFill="1" applyBorder="1" applyAlignment="1" applyProtection="1">
      <alignment horizontal="center" vertical="center"/>
      <protection locked="0"/>
    </xf>
    <xf numFmtId="1" fontId="8" fillId="4" borderId="13" xfId="3" applyNumberFormat="1" applyFont="1" applyFill="1" applyBorder="1" applyAlignment="1" applyProtection="1">
      <alignment horizontal="center" vertical="center"/>
      <protection locked="0"/>
    </xf>
    <xf numFmtId="1" fontId="8" fillId="4" borderId="14" xfId="3" applyNumberFormat="1" applyFont="1" applyFill="1" applyBorder="1" applyAlignment="1" applyProtection="1">
      <alignment horizontal="center" vertical="center"/>
      <protection locked="0"/>
    </xf>
    <xf numFmtId="170" fontId="8" fillId="4" borderId="12" xfId="3" applyNumberFormat="1" applyFont="1" applyFill="1" applyBorder="1" applyAlignment="1" applyProtection="1">
      <alignment horizontal="center" vertical="center"/>
      <protection locked="0"/>
    </xf>
    <xf numFmtId="0" fontId="42" fillId="0" borderId="0" xfId="0" applyFont="1" applyFill="1" applyBorder="1" applyAlignment="1">
      <alignment vertical="center"/>
    </xf>
    <xf numFmtId="49" fontId="9" fillId="0" borderId="0" xfId="0" applyNumberFormat="1" applyFont="1" applyFill="1" applyAlignment="1">
      <alignment horizontal="center" vertical="center"/>
    </xf>
    <xf numFmtId="0" fontId="9" fillId="0" borderId="21" xfId="0" applyFont="1" applyFill="1" applyBorder="1" applyAlignment="1">
      <alignment horizontal="center" vertical="center" wrapText="1"/>
    </xf>
    <xf numFmtId="10" fontId="37" fillId="0" borderId="34" xfId="0" applyNumberFormat="1" applyFont="1" applyFill="1" applyBorder="1" applyAlignment="1">
      <alignment horizontal="center" vertical="center"/>
    </xf>
    <xf numFmtId="0" fontId="0" fillId="10" borderId="29" xfId="0" applyFill="1" applyBorder="1"/>
    <xf numFmtId="0" fontId="0" fillId="10" borderId="35" xfId="0" applyFill="1" applyBorder="1"/>
    <xf numFmtId="0" fontId="0" fillId="10" borderId="19" xfId="0" applyFill="1" applyBorder="1"/>
    <xf numFmtId="0" fontId="0" fillId="10" borderId="22" xfId="0" applyFill="1" applyBorder="1"/>
    <xf numFmtId="0" fontId="0" fillId="10" borderId="28" xfId="0" applyFill="1" applyBorder="1"/>
    <xf numFmtId="0" fontId="0" fillId="0" borderId="0" xfId="0" applyAlignment="1">
      <alignment horizontal="center"/>
    </xf>
    <xf numFmtId="0" fontId="7" fillId="10" borderId="29" xfId="0" applyFont="1" applyFill="1" applyBorder="1" applyAlignment="1">
      <alignment horizontal="left" vertical="top"/>
    </xf>
    <xf numFmtId="0" fontId="13" fillId="0" borderId="0" xfId="0" applyFont="1"/>
    <xf numFmtId="0" fontId="13" fillId="10" borderId="0" xfId="0" applyFont="1" applyFill="1"/>
    <xf numFmtId="0" fontId="44" fillId="10" borderId="0" xfId="0" applyFont="1" applyFill="1" applyBorder="1"/>
    <xf numFmtId="0" fontId="44" fillId="10" borderId="0" xfId="0" applyFont="1" applyFill="1"/>
    <xf numFmtId="0" fontId="34" fillId="10" borderId="0" xfId="0" applyFont="1" applyFill="1"/>
    <xf numFmtId="0" fontId="34" fillId="10" borderId="0" xfId="0" applyFont="1" applyFill="1" applyBorder="1"/>
    <xf numFmtId="0" fontId="34" fillId="10" borderId="0" xfId="0" applyFont="1" applyFill="1" applyBorder="1" applyAlignment="1">
      <alignment horizontal="center" vertical="center" wrapText="1"/>
    </xf>
    <xf numFmtId="0" fontId="34" fillId="10" borderId="0" xfId="0" applyFont="1" applyFill="1" applyBorder="1" applyAlignment="1">
      <alignment horizontal="justify" vertical="center" wrapText="1"/>
    </xf>
    <xf numFmtId="166" fontId="34" fillId="10" borderId="0" xfId="22" applyFont="1" applyFill="1" applyBorder="1" applyAlignment="1">
      <alignment horizontal="center" vertical="center"/>
    </xf>
    <xf numFmtId="0" fontId="36" fillId="10" borderId="29" xfId="0" applyFont="1" applyFill="1" applyBorder="1" applyAlignment="1">
      <alignment horizontal="left" vertical="top"/>
    </xf>
    <xf numFmtId="0" fontId="35" fillId="10" borderId="8" xfId="0" applyFont="1" applyFill="1" applyBorder="1"/>
    <xf numFmtId="4" fontId="40" fillId="10" borderId="35" xfId="0" applyNumberFormat="1" applyFont="1" applyFill="1" applyBorder="1" applyAlignment="1">
      <alignment horizontal="center"/>
    </xf>
    <xf numFmtId="0" fontId="34" fillId="10" borderId="22" xfId="0" applyFont="1" applyFill="1" applyBorder="1" applyAlignment="1">
      <alignment horizontal="center" vertical="center" wrapText="1"/>
    </xf>
    <xf numFmtId="0" fontId="34" fillId="10" borderId="7" xfId="0" applyFont="1" applyFill="1" applyBorder="1" applyAlignment="1">
      <alignment horizontal="justify" vertical="center" wrapText="1"/>
    </xf>
    <xf numFmtId="166" fontId="34" fillId="10" borderId="28" xfId="22" applyFont="1" applyFill="1" applyBorder="1" applyAlignment="1">
      <alignment horizontal="center" vertical="center"/>
    </xf>
    <xf numFmtId="0" fontId="19" fillId="10" borderId="35" xfId="0" applyFont="1" applyFill="1" applyBorder="1" applyAlignment="1">
      <alignment horizontal="left" vertical="top"/>
    </xf>
    <xf numFmtId="0" fontId="20" fillId="10" borderId="19" xfId="0" applyFont="1" applyFill="1" applyBorder="1" applyAlignment="1"/>
    <xf numFmtId="0" fontId="0" fillId="10" borderId="23" xfId="0" applyFill="1" applyBorder="1" applyAlignment="1">
      <alignment horizontal="centerContinuous"/>
    </xf>
    <xf numFmtId="0" fontId="6" fillId="10" borderId="38" xfId="0" applyFont="1" applyFill="1" applyBorder="1" applyAlignment="1">
      <alignment vertical="center"/>
    </xf>
    <xf numFmtId="0" fontId="9" fillId="10" borderId="23" xfId="0" applyFont="1" applyFill="1" applyBorder="1"/>
    <xf numFmtId="0" fontId="8" fillId="10" borderId="19" xfId="0" applyFont="1" applyFill="1" applyBorder="1"/>
    <xf numFmtId="1" fontId="64" fillId="0" borderId="0" xfId="0" applyNumberFormat="1" applyFont="1" applyAlignment="1">
      <alignment vertical="center"/>
    </xf>
    <xf numFmtId="1" fontId="0" fillId="0" borderId="0" xfId="0" applyNumberFormat="1" applyAlignment="1">
      <alignment horizontal="center" vertical="center"/>
    </xf>
    <xf numFmtId="0" fontId="46" fillId="10" borderId="0" xfId="0" applyFont="1" applyFill="1" applyBorder="1" applyAlignment="1">
      <alignment horizontal="center" vertical="top"/>
    </xf>
    <xf numFmtId="0" fontId="39" fillId="10" borderId="0" xfId="0" applyFont="1" applyFill="1" applyBorder="1" applyAlignment="1">
      <alignment horizontal="center" vertical="center" wrapText="1"/>
    </xf>
    <xf numFmtId="4" fontId="40" fillId="10" borderId="0" xfId="0" applyNumberFormat="1" applyFont="1" applyFill="1" applyBorder="1" applyAlignment="1">
      <alignment horizontal="center"/>
    </xf>
    <xf numFmtId="14" fontId="34" fillId="10" borderId="0" xfId="0" applyNumberFormat="1" applyFont="1" applyFill="1" applyBorder="1" applyAlignment="1">
      <alignment horizontal="right" vertical="center" wrapText="1"/>
    </xf>
    <xf numFmtId="0" fontId="36" fillId="10" borderId="0" xfId="0" applyFont="1" applyFill="1" applyBorder="1" applyAlignment="1">
      <alignment horizontal="center" vertical="center" wrapText="1"/>
    </xf>
    <xf numFmtId="4" fontId="38" fillId="10" borderId="0" xfId="22" applyNumberFormat="1" applyFont="1" applyFill="1" applyBorder="1" applyAlignment="1">
      <alignment horizontal="center" vertical="center"/>
    </xf>
    <xf numFmtId="0" fontId="6" fillId="0" borderId="0" xfId="3" applyAlignment="1">
      <alignment vertical="center"/>
    </xf>
    <xf numFmtId="0" fontId="9" fillId="0" borderId="0" xfId="3" applyFont="1" applyAlignment="1">
      <alignment vertical="center"/>
    </xf>
    <xf numFmtId="0" fontId="6" fillId="10" borderId="0" xfId="3" applyFill="1" applyAlignment="1">
      <alignment vertical="center"/>
    </xf>
    <xf numFmtId="0" fontId="13" fillId="10" borderId="0" xfId="3" applyFont="1" applyFill="1" applyAlignment="1">
      <alignment vertical="center"/>
    </xf>
    <xf numFmtId="0" fontId="13" fillId="10" borderId="11" xfId="3" applyFont="1" applyFill="1" applyBorder="1" applyAlignment="1">
      <alignment horizontal="left" vertical="center"/>
    </xf>
    <xf numFmtId="0" fontId="13" fillId="10" borderId="11" xfId="3" applyFont="1" applyFill="1" applyBorder="1" applyAlignment="1">
      <alignment vertical="center"/>
    </xf>
    <xf numFmtId="0" fontId="14" fillId="3" borderId="11" xfId="3" applyFont="1" applyFill="1" applyBorder="1" applyAlignment="1">
      <alignment horizontal="left" vertical="center"/>
    </xf>
    <xf numFmtId="0" fontId="8" fillId="10" borderId="11" xfId="3" applyFont="1" applyFill="1" applyBorder="1" applyAlignment="1">
      <alignment horizontal="center" vertical="center"/>
    </xf>
    <xf numFmtId="0" fontId="6" fillId="10" borderId="10" xfId="3" applyFill="1" applyBorder="1" applyAlignment="1">
      <alignment vertical="center"/>
    </xf>
    <xf numFmtId="0" fontId="9" fillId="10" borderId="0" xfId="3" applyFont="1" applyFill="1" applyAlignment="1">
      <alignment vertical="center"/>
    </xf>
    <xf numFmtId="0" fontId="13" fillId="6" borderId="12" xfId="3" applyFont="1" applyFill="1" applyBorder="1" applyAlignment="1">
      <alignment horizontal="center" vertical="center"/>
    </xf>
    <xf numFmtId="0" fontId="13" fillId="6" borderId="13" xfId="3" applyFont="1" applyFill="1" applyBorder="1" applyAlignment="1">
      <alignment horizontal="center" vertical="center"/>
    </xf>
    <xf numFmtId="0" fontId="13" fillId="6" borderId="14" xfId="3" applyFont="1" applyFill="1" applyBorder="1" applyAlignment="1">
      <alignment horizontal="center" vertical="center"/>
    </xf>
    <xf numFmtId="0" fontId="13" fillId="6" borderId="15" xfId="3" applyFont="1" applyFill="1" applyBorder="1" applyAlignment="1">
      <alignment horizontal="center" vertical="center"/>
    </xf>
    <xf numFmtId="0" fontId="10" fillId="6" borderId="15" xfId="3" quotePrefix="1" applyFont="1" applyFill="1" applyBorder="1" applyAlignment="1">
      <alignment horizontal="center" vertical="center" wrapText="1"/>
    </xf>
    <xf numFmtId="0" fontId="13" fillId="0" borderId="15" xfId="3" applyFont="1" applyBorder="1" applyAlignment="1">
      <alignment horizontal="center" vertical="center"/>
    </xf>
    <xf numFmtId="0" fontId="35" fillId="10" borderId="0" xfId="3" applyFont="1" applyFill="1" applyAlignment="1">
      <alignment vertical="center"/>
    </xf>
    <xf numFmtId="0" fontId="14" fillId="6" borderId="12" xfId="3" applyFont="1" applyFill="1" applyBorder="1" applyAlignment="1">
      <alignment horizontal="right" vertical="center"/>
    </xf>
    <xf numFmtId="0" fontId="14" fillId="6" borderId="13" xfId="3" applyFont="1" applyFill="1" applyBorder="1" applyAlignment="1">
      <alignment horizontal="right" vertical="center"/>
    </xf>
    <xf numFmtId="0" fontId="14" fillId="6" borderId="16" xfId="3" applyFont="1" applyFill="1" applyBorder="1" applyAlignment="1">
      <alignment horizontal="right" vertical="center"/>
    </xf>
    <xf numFmtId="166" fontId="21" fillId="6" borderId="17" xfId="104" applyFont="1" applyFill="1" applyBorder="1" applyAlignment="1" applyProtection="1">
      <alignment horizontal="right" vertical="center"/>
    </xf>
    <xf numFmtId="166" fontId="24" fillId="6" borderId="17" xfId="104" applyFont="1" applyFill="1" applyBorder="1" applyAlignment="1" applyProtection="1">
      <alignment horizontal="right" vertical="center"/>
    </xf>
    <xf numFmtId="10" fontId="24" fillId="4" borderId="17" xfId="104" applyNumberFormat="1" applyFont="1" applyFill="1" applyBorder="1" applyAlignment="1" applyProtection="1">
      <alignment horizontal="center" vertical="center"/>
    </xf>
    <xf numFmtId="10" fontId="24" fillId="3" borderId="17" xfId="104" applyNumberFormat="1" applyFont="1" applyFill="1" applyBorder="1" applyAlignment="1" applyProtection="1">
      <alignment horizontal="center" vertical="center"/>
    </xf>
    <xf numFmtId="172" fontId="6" fillId="10" borderId="0" xfId="3" applyNumberFormat="1" applyFill="1" applyAlignment="1">
      <alignment vertical="center"/>
    </xf>
    <xf numFmtId="0" fontId="14" fillId="10" borderId="36" xfId="3" applyFont="1" applyFill="1" applyBorder="1" applyAlignment="1">
      <alignment horizontal="left" vertical="center"/>
    </xf>
    <xf numFmtId="0" fontId="6" fillId="10" borderId="0" xfId="3" applyFill="1" applyAlignment="1">
      <alignment vertical="center" wrapText="1"/>
    </xf>
    <xf numFmtId="0" fontId="39" fillId="0" borderId="0" xfId="0" applyFont="1" applyFill="1" applyAlignment="1">
      <alignment vertical="center"/>
    </xf>
    <xf numFmtId="171" fontId="9" fillId="0" borderId="0" xfId="24" applyNumberFormat="1" applyFont="1" applyFill="1" applyBorder="1" applyAlignment="1" applyProtection="1">
      <alignment vertical="center"/>
    </xf>
    <xf numFmtId="171" fontId="9" fillId="10" borderId="0" xfId="3" applyNumberFormat="1" applyFont="1" applyFill="1" applyAlignment="1">
      <alignment vertical="center"/>
    </xf>
    <xf numFmtId="171" fontId="9" fillId="10" borderId="0" xfId="85" applyNumberFormat="1" applyFont="1" applyFill="1" applyAlignment="1" applyProtection="1">
      <alignment vertical="center"/>
    </xf>
    <xf numFmtId="172" fontId="34" fillId="10" borderId="0" xfId="3" applyNumberFormat="1" applyFont="1" applyFill="1" applyAlignment="1">
      <alignment vertical="center"/>
    </xf>
    <xf numFmtId="0" fontId="9" fillId="10" borderId="0" xfId="3" applyFont="1" applyFill="1" applyAlignment="1">
      <alignment horizontal="center" vertical="center"/>
    </xf>
    <xf numFmtId="10" fontId="9" fillId="10" borderId="0" xfId="85" applyNumberFormat="1" applyFont="1" applyFill="1" applyAlignment="1" applyProtection="1">
      <alignment horizontal="center" vertical="center"/>
    </xf>
    <xf numFmtId="0" fontId="6" fillId="10" borderId="0" xfId="3" applyFill="1" applyBorder="1" applyAlignment="1">
      <alignment vertical="center"/>
    </xf>
    <xf numFmtId="0" fontId="9" fillId="10" borderId="0" xfId="3" applyFont="1" applyFill="1" applyBorder="1" applyAlignment="1">
      <alignment vertical="center"/>
    </xf>
    <xf numFmtId="49" fontId="34" fillId="10" borderId="21" xfId="0" applyNumberFormat="1" applyFont="1" applyFill="1" applyBorder="1" applyAlignment="1">
      <alignment horizontal="center" vertical="center" wrapText="1"/>
    </xf>
    <xf numFmtId="0" fontId="35" fillId="10" borderId="1" xfId="0" applyFont="1" applyFill="1" applyBorder="1" applyAlignment="1">
      <alignment horizontal="left" vertical="center" wrapText="1"/>
    </xf>
    <xf numFmtId="171" fontId="35" fillId="10" borderId="26" xfId="0" applyNumberFormat="1" applyFont="1" applyFill="1" applyBorder="1" applyAlignment="1">
      <alignment horizontal="center" vertical="center" wrapText="1"/>
    </xf>
    <xf numFmtId="10" fontId="35" fillId="10" borderId="0" xfId="12" applyNumberFormat="1" applyFont="1" applyFill="1" applyBorder="1" applyAlignment="1">
      <alignment horizontal="center" vertical="center" wrapText="1"/>
    </xf>
    <xf numFmtId="9" fontId="35" fillId="10" borderId="0" xfId="12" applyFont="1" applyFill="1" applyBorder="1" applyAlignment="1">
      <alignment horizontal="center" vertical="center" wrapText="1"/>
    </xf>
    <xf numFmtId="0" fontId="22" fillId="10" borderId="0" xfId="3" applyFont="1" applyFill="1" applyBorder="1" applyAlignment="1">
      <alignment horizontal="left" vertical="center"/>
    </xf>
    <xf numFmtId="0" fontId="8" fillId="10" borderId="0" xfId="3" applyFont="1" applyFill="1" applyBorder="1" applyAlignment="1">
      <alignment horizontal="center" vertical="center"/>
    </xf>
    <xf numFmtId="0" fontId="13" fillId="10" borderId="0" xfId="3" applyFont="1" applyFill="1" applyBorder="1" applyAlignment="1">
      <alignment vertical="center"/>
    </xf>
    <xf numFmtId="0" fontId="14" fillId="10" borderId="0" xfId="3" applyFont="1" applyFill="1" applyBorder="1" applyAlignment="1">
      <alignment horizontal="center" vertical="center"/>
    </xf>
    <xf numFmtId="0" fontId="10" fillId="10" borderId="0" xfId="3" applyFont="1" applyFill="1" applyBorder="1" applyAlignment="1">
      <alignment horizontal="center" vertical="center"/>
    </xf>
    <xf numFmtId="0" fontId="13" fillId="10" borderId="0" xfId="3" applyFont="1" applyFill="1" applyBorder="1" applyAlignment="1">
      <alignment horizontal="left" vertical="center"/>
    </xf>
    <xf numFmtId="0" fontId="14" fillId="10" borderId="0" xfId="3" applyFont="1" applyFill="1" applyBorder="1" applyAlignment="1">
      <alignment horizontal="left" vertical="center"/>
    </xf>
    <xf numFmtId="0" fontId="14" fillId="3" borderId="0" xfId="3" applyFont="1" applyFill="1" applyBorder="1" applyAlignment="1">
      <alignment horizontal="left" vertical="center"/>
    </xf>
    <xf numFmtId="0" fontId="23" fillId="10" borderId="0" xfId="3" applyFont="1" applyFill="1" applyBorder="1" applyAlignment="1">
      <alignment horizontal="left" vertical="center"/>
    </xf>
    <xf numFmtId="169" fontId="8" fillId="10" borderId="0" xfId="3" applyNumberFormat="1" applyFont="1" applyFill="1" applyBorder="1" applyAlignment="1">
      <alignment horizontal="center" vertical="center"/>
    </xf>
    <xf numFmtId="0" fontId="6" fillId="10" borderId="0" xfId="3" applyFill="1" applyBorder="1"/>
    <xf numFmtId="0" fontId="13" fillId="10" borderId="0" xfId="3" applyFont="1" applyFill="1" applyBorder="1" applyAlignment="1">
      <alignment horizontal="right" vertical="center"/>
    </xf>
    <xf numFmtId="166" fontId="25" fillId="10" borderId="0" xfId="3" applyNumberFormat="1" applyFont="1" applyFill="1" applyBorder="1" applyAlignment="1">
      <alignment vertical="center"/>
    </xf>
    <xf numFmtId="0" fontId="9" fillId="10" borderId="0" xfId="3" applyFont="1" applyFill="1" applyBorder="1" applyAlignment="1">
      <alignment horizontal="left" vertical="center"/>
    </xf>
    <xf numFmtId="0" fontId="26" fillId="10" borderId="0" xfId="3" applyFont="1" applyFill="1" applyBorder="1" applyAlignment="1">
      <alignment vertical="center"/>
    </xf>
    <xf numFmtId="0" fontId="27" fillId="10" borderId="0" xfId="3" applyFont="1" applyFill="1" applyBorder="1" applyAlignment="1">
      <alignment vertical="center"/>
    </xf>
    <xf numFmtId="0" fontId="28" fillId="10" borderId="0" xfId="3" applyFont="1" applyFill="1" applyBorder="1" applyAlignment="1">
      <alignment horizontal="left" vertical="center"/>
    </xf>
    <xf numFmtId="0" fontId="24" fillId="10" borderId="0" xfId="3" applyFont="1" applyFill="1" applyBorder="1" applyAlignment="1">
      <alignment horizontal="left" vertical="center"/>
    </xf>
    <xf numFmtId="0" fontId="39" fillId="10" borderId="19" xfId="0" applyFont="1" applyFill="1" applyBorder="1" applyAlignment="1">
      <alignment horizontal="center" vertical="center" wrapText="1"/>
    </xf>
    <xf numFmtId="0" fontId="39" fillId="10" borderId="0" xfId="0" applyFont="1" applyFill="1" applyBorder="1" applyAlignment="1">
      <alignment horizontal="center" vertical="center" wrapText="1"/>
    </xf>
    <xf numFmtId="0" fontId="6" fillId="0" borderId="0" xfId="0" applyFont="1" applyFill="1" applyAlignment="1">
      <alignment vertical="center"/>
    </xf>
    <xf numFmtId="166" fontId="13" fillId="0" borderId="0" xfId="16" applyFont="1" applyFill="1" applyBorder="1" applyAlignment="1">
      <alignment vertical="center"/>
    </xf>
    <xf numFmtId="0" fontId="9" fillId="0" borderId="0" xfId="0" applyFont="1" applyFill="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xf>
    <xf numFmtId="4" fontId="9" fillId="0" borderId="0" xfId="26" applyNumberFormat="1" applyFont="1" applyFill="1" applyAlignment="1">
      <alignment horizontal="center" vertical="center"/>
    </xf>
    <xf numFmtId="4" fontId="9" fillId="0" borderId="0" xfId="16" applyNumberFormat="1" applyFont="1" applyFill="1" applyAlignment="1">
      <alignment horizontal="center" vertical="center"/>
    </xf>
    <xf numFmtId="171" fontId="9" fillId="0" borderId="0" xfId="1" applyNumberFormat="1" applyFont="1" applyFill="1" applyAlignment="1">
      <alignment horizontal="center" vertical="center"/>
    </xf>
    <xf numFmtId="166" fontId="9" fillId="0" borderId="0" xfId="16" applyFont="1" applyFill="1" applyBorder="1" applyAlignment="1">
      <alignment vertical="center"/>
    </xf>
    <xf numFmtId="0" fontId="7" fillId="0" borderId="29" xfId="0" applyFont="1" applyFill="1" applyBorder="1" applyAlignment="1">
      <alignment horizontal="left" vertical="center"/>
    </xf>
    <xf numFmtId="0" fontId="6" fillId="0" borderId="8" xfId="0" applyFont="1" applyFill="1" applyBorder="1" applyAlignment="1">
      <alignment vertical="center"/>
    </xf>
    <xf numFmtId="0" fontId="6" fillId="0" borderId="8" xfId="0" applyFont="1" applyFill="1" applyBorder="1" applyAlignment="1">
      <alignment horizontal="left" vertical="center" wrapText="1"/>
    </xf>
    <xf numFmtId="0" fontId="29" fillId="0" borderId="8" xfId="0" applyFont="1" applyFill="1" applyBorder="1" applyAlignment="1">
      <alignment horizontal="center" vertical="center"/>
    </xf>
    <xf numFmtId="4" fontId="29" fillId="0" borderId="8" xfId="16" applyNumberFormat="1" applyFont="1" applyFill="1" applyBorder="1" applyAlignment="1">
      <alignment horizontal="center" vertical="center"/>
    </xf>
    <xf numFmtId="171" fontId="6" fillId="0" borderId="8" xfId="1" applyNumberFormat="1" applyFont="1" applyFill="1" applyBorder="1" applyAlignment="1">
      <alignment horizontal="center" vertical="center"/>
    </xf>
    <xf numFmtId="171" fontId="13" fillId="0" borderId="35" xfId="1" applyNumberFormat="1" applyFont="1" applyFill="1" applyBorder="1" applyAlignment="1">
      <alignment horizontal="right" vertical="center"/>
    </xf>
    <xf numFmtId="166" fontId="29" fillId="0" borderId="0" xfId="16" applyFont="1" applyFill="1" applyBorder="1" applyAlignment="1">
      <alignment vertical="center"/>
    </xf>
    <xf numFmtId="166" fontId="6" fillId="0" borderId="0" xfId="26" applyFont="1" applyFill="1" applyBorder="1" applyAlignment="1">
      <alignment vertical="center"/>
    </xf>
    <xf numFmtId="0" fontId="6" fillId="0" borderId="0" xfId="0" applyFont="1" applyFill="1" applyBorder="1" applyAlignment="1">
      <alignment vertical="center"/>
    </xf>
    <xf numFmtId="2" fontId="6" fillId="0" borderId="0" xfId="0" applyNumberFormat="1" applyFont="1" applyFill="1" applyAlignment="1">
      <alignment vertical="center"/>
    </xf>
    <xf numFmtId="0" fontId="29" fillId="0" borderId="19" xfId="0" applyFont="1" applyFill="1" applyBorder="1" applyAlignment="1">
      <alignment horizontal="center" vertical="center" wrapText="1"/>
    </xf>
    <xf numFmtId="0" fontId="29" fillId="0" borderId="0" xfId="0" applyFont="1" applyFill="1" applyBorder="1" applyAlignment="1">
      <alignment horizontal="center" vertical="center" wrapText="1"/>
    </xf>
    <xf numFmtId="4" fontId="29" fillId="0" borderId="0" xfId="0" applyNumberFormat="1" applyFont="1" applyFill="1" applyBorder="1" applyAlignment="1">
      <alignment horizontal="center" vertical="center" wrapText="1"/>
    </xf>
    <xf numFmtId="0" fontId="29" fillId="0" borderId="23" xfId="0" applyFont="1" applyFill="1" applyBorder="1" applyAlignment="1">
      <alignment horizontal="center" vertical="center" wrapText="1"/>
    </xf>
    <xf numFmtId="166" fontId="10" fillId="0" borderId="32" xfId="27" applyFont="1" applyFill="1" applyBorder="1" applyAlignment="1">
      <alignment horizontal="center" vertical="center"/>
    </xf>
    <xf numFmtId="14" fontId="9" fillId="0" borderId="30" xfId="0" applyNumberFormat="1" applyFont="1" applyFill="1" applyBorder="1" applyAlignment="1">
      <alignment vertical="center"/>
    </xf>
    <xf numFmtId="0" fontId="6" fillId="0" borderId="13" xfId="0" applyFont="1" applyFill="1" applyBorder="1" applyAlignment="1">
      <alignment vertical="center"/>
    </xf>
    <xf numFmtId="4" fontId="9" fillId="0" borderId="13" xfId="16" applyNumberFormat="1" applyFont="1" applyFill="1" applyBorder="1" applyAlignment="1">
      <alignment horizontal="right" vertical="center"/>
    </xf>
    <xf numFmtId="10" fontId="9" fillId="0" borderId="13" xfId="12" applyNumberFormat="1" applyFont="1" applyFill="1" applyBorder="1" applyAlignment="1">
      <alignment horizontal="left" vertical="center"/>
    </xf>
    <xf numFmtId="168" fontId="10" fillId="0" borderId="33" xfId="27" applyNumberFormat="1" applyFont="1" applyFill="1" applyBorder="1" applyAlignment="1">
      <alignment horizontal="center" vertical="center"/>
    </xf>
    <xf numFmtId="0" fontId="35" fillId="0" borderId="0" xfId="0" applyFont="1" applyFill="1" applyAlignment="1">
      <alignment vertical="center"/>
    </xf>
    <xf numFmtId="0" fontId="36" fillId="0" borderId="0" xfId="0" applyFont="1" applyFill="1" applyBorder="1" applyAlignment="1">
      <alignment vertical="center"/>
    </xf>
    <xf numFmtId="0" fontId="35" fillId="0" borderId="0" xfId="0" applyFont="1" applyFill="1" applyBorder="1" applyAlignment="1">
      <alignment vertical="center"/>
    </xf>
    <xf numFmtId="0" fontId="37" fillId="0" borderId="0" xfId="0" applyFont="1" applyFill="1" applyAlignment="1">
      <alignment vertical="center"/>
    </xf>
    <xf numFmtId="0" fontId="42" fillId="0" borderId="0" xfId="0" applyFont="1" applyFill="1" applyAlignment="1">
      <alignment vertical="center"/>
    </xf>
    <xf numFmtId="166" fontId="34" fillId="0" borderId="0" xfId="0" applyNumberFormat="1" applyFont="1" applyFill="1" applyBorder="1" applyAlignment="1">
      <alignment vertical="center"/>
    </xf>
    <xf numFmtId="171" fontId="42" fillId="0" borderId="0" xfId="0" applyNumberFormat="1" applyFont="1" applyFill="1" applyBorder="1" applyAlignment="1">
      <alignment vertical="center"/>
    </xf>
    <xf numFmtId="4" fontId="37" fillId="0" borderId="0" xfId="0" applyNumberFormat="1" applyFont="1" applyFill="1" applyBorder="1" applyAlignment="1">
      <alignment horizontal="center" vertical="center"/>
    </xf>
    <xf numFmtId="171" fontId="34" fillId="0" borderId="0" xfId="0" applyNumberFormat="1" applyFont="1" applyFill="1" applyAlignment="1">
      <alignment vertical="center"/>
    </xf>
    <xf numFmtId="49" fontId="9" fillId="0" borderId="21" xfId="0" applyNumberFormat="1" applyFont="1" applyFill="1" applyBorder="1" applyAlignment="1">
      <alignment horizontal="center" vertical="center" wrapText="1"/>
    </xf>
    <xf numFmtId="0" fontId="39" fillId="0" borderId="0" xfId="0" applyFont="1" applyFill="1" applyAlignment="1">
      <alignment horizontal="left" vertical="center"/>
    </xf>
    <xf numFmtId="0" fontId="34" fillId="0" borderId="0" xfId="0" applyFont="1" applyFill="1" applyAlignment="1">
      <alignment horizontal="left" vertical="center"/>
    </xf>
    <xf numFmtId="0" fontId="9" fillId="0" borderId="0" xfId="0" applyFont="1" applyFill="1" applyAlignment="1">
      <alignment vertical="center"/>
    </xf>
    <xf numFmtId="0" fontId="9" fillId="0" borderId="0" xfId="0" applyFont="1" applyFill="1" applyBorder="1" applyAlignment="1">
      <alignment vertical="center"/>
    </xf>
    <xf numFmtId="43" fontId="42" fillId="0" borderId="32" xfId="0" applyNumberFormat="1" applyFont="1" applyFill="1" applyBorder="1" applyAlignment="1">
      <alignment horizontal="center" vertical="center"/>
    </xf>
    <xf numFmtId="0" fontId="13" fillId="0" borderId="0" xfId="0" applyFont="1" applyFill="1" applyAlignment="1">
      <alignment vertical="center"/>
    </xf>
    <xf numFmtId="166" fontId="9" fillId="0" borderId="0" xfId="16" applyFont="1" applyFill="1" applyAlignment="1">
      <alignment vertical="center"/>
    </xf>
    <xf numFmtId="0" fontId="13" fillId="0" borderId="0" xfId="0" applyFont="1" applyFill="1" applyBorder="1" applyAlignment="1">
      <alignment vertical="center"/>
    </xf>
    <xf numFmtId="4" fontId="13" fillId="0" borderId="0" xfId="0" applyNumberFormat="1" applyFont="1" applyFill="1" applyBorder="1" applyAlignment="1">
      <alignment vertical="center"/>
    </xf>
    <xf numFmtId="0" fontId="9" fillId="0" borderId="0" xfId="0" applyFont="1" applyFill="1" applyBorder="1" applyAlignment="1">
      <alignment horizontal="center" vertical="center" wrapText="1"/>
    </xf>
    <xf numFmtId="49" fontId="9" fillId="0" borderId="0" xfId="0" applyNumberFormat="1" applyFont="1" applyFill="1" applyBorder="1" applyAlignment="1">
      <alignment horizontal="center" vertical="center"/>
    </xf>
    <xf numFmtId="0" fontId="9" fillId="0" borderId="0" xfId="0" applyFont="1" applyFill="1" applyBorder="1" applyAlignment="1">
      <alignment horizontal="justify" vertical="center" wrapText="1"/>
    </xf>
    <xf numFmtId="0" fontId="9" fillId="0" borderId="0" xfId="0" applyFont="1" applyFill="1" applyBorder="1" applyAlignment="1">
      <alignment horizontal="center" vertical="center"/>
    </xf>
    <xf numFmtId="4" fontId="9" fillId="0" borderId="0" xfId="20" applyNumberFormat="1" applyFont="1" applyFill="1" applyBorder="1" applyAlignment="1">
      <alignment horizontal="center" vertical="center"/>
    </xf>
    <xf numFmtId="0" fontId="7" fillId="0" borderId="8" xfId="0" applyNumberFormat="1" applyFont="1" applyFill="1" applyBorder="1" applyAlignment="1">
      <alignment vertical="center"/>
    </xf>
    <xf numFmtId="4" fontId="7" fillId="0" borderId="35" xfId="0" applyNumberFormat="1" applyFont="1" applyFill="1" applyBorder="1" applyAlignment="1">
      <alignment horizontal="center" vertical="center"/>
    </xf>
    <xf numFmtId="0" fontId="9" fillId="0" borderId="0" xfId="0" applyFont="1" applyFill="1" applyBorder="1" applyAlignment="1">
      <alignment horizontal="right" vertical="center"/>
    </xf>
    <xf numFmtId="0" fontId="30" fillId="0" borderId="0" xfId="0" applyFont="1" applyFill="1" applyBorder="1" applyAlignment="1">
      <alignment horizontal="left" vertical="center" wrapText="1"/>
    </xf>
    <xf numFmtId="0" fontId="6" fillId="0" borderId="0" xfId="0" applyFont="1" applyFill="1" applyBorder="1" applyAlignment="1">
      <alignment vertical="center" wrapText="1"/>
    </xf>
    <xf numFmtId="4" fontId="6" fillId="0" borderId="23" xfId="0" applyNumberFormat="1" applyFont="1" applyFill="1" applyBorder="1" applyAlignment="1">
      <alignment horizontal="center" vertical="center" wrapText="1"/>
    </xf>
    <xf numFmtId="4" fontId="9" fillId="0" borderId="23" xfId="26" applyNumberFormat="1" applyFont="1" applyFill="1" applyBorder="1" applyAlignment="1">
      <alignment horizontal="center" vertical="center"/>
    </xf>
    <xf numFmtId="0" fontId="9" fillId="0" borderId="0" xfId="0" applyFont="1" applyFill="1" applyBorder="1" applyAlignment="1">
      <alignment horizontal="left" vertical="center" wrapText="1"/>
    </xf>
    <xf numFmtId="4" fontId="9" fillId="0" borderId="0" xfId="0" applyNumberFormat="1" applyFont="1" applyFill="1" applyBorder="1" applyAlignment="1">
      <alignment horizontal="center" vertical="center"/>
    </xf>
    <xf numFmtId="4" fontId="9" fillId="0" borderId="23" xfId="20" applyNumberFormat="1" applyFont="1" applyFill="1" applyBorder="1" applyAlignment="1">
      <alignment horizontal="center" vertical="center"/>
    </xf>
    <xf numFmtId="3" fontId="9" fillId="0" borderId="0" xfId="0" applyNumberFormat="1" applyFont="1" applyFill="1" applyBorder="1" applyAlignment="1">
      <alignment horizontal="center" vertical="center"/>
    </xf>
    <xf numFmtId="4" fontId="10" fillId="0" borderId="0" xfId="0" applyNumberFormat="1" applyFont="1" applyFill="1" applyBorder="1" applyAlignment="1">
      <alignment horizontal="center" vertical="center"/>
    </xf>
    <xf numFmtId="4" fontId="9" fillId="0" borderId="23" xfId="0" applyNumberFormat="1" applyFont="1" applyFill="1" applyBorder="1" applyAlignment="1">
      <alignment horizontal="center" vertical="center"/>
    </xf>
    <xf numFmtId="0" fontId="9" fillId="0" borderId="0" xfId="0" applyFont="1" applyFill="1" applyBorder="1" applyAlignment="1">
      <alignment horizontal="right" vertical="center" wrapText="1"/>
    </xf>
    <xf numFmtId="0" fontId="9" fillId="0" borderId="0" xfId="0" applyNumberFormat="1" applyFont="1" applyFill="1" applyBorder="1" applyAlignment="1">
      <alignment horizontal="center" vertical="center" wrapText="1"/>
    </xf>
    <xf numFmtId="4" fontId="9" fillId="0" borderId="0" xfId="0" applyNumberFormat="1" applyFont="1" applyFill="1" applyBorder="1" applyAlignment="1">
      <alignment horizontal="left" vertical="center"/>
    </xf>
    <xf numFmtId="0" fontId="9" fillId="0" borderId="0" xfId="0" applyFont="1" applyFill="1" applyBorder="1" applyAlignment="1">
      <alignment vertical="center" wrapText="1"/>
    </xf>
    <xf numFmtId="0" fontId="9" fillId="0" borderId="0" xfId="0" applyFont="1" applyFill="1" applyAlignment="1">
      <alignment horizontal="right" vertical="center"/>
    </xf>
    <xf numFmtId="0" fontId="5" fillId="0" borderId="0" xfId="0" applyFont="1" applyFill="1" applyBorder="1" applyAlignment="1">
      <alignment vertical="center" wrapText="1"/>
    </xf>
    <xf numFmtId="4" fontId="5" fillId="0" borderId="23" xfId="0" applyNumberFormat="1" applyFont="1" applyFill="1" applyBorder="1" applyAlignment="1">
      <alignment horizontal="center" vertical="center" wrapText="1"/>
    </xf>
    <xf numFmtId="43" fontId="10" fillId="0" borderId="0" xfId="0" applyNumberFormat="1" applyFont="1" applyFill="1" applyBorder="1" applyAlignment="1">
      <alignment horizontal="center" vertical="center"/>
    </xf>
    <xf numFmtId="4" fontId="9" fillId="0" borderId="0" xfId="0" applyNumberFormat="1" applyFont="1" applyFill="1" applyBorder="1" applyAlignment="1">
      <alignment horizontal="right" vertical="center"/>
    </xf>
    <xf numFmtId="4" fontId="9" fillId="0" borderId="0" xfId="0" applyNumberFormat="1" applyFont="1" applyFill="1" applyBorder="1" applyAlignment="1">
      <alignment horizontal="center" vertical="center" wrapText="1"/>
    </xf>
    <xf numFmtId="166" fontId="9" fillId="0" borderId="0" xfId="26" applyFont="1" applyFill="1" applyBorder="1" applyAlignment="1">
      <alignment horizontal="left" vertical="center" wrapText="1"/>
    </xf>
    <xf numFmtId="4" fontId="10" fillId="0" borderId="0" xfId="20" applyNumberFormat="1" applyFont="1" applyFill="1" applyBorder="1" applyAlignment="1">
      <alignment horizontal="center" vertical="center"/>
    </xf>
    <xf numFmtId="4" fontId="10" fillId="0" borderId="23" xfId="20" applyNumberFormat="1" applyFont="1" applyFill="1" applyBorder="1" applyAlignment="1">
      <alignment horizontal="center" vertical="center"/>
    </xf>
    <xf numFmtId="4" fontId="30" fillId="0" borderId="23" xfId="0" applyNumberFormat="1" applyFont="1" applyFill="1" applyBorder="1" applyAlignment="1">
      <alignment horizontal="center" vertical="center" wrapText="1"/>
    </xf>
    <xf numFmtId="49" fontId="41" fillId="0" borderId="0" xfId="0" applyNumberFormat="1" applyFont="1" applyFill="1" applyBorder="1" applyAlignment="1">
      <alignment horizontal="center" vertical="center"/>
    </xf>
    <xf numFmtId="4" fontId="41" fillId="0" borderId="23" xfId="20" applyNumberFormat="1" applyFont="1" applyFill="1" applyBorder="1" applyAlignment="1">
      <alignment horizontal="center" vertical="center"/>
    </xf>
    <xf numFmtId="43" fontId="43" fillId="0" borderId="0" xfId="0" applyNumberFormat="1" applyFont="1" applyFill="1" applyBorder="1" applyAlignment="1">
      <alignment horizontal="center" vertical="center"/>
    </xf>
    <xf numFmtId="2" fontId="41" fillId="0" borderId="0" xfId="0" applyNumberFormat="1" applyFont="1" applyFill="1" applyBorder="1" applyAlignment="1">
      <alignment horizontal="center" vertical="center" wrapText="1"/>
    </xf>
    <xf numFmtId="0" fontId="41" fillId="0" borderId="0" xfId="0" applyFont="1" applyFill="1" applyBorder="1" applyAlignment="1">
      <alignment horizontal="center" vertical="center"/>
    </xf>
    <xf numFmtId="0" fontId="10" fillId="0" borderId="0" xfId="0" applyFont="1" applyFill="1" applyBorder="1" applyAlignment="1">
      <alignment horizontal="center" vertical="center"/>
    </xf>
    <xf numFmtId="10" fontId="9" fillId="0" borderId="0" xfId="0" applyNumberFormat="1" applyFont="1" applyFill="1" applyBorder="1" applyAlignment="1">
      <alignment vertical="center"/>
    </xf>
    <xf numFmtId="0" fontId="9" fillId="0" borderId="23" xfId="0" applyFont="1" applyFill="1" applyBorder="1" applyAlignment="1">
      <alignment vertical="center"/>
    </xf>
    <xf numFmtId="4" fontId="9" fillId="0" borderId="0" xfId="2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wrapText="1"/>
    </xf>
    <xf numFmtId="10" fontId="34" fillId="0" borderId="0" xfId="0" applyNumberFormat="1" applyFont="1" applyFill="1" applyBorder="1" applyAlignment="1">
      <alignment vertical="center"/>
    </xf>
    <xf numFmtId="43" fontId="37" fillId="0" borderId="0" xfId="0" applyNumberFormat="1" applyFont="1" applyFill="1" applyBorder="1" applyAlignment="1">
      <alignment horizontal="center" vertical="center"/>
    </xf>
    <xf numFmtId="0" fontId="34" fillId="0" borderId="0" xfId="0" applyFont="1" applyFill="1" applyBorder="1" applyAlignment="1">
      <alignment horizontal="left" vertical="center" wrapText="1"/>
    </xf>
    <xf numFmtId="4" fontId="34" fillId="0" borderId="0" xfId="20" applyNumberFormat="1" applyFont="1" applyFill="1" applyBorder="1" applyAlignment="1" applyProtection="1">
      <alignment horizontal="center" vertical="center"/>
      <protection locked="0"/>
    </xf>
    <xf numFmtId="0" fontId="34" fillId="0" borderId="0" xfId="0" applyFont="1" applyFill="1" applyBorder="1" applyAlignment="1">
      <alignment horizontal="right" vertical="center" wrapText="1"/>
    </xf>
    <xf numFmtId="0" fontId="34" fillId="0" borderId="0" xfId="0" applyFont="1" applyFill="1" applyBorder="1" applyAlignment="1">
      <alignment horizontal="right" vertical="center"/>
    </xf>
    <xf numFmtId="0" fontId="30" fillId="0" borderId="23" xfId="0" applyFont="1" applyFill="1" applyBorder="1" applyAlignment="1">
      <alignment horizontal="left" vertical="center" wrapText="1"/>
    </xf>
    <xf numFmtId="10" fontId="9" fillId="0" borderId="0" xfId="0" applyNumberFormat="1" applyFont="1" applyFill="1" applyBorder="1" applyAlignment="1">
      <alignment horizontal="center" vertical="center" wrapText="1"/>
    </xf>
    <xf numFmtId="171" fontId="9" fillId="0" borderId="0" xfId="0" applyNumberFormat="1" applyFont="1" applyFill="1" applyBorder="1" applyAlignment="1">
      <alignment horizontal="center" vertical="center"/>
    </xf>
    <xf numFmtId="49" fontId="9" fillId="0" borderId="7" xfId="0" applyNumberFormat="1" applyFont="1" applyFill="1" applyBorder="1" applyAlignment="1">
      <alignment horizontal="center" vertical="center"/>
    </xf>
    <xf numFmtId="4" fontId="9" fillId="0" borderId="7" xfId="0" applyNumberFormat="1" applyFont="1" applyFill="1" applyBorder="1" applyAlignment="1">
      <alignment horizontal="left" vertical="center"/>
    </xf>
    <xf numFmtId="4" fontId="9" fillId="0" borderId="7" xfId="0" applyNumberFormat="1" applyFont="1" applyFill="1" applyBorder="1" applyAlignment="1">
      <alignment horizontal="center" vertical="center"/>
    </xf>
    <xf numFmtId="0" fontId="9" fillId="0" borderId="7" xfId="0" applyFont="1" applyFill="1" applyBorder="1" applyAlignment="1">
      <alignment vertical="center"/>
    </xf>
    <xf numFmtId="0" fontId="9" fillId="0" borderId="28" xfId="0" applyFont="1" applyFill="1" applyBorder="1" applyAlignment="1">
      <alignment vertical="center"/>
    </xf>
    <xf numFmtId="0" fontId="9" fillId="0" borderId="0" xfId="0" applyFont="1" applyFill="1" applyBorder="1" applyAlignment="1">
      <alignment horizontal="center" vertical="center" wrapText="1"/>
    </xf>
    <xf numFmtId="0" fontId="9" fillId="45" borderId="0" xfId="0" applyFont="1" applyFill="1" applyBorder="1" applyAlignment="1">
      <alignment vertical="center"/>
    </xf>
    <xf numFmtId="4" fontId="9" fillId="45" borderId="0" xfId="0" applyNumberFormat="1" applyFont="1" applyFill="1" applyBorder="1" applyAlignment="1">
      <alignment vertical="center"/>
    </xf>
    <xf numFmtId="0" fontId="30" fillId="10" borderId="19" xfId="0" applyFont="1" applyFill="1" applyBorder="1" applyAlignment="1">
      <alignment horizontal="left" vertical="center" wrapText="1"/>
    </xf>
    <xf numFmtId="0" fontId="30" fillId="10" borderId="0" xfId="0" applyFont="1" applyFill="1" applyBorder="1" applyAlignment="1">
      <alignment horizontal="left" vertical="center" wrapText="1"/>
    </xf>
    <xf numFmtId="0" fontId="30" fillId="10" borderId="23" xfId="0" applyFont="1" applyFill="1" applyBorder="1" applyAlignment="1">
      <alignment horizontal="left" vertical="center" wrapText="1"/>
    </xf>
    <xf numFmtId="0" fontId="9" fillId="10" borderId="19" xfId="0" applyFont="1" applyFill="1" applyBorder="1" applyAlignment="1">
      <alignment horizontal="center" vertical="center" wrapText="1"/>
    </xf>
    <xf numFmtId="49" fontId="9" fillId="10" borderId="0" xfId="0" applyNumberFormat="1" applyFont="1" applyFill="1" applyBorder="1" applyAlignment="1">
      <alignment horizontal="center" vertical="center"/>
    </xf>
    <xf numFmtId="4" fontId="9" fillId="10" borderId="23" xfId="121" applyNumberFormat="1" applyFont="1" applyFill="1" applyBorder="1" applyAlignment="1">
      <alignment horizontal="center" vertical="center"/>
    </xf>
    <xf numFmtId="166" fontId="9" fillId="45" borderId="0" xfId="16" applyFont="1" applyFill="1" applyBorder="1" applyAlignment="1">
      <alignment vertical="center"/>
    </xf>
    <xf numFmtId="43" fontId="10" fillId="45" borderId="0" xfId="0" applyNumberFormat="1" applyFont="1" applyFill="1" applyBorder="1" applyAlignment="1">
      <alignment horizontal="center" vertical="center"/>
    </xf>
    <xf numFmtId="0" fontId="9" fillId="10" borderId="0" xfId="0" applyFont="1" applyFill="1" applyBorder="1" applyAlignment="1">
      <alignment horizontal="center" vertical="center"/>
    </xf>
    <xf numFmtId="4" fontId="9" fillId="10" borderId="23" xfId="20" applyNumberFormat="1" applyFont="1" applyFill="1" applyBorder="1" applyAlignment="1">
      <alignment horizontal="center" vertical="center"/>
    </xf>
    <xf numFmtId="0" fontId="9" fillId="10" borderId="0" xfId="0" applyFont="1" applyFill="1" applyBorder="1" applyAlignment="1">
      <alignment horizontal="center" vertical="center" wrapText="1"/>
    </xf>
    <xf numFmtId="4" fontId="10" fillId="10" borderId="0" xfId="0" applyNumberFormat="1" applyFont="1" applyFill="1" applyBorder="1" applyAlignment="1">
      <alignment horizontal="center" vertical="center"/>
    </xf>
    <xf numFmtId="4" fontId="9" fillId="10" borderId="0" xfId="0" applyNumberFormat="1" applyFont="1" applyFill="1" applyBorder="1" applyAlignment="1">
      <alignment horizontal="center" vertical="center" wrapText="1"/>
    </xf>
    <xf numFmtId="2" fontId="9" fillId="10" borderId="0" xfId="0" applyNumberFormat="1" applyFont="1" applyFill="1" applyBorder="1" applyAlignment="1">
      <alignment horizontal="center" vertical="center" wrapText="1"/>
    </xf>
    <xf numFmtId="2" fontId="9" fillId="10" borderId="0" xfId="0" applyNumberFormat="1" applyFont="1" applyFill="1" applyBorder="1" applyAlignment="1">
      <alignment horizontal="center" vertical="center"/>
    </xf>
    <xf numFmtId="0" fontId="9" fillId="45" borderId="0" xfId="0" applyFont="1" applyFill="1" applyBorder="1" applyAlignment="1">
      <alignment horizontal="right" vertical="center"/>
    </xf>
    <xf numFmtId="0" fontId="9" fillId="45" borderId="0" xfId="0" applyFont="1" applyFill="1" applyAlignment="1">
      <alignment vertical="center"/>
    </xf>
    <xf numFmtId="0" fontId="9" fillId="10" borderId="19" xfId="0" applyFont="1" applyFill="1" applyBorder="1" applyAlignment="1">
      <alignment horizontal="center" vertical="center"/>
    </xf>
    <xf numFmtId="0" fontId="9" fillId="10" borderId="0" xfId="0" applyFont="1" applyFill="1" applyBorder="1" applyAlignment="1">
      <alignment vertical="center" wrapText="1"/>
    </xf>
    <xf numFmtId="4" fontId="9" fillId="10" borderId="0" xfId="0" applyNumberFormat="1" applyFont="1" applyFill="1" applyBorder="1" applyAlignment="1">
      <alignment horizontal="left" vertical="center"/>
    </xf>
    <xf numFmtId="4" fontId="9" fillId="10" borderId="0" xfId="0" applyNumberFormat="1" applyFont="1" applyFill="1" applyBorder="1" applyAlignment="1">
      <alignment horizontal="center" vertical="center"/>
    </xf>
    <xf numFmtId="0" fontId="9" fillId="10" borderId="0" xfId="0" applyFont="1" applyFill="1" applyBorder="1" applyAlignment="1">
      <alignment vertical="center"/>
    </xf>
    <xf numFmtId="0" fontId="9" fillId="10" borderId="23" xfId="0" applyFont="1" applyFill="1" applyBorder="1" applyAlignment="1">
      <alignment vertical="center"/>
    </xf>
    <xf numFmtId="0" fontId="9" fillId="45" borderId="0" xfId="0" applyFont="1" applyFill="1" applyBorder="1" applyAlignment="1">
      <alignment horizontal="left" vertical="center" wrapText="1"/>
    </xf>
    <xf numFmtId="4" fontId="9" fillId="45" borderId="0" xfId="20" applyNumberFormat="1" applyFont="1" applyFill="1" applyBorder="1" applyAlignment="1" applyProtection="1">
      <alignment horizontal="center" vertical="center"/>
      <protection locked="0"/>
    </xf>
    <xf numFmtId="0" fontId="9" fillId="45" borderId="0" xfId="0" applyFont="1" applyFill="1" applyBorder="1" applyAlignment="1">
      <alignment horizontal="right" vertical="center" wrapText="1"/>
    </xf>
    <xf numFmtId="0" fontId="9" fillId="10" borderId="0" xfId="0" applyFont="1" applyFill="1" applyBorder="1" applyAlignment="1">
      <alignment horizontal="right" vertical="center"/>
    </xf>
    <xf numFmtId="4" fontId="9" fillId="45" borderId="0" xfId="0" applyNumberFormat="1" applyFont="1" applyFill="1" applyBorder="1" applyAlignment="1">
      <alignment horizontal="center" vertical="center"/>
    </xf>
    <xf numFmtId="0" fontId="9" fillId="45" borderId="0" xfId="0" applyFont="1" applyFill="1" applyAlignment="1">
      <alignment horizontal="right" vertical="center"/>
    </xf>
    <xf numFmtId="10" fontId="9" fillId="45" borderId="0" xfId="0" applyNumberFormat="1" applyFont="1" applyFill="1" applyBorder="1" applyAlignment="1">
      <alignment vertical="center"/>
    </xf>
    <xf numFmtId="0" fontId="9" fillId="10" borderId="0" xfId="0" applyFont="1" applyFill="1" applyBorder="1" applyAlignment="1">
      <alignment horizontal="left" vertical="center" wrapText="1"/>
    </xf>
    <xf numFmtId="0" fontId="9" fillId="45" borderId="0" xfId="0" applyFont="1" applyFill="1" applyBorder="1" applyAlignment="1">
      <alignment horizontal="center" vertical="center" wrapText="1"/>
    </xf>
    <xf numFmtId="0" fontId="6" fillId="10" borderId="11" xfId="3" applyFill="1" applyBorder="1" applyAlignment="1">
      <alignment vertical="center"/>
    </xf>
    <xf numFmtId="0" fontId="14" fillId="10" borderId="11" xfId="3" applyFont="1" applyFill="1" applyBorder="1" applyAlignment="1">
      <alignment horizontal="center" vertical="center"/>
    </xf>
    <xf numFmtId="0" fontId="5" fillId="0" borderId="0" xfId="3" applyFont="1" applyBorder="1" applyAlignment="1">
      <alignment horizontal="center" vertical="center"/>
    </xf>
    <xf numFmtId="170" fontId="8" fillId="4" borderId="14" xfId="3" applyNumberFormat="1" applyFont="1" applyFill="1" applyBorder="1" applyAlignment="1" applyProtection="1">
      <alignment horizontal="center" vertical="center"/>
      <protection locked="0"/>
    </xf>
    <xf numFmtId="0" fontId="13" fillId="0" borderId="12" xfId="3" applyFont="1" applyBorder="1" applyAlignment="1">
      <alignment horizontal="center" vertical="center"/>
    </xf>
    <xf numFmtId="39" fontId="24" fillId="3" borderId="69" xfId="104" applyNumberFormat="1" applyFont="1" applyFill="1" applyBorder="1" applyAlignment="1" applyProtection="1">
      <alignment horizontal="center" vertical="center"/>
    </xf>
    <xf numFmtId="10" fontId="24" fillId="3" borderId="76" xfId="104" applyNumberFormat="1" applyFont="1" applyFill="1" applyBorder="1" applyAlignment="1" applyProtection="1">
      <alignment horizontal="center" vertical="center"/>
    </xf>
    <xf numFmtId="0" fontId="13" fillId="6" borderId="75" xfId="3" applyFont="1" applyFill="1" applyBorder="1" applyAlignment="1">
      <alignment horizontal="center" vertical="center"/>
    </xf>
    <xf numFmtId="0" fontId="13" fillId="6" borderId="78" xfId="3" applyFont="1" applyFill="1" applyBorder="1" applyAlignment="1">
      <alignment horizontal="center" vertical="center"/>
    </xf>
    <xf numFmtId="0" fontId="13" fillId="6" borderId="65" xfId="3" applyFont="1" applyFill="1" applyBorder="1" applyAlignment="1">
      <alignment horizontal="center" vertical="center"/>
    </xf>
    <xf numFmtId="0" fontId="9" fillId="6" borderId="65" xfId="3" applyFont="1" applyFill="1" applyBorder="1" applyAlignment="1">
      <alignment horizontal="center" vertical="center"/>
    </xf>
    <xf numFmtId="39" fontId="21" fillId="3" borderId="62" xfId="104" applyNumberFormat="1" applyFont="1" applyFill="1" applyBorder="1" applyAlignment="1" applyProtection="1">
      <alignment horizontal="center" vertical="center"/>
    </xf>
    <xf numFmtId="10" fontId="24" fillId="3" borderId="62" xfId="87" applyNumberFormat="1" applyFont="1" applyFill="1" applyBorder="1" applyAlignment="1" applyProtection="1">
      <alignment horizontal="center" vertical="center"/>
    </xf>
    <xf numFmtId="39" fontId="34" fillId="5" borderId="62" xfId="104" applyNumberFormat="1" applyFont="1" applyFill="1" applyBorder="1" applyAlignment="1" applyProtection="1">
      <alignment horizontal="center" vertical="center"/>
      <protection locked="0"/>
    </xf>
    <xf numFmtId="39" fontId="24" fillId="3" borderId="62" xfId="104" applyNumberFormat="1" applyFont="1" applyFill="1" applyBorder="1" applyAlignment="1" applyProtection="1">
      <alignment horizontal="center" vertical="center"/>
    </xf>
    <xf numFmtId="39" fontId="34" fillId="7" borderId="62" xfId="104" applyNumberFormat="1" applyFont="1" applyFill="1" applyBorder="1" applyAlignment="1" applyProtection="1">
      <alignment horizontal="center" vertical="center"/>
      <protection locked="0"/>
    </xf>
    <xf numFmtId="39" fontId="9" fillId="5" borderId="65" xfId="104" applyNumberFormat="1" applyFont="1" applyFill="1" applyBorder="1" applyAlignment="1" applyProtection="1">
      <alignment horizontal="center" vertical="center"/>
      <protection locked="0"/>
    </xf>
    <xf numFmtId="0" fontId="14" fillId="6" borderId="69" xfId="3" applyFont="1" applyFill="1" applyBorder="1" applyAlignment="1">
      <alignment horizontal="right" vertical="center"/>
    </xf>
    <xf numFmtId="0" fontId="14" fillId="6" borderId="64" xfId="3" applyFont="1" applyFill="1" applyBorder="1" applyAlignment="1">
      <alignment horizontal="right" vertical="center"/>
    </xf>
    <xf numFmtId="0" fontId="13" fillId="6" borderId="74" xfId="3" applyFont="1" applyFill="1" applyBorder="1" applyAlignment="1">
      <alignment horizontal="right" vertical="center"/>
    </xf>
    <xf numFmtId="10" fontId="24" fillId="3" borderId="62" xfId="87" applyNumberFormat="1" applyFont="1" applyFill="1" applyBorder="1" applyAlignment="1" applyProtection="1">
      <alignment horizontal="right" vertical="center"/>
    </xf>
    <xf numFmtId="39" fontId="24" fillId="4" borderId="62" xfId="104" applyNumberFormat="1" applyFont="1" applyFill="1" applyBorder="1" applyAlignment="1" applyProtection="1">
      <alignment horizontal="center" vertical="center"/>
    </xf>
    <xf numFmtId="0" fontId="29" fillId="10" borderId="19" xfId="0" applyFont="1" applyFill="1" applyBorder="1" applyAlignment="1">
      <alignment horizontal="center" vertical="center"/>
    </xf>
    <xf numFmtId="0" fontId="29" fillId="10" borderId="0" xfId="0" applyFont="1" applyFill="1" applyBorder="1" applyAlignment="1">
      <alignment horizontal="center" vertical="center"/>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9" fillId="10" borderId="0" xfId="0" applyNumberFormat="1" applyFont="1" applyFill="1" applyBorder="1" applyAlignment="1">
      <alignment horizontal="left" vertical="center" wrapText="1"/>
    </xf>
    <xf numFmtId="0" fontId="9" fillId="0" borderId="0" xfId="0" applyNumberFormat="1" applyFont="1" applyFill="1" applyBorder="1" applyAlignment="1">
      <alignment horizontal="left" vertical="center" wrapText="1"/>
    </xf>
    <xf numFmtId="49" fontId="8" fillId="10" borderId="0" xfId="0" applyNumberFormat="1" applyFont="1" applyFill="1" applyBorder="1" applyAlignment="1">
      <alignment horizontal="left" vertical="center"/>
    </xf>
    <xf numFmtId="0" fontId="8" fillId="10" borderId="19" xfId="0" applyFont="1" applyFill="1" applyBorder="1" applyAlignment="1">
      <alignment horizontal="right" vertical="center"/>
    </xf>
    <xf numFmtId="49" fontId="0" fillId="0" borderId="0" xfId="0" applyNumberFormat="1" applyFont="1"/>
    <xf numFmtId="0" fontId="0" fillId="0" borderId="0" xfId="0" applyAlignment="1"/>
    <xf numFmtId="0" fontId="67" fillId="0" borderId="0" xfId="0" applyFont="1" applyAlignment="1">
      <alignment horizontal="left"/>
    </xf>
    <xf numFmtId="0" fontId="14" fillId="11" borderId="21" xfId="0" applyNumberFormat="1" applyFont="1" applyFill="1" applyBorder="1" applyAlignment="1">
      <alignment horizontal="center" vertical="center" wrapText="1"/>
    </xf>
    <xf numFmtId="0" fontId="29" fillId="0" borderId="19" xfId="0" applyFont="1" applyFill="1" applyBorder="1" applyAlignment="1">
      <alignment horizontal="center" vertical="center"/>
    </xf>
    <xf numFmtId="0" fontId="29" fillId="0" borderId="0" xfId="0" applyFont="1" applyFill="1" applyBorder="1" applyAlignment="1">
      <alignment horizontal="center" vertical="center"/>
    </xf>
    <xf numFmtId="171" fontId="13" fillId="0" borderId="0" xfId="1" applyNumberFormat="1" applyFont="1" applyFill="1" applyBorder="1" applyAlignment="1">
      <alignment horizontal="right" vertical="center"/>
    </xf>
    <xf numFmtId="0" fontId="14" fillId="0" borderId="70" xfId="0" applyFont="1" applyFill="1" applyBorder="1" applyAlignment="1">
      <alignment vertical="center" wrapText="1"/>
    </xf>
    <xf numFmtId="0" fontId="14" fillId="0" borderId="64" xfId="0" applyFont="1" applyFill="1" applyBorder="1" applyAlignment="1">
      <alignment vertical="center" wrapText="1"/>
    </xf>
    <xf numFmtId="0" fontId="0" fillId="0" borderId="64" xfId="0" applyFill="1" applyBorder="1" applyAlignment="1">
      <alignment vertical="center" wrapText="1"/>
    </xf>
    <xf numFmtId="0" fontId="14" fillId="0" borderId="62" xfId="0" applyFont="1" applyFill="1" applyBorder="1" applyAlignment="1">
      <alignment horizontal="right" vertical="center" wrapText="1"/>
    </xf>
    <xf numFmtId="0" fontId="14" fillId="0" borderId="62" xfId="0" applyFont="1" applyFill="1" applyBorder="1" applyAlignment="1">
      <alignment horizontal="right" vertical="center"/>
    </xf>
    <xf numFmtId="0" fontId="0" fillId="0" borderId="0" xfId="0" applyAlignment="1">
      <alignment wrapText="1"/>
    </xf>
    <xf numFmtId="0" fontId="39" fillId="10" borderId="23" xfId="0" applyFont="1" applyFill="1" applyBorder="1" applyAlignment="1">
      <alignment horizontal="right" vertical="center"/>
    </xf>
    <xf numFmtId="14" fontId="39" fillId="10" borderId="24" xfId="0" applyNumberFormat="1" applyFont="1" applyFill="1" applyBorder="1" applyAlignment="1">
      <alignment horizontal="right" vertical="center"/>
    </xf>
    <xf numFmtId="14" fontId="34" fillId="10" borderId="30" xfId="0" applyNumberFormat="1" applyFont="1" applyFill="1" applyBorder="1" applyAlignment="1">
      <alignment vertical="center" wrapText="1"/>
    </xf>
    <xf numFmtId="14" fontId="34" fillId="10" borderId="13" xfId="0" applyNumberFormat="1" applyFont="1" applyFill="1" applyBorder="1" applyAlignment="1">
      <alignment vertical="center" wrapText="1"/>
    </xf>
    <xf numFmtId="0" fontId="34" fillId="10" borderId="21" xfId="0" applyNumberFormat="1" applyFont="1" applyFill="1" applyBorder="1" applyAlignment="1">
      <alignment horizontal="center" vertical="center" wrapText="1"/>
    </xf>
    <xf numFmtId="171" fontId="38" fillId="11" borderId="26" xfId="22" applyNumberFormat="1" applyFont="1" applyFill="1" applyBorder="1" applyAlignment="1">
      <alignment horizontal="center"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horizontal="left" vertical="center" wrapText="1"/>
    </xf>
    <xf numFmtId="0" fontId="9" fillId="0" borderId="0" xfId="16" applyNumberFormat="1" applyFont="1" applyFill="1" applyBorder="1" applyAlignment="1">
      <alignment vertical="center"/>
    </xf>
    <xf numFmtId="0" fontId="29" fillId="10" borderId="19" xfId="0" applyNumberFormat="1" applyFont="1" applyFill="1" applyBorder="1" applyAlignment="1">
      <alignment horizontal="center" vertical="center"/>
    </xf>
    <xf numFmtId="0" fontId="29" fillId="10" borderId="0" xfId="0" applyNumberFormat="1" applyFont="1" applyFill="1" applyBorder="1" applyAlignment="1">
      <alignment horizontal="center" vertical="center"/>
    </xf>
    <xf numFmtId="0" fontId="29" fillId="10" borderId="23" xfId="0" applyNumberFormat="1" applyFont="1" applyFill="1" applyBorder="1" applyAlignment="1">
      <alignment horizontal="center" vertical="center"/>
    </xf>
    <xf numFmtId="0" fontId="9" fillId="10" borderId="63" xfId="0" applyFont="1" applyFill="1" applyBorder="1" applyAlignment="1">
      <alignment horizontal="center" vertical="center" wrapText="1"/>
    </xf>
    <xf numFmtId="0" fontId="6" fillId="10" borderId="70" xfId="0" applyFont="1" applyFill="1" applyBorder="1" applyAlignment="1">
      <alignment vertical="center"/>
    </xf>
    <xf numFmtId="0" fontId="6" fillId="10" borderId="64" xfId="0" applyFont="1" applyFill="1" applyBorder="1" applyAlignment="1">
      <alignment vertical="center"/>
    </xf>
    <xf numFmtId="10" fontId="6" fillId="10" borderId="64" xfId="13" applyNumberFormat="1" applyFont="1" applyFill="1" applyBorder="1" applyAlignment="1">
      <alignment horizontal="center" vertical="center"/>
    </xf>
    <xf numFmtId="4" fontId="6" fillId="10" borderId="64" xfId="0" applyNumberFormat="1" applyFont="1" applyFill="1" applyBorder="1" applyAlignment="1">
      <alignment vertical="center"/>
    </xf>
    <xf numFmtId="2" fontId="8" fillId="10" borderId="63" xfId="13" applyNumberFormat="1" applyFont="1" applyFill="1" applyBorder="1" applyAlignment="1">
      <alignment horizontal="center" vertical="center"/>
    </xf>
    <xf numFmtId="4" fontId="6" fillId="10" borderId="74" xfId="0" applyNumberFormat="1" applyFont="1" applyFill="1" applyBorder="1" applyAlignment="1">
      <alignment vertical="center"/>
    </xf>
    <xf numFmtId="0" fontId="10" fillId="10" borderId="68" xfId="0" applyFont="1" applyFill="1" applyBorder="1"/>
    <xf numFmtId="0" fontId="10" fillId="10" borderId="66" xfId="0" applyFont="1" applyFill="1" applyBorder="1"/>
    <xf numFmtId="0" fontId="9" fillId="10" borderId="66" xfId="0" applyFont="1" applyFill="1" applyBorder="1"/>
    <xf numFmtId="0" fontId="9" fillId="10" borderId="66" xfId="0" applyFont="1" applyFill="1" applyBorder="1" applyAlignment="1">
      <alignment horizontal="center" vertical="center" wrapText="1"/>
    </xf>
    <xf numFmtId="2" fontId="10" fillId="10" borderId="73" xfId="0" applyNumberFormat="1" applyFont="1" applyFill="1" applyBorder="1" applyAlignment="1">
      <alignment horizontal="center" vertical="center"/>
    </xf>
    <xf numFmtId="0" fontId="13" fillId="10" borderId="36" xfId="3" applyFont="1" applyFill="1" applyBorder="1" applyAlignment="1">
      <alignment horizontal="left" vertical="center"/>
    </xf>
    <xf numFmtId="171" fontId="13" fillId="0" borderId="23" xfId="1" applyNumberFormat="1" applyFont="1" applyFill="1" applyBorder="1" applyAlignment="1">
      <alignment horizontal="right" vertical="center"/>
    </xf>
    <xf numFmtId="4" fontId="10" fillId="0" borderId="62" xfId="16" applyNumberFormat="1" applyFont="1" applyFill="1" applyBorder="1" applyAlignment="1">
      <alignment horizontal="center" vertical="center"/>
    </xf>
    <xf numFmtId="171" fontId="10" fillId="0" borderId="62" xfId="1" applyNumberFormat="1" applyFont="1" applyFill="1" applyBorder="1" applyAlignment="1">
      <alignment horizontal="center" vertical="center"/>
    </xf>
    <xf numFmtId="171" fontId="10" fillId="0" borderId="63" xfId="1" applyNumberFormat="1" applyFont="1" applyFill="1" applyBorder="1" applyAlignment="1">
      <alignment horizontal="center" vertical="center"/>
    </xf>
    <xf numFmtId="49" fontId="9" fillId="0" borderId="62" xfId="0" applyNumberFormat="1" applyFont="1" applyFill="1" applyBorder="1" applyAlignment="1">
      <alignment horizontal="center" vertical="center"/>
    </xf>
    <xf numFmtId="0" fontId="9" fillId="0" borderId="62" xfId="0" applyFont="1" applyFill="1" applyBorder="1" applyAlignment="1">
      <alignment horizontal="left" vertical="center" wrapText="1"/>
    </xf>
    <xf numFmtId="0" fontId="9" fillId="0" borderId="62" xfId="0" applyFont="1" applyFill="1" applyBorder="1" applyAlignment="1">
      <alignment horizontal="center" vertical="center" wrapText="1"/>
    </xf>
    <xf numFmtId="4" fontId="9" fillId="0" borderId="62" xfId="26" applyNumberFormat="1" applyFont="1" applyFill="1" applyBorder="1" applyAlignment="1">
      <alignment horizontal="center" vertical="center"/>
    </xf>
    <xf numFmtId="4" fontId="9" fillId="43" borderId="62" xfId="16" applyNumberFormat="1" applyFont="1" applyFill="1" applyBorder="1" applyAlignment="1">
      <alignment horizontal="center" vertical="center"/>
    </xf>
    <xf numFmtId="171" fontId="9" fillId="0" borderId="62" xfId="1" applyNumberFormat="1" applyFont="1" applyFill="1" applyBorder="1" applyAlignment="1">
      <alignment horizontal="center" vertical="center"/>
    </xf>
    <xf numFmtId="171" fontId="9" fillId="0" borderId="63" xfId="1" applyNumberFormat="1" applyFont="1" applyFill="1" applyBorder="1" applyAlignment="1">
      <alignment horizontal="center" vertical="center"/>
    </xf>
    <xf numFmtId="0" fontId="14" fillId="0" borderId="70" xfId="0" applyFont="1" applyFill="1" applyBorder="1" applyAlignment="1">
      <alignment vertical="center"/>
    </xf>
    <xf numFmtId="0" fontId="14" fillId="0" borderId="74" xfId="0" applyFont="1" applyFill="1" applyBorder="1" applyAlignment="1">
      <alignment horizontal="right" vertical="center"/>
    </xf>
    <xf numFmtId="171" fontId="14" fillId="0" borderId="63" xfId="1" applyNumberFormat="1" applyFont="1" applyFill="1" applyBorder="1" applyAlignment="1">
      <alignment vertical="center"/>
    </xf>
    <xf numFmtId="0" fontId="9" fillId="0" borderId="62" xfId="0" applyNumberFormat="1" applyFont="1" applyFill="1" applyBorder="1" applyAlignment="1">
      <alignment horizontal="center" vertical="center" wrapText="1"/>
    </xf>
    <xf numFmtId="0" fontId="9" fillId="0" borderId="62" xfId="0" applyNumberFormat="1" applyFont="1" applyFill="1" applyBorder="1" applyAlignment="1">
      <alignment horizontal="center" vertical="center"/>
    </xf>
    <xf numFmtId="1" fontId="9" fillId="0" borderId="62" xfId="0" applyNumberFormat="1" applyFont="1" applyFill="1" applyBorder="1" applyAlignment="1">
      <alignment horizontal="center" vertical="center"/>
    </xf>
    <xf numFmtId="0" fontId="9" fillId="0" borderId="62" xfId="0" applyNumberFormat="1" applyFont="1" applyFill="1" applyBorder="1" applyAlignment="1">
      <alignment horizontal="left" vertical="center" wrapText="1"/>
    </xf>
    <xf numFmtId="4" fontId="9" fillId="42" borderId="62" xfId="16" applyNumberFormat="1" applyFont="1" applyFill="1" applyBorder="1" applyAlignment="1">
      <alignment horizontal="center" vertical="center"/>
    </xf>
    <xf numFmtId="0" fontId="9" fillId="0" borderId="62" xfId="0" applyFont="1" applyFill="1" applyBorder="1" applyAlignment="1">
      <alignment vertical="center" wrapText="1"/>
    </xf>
    <xf numFmtId="0" fontId="9" fillId="0" borderId="62" xfId="0" applyFont="1" applyFill="1" applyBorder="1" applyAlignment="1">
      <alignment horizontal="center" vertical="center"/>
    </xf>
    <xf numFmtId="4" fontId="9" fillId="43" borderId="62" xfId="17" applyNumberFormat="1" applyFont="1" applyFill="1" applyBorder="1" applyAlignment="1">
      <alignment horizontal="center" vertical="center"/>
    </xf>
    <xf numFmtId="4" fontId="9" fillId="0" borderId="62" xfId="17" applyNumberFormat="1" applyFont="1" applyFill="1" applyBorder="1" applyAlignment="1">
      <alignment horizontal="center" vertical="center"/>
    </xf>
    <xf numFmtId="171" fontId="9" fillId="0" borderId="63" xfId="26" applyNumberFormat="1" applyFont="1" applyFill="1" applyBorder="1" applyAlignment="1">
      <alignment horizontal="center" vertical="center"/>
    </xf>
    <xf numFmtId="49" fontId="8" fillId="0" borderId="62" xfId="0" applyNumberFormat="1" applyFont="1" applyFill="1" applyBorder="1" applyAlignment="1">
      <alignment horizontal="center" vertical="center"/>
    </xf>
    <xf numFmtId="166" fontId="8" fillId="0" borderId="62" xfId="20" applyFont="1" applyFill="1" applyBorder="1" applyAlignment="1">
      <alignment horizontal="center" vertical="center"/>
    </xf>
    <xf numFmtId="4" fontId="8" fillId="0" borderId="63" xfId="20" applyNumberFormat="1" applyFont="1" applyFill="1" applyBorder="1" applyAlignment="1" applyProtection="1">
      <alignment horizontal="center" vertical="center"/>
      <protection locked="0"/>
    </xf>
    <xf numFmtId="0" fontId="30" fillId="0" borderId="66" xfId="0" applyFont="1" applyFill="1" applyBorder="1" applyAlignment="1">
      <alignment horizontal="left" vertical="center" wrapText="1"/>
    </xf>
    <xf numFmtId="0" fontId="6" fillId="0" borderId="66" xfId="0" applyFont="1" applyFill="1" applyBorder="1" applyAlignment="1">
      <alignment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1" fontId="0" fillId="0" borderId="0" xfId="0" applyNumberFormat="1" applyAlignment="1">
      <alignment horizontal="left" vertical="center" wrapText="1"/>
    </xf>
    <xf numFmtId="0" fontId="8" fillId="0" borderId="0" xfId="0" applyFont="1" applyAlignment="1">
      <alignment horizontal="center" vertical="center"/>
    </xf>
    <xf numFmtId="44" fontId="70" fillId="0" borderId="0" xfId="1" applyNumberFormat="1" applyFont="1"/>
    <xf numFmtId="0" fontId="34" fillId="10" borderId="11" xfId="0" applyFont="1" applyFill="1" applyBorder="1" applyAlignment="1">
      <alignment horizontal="center" vertical="center"/>
    </xf>
    <xf numFmtId="49" fontId="34" fillId="10" borderId="0" xfId="0" applyNumberFormat="1" applyFont="1" applyFill="1" applyBorder="1" applyAlignment="1">
      <alignment horizontal="center" vertical="center"/>
    </xf>
    <xf numFmtId="4" fontId="34" fillId="10" borderId="0" xfId="0" applyNumberFormat="1" applyFont="1" applyFill="1" applyBorder="1" applyAlignment="1">
      <alignment horizontal="center" vertical="center"/>
    </xf>
    <xf numFmtId="4" fontId="37" fillId="10" borderId="0" xfId="0" applyNumberFormat="1" applyFont="1" applyFill="1" applyBorder="1" applyAlignment="1">
      <alignment horizontal="center" vertical="center"/>
    </xf>
    <xf numFmtId="0" fontId="34" fillId="10" borderId="10" xfId="0" applyFont="1" applyFill="1" applyBorder="1" applyAlignment="1">
      <alignment vertical="center"/>
    </xf>
    <xf numFmtId="0" fontId="34" fillId="10" borderId="0" xfId="0" applyFont="1" applyFill="1" applyBorder="1" applyAlignment="1">
      <alignment horizontal="left" vertical="center" wrapText="1"/>
    </xf>
    <xf numFmtId="4" fontId="34" fillId="10" borderId="0" xfId="20" applyNumberFormat="1" applyFont="1" applyFill="1" applyBorder="1" applyAlignment="1" applyProtection="1">
      <alignment horizontal="center" vertical="center"/>
      <protection locked="0"/>
    </xf>
    <xf numFmtId="0" fontId="34" fillId="10" borderId="0" xfId="0" applyFont="1" applyFill="1" applyBorder="1" applyAlignment="1">
      <alignment horizontal="right" vertical="center" wrapText="1"/>
    </xf>
    <xf numFmtId="0" fontId="34" fillId="10" borderId="0" xfId="0" applyFont="1" applyFill="1" applyBorder="1" applyAlignment="1">
      <alignment horizontal="right" vertical="center"/>
    </xf>
    <xf numFmtId="0" fontId="34" fillId="10" borderId="0" xfId="0" applyFont="1" applyFill="1" applyAlignment="1">
      <alignment horizontal="right" vertical="center"/>
    </xf>
    <xf numFmtId="166" fontId="10" fillId="0" borderId="0" xfId="16" applyFont="1" applyFill="1" applyBorder="1" applyAlignment="1">
      <alignment vertical="center"/>
    </xf>
    <xf numFmtId="0" fontId="9" fillId="0" borderId="0" xfId="0" applyFont="1" applyFill="1" applyBorder="1" applyAlignment="1">
      <alignment horizontal="left" vertical="center" wrapText="1"/>
    </xf>
    <xf numFmtId="4" fontId="41" fillId="0" borderId="0" xfId="0" applyNumberFormat="1" applyFont="1" applyFill="1" applyBorder="1" applyAlignment="1">
      <alignment horizontal="center" vertical="center"/>
    </xf>
    <xf numFmtId="0" fontId="9" fillId="47" borderId="0" xfId="0" applyFont="1" applyFill="1" applyBorder="1" applyAlignment="1">
      <alignment vertical="center"/>
    </xf>
    <xf numFmtId="0" fontId="9" fillId="48" borderId="11" xfId="0" applyFont="1" applyFill="1" applyBorder="1" applyAlignment="1">
      <alignment horizontal="center" vertical="center" wrapText="1"/>
    </xf>
    <xf numFmtId="49" fontId="9" fillId="48" borderId="0" xfId="0" applyNumberFormat="1" applyFont="1" applyFill="1" applyBorder="1" applyAlignment="1">
      <alignment horizontal="center" vertical="center"/>
    </xf>
    <xf numFmtId="4" fontId="9" fillId="48" borderId="10" xfId="20" applyNumberFormat="1" applyFont="1" applyFill="1" applyBorder="1" applyAlignment="1" applyProtection="1">
      <alignment horizontal="center" vertical="center"/>
    </xf>
    <xf numFmtId="49" fontId="9" fillId="49" borderId="0" xfId="0" applyNumberFormat="1" applyFont="1" applyFill="1" applyBorder="1" applyAlignment="1">
      <alignment horizontal="center" vertical="center"/>
    </xf>
    <xf numFmtId="0" fontId="9" fillId="49" borderId="0" xfId="0" applyFont="1" applyFill="1" applyBorder="1" applyAlignment="1">
      <alignment horizontal="center" vertical="center"/>
    </xf>
    <xf numFmtId="4" fontId="9" fillId="47" borderId="0" xfId="0" applyNumberFormat="1" applyFont="1" applyFill="1" applyBorder="1" applyAlignment="1">
      <alignment vertical="center"/>
    </xf>
    <xf numFmtId="0" fontId="9" fillId="47" borderId="0" xfId="0" applyFont="1" applyFill="1" applyAlignment="1">
      <alignment vertical="center"/>
    </xf>
    <xf numFmtId="4" fontId="9" fillId="49" borderId="0" xfId="0" applyNumberFormat="1" applyFont="1" applyFill="1" applyBorder="1" applyAlignment="1">
      <alignment horizontal="center" vertical="center"/>
    </xf>
    <xf numFmtId="4" fontId="10" fillId="49" borderId="0" xfId="0" applyNumberFormat="1" applyFont="1" applyFill="1" applyBorder="1" applyAlignment="1">
      <alignment horizontal="center" vertical="center"/>
    </xf>
    <xf numFmtId="0" fontId="9" fillId="49" borderId="0" xfId="0" applyFont="1" applyFill="1" applyBorder="1" applyAlignment="1">
      <alignment vertical="center"/>
    </xf>
    <xf numFmtId="0" fontId="9" fillId="49" borderId="10" xfId="0" applyFont="1" applyFill="1" applyBorder="1" applyAlignment="1">
      <alignment vertical="center"/>
    </xf>
    <xf numFmtId="0" fontId="9" fillId="47" borderId="0" xfId="0" applyFont="1" applyFill="1" applyBorder="1" applyAlignment="1">
      <alignment horizontal="left" vertical="center" wrapText="1"/>
    </xf>
    <xf numFmtId="4" fontId="9" fillId="47" borderId="0" xfId="20" applyNumberFormat="1" applyFont="1" applyFill="1" applyBorder="1" applyAlignment="1" applyProtection="1">
      <alignment horizontal="center" vertical="center"/>
      <protection locked="0"/>
    </xf>
    <xf numFmtId="0" fontId="9" fillId="47" borderId="0" xfId="0" applyFont="1" applyFill="1" applyBorder="1" applyAlignment="1">
      <alignment horizontal="right" vertical="center" wrapText="1"/>
    </xf>
    <xf numFmtId="0" fontId="9" fillId="47" borderId="0" xfId="0" applyFont="1" applyFill="1" applyBorder="1" applyAlignment="1">
      <alignment horizontal="right" vertical="center"/>
    </xf>
    <xf numFmtId="4" fontId="9" fillId="47" borderId="0" xfId="0" applyNumberFormat="1" applyFont="1" applyFill="1" applyBorder="1" applyAlignment="1">
      <alignment horizontal="center" vertical="center"/>
    </xf>
    <xf numFmtId="0" fontId="9" fillId="47" borderId="0" xfId="0" applyFont="1" applyFill="1" applyAlignment="1">
      <alignment horizontal="right" vertical="center"/>
    </xf>
    <xf numFmtId="4" fontId="9" fillId="49" borderId="0" xfId="0" applyNumberFormat="1" applyFont="1" applyFill="1" applyBorder="1" applyAlignment="1">
      <alignment horizontal="left" vertical="center"/>
    </xf>
    <xf numFmtId="0" fontId="9" fillId="48" borderId="0" xfId="0" applyNumberFormat="1" applyFont="1" applyFill="1" applyBorder="1" applyAlignment="1">
      <alignment horizontal="left" vertical="center" wrapText="1"/>
    </xf>
    <xf numFmtId="0" fontId="9" fillId="49" borderId="0" xfId="0" applyNumberFormat="1" applyFont="1" applyFill="1" applyBorder="1" applyAlignment="1">
      <alignment horizontal="center" vertical="center"/>
    </xf>
    <xf numFmtId="4" fontId="41" fillId="49" borderId="0" xfId="0" applyNumberFormat="1" applyFont="1" applyFill="1" applyBorder="1" applyAlignment="1">
      <alignment horizontal="center" vertical="center"/>
    </xf>
    <xf numFmtId="0" fontId="9" fillId="49" borderId="0" xfId="0" applyFont="1" applyFill="1" applyBorder="1" applyAlignment="1">
      <alignment horizontal="center" vertical="center" wrapText="1"/>
    </xf>
    <xf numFmtId="2" fontId="9" fillId="49" borderId="0" xfId="0" applyNumberFormat="1" applyFont="1" applyFill="1" applyBorder="1" applyAlignment="1">
      <alignment horizontal="center" vertical="center" wrapText="1"/>
    </xf>
    <xf numFmtId="2" fontId="9" fillId="49" borderId="0" xfId="0" applyNumberFormat="1" applyFont="1" applyFill="1" applyBorder="1" applyAlignment="1">
      <alignment horizontal="center" vertical="center"/>
    </xf>
    <xf numFmtId="0" fontId="9" fillId="49" borderId="0" xfId="0" applyFont="1" applyFill="1" applyAlignment="1">
      <alignment vertical="center"/>
    </xf>
    <xf numFmtId="0" fontId="9" fillId="49" borderId="0" xfId="0" applyFont="1" applyFill="1" applyBorder="1" applyAlignment="1">
      <alignment horizontal="left" vertical="center" wrapText="1"/>
    </xf>
    <xf numFmtId="4" fontId="9" fillId="49" borderId="0" xfId="20" applyNumberFormat="1" applyFont="1" applyFill="1" applyBorder="1" applyAlignment="1" applyProtection="1">
      <alignment horizontal="center" vertical="center"/>
      <protection locked="0"/>
    </xf>
    <xf numFmtId="0" fontId="9" fillId="49" borderId="0" xfId="0" applyFont="1" applyFill="1" applyBorder="1" applyAlignment="1">
      <alignment horizontal="right" vertical="center" wrapText="1"/>
    </xf>
    <xf numFmtId="0" fontId="9" fillId="49" borderId="0" xfId="0" applyFont="1" applyFill="1" applyBorder="1" applyAlignment="1">
      <alignment horizontal="right" vertical="center"/>
    </xf>
    <xf numFmtId="4" fontId="9" fillId="49" borderId="10" xfId="26" applyNumberFormat="1" applyFont="1" applyFill="1" applyBorder="1" applyAlignment="1" applyProtection="1">
      <alignment horizontal="center" vertical="center"/>
    </xf>
    <xf numFmtId="0" fontId="9" fillId="49" borderId="0" xfId="0" applyNumberFormat="1" applyFont="1" applyFill="1" applyBorder="1" applyAlignment="1">
      <alignment horizontal="left" vertical="center" wrapText="1"/>
    </xf>
    <xf numFmtId="0" fontId="10" fillId="49" borderId="0" xfId="0" applyFont="1" applyFill="1" applyBorder="1" applyAlignment="1">
      <alignment horizontal="center" vertical="center" wrapText="1"/>
    </xf>
    <xf numFmtId="2" fontId="9" fillId="48" borderId="0" xfId="0" applyNumberFormat="1" applyFont="1" applyFill="1" applyBorder="1" applyAlignment="1">
      <alignment horizontal="center" vertical="center" wrapText="1"/>
    </xf>
    <xf numFmtId="0" fontId="9" fillId="49" borderId="0" xfId="0" applyNumberFormat="1" applyFont="1" applyFill="1" applyBorder="1" applyAlignment="1">
      <alignment horizontal="center" vertical="center" wrapText="1"/>
    </xf>
    <xf numFmtId="178" fontId="9" fillId="49" borderId="0" xfId="17" applyNumberFormat="1" applyFont="1" applyFill="1" applyBorder="1" applyAlignment="1" applyProtection="1">
      <alignment horizontal="center" vertical="center"/>
    </xf>
    <xf numFmtId="0" fontId="9" fillId="47" borderId="0" xfId="0" applyFont="1" applyFill="1" applyAlignment="1">
      <alignment horizontal="center" vertical="center"/>
    </xf>
    <xf numFmtId="4" fontId="9" fillId="49" borderId="0" xfId="0" applyNumberFormat="1" applyFont="1" applyFill="1" applyBorder="1" applyAlignment="1">
      <alignment horizontal="center" vertical="center" wrapText="1"/>
    </xf>
    <xf numFmtId="178" fontId="10" fillId="49" borderId="0" xfId="26" applyNumberFormat="1" applyFont="1" applyFill="1" applyBorder="1" applyAlignment="1" applyProtection="1">
      <alignment horizontal="center" vertical="center"/>
    </xf>
    <xf numFmtId="39" fontId="9" fillId="49" borderId="10" xfId="26" applyNumberFormat="1" applyFont="1" applyFill="1" applyBorder="1" applyAlignment="1" applyProtection="1">
      <alignment horizontal="center" vertical="center"/>
      <protection locked="0"/>
    </xf>
    <xf numFmtId="0" fontId="9" fillId="47" borderId="0" xfId="0" applyFont="1" applyFill="1" applyBorder="1" applyAlignment="1">
      <alignment horizontal="center" vertical="center"/>
    </xf>
    <xf numFmtId="179" fontId="9" fillId="49" borderId="0" xfId="0" applyNumberFormat="1" applyFont="1" applyFill="1" applyBorder="1" applyAlignment="1">
      <alignment horizontal="center" vertical="center" wrapText="1"/>
    </xf>
    <xf numFmtId="2" fontId="41" fillId="49" borderId="0" xfId="0" applyNumberFormat="1" applyFont="1" applyFill="1" applyBorder="1" applyAlignment="1">
      <alignment horizontal="center" vertical="center" wrapText="1"/>
    </xf>
    <xf numFmtId="4" fontId="9" fillId="49" borderId="0" xfId="20" applyNumberFormat="1" applyFont="1" applyFill="1" applyBorder="1" applyAlignment="1" applyProtection="1">
      <alignment horizontal="center" vertical="center"/>
    </xf>
    <xf numFmtId="49" fontId="9" fillId="49" borderId="85" xfId="0" applyNumberFormat="1" applyFont="1" applyFill="1" applyBorder="1" applyAlignment="1">
      <alignment horizontal="center" vertical="center"/>
    </xf>
    <xf numFmtId="4" fontId="9" fillId="49" borderId="85" xfId="0" applyNumberFormat="1" applyFont="1" applyFill="1" applyBorder="1" applyAlignment="1">
      <alignment horizontal="center" vertical="center" wrapText="1"/>
    </xf>
    <xf numFmtId="0" fontId="9" fillId="49" borderId="85" xfId="0" applyNumberFormat="1" applyFont="1" applyFill="1" applyBorder="1" applyAlignment="1">
      <alignment horizontal="center" vertical="center" wrapText="1"/>
    </xf>
    <xf numFmtId="0" fontId="9" fillId="49" borderId="85" xfId="0" applyNumberFormat="1" applyFont="1" applyFill="1" applyBorder="1" applyAlignment="1">
      <alignment horizontal="left" vertical="center" wrapText="1"/>
    </xf>
    <xf numFmtId="0" fontId="9" fillId="49" borderId="85" xfId="0" applyFont="1" applyFill="1" applyBorder="1" applyAlignment="1">
      <alignment horizontal="center" vertical="center"/>
    </xf>
    <xf numFmtId="4" fontId="9" fillId="49" borderId="86" xfId="20" applyNumberFormat="1" applyFont="1" applyFill="1" applyBorder="1" applyAlignment="1" applyProtection="1">
      <alignment horizontal="center" vertical="center"/>
    </xf>
    <xf numFmtId="0" fontId="9" fillId="49" borderId="82" xfId="0" applyFont="1" applyFill="1" applyBorder="1" applyAlignment="1">
      <alignment horizontal="justify" vertical="center" wrapText="1"/>
    </xf>
    <xf numFmtId="0" fontId="9" fillId="49" borderId="0" xfId="0" applyNumberFormat="1" applyFont="1" applyFill="1" applyBorder="1" applyAlignment="1">
      <alignment vertical="center" wrapText="1"/>
    </xf>
    <xf numFmtId="0" fontId="9" fillId="48" borderId="0" xfId="0" applyNumberFormat="1" applyFont="1" applyFill="1" applyBorder="1" applyAlignment="1">
      <alignment vertical="center" wrapText="1"/>
    </xf>
    <xf numFmtId="4" fontId="9" fillId="48" borderId="0" xfId="0" applyNumberFormat="1" applyFont="1" applyFill="1" applyBorder="1" applyAlignment="1">
      <alignment horizontal="center" vertical="center"/>
    </xf>
    <xf numFmtId="0" fontId="9" fillId="48" borderId="0" xfId="0" applyNumberFormat="1" applyFont="1" applyFill="1" applyBorder="1" applyAlignment="1">
      <alignment vertical="center"/>
    </xf>
    <xf numFmtId="0" fontId="9" fillId="48" borderId="0" xfId="0" applyFont="1" applyFill="1" applyBorder="1" applyAlignment="1">
      <alignment vertical="center"/>
    </xf>
    <xf numFmtId="0" fontId="9" fillId="49" borderId="0" xfId="0" applyNumberFormat="1" applyFont="1" applyFill="1" applyBorder="1" applyAlignment="1">
      <alignment horizontal="right" vertical="center"/>
    </xf>
    <xf numFmtId="0" fontId="10" fillId="49" borderId="0" xfId="0" applyNumberFormat="1" applyFont="1" applyFill="1" applyBorder="1" applyAlignment="1">
      <alignment horizontal="center" vertical="center" wrapText="1"/>
    </xf>
    <xf numFmtId="0" fontId="71" fillId="47" borderId="0" xfId="0" applyFont="1" applyFill="1" applyBorder="1" applyAlignment="1">
      <alignment vertical="center"/>
    </xf>
    <xf numFmtId="0" fontId="9" fillId="49"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0" fillId="0" borderId="29" xfId="0" applyBorder="1"/>
    <xf numFmtId="0" fontId="0" fillId="0" borderId="8" xfId="0" applyBorder="1"/>
    <xf numFmtId="0" fontId="0" fillId="0" borderId="35" xfId="0" applyBorder="1"/>
    <xf numFmtId="0" fontId="7" fillId="10" borderId="19" xfId="0" applyFont="1" applyFill="1" applyBorder="1" applyAlignment="1">
      <alignment horizontal="left" vertical="top"/>
    </xf>
    <xf numFmtId="0" fontId="5" fillId="10" borderId="0" xfId="0" applyFont="1" applyFill="1" applyBorder="1"/>
    <xf numFmtId="4" fontId="29" fillId="10" borderId="0" xfId="0" applyNumberFormat="1" applyFont="1" applyFill="1" applyBorder="1" applyAlignment="1">
      <alignment horizontal="center" vertical="center"/>
    </xf>
    <xf numFmtId="4" fontId="5" fillId="10" borderId="0" xfId="0" applyNumberFormat="1" applyFont="1" applyFill="1" applyBorder="1" applyAlignment="1">
      <alignment horizontal="center" vertical="center"/>
    </xf>
    <xf numFmtId="4" fontId="5" fillId="10" borderId="23" xfId="104" applyNumberFormat="1" applyFont="1" applyFill="1" applyBorder="1" applyAlignment="1">
      <alignment horizontal="center" vertical="center"/>
    </xf>
    <xf numFmtId="0" fontId="0" fillId="0" borderId="19" xfId="0" applyBorder="1"/>
    <xf numFmtId="0" fontId="0" fillId="0" borderId="0" xfId="0" applyBorder="1"/>
    <xf numFmtId="0" fontId="0" fillId="0" borderId="23" xfId="0" applyBorder="1"/>
    <xf numFmtId="14" fontId="9" fillId="10" borderId="22" xfId="0" applyNumberFormat="1" applyFont="1" applyFill="1" applyBorder="1" applyAlignment="1">
      <alignment horizontal="left" vertical="center"/>
    </xf>
    <xf numFmtId="0" fontId="7" fillId="10" borderId="7" xfId="0" applyFont="1" applyFill="1" applyBorder="1" applyAlignment="1">
      <alignment horizontal="center" vertical="top"/>
    </xf>
    <xf numFmtId="0" fontId="29" fillId="10" borderId="7" xfId="0" applyFont="1" applyFill="1" applyBorder="1" applyAlignment="1">
      <alignment horizontal="center" vertical="center" wrapText="1"/>
    </xf>
    <xf numFmtId="4" fontId="5" fillId="10" borderId="7" xfId="0" applyNumberFormat="1" applyFont="1" applyFill="1" applyBorder="1" applyAlignment="1">
      <alignment horizontal="center" vertical="center"/>
    </xf>
    <xf numFmtId="0" fontId="5" fillId="46" borderId="77" xfId="124" applyFont="1" applyFill="1" applyBorder="1" applyAlignment="1">
      <alignment horizontal="center" vertical="center" wrapText="1"/>
    </xf>
    <xf numFmtId="0" fontId="5" fillId="46" borderId="87" xfId="124" applyFont="1" applyFill="1" applyBorder="1" applyAlignment="1">
      <alignment horizontal="center" vertical="center" wrapText="1"/>
    </xf>
    <xf numFmtId="166" fontId="8" fillId="0" borderId="62" xfId="125" applyNumberFormat="1" applyFont="1" applyFill="1" applyBorder="1" applyAlignment="1">
      <alignment horizontal="center" vertical="center" wrapText="1"/>
    </xf>
    <xf numFmtId="166" fontId="8" fillId="0" borderId="63" xfId="125" applyNumberFormat="1" applyFont="1" applyFill="1" applyBorder="1" applyAlignment="1">
      <alignment horizontal="center" vertical="center" wrapText="1"/>
    </xf>
    <xf numFmtId="0" fontId="34" fillId="10" borderId="21" xfId="0" applyNumberFormat="1" applyFont="1" applyFill="1" applyBorder="1" applyAlignment="1">
      <alignment horizontal="center" vertical="center"/>
    </xf>
    <xf numFmtId="0" fontId="34" fillId="10" borderId="62" xfId="0" applyFont="1" applyFill="1" applyBorder="1" applyAlignment="1">
      <alignment horizontal="left" vertical="center" wrapText="1"/>
    </xf>
    <xf numFmtId="168" fontId="0" fillId="0" borderId="62" xfId="0" applyNumberFormat="1" applyBorder="1" applyAlignment="1">
      <alignment horizontal="center" vertical="center"/>
    </xf>
    <xf numFmtId="166" fontId="8" fillId="46" borderId="74" xfId="125" applyNumberFormat="1" applyFont="1" applyFill="1" applyBorder="1" applyAlignment="1">
      <alignment horizontal="center"/>
    </xf>
    <xf numFmtId="2" fontId="8" fillId="46" borderId="63" xfId="125" applyNumberFormat="1" applyFont="1" applyFill="1" applyBorder="1" applyAlignment="1">
      <alignment horizontal="center"/>
    </xf>
    <xf numFmtId="0" fontId="10" fillId="0" borderId="77" xfId="124" applyFont="1" applyBorder="1" applyAlignment="1">
      <alignment horizontal="center" vertical="center"/>
    </xf>
    <xf numFmtId="0" fontId="34" fillId="10" borderId="62" xfId="0" applyFont="1" applyFill="1" applyBorder="1" applyAlignment="1">
      <alignment horizontal="center" vertical="center" wrapText="1"/>
    </xf>
    <xf numFmtId="166" fontId="8" fillId="0" borderId="62" xfId="125" applyNumberFormat="1" applyFont="1" applyFill="1" applyBorder="1" applyAlignment="1">
      <alignment horizontal="center" vertical="center"/>
    </xf>
    <xf numFmtId="0" fontId="8" fillId="0" borderId="62" xfId="125" applyNumberFormat="1" applyFont="1" applyFill="1" applyBorder="1" applyAlignment="1">
      <alignment horizontal="center" vertical="center"/>
    </xf>
    <xf numFmtId="171" fontId="9" fillId="0" borderId="25" xfId="1" applyNumberFormat="1" applyFont="1" applyFill="1" applyBorder="1" applyAlignment="1">
      <alignment horizontal="center" vertical="center"/>
    </xf>
    <xf numFmtId="0" fontId="34" fillId="10" borderId="0" xfId="0" applyFont="1" applyFill="1" applyBorder="1" applyAlignment="1">
      <alignment horizontal="left" vertical="center" wrapText="1"/>
    </xf>
    <xf numFmtId="0" fontId="34" fillId="45" borderId="0" xfId="0" applyFont="1" applyFill="1" applyBorder="1" applyAlignment="1">
      <alignment vertical="center"/>
    </xf>
    <xf numFmtId="0" fontId="34" fillId="10" borderId="19" xfId="0" applyFont="1" applyFill="1" applyBorder="1" applyAlignment="1">
      <alignment horizontal="center" vertical="center" wrapText="1"/>
    </xf>
    <xf numFmtId="4" fontId="34" fillId="10" borderId="0" xfId="20" applyNumberFormat="1" applyFont="1" applyFill="1" applyBorder="1" applyAlignment="1">
      <alignment horizontal="center" vertical="center"/>
    </xf>
    <xf numFmtId="0" fontId="34" fillId="10" borderId="0" xfId="0" applyFont="1" applyFill="1" applyBorder="1" applyAlignment="1">
      <alignment horizontal="center" vertical="center"/>
    </xf>
    <xf numFmtId="4" fontId="34" fillId="10" borderId="23" xfId="20" applyNumberFormat="1" applyFont="1" applyFill="1" applyBorder="1" applyAlignment="1">
      <alignment horizontal="center" vertical="center"/>
    </xf>
    <xf numFmtId="4" fontId="34" fillId="45" borderId="0" xfId="0" applyNumberFormat="1" applyFont="1" applyFill="1" applyBorder="1" applyAlignment="1">
      <alignment horizontal="center" vertical="center"/>
    </xf>
    <xf numFmtId="0" fontId="37" fillId="10" borderId="0" xfId="0" applyFont="1" applyFill="1" applyBorder="1" applyAlignment="1">
      <alignment horizontal="center" vertical="center" wrapText="1"/>
    </xf>
    <xf numFmtId="3" fontId="34" fillId="10" borderId="0" xfId="0" applyNumberFormat="1" applyFont="1" applyFill="1" applyBorder="1" applyAlignment="1">
      <alignment horizontal="center" vertical="center"/>
    </xf>
    <xf numFmtId="0" fontId="9" fillId="10" borderId="0" xfId="0" applyFont="1" applyFill="1" applyAlignment="1">
      <alignment vertical="center"/>
    </xf>
    <xf numFmtId="4" fontId="9" fillId="10" borderId="0" xfId="20" applyNumberFormat="1" applyFont="1" applyFill="1" applyBorder="1" applyAlignment="1" applyProtection="1">
      <alignment horizontal="center" vertical="center"/>
      <protection locked="0"/>
    </xf>
    <xf numFmtId="0" fontId="72" fillId="10" borderId="0" xfId="0" applyFont="1" applyFill="1" applyBorder="1" applyAlignment="1">
      <alignment horizontal="right" vertical="center" wrapText="1"/>
    </xf>
    <xf numFmtId="0" fontId="72" fillId="10" borderId="0" xfId="0" applyFont="1" applyFill="1" applyBorder="1" applyAlignment="1">
      <alignment horizontal="right" vertical="center"/>
    </xf>
    <xf numFmtId="0" fontId="72" fillId="10" borderId="0" xfId="0" applyFont="1" applyFill="1" applyAlignment="1">
      <alignment horizontal="right" vertical="center"/>
    </xf>
    <xf numFmtId="2" fontId="34" fillId="10" borderId="0" xfId="0" applyNumberFormat="1" applyFont="1" applyFill="1" applyBorder="1" applyAlignment="1">
      <alignment horizontal="center" vertical="center" wrapText="1"/>
    </xf>
    <xf numFmtId="179" fontId="34" fillId="10" borderId="0" xfId="0" applyNumberFormat="1" applyFont="1" applyFill="1" applyBorder="1" applyAlignment="1">
      <alignment horizontal="center" vertical="center" wrapText="1"/>
    </xf>
    <xf numFmtId="0" fontId="34" fillId="10" borderId="0" xfId="0" applyFont="1" applyFill="1" applyBorder="1" applyAlignment="1">
      <alignment horizontal="left" vertical="center" wrapText="1"/>
    </xf>
    <xf numFmtId="0" fontId="9" fillId="49" borderId="0" xfId="0" applyNumberFormat="1" applyFont="1" applyFill="1" applyBorder="1" applyAlignment="1">
      <alignment horizontal="center" vertical="center" wrapText="1"/>
    </xf>
    <xf numFmtId="0" fontId="5" fillId="10" borderId="29" xfId="81" applyFont="1" applyFill="1" applyBorder="1"/>
    <xf numFmtId="166" fontId="5" fillId="10" borderId="8" xfId="121" applyFont="1" applyFill="1" applyBorder="1"/>
    <xf numFmtId="0" fontId="5" fillId="0" borderId="0" xfId="81" applyFont="1"/>
    <xf numFmtId="0" fontId="5" fillId="0" borderId="19" xfId="81" applyFont="1" applyBorder="1"/>
    <xf numFmtId="166" fontId="5" fillId="10" borderId="0" xfId="121" applyFont="1" applyFill="1" applyBorder="1"/>
    <xf numFmtId="0" fontId="7" fillId="10" borderId="0" xfId="81" applyFont="1" applyFill="1" applyBorder="1" applyAlignment="1">
      <alignment horizontal="left" vertical="top"/>
    </xf>
    <xf numFmtId="166" fontId="5" fillId="0" borderId="0" xfId="121" applyFont="1" applyBorder="1"/>
    <xf numFmtId="0" fontId="5" fillId="10" borderId="19" xfId="81" applyFont="1" applyFill="1" applyBorder="1"/>
    <xf numFmtId="0" fontId="29" fillId="10" borderId="0" xfId="81" applyFont="1" applyFill="1" applyBorder="1" applyAlignment="1">
      <alignment vertical="top"/>
    </xf>
    <xf numFmtId="0" fontId="10" fillId="10" borderId="19" xfId="122" applyFont="1" applyFill="1" applyBorder="1" applyAlignment="1">
      <alignment horizontal="left"/>
    </xf>
    <xf numFmtId="14" fontId="9" fillId="10" borderId="19" xfId="81" applyNumberFormat="1" applyFont="1" applyFill="1" applyBorder="1" applyAlignment="1">
      <alignment vertical="center"/>
    </xf>
    <xf numFmtId="166" fontId="8" fillId="44" borderId="62" xfId="121" applyFont="1" applyFill="1" applyBorder="1" applyAlignment="1">
      <alignment horizontal="center" vertical="center" wrapText="1"/>
    </xf>
    <xf numFmtId="0" fontId="5" fillId="0" borderId="0" xfId="81" applyFont="1" applyAlignment="1">
      <alignment vertical="center"/>
    </xf>
    <xf numFmtId="166" fontId="8" fillId="44" borderId="62" xfId="121" applyFont="1" applyFill="1" applyBorder="1" applyAlignment="1">
      <alignment horizontal="center" vertical="center"/>
    </xf>
    <xf numFmtId="166" fontId="8" fillId="44" borderId="74" xfId="121" applyFont="1" applyFill="1" applyBorder="1" applyAlignment="1">
      <alignment horizontal="center" vertical="center"/>
    </xf>
    <xf numFmtId="0" fontId="5" fillId="0" borderId="0" xfId="81" applyFont="1" applyFill="1" applyAlignment="1">
      <alignment vertical="center"/>
    </xf>
    <xf numFmtId="0" fontId="10" fillId="0" borderId="70" xfId="122" applyFont="1" applyFill="1" applyBorder="1" applyAlignment="1" applyProtection="1">
      <alignment horizontal="right" vertical="center"/>
      <protection hidden="1"/>
    </xf>
    <xf numFmtId="0" fontId="10" fillId="0" borderId="64" xfId="122" applyFont="1" applyFill="1" applyBorder="1" applyAlignment="1" applyProtection="1">
      <alignment horizontal="right" vertical="center"/>
      <protection hidden="1"/>
    </xf>
    <xf numFmtId="166" fontId="10" fillId="0" borderId="74" xfId="121" applyFont="1" applyFill="1" applyBorder="1" applyAlignment="1">
      <alignment horizontal="center" vertical="center"/>
    </xf>
    <xf numFmtId="166" fontId="10" fillId="0" borderId="64" xfId="121" applyFont="1" applyFill="1" applyBorder="1" applyAlignment="1">
      <alignment horizontal="center" vertical="center"/>
    </xf>
    <xf numFmtId="0" fontId="74" fillId="0" borderId="0" xfId="81" applyFont="1" applyFill="1"/>
    <xf numFmtId="0" fontId="13" fillId="0" borderId="62" xfId="122" applyFont="1" applyFill="1" applyBorder="1" applyAlignment="1" applyProtection="1">
      <alignment vertical="center"/>
      <protection hidden="1"/>
    </xf>
    <xf numFmtId="2" fontId="13" fillId="0" borderId="62" xfId="122" applyNumberFormat="1" applyFont="1" applyFill="1" applyBorder="1" applyAlignment="1" applyProtection="1">
      <alignment vertical="center"/>
      <protection hidden="1"/>
    </xf>
    <xf numFmtId="166" fontId="13" fillId="0" borderId="62" xfId="121" applyFont="1" applyFill="1" applyBorder="1" applyAlignment="1">
      <alignment horizontal="center" vertical="center"/>
    </xf>
    <xf numFmtId="166" fontId="13" fillId="0" borderId="74" xfId="121" applyFont="1" applyFill="1" applyBorder="1" applyAlignment="1">
      <alignment horizontal="center" vertical="center"/>
    </xf>
    <xf numFmtId="0" fontId="13" fillId="0" borderId="64" xfId="122" applyFont="1" applyFill="1" applyBorder="1" applyAlignment="1" applyProtection="1">
      <alignment horizontal="right" vertical="center"/>
      <protection hidden="1"/>
    </xf>
    <xf numFmtId="2" fontId="13" fillId="0" borderId="62" xfId="122" applyNumberFormat="1" applyFont="1" applyFill="1" applyBorder="1" applyAlignment="1" applyProtection="1">
      <alignment horizontal="center" vertical="center"/>
      <protection hidden="1"/>
    </xf>
    <xf numFmtId="0" fontId="13" fillId="0" borderId="62" xfId="122" applyNumberFormat="1" applyFont="1" applyFill="1" applyBorder="1" applyAlignment="1" applyProtection="1">
      <alignment horizontal="right" vertical="center"/>
      <protection hidden="1"/>
    </xf>
    <xf numFmtId="166" fontId="13" fillId="10" borderId="62" xfId="16" applyFont="1" applyFill="1" applyBorder="1" applyAlignment="1">
      <alignment horizontal="center" vertical="center"/>
    </xf>
    <xf numFmtId="166" fontId="13" fillId="10" borderId="71" xfId="121" applyFont="1" applyFill="1" applyBorder="1" applyAlignment="1">
      <alignment horizontal="center" vertical="center"/>
    </xf>
    <xf numFmtId="166" fontId="13" fillId="10" borderId="71" xfId="123" applyFont="1" applyFill="1" applyBorder="1" applyAlignment="1">
      <alignment horizontal="center" vertical="center"/>
    </xf>
    <xf numFmtId="166" fontId="13" fillId="10" borderId="62" xfId="123" applyFont="1" applyFill="1" applyBorder="1" applyAlignment="1">
      <alignment horizontal="center" vertical="center"/>
    </xf>
    <xf numFmtId="2" fontId="5" fillId="0" borderId="62" xfId="121" applyNumberFormat="1" applyFont="1" applyFill="1" applyBorder="1" applyAlignment="1">
      <alignment horizontal="center" vertical="center"/>
    </xf>
    <xf numFmtId="166" fontId="13" fillId="0" borderId="62" xfId="123" applyFont="1" applyFill="1" applyBorder="1" applyAlignment="1">
      <alignment horizontal="center" vertical="center"/>
    </xf>
    <xf numFmtId="0" fontId="75" fillId="0" borderId="0" xfId="81" applyFont="1" applyFill="1"/>
    <xf numFmtId="166" fontId="13" fillId="10" borderId="62" xfId="121" applyFont="1" applyFill="1" applyBorder="1" applyAlignment="1">
      <alignment horizontal="center" vertical="center"/>
    </xf>
    <xf numFmtId="166" fontId="13" fillId="10" borderId="9" xfId="121" applyFont="1" applyFill="1" applyBorder="1" applyAlignment="1">
      <alignment horizontal="center" vertical="center"/>
    </xf>
    <xf numFmtId="166" fontId="13" fillId="10" borderId="9" xfId="123" applyFont="1" applyFill="1" applyBorder="1" applyAlignment="1">
      <alignment horizontal="center" vertical="center"/>
    </xf>
    <xf numFmtId="2" fontId="5" fillId="0" borderId="62" xfId="123" applyNumberFormat="1" applyFont="1" applyFill="1" applyBorder="1" applyAlignment="1">
      <alignment horizontal="center" vertical="center"/>
    </xf>
    <xf numFmtId="166" fontId="13" fillId="0" borderId="9" xfId="121" applyFont="1" applyFill="1" applyBorder="1" applyAlignment="1">
      <alignment horizontal="center" vertical="center"/>
    </xf>
    <xf numFmtId="0" fontId="5" fillId="0" borderId="62" xfId="123" applyNumberFormat="1" applyFont="1" applyFill="1" applyBorder="1" applyAlignment="1">
      <alignment horizontal="center" vertical="center"/>
    </xf>
    <xf numFmtId="166" fontId="13" fillId="0" borderId="15" xfId="121" applyFont="1" applyFill="1" applyBorder="1" applyAlignment="1">
      <alignment horizontal="center" vertical="center"/>
    </xf>
    <xf numFmtId="166" fontId="9" fillId="0" borderId="62" xfId="121" applyFont="1" applyFill="1" applyBorder="1" applyAlignment="1">
      <alignment vertical="justify" textRotation="90"/>
    </xf>
    <xf numFmtId="0" fontId="10" fillId="0" borderId="30" xfId="122" applyFont="1" applyFill="1" applyBorder="1" applyAlignment="1" applyProtection="1">
      <alignment horizontal="right" vertical="center"/>
      <protection hidden="1"/>
    </xf>
    <xf numFmtId="0" fontId="10" fillId="0" borderId="13" xfId="122" applyFont="1" applyFill="1" applyBorder="1" applyAlignment="1" applyProtection="1">
      <alignment horizontal="right" vertical="center"/>
      <protection hidden="1"/>
    </xf>
    <xf numFmtId="166" fontId="10" fillId="0" borderId="14" xfId="121" applyFont="1" applyFill="1" applyBorder="1" applyAlignment="1">
      <alignment horizontal="center" vertical="center"/>
    </xf>
    <xf numFmtId="166" fontId="10" fillId="0" borderId="24" xfId="121" applyFont="1" applyFill="1" applyBorder="1" applyAlignment="1">
      <alignment horizontal="center" vertical="center"/>
    </xf>
    <xf numFmtId="0" fontId="8" fillId="44" borderId="70" xfId="122" applyFont="1" applyFill="1" applyBorder="1" applyAlignment="1">
      <alignment horizontal="right"/>
    </xf>
    <xf numFmtId="166" fontId="8" fillId="44" borderId="62" xfId="121" applyFont="1" applyFill="1" applyBorder="1" applyAlignment="1">
      <alignment horizontal="right"/>
    </xf>
    <xf numFmtId="166" fontId="8" fillId="44" borderId="69" xfId="121" applyFont="1" applyFill="1" applyBorder="1" applyAlignment="1">
      <alignment horizontal="right"/>
    </xf>
    <xf numFmtId="0" fontId="5" fillId="10" borderId="22" xfId="81" applyFont="1" applyFill="1" applyBorder="1"/>
    <xf numFmtId="166" fontId="5" fillId="10" borderId="7" xfId="121" applyFont="1" applyFill="1" applyBorder="1"/>
    <xf numFmtId="166" fontId="5" fillId="10" borderId="28" xfId="121" applyFont="1" applyFill="1" applyBorder="1"/>
    <xf numFmtId="166" fontId="5" fillId="0" borderId="0" xfId="121" applyFont="1"/>
    <xf numFmtId="166" fontId="8" fillId="10" borderId="0" xfId="121" applyFont="1" applyFill="1" applyBorder="1"/>
    <xf numFmtId="166" fontId="9" fillId="10" borderId="8" xfId="121" applyFont="1" applyFill="1" applyBorder="1" applyAlignment="1">
      <alignment horizontal="right"/>
    </xf>
    <xf numFmtId="0" fontId="5" fillId="0" borderId="35" xfId="81" applyFont="1" applyBorder="1"/>
    <xf numFmtId="0" fontId="5" fillId="0" borderId="23" xfId="81" applyFont="1" applyBorder="1"/>
    <xf numFmtId="0" fontId="29" fillId="10" borderId="23" xfId="81" applyFont="1" applyFill="1" applyBorder="1" applyAlignment="1">
      <alignment vertical="top"/>
    </xf>
    <xf numFmtId="0" fontId="29" fillId="10" borderId="24" xfId="81" applyFont="1" applyFill="1" applyBorder="1" applyAlignment="1">
      <alignment vertical="top"/>
    </xf>
    <xf numFmtId="0" fontId="8" fillId="44" borderId="63" xfId="81" applyFont="1" applyFill="1" applyBorder="1" applyAlignment="1">
      <alignment horizontal="center" vertical="center"/>
    </xf>
    <xf numFmtId="0" fontId="8" fillId="44" borderId="0" xfId="81" applyFont="1" applyFill="1" applyBorder="1" applyAlignment="1">
      <alignment horizontal="center" vertical="center"/>
    </xf>
    <xf numFmtId="0" fontId="8" fillId="44" borderId="23" xfId="81" applyFont="1" applyFill="1" applyBorder="1" applyAlignment="1">
      <alignment vertical="center"/>
    </xf>
    <xf numFmtId="0" fontId="74" fillId="0" borderId="61" xfId="81" applyFont="1" applyFill="1" applyBorder="1"/>
    <xf numFmtId="0" fontId="8" fillId="0" borderId="21" xfId="81" applyFont="1" applyBorder="1" applyAlignment="1">
      <alignment horizontal="center"/>
    </xf>
    <xf numFmtId="0" fontId="8" fillId="0" borderId="21" xfId="122" applyFont="1" applyFill="1" applyBorder="1" applyAlignment="1" applyProtection="1">
      <alignment horizontal="center" vertical="center"/>
      <protection hidden="1"/>
    </xf>
    <xf numFmtId="0" fontId="14" fillId="0" borderId="72" xfId="122" applyFont="1" applyFill="1" applyBorder="1" applyAlignment="1" applyProtection="1">
      <alignment horizontal="center" vertical="center"/>
      <protection hidden="1"/>
    </xf>
    <xf numFmtId="0" fontId="75" fillId="0" borderId="63" xfId="81" applyFont="1" applyFill="1" applyBorder="1"/>
    <xf numFmtId="0" fontId="14" fillId="0" borderId="20" xfId="122" applyFont="1" applyFill="1" applyBorder="1" applyAlignment="1" applyProtection="1">
      <alignment horizontal="center" vertical="center"/>
      <protection hidden="1"/>
    </xf>
    <xf numFmtId="0" fontId="74" fillId="0" borderId="23" xfId="81" applyFont="1" applyFill="1" applyBorder="1"/>
    <xf numFmtId="0" fontId="8" fillId="44" borderId="63" xfId="81" applyFont="1" applyFill="1" applyBorder="1" applyAlignment="1">
      <alignment horizontal="right"/>
    </xf>
    <xf numFmtId="0" fontId="5" fillId="0" borderId="28" xfId="81" applyFont="1" applyBorder="1"/>
    <xf numFmtId="0" fontId="10" fillId="10" borderId="0" xfId="0" applyFont="1" applyFill="1" applyBorder="1" applyAlignment="1">
      <alignment horizontal="center" vertical="center" wrapText="1"/>
    </xf>
    <xf numFmtId="0" fontId="10" fillId="0" borderId="0" xfId="0" applyFont="1" applyFill="1" applyBorder="1" applyAlignment="1">
      <alignment vertical="center"/>
    </xf>
    <xf numFmtId="4" fontId="41" fillId="0" borderId="0" xfId="20" applyNumberFormat="1" applyFont="1" applyFill="1" applyBorder="1" applyAlignment="1">
      <alignment horizontal="center" vertical="center"/>
    </xf>
    <xf numFmtId="0" fontId="41" fillId="0" borderId="0" xfId="0" applyFont="1" applyFill="1" applyBorder="1" applyAlignment="1">
      <alignment horizontal="center" vertical="center" wrapText="1"/>
    </xf>
    <xf numFmtId="0" fontId="41" fillId="0" borderId="0" xfId="0" applyFont="1" applyFill="1" applyBorder="1" applyAlignment="1">
      <alignment vertical="center"/>
    </xf>
    <xf numFmtId="4" fontId="43" fillId="0" borderId="0" xfId="0" applyNumberFormat="1" applyFont="1" applyFill="1" applyBorder="1" applyAlignment="1">
      <alignment horizontal="center" vertical="center"/>
    </xf>
    <xf numFmtId="4" fontId="41" fillId="0" borderId="23" xfId="0" applyNumberFormat="1" applyFont="1" applyFill="1" applyBorder="1" applyAlignment="1">
      <alignment horizontal="center" vertical="center"/>
    </xf>
    <xf numFmtId="4" fontId="9" fillId="10" borderId="0" xfId="20" applyNumberFormat="1" applyFont="1" applyFill="1" applyBorder="1" applyAlignment="1">
      <alignment horizontal="center" vertical="center"/>
    </xf>
    <xf numFmtId="0" fontId="9" fillId="48" borderId="0" xfId="0" applyNumberFormat="1" applyFont="1" applyFill="1" applyBorder="1" applyAlignment="1">
      <alignment horizontal="right" vertical="center"/>
    </xf>
    <xf numFmtId="0" fontId="10" fillId="0" borderId="0" xfId="0" applyFont="1" applyFill="1" applyBorder="1" applyAlignment="1">
      <alignment horizontal="center" vertical="center" wrapText="1"/>
    </xf>
    <xf numFmtId="2" fontId="9" fillId="0" borderId="0" xfId="0" applyNumberFormat="1" applyFont="1" applyFill="1" applyBorder="1" applyAlignment="1">
      <alignment horizontal="center" vertical="center" wrapText="1"/>
    </xf>
    <xf numFmtId="49" fontId="9" fillId="0" borderId="13" xfId="0" applyNumberFormat="1" applyFont="1" applyFill="1" applyBorder="1" applyAlignment="1">
      <alignment horizontal="center" vertical="center"/>
    </xf>
    <xf numFmtId="49" fontId="9" fillId="0" borderId="13" xfId="0" applyNumberFormat="1" applyFont="1" applyFill="1" applyBorder="1" applyAlignment="1">
      <alignment horizontal="right" vertical="center"/>
    </xf>
    <xf numFmtId="2" fontId="9" fillId="0" borderId="13" xfId="0" applyNumberFormat="1" applyFont="1" applyFill="1" applyBorder="1" applyAlignment="1">
      <alignment horizontal="center" vertical="center" wrapText="1"/>
    </xf>
    <xf numFmtId="2" fontId="9" fillId="0" borderId="13" xfId="0" applyNumberFormat="1" applyFont="1" applyFill="1" applyBorder="1" applyAlignment="1">
      <alignment horizontal="center" vertical="center"/>
    </xf>
    <xf numFmtId="0" fontId="9" fillId="0" borderId="13" xfId="0" applyFont="1" applyFill="1" applyBorder="1" applyAlignment="1">
      <alignment horizontal="center" vertical="center"/>
    </xf>
    <xf numFmtId="4" fontId="9" fillId="0" borderId="24" xfId="20" applyNumberFormat="1" applyFont="1" applyFill="1" applyBorder="1" applyAlignment="1">
      <alignment horizontal="center" vertical="center"/>
    </xf>
    <xf numFmtId="0" fontId="9" fillId="0" borderId="0"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10" borderId="0" xfId="0" applyNumberFormat="1" applyFont="1" applyFill="1" applyBorder="1" applyAlignment="1">
      <alignment horizontal="left" vertical="center" wrapText="1"/>
    </xf>
    <xf numFmtId="171" fontId="9" fillId="0" borderId="0" xfId="0" applyNumberFormat="1" applyFont="1" applyFill="1" applyBorder="1" applyAlignment="1">
      <alignment horizontal="center" vertical="center" wrapText="1"/>
    </xf>
    <xf numFmtId="0" fontId="9" fillId="0" borderId="0" xfId="0" applyNumberFormat="1" applyFont="1" applyFill="1" applyBorder="1" applyAlignment="1">
      <alignment horizontal="left" vertical="center" wrapText="1"/>
    </xf>
    <xf numFmtId="0" fontId="9" fillId="0" borderId="0" xfId="0" applyFont="1" applyFill="1" applyBorder="1" applyAlignment="1">
      <alignment horizontal="center" vertical="center" wrapText="1"/>
    </xf>
    <xf numFmtId="0" fontId="9" fillId="10" borderId="0"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0" xfId="0" applyFont="1" applyFill="1" applyBorder="1" applyAlignment="1">
      <alignment horizontal="center" vertical="center" wrapText="1"/>
    </xf>
    <xf numFmtId="2" fontId="9" fillId="0" borderId="0" xfId="0" applyNumberFormat="1" applyFont="1" applyFill="1" applyBorder="1" applyAlignment="1">
      <alignment horizontal="center" vertical="center"/>
    </xf>
    <xf numFmtId="2" fontId="9" fillId="0" borderId="0" xfId="0" quotePrefix="1" applyNumberFormat="1" applyFont="1" applyFill="1" applyBorder="1" applyAlignment="1">
      <alignment horizontal="center" vertical="center" wrapText="1"/>
    </xf>
    <xf numFmtId="2" fontId="9" fillId="0" borderId="0" xfId="0" applyNumberFormat="1" applyFont="1" applyFill="1" applyBorder="1" applyAlignment="1">
      <alignment horizontal="center" vertical="center" wrapText="1"/>
    </xf>
    <xf numFmtId="2" fontId="9" fillId="0" borderId="0" xfId="16" applyNumberFormat="1" applyFont="1" applyFill="1" applyBorder="1" applyAlignment="1">
      <alignment horizontal="center" vertical="center" wrapText="1"/>
    </xf>
    <xf numFmtId="49" fontId="9" fillId="0" borderId="0" xfId="0" applyNumberFormat="1" applyFont="1" applyFill="1" applyBorder="1" applyAlignment="1">
      <alignment horizontal="center" vertical="center" wrapText="1"/>
    </xf>
    <xf numFmtId="167" fontId="9" fillId="0" borderId="0" xfId="0" applyNumberFormat="1" applyFont="1" applyFill="1" applyBorder="1" applyAlignment="1">
      <alignment horizontal="center" vertical="center" wrapText="1"/>
    </xf>
    <xf numFmtId="49" fontId="9" fillId="0" borderId="0" xfId="0" applyNumberFormat="1" applyFont="1" applyFill="1" applyBorder="1" applyAlignment="1">
      <alignment horizontal="right" vertical="center"/>
    </xf>
    <xf numFmtId="0" fontId="9" fillId="10" borderId="0" xfId="0" applyNumberFormat="1" applyFont="1" applyFill="1" applyBorder="1" applyAlignment="1">
      <alignment horizontal="center" vertical="center" wrapText="1"/>
    </xf>
    <xf numFmtId="49" fontId="9" fillId="51" borderId="0" xfId="0" applyNumberFormat="1" applyFont="1" applyFill="1" applyBorder="1" applyAlignment="1">
      <alignment horizontal="center" vertical="center"/>
    </xf>
    <xf numFmtId="0" fontId="9" fillId="51" borderId="0" xfId="0" applyNumberFormat="1" applyFont="1" applyFill="1" applyBorder="1" applyAlignment="1">
      <alignment horizontal="center" vertical="center"/>
    </xf>
    <xf numFmtId="0" fontId="9" fillId="52" borderId="0" xfId="0" applyNumberFormat="1" applyFont="1" applyFill="1" applyBorder="1" applyAlignment="1">
      <alignment horizontal="center" vertical="center"/>
    </xf>
    <xf numFmtId="0" fontId="9" fillId="51" borderId="0" xfId="0" applyNumberFormat="1" applyFont="1" applyFill="1" applyBorder="1" applyAlignment="1">
      <alignment horizontal="center" vertical="center" wrapText="1"/>
    </xf>
    <xf numFmtId="1" fontId="9" fillId="51" borderId="0" xfId="0" applyNumberFormat="1" applyFont="1" applyFill="1" applyBorder="1" applyAlignment="1">
      <alignment horizontal="center" vertical="center"/>
    </xf>
    <xf numFmtId="1" fontId="9" fillId="52" borderId="0" xfId="0" applyNumberFormat="1" applyFont="1" applyFill="1" applyBorder="1" applyAlignment="1">
      <alignment horizontal="center" vertical="center"/>
    </xf>
    <xf numFmtId="49" fontId="9" fillId="51" borderId="0" xfId="0" applyNumberFormat="1" applyFont="1" applyFill="1" applyBorder="1" applyAlignment="1">
      <alignment horizontal="center" vertical="center" wrapText="1"/>
    </xf>
    <xf numFmtId="0" fontId="9" fillId="51" borderId="0" xfId="0" applyFont="1" applyFill="1" applyBorder="1" applyAlignment="1">
      <alignment horizontal="center" vertical="center" wrapText="1"/>
    </xf>
    <xf numFmtId="49" fontId="9" fillId="52" borderId="0" xfId="0" applyNumberFormat="1" applyFont="1" applyFill="1" applyBorder="1" applyAlignment="1">
      <alignment horizontal="center" vertical="center"/>
    </xf>
    <xf numFmtId="0" fontId="9" fillId="49" borderId="0" xfId="0" applyFont="1" applyFill="1" applyBorder="1" applyAlignment="1">
      <alignment horizontal="center" vertical="center" wrapText="1"/>
    </xf>
    <xf numFmtId="2" fontId="9" fillId="48" borderId="0" xfId="0" applyNumberFormat="1" applyFont="1" applyFill="1" applyBorder="1" applyAlignment="1">
      <alignment horizontal="center" vertical="center" wrapText="1"/>
    </xf>
    <xf numFmtId="0" fontId="9" fillId="10" borderId="62" xfId="0" applyNumberFormat="1" applyFont="1" applyFill="1" applyBorder="1" applyAlignment="1">
      <alignment horizontal="center" vertical="center" wrapText="1"/>
    </xf>
    <xf numFmtId="49" fontId="9" fillId="10" borderId="62" xfId="0" applyNumberFormat="1" applyFont="1" applyFill="1" applyBorder="1" applyAlignment="1">
      <alignment horizontal="center" vertical="center"/>
    </xf>
    <xf numFmtId="0" fontId="9" fillId="48" borderId="0" xfId="0" applyNumberFormat="1" applyFont="1" applyFill="1" applyBorder="1" applyAlignment="1">
      <alignment horizontal="left" vertical="center" wrapText="1"/>
    </xf>
    <xf numFmtId="49" fontId="9" fillId="48" borderId="82" xfId="0" applyNumberFormat="1" applyFont="1" applyFill="1" applyBorder="1" applyAlignment="1">
      <alignment horizontal="center" vertical="center"/>
    </xf>
    <xf numFmtId="0" fontId="9" fillId="10" borderId="62" xfId="0" applyNumberFormat="1" applyFont="1" applyFill="1" applyBorder="1" applyAlignment="1">
      <alignment horizontal="center" vertical="center"/>
    </xf>
    <xf numFmtId="167" fontId="41" fillId="0" borderId="0" xfId="0" applyNumberFormat="1" applyFont="1" applyFill="1" applyBorder="1" applyAlignment="1">
      <alignment horizontal="center" vertical="center" wrapText="1"/>
    </xf>
    <xf numFmtId="4" fontId="41" fillId="0" borderId="0" xfId="0" applyNumberFormat="1" applyFont="1" applyFill="1" applyBorder="1" applyAlignment="1">
      <alignment horizontal="center" vertical="center" wrapText="1"/>
    </xf>
    <xf numFmtId="39" fontId="34" fillId="5" borderId="65" xfId="104" applyNumberFormat="1" applyFont="1" applyFill="1" applyBorder="1" applyAlignment="1" applyProtection="1">
      <alignment horizontal="center" vertical="center"/>
      <protection locked="0"/>
    </xf>
    <xf numFmtId="0" fontId="13" fillId="0" borderId="62" xfId="3" applyFont="1" applyBorder="1" applyAlignment="1">
      <alignment horizontal="center" vertical="center"/>
    </xf>
    <xf numFmtId="2" fontId="6" fillId="10" borderId="0" xfId="0" applyNumberFormat="1" applyFont="1" applyFill="1" applyAlignment="1">
      <alignment vertical="center"/>
    </xf>
    <xf numFmtId="2" fontId="6" fillId="10" borderId="0" xfId="0" applyNumberFormat="1" applyFont="1" applyFill="1" applyAlignment="1">
      <alignment horizontal="center" vertical="center"/>
    </xf>
    <xf numFmtId="0" fontId="9" fillId="0" borderId="0" xfId="0" applyFont="1" applyFill="1" applyBorder="1" applyAlignment="1">
      <alignment horizontal="left" vertical="center" wrapText="1"/>
    </xf>
    <xf numFmtId="171" fontId="9" fillId="0" borderId="0" xfId="0"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2" fontId="5" fillId="0" borderId="87" xfId="81" applyNumberFormat="1" applyFont="1" applyFill="1" applyBorder="1" applyAlignment="1">
      <alignment vertical="center"/>
    </xf>
    <xf numFmtId="2" fontId="5" fillId="0" borderId="63" xfId="81" applyNumberFormat="1" applyFont="1" applyFill="1" applyBorder="1" applyAlignment="1">
      <alignment vertical="center"/>
    </xf>
    <xf numFmtId="49" fontId="9" fillId="0" borderId="0" xfId="0" applyNumberFormat="1" applyFont="1" applyFill="1" applyBorder="1" applyAlignment="1">
      <alignment horizontal="left" vertical="center"/>
    </xf>
    <xf numFmtId="0" fontId="88" fillId="0" borderId="0" xfId="0" applyFont="1" applyAlignment="1">
      <alignment horizontal="left"/>
    </xf>
    <xf numFmtId="0" fontId="88" fillId="0" borderId="0" xfId="0" applyFont="1" applyAlignment="1">
      <alignment horizontal="right"/>
    </xf>
    <xf numFmtId="0" fontId="88" fillId="0" borderId="0" xfId="0" applyNumberFormat="1" applyFont="1" applyAlignment="1">
      <alignment horizontal="left"/>
    </xf>
    <xf numFmtId="0" fontId="5" fillId="10" borderId="0" xfId="3" applyFont="1" applyFill="1" applyAlignment="1">
      <alignment vertical="center"/>
    </xf>
    <xf numFmtId="9" fontId="6" fillId="10" borderId="0" xfId="12" applyFont="1" applyFill="1" applyAlignment="1">
      <alignment vertical="center"/>
    </xf>
    <xf numFmtId="0" fontId="9" fillId="0" borderId="0" xfId="0" applyFont="1" applyFill="1" applyBorder="1" applyAlignment="1">
      <alignment horizontal="left" vertical="center" wrapText="1"/>
    </xf>
    <xf numFmtId="171" fontId="9" fillId="0" borderId="0" xfId="0"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13" xfId="0" applyFont="1" applyFill="1" applyBorder="1" applyAlignment="1">
      <alignment horizontal="center" vertical="center" wrapText="1"/>
    </xf>
    <xf numFmtId="171" fontId="9" fillId="0" borderId="0" xfId="0" applyNumberFormat="1" applyFont="1" applyFill="1" applyBorder="1" applyAlignment="1">
      <alignment horizontal="right" vertical="center" wrapText="1"/>
    </xf>
    <xf numFmtId="9" fontId="9" fillId="0" borderId="0" xfId="12" applyFont="1" applyFill="1" applyBorder="1" applyAlignment="1">
      <alignment horizontal="center" vertical="center" wrapText="1"/>
    </xf>
    <xf numFmtId="166" fontId="9" fillId="0" borderId="0" xfId="16" applyFont="1" applyFill="1" applyBorder="1" applyAlignment="1">
      <alignment horizontal="center" vertical="center" wrapText="1"/>
    </xf>
    <xf numFmtId="4" fontId="9" fillId="0" borderId="0" xfId="0" applyNumberFormat="1" applyFont="1" applyFill="1" applyAlignment="1">
      <alignment horizontal="center" vertical="center"/>
    </xf>
    <xf numFmtId="10" fontId="34" fillId="0" borderId="0" xfId="12" applyNumberFormat="1" applyFont="1" applyFill="1" applyBorder="1" applyAlignment="1">
      <alignment vertical="center"/>
    </xf>
    <xf numFmtId="0" fontId="7" fillId="10" borderId="29" xfId="0" applyNumberFormat="1" applyFont="1" applyFill="1" applyBorder="1" applyAlignment="1">
      <alignment vertical="center"/>
    </xf>
    <xf numFmtId="49" fontId="8" fillId="10" borderId="21" xfId="0" applyNumberFormat="1" applyFont="1" applyFill="1" applyBorder="1" applyAlignment="1">
      <alignment horizontal="center" vertical="center"/>
    </xf>
    <xf numFmtId="0" fontId="9" fillId="48" borderId="11" xfId="0" applyFont="1" applyFill="1" applyBorder="1" applyAlignment="1">
      <alignment horizontal="center" vertical="center"/>
    </xf>
    <xf numFmtId="49" fontId="9" fillId="10" borderId="19" xfId="0" applyNumberFormat="1" applyFont="1" applyFill="1" applyBorder="1" applyAlignment="1">
      <alignment horizontal="center" vertical="center"/>
    </xf>
    <xf numFmtId="3" fontId="9" fillId="10" borderId="19" xfId="0" applyNumberFormat="1" applyFont="1" applyFill="1" applyBorder="1" applyAlignment="1">
      <alignment horizontal="center" vertical="center" wrapText="1"/>
    </xf>
    <xf numFmtId="0" fontId="41" fillId="10" borderId="19" xfId="0" applyFont="1" applyFill="1" applyBorder="1" applyAlignment="1">
      <alignment horizontal="center" vertical="center"/>
    </xf>
    <xf numFmtId="0" fontId="41" fillId="10" borderId="19" xfId="0" applyFont="1" applyFill="1" applyBorder="1" applyAlignment="1">
      <alignment horizontal="center" vertical="center" wrapText="1"/>
    </xf>
    <xf numFmtId="0" fontId="10" fillId="10" borderId="19" xfId="0" applyFont="1" applyFill="1" applyBorder="1" applyAlignment="1">
      <alignment vertical="center"/>
    </xf>
    <xf numFmtId="0" fontId="9" fillId="10" borderId="30" xfId="0" applyFont="1" applyFill="1" applyBorder="1" applyAlignment="1">
      <alignment horizontal="center" vertical="center" wrapText="1"/>
    </xf>
    <xf numFmtId="49" fontId="9" fillId="48" borderId="11" xfId="0" applyNumberFormat="1" applyFont="1" applyFill="1" applyBorder="1" applyAlignment="1">
      <alignment horizontal="center" vertical="center"/>
    </xf>
    <xf numFmtId="0" fontId="9" fillId="48" borderId="84" xfId="0" applyFont="1" applyFill="1" applyBorder="1" applyAlignment="1">
      <alignment horizontal="center" vertical="center" wrapText="1"/>
    </xf>
    <xf numFmtId="49" fontId="9" fillId="10" borderId="22" xfId="0" applyNumberFormat="1" applyFont="1" applyFill="1" applyBorder="1" applyAlignment="1">
      <alignment horizontal="center" vertical="center"/>
    </xf>
    <xf numFmtId="0" fontId="6" fillId="10" borderId="75" xfId="3" applyFill="1" applyBorder="1" applyAlignment="1">
      <alignment vertical="center"/>
    </xf>
    <xf numFmtId="0" fontId="6" fillId="10" borderId="88" xfId="3" applyFill="1" applyBorder="1" applyAlignment="1">
      <alignment vertical="center"/>
    </xf>
    <xf numFmtId="0" fontId="9" fillId="10" borderId="88" xfId="3" applyFont="1" applyFill="1" applyBorder="1" applyAlignment="1">
      <alignment vertical="center"/>
    </xf>
    <xf numFmtId="0" fontId="6" fillId="10" borderId="78" xfId="3" applyFill="1" applyBorder="1" applyAlignment="1">
      <alignment vertical="center"/>
    </xf>
    <xf numFmtId="0" fontId="14" fillId="10" borderId="11" xfId="3" applyFont="1" applyFill="1" applyBorder="1" applyAlignment="1">
      <alignment horizontal="left" vertical="center"/>
    </xf>
    <xf numFmtId="0" fontId="13" fillId="10" borderId="10" xfId="3" applyFont="1" applyFill="1" applyBorder="1" applyAlignment="1">
      <alignment vertical="center"/>
    </xf>
    <xf numFmtId="0" fontId="6" fillId="10" borderId="11" xfId="3" applyFill="1" applyBorder="1"/>
    <xf numFmtId="0" fontId="6" fillId="10" borderId="10" xfId="3" applyFill="1" applyBorder="1"/>
    <xf numFmtId="0" fontId="13" fillId="6" borderId="88" xfId="3" applyFont="1" applyFill="1" applyBorder="1" applyAlignment="1">
      <alignment horizontal="center" vertical="center"/>
    </xf>
    <xf numFmtId="1" fontId="21" fillId="3" borderId="62" xfId="16" applyNumberFormat="1" applyFont="1" applyFill="1" applyBorder="1" applyAlignment="1" applyProtection="1">
      <alignment horizontal="center" vertical="center"/>
    </xf>
    <xf numFmtId="0" fontId="21" fillId="3" borderId="62" xfId="3" applyFont="1" applyFill="1" applyBorder="1" applyAlignment="1">
      <alignment horizontal="center" vertical="center"/>
    </xf>
    <xf numFmtId="0" fontId="13" fillId="6" borderId="15" xfId="3" applyFont="1" applyFill="1" applyBorder="1" applyAlignment="1">
      <alignment vertical="center"/>
    </xf>
    <xf numFmtId="0" fontId="13" fillId="6" borderId="62" xfId="3" applyFont="1" applyFill="1" applyBorder="1" applyAlignment="1">
      <alignment vertical="center"/>
    </xf>
    <xf numFmtId="14" fontId="6" fillId="10" borderId="11" xfId="3" applyNumberFormat="1" applyFill="1" applyBorder="1" applyAlignment="1">
      <alignment vertical="center"/>
    </xf>
    <xf numFmtId="0" fontId="13" fillId="0" borderId="11" xfId="3" applyFont="1" applyBorder="1" applyAlignment="1">
      <alignment horizontal="left" vertical="center"/>
    </xf>
    <xf numFmtId="0" fontId="6" fillId="10" borderId="12" xfId="3" applyFill="1" applyBorder="1" applyAlignment="1">
      <alignment vertical="center"/>
    </xf>
    <xf numFmtId="0" fontId="5" fillId="10" borderId="13" xfId="3" applyFont="1" applyFill="1" applyBorder="1" applyAlignment="1">
      <alignment horizontal="left" vertical="center"/>
    </xf>
    <xf numFmtId="0" fontId="6" fillId="10" borderId="13" xfId="3" applyFill="1" applyBorder="1" applyAlignment="1">
      <alignment vertical="center"/>
    </xf>
    <xf numFmtId="0" fontId="9" fillId="10" borderId="13" xfId="3" applyFont="1" applyFill="1" applyBorder="1" applyAlignment="1">
      <alignment vertical="center"/>
    </xf>
    <xf numFmtId="0" fontId="13" fillId="10" borderId="13" xfId="3" applyFont="1" applyFill="1" applyBorder="1" applyAlignment="1">
      <alignment horizontal="left" vertical="center"/>
    </xf>
    <xf numFmtId="0" fontId="24" fillId="10" borderId="13" xfId="3" applyFont="1" applyFill="1" applyBorder="1" applyAlignment="1">
      <alignment horizontal="left" vertical="center"/>
    </xf>
    <xf numFmtId="0" fontId="6" fillId="10" borderId="14" xfId="3" applyFill="1" applyBorder="1" applyAlignment="1">
      <alignment vertical="center"/>
    </xf>
    <xf numFmtId="0" fontId="8" fillId="10" borderId="0" xfId="3" applyFont="1" applyFill="1" applyBorder="1" applyAlignment="1">
      <alignment vertical="center"/>
    </xf>
    <xf numFmtId="0" fontId="36" fillId="10" borderId="19" xfId="0" applyFont="1" applyFill="1" applyBorder="1" applyAlignment="1">
      <alignment horizontal="center" vertical="top"/>
    </xf>
    <xf numFmtId="0" fontId="36" fillId="10" borderId="0" xfId="0" applyFont="1" applyFill="1" applyBorder="1" applyAlignment="1">
      <alignment horizontal="center" vertical="top"/>
    </xf>
    <xf numFmtId="0" fontId="36" fillId="10" borderId="23" xfId="0" applyFont="1" applyFill="1" applyBorder="1" applyAlignment="1">
      <alignment horizontal="center" vertical="top"/>
    </xf>
    <xf numFmtId="0" fontId="40" fillId="10" borderId="19" xfId="0" applyFont="1" applyFill="1" applyBorder="1" applyAlignment="1">
      <alignment horizontal="center" vertical="top"/>
    </xf>
    <xf numFmtId="0" fontId="40" fillId="10" borderId="0" xfId="0" applyFont="1" applyFill="1" applyBorder="1" applyAlignment="1">
      <alignment horizontal="center" vertical="top"/>
    </xf>
    <xf numFmtId="0" fontId="40" fillId="10" borderId="23" xfId="0" applyFont="1" applyFill="1" applyBorder="1" applyAlignment="1">
      <alignment horizontal="center" vertical="top"/>
    </xf>
    <xf numFmtId="49" fontId="45" fillId="10" borderId="31" xfId="0" applyNumberFormat="1" applyFont="1" applyFill="1" applyBorder="1" applyAlignment="1">
      <alignment horizontal="center" vertical="center" wrapText="1"/>
    </xf>
    <xf numFmtId="49" fontId="45" fillId="10" borderId="3" xfId="0" applyNumberFormat="1" applyFont="1" applyFill="1" applyBorder="1" applyAlignment="1">
      <alignment horizontal="center" vertical="center" wrapText="1"/>
    </xf>
    <xf numFmtId="49" fontId="45" fillId="10" borderId="37" xfId="0" applyNumberFormat="1" applyFont="1" applyFill="1" applyBorder="1" applyAlignment="1">
      <alignment horizontal="center" vertical="center" wrapText="1"/>
    </xf>
    <xf numFmtId="0" fontId="38" fillId="11" borderId="31" xfId="0" applyFont="1" applyFill="1" applyBorder="1" applyAlignment="1">
      <alignment horizontal="right" vertical="center"/>
    </xf>
    <xf numFmtId="0" fontId="38" fillId="11" borderId="3" xfId="0" applyFont="1" applyFill="1" applyBorder="1" applyAlignment="1">
      <alignment horizontal="right" vertical="center"/>
    </xf>
    <xf numFmtId="0" fontId="35" fillId="10" borderId="19" xfId="0" applyFont="1" applyFill="1" applyBorder="1" applyAlignment="1">
      <alignment horizontal="center" vertical="center" wrapText="1"/>
    </xf>
    <xf numFmtId="0" fontId="35" fillId="10" borderId="0" xfId="0" applyFont="1" applyFill="1" applyBorder="1" applyAlignment="1">
      <alignment horizontal="center" vertical="center" wrapText="1"/>
    </xf>
    <xf numFmtId="0" fontId="35" fillId="10" borderId="23" xfId="0" applyFont="1" applyFill="1" applyBorder="1" applyAlignment="1">
      <alignment horizontal="center" vertical="center" wrapText="1"/>
    </xf>
    <xf numFmtId="0" fontId="36" fillId="10" borderId="31" xfId="0" applyFont="1" applyFill="1" applyBorder="1" applyAlignment="1">
      <alignment horizontal="center" vertical="center" wrapText="1"/>
    </xf>
    <xf numFmtId="0" fontId="36" fillId="10" borderId="3" xfId="0" applyFont="1" applyFill="1" applyBorder="1" applyAlignment="1">
      <alignment horizontal="center" vertical="center" wrapText="1"/>
    </xf>
    <xf numFmtId="0" fontId="36" fillId="10" borderId="37" xfId="0" applyFont="1" applyFill="1" applyBorder="1" applyAlignment="1">
      <alignment horizontal="center" vertical="center" wrapText="1"/>
    </xf>
    <xf numFmtId="49" fontId="42" fillId="10" borderId="21" xfId="0" applyNumberFormat="1" applyFont="1" applyFill="1" applyBorder="1" applyAlignment="1">
      <alignment horizontal="center" vertical="center" wrapText="1"/>
    </xf>
    <xf numFmtId="0" fontId="42" fillId="10" borderId="2" xfId="0" applyFont="1" applyFill="1" applyBorder="1" applyAlignment="1">
      <alignment horizontal="center" vertical="center" wrapText="1"/>
    </xf>
    <xf numFmtId="0" fontId="42" fillId="10" borderId="13" xfId="0" applyFont="1" applyFill="1" applyBorder="1" applyAlignment="1">
      <alignment horizontal="center" vertical="center" wrapText="1"/>
    </xf>
    <xf numFmtId="4" fontId="42" fillId="10" borderId="27" xfId="22" applyNumberFormat="1" applyFont="1" applyFill="1" applyBorder="1" applyAlignment="1">
      <alignment horizontal="center" vertical="center"/>
    </xf>
    <xf numFmtId="4" fontId="42" fillId="10" borderId="25" xfId="22" applyNumberFormat="1" applyFont="1" applyFill="1" applyBorder="1" applyAlignment="1">
      <alignment horizontal="center" vertical="center"/>
    </xf>
    <xf numFmtId="0" fontId="36" fillId="10" borderId="19" xfId="0" applyFont="1" applyFill="1" applyBorder="1" applyAlignment="1">
      <alignment horizontal="center" vertical="top" wrapText="1"/>
    </xf>
    <xf numFmtId="0" fontId="36" fillId="10" borderId="23" xfId="0" applyFont="1" applyFill="1" applyBorder="1" applyAlignment="1">
      <alignment horizontal="center" vertical="top" wrapText="1"/>
    </xf>
    <xf numFmtId="0" fontId="14" fillId="50" borderId="70" xfId="0" applyNumberFormat="1" applyFont="1" applyFill="1" applyBorder="1" applyAlignment="1">
      <alignment horizontal="center" vertical="center" wrapText="1"/>
    </xf>
    <xf numFmtId="0" fontId="14" fillId="50" borderId="64" xfId="0" applyNumberFormat="1" applyFont="1" applyFill="1" applyBorder="1" applyAlignment="1">
      <alignment horizontal="center" vertical="center" wrapText="1"/>
    </xf>
    <xf numFmtId="0" fontId="14" fillId="50" borderId="67" xfId="0" applyNumberFormat="1" applyFont="1" applyFill="1" applyBorder="1" applyAlignment="1">
      <alignment horizontal="center" vertical="center" wrapText="1"/>
    </xf>
    <xf numFmtId="0" fontId="42" fillId="11" borderId="69" xfId="0" applyFont="1" applyFill="1" applyBorder="1" applyAlignment="1">
      <alignment horizontal="center" vertical="center"/>
    </xf>
    <xf numFmtId="0" fontId="42" fillId="11" borderId="64" xfId="0" applyFont="1" applyFill="1" applyBorder="1" applyAlignment="1">
      <alignment horizontal="center" vertical="center"/>
    </xf>
    <xf numFmtId="0" fontId="42" fillId="11" borderId="67" xfId="0" applyFont="1" applyFill="1" applyBorder="1" applyAlignment="1">
      <alignment horizontal="center" vertical="center"/>
    </xf>
    <xf numFmtId="171" fontId="14" fillId="46" borderId="69" xfId="1" applyNumberFormat="1" applyFont="1" applyFill="1" applyBorder="1" applyAlignment="1">
      <alignment horizontal="center" vertical="center"/>
    </xf>
    <xf numFmtId="171" fontId="14" fillId="46" borderId="67" xfId="1" applyNumberFormat="1" applyFont="1" applyFill="1" applyBorder="1" applyAlignment="1">
      <alignment horizontal="center" vertical="center"/>
    </xf>
    <xf numFmtId="166" fontId="14" fillId="46" borderId="70" xfId="26" applyFont="1" applyFill="1" applyBorder="1" applyAlignment="1">
      <alignment horizontal="right" vertical="center"/>
    </xf>
    <xf numFmtId="166" fontId="14" fillId="46" borderId="64" xfId="26" applyFont="1" applyFill="1" applyBorder="1" applyAlignment="1">
      <alignment horizontal="right" vertical="center"/>
    </xf>
    <xf numFmtId="166" fontId="14" fillId="46" borderId="74" xfId="26" applyFont="1" applyFill="1" applyBorder="1" applyAlignment="1">
      <alignment horizontal="right" vertical="center"/>
    </xf>
    <xf numFmtId="10" fontId="10" fillId="0" borderId="79" xfId="12" applyNumberFormat="1" applyFont="1" applyFill="1" applyBorder="1" applyAlignment="1">
      <alignment horizontal="center" vertical="center"/>
    </xf>
    <xf numFmtId="10" fontId="10" fillId="0" borderId="80" xfId="12" applyNumberFormat="1" applyFont="1" applyFill="1" applyBorder="1" applyAlignment="1">
      <alignment horizontal="center" vertical="center"/>
    </xf>
    <xf numFmtId="0" fontId="7" fillId="0" borderId="19"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23" xfId="0" applyFont="1" applyFill="1" applyBorder="1" applyAlignment="1">
      <alignment horizontal="center" vertical="center"/>
    </xf>
    <xf numFmtId="0" fontId="7" fillId="11" borderId="70" xfId="0" applyFont="1" applyFill="1" applyBorder="1" applyAlignment="1">
      <alignment horizontal="center" vertical="center"/>
    </xf>
    <xf numFmtId="0" fontId="7" fillId="11" borderId="64" xfId="0" applyFont="1" applyFill="1" applyBorder="1" applyAlignment="1">
      <alignment horizontal="center" vertical="center"/>
    </xf>
    <xf numFmtId="0" fontId="7" fillId="11" borderId="67" xfId="0" applyFont="1" applyFill="1" applyBorder="1" applyAlignment="1">
      <alignment horizontal="center" vertical="center"/>
    </xf>
    <xf numFmtId="0" fontId="29" fillId="0" borderId="19" xfId="0" applyFont="1" applyFill="1" applyBorder="1" applyAlignment="1">
      <alignment horizontal="center" vertical="center"/>
    </xf>
    <xf numFmtId="0" fontId="29" fillId="0" borderId="0" xfId="0" applyFont="1" applyFill="1" applyBorder="1" applyAlignment="1">
      <alignment horizontal="center" vertical="center"/>
    </xf>
    <xf numFmtId="0" fontId="29" fillId="0" borderId="23" xfId="0" applyFont="1" applyFill="1" applyBorder="1" applyAlignment="1">
      <alignment horizontal="center" vertical="center"/>
    </xf>
    <xf numFmtId="49" fontId="10" fillId="0" borderId="70" xfId="0" applyNumberFormat="1" applyFont="1" applyFill="1" applyBorder="1" applyAlignment="1">
      <alignment horizontal="center" vertical="center" wrapText="1"/>
    </xf>
    <xf numFmtId="49" fontId="10" fillId="0" borderId="64" xfId="0" applyNumberFormat="1" applyFont="1" applyFill="1" applyBorder="1" applyAlignment="1">
      <alignment horizontal="center" vertical="center" wrapText="1"/>
    </xf>
    <xf numFmtId="49" fontId="10" fillId="0" borderId="67" xfId="0" applyNumberFormat="1" applyFont="1" applyFill="1" applyBorder="1" applyAlignment="1">
      <alignment horizontal="center" vertical="center" wrapText="1"/>
    </xf>
    <xf numFmtId="0" fontId="10" fillId="0" borderId="65" xfId="0" applyFont="1" applyFill="1" applyBorder="1" applyAlignment="1">
      <alignment horizontal="center" vertical="center" wrapText="1"/>
    </xf>
    <xf numFmtId="0" fontId="10" fillId="0" borderId="15" xfId="0" applyFont="1" applyFill="1" applyBorder="1" applyAlignment="1">
      <alignment horizontal="center" vertical="center" wrapText="1"/>
    </xf>
    <xf numFmtId="171" fontId="10" fillId="0" borderId="62" xfId="26" applyNumberFormat="1" applyFont="1" applyFill="1" applyBorder="1" applyAlignment="1">
      <alignment horizontal="center" vertical="center"/>
    </xf>
    <xf numFmtId="171" fontId="10" fillId="0" borderId="63" xfId="26" applyNumberFormat="1" applyFont="1" applyFill="1" applyBorder="1" applyAlignment="1">
      <alignment horizontal="center" vertical="center"/>
    </xf>
    <xf numFmtId="0" fontId="7" fillId="0" borderId="19"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29" fillId="10" borderId="19" xfId="0" applyFont="1" applyFill="1" applyBorder="1" applyAlignment="1">
      <alignment horizontal="center" vertical="center"/>
    </xf>
    <xf numFmtId="0" fontId="29" fillId="10" borderId="0" xfId="0" applyFont="1" applyFill="1" applyBorder="1" applyAlignment="1">
      <alignment horizontal="center" vertical="center"/>
    </xf>
    <xf numFmtId="0" fontId="29" fillId="10" borderId="23" xfId="0" applyFont="1" applyFill="1" applyBorder="1" applyAlignment="1">
      <alignment horizontal="center" vertical="center"/>
    </xf>
    <xf numFmtId="0" fontId="29" fillId="0" borderId="13" xfId="0" applyFont="1" applyFill="1" applyBorder="1" applyAlignment="1">
      <alignment horizontal="center" vertical="center"/>
    </xf>
    <xf numFmtId="4" fontId="10" fillId="0" borderId="62" xfId="16" applyNumberFormat="1" applyFont="1" applyFill="1" applyBorder="1" applyAlignment="1">
      <alignment horizontal="center" vertical="center"/>
    </xf>
    <xf numFmtId="49" fontId="10" fillId="0" borderId="21" xfId="0" applyNumberFormat="1" applyFont="1" applyFill="1" applyBorder="1" applyAlignment="1">
      <alignment horizontal="center" vertical="center" wrapText="1"/>
    </xf>
    <xf numFmtId="0" fontId="10" fillId="0" borderId="62" xfId="0" applyFont="1" applyFill="1" applyBorder="1" applyAlignment="1">
      <alignment horizontal="center" vertical="center"/>
    </xf>
    <xf numFmtId="0" fontId="9" fillId="0" borderId="0" xfId="0" applyFont="1" applyFill="1" applyBorder="1" applyAlignment="1">
      <alignment horizontal="left" vertical="center" wrapText="1"/>
    </xf>
    <xf numFmtId="0" fontId="9" fillId="48" borderId="0" xfId="0" applyNumberFormat="1" applyFont="1" applyFill="1" applyBorder="1" applyAlignment="1">
      <alignment horizontal="left" vertical="center" wrapText="1"/>
    </xf>
    <xf numFmtId="0" fontId="9" fillId="49" borderId="0" xfId="0" applyFont="1" applyFill="1" applyBorder="1" applyAlignment="1">
      <alignment horizontal="center" vertical="center" wrapText="1"/>
    </xf>
    <xf numFmtId="2" fontId="9" fillId="48" borderId="0" xfId="0"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2" fontId="9" fillId="0" borderId="0" xfId="0" applyNumberFormat="1" applyFont="1" applyFill="1" applyBorder="1" applyAlignment="1">
      <alignment horizontal="center" vertical="center" wrapText="1"/>
    </xf>
    <xf numFmtId="0" fontId="30" fillId="49" borderId="81" xfId="0" applyFont="1" applyFill="1" applyBorder="1" applyAlignment="1">
      <alignment horizontal="left" vertical="center" wrapText="1"/>
    </xf>
    <xf numFmtId="0" fontId="30" fillId="49" borderId="82" xfId="0" applyFont="1" applyFill="1" applyBorder="1" applyAlignment="1">
      <alignment horizontal="left" vertical="center" wrapText="1"/>
    </xf>
    <xf numFmtId="0" fontId="30" fillId="49" borderId="83" xfId="0" applyFont="1" applyFill="1" applyBorder="1" applyAlignment="1">
      <alignment horizontal="left" vertical="center" wrapText="1"/>
    </xf>
    <xf numFmtId="0" fontId="9" fillId="48" borderId="0" xfId="0" applyFont="1" applyFill="1" applyBorder="1" applyAlignment="1">
      <alignment horizontal="left" vertical="center" wrapText="1"/>
    </xf>
    <xf numFmtId="0" fontId="68" fillId="0" borderId="70" xfId="0" applyFont="1" applyFill="1" applyBorder="1" applyAlignment="1">
      <alignment horizontal="left" vertical="center"/>
    </xf>
    <xf numFmtId="0" fontId="68" fillId="0" borderId="64" xfId="0" applyFont="1" applyFill="1" applyBorder="1" applyAlignment="1">
      <alignment horizontal="left" vertical="center"/>
    </xf>
    <xf numFmtId="0" fontId="68" fillId="0" borderId="67" xfId="0" applyFont="1" applyFill="1" applyBorder="1" applyAlignment="1">
      <alignment horizontal="left" vertical="center"/>
    </xf>
    <xf numFmtId="0" fontId="9" fillId="10" borderId="0" xfId="0" applyNumberFormat="1" applyFont="1" applyFill="1" applyBorder="1" applyAlignment="1">
      <alignment horizontal="left" vertical="center" wrapText="1"/>
    </xf>
    <xf numFmtId="0" fontId="34" fillId="10" borderId="0" xfId="0" applyNumberFormat="1" applyFont="1" applyFill="1" applyBorder="1" applyAlignment="1">
      <alignment horizontal="left" vertical="center" wrapText="1"/>
    </xf>
    <xf numFmtId="0" fontId="34" fillId="10" borderId="0" xfId="0" applyFont="1" applyFill="1" applyBorder="1" applyAlignment="1">
      <alignment horizontal="left" vertical="center" wrapText="1"/>
    </xf>
    <xf numFmtId="171" fontId="9" fillId="0" borderId="0" xfId="0" applyNumberFormat="1" applyFont="1" applyFill="1" applyBorder="1" applyAlignment="1">
      <alignment horizontal="center" vertical="center" wrapText="1"/>
    </xf>
    <xf numFmtId="10" fontId="10" fillId="0" borderId="18" xfId="0" applyNumberFormat="1" applyFont="1" applyFill="1" applyBorder="1" applyAlignment="1">
      <alignment horizontal="center" vertical="center"/>
    </xf>
    <xf numFmtId="10" fontId="10" fillId="0" borderId="6" xfId="0" applyNumberFormat="1" applyFont="1" applyFill="1" applyBorder="1" applyAlignment="1">
      <alignment horizontal="center" vertical="center"/>
    </xf>
    <xf numFmtId="43" fontId="10" fillId="0" borderId="18" xfId="0" applyNumberFormat="1" applyFont="1" applyFill="1" applyBorder="1" applyAlignment="1">
      <alignment horizontal="center" vertical="center"/>
    </xf>
    <xf numFmtId="43" fontId="10" fillId="0" borderId="6" xfId="0" applyNumberFormat="1" applyFont="1" applyFill="1" applyBorder="1" applyAlignment="1">
      <alignment horizontal="center" vertical="center"/>
    </xf>
    <xf numFmtId="0" fontId="7" fillId="0" borderId="19" xfId="0" applyFont="1" applyFill="1" applyBorder="1" applyAlignment="1">
      <alignment horizontal="center" vertical="top"/>
    </xf>
    <xf numFmtId="0" fontId="7" fillId="0" borderId="0" xfId="0" applyFont="1" applyFill="1" applyBorder="1" applyAlignment="1">
      <alignment horizontal="center" vertical="top"/>
    </xf>
    <xf numFmtId="0" fontId="7" fillId="0" borderId="23" xfId="0" applyFont="1" applyFill="1" applyBorder="1" applyAlignment="1">
      <alignment horizontal="center" vertical="top"/>
    </xf>
    <xf numFmtId="0" fontId="7" fillId="0" borderId="19" xfId="0" applyNumberFormat="1" applyFont="1" applyFill="1" applyBorder="1" applyAlignment="1">
      <alignment horizontal="center" vertical="center"/>
    </xf>
    <xf numFmtId="0" fontId="7" fillId="0" borderId="0" xfId="0" applyNumberFormat="1" applyFont="1" applyFill="1" applyBorder="1" applyAlignment="1">
      <alignment horizontal="center" vertical="center"/>
    </xf>
    <xf numFmtId="0" fontId="7" fillId="0" borderId="23" xfId="0" applyNumberFormat="1" applyFont="1" applyFill="1" applyBorder="1" applyAlignment="1">
      <alignment horizontal="center" vertical="center"/>
    </xf>
    <xf numFmtId="0" fontId="7" fillId="0" borderId="70" xfId="0" applyFont="1" applyFill="1" applyBorder="1" applyAlignment="1">
      <alignment horizontal="center" vertical="center"/>
    </xf>
    <xf numFmtId="0" fontId="7" fillId="0" borderId="64" xfId="0" applyFont="1" applyFill="1" applyBorder="1" applyAlignment="1">
      <alignment horizontal="center" vertical="center"/>
    </xf>
    <xf numFmtId="0" fontId="7" fillId="0" borderId="67" xfId="0" applyFont="1" applyFill="1" applyBorder="1" applyAlignment="1">
      <alignment horizontal="center" vertical="center"/>
    </xf>
    <xf numFmtId="0" fontId="8" fillId="0" borderId="69" xfId="0" applyFont="1" applyFill="1" applyBorder="1" applyAlignment="1">
      <alignment horizontal="center" vertical="center" wrapText="1"/>
    </xf>
    <xf numFmtId="0" fontId="8" fillId="0" borderId="64" xfId="0" applyFont="1" applyFill="1" applyBorder="1" applyAlignment="1">
      <alignment horizontal="center" vertical="center" wrapText="1"/>
    </xf>
    <xf numFmtId="0" fontId="8" fillId="0" borderId="74" xfId="0" applyFont="1" applyFill="1" applyBorder="1" applyAlignment="1">
      <alignment horizontal="center" vertical="center" wrapText="1"/>
    </xf>
    <xf numFmtId="0" fontId="29" fillId="0" borderId="19" xfId="0" applyFont="1" applyFill="1" applyBorder="1" applyAlignment="1">
      <alignment horizontal="center" vertical="top"/>
    </xf>
    <xf numFmtId="0" fontId="29" fillId="0" borderId="0" xfId="0" applyFont="1" applyFill="1" applyBorder="1" applyAlignment="1">
      <alignment horizontal="center" vertical="top"/>
    </xf>
    <xf numFmtId="0" fontId="29" fillId="0" borderId="23" xfId="0" applyFont="1" applyFill="1" applyBorder="1" applyAlignment="1">
      <alignment horizontal="center" vertical="top"/>
    </xf>
    <xf numFmtId="0" fontId="9" fillId="0" borderId="0" xfId="0" applyNumberFormat="1" applyFont="1" applyFill="1" applyBorder="1" applyAlignment="1">
      <alignment horizontal="left" vertical="center" wrapText="1"/>
    </xf>
    <xf numFmtId="0" fontId="34" fillId="10" borderId="0" xfId="0" applyNumberFormat="1" applyFont="1" applyFill="1" applyBorder="1" applyAlignment="1">
      <alignment horizontal="center" vertical="center" wrapText="1"/>
    </xf>
    <xf numFmtId="0" fontId="9" fillId="10" borderId="0" xfId="0" applyFont="1" applyFill="1" applyBorder="1" applyAlignment="1">
      <alignment horizontal="left" vertical="center" wrapText="1"/>
    </xf>
    <xf numFmtId="0" fontId="30" fillId="0" borderId="62" xfId="0" applyFont="1" applyFill="1" applyBorder="1" applyAlignment="1">
      <alignment horizontal="center" vertical="center" wrapText="1"/>
    </xf>
    <xf numFmtId="0" fontId="9" fillId="49" borderId="0" xfId="0" applyNumberFormat="1" applyFont="1" applyFill="1" applyBorder="1" applyAlignment="1">
      <alignment horizontal="center" vertical="center" wrapText="1"/>
    </xf>
    <xf numFmtId="0" fontId="68" fillId="0" borderId="89" xfId="0" applyFont="1" applyFill="1" applyBorder="1" applyAlignment="1">
      <alignment horizontal="left" vertical="center"/>
    </xf>
    <xf numFmtId="0" fontId="68" fillId="0" borderId="90" xfId="0" applyFont="1" applyFill="1" applyBorder="1" applyAlignment="1">
      <alignment horizontal="left" vertical="center"/>
    </xf>
    <xf numFmtId="0" fontId="68" fillId="0" borderId="91" xfId="0" applyFont="1" applyFill="1" applyBorder="1" applyAlignment="1">
      <alignment horizontal="left" vertical="center"/>
    </xf>
    <xf numFmtId="0" fontId="68" fillId="10" borderId="70" xfId="0" applyFont="1" applyFill="1" applyBorder="1" applyAlignment="1">
      <alignment horizontal="left" vertical="center" wrapText="1"/>
    </xf>
    <xf numFmtId="0" fontId="68" fillId="10" borderId="64" xfId="0" applyFont="1" applyFill="1" applyBorder="1" applyAlignment="1">
      <alignment horizontal="left" vertical="center" wrapText="1"/>
    </xf>
    <xf numFmtId="0" fontId="68" fillId="10" borderId="67" xfId="0" applyFont="1" applyFill="1" applyBorder="1" applyAlignment="1">
      <alignment horizontal="left" vertical="center" wrapText="1"/>
    </xf>
    <xf numFmtId="0" fontId="5" fillId="10" borderId="68" xfId="81" applyFont="1" applyFill="1" applyBorder="1" applyAlignment="1">
      <alignment horizontal="left"/>
    </xf>
    <xf numFmtId="0" fontId="5" fillId="10" borderId="88" xfId="81" applyFont="1" applyFill="1" applyBorder="1" applyAlignment="1">
      <alignment horizontal="left"/>
    </xf>
    <xf numFmtId="0" fontId="5" fillId="10" borderId="73" xfId="81" applyFont="1" applyFill="1" applyBorder="1" applyAlignment="1">
      <alignment horizontal="left"/>
    </xf>
    <xf numFmtId="0" fontId="7" fillId="10" borderId="70" xfId="81" applyFont="1" applyFill="1" applyBorder="1" applyAlignment="1">
      <alignment horizontal="center"/>
    </xf>
    <xf numFmtId="0" fontId="7" fillId="10" borderId="64" xfId="81" applyFont="1" applyFill="1" applyBorder="1" applyAlignment="1">
      <alignment horizontal="center"/>
    </xf>
    <xf numFmtId="0" fontId="7" fillId="10" borderId="67" xfId="81" applyFont="1" applyFill="1" applyBorder="1" applyAlignment="1">
      <alignment horizontal="center"/>
    </xf>
    <xf numFmtId="0" fontId="7" fillId="10" borderId="19" xfId="81" applyFont="1" applyFill="1" applyBorder="1" applyAlignment="1">
      <alignment horizontal="center" vertical="top"/>
    </xf>
    <xf numFmtId="0" fontId="7" fillId="10" borderId="0" xfId="81" applyFont="1" applyFill="1" applyBorder="1" applyAlignment="1">
      <alignment horizontal="center" vertical="top"/>
    </xf>
    <xf numFmtId="0" fontId="5" fillId="10" borderId="19" xfId="81" applyFont="1" applyFill="1" applyBorder="1" applyAlignment="1">
      <alignment horizontal="center" vertical="top"/>
    </xf>
    <xf numFmtId="0" fontId="5" fillId="10" borderId="0" xfId="81" applyFont="1" applyFill="1" applyBorder="1" applyAlignment="1">
      <alignment horizontal="center" vertical="top"/>
    </xf>
    <xf numFmtId="0" fontId="8" fillId="44" borderId="68" xfId="122" applyFont="1" applyFill="1" applyBorder="1" applyAlignment="1" applyProtection="1">
      <alignment horizontal="center" vertical="center" wrapText="1"/>
      <protection hidden="1"/>
    </xf>
    <xf numFmtId="0" fontId="8" fillId="44" borderId="30" xfId="122" applyFont="1" applyFill="1" applyBorder="1" applyAlignment="1" applyProtection="1">
      <alignment horizontal="center" vertical="center" wrapText="1"/>
      <protection hidden="1"/>
    </xf>
    <xf numFmtId="166" fontId="8" fillId="44" borderId="65" xfId="121" applyFont="1" applyFill="1" applyBorder="1" applyAlignment="1">
      <alignment horizontal="center" vertical="center" wrapText="1"/>
    </xf>
    <xf numFmtId="166" fontId="8" fillId="44" borderId="15" xfId="121" applyFont="1" applyFill="1" applyBorder="1" applyAlignment="1">
      <alignment horizontal="center" vertical="center" wrapText="1"/>
    </xf>
    <xf numFmtId="166" fontId="8" fillId="44" borderId="69" xfId="121" applyFont="1" applyFill="1" applyBorder="1" applyAlignment="1">
      <alignment horizontal="center" vertical="center" wrapText="1"/>
    </xf>
    <xf numFmtId="166" fontId="8" fillId="44" borderId="64" xfId="121" applyFont="1" applyFill="1" applyBorder="1" applyAlignment="1">
      <alignment horizontal="center" vertical="center" wrapText="1"/>
    </xf>
    <xf numFmtId="166" fontId="8" fillId="44" borderId="74" xfId="121" applyFont="1" applyFill="1" applyBorder="1" applyAlignment="1">
      <alignment horizontal="center" vertical="center" wrapText="1"/>
    </xf>
    <xf numFmtId="166" fontId="73" fillId="44" borderId="69" xfId="121" applyFont="1" applyFill="1" applyBorder="1" applyAlignment="1">
      <alignment horizontal="center" vertical="center" wrapText="1"/>
    </xf>
    <xf numFmtId="166" fontId="73" fillId="44" borderId="74" xfId="121" applyFont="1" applyFill="1" applyBorder="1" applyAlignment="1">
      <alignment horizontal="center" vertical="center" wrapText="1"/>
    </xf>
    <xf numFmtId="39" fontId="21" fillId="3" borderId="69" xfId="104" applyNumberFormat="1" applyFont="1" applyFill="1" applyBorder="1" applyAlignment="1" applyProtection="1">
      <alignment horizontal="center" vertical="center" wrapText="1"/>
    </xf>
    <xf numFmtId="39" fontId="21" fillId="3" borderId="64" xfId="104" applyNumberFormat="1" applyFont="1" applyFill="1" applyBorder="1" applyAlignment="1" applyProtection="1">
      <alignment horizontal="center" vertical="center" wrapText="1"/>
    </xf>
    <xf numFmtId="39" fontId="21" fillId="3" borderId="74" xfId="104" applyNumberFormat="1" applyFont="1" applyFill="1" applyBorder="1" applyAlignment="1" applyProtection="1">
      <alignment horizontal="center" vertical="center" wrapText="1"/>
    </xf>
    <xf numFmtId="0" fontId="14" fillId="3" borderId="12" xfId="3" applyFont="1" applyFill="1" applyBorder="1" applyAlignment="1">
      <alignment horizontal="left" vertical="center"/>
    </xf>
    <xf numFmtId="0" fontId="14" fillId="3" borderId="13" xfId="3" applyFont="1" applyFill="1" applyBorder="1" applyAlignment="1">
      <alignment horizontal="left" vertical="center"/>
    </xf>
    <xf numFmtId="0" fontId="14" fillId="0" borderId="69" xfId="3" applyFont="1" applyBorder="1" applyAlignment="1">
      <alignment horizontal="center" vertical="center"/>
    </xf>
    <xf numFmtId="0" fontId="14" fillId="0" borderId="74" xfId="3" applyFont="1" applyBorder="1" applyAlignment="1">
      <alignment horizontal="center" vertical="center"/>
    </xf>
    <xf numFmtId="0" fontId="14" fillId="0" borderId="64" xfId="3" applyFont="1" applyBorder="1" applyAlignment="1">
      <alignment horizontal="center" vertical="center"/>
    </xf>
    <xf numFmtId="0" fontId="14" fillId="6" borderId="69" xfId="3" applyFont="1" applyFill="1" applyBorder="1" applyAlignment="1">
      <alignment horizontal="center" vertical="center"/>
    </xf>
    <xf numFmtId="0" fontId="14" fillId="6" borderId="74" xfId="3" applyFont="1" applyFill="1" applyBorder="1" applyAlignment="1">
      <alignment horizontal="center" vertical="center"/>
    </xf>
    <xf numFmtId="0" fontId="14" fillId="3" borderId="14" xfId="3" applyFont="1" applyFill="1" applyBorder="1" applyAlignment="1">
      <alignment horizontal="left" vertical="center"/>
    </xf>
    <xf numFmtId="0" fontId="14" fillId="3" borderId="12" xfId="3" applyFont="1" applyFill="1" applyBorder="1" applyAlignment="1">
      <alignment horizontal="left" vertical="center" wrapText="1"/>
    </xf>
    <xf numFmtId="0" fontId="14" fillId="3" borderId="13" xfId="3" applyFont="1" applyFill="1" applyBorder="1" applyAlignment="1">
      <alignment horizontal="left" vertical="center" wrapText="1"/>
    </xf>
    <xf numFmtId="0" fontId="14" fillId="3" borderId="14" xfId="3" applyFont="1" applyFill="1" applyBorder="1" applyAlignment="1">
      <alignment horizontal="left" vertical="center" wrapText="1"/>
    </xf>
    <xf numFmtId="0" fontId="14" fillId="0" borderId="62" xfId="3" applyFont="1" applyBorder="1" applyAlignment="1">
      <alignment horizontal="center" vertical="center"/>
    </xf>
    <xf numFmtId="0" fontId="14" fillId="3" borderId="11" xfId="3" applyFont="1" applyFill="1" applyBorder="1" applyAlignment="1">
      <alignment horizontal="justify" vertical="center" wrapText="1"/>
    </xf>
    <xf numFmtId="0" fontId="14" fillId="3" borderId="0" xfId="3" applyFont="1" applyFill="1" applyBorder="1" applyAlignment="1">
      <alignment horizontal="justify" vertical="center" wrapText="1"/>
    </xf>
    <xf numFmtId="0" fontId="8" fillId="10" borderId="19" xfId="0" applyFont="1" applyFill="1" applyBorder="1" applyAlignment="1">
      <alignment vertical="center"/>
    </xf>
    <xf numFmtId="0" fontId="8" fillId="10" borderId="0" xfId="0" applyFont="1" applyFill="1" applyBorder="1" applyAlignment="1">
      <alignment vertical="center"/>
    </xf>
    <xf numFmtId="0" fontId="8" fillId="10" borderId="23" xfId="0" applyFont="1" applyFill="1" applyBorder="1" applyAlignment="1">
      <alignment vertical="center"/>
    </xf>
    <xf numFmtId="0" fontId="7" fillId="10" borderId="40" xfId="0" applyNumberFormat="1" applyFont="1" applyFill="1" applyBorder="1" applyAlignment="1">
      <alignment horizontal="center" vertical="center"/>
    </xf>
    <xf numFmtId="0" fontId="29" fillId="10" borderId="36" xfId="0" applyNumberFormat="1" applyFont="1" applyFill="1" applyBorder="1" applyAlignment="1">
      <alignment horizontal="center" vertical="center"/>
    </xf>
    <xf numFmtId="0" fontId="29" fillId="10" borderId="41" xfId="0" applyNumberFormat="1" applyFont="1" applyFill="1" applyBorder="1" applyAlignment="1">
      <alignment horizontal="center" vertical="center"/>
    </xf>
    <xf numFmtId="0" fontId="8" fillId="10" borderId="70" xfId="0" applyFont="1" applyFill="1" applyBorder="1" applyAlignment="1">
      <alignment horizontal="right" vertical="center"/>
    </xf>
    <xf numFmtId="0" fontId="8" fillId="10" borderId="64" xfId="0" applyFont="1" applyFill="1" applyBorder="1" applyAlignment="1">
      <alignment horizontal="right" vertical="center"/>
    </xf>
    <xf numFmtId="0" fontId="29" fillId="10" borderId="19" xfId="0" applyNumberFormat="1" applyFont="1" applyFill="1" applyBorder="1" applyAlignment="1">
      <alignment horizontal="center" vertical="center"/>
    </xf>
    <xf numFmtId="0" fontId="29" fillId="10" borderId="0" xfId="0" applyNumberFormat="1" applyFont="1" applyFill="1" applyBorder="1" applyAlignment="1">
      <alignment horizontal="center" vertical="center"/>
    </xf>
    <xf numFmtId="0" fontId="29" fillId="10" borderId="23" xfId="0" applyNumberFormat="1" applyFont="1" applyFill="1" applyBorder="1" applyAlignment="1">
      <alignment horizontal="center" vertical="center"/>
    </xf>
    <xf numFmtId="0" fontId="8" fillId="10" borderId="7" xfId="0" applyFont="1" applyFill="1" applyBorder="1" applyAlignment="1">
      <alignment horizontal="center"/>
    </xf>
    <xf numFmtId="0" fontId="9" fillId="10" borderId="70" xfId="0" applyFont="1" applyFill="1" applyBorder="1" applyAlignment="1">
      <alignment horizontal="center" vertical="center" wrapText="1"/>
    </xf>
    <xf numFmtId="0" fontId="9" fillId="10" borderId="64" xfId="0" applyFont="1" applyFill="1" applyBorder="1" applyAlignment="1">
      <alignment horizontal="center" vertical="center" wrapText="1"/>
    </xf>
    <xf numFmtId="0" fontId="9" fillId="10" borderId="74" xfId="0" applyFont="1" applyFill="1" applyBorder="1" applyAlignment="1">
      <alignment horizontal="center" vertical="center" wrapText="1"/>
    </xf>
    <xf numFmtId="0" fontId="8" fillId="10" borderId="19" xfId="0" applyFont="1" applyFill="1" applyBorder="1" applyAlignment="1">
      <alignment horizontal="left"/>
    </xf>
    <xf numFmtId="0" fontId="8" fillId="10" borderId="0" xfId="0" applyFont="1" applyFill="1" applyBorder="1" applyAlignment="1">
      <alignment horizontal="left"/>
    </xf>
    <xf numFmtId="0" fontId="8" fillId="10" borderId="23" xfId="0" applyFont="1" applyFill="1" applyBorder="1" applyAlignment="1">
      <alignment horizontal="left"/>
    </xf>
    <xf numFmtId="0" fontId="8" fillId="8" borderId="70" xfId="0" applyFont="1" applyFill="1" applyBorder="1" applyAlignment="1">
      <alignment horizontal="left" vertical="center"/>
    </xf>
    <xf numFmtId="0" fontId="8" fillId="8" borderId="64" xfId="0" applyFont="1" applyFill="1" applyBorder="1" applyAlignment="1">
      <alignment horizontal="left" vertical="center"/>
    </xf>
    <xf numFmtId="0" fontId="8" fillId="8" borderId="67" xfId="0" applyFont="1" applyFill="1" applyBorder="1" applyAlignment="1">
      <alignment horizontal="left" vertical="center"/>
    </xf>
    <xf numFmtId="0" fontId="6" fillId="10" borderId="70" xfId="0" applyFont="1" applyFill="1" applyBorder="1" applyAlignment="1">
      <alignment horizontal="left" vertical="center"/>
    </xf>
    <xf numFmtId="0" fontId="6" fillId="10" borderId="64" xfId="0" applyFont="1" applyFill="1" applyBorder="1" applyAlignment="1">
      <alignment horizontal="left" vertical="center"/>
    </xf>
    <xf numFmtId="0" fontId="6" fillId="10" borderId="74" xfId="0" applyFont="1" applyFill="1" applyBorder="1" applyAlignment="1">
      <alignment horizontal="left" vertical="center"/>
    </xf>
    <xf numFmtId="49" fontId="8" fillId="10" borderId="0" xfId="0" applyNumberFormat="1" applyFont="1" applyFill="1" applyBorder="1" applyAlignment="1">
      <alignment horizontal="left" vertical="center"/>
    </xf>
    <xf numFmtId="49" fontId="8" fillId="10" borderId="7" xfId="0" applyNumberFormat="1" applyFont="1" applyFill="1" applyBorder="1" applyAlignment="1">
      <alignment horizontal="left" vertical="center"/>
    </xf>
    <xf numFmtId="49" fontId="16" fillId="10" borderId="8" xfId="0" applyNumberFormat="1" applyFont="1" applyFill="1" applyBorder="1" applyAlignment="1">
      <alignment horizontal="center" vertical="center"/>
    </xf>
    <xf numFmtId="49" fontId="16" fillId="10" borderId="7" xfId="0" applyNumberFormat="1" applyFont="1" applyFill="1" applyBorder="1" applyAlignment="1">
      <alignment horizontal="center" vertical="center"/>
    </xf>
    <xf numFmtId="0" fontId="15" fillId="10" borderId="23" xfId="0" applyFont="1" applyFill="1" applyBorder="1" applyAlignment="1">
      <alignment horizontal="center" vertical="center"/>
    </xf>
    <xf numFmtId="0" fontId="9" fillId="10" borderId="23" xfId="0" applyFont="1" applyFill="1" applyBorder="1" applyAlignment="1">
      <alignment horizontal="center" vertical="center"/>
    </xf>
    <xf numFmtId="0" fontId="9" fillId="10" borderId="28" xfId="0" applyFont="1" applyFill="1" applyBorder="1" applyAlignment="1">
      <alignment horizontal="center" vertical="center"/>
    </xf>
    <xf numFmtId="49" fontId="8" fillId="10" borderId="8" xfId="0" applyNumberFormat="1" applyFont="1" applyFill="1" applyBorder="1" applyAlignment="1">
      <alignment horizontal="center" vertical="center"/>
    </xf>
    <xf numFmtId="0" fontId="0" fillId="10" borderId="8" xfId="0" applyFill="1" applyBorder="1" applyAlignment="1">
      <alignment horizontal="center" vertical="center"/>
    </xf>
    <xf numFmtId="0" fontId="0" fillId="10" borderId="7" xfId="0" applyFill="1" applyBorder="1" applyAlignment="1">
      <alignment horizontal="center" vertical="center"/>
    </xf>
    <xf numFmtId="0" fontId="8" fillId="10" borderId="42" xfId="0" applyFont="1" applyFill="1" applyBorder="1" applyAlignment="1">
      <alignment horizontal="center" vertical="center"/>
    </xf>
    <xf numFmtId="0" fontId="8" fillId="10" borderId="43" xfId="0" applyFont="1" applyFill="1" applyBorder="1" applyAlignment="1">
      <alignment horizontal="center" vertical="center"/>
    </xf>
    <xf numFmtId="0" fontId="8" fillId="10" borderId="44" xfId="0" applyFont="1" applyFill="1" applyBorder="1" applyAlignment="1">
      <alignment horizontal="center" vertical="center"/>
    </xf>
    <xf numFmtId="0" fontId="8" fillId="10" borderId="45" xfId="0" applyFont="1" applyFill="1" applyBorder="1" applyAlignment="1">
      <alignment horizontal="center" vertical="center"/>
    </xf>
    <xf numFmtId="10" fontId="8" fillId="10" borderId="46" xfId="0" applyNumberFormat="1" applyFont="1" applyFill="1" applyBorder="1" applyAlignment="1">
      <alignment horizontal="center" vertical="center"/>
    </xf>
    <xf numFmtId="10" fontId="8" fillId="10" borderId="47" xfId="0" applyNumberFormat="1" applyFont="1" applyFill="1" applyBorder="1" applyAlignment="1">
      <alignment horizontal="center" vertical="center"/>
    </xf>
    <xf numFmtId="0" fontId="7" fillId="10" borderId="19" xfId="0" applyFont="1" applyFill="1" applyBorder="1" applyAlignment="1">
      <alignment horizontal="center" vertical="center"/>
    </xf>
    <xf numFmtId="0" fontId="7" fillId="10" borderId="0" xfId="0" applyFont="1" applyFill="1" applyBorder="1" applyAlignment="1">
      <alignment horizontal="center" vertical="center"/>
    </xf>
    <xf numFmtId="0" fontId="7" fillId="10" borderId="23" xfId="0" applyFont="1" applyFill="1" applyBorder="1" applyAlignment="1">
      <alignment horizontal="center" vertical="center"/>
    </xf>
    <xf numFmtId="0" fontId="8" fillId="10" borderId="19" xfId="0" applyFont="1" applyFill="1" applyBorder="1" applyAlignment="1">
      <alignment horizontal="right" vertical="center"/>
    </xf>
    <xf numFmtId="0" fontId="8" fillId="10" borderId="22" xfId="0" applyFont="1" applyFill="1" applyBorder="1" applyAlignment="1">
      <alignment horizontal="right" vertical="center"/>
    </xf>
    <xf numFmtId="0" fontId="8" fillId="10" borderId="74" xfId="0" applyFont="1" applyFill="1" applyBorder="1" applyAlignment="1">
      <alignment horizontal="right" vertical="center"/>
    </xf>
    <xf numFmtId="0" fontId="29" fillId="10" borderId="40" xfId="0" applyNumberFormat="1" applyFont="1" applyFill="1" applyBorder="1" applyAlignment="1">
      <alignment horizontal="center" vertical="center"/>
    </xf>
    <xf numFmtId="0" fontId="7" fillId="10" borderId="19" xfId="0" applyFont="1" applyFill="1" applyBorder="1" applyAlignment="1">
      <alignment horizontal="center" vertical="top"/>
    </xf>
    <xf numFmtId="0" fontId="7" fillId="10" borderId="0" xfId="0" applyFont="1" applyFill="1" applyBorder="1" applyAlignment="1">
      <alignment horizontal="center" vertical="top"/>
    </xf>
    <xf numFmtId="0" fontId="7" fillId="10" borderId="23" xfId="0" applyFont="1" applyFill="1" applyBorder="1" applyAlignment="1">
      <alignment horizontal="center" vertical="top"/>
    </xf>
    <xf numFmtId="4" fontId="9" fillId="10" borderId="7" xfId="0" applyNumberFormat="1" applyFont="1" applyFill="1" applyBorder="1" applyAlignment="1">
      <alignment horizontal="right" vertical="center"/>
    </xf>
    <xf numFmtId="4" fontId="9" fillId="10" borderId="28" xfId="0" applyNumberFormat="1" applyFont="1" applyFill="1" applyBorder="1" applyAlignment="1">
      <alignment horizontal="right" vertical="center"/>
    </xf>
    <xf numFmtId="0" fontId="7" fillId="10" borderId="30" xfId="124" applyFont="1" applyFill="1" applyBorder="1" applyAlignment="1">
      <alignment horizontal="center"/>
    </xf>
    <xf numFmtId="0" fontId="7" fillId="10" borderId="13" xfId="124" applyFont="1" applyFill="1" applyBorder="1" applyAlignment="1">
      <alignment horizontal="center"/>
    </xf>
    <xf numFmtId="0" fontId="7" fillId="10" borderId="24" xfId="124" applyFont="1" applyFill="1" applyBorder="1" applyAlignment="1">
      <alignment horizontal="center"/>
    </xf>
    <xf numFmtId="0" fontId="5" fillId="46" borderId="69" xfId="124" applyFont="1" applyFill="1" applyBorder="1" applyAlignment="1">
      <alignment horizontal="center" vertical="center" wrapText="1"/>
    </xf>
    <xf numFmtId="0" fontId="5" fillId="46" borderId="64" xfId="124" applyFont="1" applyFill="1" applyBorder="1" applyAlignment="1">
      <alignment horizontal="center" vertical="center" wrapText="1"/>
    </xf>
    <xf numFmtId="0" fontId="5" fillId="46" borderId="74" xfId="124" applyFont="1" applyFill="1" applyBorder="1" applyAlignment="1">
      <alignment horizontal="center" vertical="center" wrapText="1"/>
    </xf>
    <xf numFmtId="0" fontId="8" fillId="0" borderId="77" xfId="124" applyFont="1" applyFill="1" applyBorder="1" applyAlignment="1">
      <alignment horizontal="center" vertical="center" wrapText="1"/>
    </xf>
    <xf numFmtId="0" fontId="8" fillId="0" borderId="20" xfId="124" applyFont="1" applyFill="1" applyBorder="1" applyAlignment="1">
      <alignment horizontal="center" vertical="center" wrapText="1"/>
    </xf>
    <xf numFmtId="0" fontId="8" fillId="0" borderId="65" xfId="124" applyFont="1" applyFill="1" applyBorder="1" applyAlignment="1">
      <alignment horizontal="center" vertical="center" wrapText="1"/>
    </xf>
    <xf numFmtId="0" fontId="8" fillId="0" borderId="15" xfId="124" applyFont="1" applyFill="1" applyBorder="1" applyAlignment="1">
      <alignment horizontal="center" vertical="center" wrapText="1"/>
    </xf>
    <xf numFmtId="180" fontId="8" fillId="0" borderId="65" xfId="125" applyNumberFormat="1" applyFont="1" applyFill="1" applyBorder="1" applyAlignment="1">
      <alignment horizontal="center" vertical="center" wrapText="1"/>
    </xf>
    <xf numFmtId="180" fontId="8" fillId="0" borderId="15" xfId="125" applyNumberFormat="1" applyFont="1" applyFill="1" applyBorder="1" applyAlignment="1">
      <alignment horizontal="center" vertical="center" wrapText="1"/>
    </xf>
    <xf numFmtId="166" fontId="8" fillId="0" borderId="69" xfId="125" applyNumberFormat="1" applyFont="1" applyFill="1" applyBorder="1" applyAlignment="1">
      <alignment horizontal="center" vertical="center" wrapText="1"/>
    </xf>
    <xf numFmtId="166" fontId="8" fillId="0" borderId="67" xfId="125" applyNumberFormat="1" applyFont="1" applyFill="1" applyBorder="1" applyAlignment="1">
      <alignment horizontal="center" vertical="center" wrapText="1"/>
    </xf>
    <xf numFmtId="0" fontId="5" fillId="46" borderId="70" xfId="124" applyFill="1" applyBorder="1" applyAlignment="1">
      <alignment horizontal="center"/>
    </xf>
    <xf numFmtId="0" fontId="5" fillId="46" borderId="64" xfId="124" applyFill="1" applyBorder="1" applyAlignment="1">
      <alignment horizontal="center"/>
    </xf>
    <xf numFmtId="0" fontId="5" fillId="46" borderId="74" xfId="124" applyFill="1" applyBorder="1" applyAlignment="1">
      <alignment horizontal="center"/>
    </xf>
    <xf numFmtId="0" fontId="9" fillId="0" borderId="69" xfId="124" applyFont="1" applyFill="1" applyBorder="1" applyAlignment="1">
      <alignment horizontal="left" vertical="center" wrapText="1"/>
    </xf>
    <xf numFmtId="0" fontId="9" fillId="0" borderId="64" xfId="124" applyFont="1" applyFill="1" applyBorder="1" applyAlignment="1">
      <alignment horizontal="left" vertical="center" wrapText="1"/>
    </xf>
    <xf numFmtId="0" fontId="9" fillId="0" borderId="67" xfId="124" applyFont="1" applyFill="1" applyBorder="1" applyAlignment="1">
      <alignment horizontal="left" vertical="center" wrapText="1"/>
    </xf>
    <xf numFmtId="0" fontId="88" fillId="0" borderId="0" xfId="0" applyFont="1" applyAlignment="1">
      <alignment horizontal="center" vertical="center" wrapText="1"/>
    </xf>
    <xf numFmtId="0" fontId="69" fillId="10" borderId="69" xfId="0" applyFont="1" applyFill="1" applyBorder="1" applyAlignment="1">
      <alignment horizontal="center" vertical="center" wrapText="1"/>
    </xf>
    <xf numFmtId="0" fontId="69" fillId="10" borderId="64" xfId="0" applyFont="1" applyFill="1" applyBorder="1" applyAlignment="1">
      <alignment horizontal="center" vertical="center" wrapText="1"/>
    </xf>
    <xf numFmtId="0" fontId="69" fillId="10" borderId="74" xfId="0" applyFont="1" applyFill="1" applyBorder="1" applyAlignment="1">
      <alignment horizontal="center" vertical="center" wrapText="1"/>
    </xf>
    <xf numFmtId="0" fontId="37" fillId="0" borderId="39" xfId="0" applyFont="1" applyFill="1" applyBorder="1" applyAlignment="1">
      <alignment horizontal="left" vertical="center" wrapText="1"/>
    </xf>
    <xf numFmtId="0" fontId="37" fillId="0" borderId="48" xfId="0" applyFont="1" applyFill="1" applyBorder="1" applyAlignment="1">
      <alignment horizontal="left" vertical="center" wrapText="1"/>
    </xf>
    <xf numFmtId="0" fontId="37" fillId="0" borderId="49" xfId="0" applyFont="1" applyFill="1" applyBorder="1" applyAlignment="1">
      <alignment horizontal="left" vertical="center" wrapText="1"/>
    </xf>
    <xf numFmtId="0" fontId="9" fillId="0" borderId="0" xfId="0" applyFont="1" applyFill="1" applyAlignment="1">
      <alignment horizontal="center" vertical="center" wrapText="1"/>
    </xf>
    <xf numFmtId="4" fontId="9" fillId="0" borderId="0" xfId="26" applyNumberFormat="1" applyFont="1" applyFill="1" applyAlignment="1">
      <alignment horizontal="center" vertical="center"/>
    </xf>
  </cellXfs>
  <cellStyles count="3196">
    <cellStyle name="20% - Ênfase1 10" xfId="132"/>
    <cellStyle name="20% - Ênfase1 11" xfId="133"/>
    <cellStyle name="20% - Ênfase1 12" xfId="134"/>
    <cellStyle name="20% - Ênfase1 2" xfId="35"/>
    <cellStyle name="20% - Ênfase1 2 10" xfId="135"/>
    <cellStyle name="20% - Ênfase1 2 2" xfId="136"/>
    <cellStyle name="20% - Ênfase1 2 2 2" xfId="137"/>
    <cellStyle name="20% - Ênfase1 2 2 2 2" xfId="138"/>
    <cellStyle name="20% - Ênfase1 2 2 2 2 2" xfId="139"/>
    <cellStyle name="20% - Ênfase1 2 2 2 2 3" xfId="140"/>
    <cellStyle name="20% - Ênfase1 2 2 2 2 4" xfId="141"/>
    <cellStyle name="20% - Ênfase1 2 2 2 3" xfId="142"/>
    <cellStyle name="20% - Ênfase1 2 2 2 3 2" xfId="143"/>
    <cellStyle name="20% - Ênfase1 2 2 2 3 3" xfId="144"/>
    <cellStyle name="20% - Ênfase1 2 2 2 4" xfId="145"/>
    <cellStyle name="20% - Ênfase1 2 2 2 5" xfId="146"/>
    <cellStyle name="20% - Ênfase1 2 2 2 6" xfId="147"/>
    <cellStyle name="20% - Ênfase1 2 2 3" xfId="148"/>
    <cellStyle name="20% - Ênfase1 2 2 3 2" xfId="149"/>
    <cellStyle name="20% - Ênfase1 2 2 3 3" xfId="150"/>
    <cellStyle name="20% - Ênfase1 2 2 3 4" xfId="151"/>
    <cellStyle name="20% - Ênfase1 2 2 4" xfId="152"/>
    <cellStyle name="20% - Ênfase1 2 2 4 2" xfId="153"/>
    <cellStyle name="20% - Ênfase1 2 2 4 3" xfId="154"/>
    <cellStyle name="20% - Ênfase1 2 2 4 4" xfId="155"/>
    <cellStyle name="20% - Ênfase1 2 2 5" xfId="156"/>
    <cellStyle name="20% - Ênfase1 2 2 6" xfId="157"/>
    <cellStyle name="20% - Ênfase1 2 2 7" xfId="158"/>
    <cellStyle name="20% - Ênfase1 2 3" xfId="159"/>
    <cellStyle name="20% - Ênfase1 2 3 2" xfId="160"/>
    <cellStyle name="20% - Ênfase1 2 3 2 2" xfId="161"/>
    <cellStyle name="20% - Ênfase1 2 3 2 2 2" xfId="162"/>
    <cellStyle name="20% - Ênfase1 2 3 2 2 3" xfId="163"/>
    <cellStyle name="20% - Ênfase1 2 3 2 2 4" xfId="164"/>
    <cellStyle name="20% - Ênfase1 2 3 2 3" xfId="165"/>
    <cellStyle name="20% - Ênfase1 2 3 2 3 2" xfId="166"/>
    <cellStyle name="20% - Ênfase1 2 3 2 3 3" xfId="167"/>
    <cellStyle name="20% - Ênfase1 2 3 2 4" xfId="168"/>
    <cellStyle name="20% - Ênfase1 2 3 2 5" xfId="169"/>
    <cellStyle name="20% - Ênfase1 2 3 2 6" xfId="170"/>
    <cellStyle name="20% - Ênfase1 2 3 3" xfId="171"/>
    <cellStyle name="20% - Ênfase1 2 3 3 2" xfId="172"/>
    <cellStyle name="20% - Ênfase1 2 3 3 3" xfId="173"/>
    <cellStyle name="20% - Ênfase1 2 3 3 4" xfId="174"/>
    <cellStyle name="20% - Ênfase1 2 3 4" xfId="175"/>
    <cellStyle name="20% - Ênfase1 2 3 4 2" xfId="176"/>
    <cellStyle name="20% - Ênfase1 2 3 4 3" xfId="177"/>
    <cellStyle name="20% - Ênfase1 2 3 4 4" xfId="178"/>
    <cellStyle name="20% - Ênfase1 2 3 5" xfId="179"/>
    <cellStyle name="20% - Ênfase1 2 3 6" xfId="180"/>
    <cellStyle name="20% - Ênfase1 2 3 7" xfId="181"/>
    <cellStyle name="20% - Ênfase1 2 4" xfId="182"/>
    <cellStyle name="20% - Ênfase1 2 4 2" xfId="183"/>
    <cellStyle name="20% - Ênfase1 2 4 2 2" xfId="184"/>
    <cellStyle name="20% - Ênfase1 2 4 2 3" xfId="185"/>
    <cellStyle name="20% - Ênfase1 2 4 2 4" xfId="186"/>
    <cellStyle name="20% - Ênfase1 2 4 3" xfId="187"/>
    <cellStyle name="20% - Ênfase1 2 4 3 2" xfId="188"/>
    <cellStyle name="20% - Ênfase1 2 4 3 3" xfId="189"/>
    <cellStyle name="20% - Ênfase1 2 4 4" xfId="190"/>
    <cellStyle name="20% - Ênfase1 2 4 5" xfId="191"/>
    <cellStyle name="20% - Ênfase1 2 4 6" xfId="192"/>
    <cellStyle name="20% - Ênfase1 2 5" xfId="193"/>
    <cellStyle name="20% - Ênfase1 2 5 2" xfId="194"/>
    <cellStyle name="20% - Ênfase1 2 5 2 2" xfId="195"/>
    <cellStyle name="20% - Ênfase1 2 5 2 3" xfId="196"/>
    <cellStyle name="20% - Ênfase1 2 5 2 4" xfId="197"/>
    <cellStyle name="20% - Ênfase1 2 5 3" xfId="198"/>
    <cellStyle name="20% - Ênfase1 2 5 3 2" xfId="199"/>
    <cellStyle name="20% - Ênfase1 2 5 3 3" xfId="200"/>
    <cellStyle name="20% - Ênfase1 2 5 4" xfId="201"/>
    <cellStyle name="20% - Ênfase1 2 5 5" xfId="202"/>
    <cellStyle name="20% - Ênfase1 2 5 6" xfId="203"/>
    <cellStyle name="20% - Ênfase1 2 6" xfId="204"/>
    <cellStyle name="20% - Ênfase1 2 6 2" xfId="205"/>
    <cellStyle name="20% - Ênfase1 2 6 3" xfId="206"/>
    <cellStyle name="20% - Ênfase1 2 6 4" xfId="207"/>
    <cellStyle name="20% - Ênfase1 2 7" xfId="208"/>
    <cellStyle name="20% - Ênfase1 2 7 2" xfId="209"/>
    <cellStyle name="20% - Ênfase1 2 7 3" xfId="210"/>
    <cellStyle name="20% - Ênfase1 2 7 4" xfId="211"/>
    <cellStyle name="20% - Ênfase1 2 8" xfId="212"/>
    <cellStyle name="20% - Ênfase1 2 9" xfId="213"/>
    <cellStyle name="20% - Ênfase1 3" xfId="214"/>
    <cellStyle name="20% - Ênfase1 3 2" xfId="215"/>
    <cellStyle name="20% - Ênfase1 3 2 2" xfId="216"/>
    <cellStyle name="20% - Ênfase1 3 2 2 2" xfId="217"/>
    <cellStyle name="20% - Ênfase1 3 2 2 3" xfId="218"/>
    <cellStyle name="20% - Ênfase1 3 2 2 4" xfId="219"/>
    <cellStyle name="20% - Ênfase1 3 2 3" xfId="220"/>
    <cellStyle name="20% - Ênfase1 3 2 3 2" xfId="221"/>
    <cellStyle name="20% - Ênfase1 3 2 3 3" xfId="222"/>
    <cellStyle name="20% - Ênfase1 3 2 4" xfId="223"/>
    <cellStyle name="20% - Ênfase1 3 2 5" xfId="224"/>
    <cellStyle name="20% - Ênfase1 3 2 6" xfId="225"/>
    <cellStyle name="20% - Ênfase1 3 3" xfId="226"/>
    <cellStyle name="20% - Ênfase1 3 3 2" xfId="227"/>
    <cellStyle name="20% - Ênfase1 3 3 3" xfId="228"/>
    <cellStyle name="20% - Ênfase1 3 3 4" xfId="229"/>
    <cellStyle name="20% - Ênfase1 3 4" xfId="230"/>
    <cellStyle name="20% - Ênfase1 3 4 2" xfId="231"/>
    <cellStyle name="20% - Ênfase1 3 4 3" xfId="232"/>
    <cellStyle name="20% - Ênfase1 3 4 4" xfId="233"/>
    <cellStyle name="20% - Ênfase1 3 5" xfId="234"/>
    <cellStyle name="20% - Ênfase1 3 6" xfId="235"/>
    <cellStyle name="20% - Ênfase1 3 7" xfId="236"/>
    <cellStyle name="20% - Ênfase1 4" xfId="237"/>
    <cellStyle name="20% - Ênfase1 4 2" xfId="238"/>
    <cellStyle name="20% - Ênfase1 4 2 2" xfId="239"/>
    <cellStyle name="20% - Ênfase1 4 2 2 2" xfId="240"/>
    <cellStyle name="20% - Ênfase1 4 2 2 3" xfId="241"/>
    <cellStyle name="20% - Ênfase1 4 2 2 4" xfId="242"/>
    <cellStyle name="20% - Ênfase1 4 2 3" xfId="243"/>
    <cellStyle name="20% - Ênfase1 4 2 3 2" xfId="244"/>
    <cellStyle name="20% - Ênfase1 4 2 3 3" xfId="245"/>
    <cellStyle name="20% - Ênfase1 4 2 4" xfId="246"/>
    <cellStyle name="20% - Ênfase1 4 2 5" xfId="247"/>
    <cellStyle name="20% - Ênfase1 4 2 6" xfId="248"/>
    <cellStyle name="20% - Ênfase1 4 3" xfId="249"/>
    <cellStyle name="20% - Ênfase1 4 3 2" xfId="250"/>
    <cellStyle name="20% - Ênfase1 4 3 3" xfId="251"/>
    <cellStyle name="20% - Ênfase1 4 3 4" xfId="252"/>
    <cellStyle name="20% - Ênfase1 4 4" xfId="253"/>
    <cellStyle name="20% - Ênfase1 4 4 2" xfId="254"/>
    <cellStyle name="20% - Ênfase1 4 4 3" xfId="255"/>
    <cellStyle name="20% - Ênfase1 4 4 4" xfId="256"/>
    <cellStyle name="20% - Ênfase1 4 5" xfId="257"/>
    <cellStyle name="20% - Ênfase1 4 6" xfId="258"/>
    <cellStyle name="20% - Ênfase1 4 7" xfId="259"/>
    <cellStyle name="20% - Ênfase1 5" xfId="260"/>
    <cellStyle name="20% - Ênfase1 5 2" xfId="261"/>
    <cellStyle name="20% - Ênfase1 5 2 2" xfId="262"/>
    <cellStyle name="20% - Ênfase1 5 2 3" xfId="263"/>
    <cellStyle name="20% - Ênfase1 5 2 4" xfId="264"/>
    <cellStyle name="20% - Ênfase1 5 3" xfId="265"/>
    <cellStyle name="20% - Ênfase1 5 3 2" xfId="266"/>
    <cellStyle name="20% - Ênfase1 5 3 3" xfId="267"/>
    <cellStyle name="20% - Ênfase1 5 4" xfId="268"/>
    <cellStyle name="20% - Ênfase1 5 5" xfId="269"/>
    <cellStyle name="20% - Ênfase1 5 6" xfId="270"/>
    <cellStyle name="20% - Ênfase1 6" xfId="271"/>
    <cellStyle name="20% - Ênfase1 6 2" xfId="272"/>
    <cellStyle name="20% - Ênfase1 6 2 2" xfId="273"/>
    <cellStyle name="20% - Ênfase1 6 2 3" xfId="274"/>
    <cellStyle name="20% - Ênfase1 6 2 4" xfId="275"/>
    <cellStyle name="20% - Ênfase1 6 3" xfId="276"/>
    <cellStyle name="20% - Ênfase1 6 3 2" xfId="277"/>
    <cellStyle name="20% - Ênfase1 6 3 3" xfId="278"/>
    <cellStyle name="20% - Ênfase1 6 4" xfId="279"/>
    <cellStyle name="20% - Ênfase1 6 5" xfId="280"/>
    <cellStyle name="20% - Ênfase1 6 6" xfId="281"/>
    <cellStyle name="20% - Ênfase1 7" xfId="282"/>
    <cellStyle name="20% - Ênfase1 7 2" xfId="283"/>
    <cellStyle name="20% - Ênfase1 7 3" xfId="284"/>
    <cellStyle name="20% - Ênfase1 7 4" xfId="285"/>
    <cellStyle name="20% - Ênfase1 8" xfId="286"/>
    <cellStyle name="20% - Ênfase1 8 2" xfId="287"/>
    <cellStyle name="20% - Ênfase1 8 3" xfId="288"/>
    <cellStyle name="20% - Ênfase1 8 4" xfId="289"/>
    <cellStyle name="20% - Ênfase1 9" xfId="290"/>
    <cellStyle name="20% - Ênfase2 10" xfId="291"/>
    <cellStyle name="20% - Ênfase2 11" xfId="292"/>
    <cellStyle name="20% - Ênfase2 12" xfId="293"/>
    <cellStyle name="20% - Ênfase2 2" xfId="36"/>
    <cellStyle name="20% - Ênfase2 2 10" xfId="294"/>
    <cellStyle name="20% - Ênfase2 2 2" xfId="295"/>
    <cellStyle name="20% - Ênfase2 2 2 2" xfId="296"/>
    <cellStyle name="20% - Ênfase2 2 2 2 2" xfId="297"/>
    <cellStyle name="20% - Ênfase2 2 2 2 2 2" xfId="298"/>
    <cellStyle name="20% - Ênfase2 2 2 2 2 3" xfId="299"/>
    <cellStyle name="20% - Ênfase2 2 2 2 2 4" xfId="300"/>
    <cellStyle name="20% - Ênfase2 2 2 2 3" xfId="301"/>
    <cellStyle name="20% - Ênfase2 2 2 2 3 2" xfId="302"/>
    <cellStyle name="20% - Ênfase2 2 2 2 3 3" xfId="303"/>
    <cellStyle name="20% - Ênfase2 2 2 2 4" xfId="304"/>
    <cellStyle name="20% - Ênfase2 2 2 2 5" xfId="305"/>
    <cellStyle name="20% - Ênfase2 2 2 2 6" xfId="306"/>
    <cellStyle name="20% - Ênfase2 2 2 3" xfId="307"/>
    <cellStyle name="20% - Ênfase2 2 2 3 2" xfId="308"/>
    <cellStyle name="20% - Ênfase2 2 2 3 3" xfId="309"/>
    <cellStyle name="20% - Ênfase2 2 2 3 4" xfId="310"/>
    <cellStyle name="20% - Ênfase2 2 2 4" xfId="311"/>
    <cellStyle name="20% - Ênfase2 2 2 4 2" xfId="312"/>
    <cellStyle name="20% - Ênfase2 2 2 4 3" xfId="313"/>
    <cellStyle name="20% - Ênfase2 2 2 4 4" xfId="314"/>
    <cellStyle name="20% - Ênfase2 2 2 5" xfId="315"/>
    <cellStyle name="20% - Ênfase2 2 2 6" xfId="316"/>
    <cellStyle name="20% - Ênfase2 2 2 7" xfId="317"/>
    <cellStyle name="20% - Ênfase2 2 3" xfId="318"/>
    <cellStyle name="20% - Ênfase2 2 3 2" xfId="319"/>
    <cellStyle name="20% - Ênfase2 2 3 2 2" xfId="320"/>
    <cellStyle name="20% - Ênfase2 2 3 2 2 2" xfId="321"/>
    <cellStyle name="20% - Ênfase2 2 3 2 2 3" xfId="322"/>
    <cellStyle name="20% - Ênfase2 2 3 2 2 4" xfId="323"/>
    <cellStyle name="20% - Ênfase2 2 3 2 3" xfId="324"/>
    <cellStyle name="20% - Ênfase2 2 3 2 3 2" xfId="325"/>
    <cellStyle name="20% - Ênfase2 2 3 2 3 3" xfId="326"/>
    <cellStyle name="20% - Ênfase2 2 3 2 4" xfId="327"/>
    <cellStyle name="20% - Ênfase2 2 3 2 5" xfId="328"/>
    <cellStyle name="20% - Ênfase2 2 3 2 6" xfId="329"/>
    <cellStyle name="20% - Ênfase2 2 3 3" xfId="330"/>
    <cellStyle name="20% - Ênfase2 2 3 3 2" xfId="331"/>
    <cellStyle name="20% - Ênfase2 2 3 3 3" xfId="332"/>
    <cellStyle name="20% - Ênfase2 2 3 3 4" xfId="333"/>
    <cellStyle name="20% - Ênfase2 2 3 4" xfId="334"/>
    <cellStyle name="20% - Ênfase2 2 3 4 2" xfId="335"/>
    <cellStyle name="20% - Ênfase2 2 3 4 3" xfId="336"/>
    <cellStyle name="20% - Ênfase2 2 3 4 4" xfId="337"/>
    <cellStyle name="20% - Ênfase2 2 3 5" xfId="338"/>
    <cellStyle name="20% - Ênfase2 2 3 6" xfId="339"/>
    <cellStyle name="20% - Ênfase2 2 3 7" xfId="340"/>
    <cellStyle name="20% - Ênfase2 2 4" xfId="341"/>
    <cellStyle name="20% - Ênfase2 2 4 2" xfId="342"/>
    <cellStyle name="20% - Ênfase2 2 4 2 2" xfId="343"/>
    <cellStyle name="20% - Ênfase2 2 4 2 3" xfId="344"/>
    <cellStyle name="20% - Ênfase2 2 4 2 4" xfId="345"/>
    <cellStyle name="20% - Ênfase2 2 4 3" xfId="346"/>
    <cellStyle name="20% - Ênfase2 2 4 3 2" xfId="347"/>
    <cellStyle name="20% - Ênfase2 2 4 3 3" xfId="348"/>
    <cellStyle name="20% - Ênfase2 2 4 4" xfId="349"/>
    <cellStyle name="20% - Ênfase2 2 4 5" xfId="350"/>
    <cellStyle name="20% - Ênfase2 2 4 6" xfId="351"/>
    <cellStyle name="20% - Ênfase2 2 5" xfId="352"/>
    <cellStyle name="20% - Ênfase2 2 5 2" xfId="353"/>
    <cellStyle name="20% - Ênfase2 2 5 2 2" xfId="354"/>
    <cellStyle name="20% - Ênfase2 2 5 2 3" xfId="355"/>
    <cellStyle name="20% - Ênfase2 2 5 2 4" xfId="356"/>
    <cellStyle name="20% - Ênfase2 2 5 3" xfId="357"/>
    <cellStyle name="20% - Ênfase2 2 5 3 2" xfId="358"/>
    <cellStyle name="20% - Ênfase2 2 5 3 3" xfId="359"/>
    <cellStyle name="20% - Ênfase2 2 5 4" xfId="360"/>
    <cellStyle name="20% - Ênfase2 2 5 5" xfId="361"/>
    <cellStyle name="20% - Ênfase2 2 5 6" xfId="362"/>
    <cellStyle name="20% - Ênfase2 2 6" xfId="363"/>
    <cellStyle name="20% - Ênfase2 2 6 2" xfId="364"/>
    <cellStyle name="20% - Ênfase2 2 6 3" xfId="365"/>
    <cellStyle name="20% - Ênfase2 2 6 4" xfId="366"/>
    <cellStyle name="20% - Ênfase2 2 7" xfId="367"/>
    <cellStyle name="20% - Ênfase2 2 7 2" xfId="368"/>
    <cellStyle name="20% - Ênfase2 2 7 3" xfId="369"/>
    <cellStyle name="20% - Ênfase2 2 7 4" xfId="370"/>
    <cellStyle name="20% - Ênfase2 2 8" xfId="371"/>
    <cellStyle name="20% - Ênfase2 2 9" xfId="372"/>
    <cellStyle name="20% - Ênfase2 3" xfId="373"/>
    <cellStyle name="20% - Ênfase2 3 2" xfId="374"/>
    <cellStyle name="20% - Ênfase2 3 2 2" xfId="375"/>
    <cellStyle name="20% - Ênfase2 3 2 2 2" xfId="376"/>
    <cellStyle name="20% - Ênfase2 3 2 2 3" xfId="377"/>
    <cellStyle name="20% - Ênfase2 3 2 2 4" xfId="378"/>
    <cellStyle name="20% - Ênfase2 3 2 3" xfId="379"/>
    <cellStyle name="20% - Ênfase2 3 2 3 2" xfId="380"/>
    <cellStyle name="20% - Ênfase2 3 2 3 3" xfId="381"/>
    <cellStyle name="20% - Ênfase2 3 2 4" xfId="382"/>
    <cellStyle name="20% - Ênfase2 3 2 5" xfId="383"/>
    <cellStyle name="20% - Ênfase2 3 2 6" xfId="384"/>
    <cellStyle name="20% - Ênfase2 3 3" xfId="385"/>
    <cellStyle name="20% - Ênfase2 3 3 2" xfId="386"/>
    <cellStyle name="20% - Ênfase2 3 3 3" xfId="387"/>
    <cellStyle name="20% - Ênfase2 3 3 4" xfId="388"/>
    <cellStyle name="20% - Ênfase2 3 4" xfId="389"/>
    <cellStyle name="20% - Ênfase2 3 4 2" xfId="390"/>
    <cellStyle name="20% - Ênfase2 3 4 3" xfId="391"/>
    <cellStyle name="20% - Ênfase2 3 4 4" xfId="392"/>
    <cellStyle name="20% - Ênfase2 3 5" xfId="393"/>
    <cellStyle name="20% - Ênfase2 3 6" xfId="394"/>
    <cellStyle name="20% - Ênfase2 3 7" xfId="395"/>
    <cellStyle name="20% - Ênfase2 4" xfId="396"/>
    <cellStyle name="20% - Ênfase2 4 2" xfId="397"/>
    <cellStyle name="20% - Ênfase2 4 2 2" xfId="398"/>
    <cellStyle name="20% - Ênfase2 4 2 2 2" xfId="399"/>
    <cellStyle name="20% - Ênfase2 4 2 2 3" xfId="400"/>
    <cellStyle name="20% - Ênfase2 4 2 2 4" xfId="401"/>
    <cellStyle name="20% - Ênfase2 4 2 3" xfId="402"/>
    <cellStyle name="20% - Ênfase2 4 2 3 2" xfId="403"/>
    <cellStyle name="20% - Ênfase2 4 2 3 3" xfId="404"/>
    <cellStyle name="20% - Ênfase2 4 2 4" xfId="405"/>
    <cellStyle name="20% - Ênfase2 4 2 5" xfId="406"/>
    <cellStyle name="20% - Ênfase2 4 2 6" xfId="407"/>
    <cellStyle name="20% - Ênfase2 4 3" xfId="408"/>
    <cellStyle name="20% - Ênfase2 4 3 2" xfId="409"/>
    <cellStyle name="20% - Ênfase2 4 3 3" xfId="410"/>
    <cellStyle name="20% - Ênfase2 4 3 4" xfId="411"/>
    <cellStyle name="20% - Ênfase2 4 4" xfId="412"/>
    <cellStyle name="20% - Ênfase2 4 4 2" xfId="413"/>
    <cellStyle name="20% - Ênfase2 4 4 3" xfId="414"/>
    <cellStyle name="20% - Ênfase2 4 4 4" xfId="415"/>
    <cellStyle name="20% - Ênfase2 4 5" xfId="416"/>
    <cellStyle name="20% - Ênfase2 4 6" xfId="417"/>
    <cellStyle name="20% - Ênfase2 4 7" xfId="418"/>
    <cellStyle name="20% - Ênfase2 5" xfId="419"/>
    <cellStyle name="20% - Ênfase2 5 2" xfId="420"/>
    <cellStyle name="20% - Ênfase2 5 2 2" xfId="421"/>
    <cellStyle name="20% - Ênfase2 5 2 3" xfId="422"/>
    <cellStyle name="20% - Ênfase2 5 2 4" xfId="423"/>
    <cellStyle name="20% - Ênfase2 5 3" xfId="424"/>
    <cellStyle name="20% - Ênfase2 5 3 2" xfId="425"/>
    <cellStyle name="20% - Ênfase2 5 3 3" xfId="426"/>
    <cellStyle name="20% - Ênfase2 5 4" xfId="427"/>
    <cellStyle name="20% - Ênfase2 5 5" xfId="428"/>
    <cellStyle name="20% - Ênfase2 5 6" xfId="429"/>
    <cellStyle name="20% - Ênfase2 6" xfId="430"/>
    <cellStyle name="20% - Ênfase2 6 2" xfId="431"/>
    <cellStyle name="20% - Ênfase2 6 2 2" xfId="432"/>
    <cellStyle name="20% - Ênfase2 6 2 3" xfId="433"/>
    <cellStyle name="20% - Ênfase2 6 2 4" xfId="434"/>
    <cellStyle name="20% - Ênfase2 6 3" xfId="435"/>
    <cellStyle name="20% - Ênfase2 6 3 2" xfId="436"/>
    <cellStyle name="20% - Ênfase2 6 3 3" xfId="437"/>
    <cellStyle name="20% - Ênfase2 6 4" xfId="438"/>
    <cellStyle name="20% - Ênfase2 6 5" xfId="439"/>
    <cellStyle name="20% - Ênfase2 6 6" xfId="440"/>
    <cellStyle name="20% - Ênfase2 7" xfId="441"/>
    <cellStyle name="20% - Ênfase2 7 2" xfId="442"/>
    <cellStyle name="20% - Ênfase2 7 3" xfId="443"/>
    <cellStyle name="20% - Ênfase2 7 4" xfId="444"/>
    <cellStyle name="20% - Ênfase2 8" xfId="445"/>
    <cellStyle name="20% - Ênfase2 8 2" xfId="446"/>
    <cellStyle name="20% - Ênfase2 8 3" xfId="447"/>
    <cellStyle name="20% - Ênfase2 8 4" xfId="448"/>
    <cellStyle name="20% - Ênfase2 9" xfId="449"/>
    <cellStyle name="20% - Ênfase3 10" xfId="450"/>
    <cellStyle name="20% - Ênfase3 11" xfId="451"/>
    <cellStyle name="20% - Ênfase3 12" xfId="452"/>
    <cellStyle name="20% - Ênfase3 2" xfId="37"/>
    <cellStyle name="20% - Ênfase3 2 10" xfId="453"/>
    <cellStyle name="20% - Ênfase3 2 2" xfId="454"/>
    <cellStyle name="20% - Ênfase3 2 2 2" xfId="455"/>
    <cellStyle name="20% - Ênfase3 2 2 2 2" xfId="456"/>
    <cellStyle name="20% - Ênfase3 2 2 2 2 2" xfId="457"/>
    <cellStyle name="20% - Ênfase3 2 2 2 2 3" xfId="458"/>
    <cellStyle name="20% - Ênfase3 2 2 2 2 4" xfId="459"/>
    <cellStyle name="20% - Ênfase3 2 2 2 3" xfId="460"/>
    <cellStyle name="20% - Ênfase3 2 2 2 3 2" xfId="461"/>
    <cellStyle name="20% - Ênfase3 2 2 2 3 3" xfId="462"/>
    <cellStyle name="20% - Ênfase3 2 2 2 4" xfId="463"/>
    <cellStyle name="20% - Ênfase3 2 2 2 5" xfId="464"/>
    <cellStyle name="20% - Ênfase3 2 2 2 6" xfId="465"/>
    <cellStyle name="20% - Ênfase3 2 2 3" xfId="466"/>
    <cellStyle name="20% - Ênfase3 2 2 3 2" xfId="467"/>
    <cellStyle name="20% - Ênfase3 2 2 3 3" xfId="468"/>
    <cellStyle name="20% - Ênfase3 2 2 3 4" xfId="469"/>
    <cellStyle name="20% - Ênfase3 2 2 4" xfId="470"/>
    <cellStyle name="20% - Ênfase3 2 2 4 2" xfId="471"/>
    <cellStyle name="20% - Ênfase3 2 2 4 3" xfId="472"/>
    <cellStyle name="20% - Ênfase3 2 2 4 4" xfId="473"/>
    <cellStyle name="20% - Ênfase3 2 2 5" xfId="474"/>
    <cellStyle name="20% - Ênfase3 2 2 6" xfId="475"/>
    <cellStyle name="20% - Ênfase3 2 2 7" xfId="476"/>
    <cellStyle name="20% - Ênfase3 2 3" xfId="477"/>
    <cellStyle name="20% - Ênfase3 2 3 2" xfId="478"/>
    <cellStyle name="20% - Ênfase3 2 3 2 2" xfId="479"/>
    <cellStyle name="20% - Ênfase3 2 3 2 2 2" xfId="480"/>
    <cellStyle name="20% - Ênfase3 2 3 2 2 3" xfId="481"/>
    <cellStyle name="20% - Ênfase3 2 3 2 2 4" xfId="482"/>
    <cellStyle name="20% - Ênfase3 2 3 2 3" xfId="483"/>
    <cellStyle name="20% - Ênfase3 2 3 2 3 2" xfId="484"/>
    <cellStyle name="20% - Ênfase3 2 3 2 3 3" xfId="485"/>
    <cellStyle name="20% - Ênfase3 2 3 2 4" xfId="486"/>
    <cellStyle name="20% - Ênfase3 2 3 2 5" xfId="487"/>
    <cellStyle name="20% - Ênfase3 2 3 2 6" xfId="488"/>
    <cellStyle name="20% - Ênfase3 2 3 3" xfId="489"/>
    <cellStyle name="20% - Ênfase3 2 3 3 2" xfId="490"/>
    <cellStyle name="20% - Ênfase3 2 3 3 3" xfId="491"/>
    <cellStyle name="20% - Ênfase3 2 3 3 4" xfId="492"/>
    <cellStyle name="20% - Ênfase3 2 3 4" xfId="493"/>
    <cellStyle name="20% - Ênfase3 2 3 4 2" xfId="494"/>
    <cellStyle name="20% - Ênfase3 2 3 4 3" xfId="495"/>
    <cellStyle name="20% - Ênfase3 2 3 4 4" xfId="496"/>
    <cellStyle name="20% - Ênfase3 2 3 5" xfId="497"/>
    <cellStyle name="20% - Ênfase3 2 3 6" xfId="498"/>
    <cellStyle name="20% - Ênfase3 2 3 7" xfId="499"/>
    <cellStyle name="20% - Ênfase3 2 4" xfId="500"/>
    <cellStyle name="20% - Ênfase3 2 4 2" xfId="501"/>
    <cellStyle name="20% - Ênfase3 2 4 2 2" xfId="502"/>
    <cellStyle name="20% - Ênfase3 2 4 2 3" xfId="503"/>
    <cellStyle name="20% - Ênfase3 2 4 2 4" xfId="504"/>
    <cellStyle name="20% - Ênfase3 2 4 3" xfId="505"/>
    <cellStyle name="20% - Ênfase3 2 4 3 2" xfId="506"/>
    <cellStyle name="20% - Ênfase3 2 4 3 3" xfId="507"/>
    <cellStyle name="20% - Ênfase3 2 4 4" xfId="508"/>
    <cellStyle name="20% - Ênfase3 2 4 5" xfId="509"/>
    <cellStyle name="20% - Ênfase3 2 4 6" xfId="510"/>
    <cellStyle name="20% - Ênfase3 2 5" xfId="511"/>
    <cellStyle name="20% - Ênfase3 2 5 2" xfId="512"/>
    <cellStyle name="20% - Ênfase3 2 5 2 2" xfId="513"/>
    <cellStyle name="20% - Ênfase3 2 5 2 3" xfId="514"/>
    <cellStyle name="20% - Ênfase3 2 5 2 4" xfId="515"/>
    <cellStyle name="20% - Ênfase3 2 5 3" xfId="516"/>
    <cellStyle name="20% - Ênfase3 2 5 3 2" xfId="517"/>
    <cellStyle name="20% - Ênfase3 2 5 3 3" xfId="518"/>
    <cellStyle name="20% - Ênfase3 2 5 4" xfId="519"/>
    <cellStyle name="20% - Ênfase3 2 5 5" xfId="520"/>
    <cellStyle name="20% - Ênfase3 2 5 6" xfId="521"/>
    <cellStyle name="20% - Ênfase3 2 6" xfId="522"/>
    <cellStyle name="20% - Ênfase3 2 6 2" xfId="523"/>
    <cellStyle name="20% - Ênfase3 2 6 3" xfId="524"/>
    <cellStyle name="20% - Ênfase3 2 6 4" xfId="525"/>
    <cellStyle name="20% - Ênfase3 2 7" xfId="526"/>
    <cellStyle name="20% - Ênfase3 2 7 2" xfId="527"/>
    <cellStyle name="20% - Ênfase3 2 7 3" xfId="528"/>
    <cellStyle name="20% - Ênfase3 2 7 4" xfId="529"/>
    <cellStyle name="20% - Ênfase3 2 8" xfId="530"/>
    <cellStyle name="20% - Ênfase3 2 9" xfId="531"/>
    <cellStyle name="20% - Ênfase3 3" xfId="532"/>
    <cellStyle name="20% - Ênfase3 3 2" xfId="533"/>
    <cellStyle name="20% - Ênfase3 3 2 2" xfId="534"/>
    <cellStyle name="20% - Ênfase3 3 2 2 2" xfId="535"/>
    <cellStyle name="20% - Ênfase3 3 2 2 3" xfId="536"/>
    <cellStyle name="20% - Ênfase3 3 2 2 4" xfId="537"/>
    <cellStyle name="20% - Ênfase3 3 2 3" xfId="538"/>
    <cellStyle name="20% - Ênfase3 3 2 3 2" xfId="539"/>
    <cellStyle name="20% - Ênfase3 3 2 3 3" xfId="540"/>
    <cellStyle name="20% - Ênfase3 3 2 4" xfId="541"/>
    <cellStyle name="20% - Ênfase3 3 2 5" xfId="542"/>
    <cellStyle name="20% - Ênfase3 3 2 6" xfId="543"/>
    <cellStyle name="20% - Ênfase3 3 3" xfId="544"/>
    <cellStyle name="20% - Ênfase3 3 3 2" xfId="545"/>
    <cellStyle name="20% - Ênfase3 3 3 3" xfId="546"/>
    <cellStyle name="20% - Ênfase3 3 3 4" xfId="547"/>
    <cellStyle name="20% - Ênfase3 3 4" xfId="548"/>
    <cellStyle name="20% - Ênfase3 3 4 2" xfId="549"/>
    <cellStyle name="20% - Ênfase3 3 4 3" xfId="550"/>
    <cellStyle name="20% - Ênfase3 3 4 4" xfId="551"/>
    <cellStyle name="20% - Ênfase3 3 5" xfId="552"/>
    <cellStyle name="20% - Ênfase3 3 6" xfId="553"/>
    <cellStyle name="20% - Ênfase3 3 7" xfId="554"/>
    <cellStyle name="20% - Ênfase3 4" xfId="555"/>
    <cellStyle name="20% - Ênfase3 4 2" xfId="556"/>
    <cellStyle name="20% - Ênfase3 4 2 2" xfId="557"/>
    <cellStyle name="20% - Ênfase3 4 2 2 2" xfId="558"/>
    <cellStyle name="20% - Ênfase3 4 2 2 3" xfId="559"/>
    <cellStyle name="20% - Ênfase3 4 2 2 4" xfId="560"/>
    <cellStyle name="20% - Ênfase3 4 2 3" xfId="561"/>
    <cellStyle name="20% - Ênfase3 4 2 3 2" xfId="562"/>
    <cellStyle name="20% - Ênfase3 4 2 3 3" xfId="563"/>
    <cellStyle name="20% - Ênfase3 4 2 4" xfId="564"/>
    <cellStyle name="20% - Ênfase3 4 2 5" xfId="565"/>
    <cellStyle name="20% - Ênfase3 4 2 6" xfId="566"/>
    <cellStyle name="20% - Ênfase3 4 3" xfId="567"/>
    <cellStyle name="20% - Ênfase3 4 3 2" xfId="568"/>
    <cellStyle name="20% - Ênfase3 4 3 3" xfId="569"/>
    <cellStyle name="20% - Ênfase3 4 3 4" xfId="570"/>
    <cellStyle name="20% - Ênfase3 4 4" xfId="571"/>
    <cellStyle name="20% - Ênfase3 4 4 2" xfId="572"/>
    <cellStyle name="20% - Ênfase3 4 4 3" xfId="573"/>
    <cellStyle name="20% - Ênfase3 4 4 4" xfId="574"/>
    <cellStyle name="20% - Ênfase3 4 5" xfId="575"/>
    <cellStyle name="20% - Ênfase3 4 6" xfId="576"/>
    <cellStyle name="20% - Ênfase3 4 7" xfId="577"/>
    <cellStyle name="20% - Ênfase3 5" xfId="578"/>
    <cellStyle name="20% - Ênfase3 5 2" xfId="579"/>
    <cellStyle name="20% - Ênfase3 5 2 2" xfId="580"/>
    <cellStyle name="20% - Ênfase3 5 2 3" xfId="581"/>
    <cellStyle name="20% - Ênfase3 5 2 4" xfId="582"/>
    <cellStyle name="20% - Ênfase3 5 3" xfId="583"/>
    <cellStyle name="20% - Ênfase3 5 3 2" xfId="584"/>
    <cellStyle name="20% - Ênfase3 5 3 3" xfId="585"/>
    <cellStyle name="20% - Ênfase3 5 4" xfId="586"/>
    <cellStyle name="20% - Ênfase3 5 5" xfId="587"/>
    <cellStyle name="20% - Ênfase3 5 6" xfId="588"/>
    <cellStyle name="20% - Ênfase3 6" xfId="589"/>
    <cellStyle name="20% - Ênfase3 6 2" xfId="590"/>
    <cellStyle name="20% - Ênfase3 6 2 2" xfId="591"/>
    <cellStyle name="20% - Ênfase3 6 2 3" xfId="592"/>
    <cellStyle name="20% - Ênfase3 6 2 4" xfId="593"/>
    <cellStyle name="20% - Ênfase3 6 3" xfId="594"/>
    <cellStyle name="20% - Ênfase3 6 3 2" xfId="595"/>
    <cellStyle name="20% - Ênfase3 6 3 3" xfId="596"/>
    <cellStyle name="20% - Ênfase3 6 4" xfId="597"/>
    <cellStyle name="20% - Ênfase3 6 5" xfId="598"/>
    <cellStyle name="20% - Ênfase3 6 6" xfId="599"/>
    <cellStyle name="20% - Ênfase3 7" xfId="600"/>
    <cellStyle name="20% - Ênfase3 7 2" xfId="601"/>
    <cellStyle name="20% - Ênfase3 7 3" xfId="602"/>
    <cellStyle name="20% - Ênfase3 7 4" xfId="603"/>
    <cellStyle name="20% - Ênfase3 8" xfId="604"/>
    <cellStyle name="20% - Ênfase3 8 2" xfId="605"/>
    <cellStyle name="20% - Ênfase3 8 3" xfId="606"/>
    <cellStyle name="20% - Ênfase3 8 4" xfId="607"/>
    <cellStyle name="20% - Ênfase3 9" xfId="608"/>
    <cellStyle name="20% - Ênfase4 10" xfId="609"/>
    <cellStyle name="20% - Ênfase4 11" xfId="610"/>
    <cellStyle name="20% - Ênfase4 12" xfId="611"/>
    <cellStyle name="20% - Ênfase4 2" xfId="38"/>
    <cellStyle name="20% - Ênfase4 2 10" xfId="612"/>
    <cellStyle name="20% - Ênfase4 2 2" xfId="613"/>
    <cellStyle name="20% - Ênfase4 2 2 2" xfId="614"/>
    <cellStyle name="20% - Ênfase4 2 2 2 2" xfId="615"/>
    <cellStyle name="20% - Ênfase4 2 2 2 2 2" xfId="616"/>
    <cellStyle name="20% - Ênfase4 2 2 2 2 3" xfId="617"/>
    <cellStyle name="20% - Ênfase4 2 2 2 2 4" xfId="618"/>
    <cellStyle name="20% - Ênfase4 2 2 2 3" xfId="619"/>
    <cellStyle name="20% - Ênfase4 2 2 2 3 2" xfId="620"/>
    <cellStyle name="20% - Ênfase4 2 2 2 3 3" xfId="621"/>
    <cellStyle name="20% - Ênfase4 2 2 2 4" xfId="622"/>
    <cellStyle name="20% - Ênfase4 2 2 2 5" xfId="623"/>
    <cellStyle name="20% - Ênfase4 2 2 2 6" xfId="624"/>
    <cellStyle name="20% - Ênfase4 2 2 3" xfId="625"/>
    <cellStyle name="20% - Ênfase4 2 2 3 2" xfId="626"/>
    <cellStyle name="20% - Ênfase4 2 2 3 3" xfId="627"/>
    <cellStyle name="20% - Ênfase4 2 2 3 4" xfId="628"/>
    <cellStyle name="20% - Ênfase4 2 2 4" xfId="629"/>
    <cellStyle name="20% - Ênfase4 2 2 4 2" xfId="630"/>
    <cellStyle name="20% - Ênfase4 2 2 4 3" xfId="631"/>
    <cellStyle name="20% - Ênfase4 2 2 4 4" xfId="632"/>
    <cellStyle name="20% - Ênfase4 2 2 5" xfId="633"/>
    <cellStyle name="20% - Ênfase4 2 2 6" xfId="634"/>
    <cellStyle name="20% - Ênfase4 2 2 7" xfId="635"/>
    <cellStyle name="20% - Ênfase4 2 3" xfId="636"/>
    <cellStyle name="20% - Ênfase4 2 3 2" xfId="637"/>
    <cellStyle name="20% - Ênfase4 2 3 2 2" xfId="638"/>
    <cellStyle name="20% - Ênfase4 2 3 2 2 2" xfId="639"/>
    <cellStyle name="20% - Ênfase4 2 3 2 2 3" xfId="640"/>
    <cellStyle name="20% - Ênfase4 2 3 2 2 4" xfId="641"/>
    <cellStyle name="20% - Ênfase4 2 3 2 3" xfId="642"/>
    <cellStyle name="20% - Ênfase4 2 3 2 3 2" xfId="643"/>
    <cellStyle name="20% - Ênfase4 2 3 2 3 3" xfId="644"/>
    <cellStyle name="20% - Ênfase4 2 3 2 4" xfId="645"/>
    <cellStyle name="20% - Ênfase4 2 3 2 5" xfId="646"/>
    <cellStyle name="20% - Ênfase4 2 3 2 6" xfId="647"/>
    <cellStyle name="20% - Ênfase4 2 3 3" xfId="648"/>
    <cellStyle name="20% - Ênfase4 2 3 3 2" xfId="649"/>
    <cellStyle name="20% - Ênfase4 2 3 3 3" xfId="650"/>
    <cellStyle name="20% - Ênfase4 2 3 3 4" xfId="651"/>
    <cellStyle name="20% - Ênfase4 2 3 4" xfId="652"/>
    <cellStyle name="20% - Ênfase4 2 3 4 2" xfId="653"/>
    <cellStyle name="20% - Ênfase4 2 3 4 3" xfId="654"/>
    <cellStyle name="20% - Ênfase4 2 3 4 4" xfId="655"/>
    <cellStyle name="20% - Ênfase4 2 3 5" xfId="656"/>
    <cellStyle name="20% - Ênfase4 2 3 6" xfId="657"/>
    <cellStyle name="20% - Ênfase4 2 3 7" xfId="658"/>
    <cellStyle name="20% - Ênfase4 2 4" xfId="659"/>
    <cellStyle name="20% - Ênfase4 2 4 2" xfId="660"/>
    <cellStyle name="20% - Ênfase4 2 4 2 2" xfId="661"/>
    <cellStyle name="20% - Ênfase4 2 4 2 3" xfId="662"/>
    <cellStyle name="20% - Ênfase4 2 4 2 4" xfId="663"/>
    <cellStyle name="20% - Ênfase4 2 4 3" xfId="664"/>
    <cellStyle name="20% - Ênfase4 2 4 3 2" xfId="665"/>
    <cellStyle name="20% - Ênfase4 2 4 3 3" xfId="666"/>
    <cellStyle name="20% - Ênfase4 2 4 4" xfId="667"/>
    <cellStyle name="20% - Ênfase4 2 4 5" xfId="668"/>
    <cellStyle name="20% - Ênfase4 2 4 6" xfId="669"/>
    <cellStyle name="20% - Ênfase4 2 5" xfId="670"/>
    <cellStyle name="20% - Ênfase4 2 5 2" xfId="671"/>
    <cellStyle name="20% - Ênfase4 2 5 2 2" xfId="672"/>
    <cellStyle name="20% - Ênfase4 2 5 2 3" xfId="673"/>
    <cellStyle name="20% - Ênfase4 2 5 2 4" xfId="674"/>
    <cellStyle name="20% - Ênfase4 2 5 3" xfId="675"/>
    <cellStyle name="20% - Ênfase4 2 5 3 2" xfId="676"/>
    <cellStyle name="20% - Ênfase4 2 5 3 3" xfId="677"/>
    <cellStyle name="20% - Ênfase4 2 5 4" xfId="678"/>
    <cellStyle name="20% - Ênfase4 2 5 5" xfId="679"/>
    <cellStyle name="20% - Ênfase4 2 5 6" xfId="680"/>
    <cellStyle name="20% - Ênfase4 2 6" xfId="681"/>
    <cellStyle name="20% - Ênfase4 2 6 2" xfId="682"/>
    <cellStyle name="20% - Ênfase4 2 6 3" xfId="683"/>
    <cellStyle name="20% - Ênfase4 2 6 4" xfId="684"/>
    <cellStyle name="20% - Ênfase4 2 7" xfId="685"/>
    <cellStyle name="20% - Ênfase4 2 7 2" xfId="686"/>
    <cellStyle name="20% - Ênfase4 2 7 3" xfId="687"/>
    <cellStyle name="20% - Ênfase4 2 7 4" xfId="688"/>
    <cellStyle name="20% - Ênfase4 2 8" xfId="689"/>
    <cellStyle name="20% - Ênfase4 2 9" xfId="690"/>
    <cellStyle name="20% - Ênfase4 3" xfId="691"/>
    <cellStyle name="20% - Ênfase4 3 2" xfId="692"/>
    <cellStyle name="20% - Ênfase4 3 2 2" xfId="693"/>
    <cellStyle name="20% - Ênfase4 3 2 2 2" xfId="694"/>
    <cellStyle name="20% - Ênfase4 3 2 2 3" xfId="695"/>
    <cellStyle name="20% - Ênfase4 3 2 2 4" xfId="696"/>
    <cellStyle name="20% - Ênfase4 3 2 3" xfId="697"/>
    <cellStyle name="20% - Ênfase4 3 2 3 2" xfId="698"/>
    <cellStyle name="20% - Ênfase4 3 2 3 3" xfId="699"/>
    <cellStyle name="20% - Ênfase4 3 2 4" xfId="700"/>
    <cellStyle name="20% - Ênfase4 3 2 5" xfId="701"/>
    <cellStyle name="20% - Ênfase4 3 2 6" xfId="702"/>
    <cellStyle name="20% - Ênfase4 3 3" xfId="703"/>
    <cellStyle name="20% - Ênfase4 3 3 2" xfId="704"/>
    <cellStyle name="20% - Ênfase4 3 3 3" xfId="705"/>
    <cellStyle name="20% - Ênfase4 3 3 4" xfId="706"/>
    <cellStyle name="20% - Ênfase4 3 4" xfId="707"/>
    <cellStyle name="20% - Ênfase4 3 4 2" xfId="708"/>
    <cellStyle name="20% - Ênfase4 3 4 3" xfId="709"/>
    <cellStyle name="20% - Ênfase4 3 4 4" xfId="710"/>
    <cellStyle name="20% - Ênfase4 3 5" xfId="711"/>
    <cellStyle name="20% - Ênfase4 3 6" xfId="712"/>
    <cellStyle name="20% - Ênfase4 3 7" xfId="713"/>
    <cellStyle name="20% - Ênfase4 4" xfId="714"/>
    <cellStyle name="20% - Ênfase4 4 2" xfId="715"/>
    <cellStyle name="20% - Ênfase4 4 2 2" xfId="716"/>
    <cellStyle name="20% - Ênfase4 4 2 2 2" xfId="717"/>
    <cellStyle name="20% - Ênfase4 4 2 2 3" xfId="718"/>
    <cellStyle name="20% - Ênfase4 4 2 2 4" xfId="719"/>
    <cellStyle name="20% - Ênfase4 4 2 3" xfId="720"/>
    <cellStyle name="20% - Ênfase4 4 2 3 2" xfId="721"/>
    <cellStyle name="20% - Ênfase4 4 2 3 3" xfId="722"/>
    <cellStyle name="20% - Ênfase4 4 2 4" xfId="723"/>
    <cellStyle name="20% - Ênfase4 4 2 5" xfId="724"/>
    <cellStyle name="20% - Ênfase4 4 2 6" xfId="725"/>
    <cellStyle name="20% - Ênfase4 4 3" xfId="726"/>
    <cellStyle name="20% - Ênfase4 4 3 2" xfId="727"/>
    <cellStyle name="20% - Ênfase4 4 3 3" xfId="728"/>
    <cellStyle name="20% - Ênfase4 4 3 4" xfId="729"/>
    <cellStyle name="20% - Ênfase4 4 4" xfId="730"/>
    <cellStyle name="20% - Ênfase4 4 4 2" xfId="731"/>
    <cellStyle name="20% - Ênfase4 4 4 3" xfId="732"/>
    <cellStyle name="20% - Ênfase4 4 4 4" xfId="733"/>
    <cellStyle name="20% - Ênfase4 4 5" xfId="734"/>
    <cellStyle name="20% - Ênfase4 4 6" xfId="735"/>
    <cellStyle name="20% - Ênfase4 4 7" xfId="736"/>
    <cellStyle name="20% - Ênfase4 5" xfId="737"/>
    <cellStyle name="20% - Ênfase4 5 2" xfId="738"/>
    <cellStyle name="20% - Ênfase4 5 2 2" xfId="739"/>
    <cellStyle name="20% - Ênfase4 5 2 3" xfId="740"/>
    <cellStyle name="20% - Ênfase4 5 2 4" xfId="741"/>
    <cellStyle name="20% - Ênfase4 5 3" xfId="742"/>
    <cellStyle name="20% - Ênfase4 5 3 2" xfId="743"/>
    <cellStyle name="20% - Ênfase4 5 3 3" xfId="744"/>
    <cellStyle name="20% - Ênfase4 5 4" xfId="745"/>
    <cellStyle name="20% - Ênfase4 5 5" xfId="746"/>
    <cellStyle name="20% - Ênfase4 5 6" xfId="747"/>
    <cellStyle name="20% - Ênfase4 6" xfId="748"/>
    <cellStyle name="20% - Ênfase4 6 2" xfId="749"/>
    <cellStyle name="20% - Ênfase4 6 2 2" xfId="750"/>
    <cellStyle name="20% - Ênfase4 6 2 3" xfId="751"/>
    <cellStyle name="20% - Ênfase4 6 2 4" xfId="752"/>
    <cellStyle name="20% - Ênfase4 6 3" xfId="753"/>
    <cellStyle name="20% - Ênfase4 6 3 2" xfId="754"/>
    <cellStyle name="20% - Ênfase4 6 3 3" xfId="755"/>
    <cellStyle name="20% - Ênfase4 6 4" xfId="756"/>
    <cellStyle name="20% - Ênfase4 6 5" xfId="757"/>
    <cellStyle name="20% - Ênfase4 6 6" xfId="758"/>
    <cellStyle name="20% - Ênfase4 7" xfId="759"/>
    <cellStyle name="20% - Ênfase4 7 2" xfId="760"/>
    <cellStyle name="20% - Ênfase4 7 3" xfId="761"/>
    <cellStyle name="20% - Ênfase4 7 4" xfId="762"/>
    <cellStyle name="20% - Ênfase4 8" xfId="763"/>
    <cellStyle name="20% - Ênfase4 8 2" xfId="764"/>
    <cellStyle name="20% - Ênfase4 8 3" xfId="765"/>
    <cellStyle name="20% - Ênfase4 8 4" xfId="766"/>
    <cellStyle name="20% - Ênfase4 9" xfId="767"/>
    <cellStyle name="20% - Ênfase5 10" xfId="768"/>
    <cellStyle name="20% - Ênfase5 11" xfId="769"/>
    <cellStyle name="20% - Ênfase5 12" xfId="770"/>
    <cellStyle name="20% - Ênfase5 2" xfId="39"/>
    <cellStyle name="20% - Ênfase5 2 10" xfId="771"/>
    <cellStyle name="20% - Ênfase5 2 2" xfId="772"/>
    <cellStyle name="20% - Ênfase5 2 2 2" xfId="773"/>
    <cellStyle name="20% - Ênfase5 2 2 2 2" xfId="774"/>
    <cellStyle name="20% - Ênfase5 2 2 2 2 2" xfId="775"/>
    <cellStyle name="20% - Ênfase5 2 2 2 2 3" xfId="776"/>
    <cellStyle name="20% - Ênfase5 2 2 2 2 4" xfId="777"/>
    <cellStyle name="20% - Ênfase5 2 2 2 3" xfId="778"/>
    <cellStyle name="20% - Ênfase5 2 2 2 3 2" xfId="779"/>
    <cellStyle name="20% - Ênfase5 2 2 2 3 3" xfId="780"/>
    <cellStyle name="20% - Ênfase5 2 2 2 4" xfId="781"/>
    <cellStyle name="20% - Ênfase5 2 2 2 5" xfId="782"/>
    <cellStyle name="20% - Ênfase5 2 2 2 6" xfId="783"/>
    <cellStyle name="20% - Ênfase5 2 2 3" xfId="784"/>
    <cellStyle name="20% - Ênfase5 2 2 3 2" xfId="785"/>
    <cellStyle name="20% - Ênfase5 2 2 3 3" xfId="786"/>
    <cellStyle name="20% - Ênfase5 2 2 3 4" xfId="787"/>
    <cellStyle name="20% - Ênfase5 2 2 4" xfId="788"/>
    <cellStyle name="20% - Ênfase5 2 2 4 2" xfId="789"/>
    <cellStyle name="20% - Ênfase5 2 2 4 3" xfId="790"/>
    <cellStyle name="20% - Ênfase5 2 2 4 4" xfId="791"/>
    <cellStyle name="20% - Ênfase5 2 2 5" xfId="792"/>
    <cellStyle name="20% - Ênfase5 2 2 6" xfId="793"/>
    <cellStyle name="20% - Ênfase5 2 2 7" xfId="794"/>
    <cellStyle name="20% - Ênfase5 2 3" xfId="795"/>
    <cellStyle name="20% - Ênfase5 2 3 2" xfId="796"/>
    <cellStyle name="20% - Ênfase5 2 3 2 2" xfId="797"/>
    <cellStyle name="20% - Ênfase5 2 3 2 2 2" xfId="798"/>
    <cellStyle name="20% - Ênfase5 2 3 2 2 3" xfId="799"/>
    <cellStyle name="20% - Ênfase5 2 3 2 2 4" xfId="800"/>
    <cellStyle name="20% - Ênfase5 2 3 2 3" xfId="801"/>
    <cellStyle name="20% - Ênfase5 2 3 2 3 2" xfId="802"/>
    <cellStyle name="20% - Ênfase5 2 3 2 3 3" xfId="803"/>
    <cellStyle name="20% - Ênfase5 2 3 2 4" xfId="804"/>
    <cellStyle name="20% - Ênfase5 2 3 2 5" xfId="805"/>
    <cellStyle name="20% - Ênfase5 2 3 2 6" xfId="806"/>
    <cellStyle name="20% - Ênfase5 2 3 3" xfId="807"/>
    <cellStyle name="20% - Ênfase5 2 3 3 2" xfId="808"/>
    <cellStyle name="20% - Ênfase5 2 3 3 3" xfId="809"/>
    <cellStyle name="20% - Ênfase5 2 3 3 4" xfId="810"/>
    <cellStyle name="20% - Ênfase5 2 3 4" xfId="811"/>
    <cellStyle name="20% - Ênfase5 2 3 4 2" xfId="812"/>
    <cellStyle name="20% - Ênfase5 2 3 4 3" xfId="813"/>
    <cellStyle name="20% - Ênfase5 2 3 4 4" xfId="814"/>
    <cellStyle name="20% - Ênfase5 2 3 5" xfId="815"/>
    <cellStyle name="20% - Ênfase5 2 3 6" xfId="816"/>
    <cellStyle name="20% - Ênfase5 2 3 7" xfId="817"/>
    <cellStyle name="20% - Ênfase5 2 4" xfId="818"/>
    <cellStyle name="20% - Ênfase5 2 4 2" xfId="819"/>
    <cellStyle name="20% - Ênfase5 2 4 2 2" xfId="820"/>
    <cellStyle name="20% - Ênfase5 2 4 2 3" xfId="821"/>
    <cellStyle name="20% - Ênfase5 2 4 2 4" xfId="822"/>
    <cellStyle name="20% - Ênfase5 2 4 3" xfId="823"/>
    <cellStyle name="20% - Ênfase5 2 4 3 2" xfId="824"/>
    <cellStyle name="20% - Ênfase5 2 4 3 3" xfId="825"/>
    <cellStyle name="20% - Ênfase5 2 4 4" xfId="826"/>
    <cellStyle name="20% - Ênfase5 2 4 5" xfId="827"/>
    <cellStyle name="20% - Ênfase5 2 4 6" xfId="828"/>
    <cellStyle name="20% - Ênfase5 2 5" xfId="829"/>
    <cellStyle name="20% - Ênfase5 2 5 2" xfId="830"/>
    <cellStyle name="20% - Ênfase5 2 5 2 2" xfId="831"/>
    <cellStyle name="20% - Ênfase5 2 5 2 3" xfId="832"/>
    <cellStyle name="20% - Ênfase5 2 5 2 4" xfId="833"/>
    <cellStyle name="20% - Ênfase5 2 5 3" xfId="834"/>
    <cellStyle name="20% - Ênfase5 2 5 3 2" xfId="835"/>
    <cellStyle name="20% - Ênfase5 2 5 3 3" xfId="836"/>
    <cellStyle name="20% - Ênfase5 2 5 4" xfId="837"/>
    <cellStyle name="20% - Ênfase5 2 5 5" xfId="838"/>
    <cellStyle name="20% - Ênfase5 2 5 6" xfId="839"/>
    <cellStyle name="20% - Ênfase5 2 6" xfId="840"/>
    <cellStyle name="20% - Ênfase5 2 6 2" xfId="841"/>
    <cellStyle name="20% - Ênfase5 2 6 3" xfId="842"/>
    <cellStyle name="20% - Ênfase5 2 6 4" xfId="843"/>
    <cellStyle name="20% - Ênfase5 2 7" xfId="844"/>
    <cellStyle name="20% - Ênfase5 2 7 2" xfId="845"/>
    <cellStyle name="20% - Ênfase5 2 7 3" xfId="846"/>
    <cellStyle name="20% - Ênfase5 2 7 4" xfId="847"/>
    <cellStyle name="20% - Ênfase5 2 8" xfId="848"/>
    <cellStyle name="20% - Ênfase5 2 9" xfId="849"/>
    <cellStyle name="20% - Ênfase5 3" xfId="850"/>
    <cellStyle name="20% - Ênfase5 3 2" xfId="851"/>
    <cellStyle name="20% - Ênfase5 3 2 2" xfId="852"/>
    <cellStyle name="20% - Ênfase5 3 2 2 2" xfId="853"/>
    <cellStyle name="20% - Ênfase5 3 2 2 3" xfId="854"/>
    <cellStyle name="20% - Ênfase5 3 2 2 4" xfId="855"/>
    <cellStyle name="20% - Ênfase5 3 2 3" xfId="856"/>
    <cellStyle name="20% - Ênfase5 3 2 3 2" xfId="857"/>
    <cellStyle name="20% - Ênfase5 3 2 3 3" xfId="858"/>
    <cellStyle name="20% - Ênfase5 3 2 4" xfId="859"/>
    <cellStyle name="20% - Ênfase5 3 2 5" xfId="860"/>
    <cellStyle name="20% - Ênfase5 3 2 6" xfId="861"/>
    <cellStyle name="20% - Ênfase5 3 3" xfId="862"/>
    <cellStyle name="20% - Ênfase5 3 3 2" xfId="863"/>
    <cellStyle name="20% - Ênfase5 3 3 3" xfId="864"/>
    <cellStyle name="20% - Ênfase5 3 3 4" xfId="865"/>
    <cellStyle name="20% - Ênfase5 3 4" xfId="866"/>
    <cellStyle name="20% - Ênfase5 3 4 2" xfId="867"/>
    <cellStyle name="20% - Ênfase5 3 4 3" xfId="868"/>
    <cellStyle name="20% - Ênfase5 3 4 4" xfId="869"/>
    <cellStyle name="20% - Ênfase5 3 5" xfId="870"/>
    <cellStyle name="20% - Ênfase5 3 6" xfId="871"/>
    <cellStyle name="20% - Ênfase5 3 7" xfId="872"/>
    <cellStyle name="20% - Ênfase5 4" xfId="873"/>
    <cellStyle name="20% - Ênfase5 4 2" xfId="874"/>
    <cellStyle name="20% - Ênfase5 4 2 2" xfId="875"/>
    <cellStyle name="20% - Ênfase5 4 2 2 2" xfId="876"/>
    <cellStyle name="20% - Ênfase5 4 2 2 3" xfId="877"/>
    <cellStyle name="20% - Ênfase5 4 2 2 4" xfId="878"/>
    <cellStyle name="20% - Ênfase5 4 2 3" xfId="879"/>
    <cellStyle name="20% - Ênfase5 4 2 3 2" xfId="880"/>
    <cellStyle name="20% - Ênfase5 4 2 3 3" xfId="881"/>
    <cellStyle name="20% - Ênfase5 4 2 4" xfId="882"/>
    <cellStyle name="20% - Ênfase5 4 2 5" xfId="883"/>
    <cellStyle name="20% - Ênfase5 4 2 6" xfId="884"/>
    <cellStyle name="20% - Ênfase5 4 3" xfId="885"/>
    <cellStyle name="20% - Ênfase5 4 3 2" xfId="886"/>
    <cellStyle name="20% - Ênfase5 4 3 3" xfId="887"/>
    <cellStyle name="20% - Ênfase5 4 3 4" xfId="888"/>
    <cellStyle name="20% - Ênfase5 4 4" xfId="889"/>
    <cellStyle name="20% - Ênfase5 4 4 2" xfId="890"/>
    <cellStyle name="20% - Ênfase5 4 4 3" xfId="891"/>
    <cellStyle name="20% - Ênfase5 4 4 4" xfId="892"/>
    <cellStyle name="20% - Ênfase5 4 5" xfId="893"/>
    <cellStyle name="20% - Ênfase5 4 6" xfId="894"/>
    <cellStyle name="20% - Ênfase5 4 7" xfId="895"/>
    <cellStyle name="20% - Ênfase5 5" xfId="896"/>
    <cellStyle name="20% - Ênfase5 5 2" xfId="897"/>
    <cellStyle name="20% - Ênfase5 5 2 2" xfId="898"/>
    <cellStyle name="20% - Ênfase5 5 2 3" xfId="899"/>
    <cellStyle name="20% - Ênfase5 5 2 4" xfId="900"/>
    <cellStyle name="20% - Ênfase5 5 3" xfId="901"/>
    <cellStyle name="20% - Ênfase5 5 3 2" xfId="902"/>
    <cellStyle name="20% - Ênfase5 5 3 3" xfId="903"/>
    <cellStyle name="20% - Ênfase5 5 4" xfId="904"/>
    <cellStyle name="20% - Ênfase5 5 5" xfId="905"/>
    <cellStyle name="20% - Ênfase5 5 6" xfId="906"/>
    <cellStyle name="20% - Ênfase5 6" xfId="907"/>
    <cellStyle name="20% - Ênfase5 6 2" xfId="908"/>
    <cellStyle name="20% - Ênfase5 6 2 2" xfId="909"/>
    <cellStyle name="20% - Ênfase5 6 2 3" xfId="910"/>
    <cellStyle name="20% - Ênfase5 6 2 4" xfId="911"/>
    <cellStyle name="20% - Ênfase5 6 3" xfId="912"/>
    <cellStyle name="20% - Ênfase5 6 3 2" xfId="913"/>
    <cellStyle name="20% - Ênfase5 6 3 3" xfId="914"/>
    <cellStyle name="20% - Ênfase5 6 4" xfId="915"/>
    <cellStyle name="20% - Ênfase5 6 5" xfId="916"/>
    <cellStyle name="20% - Ênfase5 6 6" xfId="917"/>
    <cellStyle name="20% - Ênfase5 7" xfId="918"/>
    <cellStyle name="20% - Ênfase5 7 2" xfId="919"/>
    <cellStyle name="20% - Ênfase5 7 3" xfId="920"/>
    <cellStyle name="20% - Ênfase5 7 4" xfId="921"/>
    <cellStyle name="20% - Ênfase5 8" xfId="922"/>
    <cellStyle name="20% - Ênfase5 8 2" xfId="923"/>
    <cellStyle name="20% - Ênfase5 8 3" xfId="924"/>
    <cellStyle name="20% - Ênfase5 8 4" xfId="925"/>
    <cellStyle name="20% - Ênfase5 9" xfId="926"/>
    <cellStyle name="20% - Ênfase6 10" xfId="927"/>
    <cellStyle name="20% - Ênfase6 11" xfId="928"/>
    <cellStyle name="20% - Ênfase6 12" xfId="929"/>
    <cellStyle name="20% - Ênfase6 2" xfId="40"/>
    <cellStyle name="20% - Ênfase6 2 10" xfId="930"/>
    <cellStyle name="20% - Ênfase6 2 2" xfId="931"/>
    <cellStyle name="20% - Ênfase6 2 2 2" xfId="932"/>
    <cellStyle name="20% - Ênfase6 2 2 2 2" xfId="933"/>
    <cellStyle name="20% - Ênfase6 2 2 2 2 2" xfId="934"/>
    <cellStyle name="20% - Ênfase6 2 2 2 2 3" xfId="935"/>
    <cellStyle name="20% - Ênfase6 2 2 2 2 4" xfId="936"/>
    <cellStyle name="20% - Ênfase6 2 2 2 3" xfId="937"/>
    <cellStyle name="20% - Ênfase6 2 2 2 3 2" xfId="938"/>
    <cellStyle name="20% - Ênfase6 2 2 2 3 3" xfId="939"/>
    <cellStyle name="20% - Ênfase6 2 2 2 4" xfId="940"/>
    <cellStyle name="20% - Ênfase6 2 2 2 5" xfId="941"/>
    <cellStyle name="20% - Ênfase6 2 2 2 6" xfId="942"/>
    <cellStyle name="20% - Ênfase6 2 2 3" xfId="943"/>
    <cellStyle name="20% - Ênfase6 2 2 3 2" xfId="944"/>
    <cellStyle name="20% - Ênfase6 2 2 3 3" xfId="945"/>
    <cellStyle name="20% - Ênfase6 2 2 3 4" xfId="946"/>
    <cellStyle name="20% - Ênfase6 2 2 4" xfId="947"/>
    <cellStyle name="20% - Ênfase6 2 2 4 2" xfId="948"/>
    <cellStyle name="20% - Ênfase6 2 2 4 3" xfId="949"/>
    <cellStyle name="20% - Ênfase6 2 2 4 4" xfId="950"/>
    <cellStyle name="20% - Ênfase6 2 2 5" xfId="951"/>
    <cellStyle name="20% - Ênfase6 2 2 6" xfId="952"/>
    <cellStyle name="20% - Ênfase6 2 2 7" xfId="953"/>
    <cellStyle name="20% - Ênfase6 2 3" xfId="954"/>
    <cellStyle name="20% - Ênfase6 2 3 2" xfId="955"/>
    <cellStyle name="20% - Ênfase6 2 3 2 2" xfId="956"/>
    <cellStyle name="20% - Ênfase6 2 3 2 2 2" xfId="957"/>
    <cellStyle name="20% - Ênfase6 2 3 2 2 3" xfId="958"/>
    <cellStyle name="20% - Ênfase6 2 3 2 2 4" xfId="959"/>
    <cellStyle name="20% - Ênfase6 2 3 2 3" xfId="960"/>
    <cellStyle name="20% - Ênfase6 2 3 2 3 2" xfId="961"/>
    <cellStyle name="20% - Ênfase6 2 3 2 3 3" xfId="962"/>
    <cellStyle name="20% - Ênfase6 2 3 2 4" xfId="963"/>
    <cellStyle name="20% - Ênfase6 2 3 2 5" xfId="964"/>
    <cellStyle name="20% - Ênfase6 2 3 2 6" xfId="965"/>
    <cellStyle name="20% - Ênfase6 2 3 3" xfId="966"/>
    <cellStyle name="20% - Ênfase6 2 3 3 2" xfId="967"/>
    <cellStyle name="20% - Ênfase6 2 3 3 3" xfId="968"/>
    <cellStyle name="20% - Ênfase6 2 3 3 4" xfId="969"/>
    <cellStyle name="20% - Ênfase6 2 3 4" xfId="970"/>
    <cellStyle name="20% - Ênfase6 2 3 4 2" xfId="971"/>
    <cellStyle name="20% - Ênfase6 2 3 4 3" xfId="972"/>
    <cellStyle name="20% - Ênfase6 2 3 4 4" xfId="973"/>
    <cellStyle name="20% - Ênfase6 2 3 5" xfId="974"/>
    <cellStyle name="20% - Ênfase6 2 3 6" xfId="975"/>
    <cellStyle name="20% - Ênfase6 2 3 7" xfId="976"/>
    <cellStyle name="20% - Ênfase6 2 4" xfId="977"/>
    <cellStyle name="20% - Ênfase6 2 4 2" xfId="978"/>
    <cellStyle name="20% - Ênfase6 2 4 2 2" xfId="979"/>
    <cellStyle name="20% - Ênfase6 2 4 2 3" xfId="980"/>
    <cellStyle name="20% - Ênfase6 2 4 2 4" xfId="981"/>
    <cellStyle name="20% - Ênfase6 2 4 3" xfId="982"/>
    <cellStyle name="20% - Ênfase6 2 4 3 2" xfId="983"/>
    <cellStyle name="20% - Ênfase6 2 4 3 3" xfId="984"/>
    <cellStyle name="20% - Ênfase6 2 4 4" xfId="985"/>
    <cellStyle name="20% - Ênfase6 2 4 5" xfId="986"/>
    <cellStyle name="20% - Ênfase6 2 4 6" xfId="987"/>
    <cellStyle name="20% - Ênfase6 2 5" xfId="988"/>
    <cellStyle name="20% - Ênfase6 2 5 2" xfId="989"/>
    <cellStyle name="20% - Ênfase6 2 5 2 2" xfId="990"/>
    <cellStyle name="20% - Ênfase6 2 5 2 3" xfId="991"/>
    <cellStyle name="20% - Ênfase6 2 5 2 4" xfId="992"/>
    <cellStyle name="20% - Ênfase6 2 5 3" xfId="993"/>
    <cellStyle name="20% - Ênfase6 2 5 3 2" xfId="994"/>
    <cellStyle name="20% - Ênfase6 2 5 3 3" xfId="995"/>
    <cellStyle name="20% - Ênfase6 2 5 4" xfId="996"/>
    <cellStyle name="20% - Ênfase6 2 5 5" xfId="997"/>
    <cellStyle name="20% - Ênfase6 2 5 6" xfId="998"/>
    <cellStyle name="20% - Ênfase6 2 6" xfId="999"/>
    <cellStyle name="20% - Ênfase6 2 6 2" xfId="1000"/>
    <cellStyle name="20% - Ênfase6 2 6 3" xfId="1001"/>
    <cellStyle name="20% - Ênfase6 2 6 4" xfId="1002"/>
    <cellStyle name="20% - Ênfase6 2 7" xfId="1003"/>
    <cellStyle name="20% - Ênfase6 2 7 2" xfId="1004"/>
    <cellStyle name="20% - Ênfase6 2 7 3" xfId="1005"/>
    <cellStyle name="20% - Ênfase6 2 7 4" xfId="1006"/>
    <cellStyle name="20% - Ênfase6 2 8" xfId="1007"/>
    <cellStyle name="20% - Ênfase6 2 9" xfId="1008"/>
    <cellStyle name="20% - Ênfase6 3" xfId="1009"/>
    <cellStyle name="20% - Ênfase6 3 2" xfId="1010"/>
    <cellStyle name="20% - Ênfase6 3 2 2" xfId="1011"/>
    <cellStyle name="20% - Ênfase6 3 2 2 2" xfId="1012"/>
    <cellStyle name="20% - Ênfase6 3 2 2 3" xfId="1013"/>
    <cellStyle name="20% - Ênfase6 3 2 2 4" xfId="1014"/>
    <cellStyle name="20% - Ênfase6 3 2 3" xfId="1015"/>
    <cellStyle name="20% - Ênfase6 3 2 3 2" xfId="1016"/>
    <cellStyle name="20% - Ênfase6 3 2 3 3" xfId="1017"/>
    <cellStyle name="20% - Ênfase6 3 2 4" xfId="1018"/>
    <cellStyle name="20% - Ênfase6 3 2 5" xfId="1019"/>
    <cellStyle name="20% - Ênfase6 3 2 6" xfId="1020"/>
    <cellStyle name="20% - Ênfase6 3 3" xfId="1021"/>
    <cellStyle name="20% - Ênfase6 3 3 2" xfId="1022"/>
    <cellStyle name="20% - Ênfase6 3 3 3" xfId="1023"/>
    <cellStyle name="20% - Ênfase6 3 3 4" xfId="1024"/>
    <cellStyle name="20% - Ênfase6 3 4" xfId="1025"/>
    <cellStyle name="20% - Ênfase6 3 4 2" xfId="1026"/>
    <cellStyle name="20% - Ênfase6 3 4 3" xfId="1027"/>
    <cellStyle name="20% - Ênfase6 3 4 4" xfId="1028"/>
    <cellStyle name="20% - Ênfase6 3 5" xfId="1029"/>
    <cellStyle name="20% - Ênfase6 3 6" xfId="1030"/>
    <cellStyle name="20% - Ênfase6 3 7" xfId="1031"/>
    <cellStyle name="20% - Ênfase6 4" xfId="1032"/>
    <cellStyle name="20% - Ênfase6 4 2" xfId="1033"/>
    <cellStyle name="20% - Ênfase6 4 2 2" xfId="1034"/>
    <cellStyle name="20% - Ênfase6 4 2 2 2" xfId="1035"/>
    <cellStyle name="20% - Ênfase6 4 2 2 3" xfId="1036"/>
    <cellStyle name="20% - Ênfase6 4 2 2 4" xfId="1037"/>
    <cellStyle name="20% - Ênfase6 4 2 3" xfId="1038"/>
    <cellStyle name="20% - Ênfase6 4 2 3 2" xfId="1039"/>
    <cellStyle name="20% - Ênfase6 4 2 3 3" xfId="1040"/>
    <cellStyle name="20% - Ênfase6 4 2 4" xfId="1041"/>
    <cellStyle name="20% - Ênfase6 4 2 5" xfId="1042"/>
    <cellStyle name="20% - Ênfase6 4 2 6" xfId="1043"/>
    <cellStyle name="20% - Ênfase6 4 3" xfId="1044"/>
    <cellStyle name="20% - Ênfase6 4 3 2" xfId="1045"/>
    <cellStyle name="20% - Ênfase6 4 3 3" xfId="1046"/>
    <cellStyle name="20% - Ênfase6 4 3 4" xfId="1047"/>
    <cellStyle name="20% - Ênfase6 4 4" xfId="1048"/>
    <cellStyle name="20% - Ênfase6 4 4 2" xfId="1049"/>
    <cellStyle name="20% - Ênfase6 4 4 3" xfId="1050"/>
    <cellStyle name="20% - Ênfase6 4 4 4" xfId="1051"/>
    <cellStyle name="20% - Ênfase6 4 5" xfId="1052"/>
    <cellStyle name="20% - Ênfase6 4 6" xfId="1053"/>
    <cellStyle name="20% - Ênfase6 4 7" xfId="1054"/>
    <cellStyle name="20% - Ênfase6 5" xfId="1055"/>
    <cellStyle name="20% - Ênfase6 5 2" xfId="1056"/>
    <cellStyle name="20% - Ênfase6 5 2 2" xfId="1057"/>
    <cellStyle name="20% - Ênfase6 5 2 3" xfId="1058"/>
    <cellStyle name="20% - Ênfase6 5 2 4" xfId="1059"/>
    <cellStyle name="20% - Ênfase6 5 3" xfId="1060"/>
    <cellStyle name="20% - Ênfase6 5 3 2" xfId="1061"/>
    <cellStyle name="20% - Ênfase6 5 3 3" xfId="1062"/>
    <cellStyle name="20% - Ênfase6 5 4" xfId="1063"/>
    <cellStyle name="20% - Ênfase6 5 5" xfId="1064"/>
    <cellStyle name="20% - Ênfase6 5 6" xfId="1065"/>
    <cellStyle name="20% - Ênfase6 6" xfId="1066"/>
    <cellStyle name="20% - Ênfase6 6 2" xfId="1067"/>
    <cellStyle name="20% - Ênfase6 6 2 2" xfId="1068"/>
    <cellStyle name="20% - Ênfase6 6 2 3" xfId="1069"/>
    <cellStyle name="20% - Ênfase6 6 2 4" xfId="1070"/>
    <cellStyle name="20% - Ênfase6 6 3" xfId="1071"/>
    <cellStyle name="20% - Ênfase6 6 3 2" xfId="1072"/>
    <cellStyle name="20% - Ênfase6 6 3 3" xfId="1073"/>
    <cellStyle name="20% - Ênfase6 6 4" xfId="1074"/>
    <cellStyle name="20% - Ênfase6 6 5" xfId="1075"/>
    <cellStyle name="20% - Ênfase6 6 6" xfId="1076"/>
    <cellStyle name="20% - Ênfase6 7" xfId="1077"/>
    <cellStyle name="20% - Ênfase6 7 2" xfId="1078"/>
    <cellStyle name="20% - Ênfase6 7 3" xfId="1079"/>
    <cellStyle name="20% - Ênfase6 7 4" xfId="1080"/>
    <cellStyle name="20% - Ênfase6 8" xfId="1081"/>
    <cellStyle name="20% - Ênfase6 8 2" xfId="1082"/>
    <cellStyle name="20% - Ênfase6 8 3" xfId="1083"/>
    <cellStyle name="20% - Ênfase6 8 4" xfId="1084"/>
    <cellStyle name="20% - Ênfase6 9" xfId="1085"/>
    <cellStyle name="40% - Ênfase1 10" xfId="1086"/>
    <cellStyle name="40% - Ênfase1 11" xfId="1087"/>
    <cellStyle name="40% - Ênfase1 12" xfId="1088"/>
    <cellStyle name="40% - Ênfase1 2" xfId="41"/>
    <cellStyle name="40% - Ênfase1 2 10" xfId="1089"/>
    <cellStyle name="40% - Ênfase1 2 2" xfId="1090"/>
    <cellStyle name="40% - Ênfase1 2 2 2" xfId="1091"/>
    <cellStyle name="40% - Ênfase1 2 2 2 2" xfId="1092"/>
    <cellStyle name="40% - Ênfase1 2 2 2 2 2" xfId="1093"/>
    <cellStyle name="40% - Ênfase1 2 2 2 2 3" xfId="1094"/>
    <cellStyle name="40% - Ênfase1 2 2 2 2 4" xfId="1095"/>
    <cellStyle name="40% - Ênfase1 2 2 2 3" xfId="1096"/>
    <cellStyle name="40% - Ênfase1 2 2 2 3 2" xfId="1097"/>
    <cellStyle name="40% - Ênfase1 2 2 2 3 3" xfId="1098"/>
    <cellStyle name="40% - Ênfase1 2 2 2 4" xfId="1099"/>
    <cellStyle name="40% - Ênfase1 2 2 2 5" xfId="1100"/>
    <cellStyle name="40% - Ênfase1 2 2 2 6" xfId="1101"/>
    <cellStyle name="40% - Ênfase1 2 2 3" xfId="1102"/>
    <cellStyle name="40% - Ênfase1 2 2 3 2" xfId="1103"/>
    <cellStyle name="40% - Ênfase1 2 2 3 3" xfId="1104"/>
    <cellStyle name="40% - Ênfase1 2 2 3 4" xfId="1105"/>
    <cellStyle name="40% - Ênfase1 2 2 4" xfId="1106"/>
    <cellStyle name="40% - Ênfase1 2 2 4 2" xfId="1107"/>
    <cellStyle name="40% - Ênfase1 2 2 4 3" xfId="1108"/>
    <cellStyle name="40% - Ênfase1 2 2 4 4" xfId="1109"/>
    <cellStyle name="40% - Ênfase1 2 2 5" xfId="1110"/>
    <cellStyle name="40% - Ênfase1 2 2 6" xfId="1111"/>
    <cellStyle name="40% - Ênfase1 2 2 7" xfId="1112"/>
    <cellStyle name="40% - Ênfase1 2 3" xfId="1113"/>
    <cellStyle name="40% - Ênfase1 2 3 2" xfId="1114"/>
    <cellStyle name="40% - Ênfase1 2 3 2 2" xfId="1115"/>
    <cellStyle name="40% - Ênfase1 2 3 2 2 2" xfId="1116"/>
    <cellStyle name="40% - Ênfase1 2 3 2 2 3" xfId="1117"/>
    <cellStyle name="40% - Ênfase1 2 3 2 2 4" xfId="1118"/>
    <cellStyle name="40% - Ênfase1 2 3 2 3" xfId="1119"/>
    <cellStyle name="40% - Ênfase1 2 3 2 3 2" xfId="1120"/>
    <cellStyle name="40% - Ênfase1 2 3 2 3 3" xfId="1121"/>
    <cellStyle name="40% - Ênfase1 2 3 2 4" xfId="1122"/>
    <cellStyle name="40% - Ênfase1 2 3 2 5" xfId="1123"/>
    <cellStyle name="40% - Ênfase1 2 3 2 6" xfId="1124"/>
    <cellStyle name="40% - Ênfase1 2 3 3" xfId="1125"/>
    <cellStyle name="40% - Ênfase1 2 3 3 2" xfId="1126"/>
    <cellStyle name="40% - Ênfase1 2 3 3 3" xfId="1127"/>
    <cellStyle name="40% - Ênfase1 2 3 3 4" xfId="1128"/>
    <cellStyle name="40% - Ênfase1 2 3 4" xfId="1129"/>
    <cellStyle name="40% - Ênfase1 2 3 4 2" xfId="1130"/>
    <cellStyle name="40% - Ênfase1 2 3 4 3" xfId="1131"/>
    <cellStyle name="40% - Ênfase1 2 3 4 4" xfId="1132"/>
    <cellStyle name="40% - Ênfase1 2 3 5" xfId="1133"/>
    <cellStyle name="40% - Ênfase1 2 3 6" xfId="1134"/>
    <cellStyle name="40% - Ênfase1 2 3 7" xfId="1135"/>
    <cellStyle name="40% - Ênfase1 2 4" xfId="1136"/>
    <cellStyle name="40% - Ênfase1 2 4 2" xfId="1137"/>
    <cellStyle name="40% - Ênfase1 2 4 2 2" xfId="1138"/>
    <cellStyle name="40% - Ênfase1 2 4 2 3" xfId="1139"/>
    <cellStyle name="40% - Ênfase1 2 4 2 4" xfId="1140"/>
    <cellStyle name="40% - Ênfase1 2 4 3" xfId="1141"/>
    <cellStyle name="40% - Ênfase1 2 4 3 2" xfId="1142"/>
    <cellStyle name="40% - Ênfase1 2 4 3 3" xfId="1143"/>
    <cellStyle name="40% - Ênfase1 2 4 4" xfId="1144"/>
    <cellStyle name="40% - Ênfase1 2 4 5" xfId="1145"/>
    <cellStyle name="40% - Ênfase1 2 4 6" xfId="1146"/>
    <cellStyle name="40% - Ênfase1 2 5" xfId="1147"/>
    <cellStyle name="40% - Ênfase1 2 5 2" xfId="1148"/>
    <cellStyle name="40% - Ênfase1 2 5 2 2" xfId="1149"/>
    <cellStyle name="40% - Ênfase1 2 5 2 3" xfId="1150"/>
    <cellStyle name="40% - Ênfase1 2 5 2 4" xfId="1151"/>
    <cellStyle name="40% - Ênfase1 2 5 3" xfId="1152"/>
    <cellStyle name="40% - Ênfase1 2 5 3 2" xfId="1153"/>
    <cellStyle name="40% - Ênfase1 2 5 3 3" xfId="1154"/>
    <cellStyle name="40% - Ênfase1 2 5 4" xfId="1155"/>
    <cellStyle name="40% - Ênfase1 2 5 5" xfId="1156"/>
    <cellStyle name="40% - Ênfase1 2 5 6" xfId="1157"/>
    <cellStyle name="40% - Ênfase1 2 6" xfId="1158"/>
    <cellStyle name="40% - Ênfase1 2 6 2" xfId="1159"/>
    <cellStyle name="40% - Ênfase1 2 6 3" xfId="1160"/>
    <cellStyle name="40% - Ênfase1 2 6 4" xfId="1161"/>
    <cellStyle name="40% - Ênfase1 2 7" xfId="1162"/>
    <cellStyle name="40% - Ênfase1 2 7 2" xfId="1163"/>
    <cellStyle name="40% - Ênfase1 2 7 3" xfId="1164"/>
    <cellStyle name="40% - Ênfase1 2 7 4" xfId="1165"/>
    <cellStyle name="40% - Ênfase1 2 8" xfId="1166"/>
    <cellStyle name="40% - Ênfase1 2 9" xfId="1167"/>
    <cellStyle name="40% - Ênfase1 3" xfId="1168"/>
    <cellStyle name="40% - Ênfase1 3 2" xfId="1169"/>
    <cellStyle name="40% - Ênfase1 3 2 2" xfId="1170"/>
    <cellStyle name="40% - Ênfase1 3 2 2 2" xfId="1171"/>
    <cellStyle name="40% - Ênfase1 3 2 2 3" xfId="1172"/>
    <cellStyle name="40% - Ênfase1 3 2 2 4" xfId="1173"/>
    <cellStyle name="40% - Ênfase1 3 2 3" xfId="1174"/>
    <cellStyle name="40% - Ênfase1 3 2 3 2" xfId="1175"/>
    <cellStyle name="40% - Ênfase1 3 2 3 3" xfId="1176"/>
    <cellStyle name="40% - Ênfase1 3 2 4" xfId="1177"/>
    <cellStyle name="40% - Ênfase1 3 2 5" xfId="1178"/>
    <cellStyle name="40% - Ênfase1 3 2 6" xfId="1179"/>
    <cellStyle name="40% - Ênfase1 3 3" xfId="1180"/>
    <cellStyle name="40% - Ênfase1 3 3 2" xfId="1181"/>
    <cellStyle name="40% - Ênfase1 3 3 3" xfId="1182"/>
    <cellStyle name="40% - Ênfase1 3 3 4" xfId="1183"/>
    <cellStyle name="40% - Ênfase1 3 4" xfId="1184"/>
    <cellStyle name="40% - Ênfase1 3 4 2" xfId="1185"/>
    <cellStyle name="40% - Ênfase1 3 4 3" xfId="1186"/>
    <cellStyle name="40% - Ênfase1 3 4 4" xfId="1187"/>
    <cellStyle name="40% - Ênfase1 3 5" xfId="1188"/>
    <cellStyle name="40% - Ênfase1 3 6" xfId="1189"/>
    <cellStyle name="40% - Ênfase1 3 7" xfId="1190"/>
    <cellStyle name="40% - Ênfase1 4" xfId="1191"/>
    <cellStyle name="40% - Ênfase1 4 2" xfId="1192"/>
    <cellStyle name="40% - Ênfase1 4 2 2" xfId="1193"/>
    <cellStyle name="40% - Ênfase1 4 2 2 2" xfId="1194"/>
    <cellStyle name="40% - Ênfase1 4 2 2 3" xfId="1195"/>
    <cellStyle name="40% - Ênfase1 4 2 2 4" xfId="1196"/>
    <cellStyle name="40% - Ênfase1 4 2 3" xfId="1197"/>
    <cellStyle name="40% - Ênfase1 4 2 3 2" xfId="1198"/>
    <cellStyle name="40% - Ênfase1 4 2 3 3" xfId="1199"/>
    <cellStyle name="40% - Ênfase1 4 2 4" xfId="1200"/>
    <cellStyle name="40% - Ênfase1 4 2 5" xfId="1201"/>
    <cellStyle name="40% - Ênfase1 4 2 6" xfId="1202"/>
    <cellStyle name="40% - Ênfase1 4 3" xfId="1203"/>
    <cellStyle name="40% - Ênfase1 4 3 2" xfId="1204"/>
    <cellStyle name="40% - Ênfase1 4 3 3" xfId="1205"/>
    <cellStyle name="40% - Ênfase1 4 3 4" xfId="1206"/>
    <cellStyle name="40% - Ênfase1 4 4" xfId="1207"/>
    <cellStyle name="40% - Ênfase1 4 4 2" xfId="1208"/>
    <cellStyle name="40% - Ênfase1 4 4 3" xfId="1209"/>
    <cellStyle name="40% - Ênfase1 4 4 4" xfId="1210"/>
    <cellStyle name="40% - Ênfase1 4 5" xfId="1211"/>
    <cellStyle name="40% - Ênfase1 4 6" xfId="1212"/>
    <cellStyle name="40% - Ênfase1 4 7" xfId="1213"/>
    <cellStyle name="40% - Ênfase1 5" xfId="1214"/>
    <cellStyle name="40% - Ênfase1 5 2" xfId="1215"/>
    <cellStyle name="40% - Ênfase1 5 2 2" xfId="1216"/>
    <cellStyle name="40% - Ênfase1 5 2 3" xfId="1217"/>
    <cellStyle name="40% - Ênfase1 5 2 4" xfId="1218"/>
    <cellStyle name="40% - Ênfase1 5 3" xfId="1219"/>
    <cellStyle name="40% - Ênfase1 5 3 2" xfId="1220"/>
    <cellStyle name="40% - Ênfase1 5 3 3" xfId="1221"/>
    <cellStyle name="40% - Ênfase1 5 4" xfId="1222"/>
    <cellStyle name="40% - Ênfase1 5 5" xfId="1223"/>
    <cellStyle name="40% - Ênfase1 5 6" xfId="1224"/>
    <cellStyle name="40% - Ênfase1 6" xfId="1225"/>
    <cellStyle name="40% - Ênfase1 6 2" xfId="1226"/>
    <cellStyle name="40% - Ênfase1 6 2 2" xfId="1227"/>
    <cellStyle name="40% - Ênfase1 6 2 3" xfId="1228"/>
    <cellStyle name="40% - Ênfase1 6 2 4" xfId="1229"/>
    <cellStyle name="40% - Ênfase1 6 3" xfId="1230"/>
    <cellStyle name="40% - Ênfase1 6 3 2" xfId="1231"/>
    <cellStyle name="40% - Ênfase1 6 3 3" xfId="1232"/>
    <cellStyle name="40% - Ênfase1 6 4" xfId="1233"/>
    <cellStyle name="40% - Ênfase1 6 5" xfId="1234"/>
    <cellStyle name="40% - Ênfase1 6 6" xfId="1235"/>
    <cellStyle name="40% - Ênfase1 7" xfId="1236"/>
    <cellStyle name="40% - Ênfase1 7 2" xfId="1237"/>
    <cellStyle name="40% - Ênfase1 7 3" xfId="1238"/>
    <cellStyle name="40% - Ênfase1 7 4" xfId="1239"/>
    <cellStyle name="40% - Ênfase1 8" xfId="1240"/>
    <cellStyle name="40% - Ênfase1 8 2" xfId="1241"/>
    <cellStyle name="40% - Ênfase1 8 3" xfId="1242"/>
    <cellStyle name="40% - Ênfase1 8 4" xfId="1243"/>
    <cellStyle name="40% - Ênfase1 9" xfId="1244"/>
    <cellStyle name="40% - Ênfase2 10" xfId="1245"/>
    <cellStyle name="40% - Ênfase2 11" xfId="1246"/>
    <cellStyle name="40% - Ênfase2 12" xfId="1247"/>
    <cellStyle name="40% - Ênfase2 2" xfId="42"/>
    <cellStyle name="40% - Ênfase2 2 10" xfId="1248"/>
    <cellStyle name="40% - Ênfase2 2 2" xfId="1249"/>
    <cellStyle name="40% - Ênfase2 2 2 2" xfId="1250"/>
    <cellStyle name="40% - Ênfase2 2 2 2 2" xfId="1251"/>
    <cellStyle name="40% - Ênfase2 2 2 2 2 2" xfId="1252"/>
    <cellStyle name="40% - Ênfase2 2 2 2 2 3" xfId="1253"/>
    <cellStyle name="40% - Ênfase2 2 2 2 2 4" xfId="1254"/>
    <cellStyle name="40% - Ênfase2 2 2 2 3" xfId="1255"/>
    <cellStyle name="40% - Ênfase2 2 2 2 3 2" xfId="1256"/>
    <cellStyle name="40% - Ênfase2 2 2 2 3 3" xfId="1257"/>
    <cellStyle name="40% - Ênfase2 2 2 2 4" xfId="1258"/>
    <cellStyle name="40% - Ênfase2 2 2 2 5" xfId="1259"/>
    <cellStyle name="40% - Ênfase2 2 2 2 6" xfId="1260"/>
    <cellStyle name="40% - Ênfase2 2 2 3" xfId="1261"/>
    <cellStyle name="40% - Ênfase2 2 2 3 2" xfId="1262"/>
    <cellStyle name="40% - Ênfase2 2 2 3 3" xfId="1263"/>
    <cellStyle name="40% - Ênfase2 2 2 3 4" xfId="1264"/>
    <cellStyle name="40% - Ênfase2 2 2 4" xfId="1265"/>
    <cellStyle name="40% - Ênfase2 2 2 4 2" xfId="1266"/>
    <cellStyle name="40% - Ênfase2 2 2 4 3" xfId="1267"/>
    <cellStyle name="40% - Ênfase2 2 2 4 4" xfId="1268"/>
    <cellStyle name="40% - Ênfase2 2 2 5" xfId="1269"/>
    <cellStyle name="40% - Ênfase2 2 2 6" xfId="1270"/>
    <cellStyle name="40% - Ênfase2 2 2 7" xfId="1271"/>
    <cellStyle name="40% - Ênfase2 2 3" xfId="1272"/>
    <cellStyle name="40% - Ênfase2 2 3 2" xfId="1273"/>
    <cellStyle name="40% - Ênfase2 2 3 2 2" xfId="1274"/>
    <cellStyle name="40% - Ênfase2 2 3 2 2 2" xfId="1275"/>
    <cellStyle name="40% - Ênfase2 2 3 2 2 3" xfId="1276"/>
    <cellStyle name="40% - Ênfase2 2 3 2 2 4" xfId="1277"/>
    <cellStyle name="40% - Ênfase2 2 3 2 3" xfId="1278"/>
    <cellStyle name="40% - Ênfase2 2 3 2 3 2" xfId="1279"/>
    <cellStyle name="40% - Ênfase2 2 3 2 3 3" xfId="1280"/>
    <cellStyle name="40% - Ênfase2 2 3 2 4" xfId="1281"/>
    <cellStyle name="40% - Ênfase2 2 3 2 5" xfId="1282"/>
    <cellStyle name="40% - Ênfase2 2 3 2 6" xfId="1283"/>
    <cellStyle name="40% - Ênfase2 2 3 3" xfId="1284"/>
    <cellStyle name="40% - Ênfase2 2 3 3 2" xfId="1285"/>
    <cellStyle name="40% - Ênfase2 2 3 3 3" xfId="1286"/>
    <cellStyle name="40% - Ênfase2 2 3 3 4" xfId="1287"/>
    <cellStyle name="40% - Ênfase2 2 3 4" xfId="1288"/>
    <cellStyle name="40% - Ênfase2 2 3 4 2" xfId="1289"/>
    <cellStyle name="40% - Ênfase2 2 3 4 3" xfId="1290"/>
    <cellStyle name="40% - Ênfase2 2 3 4 4" xfId="1291"/>
    <cellStyle name="40% - Ênfase2 2 3 5" xfId="1292"/>
    <cellStyle name="40% - Ênfase2 2 3 6" xfId="1293"/>
    <cellStyle name="40% - Ênfase2 2 3 7" xfId="1294"/>
    <cellStyle name="40% - Ênfase2 2 4" xfId="1295"/>
    <cellStyle name="40% - Ênfase2 2 4 2" xfId="1296"/>
    <cellStyle name="40% - Ênfase2 2 4 2 2" xfId="1297"/>
    <cellStyle name="40% - Ênfase2 2 4 2 3" xfId="1298"/>
    <cellStyle name="40% - Ênfase2 2 4 2 4" xfId="1299"/>
    <cellStyle name="40% - Ênfase2 2 4 3" xfId="1300"/>
    <cellStyle name="40% - Ênfase2 2 4 3 2" xfId="1301"/>
    <cellStyle name="40% - Ênfase2 2 4 3 3" xfId="1302"/>
    <cellStyle name="40% - Ênfase2 2 4 4" xfId="1303"/>
    <cellStyle name="40% - Ênfase2 2 4 5" xfId="1304"/>
    <cellStyle name="40% - Ênfase2 2 4 6" xfId="1305"/>
    <cellStyle name="40% - Ênfase2 2 5" xfId="1306"/>
    <cellStyle name="40% - Ênfase2 2 5 2" xfId="1307"/>
    <cellStyle name="40% - Ênfase2 2 5 2 2" xfId="1308"/>
    <cellStyle name="40% - Ênfase2 2 5 2 3" xfId="1309"/>
    <cellStyle name="40% - Ênfase2 2 5 2 4" xfId="1310"/>
    <cellStyle name="40% - Ênfase2 2 5 3" xfId="1311"/>
    <cellStyle name="40% - Ênfase2 2 5 3 2" xfId="1312"/>
    <cellStyle name="40% - Ênfase2 2 5 3 3" xfId="1313"/>
    <cellStyle name="40% - Ênfase2 2 5 4" xfId="1314"/>
    <cellStyle name="40% - Ênfase2 2 5 5" xfId="1315"/>
    <cellStyle name="40% - Ênfase2 2 5 6" xfId="1316"/>
    <cellStyle name="40% - Ênfase2 2 6" xfId="1317"/>
    <cellStyle name="40% - Ênfase2 2 6 2" xfId="1318"/>
    <cellStyle name="40% - Ênfase2 2 6 3" xfId="1319"/>
    <cellStyle name="40% - Ênfase2 2 6 4" xfId="1320"/>
    <cellStyle name="40% - Ênfase2 2 7" xfId="1321"/>
    <cellStyle name="40% - Ênfase2 2 7 2" xfId="1322"/>
    <cellStyle name="40% - Ênfase2 2 7 3" xfId="1323"/>
    <cellStyle name="40% - Ênfase2 2 7 4" xfId="1324"/>
    <cellStyle name="40% - Ênfase2 2 8" xfId="1325"/>
    <cellStyle name="40% - Ênfase2 2 9" xfId="1326"/>
    <cellStyle name="40% - Ênfase2 3" xfId="1327"/>
    <cellStyle name="40% - Ênfase2 3 2" xfId="1328"/>
    <cellStyle name="40% - Ênfase2 3 2 2" xfId="1329"/>
    <cellStyle name="40% - Ênfase2 3 2 2 2" xfId="1330"/>
    <cellStyle name="40% - Ênfase2 3 2 2 3" xfId="1331"/>
    <cellStyle name="40% - Ênfase2 3 2 2 4" xfId="1332"/>
    <cellStyle name="40% - Ênfase2 3 2 3" xfId="1333"/>
    <cellStyle name="40% - Ênfase2 3 2 3 2" xfId="1334"/>
    <cellStyle name="40% - Ênfase2 3 2 3 3" xfId="1335"/>
    <cellStyle name="40% - Ênfase2 3 2 4" xfId="1336"/>
    <cellStyle name="40% - Ênfase2 3 2 5" xfId="1337"/>
    <cellStyle name="40% - Ênfase2 3 2 6" xfId="1338"/>
    <cellStyle name="40% - Ênfase2 3 3" xfId="1339"/>
    <cellStyle name="40% - Ênfase2 3 3 2" xfId="1340"/>
    <cellStyle name="40% - Ênfase2 3 3 3" xfId="1341"/>
    <cellStyle name="40% - Ênfase2 3 3 4" xfId="1342"/>
    <cellStyle name="40% - Ênfase2 3 4" xfId="1343"/>
    <cellStyle name="40% - Ênfase2 3 4 2" xfId="1344"/>
    <cellStyle name="40% - Ênfase2 3 4 3" xfId="1345"/>
    <cellStyle name="40% - Ênfase2 3 4 4" xfId="1346"/>
    <cellStyle name="40% - Ênfase2 3 5" xfId="1347"/>
    <cellStyle name="40% - Ênfase2 3 6" xfId="1348"/>
    <cellStyle name="40% - Ênfase2 3 7" xfId="1349"/>
    <cellStyle name="40% - Ênfase2 4" xfId="1350"/>
    <cellStyle name="40% - Ênfase2 4 2" xfId="1351"/>
    <cellStyle name="40% - Ênfase2 4 2 2" xfId="1352"/>
    <cellStyle name="40% - Ênfase2 4 2 2 2" xfId="1353"/>
    <cellStyle name="40% - Ênfase2 4 2 2 3" xfId="1354"/>
    <cellStyle name="40% - Ênfase2 4 2 2 4" xfId="1355"/>
    <cellStyle name="40% - Ênfase2 4 2 3" xfId="1356"/>
    <cellStyle name="40% - Ênfase2 4 2 3 2" xfId="1357"/>
    <cellStyle name="40% - Ênfase2 4 2 3 3" xfId="1358"/>
    <cellStyle name="40% - Ênfase2 4 2 4" xfId="1359"/>
    <cellStyle name="40% - Ênfase2 4 2 5" xfId="1360"/>
    <cellStyle name="40% - Ênfase2 4 2 6" xfId="1361"/>
    <cellStyle name="40% - Ênfase2 4 3" xfId="1362"/>
    <cellStyle name="40% - Ênfase2 4 3 2" xfId="1363"/>
    <cellStyle name="40% - Ênfase2 4 3 3" xfId="1364"/>
    <cellStyle name="40% - Ênfase2 4 3 4" xfId="1365"/>
    <cellStyle name="40% - Ênfase2 4 4" xfId="1366"/>
    <cellStyle name="40% - Ênfase2 4 4 2" xfId="1367"/>
    <cellStyle name="40% - Ênfase2 4 4 3" xfId="1368"/>
    <cellStyle name="40% - Ênfase2 4 4 4" xfId="1369"/>
    <cellStyle name="40% - Ênfase2 4 5" xfId="1370"/>
    <cellStyle name="40% - Ênfase2 4 6" xfId="1371"/>
    <cellStyle name="40% - Ênfase2 4 7" xfId="1372"/>
    <cellStyle name="40% - Ênfase2 5" xfId="1373"/>
    <cellStyle name="40% - Ênfase2 5 2" xfId="1374"/>
    <cellStyle name="40% - Ênfase2 5 2 2" xfId="1375"/>
    <cellStyle name="40% - Ênfase2 5 2 3" xfId="1376"/>
    <cellStyle name="40% - Ênfase2 5 2 4" xfId="1377"/>
    <cellStyle name="40% - Ênfase2 5 3" xfId="1378"/>
    <cellStyle name="40% - Ênfase2 5 3 2" xfId="1379"/>
    <cellStyle name="40% - Ênfase2 5 3 3" xfId="1380"/>
    <cellStyle name="40% - Ênfase2 5 4" xfId="1381"/>
    <cellStyle name="40% - Ênfase2 5 5" xfId="1382"/>
    <cellStyle name="40% - Ênfase2 5 6" xfId="1383"/>
    <cellStyle name="40% - Ênfase2 6" xfId="1384"/>
    <cellStyle name="40% - Ênfase2 6 2" xfId="1385"/>
    <cellStyle name="40% - Ênfase2 6 2 2" xfId="1386"/>
    <cellStyle name="40% - Ênfase2 6 2 3" xfId="1387"/>
    <cellStyle name="40% - Ênfase2 6 2 4" xfId="1388"/>
    <cellStyle name="40% - Ênfase2 6 3" xfId="1389"/>
    <cellStyle name="40% - Ênfase2 6 3 2" xfId="1390"/>
    <cellStyle name="40% - Ênfase2 6 3 3" xfId="1391"/>
    <cellStyle name="40% - Ênfase2 6 4" xfId="1392"/>
    <cellStyle name="40% - Ênfase2 6 5" xfId="1393"/>
    <cellStyle name="40% - Ênfase2 6 6" xfId="1394"/>
    <cellStyle name="40% - Ênfase2 7" xfId="1395"/>
    <cellStyle name="40% - Ênfase2 7 2" xfId="1396"/>
    <cellStyle name="40% - Ênfase2 7 3" xfId="1397"/>
    <cellStyle name="40% - Ênfase2 7 4" xfId="1398"/>
    <cellStyle name="40% - Ênfase2 8" xfId="1399"/>
    <cellStyle name="40% - Ênfase2 8 2" xfId="1400"/>
    <cellStyle name="40% - Ênfase2 8 3" xfId="1401"/>
    <cellStyle name="40% - Ênfase2 8 4" xfId="1402"/>
    <cellStyle name="40% - Ênfase2 9" xfId="1403"/>
    <cellStyle name="40% - Ênfase3 10" xfId="1404"/>
    <cellStyle name="40% - Ênfase3 11" xfId="1405"/>
    <cellStyle name="40% - Ênfase3 12" xfId="1406"/>
    <cellStyle name="40% - Ênfase3 2" xfId="43"/>
    <cellStyle name="40% - Ênfase3 2 10" xfId="1407"/>
    <cellStyle name="40% - Ênfase3 2 2" xfId="1408"/>
    <cellStyle name="40% - Ênfase3 2 2 2" xfId="1409"/>
    <cellStyle name="40% - Ênfase3 2 2 2 2" xfId="1410"/>
    <cellStyle name="40% - Ênfase3 2 2 2 2 2" xfId="1411"/>
    <cellStyle name="40% - Ênfase3 2 2 2 2 3" xfId="1412"/>
    <cellStyle name="40% - Ênfase3 2 2 2 2 4" xfId="1413"/>
    <cellStyle name="40% - Ênfase3 2 2 2 3" xfId="1414"/>
    <cellStyle name="40% - Ênfase3 2 2 2 3 2" xfId="1415"/>
    <cellStyle name="40% - Ênfase3 2 2 2 3 3" xfId="1416"/>
    <cellStyle name="40% - Ênfase3 2 2 2 4" xfId="1417"/>
    <cellStyle name="40% - Ênfase3 2 2 2 5" xfId="1418"/>
    <cellStyle name="40% - Ênfase3 2 2 2 6" xfId="1419"/>
    <cellStyle name="40% - Ênfase3 2 2 3" xfId="1420"/>
    <cellStyle name="40% - Ênfase3 2 2 3 2" xfId="1421"/>
    <cellStyle name="40% - Ênfase3 2 2 3 3" xfId="1422"/>
    <cellStyle name="40% - Ênfase3 2 2 3 4" xfId="1423"/>
    <cellStyle name="40% - Ênfase3 2 2 4" xfId="1424"/>
    <cellStyle name="40% - Ênfase3 2 2 4 2" xfId="1425"/>
    <cellStyle name="40% - Ênfase3 2 2 4 3" xfId="1426"/>
    <cellStyle name="40% - Ênfase3 2 2 4 4" xfId="1427"/>
    <cellStyle name="40% - Ênfase3 2 2 5" xfId="1428"/>
    <cellStyle name="40% - Ênfase3 2 2 6" xfId="1429"/>
    <cellStyle name="40% - Ênfase3 2 2 7" xfId="1430"/>
    <cellStyle name="40% - Ênfase3 2 3" xfId="1431"/>
    <cellStyle name="40% - Ênfase3 2 3 2" xfId="1432"/>
    <cellStyle name="40% - Ênfase3 2 3 2 2" xfId="1433"/>
    <cellStyle name="40% - Ênfase3 2 3 2 2 2" xfId="1434"/>
    <cellStyle name="40% - Ênfase3 2 3 2 2 3" xfId="1435"/>
    <cellStyle name="40% - Ênfase3 2 3 2 2 4" xfId="1436"/>
    <cellStyle name="40% - Ênfase3 2 3 2 3" xfId="1437"/>
    <cellStyle name="40% - Ênfase3 2 3 2 3 2" xfId="1438"/>
    <cellStyle name="40% - Ênfase3 2 3 2 3 3" xfId="1439"/>
    <cellStyle name="40% - Ênfase3 2 3 2 4" xfId="1440"/>
    <cellStyle name="40% - Ênfase3 2 3 2 5" xfId="1441"/>
    <cellStyle name="40% - Ênfase3 2 3 2 6" xfId="1442"/>
    <cellStyle name="40% - Ênfase3 2 3 3" xfId="1443"/>
    <cellStyle name="40% - Ênfase3 2 3 3 2" xfId="1444"/>
    <cellStyle name="40% - Ênfase3 2 3 3 3" xfId="1445"/>
    <cellStyle name="40% - Ênfase3 2 3 3 4" xfId="1446"/>
    <cellStyle name="40% - Ênfase3 2 3 4" xfId="1447"/>
    <cellStyle name="40% - Ênfase3 2 3 4 2" xfId="1448"/>
    <cellStyle name="40% - Ênfase3 2 3 4 3" xfId="1449"/>
    <cellStyle name="40% - Ênfase3 2 3 4 4" xfId="1450"/>
    <cellStyle name="40% - Ênfase3 2 3 5" xfId="1451"/>
    <cellStyle name="40% - Ênfase3 2 3 6" xfId="1452"/>
    <cellStyle name="40% - Ênfase3 2 3 7" xfId="1453"/>
    <cellStyle name="40% - Ênfase3 2 4" xfId="1454"/>
    <cellStyle name="40% - Ênfase3 2 4 2" xfId="1455"/>
    <cellStyle name="40% - Ênfase3 2 4 2 2" xfId="1456"/>
    <cellStyle name="40% - Ênfase3 2 4 2 3" xfId="1457"/>
    <cellStyle name="40% - Ênfase3 2 4 2 4" xfId="1458"/>
    <cellStyle name="40% - Ênfase3 2 4 3" xfId="1459"/>
    <cellStyle name="40% - Ênfase3 2 4 3 2" xfId="1460"/>
    <cellStyle name="40% - Ênfase3 2 4 3 3" xfId="1461"/>
    <cellStyle name="40% - Ênfase3 2 4 4" xfId="1462"/>
    <cellStyle name="40% - Ênfase3 2 4 5" xfId="1463"/>
    <cellStyle name="40% - Ênfase3 2 4 6" xfId="1464"/>
    <cellStyle name="40% - Ênfase3 2 5" xfId="1465"/>
    <cellStyle name="40% - Ênfase3 2 5 2" xfId="1466"/>
    <cellStyle name="40% - Ênfase3 2 5 2 2" xfId="1467"/>
    <cellStyle name="40% - Ênfase3 2 5 2 3" xfId="1468"/>
    <cellStyle name="40% - Ênfase3 2 5 2 4" xfId="1469"/>
    <cellStyle name="40% - Ênfase3 2 5 3" xfId="1470"/>
    <cellStyle name="40% - Ênfase3 2 5 3 2" xfId="1471"/>
    <cellStyle name="40% - Ênfase3 2 5 3 3" xfId="1472"/>
    <cellStyle name="40% - Ênfase3 2 5 4" xfId="1473"/>
    <cellStyle name="40% - Ênfase3 2 5 5" xfId="1474"/>
    <cellStyle name="40% - Ênfase3 2 5 6" xfId="1475"/>
    <cellStyle name="40% - Ênfase3 2 6" xfId="1476"/>
    <cellStyle name="40% - Ênfase3 2 6 2" xfId="1477"/>
    <cellStyle name="40% - Ênfase3 2 6 3" xfId="1478"/>
    <cellStyle name="40% - Ênfase3 2 6 4" xfId="1479"/>
    <cellStyle name="40% - Ênfase3 2 7" xfId="1480"/>
    <cellStyle name="40% - Ênfase3 2 7 2" xfId="1481"/>
    <cellStyle name="40% - Ênfase3 2 7 3" xfId="1482"/>
    <cellStyle name="40% - Ênfase3 2 7 4" xfId="1483"/>
    <cellStyle name="40% - Ênfase3 2 8" xfId="1484"/>
    <cellStyle name="40% - Ênfase3 2 9" xfId="1485"/>
    <cellStyle name="40% - Ênfase3 3" xfId="1486"/>
    <cellStyle name="40% - Ênfase3 3 2" xfId="1487"/>
    <cellStyle name="40% - Ênfase3 3 2 2" xfId="1488"/>
    <cellStyle name="40% - Ênfase3 3 2 2 2" xfId="1489"/>
    <cellStyle name="40% - Ênfase3 3 2 2 3" xfId="1490"/>
    <cellStyle name="40% - Ênfase3 3 2 2 4" xfId="1491"/>
    <cellStyle name="40% - Ênfase3 3 2 3" xfId="1492"/>
    <cellStyle name="40% - Ênfase3 3 2 3 2" xfId="1493"/>
    <cellStyle name="40% - Ênfase3 3 2 3 3" xfId="1494"/>
    <cellStyle name="40% - Ênfase3 3 2 4" xfId="1495"/>
    <cellStyle name="40% - Ênfase3 3 2 5" xfId="1496"/>
    <cellStyle name="40% - Ênfase3 3 2 6" xfId="1497"/>
    <cellStyle name="40% - Ênfase3 3 3" xfId="1498"/>
    <cellStyle name="40% - Ênfase3 3 3 2" xfId="1499"/>
    <cellStyle name="40% - Ênfase3 3 3 3" xfId="1500"/>
    <cellStyle name="40% - Ênfase3 3 3 4" xfId="1501"/>
    <cellStyle name="40% - Ênfase3 3 4" xfId="1502"/>
    <cellStyle name="40% - Ênfase3 3 4 2" xfId="1503"/>
    <cellStyle name="40% - Ênfase3 3 4 3" xfId="1504"/>
    <cellStyle name="40% - Ênfase3 3 4 4" xfId="1505"/>
    <cellStyle name="40% - Ênfase3 3 5" xfId="1506"/>
    <cellStyle name="40% - Ênfase3 3 6" xfId="1507"/>
    <cellStyle name="40% - Ênfase3 3 7" xfId="1508"/>
    <cellStyle name="40% - Ênfase3 4" xfId="1509"/>
    <cellStyle name="40% - Ênfase3 4 2" xfId="1510"/>
    <cellStyle name="40% - Ênfase3 4 2 2" xfId="1511"/>
    <cellStyle name="40% - Ênfase3 4 2 2 2" xfId="1512"/>
    <cellStyle name="40% - Ênfase3 4 2 2 3" xfId="1513"/>
    <cellStyle name="40% - Ênfase3 4 2 2 4" xfId="1514"/>
    <cellStyle name="40% - Ênfase3 4 2 3" xfId="1515"/>
    <cellStyle name="40% - Ênfase3 4 2 3 2" xfId="1516"/>
    <cellStyle name="40% - Ênfase3 4 2 3 3" xfId="1517"/>
    <cellStyle name="40% - Ênfase3 4 2 4" xfId="1518"/>
    <cellStyle name="40% - Ênfase3 4 2 5" xfId="1519"/>
    <cellStyle name="40% - Ênfase3 4 2 6" xfId="1520"/>
    <cellStyle name="40% - Ênfase3 4 3" xfId="1521"/>
    <cellStyle name="40% - Ênfase3 4 3 2" xfId="1522"/>
    <cellStyle name="40% - Ênfase3 4 3 3" xfId="1523"/>
    <cellStyle name="40% - Ênfase3 4 3 4" xfId="1524"/>
    <cellStyle name="40% - Ênfase3 4 4" xfId="1525"/>
    <cellStyle name="40% - Ênfase3 4 4 2" xfId="1526"/>
    <cellStyle name="40% - Ênfase3 4 4 3" xfId="1527"/>
    <cellStyle name="40% - Ênfase3 4 4 4" xfId="1528"/>
    <cellStyle name="40% - Ênfase3 4 5" xfId="1529"/>
    <cellStyle name="40% - Ênfase3 4 6" xfId="1530"/>
    <cellStyle name="40% - Ênfase3 4 7" xfId="1531"/>
    <cellStyle name="40% - Ênfase3 5" xfId="1532"/>
    <cellStyle name="40% - Ênfase3 5 2" xfId="1533"/>
    <cellStyle name="40% - Ênfase3 5 2 2" xfId="1534"/>
    <cellStyle name="40% - Ênfase3 5 2 3" xfId="1535"/>
    <cellStyle name="40% - Ênfase3 5 2 4" xfId="1536"/>
    <cellStyle name="40% - Ênfase3 5 3" xfId="1537"/>
    <cellStyle name="40% - Ênfase3 5 3 2" xfId="1538"/>
    <cellStyle name="40% - Ênfase3 5 3 3" xfId="1539"/>
    <cellStyle name="40% - Ênfase3 5 4" xfId="1540"/>
    <cellStyle name="40% - Ênfase3 5 5" xfId="1541"/>
    <cellStyle name="40% - Ênfase3 5 6" xfId="1542"/>
    <cellStyle name="40% - Ênfase3 6" xfId="1543"/>
    <cellStyle name="40% - Ênfase3 6 2" xfId="1544"/>
    <cellStyle name="40% - Ênfase3 6 2 2" xfId="1545"/>
    <cellStyle name="40% - Ênfase3 6 2 3" xfId="1546"/>
    <cellStyle name="40% - Ênfase3 6 2 4" xfId="1547"/>
    <cellStyle name="40% - Ênfase3 6 3" xfId="1548"/>
    <cellStyle name="40% - Ênfase3 6 3 2" xfId="1549"/>
    <cellStyle name="40% - Ênfase3 6 3 3" xfId="1550"/>
    <cellStyle name="40% - Ênfase3 6 4" xfId="1551"/>
    <cellStyle name="40% - Ênfase3 6 5" xfId="1552"/>
    <cellStyle name="40% - Ênfase3 6 6" xfId="1553"/>
    <cellStyle name="40% - Ênfase3 7" xfId="1554"/>
    <cellStyle name="40% - Ênfase3 7 2" xfId="1555"/>
    <cellStyle name="40% - Ênfase3 7 3" xfId="1556"/>
    <cellStyle name="40% - Ênfase3 7 4" xfId="1557"/>
    <cellStyle name="40% - Ênfase3 8" xfId="1558"/>
    <cellStyle name="40% - Ênfase3 8 2" xfId="1559"/>
    <cellStyle name="40% - Ênfase3 8 3" xfId="1560"/>
    <cellStyle name="40% - Ênfase3 8 4" xfId="1561"/>
    <cellStyle name="40% - Ênfase3 9" xfId="1562"/>
    <cellStyle name="40% - Ênfase4 10" xfId="1563"/>
    <cellStyle name="40% - Ênfase4 11" xfId="1564"/>
    <cellStyle name="40% - Ênfase4 12" xfId="1565"/>
    <cellStyle name="40% - Ênfase4 2" xfId="44"/>
    <cellStyle name="40% - Ênfase4 2 10" xfId="1566"/>
    <cellStyle name="40% - Ênfase4 2 2" xfId="1567"/>
    <cellStyle name="40% - Ênfase4 2 2 2" xfId="1568"/>
    <cellStyle name="40% - Ênfase4 2 2 2 2" xfId="1569"/>
    <cellStyle name="40% - Ênfase4 2 2 2 2 2" xfId="1570"/>
    <cellStyle name="40% - Ênfase4 2 2 2 2 3" xfId="1571"/>
    <cellStyle name="40% - Ênfase4 2 2 2 2 4" xfId="1572"/>
    <cellStyle name="40% - Ênfase4 2 2 2 3" xfId="1573"/>
    <cellStyle name="40% - Ênfase4 2 2 2 3 2" xfId="1574"/>
    <cellStyle name="40% - Ênfase4 2 2 2 3 3" xfId="1575"/>
    <cellStyle name="40% - Ênfase4 2 2 2 4" xfId="1576"/>
    <cellStyle name="40% - Ênfase4 2 2 2 5" xfId="1577"/>
    <cellStyle name="40% - Ênfase4 2 2 2 6" xfId="1578"/>
    <cellStyle name="40% - Ênfase4 2 2 3" xfId="1579"/>
    <cellStyle name="40% - Ênfase4 2 2 3 2" xfId="1580"/>
    <cellStyle name="40% - Ênfase4 2 2 3 3" xfId="1581"/>
    <cellStyle name="40% - Ênfase4 2 2 3 4" xfId="1582"/>
    <cellStyle name="40% - Ênfase4 2 2 4" xfId="1583"/>
    <cellStyle name="40% - Ênfase4 2 2 4 2" xfId="1584"/>
    <cellStyle name="40% - Ênfase4 2 2 4 3" xfId="1585"/>
    <cellStyle name="40% - Ênfase4 2 2 4 4" xfId="1586"/>
    <cellStyle name="40% - Ênfase4 2 2 5" xfId="1587"/>
    <cellStyle name="40% - Ênfase4 2 2 6" xfId="1588"/>
    <cellStyle name="40% - Ênfase4 2 2 7" xfId="1589"/>
    <cellStyle name="40% - Ênfase4 2 3" xfId="1590"/>
    <cellStyle name="40% - Ênfase4 2 3 2" xfId="1591"/>
    <cellStyle name="40% - Ênfase4 2 3 2 2" xfId="1592"/>
    <cellStyle name="40% - Ênfase4 2 3 2 2 2" xfId="1593"/>
    <cellStyle name="40% - Ênfase4 2 3 2 2 3" xfId="1594"/>
    <cellStyle name="40% - Ênfase4 2 3 2 2 4" xfId="1595"/>
    <cellStyle name="40% - Ênfase4 2 3 2 3" xfId="1596"/>
    <cellStyle name="40% - Ênfase4 2 3 2 3 2" xfId="1597"/>
    <cellStyle name="40% - Ênfase4 2 3 2 3 3" xfId="1598"/>
    <cellStyle name="40% - Ênfase4 2 3 2 4" xfId="1599"/>
    <cellStyle name="40% - Ênfase4 2 3 2 5" xfId="1600"/>
    <cellStyle name="40% - Ênfase4 2 3 2 6" xfId="1601"/>
    <cellStyle name="40% - Ênfase4 2 3 3" xfId="1602"/>
    <cellStyle name="40% - Ênfase4 2 3 3 2" xfId="1603"/>
    <cellStyle name="40% - Ênfase4 2 3 3 3" xfId="1604"/>
    <cellStyle name="40% - Ênfase4 2 3 3 4" xfId="1605"/>
    <cellStyle name="40% - Ênfase4 2 3 4" xfId="1606"/>
    <cellStyle name="40% - Ênfase4 2 3 4 2" xfId="1607"/>
    <cellStyle name="40% - Ênfase4 2 3 4 3" xfId="1608"/>
    <cellStyle name="40% - Ênfase4 2 3 4 4" xfId="1609"/>
    <cellStyle name="40% - Ênfase4 2 3 5" xfId="1610"/>
    <cellStyle name="40% - Ênfase4 2 3 6" xfId="1611"/>
    <cellStyle name="40% - Ênfase4 2 3 7" xfId="1612"/>
    <cellStyle name="40% - Ênfase4 2 4" xfId="1613"/>
    <cellStyle name="40% - Ênfase4 2 4 2" xfId="1614"/>
    <cellStyle name="40% - Ênfase4 2 4 2 2" xfId="1615"/>
    <cellStyle name="40% - Ênfase4 2 4 2 3" xfId="1616"/>
    <cellStyle name="40% - Ênfase4 2 4 2 4" xfId="1617"/>
    <cellStyle name="40% - Ênfase4 2 4 3" xfId="1618"/>
    <cellStyle name="40% - Ênfase4 2 4 3 2" xfId="1619"/>
    <cellStyle name="40% - Ênfase4 2 4 3 3" xfId="1620"/>
    <cellStyle name="40% - Ênfase4 2 4 4" xfId="1621"/>
    <cellStyle name="40% - Ênfase4 2 4 5" xfId="1622"/>
    <cellStyle name="40% - Ênfase4 2 4 6" xfId="1623"/>
    <cellStyle name="40% - Ênfase4 2 5" xfId="1624"/>
    <cellStyle name="40% - Ênfase4 2 5 2" xfId="1625"/>
    <cellStyle name="40% - Ênfase4 2 5 2 2" xfId="1626"/>
    <cellStyle name="40% - Ênfase4 2 5 2 3" xfId="1627"/>
    <cellStyle name="40% - Ênfase4 2 5 2 4" xfId="1628"/>
    <cellStyle name="40% - Ênfase4 2 5 3" xfId="1629"/>
    <cellStyle name="40% - Ênfase4 2 5 3 2" xfId="1630"/>
    <cellStyle name="40% - Ênfase4 2 5 3 3" xfId="1631"/>
    <cellStyle name="40% - Ênfase4 2 5 4" xfId="1632"/>
    <cellStyle name="40% - Ênfase4 2 5 5" xfId="1633"/>
    <cellStyle name="40% - Ênfase4 2 5 6" xfId="1634"/>
    <cellStyle name="40% - Ênfase4 2 6" xfId="1635"/>
    <cellStyle name="40% - Ênfase4 2 6 2" xfId="1636"/>
    <cellStyle name="40% - Ênfase4 2 6 3" xfId="1637"/>
    <cellStyle name="40% - Ênfase4 2 6 4" xfId="1638"/>
    <cellStyle name="40% - Ênfase4 2 7" xfId="1639"/>
    <cellStyle name="40% - Ênfase4 2 7 2" xfId="1640"/>
    <cellStyle name="40% - Ênfase4 2 7 3" xfId="1641"/>
    <cellStyle name="40% - Ênfase4 2 7 4" xfId="1642"/>
    <cellStyle name="40% - Ênfase4 2 8" xfId="1643"/>
    <cellStyle name="40% - Ênfase4 2 9" xfId="1644"/>
    <cellStyle name="40% - Ênfase4 3" xfId="1645"/>
    <cellStyle name="40% - Ênfase4 3 2" xfId="1646"/>
    <cellStyle name="40% - Ênfase4 3 2 2" xfId="1647"/>
    <cellStyle name="40% - Ênfase4 3 2 2 2" xfId="1648"/>
    <cellStyle name="40% - Ênfase4 3 2 2 3" xfId="1649"/>
    <cellStyle name="40% - Ênfase4 3 2 2 4" xfId="1650"/>
    <cellStyle name="40% - Ênfase4 3 2 3" xfId="1651"/>
    <cellStyle name="40% - Ênfase4 3 2 3 2" xfId="1652"/>
    <cellStyle name="40% - Ênfase4 3 2 3 3" xfId="1653"/>
    <cellStyle name="40% - Ênfase4 3 2 4" xfId="1654"/>
    <cellStyle name="40% - Ênfase4 3 2 5" xfId="1655"/>
    <cellStyle name="40% - Ênfase4 3 2 6" xfId="1656"/>
    <cellStyle name="40% - Ênfase4 3 3" xfId="1657"/>
    <cellStyle name="40% - Ênfase4 3 3 2" xfId="1658"/>
    <cellStyle name="40% - Ênfase4 3 3 3" xfId="1659"/>
    <cellStyle name="40% - Ênfase4 3 3 4" xfId="1660"/>
    <cellStyle name="40% - Ênfase4 3 4" xfId="1661"/>
    <cellStyle name="40% - Ênfase4 3 4 2" xfId="1662"/>
    <cellStyle name="40% - Ênfase4 3 4 3" xfId="1663"/>
    <cellStyle name="40% - Ênfase4 3 4 4" xfId="1664"/>
    <cellStyle name="40% - Ênfase4 3 5" xfId="1665"/>
    <cellStyle name="40% - Ênfase4 3 6" xfId="1666"/>
    <cellStyle name="40% - Ênfase4 3 7" xfId="1667"/>
    <cellStyle name="40% - Ênfase4 4" xfId="1668"/>
    <cellStyle name="40% - Ênfase4 4 2" xfId="1669"/>
    <cellStyle name="40% - Ênfase4 4 2 2" xfId="1670"/>
    <cellStyle name="40% - Ênfase4 4 2 2 2" xfId="1671"/>
    <cellStyle name="40% - Ênfase4 4 2 2 3" xfId="1672"/>
    <cellStyle name="40% - Ênfase4 4 2 2 4" xfId="1673"/>
    <cellStyle name="40% - Ênfase4 4 2 3" xfId="1674"/>
    <cellStyle name="40% - Ênfase4 4 2 3 2" xfId="1675"/>
    <cellStyle name="40% - Ênfase4 4 2 3 3" xfId="1676"/>
    <cellStyle name="40% - Ênfase4 4 2 4" xfId="1677"/>
    <cellStyle name="40% - Ênfase4 4 2 5" xfId="1678"/>
    <cellStyle name="40% - Ênfase4 4 2 6" xfId="1679"/>
    <cellStyle name="40% - Ênfase4 4 3" xfId="1680"/>
    <cellStyle name="40% - Ênfase4 4 3 2" xfId="1681"/>
    <cellStyle name="40% - Ênfase4 4 3 3" xfId="1682"/>
    <cellStyle name="40% - Ênfase4 4 3 4" xfId="1683"/>
    <cellStyle name="40% - Ênfase4 4 4" xfId="1684"/>
    <cellStyle name="40% - Ênfase4 4 4 2" xfId="1685"/>
    <cellStyle name="40% - Ênfase4 4 4 3" xfId="1686"/>
    <cellStyle name="40% - Ênfase4 4 4 4" xfId="1687"/>
    <cellStyle name="40% - Ênfase4 4 5" xfId="1688"/>
    <cellStyle name="40% - Ênfase4 4 6" xfId="1689"/>
    <cellStyle name="40% - Ênfase4 4 7" xfId="1690"/>
    <cellStyle name="40% - Ênfase4 5" xfId="1691"/>
    <cellStyle name="40% - Ênfase4 5 2" xfId="1692"/>
    <cellStyle name="40% - Ênfase4 5 2 2" xfId="1693"/>
    <cellStyle name="40% - Ênfase4 5 2 3" xfId="1694"/>
    <cellStyle name="40% - Ênfase4 5 2 4" xfId="1695"/>
    <cellStyle name="40% - Ênfase4 5 3" xfId="1696"/>
    <cellStyle name="40% - Ênfase4 5 3 2" xfId="1697"/>
    <cellStyle name="40% - Ênfase4 5 3 3" xfId="1698"/>
    <cellStyle name="40% - Ênfase4 5 4" xfId="1699"/>
    <cellStyle name="40% - Ênfase4 5 5" xfId="1700"/>
    <cellStyle name="40% - Ênfase4 5 6" xfId="1701"/>
    <cellStyle name="40% - Ênfase4 6" xfId="1702"/>
    <cellStyle name="40% - Ênfase4 6 2" xfId="1703"/>
    <cellStyle name="40% - Ênfase4 6 2 2" xfId="1704"/>
    <cellStyle name="40% - Ênfase4 6 2 3" xfId="1705"/>
    <cellStyle name="40% - Ênfase4 6 2 4" xfId="1706"/>
    <cellStyle name="40% - Ênfase4 6 3" xfId="1707"/>
    <cellStyle name="40% - Ênfase4 6 3 2" xfId="1708"/>
    <cellStyle name="40% - Ênfase4 6 3 3" xfId="1709"/>
    <cellStyle name="40% - Ênfase4 6 4" xfId="1710"/>
    <cellStyle name="40% - Ênfase4 6 5" xfId="1711"/>
    <cellStyle name="40% - Ênfase4 6 6" xfId="1712"/>
    <cellStyle name="40% - Ênfase4 7" xfId="1713"/>
    <cellStyle name="40% - Ênfase4 7 2" xfId="1714"/>
    <cellStyle name="40% - Ênfase4 7 3" xfId="1715"/>
    <cellStyle name="40% - Ênfase4 7 4" xfId="1716"/>
    <cellStyle name="40% - Ênfase4 8" xfId="1717"/>
    <cellStyle name="40% - Ênfase4 8 2" xfId="1718"/>
    <cellStyle name="40% - Ênfase4 8 3" xfId="1719"/>
    <cellStyle name="40% - Ênfase4 8 4" xfId="1720"/>
    <cellStyle name="40% - Ênfase4 9" xfId="1721"/>
    <cellStyle name="40% - Ênfase5 10" xfId="1722"/>
    <cellStyle name="40% - Ênfase5 11" xfId="1723"/>
    <cellStyle name="40% - Ênfase5 12" xfId="1724"/>
    <cellStyle name="40% - Ênfase5 2" xfId="45"/>
    <cellStyle name="40% - Ênfase5 2 10" xfId="1725"/>
    <cellStyle name="40% - Ênfase5 2 2" xfId="1726"/>
    <cellStyle name="40% - Ênfase5 2 2 2" xfId="1727"/>
    <cellStyle name="40% - Ênfase5 2 2 2 2" xfId="1728"/>
    <cellStyle name="40% - Ênfase5 2 2 2 2 2" xfId="1729"/>
    <cellStyle name="40% - Ênfase5 2 2 2 2 3" xfId="1730"/>
    <cellStyle name="40% - Ênfase5 2 2 2 2 4" xfId="1731"/>
    <cellStyle name="40% - Ênfase5 2 2 2 3" xfId="1732"/>
    <cellStyle name="40% - Ênfase5 2 2 2 3 2" xfId="1733"/>
    <cellStyle name="40% - Ênfase5 2 2 2 3 3" xfId="1734"/>
    <cellStyle name="40% - Ênfase5 2 2 2 4" xfId="1735"/>
    <cellStyle name="40% - Ênfase5 2 2 2 5" xfId="1736"/>
    <cellStyle name="40% - Ênfase5 2 2 2 6" xfId="1737"/>
    <cellStyle name="40% - Ênfase5 2 2 3" xfId="1738"/>
    <cellStyle name="40% - Ênfase5 2 2 3 2" xfId="1739"/>
    <cellStyle name="40% - Ênfase5 2 2 3 3" xfId="1740"/>
    <cellStyle name="40% - Ênfase5 2 2 3 4" xfId="1741"/>
    <cellStyle name="40% - Ênfase5 2 2 4" xfId="1742"/>
    <cellStyle name="40% - Ênfase5 2 2 4 2" xfId="1743"/>
    <cellStyle name="40% - Ênfase5 2 2 4 3" xfId="1744"/>
    <cellStyle name="40% - Ênfase5 2 2 4 4" xfId="1745"/>
    <cellStyle name="40% - Ênfase5 2 2 5" xfId="1746"/>
    <cellStyle name="40% - Ênfase5 2 2 6" xfId="1747"/>
    <cellStyle name="40% - Ênfase5 2 2 7" xfId="1748"/>
    <cellStyle name="40% - Ênfase5 2 3" xfId="1749"/>
    <cellStyle name="40% - Ênfase5 2 3 2" xfId="1750"/>
    <cellStyle name="40% - Ênfase5 2 3 2 2" xfId="1751"/>
    <cellStyle name="40% - Ênfase5 2 3 2 2 2" xfId="1752"/>
    <cellStyle name="40% - Ênfase5 2 3 2 2 3" xfId="1753"/>
    <cellStyle name="40% - Ênfase5 2 3 2 2 4" xfId="1754"/>
    <cellStyle name="40% - Ênfase5 2 3 2 3" xfId="1755"/>
    <cellStyle name="40% - Ênfase5 2 3 2 3 2" xfId="1756"/>
    <cellStyle name="40% - Ênfase5 2 3 2 3 3" xfId="1757"/>
    <cellStyle name="40% - Ênfase5 2 3 2 4" xfId="1758"/>
    <cellStyle name="40% - Ênfase5 2 3 2 5" xfId="1759"/>
    <cellStyle name="40% - Ênfase5 2 3 2 6" xfId="1760"/>
    <cellStyle name="40% - Ênfase5 2 3 3" xfId="1761"/>
    <cellStyle name="40% - Ênfase5 2 3 3 2" xfId="1762"/>
    <cellStyle name="40% - Ênfase5 2 3 3 3" xfId="1763"/>
    <cellStyle name="40% - Ênfase5 2 3 3 4" xfId="1764"/>
    <cellStyle name="40% - Ênfase5 2 3 4" xfId="1765"/>
    <cellStyle name="40% - Ênfase5 2 3 4 2" xfId="1766"/>
    <cellStyle name="40% - Ênfase5 2 3 4 3" xfId="1767"/>
    <cellStyle name="40% - Ênfase5 2 3 4 4" xfId="1768"/>
    <cellStyle name="40% - Ênfase5 2 3 5" xfId="1769"/>
    <cellStyle name="40% - Ênfase5 2 3 6" xfId="1770"/>
    <cellStyle name="40% - Ênfase5 2 3 7" xfId="1771"/>
    <cellStyle name="40% - Ênfase5 2 4" xfId="1772"/>
    <cellStyle name="40% - Ênfase5 2 4 2" xfId="1773"/>
    <cellStyle name="40% - Ênfase5 2 4 2 2" xfId="1774"/>
    <cellStyle name="40% - Ênfase5 2 4 2 3" xfId="1775"/>
    <cellStyle name="40% - Ênfase5 2 4 2 4" xfId="1776"/>
    <cellStyle name="40% - Ênfase5 2 4 3" xfId="1777"/>
    <cellStyle name="40% - Ênfase5 2 4 3 2" xfId="1778"/>
    <cellStyle name="40% - Ênfase5 2 4 3 3" xfId="1779"/>
    <cellStyle name="40% - Ênfase5 2 4 4" xfId="1780"/>
    <cellStyle name="40% - Ênfase5 2 4 5" xfId="1781"/>
    <cellStyle name="40% - Ênfase5 2 4 6" xfId="1782"/>
    <cellStyle name="40% - Ênfase5 2 5" xfId="1783"/>
    <cellStyle name="40% - Ênfase5 2 5 2" xfId="1784"/>
    <cellStyle name="40% - Ênfase5 2 5 2 2" xfId="1785"/>
    <cellStyle name="40% - Ênfase5 2 5 2 3" xfId="1786"/>
    <cellStyle name="40% - Ênfase5 2 5 2 4" xfId="1787"/>
    <cellStyle name="40% - Ênfase5 2 5 3" xfId="1788"/>
    <cellStyle name="40% - Ênfase5 2 5 3 2" xfId="1789"/>
    <cellStyle name="40% - Ênfase5 2 5 3 3" xfId="1790"/>
    <cellStyle name="40% - Ênfase5 2 5 4" xfId="1791"/>
    <cellStyle name="40% - Ênfase5 2 5 5" xfId="1792"/>
    <cellStyle name="40% - Ênfase5 2 5 6" xfId="1793"/>
    <cellStyle name="40% - Ênfase5 2 6" xfId="1794"/>
    <cellStyle name="40% - Ênfase5 2 6 2" xfId="1795"/>
    <cellStyle name="40% - Ênfase5 2 6 3" xfId="1796"/>
    <cellStyle name="40% - Ênfase5 2 6 4" xfId="1797"/>
    <cellStyle name="40% - Ênfase5 2 7" xfId="1798"/>
    <cellStyle name="40% - Ênfase5 2 7 2" xfId="1799"/>
    <cellStyle name="40% - Ênfase5 2 7 3" xfId="1800"/>
    <cellStyle name="40% - Ênfase5 2 7 4" xfId="1801"/>
    <cellStyle name="40% - Ênfase5 2 8" xfId="1802"/>
    <cellStyle name="40% - Ênfase5 2 9" xfId="1803"/>
    <cellStyle name="40% - Ênfase5 3" xfId="1804"/>
    <cellStyle name="40% - Ênfase5 3 2" xfId="1805"/>
    <cellStyle name="40% - Ênfase5 3 2 2" xfId="1806"/>
    <cellStyle name="40% - Ênfase5 3 2 2 2" xfId="1807"/>
    <cellStyle name="40% - Ênfase5 3 2 2 3" xfId="1808"/>
    <cellStyle name="40% - Ênfase5 3 2 2 4" xfId="1809"/>
    <cellStyle name="40% - Ênfase5 3 2 3" xfId="1810"/>
    <cellStyle name="40% - Ênfase5 3 2 3 2" xfId="1811"/>
    <cellStyle name="40% - Ênfase5 3 2 3 3" xfId="1812"/>
    <cellStyle name="40% - Ênfase5 3 2 4" xfId="1813"/>
    <cellStyle name="40% - Ênfase5 3 2 5" xfId="1814"/>
    <cellStyle name="40% - Ênfase5 3 2 6" xfId="1815"/>
    <cellStyle name="40% - Ênfase5 3 3" xfId="1816"/>
    <cellStyle name="40% - Ênfase5 3 3 2" xfId="1817"/>
    <cellStyle name="40% - Ênfase5 3 3 3" xfId="1818"/>
    <cellStyle name="40% - Ênfase5 3 3 4" xfId="1819"/>
    <cellStyle name="40% - Ênfase5 3 4" xfId="1820"/>
    <cellStyle name="40% - Ênfase5 3 4 2" xfId="1821"/>
    <cellStyle name="40% - Ênfase5 3 4 3" xfId="1822"/>
    <cellStyle name="40% - Ênfase5 3 4 4" xfId="1823"/>
    <cellStyle name="40% - Ênfase5 3 5" xfId="1824"/>
    <cellStyle name="40% - Ênfase5 3 6" xfId="1825"/>
    <cellStyle name="40% - Ênfase5 3 7" xfId="1826"/>
    <cellStyle name="40% - Ênfase5 4" xfId="1827"/>
    <cellStyle name="40% - Ênfase5 4 2" xfId="1828"/>
    <cellStyle name="40% - Ênfase5 4 2 2" xfId="1829"/>
    <cellStyle name="40% - Ênfase5 4 2 2 2" xfId="1830"/>
    <cellStyle name="40% - Ênfase5 4 2 2 3" xfId="1831"/>
    <cellStyle name="40% - Ênfase5 4 2 2 4" xfId="1832"/>
    <cellStyle name="40% - Ênfase5 4 2 3" xfId="1833"/>
    <cellStyle name="40% - Ênfase5 4 2 3 2" xfId="1834"/>
    <cellStyle name="40% - Ênfase5 4 2 3 3" xfId="1835"/>
    <cellStyle name="40% - Ênfase5 4 2 4" xfId="1836"/>
    <cellStyle name="40% - Ênfase5 4 2 5" xfId="1837"/>
    <cellStyle name="40% - Ênfase5 4 2 6" xfId="1838"/>
    <cellStyle name="40% - Ênfase5 4 3" xfId="1839"/>
    <cellStyle name="40% - Ênfase5 4 3 2" xfId="1840"/>
    <cellStyle name="40% - Ênfase5 4 3 3" xfId="1841"/>
    <cellStyle name="40% - Ênfase5 4 3 4" xfId="1842"/>
    <cellStyle name="40% - Ênfase5 4 4" xfId="1843"/>
    <cellStyle name="40% - Ênfase5 4 4 2" xfId="1844"/>
    <cellStyle name="40% - Ênfase5 4 4 3" xfId="1845"/>
    <cellStyle name="40% - Ênfase5 4 4 4" xfId="1846"/>
    <cellStyle name="40% - Ênfase5 4 5" xfId="1847"/>
    <cellStyle name="40% - Ênfase5 4 6" xfId="1848"/>
    <cellStyle name="40% - Ênfase5 4 7" xfId="1849"/>
    <cellStyle name="40% - Ênfase5 5" xfId="1850"/>
    <cellStyle name="40% - Ênfase5 5 2" xfId="1851"/>
    <cellStyle name="40% - Ênfase5 5 2 2" xfId="1852"/>
    <cellStyle name="40% - Ênfase5 5 2 3" xfId="1853"/>
    <cellStyle name="40% - Ênfase5 5 2 4" xfId="1854"/>
    <cellStyle name="40% - Ênfase5 5 3" xfId="1855"/>
    <cellStyle name="40% - Ênfase5 5 3 2" xfId="1856"/>
    <cellStyle name="40% - Ênfase5 5 3 3" xfId="1857"/>
    <cellStyle name="40% - Ênfase5 5 4" xfId="1858"/>
    <cellStyle name="40% - Ênfase5 5 5" xfId="1859"/>
    <cellStyle name="40% - Ênfase5 5 6" xfId="1860"/>
    <cellStyle name="40% - Ênfase5 6" xfId="1861"/>
    <cellStyle name="40% - Ênfase5 6 2" xfId="1862"/>
    <cellStyle name="40% - Ênfase5 6 2 2" xfId="1863"/>
    <cellStyle name="40% - Ênfase5 6 2 3" xfId="1864"/>
    <cellStyle name="40% - Ênfase5 6 2 4" xfId="1865"/>
    <cellStyle name="40% - Ênfase5 6 3" xfId="1866"/>
    <cellStyle name="40% - Ênfase5 6 3 2" xfId="1867"/>
    <cellStyle name="40% - Ênfase5 6 3 3" xfId="1868"/>
    <cellStyle name="40% - Ênfase5 6 4" xfId="1869"/>
    <cellStyle name="40% - Ênfase5 6 5" xfId="1870"/>
    <cellStyle name="40% - Ênfase5 6 6" xfId="1871"/>
    <cellStyle name="40% - Ênfase5 7" xfId="1872"/>
    <cellStyle name="40% - Ênfase5 7 2" xfId="1873"/>
    <cellStyle name="40% - Ênfase5 7 3" xfId="1874"/>
    <cellStyle name="40% - Ênfase5 7 4" xfId="1875"/>
    <cellStyle name="40% - Ênfase5 8" xfId="1876"/>
    <cellStyle name="40% - Ênfase5 8 2" xfId="1877"/>
    <cellStyle name="40% - Ênfase5 8 3" xfId="1878"/>
    <cellStyle name="40% - Ênfase5 8 4" xfId="1879"/>
    <cellStyle name="40% - Ênfase5 9" xfId="1880"/>
    <cellStyle name="40% - Ênfase6 10" xfId="1881"/>
    <cellStyle name="40% - Ênfase6 11" xfId="1882"/>
    <cellStyle name="40% - Ênfase6 12" xfId="1883"/>
    <cellStyle name="40% - Ênfase6 2" xfId="46"/>
    <cellStyle name="40% - Ênfase6 2 10" xfId="1884"/>
    <cellStyle name="40% - Ênfase6 2 11" xfId="1885"/>
    <cellStyle name="40% - Ênfase6 2 2" xfId="1886"/>
    <cellStyle name="40% - Ênfase6 2 2 2" xfId="1887"/>
    <cellStyle name="40% - Ênfase6 2 2 2 2" xfId="1888"/>
    <cellStyle name="40% - Ênfase6 2 2 2 2 2" xfId="1889"/>
    <cellStyle name="40% - Ênfase6 2 2 2 2 3" xfId="1890"/>
    <cellStyle name="40% - Ênfase6 2 2 2 2 4" xfId="1891"/>
    <cellStyle name="40% - Ênfase6 2 2 2 3" xfId="1892"/>
    <cellStyle name="40% - Ênfase6 2 2 2 3 2" xfId="1893"/>
    <cellStyle name="40% - Ênfase6 2 2 2 3 3" xfId="1894"/>
    <cellStyle name="40% - Ênfase6 2 2 2 4" xfId="1895"/>
    <cellStyle name="40% - Ênfase6 2 2 2 5" xfId="1896"/>
    <cellStyle name="40% - Ênfase6 2 2 2 6" xfId="1897"/>
    <cellStyle name="40% - Ênfase6 2 2 3" xfId="1898"/>
    <cellStyle name="40% - Ênfase6 2 2 3 2" xfId="1899"/>
    <cellStyle name="40% - Ênfase6 2 2 3 3" xfId="1900"/>
    <cellStyle name="40% - Ênfase6 2 2 3 4" xfId="1901"/>
    <cellStyle name="40% - Ênfase6 2 2 4" xfId="1902"/>
    <cellStyle name="40% - Ênfase6 2 2 4 2" xfId="1903"/>
    <cellStyle name="40% - Ênfase6 2 2 4 3" xfId="1904"/>
    <cellStyle name="40% - Ênfase6 2 2 4 4" xfId="1905"/>
    <cellStyle name="40% - Ênfase6 2 2 5" xfId="1906"/>
    <cellStyle name="40% - Ênfase6 2 2 6" xfId="1907"/>
    <cellStyle name="40% - Ênfase6 2 2 7" xfId="1908"/>
    <cellStyle name="40% - Ênfase6 2 3" xfId="1909"/>
    <cellStyle name="40% - Ênfase6 2 3 2" xfId="1910"/>
    <cellStyle name="40% - Ênfase6 2 3 2 2" xfId="1911"/>
    <cellStyle name="40% - Ênfase6 2 3 2 2 2" xfId="1912"/>
    <cellStyle name="40% - Ênfase6 2 3 2 2 3" xfId="1913"/>
    <cellStyle name="40% - Ênfase6 2 3 2 2 4" xfId="1914"/>
    <cellStyle name="40% - Ênfase6 2 3 2 3" xfId="1915"/>
    <cellStyle name="40% - Ênfase6 2 3 2 3 2" xfId="1916"/>
    <cellStyle name="40% - Ênfase6 2 3 2 3 3" xfId="1917"/>
    <cellStyle name="40% - Ênfase6 2 3 2 4" xfId="1918"/>
    <cellStyle name="40% - Ênfase6 2 3 2 5" xfId="1919"/>
    <cellStyle name="40% - Ênfase6 2 3 2 6" xfId="1920"/>
    <cellStyle name="40% - Ênfase6 2 3 3" xfId="1921"/>
    <cellStyle name="40% - Ênfase6 2 3 3 2" xfId="1922"/>
    <cellStyle name="40% - Ênfase6 2 3 3 3" xfId="1923"/>
    <cellStyle name="40% - Ênfase6 2 3 3 4" xfId="1924"/>
    <cellStyle name="40% - Ênfase6 2 3 4" xfId="1925"/>
    <cellStyle name="40% - Ênfase6 2 3 4 2" xfId="1926"/>
    <cellStyle name="40% - Ênfase6 2 3 4 3" xfId="1927"/>
    <cellStyle name="40% - Ênfase6 2 3 4 4" xfId="1928"/>
    <cellStyle name="40% - Ênfase6 2 3 5" xfId="1929"/>
    <cellStyle name="40% - Ênfase6 2 3 6" xfId="1930"/>
    <cellStyle name="40% - Ênfase6 2 3 7" xfId="1931"/>
    <cellStyle name="40% - Ênfase6 2 4" xfId="1932"/>
    <cellStyle name="40% - Ênfase6 2 4 2" xfId="1933"/>
    <cellStyle name="40% - Ênfase6 2 4 2 2" xfId="1934"/>
    <cellStyle name="40% - Ênfase6 2 4 2 3" xfId="1935"/>
    <cellStyle name="40% - Ênfase6 2 4 2 4" xfId="1936"/>
    <cellStyle name="40% - Ênfase6 2 4 3" xfId="1937"/>
    <cellStyle name="40% - Ênfase6 2 4 3 2" xfId="1938"/>
    <cellStyle name="40% - Ênfase6 2 4 3 3" xfId="1939"/>
    <cellStyle name="40% - Ênfase6 2 4 4" xfId="1940"/>
    <cellStyle name="40% - Ênfase6 2 4 5" xfId="1941"/>
    <cellStyle name="40% - Ênfase6 2 4 6" xfId="1942"/>
    <cellStyle name="40% - Ênfase6 2 5" xfId="1943"/>
    <cellStyle name="40% - Ênfase6 2 5 2" xfId="1944"/>
    <cellStyle name="40% - Ênfase6 2 5 2 2" xfId="1945"/>
    <cellStyle name="40% - Ênfase6 2 5 2 3" xfId="1946"/>
    <cellStyle name="40% - Ênfase6 2 5 2 4" xfId="1947"/>
    <cellStyle name="40% - Ênfase6 2 5 3" xfId="1948"/>
    <cellStyle name="40% - Ênfase6 2 5 3 2" xfId="1949"/>
    <cellStyle name="40% - Ênfase6 2 5 3 3" xfId="1950"/>
    <cellStyle name="40% - Ênfase6 2 5 4" xfId="1951"/>
    <cellStyle name="40% - Ênfase6 2 5 5" xfId="1952"/>
    <cellStyle name="40% - Ênfase6 2 5 6" xfId="1953"/>
    <cellStyle name="40% - Ênfase6 2 6" xfId="1954"/>
    <cellStyle name="40% - Ênfase6 2 6 2" xfId="1955"/>
    <cellStyle name="40% - Ênfase6 2 6 3" xfId="1956"/>
    <cellStyle name="40% - Ênfase6 2 6 4" xfId="1957"/>
    <cellStyle name="40% - Ênfase6 2 7" xfId="1958"/>
    <cellStyle name="40% - Ênfase6 2 7 2" xfId="1959"/>
    <cellStyle name="40% - Ênfase6 2 7 3" xfId="1960"/>
    <cellStyle name="40% - Ênfase6 2 7 4" xfId="1961"/>
    <cellStyle name="40% - Ênfase6 2 8" xfId="1962"/>
    <cellStyle name="40% - Ênfase6 2 8 2" xfId="1963"/>
    <cellStyle name="40% - Ênfase6 2 8 3" xfId="1964"/>
    <cellStyle name="40% - Ênfase6 2 9" xfId="1965"/>
    <cellStyle name="40% - Ênfase6 3" xfId="1966"/>
    <cellStyle name="40% - Ênfase6 3 2" xfId="1967"/>
    <cellStyle name="40% - Ênfase6 3 2 2" xfId="1968"/>
    <cellStyle name="40% - Ênfase6 3 2 2 2" xfId="1969"/>
    <cellStyle name="40% - Ênfase6 3 2 2 3" xfId="1970"/>
    <cellStyle name="40% - Ênfase6 3 2 2 4" xfId="1971"/>
    <cellStyle name="40% - Ênfase6 3 2 3" xfId="1972"/>
    <cellStyle name="40% - Ênfase6 3 2 3 2" xfId="1973"/>
    <cellStyle name="40% - Ênfase6 3 2 3 3" xfId="1974"/>
    <cellStyle name="40% - Ênfase6 3 2 4" xfId="1975"/>
    <cellStyle name="40% - Ênfase6 3 2 5" xfId="1976"/>
    <cellStyle name="40% - Ênfase6 3 2 6" xfId="1977"/>
    <cellStyle name="40% - Ênfase6 3 3" xfId="1978"/>
    <cellStyle name="40% - Ênfase6 3 3 2" xfId="1979"/>
    <cellStyle name="40% - Ênfase6 3 3 3" xfId="1980"/>
    <cellStyle name="40% - Ênfase6 3 3 4" xfId="1981"/>
    <cellStyle name="40% - Ênfase6 3 4" xfId="1982"/>
    <cellStyle name="40% - Ênfase6 3 4 2" xfId="1983"/>
    <cellStyle name="40% - Ênfase6 3 4 3" xfId="1984"/>
    <cellStyle name="40% - Ênfase6 3 4 4" xfId="1985"/>
    <cellStyle name="40% - Ênfase6 3 5" xfId="1986"/>
    <cellStyle name="40% - Ênfase6 3 6" xfId="1987"/>
    <cellStyle name="40% - Ênfase6 3 7" xfId="1988"/>
    <cellStyle name="40% - Ênfase6 4" xfId="1989"/>
    <cellStyle name="40% - Ênfase6 4 2" xfId="1990"/>
    <cellStyle name="40% - Ênfase6 4 2 2" xfId="1991"/>
    <cellStyle name="40% - Ênfase6 4 2 2 2" xfId="1992"/>
    <cellStyle name="40% - Ênfase6 4 2 2 3" xfId="1993"/>
    <cellStyle name="40% - Ênfase6 4 2 2 4" xfId="1994"/>
    <cellStyle name="40% - Ênfase6 4 2 3" xfId="1995"/>
    <cellStyle name="40% - Ênfase6 4 2 3 2" xfId="1996"/>
    <cellStyle name="40% - Ênfase6 4 2 3 3" xfId="1997"/>
    <cellStyle name="40% - Ênfase6 4 2 4" xfId="1998"/>
    <cellStyle name="40% - Ênfase6 4 2 5" xfId="1999"/>
    <cellStyle name="40% - Ênfase6 4 2 6" xfId="2000"/>
    <cellStyle name="40% - Ênfase6 4 3" xfId="2001"/>
    <cellStyle name="40% - Ênfase6 4 3 2" xfId="2002"/>
    <cellStyle name="40% - Ênfase6 4 3 3" xfId="2003"/>
    <cellStyle name="40% - Ênfase6 4 3 4" xfId="2004"/>
    <cellStyle name="40% - Ênfase6 4 4" xfId="2005"/>
    <cellStyle name="40% - Ênfase6 4 4 2" xfId="2006"/>
    <cellStyle name="40% - Ênfase6 4 4 3" xfId="2007"/>
    <cellStyle name="40% - Ênfase6 4 4 4" xfId="2008"/>
    <cellStyle name="40% - Ênfase6 4 5" xfId="2009"/>
    <cellStyle name="40% - Ênfase6 4 6" xfId="2010"/>
    <cellStyle name="40% - Ênfase6 4 7" xfId="2011"/>
    <cellStyle name="40% - Ênfase6 5" xfId="2012"/>
    <cellStyle name="40% - Ênfase6 5 2" xfId="2013"/>
    <cellStyle name="40% - Ênfase6 5 2 2" xfId="2014"/>
    <cellStyle name="40% - Ênfase6 5 2 3" xfId="2015"/>
    <cellStyle name="40% - Ênfase6 5 2 4" xfId="2016"/>
    <cellStyle name="40% - Ênfase6 5 3" xfId="2017"/>
    <cellStyle name="40% - Ênfase6 5 3 2" xfId="2018"/>
    <cellStyle name="40% - Ênfase6 5 3 3" xfId="2019"/>
    <cellStyle name="40% - Ênfase6 5 4" xfId="2020"/>
    <cellStyle name="40% - Ênfase6 5 5" xfId="2021"/>
    <cellStyle name="40% - Ênfase6 5 6" xfId="2022"/>
    <cellStyle name="40% - Ênfase6 6" xfId="2023"/>
    <cellStyle name="40% - Ênfase6 6 2" xfId="2024"/>
    <cellStyle name="40% - Ênfase6 6 2 2" xfId="2025"/>
    <cellStyle name="40% - Ênfase6 6 2 3" xfId="2026"/>
    <cellStyle name="40% - Ênfase6 6 2 4" xfId="2027"/>
    <cellStyle name="40% - Ênfase6 6 3" xfId="2028"/>
    <cellStyle name="40% - Ênfase6 6 3 2" xfId="2029"/>
    <cellStyle name="40% - Ênfase6 6 3 3" xfId="2030"/>
    <cellStyle name="40% - Ênfase6 6 4" xfId="2031"/>
    <cellStyle name="40% - Ênfase6 6 5" xfId="2032"/>
    <cellStyle name="40% - Ênfase6 6 6" xfId="2033"/>
    <cellStyle name="40% - Ênfase6 7" xfId="2034"/>
    <cellStyle name="40% - Ênfase6 7 2" xfId="2035"/>
    <cellStyle name="40% - Ênfase6 7 3" xfId="2036"/>
    <cellStyle name="40% - Ênfase6 7 4" xfId="2037"/>
    <cellStyle name="40% - Ênfase6 8" xfId="2038"/>
    <cellStyle name="40% - Ênfase6 8 2" xfId="2039"/>
    <cellStyle name="40% - Ênfase6 8 3" xfId="2040"/>
    <cellStyle name="40% - Ênfase6 8 4" xfId="2041"/>
    <cellStyle name="40% - Ênfase6 9" xfId="2042"/>
    <cellStyle name="60% - Ênfase1 2" xfId="47"/>
    <cellStyle name="60% - Ênfase2 2" xfId="48"/>
    <cellStyle name="60% - Ênfase3 2" xfId="49"/>
    <cellStyle name="60% - Ênfase4 2" xfId="50"/>
    <cellStyle name="60% - Ênfase5 2" xfId="51"/>
    <cellStyle name="60% - Ênfase6 2" xfId="52"/>
    <cellStyle name="Bom 2" xfId="53"/>
    <cellStyle name="Cálculo 2" xfId="54"/>
    <cellStyle name="Célula de Verificação 2" xfId="55"/>
    <cellStyle name="Célula Vinculada 2" xfId="56"/>
    <cellStyle name="cf1" xfId="2043"/>
    <cellStyle name="Comma_GMB_Planilha Geral de Orçamento CUSTO" xfId="57"/>
    <cellStyle name="Ênfase1 2" xfId="58"/>
    <cellStyle name="Ênfase2 2" xfId="59"/>
    <cellStyle name="Ênfase3 2" xfId="60"/>
    <cellStyle name="Ênfase4 2" xfId="61"/>
    <cellStyle name="Ênfase5 2" xfId="62"/>
    <cellStyle name="Ênfase6 2" xfId="63"/>
    <cellStyle name="Entrada 2" xfId="64"/>
    <cellStyle name="Excel Built-in Normal" xfId="65"/>
    <cellStyle name="Excel Built-in Normal 1" xfId="30"/>
    <cellStyle name="Excel Built-in Normal 1 1" xfId="66"/>
    <cellStyle name="Heading 1 1" xfId="2044"/>
    <cellStyle name="Heading1 1" xfId="2045"/>
    <cellStyle name="Hyperlink 2" xfId="67"/>
    <cellStyle name="Incorreto 2" xfId="68"/>
    <cellStyle name="Moeda" xfId="1" builtinId="4"/>
    <cellStyle name="Moeda 10" xfId="69"/>
    <cellStyle name="Moeda 11" xfId="70"/>
    <cellStyle name="Moeda 12" xfId="71"/>
    <cellStyle name="Moeda 13" xfId="130"/>
    <cellStyle name="Moeda 2" xfId="32"/>
    <cellStyle name="Moeda 2 2" xfId="2046"/>
    <cellStyle name="Moeda 2 2 2" xfId="2047"/>
    <cellStyle name="Moeda 2 2 2 2" xfId="2048"/>
    <cellStyle name="Moeda 2 3" xfId="2049"/>
    <cellStyle name="Moeda 2 4" xfId="2050"/>
    <cellStyle name="Moeda 2 5" xfId="2051"/>
    <cellStyle name="Moeda 2 6" xfId="2052"/>
    <cellStyle name="Moeda 3" xfId="72"/>
    <cellStyle name="Moeda 3 2" xfId="2053"/>
    <cellStyle name="Moeda 3 3" xfId="2054"/>
    <cellStyle name="Moeda 3 4" xfId="2055"/>
    <cellStyle name="Moeda 3 5" xfId="2056"/>
    <cellStyle name="Moeda 3 6" xfId="2057"/>
    <cellStyle name="Moeda 4" xfId="73"/>
    <cellStyle name="Moeda 4 2" xfId="2058"/>
    <cellStyle name="Moeda 4 3" xfId="2059"/>
    <cellStyle name="Moeda 4 4" xfId="2060"/>
    <cellStyle name="Moeda 4 5" xfId="2061"/>
    <cellStyle name="Moeda 4 6" xfId="2062"/>
    <cellStyle name="Moeda 4 7" xfId="2063"/>
    <cellStyle name="Moeda 5" xfId="74"/>
    <cellStyle name="Moeda 6" xfId="75"/>
    <cellStyle name="Moeda 7" xfId="76"/>
    <cellStyle name="Moeda 8" xfId="77"/>
    <cellStyle name="Moeda 9" xfId="78"/>
    <cellStyle name="Neutra 2" xfId="79"/>
    <cellStyle name="Neutro 2" xfId="2064"/>
    <cellStyle name="Normal" xfId="0" builtinId="0"/>
    <cellStyle name="Normal 10" xfId="2065"/>
    <cellStyle name="Normal 11" xfId="80"/>
    <cellStyle name="Normal 11 42 2" xfId="2066"/>
    <cellStyle name="Normal 12" xfId="2"/>
    <cellStyle name="Normal 13" xfId="2067"/>
    <cellStyle name="Normal 14" xfId="2068"/>
    <cellStyle name="Normal 17" xfId="81"/>
    <cellStyle name="Normal 2" xfId="3"/>
    <cellStyle name="Normal 2 1" xfId="2069"/>
    <cellStyle name="Normal 2 10" xfId="2070"/>
    <cellStyle name="Normal 2 14 10" xfId="2071"/>
    <cellStyle name="Normal 2 2" xfId="4"/>
    <cellStyle name="Normal 2 2 2" xfId="122"/>
    <cellStyle name="Normal 2 2 2 2" xfId="2072"/>
    <cellStyle name="Normal 2 2 2 2 2" xfId="2073"/>
    <cellStyle name="Normal 2 2 2 2 2 2" xfId="2074"/>
    <cellStyle name="Normal 2 2 2 2 3" xfId="2075"/>
    <cellStyle name="Normal 2 2 2 2 4" xfId="2076"/>
    <cellStyle name="Normal 2 2 2 3" xfId="2077"/>
    <cellStyle name="Normal 2 2 2 3 2" xfId="2078"/>
    <cellStyle name="Normal 2 2 2 3 3" xfId="2079"/>
    <cellStyle name="Normal 2 2 2 4" xfId="2080"/>
    <cellStyle name="Normal 2 2 2 5" xfId="2081"/>
    <cellStyle name="Normal 2 2 2 6" xfId="2082"/>
    <cellStyle name="Normal 2 2 3" xfId="2083"/>
    <cellStyle name="Normal 2 2 3 2" xfId="2084"/>
    <cellStyle name="Normal 2 2 3 3" xfId="2085"/>
    <cellStyle name="Normal 2 2 3 4" xfId="2086"/>
    <cellStyle name="Normal 2 2 3 5" xfId="2087"/>
    <cellStyle name="Normal 2 2 3 6" xfId="2088"/>
    <cellStyle name="Normal 2 2 4" xfId="2089"/>
    <cellStyle name="Normal 2 2 4 2" xfId="2090"/>
    <cellStyle name="Normal 2 2 4 3" xfId="2091"/>
    <cellStyle name="Normal 2 2 4 4" xfId="2092"/>
    <cellStyle name="Normal 2 2 5" xfId="2093"/>
    <cellStyle name="Normal 2 2 6" xfId="2094"/>
    <cellStyle name="Normal 2 2 7" xfId="2095"/>
    <cellStyle name="Normal 2 2 8" xfId="2096"/>
    <cellStyle name="Normal 2 3" xfId="126"/>
    <cellStyle name="Normal 2 3 2" xfId="2097"/>
    <cellStyle name="Normal 2 3 2 2" xfId="2098"/>
    <cellStyle name="Normal 2 3 2 2 2" xfId="2099"/>
    <cellStyle name="Normal 2 3 2 2 3" xfId="2100"/>
    <cellStyle name="Normal 2 3 2 2 4" xfId="2101"/>
    <cellStyle name="Normal 2 3 2 3" xfId="2102"/>
    <cellStyle name="Normal 2 3 2 3 2" xfId="2103"/>
    <cellStyle name="Normal 2 3 2 3 3" xfId="2104"/>
    <cellStyle name="Normal 2 3 2 4" xfId="2105"/>
    <cellStyle name="Normal 2 3 2 5" xfId="2106"/>
    <cellStyle name="Normal 2 3 2 6" xfId="2107"/>
    <cellStyle name="Normal 2 3 3" xfId="2108"/>
    <cellStyle name="Normal 2 3 3 2" xfId="2109"/>
    <cellStyle name="Normal 2 3 3 3" xfId="2110"/>
    <cellStyle name="Normal 2 3 3 4" xfId="2111"/>
    <cellStyle name="Normal 2 3 4" xfId="2112"/>
    <cellStyle name="Normal 2 3 4 2" xfId="2113"/>
    <cellStyle name="Normal 2 3 4 3" xfId="2114"/>
    <cellStyle name="Normal 2 3 4 4" xfId="2115"/>
    <cellStyle name="Normal 2 3 5" xfId="2116"/>
    <cellStyle name="Normal 2 3 6" xfId="2117"/>
    <cellStyle name="Normal 2 3 7" xfId="2118"/>
    <cellStyle name="Normal 2 4" xfId="2119"/>
    <cellStyle name="Normal 2 4 2" xfId="2120"/>
    <cellStyle name="Normal 2 4 2 2" xfId="2121"/>
    <cellStyle name="Normal 2 4 2 3" xfId="2122"/>
    <cellStyle name="Normal 2 4 2 4" xfId="2123"/>
    <cellStyle name="Normal 2 4 3" xfId="2124"/>
    <cellStyle name="Normal 2 4 3 2" xfId="2125"/>
    <cellStyle name="Normal 2 4 3 3" xfId="2126"/>
    <cellStyle name="Normal 2 4 4" xfId="2127"/>
    <cellStyle name="Normal 2 4 5" xfId="2128"/>
    <cellStyle name="Normal 2 4 6" xfId="2129"/>
    <cellStyle name="Normal 2 5" xfId="2130"/>
    <cellStyle name="Normal 2 5 2" xfId="2131"/>
    <cellStyle name="Normal 2 5 2 2" xfId="2132"/>
    <cellStyle name="Normal 2 5 2 3" xfId="2133"/>
    <cellStyle name="Normal 2 5 2 4" xfId="2134"/>
    <cellStyle name="Normal 2 5 3" xfId="2135"/>
    <cellStyle name="Normal 2 5 3 2" xfId="2136"/>
    <cellStyle name="Normal 2 5 3 3" xfId="2137"/>
    <cellStyle name="Normal 2 5 4" xfId="2138"/>
    <cellStyle name="Normal 2 5 5" xfId="2139"/>
    <cellStyle name="Normal 2 5 6" xfId="2140"/>
    <cellStyle name="Normal 2 6" xfId="2141"/>
    <cellStyle name="Normal 2 6 2" xfId="2142"/>
    <cellStyle name="Normal 2 6 3" xfId="2143"/>
    <cellStyle name="Normal 2 6 4" xfId="2144"/>
    <cellStyle name="Normal 2 6 5" xfId="2145"/>
    <cellStyle name="Normal 2 6 6" xfId="2146"/>
    <cellStyle name="Normal 2 7" xfId="2147"/>
    <cellStyle name="Normal 2 7 2" xfId="2148"/>
    <cellStyle name="Normal 2 7 3" xfId="2149"/>
    <cellStyle name="Normal 2 7 4" xfId="2150"/>
    <cellStyle name="Normal 2 8" xfId="2151"/>
    <cellStyle name="Normal 2 9" xfId="2152"/>
    <cellStyle name="Normal 21" xfId="2153"/>
    <cellStyle name="Normal 3" xfId="5"/>
    <cellStyle name="Normal 3 10" xfId="2154"/>
    <cellStyle name="Normal 3 2" xfId="2155"/>
    <cellStyle name="Normal 3 2 2" xfId="2156"/>
    <cellStyle name="Normal 3 2 2 2" xfId="2157"/>
    <cellStyle name="Normal 3 2 2 2 2" xfId="2158"/>
    <cellStyle name="Normal 3 2 2 2 3" xfId="2159"/>
    <cellStyle name="Normal 3 2 2 2 4" xfId="2160"/>
    <cellStyle name="Normal 3 2 2 3" xfId="2161"/>
    <cellStyle name="Normal 3 2 2 3 2" xfId="2162"/>
    <cellStyle name="Normal 3 2 2 3 3" xfId="2163"/>
    <cellStyle name="Normal 3 2 2 4" xfId="2164"/>
    <cellStyle name="Normal 3 2 2 5" xfId="2165"/>
    <cellStyle name="Normal 3 2 2 6" xfId="2166"/>
    <cellStyle name="Normal 3 2 3" xfId="2167"/>
    <cellStyle name="Normal 3 2 3 2" xfId="2168"/>
    <cellStyle name="Normal 3 2 3 3" xfId="2169"/>
    <cellStyle name="Normal 3 2 3 4" xfId="2170"/>
    <cellStyle name="Normal 3 2 4" xfId="2171"/>
    <cellStyle name="Normal 3 2 4 2" xfId="2172"/>
    <cellStyle name="Normal 3 2 4 3" xfId="2173"/>
    <cellStyle name="Normal 3 2 4 4" xfId="2174"/>
    <cellStyle name="Normal 3 2 5" xfId="2175"/>
    <cellStyle name="Normal 3 2 6" xfId="2176"/>
    <cellStyle name="Normal 3 2 7" xfId="2177"/>
    <cellStyle name="Normal 3 3" xfId="2178"/>
    <cellStyle name="Normal 3 3 2" xfId="2179"/>
    <cellStyle name="Normal 3 3 2 2" xfId="2180"/>
    <cellStyle name="Normal 3 3 2 2 2" xfId="2181"/>
    <cellStyle name="Normal 3 3 2 2 3" xfId="2182"/>
    <cellStyle name="Normal 3 3 2 2 4" xfId="2183"/>
    <cellStyle name="Normal 3 3 2 3" xfId="2184"/>
    <cellStyle name="Normal 3 3 2 3 2" xfId="2185"/>
    <cellStyle name="Normal 3 3 2 3 3" xfId="2186"/>
    <cellStyle name="Normal 3 3 2 4" xfId="2187"/>
    <cellStyle name="Normal 3 3 2 5" xfId="2188"/>
    <cellStyle name="Normal 3 3 2 6" xfId="2189"/>
    <cellStyle name="Normal 3 3 3" xfId="2190"/>
    <cellStyle name="Normal 3 3 3 2" xfId="2191"/>
    <cellStyle name="Normal 3 3 3 3" xfId="2192"/>
    <cellStyle name="Normal 3 3 3 4" xfId="2193"/>
    <cellStyle name="Normal 3 3 4" xfId="2194"/>
    <cellStyle name="Normal 3 3 4 2" xfId="2195"/>
    <cellStyle name="Normal 3 3 4 3" xfId="2196"/>
    <cellStyle name="Normal 3 3 4 4" xfId="2197"/>
    <cellStyle name="Normal 3 3 5" xfId="2198"/>
    <cellStyle name="Normal 3 3 6" xfId="2199"/>
    <cellStyle name="Normal 3 3 7" xfId="2200"/>
    <cellStyle name="Normal 3 4" xfId="2201"/>
    <cellStyle name="Normal 3 4 2" xfId="2202"/>
    <cellStyle name="Normal 3 4 2 2" xfId="2203"/>
    <cellStyle name="Normal 3 4 2 3" xfId="2204"/>
    <cellStyle name="Normal 3 4 2 4" xfId="6"/>
    <cellStyle name="Normal 3 4 2 4 2" xfId="2205"/>
    <cellStyle name="Normal 3 4 2 4 2 2" xfId="2206"/>
    <cellStyle name="Normal 3 4 2 4 3" xfId="2207"/>
    <cellStyle name="Normal 3 4 3" xfId="2208"/>
    <cellStyle name="Normal 3 4 3 2" xfId="2209"/>
    <cellStyle name="Normal 3 4 3 3" xfId="2210"/>
    <cellStyle name="Normal 3 4 4" xfId="2211"/>
    <cellStyle name="Normal 3 4 5" xfId="2212"/>
    <cellStyle name="Normal 3 4 6" xfId="2213"/>
    <cellStyle name="Normal 3 5" xfId="2214"/>
    <cellStyle name="Normal 3 5 2" xfId="2215"/>
    <cellStyle name="Normal 3 5 2 2" xfId="2216"/>
    <cellStyle name="Normal 3 5 2 3" xfId="2217"/>
    <cellStyle name="Normal 3 5 2 4" xfId="2218"/>
    <cellStyle name="Normal 3 5 3" xfId="2219"/>
    <cellStyle name="Normal 3 5 3 2" xfId="2220"/>
    <cellStyle name="Normal 3 5 3 3" xfId="2221"/>
    <cellStyle name="Normal 3 5 4" xfId="2222"/>
    <cellStyle name="Normal 3 5 5" xfId="2223"/>
    <cellStyle name="Normal 3 5 6" xfId="2224"/>
    <cellStyle name="Normal 3 6" xfId="2225"/>
    <cellStyle name="Normal 3 6 2" xfId="2226"/>
    <cellStyle name="Normal 3 6 3" xfId="2227"/>
    <cellStyle name="Normal 3 6 4" xfId="2228"/>
    <cellStyle name="Normal 3 6 5" xfId="2229"/>
    <cellStyle name="Normal 3 6 6" xfId="2230"/>
    <cellStyle name="Normal 3 7" xfId="2231"/>
    <cellStyle name="Normal 3 7 2" xfId="2232"/>
    <cellStyle name="Normal 3 7 3" xfId="2233"/>
    <cellStyle name="Normal 3 7 4" xfId="2234"/>
    <cellStyle name="Normal 3 8" xfId="2235"/>
    <cellStyle name="Normal 3 9" xfId="2236"/>
    <cellStyle name="Normal 4" xfId="7"/>
    <cellStyle name="Normal 4 10" xfId="2237"/>
    <cellStyle name="Normal 4 2" xfId="124"/>
    <cellStyle name="Normal 4 2 2" xfId="2238"/>
    <cellStyle name="Normal 4 2 2 2" xfId="2239"/>
    <cellStyle name="Normal 4 2 2 2 2" xfId="2240"/>
    <cellStyle name="Normal 4 2 2 2 3" xfId="2241"/>
    <cellStyle name="Normal 4 2 2 2 4" xfId="2242"/>
    <cellStyle name="Normal 4 2 2 3" xfId="2243"/>
    <cellStyle name="Normal 4 2 2 3 2" xfId="2244"/>
    <cellStyle name="Normal 4 2 2 3 3" xfId="2245"/>
    <cellStyle name="Normal 4 2 2 4" xfId="2246"/>
    <cellStyle name="Normal 4 2 2 5" xfId="2247"/>
    <cellStyle name="Normal 4 2 2 6" xfId="2248"/>
    <cellStyle name="Normal 4 2 3" xfId="2249"/>
    <cellStyle name="Normal 4 2 3 2" xfId="2250"/>
    <cellStyle name="Normal 4 2 3 3" xfId="2251"/>
    <cellStyle name="Normal 4 2 3 4" xfId="2252"/>
    <cellStyle name="Normal 4 2 4" xfId="2253"/>
    <cellStyle name="Normal 4 2 4 2" xfId="2254"/>
    <cellStyle name="Normal 4 2 4 3" xfId="2255"/>
    <cellStyle name="Normal 4 2 4 4" xfId="2256"/>
    <cellStyle name="Normal 4 2 5" xfId="2257"/>
    <cellStyle name="Normal 4 2 6" xfId="2258"/>
    <cellStyle name="Normal 4 2 7" xfId="2259"/>
    <cellStyle name="Normal 4 2 8" xfId="129"/>
    <cellStyle name="Normal 4 3" xfId="2260"/>
    <cellStyle name="Normal 4 3 2" xfId="2261"/>
    <cellStyle name="Normal 4 3 2 2" xfId="2262"/>
    <cellStyle name="Normal 4 3 2 2 2" xfId="2263"/>
    <cellStyle name="Normal 4 3 2 2 3" xfId="2264"/>
    <cellStyle name="Normal 4 3 2 2 4" xfId="2265"/>
    <cellStyle name="Normal 4 3 2 3" xfId="2266"/>
    <cellStyle name="Normal 4 3 2 3 2" xfId="2267"/>
    <cellStyle name="Normal 4 3 2 3 3" xfId="2268"/>
    <cellStyle name="Normal 4 3 2 4" xfId="2269"/>
    <cellStyle name="Normal 4 3 2 5" xfId="2270"/>
    <cellStyle name="Normal 4 3 2 6" xfId="2271"/>
    <cellStyle name="Normal 4 3 3" xfId="2272"/>
    <cellStyle name="Normal 4 3 3 2" xfId="2273"/>
    <cellStyle name="Normal 4 3 3 3" xfId="2274"/>
    <cellStyle name="Normal 4 3 3 4" xfId="2275"/>
    <cellStyle name="Normal 4 3 4" xfId="2276"/>
    <cellStyle name="Normal 4 3 4 2" xfId="2277"/>
    <cellStyle name="Normal 4 3 4 3" xfId="2278"/>
    <cellStyle name="Normal 4 3 4 4" xfId="2279"/>
    <cellStyle name="Normal 4 3 5" xfId="2280"/>
    <cellStyle name="Normal 4 3 6" xfId="2281"/>
    <cellStyle name="Normal 4 3 7" xfId="2282"/>
    <cellStyle name="Normal 4 4" xfId="2283"/>
    <cellStyle name="Normal 4 4 2" xfId="2284"/>
    <cellStyle name="Normal 4 4 2 2" xfId="2285"/>
    <cellStyle name="Normal 4 4 2 3" xfId="2286"/>
    <cellStyle name="Normal 4 4 2 4" xfId="2287"/>
    <cellStyle name="Normal 4 4 3" xfId="2288"/>
    <cellStyle name="Normal 4 4 3 2" xfId="2289"/>
    <cellStyle name="Normal 4 4 3 3" xfId="2290"/>
    <cellStyle name="Normal 4 4 4" xfId="2291"/>
    <cellStyle name="Normal 4 4 5" xfId="2292"/>
    <cellStyle name="Normal 4 4 6" xfId="2293"/>
    <cellStyle name="Normal 4 5" xfId="2294"/>
    <cellStyle name="Normal 4 5 2" xfId="2295"/>
    <cellStyle name="Normal 4 5 2 2" xfId="2296"/>
    <cellStyle name="Normal 4 5 2 3" xfId="2297"/>
    <cellStyle name="Normal 4 5 2 4" xfId="2298"/>
    <cellStyle name="Normal 4 5 3" xfId="2299"/>
    <cellStyle name="Normal 4 5 3 2" xfId="2300"/>
    <cellStyle name="Normal 4 5 3 3" xfId="2301"/>
    <cellStyle name="Normal 4 5 4" xfId="2302"/>
    <cellStyle name="Normal 4 5 5" xfId="2303"/>
    <cellStyle name="Normal 4 5 6" xfId="2304"/>
    <cellStyle name="Normal 4 6" xfId="2305"/>
    <cellStyle name="Normal 4 6 2" xfId="2306"/>
    <cellStyle name="Normal 4 6 3" xfId="2307"/>
    <cellStyle name="Normal 4 6 4" xfId="2308"/>
    <cellStyle name="Normal 4 6 5" xfId="2309"/>
    <cellStyle name="Normal 4 6 6" xfId="2310"/>
    <cellStyle name="Normal 4 7" xfId="2311"/>
    <cellStyle name="Normal 4 7 2" xfId="2312"/>
    <cellStyle name="Normal 4 7 3" xfId="2313"/>
    <cellStyle name="Normal 4 7 4" xfId="2314"/>
    <cellStyle name="Normal 4 8" xfId="2315"/>
    <cellStyle name="Normal 4 9" xfId="2316"/>
    <cellStyle name="Normal 40" xfId="2317"/>
    <cellStyle name="Normal 5" xfId="31"/>
    <cellStyle name="Normal 5 2" xfId="82"/>
    <cellStyle name="Normal 5 3" xfId="2318"/>
    <cellStyle name="Normal 5 3 2" xfId="2319"/>
    <cellStyle name="Normal 5 3 2 2" xfId="2320"/>
    <cellStyle name="Normal 5 3 2 3" xfId="2321"/>
    <cellStyle name="Normal 5 3 2 4" xfId="2322"/>
    <cellStyle name="Normal 5 3 3" xfId="2323"/>
    <cellStyle name="Normal 5 3 3 2" xfId="2324"/>
    <cellStyle name="Normal 5 3 3 3" xfId="2325"/>
    <cellStyle name="Normal 5 3 4" xfId="2326"/>
    <cellStyle name="Normal 5 3 5" xfId="2327"/>
    <cellStyle name="Normal 5 3 6" xfId="2328"/>
    <cellStyle name="Normal 5 4" xfId="2329"/>
    <cellStyle name="Normal 5 4 2" xfId="2330"/>
    <cellStyle name="Normal 5 4 3" xfId="2331"/>
    <cellStyle name="Normal 5 4 4" xfId="2332"/>
    <cellStyle name="Normal 5 5" xfId="2333"/>
    <cellStyle name="Normal 5 5 2" xfId="2334"/>
    <cellStyle name="Normal 5 5 3" xfId="2335"/>
    <cellStyle name="Normal 5 6" xfId="2336"/>
    <cellStyle name="Normal 5 6 2" xfId="2337"/>
    <cellStyle name="Normal 5 6 3" xfId="2338"/>
    <cellStyle name="Normal 5 7" xfId="2339"/>
    <cellStyle name="Normal 5 8" xfId="2340"/>
    <cellStyle name="Normal 5 9" xfId="2341"/>
    <cellStyle name="Normal 6" xfId="83"/>
    <cellStyle name="Normal 6 2" xfId="2342"/>
    <cellStyle name="Normal 68" xfId="2343"/>
    <cellStyle name="Normal 68 2" xfId="2344"/>
    <cellStyle name="Normal 68 3" xfId="2345"/>
    <cellStyle name="Normal 68 4" xfId="2346"/>
    <cellStyle name="Normal 68 5" xfId="2347"/>
    <cellStyle name="Normal 7" xfId="118"/>
    <cellStyle name="Normal 7 2" xfId="2348"/>
    <cellStyle name="Normal 7 2 2" xfId="2349"/>
    <cellStyle name="Normal 7 2 2 2" xfId="2350"/>
    <cellStyle name="Normal 7 2 2 3" xfId="2351"/>
    <cellStyle name="Normal 7 2 2 4" xfId="2352"/>
    <cellStyle name="Normal 7 2 3" xfId="2353"/>
    <cellStyle name="Normal 7 2 3 2" xfId="2354"/>
    <cellStyle name="Normal 7 2 3 3" xfId="2355"/>
    <cellStyle name="Normal 7 2 4" xfId="2356"/>
    <cellStyle name="Normal 7 2 5" xfId="2357"/>
    <cellStyle name="Normal 7 2 6" xfId="2358"/>
    <cellStyle name="Normal 7 3" xfId="2359"/>
    <cellStyle name="Normal 7 3 2" xfId="2360"/>
    <cellStyle name="Normal 7 3 3" xfId="2361"/>
    <cellStyle name="Normal 7 3 4" xfId="2362"/>
    <cellStyle name="Normal 7 4" xfId="2363"/>
    <cellStyle name="Normal 7 4 2" xfId="2364"/>
    <cellStyle name="Normal 7 4 3" xfId="2365"/>
    <cellStyle name="Normal 7 5" xfId="2366"/>
    <cellStyle name="Normal 7 6" xfId="2367"/>
    <cellStyle name="Normal 7 7" xfId="2368"/>
    <cellStyle name="Normal 8" xfId="128"/>
    <cellStyle name="Normal 8 2" xfId="2369"/>
    <cellStyle name="Normal 8 3" xfId="2370"/>
    <cellStyle name="Normal 9" xfId="8"/>
    <cellStyle name="Normal 9 2" xfId="2371"/>
    <cellStyle name="Normal 9 2 2" xfId="2372"/>
    <cellStyle name="Normal 9 3" xfId="2373"/>
    <cellStyle name="Nota 2" xfId="9"/>
    <cellStyle name="Nota 2 10" xfId="2374"/>
    <cellStyle name="Nota 2 11" xfId="2375"/>
    <cellStyle name="Nota 2 2" xfId="2376"/>
    <cellStyle name="Nota 2 2 2" xfId="2377"/>
    <cellStyle name="Nota 2 2 2 2" xfId="2378"/>
    <cellStyle name="Nota 2 2 2 2 2" xfId="2379"/>
    <cellStyle name="Nota 2 2 2 2 3" xfId="2380"/>
    <cellStyle name="Nota 2 2 2 2 4" xfId="2381"/>
    <cellStyle name="Nota 2 2 2 3" xfId="2382"/>
    <cellStyle name="Nota 2 2 2 3 2" xfId="2383"/>
    <cellStyle name="Nota 2 2 2 3 3" xfId="2384"/>
    <cellStyle name="Nota 2 2 2 4" xfId="2385"/>
    <cellStyle name="Nota 2 2 2 5" xfId="2386"/>
    <cellStyle name="Nota 2 2 2 6" xfId="2387"/>
    <cellStyle name="Nota 2 2 3" xfId="2388"/>
    <cellStyle name="Nota 2 2 3 2" xfId="2389"/>
    <cellStyle name="Nota 2 2 3 3" xfId="2390"/>
    <cellStyle name="Nota 2 2 3 4" xfId="2391"/>
    <cellStyle name="Nota 2 2 4" xfId="2392"/>
    <cellStyle name="Nota 2 2 4 2" xfId="2393"/>
    <cellStyle name="Nota 2 2 4 3" xfId="2394"/>
    <cellStyle name="Nota 2 2 4 4" xfId="2395"/>
    <cellStyle name="Nota 2 2 5" xfId="2396"/>
    <cellStyle name="Nota 2 2 6" xfId="2397"/>
    <cellStyle name="Nota 2 2 7" xfId="2398"/>
    <cellStyle name="Nota 2 3" xfId="2399"/>
    <cellStyle name="Nota 2 3 2" xfId="2400"/>
    <cellStyle name="Nota 2 3 2 2" xfId="2401"/>
    <cellStyle name="Nota 2 3 2 2 2" xfId="2402"/>
    <cellStyle name="Nota 2 3 2 2 3" xfId="2403"/>
    <cellStyle name="Nota 2 3 2 2 4" xfId="2404"/>
    <cellStyle name="Nota 2 3 2 3" xfId="2405"/>
    <cellStyle name="Nota 2 3 2 3 2" xfId="2406"/>
    <cellStyle name="Nota 2 3 2 3 3" xfId="2407"/>
    <cellStyle name="Nota 2 3 2 4" xfId="2408"/>
    <cellStyle name="Nota 2 3 2 5" xfId="2409"/>
    <cellStyle name="Nota 2 3 2 6" xfId="2410"/>
    <cellStyle name="Nota 2 3 3" xfId="2411"/>
    <cellStyle name="Nota 2 3 3 2" xfId="2412"/>
    <cellStyle name="Nota 2 3 3 3" xfId="2413"/>
    <cellStyle name="Nota 2 3 3 4" xfId="2414"/>
    <cellStyle name="Nota 2 3 4" xfId="2415"/>
    <cellStyle name="Nota 2 3 4 2" xfId="2416"/>
    <cellStyle name="Nota 2 3 4 3" xfId="2417"/>
    <cellStyle name="Nota 2 3 4 4" xfId="2418"/>
    <cellStyle name="Nota 2 3 5" xfId="2419"/>
    <cellStyle name="Nota 2 3 6" xfId="2420"/>
    <cellStyle name="Nota 2 3 7" xfId="2421"/>
    <cellStyle name="Nota 2 4" xfId="2422"/>
    <cellStyle name="Nota 2 4 2" xfId="2423"/>
    <cellStyle name="Nota 2 4 2 2" xfId="2424"/>
    <cellStyle name="Nota 2 4 2 3" xfId="2425"/>
    <cellStyle name="Nota 2 4 2 4" xfId="2426"/>
    <cellStyle name="Nota 2 4 3" xfId="2427"/>
    <cellStyle name="Nota 2 4 3 2" xfId="2428"/>
    <cellStyle name="Nota 2 4 3 3" xfId="2429"/>
    <cellStyle name="Nota 2 4 4" xfId="2430"/>
    <cellStyle name="Nota 2 4 5" xfId="2431"/>
    <cellStyle name="Nota 2 4 6" xfId="2432"/>
    <cellStyle name="Nota 2 5" xfId="2433"/>
    <cellStyle name="Nota 2 5 2" xfId="2434"/>
    <cellStyle name="Nota 2 5 2 2" xfId="2435"/>
    <cellStyle name="Nota 2 5 2 3" xfId="2436"/>
    <cellStyle name="Nota 2 5 2 4" xfId="2437"/>
    <cellStyle name="Nota 2 5 3" xfId="2438"/>
    <cellStyle name="Nota 2 5 3 2" xfId="2439"/>
    <cellStyle name="Nota 2 5 3 3" xfId="2440"/>
    <cellStyle name="Nota 2 5 4" xfId="2441"/>
    <cellStyle name="Nota 2 5 5" xfId="2442"/>
    <cellStyle name="Nota 2 5 6" xfId="2443"/>
    <cellStyle name="Nota 2 6" xfId="2444"/>
    <cellStyle name="Nota 2 6 2" xfId="2445"/>
    <cellStyle name="Nota 2 6 3" xfId="2446"/>
    <cellStyle name="Nota 2 6 4" xfId="2447"/>
    <cellStyle name="Nota 2 7" xfId="2448"/>
    <cellStyle name="Nota 2 7 2" xfId="2449"/>
    <cellStyle name="Nota 2 7 3" xfId="2450"/>
    <cellStyle name="Nota 2 7 4" xfId="2451"/>
    <cellStyle name="Nota 2 8" xfId="2452"/>
    <cellStyle name="Nota 2 8 2" xfId="2453"/>
    <cellStyle name="Nota 2 8 3" xfId="2454"/>
    <cellStyle name="Nota 2 9" xfId="2455"/>
    <cellStyle name="Nota 3" xfId="10"/>
    <cellStyle name="Nota 3 10" xfId="2456"/>
    <cellStyle name="Nota 3 2" xfId="2457"/>
    <cellStyle name="Nota 3 2 2" xfId="2458"/>
    <cellStyle name="Nota 3 2 2 2" xfId="2459"/>
    <cellStyle name="Nota 3 2 2 2 2" xfId="2460"/>
    <cellStyle name="Nota 3 2 2 2 3" xfId="2461"/>
    <cellStyle name="Nota 3 2 2 2 4" xfId="2462"/>
    <cellStyle name="Nota 3 2 2 3" xfId="2463"/>
    <cellStyle name="Nota 3 2 2 3 2" xfId="2464"/>
    <cellStyle name="Nota 3 2 2 3 3" xfId="2465"/>
    <cellStyle name="Nota 3 2 2 4" xfId="2466"/>
    <cellStyle name="Nota 3 2 2 5" xfId="2467"/>
    <cellStyle name="Nota 3 2 2 6" xfId="2468"/>
    <cellStyle name="Nota 3 2 3" xfId="2469"/>
    <cellStyle name="Nota 3 2 3 2" xfId="2470"/>
    <cellStyle name="Nota 3 2 3 3" xfId="2471"/>
    <cellStyle name="Nota 3 2 3 4" xfId="2472"/>
    <cellStyle name="Nota 3 2 4" xfId="2473"/>
    <cellStyle name="Nota 3 2 4 2" xfId="2474"/>
    <cellStyle name="Nota 3 2 4 3" xfId="2475"/>
    <cellStyle name="Nota 3 2 4 4" xfId="2476"/>
    <cellStyle name="Nota 3 2 5" xfId="2477"/>
    <cellStyle name="Nota 3 2 6" xfId="2478"/>
    <cellStyle name="Nota 3 2 7" xfId="2479"/>
    <cellStyle name="Nota 3 3" xfId="2480"/>
    <cellStyle name="Nota 3 3 2" xfId="2481"/>
    <cellStyle name="Nota 3 3 2 2" xfId="2482"/>
    <cellStyle name="Nota 3 3 2 2 2" xfId="2483"/>
    <cellStyle name="Nota 3 3 2 2 3" xfId="2484"/>
    <cellStyle name="Nota 3 3 2 2 4" xfId="2485"/>
    <cellStyle name="Nota 3 3 2 3" xfId="2486"/>
    <cellStyle name="Nota 3 3 2 3 2" xfId="2487"/>
    <cellStyle name="Nota 3 3 2 3 3" xfId="2488"/>
    <cellStyle name="Nota 3 3 2 4" xfId="2489"/>
    <cellStyle name="Nota 3 3 2 5" xfId="2490"/>
    <cellStyle name="Nota 3 3 2 6" xfId="2491"/>
    <cellStyle name="Nota 3 3 3" xfId="2492"/>
    <cellStyle name="Nota 3 3 3 2" xfId="2493"/>
    <cellStyle name="Nota 3 3 3 3" xfId="2494"/>
    <cellStyle name="Nota 3 3 3 4" xfId="2495"/>
    <cellStyle name="Nota 3 3 4" xfId="2496"/>
    <cellStyle name="Nota 3 3 4 2" xfId="2497"/>
    <cellStyle name="Nota 3 3 4 3" xfId="2498"/>
    <cellStyle name="Nota 3 3 4 4" xfId="2499"/>
    <cellStyle name="Nota 3 3 5" xfId="2500"/>
    <cellStyle name="Nota 3 3 6" xfId="2501"/>
    <cellStyle name="Nota 3 3 7" xfId="2502"/>
    <cellStyle name="Nota 3 4" xfId="2503"/>
    <cellStyle name="Nota 3 4 2" xfId="2504"/>
    <cellStyle name="Nota 3 4 2 2" xfId="2505"/>
    <cellStyle name="Nota 3 4 2 3" xfId="2506"/>
    <cellStyle name="Nota 3 4 2 4" xfId="2507"/>
    <cellStyle name="Nota 3 4 3" xfId="2508"/>
    <cellStyle name="Nota 3 4 3 2" xfId="2509"/>
    <cellStyle name="Nota 3 4 3 3" xfId="2510"/>
    <cellStyle name="Nota 3 4 4" xfId="2511"/>
    <cellStyle name="Nota 3 4 5" xfId="2512"/>
    <cellStyle name="Nota 3 4 6" xfId="2513"/>
    <cellStyle name="Nota 3 5" xfId="2514"/>
    <cellStyle name="Nota 3 5 2" xfId="2515"/>
    <cellStyle name="Nota 3 5 2 2" xfId="2516"/>
    <cellStyle name="Nota 3 5 2 3" xfId="2517"/>
    <cellStyle name="Nota 3 5 2 4" xfId="2518"/>
    <cellStyle name="Nota 3 5 3" xfId="2519"/>
    <cellStyle name="Nota 3 5 3 2" xfId="2520"/>
    <cellStyle name="Nota 3 5 3 3" xfId="2521"/>
    <cellStyle name="Nota 3 5 4" xfId="2522"/>
    <cellStyle name="Nota 3 5 5" xfId="2523"/>
    <cellStyle name="Nota 3 5 6" xfId="2524"/>
    <cellStyle name="Nota 3 6" xfId="2525"/>
    <cellStyle name="Nota 3 6 2" xfId="2526"/>
    <cellStyle name="Nota 3 6 3" xfId="2527"/>
    <cellStyle name="Nota 3 6 4" xfId="2528"/>
    <cellStyle name="Nota 3 7" xfId="2529"/>
    <cellStyle name="Nota 3 7 2" xfId="2530"/>
    <cellStyle name="Nota 3 7 3" xfId="2531"/>
    <cellStyle name="Nota 3 7 4" xfId="2532"/>
    <cellStyle name="Nota 3 8" xfId="2533"/>
    <cellStyle name="Nota 3 9" xfId="2534"/>
    <cellStyle name="Nota 4" xfId="11"/>
    <cellStyle name="Nota 4 10" xfId="2535"/>
    <cellStyle name="Nota 4 2" xfId="2536"/>
    <cellStyle name="Nota 4 2 2" xfId="2537"/>
    <cellStyle name="Nota 4 2 2 2" xfId="2538"/>
    <cellStyle name="Nota 4 2 2 2 2" xfId="2539"/>
    <cellStyle name="Nota 4 2 2 2 3" xfId="2540"/>
    <cellStyle name="Nota 4 2 2 2 4" xfId="2541"/>
    <cellStyle name="Nota 4 2 2 3" xfId="2542"/>
    <cellStyle name="Nota 4 2 2 3 2" xfId="2543"/>
    <cellStyle name="Nota 4 2 2 3 3" xfId="2544"/>
    <cellStyle name="Nota 4 2 2 4" xfId="2545"/>
    <cellStyle name="Nota 4 2 2 5" xfId="2546"/>
    <cellStyle name="Nota 4 2 2 6" xfId="2547"/>
    <cellStyle name="Nota 4 2 3" xfId="2548"/>
    <cellStyle name="Nota 4 2 3 2" xfId="2549"/>
    <cellStyle name="Nota 4 2 3 3" xfId="2550"/>
    <cellStyle name="Nota 4 2 3 4" xfId="2551"/>
    <cellStyle name="Nota 4 2 4" xfId="2552"/>
    <cellStyle name="Nota 4 2 4 2" xfId="2553"/>
    <cellStyle name="Nota 4 2 4 3" xfId="2554"/>
    <cellStyle name="Nota 4 2 4 4" xfId="2555"/>
    <cellStyle name="Nota 4 2 5" xfId="2556"/>
    <cellStyle name="Nota 4 2 6" xfId="2557"/>
    <cellStyle name="Nota 4 2 7" xfId="2558"/>
    <cellStyle name="Nota 4 3" xfId="2559"/>
    <cellStyle name="Nota 4 3 2" xfId="2560"/>
    <cellStyle name="Nota 4 3 2 2" xfId="2561"/>
    <cellStyle name="Nota 4 3 2 2 2" xfId="2562"/>
    <cellStyle name="Nota 4 3 2 2 3" xfId="2563"/>
    <cellStyle name="Nota 4 3 2 2 4" xfId="2564"/>
    <cellStyle name="Nota 4 3 2 3" xfId="2565"/>
    <cellStyle name="Nota 4 3 2 3 2" xfId="2566"/>
    <cellStyle name="Nota 4 3 2 3 3" xfId="2567"/>
    <cellStyle name="Nota 4 3 2 4" xfId="2568"/>
    <cellStyle name="Nota 4 3 2 5" xfId="2569"/>
    <cellStyle name="Nota 4 3 2 6" xfId="2570"/>
    <cellStyle name="Nota 4 3 3" xfId="2571"/>
    <cellStyle name="Nota 4 3 3 2" xfId="2572"/>
    <cellStyle name="Nota 4 3 3 3" xfId="2573"/>
    <cellStyle name="Nota 4 3 3 4" xfId="2574"/>
    <cellStyle name="Nota 4 3 4" xfId="2575"/>
    <cellStyle name="Nota 4 3 4 2" xfId="2576"/>
    <cellStyle name="Nota 4 3 4 3" xfId="2577"/>
    <cellStyle name="Nota 4 3 4 4" xfId="2578"/>
    <cellStyle name="Nota 4 3 5" xfId="2579"/>
    <cellStyle name="Nota 4 3 6" xfId="2580"/>
    <cellStyle name="Nota 4 3 7" xfId="2581"/>
    <cellStyle name="Nota 4 4" xfId="2582"/>
    <cellStyle name="Nota 4 4 2" xfId="2583"/>
    <cellStyle name="Nota 4 4 2 2" xfId="2584"/>
    <cellStyle name="Nota 4 4 2 3" xfId="2585"/>
    <cellStyle name="Nota 4 4 2 4" xfId="2586"/>
    <cellStyle name="Nota 4 4 3" xfId="2587"/>
    <cellStyle name="Nota 4 4 3 2" xfId="2588"/>
    <cellStyle name="Nota 4 4 3 3" xfId="2589"/>
    <cellStyle name="Nota 4 4 4" xfId="2590"/>
    <cellStyle name="Nota 4 4 5" xfId="2591"/>
    <cellStyle name="Nota 4 4 6" xfId="2592"/>
    <cellStyle name="Nota 4 5" xfId="2593"/>
    <cellStyle name="Nota 4 5 2" xfId="2594"/>
    <cellStyle name="Nota 4 5 2 2" xfId="2595"/>
    <cellStyle name="Nota 4 5 2 3" xfId="2596"/>
    <cellStyle name="Nota 4 5 2 4" xfId="2597"/>
    <cellStyle name="Nota 4 5 3" xfId="2598"/>
    <cellStyle name="Nota 4 5 3 2" xfId="2599"/>
    <cellStyle name="Nota 4 5 3 3" xfId="2600"/>
    <cellStyle name="Nota 4 5 4" xfId="2601"/>
    <cellStyle name="Nota 4 5 5" xfId="2602"/>
    <cellStyle name="Nota 4 5 6" xfId="2603"/>
    <cellStyle name="Nota 4 6" xfId="2604"/>
    <cellStyle name="Nota 4 6 2" xfId="2605"/>
    <cellStyle name="Nota 4 6 3" xfId="2606"/>
    <cellStyle name="Nota 4 6 4" xfId="2607"/>
    <cellStyle name="Nota 4 7" xfId="2608"/>
    <cellStyle name="Nota 4 7 2" xfId="2609"/>
    <cellStyle name="Nota 4 7 3" xfId="2610"/>
    <cellStyle name="Nota 4 7 4" xfId="2611"/>
    <cellStyle name="Nota 4 8" xfId="2612"/>
    <cellStyle name="Nota 4 9" xfId="2613"/>
    <cellStyle name="Nota 5" xfId="2614"/>
    <cellStyle name="Percent_GMB_Planilha Geral de Orçamento CUSTO_1" xfId="84"/>
    <cellStyle name="Porcentagem" xfId="12" builtinId="5"/>
    <cellStyle name="Porcentagem 2" xfId="13"/>
    <cellStyle name="Porcentagem 2 10" xfId="2615"/>
    <cellStyle name="Porcentagem 2 2" xfId="85"/>
    <cellStyle name="Porcentagem 2 3" xfId="86"/>
    <cellStyle name="Porcentagem 3" xfId="14"/>
    <cellStyle name="Porcentagem 3 2" xfId="87"/>
    <cellStyle name="Porcentagem 4" xfId="15"/>
    <cellStyle name="Porcentagem 5" xfId="33"/>
    <cellStyle name="Preenchimento" xfId="2616"/>
    <cellStyle name="Result 1" xfId="2617"/>
    <cellStyle name="Result2 1" xfId="2618"/>
    <cellStyle name="Saída 2" xfId="88"/>
    <cellStyle name="Separador de milhares 10" xfId="89"/>
    <cellStyle name="Separador de milhares 10 2" xfId="2619"/>
    <cellStyle name="Separador de milhares 10 8" xfId="2620"/>
    <cellStyle name="Separador de milhares 11" xfId="90"/>
    <cellStyle name="Separador de milhares 12" xfId="91"/>
    <cellStyle name="Separador de milhares 13" xfId="92"/>
    <cellStyle name="Separador de milhares 14" xfId="93"/>
    <cellStyle name="Separador de milhares 15" xfId="94"/>
    <cellStyle name="Separador de milhares 16" xfId="95"/>
    <cellStyle name="Separador de milhares 17" xfId="96"/>
    <cellStyle name="Separador de milhares 17 2" xfId="97"/>
    <cellStyle name="Separador de milhares 17 3" xfId="98"/>
    <cellStyle name="Separador de milhares 18" xfId="99"/>
    <cellStyle name="Separador de milhares 19" xfId="100"/>
    <cellStyle name="Separador de milhares 2" xfId="17"/>
    <cellStyle name="Separador de milhares 2 2" xfId="101"/>
    <cellStyle name="Separador de milhares 2 2 2" xfId="18"/>
    <cellStyle name="Separador de milhares 2 2 2 2" xfId="123"/>
    <cellStyle name="Separador de milhares 2 2 2 3" xfId="2621"/>
    <cellStyle name="Separador de milhares 2 2 3" xfId="2622"/>
    <cellStyle name="Separador de milhares 2 3" xfId="2623"/>
    <cellStyle name="Separador de milhares 20" xfId="102"/>
    <cellStyle name="Separador de milhares 3" xfId="19"/>
    <cellStyle name="Separador de milhares 3 2" xfId="20"/>
    <cellStyle name="Separador de milhares 3 2 2" xfId="2624"/>
    <cellStyle name="Separador de milhares 3 2 2 2" xfId="2625"/>
    <cellStyle name="Separador de milhares 3 2 2 3" xfId="2626"/>
    <cellStyle name="Separador de milhares 3 2 5" xfId="2627"/>
    <cellStyle name="Separador de milhares 3 3" xfId="2628"/>
    <cellStyle name="Separador de milhares 3 3 2" xfId="2629"/>
    <cellStyle name="Separador de milhares 4" xfId="21"/>
    <cellStyle name="Separador de milhares 4 2" xfId="22"/>
    <cellStyle name="Separador de milhares 4 2 2" xfId="103"/>
    <cellStyle name="Separador de milhares 4 2 2 2" xfId="2630"/>
    <cellStyle name="Separador de milhares 4 2 3" xfId="104"/>
    <cellStyle name="Separador de milhares 4 2 4" xfId="23"/>
    <cellStyle name="Separador de milhares 4 3" xfId="2631"/>
    <cellStyle name="Separador de milhares 4 3 2" xfId="2632"/>
    <cellStyle name="Separador de milhares 5" xfId="34"/>
    <cellStyle name="Separador de milhares 5 2" xfId="127"/>
    <cellStyle name="Separador de milhares 6" xfId="105"/>
    <cellStyle name="Separador de milhares 7" xfId="106"/>
    <cellStyle name="Separador de milhares 8" xfId="107"/>
    <cellStyle name="Separador de milhares 9" xfId="108"/>
    <cellStyle name="serviço" xfId="2633"/>
    <cellStyle name="serviço ref" xfId="2634"/>
    <cellStyle name="TableStyleLight1" xfId="109"/>
    <cellStyle name="Texto de Aviso 2" xfId="110"/>
    <cellStyle name="Texto Explicativo" xfId="24" builtinId="53"/>
    <cellStyle name="Texto Explicativo 2" xfId="111"/>
    <cellStyle name="Texto Explicativo 3" xfId="119"/>
    <cellStyle name="Título 1 1" xfId="112"/>
    <cellStyle name="Título 1 2" xfId="113"/>
    <cellStyle name="Título 2 2" xfId="114"/>
    <cellStyle name="Título 3 2" xfId="115"/>
    <cellStyle name="Título 4 2" xfId="116"/>
    <cellStyle name="Total" xfId="25" builtinId="25" customBuiltin="1"/>
    <cellStyle name="Total 2" xfId="117"/>
    <cellStyle name="Vírgula" xfId="16" builtinId="3"/>
    <cellStyle name="Vírgula 2" xfId="26"/>
    <cellStyle name="Vírgula 2 2" xfId="2635"/>
    <cellStyle name="Vírgula 2 2 2" xfId="27"/>
    <cellStyle name="Vírgula 2 2 2 2" xfId="121"/>
    <cellStyle name="Vírgula 2 2 3" xfId="2636"/>
    <cellStyle name="Vírgula 2 2 4" xfId="2637"/>
    <cellStyle name="Vírgula 2 3" xfId="2638"/>
    <cellStyle name="Vírgula 2 3 2" xfId="2639"/>
    <cellStyle name="Vírgula 2 4" xfId="2640"/>
    <cellStyle name="Vírgula 2 4 2" xfId="2641"/>
    <cellStyle name="Vírgula 2 5" xfId="2642"/>
    <cellStyle name="Vírgula 2 5 2" xfId="2643"/>
    <cellStyle name="Vírgula 2 6" xfId="2644"/>
    <cellStyle name="Vírgula 3" xfId="28"/>
    <cellStyle name="Vírgula 3 10" xfId="2645"/>
    <cellStyle name="Vírgula 3 10 2" xfId="2646"/>
    <cellStyle name="Vírgula 3 10 3" xfId="2647"/>
    <cellStyle name="Vírgula 3 10 4" xfId="2648"/>
    <cellStyle name="Vírgula 3 10 5" xfId="2649"/>
    <cellStyle name="Vírgula 3 10 6" xfId="2650"/>
    <cellStyle name="Vírgula 3 11" xfId="2651"/>
    <cellStyle name="Vírgula 3 11 2" xfId="2652"/>
    <cellStyle name="Vírgula 3 11 3" xfId="2653"/>
    <cellStyle name="Vírgula 3 11 4" xfId="2654"/>
    <cellStyle name="Vírgula 3 11 5" xfId="2655"/>
    <cellStyle name="Vírgula 3 11 6" xfId="2656"/>
    <cellStyle name="Vírgula 3 12" xfId="2657"/>
    <cellStyle name="Vírgula 3 12 2" xfId="2658"/>
    <cellStyle name="Vírgula 3 12 3" xfId="2659"/>
    <cellStyle name="Vírgula 3 12 4" xfId="2660"/>
    <cellStyle name="Vírgula 3 12 5" xfId="2661"/>
    <cellStyle name="Vírgula 3 12 6" xfId="2662"/>
    <cellStyle name="Vírgula 3 13" xfId="2663"/>
    <cellStyle name="Vírgula 3 14" xfId="2664"/>
    <cellStyle name="Vírgula 3 15" xfId="2665"/>
    <cellStyle name="Vírgula 3 16" xfId="2666"/>
    <cellStyle name="Vírgula 3 17" xfId="2667"/>
    <cellStyle name="Vírgula 3 2" xfId="125"/>
    <cellStyle name="Vírgula 3 2 10" xfId="2668"/>
    <cellStyle name="Vírgula 3 2 11" xfId="2669"/>
    <cellStyle name="Vírgula 3 2 12" xfId="2670"/>
    <cellStyle name="Vírgula 3 2 13" xfId="2671"/>
    <cellStyle name="Vírgula 3 2 2" xfId="2672"/>
    <cellStyle name="Vírgula 3 2 2 10" xfId="2673"/>
    <cellStyle name="Vírgula 3 2 2 11" xfId="2674"/>
    <cellStyle name="Vírgula 3 2 2 2" xfId="2675"/>
    <cellStyle name="Vírgula 3 2 2 2 2" xfId="2676"/>
    <cellStyle name="Vírgula 3 2 2 2 2 2" xfId="2677"/>
    <cellStyle name="Vírgula 3 2 2 2 2 3" xfId="2678"/>
    <cellStyle name="Vírgula 3 2 2 2 2 4" xfId="2679"/>
    <cellStyle name="Vírgula 3 2 2 2 2 5" xfId="2680"/>
    <cellStyle name="Vírgula 3 2 2 2 2 6" xfId="2681"/>
    <cellStyle name="Vírgula 3 2 2 2 3" xfId="2682"/>
    <cellStyle name="Vírgula 3 2 2 2 3 2" xfId="2683"/>
    <cellStyle name="Vírgula 3 2 2 2 3 3" xfId="2684"/>
    <cellStyle name="Vírgula 3 2 2 2 3 4" xfId="2685"/>
    <cellStyle name="Vírgula 3 2 2 2 3 5" xfId="2686"/>
    <cellStyle name="Vírgula 3 2 2 2 3 6" xfId="2687"/>
    <cellStyle name="Vírgula 3 2 2 2 4" xfId="2688"/>
    <cellStyle name="Vírgula 3 2 2 2 4 2" xfId="2689"/>
    <cellStyle name="Vírgula 3 2 2 2 4 3" xfId="2690"/>
    <cellStyle name="Vírgula 3 2 2 2 4 4" xfId="2691"/>
    <cellStyle name="Vírgula 3 2 2 2 4 5" xfId="2692"/>
    <cellStyle name="Vírgula 3 2 2 2 4 6" xfId="2693"/>
    <cellStyle name="Vírgula 3 2 2 2 5" xfId="2694"/>
    <cellStyle name="Vírgula 3 2 2 2 6" xfId="2695"/>
    <cellStyle name="Vírgula 3 2 2 2 7" xfId="2696"/>
    <cellStyle name="Vírgula 3 2 2 2 8" xfId="2697"/>
    <cellStyle name="Vírgula 3 2 2 2 9" xfId="2698"/>
    <cellStyle name="Vírgula 3 2 2 3" xfId="2699"/>
    <cellStyle name="Vírgula 3 2 2 3 2" xfId="2700"/>
    <cellStyle name="Vírgula 3 2 2 3 2 2" xfId="2701"/>
    <cellStyle name="Vírgula 3 2 2 3 2 3" xfId="2702"/>
    <cellStyle name="Vírgula 3 2 2 3 2 4" xfId="2703"/>
    <cellStyle name="Vírgula 3 2 2 3 2 5" xfId="2704"/>
    <cellStyle name="Vírgula 3 2 2 3 2 6" xfId="2705"/>
    <cellStyle name="Vírgula 3 2 2 3 3" xfId="2706"/>
    <cellStyle name="Vírgula 3 2 2 3 3 2" xfId="2707"/>
    <cellStyle name="Vírgula 3 2 2 3 3 3" xfId="2708"/>
    <cellStyle name="Vírgula 3 2 2 3 3 4" xfId="2709"/>
    <cellStyle name="Vírgula 3 2 2 3 3 5" xfId="2710"/>
    <cellStyle name="Vírgula 3 2 2 3 3 6" xfId="2711"/>
    <cellStyle name="Vírgula 3 2 2 3 4" xfId="2712"/>
    <cellStyle name="Vírgula 3 2 2 3 5" xfId="2713"/>
    <cellStyle name="Vírgula 3 2 2 3 6" xfId="2714"/>
    <cellStyle name="Vírgula 3 2 2 3 7" xfId="2715"/>
    <cellStyle name="Vírgula 3 2 2 3 8" xfId="2716"/>
    <cellStyle name="Vírgula 3 2 2 4" xfId="2717"/>
    <cellStyle name="Vírgula 3 2 2 4 2" xfId="2718"/>
    <cellStyle name="Vírgula 3 2 2 4 3" xfId="2719"/>
    <cellStyle name="Vírgula 3 2 2 4 4" xfId="2720"/>
    <cellStyle name="Vírgula 3 2 2 4 5" xfId="2721"/>
    <cellStyle name="Vírgula 3 2 2 4 6" xfId="2722"/>
    <cellStyle name="Vírgula 3 2 2 5" xfId="2723"/>
    <cellStyle name="Vírgula 3 2 2 5 2" xfId="2724"/>
    <cellStyle name="Vírgula 3 2 2 5 3" xfId="2725"/>
    <cellStyle name="Vírgula 3 2 2 5 4" xfId="2726"/>
    <cellStyle name="Vírgula 3 2 2 5 5" xfId="2727"/>
    <cellStyle name="Vírgula 3 2 2 5 6" xfId="2728"/>
    <cellStyle name="Vírgula 3 2 2 6" xfId="2729"/>
    <cellStyle name="Vírgula 3 2 2 6 2" xfId="2730"/>
    <cellStyle name="Vírgula 3 2 2 6 3" xfId="2731"/>
    <cellStyle name="Vírgula 3 2 2 6 4" xfId="2732"/>
    <cellStyle name="Vírgula 3 2 2 6 5" xfId="2733"/>
    <cellStyle name="Vírgula 3 2 2 6 6" xfId="2734"/>
    <cellStyle name="Vírgula 3 2 2 7" xfId="2735"/>
    <cellStyle name="Vírgula 3 2 2 8" xfId="2736"/>
    <cellStyle name="Vírgula 3 2 2 9" xfId="2737"/>
    <cellStyle name="Vírgula 3 2 3" xfId="2738"/>
    <cellStyle name="Vírgula 3 2 3 2" xfId="2739"/>
    <cellStyle name="Vírgula 3 2 3 2 2" xfId="2740"/>
    <cellStyle name="Vírgula 3 2 3 2 3" xfId="2741"/>
    <cellStyle name="Vírgula 3 2 3 2 4" xfId="2742"/>
    <cellStyle name="Vírgula 3 2 3 2 5" xfId="2743"/>
    <cellStyle name="Vírgula 3 2 3 2 6" xfId="2744"/>
    <cellStyle name="Vírgula 3 2 3 3" xfId="2745"/>
    <cellStyle name="Vírgula 3 2 3 3 2" xfId="2746"/>
    <cellStyle name="Vírgula 3 2 3 3 3" xfId="2747"/>
    <cellStyle name="Vírgula 3 2 3 3 4" xfId="2748"/>
    <cellStyle name="Vírgula 3 2 3 3 5" xfId="2749"/>
    <cellStyle name="Vírgula 3 2 3 3 6" xfId="2750"/>
    <cellStyle name="Vírgula 3 2 3 4" xfId="2751"/>
    <cellStyle name="Vírgula 3 2 3 4 2" xfId="2752"/>
    <cellStyle name="Vírgula 3 2 3 4 3" xfId="2753"/>
    <cellStyle name="Vírgula 3 2 3 4 4" xfId="2754"/>
    <cellStyle name="Vírgula 3 2 3 4 5" xfId="2755"/>
    <cellStyle name="Vírgula 3 2 3 4 6" xfId="2756"/>
    <cellStyle name="Vírgula 3 2 3 5" xfId="2757"/>
    <cellStyle name="Vírgula 3 2 3 6" xfId="2758"/>
    <cellStyle name="Vírgula 3 2 3 7" xfId="2759"/>
    <cellStyle name="Vírgula 3 2 3 8" xfId="2760"/>
    <cellStyle name="Vírgula 3 2 3 9" xfId="2761"/>
    <cellStyle name="Vírgula 3 2 4" xfId="2762"/>
    <cellStyle name="Vírgula 3 2 4 2" xfId="2763"/>
    <cellStyle name="Vírgula 3 2 4 2 2" xfId="2764"/>
    <cellStyle name="Vírgula 3 2 4 2 3" xfId="2765"/>
    <cellStyle name="Vírgula 3 2 4 2 4" xfId="2766"/>
    <cellStyle name="Vírgula 3 2 4 2 5" xfId="2767"/>
    <cellStyle name="Vírgula 3 2 4 2 6" xfId="2768"/>
    <cellStyle name="Vírgula 3 2 4 3" xfId="2769"/>
    <cellStyle name="Vírgula 3 2 4 3 2" xfId="2770"/>
    <cellStyle name="Vírgula 3 2 4 3 3" xfId="2771"/>
    <cellStyle name="Vírgula 3 2 4 3 4" xfId="2772"/>
    <cellStyle name="Vírgula 3 2 4 3 5" xfId="2773"/>
    <cellStyle name="Vírgula 3 2 4 3 6" xfId="2774"/>
    <cellStyle name="Vírgula 3 2 4 4" xfId="2775"/>
    <cellStyle name="Vírgula 3 2 4 4 2" xfId="2776"/>
    <cellStyle name="Vírgula 3 2 4 4 3" xfId="2777"/>
    <cellStyle name="Vírgula 3 2 4 4 4" xfId="2778"/>
    <cellStyle name="Vírgula 3 2 4 4 5" xfId="2779"/>
    <cellStyle name="Vírgula 3 2 4 4 6" xfId="2780"/>
    <cellStyle name="Vírgula 3 2 4 5" xfId="2781"/>
    <cellStyle name="Vírgula 3 2 4 6" xfId="2782"/>
    <cellStyle name="Vírgula 3 2 4 7" xfId="2783"/>
    <cellStyle name="Vírgula 3 2 4 8" xfId="2784"/>
    <cellStyle name="Vírgula 3 2 4 9" xfId="2785"/>
    <cellStyle name="Vírgula 3 2 5" xfId="2786"/>
    <cellStyle name="Vírgula 3 2 5 2" xfId="2787"/>
    <cellStyle name="Vírgula 3 2 5 3" xfId="2788"/>
    <cellStyle name="Vírgula 3 2 5 4" xfId="2789"/>
    <cellStyle name="Vírgula 3 2 5 5" xfId="2790"/>
    <cellStyle name="Vírgula 3 2 5 6" xfId="2791"/>
    <cellStyle name="Vírgula 3 2 6" xfId="2792"/>
    <cellStyle name="Vírgula 3 2 6 2" xfId="2793"/>
    <cellStyle name="Vírgula 3 2 6 3" xfId="2794"/>
    <cellStyle name="Vírgula 3 2 6 4" xfId="2795"/>
    <cellStyle name="Vírgula 3 2 6 5" xfId="2796"/>
    <cellStyle name="Vírgula 3 2 6 6" xfId="2797"/>
    <cellStyle name="Vírgula 3 2 7" xfId="2798"/>
    <cellStyle name="Vírgula 3 2 7 2" xfId="2799"/>
    <cellStyle name="Vírgula 3 2 7 3" xfId="2800"/>
    <cellStyle name="Vírgula 3 2 7 4" xfId="2801"/>
    <cellStyle name="Vírgula 3 2 7 5" xfId="2802"/>
    <cellStyle name="Vírgula 3 2 7 6" xfId="2803"/>
    <cellStyle name="Vírgula 3 2 8" xfId="2804"/>
    <cellStyle name="Vírgula 3 2 9" xfId="2805"/>
    <cellStyle name="Vírgula 3 3" xfId="131"/>
    <cellStyle name="Vírgula 3 3 10" xfId="2806"/>
    <cellStyle name="Vírgula 3 3 11" xfId="2807"/>
    <cellStyle name="Vírgula 3 3 12" xfId="2808"/>
    <cellStyle name="Vírgula 3 3 2" xfId="2809"/>
    <cellStyle name="Vírgula 3 3 2 10" xfId="2810"/>
    <cellStyle name="Vírgula 3 3 2 11" xfId="2811"/>
    <cellStyle name="Vírgula 3 3 2 2" xfId="2812"/>
    <cellStyle name="Vírgula 3 3 2 2 2" xfId="2813"/>
    <cellStyle name="Vírgula 3 3 2 2 2 2" xfId="2814"/>
    <cellStyle name="Vírgula 3 3 2 2 2 3" xfId="2815"/>
    <cellStyle name="Vírgula 3 3 2 2 2 4" xfId="2816"/>
    <cellStyle name="Vírgula 3 3 2 2 2 5" xfId="2817"/>
    <cellStyle name="Vírgula 3 3 2 2 2 6" xfId="2818"/>
    <cellStyle name="Vírgula 3 3 2 2 3" xfId="2819"/>
    <cellStyle name="Vírgula 3 3 2 2 3 2" xfId="2820"/>
    <cellStyle name="Vírgula 3 3 2 2 3 3" xfId="2821"/>
    <cellStyle name="Vírgula 3 3 2 2 3 4" xfId="2822"/>
    <cellStyle name="Vírgula 3 3 2 2 3 5" xfId="2823"/>
    <cellStyle name="Vírgula 3 3 2 2 3 6" xfId="2824"/>
    <cellStyle name="Vírgula 3 3 2 2 4" xfId="2825"/>
    <cellStyle name="Vírgula 3 3 2 2 4 2" xfId="2826"/>
    <cellStyle name="Vírgula 3 3 2 2 4 3" xfId="2827"/>
    <cellStyle name="Vírgula 3 3 2 2 4 4" xfId="2828"/>
    <cellStyle name="Vírgula 3 3 2 2 4 5" xfId="2829"/>
    <cellStyle name="Vírgula 3 3 2 2 4 6" xfId="2830"/>
    <cellStyle name="Vírgula 3 3 2 2 5" xfId="2831"/>
    <cellStyle name="Vírgula 3 3 2 2 6" xfId="2832"/>
    <cellStyle name="Vírgula 3 3 2 2 7" xfId="2833"/>
    <cellStyle name="Vírgula 3 3 2 2 8" xfId="2834"/>
    <cellStyle name="Vírgula 3 3 2 2 9" xfId="2835"/>
    <cellStyle name="Vírgula 3 3 2 3" xfId="2836"/>
    <cellStyle name="Vírgula 3 3 2 3 2" xfId="2837"/>
    <cellStyle name="Vírgula 3 3 2 3 2 2" xfId="2838"/>
    <cellStyle name="Vírgula 3 3 2 3 2 3" xfId="2839"/>
    <cellStyle name="Vírgula 3 3 2 3 2 4" xfId="2840"/>
    <cellStyle name="Vírgula 3 3 2 3 2 5" xfId="2841"/>
    <cellStyle name="Vírgula 3 3 2 3 2 6" xfId="2842"/>
    <cellStyle name="Vírgula 3 3 2 3 3" xfId="2843"/>
    <cellStyle name="Vírgula 3 3 2 3 3 2" xfId="2844"/>
    <cellStyle name="Vírgula 3 3 2 3 3 3" xfId="2845"/>
    <cellStyle name="Vírgula 3 3 2 3 3 4" xfId="2846"/>
    <cellStyle name="Vírgula 3 3 2 3 3 5" xfId="2847"/>
    <cellStyle name="Vírgula 3 3 2 3 3 6" xfId="2848"/>
    <cellStyle name="Vírgula 3 3 2 3 4" xfId="2849"/>
    <cellStyle name="Vírgula 3 3 2 3 5" xfId="2850"/>
    <cellStyle name="Vírgula 3 3 2 3 6" xfId="2851"/>
    <cellStyle name="Vírgula 3 3 2 3 7" xfId="2852"/>
    <cellStyle name="Vírgula 3 3 2 3 8" xfId="2853"/>
    <cellStyle name="Vírgula 3 3 2 4" xfId="2854"/>
    <cellStyle name="Vírgula 3 3 2 4 2" xfId="2855"/>
    <cellStyle name="Vírgula 3 3 2 4 3" xfId="2856"/>
    <cellStyle name="Vírgula 3 3 2 4 4" xfId="2857"/>
    <cellStyle name="Vírgula 3 3 2 4 5" xfId="2858"/>
    <cellStyle name="Vírgula 3 3 2 4 6" xfId="2859"/>
    <cellStyle name="Vírgula 3 3 2 5" xfId="2860"/>
    <cellStyle name="Vírgula 3 3 2 5 2" xfId="2861"/>
    <cellStyle name="Vírgula 3 3 2 5 3" xfId="2862"/>
    <cellStyle name="Vírgula 3 3 2 5 4" xfId="2863"/>
    <cellStyle name="Vírgula 3 3 2 5 5" xfId="2864"/>
    <cellStyle name="Vírgula 3 3 2 5 6" xfId="2865"/>
    <cellStyle name="Vírgula 3 3 2 6" xfId="2866"/>
    <cellStyle name="Vírgula 3 3 2 6 2" xfId="2867"/>
    <cellStyle name="Vírgula 3 3 2 6 3" xfId="2868"/>
    <cellStyle name="Vírgula 3 3 2 6 4" xfId="2869"/>
    <cellStyle name="Vírgula 3 3 2 6 5" xfId="2870"/>
    <cellStyle name="Vírgula 3 3 2 6 6" xfId="2871"/>
    <cellStyle name="Vírgula 3 3 2 7" xfId="2872"/>
    <cellStyle name="Vírgula 3 3 2 8" xfId="2873"/>
    <cellStyle name="Vírgula 3 3 2 9" xfId="2874"/>
    <cellStyle name="Vírgula 3 3 3" xfId="2875"/>
    <cellStyle name="Vírgula 3 3 3 2" xfId="2876"/>
    <cellStyle name="Vírgula 3 3 3 2 2" xfId="2877"/>
    <cellStyle name="Vírgula 3 3 3 2 3" xfId="2878"/>
    <cellStyle name="Vírgula 3 3 3 2 4" xfId="2879"/>
    <cellStyle name="Vírgula 3 3 3 2 5" xfId="2880"/>
    <cellStyle name="Vírgula 3 3 3 2 6" xfId="2881"/>
    <cellStyle name="Vírgula 3 3 3 3" xfId="2882"/>
    <cellStyle name="Vírgula 3 3 3 3 2" xfId="2883"/>
    <cellStyle name="Vírgula 3 3 3 3 3" xfId="2884"/>
    <cellStyle name="Vírgula 3 3 3 3 4" xfId="2885"/>
    <cellStyle name="Vírgula 3 3 3 3 5" xfId="2886"/>
    <cellStyle name="Vírgula 3 3 3 3 6" xfId="2887"/>
    <cellStyle name="Vírgula 3 3 3 4" xfId="2888"/>
    <cellStyle name="Vírgula 3 3 3 4 2" xfId="2889"/>
    <cellStyle name="Vírgula 3 3 3 4 3" xfId="2890"/>
    <cellStyle name="Vírgula 3 3 3 4 4" xfId="2891"/>
    <cellStyle name="Vírgula 3 3 3 4 5" xfId="2892"/>
    <cellStyle name="Vírgula 3 3 3 4 6" xfId="2893"/>
    <cellStyle name="Vírgula 3 3 3 5" xfId="2894"/>
    <cellStyle name="Vírgula 3 3 3 6" xfId="2895"/>
    <cellStyle name="Vírgula 3 3 3 7" xfId="2896"/>
    <cellStyle name="Vírgula 3 3 3 8" xfId="2897"/>
    <cellStyle name="Vírgula 3 3 3 9" xfId="2898"/>
    <cellStyle name="Vírgula 3 3 4" xfId="2899"/>
    <cellStyle name="Vírgula 3 3 4 2" xfId="2900"/>
    <cellStyle name="Vírgula 3 3 4 2 2" xfId="2901"/>
    <cellStyle name="Vírgula 3 3 4 2 3" xfId="2902"/>
    <cellStyle name="Vírgula 3 3 4 2 4" xfId="2903"/>
    <cellStyle name="Vírgula 3 3 4 2 5" xfId="2904"/>
    <cellStyle name="Vírgula 3 3 4 2 6" xfId="2905"/>
    <cellStyle name="Vírgula 3 3 4 3" xfId="2906"/>
    <cellStyle name="Vírgula 3 3 4 3 2" xfId="2907"/>
    <cellStyle name="Vírgula 3 3 4 3 3" xfId="2908"/>
    <cellStyle name="Vírgula 3 3 4 3 4" xfId="2909"/>
    <cellStyle name="Vírgula 3 3 4 3 5" xfId="2910"/>
    <cellStyle name="Vírgula 3 3 4 3 6" xfId="2911"/>
    <cellStyle name="Vírgula 3 3 4 4" xfId="2912"/>
    <cellStyle name="Vírgula 3 3 4 4 2" xfId="2913"/>
    <cellStyle name="Vírgula 3 3 4 4 3" xfId="2914"/>
    <cellStyle name="Vírgula 3 3 4 4 4" xfId="2915"/>
    <cellStyle name="Vírgula 3 3 4 4 5" xfId="2916"/>
    <cellStyle name="Vírgula 3 3 4 4 6" xfId="2917"/>
    <cellStyle name="Vírgula 3 3 4 5" xfId="2918"/>
    <cellStyle name="Vírgula 3 3 4 6" xfId="2919"/>
    <cellStyle name="Vírgula 3 3 4 7" xfId="2920"/>
    <cellStyle name="Vírgula 3 3 4 8" xfId="2921"/>
    <cellStyle name="Vírgula 3 3 4 9" xfId="2922"/>
    <cellStyle name="Vírgula 3 3 5" xfId="2923"/>
    <cellStyle name="Vírgula 3 3 5 2" xfId="2924"/>
    <cellStyle name="Vírgula 3 3 5 3" xfId="2925"/>
    <cellStyle name="Vírgula 3 3 5 4" xfId="2926"/>
    <cellStyle name="Vírgula 3 3 5 5" xfId="2927"/>
    <cellStyle name="Vírgula 3 3 5 6" xfId="2928"/>
    <cellStyle name="Vírgula 3 3 6" xfId="2929"/>
    <cellStyle name="Vírgula 3 3 6 2" xfId="2930"/>
    <cellStyle name="Vírgula 3 3 6 3" xfId="2931"/>
    <cellStyle name="Vírgula 3 3 6 4" xfId="2932"/>
    <cellStyle name="Vírgula 3 3 6 5" xfId="2933"/>
    <cellStyle name="Vírgula 3 3 6 6" xfId="2934"/>
    <cellStyle name="Vírgula 3 3 7" xfId="2935"/>
    <cellStyle name="Vírgula 3 3 7 2" xfId="2936"/>
    <cellStyle name="Vírgula 3 3 7 3" xfId="2937"/>
    <cellStyle name="Vírgula 3 3 7 4" xfId="2938"/>
    <cellStyle name="Vírgula 3 3 7 5" xfId="2939"/>
    <cellStyle name="Vírgula 3 3 7 6" xfId="2940"/>
    <cellStyle name="Vírgula 3 3 8" xfId="2941"/>
    <cellStyle name="Vírgula 3 3 9" xfId="2942"/>
    <cellStyle name="Vírgula 3 4" xfId="2943"/>
    <cellStyle name="Vírgula 3 4 10" xfId="2944"/>
    <cellStyle name="Vírgula 3 4 11" xfId="2945"/>
    <cellStyle name="Vírgula 3 4 2" xfId="2946"/>
    <cellStyle name="Vírgula 3 4 2 2" xfId="2947"/>
    <cellStyle name="Vírgula 3 4 2 2 2" xfId="2948"/>
    <cellStyle name="Vírgula 3 4 2 2 3" xfId="2949"/>
    <cellStyle name="Vírgula 3 4 2 2 4" xfId="2950"/>
    <cellStyle name="Vírgula 3 4 2 2 5" xfId="2951"/>
    <cellStyle name="Vírgula 3 4 2 2 6" xfId="2952"/>
    <cellStyle name="Vírgula 3 4 2 3" xfId="2953"/>
    <cellStyle name="Vírgula 3 4 2 3 2" xfId="2954"/>
    <cellStyle name="Vírgula 3 4 2 3 3" xfId="2955"/>
    <cellStyle name="Vírgula 3 4 2 3 4" xfId="2956"/>
    <cellStyle name="Vírgula 3 4 2 3 5" xfId="2957"/>
    <cellStyle name="Vírgula 3 4 2 3 6" xfId="2958"/>
    <cellStyle name="Vírgula 3 4 2 4" xfId="2959"/>
    <cellStyle name="Vírgula 3 4 2 4 2" xfId="2960"/>
    <cellStyle name="Vírgula 3 4 2 4 3" xfId="2961"/>
    <cellStyle name="Vírgula 3 4 2 4 4" xfId="2962"/>
    <cellStyle name="Vírgula 3 4 2 4 5" xfId="2963"/>
    <cellStyle name="Vírgula 3 4 2 4 6" xfId="2964"/>
    <cellStyle name="Vírgula 3 4 2 5" xfId="2965"/>
    <cellStyle name="Vírgula 3 4 2 6" xfId="2966"/>
    <cellStyle name="Vírgula 3 4 2 7" xfId="2967"/>
    <cellStyle name="Vírgula 3 4 2 8" xfId="2968"/>
    <cellStyle name="Vírgula 3 4 2 9" xfId="2969"/>
    <cellStyle name="Vírgula 3 4 3" xfId="2970"/>
    <cellStyle name="Vírgula 3 4 3 2" xfId="2971"/>
    <cellStyle name="Vírgula 3 4 3 2 2" xfId="2972"/>
    <cellStyle name="Vírgula 3 4 3 2 3" xfId="2973"/>
    <cellStyle name="Vírgula 3 4 3 2 4" xfId="2974"/>
    <cellStyle name="Vírgula 3 4 3 2 5" xfId="2975"/>
    <cellStyle name="Vírgula 3 4 3 2 6" xfId="2976"/>
    <cellStyle name="Vírgula 3 4 3 3" xfId="2977"/>
    <cellStyle name="Vírgula 3 4 3 3 2" xfId="2978"/>
    <cellStyle name="Vírgula 3 4 3 3 3" xfId="2979"/>
    <cellStyle name="Vírgula 3 4 3 3 4" xfId="2980"/>
    <cellStyle name="Vírgula 3 4 3 3 5" xfId="2981"/>
    <cellStyle name="Vírgula 3 4 3 3 6" xfId="2982"/>
    <cellStyle name="Vírgula 3 4 3 4" xfId="2983"/>
    <cellStyle name="Vírgula 3 4 3 5" xfId="2984"/>
    <cellStyle name="Vírgula 3 4 3 6" xfId="2985"/>
    <cellStyle name="Vírgula 3 4 3 7" xfId="2986"/>
    <cellStyle name="Vírgula 3 4 3 8" xfId="2987"/>
    <cellStyle name="Vírgula 3 4 4" xfId="2988"/>
    <cellStyle name="Vírgula 3 4 4 2" xfId="2989"/>
    <cellStyle name="Vírgula 3 4 4 3" xfId="2990"/>
    <cellStyle name="Vírgula 3 4 4 4" xfId="2991"/>
    <cellStyle name="Vírgula 3 4 4 5" xfId="2992"/>
    <cellStyle name="Vírgula 3 4 4 6" xfId="2993"/>
    <cellStyle name="Vírgula 3 4 5" xfId="2994"/>
    <cellStyle name="Vírgula 3 4 5 2" xfId="2995"/>
    <cellStyle name="Vírgula 3 4 5 3" xfId="2996"/>
    <cellStyle name="Vírgula 3 4 5 4" xfId="2997"/>
    <cellStyle name="Vírgula 3 4 5 5" xfId="2998"/>
    <cellStyle name="Vírgula 3 4 5 6" xfId="2999"/>
    <cellStyle name="Vírgula 3 4 6" xfId="3000"/>
    <cellStyle name="Vírgula 3 4 6 2" xfId="3001"/>
    <cellStyle name="Vírgula 3 4 6 3" xfId="3002"/>
    <cellStyle name="Vírgula 3 4 6 4" xfId="3003"/>
    <cellStyle name="Vírgula 3 4 6 5" xfId="3004"/>
    <cellStyle name="Vírgula 3 4 6 6" xfId="3005"/>
    <cellStyle name="Vírgula 3 4 7" xfId="3006"/>
    <cellStyle name="Vírgula 3 4 8" xfId="3007"/>
    <cellStyle name="Vírgula 3 4 9" xfId="3008"/>
    <cellStyle name="Vírgula 3 5" xfId="3009"/>
    <cellStyle name="Vírgula 3 5 10" xfId="3010"/>
    <cellStyle name="Vírgula 3 5 11" xfId="3011"/>
    <cellStyle name="Vírgula 3 5 2" xfId="3012"/>
    <cellStyle name="Vírgula 3 5 2 2" xfId="3013"/>
    <cellStyle name="Vírgula 3 5 2 2 2" xfId="3014"/>
    <cellStyle name="Vírgula 3 5 2 2 3" xfId="3015"/>
    <cellStyle name="Vírgula 3 5 2 2 4" xfId="3016"/>
    <cellStyle name="Vírgula 3 5 2 2 5" xfId="3017"/>
    <cellStyle name="Vírgula 3 5 2 2 6" xfId="3018"/>
    <cellStyle name="Vírgula 3 5 2 3" xfId="3019"/>
    <cellStyle name="Vírgula 3 5 2 3 2" xfId="3020"/>
    <cellStyle name="Vírgula 3 5 2 3 3" xfId="3021"/>
    <cellStyle name="Vírgula 3 5 2 3 4" xfId="3022"/>
    <cellStyle name="Vírgula 3 5 2 3 5" xfId="3023"/>
    <cellStyle name="Vírgula 3 5 2 3 6" xfId="3024"/>
    <cellStyle name="Vírgula 3 5 2 4" xfId="3025"/>
    <cellStyle name="Vírgula 3 5 2 4 2" xfId="3026"/>
    <cellStyle name="Vírgula 3 5 2 4 3" xfId="3027"/>
    <cellStyle name="Vírgula 3 5 2 4 4" xfId="3028"/>
    <cellStyle name="Vírgula 3 5 2 4 5" xfId="3029"/>
    <cellStyle name="Vírgula 3 5 2 4 6" xfId="3030"/>
    <cellStyle name="Vírgula 3 5 2 5" xfId="3031"/>
    <cellStyle name="Vírgula 3 5 2 6" xfId="3032"/>
    <cellStyle name="Vírgula 3 5 2 7" xfId="3033"/>
    <cellStyle name="Vírgula 3 5 2 8" xfId="3034"/>
    <cellStyle name="Vírgula 3 5 2 9" xfId="3035"/>
    <cellStyle name="Vírgula 3 5 3" xfId="3036"/>
    <cellStyle name="Vírgula 3 5 3 2" xfId="3037"/>
    <cellStyle name="Vírgula 3 5 3 2 2" xfId="3038"/>
    <cellStyle name="Vírgula 3 5 3 2 3" xfId="3039"/>
    <cellStyle name="Vírgula 3 5 3 2 4" xfId="3040"/>
    <cellStyle name="Vírgula 3 5 3 2 5" xfId="3041"/>
    <cellStyle name="Vírgula 3 5 3 2 6" xfId="3042"/>
    <cellStyle name="Vírgula 3 5 3 3" xfId="3043"/>
    <cellStyle name="Vírgula 3 5 3 3 2" xfId="3044"/>
    <cellStyle name="Vírgula 3 5 3 3 3" xfId="3045"/>
    <cellStyle name="Vírgula 3 5 3 3 4" xfId="3046"/>
    <cellStyle name="Vírgula 3 5 3 3 5" xfId="3047"/>
    <cellStyle name="Vírgula 3 5 3 3 6" xfId="3048"/>
    <cellStyle name="Vírgula 3 5 3 4" xfId="3049"/>
    <cellStyle name="Vírgula 3 5 3 5" xfId="3050"/>
    <cellStyle name="Vírgula 3 5 3 6" xfId="3051"/>
    <cellStyle name="Vírgula 3 5 3 7" xfId="3052"/>
    <cellStyle name="Vírgula 3 5 3 8" xfId="3053"/>
    <cellStyle name="Vírgula 3 5 4" xfId="3054"/>
    <cellStyle name="Vírgula 3 5 4 2" xfId="3055"/>
    <cellStyle name="Vírgula 3 5 4 3" xfId="3056"/>
    <cellStyle name="Vírgula 3 5 4 4" xfId="3057"/>
    <cellStyle name="Vírgula 3 5 4 5" xfId="3058"/>
    <cellStyle name="Vírgula 3 5 4 6" xfId="3059"/>
    <cellStyle name="Vírgula 3 5 5" xfId="3060"/>
    <cellStyle name="Vírgula 3 5 5 2" xfId="3061"/>
    <cellStyle name="Vírgula 3 5 5 3" xfId="3062"/>
    <cellStyle name="Vírgula 3 5 5 4" xfId="3063"/>
    <cellStyle name="Vírgula 3 5 5 5" xfId="3064"/>
    <cellStyle name="Vírgula 3 5 5 6" xfId="3065"/>
    <cellStyle name="Vírgula 3 5 6" xfId="3066"/>
    <cellStyle name="Vírgula 3 5 6 2" xfId="3067"/>
    <cellStyle name="Vírgula 3 5 6 3" xfId="3068"/>
    <cellStyle name="Vírgula 3 5 6 4" xfId="3069"/>
    <cellStyle name="Vírgula 3 5 6 5" xfId="3070"/>
    <cellStyle name="Vírgula 3 5 6 6" xfId="3071"/>
    <cellStyle name="Vírgula 3 5 7" xfId="3072"/>
    <cellStyle name="Vírgula 3 5 8" xfId="3073"/>
    <cellStyle name="Vírgula 3 5 9" xfId="3074"/>
    <cellStyle name="Vírgula 3 6" xfId="3075"/>
    <cellStyle name="Vírgula 3 6 2" xfId="3076"/>
    <cellStyle name="Vírgula 3 6 2 2" xfId="3077"/>
    <cellStyle name="Vírgula 3 6 2 3" xfId="3078"/>
    <cellStyle name="Vírgula 3 6 2 4" xfId="3079"/>
    <cellStyle name="Vírgula 3 6 2 5" xfId="3080"/>
    <cellStyle name="Vírgula 3 6 2 6" xfId="3081"/>
    <cellStyle name="Vírgula 3 6 3" xfId="3082"/>
    <cellStyle name="Vírgula 3 6 3 2" xfId="3083"/>
    <cellStyle name="Vírgula 3 6 3 3" xfId="3084"/>
    <cellStyle name="Vírgula 3 6 3 4" xfId="3085"/>
    <cellStyle name="Vírgula 3 6 3 5" xfId="3086"/>
    <cellStyle name="Vírgula 3 6 3 6" xfId="3087"/>
    <cellStyle name="Vírgula 3 6 4" xfId="3088"/>
    <cellStyle name="Vírgula 3 6 4 2" xfId="3089"/>
    <cellStyle name="Vírgula 3 6 4 3" xfId="3090"/>
    <cellStyle name="Vírgula 3 6 4 4" xfId="3091"/>
    <cellStyle name="Vírgula 3 6 4 5" xfId="3092"/>
    <cellStyle name="Vírgula 3 6 4 6" xfId="3093"/>
    <cellStyle name="Vírgula 3 6 5" xfId="3094"/>
    <cellStyle name="Vírgula 3 6 6" xfId="3095"/>
    <cellStyle name="Vírgula 3 6 7" xfId="3096"/>
    <cellStyle name="Vírgula 3 6 8" xfId="3097"/>
    <cellStyle name="Vírgula 3 6 9" xfId="3098"/>
    <cellStyle name="Vírgula 3 7" xfId="3099"/>
    <cellStyle name="Vírgula 3 7 2" xfId="3100"/>
    <cellStyle name="Vírgula 3 7 2 2" xfId="3101"/>
    <cellStyle name="Vírgula 3 7 2 3" xfId="3102"/>
    <cellStyle name="Vírgula 3 7 2 3 2" xfId="3103"/>
    <cellStyle name="Vírgula 3 7 3" xfId="3104"/>
    <cellStyle name="Vírgula 3 7 3 2" xfId="3105"/>
    <cellStyle name="Vírgula 3 7 3 3" xfId="3106"/>
    <cellStyle name="Vírgula 3 7 3 4" xfId="3107"/>
    <cellStyle name="Vírgula 3 7 3 5" xfId="3108"/>
    <cellStyle name="Vírgula 3 7 3 6" xfId="3109"/>
    <cellStyle name="Vírgula 3 7 4" xfId="3110"/>
    <cellStyle name="Vírgula 3 7 4 2" xfId="3111"/>
    <cellStyle name="Vírgula 3 7 4 3" xfId="3112"/>
    <cellStyle name="Vírgula 3 7 4 4" xfId="3113"/>
    <cellStyle name="Vírgula 3 7 4 5" xfId="3114"/>
    <cellStyle name="Vírgula 3 7 4 6" xfId="3115"/>
    <cellStyle name="Vírgula 3 7 5" xfId="3116"/>
    <cellStyle name="Vírgula 3 7 6" xfId="3117"/>
    <cellStyle name="Vírgula 3 7 7" xfId="3118"/>
    <cellStyle name="Vírgula 3 7 8" xfId="3119"/>
    <cellStyle name="Vírgula 3 7 9" xfId="3120"/>
    <cellStyle name="Vírgula 3 8" xfId="3121"/>
    <cellStyle name="Vírgula 3 8 2" xfId="3122"/>
    <cellStyle name="Vírgula 3 8 2 2" xfId="3123"/>
    <cellStyle name="Vírgula 3 8 2 2 2" xfId="3124"/>
    <cellStyle name="Vírgula 3 8 2 2 2 2" xfId="3125"/>
    <cellStyle name="Vírgula 3 8 2 2 2 3" xfId="3126"/>
    <cellStyle name="Vírgula 3 8 2 2 2 4" xfId="3127"/>
    <cellStyle name="Vírgula 3 8 2 2 2 5" xfId="3128"/>
    <cellStyle name="Vírgula 3 8 2 2 2 6" xfId="3129"/>
    <cellStyle name="Vírgula 3 8 2 2 3" xfId="3130"/>
    <cellStyle name="Vírgula 3 8 2 2 3 2" xfId="3131"/>
    <cellStyle name="Vírgula 3 8 2 2 3 3" xfId="3132"/>
    <cellStyle name="Vírgula 3 8 2 2 3 4" xfId="3133"/>
    <cellStyle name="Vírgula 3 8 2 2 3 5" xfId="3134"/>
    <cellStyle name="Vírgula 3 8 2 2 3 6" xfId="3135"/>
    <cellStyle name="Vírgula 3 8 2 2 4" xfId="3136"/>
    <cellStyle name="Vírgula 3 8 2 2 5" xfId="3137"/>
    <cellStyle name="Vírgula 3 8 2 2 6" xfId="3138"/>
    <cellStyle name="Vírgula 3 8 2 2 7" xfId="3139"/>
    <cellStyle name="Vírgula 3 8 2 2 8" xfId="3140"/>
    <cellStyle name="Vírgula 3 8 2 3" xfId="3141"/>
    <cellStyle name="Vírgula 3 8 2 3 2" xfId="3142"/>
    <cellStyle name="Vírgula 3 8 2 3 3" xfId="3143"/>
    <cellStyle name="Vírgula 3 8 2 3 4" xfId="3144"/>
    <cellStyle name="Vírgula 3 8 2 3 5" xfId="3145"/>
    <cellStyle name="Vírgula 3 8 2 3 6" xfId="3146"/>
    <cellStyle name="Vírgula 3 8 2 4" xfId="3147"/>
    <cellStyle name="Vírgula 3 8 2 4 2" xfId="3148"/>
    <cellStyle name="Vírgula 3 8 2 4 3" xfId="3149"/>
    <cellStyle name="Vírgula 3 8 2 4 4" xfId="3150"/>
    <cellStyle name="Vírgula 3 8 2 4 5" xfId="3151"/>
    <cellStyle name="Vírgula 3 8 2 4 6" xfId="3152"/>
    <cellStyle name="Vírgula 3 8 2 5" xfId="3153"/>
    <cellStyle name="Vírgula 3 8 2 6" xfId="3154"/>
    <cellStyle name="Vírgula 3 8 2 7" xfId="3155"/>
    <cellStyle name="Vírgula 3 8 2 8" xfId="3156"/>
    <cellStyle name="Vírgula 3 8 2 9" xfId="3157"/>
    <cellStyle name="Vírgula 3 8 3" xfId="3158"/>
    <cellStyle name="Vírgula 3 8 3 2" xfId="3159"/>
    <cellStyle name="Vírgula 3 8 3 3" xfId="3160"/>
    <cellStyle name="Vírgula 3 8 3 4" xfId="3161"/>
    <cellStyle name="Vírgula 3 8 3 5" xfId="3162"/>
    <cellStyle name="Vírgula 3 8 3 6" xfId="3163"/>
    <cellStyle name="Vírgula 3 8 4" xfId="3164"/>
    <cellStyle name="Vírgula 3 8 4 2" xfId="3165"/>
    <cellStyle name="Vírgula 3 8 4 3" xfId="3166"/>
    <cellStyle name="Vírgula 3 8 4 4" xfId="3167"/>
    <cellStyle name="Vírgula 3 8 4 5" xfId="3168"/>
    <cellStyle name="Vírgula 3 8 4 6" xfId="3169"/>
    <cellStyle name="Vírgula 3 8 5" xfId="3170"/>
    <cellStyle name="Vírgula 3 8 6" xfId="3171"/>
    <cellStyle name="Vírgula 3 8 7" xfId="3172"/>
    <cellStyle name="Vírgula 3 8 8" xfId="3173"/>
    <cellStyle name="Vírgula 3 8 9" xfId="3174"/>
    <cellStyle name="Vírgula 3 9" xfId="3175"/>
    <cellStyle name="Vírgula 3 9 2" xfId="3176"/>
    <cellStyle name="Vírgula 3 9 2 2" xfId="3177"/>
    <cellStyle name="Vírgula 3 9 2 3" xfId="3178"/>
    <cellStyle name="Vírgula 3 9 2 4" xfId="3179"/>
    <cellStyle name="Vírgula 3 9 2 5" xfId="3180"/>
    <cellStyle name="Vírgula 3 9 2 6" xfId="3181"/>
    <cellStyle name="Vírgula 3 9 3" xfId="3182"/>
    <cellStyle name="Vírgula 3 9 3 2" xfId="3183"/>
    <cellStyle name="Vírgula 3 9 3 3" xfId="3184"/>
    <cellStyle name="Vírgula 3 9 3 4" xfId="3185"/>
    <cellStyle name="Vírgula 3 9 3 5" xfId="3186"/>
    <cellStyle name="Vírgula 3 9 3 6" xfId="3187"/>
    <cellStyle name="Vírgula 3 9 4" xfId="3188"/>
    <cellStyle name="Vírgula 3 9 5" xfId="3189"/>
    <cellStyle name="Vírgula 3 9 6" xfId="3190"/>
    <cellStyle name="Vírgula 3 9 7" xfId="3191"/>
    <cellStyle name="Vírgula 3 9 8" xfId="3192"/>
    <cellStyle name="Vírgula 4" xfId="29"/>
    <cellStyle name="Vírgula 4 2" xfId="3193"/>
    <cellStyle name="Vírgula 5" xfId="120"/>
    <cellStyle name="Vírgula 5 2" xfId="3194"/>
    <cellStyle name="Vírgula 6" xfId="3195"/>
  </cellStyles>
  <dxfs count="10">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_rels/drawing7.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xdr:col>
      <xdr:colOff>79513</xdr:colOff>
      <xdr:row>2</xdr:row>
      <xdr:rowOff>47626</xdr:rowOff>
    </xdr:from>
    <xdr:to>
      <xdr:col>2</xdr:col>
      <xdr:colOff>127138</xdr:colOff>
      <xdr:row>5</xdr:row>
      <xdr:rowOff>143704</xdr:rowOff>
    </xdr:to>
    <xdr:pic>
      <xdr:nvPicPr>
        <xdr:cNvPr id="3" name="Imagem 1">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8491" y="345800"/>
          <a:ext cx="917299" cy="916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29817</xdr:colOff>
      <xdr:row>1</xdr:row>
      <xdr:rowOff>35614</xdr:rowOff>
    </xdr:from>
    <xdr:to>
      <xdr:col>2</xdr:col>
      <xdr:colOff>596348</xdr:colOff>
      <xdr:row>6</xdr:row>
      <xdr:rowOff>115956</xdr:rowOff>
    </xdr:to>
    <xdr:pic>
      <xdr:nvPicPr>
        <xdr:cNvPr id="4" name="Imagem 1">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1208" y="184701"/>
          <a:ext cx="955814" cy="916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1</xdr:row>
      <xdr:rowOff>66675</xdr:rowOff>
    </xdr:from>
    <xdr:to>
      <xdr:col>2</xdr:col>
      <xdr:colOff>476250</xdr:colOff>
      <xdr:row>5</xdr:row>
      <xdr:rowOff>133350</xdr:rowOff>
    </xdr:to>
    <xdr:pic>
      <xdr:nvPicPr>
        <xdr:cNvPr id="3" name="Imagem 1">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2525" y="219075"/>
          <a:ext cx="9334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228600</xdr:colOff>
      <xdr:row>383</xdr:row>
      <xdr:rowOff>9525</xdr:rowOff>
    </xdr:from>
    <xdr:to>
      <xdr:col>6</xdr:col>
      <xdr:colOff>85725</xdr:colOff>
      <xdr:row>384</xdr:row>
      <xdr:rowOff>0</xdr:rowOff>
    </xdr:to>
    <xdr:sp macro="" textlink="" fLocksText="0">
      <xdr:nvSpPr>
        <xdr:cNvPr id="5" name="CaixaDeTexto 5">
          <a:extLst>
            <a:ext uri="{FF2B5EF4-FFF2-40B4-BE49-F238E27FC236}">
              <a16:creationId xmlns="" xmlns:a16="http://schemas.microsoft.com/office/drawing/2014/main" id="{00000000-0008-0000-0200-000005000000}"/>
            </a:ext>
          </a:extLst>
        </xdr:cNvPr>
        <xdr:cNvSpPr txBox="1">
          <a:spLocks noChangeArrowheads="1"/>
        </xdr:cNvSpPr>
      </xdr:nvSpPr>
      <xdr:spPr bwMode="auto">
        <a:xfrm>
          <a:off x="4381500" y="64503300"/>
          <a:ext cx="638175" cy="133350"/>
        </a:xfrm>
        <a:prstGeom prst="rect">
          <a:avLst/>
        </a:prstGeom>
        <a:noFill/>
        <a:ln w="9525" cap="flat">
          <a:noFill/>
          <a:round/>
          <a:headEnd/>
          <a:tailEnd/>
        </a:ln>
        <a:effectLst/>
      </xdr:spPr>
      <xdr:txBody>
        <a:bodyPr vertOverflow="clip" wrap="square" lIns="0" tIns="0" rIns="0" bIns="0" anchor="t" upright="1"/>
        <a:lstStyle/>
        <a:p>
          <a:pPr algn="l" rtl="0">
            <a:defRPr sz="1000"/>
          </a:pPr>
          <a:r>
            <a:rPr lang="pt-BR" sz="800" b="0" i="0" strike="noStrike">
              <a:solidFill>
                <a:srgbClr val="000000"/>
              </a:solidFill>
              <a:latin typeface="Cambria Math"/>
              <a:ea typeface="Cambria Math"/>
            </a:rPr>
            <a:t>A = </a:t>
          </a:r>
          <a:r>
            <a:rPr lang="el-GR" sz="800" b="0" i="0" strike="noStrike">
              <a:solidFill>
                <a:srgbClr val="000000"/>
              </a:solidFill>
              <a:latin typeface="Cambria Math"/>
              <a:ea typeface="Cambria Math"/>
            </a:rPr>
            <a:t>π </a:t>
          </a:r>
          <a:r>
            <a:rPr lang="pt-BR" sz="800" b="0" i="0" strike="noStrike">
              <a:solidFill>
                <a:srgbClr val="000000"/>
              </a:solidFill>
              <a:latin typeface="Cambria Math"/>
              <a:ea typeface="Cambria Math"/>
            </a:rPr>
            <a:t>xR²</a:t>
          </a:r>
        </a:p>
      </xdr:txBody>
    </xdr:sp>
    <xdr:clientData/>
  </xdr:twoCellAnchor>
  <xdr:twoCellAnchor>
    <xdr:from>
      <xdr:col>5</xdr:col>
      <xdr:colOff>171450</xdr:colOff>
      <xdr:row>348</xdr:row>
      <xdr:rowOff>19050</xdr:rowOff>
    </xdr:from>
    <xdr:to>
      <xdr:col>6</xdr:col>
      <xdr:colOff>28575</xdr:colOff>
      <xdr:row>348</xdr:row>
      <xdr:rowOff>142875</xdr:rowOff>
    </xdr:to>
    <xdr:sp macro="" textlink="" fLocksText="0">
      <xdr:nvSpPr>
        <xdr:cNvPr id="4" name="CaixaDeTexto 5">
          <a:extLst>
            <a:ext uri="{FF2B5EF4-FFF2-40B4-BE49-F238E27FC236}">
              <a16:creationId xmlns="" xmlns:a16="http://schemas.microsoft.com/office/drawing/2014/main" id="{00000000-0008-0000-0200-000004000000}"/>
            </a:ext>
          </a:extLst>
        </xdr:cNvPr>
        <xdr:cNvSpPr txBox="1">
          <a:spLocks noChangeArrowheads="1"/>
        </xdr:cNvSpPr>
      </xdr:nvSpPr>
      <xdr:spPr bwMode="auto">
        <a:xfrm>
          <a:off x="4324350" y="113623725"/>
          <a:ext cx="638175" cy="123825"/>
        </a:xfrm>
        <a:prstGeom prst="rect">
          <a:avLst/>
        </a:prstGeom>
        <a:noFill/>
        <a:ln w="9525" cap="flat">
          <a:noFill/>
          <a:round/>
          <a:headEnd/>
          <a:tailEnd/>
        </a:ln>
        <a:effectLst/>
      </xdr:spPr>
      <xdr:txBody>
        <a:bodyPr vertOverflow="clip" wrap="square" lIns="0" tIns="0" rIns="0" bIns="0" anchor="t" upright="1"/>
        <a:lstStyle/>
        <a:p>
          <a:pPr algn="l" rtl="0">
            <a:defRPr sz="1000"/>
          </a:pPr>
          <a:r>
            <a:rPr lang="pt-BR" sz="800" b="0" i="0" strike="noStrike">
              <a:solidFill>
                <a:srgbClr val="000000"/>
              </a:solidFill>
              <a:latin typeface="Cambria Math"/>
              <a:ea typeface="Cambria Math"/>
            </a:rPr>
            <a:t>A = C</a:t>
          </a:r>
          <a:r>
            <a:rPr lang="el-GR" sz="800" b="0" i="0" strike="noStrike">
              <a:solidFill>
                <a:srgbClr val="000000"/>
              </a:solidFill>
              <a:latin typeface="Cambria Math"/>
              <a:ea typeface="Cambria Math"/>
            </a:rPr>
            <a:t> </a:t>
          </a:r>
          <a:r>
            <a:rPr lang="pt-BR" sz="800" b="0" i="0" strike="noStrike">
              <a:solidFill>
                <a:srgbClr val="000000"/>
              </a:solidFill>
              <a:latin typeface="Cambria Math"/>
              <a:ea typeface="Cambria Math"/>
            </a:rPr>
            <a:t>x</a:t>
          </a:r>
          <a:r>
            <a:rPr lang="pt-BR" sz="800" b="0" i="0" strike="noStrike" baseline="0">
              <a:solidFill>
                <a:srgbClr val="000000"/>
              </a:solidFill>
              <a:latin typeface="Cambria Math"/>
              <a:ea typeface="Cambria Math"/>
            </a:rPr>
            <a:t> L</a:t>
          </a:r>
          <a:endParaRPr lang="pt-BR" sz="800" b="0" i="0" strike="noStrike">
            <a:solidFill>
              <a:srgbClr val="000000"/>
            </a:solidFill>
            <a:latin typeface="Cambria Math"/>
            <a:ea typeface="Cambria Math"/>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30726</xdr:colOff>
      <xdr:row>0</xdr:row>
      <xdr:rowOff>30726</xdr:rowOff>
    </xdr:from>
    <xdr:to>
      <xdr:col>1</xdr:col>
      <xdr:colOff>897194</xdr:colOff>
      <xdr:row>4</xdr:row>
      <xdr:rowOff>87699</xdr:rowOff>
    </xdr:to>
    <xdr:pic>
      <xdr:nvPicPr>
        <xdr:cNvPr id="3" name="Imagem 2">
          <a:extLst>
            <a:ext uri="{FF2B5EF4-FFF2-40B4-BE49-F238E27FC236}">
              <a16:creationId xmlns=""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097" y="30726"/>
          <a:ext cx="866468" cy="806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276225</xdr:colOff>
      <xdr:row>1</xdr:row>
      <xdr:rowOff>47625</xdr:rowOff>
    </xdr:from>
    <xdr:to>
      <xdr:col>8</xdr:col>
      <xdr:colOff>438150</xdr:colOff>
      <xdr:row>5</xdr:row>
      <xdr:rowOff>328645</xdr:rowOff>
    </xdr:to>
    <xdr:pic>
      <xdr:nvPicPr>
        <xdr:cNvPr id="2" name="Imagem 1">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69569" y="285750"/>
          <a:ext cx="947737" cy="90014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82827</xdr:colOff>
      <xdr:row>1</xdr:row>
      <xdr:rowOff>24848</xdr:rowOff>
    </xdr:from>
    <xdr:to>
      <xdr:col>1</xdr:col>
      <xdr:colOff>952500</xdr:colOff>
      <xdr:row>5</xdr:row>
      <xdr:rowOff>453</xdr:rowOff>
    </xdr:to>
    <xdr:pic>
      <xdr:nvPicPr>
        <xdr:cNvPr id="3" name="Imagem 2">
          <a:extLst>
            <a:ext uri="{FF2B5EF4-FFF2-40B4-BE49-F238E27FC236}">
              <a16:creationId xmlns=""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5733" y="191536"/>
          <a:ext cx="869673" cy="809042"/>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0</xdr:col>
      <xdr:colOff>893646</xdr:colOff>
      <xdr:row>4</xdr:row>
      <xdr:rowOff>152400</xdr:rowOff>
    </xdr:to>
    <xdr:pic>
      <xdr:nvPicPr>
        <xdr:cNvPr id="3" name="Imagem 1">
          <a:extLst>
            <a:ext uri="{FF2B5EF4-FFF2-40B4-BE49-F238E27FC236}">
              <a16:creationId xmlns=""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
          <a:ext cx="893646"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adosEmopmod.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dadosEmop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j7268sr002\dadosEmopm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j7268sr002\CONV&#202;NIOS%202021\2-MANILHA\0028_VGB%20(Vila%20Gabriela)\7.%20Or&#231;amento\Planilha%20or&#231;a%20-VL%20Gabriela%20-%20rev0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j7268sr002\Pavimenta&#231;&#227;o%20Amplia&#231;&#227;o\PAV%20AMPLIA&#199;&#195;O%20-%20REPRO\ENTREGA%20CEF%2018-02-2020\1a%20REPROGRAMA&#199;&#195;O%20-%20AMPLIA&#199;&#195;O%20REV.09%20-%20pend%20fev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OR&#199;AMENTO/Ano%202017/SINAPI%2011-2016/SINAPI%2011-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ONV&#202;NIOS%202021/2-MANILHA/ENTREGA%20CEF%2010-11-2021/0028_VGB%20(Vila%20Gabriela)/1.%20Or&#231;amento/Vila%20Gabriella%20(Manilha)%20-%20Planilha%20Escava&#231;&#227;o%20e%20drenagem%20-%20rev%20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j7268sr002\Meus%20Or&#231;amentos\DRENAGEM\Av.%20S&#227;o%20Miguel%20R7\Drenagem%20Av.%20S&#227;o%20Miguel-Jair-Manilhas%20rev0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dos"/>
      <sheetName val="BDI COM DESONERAÇÃO"/>
      <sheetName val="RESUMO"/>
      <sheetName val="EDITAL"/>
      <sheetName val="PLANILHA"/>
      <sheetName val="CRONO"/>
      <sheetName val="CURVA ABC"/>
      <sheetName val="PLANILHA ITABORAÍ"/>
      <sheetName val="EMOP0621"/>
      <sheetName val="1-LABeCAMPO"/>
      <sheetName val="2-CANTobra"/>
      <sheetName val="3-MEMORIA"/>
      <sheetName val="11-ADMLOCAL"/>
      <sheetName val="12-ENCARGOS"/>
      <sheetName val="TABELA VIAS - PAV"/>
      <sheetName val="Serviços de Escavação"/>
      <sheetName val="escavação drenagem"/>
      <sheetName val="Escavaçao Drenagem Atual"/>
      <sheetName val="Ramal caixa ralo"/>
      <sheetName val="ITENS ESPECIAIS"/>
      <sheetName val="COTAÇÕES"/>
      <sheetName val="COMPOSIÇÕES"/>
      <sheetName val="EMOP 08-2021"/>
      <sheetName val="SINAPI 08-2021"/>
      <sheetName val="COMPOSIÇÕES ENSAIOS"/>
      <sheetName val="SINAPI INSUMOS 06-21"/>
      <sheetName val="SINAPI DES. 06-2021"/>
    </sheetNames>
    <sheetDataSet>
      <sheetData sheetId="0" refreshError="1"/>
      <sheetData sheetId="1" refreshError="1"/>
      <sheetData sheetId="2" refreshError="1"/>
      <sheetData sheetId="3" refreshError="1"/>
      <sheetData sheetId="4">
        <row r="1">
          <cell r="B1">
            <v>0</v>
          </cell>
          <cell r="H1">
            <v>0</v>
          </cell>
          <cell r="I1">
            <v>0</v>
          </cell>
          <cell r="J1">
            <v>0</v>
          </cell>
          <cell r="L1">
            <v>0</v>
          </cell>
        </row>
        <row r="2">
          <cell r="B2">
            <v>0</v>
          </cell>
          <cell r="H2">
            <v>0</v>
          </cell>
          <cell r="I2">
            <v>0</v>
          </cell>
          <cell r="J2">
            <v>0</v>
          </cell>
          <cell r="L2">
            <v>0</v>
          </cell>
        </row>
        <row r="3">
          <cell r="B3">
            <v>0</v>
          </cell>
          <cell r="H3">
            <v>0</v>
          </cell>
          <cell r="I3">
            <v>0</v>
          </cell>
          <cell r="J3">
            <v>0</v>
          </cell>
          <cell r="L3">
            <v>0</v>
          </cell>
        </row>
        <row r="4">
          <cell r="B4">
            <v>0</v>
          </cell>
          <cell r="H4">
            <v>0</v>
          </cell>
          <cell r="I4">
            <v>0</v>
          </cell>
          <cell r="J4">
            <v>0</v>
          </cell>
        </row>
        <row r="5">
          <cell r="B5">
            <v>0</v>
          </cell>
          <cell r="H5">
            <v>0</v>
          </cell>
          <cell r="I5">
            <v>0</v>
          </cell>
          <cell r="J5">
            <v>0</v>
          </cell>
        </row>
        <row r="6">
          <cell r="B6">
            <v>0</v>
          </cell>
          <cell r="H6">
            <v>0</v>
          </cell>
          <cell r="I6">
            <v>0</v>
          </cell>
          <cell r="J6">
            <v>0</v>
          </cell>
        </row>
        <row r="7">
          <cell r="B7">
            <v>0</v>
          </cell>
          <cell r="H7">
            <v>0</v>
          </cell>
          <cell r="I7">
            <v>0</v>
          </cell>
          <cell r="J7">
            <v>0</v>
          </cell>
        </row>
        <row r="8">
          <cell r="B8">
            <v>0</v>
          </cell>
          <cell r="H8">
            <v>0</v>
          </cell>
          <cell r="I8">
            <v>0</v>
          </cell>
          <cell r="J8">
            <v>0</v>
          </cell>
        </row>
        <row r="9">
          <cell r="B9">
            <v>0</v>
          </cell>
          <cell r="H9">
            <v>0</v>
          </cell>
          <cell r="I9">
            <v>0</v>
          </cell>
          <cell r="J9">
            <v>0</v>
          </cell>
        </row>
        <row r="10">
          <cell r="B10">
            <v>0</v>
          </cell>
          <cell r="H10" t="str">
            <v>BDI:</v>
          </cell>
          <cell r="I10">
            <v>0.27210000000000001</v>
          </cell>
          <cell r="J10">
            <v>0</v>
          </cell>
        </row>
        <row r="11">
          <cell r="B11">
            <v>0</v>
          </cell>
          <cell r="H11" t="str">
            <v>BDI DIF:</v>
          </cell>
          <cell r="I11">
            <v>0.19</v>
          </cell>
          <cell r="J11">
            <v>0</v>
          </cell>
        </row>
        <row r="12">
          <cell r="B12">
            <v>0</v>
          </cell>
          <cell r="H12">
            <v>0</v>
          </cell>
          <cell r="I12">
            <v>0</v>
          </cell>
          <cell r="J12">
            <v>0</v>
          </cell>
        </row>
        <row r="13">
          <cell r="B13">
            <v>0</v>
          </cell>
          <cell r="H13" t="str">
            <v>Prazo da Obra:</v>
          </cell>
          <cell r="I13">
            <v>8</v>
          </cell>
          <cell r="J13" t="str">
            <v>meses</v>
          </cell>
        </row>
        <row r="14">
          <cell r="B14">
            <v>0</v>
          </cell>
          <cell r="H14">
            <v>0</v>
          </cell>
          <cell r="I14">
            <v>0</v>
          </cell>
          <cell r="J14">
            <v>0</v>
          </cell>
        </row>
        <row r="15">
          <cell r="B15">
            <v>0</v>
          </cell>
          <cell r="H15">
            <v>0</v>
          </cell>
          <cell r="I15">
            <v>0</v>
          </cell>
          <cell r="J15">
            <v>0</v>
          </cell>
        </row>
        <row r="16">
          <cell r="B16" t="str">
            <v>ITEM</v>
          </cell>
          <cell r="C16" t="str">
            <v>COMPOSIÇÃO</v>
          </cell>
          <cell r="D16" t="str">
            <v>ESPECIFICAÇÃO DOS SERVIÇOS</v>
          </cell>
          <cell r="E16" t="str">
            <v>UNID.</v>
          </cell>
          <cell r="F16" t="str">
            <v>QUANT.</v>
          </cell>
          <cell r="G16" t="str">
            <v>VALOR UNITÁRIO (R$)</v>
          </cell>
          <cell r="H16" t="str">
            <v>TOTAL SEM BDI (R$)</v>
          </cell>
          <cell r="I16" t="str">
            <v>B.D.I. %</v>
          </cell>
          <cell r="J16" t="str">
            <v>TOTAL COM BDI (R$)</v>
          </cell>
          <cell r="L16" t="str">
            <v>Etapa</v>
          </cell>
          <cell r="M16" t="str">
            <v>INÍCIO</v>
          </cell>
          <cell r="N16" t="str">
            <v>PARCELAS</v>
          </cell>
          <cell r="O16">
            <v>1</v>
          </cell>
          <cell r="P16">
            <v>2</v>
          </cell>
          <cell r="Q16">
            <v>3</v>
          </cell>
          <cell r="R16">
            <v>4</v>
          </cell>
          <cell r="S16">
            <v>5</v>
          </cell>
          <cell r="T16">
            <v>6</v>
          </cell>
          <cell r="U16">
            <v>7</v>
          </cell>
          <cell r="V16">
            <v>8</v>
          </cell>
        </row>
        <row r="17">
          <cell r="B17" t="str">
            <v>1,0</v>
          </cell>
          <cell r="H17">
            <v>69878.84</v>
          </cell>
          <cell r="I17">
            <v>0</v>
          </cell>
          <cell r="J17">
            <v>88892.85</v>
          </cell>
          <cell r="L17">
            <v>0</v>
          </cell>
        </row>
        <row r="18">
          <cell r="B18" t="str">
            <v>1.1</v>
          </cell>
          <cell r="H18">
            <v>17444.509999999998</v>
          </cell>
          <cell r="I18">
            <v>0.27210000000000001</v>
          </cell>
          <cell r="J18">
            <v>22191.16</v>
          </cell>
          <cell r="L18" t="str">
            <v>1</v>
          </cell>
        </row>
        <row r="19">
          <cell r="B19" t="str">
            <v>1.2</v>
          </cell>
          <cell r="H19">
            <v>1730.21</v>
          </cell>
          <cell r="I19">
            <v>0.27210000000000001</v>
          </cell>
          <cell r="J19">
            <v>2201</v>
          </cell>
          <cell r="L19" t="str">
            <v>1</v>
          </cell>
        </row>
        <row r="20">
          <cell r="B20" t="str">
            <v>1.3</v>
          </cell>
          <cell r="H20">
            <v>1381.68</v>
          </cell>
          <cell r="I20">
            <v>0.27210000000000001</v>
          </cell>
          <cell r="J20">
            <v>1757.63</v>
          </cell>
          <cell r="L20" t="str">
            <v>1</v>
          </cell>
        </row>
        <row r="21">
          <cell r="B21" t="str">
            <v>1.4</v>
          </cell>
          <cell r="H21">
            <v>25352.23</v>
          </cell>
          <cell r="I21">
            <v>0.27210000000000001</v>
          </cell>
          <cell r="J21">
            <v>32250.57</v>
          </cell>
          <cell r="L21" t="str">
            <v>1</v>
          </cell>
        </row>
        <row r="22">
          <cell r="B22" t="str">
            <v>1.5</v>
          </cell>
          <cell r="H22">
            <v>20718.55</v>
          </cell>
          <cell r="I22">
            <v>0.27210000000000001</v>
          </cell>
          <cell r="J22">
            <v>26356.06</v>
          </cell>
          <cell r="L22" t="str">
            <v>1</v>
          </cell>
        </row>
        <row r="23">
          <cell r="B23" t="str">
            <v>1.6</v>
          </cell>
          <cell r="H23">
            <v>3251.66</v>
          </cell>
          <cell r="I23">
            <v>0.27210000000000001</v>
          </cell>
          <cell r="J23">
            <v>4136.43</v>
          </cell>
          <cell r="L23" t="str">
            <v>1</v>
          </cell>
        </row>
        <row r="24">
          <cell r="B24">
            <v>0</v>
          </cell>
          <cell r="H24">
            <v>0</v>
          </cell>
          <cell r="I24">
            <v>0</v>
          </cell>
          <cell r="J24">
            <v>0</v>
          </cell>
          <cell r="L24" t="str">
            <v/>
          </cell>
        </row>
        <row r="25">
          <cell r="B25">
            <v>0</v>
          </cell>
          <cell r="H25">
            <v>0</v>
          </cell>
          <cell r="I25">
            <v>0</v>
          </cell>
          <cell r="J25">
            <v>0</v>
          </cell>
        </row>
        <row r="26">
          <cell r="B26">
            <v>0</v>
          </cell>
          <cell r="H26">
            <v>0</v>
          </cell>
          <cell r="I26">
            <v>0</v>
          </cell>
          <cell r="J26">
            <v>0</v>
          </cell>
        </row>
        <row r="27">
          <cell r="B27" t="str">
            <v>2,0</v>
          </cell>
          <cell r="H27">
            <v>68879.89</v>
          </cell>
          <cell r="I27">
            <v>0</v>
          </cell>
          <cell r="J27">
            <v>87622.040000000008</v>
          </cell>
        </row>
        <row r="28">
          <cell r="B28" t="str">
            <v>2.1</v>
          </cell>
          <cell r="H28">
            <v>4160</v>
          </cell>
          <cell r="I28">
            <v>0.27210000000000001</v>
          </cell>
          <cell r="J28">
            <v>5291.93</v>
          </cell>
          <cell r="L28" t="str">
            <v>2</v>
          </cell>
        </row>
        <row r="29">
          <cell r="B29" t="str">
            <v>2.2</v>
          </cell>
          <cell r="H29">
            <v>5200</v>
          </cell>
          <cell r="I29">
            <v>0.27210000000000001</v>
          </cell>
          <cell r="J29">
            <v>6614.92</v>
          </cell>
          <cell r="L29" t="str">
            <v>2</v>
          </cell>
        </row>
        <row r="30">
          <cell r="B30" t="str">
            <v>2.3</v>
          </cell>
          <cell r="H30">
            <v>1658.87</v>
          </cell>
          <cell r="I30">
            <v>0.27210000000000001</v>
          </cell>
          <cell r="J30">
            <v>2110.2399999999998</v>
          </cell>
          <cell r="L30" t="str">
            <v>2</v>
          </cell>
        </row>
        <row r="31">
          <cell r="B31" t="str">
            <v>2.4</v>
          </cell>
          <cell r="H31">
            <v>137.44</v>
          </cell>
          <cell r="I31">
            <v>0.27210000000000001</v>
          </cell>
          <cell r="J31">
            <v>174.83</v>
          </cell>
          <cell r="L31" t="str">
            <v>2</v>
          </cell>
        </row>
        <row r="32">
          <cell r="B32" t="str">
            <v>2.5</v>
          </cell>
          <cell r="H32">
            <v>4074.87</v>
          </cell>
          <cell r="I32">
            <v>0.27210000000000001</v>
          </cell>
          <cell r="J32">
            <v>5183.6400000000003</v>
          </cell>
          <cell r="L32" t="str">
            <v>2</v>
          </cell>
        </row>
        <row r="33">
          <cell r="B33" t="str">
            <v>2.6</v>
          </cell>
          <cell r="H33">
            <v>2141.5100000000002</v>
          </cell>
          <cell r="I33">
            <v>0.27210000000000001</v>
          </cell>
          <cell r="J33">
            <v>2724.21</v>
          </cell>
          <cell r="L33" t="str">
            <v>2</v>
          </cell>
        </row>
        <row r="34">
          <cell r="B34" t="str">
            <v>2.7</v>
          </cell>
          <cell r="H34">
            <v>14709</v>
          </cell>
          <cell r="I34">
            <v>0.27210000000000001</v>
          </cell>
          <cell r="J34">
            <v>18711.310000000001</v>
          </cell>
          <cell r="L34" t="str">
            <v>2</v>
          </cell>
        </row>
        <row r="35">
          <cell r="B35" t="str">
            <v>2.8</v>
          </cell>
          <cell r="H35">
            <v>19793.919999999998</v>
          </cell>
          <cell r="I35">
            <v>0.27210000000000001</v>
          </cell>
          <cell r="J35">
            <v>25179.84</v>
          </cell>
          <cell r="L35" t="str">
            <v>2</v>
          </cell>
        </row>
        <row r="36">
          <cell r="B36" t="str">
            <v>2.9</v>
          </cell>
          <cell r="H36">
            <v>8370.0400000000009</v>
          </cell>
          <cell r="I36">
            <v>0.27210000000000001</v>
          </cell>
          <cell r="J36">
            <v>10647.52</v>
          </cell>
          <cell r="L36" t="str">
            <v>2</v>
          </cell>
        </row>
        <row r="37">
          <cell r="B37" t="str">
            <v>2.10</v>
          </cell>
          <cell r="H37">
            <v>1607.46</v>
          </cell>
          <cell r="I37">
            <v>0.27210000000000001</v>
          </cell>
          <cell r="J37">
            <v>2044.84</v>
          </cell>
          <cell r="L37">
            <v>0</v>
          </cell>
        </row>
        <row r="38">
          <cell r="B38" t="str">
            <v>2.11</v>
          </cell>
          <cell r="H38">
            <v>3434.78</v>
          </cell>
          <cell r="I38">
            <v>0.27210000000000001</v>
          </cell>
          <cell r="J38">
            <v>4369.38</v>
          </cell>
          <cell r="L38">
            <v>0</v>
          </cell>
        </row>
        <row r="39">
          <cell r="B39" t="str">
            <v>2.12</v>
          </cell>
          <cell r="H39">
            <v>3592</v>
          </cell>
          <cell r="I39">
            <v>0.27210000000000001</v>
          </cell>
          <cell r="J39">
            <v>4569.38</v>
          </cell>
          <cell r="L39" t="str">
            <v>2</v>
          </cell>
        </row>
        <row r="40">
          <cell r="B40">
            <v>0</v>
          </cell>
          <cell r="H40">
            <v>0</v>
          </cell>
          <cell r="I40">
            <v>0</v>
          </cell>
          <cell r="J40">
            <v>0</v>
          </cell>
          <cell r="L40" t="str">
            <v/>
          </cell>
        </row>
        <row r="41">
          <cell r="B41">
            <v>0</v>
          </cell>
          <cell r="H41">
            <v>0</v>
          </cell>
          <cell r="I41">
            <v>0</v>
          </cell>
          <cell r="J41">
            <v>0</v>
          </cell>
          <cell r="L41" t="str">
            <v/>
          </cell>
        </row>
        <row r="42">
          <cell r="B42">
            <v>0</v>
          </cell>
          <cell r="H42">
            <v>0</v>
          </cell>
          <cell r="I42">
            <v>0</v>
          </cell>
          <cell r="J42">
            <v>0</v>
          </cell>
        </row>
        <row r="43">
          <cell r="B43" t="str">
            <v>3,0</v>
          </cell>
          <cell r="H43">
            <v>422652</v>
          </cell>
          <cell r="I43">
            <v>0</v>
          </cell>
          <cell r="J43">
            <v>537655.57000000007</v>
          </cell>
        </row>
        <row r="44">
          <cell r="B44" t="str">
            <v>3.1</v>
          </cell>
          <cell r="H44">
            <v>72667.94</v>
          </cell>
          <cell r="I44">
            <v>0.27210000000000001</v>
          </cell>
          <cell r="J44">
            <v>92440.88</v>
          </cell>
          <cell r="L44" t="str">
            <v>3</v>
          </cell>
        </row>
        <row r="45">
          <cell r="B45" t="str">
            <v>3.2</v>
          </cell>
          <cell r="H45">
            <v>116374.36</v>
          </cell>
          <cell r="I45">
            <v>0.27210000000000001</v>
          </cell>
          <cell r="J45">
            <v>148039.82</v>
          </cell>
          <cell r="L45" t="str">
            <v>3</v>
          </cell>
        </row>
        <row r="46">
          <cell r="B46" t="str">
            <v>3.3</v>
          </cell>
          <cell r="H46">
            <v>441.16</v>
          </cell>
          <cell r="I46">
            <v>0.27210000000000001</v>
          </cell>
          <cell r="J46">
            <v>561.19000000000005</v>
          </cell>
          <cell r="L46" t="str">
            <v>3</v>
          </cell>
        </row>
        <row r="47">
          <cell r="B47" t="str">
            <v>3.4</v>
          </cell>
          <cell r="H47">
            <v>3102.48</v>
          </cell>
          <cell r="I47">
            <v>0.27210000000000001</v>
          </cell>
          <cell r="J47">
            <v>3946.66</v>
          </cell>
          <cell r="L47" t="str">
            <v>3</v>
          </cell>
        </row>
        <row r="48">
          <cell r="B48" t="str">
            <v>3.5</v>
          </cell>
          <cell r="H48">
            <v>121871.94</v>
          </cell>
          <cell r="I48">
            <v>0.27210000000000001</v>
          </cell>
          <cell r="J48">
            <v>155033.29</v>
          </cell>
          <cell r="L48" t="str">
            <v>3</v>
          </cell>
        </row>
        <row r="49">
          <cell r="B49" t="str">
            <v>3.7</v>
          </cell>
          <cell r="H49">
            <v>5463.91</v>
          </cell>
          <cell r="I49">
            <v>0.27210000000000001</v>
          </cell>
          <cell r="J49">
            <v>6950.63</v>
          </cell>
          <cell r="L49" t="str">
            <v>3</v>
          </cell>
        </row>
        <row r="50">
          <cell r="B50" t="str">
            <v>3.8</v>
          </cell>
          <cell r="H50">
            <v>102730.21</v>
          </cell>
          <cell r="I50">
            <v>0.27210000000000001</v>
          </cell>
          <cell r="J50">
            <v>130683.1</v>
          </cell>
          <cell r="L50" t="str">
            <v>3</v>
          </cell>
        </row>
        <row r="51">
          <cell r="B51">
            <v>0</v>
          </cell>
          <cell r="H51">
            <v>0</v>
          </cell>
          <cell r="I51">
            <v>0</v>
          </cell>
          <cell r="J51">
            <v>0</v>
          </cell>
        </row>
        <row r="52">
          <cell r="B52">
            <v>0</v>
          </cell>
          <cell r="H52">
            <v>0</v>
          </cell>
          <cell r="I52">
            <v>0</v>
          </cell>
          <cell r="J52">
            <v>0</v>
          </cell>
        </row>
        <row r="53">
          <cell r="B53" t="str">
            <v>4,0</v>
          </cell>
          <cell r="H53">
            <v>830728.83000000007</v>
          </cell>
          <cell r="I53">
            <v>0</v>
          </cell>
          <cell r="J53">
            <v>1056770.1299999999</v>
          </cell>
        </row>
        <row r="54">
          <cell r="B54" t="str">
            <v>4.1</v>
          </cell>
          <cell r="H54">
            <v>641185.25</v>
          </cell>
          <cell r="I54">
            <v>0.27210000000000001</v>
          </cell>
          <cell r="J54">
            <v>815651.75</v>
          </cell>
          <cell r="L54" t="str">
            <v>4</v>
          </cell>
        </row>
        <row r="55">
          <cell r="B55" t="str">
            <v>4.2</v>
          </cell>
          <cell r="H55">
            <v>183191.55</v>
          </cell>
          <cell r="I55">
            <v>0.27210000000000001</v>
          </cell>
          <cell r="J55">
            <v>233037.97</v>
          </cell>
          <cell r="L55" t="str">
            <v>4</v>
          </cell>
        </row>
        <row r="56">
          <cell r="B56" t="str">
            <v>4.3</v>
          </cell>
          <cell r="H56">
            <v>6352.03</v>
          </cell>
          <cell r="I56">
            <v>0.27210000000000001</v>
          </cell>
          <cell r="J56">
            <v>8080.41</v>
          </cell>
          <cell r="L56" t="str">
            <v>4</v>
          </cell>
        </row>
        <row r="57">
          <cell r="B57">
            <v>0</v>
          </cell>
          <cell r="H57">
            <v>0</v>
          </cell>
          <cell r="I57">
            <v>0</v>
          </cell>
          <cell r="J57">
            <v>0</v>
          </cell>
        </row>
        <row r="58">
          <cell r="B58">
            <v>0</v>
          </cell>
          <cell r="H58">
            <v>0</v>
          </cell>
          <cell r="I58">
            <v>0</v>
          </cell>
          <cell r="J58">
            <v>0</v>
          </cell>
        </row>
        <row r="59">
          <cell r="B59" t="str">
            <v>5,0</v>
          </cell>
          <cell r="H59" t="e">
            <v>#N/A</v>
          </cell>
          <cell r="I59">
            <v>0</v>
          </cell>
          <cell r="J59" t="e">
            <v>#N/A</v>
          </cell>
        </row>
        <row r="60">
          <cell r="B60" t="str">
            <v>5.1</v>
          </cell>
          <cell r="H60">
            <v>868129.11</v>
          </cell>
          <cell r="I60">
            <v>0.27210000000000001</v>
          </cell>
          <cell r="J60">
            <v>1104347.04</v>
          </cell>
          <cell r="L60" t="str">
            <v>5</v>
          </cell>
        </row>
        <row r="61">
          <cell r="B61" t="str">
            <v>5.2</v>
          </cell>
          <cell r="H61">
            <v>396766.78</v>
          </cell>
          <cell r="I61">
            <v>0.27210000000000001</v>
          </cell>
          <cell r="J61">
            <v>504727.02</v>
          </cell>
          <cell r="L61" t="str">
            <v>5</v>
          </cell>
        </row>
        <row r="62">
          <cell r="B62" t="str">
            <v>5.3</v>
          </cell>
          <cell r="H62">
            <v>230610.29</v>
          </cell>
          <cell r="I62">
            <v>0.27210000000000001</v>
          </cell>
          <cell r="J62">
            <v>293359.34000000003</v>
          </cell>
          <cell r="L62" t="str">
            <v>5</v>
          </cell>
        </row>
        <row r="63">
          <cell r="B63" t="str">
            <v>5.4</v>
          </cell>
          <cell r="H63">
            <v>223982.07999999999</v>
          </cell>
          <cell r="I63">
            <v>0.27210000000000001</v>
          </cell>
          <cell r="J63">
            <v>284927.59999999998</v>
          </cell>
          <cell r="L63" t="str">
            <v>5</v>
          </cell>
        </row>
        <row r="64">
          <cell r="B64" t="str">
            <v>5.5</v>
          </cell>
          <cell r="H64">
            <v>242810.6</v>
          </cell>
          <cell r="I64">
            <v>0.27210000000000001</v>
          </cell>
          <cell r="J64">
            <v>308879.35999999999</v>
          </cell>
          <cell r="L64" t="str">
            <v>5</v>
          </cell>
        </row>
        <row r="65">
          <cell r="B65" t="str">
            <v>5.6</v>
          </cell>
          <cell r="H65">
            <v>147764.17000000001</v>
          </cell>
          <cell r="I65">
            <v>0.27210000000000001</v>
          </cell>
          <cell r="J65">
            <v>187970.8</v>
          </cell>
          <cell r="L65" t="str">
            <v>5</v>
          </cell>
        </row>
        <row r="66">
          <cell r="B66" t="str">
            <v>5.7</v>
          </cell>
          <cell r="H66">
            <v>207410.28</v>
          </cell>
          <cell r="I66">
            <v>0.27210000000000001</v>
          </cell>
          <cell r="J66">
            <v>263846.61</v>
          </cell>
          <cell r="L66" t="str">
            <v>5</v>
          </cell>
        </row>
        <row r="67">
          <cell r="B67" t="str">
            <v>5.8</v>
          </cell>
          <cell r="H67">
            <v>162742.44</v>
          </cell>
          <cell r="I67">
            <v>0.27210000000000001</v>
          </cell>
          <cell r="J67">
            <v>207024.65</v>
          </cell>
          <cell r="L67" t="str">
            <v>5</v>
          </cell>
        </row>
        <row r="68">
          <cell r="B68" t="str">
            <v>5.9</v>
          </cell>
          <cell r="H68">
            <v>36135.75</v>
          </cell>
          <cell r="I68">
            <v>0.27210000000000001</v>
          </cell>
          <cell r="J68">
            <v>45968.28</v>
          </cell>
          <cell r="L68" t="str">
            <v>5</v>
          </cell>
        </row>
        <row r="69">
          <cell r="B69" t="str">
            <v>5.10</v>
          </cell>
          <cell r="H69">
            <v>98771.05</v>
          </cell>
          <cell r="I69">
            <v>0.27210000000000001</v>
          </cell>
          <cell r="J69">
            <v>125646.65</v>
          </cell>
          <cell r="L69" t="str">
            <v>5</v>
          </cell>
        </row>
        <row r="70">
          <cell r="B70" t="str">
            <v>5.11</v>
          </cell>
          <cell r="H70">
            <v>45523.44</v>
          </cell>
          <cell r="I70">
            <v>0.27210000000000001</v>
          </cell>
          <cell r="J70">
            <v>57910.36</v>
          </cell>
          <cell r="L70" t="str">
            <v>5</v>
          </cell>
        </row>
        <row r="71">
          <cell r="B71" t="str">
            <v>5.12</v>
          </cell>
          <cell r="H71">
            <v>28708.47</v>
          </cell>
          <cell r="I71">
            <v>0.27210000000000001</v>
          </cell>
          <cell r="J71">
            <v>36520.04</v>
          </cell>
          <cell r="L71" t="str">
            <v>5</v>
          </cell>
        </row>
        <row r="72">
          <cell r="B72" t="str">
            <v>5.13</v>
          </cell>
          <cell r="H72">
            <v>32995.08</v>
          </cell>
          <cell r="I72">
            <v>0.27210000000000001</v>
          </cell>
          <cell r="J72">
            <v>41973.04</v>
          </cell>
          <cell r="L72" t="str">
            <v>5</v>
          </cell>
        </row>
        <row r="73">
          <cell r="B73" t="str">
            <v>5.14</v>
          </cell>
          <cell r="H73" t="e">
            <v>#N/A</v>
          </cell>
          <cell r="I73">
            <v>0.27210000000000001</v>
          </cell>
          <cell r="J73" t="e">
            <v>#N/A</v>
          </cell>
          <cell r="L73" t="str">
            <v/>
          </cell>
        </row>
        <row r="74">
          <cell r="B74" t="str">
            <v>5.15</v>
          </cell>
          <cell r="H74" t="e">
            <v>#N/A</v>
          </cell>
          <cell r="I74">
            <v>0.27210000000000001</v>
          </cell>
          <cell r="J74" t="e">
            <v>#N/A</v>
          </cell>
          <cell r="L74" t="str">
            <v/>
          </cell>
        </row>
        <row r="75">
          <cell r="B75" t="str">
            <v>5.16</v>
          </cell>
          <cell r="H75">
            <v>30618.720000000001</v>
          </cell>
          <cell r="I75">
            <v>0.27210000000000001</v>
          </cell>
          <cell r="J75">
            <v>38950.07</v>
          </cell>
          <cell r="L75">
            <v>0</v>
          </cell>
        </row>
        <row r="76">
          <cell r="B76" t="str">
            <v>5.17</v>
          </cell>
          <cell r="H76">
            <v>123202.8</v>
          </cell>
          <cell r="I76">
            <v>0.27210000000000001</v>
          </cell>
          <cell r="J76">
            <v>156726.28</v>
          </cell>
          <cell r="L76">
            <v>0</v>
          </cell>
        </row>
        <row r="77">
          <cell r="B77" t="str">
            <v>5.18</v>
          </cell>
          <cell r="H77">
            <v>69720</v>
          </cell>
          <cell r="I77">
            <v>0.27210000000000001</v>
          </cell>
          <cell r="J77">
            <v>88690.81</v>
          </cell>
          <cell r="L77">
            <v>0</v>
          </cell>
        </row>
        <row r="78">
          <cell r="B78" t="str">
            <v>5.19</v>
          </cell>
          <cell r="H78">
            <v>106591.2</v>
          </cell>
          <cell r="I78">
            <v>0.27210000000000001</v>
          </cell>
          <cell r="J78">
            <v>135594.66</v>
          </cell>
          <cell r="L78" t="str">
            <v>5</v>
          </cell>
        </row>
        <row r="79">
          <cell r="B79" t="str">
            <v>5.20</v>
          </cell>
          <cell r="H79">
            <v>18188.8</v>
          </cell>
          <cell r="I79">
            <v>0.27210000000000001</v>
          </cell>
          <cell r="J79">
            <v>23137.97</v>
          </cell>
          <cell r="L79" t="str">
            <v>5</v>
          </cell>
        </row>
        <row r="80">
          <cell r="B80" t="str">
            <v>5.21</v>
          </cell>
          <cell r="H80">
            <v>261943.7</v>
          </cell>
          <cell r="I80">
            <v>0.27210000000000001</v>
          </cell>
          <cell r="J80">
            <v>333218.58</v>
          </cell>
          <cell r="L80" t="str">
            <v>5</v>
          </cell>
        </row>
        <row r="81">
          <cell r="B81">
            <v>0</v>
          </cell>
          <cell r="H81">
            <v>0</v>
          </cell>
          <cell r="I81">
            <v>0</v>
          </cell>
          <cell r="J81">
            <v>0</v>
          </cell>
        </row>
        <row r="82">
          <cell r="B82">
            <v>0</v>
          </cell>
          <cell r="H82">
            <v>0</v>
          </cell>
          <cell r="I82">
            <v>0</v>
          </cell>
          <cell r="J82">
            <v>0</v>
          </cell>
        </row>
        <row r="83">
          <cell r="B83" t="str">
            <v>6,0</v>
          </cell>
          <cell r="H83">
            <v>2180829</v>
          </cell>
          <cell r="I83">
            <v>0</v>
          </cell>
          <cell r="J83">
            <v>2774232.55</v>
          </cell>
        </row>
        <row r="84">
          <cell r="B84" t="str">
            <v>6.1</v>
          </cell>
          <cell r="H84">
            <v>892437.78</v>
          </cell>
          <cell r="I84">
            <v>0.27210000000000001</v>
          </cell>
          <cell r="J84">
            <v>1135270.0900000001</v>
          </cell>
          <cell r="L84" t="str">
            <v>6</v>
          </cell>
        </row>
        <row r="85">
          <cell r="B85" t="str">
            <v>6.2</v>
          </cell>
          <cell r="H85">
            <v>52848.55</v>
          </cell>
          <cell r="I85">
            <v>0.27210000000000001</v>
          </cell>
          <cell r="J85">
            <v>67228.639999999999</v>
          </cell>
          <cell r="L85" t="str">
            <v>6</v>
          </cell>
        </row>
        <row r="86">
          <cell r="B86" t="str">
            <v>6.3</v>
          </cell>
          <cell r="H86">
            <v>52876.68</v>
          </cell>
          <cell r="I86">
            <v>0.27210000000000001</v>
          </cell>
          <cell r="J86">
            <v>67264.42</v>
          </cell>
          <cell r="L86" t="str">
            <v>6</v>
          </cell>
        </row>
        <row r="87">
          <cell r="B87" t="str">
            <v>6.4</v>
          </cell>
          <cell r="H87">
            <v>890285.05</v>
          </cell>
          <cell r="I87">
            <v>0.27210000000000001</v>
          </cell>
          <cell r="J87">
            <v>1132531.6100000001</v>
          </cell>
          <cell r="L87" t="str">
            <v>6</v>
          </cell>
        </row>
        <row r="88">
          <cell r="B88" t="str">
            <v>6.5</v>
          </cell>
          <cell r="H88">
            <v>292380.94</v>
          </cell>
          <cell r="I88">
            <v>0.27210000000000001</v>
          </cell>
          <cell r="J88">
            <v>371937.79</v>
          </cell>
          <cell r="L88" t="str">
            <v>6</v>
          </cell>
        </row>
        <row r="89">
          <cell r="B89">
            <v>0</v>
          </cell>
          <cell r="H89">
            <v>0</v>
          </cell>
          <cell r="I89">
            <v>0</v>
          </cell>
          <cell r="J89">
            <v>0</v>
          </cell>
        </row>
        <row r="90">
          <cell r="B90">
            <v>0</v>
          </cell>
          <cell r="H90">
            <v>0</v>
          </cell>
          <cell r="I90">
            <v>0</v>
          </cell>
          <cell r="J90">
            <v>0</v>
          </cell>
        </row>
        <row r="91">
          <cell r="B91" t="str">
            <v>7,0</v>
          </cell>
          <cell r="H91">
            <v>545690.27</v>
          </cell>
          <cell r="I91">
            <v>0</v>
          </cell>
          <cell r="J91">
            <v>694172.57</v>
          </cell>
        </row>
        <row r="92">
          <cell r="B92" t="str">
            <v>7.1</v>
          </cell>
          <cell r="H92">
            <v>29213.88</v>
          </cell>
          <cell r="I92">
            <v>0.27210000000000001</v>
          </cell>
          <cell r="J92">
            <v>37162.97</v>
          </cell>
          <cell r="L92" t="str">
            <v>7</v>
          </cell>
        </row>
        <row r="93">
          <cell r="B93" t="str">
            <v>7.2</v>
          </cell>
          <cell r="H93">
            <v>16527.8</v>
          </cell>
          <cell r="I93">
            <v>0.27210000000000001</v>
          </cell>
          <cell r="J93">
            <v>21025.01</v>
          </cell>
          <cell r="L93" t="str">
            <v>7</v>
          </cell>
        </row>
        <row r="94">
          <cell r="B94" t="str">
            <v>7.3</v>
          </cell>
          <cell r="H94">
            <v>488177.7</v>
          </cell>
          <cell r="I94">
            <v>0.27210000000000001</v>
          </cell>
          <cell r="J94">
            <v>621010.85</v>
          </cell>
          <cell r="L94" t="str">
            <v>7</v>
          </cell>
        </row>
        <row r="95">
          <cell r="B95" t="str">
            <v>7.4</v>
          </cell>
          <cell r="H95">
            <v>11770.89</v>
          </cell>
          <cell r="I95">
            <v>0.27210000000000001</v>
          </cell>
          <cell r="J95">
            <v>14973.74</v>
          </cell>
          <cell r="L95" t="str">
            <v>7</v>
          </cell>
        </row>
        <row r="96">
          <cell r="B96">
            <v>0</v>
          </cell>
          <cell r="H96">
            <v>0</v>
          </cell>
          <cell r="I96">
            <v>0</v>
          </cell>
          <cell r="J96">
            <v>0</v>
          </cell>
        </row>
        <row r="97">
          <cell r="B97">
            <v>0</v>
          </cell>
          <cell r="H97">
            <v>0</v>
          </cell>
          <cell r="I97">
            <v>0</v>
          </cell>
          <cell r="J97">
            <v>0</v>
          </cell>
        </row>
        <row r="98">
          <cell r="B98" t="str">
            <v>8,0</v>
          </cell>
          <cell r="H98">
            <v>221300.44000000003</v>
          </cell>
          <cell r="I98">
            <v>0</v>
          </cell>
          <cell r="J98">
            <v>281516.26999999996</v>
          </cell>
        </row>
        <row r="99">
          <cell r="B99" t="str">
            <v>8.1</v>
          </cell>
          <cell r="H99">
            <v>11160</v>
          </cell>
          <cell r="I99">
            <v>0.27210000000000001</v>
          </cell>
          <cell r="J99">
            <v>14196.63</v>
          </cell>
          <cell r="L99" t="str">
            <v>8</v>
          </cell>
        </row>
        <row r="100">
          <cell r="B100" t="str">
            <v>8.2</v>
          </cell>
          <cell r="H100">
            <v>47896.76</v>
          </cell>
          <cell r="I100">
            <v>0.27210000000000001</v>
          </cell>
          <cell r="J100">
            <v>60929.46</v>
          </cell>
          <cell r="L100" t="str">
            <v>8</v>
          </cell>
        </row>
        <row r="101">
          <cell r="B101" t="str">
            <v>8.3</v>
          </cell>
          <cell r="H101">
            <v>79204.820000000007</v>
          </cell>
          <cell r="I101">
            <v>0.27210000000000001</v>
          </cell>
          <cell r="J101">
            <v>100756.45</v>
          </cell>
          <cell r="L101" t="str">
            <v>8</v>
          </cell>
        </row>
        <row r="102">
          <cell r="B102" t="str">
            <v>8.4</v>
          </cell>
          <cell r="H102">
            <v>39233.040000000001</v>
          </cell>
          <cell r="I102">
            <v>0.27210000000000001</v>
          </cell>
          <cell r="J102">
            <v>49908.35</v>
          </cell>
          <cell r="L102" t="str">
            <v>8</v>
          </cell>
        </row>
        <row r="103">
          <cell r="B103" t="str">
            <v>8.5</v>
          </cell>
          <cell r="H103">
            <v>7298.28</v>
          </cell>
          <cell r="I103">
            <v>0.27210000000000001</v>
          </cell>
          <cell r="J103">
            <v>9284.14</v>
          </cell>
          <cell r="L103" t="str">
            <v>8</v>
          </cell>
        </row>
        <row r="104">
          <cell r="B104" t="str">
            <v>8.6</v>
          </cell>
          <cell r="H104">
            <v>36507.54</v>
          </cell>
          <cell r="I104">
            <v>0.27210000000000001</v>
          </cell>
          <cell r="J104">
            <v>46441.24</v>
          </cell>
          <cell r="L104" t="str">
            <v>8</v>
          </cell>
        </row>
        <row r="105">
          <cell r="B105" t="str">
            <v>8.7</v>
          </cell>
          <cell r="H105">
            <v>5273.4</v>
          </cell>
          <cell r="I105">
            <v>0.27210000000000001</v>
          </cell>
          <cell r="J105">
            <v>6708.29</v>
          </cell>
          <cell r="L105" t="str">
            <v>8</v>
          </cell>
        </row>
        <row r="106">
          <cell r="B106">
            <v>0</v>
          </cell>
          <cell r="H106">
            <v>0</v>
          </cell>
          <cell r="I106">
            <v>0</v>
          </cell>
          <cell r="J106">
            <v>0</v>
          </cell>
        </row>
        <row r="107">
          <cell r="B107">
            <v>0</v>
          </cell>
          <cell r="H107">
            <v>0</v>
          </cell>
          <cell r="I107">
            <v>0</v>
          </cell>
          <cell r="J107">
            <v>0</v>
          </cell>
        </row>
        <row r="108">
          <cell r="B108" t="str">
            <v>10,0</v>
          </cell>
          <cell r="H108">
            <v>39007.120000000003</v>
          </cell>
          <cell r="I108">
            <v>0</v>
          </cell>
          <cell r="J108">
            <v>49620.929999999993</v>
          </cell>
        </row>
        <row r="109">
          <cell r="B109" t="str">
            <v>9.1</v>
          </cell>
          <cell r="H109">
            <v>1693.88</v>
          </cell>
          <cell r="I109">
            <v>0.27210000000000001</v>
          </cell>
          <cell r="J109">
            <v>2154.7800000000002</v>
          </cell>
          <cell r="L109" t="str">
            <v>9</v>
          </cell>
        </row>
        <row r="110">
          <cell r="B110" t="str">
            <v>9.2</v>
          </cell>
          <cell r="H110">
            <v>1941.92</v>
          </cell>
          <cell r="I110">
            <v>0.27210000000000001</v>
          </cell>
          <cell r="J110">
            <v>2470.31</v>
          </cell>
          <cell r="L110" t="str">
            <v>9</v>
          </cell>
        </row>
        <row r="111">
          <cell r="B111" t="str">
            <v>9.3</v>
          </cell>
          <cell r="H111">
            <v>3504.36</v>
          </cell>
          <cell r="I111">
            <v>0.27210000000000001</v>
          </cell>
          <cell r="J111">
            <v>4457.8900000000003</v>
          </cell>
          <cell r="L111" t="str">
            <v>9</v>
          </cell>
        </row>
        <row r="112">
          <cell r="B112" t="str">
            <v>9.4</v>
          </cell>
          <cell r="H112">
            <v>4623.72</v>
          </cell>
          <cell r="I112">
            <v>0.27210000000000001</v>
          </cell>
          <cell r="J112">
            <v>5881.83</v>
          </cell>
          <cell r="L112" t="str">
            <v>9</v>
          </cell>
        </row>
        <row r="113">
          <cell r="B113" t="str">
            <v>9.5</v>
          </cell>
          <cell r="H113">
            <v>7608.68</v>
          </cell>
          <cell r="I113">
            <v>0.27210000000000001</v>
          </cell>
          <cell r="J113">
            <v>9679</v>
          </cell>
          <cell r="L113" t="str">
            <v>9</v>
          </cell>
        </row>
        <row r="114">
          <cell r="B114" t="str">
            <v>9.6</v>
          </cell>
          <cell r="H114">
            <v>19634.560000000001</v>
          </cell>
          <cell r="I114">
            <v>0.27210000000000001</v>
          </cell>
          <cell r="J114">
            <v>24977.119999999999</v>
          </cell>
          <cell r="L114" t="str">
            <v>9</v>
          </cell>
        </row>
        <row r="115">
          <cell r="B115" t="str">
            <v>9.7</v>
          </cell>
          <cell r="H115">
            <v>12738.88</v>
          </cell>
          <cell r="I115">
            <v>0.27210000000000001</v>
          </cell>
          <cell r="J115">
            <v>16205.12</v>
          </cell>
          <cell r="L115" t="str">
            <v>9</v>
          </cell>
        </row>
        <row r="116">
          <cell r="B116" t="str">
            <v>9.8</v>
          </cell>
          <cell r="H116">
            <v>20352.64</v>
          </cell>
          <cell r="I116">
            <v>0.27210000000000001</v>
          </cell>
          <cell r="J116">
            <v>25890.59</v>
          </cell>
          <cell r="L116" t="str">
            <v>9</v>
          </cell>
        </row>
        <row r="117">
          <cell r="B117" t="str">
            <v>9.9</v>
          </cell>
          <cell r="H117">
            <v>0</v>
          </cell>
          <cell r="I117">
            <v>0.27210000000000001</v>
          </cell>
          <cell r="J117">
            <v>0</v>
          </cell>
          <cell r="L117" t="str">
            <v>9</v>
          </cell>
        </row>
        <row r="118">
          <cell r="B118" t="str">
            <v>9.10</v>
          </cell>
          <cell r="H118">
            <v>0</v>
          </cell>
          <cell r="I118">
            <v>0.27210000000000001</v>
          </cell>
          <cell r="J118">
            <v>0</v>
          </cell>
          <cell r="L118" t="str">
            <v>9</v>
          </cell>
        </row>
        <row r="119">
          <cell r="B119">
            <v>0</v>
          </cell>
          <cell r="H119">
            <v>0</v>
          </cell>
          <cell r="I119">
            <v>0</v>
          </cell>
          <cell r="J119">
            <v>0</v>
          </cell>
          <cell r="L119">
            <v>0</v>
          </cell>
        </row>
        <row r="120">
          <cell r="B120">
            <v>0</v>
          </cell>
          <cell r="H120">
            <v>0</v>
          </cell>
          <cell r="I120">
            <v>0</v>
          </cell>
          <cell r="J120">
            <v>0</v>
          </cell>
          <cell r="L120">
            <v>0</v>
          </cell>
        </row>
        <row r="121">
          <cell r="B121">
            <v>0</v>
          </cell>
          <cell r="H121">
            <v>0</v>
          </cell>
          <cell r="I121">
            <v>0</v>
          </cell>
          <cell r="J121">
            <v>0</v>
          </cell>
          <cell r="L121">
            <v>0</v>
          </cell>
        </row>
        <row r="122">
          <cell r="B122" t="str">
            <v>11,0</v>
          </cell>
          <cell r="H122">
            <v>144768.18</v>
          </cell>
          <cell r="I122">
            <v>0</v>
          </cell>
          <cell r="J122">
            <v>184159.6</v>
          </cell>
          <cell r="L122">
            <v>0</v>
          </cell>
        </row>
        <row r="123">
          <cell r="B123" t="str">
            <v>11.1</v>
          </cell>
          <cell r="H123">
            <v>144768.18</v>
          </cell>
          <cell r="I123">
            <v>0.27210000000000001</v>
          </cell>
          <cell r="J123">
            <v>184159.6</v>
          </cell>
          <cell r="L123" t="str">
            <v>11</v>
          </cell>
        </row>
        <row r="124">
          <cell r="B124">
            <v>0</v>
          </cell>
          <cell r="H124">
            <v>0</v>
          </cell>
          <cell r="I124">
            <v>0</v>
          </cell>
          <cell r="J124">
            <v>0</v>
          </cell>
          <cell r="L124">
            <v>0</v>
          </cell>
        </row>
        <row r="125">
          <cell r="B125">
            <v>0</v>
          </cell>
          <cell r="H125">
            <v>0</v>
          </cell>
          <cell r="I125">
            <v>0</v>
          </cell>
          <cell r="J125">
            <v>0</v>
          </cell>
          <cell r="L125">
            <v>0</v>
          </cell>
        </row>
        <row r="126">
          <cell r="B126">
            <v>0</v>
          </cell>
          <cell r="H126">
            <v>0</v>
          </cell>
          <cell r="I126">
            <v>0</v>
          </cell>
          <cell r="J126">
            <v>0</v>
          </cell>
          <cell r="L126">
            <v>0</v>
          </cell>
        </row>
        <row r="127">
          <cell r="B127" t="str">
            <v>12,0</v>
          </cell>
          <cell r="H127" t="e">
            <v>#N/A</v>
          </cell>
          <cell r="I127">
            <v>0</v>
          </cell>
          <cell r="J127" t="e">
            <v>#N/A</v>
          </cell>
          <cell r="L127">
            <v>0</v>
          </cell>
        </row>
        <row r="128">
          <cell r="B128" t="str">
            <v>12.1</v>
          </cell>
          <cell r="H128" t="e">
            <v>#N/A</v>
          </cell>
          <cell r="I128">
            <v>0.19</v>
          </cell>
          <cell r="J128" t="e">
            <v>#N/A</v>
          </cell>
          <cell r="L128" t="str">
            <v>12</v>
          </cell>
        </row>
        <row r="129">
          <cell r="B129">
            <v>0</v>
          </cell>
          <cell r="H129">
            <v>0</v>
          </cell>
          <cell r="I129">
            <v>0</v>
          </cell>
          <cell r="J129">
            <v>0</v>
          </cell>
          <cell r="L129">
            <v>0</v>
          </cell>
        </row>
        <row r="130">
          <cell r="B130">
            <v>0</v>
          </cell>
          <cell r="H130">
            <v>0</v>
          </cell>
          <cell r="I130">
            <v>0</v>
          </cell>
          <cell r="J130" t="e">
            <v>#N/A</v>
          </cell>
          <cell r="L130">
            <v>0</v>
          </cell>
        </row>
        <row r="131">
          <cell r="B131">
            <v>0</v>
          </cell>
          <cell r="H131">
            <v>0</v>
          </cell>
          <cell r="I131">
            <v>0</v>
          </cell>
          <cell r="J131">
            <v>0</v>
          </cell>
          <cell r="L131">
            <v>0</v>
          </cell>
        </row>
        <row r="132">
          <cell r="B132">
            <v>0</v>
          </cell>
          <cell r="L132">
            <v>0</v>
          </cell>
        </row>
        <row r="133">
          <cell r="B133">
            <v>0</v>
          </cell>
          <cell r="L133">
            <v>0</v>
          </cell>
        </row>
        <row r="134">
          <cell r="H134">
            <v>0</v>
          </cell>
          <cell r="I134">
            <v>0</v>
          </cell>
          <cell r="J134">
            <v>0</v>
          </cell>
          <cell r="L134">
            <v>0</v>
          </cell>
        </row>
        <row r="135">
          <cell r="H135">
            <v>0</v>
          </cell>
          <cell r="I135">
            <v>0</v>
          </cell>
          <cell r="J135">
            <v>0</v>
          </cell>
        </row>
        <row r="136">
          <cell r="H136">
            <v>0</v>
          </cell>
          <cell r="I136">
            <v>0</v>
          </cell>
          <cell r="J136">
            <v>0</v>
          </cell>
          <cell r="L136">
            <v>0</v>
          </cell>
        </row>
        <row r="137">
          <cell r="H137">
            <v>0</v>
          </cell>
          <cell r="I137">
            <v>0</v>
          </cell>
          <cell r="J137">
            <v>0</v>
          </cell>
          <cell r="L137">
            <v>0</v>
          </cell>
        </row>
        <row r="138">
          <cell r="H138">
            <v>0</v>
          </cell>
          <cell r="I138">
            <v>0</v>
          </cell>
          <cell r="J138">
            <v>0</v>
          </cell>
          <cell r="L138">
            <v>0</v>
          </cell>
        </row>
        <row r="139">
          <cell r="H139">
            <v>0</v>
          </cell>
          <cell r="I139">
            <v>0</v>
          </cell>
          <cell r="J139">
            <v>0</v>
          </cell>
          <cell r="L139">
            <v>0</v>
          </cell>
        </row>
        <row r="140">
          <cell r="H140">
            <v>0</v>
          </cell>
          <cell r="I140">
            <v>0</v>
          </cell>
          <cell r="J140">
            <v>0</v>
          </cell>
          <cell r="L140">
            <v>0</v>
          </cell>
        </row>
        <row r="141">
          <cell r="H141">
            <v>0</v>
          </cell>
          <cell r="I141">
            <v>0</v>
          </cell>
          <cell r="J141">
            <v>0</v>
          </cell>
        </row>
        <row r="142">
          <cell r="H142">
            <v>0</v>
          </cell>
          <cell r="I142">
            <v>0</v>
          </cell>
          <cell r="J142">
            <v>0</v>
          </cell>
        </row>
        <row r="143">
          <cell r="H143">
            <v>0</v>
          </cell>
          <cell r="I143">
            <v>0</v>
          </cell>
          <cell r="J143">
            <v>0</v>
          </cell>
        </row>
        <row r="144">
          <cell r="H144">
            <v>0</v>
          </cell>
          <cell r="I144">
            <v>0</v>
          </cell>
          <cell r="J144">
            <v>0</v>
          </cell>
        </row>
        <row r="145">
          <cell r="H145">
            <v>0</v>
          </cell>
          <cell r="I145">
            <v>0</v>
          </cell>
          <cell r="J145">
            <v>0</v>
          </cell>
          <cell r="L145">
            <v>0</v>
          </cell>
        </row>
        <row r="146">
          <cell r="H146">
            <v>0</v>
          </cell>
          <cell r="I146">
            <v>0</v>
          </cell>
          <cell r="J146">
            <v>0</v>
          </cell>
        </row>
        <row r="147">
          <cell r="H147">
            <v>0</v>
          </cell>
          <cell r="I147">
            <v>0</v>
          </cell>
          <cell r="J147">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11.2016"/>
      <sheetName val="EMOP 11.2016"/>
      <sheetName val="RESUMO"/>
      <sheetName val="ORÇAMENTO"/>
      <sheetName val="MEMÓRIA CÁLCULO"/>
      <sheetName val="TABELA VIAS"/>
      <sheetName val="CRONOGRAMA"/>
      <sheetName val="COMPOSIÇÃO DO BDI"/>
      <sheetName val="COMPOSIÇÕES"/>
      <sheetName val="variação sinapi"/>
      <sheetName val="QUADRO PERCENTU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SINAPI 11-2016"/>
    </sheetNames>
    <sheetDataSet>
      <sheetData sheetId="0"/>
      <sheetData sheetId="1"/>
      <sheetData sheetId="2"/>
      <sheetData sheetId="3">
        <row r="22">
          <cell r="B22" t="str">
            <v>ÍNDICE</v>
          </cell>
        </row>
        <row r="25">
          <cell r="B25" t="str">
            <v>EMPRESAS</v>
          </cell>
        </row>
      </sheetData>
      <sheetData sheetId="4">
        <row r="1">
          <cell r="A1" t="str">
            <v>DADOS DOS RELATÓRIOS IMPORTADOS</v>
          </cell>
        </row>
        <row r="5">
          <cell r="A5" t="str">
            <v>TIPO</v>
          </cell>
        </row>
        <row r="6">
          <cell r="A6" t="str">
            <v>SINAPI</v>
          </cell>
        </row>
        <row r="7">
          <cell r="A7" t="str">
            <v>SINAPI</v>
          </cell>
        </row>
        <row r="8">
          <cell r="A8" t="str">
            <v>SINAPI</v>
          </cell>
        </row>
        <row r="9">
          <cell r="A9" t="str">
            <v>SINAPI</v>
          </cell>
        </row>
        <row r="10">
          <cell r="A10" t="str">
            <v>SINAPI-I</v>
          </cell>
        </row>
        <row r="11">
          <cell r="A11" t="str">
            <v>SINAPI-I</v>
          </cell>
        </row>
        <row r="12">
          <cell r="A12" t="str">
            <v>SINAPI-I</v>
          </cell>
        </row>
        <row r="13">
          <cell r="A13" t="str">
            <v>SINAPI-I</v>
          </cell>
        </row>
        <row r="14">
          <cell r="A14" t="str">
            <v>SINAPI-I</v>
          </cell>
        </row>
        <row r="15">
          <cell r="A15" t="str">
            <v>SINAPI-I</v>
          </cell>
        </row>
      </sheetData>
      <sheetData sheetId="5"/>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de Escavação"/>
      <sheetName val="Resumo Serviços Drenagem"/>
      <sheetName val="escavação drenagem"/>
      <sheetName val="SINAPI-0821"/>
    </sheetNames>
    <sheetDataSet>
      <sheetData sheetId="0">
        <row r="8">
          <cell r="H8">
            <v>1838.665</v>
          </cell>
        </row>
        <row r="14">
          <cell r="D14">
            <v>168</v>
          </cell>
        </row>
        <row r="18">
          <cell r="H18">
            <v>4383.6899999999996</v>
          </cell>
        </row>
        <row r="20">
          <cell r="H20">
            <v>2842.37</v>
          </cell>
        </row>
        <row r="23">
          <cell r="H23">
            <v>530.30999999999995</v>
          </cell>
        </row>
        <row r="25">
          <cell r="H25">
            <v>1875.93</v>
          </cell>
        </row>
        <row r="30">
          <cell r="H30">
            <v>11.79</v>
          </cell>
        </row>
        <row r="33">
          <cell r="H33">
            <v>68.92</v>
          </cell>
        </row>
        <row r="54">
          <cell r="H54">
            <v>1654.8490072346451</v>
          </cell>
        </row>
        <row r="67">
          <cell r="H67">
            <v>3421.6</v>
          </cell>
        </row>
        <row r="69">
          <cell r="H69">
            <v>1978.64</v>
          </cell>
        </row>
        <row r="72">
          <cell r="H72">
            <v>308.77</v>
          </cell>
        </row>
        <row r="74">
          <cell r="H74">
            <v>1161.29</v>
          </cell>
        </row>
        <row r="77">
          <cell r="H77">
            <v>32.46</v>
          </cell>
        </row>
        <row r="79">
          <cell r="H79">
            <v>5.35</v>
          </cell>
        </row>
        <row r="88">
          <cell r="H88">
            <v>911.24000000000012</v>
          </cell>
        </row>
        <row r="94">
          <cell r="D94">
            <v>168</v>
          </cell>
          <cell r="E94">
            <v>4</v>
          </cell>
        </row>
        <row r="103">
          <cell r="H103">
            <v>1325.7</v>
          </cell>
        </row>
        <row r="106">
          <cell r="H106">
            <v>6359.46</v>
          </cell>
        </row>
        <row r="109">
          <cell r="H109">
            <v>2492.3000000000002</v>
          </cell>
        </row>
        <row r="112">
          <cell r="H112">
            <v>343.06</v>
          </cell>
        </row>
        <row r="115">
          <cell r="H115">
            <v>2582.38</v>
          </cell>
        </row>
        <row r="124">
          <cell r="H124">
            <v>3589.43</v>
          </cell>
        </row>
        <row r="164">
          <cell r="H164">
            <v>134.94</v>
          </cell>
        </row>
        <row r="178">
          <cell r="H178">
            <v>121.31</v>
          </cell>
        </row>
      </sheetData>
      <sheetData sheetId="1"/>
      <sheetData sheetId="2">
        <row r="92">
          <cell r="D92">
            <v>639</v>
          </cell>
          <cell r="E92">
            <v>15</v>
          </cell>
        </row>
        <row r="93">
          <cell r="D93">
            <v>963</v>
          </cell>
          <cell r="E93">
            <v>27</v>
          </cell>
        </row>
        <row r="94">
          <cell r="D94">
            <v>670</v>
          </cell>
          <cell r="E94">
            <v>19</v>
          </cell>
        </row>
        <row r="95">
          <cell r="D95">
            <v>281</v>
          </cell>
          <cell r="E95">
            <v>7</v>
          </cell>
        </row>
        <row r="96">
          <cell r="D96">
            <v>328</v>
          </cell>
          <cell r="E96">
            <v>10</v>
          </cell>
        </row>
        <row r="97">
          <cell r="D97">
            <v>96</v>
          </cell>
          <cell r="E97">
            <v>4</v>
          </cell>
        </row>
        <row r="98">
          <cell r="D98">
            <v>15</v>
          </cell>
          <cell r="E98">
            <v>1</v>
          </cell>
        </row>
      </sheetData>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AMENTO"/>
      <sheetName val="MEMÓRIA CÁLCULO"/>
      <sheetName val="TABELA VIAS"/>
      <sheetName val="PLANILHA DE ESCAVAÇÃO"/>
      <sheetName val="CRONOGRAMA"/>
      <sheetName val="COMPOSIÇÃO DO BDI"/>
      <sheetName val="EMOP 08-19"/>
      <sheetName val=" SINAPI 08-19"/>
    </sheetNames>
    <sheetDataSet>
      <sheetData sheetId="0"/>
      <sheetData sheetId="1"/>
      <sheetData sheetId="2"/>
      <sheetData sheetId="3"/>
      <sheetData sheetId="4"/>
      <sheetData sheetId="5"/>
      <sheetData sheetId="6"/>
      <sheetData sheetId="7"/>
      <sheetData sheetId="8">
        <row r="1">
          <cell r="A1" t="str">
            <v>PCI.817.01 - CUSTO DE COMPOSIÇÕES - SINTÉTICO                                               DATA DE EMISSÃO: 19/09/2019 00:00:47            DATA DE RT: 14/09/2019</v>
          </cell>
        </row>
        <row r="2">
          <cell r="A2" t="str">
            <v>ENCARGOS SOCIAIS SOBRE PREÇOS DA MÃO-DE-OBRA: 116,09%(HORA)   72,55%(MÊS)</v>
          </cell>
        </row>
        <row r="3">
          <cell r="A3" t="str">
            <v>ABRANGÊNCIA : NACIONAL                                              LOCALIDADE  : RIO DE JANEIRO                                                                                                      DATA DE PREÇO   : 08/2019 REFERÊNCIA COLETA : MEDIANO</v>
          </cell>
        </row>
        <row r="5">
          <cell r="A5" t="str">
            <v>CODIGO  DA COMPOSICAO</v>
          </cell>
          <cell r="B5" t="str">
            <v>DESCRICAO DA COMPOSICAO</v>
          </cell>
          <cell r="C5" t="str">
            <v>UNIDADE</v>
          </cell>
          <cell r="D5" t="str">
            <v>CUSTO TOTAL</v>
          </cell>
        </row>
        <row r="7">
          <cell r="A7">
            <v>97141</v>
          </cell>
          <cell r="B7" t="str">
            <v>ASSENTAMENTO DE TUBO DE FERRO FUNDIDO PARA REDE DE ÁGUA, DN 80 MM, JUNTA ELÁSTICA, INSTALADO EM LOCAL COM NÍVEL ALTO DE INTERFERÊNCIAS (NÃO INCLUI FORNECIMENTO). AF_11/2017</v>
          </cell>
          <cell r="C7" t="str">
            <v>M</v>
          </cell>
          <cell r="D7">
            <v>7.53</v>
          </cell>
        </row>
        <row r="8">
          <cell r="A8">
            <v>97142</v>
          </cell>
          <cell r="B8" t="str">
            <v>ASSENTAMENTO DE TUBO DE FERRO FUNDIDO PARA REDE DE ÁGUA, DN 100 MM, JUNTA ELÁSTICA, INSTALADO EM LOCAL COM NÍVEL ALTO DE INTERFERÊNCIAS (NÃO INCLUI FORNECIMENTO). AF_11/2017</v>
          </cell>
          <cell r="C8" t="str">
            <v>M</v>
          </cell>
          <cell r="D8">
            <v>8.43</v>
          </cell>
        </row>
        <row r="9">
          <cell r="A9">
            <v>97143</v>
          </cell>
          <cell r="B9" t="str">
            <v>ASSENTAMENTO DE TUBO DE FERRO FUNDIDO PARA REDE DE ÁGUA, DN 150 MM, JUNTA ELÁSTICA, INSTALADO EM LOCAL COM NÍVEL ALTO DE INTERFERÊNCIAS (NÃO INCLUI FORNECIMENTO). AF_11/2017</v>
          </cell>
          <cell r="C9" t="str">
            <v>M</v>
          </cell>
          <cell r="D9">
            <v>10.68</v>
          </cell>
        </row>
        <row r="10">
          <cell r="A10">
            <v>97144</v>
          </cell>
          <cell r="B10" t="str">
            <v>ASSENTAMENTO DE TUBO DE FERRO FUNDIDO PARA REDE DE ÁGUA, DN 200 MM, JUNTA ELÁSTICA, INSTALADO EM LOCAL COM NÍVEL ALTO DE INTERFERÊNCIAS (NÃO INCLUI FORNECIMENTO). AF_11/2017</v>
          </cell>
          <cell r="C10" t="str">
            <v>M</v>
          </cell>
          <cell r="D10">
            <v>12.93</v>
          </cell>
        </row>
        <row r="11">
          <cell r="A11">
            <v>97145</v>
          </cell>
          <cell r="B11" t="str">
            <v>ASSENTAMENTO DE TUBO DE FERRO FUNDIDO PARA REDE DE ÁGUA, DN 250 MM, JUNTA ELÁSTICA, INSTALADO EM LOCAL COM NÍVEL ALTO DE INTERFERÊNCIAS (NÃO INCLUI FORNECIMENTO). AF_11/2017</v>
          </cell>
          <cell r="C11" t="str">
            <v>M</v>
          </cell>
          <cell r="D11">
            <v>15.19</v>
          </cell>
        </row>
        <row r="12">
          <cell r="A12">
            <v>97146</v>
          </cell>
          <cell r="B12" t="str">
            <v>ASSENTAMENTO DE TUBO DE FERRO FUNDIDO PARA REDE DE ÁGUA, DN 300 MM, JUNTA ELÁSTICA, INSTALADO EM LOCAL COM NÍVEL ALTO DE INTERFERÊNCIAS (NÃO INCLUI FORNECIMENTO). AF_11/2017</v>
          </cell>
          <cell r="C12" t="str">
            <v>M</v>
          </cell>
          <cell r="D12">
            <v>17.47</v>
          </cell>
        </row>
        <row r="13">
          <cell r="A13">
            <v>97147</v>
          </cell>
          <cell r="B13" t="str">
            <v>ASSENTAMENTO DE TUBO DE FERRO FUNDIDO PARA REDE DE ÁGUA, DN 350 MM, JUNTA ELÁSTICA, INSTALADO EM LOCAL COM NÍVEL ALTO DE INTERFERÊNCIAS (NÃO INCLUI FORNECIMENTO). AF_11/2017</v>
          </cell>
          <cell r="C13" t="str">
            <v>M</v>
          </cell>
          <cell r="D13">
            <v>19.739999999999998</v>
          </cell>
        </row>
        <row r="14">
          <cell r="A14">
            <v>97148</v>
          </cell>
          <cell r="B14" t="str">
            <v>ASSENTAMENTO DE TUBO DE FERRO FUNDIDO PARA REDE DE ÁGUA, DN 400 MM, JUNTA ELÁSTICA, INSTALADO EM LOCAL COM NÍVEL ALTO DE INTERFERÊNCIAS (NÃO INCLUI FORNECIMENTO). AF_11/2017</v>
          </cell>
          <cell r="C14" t="str">
            <v>M</v>
          </cell>
          <cell r="D14">
            <v>22</v>
          </cell>
        </row>
        <row r="15">
          <cell r="A15">
            <v>97149</v>
          </cell>
          <cell r="B15" t="str">
            <v>ASSENTAMENTO DE TUBO DE FERRO FUNDIDO PARA REDE DE ÁGUA, DN 450 MM, JUNTA ELÁSTICA, INSTALADO EM LOCAL COM NÍVEL ALTO DE INTERFERÊNCIAS (NÃO INCLUI FORNECIMENTO). AF_11/2017</v>
          </cell>
          <cell r="C15" t="str">
            <v>M</v>
          </cell>
          <cell r="D15">
            <v>24.28</v>
          </cell>
        </row>
        <row r="16">
          <cell r="A16">
            <v>97150</v>
          </cell>
          <cell r="B16" t="str">
            <v>ASSENTAMENTO DE TUBO DE FERRO FUNDIDO PARA REDE DE ÁGUA, DN 500 MM, JUNTA ELÁSTICA, INSTALADO EM LOCAL COM NÍVEL ALTO DE INTERFERÊNCIAS (NÃO INCLUI FORNECIMENTO). AF_11/2017</v>
          </cell>
          <cell r="C16" t="str">
            <v>M</v>
          </cell>
          <cell r="D16">
            <v>28.75</v>
          </cell>
        </row>
        <row r="17">
          <cell r="A17">
            <v>97151</v>
          </cell>
          <cell r="B17" t="str">
            <v>ASSENTAMENTO DE TUBO DE FERRO FUNDIDO PARA REDE DE ÁGUA, DN 600 MM, JUNTA ELÁSTICA, INSTALADO EM LOCAL COM NÍVEL ALTO DE INTERFERÊNCIAS (NÃO INCLUI FORNECIMENTO). AF_11/2017</v>
          </cell>
          <cell r="C17" t="str">
            <v>M</v>
          </cell>
          <cell r="D17">
            <v>33.619999999999997</v>
          </cell>
        </row>
        <row r="18">
          <cell r="A18">
            <v>97152</v>
          </cell>
          <cell r="B18" t="str">
            <v>ASSENTAMENTO DE TUBO DE FERRO FUNDIDO PARA REDE DE ÁGUA, DN 700 MM, JUNTA ELÁSTICA, INSTALADO EM LOCAL COM NÍVEL ALTO DE INTERFERÊNCIAS (NÃO INCLUI FORNECIMENTO). AF_11/2017</v>
          </cell>
          <cell r="C18" t="str">
            <v>M</v>
          </cell>
          <cell r="D18">
            <v>38.32</v>
          </cell>
        </row>
        <row r="19">
          <cell r="A19">
            <v>97153</v>
          </cell>
          <cell r="B19" t="str">
            <v>ASSENTAMENTO DE TUBO DE FERRO FUNDIDO PARA REDE DE ÁGUA, DN 800 MM, JUNTA ELÁSTICA, INSTALADO EM LOCAL COM NÍVEL ALTO DE INTERFERÊNCIAS (NÃO INCLUI FORNECIMENTO). AF_11/2017</v>
          </cell>
          <cell r="C19" t="str">
            <v>M</v>
          </cell>
          <cell r="D19">
            <v>43.12</v>
          </cell>
        </row>
        <row r="20">
          <cell r="A20">
            <v>97154</v>
          </cell>
          <cell r="B20" t="str">
            <v>ASSENTAMENTO DE TUBO DE FERRO FUNDIDO PARA REDE DE ÁGUA, DN 900 MM, JUNTA ELÁSTICA, INSTALADO EM LOCAL COM NÍVEL ALTO DE INTERFERÊNCIAS (NÃO INCLUI FORNECIMENTO). AF_11/2017</v>
          </cell>
          <cell r="C20" t="str">
            <v>M</v>
          </cell>
          <cell r="D20">
            <v>47.95</v>
          </cell>
        </row>
        <row r="21">
          <cell r="A21">
            <v>97155</v>
          </cell>
          <cell r="B21" t="str">
            <v>ASSENTAMENTO DE TUBO DE FERRO FUNDIDO PARA REDE DE ÁGUA, DN 1000 MM, JUNTA ELÁSTICA, INSTALADO EM LOCAL COM NÍVEL ALTO DE INTERFERÊNCIAS (NÃO INCLUI FORNECIMENTO). AF_11/2017</v>
          </cell>
          <cell r="C21" t="str">
            <v>M</v>
          </cell>
          <cell r="D21">
            <v>52.78</v>
          </cell>
        </row>
        <row r="22">
          <cell r="A22">
            <v>97156</v>
          </cell>
          <cell r="B22" t="str">
            <v>ASSENTAMENTO DE TUBO DE FERRO FUNDIDO PARA REDE DE ÁGUA, DN 1200 MM, JUNTA ELÁSTICA, INSTALADO EM LOCAL COM NÍVEL ALTO DE INTERFERÊNCIAS (NÃO INCLUI FORNECIMENTO). AF_11/2017</v>
          </cell>
          <cell r="C22" t="str">
            <v>M</v>
          </cell>
          <cell r="D22">
            <v>62.75</v>
          </cell>
        </row>
        <row r="23">
          <cell r="A23">
            <v>97157</v>
          </cell>
          <cell r="B23" t="str">
            <v>ASSENTAMENTO DE TUBO DE FERRO FUNDIDO PARA REDE DE ÁGUA, DN 80 MM, JUNTA ELÁSTICA, INSTALADO EM LOCAL COM NÍVEL BAIXO DE INTERFERÊNCIAS (NÃO INCLUI FORNECIMENTO). AF_11/2017</v>
          </cell>
          <cell r="C23" t="str">
            <v>M</v>
          </cell>
          <cell r="D23">
            <v>4.55</v>
          </cell>
        </row>
        <row r="24">
          <cell r="A24">
            <v>97158</v>
          </cell>
          <cell r="B24" t="str">
            <v>ASSENTAMENTO DE TUBO DE FERRO FUNDIDO PARA REDE DE ÁGUA, DN 100 MM, JUNTA ELÁSTICA, INSTALADO EM LOCAL COM NÍVEL BAIXO DE INTERFERÊNCIAS (NÃO INCLUI FORNECIMENTO). AF_11/2017</v>
          </cell>
          <cell r="C24" t="str">
            <v>M</v>
          </cell>
          <cell r="D24">
            <v>5.0999999999999996</v>
          </cell>
        </row>
        <row r="25">
          <cell r="A25">
            <v>97159</v>
          </cell>
          <cell r="B25" t="str">
            <v>ASSENTAMENTO DE TUBO DE FERRO FUNDIDO PARA REDE DE ÁGUA, DN 150 MM, JUNTA ELÁSTICA, INSTALADO EM LOCAL COM NÍVEL BAIXO DE INTERFERÊNCIAS (NÃO INCLUI FORNECIMENTO). AF_11/2017</v>
          </cell>
          <cell r="C25" t="str">
            <v>M</v>
          </cell>
          <cell r="D25">
            <v>6.47</v>
          </cell>
        </row>
        <row r="26">
          <cell r="A26">
            <v>97160</v>
          </cell>
          <cell r="B26" t="str">
            <v>ASSENTAMENTO DE TUBO DE FERRO FUNDIDO PARA REDE DE ÁGUA, DN 200 MM, JUNTA ELÁSTICA, INSTALADO EM LOCAL COM NÍVEL BAIXO DE INTERFERÊNCIAS (NÃO INCLUI FORNECIMENTO). AF_11/2017</v>
          </cell>
          <cell r="C26" t="str">
            <v>M</v>
          </cell>
          <cell r="D26">
            <v>7.83</v>
          </cell>
        </row>
        <row r="27">
          <cell r="A27">
            <v>97161</v>
          </cell>
          <cell r="B27" t="str">
            <v>ASSENTAMENTO DE TUBO DE FERRO FUNDIDO PARA REDE DE ÁGUA, DN 250 MM, JUNTA ELÁSTICA, INSTALADO EM LOCAL COM NÍVEL BAIXO DE INTERFERÊNCIAS (NÃO INCLUI FORNECIMENTO). AF_11/2017</v>
          </cell>
          <cell r="C27" t="str">
            <v>M</v>
          </cell>
          <cell r="D27">
            <v>9.23</v>
          </cell>
        </row>
        <row r="28">
          <cell r="A28">
            <v>97162</v>
          </cell>
          <cell r="B28" t="str">
            <v>ASSENTAMENTO DE TUBO DE FERRO FUNDIDO PARA REDE DE ÁGUA, DN 300 MM, JUNTA ELÁSTICA, INSTALADO EM LOCAL COM NÍVEL BAIXO DE INTERFERÊNCIAS (NÃO INCLUI FORNECIMENTO). AF_11/2017</v>
          </cell>
          <cell r="C28" t="str">
            <v>M</v>
          </cell>
          <cell r="D28">
            <v>10.6</v>
          </cell>
        </row>
        <row r="29">
          <cell r="A29">
            <v>97163</v>
          </cell>
          <cell r="B29" t="str">
            <v>ASSENTAMENTO DE TUBO DE FERRO FUNDIDO PARA REDE DE ÁGUA, DN 350 MM, JUNTA ELÁSTICA, INSTALADO EM LOCAL COM NÍVEL BAIXO DE INTERFERÊNCIAS (NÃO INCLUI FORNECIMENTO). AF_11/2017</v>
          </cell>
          <cell r="C29" t="str">
            <v>M</v>
          </cell>
          <cell r="D29">
            <v>12</v>
          </cell>
        </row>
        <row r="30">
          <cell r="A30">
            <v>97164</v>
          </cell>
          <cell r="B30" t="str">
            <v>ASSENTAMENTO DE TUBO DE FERRO FUNDIDO PARA REDE DE ÁGUA, DN 400 MM, JUNTA ELÁSTICA, INSTALADO EM LOCAL COM NÍVEL BAIXO DE INTERFERÊNCIAS (NÃO INCLUI FORNECIMENTO). AF_11/2017</v>
          </cell>
          <cell r="C30" t="str">
            <v>M</v>
          </cell>
          <cell r="D30">
            <v>13.38</v>
          </cell>
        </row>
        <row r="31">
          <cell r="A31">
            <v>97165</v>
          </cell>
          <cell r="B31" t="str">
            <v>ASSENTAMENTO DE TUBO DE FERRO FUNDIDO PARA REDE DE ÁGUA, DN 450 MM, JUNTA ELÁSTICA, INSTALADO EM LOCAL COM NÍVEL BAIXO DE INTERFERÊNCIAS (NÃO INCLUI FORNECIMENTO). AF_11/2017</v>
          </cell>
          <cell r="C31" t="str">
            <v>M</v>
          </cell>
          <cell r="D31">
            <v>14.78</v>
          </cell>
        </row>
        <row r="32">
          <cell r="A32">
            <v>97166</v>
          </cell>
          <cell r="B32" t="str">
            <v>ASSENTAMENTO DE TUBO DE FERRO FUNDIDO PARA REDE DE ÁGUA, DN 500 MM, JUNTA ELÁSTICA, INSTALADO EM LOCAL COM NÍVEL BAIXO DE INTERFERÊNCIAS (NÃO INCLUI FORNECIMENTO). AF_11/2017</v>
          </cell>
          <cell r="C32" t="str">
            <v>M</v>
          </cell>
          <cell r="D32">
            <v>17.53</v>
          </cell>
        </row>
        <row r="33">
          <cell r="A33">
            <v>97167</v>
          </cell>
          <cell r="B33" t="str">
            <v>ASSENTAMENTO DE TUBO DE FERRO FUNDIDO PARA REDE DE ÁGUA, DN 600 MM, JUNTA ELÁSTICA, INSTALADO EM LOCAL COM NÍVEL BAIXO DE INTERFERÊNCIAS (NÃO INCLUI FORNECIMENTO). AF_11/2017</v>
          </cell>
          <cell r="C33" t="str">
            <v>M</v>
          </cell>
          <cell r="D33">
            <v>20.51</v>
          </cell>
        </row>
        <row r="34">
          <cell r="A34">
            <v>97168</v>
          </cell>
          <cell r="B34" t="str">
            <v>ASSENTAMENTO DE TUBO DE FERRO FUNDIDO PARA REDE DE ÁGUA, DN 700 MM, JUNTA ELÁSTICA, INSTALADO EM LOCAL COM NÍVEL BAIXO DE INTERFERÊNCIAS (NÃO INCLUI FORNECIMENTO). AF_11/2017</v>
          </cell>
          <cell r="C34" t="str">
            <v>M</v>
          </cell>
          <cell r="D34">
            <v>23.33</v>
          </cell>
        </row>
        <row r="35">
          <cell r="A35">
            <v>97169</v>
          </cell>
          <cell r="B35" t="str">
            <v>ASSENTAMENTO DE TUBO DE FERRO FUNDIDO PARA REDE DE ÁGUA, DN 800 MM, JUNTA ELÁSTICA, INSTALADO EM LOCAL COM NÍVEL BAIXO DE INTERFERÊNCIAS (NÃO INCLUI FORNECIMENTO). AF_11/2017</v>
          </cell>
          <cell r="C35" t="str">
            <v>M</v>
          </cell>
          <cell r="D35">
            <v>26.26</v>
          </cell>
        </row>
        <row r="36">
          <cell r="A36">
            <v>97170</v>
          </cell>
          <cell r="B36" t="str">
            <v>ASSENTAMENTO DE TUBO DE FERRO FUNDIDO PARA REDE DE ÁGUA, DN 900 MM, JUNTA ELÁSTICA, INSTALADO EM LOCAL COM NÍVEL BAIXO DE INTERFERÊNCIAS (NÃO INCLUI FORNECIMENTO). AF_11/2017</v>
          </cell>
          <cell r="C36" t="str">
            <v>M</v>
          </cell>
          <cell r="D36">
            <v>29.2</v>
          </cell>
        </row>
        <row r="37">
          <cell r="A37">
            <v>97171</v>
          </cell>
          <cell r="B37" t="str">
            <v>ASSENTAMENTO DE TUBO DE FERRO FUNDIDO PARA REDE DE ÁGUA, DN 1000 MM, JUNTA ELÁSTICA, INSTALADO EM LOCAL COM NÍVEL BAIXO DE INTERFERÊNCIAS (NÃO INCLUI FORNECIMENTO). AF_11/2017</v>
          </cell>
          <cell r="C37" t="str">
            <v>M</v>
          </cell>
          <cell r="D37">
            <v>32.159999999999997</v>
          </cell>
        </row>
        <row r="38">
          <cell r="A38">
            <v>97172</v>
          </cell>
          <cell r="B38" t="str">
            <v>ASSENTAMENTO DE TUBO DE FERRO FUNDIDO PARA REDE DE ÁGUA, DN 1200 MM, JUNTA ELÁSTICA, INSTALADO EM LOCAL COM NÍVEL BAIXO DE INTERFERÊNCIAS (NÃO INCLUI FORNECIMENTO). AF_11/2017</v>
          </cell>
          <cell r="C38" t="str">
            <v>M</v>
          </cell>
          <cell r="D38">
            <v>38.369999999999997</v>
          </cell>
        </row>
        <row r="39">
          <cell r="A39">
            <v>97173</v>
          </cell>
          <cell r="B39" t="str">
            <v>ASSENTAMENTO DE TUBO DE AÇO CARBONO PARA REDE DE ÁGUA, DN 600 MM (24), JUNTA SOLDADA, INSTALADO EM LOCAL COM NÍVEL ALTO DE INTERFERÊNCIAS (NÃO INCLUI FORNECIMENTO). AF_11/2017</v>
          </cell>
          <cell r="C39" t="str">
            <v>M</v>
          </cell>
          <cell r="D39">
            <v>33.65</v>
          </cell>
        </row>
        <row r="40">
          <cell r="A40">
            <v>97174</v>
          </cell>
          <cell r="B40" t="str">
            <v>ASSENTAMENTO DE TUBO DE AÇO CARBONO PARA REDE DE ÁGUA, DN 700 MM (28), JUNTA SOLDADA, INSTALADO EM LOCAL COM NÍVEL ALTO DE INTERFERÊNCIAS (NÃO INCLUI FORNECIMENTO). AF_11/2017</v>
          </cell>
          <cell r="C40" t="str">
            <v>M</v>
          </cell>
          <cell r="D40">
            <v>38.909999999999997</v>
          </cell>
        </row>
        <row r="41">
          <cell r="A41">
            <v>97175</v>
          </cell>
          <cell r="B41" t="str">
            <v>ASSENTAMENTO DE TUBO DE AÇO CARBONO PARA REDE DE ÁGUA, DN 800 MM (32), JUNTA SOLDADA, INSTALADO EM LOCAL COM NÍVEL ALTO DE INTERFERÊNCIAS (NÃO INCLUI FORNECIMENTO). AF_11/2017</v>
          </cell>
          <cell r="C41" t="str">
            <v>M</v>
          </cell>
          <cell r="D41">
            <v>44.16</v>
          </cell>
        </row>
        <row r="42">
          <cell r="A42">
            <v>97176</v>
          </cell>
          <cell r="B42" t="str">
            <v>ASSENTAMENTO DE TUBO DE AÇO CARBONO PARA REDE DE ÁGUA, DN 900 MM (36), JUNTA SOLDADA, INSTALADO EM LOCAL COM NÍVEL ALTO DE INTERFERÊNCIAS (NÃO INCLUI FORNECIMENTO). AF_11/2017</v>
          </cell>
          <cell r="C42" t="str">
            <v>M</v>
          </cell>
          <cell r="D42">
            <v>49.43</v>
          </cell>
        </row>
        <row r="43">
          <cell r="A43">
            <v>97177</v>
          </cell>
          <cell r="B43" t="str">
            <v>ASSENTAMENTO DE TUBO DE AÇO CARBONO PARA REDE DE ÁGUA, DN 1000 MM (40) OU DN 1100 MM (44), JUNTA SOLDADA, INSTALADO EM LOCAL COM NÍVEL ALTO DE INTERFERÊNCIAS (NÃO INCLUI FORNECIMENTO). AF_11/2017</v>
          </cell>
          <cell r="C43" t="str">
            <v>M</v>
          </cell>
          <cell r="D43">
            <v>59.94</v>
          </cell>
        </row>
        <row r="44">
          <cell r="A44">
            <v>97178</v>
          </cell>
          <cell r="B44" t="str">
            <v>ASSENTAMENTO DE TUBO DE AÇO CARBONO PARA REDE DE ÁGUA, DN 1200 MM (48) OU DN 1300 MM (52), JUNTA SOLDADA, INSTALADO EM LOCAL COM NÍVEL ALTO DE INTERFERÊNCIAS (NÃO INCLUI FORNECIMENTO). AF_11/2017</v>
          </cell>
          <cell r="C44" t="str">
            <v>M</v>
          </cell>
          <cell r="D44">
            <v>70.45</v>
          </cell>
        </row>
        <row r="45">
          <cell r="A45">
            <v>97179</v>
          </cell>
          <cell r="B45" t="str">
            <v>ASSENTAMENTO DE TUBO DE AÇO CARBONO PARA REDE DE ÁGUA, DN 1400 MM (56'') OU DN 1500 MM (60), JUNTA SOLDADA, INSTALADO EM LOCAL COM NÍVEL ALTO DE INTERFERÊNCIAS (NÃO INCLUI FORNECIMENTO). AF_11/2017</v>
          </cell>
          <cell r="C45" t="str">
            <v>M</v>
          </cell>
          <cell r="D45">
            <v>80.97</v>
          </cell>
        </row>
        <row r="46">
          <cell r="A46">
            <v>97180</v>
          </cell>
          <cell r="B46" t="str">
            <v>ASSENTAMENTO DE TUBO DE AÇO CARBONO PARA REDE DE ÁGUA, DN 1600 MM (64) OU DN 1700 MM (68), JUNTA SOLDADA, INSTALADO EM LOCAL COM NÍVEL ALTO DE INTERFERÊNCIAS (NÃO INCLUI FORNECIMENTO). AF_11/2017</v>
          </cell>
          <cell r="C46" t="str">
            <v>M</v>
          </cell>
          <cell r="D46">
            <v>91.48</v>
          </cell>
        </row>
        <row r="47">
          <cell r="A47">
            <v>97181</v>
          </cell>
          <cell r="B47" t="str">
            <v>ASSENTAMENTO DE TUBO DE AÇO CARBONO PARA REDE DE ÁGUA, DN 1800 MM (72) OU DN 1900 MM (76), JUNTA SOLDADA, INSTALADO EM LOCAL COM NÍVEL ALTO DE INTERFERÊNCIAS (NÃO INCLUI FORNECIMENTO). AF_11/2017</v>
          </cell>
          <cell r="C47" t="str">
            <v>M</v>
          </cell>
          <cell r="D47">
            <v>104.83</v>
          </cell>
        </row>
        <row r="48">
          <cell r="A48">
            <v>97182</v>
          </cell>
          <cell r="B48" t="str">
            <v>ASSENTAMENTO DE TUBO DE AÇO CARBONO PARA REDE DE ÁGUA, DN 2000 MM (80) OU DN 2100 MM (84), JUNTA SOLDADA, INSTALADO EM LOCAL COM NÍVEL ALTO DE INTERFERÊNCIAS (NÃO INCLUI FORNECIMENTO). AF_11/2017</v>
          </cell>
          <cell r="C48" t="str">
            <v>M</v>
          </cell>
          <cell r="D48">
            <v>115.66</v>
          </cell>
        </row>
        <row r="49">
          <cell r="A49">
            <v>97183</v>
          </cell>
          <cell r="B49" t="str">
            <v>ASSENTAMENTO DE TUBO DE AÇO CARBONO PARA REDE DE ÁGUA, DN 600 MM (24), JUNTA SOLDADA, INSTALADO EM LOCAL COM NÍVEL BAIXO DE INTERFERÊNCIAS (NÃO INCLUI FORNECIMENTO). AF_11/2017</v>
          </cell>
          <cell r="C49" t="str">
            <v>M</v>
          </cell>
          <cell r="D49">
            <v>28.18</v>
          </cell>
        </row>
        <row r="50">
          <cell r="A50">
            <v>97184</v>
          </cell>
          <cell r="B50" t="str">
            <v>ASSENTAMENTO DE TUBO DE AÇO CARBONO PARA REDE DE ÁGUA, DN 700 MM (28), JUNTA SOLDADA, INSTALADO EM LOCAL COM NÍVEL BAIXO DE INTERFERÊNCIAS (NÃO INCLUI FORNECIMENTO). AF_11/2017</v>
          </cell>
          <cell r="C50" t="str">
            <v>M</v>
          </cell>
          <cell r="D50">
            <v>32.659999999999997</v>
          </cell>
        </row>
        <row r="51">
          <cell r="A51">
            <v>97185</v>
          </cell>
          <cell r="B51" t="str">
            <v>ASSENTAMENTO DE TUBO DE AÇO CARBONO PARA REDE DE ÁGUA, DN 800 MM (32), JUNTA SOLDADA, INSTALADO EM LOCAL COM NÍVEL BAIXO DE INTERFERÊNCIAS (NÃO INCLUI FORNECIMENTO). AF_11/2017</v>
          </cell>
          <cell r="C51" t="str">
            <v>M</v>
          </cell>
          <cell r="D51">
            <v>37.14</v>
          </cell>
        </row>
        <row r="52">
          <cell r="A52">
            <v>97186</v>
          </cell>
          <cell r="B52" t="str">
            <v>ASSENTAMENTO DE TUBO DE AÇO CARBONO PARA REDE DE ÁGUA, DN 900 MM (36), JUNTA SOLDADA, INSTALADO EM LOCAL COM NÍVEL BAIXO DE INTERFERÊNCIAS (NÃO INCLUI FORNECIMENTO). AF_11/2017</v>
          </cell>
          <cell r="C52" t="str">
            <v>M</v>
          </cell>
          <cell r="D52">
            <v>41.63</v>
          </cell>
        </row>
        <row r="53">
          <cell r="A53">
            <v>97187</v>
          </cell>
          <cell r="B53" t="str">
            <v>ASSENTAMENTO DE TUBO DE AÇO CARBONO PARA REDE DE ÁGUA, DN 1000 MM (40  ) OU DN 1100 MM (44  ), JUNTA SOLDADA, INSTALADO EM LOCAL COM NÍVEL BAIXO DE INTERFERÊNCIAS (NÃO INCLUI FORNECIMENTO). AF_11/2017</v>
          </cell>
          <cell r="C53" t="str">
            <v>M</v>
          </cell>
          <cell r="D53">
            <v>50.61</v>
          </cell>
        </row>
        <row r="54">
          <cell r="A54">
            <v>97188</v>
          </cell>
          <cell r="B54" t="str">
            <v>ASSENTAMENTO DE TUBO DE AÇO CARBONO PARA REDE DE ÁGUA, DN 1200 MM (48) OU DN 1300 MM (52), JUNTA SOLDADA, INSTALADO EM LOCAL COM NÍVEL BAIXO DE INTERFERÊNCIAS (NÃO INCLUI FORNECIMENTO). AF_11/2017</v>
          </cell>
          <cell r="C54" t="str">
            <v>M</v>
          </cell>
          <cell r="D54">
            <v>59.57</v>
          </cell>
        </row>
        <row r="55">
          <cell r="A55">
            <v>97189</v>
          </cell>
          <cell r="B55" t="str">
            <v>ASSENTAMENTO DE TUBO DE AÇO CARBONO PARA REDE DE ÁGUA, DN 1400 MM (56'') OU DN 1500 MM (60), JUNTA SOLDADA, INSTALADO EM LOCAL COM NÍVEL BAIXO DE INTERFERÊNCIAS (NÃO INCLUI FORNECIMENTO). AF_11/2017</v>
          </cell>
          <cell r="C55" t="str">
            <v>M</v>
          </cell>
          <cell r="D55">
            <v>68.540000000000006</v>
          </cell>
        </row>
        <row r="56">
          <cell r="A56">
            <v>97190</v>
          </cell>
          <cell r="B56" t="str">
            <v>ASSENTAMENTO DE TUBO DE AÇO CARBONO PARA REDE DE ÁGUA, DN 1600 MM (64) OU DN 1700 MM (68), JUNTA SOLDADA, INSTALADO EM LOCAL COM NÍVEL BAIXO DE INTERFERÊNCIAS (NÃO INCLUI FORNECIMENTO). AF_11/2017</v>
          </cell>
          <cell r="C56" t="str">
            <v>M</v>
          </cell>
          <cell r="D56">
            <v>77.510000000000005</v>
          </cell>
        </row>
        <row r="57">
          <cell r="A57">
            <v>97191</v>
          </cell>
          <cell r="B57" t="str">
            <v>ASSENTAMENTO DE TUBO DE AÇO CARBONO PARA REDE DE ÁGUA, DN 1800 MM (72) OU DN 1900 MM (76), JUNTA SOLDADA, INSTALADO EM LOCAL COM NÍVEL BAIXO DE INTERFERÊNCIAS (NÃO INCLUI FORNECIMENTO). AF_11/2017</v>
          </cell>
          <cell r="C57" t="str">
            <v>M</v>
          </cell>
          <cell r="D57">
            <v>88.7</v>
          </cell>
        </row>
        <row r="58">
          <cell r="A58">
            <v>97192</v>
          </cell>
          <cell r="B58" t="str">
            <v>ASSENTAMENTO DE TUBO DE AÇO CARBONO PARA REDE DE ÁGUA, DN 2000 MM (80) OU DN 2100 MM (84), JUNTA SOLDADA, INSTALADO EM LOCAL COM NÍVEL BAIXO DE INTERFERÊNCIAS (NÃO INCLUI FORNECIMENTO). AF_11/2017</v>
          </cell>
          <cell r="C58" t="str">
            <v>M</v>
          </cell>
          <cell r="D58">
            <v>97.91</v>
          </cell>
        </row>
        <row r="59">
          <cell r="A59">
            <v>90694</v>
          </cell>
          <cell r="B59" t="str">
            <v>TUBO DE PVC PARA REDE COLETORA DE ESGOTO DE PAREDE MACIÇA, DN 100 MM, JUNTA ELÁSTICA, INSTALADO EM LOCAL COM NÍVEL BAIXO DE INTERFERÊNCIAS - FORNECIMENTO E ASSENTAMENTO. AF_06/2015</v>
          </cell>
          <cell r="C59" t="str">
            <v>M</v>
          </cell>
          <cell r="D59">
            <v>23.2</v>
          </cell>
        </row>
        <row r="60">
          <cell r="A60">
            <v>90695</v>
          </cell>
          <cell r="B60" t="str">
            <v>TUBO DE PVC PARA REDE COLETORA DE ESGOTO DE PAREDE MACIÇA, DN 150 MM, JUNTA ELÁSTICA, INSTALADO EM LOCAL COM NÍVEL BAIXO DE INTERFERÊNCIAS - FORNECIMENTO E ASSENTAMENTO. AF_06/2015</v>
          </cell>
          <cell r="C60" t="str">
            <v>M</v>
          </cell>
          <cell r="D60">
            <v>47.25</v>
          </cell>
        </row>
        <row r="61">
          <cell r="A61">
            <v>90696</v>
          </cell>
          <cell r="B61" t="str">
            <v>TUBO DE PVC PARA REDE COLETORA DE ESGOTO DE PAREDE MACIÇA, DN 200 MM, JUNTA ELÁSTICA, INSTALADO EM LOCAL COM NÍVEL BAIXO DE INTERFERÊNCIAS - FORNECIMENTO E ASSENTAMENTO. AF_06/2015</v>
          </cell>
          <cell r="C61" t="str">
            <v>M</v>
          </cell>
          <cell r="D61">
            <v>69.75</v>
          </cell>
        </row>
        <row r="62">
          <cell r="A62">
            <v>90697</v>
          </cell>
          <cell r="B62" t="str">
            <v>TUBO DE PVC PARA REDE COLETORA DE ESGOTO DE PAREDE MACIÇA, DN 250 MM, JUNTA ELÁSTICA, INSTALADO EM LOCAL COM NÍVEL BAIXO DE INTERFERÊNCIAS - FORNECIMENTO E ASSENTAMENTO. AF_06/2015</v>
          </cell>
          <cell r="C62" t="str">
            <v>M</v>
          </cell>
          <cell r="D62">
            <v>116.55</v>
          </cell>
        </row>
        <row r="63">
          <cell r="A63">
            <v>90698</v>
          </cell>
          <cell r="B63" t="str">
            <v>TUBO DE PVC PARA REDE COLETORA DE ESGOTO DE PAREDE MACIÇA, DN 300 MM, JUNTA ELÁSTICA, INSTALADO EM LOCAL COM NÍVEL BAIXO DE INTERFERÊNCIAS - FORNECIMENTO E ASSENTAMENTO. AF_06/2015</v>
          </cell>
          <cell r="C63" t="str">
            <v>M</v>
          </cell>
          <cell r="D63">
            <v>185.83</v>
          </cell>
        </row>
        <row r="64">
          <cell r="A64">
            <v>90699</v>
          </cell>
          <cell r="B64" t="str">
            <v>TUBO DE PVC PARA REDE COLETORA DE ESGOTO DE PAREDE MACIÇA, DN 350 MM, JUNTA ELÁSTICA, INSTALADO EM LOCAL COM NÍVEL BAIXO DE INTERFERÊNCIAS - FORNECIMENTO E ASSENTAMENTO. AF_06/2015</v>
          </cell>
          <cell r="C64" t="str">
            <v>M</v>
          </cell>
          <cell r="D64">
            <v>229.47</v>
          </cell>
        </row>
        <row r="65">
          <cell r="A65">
            <v>90700</v>
          </cell>
          <cell r="B65" t="str">
            <v>TUBO DE PVC PARA REDE COLETORA DE ESGOTO DE PAREDE MACIÇA, DN 400 MM, JUNTA ELÁSTICA, INSTALADO EM LOCAL COM NÍVEL BAIXO DE INTERFERÊNCIAS - FORNECIMENTO E ASSENTAMENTO. AF_06/2015</v>
          </cell>
          <cell r="C65" t="str">
            <v>M</v>
          </cell>
          <cell r="D65">
            <v>302.05</v>
          </cell>
        </row>
        <row r="66">
          <cell r="A66">
            <v>90701</v>
          </cell>
          <cell r="B66" t="str">
            <v>TUBO DE PVC CORRUGADO DE DUPLA PAREDE PARA REDE COLETORA DE ESGOTO, DN 150 MM, JUNTA ELÁSTICA, INSTALADO EM LOCAL COM NÍVEL BAIXO DE INTERFERÊNCIAS - FORNECIMENTO E ASSENTAMENTO. AF_06/2015</v>
          </cell>
          <cell r="C66" t="str">
            <v>M</v>
          </cell>
          <cell r="D66">
            <v>41.73</v>
          </cell>
        </row>
        <row r="67">
          <cell r="A67">
            <v>90702</v>
          </cell>
          <cell r="B67" t="str">
            <v>TUBO DE PVC CORRUGADO DE DUPLA PAREDE PARA REDE COLETORA DE ESGOTO, DN 200 MM, JUNTA ELÁSTICA, INSTALADO EM LOCAL COM NÍVEL BAIXO DE INTERFERÊNCIAS - FORNECIMENTO E ASSENTAMENTO. AF_06/2015</v>
          </cell>
          <cell r="C67" t="str">
            <v>M</v>
          </cell>
          <cell r="D67">
            <v>64.180000000000007</v>
          </cell>
        </row>
        <row r="68">
          <cell r="A68">
            <v>90703</v>
          </cell>
          <cell r="B68" t="str">
            <v>TUBO DE PVC CORRUGADO DE DUPLA PAREDE PARA REDE COLETORA DE ESGOTO, DN 250 MM, JUNTA ELÁSTICA, INSTALADO EM LOCAL COM NÍVEL BAIXO DE INTERFERÊNCIAS - FORNECIMENTO E ASSENTAMENTO. AF_06/2015</v>
          </cell>
          <cell r="C68" t="str">
            <v>M</v>
          </cell>
          <cell r="D68">
            <v>102.65</v>
          </cell>
        </row>
        <row r="69">
          <cell r="A69">
            <v>90704</v>
          </cell>
          <cell r="B69" t="str">
            <v>TUBO DE PVC CORRUGADO DE DUPLA PAREDE PARA REDE COLETORA DE ESGOTO, DN 300 MM, JUNTA ELÁSTICA, INSTALADO EM LOCAL COM NÍVEL BAIXO DE INTERFERÊNCIAS - FORNECIMENTO E ASSENTAMENTO. AF_06/2015</v>
          </cell>
          <cell r="C69" t="str">
            <v>M</v>
          </cell>
          <cell r="D69">
            <v>140.41</v>
          </cell>
        </row>
        <row r="70">
          <cell r="A70">
            <v>90705</v>
          </cell>
          <cell r="B70" t="str">
            <v>TUBO DE PVC CORRUGADO DE DUPLA PAREDE PARA REDE COLETORA DE ESGOTO, DN 350 MM, JUNTA ELÁSTICA, INSTALADO EM LOCAL COM NÍVEL BAIXO DE INTERFERÊNCIAS - FORNECIMENTO E ASSENTAMENTO. AF_06/2015</v>
          </cell>
          <cell r="C70" t="str">
            <v>M</v>
          </cell>
          <cell r="D70">
            <v>195.83</v>
          </cell>
        </row>
        <row r="71">
          <cell r="A71">
            <v>90706</v>
          </cell>
          <cell r="B71" t="str">
            <v>TUBO DE PVC CORRUGADO DE DUPLA PAREDE PARA REDE COLETORA DE ESGOTO, DN 400 MM, JUNTA ELÁSTICA, INSTALADO EM LOCAL COM NÍVEL BAIXO DE INTERFERÊNCIAS - FORNECIMENTO E ASSENTAMENTO. AF_06/2015</v>
          </cell>
          <cell r="C71" t="str">
            <v>M</v>
          </cell>
          <cell r="D71">
            <v>235.66</v>
          </cell>
        </row>
        <row r="72">
          <cell r="A72">
            <v>90708</v>
          </cell>
          <cell r="B72" t="str">
            <v>TUBO DE PEAD CORRUGADO DE DUPLA PAREDE PARA REDE COLETORA DE ESGOTO, DN 600 MM, JUNTA ELÁSTICA INTEGRADA, INSTALADO EM LOCAL COM NÍVEL BAIXO DE INTERFERÊNCIAS - FORNECIMENTO E ASSENTAMENTO. AF_06/2015</v>
          </cell>
          <cell r="C72" t="str">
            <v>M</v>
          </cell>
          <cell r="D72">
            <v>628.48</v>
          </cell>
        </row>
        <row r="73">
          <cell r="A73">
            <v>90709</v>
          </cell>
          <cell r="B73" t="str">
            <v>TUBO DE PVC PARA REDE COLETORA DE ESGOTO DE PAREDE MACIÇA, DN 100 MM, JUNTA ELÁSTICA, INSTALADO EM LOCAL COM NÍVEL ALTO DE INTERFERÊNCIAS - FORNECIMENTO E ASSENTAMENTO. AF_06/2015</v>
          </cell>
          <cell r="C73" t="str">
            <v>M</v>
          </cell>
          <cell r="D73">
            <v>25.44</v>
          </cell>
        </row>
        <row r="74">
          <cell r="A74">
            <v>90710</v>
          </cell>
          <cell r="B74" t="str">
            <v>TUBO DE PVC PARA REDE COLETORA DE ESGOTO DE PAREDE MACIÇA, DN 150 MM, JUNTA ELÁSTICA, INSTALADO EM LOCAL COM NÍVEL ALTO DE INTERFERÊNCIAS - FORNECIMENTO E ASSENTAMENTO. AF_06/2015</v>
          </cell>
          <cell r="C74" t="str">
            <v>M</v>
          </cell>
          <cell r="D74">
            <v>49.5</v>
          </cell>
        </row>
        <row r="75">
          <cell r="A75">
            <v>90711</v>
          </cell>
          <cell r="B75" t="str">
            <v>TUBO DE PVC PARA REDE COLETORA DE ESGOTO DE PAREDE MACIÇA, DN 200 MM, JUNTA ELÁSTICA, INSTALADO EM LOCAL COM NÍVEL ALTO DE INTERFERÊNCIAS - FORNECIMENTO E ASSENTAMENTO. AF_06/2015</v>
          </cell>
          <cell r="C75" t="str">
            <v>M</v>
          </cell>
          <cell r="D75">
            <v>71.98</v>
          </cell>
        </row>
        <row r="76">
          <cell r="A76">
            <v>90712</v>
          </cell>
          <cell r="B76" t="str">
            <v>TUBO DE PVC PARA REDE COLETORA DE ESGOTO DE PAREDE MACIÇA, DN 250 MM, JUNTA ELÁSTICA, INSTALADO EM LOCAL COM NÍVEL ALTO DE INTERFERÊNCIAS - FORNECIMENTO E ASSENTAMENTO. AF_06/2015</v>
          </cell>
          <cell r="C76" t="str">
            <v>M</v>
          </cell>
          <cell r="D76">
            <v>118.79</v>
          </cell>
        </row>
        <row r="77">
          <cell r="A77">
            <v>90713</v>
          </cell>
          <cell r="B77" t="str">
            <v>TUBO DE PVC PARA REDE COLETORA DE ESGOTO DE PAREDE MACIÇA, DN 300 MM, JUNTA ELÁSTICA, INSTALADO EM LOCAL COM NÍVEL ALTO DE INTERFERÊNCIAS - FORNECIMENTO E ASSENTAMENTO. AF_06/2015</v>
          </cell>
          <cell r="C77" t="str">
            <v>M</v>
          </cell>
          <cell r="D77">
            <v>188.06</v>
          </cell>
        </row>
        <row r="78">
          <cell r="A78">
            <v>90714</v>
          </cell>
          <cell r="B78" t="str">
            <v>TUBO DE PVC PARA REDE COLETORA DE ESGOTO DE PAREDE MACIÇA, DN 350 MM, JUNTA ELÁSTICA, INSTALADO EM LOCAL COM NÍVEL ALTO DE INTERFERÊNCIAS - FORNECIMENTO E ASSENTAMENTO. AF_06/2015</v>
          </cell>
          <cell r="C78" t="str">
            <v>M</v>
          </cell>
          <cell r="D78">
            <v>231.7</v>
          </cell>
        </row>
        <row r="79">
          <cell r="A79">
            <v>90715</v>
          </cell>
          <cell r="B79" t="str">
            <v>TUBO DE PVC PARA REDE COLETORA DE ESGOTO DE PAREDE MACIÇA, DN 400 MM, JUNTA ELÁSTICA, INSTALADO EM LOCAL COM NÍVEL ALTO DE INTERFERÊNCIAS - FORNECIMENTO E ASSENTAMENTO. AF_06/2015</v>
          </cell>
          <cell r="C79" t="str">
            <v>M</v>
          </cell>
          <cell r="D79">
            <v>306.33999999999997</v>
          </cell>
        </row>
        <row r="80">
          <cell r="A80">
            <v>90716</v>
          </cell>
          <cell r="B80" t="str">
            <v>TUBO DE PVC CORRUGADO DE DUPLA PAREDE PARA REDE COLETORA DE ESGOTO, DN 150 MM, JUNTA ELÁSTICA, INSTALADO EM LOCAL COM NÍVEL ALTO DE INTERFERÊNCIAS - FORNECIMENTO E ASSENTAMENTO. AF_06/2015</v>
          </cell>
          <cell r="C80" t="str">
            <v>M</v>
          </cell>
          <cell r="D80">
            <v>43.97</v>
          </cell>
        </row>
        <row r="81">
          <cell r="A81">
            <v>90717</v>
          </cell>
          <cell r="B81" t="str">
            <v>TUBO DE PVC CORRUGADO DE DUPLA PAREDE PARA REDE COLETORA DE ESGOTO, DN 200 MM, JUNTA ELÁSTICA, INSTALADO EM LOCAL COM NÍVEL ALTO DE INTERFERÊNCIAS - FORNECIMENTO E ASSENTAMENTO. AF_06/2015</v>
          </cell>
          <cell r="C81" t="str">
            <v>M</v>
          </cell>
          <cell r="D81">
            <v>66.400000000000006</v>
          </cell>
        </row>
        <row r="82">
          <cell r="A82">
            <v>90718</v>
          </cell>
          <cell r="B82" t="str">
            <v>TUBO DE PVC CORRUGADO DE DUPLA PAREDE PARA REDE COLETORA DE ESGOTO, DN 250 MM, JUNTA ELÁSTICA, INSTALADO EM LOCAL COM NÍVEL ALTO DE INTERFERÊNCIAS - FORNECIMENTO E ASSENTAMENTO. AF_06/2015</v>
          </cell>
          <cell r="C82" t="str">
            <v>M</v>
          </cell>
          <cell r="D82">
            <v>104.89</v>
          </cell>
        </row>
        <row r="83">
          <cell r="A83">
            <v>90719</v>
          </cell>
          <cell r="B83" t="str">
            <v>TUBO DE PVC CORRUGADO DE DUPLA PAREDE PARA REDE COLETORA DE ESGOTO, DN 300 MM, JUNTA ELÁSTICA, INSTALADO EM LOCAL COM NÍVEL ALTO DE INTERFERÊNCIAS - FORNECIMENTO E ASSENTAMENTO. AF_06/2015</v>
          </cell>
          <cell r="C83" t="str">
            <v>M</v>
          </cell>
          <cell r="D83">
            <v>142.65</v>
          </cell>
        </row>
        <row r="84">
          <cell r="A84">
            <v>90720</v>
          </cell>
          <cell r="B84" t="str">
            <v>TUBO DE PVC CORRUGADO DE DUPLA PAREDE PARA REDE COLETORA DE ESGOTO, DN 350 MM, JUNTA ELÁSTICA, INSTALADO EM LOCAL COM NÍVEL ALTO DE INTERFERÊNCIAS - FORNECIMENTO E ASSENTAMENTO. AF_06/2015</v>
          </cell>
          <cell r="C84" t="str">
            <v>M</v>
          </cell>
          <cell r="D84">
            <v>198.06</v>
          </cell>
        </row>
        <row r="85">
          <cell r="A85">
            <v>90721</v>
          </cell>
          <cell r="B85" t="str">
            <v>TUBO DE PVC CORRUGADO DE DUPLA PAREDE PARA REDE COLETORA DE ESGOTO, DN 400 MM, EM JUNTA ELÁSTICA, INSTALADO EM LOCAL COM NÍVEL ALTO DE INTERFERÊNCIAS - FORNECIMENTO E ASSENTAMENTO. AF_06/2015</v>
          </cell>
          <cell r="C85" t="str">
            <v>M</v>
          </cell>
          <cell r="D85">
            <v>239.95</v>
          </cell>
        </row>
        <row r="86">
          <cell r="A86">
            <v>90723</v>
          </cell>
          <cell r="B86" t="str">
            <v>TUBO DE PEAD CORRUGADO DE DUPLA PAREDE PARA REDE COLETORA DE ESGOTO, DN 600 MM, JUNTA ELÁSTICA INTEGRADA, INSTALADO EM LOCAL COM NÍVEL ALTO DE INTERFERÊNCIAS - FORNECIMENTO E ASSENTAMENTO. AF_06/2015</v>
          </cell>
          <cell r="C86" t="str">
            <v>M</v>
          </cell>
          <cell r="D86">
            <v>631.04</v>
          </cell>
        </row>
        <row r="87">
          <cell r="A87">
            <v>90724</v>
          </cell>
          <cell r="B87" t="str">
            <v>JUNTA ARGAMASSADA ENTRE TUBO DN 100 MM E O POÇO DE VISITA/ CAIXA DE CONCRETO OU ALVENARIA EM REDES DE ESGOTO. AF_06/2015</v>
          </cell>
          <cell r="C87" t="str">
            <v>UN</v>
          </cell>
          <cell r="D87">
            <v>25.58</v>
          </cell>
        </row>
        <row r="88">
          <cell r="A88">
            <v>90725</v>
          </cell>
          <cell r="B88" t="str">
            <v>JUNTA ARGAMASSADA ENTRE TUBO DN 150 MM E O POÇO DE VISITA/ CAIXA DE CONCRETO OU ALVENARIA EM REDES DE ESGOTO. AF_06/2015</v>
          </cell>
          <cell r="C88" t="str">
            <v>UN</v>
          </cell>
          <cell r="D88">
            <v>31.52</v>
          </cell>
        </row>
        <row r="89">
          <cell r="A89">
            <v>90726</v>
          </cell>
          <cell r="B89" t="str">
            <v>JUNTA ARGAMASSADA ENTRE TUBO DN 200 MM E O POÇO/ CAIXA DE CONCRETO OU ALVENARIA EM REDES DE ESGOTO. AF_06/2015</v>
          </cell>
          <cell r="C89" t="str">
            <v>UN</v>
          </cell>
          <cell r="D89">
            <v>37.46</v>
          </cell>
        </row>
        <row r="90">
          <cell r="A90">
            <v>90727</v>
          </cell>
          <cell r="B90" t="str">
            <v>JUNTA ARGAMASSADA ENTRE TUBO DN 250 MM E O POÇO DE VISITA/ CAIXA DE CONCRETO OU ALVENARIA EM REDES DE ESGOTO. AF_06/2015</v>
          </cell>
          <cell r="C90" t="str">
            <v>UN</v>
          </cell>
          <cell r="D90">
            <v>43.39</v>
          </cell>
        </row>
        <row r="91">
          <cell r="A91">
            <v>90728</v>
          </cell>
          <cell r="B91" t="str">
            <v>JUNTA ARGAMASSADA ENTRE TUBO DN 300 MM E O POÇO DE VISITA/ CAIXA DE CONCRETO OU ALVENARIA EM REDES DE ESGOTO. AF_06/2015</v>
          </cell>
          <cell r="C91" t="str">
            <v>UN</v>
          </cell>
          <cell r="D91">
            <v>49.34</v>
          </cell>
        </row>
        <row r="92">
          <cell r="A92">
            <v>90729</v>
          </cell>
          <cell r="B92" t="str">
            <v>JUNTA ARGAMASSADA ENTRE TUBO DN 350 MM E O POÇO DE VISITA/ CAIXA DE CONCRETO OU ALVENARIA EM REDES DE ESGOTO. AF_06/2015</v>
          </cell>
          <cell r="C92" t="str">
            <v>UN</v>
          </cell>
          <cell r="D92">
            <v>55.28</v>
          </cell>
        </row>
        <row r="93">
          <cell r="A93">
            <v>90730</v>
          </cell>
          <cell r="B93" t="str">
            <v>JUNTA ARGAMASSADA ENTRE TUBO DN 400 MM E O POÇO DE VISITA/ CAIXA DE CONCRETO OU ALVENARIA EM REDES DE ESGOTO. AF_06/2015</v>
          </cell>
          <cell r="C93" t="str">
            <v>UN</v>
          </cell>
          <cell r="D93">
            <v>61.25</v>
          </cell>
        </row>
        <row r="94">
          <cell r="A94">
            <v>90731</v>
          </cell>
          <cell r="B94" t="str">
            <v>JUNTA ARGAMASSADA ENTRE TUBO DN 450 MM E O POÇO DE VISITA/ CAIXA DE CONCRETO OU ALVENARIA EM REDES DE ESGOTO. AF_06/2015</v>
          </cell>
          <cell r="C94" t="str">
            <v>UN</v>
          </cell>
          <cell r="D94">
            <v>67.2</v>
          </cell>
        </row>
        <row r="95">
          <cell r="A95">
            <v>90732</v>
          </cell>
          <cell r="B95" t="str">
            <v>JUNTA ARGAMASSADA ENTRE TUBO DN 600 MM E O POÇO DE VISITA/ CAIXA DE CONCRETO OU ALVENARIA EM REDES DE ESGOTO. AF_06/2015</v>
          </cell>
          <cell r="C95" t="str">
            <v>UN</v>
          </cell>
          <cell r="D95">
            <v>85.02</v>
          </cell>
        </row>
        <row r="96">
          <cell r="A96">
            <v>90733</v>
          </cell>
          <cell r="B96" t="str">
            <v>ASSENTAMENTO DE TUBO DE PVC PARA REDE COLETORA DE ESGOTO DE PAREDE MACIÇA, DN 100 MM, JUNTA ELÁSTICA, INSTALADO EM LOCAL COM NÍVEL BAIXO DE INTERFERÊNCIAS (NÃO INCLUI FORNECIMENTO). AF_06/2015</v>
          </cell>
          <cell r="C96" t="str">
            <v>M</v>
          </cell>
          <cell r="D96">
            <v>2.82</v>
          </cell>
        </row>
        <row r="97">
          <cell r="A97">
            <v>90734</v>
          </cell>
          <cell r="B97" t="str">
            <v>ASSENTAMENTO DE TUBO DE PVC PARA REDE COLETORA DE ESGOTO DE PAREDE MACIÇA, DN 150 MM, JUNTA ELÁSTICA, INSTALADO EM LOCAL COM NÍVEL BAIXO DE INTERFERÊNCIAS (NÃO INCLUI FORNECIMENTO). AF_06/2015</v>
          </cell>
          <cell r="C97" t="str">
            <v>M</v>
          </cell>
          <cell r="D97">
            <v>3.44</v>
          </cell>
        </row>
        <row r="98">
          <cell r="A98">
            <v>90735</v>
          </cell>
          <cell r="B98" t="str">
            <v>ASSENTAMENTO DE TUBO DE PVC PARA REDE COLETORA DE ESGOTO DE PAREDE MACIÇA, DN 200 MM, JUNTA ELÁSTICA, INSTALADO EM LOCAL COM NÍVEL BAIXO DE INTERFERÊNCIAS (NÃO INCLUI FORNECIMENTO). AF_06/2015</v>
          </cell>
          <cell r="C98" t="str">
            <v>M</v>
          </cell>
          <cell r="D98">
            <v>4.08</v>
          </cell>
        </row>
        <row r="99">
          <cell r="A99">
            <v>90736</v>
          </cell>
          <cell r="B99" t="str">
            <v>ASSENTAMENTO DE TUBO DE PVC PARA REDE COLETORA DE ESGOTO DE PAREDE MACIÇA, DN 250 MM, JUNTA ELÁSTICA, INSTALADO EM LOCAL COM NÍVEL BAIXO DE INTERFERÊNCIAS (NÃO INCLUI FORNECIMENTO). AF_06/2015</v>
          </cell>
          <cell r="C99" t="str">
            <v>M</v>
          </cell>
          <cell r="D99">
            <v>4.71</v>
          </cell>
        </row>
        <row r="100">
          <cell r="A100">
            <v>90737</v>
          </cell>
          <cell r="B100" t="str">
            <v>ASSENTAMENTO DE TUBO DE PVC PARA REDE COLETORA DE ESGOTO DE PAREDE MACIÇA, DN 300 MM, JUNTA ELÁSTICA, INSTALADO EM LOCAL COM NÍVEL BAIXO DE INTERFERÊNCIAS (NÃO INCLUI FORNECIMENTO). AF_06/2015</v>
          </cell>
          <cell r="C100" t="str">
            <v>M</v>
          </cell>
          <cell r="D100">
            <v>5.34</v>
          </cell>
        </row>
        <row r="101">
          <cell r="A101">
            <v>90738</v>
          </cell>
          <cell r="B101" t="str">
            <v>ASSENTAMENTO DE TUBO DE PVC PARA REDE COLETORA DE ESGOTO DE PAREDE MACIÇA, DN 350 MM, JUNTA ELÁSTICA, INSTALADO EM LOCAL COM NÍVEL BAIXO DE INTERFERÊNCIAS (NÃO INCLUI FORNECIMENTO). AF_06/2015</v>
          </cell>
          <cell r="C101" t="str">
            <v>M</v>
          </cell>
          <cell r="D101">
            <v>5.97</v>
          </cell>
        </row>
        <row r="102">
          <cell r="A102">
            <v>90739</v>
          </cell>
          <cell r="B102" t="str">
            <v>ASSENTAMENTO DE TUBO DE PVC PARA REDE COLETORA DE ESGOTO DE PAREDE MACIÇA, DN 400 MM, JUNTA ELÁSTICA, INSTALADO EM LOCAL COM NÍVEL BAIXO DE INTERFERÊNCIAS (NÃO INCLUI FORNECIMENTO). AF_06/2015</v>
          </cell>
          <cell r="C102" t="str">
            <v>M</v>
          </cell>
          <cell r="D102">
            <v>12.64</v>
          </cell>
        </row>
        <row r="103">
          <cell r="A103">
            <v>90740</v>
          </cell>
          <cell r="B103" t="str">
            <v>ASSENTAMENTO DE TUBO DE PVC CORRUGADO DE DUPLA PAREDE PARA REDE COLETORA DE ESGOTO, DN 150 MM, JUNTA ELÁSTICA, INSTALADO EM LOCAL COM NÍVEL BAIXO DE INTERFERÊNCIAS (NÃO INCLUI FORNECIMENTO). AF_06/2015</v>
          </cell>
          <cell r="C103" t="str">
            <v>M</v>
          </cell>
          <cell r="D103">
            <v>6.29</v>
          </cell>
        </row>
        <row r="104">
          <cell r="A104">
            <v>90741</v>
          </cell>
          <cell r="B104" t="str">
            <v>ASSENTAMENTO DE TUBO DE PVC CORRUGADO DE DUPLA PAREDE PARA REDE COLETORA DE ESGOTO, DN 200 MM, JUNTA ELÁSTICA, INSTALADO EM LOCAL COM NÍVEL BAIXO DE INTERFERÊNCIAS (NÃO INCLUI FORNECIMENTO). AF_06/2015</v>
          </cell>
          <cell r="C104" t="str">
            <v>M</v>
          </cell>
          <cell r="D104">
            <v>6.93</v>
          </cell>
        </row>
        <row r="105">
          <cell r="A105">
            <v>90742</v>
          </cell>
          <cell r="B105" t="str">
            <v>ASSENTAMENTO DE TUBO DE PVC CORRUGADO DE DUPLA PAREDE PARA REDE COLETORA DE ESGOTO, DN 250 MM, JUNTA ELÁSTICA, INSTALADO EM LOCAL COM NÍVEL BAIXO DE INTERFERÊNCIAS (NÃO INCLUI FORNECIMENTO). AF_06/2015</v>
          </cell>
          <cell r="C105" t="str">
            <v>M</v>
          </cell>
          <cell r="D105">
            <v>7.55</v>
          </cell>
        </row>
        <row r="106">
          <cell r="A106">
            <v>90743</v>
          </cell>
          <cell r="B106" t="str">
            <v>ASSENTAMENTO DE TUBO DE PVC CORRUGADO DE DUPLA PAREDE PARA REDE COLETORA DE ESGOTO, DN 300 MM, JUNTA ELÁSTICA, INSTALADO EM LOCAL COM NÍVEL BAIXO DE INTERFERÊNCIAS (NÃO INCLUI FORNECIMENTO). AF_06/2015</v>
          </cell>
          <cell r="C106" t="str">
            <v>M</v>
          </cell>
          <cell r="D106">
            <v>8.18</v>
          </cell>
        </row>
        <row r="107">
          <cell r="A107">
            <v>90744</v>
          </cell>
          <cell r="B107" t="str">
            <v>ASSENTAMENTO DE TUBO DE PVC CORRUGADO DE DUPLA PAREDE PARA REDE COLETORA DE ESGOTO, DN 350 MM, JUNTA ELÁSTICA, INSTALADO EM LOCAL COM NÍVEL BAIXO DE INTERFERÊNCIAS (NÃO INCLUI FORNECIMENTO). AF_06/2015</v>
          </cell>
          <cell r="C107" t="str">
            <v>M</v>
          </cell>
          <cell r="D107">
            <v>8.81</v>
          </cell>
        </row>
        <row r="108">
          <cell r="A108">
            <v>90745</v>
          </cell>
          <cell r="B108" t="str">
            <v>ASSENTAMENTO DE TUBO DE PVC CORRUGADO DE DUPLA PAREDE PARA REDE COLETORA DE ESGOTO, DN 400 MM, JUNTA ELÁSTICA, INSTALADO EM LOCAL COM NÍVEL BAIXO DE INTERFERÊNCIAS (NÃO INCLUI FORNECIMENTO). AF_06/2015</v>
          </cell>
          <cell r="C108" t="str">
            <v>M</v>
          </cell>
          <cell r="D108">
            <v>18.079999999999998</v>
          </cell>
        </row>
        <row r="109">
          <cell r="A109">
            <v>90746</v>
          </cell>
          <cell r="B109" t="str">
            <v>ASSENTAMENTO DE TUBO DE PEAD CORRUGADO DE DUPLA PAREDE PARA REDE COLETORA DE ESGOTO, DN 450 MM, JUNTA ELÁSTICA INTEGRADA, INSTALADO EM LOCAL COM NÍVEL BAIXO DE INTERFERÊNCIAS (NÃO INCLUI FORNECIMENTO). AF_06/2015</v>
          </cell>
          <cell r="C109" t="str">
            <v>M</v>
          </cell>
          <cell r="D109">
            <v>3.83</v>
          </cell>
        </row>
        <row r="110">
          <cell r="A110">
            <v>90747</v>
          </cell>
          <cell r="B110" t="str">
            <v>ASSENTAMENTO DE TUBO DE PEAD CORRUGADO DE DUPLA PAREDE PARA REDE COLETORA DE ESGOTO, DN 600 MM, JUNTA ELÁSTICA INTEGRADA, INSTALADO EM LOCAL COM NÍVEL BAIXO DE INTERFERÊNCIAS (NÃO INCLUI FORNECIMENTO). AF_06/2015</v>
          </cell>
          <cell r="C110" t="str">
            <v>M</v>
          </cell>
          <cell r="D110">
            <v>13.43</v>
          </cell>
        </row>
        <row r="111">
          <cell r="A111">
            <v>90748</v>
          </cell>
          <cell r="B111" t="str">
            <v>ASSENTAMENTO DE TUBO DE PVC PARA REDE COLETORA DE ESGOTO DE PAREDE MACIÇA, DN 100 MM, JUNTA ELÁSTICA, INSTALADO EM LOCAL COM NÍVEL ALTO DE INTERFERÊNCIAS (NÃO INCLUI FORNECIMENTO). AF_06/2015</v>
          </cell>
          <cell r="C111" t="str">
            <v>M</v>
          </cell>
          <cell r="D111">
            <v>5.0599999999999996</v>
          </cell>
        </row>
        <row r="112">
          <cell r="A112">
            <v>90749</v>
          </cell>
          <cell r="B112" t="str">
            <v>ASSENTAMENTO DE TUBO DE PVC PARA REDE COLETORA DE ESGOTO DE PAREDE MACIÇA, DN 150 MM, JUNTA ELÁSTICA, INSTALADO EM LOCAL COM NÍVEL ALTO DE INTERFERÊNCIAS (NÃO INCLUI FORNECIMENTO). AF_06/2015</v>
          </cell>
          <cell r="C112" t="str">
            <v>M</v>
          </cell>
          <cell r="D112">
            <v>5.69</v>
          </cell>
        </row>
        <row r="113">
          <cell r="A113">
            <v>90750</v>
          </cell>
          <cell r="B113" t="str">
            <v>ASSENTAMENTO DE TUBO DE PVC PARA REDE COLETORA DE ESGOTO DE PAREDE MACIÇA, DN 200 MM, JUNTA ELÁSTICA, INSTALADO EM LOCAL COM NÍVEL ALTO DE INTERFERÊNCIAS (NÃO INCLUI FORNECIMENTO). AF_06/2015</v>
          </cell>
          <cell r="C113" t="str">
            <v>M</v>
          </cell>
          <cell r="D113">
            <v>6.31</v>
          </cell>
        </row>
        <row r="114">
          <cell r="A114">
            <v>90751</v>
          </cell>
          <cell r="B114" t="str">
            <v>ASSENTAMENTO DE TUBO DE PVC PARA REDE COLETORA DE ESGOTO DE PAREDE MACIÇA, DN 250 MM, JUNTA ELÁSTICA, INSTALADO EM LOCAL COM NÍVEL ALTO DE INTERFERÊNCIAS (NÃO INCLUI FORNECIMENTO). AF_06/2015</v>
          </cell>
          <cell r="C114" t="str">
            <v>M</v>
          </cell>
          <cell r="D114">
            <v>6.95</v>
          </cell>
        </row>
        <row r="115">
          <cell r="A115">
            <v>90752</v>
          </cell>
          <cell r="B115" t="str">
            <v>ASSENTAMENTO DE TUBO DE PVC PARA REDE COLETORA DE ESGOTO DE PAREDE MACIÇA, DN 300 MM, JUNTA ELÁSTICA, INSTALADO EM LOCAL COM NÍVEL ALTO DE INTERFERÊNCIAS (NÃO INCLUI FORNECIMENTO). AF_06/2015</v>
          </cell>
          <cell r="C115" t="str">
            <v>M</v>
          </cell>
          <cell r="D115">
            <v>7.57</v>
          </cell>
        </row>
        <row r="116">
          <cell r="A116">
            <v>90753</v>
          </cell>
          <cell r="B116" t="str">
            <v>ASSENTAMENTO DE TUBO DE PVC PARA REDE COLETORA DE ESGOTO DE PAREDE MACIÇA, DN 350 MM, JUNTA ELÁSTICA, INSTALADO EM LOCAL COM NÍVEL ALTO DE INTERFERÊNCIAS (NÃO INCLUI FORNECIMENTO). AF_06/2015</v>
          </cell>
          <cell r="C116" t="str">
            <v>M</v>
          </cell>
          <cell r="D116">
            <v>8.1999999999999993</v>
          </cell>
        </row>
        <row r="117">
          <cell r="A117">
            <v>90754</v>
          </cell>
          <cell r="B117" t="str">
            <v>ASSENTAMENTO DE TUBO DE PVC PARA REDE COLETORA DE ESGOTO DE PAREDE MACIÇA, DN 400 MM, JUNTA ELÁSTICA, INSTALADO EM LOCAL COM NÍVEL ALTO DE INTERFERÊNCIAS (NÃO INCLUI FORNECIMENTO). AF_06/2015</v>
          </cell>
          <cell r="C117" t="str">
            <v>M</v>
          </cell>
          <cell r="D117">
            <v>16.93</v>
          </cell>
        </row>
        <row r="118">
          <cell r="A118">
            <v>90755</v>
          </cell>
          <cell r="B118" t="str">
            <v>ASSENTAMENTO DE TUBO DE PVC CORRUGADO DE DUPLA PAREDE PARA REDE COLETORA DE ESGOTO, DN 150 MM, JUNTA ELÁSTICA, INSTALADO EM LOCAL COM NÍVEL ALTO DE INTERFERÊNCIAS (NÃO INCLUI FORNECIMENTO). AF_06/2015</v>
          </cell>
          <cell r="C118" t="str">
            <v>M</v>
          </cell>
          <cell r="D118">
            <v>8.5299999999999994</v>
          </cell>
        </row>
        <row r="119">
          <cell r="A119">
            <v>90756</v>
          </cell>
          <cell r="B119" t="str">
            <v>ASSENTAMENTO DE TUBO DE PVC CORRUGADO DE DUPLA PAREDE PARA REDE COLETORA DE ESGOTO, DN 200 MM, JUNTA ELÁSTICA, INSTALADO EM LOCAL COM NÍVEL ALTO DE INTERFERÊNCIAS (NÃO INCLUI FORNECIMENTO). AF_06/2015</v>
          </cell>
          <cell r="C119" t="str">
            <v>M</v>
          </cell>
          <cell r="D119">
            <v>9.15</v>
          </cell>
        </row>
        <row r="120">
          <cell r="A120">
            <v>90757</v>
          </cell>
          <cell r="B120" t="str">
            <v>ASSENTAMENTO DE TUBO DE PVC CORRUGADO DE DUPLA PAREDE PARA REDE COLETORA DE ESGOTO, DN 250 MM, JUNTA ELÁSTICA, INSTALADO EM LOCAL COM NÍVEL ALTO DE INTERFERÊNCIAS (NÃO INCLUI FORNECIMENTO). AF_06/2015</v>
          </cell>
          <cell r="C120" t="str">
            <v>M</v>
          </cell>
          <cell r="D120">
            <v>9.7899999999999991</v>
          </cell>
        </row>
        <row r="121">
          <cell r="A121">
            <v>90758</v>
          </cell>
          <cell r="B121" t="str">
            <v>ASSENTAMENTO DE TUBO DE PVC CORRUGADO DE DUPLA PAREDE PARA REDE COLETORA DE ESGOTO, DN 300 MM, JUNTA ELÁSTICA, INSTALADO EM LOCAL COM NÍVEL ALTO DE INTERFERÊNCIAS (NÃO INCLUI FORNECIMENTO). AF_06/2015</v>
          </cell>
          <cell r="C121" t="str">
            <v>M</v>
          </cell>
          <cell r="D121">
            <v>10.42</v>
          </cell>
        </row>
        <row r="122">
          <cell r="A122">
            <v>90759</v>
          </cell>
          <cell r="B122" t="str">
            <v>ASSENTAMENTO DE TUBO DE PVC CORRUGADO DE DUPLA PAREDE PARA REDE COLETORA DE ESGOTO, DN 350 MM, JUNTA ELÁSTICA, INSTALADO EM LOCAL COM NÍVEL ALTO DE INTERFERÊNCIAS (NÃO INCLUI FORNECIMENTO). AF_06/2015</v>
          </cell>
          <cell r="C122" t="str">
            <v>M</v>
          </cell>
          <cell r="D122">
            <v>11.04</v>
          </cell>
        </row>
        <row r="123">
          <cell r="A123">
            <v>90760</v>
          </cell>
          <cell r="B123" t="str">
            <v>ASSENTAMENTO DE TUBO DE PVC CORRUGADO DE DUPLA PAREDE PARA REDE COLETORA DE ESGOTO, DN 400 MM, EM JUNTA ELÁSTICA, INSTALADO EM LOCAL COM NÍVEL ALTO DE INTERFERÊNCIAS (NÃO INCLUI FORNECIMENTO). AF_06/2015</v>
          </cell>
          <cell r="C123" t="str">
            <v>M</v>
          </cell>
          <cell r="D123">
            <v>22.37</v>
          </cell>
        </row>
        <row r="124">
          <cell r="A124">
            <v>90761</v>
          </cell>
          <cell r="B124" t="str">
            <v>ASSENTAMENTO DE TUBO DE PEAD CORRUGADO DE DUPLA PAREDE PARA REDE COLETORA DE ESGOTO, DN 450 MM, JUNTA ELÁSTICA INTEGRADA, INSTALADO EM LOCAL COM NÍVEL ALTO DE INTERFERÊNCIAS (NÃO INCLUI FORNECIMENTO). AF_06/2015</v>
          </cell>
          <cell r="C124" t="str">
            <v>M</v>
          </cell>
          <cell r="D124">
            <v>4.6900000000000004</v>
          </cell>
        </row>
        <row r="125">
          <cell r="A125">
            <v>90762</v>
          </cell>
          <cell r="B125" t="str">
            <v>ASSENTAMENTO DE TUBO DE PEAD CORRUGADO DE DUPLA PAREDE PARA REDE COLETORA DE ESGOTO, DN 600 MM, JUNTA ELÁSTICA INTEGRADA, INSTALADO EM LOCAL COM NÍVEL ALTO DE INTERFERÊNCIAS (NÃO INCLUI FORNECIMENTO). AF_06/2015</v>
          </cell>
          <cell r="C125" t="str">
            <v>M</v>
          </cell>
          <cell r="D125">
            <v>15.99</v>
          </cell>
        </row>
        <row r="126">
          <cell r="A126">
            <v>94869</v>
          </cell>
          <cell r="B126" t="str">
            <v>TUBO DE PEAD CORRUGADO DE DUPLA PAREDE PARA REDE COLETORA DE ESGOTO, DN 250 MM, JUNTA ELÁSTICA INTEGRADA, INSTALADO EM LOCAL COM NÍVEL BAIXO DE INTERFERÊNCIAS - FORNECIMENTO E ASSENTAMENTO. AF_06/2016</v>
          </cell>
          <cell r="C126" t="str">
            <v>M</v>
          </cell>
          <cell r="D126">
            <v>127.52</v>
          </cell>
        </row>
        <row r="127">
          <cell r="A127">
            <v>94870</v>
          </cell>
          <cell r="B127" t="str">
            <v>ASSENTAMENTO DE TUBO DE PEAD CORRUGADO DE DUPLA PAREDE PARA REDE COLETORA DE ESGOTO, DN 250 MM, JUNTA ELÁSTICA INTEGRADA, INSTALADO EM LOCAL COM NÍVEL BAIXO DE INTERFERÊNCIAS (NÃO INCLUI FORNECIMENTO). AF_06/2016</v>
          </cell>
          <cell r="C127" t="str">
            <v>M</v>
          </cell>
          <cell r="D127">
            <v>0.93</v>
          </cell>
        </row>
        <row r="128">
          <cell r="A128">
            <v>94871</v>
          </cell>
          <cell r="B128" t="str">
            <v>TUBO DE PEAD CORRUGADO DE DUPLA PAREDE PARA REDE COLETORA DE ESGOTO, DN 300 MM, JUNTA ELÁSTICA INTEGRADA, INSTALADO EM LOCAL COM NÍVEL BAIXO DE INTERFERÊNCIAS - FORNECIMENTO E ASSENTAMENTO. AF_06/2016</v>
          </cell>
          <cell r="C128" t="str">
            <v>M</v>
          </cell>
          <cell r="D128">
            <v>151.30000000000001</v>
          </cell>
        </row>
        <row r="129">
          <cell r="A129">
            <v>94872</v>
          </cell>
          <cell r="B129" t="str">
            <v>ASSENTAMENTO DE TUBO DE PEAD CORRUGADO DE DUPLA PAREDE PARA REDE COLETORA DE ESGOTO, DN 300 MM, JUNTA ELÁSTICA INTEGRADA, INSTALADO EM LOCAL COM NÍVEL BAIXO DE INTERFERÊNCIAS (NÃO INCLUI FORNECIMENTO). AF_06/2016</v>
          </cell>
          <cell r="C129" t="str">
            <v>M</v>
          </cell>
          <cell r="D129">
            <v>1.64</v>
          </cell>
        </row>
        <row r="130">
          <cell r="A130">
            <v>94875</v>
          </cell>
          <cell r="B130" t="str">
            <v>TUBO DE PEAD CORRUGADO DE DUPLA PAREDE PARA REDE COLETORA DE ESGOTO, DN 750 MM, JUNTA ELÁSTICA INTEGRADA, INSTALADO EM LOCAL COM NÍVEL BAIXO DE INTERFERÊNCIAS - FORNECIMENTO E ASSENTAMENTO. AF_06/2016</v>
          </cell>
          <cell r="C130" t="str">
            <v>M</v>
          </cell>
          <cell r="D130">
            <v>888.43</v>
          </cell>
        </row>
        <row r="131">
          <cell r="A131">
            <v>94876</v>
          </cell>
          <cell r="B131" t="str">
            <v>ASSENTAMENTO DE TUBO DE PEAD CORRUGADO DE DUPLA PAREDE PARA REDE COLETORA DE ESGOTO, DN 750 MM, JUNTA ELÁSTICA INTEGRADA, INSTALADO EM LOCAL COM NÍVEL BAIXO DE INTERFERÊNCIAS (NÃO INCLUI FORNECIMENTO). AF_06/2016</v>
          </cell>
          <cell r="C131" t="str">
            <v>M</v>
          </cell>
          <cell r="D131">
            <v>20.34</v>
          </cell>
        </row>
        <row r="132">
          <cell r="A132">
            <v>94878</v>
          </cell>
          <cell r="B132" t="str">
            <v>ASSENTAMENTO DE TUBO DE PEAD CORRUGADO DE DUPLA PAREDE PARA REDE COLETORA DE ESGOTO, DN 900 MM, JUNTA ELÁSTICA INTEGRADA, INSTALADO EM LOCAL COM NÍVEL BAIXO DE INTERFERÊNCIAS (NÃO INCLUI FORNECIMENTO). AF_06/2016</v>
          </cell>
          <cell r="C132" t="str">
            <v>M</v>
          </cell>
          <cell r="D132">
            <v>23.87</v>
          </cell>
        </row>
        <row r="133">
          <cell r="A133">
            <v>94879</v>
          </cell>
          <cell r="B133" t="str">
            <v>TUBO DE PEAD CORRUGADO DE DUPLA PAREDE PARA REDE COLETORA DE ESGOTO, DN 1000 MM, JUNTA ELÁSTICA INTEGRADA, INSTALADO EM LOCAL COM NÍVEL BAIXO DE INTERFERÊNCIAS - FORNECIMENTO E ASSENTAMENTO. AF_06/2016</v>
          </cell>
          <cell r="C133" t="str">
            <v>M</v>
          </cell>
          <cell r="D133">
            <v>1184.4000000000001</v>
          </cell>
        </row>
        <row r="134">
          <cell r="A134">
            <v>94880</v>
          </cell>
          <cell r="B134" t="str">
            <v>ASSENTAMENTO DE TUBO DE PEAD CORRUGADO DE DUPLA PAREDE PARA REDE COLETORA DE ESGOTO, DN 1000 MM, JUNTA ELÁSTICA INTEGRADA, INSTALADO EM LOCAL COM NÍVEL BAIXO DE INTERFERÊNCIAS (NÃO INCLUI FORNECIMENTO). AF_06/2016</v>
          </cell>
          <cell r="C134" t="str">
            <v>M</v>
          </cell>
          <cell r="D134">
            <v>29.23</v>
          </cell>
        </row>
        <row r="135">
          <cell r="A135">
            <v>94881</v>
          </cell>
          <cell r="B135" t="str">
            <v>TUBO DE PEAD CORRUGADO DE DUPLA PAREDE PARA REDE COLETORA DE ESGOTO, DN 1200 MM, JUNTA ELÁSTICA INTEGRADA, INSTALADO EM LOCAL COM NÍVEL BAIXO DE INTERFERÊNCIAS - FORNECIMENTO E ASSENTAMENTO. AF_06/2016</v>
          </cell>
          <cell r="C135" t="str">
            <v>M</v>
          </cell>
          <cell r="D135">
            <v>1845.42</v>
          </cell>
        </row>
        <row r="136">
          <cell r="A136">
            <v>94882</v>
          </cell>
          <cell r="B136" t="str">
            <v>ASSENTAMENTO DE TUBO DE PEAD CORRUGADO DE DUPLA PAREDE PARA REDE COLETORA DE ESGOTO, DN 1200 MM, JUNTA ELÁSTICA INTEGRADA, INSTALADO EM LOCAL COM NÍVEL BAIXO DE INTERFERÊNCIAS (NÃO INCLUI FORNECIMENTO). AF_06/2016</v>
          </cell>
          <cell r="C136" t="str">
            <v>M</v>
          </cell>
          <cell r="D136">
            <v>34.659999999999997</v>
          </cell>
        </row>
        <row r="137">
          <cell r="A137">
            <v>94884</v>
          </cell>
          <cell r="B137" t="str">
            <v>ASSENTAMENTO DE TUBO DE PEAD CORRUGADO DE DUPLA PAREDE PARA REDE COLETORA DE ESGOTO, DN 1500 MM, JUNTA ELÁSTICA INTEGRADA, INSTALADO EM LOCAL COM NÍVEL BAIXO DE INTERFERÊNCIAS (NÃO INCLUI FORNECIMENTO). AF_06/2016</v>
          </cell>
          <cell r="C137" t="str">
            <v>M</v>
          </cell>
          <cell r="D137">
            <v>45.71</v>
          </cell>
        </row>
        <row r="138">
          <cell r="A138">
            <v>94885</v>
          </cell>
          <cell r="B138" t="str">
            <v>TUBO DE PEAD CORRUGADO DE DUPLA PAREDE PARA REDE COLETORA DE ESGOTO, DN 250 MM, JUNTA ELÁSTICA INTEGRADA, INSTALADO EM LOCAL COM NÍVEL ALTO DE INTERFERÊNCIAS - FORNECIMENTO E ASSENTAMENTO. AF_06/2016</v>
          </cell>
          <cell r="C138" t="str">
            <v>M</v>
          </cell>
          <cell r="D138">
            <v>127.79</v>
          </cell>
        </row>
        <row r="139">
          <cell r="A139">
            <v>94886</v>
          </cell>
          <cell r="B139" t="str">
            <v>ASSENTAMENTO DE TUBO DE PEAD CORRUGADO DE DUPLA PAREDE PARA REDE COLETORA DE ESGOTO, DN 250 MM, JUNTA ELÁSTICA INTEGRADA, INSTALADO EM LOCAL COM NÍVEL ALTO DE INTERFERÊNCIAS (NÃO INCLUI FORNECIMENTO). AF_06/2016</v>
          </cell>
          <cell r="C139" t="str">
            <v>M</v>
          </cell>
          <cell r="D139">
            <v>1.2</v>
          </cell>
        </row>
        <row r="140">
          <cell r="A140">
            <v>94887</v>
          </cell>
          <cell r="B140" t="str">
            <v>TUBO DE PEAD CORRUGADO DE DUPLA PAREDE PARA REDE COLETORA DE ESGOTO, DN 300 MM, JUNTA ELÁSTICA INTEGRADA, INSTALADO EM LOCAL COM NÍVEL ALTO DE INTERFERÊNCIAS - FORNECIMENTO E ASSENTAMENTO. AF_06/2016</v>
          </cell>
          <cell r="C140" t="str">
            <v>M</v>
          </cell>
          <cell r="D140">
            <v>151.74</v>
          </cell>
        </row>
        <row r="141">
          <cell r="A141">
            <v>94888</v>
          </cell>
          <cell r="B141" t="str">
            <v>ASSENTAMENTO DE TUBO DE PEAD CORRUGADO DE DUPLA PAREDE PARA REDE COLETORA DE ESGOTO, DN 300 MM, JUNTA ELÁSTICA INTEGRADA, INSTALADO EM LOCAL COM NÍVEL ALTO DE INTERFERÊNCIAS (NÃO INCLUI FORNECIMENTO). AF_06/2016</v>
          </cell>
          <cell r="C141" t="str">
            <v>M</v>
          </cell>
          <cell r="D141">
            <v>2.08</v>
          </cell>
        </row>
        <row r="142">
          <cell r="A142">
            <v>94891</v>
          </cell>
          <cell r="B142" t="str">
            <v>TUBO DE PEAD CORRUGADO DE DUPLA PAREDE PARA REDE COLETORA DE ESGOTO, DN 750 MM, JUNTA ELÁSTICA INTEGRADA, INSTALADO EM LOCAL COM NÍVEL ALTO DE INTERFERÊNCIAS - FORNECIMENTO E ASSENTAMENTO. AF_06/2016</v>
          </cell>
          <cell r="C142" t="str">
            <v>M</v>
          </cell>
          <cell r="D142">
            <v>891.69</v>
          </cell>
        </row>
        <row r="143">
          <cell r="A143">
            <v>94892</v>
          </cell>
          <cell r="B143" t="str">
            <v>ASSENTAMENTO DE TUBO DE PEAD CORRUGADO DE DUPLA PAREDE PARA REDE COLETORA DE ESGOTO, DN 750 MM, JUNTA ELÁSTICA INTEGRADA, INSTALADO EM LOCAL COM NÍVEL ALTO DE INTERFERÊNCIAS (NÃO INCLUI FORNECIMENTO). AF_06/2016</v>
          </cell>
          <cell r="C143" t="str">
            <v>M</v>
          </cell>
          <cell r="D143">
            <v>23.6</v>
          </cell>
        </row>
        <row r="144">
          <cell r="A144">
            <v>94894</v>
          </cell>
          <cell r="B144" t="str">
            <v>ASSENTAMENTO DE TUBO DE PEAD CORRUGADO DE DUPLA PAREDE PARA REDE COLETORA DE ESGOTO, DN 900 MM, JUNTA ELÁSTICA INTEGRADA, INSTALADO EM LOCAL COM NÍVEL ALTO DE INTERFERÊNCIAS (NÃO INCLUI FORNECIMENTO). AF_06/2016</v>
          </cell>
          <cell r="C144" t="str">
            <v>M</v>
          </cell>
          <cell r="D144">
            <v>27.43</v>
          </cell>
        </row>
        <row r="145">
          <cell r="A145">
            <v>94895</v>
          </cell>
          <cell r="B145" t="str">
            <v>TUBO DE PEAD CORRUGADO DE DUPLA PAREDE PARA REDE COLETORA DE ESGOTO, DN 1000 MM, JUNTA ELÁSTICA INTEGRADA, INSTALADO EM LOCAL COM NÍVEL ALTO DE INTERFERÊNCIAS - FORNECIMENTO E ASSENTAMENTO. AF_06/2016</v>
          </cell>
          <cell r="C145" t="str">
            <v>M</v>
          </cell>
          <cell r="D145">
            <v>1188.31</v>
          </cell>
        </row>
        <row r="146">
          <cell r="A146">
            <v>94896</v>
          </cell>
          <cell r="B146" t="str">
            <v>ASSENTAMENTO DE TUBO DE PEAD CORRUGADO DE DUPLA PAREDE PARA REDE COLETORA DE ESGOTO, DN 1000 MM, JUNTA ELÁSTICA INTEGRADA, INSTALADO EM LOCAL COM NÍVEL ALTO DE INTERFERÊNCIAS (NÃO INCLUI FORNECIMENTO). AF_06/2016</v>
          </cell>
          <cell r="C146" t="str">
            <v>M</v>
          </cell>
          <cell r="D146">
            <v>33.14</v>
          </cell>
        </row>
        <row r="147">
          <cell r="A147">
            <v>94897</v>
          </cell>
          <cell r="B147" t="str">
            <v>TUBO DE PEAD CORRUGADO DE DUPLA PAREDE PARA REDE COLETORA DE ESGOTO, DN 1200 MM, JUNTA ELÁSTICA INTEGRADA, INSTALADO EM LOCAL COM NÍVEL ALTO DE INTERFERÊNCIAS - FORNECIMENTO E ASSENTAMENTO. AF_06/2016</v>
          </cell>
          <cell r="C147" t="str">
            <v>M</v>
          </cell>
          <cell r="D147">
            <v>1849.61</v>
          </cell>
        </row>
        <row r="148">
          <cell r="A148">
            <v>94898</v>
          </cell>
          <cell r="B148" t="str">
            <v>ASSENTAMENTO DE TUBO DE PEAD CORRUGADO DE DUPLA PAREDE PARA REDE COLETORA DE ESGOTO, DN 1200 MM, JUNTA ELÁSTICA INTEGRADA, INSTALADO EM LOCAL COM NÍVEL ALTO DE INTERFERÊNCIAS (NÃO INCLUI FORNECIMENTO). AF_06/2016</v>
          </cell>
          <cell r="C148" t="str">
            <v>M</v>
          </cell>
          <cell r="D148">
            <v>38.85</v>
          </cell>
        </row>
        <row r="149">
          <cell r="A149">
            <v>94900</v>
          </cell>
          <cell r="B149" t="str">
            <v>ASSENTAMENTO DE TUBO DE PEAD CORRUGADO DE DUPLA PAREDE PARA REDE COLETORA DE ESGOTO, DN 1500 MM, JUNTA ELÁSTICA INTEGRADA, INSTALADO EM LOCAL COM NÍVEL ALTO DE INTERFERÊNCIAS (NÃO INCLUI FORNECIMENTO). AF_06/2016</v>
          </cell>
          <cell r="C149" t="str">
            <v>M</v>
          </cell>
          <cell r="D149">
            <v>50.29</v>
          </cell>
        </row>
        <row r="150">
          <cell r="A150">
            <v>97121</v>
          </cell>
          <cell r="B150" t="str">
            <v>ASSENTAMENTO DE TUBO DE PVC PBA PARA REDE DE ÁGUA, DN 50 MM, JUNTA ELÁSTICA INTEGRADA, INSTALADO EM LOCAL COM NÍVEL ALTO DE INTERFERÊNCIAS (NÃO INCLUI FORNECIMENTO). AF_11/2017</v>
          </cell>
          <cell r="C150" t="str">
            <v>M</v>
          </cell>
          <cell r="D150">
            <v>2.08</v>
          </cell>
        </row>
        <row r="151">
          <cell r="A151">
            <v>97122</v>
          </cell>
          <cell r="B151" t="str">
            <v>ASSENTAMENTO DE TUBO DE PVC PBA PARA REDE DE ÁGUA, DN 75 MM, JUNTA ELÁSTICA INTEGRADA, INSTALADO EM LOCAL COM NÍVEL ALTO DE INTERFERÊNCIAS (NÃO INCLUI FORNECIMENTO). AF_11/2017</v>
          </cell>
          <cell r="C151" t="str">
            <v>M</v>
          </cell>
          <cell r="D151">
            <v>2.87</v>
          </cell>
        </row>
        <row r="152">
          <cell r="A152">
            <v>97123</v>
          </cell>
          <cell r="B152" t="str">
            <v>ASSENTAMENTO DE TUBO DE PVC PBA PARA REDE DE ÁGUA, DN 100 MM, JUNTA ELÁSTICA INTEGRADA, INSTALADO EM LOCAL COM NÍVEL ALTO DE INTERFERÊNCIAS (NÃO INCLUI FORNECIMENTO). AF_11/2017</v>
          </cell>
          <cell r="C152" t="str">
            <v>M</v>
          </cell>
          <cell r="D152">
            <v>3.65</v>
          </cell>
        </row>
        <row r="153">
          <cell r="A153">
            <v>97124</v>
          </cell>
          <cell r="B153" t="str">
            <v>ASSENTAMENTO DE TUBO DE PVC PBA PARA REDE DE ÁGUA, DN 50 MM, JUNTA ELÁSTICA INTEGRADA, INSTALADO EM LOCAL COM NÍVEL BAIXO DE INTERFERÊNCIAS (NÃO INCLUI FORNECIMENTO). AF_11/2017</v>
          </cell>
          <cell r="C153" t="str">
            <v>M</v>
          </cell>
          <cell r="D153">
            <v>0.9</v>
          </cell>
        </row>
        <row r="154">
          <cell r="A154">
            <v>97125</v>
          </cell>
          <cell r="B154" t="str">
            <v>ASSENTAMENTO DE TUBO DE PVC PBA PARA REDE DE ÁGUA, DN 75 MM, JUNTA ELÁSTICA INTEGRADA, INSTALADO EM LOCAL COM NÍVEL BAIXO DE INTERFERÊNCIAS (NÃO INCLUI FORNECIMENTO). AF_11/2017</v>
          </cell>
          <cell r="C154" t="str">
            <v>M</v>
          </cell>
          <cell r="D154">
            <v>1.27</v>
          </cell>
        </row>
        <row r="155">
          <cell r="A155">
            <v>97126</v>
          </cell>
          <cell r="B155" t="str">
            <v>ASSENTAMENTO DE TUBO DE PVC PBA PARA REDE DE ÁGUA, DN 100 MM, JUNTA ELÁSTICA INTEGRADA, INSTALADO EM LOCAL COM NÍVEL BAIXO DE INTERFERÊNCIAS (NÃO INCLUI FORNECIMENTO). AF_11/2017</v>
          </cell>
          <cell r="C155" t="str">
            <v>M</v>
          </cell>
          <cell r="D155">
            <v>1.61</v>
          </cell>
        </row>
        <row r="156">
          <cell r="A156">
            <v>92833</v>
          </cell>
          <cell r="B156" t="str">
            <v>TUBO DE CONCRETO PARA REDES COLETORAS DE ESGOTO SANITÁRIO, DIÂMETRO DE 300 MM, JUNTA ELÁSTICA, INSTALADO EM LOCAL COM BAIXO NÍVEL DE INTERFERÊNCIAS - FORNECIMENTO E ASSENTAMENTO. AF_12/2015</v>
          </cell>
          <cell r="C156" t="str">
            <v>M</v>
          </cell>
          <cell r="D156">
            <v>117.92</v>
          </cell>
        </row>
        <row r="157">
          <cell r="A157">
            <v>92834</v>
          </cell>
          <cell r="B157" t="str">
            <v>ASSENTAMENTO DE TUBO DE CONCRETO PARA REDES COLETORAS DE ESGOTO SANITÁRIO, DIÂMETRO DE 300 MM, JUNTA ELÁSTICA, INSTALADO EM LOCAL COM BAIXO NÍVEL DE INTERFERÊNCIAS (NÃO INCLUI FORNECIMENTO). AF_12/2015</v>
          </cell>
          <cell r="C157" t="str">
            <v>M</v>
          </cell>
          <cell r="D157">
            <v>7.57</v>
          </cell>
        </row>
        <row r="158">
          <cell r="A158">
            <v>92835</v>
          </cell>
          <cell r="B158" t="str">
            <v>TUBO DE CONCRETO PARA REDES COLETORAS DE ESGOTO SANITÁRIO, DIÂMETRO DE 400 MM, JUNTA ELÁSTICA, INSTALADO EM LOCAL COM BAIXO NÍVEL DE INTERFERÊNCIAS - FORNECIMENTO E ASSENTAMENTO. AF_12/2015</v>
          </cell>
          <cell r="C158" t="str">
            <v>M</v>
          </cell>
          <cell r="D158">
            <v>154.5</v>
          </cell>
        </row>
        <row r="159">
          <cell r="A159">
            <v>92836</v>
          </cell>
          <cell r="B159" t="str">
            <v>ASSENTAMENTO DE TUBO DE CONCRETO PARA REDES COLETORAS DE ESGOTO SANITÁRIO, DIÂMETRO DE 400 MM, JUNTA ELÁSTICA, INSTALADO EM LOCAL COM BAIXO NÍVEL DE INTERFERÊNCIAS (NÃO INCLUI FORNECIMENTO). AF_12/2015</v>
          </cell>
          <cell r="C159" t="str">
            <v>M</v>
          </cell>
          <cell r="D159">
            <v>9.66</v>
          </cell>
        </row>
        <row r="160">
          <cell r="A160">
            <v>92837</v>
          </cell>
          <cell r="B160" t="str">
            <v>TUBO DE CONCRETO PARA REDES COLETORAS DE ESGOTO SANITÁRIO, DIÂMETRO DE 500 MM, JUNTA ELÁSTICA, INSTALADO EM LOCAL COM BAIXO NÍVEL DE INTERFERÊNCIAS - FORNECIMENTO E ASSENTAMENTO. AF_12/2015</v>
          </cell>
          <cell r="C160" t="str">
            <v>M</v>
          </cell>
          <cell r="D160">
            <v>194.64</v>
          </cell>
        </row>
        <row r="161">
          <cell r="A161">
            <v>92838</v>
          </cell>
          <cell r="B161" t="str">
            <v>ASSENTAMENTO DE TUBO DE CONCRETO PARA REDES COLETORAS DE ESGOTO SANITÁRIO, DIÂMETRO DE 500 MM, JUNTA ELÁSTICA, INSTALADO EM LOCAL COM BAIXO NÍVEL DE INTERFERÊNCIAS (NÃO INCLUI FORNECIMENTO). AF_12/2015</v>
          </cell>
          <cell r="C161" t="str">
            <v>M</v>
          </cell>
          <cell r="D161">
            <v>11.61</v>
          </cell>
        </row>
        <row r="162">
          <cell r="A162">
            <v>92839</v>
          </cell>
          <cell r="B162" t="str">
            <v>TUBO DE CONCRETO PARA REDES COLETORAS DE ESGOTO SANITÁRIO, DIÂMETRO DE 600 MM, JUNTA ELÁSTICA, INSTALADO EM LOCAL COM BAIXO NÍVEL DE INTERFERÊNCIAS - FORNECIMENTO E ASSENTAMENTO. AF_12/2015</v>
          </cell>
          <cell r="C162" t="str">
            <v>M</v>
          </cell>
          <cell r="D162">
            <v>254.46</v>
          </cell>
        </row>
        <row r="163">
          <cell r="A163">
            <v>92840</v>
          </cell>
          <cell r="B163" t="str">
            <v>ASSENTAMENTO DE TUBO DE CONCRETO PARA REDES COLETORAS DE ESGOTO SANITÁRIO, DIÂMETRO DE 600 MM, JUNTA ELÁSTICA, INSTALADO EM LOCAL COM BAIXO NÍVEL DE INTERFERÊNCIAS (NÃO INCLUI FORNECIMENTO). AF_12/2015</v>
          </cell>
          <cell r="C163" t="str">
            <v>M</v>
          </cell>
          <cell r="D163">
            <v>13.72</v>
          </cell>
        </row>
        <row r="164">
          <cell r="A164">
            <v>92841</v>
          </cell>
          <cell r="B164" t="str">
            <v>TUBO DE CONCRETO PARA REDES COLETORAS DE ESGOTO SANITÁRIO, DIÂMETRO DE 700 MM, JUNTA ELÁSTICA, INSTALADO EM LOCAL COM BAIXO NÍVEL DE INTERFERÊNCIAS - FORNECIMENTO E ASSENTAMENTO. AF_12/2015</v>
          </cell>
          <cell r="C164" t="str">
            <v>M</v>
          </cell>
          <cell r="D164">
            <v>287.64999999999998</v>
          </cell>
        </row>
        <row r="165">
          <cell r="A165">
            <v>92842</v>
          </cell>
          <cell r="B165" t="str">
            <v>ASSENTAMENTO DE TUBO DE CONCRETO PARA REDES COLETORAS DE ESGOTO SANITÁRIO, DIÂMETRO DE 700 MM, JUNTA ELÁSTICA, INSTALADO EM LOCAL COM BAIXO NÍVEL DE INTERFERÊNCIAS (NÃO INCLUI FORNECIMENTO). AF_12/2015</v>
          </cell>
          <cell r="C165" t="str">
            <v>M</v>
          </cell>
          <cell r="D165">
            <v>15.72</v>
          </cell>
        </row>
        <row r="166">
          <cell r="A166">
            <v>92844</v>
          </cell>
          <cell r="B166" t="str">
            <v>ASSENTAMENTO DE TUBO DE CONCRETO PARA REDES COLETORAS DE ESGOTO SANITÁRIO, DIÂMETRO DE 800 MM, JUNTA ELÁSTICA, INSTALADO EM LOCAL COM BAIXO NÍVEL DE INTERFERÊNCIAS (NÃO INCLUI FORNECIMENTO). AF_12/2015</v>
          </cell>
          <cell r="C166" t="str">
            <v>M</v>
          </cell>
          <cell r="D166">
            <v>17.84</v>
          </cell>
        </row>
        <row r="167">
          <cell r="A167">
            <v>92846</v>
          </cell>
          <cell r="B167" t="str">
            <v>ASSENTAMENTO DE TUBO DE CONCRETO PARA REDES COLETORAS DE ESGOTO SANITÁRIO, DIÂMETRO DE 900 MM, JUNTA ELÁSTICA, INSTALADO EM LOCAL COM BAIXO NÍVEL DE INTERFERÊNCIAS (NÃO INCLUI FORNECIMENTO). AF_12/2015</v>
          </cell>
          <cell r="C167" t="str">
            <v>M</v>
          </cell>
          <cell r="D167">
            <v>19.78</v>
          </cell>
        </row>
        <row r="168">
          <cell r="A168">
            <v>92847</v>
          </cell>
          <cell r="B168" t="str">
            <v>TUBO DE CONCRETO PARA REDES COLETORAS DE ESGOTO SANITÁRIO, DIÂMETRO DE 1000 MM, JUNTA ELÁSTICA, INSTALADO EM LOCAL COM BAIXO NÍVEL DE INTERFERÊNCIAS - FORNECIMENTO E ASSENTAMENTO. AF_12/2015</v>
          </cell>
          <cell r="C168" t="str">
            <v>M</v>
          </cell>
          <cell r="D168">
            <v>497.9</v>
          </cell>
        </row>
        <row r="169">
          <cell r="A169">
            <v>92848</v>
          </cell>
          <cell r="B169" t="str">
            <v>ASSENTAMENTO DE TUBO DE CONCRETO PARA REDES COLETORAS DE ESGOTO SANITÁRIO, DIÂMETRO DE 1000 MM, JUNTA ELÁSTICA, INSTALADO EM LOCAL COM BAIXO NÍVEL DE INTERFERÊNCIAS (NÃO INCLUI FORNECIMENTO). AF_12/2015</v>
          </cell>
          <cell r="C169" t="str">
            <v>M</v>
          </cell>
          <cell r="D169">
            <v>21.93</v>
          </cell>
        </row>
        <row r="170">
          <cell r="A170">
            <v>92849</v>
          </cell>
          <cell r="B170" t="str">
            <v>TUBO DE CONCRETO PARA REDES COLETORAS DE ESGOTO SANITÁRIO, DIÂMETRO DE 300 MM, JUNTA ELÁSTICA, INSTALADO EM LOCAL COM ALTO NÍVEL DE INTERFERÊNCIAS - FORNECIMENTO E ASSENTAMENTO. AF_12/2015</v>
          </cell>
          <cell r="C170" t="str">
            <v>M</v>
          </cell>
          <cell r="D170">
            <v>124.53</v>
          </cell>
        </row>
        <row r="171">
          <cell r="A171">
            <v>92850</v>
          </cell>
          <cell r="B171" t="str">
            <v>ASSENTAMENTO DE TUBO DE CONCRETO PARA REDES COLETORAS DE ESGOTO SANITÁRIO, DIÂMETRO DE 300 MM, JUNTA ELÁSTICA, INSTALADO EM LOCAL COM ALTO NÍVEL DE INTERFERÊNCIAS (NÃO INCLUI FORNECIMENTO). AF_12/2015</v>
          </cell>
          <cell r="C171" t="str">
            <v>M</v>
          </cell>
          <cell r="D171">
            <v>14.3</v>
          </cell>
        </row>
        <row r="172">
          <cell r="A172">
            <v>92851</v>
          </cell>
          <cell r="B172" t="str">
            <v>TUBO DE CONCRETO PARA REDES COLETORAS DE ESGOTO SANITÁRIO, DIÂMETRO DE 400 MM, JUNTA ELÁSTICA, INSTALADO EM LOCAL COM ALTO NÍVEL DE INTERFERÊNCIAS - FORNECIMENTO E ASSENTAMENTO. AF_12/2015</v>
          </cell>
          <cell r="C172" t="str">
            <v>M</v>
          </cell>
          <cell r="D172">
            <v>162.78</v>
          </cell>
        </row>
        <row r="173">
          <cell r="A173">
            <v>92852</v>
          </cell>
          <cell r="B173" t="str">
            <v>ASSENTAMENTO DE TUBO DE CONCRETO PARA REDES COLETORAS DE ESGOTO SANITÁRIO, DIÂMETRO DE 400 MM, JUNTA ELÁSTICA, INSTALADO EM LOCAL COM ALTO NÍVEL DE INTERFERÊNCIAS (NÃO INCLUI FORNECIMENTO). AF_12/2015</v>
          </cell>
          <cell r="C173" t="str">
            <v>M</v>
          </cell>
          <cell r="D173">
            <v>18.09</v>
          </cell>
        </row>
        <row r="174">
          <cell r="A174">
            <v>92853</v>
          </cell>
          <cell r="B174" t="str">
            <v>TUBO DE CONCRETO PARA REDES COLETORAS DE ESGOTO SANITÁRIO, DIÂMETRO DE 500 MM, JUNTA ELÁSTICA, INSTALADO EM LOCAL COM ALTO NÍVEL DE INTERFERÊNCIAS - FORNECIMENTO E ASSENTAMENTO. AF_12/2015</v>
          </cell>
          <cell r="C174" t="str">
            <v>M</v>
          </cell>
          <cell r="D174">
            <v>204.86</v>
          </cell>
        </row>
        <row r="175">
          <cell r="A175">
            <v>92854</v>
          </cell>
          <cell r="B175" t="str">
            <v>ASSENTAMENTO DE TUBO DE CONCRETO PARA REDES COLETORAS DE ESGOTO SANITÁRIO, DIÂMETRO DE 500 MM, JUNTA ELÁSTICA, INSTALADO EM LOCAL COM ALTO NÍVEL DE INTERFERÊNCIAS (NÃO INCLUI FORNECIMENTO). AF_12/2015</v>
          </cell>
          <cell r="C175" t="str">
            <v>M</v>
          </cell>
          <cell r="D175">
            <v>22.02</v>
          </cell>
        </row>
        <row r="176">
          <cell r="A176">
            <v>92855</v>
          </cell>
          <cell r="B176" t="str">
            <v>TUBO DE CONCRETO PARA REDES COLETORAS DE ESGOTO SANITÁRIO, DIÂMETRO DE 600 MM, JUNTA ELÁSTICA, INSTALADO EM LOCAL COM ALTO NÍVEL DE INTERFERÊNCIAS - FORNECIMENTO E ASSENTAMENTO. AF_12/2015</v>
          </cell>
          <cell r="C176" t="str">
            <v>M</v>
          </cell>
          <cell r="D176">
            <v>266.47000000000003</v>
          </cell>
        </row>
        <row r="177">
          <cell r="A177">
            <v>92856</v>
          </cell>
          <cell r="B177" t="str">
            <v>ASSENTAMENTO DE TUBO DE CONCRETO PARA REDES COLETORAS DE ESGOTO SANITÁRIO, DIÂMETRO DE 600 MM, JUNTA ELÁSTICA, INSTALADO EM LOCAL COM ALTO NÍVEL DE INTERFERÊNCIAS (NÃO INCLUI FORNECIMENTO). AF_12/2015</v>
          </cell>
          <cell r="C177" t="str">
            <v>M</v>
          </cell>
          <cell r="D177">
            <v>25.96</v>
          </cell>
        </row>
        <row r="178">
          <cell r="A178">
            <v>92857</v>
          </cell>
          <cell r="B178" t="str">
            <v>TUBO DE CONCRETO PARA REDES COLETORAS DE ESGOTO SANITÁRIO, DIÂMETRO DE 700 MM, JUNTA ELÁSTICA, INSTALADO EM LOCAL COM ALTO NÍVEL DE INTERFERÊNCIAS - FORNECIMENTO E ASSENTAMENTO. AF_12/2015</v>
          </cell>
          <cell r="C178" t="str">
            <v>M</v>
          </cell>
          <cell r="D178">
            <v>301.39999999999998</v>
          </cell>
        </row>
        <row r="179">
          <cell r="A179">
            <v>92858</v>
          </cell>
          <cell r="B179" t="str">
            <v>ASSENTAMENTO DE TUBO DE CONCRETO PARA REDES COLETORAS DE ESGOTO SANITÁRIO, DIÂMETRO DE 700 MM, JUNTA ELÁSTICA, INSTALADO EM LOCAL COM ALTO NÍVEL DE INTERFERÊNCIAS (NÃO INCLUI FORNECIMENTO). AF_12/2015</v>
          </cell>
          <cell r="C179" t="str">
            <v>M</v>
          </cell>
          <cell r="D179">
            <v>29.72</v>
          </cell>
        </row>
        <row r="180">
          <cell r="A180">
            <v>92860</v>
          </cell>
          <cell r="B180" t="str">
            <v>ASSENTAMENTO DE TUBO DE CONCRETO PARA REDES COLETORAS DE ESGOTO SANITÁRIO, DIÂMETRO DE 800 MM, JUNTA ELÁSTICA, INSTALADO EM LOCAL COM ALTO NÍVEL DE INTERFERÊNCIAS (NÃO INCLUI FORNECIMENTO). AF_12/2015</v>
          </cell>
          <cell r="C180" t="str">
            <v>M</v>
          </cell>
          <cell r="D180">
            <v>33.729999999999997</v>
          </cell>
        </row>
        <row r="181">
          <cell r="A181">
            <v>92862</v>
          </cell>
          <cell r="B181" t="str">
            <v>ASSENTAMENTO DE TUBO DE CONCRETO PARA REDES COLETORAS DE ESGOTO SANITÁRIO, DIÂMETRO DE 900 MM, JUNTA ELÁSTICA, INSTALADO EM LOCAL COM ALTO NÍVEL DE INTERFERÊNCIAS (NÃO INCLUI FORNECIMENTO). AF_12/2015</v>
          </cell>
          <cell r="C181" t="str">
            <v>M</v>
          </cell>
          <cell r="D181">
            <v>37.65</v>
          </cell>
        </row>
        <row r="182">
          <cell r="A182">
            <v>92863</v>
          </cell>
          <cell r="B182" t="str">
            <v>TUBO DE CONCRETO PARA REDES COLETORAS DE ESGOTO SANITÁRIO, DIÂMETRO DE 1000 MM, JUNTA ELÁSTICA, INSTALADO EM LOCAL COM ALTO NÍVEL DE INTERFERÊNCIAS - FORNECIMENTO E ASSENTAMENTO. AF_12/2015</v>
          </cell>
          <cell r="C182" t="str">
            <v>M</v>
          </cell>
          <cell r="D182">
            <v>517.17999999999995</v>
          </cell>
        </row>
        <row r="183">
          <cell r="A183">
            <v>92864</v>
          </cell>
          <cell r="B183" t="str">
            <v>ASSENTAMENTO DE TUBO DE CONCRETO PARA REDES COLETORAS DE ESGOTO SANITÁRIO, DIÂMETRO DE 1000 MM, JUNTA ELÁSTICA, INSTALADO EM LOCAL COM ALTO NÍVEL DE INTERFERÊNCIAS (NÃO INCLUI FORNECIMENTO). AF_12/2015</v>
          </cell>
          <cell r="C183" t="str">
            <v>M</v>
          </cell>
          <cell r="D183">
            <v>41.57</v>
          </cell>
        </row>
        <row r="184">
          <cell r="A184">
            <v>92210</v>
          </cell>
          <cell r="B184" t="str">
            <v>TUBO DE CONCRETO PARA REDES COLETORAS DE ÁGUAS PLUVIAIS, DIÂMETRO DE 400 MM, JUNTA RÍGIDA, INSTALADO EM LOCAL COM BAIXO NÍVEL DE INTERFERÊNCIAS - FORNECIMENTO E ASSENTAMENTO. AF_12/2015</v>
          </cell>
          <cell r="C184" t="str">
            <v>M</v>
          </cell>
          <cell r="D184">
            <v>102.8</v>
          </cell>
        </row>
        <row r="185">
          <cell r="A185">
            <v>92211</v>
          </cell>
          <cell r="B185" t="str">
            <v>TUBO DE CONCRETO PARA REDES COLETORAS DE ÁGUAS PLUVIAIS, DIÂMETRO DE 500 MM, JUNTA RÍGIDA, INSTALADO EM LOCAL COM BAIXO NÍVEL DE INTERFERÊNCIAS - FORNECIMENTO E ASSENTAMENTO. AF_12/2015</v>
          </cell>
          <cell r="C185" t="str">
            <v>M</v>
          </cell>
          <cell r="D185">
            <v>131.21</v>
          </cell>
        </row>
        <row r="186">
          <cell r="A186">
            <v>92212</v>
          </cell>
          <cell r="B186" t="str">
            <v>TUBO DE CONCRETO PARA REDES COLETORAS DE ÁGUAS PLUVIAIS, DIÂMETRO DE 600 MM, JUNTA RÍGIDA, INSTALADO EM LOCAL COM BAIXO NÍVEL DE INTERFERÊNCIAS - FORNECIMENTO E ASSENTAMENTO. AF_12/2015</v>
          </cell>
          <cell r="C186" t="str">
            <v>M</v>
          </cell>
          <cell r="D186">
            <v>166.44</v>
          </cell>
        </row>
        <row r="187">
          <cell r="A187">
            <v>92213</v>
          </cell>
          <cell r="B187" t="str">
            <v>TUBO DE CONCRETO PARA REDES COLETORAS DE ÁGUAS PLUVIAIS, DIÂMETRO DE 700 MM, JUNTA RÍGIDA, INSTALADO EM LOCAL COM BAIXO NÍVEL DE INTERFERÊNCIAS - FORNECIMENTO E ASSENTAMENTO. AF_12/2015</v>
          </cell>
          <cell r="C187" t="str">
            <v>M</v>
          </cell>
          <cell r="D187">
            <v>218.07</v>
          </cell>
        </row>
        <row r="188">
          <cell r="A188">
            <v>92214</v>
          </cell>
          <cell r="B188" t="str">
            <v>TUBO DE CONCRETO PARA REDES COLETORAS DE ÁGUAS PLUVIAIS, DIÂMETRO DE 800 MM, JUNTA RÍGIDA, INSTALADO EM LOCAL COM BAIXO NÍVEL DE INTERFERÊNCIAS - FORNECIMENTO E ASSENTAMENTO. AF_12/2015</v>
          </cell>
          <cell r="C188" t="str">
            <v>M</v>
          </cell>
          <cell r="D188">
            <v>248.81</v>
          </cell>
        </row>
        <row r="189">
          <cell r="A189">
            <v>92215</v>
          </cell>
          <cell r="B189" t="str">
            <v>TUBO DE CONCRETO PARA REDES COLETORAS DE ÁGUAS PLUVIAIS, DIÂMETRO DE 900 MM, JUNTA RÍGIDA, INSTALADO EM LOCAL COM BAIXO NÍVEL DE INTERFERÊNCIAS - FORNECIMENTO E ASSENTAMENTO. AF_12/2015</v>
          </cell>
          <cell r="C189" t="str">
            <v>M</v>
          </cell>
          <cell r="D189">
            <v>299.16000000000003</v>
          </cell>
        </row>
        <row r="190">
          <cell r="A190">
            <v>92216</v>
          </cell>
          <cell r="B190" t="str">
            <v>TUBO DE CONCRETO PARA REDES COLETORAS DE ÁGUAS PLUVIAIS, DIÂMETRO DE 1000 MM, JUNTA RÍGIDA, INSTALADO EM LOCAL COM BAIXO NÍVEL DE INTERFERÊNCIAS - FORNECIMENTO E ASSENTAMENTO. AF_12/2015</v>
          </cell>
          <cell r="C190" t="str">
            <v>M</v>
          </cell>
          <cell r="D190">
            <v>335.1</v>
          </cell>
        </row>
        <row r="191">
          <cell r="A191">
            <v>92219</v>
          </cell>
          <cell r="B191" t="str">
            <v>TUBO DE CONCRETO PARA REDES COLETORAS DE ÁGUAS PLUVIAIS, DIÂMETRO DE 400 MM, JUNTA RÍGIDA, INSTALADO EM LOCAL COM ALTO NÍVEL DE INTERFERÊNCIAS - FORNECIMENTO E ASSENTAMENTO. AF_12/2015</v>
          </cell>
          <cell r="C191" t="str">
            <v>M</v>
          </cell>
          <cell r="D191">
            <v>111.24</v>
          </cell>
        </row>
        <row r="192">
          <cell r="A192">
            <v>92220</v>
          </cell>
          <cell r="B192" t="str">
            <v>TUBO DE CONCRETO PARA REDES COLETORAS DE ÁGUAS PLUVIAIS, DIÂMETRO DE 500 MM, JUNTA RÍGIDA, INSTALADO EM LOCAL COM ALTO NÍVEL DE INTERFERÊNCIAS - FORNECIMENTO E ASSENTAMENTO. AF_12/2015</v>
          </cell>
          <cell r="C192" t="str">
            <v>M</v>
          </cell>
          <cell r="D192">
            <v>141.63</v>
          </cell>
        </row>
        <row r="193">
          <cell r="A193">
            <v>92221</v>
          </cell>
          <cell r="B193" t="str">
            <v>TUBO DE CONCRETO PARA REDES COLETORAS DE ÁGUAS PLUVIAIS, DIÂMETRO DE 600 MM, JUNTA RÍGIDA, INSTALADO EM LOCAL COM ALTO NÍVEL DE INTERFERÊNCIAS - FORNECIMENTO E ASSENTAMENTO. AF_12/2015</v>
          </cell>
          <cell r="C193" t="str">
            <v>M</v>
          </cell>
          <cell r="D193">
            <v>178.67</v>
          </cell>
        </row>
        <row r="194">
          <cell r="A194">
            <v>92222</v>
          </cell>
          <cell r="B194" t="str">
            <v>TUBO DE CONCRETO PARA REDES COLETORAS DE ÁGUAS PLUVIAIS, DIÂMETRO DE 700 MM, JUNTA RÍGIDA, INSTALADO EM LOCAL COM ALTO NÍVEL DE INTERFERÊNCIAS - FORNECIMENTO E ASSENTAMENTO. AF_12/2015</v>
          </cell>
          <cell r="C194" t="str">
            <v>M</v>
          </cell>
          <cell r="D194">
            <v>232.25</v>
          </cell>
        </row>
        <row r="195">
          <cell r="A195">
            <v>92223</v>
          </cell>
          <cell r="B195" t="str">
            <v>TUBO DE CONCRETO PARA REDES COLETORAS DE ÁGUAS PLUVIAIS, DIÂMETRO DE 800 MM, JUNTA RÍGIDA, INSTALADO EM LOCAL COM ALTO NÍVEL DE INTERFERÊNCIAS - FORNECIMENTO E ASSENTAMENTO. AF_12/2015</v>
          </cell>
          <cell r="C195" t="str">
            <v>M</v>
          </cell>
          <cell r="D195">
            <v>264.7</v>
          </cell>
        </row>
        <row r="196">
          <cell r="A196">
            <v>92224</v>
          </cell>
          <cell r="B196" t="str">
            <v>TUBO DE CONCRETO PARA REDES COLETORAS DE ÁGUAS PLUVIAIS, DIÂMETRO DE 900 MM, JUNTA RÍGIDA, INSTALADO EM LOCAL COM ALTO NÍVEL DE INTERFERÊNCIAS - FORNECIMENTO E ASSENTAMENTO. AF_12/2015</v>
          </cell>
          <cell r="C196" t="str">
            <v>M</v>
          </cell>
          <cell r="D196">
            <v>316.81</v>
          </cell>
        </row>
        <row r="197">
          <cell r="A197">
            <v>92226</v>
          </cell>
          <cell r="B197" t="str">
            <v>TUBO DE CONCRETO PARA REDES COLETORAS DE ÁGUAS PLUVIAIS, DIÂMETRO DE 1000 MM, JUNTA RÍGIDA, INSTALADO EM LOCAL COM ALTO NÍVEL DE INTERFERÊNCIAS - FORNECIMENTO E ASSENTAMENTO. AF_12/2015</v>
          </cell>
          <cell r="C197" t="str">
            <v>M</v>
          </cell>
          <cell r="D197">
            <v>354.82</v>
          </cell>
        </row>
        <row r="198">
          <cell r="A198">
            <v>92808</v>
          </cell>
          <cell r="B198" t="str">
            <v>ASSENTAMENTO DE TUBO DE CONCRETO PARA REDES COLETORAS DE ÁGUAS PLUVIAIS, DIÂMETRO DE 300 MM, JUNTA RÍGIDA, INSTALADO EM LOCAL COM BAIXO NÍVEL DE INTERFERÊNCIAS (NÃO INCLUI FORNECIMENTO). AF_12/2015</v>
          </cell>
          <cell r="C198" t="str">
            <v>M</v>
          </cell>
          <cell r="D198">
            <v>34.020000000000003</v>
          </cell>
        </row>
        <row r="199">
          <cell r="A199">
            <v>92809</v>
          </cell>
          <cell r="B199" t="str">
            <v>ASSENTAMENTO DE TUBO DE CONCRETO PARA REDES COLETORAS DE ÁGUAS PLUVIAIS, DIÂMETRO DE 400 MM, JUNTA RÍGIDA, INSTALADO EM LOCAL COM BAIXO NÍVEL DE INTERFERÊNCIAS (NÃO INCLUI FORNECIMENTO). AF_12/2015</v>
          </cell>
          <cell r="C199" t="str">
            <v>M</v>
          </cell>
          <cell r="D199">
            <v>43.55</v>
          </cell>
        </row>
        <row r="200">
          <cell r="A200">
            <v>92810</v>
          </cell>
          <cell r="B200" t="str">
            <v>ASSENTAMENTO DE TUBO DE CONCRETO PARA REDES COLETORAS DE ÁGUAS PLUVIAIS, DIÂMETRO DE 500 MM, JUNTA RÍGIDA, INSTALADO EM LOCAL COM BAIXO NÍVEL DE INTERFERÊNCIAS (NÃO INCLUI FORNECIMENTO). AF_12/2015</v>
          </cell>
          <cell r="C200" t="str">
            <v>M</v>
          </cell>
          <cell r="D200">
            <v>52.97</v>
          </cell>
        </row>
        <row r="201">
          <cell r="A201">
            <v>92811</v>
          </cell>
          <cell r="B201" t="str">
            <v>ASSENTAMENTO DE TUBO DE CONCRETO PARA REDES COLETORAS DE ÁGUAS PLUVIAIS, DIÂMETRO DE 600 MM, JUNTA RÍGIDA, INSTALADO EM LOCAL COM BAIXO NÍVEL DE INTERFERÊNCIAS (NÃO INCLUI FORNECIMENTO). AF_12/2015</v>
          </cell>
          <cell r="C201" t="str">
            <v>M</v>
          </cell>
          <cell r="D201">
            <v>62.93</v>
          </cell>
        </row>
        <row r="202">
          <cell r="A202">
            <v>92812</v>
          </cell>
          <cell r="B202" t="str">
            <v>ASSENTAMENTO DE TUBO DE CONCRETO PARA REDES COLETORAS DE ÁGUAS PLUVIAIS, DIÂMETRO DE 700 MM, JUNTA RÍGIDA, INSTALADO EM LOCAL COM BAIXO NÍVEL DE INTERFERÊNCIAS (NÃO INCLUI FORNECIMENTO). AF_12/2015</v>
          </cell>
          <cell r="C202" t="str">
            <v>M</v>
          </cell>
          <cell r="D202">
            <v>72.78</v>
          </cell>
        </row>
        <row r="203">
          <cell r="A203">
            <v>92813</v>
          </cell>
          <cell r="B203" t="str">
            <v>ASSENTAMENTO DE TUBO DE CONCRETO PARA REDES COLETORAS DE ÁGUAS PLUVIAIS, DIÂMETRO DE 800 MM, JUNTA RÍGIDA, INSTALADO EM LOCAL COM BAIXO NÍVEL DE INTERFERÊNCIAS (NÃO INCLUI FORNECIMENTO). AF_12/2015</v>
          </cell>
          <cell r="C203" t="str">
            <v>M</v>
          </cell>
          <cell r="D203">
            <v>84.05</v>
          </cell>
        </row>
        <row r="204">
          <cell r="A204">
            <v>92814</v>
          </cell>
          <cell r="B204" t="str">
            <v>ASSENTAMENTO DE TUBO DE CONCRETO PARA REDES COLETORAS DE ÁGUAS PLUVIAIS, DIÂMETRO DE 900 MM, JUNTA RÍGIDA, INSTALADO EM LOCAL COM BAIXO NÍVEL DE INTERFERÊNCIAS (NÃO INCLUI FORNECIMENTO). AF_12/2015</v>
          </cell>
          <cell r="C204" t="str">
            <v>M</v>
          </cell>
          <cell r="D204">
            <v>95.75</v>
          </cell>
        </row>
        <row r="205">
          <cell r="A205">
            <v>92815</v>
          </cell>
          <cell r="B205" t="str">
            <v>ASSENTAMENTO DE TUBO DE CONCRETO PARA REDES COLETORAS DE ÁGUAS PLUVIAIS, DIÂMETRO DE 1000 MM, JUNTA RÍGIDA, INSTALADO EM LOCAL COM BAIXO NÍVEL DE INTERFERÊNCIAS (NÃO INCLUI FORNECIMENTO). AF_12/2015</v>
          </cell>
          <cell r="C205" t="str">
            <v>M</v>
          </cell>
          <cell r="D205">
            <v>108.95</v>
          </cell>
        </row>
        <row r="206">
          <cell r="A206">
            <v>92816</v>
          </cell>
          <cell r="B206" t="str">
            <v>TUBO DE CONCRETO PARA REDES COLETORAS DE ÁGUAS PLUVIAIS, DIÂMETRO DE 1200 MM, JUNTA RÍGIDA, INSTALADO EM LOCAL COM BAIXO NÍVEL DE INTERFERÊNCIAS - FORNECIMENTO E ASSENTAMENTO. AF_12/2015</v>
          </cell>
          <cell r="C206" t="str">
            <v>M</v>
          </cell>
          <cell r="D206">
            <v>456.85</v>
          </cell>
        </row>
        <row r="207">
          <cell r="A207">
            <v>92817</v>
          </cell>
          <cell r="B207" t="str">
            <v>ASSENTAMENTO DE TUBO DE CONCRETO PARA REDES COLETORAS DE ÁGUAS PLUVIAIS, DIÂMETRO DE 1200 MM, JUNTA RÍGIDA, INSTALADO EM LOCAL COM BAIXO NÍVEL DE INTERFERÊNCIAS (NÃO INCLUI FORNECIMENTO). AF_12/2015</v>
          </cell>
          <cell r="C207" t="str">
            <v>M</v>
          </cell>
          <cell r="D207">
            <v>136.34</v>
          </cell>
        </row>
        <row r="208">
          <cell r="A208">
            <v>92818</v>
          </cell>
          <cell r="B208" t="str">
            <v>TUBO DE CONCRETO PARA REDES COLETORAS DE ÁGUAS PLUVIAIS, DIÂMETRO DE 1500 MM, JUNTA RÍGIDA, INSTALADO EM LOCAL COM BAIXO NÍVEL DE INTERFERÊNCIAS - FORNECIMENTO E ASSENTAMENTO. AF_12/2015</v>
          </cell>
          <cell r="C208" t="str">
            <v>M</v>
          </cell>
          <cell r="D208">
            <v>660.26</v>
          </cell>
        </row>
        <row r="209">
          <cell r="A209">
            <v>92819</v>
          </cell>
          <cell r="B209" t="str">
            <v>ASSENTAMENTO DE TUBO DE CONCRETO PARA REDES COLETORAS DE ÁGUAS PLUVIAIS, DIÂMETRO DE 1500 MM, JUNTA RÍGIDA, INSTALADO EM LOCAL COM BAIXO NÍVEL DE INTERFERÊNCIAS (NÃO INCLUI FORNECIMENTO). AF_12/2015</v>
          </cell>
          <cell r="C209" t="str">
            <v>M</v>
          </cell>
          <cell r="D209">
            <v>183.53</v>
          </cell>
        </row>
        <row r="210">
          <cell r="A210">
            <v>92820</v>
          </cell>
          <cell r="B210" t="str">
            <v>ASSENTAMENTO DE TUBO DE CONCRETO PARA REDES COLETORAS DE ÁGUAS PLUVIAIS, DIÂMETRO DE 300 MM, JUNTA RÍGIDA, INSTALADO EM LOCAL COM ALTO NÍVEL DE INTERFERÊNCIAS (NÃO INCLUI FORNECIMENTO). AF_12/2015</v>
          </cell>
          <cell r="C210" t="str">
            <v>M</v>
          </cell>
          <cell r="D210">
            <v>40.619999999999997</v>
          </cell>
        </row>
        <row r="211">
          <cell r="A211">
            <v>92821</v>
          </cell>
          <cell r="B211" t="str">
            <v>ASSENTAMENTO DE TUBO DE CONCRETO PARA REDES COLETORAS DE ÁGUAS PLUVIAIS, DIÂMETRO DE 400 MM, JUNTA RÍGIDA, INSTALADO EM LOCAL COM ALTO NÍVEL DE INTERFERÊNCIAS (NÃO INCLUI FORNECIMENTO). AF_12/2015</v>
          </cell>
          <cell r="C211" t="str">
            <v>M</v>
          </cell>
          <cell r="D211">
            <v>51.99</v>
          </cell>
        </row>
        <row r="212">
          <cell r="A212">
            <v>92822</v>
          </cell>
          <cell r="B212" t="str">
            <v>ASSENTAMENTO DE TUBO DE CONCRETO PARA REDES COLETORAS DE ÁGUAS PLUVIAIS, DIÂMETRO DE 500 MM, JUNTA RÍGIDA, INSTALADO EM LOCAL COM ALTO NÍVEL DE INTERFERÊNCIAS (NÃO INCLUI FORNECIMENTO). AF_12/2015</v>
          </cell>
          <cell r="C212" t="str">
            <v>M</v>
          </cell>
          <cell r="D212">
            <v>63.39</v>
          </cell>
        </row>
        <row r="213">
          <cell r="A213">
            <v>92824</v>
          </cell>
          <cell r="B213" t="str">
            <v>ASSENTAMENTO DE TUBO DE CONCRETO PARA REDES COLETORAS DE ÁGUAS PLUVIAIS, DIÂMETRO DE 600 MM, JUNTA RÍGIDA, INSTALADO EM LOCAL COM ALTO NÍVEL DE INTERFERÊNCIAS (NÃO INCLUI FORNECIMENTO). AF_12/2015</v>
          </cell>
          <cell r="C213" t="str">
            <v>M</v>
          </cell>
          <cell r="D213">
            <v>75.16</v>
          </cell>
        </row>
        <row r="214">
          <cell r="A214">
            <v>92825</v>
          </cell>
          <cell r="B214" t="str">
            <v>ASSENTAMENTO DE TUBO DE CONCRETO PARA REDES COLETORAS DE ÁGUAS PLUVIAIS, DIÂMETRO DE 700 MM, JUNTA RÍGIDA, INSTALADO EM LOCAL COM ALTO NÍVEL DE INTERFERÊNCIAS (NÃO INCLUI FORNECIMENTO). AF_12/2015</v>
          </cell>
          <cell r="C214" t="str">
            <v>M</v>
          </cell>
          <cell r="D214">
            <v>86.96</v>
          </cell>
        </row>
        <row r="215">
          <cell r="A215">
            <v>92826</v>
          </cell>
          <cell r="B215" t="str">
            <v>ASSENTAMENTO DE TUBO DE CONCRETO PARA REDES COLETORAS DE ÁGUAS PLUVIAIS, DIÂMETRO DE 800 MM, JUNTA RÍGIDA, INSTALADO EM LOCAL COM ALTO NÍVEL DE INTERFERÊNCIAS (NÃO INCLUI FORNECIMENTO). AF_12/2015</v>
          </cell>
          <cell r="C215" t="str">
            <v>M</v>
          </cell>
          <cell r="D215">
            <v>99.94</v>
          </cell>
        </row>
        <row r="216">
          <cell r="A216">
            <v>92827</v>
          </cell>
          <cell r="B216" t="str">
            <v>ASSENTAMENTO DE TUBO DE CONCRETO PARA REDES COLETORAS DE ÁGUAS PLUVIAIS, DIÂMETRO DE 900 MM, JUNTA RÍGIDA, INSTALADO EM LOCAL COM ALTO NÍVEL DE INTERFERÊNCIAS (NÃO INCLUI FORNECIMENTO). AF_12/2015</v>
          </cell>
          <cell r="C216" t="str">
            <v>M</v>
          </cell>
          <cell r="D216">
            <v>113.4</v>
          </cell>
        </row>
        <row r="217">
          <cell r="A217">
            <v>92828</v>
          </cell>
          <cell r="B217" t="str">
            <v>ASSENTAMENTO DE TUBO DE CONCRETO PARA REDES COLETORAS DE ÁGUAS PLUVIAIS, DIÂMETRO DE 1000 MM, JUNTA RÍGIDA, INSTALADO EM LOCAL COM ALTO NÍVEL DE INTERFERÊNCIAS (NÃO INCLUI FORNECIMENTO). AF_12/2015</v>
          </cell>
          <cell r="C217" t="str">
            <v>M</v>
          </cell>
          <cell r="D217">
            <v>128.66999999999999</v>
          </cell>
        </row>
        <row r="218">
          <cell r="A218">
            <v>92829</v>
          </cell>
          <cell r="B218" t="str">
            <v>TUBO DE CONCRETO PARA REDES COLETORAS DE ÁGUAS PLUVIAIS, DIÂMETRO DE 1200 MM, JUNTA RÍGIDA, INSTALADO EM LOCAL COM ALTO NÍVEL DE INTERFERÊNCIAS - FORNECIMENTO E ASSENTAMENTO. AF_12/2015</v>
          </cell>
          <cell r="C218" t="str">
            <v>M</v>
          </cell>
          <cell r="D218">
            <v>480.14</v>
          </cell>
        </row>
        <row r="219">
          <cell r="A219">
            <v>92830</v>
          </cell>
          <cell r="B219" t="str">
            <v>ASSENTAMENTO DE TUBO DE CONCRETO PARA REDES COLETORAS DE ÁGUAS PLUVIAIS, DIÂMETRO DE 1200 MM, JUNTA RÍGIDA, INSTALADO EM LOCAL COM ALTO NÍVEL DE INTERFERÊNCIAS (NÃO INCLUI FORNECIMENTO). AF_12/2015</v>
          </cell>
          <cell r="C219" t="str">
            <v>M</v>
          </cell>
          <cell r="D219">
            <v>159.63</v>
          </cell>
        </row>
        <row r="220">
          <cell r="A220">
            <v>92831</v>
          </cell>
          <cell r="B220" t="str">
            <v>TUBO DE CONCRETO PARA REDES COLETORAS DE ÁGUAS PLUVIAIS, DIÂMETRO DE 1500 MM, JUNTA RÍGIDA, INSTALADO EM LOCAL COM ALTO NÍVEL DE INTERFERÊNCIAS - FORNECIMENTO E ASSENTAMENTO. AF_12/2015</v>
          </cell>
          <cell r="C220" t="str">
            <v>M</v>
          </cell>
          <cell r="D220">
            <v>688.92</v>
          </cell>
        </row>
        <row r="221">
          <cell r="A221">
            <v>92832</v>
          </cell>
          <cell r="B221" t="str">
            <v>ASSENTAMENTO DE TUBO DE CONCRETO PARA REDES COLETORAS DE ÁGUAS PLUVIAIS, DIÂMETRO DE 1500 MM, JUNTA RÍGIDA, INSTALADO EM LOCAL COM ALTO NÍVEL DE INTERFERÊNCIAS (NÃO INCLUI FORNECIMENTO). AF_12/2015</v>
          </cell>
          <cell r="C221" t="str">
            <v>M</v>
          </cell>
          <cell r="D221">
            <v>212.19</v>
          </cell>
        </row>
        <row r="222">
          <cell r="A222">
            <v>95565</v>
          </cell>
          <cell r="B222" t="str">
            <v>TUBO DE CONCRETO PARA REDES COLETORAS DE ÁGUAS PLUVIAIS, DIÂMETRO DE 300MM, JUNTA RÍGIDA, INSTALADO EM LOCAL COM BAIXO NÍVEL DE INTERFERÊNCIAS - FORNECIMENTO E ASSENTAMENTO. AF_12/2015</v>
          </cell>
          <cell r="C222" t="str">
            <v>M</v>
          </cell>
          <cell r="D222">
            <v>89.47</v>
          </cell>
        </row>
        <row r="223">
          <cell r="A223">
            <v>95566</v>
          </cell>
          <cell r="B223" t="str">
            <v>TUBO DE CONCRETO PARA REDES COLETORAS DE ÁGUAS PLUVIAIS, DIÂMETRO DE 300MM, JUNTA RÍGIDA, INSTALADO EM LOCAL COM ALTO NÍVEL DE INTERFERÊNCIAS - FORNECIMENTO E ASSENTAMENTO. AF_12/2015</v>
          </cell>
          <cell r="C223" t="str">
            <v>M</v>
          </cell>
          <cell r="D223">
            <v>95.95</v>
          </cell>
        </row>
        <row r="224">
          <cell r="A224">
            <v>95567</v>
          </cell>
          <cell r="B224" t="str">
            <v>TUBO DE CONCRETO (SIMPLES) PARA REDES COLETORAS DE ÁGUAS PLUVIAIS, DIÂMETRO DE 300 MM, JUNTA RÍGIDA, INSTALADO EM LOCAL COM BAIXO NÍVEL DE INTERFERÊNCIAS - FORNECIMENTO E ASSENTAMENTO. AF_12/2015</v>
          </cell>
          <cell r="C224" t="str">
            <v>M</v>
          </cell>
          <cell r="D224">
            <v>69.45</v>
          </cell>
        </row>
        <row r="225">
          <cell r="A225">
            <v>95568</v>
          </cell>
          <cell r="B225" t="str">
            <v>TUBO DE CONCRETO (SIMPLES) PARA REDES COLETORAS DE ÁGUAS PLUVIAIS, DIÂMETRO DE 400 MM, JUNTA RÍGIDA, INSTALADO EM LOCAL COM BAIXO NÍVEL DE INTERFERÊNCIAS - FORNECIMENTO E ASSENTAMENTO. AF_12/2015</v>
          </cell>
          <cell r="C225" t="str">
            <v>M</v>
          </cell>
          <cell r="D225">
            <v>90.42</v>
          </cell>
        </row>
        <row r="226">
          <cell r="A226">
            <v>95569</v>
          </cell>
          <cell r="B226" t="str">
            <v>TUBO DE CONCRETO (SIMPLES) PARA REDES COLETORAS DE ÁGUAS PLUVIAIS, DIÂMETRO DE 500 MM, JUNTA RÍGIDA, INSTALADO EM LOCAL COM BAIXO NÍVEL DE INTERFERÊNCIAS - FORNECIMENTO E ASSENTAMENTO. AF_12/2015</v>
          </cell>
          <cell r="C226" t="str">
            <v>M</v>
          </cell>
          <cell r="D226">
            <v>121.06</v>
          </cell>
        </row>
        <row r="227">
          <cell r="A227">
            <v>95570</v>
          </cell>
          <cell r="B227" t="str">
            <v>TUBO DE CONCRETO (SIMPLES) PARA REDES COLETORAS DE ÁGUAS PLUVIAIS, DIÂMETRO DE 300 MM, JUNTA RÍGIDA, INSTALADO EM LOCAL COM ALTO NÍVEL DE INTERFERÊNCIAS - FORNECIMENTO E ASSENTAMENTO. AF_12/2015</v>
          </cell>
          <cell r="C227" t="str">
            <v>M</v>
          </cell>
          <cell r="D227">
            <v>75.930000000000007</v>
          </cell>
        </row>
        <row r="228">
          <cell r="A228">
            <v>95571</v>
          </cell>
          <cell r="B228" t="str">
            <v>TUBO DE CONCRETO (SIMPLES) PARA REDES COLETORAS DE ÁGUAS PLUVIAIS, DIÂMETRO DE 400 MM, JUNTA RÍGIDA, INSTALADO EM LOCAL COM ALTO NÍVEL DE INTERFERÊNCIAS - FORNECIMENTO E ASSENTAMENTO. AF_12/2015</v>
          </cell>
          <cell r="C228" t="str">
            <v>M</v>
          </cell>
          <cell r="D228">
            <v>98.71</v>
          </cell>
        </row>
        <row r="229">
          <cell r="A229">
            <v>95572</v>
          </cell>
          <cell r="B229" t="str">
            <v>TUBO DE CONCRETO (SIMPLES) PARA REDES COLETORAS DE ÁGUAS PLUVIAIS, DIÂMETRO DE 500 MM, JUNTA RÍGIDA, INSTALADO EM LOCAL COM ALTO NÍVEL DE INTERFERÊNCIAS - FORNECIMENTO E ASSENTAMENTO. AF_12/2015</v>
          </cell>
          <cell r="C229" t="str">
            <v>M</v>
          </cell>
          <cell r="D229">
            <v>131.29</v>
          </cell>
        </row>
        <row r="230">
          <cell r="A230">
            <v>73606</v>
          </cell>
          <cell r="B230" t="str">
            <v>ASSENTAMENTO DE TAMPAO DE FERRO FUNDIDO 900 MM</v>
          </cell>
          <cell r="C230" t="str">
            <v>UN</v>
          </cell>
          <cell r="D230">
            <v>158.27000000000001</v>
          </cell>
        </row>
        <row r="231">
          <cell r="A231">
            <v>73607</v>
          </cell>
          <cell r="B231" t="str">
            <v>ASSENTAMENTO DE TAMPAO DE FERRO FUNDIDO 600 MM</v>
          </cell>
          <cell r="C231" t="str">
            <v>UN</v>
          </cell>
          <cell r="D231">
            <v>105.51</v>
          </cell>
        </row>
        <row r="232">
          <cell r="A232">
            <v>83623</v>
          </cell>
          <cell r="B232" t="str">
            <v>GRELHA DE FERRO FUNDIDO PARA CANALETA LARG = 30CM, FORNECIMENTO E ASSENTAMENTO</v>
          </cell>
          <cell r="C232" t="str">
            <v>M</v>
          </cell>
          <cell r="D232">
            <v>225.95</v>
          </cell>
        </row>
        <row r="233">
          <cell r="A233">
            <v>83624</v>
          </cell>
          <cell r="B233" t="str">
            <v>GRELHA DE FERRO FUNDIDO PARA CANALETA LARG = 20CM, FORNECIMENTO E ASSENTAMENTO</v>
          </cell>
          <cell r="C233" t="str">
            <v>M</v>
          </cell>
          <cell r="D233">
            <v>159.44</v>
          </cell>
        </row>
        <row r="234">
          <cell r="A234">
            <v>83626</v>
          </cell>
          <cell r="B234" t="str">
            <v>GRELHA DE FERRO FUNDIDO PARA CANALETA LARG = 15CM, FORNECIMENTO E ASSENTAMENTO</v>
          </cell>
          <cell r="C234" t="str">
            <v>M</v>
          </cell>
          <cell r="D234">
            <v>126.19</v>
          </cell>
        </row>
        <row r="235">
          <cell r="A235">
            <v>83627</v>
          </cell>
          <cell r="B235" t="str">
            <v>TAMPAO FOFO ARTICULADO, CLASSE B125 CARGA MAX 12,5 T, REDONDO TAMPA 600 MM, REDE PLUVIAL/ESGOTO, P = CHAMINE CX AREIA / POCO VISITA ASSENTADO COM ARG CIM/AREIA 1:4, FORNECIMENTO E ASSENTAMENTO</v>
          </cell>
          <cell r="C235" t="str">
            <v>UN</v>
          </cell>
          <cell r="D235">
            <v>462.67</v>
          </cell>
        </row>
        <row r="236">
          <cell r="A236">
            <v>83724</v>
          </cell>
          <cell r="B236" t="str">
            <v>ASSENTAMENTO DE PECAS, CONEXOES, APARELHOS E ACESSORIOS DE FERRO FUNDIDO DUCTIL, JUNTA ELASTICA, MECANICA OU FLANGEADA, COM DIAMETROS DE 50 A 300 MM.</v>
          </cell>
          <cell r="C236" t="str">
            <v>KG</v>
          </cell>
          <cell r="D236">
            <v>1.98</v>
          </cell>
        </row>
        <row r="237">
          <cell r="A237">
            <v>83725</v>
          </cell>
          <cell r="B237" t="str">
            <v>ASSENTAMENTO DE PECAS, CONEXOES, APARELHOS E ACESSORIOS DE FERRO FUNDIDO DUCTIL, JUNTA ELASTICA, MECANICA OU FLANGEADA, COM DIAMETROS DE 350 A 600 MM.</v>
          </cell>
          <cell r="C237" t="str">
            <v>KG</v>
          </cell>
          <cell r="D237">
            <v>1.18</v>
          </cell>
        </row>
        <row r="238">
          <cell r="A238">
            <v>83726</v>
          </cell>
          <cell r="B238" t="str">
            <v>ASSENTAMENTO DE PECAS, CONEXOES, APARELHOS E ACESSORIOS DE FERRO FUNDIDO DUCTIL, JUNTA ELASTICA, MECANICA OU FLANGEADA, COM DIAMETROS DE 700 A 1200 MM.</v>
          </cell>
          <cell r="C238" t="str">
            <v>KG</v>
          </cell>
          <cell r="D238">
            <v>0.91</v>
          </cell>
        </row>
        <row r="239">
          <cell r="A239">
            <v>97127</v>
          </cell>
          <cell r="B239" t="str">
            <v>ASSENTAMENTO DE TUBO DE PVC DEFOFO OU PRFV OU RPVC PARA REDE DE ÁGUA, DN 150 MM, JUNTA ELÁSTICA INTEGRADA, INSTALADO EM LOCAL COM NÍVEL ALTO DE INTERFERÊNCIAS (NÃO INCLUI FORNECIMENTO). AF_11/2017</v>
          </cell>
          <cell r="C239" t="str">
            <v>M</v>
          </cell>
          <cell r="D239">
            <v>5.21</v>
          </cell>
        </row>
        <row r="240">
          <cell r="A240">
            <v>97128</v>
          </cell>
          <cell r="B240" t="str">
            <v>ASSENTAMENTO DE TUBO DE PVC DEFOFO OU PRFV OU RPVC PARA REDE DE ÁGUA, DN 200 MM, JUNTA ELÁSTICA INTEGRADA, INSTALADO EM LOCAL COM NÍVEL ALTO DE INTERFERÊNCIAS (NÃO INCLUI FORNECIMENTO). AF_11/2017</v>
          </cell>
          <cell r="C240" t="str">
            <v>M</v>
          </cell>
          <cell r="D240">
            <v>9.5299999999999994</v>
          </cell>
        </row>
        <row r="241">
          <cell r="A241">
            <v>97129</v>
          </cell>
          <cell r="B241" t="str">
            <v>ASSENTAMENTO DE TUBO DE PVC DEFOFO OU PRFV OU RPVC PARA REDE DE ÁGUA, DN 250 MM, JUNTA ELÁSTICA INTEGRADA, INSTALADO EM LOCAL COM NÍVEL ALTO DE INTERFERÊNCIAS (NÃO INCLUI FORNECIMENTO). AF_11/2017</v>
          </cell>
          <cell r="C241" t="str">
            <v>M</v>
          </cell>
          <cell r="D241">
            <v>11.72</v>
          </cell>
        </row>
        <row r="242">
          <cell r="A242">
            <v>97130</v>
          </cell>
          <cell r="B242" t="str">
            <v>ASSENTAMENTO DE TUBO DE PVC DEFOFO OU PRFV OU RPVC PARA REDE DE ÁGUA, DN 300 MM, JUNTA ELÁSTICA INTEGRADA, INSTALADO EM LOCAL COM NÍVEL ALTO DE INTERFERÊNCIAS (NÃO INCLUI FORNECIMENTO). AF_11/2017</v>
          </cell>
          <cell r="C242" t="str">
            <v>M</v>
          </cell>
          <cell r="D242">
            <v>13.91</v>
          </cell>
        </row>
        <row r="243">
          <cell r="A243">
            <v>97131</v>
          </cell>
          <cell r="B243" t="str">
            <v>ASSENTAMENTO DE TUBO DE PVC DEFOFO OU PRFV OU RPVC PARA REDE DE ÁGUA, DN 350 MM, JUNTA ELÁSTICA INTEGRADA, INSTALADO EM LOCAL COM NÍVEL ALTO DE INTERFERÊNCIAS (NÃO INCLUI FORNECIMENTO). AF_11/2017</v>
          </cell>
          <cell r="C243" t="str">
            <v>M</v>
          </cell>
          <cell r="D243">
            <v>16.09</v>
          </cell>
        </row>
        <row r="244">
          <cell r="A244">
            <v>97132</v>
          </cell>
          <cell r="B244" t="str">
            <v>ASSENTAMENTO DE TUBO DE PVC DEFOFO OU PRFV OU RPVC PARA REDE DE ÁGUA, DN 400 MM, JUNTA ELÁSTICA INTEGRADA, INSTALADO EM LOCAL COM NÍVEL ALTO DE INTERFERÊNCIAS (NÃO INCLUI FORNECIMENTO). AF_11/2017</v>
          </cell>
          <cell r="C244" t="str">
            <v>M</v>
          </cell>
          <cell r="D244">
            <v>18.27</v>
          </cell>
        </row>
        <row r="245">
          <cell r="A245">
            <v>97133</v>
          </cell>
          <cell r="B245" t="str">
            <v>ASSENTAMENTO DE TUBO DE PVC DEFOFO OU PRFV OU RPVC PARA REDE DE ÁGUA, DN 500 MM, JUNTA ELÁSTICA INTEGRADA, INSTALADO EM LOCAL COM NÍVEL ALTO DE INTERFERÊNCIAS (NÃO INCLUI FORNECIMENTO). AF_11/2017</v>
          </cell>
          <cell r="C245" t="str">
            <v>M</v>
          </cell>
          <cell r="D245">
            <v>22.67</v>
          </cell>
        </row>
        <row r="246">
          <cell r="A246">
            <v>97134</v>
          </cell>
          <cell r="B246" t="str">
            <v>ASSENTAMENTO DE TUBO DE PVC DEFOFO OU PRFV OU RPVC PARA REDE DE ÁGUA, DN 150 MM, JUNTA ELÁSTICA INTEGRADA, INSTALADO EM LOCAL COM NÍVEL BAIXO DE INTERFERÊNCIAS (NÃO INCLUI FORNECIMENTO). AF_11/2017</v>
          </cell>
          <cell r="C246" t="str">
            <v>M</v>
          </cell>
          <cell r="D246">
            <v>2.3199999999999998</v>
          </cell>
        </row>
        <row r="247">
          <cell r="A247">
            <v>97135</v>
          </cell>
          <cell r="B247" t="str">
            <v>ASSENTAMENTO DE TUBO DE PVC DEFOFO OU PRFV OU RPVC PARA REDE DE ÁGUA, DN 200 MM, JUNTA ELÁSTICA INTEGRADA, INSTALADO EM LOCAL COM NÍVEL BAIXO DE INTERFERÊNCIAS (NÃO INCLUI FORNECIMENTO). AF_11/2017</v>
          </cell>
          <cell r="C247" t="str">
            <v>M</v>
          </cell>
          <cell r="D247">
            <v>4.6500000000000004</v>
          </cell>
        </row>
        <row r="248">
          <cell r="A248">
            <v>97136</v>
          </cell>
          <cell r="B248" t="str">
            <v>ASSENTAMENTO DE TUBO DE PVC DEFOFO OU PRFV OU RPVC PARA REDE DE ÁGUA, DN 250 MM, JUNTA ELÁSTICA INTEGRADA, INSTALADO EM LOCAL COM NÍVEL BAIXO DE INTERFERÊNCIAS (NÃO INCLUI FORNECIMENTO). AF_11/2017</v>
          </cell>
          <cell r="C248" t="str">
            <v>M</v>
          </cell>
          <cell r="D248">
            <v>5.71</v>
          </cell>
        </row>
        <row r="249">
          <cell r="A249">
            <v>97137</v>
          </cell>
          <cell r="B249" t="str">
            <v>ASSENTAMENTO DE TUBO DE PVC DEFOFO OU PRFV OU RPVC PARA REDE DE ÁGUA, DN 300 MM, JUNTA ELÁSTICA INTEGRADA, INSTALADO EM LOCAL COM NÍVEL BAIXO DE INTERFERÊNCIAS (NÃO INCLUI FORNECIMENTO). AF_11/2017</v>
          </cell>
          <cell r="C249" t="str">
            <v>M</v>
          </cell>
          <cell r="D249">
            <v>6.8</v>
          </cell>
        </row>
        <row r="250">
          <cell r="A250">
            <v>97138</v>
          </cell>
          <cell r="B250" t="str">
            <v>ASSENTAMENTO DE TUBO DE PVC DEFOFO OU PRFV OU RPVC PARA REDE DE ÁGUA, DN 350 MM, JUNTA ELÁSTICA INTEGRADA, INSTALADO EM LOCAL COM NÍVEL BAIXO DE INTERFERÊNCIAS (NÃO INCLUI FORNECIMENTO). AF_11/2017</v>
          </cell>
          <cell r="C250" t="str">
            <v>M</v>
          </cell>
          <cell r="D250">
            <v>7.86</v>
          </cell>
        </row>
        <row r="251">
          <cell r="A251">
            <v>97139</v>
          </cell>
          <cell r="B251" t="str">
            <v>ASSENTAMENTO DE TUBO DE PVC DEFOFO OU PRFV OU RPVC PARA REDE DE ÁGUA, DN 400 MM, JUNTA ELÁSTICA INTEGRADA, INSTALADO EM LOCAL COM NÍVEL BAIXO DE INTERFERÊNCIAS (NÃO INCLUI FORNECIMENTO). AF_11/2017</v>
          </cell>
          <cell r="C251" t="str">
            <v>M</v>
          </cell>
          <cell r="D251">
            <v>8.93</v>
          </cell>
        </row>
        <row r="252">
          <cell r="A252">
            <v>97140</v>
          </cell>
          <cell r="B252" t="str">
            <v>ASSENTAMENTO DE TUBO DE PVC DEFOFO OU PRFV OU RPVC PARA REDE DE ÁGUA, DN 500 MM, JUNTA ELÁSTICA INTEGRADA, INSTALADO EM LOCAL COM NÍVEL BAIXO DE INTERFERÊNCIAS (NÃO INCLUI FORNECIMENTO). AF_11/2017</v>
          </cell>
          <cell r="C252" t="str">
            <v>M</v>
          </cell>
          <cell r="D252">
            <v>11.07</v>
          </cell>
        </row>
        <row r="253">
          <cell r="A253">
            <v>83520</v>
          </cell>
          <cell r="B253" t="str">
            <v>TE PVC PARA COLETOR ESGOTO, EB644, D=100MM, COM JUNTA ELASTICA.</v>
          </cell>
          <cell r="C253" t="str">
            <v>UN</v>
          </cell>
          <cell r="D253">
            <v>92.44</v>
          </cell>
        </row>
        <row r="254">
          <cell r="A254">
            <v>83531</v>
          </cell>
          <cell r="B254" t="str">
            <v>CURVA PARA REDE COLETOR ESGOTO, EB 644, 90GR, DN=200MM, COM JUNTA ELASTICA</v>
          </cell>
          <cell r="C254" t="str">
            <v>UN</v>
          </cell>
          <cell r="D254">
            <v>371.61</v>
          </cell>
        </row>
        <row r="255">
          <cell r="A255">
            <v>83535</v>
          </cell>
          <cell r="B255" t="str">
            <v>CURVA PVC PARA REDE COLETOR ESGOTO, EB-644, 45 GR, 200 MM, COM JUNTA ELASTICA.</v>
          </cell>
          <cell r="C255" t="str">
            <v>UN</v>
          </cell>
          <cell r="D255">
            <v>308.06</v>
          </cell>
        </row>
        <row r="256">
          <cell r="A256">
            <v>92235</v>
          </cell>
          <cell r="B256" t="str">
            <v>FECHAMENTO DE CONSTRUÇÃO TEMPORÁRIA EM CHAPA DE MADEIRA COMPENSADA E=10MM, COM REAPROVEITAMENTO DE 2X.</v>
          </cell>
          <cell r="C256" t="str">
            <v>M2</v>
          </cell>
          <cell r="D256">
            <v>69.28</v>
          </cell>
        </row>
        <row r="257">
          <cell r="A257">
            <v>93206</v>
          </cell>
          <cell r="B257" t="str">
            <v>EXECUÇÃO DE ESCRITÓRIO EM CANTEIRO DE OBRA EM ALVENARIA, NÃO INCLUSO MOBILIÁRIO E EQUIPAMENTOS. AF_02/2016</v>
          </cell>
          <cell r="C257" t="str">
            <v>M2</v>
          </cell>
          <cell r="D257">
            <v>908.43</v>
          </cell>
        </row>
        <row r="258">
          <cell r="A258">
            <v>93207</v>
          </cell>
          <cell r="B258" t="str">
            <v>EXECUÇÃO DE ESCRITÓRIO EM CANTEIRO DE OBRA EM CHAPA DE MADEIRA COMPENSADA, NÃO INCLUSO MOBILIÁRIO E EQUIPAMENTOS. AF_02/2016</v>
          </cell>
          <cell r="C258" t="str">
            <v>M2</v>
          </cell>
          <cell r="D258">
            <v>800.29</v>
          </cell>
        </row>
        <row r="259">
          <cell r="A259">
            <v>93208</v>
          </cell>
          <cell r="B259" t="str">
            <v>EXECUÇÃO DE ALMOXARIFADO EM CANTEIRO DE OBRA EM CHAPA DE MADEIRA COMPENSADA, INCLUSO PRATELEIRAS. AF_02/2016</v>
          </cell>
          <cell r="C259" t="str">
            <v>M2</v>
          </cell>
          <cell r="D259">
            <v>622.51</v>
          </cell>
        </row>
        <row r="260">
          <cell r="A260">
            <v>93209</v>
          </cell>
          <cell r="B260" t="str">
            <v>EXECUÇÃO DE ALMOXARIFADO EM CANTEIRO DE OBRA EM ALVENARIA, INCLUSO PRATELEIRAS. AF_02/2016</v>
          </cell>
          <cell r="C260" t="str">
            <v>M2</v>
          </cell>
          <cell r="D260">
            <v>728.13</v>
          </cell>
        </row>
        <row r="261">
          <cell r="A261">
            <v>93210</v>
          </cell>
          <cell r="B261" t="str">
            <v>EXECUÇÃO DE REFEITÓRIO EM CANTEIRO DE OBRA EM CHAPA DE MADEIRA COMPENSADA, NÃO INCLUSO MOBILIÁRIO E EQUIPAMENTOS. AF_02/2016</v>
          </cell>
          <cell r="C261" t="str">
            <v>M2</v>
          </cell>
          <cell r="D261">
            <v>423.58</v>
          </cell>
        </row>
        <row r="262">
          <cell r="A262">
            <v>93211</v>
          </cell>
          <cell r="B262" t="str">
            <v>EXECUÇÃO DE REFEITÓRIO EM CANTEIRO DE OBRA EM ALVENARIA, NÃO INCLUSO MOBILIÁRIO E EQUIPAMENTOS. AF_02/2016</v>
          </cell>
          <cell r="C262" t="str">
            <v>M2</v>
          </cell>
          <cell r="D262">
            <v>442.7</v>
          </cell>
        </row>
        <row r="263">
          <cell r="A263">
            <v>93212</v>
          </cell>
          <cell r="B263" t="str">
            <v>EXECUÇÃO DE SANITÁRIO E VESTIÁRIO EM CANTEIRO DE OBRA EM CHAPA DE MADEIRA COMPENSADA, NÃO INCLUSO MOBILIÁRIO. AF_02/2016</v>
          </cell>
          <cell r="C263" t="str">
            <v>M2</v>
          </cell>
          <cell r="D263">
            <v>738.16</v>
          </cell>
        </row>
        <row r="264">
          <cell r="A264">
            <v>93213</v>
          </cell>
          <cell r="B264" t="str">
            <v>EXECUÇÃO DE SANITÁRIO E VESTIÁRIO EM CANTEIRO DE OBRA EM ALVENARIA, NÃO INCLUSO MOBILIÁRIO. AF_02/2016</v>
          </cell>
          <cell r="C264" t="str">
            <v>M2</v>
          </cell>
          <cell r="D264">
            <v>819.42</v>
          </cell>
        </row>
        <row r="265">
          <cell r="A265">
            <v>93214</v>
          </cell>
          <cell r="B265" t="str">
            <v>EXECUÇÃO DE RESERVATÓRIO ELEVADO DE ÁGUA (1000 LITROS) EM CANTEIRO DE OBRA, APOIADO EM ESTRUTURA DE MADEIRA. AF_02/2016</v>
          </cell>
          <cell r="C265" t="str">
            <v>UN</v>
          </cell>
          <cell r="D265">
            <v>4410.46</v>
          </cell>
        </row>
        <row r="266">
          <cell r="A266">
            <v>93243</v>
          </cell>
          <cell r="B266" t="str">
            <v>EXECUÇÃO DE RESERVATÓRIO ELEVADO DE ÁGUA (2000 LITROS) EM CANTEIRO DE OBRA, APOIADO EM ESTRUTURA DE MADEIRA. AF_02/2016</v>
          </cell>
          <cell r="C266" t="str">
            <v>UN</v>
          </cell>
          <cell r="D266">
            <v>6571.97</v>
          </cell>
        </row>
        <row r="267">
          <cell r="A267">
            <v>93582</v>
          </cell>
          <cell r="B267" t="str">
            <v>EXECUÇÃO DE CENTRAL DE ARMADURA EM CANTEIRO DE OBRA, NÃO INCLUSO MOBILIÁRIO E EQUIPAMENTOS. AF_04/2016</v>
          </cell>
          <cell r="C267" t="str">
            <v>M2</v>
          </cell>
          <cell r="D267">
            <v>199.92</v>
          </cell>
        </row>
        <row r="268">
          <cell r="A268">
            <v>93583</v>
          </cell>
          <cell r="B268" t="str">
            <v>EXECUÇÃO DE CENTRAL DE FÔRMAS, PRODUÇÃO DE ARGAMASSA OU CONCRETO EM CANTEIRO DE OBRA, NÃO INCLUSO MOBILIÁRIO E EQUIPAMENTOS. AF_04/2016</v>
          </cell>
          <cell r="C268" t="str">
            <v>M2</v>
          </cell>
          <cell r="D268">
            <v>331.7</v>
          </cell>
        </row>
        <row r="269">
          <cell r="A269">
            <v>93584</v>
          </cell>
          <cell r="B269" t="str">
            <v>EXECUÇÃO DE DEPÓSITO EM CANTEIRO DE OBRA EM CHAPA DE MADEIRA COMPENSADA, NÃO INCLUSO MOBILIÁRIO. AF_04/2016</v>
          </cell>
          <cell r="C269" t="str">
            <v>M2</v>
          </cell>
          <cell r="D269">
            <v>640.70000000000005</v>
          </cell>
        </row>
        <row r="270">
          <cell r="A270">
            <v>93585</v>
          </cell>
          <cell r="B270" t="str">
            <v>EXECUÇÃO DE GUARITA EM CANTEIRO DE OBRA EM CHAPA DE MADEIRA COMPENSADA, NÃO INCLUSO MOBILIÁRIO. AF_04/2016</v>
          </cell>
          <cell r="C270" t="str">
            <v>M2</v>
          </cell>
          <cell r="D270">
            <v>832.21</v>
          </cell>
        </row>
        <row r="271">
          <cell r="A271">
            <v>98441</v>
          </cell>
          <cell r="B271" t="str">
            <v>PAREDE DE MADEIRA COMPENSADA PARA CONSTRUÇÃO TEMPORÁRIA EM CHAPA SIMPLES, EXTERNA, COM ÁREA LÍQUIDA MAIOR OU IGUAL A 6 M², SEM VÃO. AF_05/2018</v>
          </cell>
          <cell r="C271" t="str">
            <v>M2</v>
          </cell>
          <cell r="D271">
            <v>96.6</v>
          </cell>
        </row>
        <row r="272">
          <cell r="A272">
            <v>98442</v>
          </cell>
          <cell r="B272" t="str">
            <v>PAREDE DE MADEIRA COMPENSADA PARA CONSTRUÇÃO TEMPORÁRIA EM CHAPA SIMPLES, EXTERNA, COM ÁREA LÍQUIDA MENOR QUE 6 M², SEM VÃO. AF_05/2018</v>
          </cell>
          <cell r="C272" t="str">
            <v>M2</v>
          </cell>
          <cell r="D272">
            <v>99.93</v>
          </cell>
        </row>
        <row r="273">
          <cell r="A273">
            <v>98443</v>
          </cell>
          <cell r="B273" t="str">
            <v>PAREDE DE MADEIRA COMPENSADA PARA CONSTRUÇÃO TEMPORÁRIA EM CHAPA SIMPLES, INTERNA, COM ÁREA LÍQUIDA MAIOR OU IGUAL A 6 M², SEM VÃO. AF_05/2018</v>
          </cell>
          <cell r="C273" t="str">
            <v>M2</v>
          </cell>
          <cell r="D273">
            <v>81.45</v>
          </cell>
        </row>
        <row r="274">
          <cell r="A274">
            <v>98444</v>
          </cell>
          <cell r="B274" t="str">
            <v>PAREDE DE MADEIRA COMPENSADA PARA CONSTRUÇÃO TEMPORÁRIA EM CHAPA SIMPLES, INTERNA, COM ÁREA LÍQUIDA MENOR QUE 6 M², SEM VÃO. AF_05/2018</v>
          </cell>
          <cell r="C274" t="str">
            <v>M2</v>
          </cell>
          <cell r="D274">
            <v>83.82</v>
          </cell>
        </row>
        <row r="275">
          <cell r="A275">
            <v>98445</v>
          </cell>
          <cell r="B275" t="str">
            <v>PAREDE DE MADEIRA COMPENSADA PARA CONSTRUÇÃO TEMPORÁRIA EM CHAPA SIMPLES, EXTERNA, COM ÁREA LÍQUIDA MAIOR OU IGUAL A 6 M², COM VÃO. AF_05/2018</v>
          </cell>
          <cell r="C275" t="str">
            <v>M2</v>
          </cell>
          <cell r="D275">
            <v>117.1</v>
          </cell>
        </row>
        <row r="276">
          <cell r="A276">
            <v>98446</v>
          </cell>
          <cell r="B276" t="str">
            <v>PAREDE DE MADEIRA COMPENSADA PARA CONSTRUÇÃO TEMPORÁRIA EM CHAPA SIMPLES, EXTERNA, COM ÁREA LÍQUIDA MENOR QUE 6 M², COM VÃO. AF_05/2018</v>
          </cell>
          <cell r="C276" t="str">
            <v>M2</v>
          </cell>
          <cell r="D276">
            <v>154.04</v>
          </cell>
        </row>
        <row r="277">
          <cell r="A277">
            <v>98447</v>
          </cell>
          <cell r="B277" t="str">
            <v>PAREDE DE MADEIRA COMPENSADA PARA CONSTRUÇÃO TEMPORÁRIA EM CHAPA SIMPLES, INTERNA, COM ÁREA LÍQUIDA MAIOR OU IGUAL A 6 M², COM VÃO. AF_05/2018</v>
          </cell>
          <cell r="C277" t="str">
            <v>M2</v>
          </cell>
          <cell r="D277">
            <v>96.26</v>
          </cell>
        </row>
        <row r="278">
          <cell r="A278">
            <v>98448</v>
          </cell>
          <cell r="B278" t="str">
            <v>PAREDE DE MADEIRA COMPENSADA PARA CONSTRUÇÃO TEMPORÁRIA EM CHAPA SIMPLES, INTERNA, COM ÁREA LÍQUIDA MENOR QUE 6 M², COM VÃO. AF_05/2018</v>
          </cell>
          <cell r="C278" t="str">
            <v>M2</v>
          </cell>
          <cell r="D278">
            <v>124.11</v>
          </cell>
        </row>
        <row r="279">
          <cell r="A279">
            <v>98449</v>
          </cell>
          <cell r="B279" t="str">
            <v>PAREDE DE MADEIRA COMPENSADA PARA CONSTRUÇÃO TEMPORÁRIA EM CHAPA DUPLA, EXTERNA, COM ÁREA LÍQUIDA MAIOR OU IGUAL A 6 M², SEM VÃO. AF_05/2018</v>
          </cell>
          <cell r="C279" t="str">
            <v>M2</v>
          </cell>
          <cell r="D279">
            <v>122.23</v>
          </cell>
        </row>
        <row r="280">
          <cell r="A280">
            <v>98450</v>
          </cell>
          <cell r="B280" t="str">
            <v>PAREDE DE MADEIRA COMPENSADA PARA CONSTRUÇÃO TEMPORÁRIA EM CHAPA DUPLA, EXTERNA, COM ÁREA LÍQUIDA MENOR QUE 6 M², SEM VÃO. AF_05/2018</v>
          </cell>
          <cell r="C280" t="str">
            <v>M2</v>
          </cell>
          <cell r="D280">
            <v>127.1</v>
          </cell>
        </row>
        <row r="281">
          <cell r="A281">
            <v>98451</v>
          </cell>
          <cell r="B281" t="str">
            <v>PAREDE DE MADEIRA COMPENSADA PARA CONSTRUÇÃO TEMPORÁRIA EM CHAPA DUPLA, INTERNA, COM ÁREA LÍQUIDA MAIOR OU IGUAL A 6 M², SEM VÃO. AF_05/2018</v>
          </cell>
          <cell r="C281" t="str">
            <v>M2</v>
          </cell>
          <cell r="D281">
            <v>104.21</v>
          </cell>
        </row>
        <row r="282">
          <cell r="A282">
            <v>98452</v>
          </cell>
          <cell r="B282" t="str">
            <v>PAREDE DE MADEIRA COMPENSADA PARA CONSTRUÇÃO TEMPORÁRIA EM CHAPA DUPLA, INTERNA, COM ÁREA LÍQUIDA MENOR QUE 6 M², SEM VÃO. AF_05/2018</v>
          </cell>
          <cell r="C282" t="str">
            <v>M2</v>
          </cell>
          <cell r="D282">
            <v>107.16</v>
          </cell>
        </row>
        <row r="283">
          <cell r="A283">
            <v>98453</v>
          </cell>
          <cell r="B283" t="str">
            <v>PAREDE DE MADEIRA COMPENSADA PARA CONSTRUÇÃO TEMPORÁRIA EM CHAPA DUPLA, EXTERNA, COM ÁREA LÍQUIDA MAIOR OU IGUAL A QUE 6 M², COM VÃO. AF_05/2018</v>
          </cell>
          <cell r="C283" t="str">
            <v>M2</v>
          </cell>
          <cell r="D283">
            <v>148.38999999999999</v>
          </cell>
        </row>
        <row r="284">
          <cell r="A284">
            <v>98454</v>
          </cell>
          <cell r="B284" t="str">
            <v>PAREDE DE MADEIRA COMPENSADA PARA CONSTRUÇÃO TEMPORÁRIA EM CHAPA DUPLA, EXTERNA, COM ÁREA LÍQUIDA MENOR QUE 6 M², COM VÃO. AF_05/2018</v>
          </cell>
          <cell r="C284" t="str">
            <v>M2</v>
          </cell>
          <cell r="D284">
            <v>199.11</v>
          </cell>
        </row>
        <row r="285">
          <cell r="A285">
            <v>98455</v>
          </cell>
          <cell r="B285" t="str">
            <v>PAREDE DE MADEIRA COMPENSADA PARA CONSTRUÇÃO TEMPORÁRIA EM CHAPA DUPLA, INTERNA, COM ÁREA LÍQUIDA MAIOR OU IGUAL A 6 M², COM VÃO. AF_05/2018</v>
          </cell>
          <cell r="C285" t="str">
            <v>M2</v>
          </cell>
          <cell r="D285">
            <v>124.67</v>
          </cell>
        </row>
        <row r="286">
          <cell r="A286">
            <v>98456</v>
          </cell>
          <cell r="B286" t="str">
            <v>PAREDE DE MADEIRA COMPENSADA PARA CONSTRUÇÃO TEMPORÁRIA EM CHAPA DUPLA, INTERNA, COM ÁREA LÍQUIDA MENOR QUE 6 M², COM VÃO. AF_05/2018</v>
          </cell>
          <cell r="C286" t="str">
            <v>M2</v>
          </cell>
          <cell r="D286">
            <v>165.38</v>
          </cell>
        </row>
        <row r="287">
          <cell r="A287">
            <v>98458</v>
          </cell>
          <cell r="B287" t="str">
            <v>TAPUME COM COMPENSADO DE MADEIRA. AF_05/2018</v>
          </cell>
          <cell r="C287" t="str">
            <v>M2</v>
          </cell>
          <cell r="D287">
            <v>91.06</v>
          </cell>
        </row>
        <row r="288">
          <cell r="A288">
            <v>98459</v>
          </cell>
          <cell r="B288" t="str">
            <v>TAPUME COM TELHA METÁLICA. AF_05/2018</v>
          </cell>
          <cell r="C288" t="str">
            <v>M2</v>
          </cell>
          <cell r="D288">
            <v>69.02</v>
          </cell>
        </row>
        <row r="289">
          <cell r="A289">
            <v>98460</v>
          </cell>
          <cell r="B289" t="str">
            <v>PISO PARA CONSTRUÇÃO TEMPORÁRIA EM MADEIRA, SEM REAPROVEITAMENTO. AF_05/2018</v>
          </cell>
          <cell r="C289" t="str">
            <v>M2</v>
          </cell>
          <cell r="D289">
            <v>71.59</v>
          </cell>
        </row>
        <row r="290">
          <cell r="A290">
            <v>98461</v>
          </cell>
          <cell r="B290" t="str">
            <v>ESTRUTURA DE MADEIRA PROVISÓRIA PARA SUPORTE DE CAIXA DÁGUA ELEVADA DE 1000 LITROS. AF_05/2018</v>
          </cell>
          <cell r="C290" t="str">
            <v>UN</v>
          </cell>
          <cell r="D290">
            <v>3833.08</v>
          </cell>
        </row>
        <row r="291">
          <cell r="A291">
            <v>98462</v>
          </cell>
          <cell r="B291" t="str">
            <v>ESTRUTURA DE MADEIRA PROVISÓRIA PARA SUPORTE DE CAIXA DÁGUA ELEVADA DE 3000 LITROS. AF_05/2018</v>
          </cell>
          <cell r="C291" t="str">
            <v>UN</v>
          </cell>
          <cell r="D291">
            <v>5618.19</v>
          </cell>
        </row>
        <row r="292">
          <cell r="A292" t="str">
            <v>74209/1</v>
          </cell>
          <cell r="B292" t="str">
            <v>PLACA DE OBRA EM CHAPA DE ACO GALVANIZADO</v>
          </cell>
          <cell r="C292" t="str">
            <v>M2</v>
          </cell>
          <cell r="D292">
            <v>333.02</v>
          </cell>
        </row>
        <row r="293">
          <cell r="A293">
            <v>5631</v>
          </cell>
          <cell r="B293" t="str">
            <v>ESCAVADEIRA HIDRÁULICA SOBRE ESTEIRAS, CAÇAMBA 0,80 M3, PESO OPERACIONAL 17 T, POTENCIA BRUTA 111 HP - CHP DIURNO. AF_06/2014</v>
          </cell>
          <cell r="C293" t="str">
            <v>CHP</v>
          </cell>
          <cell r="D293">
            <v>137.88999999999999</v>
          </cell>
        </row>
        <row r="294">
          <cell r="A294">
            <v>5678</v>
          </cell>
          <cell r="B294" t="str">
            <v>RETROESCAVADEIRA SOBRE RODAS COM CARREGADEIRA, TRAÇÃO 4X4, POTÊNCIA LÍQ. 88 HP, CAÇAMBA CARREG. CAP. MÍN. 1 M3, CAÇAMBA RETRO CAP. 0,26 M3, PESO OPERACIONAL MÍN. 6.674 KG, PROFUNDIDADE ESCAVAÇÃO MÁX. 4,37 M - CHP DIURNO. AF_06/2014</v>
          </cell>
          <cell r="C294" t="str">
            <v>CHP</v>
          </cell>
          <cell r="D294">
            <v>105.24</v>
          </cell>
        </row>
        <row r="295">
          <cell r="A295">
            <v>5680</v>
          </cell>
          <cell r="B295" t="str">
            <v>RETROESCAVADEIRA SOBRE RODAS COM CARREGADEIRA, TRAÇÃO 4X2, POTÊNCIA LÍQ. 79 HP, CAÇAMBA CARREG. CAP. MÍN. 1 M3, CAÇAMBA RETRO CAP. 0,20 M3, PESO OPERACIONAL MÍN. 6.570 KG, PROFUNDIDADE ESCAVAÇÃO MÁX. 4,37 M - CHP DIURNO. AF_06/2014</v>
          </cell>
          <cell r="C295" t="str">
            <v>CHP</v>
          </cell>
          <cell r="D295">
            <v>98.23</v>
          </cell>
        </row>
        <row r="296">
          <cell r="A296">
            <v>5684</v>
          </cell>
          <cell r="B296" t="str">
            <v>ROLO COMPACTADOR VIBRATÓRIO DE UM CILINDRO AÇO LISO, POTÊNCIA 80 HP, PESO OPERACIONAL MÁXIMO 8,1 T, IMPACTO DINÂMICO 16,15 / 9,5 T, LARGURA DE TRABALHO 1,68 M - CHP DIURNO. AF_06/2014</v>
          </cell>
          <cell r="C296" t="str">
            <v>CHP</v>
          </cell>
          <cell r="D296">
            <v>102.52</v>
          </cell>
        </row>
        <row r="297">
          <cell r="A297">
            <v>5689</v>
          </cell>
          <cell r="B297" t="str">
            <v>GRADE DE DISCO CONTROLE REMOTO REBOCÁVEL, COM 24 DISCOS 24 X 6 MM COM PNEUS PARA TRANSPORTE - CHP DIURNO. AF_06/2014</v>
          </cell>
          <cell r="C297" t="str">
            <v>CHP</v>
          </cell>
          <cell r="D297">
            <v>3.78</v>
          </cell>
        </row>
        <row r="298">
          <cell r="A298">
            <v>5795</v>
          </cell>
          <cell r="B298" t="str">
            <v>MARTELETE OU ROMPEDOR PNEUMÁTICO MANUAL, 28 KG, COM SILENCIADOR - CHP DIURNO. AF_07/2016</v>
          </cell>
          <cell r="C298" t="str">
            <v>CHP</v>
          </cell>
          <cell r="D298">
            <v>27.13</v>
          </cell>
        </row>
        <row r="299">
          <cell r="A299">
            <v>5811</v>
          </cell>
          <cell r="B299" t="str">
            <v>CAMINHÃO BASCULANTE 6 M3, PESO BRUTO TOTAL 16.000 KG, CARGA ÚTIL MÁXIMA 13.071 KG, DISTÂNCIA ENTRE EIXOS 4,80 M, POTÊNCIA 230 CV INCLUSIVE CAÇAMBA METÁLICA - CHP DIURNO. AF_06/2014</v>
          </cell>
          <cell r="C299" t="str">
            <v>CHP</v>
          </cell>
          <cell r="D299">
            <v>165.6</v>
          </cell>
        </row>
        <row r="300">
          <cell r="A300">
            <v>5823</v>
          </cell>
          <cell r="B300" t="str">
            <v>USINA DE CONCRETO FIXA, CAPACIDADE NOMINAL DE 90 A 120 M3/H, SEM SILO - CHP DIURNO. AF_07/2016</v>
          </cell>
          <cell r="C300" t="str">
            <v>CHP</v>
          </cell>
          <cell r="D300">
            <v>200.43</v>
          </cell>
        </row>
        <row r="301">
          <cell r="A301">
            <v>5824</v>
          </cell>
          <cell r="B301" t="str">
            <v>CAMINHÃO TOCO, PBT 16.000 KG, CARGA ÚTIL MÁX. 10.685 KG, DIST. ENTRE EIXOS 4,8 M, POTÊNCIA 189 CV, INCLUSIVE CARROCERIA FIXA ABERTA DE MADEIRA P/ TRANSPORTE GERAL DE CARGA SECA, DIMEN. APROX. 2,5 X 7,00 X 0,50 M - CHP DIURNO. AF_06/2014</v>
          </cell>
          <cell r="C301" t="str">
            <v>CHP</v>
          </cell>
          <cell r="D301">
            <v>134.44999999999999</v>
          </cell>
        </row>
        <row r="302">
          <cell r="A302">
            <v>5835</v>
          </cell>
          <cell r="B302" t="str">
            <v>VIBROACABADORA DE ASFALTO SOBRE ESTEIRAS, LARGURA DE PAVIMENTAÇÃO 1,90 M A 5,30 M, POTÊNCIA 105 HP CAPACIDADE 450 T/H - CHP DIURNO. AF_11/2014</v>
          </cell>
          <cell r="C302" t="str">
            <v>CHP</v>
          </cell>
          <cell r="D302">
            <v>254.33</v>
          </cell>
        </row>
        <row r="303">
          <cell r="A303">
            <v>5839</v>
          </cell>
          <cell r="B303" t="str">
            <v>VASSOURA MECÂNICA REBOCÁVEL COM ESCOVA CILÍNDRICA, LARGURA ÚTIL DE VARRIMENTO DE 2,44 M - CHP DIURNO. AF_06/2014</v>
          </cell>
          <cell r="C303" t="str">
            <v>CHP</v>
          </cell>
          <cell r="D303">
            <v>5.59</v>
          </cell>
        </row>
        <row r="304">
          <cell r="A304">
            <v>5843</v>
          </cell>
          <cell r="B304" t="str">
            <v>TRATOR DE PNEUS, POTÊNCIA 122 CV, TRAÇÃO 4X4, PESO COM LASTRO DE 4.510 KG - CHP DIURNO. AF_06/2014</v>
          </cell>
          <cell r="C304" t="str">
            <v>CHP</v>
          </cell>
          <cell r="D304">
            <v>104.18</v>
          </cell>
        </row>
        <row r="305">
          <cell r="A305">
            <v>5847</v>
          </cell>
          <cell r="B305" t="str">
            <v>TRATOR DE ESTEIRAS, POTÊNCIA 170 HP, PESO OPERACIONAL 19 T, CAÇAMBA 5,2 M3 - CHP DIURNO. AF_06/2014</v>
          </cell>
          <cell r="C305" t="str">
            <v>CHP</v>
          </cell>
          <cell r="D305">
            <v>170.05</v>
          </cell>
        </row>
        <row r="306">
          <cell r="A306">
            <v>5851</v>
          </cell>
          <cell r="B306" t="str">
            <v>TRATOR DE ESTEIRAS, POTÊNCIA 150 HP, PESO OPERACIONAL 16,7 T, COM RODA MOTRIZ ELEVADA E LÂMINA 3,18 M3 - CHP DIURNO. AF_06/2014</v>
          </cell>
          <cell r="C306" t="str">
            <v>CHP</v>
          </cell>
          <cell r="D306">
            <v>160.96</v>
          </cell>
        </row>
        <row r="307">
          <cell r="A307">
            <v>5855</v>
          </cell>
          <cell r="B307" t="str">
            <v>TRATOR DE ESTEIRAS, POTÊNCIA 347 HP, PESO OPERACIONAL 38,5 T, COM LÂMINA 8,70 M3 - CHP DIURNO. AF_06/2014</v>
          </cell>
          <cell r="C307" t="str">
            <v>CHP</v>
          </cell>
          <cell r="D307">
            <v>397.46</v>
          </cell>
        </row>
        <row r="308">
          <cell r="A308">
            <v>5863</v>
          </cell>
          <cell r="B308" t="str">
            <v>ROLO COMPACTADOR VIBRATÓRIO REBOCÁVEL, CILINDRO DE AÇO LISO, POTÊNCIA DE TRAÇÃO DE 65 CV, PESO 4,7 T, IMPACTO DINÂMICO 18,3 T, LARGURA DE TRABALHO 1,67 M - CHP DIURNO. AF_02/2016</v>
          </cell>
          <cell r="C308" t="str">
            <v>CHP</v>
          </cell>
          <cell r="D308">
            <v>11.77</v>
          </cell>
        </row>
        <row r="309">
          <cell r="A309">
            <v>5867</v>
          </cell>
          <cell r="B309" t="str">
            <v>ROLO COMPACTADOR VIBRATÓRIO TANDEM AÇO LISO, POTÊNCIA 58 HP, PESO SEM/COM LASTRO 6,5 / 9,4 T, LARGURA DE TRABALHO 1,2 M - CHP DIURNO. AF_06/2014</v>
          </cell>
          <cell r="C309" t="str">
            <v>CHP</v>
          </cell>
          <cell r="D309">
            <v>101.02</v>
          </cell>
        </row>
        <row r="310">
          <cell r="A310">
            <v>5875</v>
          </cell>
          <cell r="B310" t="str">
            <v>RETROESCAVADEIRA SOBRE RODAS COM CARREGADEIRA, TRAÇÃO 4X4, POTÊNCIA LÍQ. 72 HP, CAÇAMBA CARREG. CAP. MÍN. 0,79 M3, CAÇAMBA RETRO CAP. 0,18 M3, PESO OPERACIONAL MÍN. 7.140 KG, PROFUNDIDADE ESCAVAÇÃO MÁX. 4,50 M - CHP DIURNO. AF_06/2014</v>
          </cell>
          <cell r="C310" t="str">
            <v>CHP</v>
          </cell>
          <cell r="D310">
            <v>97.45</v>
          </cell>
        </row>
        <row r="311">
          <cell r="A311">
            <v>5879</v>
          </cell>
          <cell r="B311" t="str">
            <v>ROLO COMPACTADOR VIBRATÓRIO PÉ DE CARNEIRO, OPERADO POR CONTROLE REMOTO, POTÊNCIA 12,5 KW, PESO OPERACIONAL 1,675 T, LARGURA DE TRABALHO 0,85 M - CHP DIURNO. AF_02/2016</v>
          </cell>
          <cell r="C311" t="str">
            <v>CHP</v>
          </cell>
          <cell r="D311">
            <v>86.92</v>
          </cell>
        </row>
        <row r="312">
          <cell r="A312">
            <v>5882</v>
          </cell>
          <cell r="B312" t="str">
            <v>USINA DE LAMA ASFÁLTICA, PROD 30 A 50 T/H, SILO DE AGREGADO 7 M3, RESERVATÓRIOS PARA EMULSÃO E ÁGUA DE 2,3 M3 CADA, MISTURADOR TIPO PUG MILL A SER MONTADO SOBRE CAMINHÃO - CHP DIURNO. AF_10/2014</v>
          </cell>
          <cell r="C312" t="str">
            <v>CHP</v>
          </cell>
          <cell r="D312">
            <v>84.28</v>
          </cell>
        </row>
        <row r="313">
          <cell r="A313">
            <v>5890</v>
          </cell>
          <cell r="B313" t="str">
            <v>CAMINHÃO TOCO, PESO BRUTO TOTAL 14.300 KG, CARGA ÚTIL MÁXIMA 9590 KG, DISTÂNCIA ENTRE EIXOS 4,76 M, POTÊNCIA 185 CV (NÃO INCLUI CARROCERIA) - CHP DIURNO. AF_06/2014</v>
          </cell>
          <cell r="C313" t="str">
            <v>CHP</v>
          </cell>
          <cell r="D313">
            <v>134.19</v>
          </cell>
        </row>
        <row r="314">
          <cell r="A314">
            <v>5894</v>
          </cell>
          <cell r="B314" t="str">
            <v>CAMINHÃO TOCO, PESO BRUTO TOTAL 16.000 KG, CARGA ÚTIL MÁXIMA DE 10.685 KG, DISTÂNCIA ENTRE EIXOS 4,80 M, POTÊNCIA 189 CV EXCLUSIVE CARROCERIA - CHP DIURNO. AF_06/2014</v>
          </cell>
          <cell r="C314" t="str">
            <v>CHP</v>
          </cell>
          <cell r="D314">
            <v>132.34</v>
          </cell>
        </row>
        <row r="315">
          <cell r="A315">
            <v>5901</v>
          </cell>
          <cell r="B315" t="str">
            <v>CAMINHÃO PIPA 10.000 L TRUCADO, PESO BRUTO TOTAL 23.000 KG, CARGA ÚTIL MÁXIMA 15.935 KG, DISTÂNCIA ENTRE EIXOS 4,8 M, POTÊNCIA 230 CV, INCLUSIVE TANQUE DE AÇO PARA TRANSPORTE DE ÁGUA - CHP DIURNO. AF_06/2014</v>
          </cell>
          <cell r="C315" t="str">
            <v>CHP</v>
          </cell>
          <cell r="D315">
            <v>166.68</v>
          </cell>
        </row>
        <row r="316">
          <cell r="A316">
            <v>5909</v>
          </cell>
          <cell r="B316" t="str">
            <v>ESPARGIDOR DE ASFALTO PRESSURIZADO COM TANQUE DE 2500 L, REBOCÁVEL COM MOTOR A GASOLINA POTÊNCIA 3,4 HP - CHP DIURNO. AF_07/2014</v>
          </cell>
          <cell r="C316" t="str">
            <v>CHP</v>
          </cell>
          <cell r="D316">
            <v>28.91</v>
          </cell>
        </row>
        <row r="317">
          <cell r="A317">
            <v>5921</v>
          </cell>
          <cell r="B317" t="str">
            <v>GRADE DE DISCO REBOCÁVEL COM 20 DISCOS 24" X 6 MM COM PNEUS PARA TRANSPORTE - CHP DIURNO. AF_06/2014</v>
          </cell>
          <cell r="C317" t="str">
            <v>CHP</v>
          </cell>
          <cell r="D317">
            <v>2.96</v>
          </cell>
        </row>
        <row r="318">
          <cell r="A318">
            <v>5928</v>
          </cell>
          <cell r="B318" t="str">
            <v>GUINDAUTO HIDRÁULICO, CAPACIDADE MÁXIMA DE CARGA 6200 KG, MOMENTO MÁXIMO DE CARGA 11,7 TM, ALCANCE MÁXIMO HORIZONTAL 9,70 M, INCLUSIVE CAMINHÃO TOCO PBT 16.000 KG, POTÊNCIA DE 189 CV - CHP DIURNO. AF_06/2014</v>
          </cell>
          <cell r="C318" t="str">
            <v>CHP</v>
          </cell>
          <cell r="D318">
            <v>135.38</v>
          </cell>
        </row>
        <row r="319">
          <cell r="A319">
            <v>5932</v>
          </cell>
          <cell r="B319" t="str">
            <v>MOTONIVELADORA POTÊNCIA BÁSICA LÍQUIDA (PRIMEIRA MARCHA) 125 HP, PESO BRUTO 13032 KG, LARGURA DA LÂMINA DE 3,7 M - CHP DIURNO. AF_06/2014</v>
          </cell>
          <cell r="C319" t="str">
            <v>CHP</v>
          </cell>
          <cell r="D319">
            <v>165.52</v>
          </cell>
        </row>
        <row r="320">
          <cell r="A320">
            <v>5940</v>
          </cell>
          <cell r="B320" t="str">
            <v>PÁ CARREGADEIRA SOBRE RODAS, POTÊNCIA LÍQUIDA 128 HP, CAPACIDADE DA CAÇAMBA 1,7 A 2,8 M3, PESO OPERACIONAL 11632 KG - CHP DIURNO. AF_06/2014</v>
          </cell>
          <cell r="C320" t="str">
            <v>CHP</v>
          </cell>
          <cell r="D320">
            <v>139.80000000000001</v>
          </cell>
        </row>
        <row r="321">
          <cell r="A321">
            <v>5944</v>
          </cell>
          <cell r="B321" t="str">
            <v>PÁ CARREGADEIRA SOBRE RODAS, POTÊNCIA 197 HP, CAPACIDADE DA CAÇAMBA 2,5 A 3,5 M3, PESO OPERACIONAL 18338 KG - CHP DIURNO. AF_06/2014</v>
          </cell>
          <cell r="C321" t="str">
            <v>CHP</v>
          </cell>
          <cell r="D321">
            <v>192.48</v>
          </cell>
        </row>
        <row r="322">
          <cell r="A322">
            <v>5953</v>
          </cell>
          <cell r="B322" t="str">
            <v>COMPRESSOR DE AR REBOCÁVEL, VAZÃO 189 PCM, PRESSÃO EFETIVA DE TRABALHO 102 PSI, MOTOR DIESEL, POTÊNCIA 63 CV - CHP DIURNO. AF_06/2015</v>
          </cell>
          <cell r="C322" t="str">
            <v>CHP</v>
          </cell>
          <cell r="D322">
            <v>35.25</v>
          </cell>
        </row>
        <row r="323">
          <cell r="A323">
            <v>6259</v>
          </cell>
          <cell r="B323" t="str">
            <v>CAMINHÃO PIPA 6.000 L, PESO BRUTO TOTAL 13.000 KG, DISTÂNCIA ENTRE EIXOS 4,80 M, POTÊNCIA 189 CV INCLUSIVE TANQUE DE AÇO PARA TRANSPORTE DE ÁGUA, CAPACIDADE 6 M3 - CHP DIURNO. AF_06/2014</v>
          </cell>
          <cell r="C323" t="str">
            <v>CHP</v>
          </cell>
          <cell r="D323">
            <v>139.85</v>
          </cell>
        </row>
        <row r="324">
          <cell r="A324">
            <v>6879</v>
          </cell>
          <cell r="B324" t="str">
            <v>ROLO COMPACTADOR DE PNEUS ESTÁTICO, PRESSÃO VARIÁVEL, POTÊNCIA 111 HP, PESO SEM/COM LASTRO 9,5 / 26 T, LARGURA DE TRABALHO 1,90 M - CHP DIURNO. AF_07/2014</v>
          </cell>
          <cell r="C324" t="str">
            <v>CHP</v>
          </cell>
          <cell r="D324">
            <v>139.15</v>
          </cell>
        </row>
        <row r="325">
          <cell r="A325">
            <v>7030</v>
          </cell>
          <cell r="B325" t="str">
            <v>TANQUE DE ASFALTO ESTACIONÁRIO COM SERPENTINA, CAPACIDADE 30.000 L - CHP DIURNO. AF_06/2014</v>
          </cell>
          <cell r="C325" t="str">
            <v>CHP</v>
          </cell>
          <cell r="D325">
            <v>160.44999999999999</v>
          </cell>
        </row>
        <row r="326">
          <cell r="A326">
            <v>7042</v>
          </cell>
          <cell r="B326" t="str">
            <v>MOTOBOMBA TRASH (PARA ÁGUA SUJA) AUTO ESCORVANTE, MOTOR GASOLINA DE 6,41 HP, DIÂMETROS DE SUCÇÃO X RECALQUE: 3" X 3", HM/Q = 10 MCA / 60 M3/H A 23 MCA / 0 M3/H - CHP DIURNO. AF_10/2014</v>
          </cell>
          <cell r="C326" t="str">
            <v>CHP</v>
          </cell>
          <cell r="D326">
            <v>5.0199999999999996</v>
          </cell>
        </row>
        <row r="327">
          <cell r="A327">
            <v>7049</v>
          </cell>
          <cell r="B327" t="str">
            <v>ROLO COMPACTADOR PE DE CARNEIRO VIBRATORIO, POTENCIA 125 HP, PESO OPERACIONAL SEM/COM LASTRO 11,95 / 13,30 T, IMPACTO DINAMICO 38,5 / 22,5 T, LARGURA DE TRABALHO 2,15 M - CHP DIURNO. AF_06/2014</v>
          </cell>
          <cell r="C327" t="str">
            <v>CHP</v>
          </cell>
          <cell r="D327">
            <v>138.88</v>
          </cell>
        </row>
        <row r="328">
          <cell r="A328">
            <v>67826</v>
          </cell>
          <cell r="B328" t="str">
            <v>CAMINHÃO BASCULANTE 6 M3 TOCO, PESO BRUTO TOTAL 16.000 KG, CARGA ÚTIL MÁXIMA 11.130 KG, DISTÂNCIA ENTRE EIXOS 5,36 M, POTÊNCIA 185 CV, INCLUSIVE CAÇAMBA METÁLICA - CHP DIURNO. AF_06/2014</v>
          </cell>
          <cell r="C328" t="str">
            <v>CHP</v>
          </cell>
          <cell r="D328">
            <v>143.08000000000001</v>
          </cell>
        </row>
        <row r="329">
          <cell r="A329">
            <v>73417</v>
          </cell>
          <cell r="B329" t="str">
            <v>GRUPO GERADOR ESTACIONÁRIO, MOTOR DIESEL POTÊNCIA 170 KVA - CHP DIURNO. AF_02/2016</v>
          </cell>
          <cell r="C329" t="str">
            <v>CHP</v>
          </cell>
          <cell r="D329">
            <v>107.05</v>
          </cell>
        </row>
        <row r="330">
          <cell r="A330">
            <v>73436</v>
          </cell>
          <cell r="B330" t="str">
            <v>ROLO COMPACTADOR VIBRATÓRIO PÉ DE CARNEIRO PARA SOLOS, POTÊNCIA 80 HP, PESO OPERACIONAL SEM/COM LASTRO 7,4 / 8,8 T, LARGURA DE TRABALHO 1,68 M - CHP DIURNO. AF_02/2016</v>
          </cell>
          <cell r="C330" t="str">
            <v>CHP</v>
          </cell>
          <cell r="D330">
            <v>155.52000000000001</v>
          </cell>
        </row>
        <row r="331">
          <cell r="A331">
            <v>73467</v>
          </cell>
          <cell r="B331" t="str">
            <v>CAMINHÃO TOCO, PBT 14.300 KG, CARGA ÚTIL MÁX. 9.710 KG, DIST. ENTRE EIXOS 3,56 M, POTÊNCIA 185 CV, INCLUSIVE CARROCERIA FIXA ABERTA DE MADEIRA P/ TRANSPORTE GERAL DE CARGA SECA, DIMEN. APROX. 2,50 X 6,50 X 0,50 M - CHP DIURNO. AF_06/2014</v>
          </cell>
          <cell r="C331" t="str">
            <v>CHP</v>
          </cell>
          <cell r="D331">
            <v>136.58000000000001</v>
          </cell>
        </row>
        <row r="332">
          <cell r="A332">
            <v>73536</v>
          </cell>
          <cell r="B332" t="str">
            <v>MOTOBOMBA CENTRÍFUGA, MOTOR A GASOLINA, POTÊNCIA 5,42 HP, BOCAIS 1 1/2" X 1", DIÂMETRO ROTOR 143 MM HM/Q = 6 MCA / 16,8 M3/H A 38 MCA / 6,6 M3/H - CHP DIURNO. AF_06/2014</v>
          </cell>
          <cell r="C332" t="str">
            <v>CHP</v>
          </cell>
          <cell r="D332">
            <v>4.22</v>
          </cell>
        </row>
        <row r="333">
          <cell r="A333">
            <v>83362</v>
          </cell>
          <cell r="B333" t="str">
            <v>ESPARGIDOR DE ASFALTO PRESSURIZADO, TANQUE 6 M3 COM ISOLAÇÃO TÉRMICA, AQUECIDO COM 2 MAÇARICOS, COM BARRA ESPARGIDORA 3,60 M, MONTADO SOBRE CAMINHÃO  TOCO, PBT 14.300 KG, POTÊNCIA 185 CV - CHP DIURNO. AF_08/2015</v>
          </cell>
          <cell r="C333" t="str">
            <v>CHP</v>
          </cell>
          <cell r="D333">
            <v>172.16</v>
          </cell>
        </row>
        <row r="334">
          <cell r="A334">
            <v>83765</v>
          </cell>
          <cell r="B334" t="str">
            <v>GRUPO DE SOLDAGEM COM GERADOR A DIESEL 60 CV PARA SOLDA ELÉTRICA, SOBRE 04 RODAS, COM MOTOR 4 CILINDROS 600 A - CHP DIURNO. AF_02/2016</v>
          </cell>
          <cell r="C334" t="str">
            <v>CHP</v>
          </cell>
          <cell r="D334">
            <v>78.94</v>
          </cell>
        </row>
        <row r="335">
          <cell r="A335">
            <v>87445</v>
          </cell>
          <cell r="B335" t="str">
            <v>BETONEIRA CAPACIDADE NOMINAL 400 L, CAPACIDADE DE MISTURA 310 L, MOTOR A DIESEL POTÊNCIA 5,0 HP, SEM CARREGADOR - CHP DIURNO. AF_06/2014</v>
          </cell>
          <cell r="C335" t="str">
            <v>CHP</v>
          </cell>
          <cell r="D335">
            <v>3.12</v>
          </cell>
        </row>
        <row r="336">
          <cell r="A336">
            <v>88386</v>
          </cell>
          <cell r="B336" t="str">
            <v>MISTURADOR DE ARGAMASSA, EIXO HORIZONTAL, CAPACIDADE DE MISTURA 300 KG, MOTOR ELÉTRICO POTÊNCIA 5 CV - CHP DIURNO. AF_06/2014</v>
          </cell>
          <cell r="C336" t="str">
            <v>CHP</v>
          </cell>
          <cell r="D336">
            <v>3.62</v>
          </cell>
        </row>
        <row r="337">
          <cell r="A337">
            <v>88393</v>
          </cell>
          <cell r="B337" t="str">
            <v>MISTURADOR DE ARGAMASSA, EIXO HORIZONTAL, CAPACIDADE DE MISTURA 600 KG, MOTOR ELÉTRICO POTÊNCIA 7,5 CV - CHP DIURNO. AF_06/2014</v>
          </cell>
          <cell r="C337" t="str">
            <v>CHP</v>
          </cell>
          <cell r="D337">
            <v>4.91</v>
          </cell>
        </row>
        <row r="338">
          <cell r="A338">
            <v>88399</v>
          </cell>
          <cell r="B338" t="str">
            <v>MISTURADOR DE ARGAMASSA, EIXO HORIZONTAL, CAPACIDADE DE MISTURA 160 KG, MOTOR ELÉTRICO POTÊNCIA 3 CV - CHP DIURNO. AF_06/2014</v>
          </cell>
          <cell r="C338" t="str">
            <v>CHP</v>
          </cell>
          <cell r="D338">
            <v>2.76</v>
          </cell>
        </row>
        <row r="339">
          <cell r="A339">
            <v>88418</v>
          </cell>
          <cell r="B339" t="str">
            <v>PROJETOR DE ARGAMASSA, CAPACIDADE DE PROJEÇÃO 1,5 M3/H, ALCANCE DE 30 ATÉ 60 M, MOTOR ELÉTRICO POTÊNCIA 7,5 HP - CHP DIURNO. AF_06/2014</v>
          </cell>
          <cell r="C339" t="str">
            <v>CHP</v>
          </cell>
          <cell r="D339">
            <v>12.89</v>
          </cell>
        </row>
        <row r="340">
          <cell r="A340">
            <v>88433</v>
          </cell>
          <cell r="B340" t="str">
            <v>PROJETOR DE ARGAMASSA, CAPACIDADE DE PROJEÇÃO 2 M3/H, ALCANCE ATÉ 50 M, MOTOR ELÉTRICO POTÊNCIA 7,5 HP - CHP DIURNO. AF_06/2014</v>
          </cell>
          <cell r="C340" t="str">
            <v>CHP</v>
          </cell>
          <cell r="D340">
            <v>16.14</v>
          </cell>
        </row>
        <row r="341">
          <cell r="A341">
            <v>88830</v>
          </cell>
          <cell r="B341" t="str">
            <v>BETONEIRA CAPACIDADE NOMINAL DE 400 L, CAPACIDADE DE MISTURA 280 L, MOTOR ELÉTRICO TRIFÁSICO POTÊNCIA DE 2 CV, SEM CARREGADOR - CHP DIURNO. AF_10/2014</v>
          </cell>
          <cell r="C341" t="str">
            <v>CHP</v>
          </cell>
          <cell r="D341">
            <v>1.31</v>
          </cell>
        </row>
        <row r="342">
          <cell r="A342">
            <v>88843</v>
          </cell>
          <cell r="B342" t="str">
            <v>TRATOR DE ESTEIRAS, POTÊNCIA 125 HP, PESO OPERACIONAL 12,9 T, COM LÂMINA 2,7 M3 - CHP DIURNO. AF_10/2014</v>
          </cell>
          <cell r="C342" t="str">
            <v>CHP</v>
          </cell>
          <cell r="D342">
            <v>137.03</v>
          </cell>
        </row>
        <row r="343">
          <cell r="A343">
            <v>88907</v>
          </cell>
          <cell r="B343" t="str">
            <v>ESCAVADEIRA HIDRÁULICA SOBRE ESTEIRAS, CAÇAMBA 1,20 M3, PESO OPERACIONAL 21 T, POTÊNCIA BRUTA 155 HP - CHP DIURNO. AF_06/2014</v>
          </cell>
          <cell r="C343" t="str">
            <v>CHP</v>
          </cell>
          <cell r="D343">
            <v>165.09</v>
          </cell>
        </row>
        <row r="344">
          <cell r="A344">
            <v>89021</v>
          </cell>
          <cell r="B344" t="str">
            <v>BOMBA SUBMERSÍVEL ELÉTRICA TRIFÁSICA, POTÊNCIA 2,96 HP, Ø ROTOR 144 MM SEMI-ABERTO, BOCAL DE SAÍDA Ø 2, HM/Q = 2 MCA / 38,8 M3/H A 28 MCA / 5 M3/H - CHP DIURNO. AF_06/2014</v>
          </cell>
          <cell r="C344" t="str">
            <v>CHP</v>
          </cell>
          <cell r="D344">
            <v>1.57</v>
          </cell>
        </row>
        <row r="345">
          <cell r="A345">
            <v>89028</v>
          </cell>
          <cell r="B345" t="str">
            <v>TANQUE DE ASFALTO ESTACIONÁRIO COM MAÇARICO, CAPACIDADE 20.000 L - CHP DIURNO. AF_06/2014</v>
          </cell>
          <cell r="C345" t="str">
            <v>CHP</v>
          </cell>
          <cell r="D345">
            <v>148.38</v>
          </cell>
        </row>
        <row r="346">
          <cell r="A346">
            <v>89032</v>
          </cell>
          <cell r="B346" t="str">
            <v>TRATOR DE ESTEIRAS, POTÊNCIA 100 HP, PESO OPERACIONAL 9,4 T, COM LÂMINA 2,19 M3 - CHP DIURNO. AF_06/2014</v>
          </cell>
          <cell r="C346" t="str">
            <v>CHP</v>
          </cell>
          <cell r="D346">
            <v>122.94</v>
          </cell>
        </row>
        <row r="347">
          <cell r="A347">
            <v>89035</v>
          </cell>
          <cell r="B347" t="str">
            <v>TRATOR DE PNEUS, POTÊNCIA 85 CV, TRAÇÃO 4X4, PESO COM LASTRO DE 4.675 KG - CHP DIURNO. AF_06/2014</v>
          </cell>
          <cell r="C347" t="str">
            <v>CHP</v>
          </cell>
          <cell r="D347">
            <v>81.52</v>
          </cell>
        </row>
        <row r="348">
          <cell r="A348">
            <v>89225</v>
          </cell>
          <cell r="B348" t="str">
            <v>BETONEIRA CAPACIDADE NOMINAL DE 600 L, CAPACIDADE DE MISTURA 360 L, MOTOR ELÉTRICO TRIFÁSICO POTÊNCIA DE 4 CV, SEM CARREGADOR - CHP DIURNO. AF_11/2014</v>
          </cell>
          <cell r="C348" t="str">
            <v>CHP</v>
          </cell>
          <cell r="D348">
            <v>3.83</v>
          </cell>
        </row>
        <row r="349">
          <cell r="A349">
            <v>89234</v>
          </cell>
          <cell r="B349" t="str">
            <v>FRESADORA DE ASFALTO A FRIO SOBRE RODAS, LARGURA FRESAGEM DE 1,0 M, POTÊNCIA 208 HP - CHP DIURNO. AF_11/2014</v>
          </cell>
          <cell r="C349" t="str">
            <v>CHP</v>
          </cell>
          <cell r="D349">
            <v>384.27</v>
          </cell>
        </row>
        <row r="350">
          <cell r="A350">
            <v>89242</v>
          </cell>
          <cell r="B350" t="str">
            <v>FRESADORA DE ASFALTO A FRIO SOBRE RODAS, LARGURA FRESAGEM DE 2,0 M, POTÊNCIA 550 HP - CHP DIURNO. AF_11/2014</v>
          </cell>
          <cell r="C350" t="str">
            <v>CHP</v>
          </cell>
          <cell r="D350">
            <v>891.51</v>
          </cell>
        </row>
        <row r="351">
          <cell r="A351">
            <v>89250</v>
          </cell>
          <cell r="B351" t="str">
            <v>RECICLADORA DE ASFALTO A FRIO SOBRE RODAS, LARGURA FRESAGEM DE 2,0 M, POTÊNCIA 422 HP - CHP DIURNO. AF_11/2014</v>
          </cell>
          <cell r="C351" t="str">
            <v>CHP</v>
          </cell>
          <cell r="D351">
            <v>751.8</v>
          </cell>
        </row>
        <row r="352">
          <cell r="A352">
            <v>89257</v>
          </cell>
          <cell r="B352" t="str">
            <v>VIBROACABADORA DE ASFALTO SOBRE ESTEIRAS, LARGURA DE PAVIMENTAÇÃO 2,13 M A 4,55 M, POTÊNCIA 100 HP CAPACIDADE 400 T/H - CHP DIURNO. AF_11/2014</v>
          </cell>
          <cell r="C352" t="str">
            <v>CHP</v>
          </cell>
          <cell r="D352">
            <v>219.95</v>
          </cell>
        </row>
        <row r="353">
          <cell r="A353">
            <v>89272</v>
          </cell>
          <cell r="B353" t="str">
            <v>GUINDASTE HIDRÁULICO AUTOPROPELIDO, COM LANÇA TELESCÓPICA 28,80 M, CAPACIDADE MÁXIMA 30 T, POTÊNCIA 97 KW, TRAÇÃO 4 X 4 - CHP DIURNO. AF_11/2014</v>
          </cell>
          <cell r="C353" t="str">
            <v>CHP</v>
          </cell>
          <cell r="D353">
            <v>165.12</v>
          </cell>
        </row>
        <row r="354">
          <cell r="A354">
            <v>89278</v>
          </cell>
          <cell r="B354" t="str">
            <v>BETONEIRA CAPACIDADE NOMINAL DE 600 L, CAPACIDADE DE MISTURA 440 L, MOTOR A DIESEL POTÊNCIA 10 HP, COM CARREGADOR - CHP DIURNO. AF_11/2014</v>
          </cell>
          <cell r="C354" t="str">
            <v>CHP</v>
          </cell>
          <cell r="D354">
            <v>7.52</v>
          </cell>
        </row>
        <row r="355">
          <cell r="A355">
            <v>89843</v>
          </cell>
          <cell r="B355" t="str">
            <v>BATE-ESTACAS POR GRAVIDADE, POTÊNCIA DE 160 HP, PESO DO MARTELO ATÉ 3 TONELADAS - CHP DIURNO. AF_11/2014</v>
          </cell>
          <cell r="C355" t="str">
            <v>CHP</v>
          </cell>
          <cell r="D355">
            <v>162.35</v>
          </cell>
        </row>
        <row r="356">
          <cell r="A356">
            <v>89876</v>
          </cell>
          <cell r="B356" t="str">
            <v>CAMINHÃO BASCULANTE 14 M3, COM CAVALO MECÂNICO DE CAPACIDADE MÁXIMA DE TRAÇÃO COMBINADO DE 36000 KG, POTÊNCIA 286 CV, INCLUSIVE SEMIREBOQUE COM CAÇAMBA METÁLICA - CHP DIURNO. AF_12/2014</v>
          </cell>
          <cell r="C356" t="str">
            <v>CHP</v>
          </cell>
          <cell r="D356">
            <v>213.51</v>
          </cell>
        </row>
        <row r="357">
          <cell r="A357">
            <v>89883</v>
          </cell>
          <cell r="B357" t="str">
            <v>CAMINHÃO BASCULANTE 18 M3, COM CAVALO MECÂNICO DE CAPACIDADE MÁXIMA DE TRAÇÃO COMBINADO DE 45000 KG, POTÊNCIA 330 CV, INCLUSIVE SEMIREBOQUE COM CAÇAMBA METÁLICA - CHP DIURNO. AF_12/2014</v>
          </cell>
          <cell r="C357" t="str">
            <v>CHP</v>
          </cell>
          <cell r="D357">
            <v>237.67</v>
          </cell>
        </row>
        <row r="358">
          <cell r="A358">
            <v>90586</v>
          </cell>
          <cell r="B358" t="str">
            <v>VIBRADOR DE IMERSÃO, DIÂMETRO DE PONTEIRA 45MM, MOTOR ELÉTRICO TRIFÁSICO POTÊNCIA DE 2 CV - CHP DIURNO. AF_06/2015</v>
          </cell>
          <cell r="C358" t="str">
            <v>CHP</v>
          </cell>
          <cell r="D358">
            <v>1.24</v>
          </cell>
        </row>
        <row r="359">
          <cell r="A359">
            <v>90625</v>
          </cell>
          <cell r="B359" t="str">
            <v>PERFURATRIZ MANUAL, TORQUE MÁXIMO 83 N.M, POTÊNCIA 5 CV, COM DIÂMETRO MÁXIMO 4" - CHP DIURNO. AF_06/2015</v>
          </cell>
          <cell r="C359" t="str">
            <v>CHP</v>
          </cell>
          <cell r="D359">
            <v>4.6900000000000004</v>
          </cell>
        </row>
        <row r="360">
          <cell r="A360">
            <v>90631</v>
          </cell>
          <cell r="B360" t="str">
            <v>PERFURATRIZ SOBRE ESTEIRA, TORQUE MÁXIMO 600 KGF, PESO MÉDIO 1000 KG, POTÊNCIA 20 HP, DIÂMETRO MÁXIMO 10" - CHP DIURNO. AF_06/2015</v>
          </cell>
          <cell r="C360" t="str">
            <v>CHP</v>
          </cell>
          <cell r="D360">
            <v>94</v>
          </cell>
        </row>
        <row r="361">
          <cell r="A361">
            <v>90637</v>
          </cell>
          <cell r="B361" t="str">
            <v>MISTURADOR DUPLO HORIZONTAL DE ALTA TURBULÊNCIA, CAPACIDADE / VOLUME 2 X 500 LITROS, MOTORES ELÉTRICOS MÍNIMO 5 CV CADA, PARA NATA CIMENTO, ARGAMASSA E OUTROS - CHP DIURNO. AF_06/2015</v>
          </cell>
          <cell r="C361" t="str">
            <v>CHP</v>
          </cell>
          <cell r="D361">
            <v>11.48</v>
          </cell>
        </row>
        <row r="362">
          <cell r="A362">
            <v>90643</v>
          </cell>
          <cell r="B362" t="str">
            <v>BOMBA TRIPLEX, PARA INJEÇÃO DE NATA DE CIMENTO, VAZÃO MÁXIMA DE 100 LITROS/MINUTO, PRESSÃO MÁXIMA DE 70 BAR - CHP DIURNO. AF_06/2015</v>
          </cell>
          <cell r="C362" t="str">
            <v>CHP</v>
          </cell>
          <cell r="D362">
            <v>16.600000000000001</v>
          </cell>
        </row>
        <row r="363">
          <cell r="A363">
            <v>90650</v>
          </cell>
          <cell r="B363" t="str">
            <v>BOMBA CENTRÍFUGA MONOESTÁGIO COM MOTOR ELÉTRICO MONOFÁSICO, POTÊNCIA 15 HP, DIÂMETRO DO ROTOR 173 MM, HM/Q = 30 MCA / 90 M3/H A 45 MCA / 55 M3/H - CHP DIURNO. AF_06/2015</v>
          </cell>
          <cell r="C363" t="str">
            <v>CHP</v>
          </cell>
          <cell r="D363">
            <v>7.07</v>
          </cell>
        </row>
        <row r="364">
          <cell r="A364">
            <v>90656</v>
          </cell>
          <cell r="B364" t="str">
            <v>BOMBA DE PROJEÇÃO DE CONCRETO SECO, POTÊNCIA 10 CV, VAZÃO 3 M3/H - CHP DIURNO. AF_06/2015</v>
          </cell>
          <cell r="C364" t="str">
            <v>CHP</v>
          </cell>
          <cell r="D364">
            <v>11.34</v>
          </cell>
        </row>
        <row r="365">
          <cell r="A365">
            <v>90662</v>
          </cell>
          <cell r="B365" t="str">
            <v>BOMBA DE PROJEÇÃO DE CONCRETO SECO, POTÊNCIA 10 CV, VAZÃO 6 M3/H - CHP DIURNO. AF_06/2015</v>
          </cell>
          <cell r="C365" t="str">
            <v>CHP</v>
          </cell>
          <cell r="D365">
            <v>11.87</v>
          </cell>
        </row>
        <row r="366">
          <cell r="A366">
            <v>90668</v>
          </cell>
          <cell r="B366" t="str">
            <v>PROJETOR PNEUMÁTICO DE ARGAMASSA PARA CHAPISCO E REBOCO COM RECIPIENTE ACOPLADO, TIPO CANEQUINHA, COM COMPRESSOR DE AR REBOCÁVEL VAZÃO 89 PCM E MOTOR DIESEL DE 20 CV - CHP DIURNO. AF_06/2015</v>
          </cell>
          <cell r="C366" t="str">
            <v>CHP</v>
          </cell>
          <cell r="D366">
            <v>18.05</v>
          </cell>
        </row>
        <row r="367">
          <cell r="A367">
            <v>90674</v>
          </cell>
          <cell r="B367" t="str">
            <v>PERFURATRIZ COM TORRE METÁLICA PARA EXECUÇÃO DE ESTACA HÉLICE CONTÍNUA, PROFUNDIDADE MÁXIMA DE 30 M, DIÂMETRO MÁXIMO DE 800 MM, POTÊNCIA INSTALADA DE 268 HP, MESA ROTATIVA COM TORQUE MÁXIMO DE 170 KNM - CHP DIURNO. AF_06/2015</v>
          </cell>
          <cell r="C367" t="str">
            <v>CHP</v>
          </cell>
          <cell r="D367">
            <v>422.21</v>
          </cell>
        </row>
        <row r="368">
          <cell r="A368">
            <v>90680</v>
          </cell>
          <cell r="B368" t="str">
            <v>PERFURATRIZ HIDRÁULICA SOBRE CAMINHÃO COM TRADO CURTO ACOPLADO, PROFUNDIDADE MÁXIMA DE 20 M, DIÂMETRO MÁXIMO DE 1500 MM, POTÊNCIA INSTALADA DE 137 HP, MESA ROTATIVA COM TORQUE MÁXIMO DE 30 KNM - CHP DIURNO. AF_06/2015</v>
          </cell>
          <cell r="C368" t="str">
            <v>CHP</v>
          </cell>
          <cell r="D368">
            <v>231.25</v>
          </cell>
        </row>
        <row r="369">
          <cell r="A369">
            <v>90686</v>
          </cell>
          <cell r="B369" t="str">
            <v>MANIPULADOR TELESCÓPICO, POTÊNCIA DE 85 HP, CAPACIDADE DE CARGA DE 3.500 KG, ALTURA MÁXIMA DE ELEVAÇÃO DE 12,3 M - CHP DIURNO. AF_06/2015</v>
          </cell>
          <cell r="C369" t="str">
            <v>CHP</v>
          </cell>
          <cell r="D369">
            <v>130.91999999999999</v>
          </cell>
        </row>
        <row r="370">
          <cell r="A370">
            <v>90692</v>
          </cell>
          <cell r="B370" t="str">
            <v>MINICARREGADEIRA SOBRE RODAS, POTÊNCIA LÍQUIDA DE 47 HP, CAPACIDADE NOMINAL DE OPERAÇÃO DE 646 KG - CHP DIURNO. AF_06/2015</v>
          </cell>
          <cell r="C370" t="str">
            <v>CHP</v>
          </cell>
          <cell r="D370">
            <v>80.599999999999994</v>
          </cell>
        </row>
        <row r="371">
          <cell r="A371">
            <v>90964</v>
          </cell>
          <cell r="B371" t="str">
            <v>COMPRESSOR DE AR REBOCÁVEL, VAZÃO 89 PCM, PRESSÃO EFETIVA DE TRABALHO 102 PSI, MOTOR DIESEL, POTÊNCIA 20 CV - CHP DIURNO. AF_06/2015</v>
          </cell>
          <cell r="C371" t="str">
            <v>CHP</v>
          </cell>
          <cell r="D371">
            <v>17.13</v>
          </cell>
        </row>
        <row r="372">
          <cell r="A372">
            <v>90972</v>
          </cell>
          <cell r="B372" t="str">
            <v>COMPRESSOR DE AR REBOCAVEL, VAZÃO 250 PCM, PRESSAO DE TRABALHO 102 PSI, MOTOR A DIESEL POTÊNCIA 81 CV - CHP DIURNO. AF_06/2015</v>
          </cell>
          <cell r="C372" t="str">
            <v>CHP</v>
          </cell>
          <cell r="D372">
            <v>45.61</v>
          </cell>
        </row>
        <row r="373">
          <cell r="A373">
            <v>90979</v>
          </cell>
          <cell r="B373" t="str">
            <v>COMPRESSOR DE AR REBOCÁVEL, VAZÃO 748 PCM, PRESSÃO EFETIVA DE TRABALHO 102 PSI, MOTOR DIESEL, POTÊNCIA 210 CV - CHP DIURNO. AF_06/2015</v>
          </cell>
          <cell r="C373" t="str">
            <v>CHP</v>
          </cell>
          <cell r="D373">
            <v>117.85</v>
          </cell>
        </row>
        <row r="374">
          <cell r="A374">
            <v>90991</v>
          </cell>
          <cell r="B374" t="str">
            <v>ESCAVADEIRA HIDRÁULICA SOBRE ESTEIRAS, CAÇAMBA 0,80 M3, PESO OPERACIONAL 17,8 T, POTÊNCIA LÍQUIDA 110 HP - CHP DIURNO. AF_10/2014</v>
          </cell>
          <cell r="C374" t="str">
            <v>CHP</v>
          </cell>
          <cell r="D374">
            <v>134.78</v>
          </cell>
        </row>
        <row r="375">
          <cell r="A375">
            <v>90999</v>
          </cell>
          <cell r="B375" t="str">
            <v>COMPRESSOR DE AR REBOCAVEL, VAZÃO 400 PCM, PRESSAO DE TRABALHO 102 PSI, MOTOR A DIESEL POTÊNCIA 110 CV - CHP DIURNO. AF_06/2015</v>
          </cell>
          <cell r="C375" t="str">
            <v>CHP</v>
          </cell>
          <cell r="D375">
            <v>60.58</v>
          </cell>
        </row>
        <row r="376">
          <cell r="A376">
            <v>91031</v>
          </cell>
          <cell r="B376" t="str">
            <v>CAMINHÃO TRUCADO (C/ TERCEIRO EIXO) ELETRÔNICO - POTÊNCIA 231CV - PBT = 22000KG - DIST. ENTRE EIXOS 5170 MM - INCLUI CARROCERIA FIXA ABERTA DE MADEIRA - CHP DIURNO. AF_06/2015</v>
          </cell>
          <cell r="C376" t="str">
            <v>CHP</v>
          </cell>
          <cell r="D376">
            <v>162.91</v>
          </cell>
        </row>
        <row r="377">
          <cell r="A377">
            <v>91277</v>
          </cell>
          <cell r="B377" t="str">
            <v>PLACA VIBRATÓRIA REVERSÍVEL COM MOTOR 4 TEMPOS A GASOLINA, FORÇA CENTRÍFUGA DE 25 KN (2500 KGF), POTÊNCIA 5,5 CV - CHP DIURNO. AF_08/2015</v>
          </cell>
          <cell r="C377" t="str">
            <v>CHP</v>
          </cell>
          <cell r="D377">
            <v>5.07</v>
          </cell>
        </row>
        <row r="378">
          <cell r="A378">
            <v>91283</v>
          </cell>
          <cell r="B378" t="str">
            <v>CORTADORA DE PISO COM MOTOR 4 TEMPOS A GASOLINA, POTÊNCIA DE 13 HP, COM DISCO DE CORTE DIAMANTADO SEGMENTADO PARA CONCRETO, DIÂMETRO DE 350 MM, FURO DE 1" (14 X 1") - CHP DIURNO. AF_08/2015</v>
          </cell>
          <cell r="C378" t="str">
            <v>CHP</v>
          </cell>
          <cell r="D378">
            <v>10.65</v>
          </cell>
        </row>
        <row r="379">
          <cell r="A379">
            <v>91386</v>
          </cell>
          <cell r="B379" t="str">
            <v>CAMINHÃO BASCULANTE 10 M3, TRUCADO CABINE SIMPLES, PESO BRUTO TOTAL 23.000 KG, CARGA ÚTIL MÁXIMA 15.935 KG, DISTÂNCIA ENTRE EIXOS 4,80 M, POTÊNCIA 230 CV INCLUSIVE CAÇAMBA METÁLICA - CHP DIURNO. AF_06/2014</v>
          </cell>
          <cell r="C379" t="str">
            <v>CHP</v>
          </cell>
          <cell r="D379">
            <v>170.38</v>
          </cell>
        </row>
        <row r="380">
          <cell r="A380">
            <v>91533</v>
          </cell>
          <cell r="B380" t="str">
            <v>COMPACTADOR DE SOLOS DE PERCUSSÃO (SOQUETE) COM MOTOR A GASOLINA 4 TEMPOS, POTÊNCIA 4 CV - CHP DIURNO. AF_08/2015</v>
          </cell>
          <cell r="C380" t="str">
            <v>CHP</v>
          </cell>
          <cell r="D380">
            <v>32.56</v>
          </cell>
        </row>
        <row r="381">
          <cell r="A381">
            <v>91634</v>
          </cell>
          <cell r="B381" t="str">
            <v>GUINDAUTO HIDRÁULICO, CAPACIDADE MÁXIMA DE CARGA 6500 KG, MOMENTO MÁXIMO DE CARGA 5,8 TM, ALCANCE MÁXIMO HORIZONTAL 7,60 M, INCLUSIVE CAMINHÃO TOCO PBT 9.700 KG, POTÊNCIA DE 160 CV - CHP DIURNO. AF_08/2015</v>
          </cell>
          <cell r="C381" t="str">
            <v>CHP</v>
          </cell>
          <cell r="D381">
            <v>119.52</v>
          </cell>
        </row>
        <row r="382">
          <cell r="A382">
            <v>91645</v>
          </cell>
          <cell r="B382" t="str">
            <v>CAMINHÃO DE TRANSPORTE DE MATERIAL ASFÁLTICO 30.000 L, COM CAVALO MECÂNICO DE CAPACIDADE MÁXIMA DE TRAÇÃO COMBINADO DE 66.000 KG, POTÊNCIA 360 CV, INCLUSIVE TANQUE DE ASFALTO COM SERPENTINA - CHP DIURNO. AF_08/2015</v>
          </cell>
          <cell r="C382" t="str">
            <v>CHP</v>
          </cell>
          <cell r="D382">
            <v>256.01</v>
          </cell>
        </row>
        <row r="383">
          <cell r="A383">
            <v>91692</v>
          </cell>
          <cell r="B383" t="str">
            <v>SERRA CIRCULAR DE BANCADA COM MOTOR ELÉTRICO POTÊNCIA DE 5HP, COM COIFA PARA DISCO 10" - CHP DIURNO. AF_08/2015</v>
          </cell>
          <cell r="C383" t="str">
            <v>CHP</v>
          </cell>
          <cell r="D383">
            <v>30.03</v>
          </cell>
        </row>
        <row r="384">
          <cell r="A384">
            <v>92043</v>
          </cell>
          <cell r="B384" t="str">
            <v>DISTRIBUIDOR DE AGREGADOS REBOCAVEL, CAPACIDADE 1,9 M³, LARGURA DE TRABALHO 3,66 M - CHP DIURNO. AF_11/2015</v>
          </cell>
          <cell r="C384" t="str">
            <v>CHP</v>
          </cell>
          <cell r="D384">
            <v>8.39</v>
          </cell>
        </row>
        <row r="385">
          <cell r="A385">
            <v>92106</v>
          </cell>
          <cell r="B385" t="str">
            <v>CAMINHÃO PARA EQUIPAMENTO DE LIMPEZA A SUCÇÃO, COM CAMINHÃO TRUCADO DE PESO BRUTO TOTAL 23000 KG, CARGA ÚTIL MÁXIMA 15935 KG, DISTÂNCIA ENTRE EIXOS 4,80 M, POTÊNCIA 230 CV, INCLUSIVE LIMPADORA A SUCÇÃO, TANQUE 12000 L - CHP DIURNO. AF_11/2015</v>
          </cell>
          <cell r="C385" t="str">
            <v>CHP</v>
          </cell>
          <cell r="D385">
            <v>172.25</v>
          </cell>
        </row>
        <row r="386">
          <cell r="A386">
            <v>92112</v>
          </cell>
          <cell r="B386" t="str">
            <v>PENEIRA ROTATIVA COM MOTOR ELÉTRICO TRIFÁSICO DE 2 CV, CILINDRO DE 1 M X 0,60 M, COM FUROS DE 3,17 MM - CHP DIURNO. AF_11/2015</v>
          </cell>
          <cell r="C386" t="str">
            <v>CHP</v>
          </cell>
          <cell r="D386">
            <v>2.2999999999999998</v>
          </cell>
        </row>
        <row r="387">
          <cell r="A387">
            <v>92118</v>
          </cell>
          <cell r="B387" t="str">
            <v>DOSADOR DE AREIA, CAPACIDADE DE 26 LITROS - CHP DIURNO. AF_11/2015</v>
          </cell>
          <cell r="C387" t="str">
            <v>CHP</v>
          </cell>
          <cell r="D387">
            <v>0.19</v>
          </cell>
        </row>
        <row r="388">
          <cell r="A388">
            <v>92138</v>
          </cell>
          <cell r="B388" t="str">
            <v>CAMINHONETE COM MOTOR A DIESEL, POTÊNCIA 180 CV, CABINE DUPLA, 4X4 - CHP DIURNO. AF_11/2015</v>
          </cell>
          <cell r="C388" t="str">
            <v>CHP</v>
          </cell>
          <cell r="D388">
            <v>118.99</v>
          </cell>
        </row>
        <row r="389">
          <cell r="A389">
            <v>92145</v>
          </cell>
          <cell r="B389" t="str">
            <v>CAMINHONETE CABINE SIMPLES COM MOTOR 1.6 FLEX, CÂMBIO MANUAL, POTÊNCIA 101/104 CV, 2 PORTAS - CHP DIURNO. AF_11/2015</v>
          </cell>
          <cell r="C389" t="str">
            <v>CHP</v>
          </cell>
          <cell r="D389">
            <v>95.14</v>
          </cell>
        </row>
        <row r="390">
          <cell r="A390">
            <v>92242</v>
          </cell>
          <cell r="B390" t="str">
            <v>CAMINHÃO DE TRANSPORTE DE MATERIAL ASFÁLTICO 20.000 L, COM CAVALO MECÂNICO DE CAPACIDADE MÁXIMA DE TRAÇÃO COMBINADO DE 45.000 KG, POTÊNCIA 330 CV, INCLUSIVE TANQUE DE ASFALTO COM MAÇARICO - CHP DIURNO. AF_12/2015</v>
          </cell>
          <cell r="C390" t="str">
            <v>CHP</v>
          </cell>
          <cell r="D390">
            <v>226.64</v>
          </cell>
        </row>
        <row r="391">
          <cell r="A391">
            <v>92716</v>
          </cell>
          <cell r="B391" t="str">
            <v>APARELHO PARA CORTE E SOLDA OXI-ACETILENO SOBRE RODAS, INCLUSIVE CILINDROS E MAÇARICOS - CHP DIURNO. AF_12/2015</v>
          </cell>
          <cell r="C391" t="str">
            <v>CHP</v>
          </cell>
          <cell r="D391">
            <v>14.8</v>
          </cell>
        </row>
        <row r="392">
          <cell r="A392">
            <v>92960</v>
          </cell>
          <cell r="B392" t="str">
            <v>MÁQUINA EXTRUSORA DE CONCRETO PARA GUIAS E SARJETAS, MOTOR A DIESEL, POTÊNCIA 14 CV - CHP DIURNO. AF_12/2015</v>
          </cell>
          <cell r="C392" t="str">
            <v>CHP</v>
          </cell>
          <cell r="D392">
            <v>18.12</v>
          </cell>
        </row>
        <row r="393">
          <cell r="A393">
            <v>92966</v>
          </cell>
          <cell r="B393" t="str">
            <v>MARTELO PERFURADOR PNEUMÁTICO MANUAL, HASTE 25 X 75 MM, 21 KG - CHP DIURNO. AF_12/2015</v>
          </cell>
          <cell r="C393" t="str">
            <v>CHP</v>
          </cell>
          <cell r="D393">
            <v>27.18</v>
          </cell>
        </row>
        <row r="394">
          <cell r="A394">
            <v>93224</v>
          </cell>
          <cell r="B394" t="str">
            <v>PERFURATRIZ COM TORRE METÁLICA PARA EXECUÇÃO DE ESTACA HÉLICE CONTÍNUA, PROFUNDIDADE MÁXIMA DE 32 M, DIÂMETRO MÁXIMO DE 1000 MM, POTÊNCIA INSTALADA DE 350 HP, MESA ROTATIVA COM TORQUE MÁXIMO DE 263 KNM - CHP DIURNO. AF_01/2016</v>
          </cell>
          <cell r="C394" t="str">
            <v>CHP</v>
          </cell>
          <cell r="D394">
            <v>609.44000000000005</v>
          </cell>
        </row>
        <row r="395">
          <cell r="A395">
            <v>93233</v>
          </cell>
          <cell r="B395" t="str">
            <v>BETONEIRA CAPACIDADE NOMINAL 400 L, CAPACIDADE DE MISTURA 310 L, MOTOR A GASOLINA POTÊNCIA 5,5 HP, SEM CARREGADOR - CHP DIURNO. AF_02/2016</v>
          </cell>
          <cell r="C395" t="str">
            <v>CHP</v>
          </cell>
          <cell r="D395">
            <v>4.6500000000000004</v>
          </cell>
        </row>
        <row r="396">
          <cell r="A396">
            <v>93272</v>
          </cell>
          <cell r="B396" t="str">
            <v>GRUA ASCENSIONAL, LANCA DE 30 M, CAPACIDADE DE 1,0 T A 30 M, ALTURA ATE 39 M - CHP DIURNO. AF_03/2016</v>
          </cell>
          <cell r="C396" t="str">
            <v>CHP</v>
          </cell>
          <cell r="D396">
            <v>86.71</v>
          </cell>
        </row>
        <row r="397">
          <cell r="A397">
            <v>93281</v>
          </cell>
          <cell r="B397" t="str">
            <v>GUINCHO ELÉTRICO DE COLUNA, CAPACIDADE 400 KG, COM MOTO FREIO, MOTOR TRIFÁSICO DE 1,25 CV - CHP DIURNO. AF_03/2016</v>
          </cell>
          <cell r="C397" t="str">
            <v>CHP</v>
          </cell>
          <cell r="D397">
            <v>28.54</v>
          </cell>
        </row>
        <row r="398">
          <cell r="A398">
            <v>93287</v>
          </cell>
          <cell r="B398" t="str">
            <v>GUINDASTE HIDRÁULICO AUTOPROPELIDO, COM LANÇA TELESCÓPICA 40 M, CAPACIDADE MÁXIMA 60 T, POTÊNCIA 260 KW - CHP DIURNO. AF_03/2016</v>
          </cell>
          <cell r="C398" t="str">
            <v>CHP</v>
          </cell>
          <cell r="D398">
            <v>308.81</v>
          </cell>
        </row>
        <row r="399">
          <cell r="A399">
            <v>93402</v>
          </cell>
          <cell r="B399" t="str">
            <v>GUINDAUTO HIDRÁULICO, CAPACIDADE MÁXIMA DE CARGA 3300 KG, MOMENTO MÁXIMO DE CARGA 5,8 TM, ALCANCE MÁXIMO HORIZONTAL 7,60 M, INCLUSIVE CAMINHÃO TOCO PBT 16.000 KG, POTÊNCIA DE 189 CV - CHP DIURNO. AF_03/2016</v>
          </cell>
          <cell r="C399" t="str">
            <v>CHP</v>
          </cell>
          <cell r="D399">
            <v>133.04</v>
          </cell>
        </row>
        <row r="400">
          <cell r="A400">
            <v>93408</v>
          </cell>
          <cell r="B400"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00" t="str">
            <v>CHP</v>
          </cell>
          <cell r="D400">
            <v>68.989999999999995</v>
          </cell>
        </row>
        <row r="401">
          <cell r="A401">
            <v>93415</v>
          </cell>
          <cell r="B401" t="str">
            <v>GERADOR PORTÁTIL MONOFÁSICO, POTÊNCIA 5500 VA, MOTOR A GASOLINA, POTÊNCIA DO MOTOR 13 CV - CHP DIURNO. AF_03/2016</v>
          </cell>
          <cell r="C401" t="str">
            <v>CHP</v>
          </cell>
          <cell r="D401">
            <v>9.6</v>
          </cell>
        </row>
        <row r="402">
          <cell r="A402">
            <v>93421</v>
          </cell>
          <cell r="B402" t="str">
            <v>GRUPO GERADOR REBOCÁVEL, POTÊNCIA 66 KVA, MOTOR A DIESEL - CHP DIURNO. AF_03/2016</v>
          </cell>
          <cell r="C402" t="str">
            <v>CHP</v>
          </cell>
          <cell r="D402">
            <v>43.16</v>
          </cell>
        </row>
        <row r="403">
          <cell r="A403">
            <v>93427</v>
          </cell>
          <cell r="B403" t="str">
            <v>GRUPO GERADOR ESTACIONÁRIO, POTÊNCIA 150 KVA, MOTOR A DIESEL- CHP DIURNO. AF_03/2016</v>
          </cell>
          <cell r="C403" t="str">
            <v>CHP</v>
          </cell>
          <cell r="D403">
            <v>97.52</v>
          </cell>
        </row>
        <row r="404">
          <cell r="A404">
            <v>93433</v>
          </cell>
          <cell r="B404" t="str">
            <v>USINA DE MISTURA ASFÁLTICA À QUENTE, TIPO CONTRA FLUXO, PROD 40 A 80 TON/HORA - CHP DIURNO. AF_03/2016</v>
          </cell>
          <cell r="C404" t="str">
            <v>CHP</v>
          </cell>
          <cell r="D404">
            <v>1980.65</v>
          </cell>
        </row>
        <row r="405">
          <cell r="A405">
            <v>93439</v>
          </cell>
          <cell r="B405" t="str">
            <v>USINA DE ASFALTO À FRIO, CAPACIDADE DE 40 A 60 TON/HORA, ELÉTRICA POTÊNCIA 30 CV - CHP DIURNO. AF_03/2016</v>
          </cell>
          <cell r="C405" t="str">
            <v>CHP</v>
          </cell>
          <cell r="D405">
            <v>136.82</v>
          </cell>
        </row>
        <row r="406">
          <cell r="A406">
            <v>95121</v>
          </cell>
          <cell r="B406" t="str">
            <v>USINA MISTURADORA DE SOLOS, CAPACIDADE DE 200 A 500 TON/H, POTENCIA 75KW - CHP DIURNO. AF_07/2016</v>
          </cell>
          <cell r="C406" t="str">
            <v>CHP</v>
          </cell>
          <cell r="D406">
            <v>230.59</v>
          </cell>
        </row>
        <row r="407">
          <cell r="A407">
            <v>95127</v>
          </cell>
          <cell r="B407" t="str">
            <v>DISTRIBUIDOR DE AGREGADOS AUTOPROPELIDO, CAP 3 M3, A DIESEL, POTÊNCIA 176CV - CHP DIURNO. AF_07/2016</v>
          </cell>
          <cell r="C407" t="str">
            <v>CHP</v>
          </cell>
          <cell r="D407">
            <v>137.35</v>
          </cell>
        </row>
        <row r="408">
          <cell r="A408">
            <v>95133</v>
          </cell>
          <cell r="B408" t="str">
            <v>MÁQUINA DEMARCADORA DE FAIXA DE TRÁFEGO À FRIO, AUTOPROPELIDA, POTÊNCIA 38 HP - CHP DIURNO. AF_07/2016</v>
          </cell>
          <cell r="C408" t="str">
            <v>CHP</v>
          </cell>
          <cell r="D408">
            <v>109.52</v>
          </cell>
        </row>
        <row r="409">
          <cell r="A409">
            <v>95139</v>
          </cell>
          <cell r="B409" t="str">
            <v>TALHA MANUAL DE CORRENTE, CAPACIDADE DE 2 TON. COM ELEVAÇÃO DE 3 M - CHP DIURNO. AF_07/2016</v>
          </cell>
          <cell r="C409" t="str">
            <v>CHP</v>
          </cell>
          <cell r="D409">
            <v>0.06</v>
          </cell>
        </row>
        <row r="410">
          <cell r="A410">
            <v>95212</v>
          </cell>
          <cell r="B410" t="str">
            <v>GRUA ASCENCIONAL, LANCA DE 42 M, CAPACIDADE DE 1,5 T A 30 M, ALTURA ATE 39 M - CHP DIURNO. AF_08/2016</v>
          </cell>
          <cell r="C410" t="str">
            <v>CHP</v>
          </cell>
          <cell r="D410">
            <v>93.82</v>
          </cell>
        </row>
        <row r="411">
          <cell r="A411">
            <v>95218</v>
          </cell>
          <cell r="B411" t="str">
            <v>PULVERIZADOR DE TINTA ELÉTRICO/MÁQUINA DE PINTURA AIRLESS, VAZÃO 2 L/MIN - CHP DIURNO. AF_08/2016</v>
          </cell>
          <cell r="C411" t="str">
            <v>CHP</v>
          </cell>
          <cell r="D411">
            <v>28.75</v>
          </cell>
        </row>
        <row r="412">
          <cell r="A412">
            <v>95258</v>
          </cell>
          <cell r="B412" t="str">
            <v>MARTELO DEMOLIDOR PNEUMÁTICO MANUAL, 32 KG - CHP DIURNO. AF_09/2016</v>
          </cell>
          <cell r="C412" t="str">
            <v>CHP</v>
          </cell>
          <cell r="D412">
            <v>26.89</v>
          </cell>
        </row>
        <row r="413">
          <cell r="A413">
            <v>95264</v>
          </cell>
          <cell r="B413" t="str">
            <v>COMPACTADOR DE SOLOS DE PERCUSÃO (SOQUETE) COM MOTOR A GASOLINA, POTÊNCIA 3 CV - CHP DIURNO. AF_09/2016</v>
          </cell>
          <cell r="C413" t="str">
            <v>CHP</v>
          </cell>
          <cell r="D413">
            <v>3.61</v>
          </cell>
        </row>
        <row r="414">
          <cell r="A414">
            <v>95270</v>
          </cell>
          <cell r="B414" t="str">
            <v>RÉGUA VIBRATÓRIA DUPLA PARA CONCRETO, PESO DE 60KG, COMPRIMENTO 4 M, COM MOTOR A GASOLINA, POTÊNCIA 5,5 HP - CHP DIURNO. AF_09/2016</v>
          </cell>
          <cell r="C414" t="str">
            <v>CHP</v>
          </cell>
          <cell r="D414">
            <v>4.83</v>
          </cell>
        </row>
        <row r="415">
          <cell r="A415">
            <v>95276</v>
          </cell>
          <cell r="B415" t="str">
            <v>POLIDORA DE PISO (POLITRIZ), PESO DE 100KG, DIÂMETRO 450 MM, MOTOR ELÉTRICO, POTÊNCIA 4 HP - CHP DIURNO. AF_09/2016</v>
          </cell>
          <cell r="C415" t="str">
            <v>CHP</v>
          </cell>
          <cell r="D415">
            <v>2.34</v>
          </cell>
        </row>
        <row r="416">
          <cell r="A416">
            <v>95282</v>
          </cell>
          <cell r="B416" t="str">
            <v>DESEMPENADEIRA DE CONCRETO, PESO DE 75KG, 4 PÁS, MOTOR A GASOLINA, POTÊNCIA 5,5 HP - CHP DIURNO. AF_09/2016</v>
          </cell>
          <cell r="C416" t="str">
            <v>CHP</v>
          </cell>
          <cell r="D416">
            <v>4.8099999999999996</v>
          </cell>
        </row>
        <row r="417">
          <cell r="A417">
            <v>95620</v>
          </cell>
          <cell r="B417" t="str">
            <v>PERFURATRIZ PNEUMATICA MANUAL DE PESO MEDIO, MARTELETE, 18KG, COMPRIMENTO MÁXIMO DE CURSO DE 6 M, DIAMETRO DO PISTAO DE 5,5 CM - CHP DIURNO. AF_11/2016</v>
          </cell>
          <cell r="C417" t="str">
            <v>CHP</v>
          </cell>
          <cell r="D417">
            <v>26.55</v>
          </cell>
        </row>
        <row r="418">
          <cell r="A418">
            <v>95631</v>
          </cell>
          <cell r="B418" t="str">
            <v>ROLO COMPACTADOR VIBRATORIO TANDEM, ACO LISO, POTENCIA 125 HP, PESO SEM/COM LASTRO 10,20/11,65 T, LARGURA DE TRABALHO 1,73 M - CHP DIURNO. AF_11/2016</v>
          </cell>
          <cell r="C418" t="str">
            <v>CHP</v>
          </cell>
          <cell r="D418">
            <v>143.16</v>
          </cell>
        </row>
        <row r="419">
          <cell r="A419">
            <v>95702</v>
          </cell>
          <cell r="B419" t="str">
            <v>PERFURATRIZ MANUAL, TORQUE MAXIMO 55 KGF.M, POTENCIA 5 CV, COM DIAMETRO MAXIMO 8 1/2" - CHP DIURNO. AF_11/2016</v>
          </cell>
          <cell r="C419" t="str">
            <v>CHP</v>
          </cell>
          <cell r="D419">
            <v>36.1</v>
          </cell>
        </row>
        <row r="420">
          <cell r="A420">
            <v>95708</v>
          </cell>
          <cell r="B420" t="str">
            <v>PERFURATRIZ SOBRE ESTEIRA, TORQUE MÁXIMO 600 KGF, POTÊNCIA ENTRE 50 E 60 HP, DIÂMETRO MÁXIMO 10 - CHP DIURNO. AF_11/2016</v>
          </cell>
          <cell r="C420" t="str">
            <v>CHP</v>
          </cell>
          <cell r="D420">
            <v>105.12</v>
          </cell>
        </row>
        <row r="421">
          <cell r="A421">
            <v>95714</v>
          </cell>
          <cell r="B421" t="str">
            <v>ESCAVADEIRA HIDRAULICA SOBRE ESTEIRA, COM GARRA GIRATORIA DE MANDIBULAS, PESO OPERACIONAL ENTRE 22,00 E 25,50 TON, POTENCIA LIQUIDA ENTRE 150 E 160 HP - CHP DIURNO. AF_11/2016</v>
          </cell>
          <cell r="C421" t="str">
            <v>CHP</v>
          </cell>
          <cell r="D421">
            <v>168.52</v>
          </cell>
        </row>
        <row r="422">
          <cell r="A422">
            <v>95720</v>
          </cell>
          <cell r="B422" t="str">
            <v>ESCAVADEIRA HIDRAULICA SOBRE ESTEIRA, EQUIPADA COM CLAMSHELL, COM CAPACIDADE DA CAÇAMBA ENTRE 1,20 E 1,50 M3, PESO OPERACIONAL ENTRE 20,00 E 22,00 TON, POTENCIA LIQUIDA ENTRE 150 E 160 HP - CHP DIURNO. AF_11/2016</v>
          </cell>
          <cell r="C422" t="str">
            <v>CHP</v>
          </cell>
          <cell r="D422">
            <v>166.02</v>
          </cell>
        </row>
        <row r="423">
          <cell r="A423">
            <v>95872</v>
          </cell>
          <cell r="B423" t="str">
            <v>GRUPO GERADOR COM CARENAGEM, MOTOR DIESEL POTÊNCIA STANDART ENTRE 250 E 260 KVA - CHP DIURNO. AF_12/2016</v>
          </cell>
          <cell r="C423" t="str">
            <v>CHP</v>
          </cell>
          <cell r="D423">
            <v>165.29</v>
          </cell>
        </row>
        <row r="424">
          <cell r="A424">
            <v>96013</v>
          </cell>
          <cell r="B424" t="str">
            <v>TRATOR DE PNEUS COM POTÊNCIA DE 122 CV, TRAÇÃO 4X4, COM VASSOURA MECÂNICA ACOPLADA - CHP DIURNO. AF_02/2017</v>
          </cell>
          <cell r="C424" t="str">
            <v>CHP</v>
          </cell>
          <cell r="D424">
            <v>109.17</v>
          </cell>
        </row>
        <row r="425">
          <cell r="A425">
            <v>96020</v>
          </cell>
          <cell r="B425" t="str">
            <v>TRATOR DE PNEUS COM POTÊNCIA DE 122 CV, TRAÇÃO 4X4, COM GRADE DE DISCOS ACOPLADA - CHP DIURNO. AF_02/2017</v>
          </cell>
          <cell r="C425" t="str">
            <v>CHP</v>
          </cell>
          <cell r="D425">
            <v>108.89</v>
          </cell>
        </row>
        <row r="426">
          <cell r="A426">
            <v>96028</v>
          </cell>
          <cell r="B426" t="str">
            <v>TRATOR DE PNEUS COM POTÊNCIA DE 85 CV, TRAÇÃO 4X4, COM GRADE DE DISCOS ACOPLADA - CHP DIURNO. AF_02/2017</v>
          </cell>
          <cell r="C426" t="str">
            <v>CHP</v>
          </cell>
          <cell r="D426">
            <v>86.23</v>
          </cell>
        </row>
        <row r="427">
          <cell r="A427">
            <v>96035</v>
          </cell>
          <cell r="B427" t="str">
            <v>CAMINHÃO BASCULANTE 10 M3, TRUCADO, POTÊNCIA 230 CV, INCLUSIVE CAÇAMBA METÁLICA, COM DISTRIBUIDOR DE AGREGADOS ACOPLADO - CHP DIURNO. AF_02/2017</v>
          </cell>
          <cell r="C427" t="str">
            <v>CHP</v>
          </cell>
          <cell r="D427">
            <v>177.93</v>
          </cell>
        </row>
        <row r="428">
          <cell r="A428">
            <v>96157</v>
          </cell>
          <cell r="B428" t="str">
            <v>TRATOR DE PNEUS COM POTÊNCIA DE 85 CV, TRAÇÃO 4X4, COM VASSOURA MECÂNICA ACOPLADA - CHP DIURNO. AF_03/2017</v>
          </cell>
          <cell r="C428" t="str">
            <v>CHP</v>
          </cell>
          <cell r="D428">
            <v>86.51</v>
          </cell>
        </row>
        <row r="429">
          <cell r="A429">
            <v>96158</v>
          </cell>
          <cell r="B429" t="str">
            <v>MINICARREGADEIRA SOBRE RODAS POTENCIA 47HP CAPACIDADE OPERACAO 646 KG, COM VASSOURA MECÂNICA ACOPLADA - CHP DIURNO. AF_03/2017</v>
          </cell>
          <cell r="C429" t="str">
            <v>CHP</v>
          </cell>
          <cell r="D429">
            <v>88.38</v>
          </cell>
        </row>
        <row r="430">
          <cell r="A430">
            <v>96245</v>
          </cell>
          <cell r="B430" t="str">
            <v>MINIESCAVADEIRA SOBRE ESTEIRAS, POTENCIA LIQUIDA DE *30* HP, PESO OPERACIONAL DE *3.500* KG - CHP DIURNO. AF_04/2017</v>
          </cell>
          <cell r="C430" t="str">
            <v>CHP</v>
          </cell>
          <cell r="D430">
            <v>76.34</v>
          </cell>
        </row>
        <row r="431">
          <cell r="A431">
            <v>96303</v>
          </cell>
          <cell r="B431" t="str">
            <v>PERFURATRIZ ROTATIVA SOBRE ESTEIRA, TORQUE MAXIMO 2500 KGM, POTENCIA 110 HP, MOTOR DIESEL- CHP DIURNO. AF_05/2017</v>
          </cell>
          <cell r="C431" t="str">
            <v>CHP</v>
          </cell>
          <cell r="D431">
            <v>167.2</v>
          </cell>
        </row>
        <row r="432">
          <cell r="A432">
            <v>96309</v>
          </cell>
          <cell r="B432" t="str">
            <v>COMPRESSOR DE AR, VAZAO DE 10 PCM, RESERVATORIO 100 L, PRESSAO DE TRABALHO ENTRE 6,9 E 9,7 BAR, POTENCIA 2 HP, TENSAO 110/220 V - CHP DIURNO. AF_05/2017</v>
          </cell>
          <cell r="C432" t="str">
            <v>CHP</v>
          </cell>
          <cell r="D432">
            <v>1.05</v>
          </cell>
        </row>
        <row r="433">
          <cell r="A433">
            <v>96463</v>
          </cell>
          <cell r="B433" t="str">
            <v>ROLO COMPACTADOR DE PNEUS, ESTATICO, PRESSAO VARIAVEL, POTENCIA 110 HP, PESO SEM/COM LASTRO 10,8/27 T, LARGURA DE ROLAGEM 2,30 M - CHP DIURNO. AF_06/2017</v>
          </cell>
          <cell r="C433" t="str">
            <v>CHP</v>
          </cell>
          <cell r="D433">
            <v>142.41</v>
          </cell>
        </row>
        <row r="434">
          <cell r="A434">
            <v>98764</v>
          </cell>
          <cell r="B434" t="str">
            <v>INVERSOR DE SOLDA MONOFÁSICO DE 160 A, POTÊNCIA DE 5400 W, TENSÃO DE 220 V, PARA SOLDA COM ELETRODOS DE 2,0 A 4,0 MM E PROCESSO TIG - CHP DIURNO. AF_06/2018</v>
          </cell>
          <cell r="C434" t="str">
            <v>CHP</v>
          </cell>
          <cell r="D434">
            <v>2.92</v>
          </cell>
        </row>
        <row r="435">
          <cell r="A435">
            <v>99833</v>
          </cell>
          <cell r="B435" t="str">
            <v>LAVADORA DE ALTA PRESSAO (LAVA-JATO) PARA AGUA FRIA, PRESSAO DE OPERACAO ENTRE 1400 E 1900 LIB/POL2, VAZAO MAXIMA ENTRE 400 E 700 L/H - CHP DIURNO. AF_04/2019</v>
          </cell>
          <cell r="C435" t="str">
            <v>CHP</v>
          </cell>
          <cell r="D435">
            <v>1.08</v>
          </cell>
        </row>
        <row r="436">
          <cell r="A436">
            <v>5632</v>
          </cell>
          <cell r="B436" t="str">
            <v>ESCAVADEIRA HIDRÁULICA SOBRE ESTEIRAS, CAÇAMBA 0,80 M3, PESO OPERACIONAL 17 T, POTENCIA BRUTA 111 HP - CHI DIURNO. AF_06/2014</v>
          </cell>
          <cell r="C436" t="str">
            <v>CHI</v>
          </cell>
          <cell r="D436">
            <v>56.94</v>
          </cell>
        </row>
        <row r="437">
          <cell r="A437">
            <v>5679</v>
          </cell>
          <cell r="B437" t="str">
            <v>RETROESCAVADEIRA SOBRE RODAS COM CARREGADEIRA, TRAÇÃO 4X4, POTÊNCIA LÍQ. 88 HP, CAÇAMBA CARREG. CAP. MÍN. 1 M3, CAÇAMBA RETRO CAP. 0,26 M3, PESO OPERACIONAL MÍN. 6.674 KG, PROFUNDIDADE ESCAVAÇÃO MÁX. 4,37 M - CHI DIURNO. AF_06/2014</v>
          </cell>
          <cell r="C437" t="str">
            <v>CHI</v>
          </cell>
          <cell r="D437">
            <v>45.09</v>
          </cell>
        </row>
        <row r="438">
          <cell r="A438">
            <v>5681</v>
          </cell>
          <cell r="B438" t="str">
            <v>RETROESCAVADEIRA SOBRE RODAS COM CARREGADEIRA, TRAÇÃO 4X2, POTÊNCIA LÍQ. 79 HP, CAÇAMBA CARREG. CAP. MÍN. 1 M3, CAÇAMBA RETRO CAP. 0,20 M3, PESO OPERACIONAL MÍN. 6.570 KG, PROFUNDIDADE ESCAVAÇÃO MÁX. 4,37 M - CHI DIURNO. AF_06/2014</v>
          </cell>
          <cell r="C438" t="str">
            <v>CHI</v>
          </cell>
          <cell r="D438">
            <v>43.23</v>
          </cell>
        </row>
        <row r="439">
          <cell r="A439">
            <v>5685</v>
          </cell>
          <cell r="B439" t="str">
            <v>ROLO COMPACTADOR VIBRATÓRIO DE UM CILINDRO AÇO LISO, POTÊNCIA 80 HP, PESO OPERACIONAL MÁXIMO 8,1 T, IMPACTO DINÂMICO 16,15 / 9,5 T, LARGURA DE TRABALHO 1,68 M - CHI DIURNO. AF_06/2014</v>
          </cell>
          <cell r="C439" t="str">
            <v>CHI</v>
          </cell>
          <cell r="D439">
            <v>45.31</v>
          </cell>
        </row>
        <row r="440">
          <cell r="A440">
            <v>5690</v>
          </cell>
          <cell r="B440" t="str">
            <v>GRADE DE DISCO CONTROLE REMOTO REBOCÁVEL, COM 24 DISCOS 24 X 6 MM COM PNEUS PARA TRANSPORTE - CHI DIURNO. AF_06/2014</v>
          </cell>
          <cell r="C440" t="str">
            <v>CHI</v>
          </cell>
          <cell r="D440">
            <v>2.44</v>
          </cell>
        </row>
        <row r="441">
          <cell r="A441">
            <v>5806</v>
          </cell>
          <cell r="B441" t="str">
            <v>MOTOBOMBA CENTRÍFUGA, MOTOR A GASOLINA, POTÊNCIA 5,42 HP, BOCAIS 1 1/2" X 1", DIÂMETRO ROTOR 143 MM HM/Q = 6 MCA / 16,8 M3/H A 38 MCA / 6,6 M3/H - CHI DIURNO. AF_06/2014</v>
          </cell>
          <cell r="C441" t="str">
            <v>CHI</v>
          </cell>
          <cell r="D441">
            <v>0.17</v>
          </cell>
        </row>
        <row r="442">
          <cell r="A442">
            <v>5826</v>
          </cell>
          <cell r="B442" t="str">
            <v>CAMINHÃO TOCO, PBT 16.000 KG, CARGA ÚTIL MÁX. 10.685 KG, DIST. ENTRE EIXOS 4,8 M, POTÊNCIA 189 CV, INCLUSIVE CARROCERIA FIXA ABERTA DE MADEIRA P/ TRANSPORTE GERAL DE CARGA SECA, DIMEN. APROX. 2,5 X 7,00 X 0,50 M - CHI DIURNO. AF_06/2014</v>
          </cell>
          <cell r="C442" t="str">
            <v>CHI</v>
          </cell>
          <cell r="D442">
            <v>33.99</v>
          </cell>
        </row>
        <row r="443">
          <cell r="A443">
            <v>5829</v>
          </cell>
          <cell r="B443" t="str">
            <v>USINA DE CONCRETO FIXA, CAPACIDADE NOMINAL DE 90 A 120 M3/H, SEM SILO - CHI DIURNO. AF_07/2016</v>
          </cell>
          <cell r="C443" t="str">
            <v>CHI</v>
          </cell>
          <cell r="D443">
            <v>150.91999999999999</v>
          </cell>
        </row>
        <row r="444">
          <cell r="A444">
            <v>5837</v>
          </cell>
          <cell r="B444" t="str">
            <v>VIBROACABADORA DE ASFALTO SOBRE ESTEIRAS, LARGURA DE PAVIMENTAÇÃO 1,90 M A 5,30 M, POTÊNCIA 105 HP CAPACIDADE 450 T/H - CHI DIURNO. AF_11/2014</v>
          </cell>
          <cell r="C444" t="str">
            <v>CHI</v>
          </cell>
          <cell r="D444">
            <v>108.04</v>
          </cell>
        </row>
        <row r="445">
          <cell r="A445">
            <v>5841</v>
          </cell>
          <cell r="B445" t="str">
            <v>VASSOURA MECÂNICA REBOCÁVEL COM ESCOVA CILÍNDRICA, LARGURA ÚTIL DE VARRIMENTO DE 2,44 M - CHI DIURNO. AF_06/2014</v>
          </cell>
          <cell r="C445" t="str">
            <v>CHI</v>
          </cell>
          <cell r="D445">
            <v>2.8</v>
          </cell>
        </row>
        <row r="446">
          <cell r="A446">
            <v>5845</v>
          </cell>
          <cell r="B446" t="str">
            <v>TRATOR DE PNEUS, POTÊNCIA 122 CV, TRAÇÃO 4X4, PESO COM LASTRO DE 4.510 KG - CHI DIURNO. AF_06/2014</v>
          </cell>
          <cell r="C446" t="str">
            <v>CHI</v>
          </cell>
          <cell r="D446">
            <v>37.92</v>
          </cell>
        </row>
        <row r="447">
          <cell r="A447">
            <v>5849</v>
          </cell>
          <cell r="B447" t="str">
            <v>TRATOR DE ESTEIRAS, POTÊNCIA 170 HP, PESO OPERACIONAL 19 T, CAÇAMBA 5,2 M3 - CHI DIURNO. AF_06/2014</v>
          </cell>
          <cell r="C447" t="str">
            <v>CHI</v>
          </cell>
          <cell r="D447">
            <v>54.88</v>
          </cell>
        </row>
        <row r="448">
          <cell r="A448">
            <v>5853</v>
          </cell>
          <cell r="B448" t="str">
            <v>TRATOR DE ESTEIRAS, POTÊNCIA 150 HP, PESO OPERACIONAL 16,7 T, COM RODA MOTRIZ ELEVADA E LÂMINA 3,18 M3 - CHI DIURNO. AF_06/2014</v>
          </cell>
          <cell r="C448" t="str">
            <v>CHI</v>
          </cell>
          <cell r="D448">
            <v>55.05</v>
          </cell>
        </row>
        <row r="449">
          <cell r="A449">
            <v>5857</v>
          </cell>
          <cell r="B449" t="str">
            <v>TRATOR DE ESTEIRAS, POTÊNCIA 347 HP, PESO OPERACIONAL 38,5 T, COM LÂMINA 8,70 M3 - CHI DIURNO. AF_06/2014</v>
          </cell>
          <cell r="C449" t="str">
            <v>CHI</v>
          </cell>
          <cell r="D449">
            <v>118.7</v>
          </cell>
        </row>
        <row r="450">
          <cell r="A450">
            <v>5865</v>
          </cell>
          <cell r="B450" t="str">
            <v>ROLO COMPACTADOR VIBRATÓRIO REBOCÁVEL, CILINDRO DE AÇO LISO, POTÊNCIA DE TRAÇÃO DE 65 CV, PESO 4,7 T, IMPACTO DINÂMICO 18,3 T, LARGURA DE TRABALHO 1,67 M - CHI DIURNO. AF_02/2016</v>
          </cell>
          <cell r="C450" t="str">
            <v>CHI</v>
          </cell>
          <cell r="D450">
            <v>5.91</v>
          </cell>
        </row>
        <row r="451">
          <cell r="A451">
            <v>5869</v>
          </cell>
          <cell r="B451" t="str">
            <v>ROLO COMPACTADOR VIBRATÓRIO TANDEM AÇO LISO, POTÊNCIA 58 HP, PESO SEM/COM LASTRO 6,5 / 9,4 T, LARGURA DE TRABALHO 1,2 M - CHI DIURNO. AF_06/2014</v>
          </cell>
          <cell r="C451" t="str">
            <v>CHI</v>
          </cell>
          <cell r="D451">
            <v>49.77</v>
          </cell>
        </row>
        <row r="452">
          <cell r="A452">
            <v>5877</v>
          </cell>
          <cell r="B452" t="str">
            <v>RETROESCAVADEIRA SOBRE RODAS COM CARREGADEIRA, TRAÇÃO 4X4, POTÊNCIA LÍQ. 72 HP, CAÇAMBA CARREG. CAP. MÍN. 0,79 M3, CAÇAMBA RETRO CAP. 0,18 M3, PESO OPERACIONAL MÍN. 7.140 KG, PROFUNDIDADE ESCAVAÇÃO MÁX. 4,50 M - CHI DIURNO. AF_06/2014</v>
          </cell>
          <cell r="C452" t="str">
            <v>CHI</v>
          </cell>
          <cell r="D452">
            <v>44.5</v>
          </cell>
        </row>
        <row r="453">
          <cell r="A453">
            <v>5881</v>
          </cell>
          <cell r="B453" t="str">
            <v>ROLO COMPACTADOR VIBRATÓRIO PÉ DE CARNEIRO, OPERADO POR CONTROLE REMOTO, POTÊNCIA 12,5 KW, PESO OPERACIONAL 1,675 T, LARGURA DE TRABALHO 0,85 M - CHI DIURNO. AF_02/2016</v>
          </cell>
          <cell r="C453" t="str">
            <v>CHI</v>
          </cell>
          <cell r="D453">
            <v>52.48</v>
          </cell>
        </row>
        <row r="454">
          <cell r="A454">
            <v>5884</v>
          </cell>
          <cell r="B454" t="str">
            <v>USINA DE LAMA ASFÁLTICA, PROD 30 A 50 T/H, SILO DE AGREGADO 7 M3, RESERVATÓRIOS PARA EMULSÃO E ÁGUA DE 2,3 M3 CADA, MISTURADOR TIPO PUG MILL A SER MONTADO SOBRE CAMINHÃO - CHI DIURNO. AF_10/2014</v>
          </cell>
          <cell r="C454" t="str">
            <v>CHI</v>
          </cell>
          <cell r="D454">
            <v>41.61</v>
          </cell>
        </row>
        <row r="455">
          <cell r="A455">
            <v>5892</v>
          </cell>
          <cell r="B455" t="str">
            <v>CAMINHÃO TOCO, PESO BRUTO TOTAL 14.300 KG, CARGA ÚTIL MÁXIMA 9590 KG, DISTÂNCIA ENTRE EIXOS 4,76 M, POTÊNCIA 185 CV (NÃO INCLUI CARROCERIA) - CHI DIURNO. AF_06/2014</v>
          </cell>
          <cell r="C455" t="str">
            <v>CHI</v>
          </cell>
          <cell r="D455">
            <v>34.700000000000003</v>
          </cell>
        </row>
        <row r="456">
          <cell r="A456">
            <v>5896</v>
          </cell>
          <cell r="B456" t="str">
            <v>CAMINHÃO TOCO, PESO BRUTO TOTAL 16.000 KG, CARGA ÚTIL MÁXIMA DE 10.685 KG, DISTÂNCIA ENTRE EIXOS 4,80 M, POTÊNCIA 189 CV EXCLUSIVE CARROCERIA - CHI DIURNO. AF_06/2014</v>
          </cell>
          <cell r="C456" t="str">
            <v>CHI</v>
          </cell>
          <cell r="D456">
            <v>33.06</v>
          </cell>
        </row>
        <row r="457">
          <cell r="A457">
            <v>5903</v>
          </cell>
          <cell r="B457" t="str">
            <v>CAMINHÃO PIPA 10.000 L TRUCADO, PESO BRUTO TOTAL 23.000 KG, CARGA ÚTIL MÁXIMA 15.935 KG, DISTÂNCIA ENTRE EIXOS 4,8 M, POTÊNCIA 230 CV, INCLUSIVE TANQUE DE AÇO PARA TRANSPORTE DE ÁGUA - CHI DIURNO. AF_06/2014</v>
          </cell>
          <cell r="C457" t="str">
            <v>CHI</v>
          </cell>
          <cell r="D457">
            <v>39.78</v>
          </cell>
        </row>
        <row r="458">
          <cell r="A458">
            <v>5911</v>
          </cell>
          <cell r="B458" t="str">
            <v>ESPARGIDOR DE ASFALTO PRESSURIZADO COM TANQUE DE 2500 L, REBOCÁVEL COM MOTOR A GASOLINA POTÊNCIA 3,4 HP - CHI DIURNO. AF_07/2014</v>
          </cell>
          <cell r="C458" t="str">
            <v>CHI</v>
          </cell>
          <cell r="D458">
            <v>24.54</v>
          </cell>
        </row>
        <row r="459">
          <cell r="A459">
            <v>5923</v>
          </cell>
          <cell r="B459" t="str">
            <v>GRADE DE DISCO REBOCÁVEL COM 20 DISCOS 24" X 6 MM COM PNEUS PARA TRANSPORTE - CHI DIURNO. AF_06/2014</v>
          </cell>
          <cell r="C459" t="str">
            <v>CHI</v>
          </cell>
          <cell r="D459">
            <v>1.91</v>
          </cell>
        </row>
        <row r="460">
          <cell r="A460">
            <v>5930</v>
          </cell>
          <cell r="B460" t="str">
            <v>GUINDAUTO HIDRÁULICO, CAPACIDADE MÁXIMA DE CARGA 6200 KG, MOMENTO MÁXIMO DE CARGA 11,7 TM, ALCANCE MÁXIMO HORIZONTAL 9,70 M, INCLUSIVE CAMINHÃO TOCO PBT 16.000 KG, POTÊNCIA DE 189 CV - CHI DIURNO. AF_06/2014</v>
          </cell>
          <cell r="C460" t="str">
            <v>CHI</v>
          </cell>
          <cell r="D460">
            <v>31.6</v>
          </cell>
        </row>
        <row r="461">
          <cell r="A461">
            <v>5934</v>
          </cell>
          <cell r="B461" t="str">
            <v>MOTONIVELADORA POTÊNCIA BÁSICA LÍQUIDA (PRIMEIRA MARCHA) 125 HP, PESO BRUTO 13032 KG, LARGURA DA LÂMINA DE 3,7 M - CHI DIURNO. AF_06/2014</v>
          </cell>
          <cell r="C461" t="str">
            <v>CHI</v>
          </cell>
          <cell r="D461">
            <v>65.5</v>
          </cell>
        </row>
        <row r="462">
          <cell r="A462">
            <v>5942</v>
          </cell>
          <cell r="B462" t="str">
            <v>PÁ CARREGADEIRA SOBRE RODAS, POTÊNCIA LÍQUIDA 128 HP, CAPACIDADE DA CAÇAMBA 1,7 A 2,8 M3, PESO OPERACIONAL 11632 KG - CHI DIURNO. AF_06/2014</v>
          </cell>
          <cell r="C462" t="str">
            <v>CHI</v>
          </cell>
          <cell r="D462">
            <v>53.4</v>
          </cell>
        </row>
        <row r="463">
          <cell r="A463">
            <v>5946</v>
          </cell>
          <cell r="B463" t="str">
            <v>PÁ CARREGADEIRA SOBRE RODAS, POTÊNCIA 197 HP, CAPACIDADE DA CAÇAMBA 2,5 A 3,5 M3, PESO OPERACIONAL 18338 KG - CHI DIURNO. AF_06/2014</v>
          </cell>
          <cell r="C463" t="str">
            <v>CHI</v>
          </cell>
          <cell r="D463">
            <v>63.47</v>
          </cell>
        </row>
        <row r="464">
          <cell r="A464">
            <v>5952</v>
          </cell>
          <cell r="B464" t="str">
            <v>MARTELETE OU ROMPEDOR PNEUMÁTICO MANUAL, 28 KG, COM SILENCIADOR - CHI DIURNO. AF_07/2016</v>
          </cell>
          <cell r="C464" t="str">
            <v>CHI</v>
          </cell>
          <cell r="D464">
            <v>26.07</v>
          </cell>
        </row>
        <row r="465">
          <cell r="A465">
            <v>5954</v>
          </cell>
          <cell r="B465" t="str">
            <v>COMPRESSOR DE AR REBOCÁVEL, VAZÃO 189 PCM, PRESSÃO EFETIVA DE TRABALHO 102 PSI, MOTOR DIESEL, POTÊNCIA 63 CV - CHI DIURNO. AF_06/2015</v>
          </cell>
          <cell r="C465" t="str">
            <v>CHI</v>
          </cell>
          <cell r="D465">
            <v>2.94</v>
          </cell>
        </row>
        <row r="466">
          <cell r="A466">
            <v>5961</v>
          </cell>
          <cell r="B466" t="str">
            <v>CAMINHÃO BASCULANTE 6 M3, PESO BRUTO TOTAL 16.000 KG, CARGA ÚTIL MÁXIMA 13.071 KG, DISTÂNCIA ENTRE EIXOS 4,80 M, POTÊNCIA 230 CV INCLUSIVE CAÇAMBA METÁLICA - CHI DIURNO. AF_06/2014</v>
          </cell>
          <cell r="C466" t="str">
            <v>CHI</v>
          </cell>
          <cell r="D466">
            <v>38.380000000000003</v>
          </cell>
        </row>
        <row r="467">
          <cell r="A467">
            <v>6260</v>
          </cell>
          <cell r="B467" t="str">
            <v>CAMINHÃO PIPA 6.000 L, PESO BRUTO TOTAL 13.000 KG, DISTÂNCIA ENTRE EIXOS 4,80 M, POTÊNCIA 189 CV INCLUSIVE TANQUE DE AÇO PARA TRANSPORTE DE ÁGUA, CAPACIDADE 6 M3 - CHI DIURNO. AF_06/2014</v>
          </cell>
          <cell r="C467" t="str">
            <v>CHI</v>
          </cell>
          <cell r="D467">
            <v>36.369999999999997</v>
          </cell>
        </row>
        <row r="468">
          <cell r="A468">
            <v>6880</v>
          </cell>
          <cell r="B468" t="str">
            <v>ROLO COMPACTADOR DE PNEUS ESTÁTICO, PRESSÃO VARIÁVEL, POTÊNCIA 111 HP, PESO SEM/COM LASTRO 9,5 / 26 T, LARGURA DE TRABALHO 1,90 M - CHI DIURNO. AF_07/2014</v>
          </cell>
          <cell r="C468" t="str">
            <v>CHI</v>
          </cell>
          <cell r="D468">
            <v>56.33</v>
          </cell>
        </row>
        <row r="469">
          <cell r="A469">
            <v>7031</v>
          </cell>
          <cell r="B469" t="str">
            <v>TANQUE DE ASFALTO ESTACIONÁRIO COM SERPENTINA, CAPACIDADE 30.000 L - CHI DIURNO. AF_06/2014</v>
          </cell>
          <cell r="C469" t="str">
            <v>CHI</v>
          </cell>
          <cell r="D469">
            <v>4.0999999999999996</v>
          </cell>
        </row>
        <row r="470">
          <cell r="A470">
            <v>7043</v>
          </cell>
          <cell r="B470" t="str">
            <v>MOTOBOMBA TRASH (PARA ÁGUA SUJA) AUTO ESCORVANTE, MOTOR GASOLINA DE 6,41 HP, DIÂMETROS DE SUCÇÃO X RECALQUE: 3" X 3", HM/Q = 10 MCA / 60 M3/H A 23 MCA / 0 M3/H - CHI DIURNO. AF_10/2014</v>
          </cell>
          <cell r="C470" t="str">
            <v>CHI</v>
          </cell>
          <cell r="D470">
            <v>0.22</v>
          </cell>
        </row>
        <row r="471">
          <cell r="A471">
            <v>7050</v>
          </cell>
          <cell r="B471" t="str">
            <v>ROLO COMPACTADOR PE DE CARNEIRO VIBRATORIO, POTENCIA 125 HP, PESO OPERACIONAL SEM/COM LASTRO 11,95 / 13,30 T, IMPACTO DINAMICO 38,5 / 22,5 T, LARGURA DE TRABALHO 2,15 M - CHI DIURNO. AF_06/2014</v>
          </cell>
          <cell r="C471" t="str">
            <v>CHI</v>
          </cell>
          <cell r="D471">
            <v>52.87</v>
          </cell>
        </row>
        <row r="472">
          <cell r="A472">
            <v>67827</v>
          </cell>
          <cell r="B472" t="str">
            <v>CAMINHÃO BASCULANTE 6 M3 TOCO, PESO BRUTO TOTAL 16.000 KG, CARGA ÚTIL MÁXIMA 11.130 KG, DISTÂNCIA ENTRE EIXOS 5,36 M, POTÊNCIA 185 CV, INCLUSIVE CAÇAMBA METÁLICA - CHI DIURNO. AF_06/2014</v>
          </cell>
          <cell r="C472" t="str">
            <v>CHI</v>
          </cell>
          <cell r="D472">
            <v>37.71</v>
          </cell>
        </row>
        <row r="473">
          <cell r="A473">
            <v>73395</v>
          </cell>
          <cell r="B473" t="str">
            <v>GRUPO GERADOR ESTACIONÁRIO, MOTOR DIESEL POTÊNCIA 170 KVA - CHI DIURNO. AF_02/2016</v>
          </cell>
          <cell r="C473" t="str">
            <v>CHI</v>
          </cell>
          <cell r="D473">
            <v>5.53</v>
          </cell>
        </row>
        <row r="474">
          <cell r="A474">
            <v>83766</v>
          </cell>
          <cell r="B474" t="str">
            <v>GRUPO DE SOLDAGEM COM GERADOR A DIESEL 60 CV PARA SOLDA ELÉTRICA, SOBRE 04 RODAS, COM MOTOR 4 CILINDROS 600 A - CHI DIURNO. AF_02/2016</v>
          </cell>
          <cell r="C474" t="str">
            <v>CHI</v>
          </cell>
          <cell r="D474">
            <v>39.979999999999997</v>
          </cell>
        </row>
        <row r="475">
          <cell r="A475">
            <v>84013</v>
          </cell>
          <cell r="B475" t="str">
            <v>ESCAVADEIRA HIDRÁULICA SOBRE ESTEIRAS, CAÇAMBA 0,80 M3, PESO OPERACIONAL 17,8 T, POTÊNCIA LÍQUIDA 110 HP - CHI DIURNO. AF_10/2014</v>
          </cell>
          <cell r="C475" t="str">
            <v>CHI</v>
          </cell>
          <cell r="D475">
            <v>55.62</v>
          </cell>
        </row>
        <row r="476">
          <cell r="A476">
            <v>87446</v>
          </cell>
          <cell r="B476" t="str">
            <v>BETONEIRA CAPACIDADE NOMINAL 400 L, CAPACIDADE DE MISTURA 310 L, MOTOR A DIESEL POTÊNCIA 5,0 HP, SEM CARREGADOR - CHI DIURNO. AF_06/2014</v>
          </cell>
          <cell r="C476" t="str">
            <v>CHI</v>
          </cell>
          <cell r="D476">
            <v>0.44</v>
          </cell>
        </row>
        <row r="477">
          <cell r="A477">
            <v>88392</v>
          </cell>
          <cell r="B477" t="str">
            <v>MISTURADOR DE ARGAMASSA, EIXO HORIZONTAL, CAPACIDADE DE MISTURA 300 KG, MOTOR ELÉTRICO POTÊNCIA 5 CV - CHI DIURNO. AF_06/2014</v>
          </cell>
          <cell r="C477" t="str">
            <v>CHI</v>
          </cell>
          <cell r="D477">
            <v>0.85</v>
          </cell>
        </row>
        <row r="478">
          <cell r="A478">
            <v>88398</v>
          </cell>
          <cell r="B478" t="str">
            <v>MISTURADOR DE ARGAMASSA, EIXO HORIZONTAL, CAPACIDADE DE MISTURA 600 KG, MOTOR ELÉTRICO POTÊNCIA 7,5 CV - CHI DIURNO. AF_06/2014</v>
          </cell>
          <cell r="C478" t="str">
            <v>CHI</v>
          </cell>
          <cell r="D478">
            <v>1.01</v>
          </cell>
        </row>
        <row r="479">
          <cell r="A479">
            <v>88404</v>
          </cell>
          <cell r="B479" t="str">
            <v>MISTURADOR DE ARGAMASSA, EIXO HORIZONTAL, CAPACIDADE DE MISTURA 160 KG, MOTOR ELÉTRICO POTÊNCIA 3 CV - CHI DIURNO. AF_06/2014</v>
          </cell>
          <cell r="C479" t="str">
            <v>CHI</v>
          </cell>
          <cell r="D479">
            <v>0.8</v>
          </cell>
        </row>
        <row r="480">
          <cell r="A480">
            <v>88430</v>
          </cell>
          <cell r="B480" t="str">
            <v>PROJETOR DE ARGAMASSA, CAPACIDADE DE PROJEÇÃO 1,5 M3/H, ALCANCE DE 30 ATÉ 60 M, MOTOR ELÉTRICO POTÊNCIA 7,5 HP - CHI DIURNO. AF_06/2014</v>
          </cell>
          <cell r="C480" t="str">
            <v>CHI</v>
          </cell>
          <cell r="D480">
            <v>5.28</v>
          </cell>
        </row>
        <row r="481">
          <cell r="A481">
            <v>88438</v>
          </cell>
          <cell r="B481" t="str">
            <v>PROJETOR DE ARGAMASSA, CAPACIDADE DE PROJEÇÃO 2 M3/H, ALCANCE ATÉ 50 M, MOTOR ELÉTRICO POTÊNCIA 7,5 HP - CHI DIURNO. AF_06/2014</v>
          </cell>
          <cell r="C481" t="str">
            <v>CHI</v>
          </cell>
          <cell r="D481">
            <v>6.99</v>
          </cell>
        </row>
        <row r="482">
          <cell r="A482">
            <v>88831</v>
          </cell>
          <cell r="B482" t="str">
            <v>BETONEIRA CAPACIDADE NOMINAL DE 400 L, CAPACIDADE DE MISTURA 280 L, MOTOR ELÉTRICO TRIFÁSICO POTÊNCIA DE 2 CV, SEM CARREGADOR - CHI DIURNO. AF_10/2014</v>
          </cell>
          <cell r="C482" t="str">
            <v>CHI</v>
          </cell>
          <cell r="D482">
            <v>0.31</v>
          </cell>
        </row>
        <row r="483">
          <cell r="A483">
            <v>88844</v>
          </cell>
          <cell r="B483" t="str">
            <v>TRATOR DE ESTEIRAS, POTÊNCIA 125 HP, PESO OPERACIONAL 12,9 T, COM LÂMINA 2,7 M3 - CHI DIURNO. AF_10/2014</v>
          </cell>
          <cell r="C483" t="str">
            <v>CHI</v>
          </cell>
          <cell r="D483">
            <v>49.66</v>
          </cell>
        </row>
        <row r="484">
          <cell r="A484">
            <v>88908</v>
          </cell>
          <cell r="B484" t="str">
            <v>ESCAVADEIRA HIDRÁULICA SOBRE ESTEIRAS, CAÇAMBA 1,20 M3, PESO OPERACIONAL 21 T, POTÊNCIA BRUTA 155 HP - CHI DIURNO. AF_06/2014</v>
          </cell>
          <cell r="C484" t="str">
            <v>CHI</v>
          </cell>
          <cell r="D484">
            <v>60.16</v>
          </cell>
        </row>
        <row r="485">
          <cell r="A485">
            <v>89022</v>
          </cell>
          <cell r="B485" t="str">
            <v>BOMBA SUBMERSÍVEL ELÉTRICA TRIFÁSICA, POTÊNCIA 2,96 HP, Ø ROTOR 144 MM SEMI-ABERTO, BOCAL DE SAÍDA Ø 2, HM/Q = 2 MCA / 38,8 M3/H A 28 MCA / 5 M3/H - CHI DIURNO. AF_06/2014</v>
          </cell>
          <cell r="C485" t="str">
            <v>CHI</v>
          </cell>
          <cell r="D485">
            <v>0.22</v>
          </cell>
        </row>
        <row r="486">
          <cell r="A486">
            <v>89027</v>
          </cell>
          <cell r="B486" t="str">
            <v>TANQUE DE ASFALTO ESTACIONÁRIO COM MAÇARICO, CAPACIDADE 20.000 L - CHI DIURNO. AF_06/2014</v>
          </cell>
          <cell r="C486" t="str">
            <v>CHI</v>
          </cell>
          <cell r="D486">
            <v>3.33</v>
          </cell>
        </row>
        <row r="487">
          <cell r="A487">
            <v>89031</v>
          </cell>
          <cell r="B487" t="str">
            <v>TRATOR DE ESTEIRAS, POTÊNCIA 100 HP, PESO OPERACIONAL 9,4 T, COM LÂMINA 2,19 M3 - CHI DIURNO. AF_06/2014</v>
          </cell>
          <cell r="C487" t="str">
            <v>CHI</v>
          </cell>
          <cell r="D487">
            <v>48.66</v>
          </cell>
        </row>
        <row r="488">
          <cell r="A488">
            <v>89036</v>
          </cell>
          <cell r="B488" t="str">
            <v>TRATOR DE PNEUS, POTÊNCIA 85 CV, TRAÇÃO 4X4, PESO COM LASTRO DE 4.675 KG - CHI DIURNO. AF_06/2014</v>
          </cell>
          <cell r="C488" t="str">
            <v>CHI</v>
          </cell>
          <cell r="D488">
            <v>35.020000000000003</v>
          </cell>
        </row>
        <row r="489">
          <cell r="A489">
            <v>89218</v>
          </cell>
          <cell r="B489" t="str">
            <v>BATE-ESTACAS POR GRAVIDADE, POTÊNCIA DE 160 HP, PESO DO MARTELO ATÉ 3 TONELADAS - CHI DIURNO. AF_11/2014</v>
          </cell>
          <cell r="C489" t="str">
            <v>CHI</v>
          </cell>
          <cell r="D489">
            <v>73.11</v>
          </cell>
        </row>
        <row r="490">
          <cell r="A490">
            <v>89226</v>
          </cell>
          <cell r="B490" t="str">
            <v>BETONEIRA CAPACIDADE NOMINAL DE 600 L, CAPACIDADE DE MISTURA 360 L, MOTOR ELÉTRICO TRIFÁSICO POTÊNCIA DE 4 CV, SEM CARREGADOR - CHI DIURNO. AF_11/2014</v>
          </cell>
          <cell r="C490" t="str">
            <v>CHI</v>
          </cell>
          <cell r="D490">
            <v>1.31</v>
          </cell>
        </row>
        <row r="491">
          <cell r="A491">
            <v>89235</v>
          </cell>
          <cell r="B491" t="str">
            <v>FRESADORA DE ASFALTO A FRIO SOBRE RODAS, LARGURA FRESAGEM DE 1,0 M, POTÊNCIA 208 HP - CHI DIURNO. AF_11/2014</v>
          </cell>
          <cell r="C491" t="str">
            <v>CHI</v>
          </cell>
          <cell r="D491">
            <v>136.34</v>
          </cell>
        </row>
        <row r="492">
          <cell r="A492">
            <v>89243</v>
          </cell>
          <cell r="B492" t="str">
            <v>FRESADORA DE ASFALTO A FRIO SOBRE RODAS, LARGURA FRESAGEM DE 2,0 M, POTÊNCIA 550 HP - CHI DIURNO. AF_11/2014</v>
          </cell>
          <cell r="C492" t="str">
            <v>CHI</v>
          </cell>
          <cell r="D492">
            <v>282.01</v>
          </cell>
        </row>
        <row r="493">
          <cell r="A493">
            <v>89251</v>
          </cell>
          <cell r="B493" t="str">
            <v>RECICLADORA DE ASFALTO A FRIO SOBRE RODAS, LARGURA FRESAGEM DE 2,0 M, POTÊNCIA 422 HP - CHI DIURNO. AF_11/2014</v>
          </cell>
          <cell r="C493" t="str">
            <v>CHI</v>
          </cell>
          <cell r="D493">
            <v>248.62</v>
          </cell>
        </row>
        <row r="494">
          <cell r="A494">
            <v>89258</v>
          </cell>
          <cell r="B494" t="str">
            <v>VIBROACABADORA DE ASFALTO SOBRE ESTEIRAS, LARGURA DE PAVIMENTAÇÃO 2,13 M A 4,55 M, POTÊNCIA 100 HP, CAPACIDADE 400 T/H - CHI DIURNO. AF_11/2014</v>
          </cell>
          <cell r="C494" t="str">
            <v>CHI</v>
          </cell>
          <cell r="D494">
            <v>93.47</v>
          </cell>
        </row>
        <row r="495">
          <cell r="A495">
            <v>89273</v>
          </cell>
          <cell r="B495" t="str">
            <v>GUINDASTE HIDRÁULICO AUTOPROPELIDO, COM LANÇA TELESCÓPICA 28,80 M, CAPACIDADE MÁXIMA 30 T, POTÊNCIA 97 KW, TRAÇÃO 4 X 4 - CHI DIURNO. AF_11/2014</v>
          </cell>
          <cell r="C495" t="str">
            <v>CHI</v>
          </cell>
          <cell r="D495">
            <v>63.12</v>
          </cell>
        </row>
        <row r="496">
          <cell r="A496">
            <v>89279</v>
          </cell>
          <cell r="B496" t="str">
            <v>BETONEIRA CAPACIDADE NOMINAL DE 600 L, CAPACIDADE DE MISTURA 440 L, MOTOR A DIESEL POTÊNCIA 10 HP, COM CARREGADOR - CHI DIURNO. AF_11/2014</v>
          </cell>
          <cell r="C496" t="str">
            <v>CHI</v>
          </cell>
          <cell r="D496">
            <v>1.59</v>
          </cell>
        </row>
        <row r="497">
          <cell r="A497">
            <v>89877</v>
          </cell>
          <cell r="B497" t="str">
            <v>CAMINHÃO BASCULANTE 14 M3, COM CAVALO MECÂNICO DE CAPACIDADE MÁXIMA DE TRAÇÃO COMBINADO DE 36000 KG, POTÊNCIA 286 CV, INCLUSIVE SEMIREBOQUE COM CAÇAMBA METÁLICA - CHI DIURNO. AF_12/2014</v>
          </cell>
          <cell r="C497" t="str">
            <v>CHI</v>
          </cell>
          <cell r="D497">
            <v>47.77</v>
          </cell>
        </row>
        <row r="498">
          <cell r="A498">
            <v>89884</v>
          </cell>
          <cell r="B498" t="str">
            <v>CAMINHÃO BASCULANTE 18 M3, COM CAVALO MECÂNICO DE CAPACIDADE MÁXIMA DE TRAÇÃO COMBINADO DE 45000 KG, POTÊNCIA 330 CV, INCLUSIVE SEMIREBOQUE COM CAÇAMBA METÁLICA - CHI DIURNO. AF_12/2014</v>
          </cell>
          <cell r="C498" t="str">
            <v>CHI</v>
          </cell>
          <cell r="D498">
            <v>49.34</v>
          </cell>
        </row>
        <row r="499">
          <cell r="A499">
            <v>90587</v>
          </cell>
          <cell r="B499" t="str">
            <v>VIBRADOR DE IMERSÃO, DIÂMETRO DE PONTEIRA 45MM, MOTOR ELÉTRICO TRIFÁSICO POTÊNCIA DE 2 CV - CHI DIURNO. AF_06/2015</v>
          </cell>
          <cell r="C499" t="str">
            <v>CHI</v>
          </cell>
          <cell r="D499">
            <v>0.28999999999999998</v>
          </cell>
        </row>
        <row r="500">
          <cell r="A500">
            <v>90626</v>
          </cell>
          <cell r="B500" t="str">
            <v>PERFURATRIZ MANUAL, TORQUE MÁXIMO 83 N.M, POTÊNCIA 5 CV, COM DIÂMETRO MÁXIMO 4" - CHI DIURNO. AF_06/2015</v>
          </cell>
          <cell r="C500" t="str">
            <v>CHI</v>
          </cell>
          <cell r="D500">
            <v>1.38</v>
          </cell>
        </row>
        <row r="501">
          <cell r="A501">
            <v>90632</v>
          </cell>
          <cell r="B501" t="str">
            <v>PERFURATRIZ SOBRE ESTEIRA, TORQUE MÁXIMO 600 KGF, PESO MÉDIO 1000 KG, POTÊNCIA 20 HP, DIÂMETRO MÁXIMO 10" - CHI DIURNO. AF_06/2015</v>
          </cell>
          <cell r="C501" t="str">
            <v>CHI</v>
          </cell>
          <cell r="D501">
            <v>57.26</v>
          </cell>
        </row>
        <row r="502">
          <cell r="A502">
            <v>90638</v>
          </cell>
          <cell r="B502" t="str">
            <v>MISTURADOR DUPLO HORIZONTAL DE ALTA TURBULÊNCIA, CAPACIDADE / VOLUME 2 X 500 LITROS, MOTORES ELÉTRICOS MÍNIMO 5 CV CADA, PARA NATA CIMENTO, ARGAMASSA E OUTROS - CHI DIURNO. AF_06/2015</v>
          </cell>
          <cell r="C502" t="str">
            <v>CHI</v>
          </cell>
          <cell r="D502">
            <v>4.05</v>
          </cell>
        </row>
        <row r="503">
          <cell r="A503">
            <v>90644</v>
          </cell>
          <cell r="B503" t="str">
            <v>BOMBA TRIPLEX, PARA INJEÇÃO DE NATA DE CIMENTO, VAZÃO MÁXIMA DE 100 LITROS/MINUTO, PRESSÃO MÁXIMA DE 70 BAR - CHI DIURNO. AF_06/2015</v>
          </cell>
          <cell r="C503" t="str">
            <v>CHI</v>
          </cell>
          <cell r="D503">
            <v>6.06</v>
          </cell>
        </row>
        <row r="504">
          <cell r="A504">
            <v>90651</v>
          </cell>
          <cell r="B504" t="str">
            <v>BOMBA CENTRÍFUGA MONOESTÁGIO COM MOTOR ELÉTRICO MONOFÁSICO, POTÊNCIA 15 HP, DIÂMETRO DO ROTOR 173 MM, HM/Q = 30 MCA / 90 M3/H A 45 MCA / 55 M3/H - CHI DIURNO. AF_06/2015</v>
          </cell>
          <cell r="C504" t="str">
            <v>CHI</v>
          </cell>
          <cell r="D504">
            <v>0.62</v>
          </cell>
        </row>
        <row r="505">
          <cell r="A505">
            <v>90657</v>
          </cell>
          <cell r="B505" t="str">
            <v>BOMBA DE PROJEÇÃO DE CONCRETO SECO, POTÊNCIA 10 CV, VAZÃO 3 M3/H - CHI DIURNO. AF_06/2015</v>
          </cell>
          <cell r="C505" t="str">
            <v>CHI</v>
          </cell>
          <cell r="D505">
            <v>3.94</v>
          </cell>
        </row>
        <row r="506">
          <cell r="A506">
            <v>90663</v>
          </cell>
          <cell r="B506" t="str">
            <v>BOMBA DE PROJEÇÃO DE CONCRETO SECO, POTÊNCIA 10 CV, VAZÃO 6 M3/H - CHI DIURNO. AF_06/2015</v>
          </cell>
          <cell r="C506" t="str">
            <v>CHI</v>
          </cell>
          <cell r="D506">
            <v>4.22</v>
          </cell>
        </row>
        <row r="507">
          <cell r="A507">
            <v>90669</v>
          </cell>
          <cell r="B507" t="str">
            <v>PROJETOR PNEUMÁTICO DE ARGAMASSA PARA CHAPISCO E REBOCO COM RECIPIENTE ACOPLADO, TIPO CANEQUINHA, COM COMPRESSOR DE AR REBOCÁVEL VAZÃO 89 PCM E MOTOR DIESEL DE 20 CV - CHI DIURNO. AF_06/2015</v>
          </cell>
          <cell r="C507" t="str">
            <v>CHI</v>
          </cell>
          <cell r="D507">
            <v>4.6100000000000003</v>
          </cell>
        </row>
        <row r="508">
          <cell r="A508">
            <v>90675</v>
          </cell>
          <cell r="B508" t="str">
            <v>PERFURATRIZ COM TORRE METÁLICA PARA EXECUÇÃO DE ESTACA HÉLICE CONTÍNUA, PROFUNDIDADE MÁXIMA DE 30 M, DIÂMETRO MÁXIMO DE 800 MM, POTÊNCIA INSTALADA DE 268 HP, MESA ROTATIVA COM TORQUE MÁXIMO DE 170 KNM - CHI DIURNO. AF_06/2015</v>
          </cell>
          <cell r="C508" t="str">
            <v>CHI</v>
          </cell>
          <cell r="D508">
            <v>162.36000000000001</v>
          </cell>
        </row>
        <row r="509">
          <cell r="A509">
            <v>90681</v>
          </cell>
          <cell r="B509" t="str">
            <v>PERFURATRIZ HIDRÁULICA SOBRE CAMINHÃO COM TRADO CURTO ACOPLADO, PROFUNDIDADE MÁXIMA DE 20 M, DIÂMETRO MÁXIMO DE 1500 MM, POTÊNCIA INSTALADA DE 137 HP, MESA ROTATIVA COM TORQUE MÁXIMO DE 30 KNM - CHI DIURNO. AF_06/2015</v>
          </cell>
          <cell r="C509" t="str">
            <v>CHI</v>
          </cell>
          <cell r="D509">
            <v>99.01</v>
          </cell>
        </row>
        <row r="510">
          <cell r="A510">
            <v>90687</v>
          </cell>
          <cell r="B510" t="str">
            <v>MANIPULADOR TELESCÓPICO, POTÊNCIA DE 85 HP, CAPACIDADE DE CARGA DE 3.500 KG, ALTURA MÁXIMA DE ELEVAÇÃO DE 12,3 M - CHI DIURNO. AF_06/2015</v>
          </cell>
          <cell r="C510" t="str">
            <v>CHI</v>
          </cell>
          <cell r="D510">
            <v>60.85</v>
          </cell>
        </row>
        <row r="511">
          <cell r="A511">
            <v>90693</v>
          </cell>
          <cell r="B511" t="str">
            <v>MINICARREGADEIRA SOBRE RODAS, POTÊNCIA LÍQUIDA DE 47 HP, CAPACIDADE NOMINAL DE OPERAÇÃO DE 646 KG - CHI DIURNO. AF_06/2015</v>
          </cell>
          <cell r="C511" t="str">
            <v>CHI</v>
          </cell>
          <cell r="D511">
            <v>42.51</v>
          </cell>
        </row>
        <row r="512">
          <cell r="A512">
            <v>90965</v>
          </cell>
          <cell r="B512" t="str">
            <v>COMPRESSOR DE AR REBOCÁVEL, VAZÃO 89 PCM, PRESSÃO EFETIVA DE TRABALHO 102 PSI, MOTOR DIESEL, POTÊNCIA 20 CV - CHI DIURNO. AF_06/2015</v>
          </cell>
          <cell r="C512" t="str">
            <v>CHI</v>
          </cell>
          <cell r="D512">
            <v>3.92</v>
          </cell>
        </row>
        <row r="513">
          <cell r="A513">
            <v>90973</v>
          </cell>
          <cell r="B513" t="str">
            <v>COMPRESSOR DE AR REBOCAVEL, VAZÃO 250 PCM, PRESSAO DE TRABALHO 102 PSI, MOTOR A DIESEL POTÊNCIA 81 CV - CHI DIURNO. AF_06/2015</v>
          </cell>
          <cell r="C513" t="str">
            <v>CHI</v>
          </cell>
          <cell r="D513">
            <v>3.94</v>
          </cell>
        </row>
        <row r="514">
          <cell r="A514">
            <v>90982</v>
          </cell>
          <cell r="B514" t="str">
            <v>COMPRESSOR DE AR REBOCÁVEL, VAZÃO 748 PCM, PRESSÃO EFETIVA DE TRABALHO 102 PSI, MOTOR DIESEL, POTÊNCIA 210 CV - CHI DIURNO. AF_06/2015</v>
          </cell>
          <cell r="C514" t="str">
            <v>CHI</v>
          </cell>
          <cell r="D514">
            <v>10.01</v>
          </cell>
        </row>
        <row r="515">
          <cell r="A515">
            <v>91001</v>
          </cell>
          <cell r="B515" t="str">
            <v>COMPRESSOR DE AR REBOCAVEL, VAZÃO 400 PCM, PRESSAO DE TRABALHO 102 PSI, MOTOR A DIESEL POTÊNCIA 110 CV - CHI DIURNO. AF_06/2015</v>
          </cell>
          <cell r="C515" t="str">
            <v>CHI</v>
          </cell>
          <cell r="D515">
            <v>4.67</v>
          </cell>
        </row>
        <row r="516">
          <cell r="A516">
            <v>91032</v>
          </cell>
          <cell r="B516" t="str">
            <v>CAMINHÃO TRUCADO (C/ TERCEIRO EIXO) ELETRÔNICO - POTÊNCIA 231CV - PBT = 22000KG - DIST. ENTRE EIXOS 5170 MM - INCLUI CARROCERIA FIXA ABERTA DE MADEIRA - CHI DIURNO. AF_06/2015</v>
          </cell>
          <cell r="C516" t="str">
            <v>CHI</v>
          </cell>
          <cell r="D516">
            <v>37.909999999999997</v>
          </cell>
        </row>
        <row r="517">
          <cell r="A517">
            <v>91278</v>
          </cell>
          <cell r="B517" t="str">
            <v>PLACA VIBRATÓRIA REVERSÍVEL COM MOTOR 4 TEMPOS A GASOLINA, FORÇA CENTRÍFUGA DE 25 KN (2500 KGF), POTÊNCIA 5,5 CV - CHI DIURNO. AF_08/2015</v>
          </cell>
          <cell r="C517" t="str">
            <v>CHI</v>
          </cell>
          <cell r="D517">
            <v>0.59</v>
          </cell>
        </row>
        <row r="518">
          <cell r="A518">
            <v>91285</v>
          </cell>
          <cell r="B518" t="str">
            <v>CORTADORA DE PISO COM MOTOR 4 TEMPOS A GASOLINA, POTÊNCIA DE 13 HP, COM DISCO DE CORTE DIAMANTADO SEGMENTADO PARA CONCRETO, DIÂMETRO DE 350 MM, FURO DE 1" (14 X 1") - CHI DIURNO. AF_08/2015</v>
          </cell>
          <cell r="C518" t="str">
            <v>CHI</v>
          </cell>
          <cell r="D518">
            <v>0.65</v>
          </cell>
        </row>
        <row r="519">
          <cell r="A519">
            <v>91387</v>
          </cell>
          <cell r="B519" t="str">
            <v>CAMINHÃO BASCULANTE 10 M3, TRUCADO CABINE SIMPLES, PESO BRUTO TOTAL 23.000 KG, CARGA ÚTIL MÁXIMA 15.935 KG, DISTÂNCIA ENTRE EIXOS 4,80 M, POTÊNCIA 230 CV INCLUSIVE CAÇAMBA METÁLICA - CHI DIURNO. AF_06/2014</v>
          </cell>
          <cell r="C519" t="str">
            <v>CHI</v>
          </cell>
          <cell r="D519">
            <v>40.44</v>
          </cell>
        </row>
        <row r="520">
          <cell r="A520">
            <v>91395</v>
          </cell>
          <cell r="B520" t="str">
            <v>CAMINHÃO TOCO, PBT 14.300 KG, CARGA ÚTIL MÁX. 9.710 KG, DIST. ENTRE EIXOS 3,56 M, POTÊNCIA 185 CV, INCLUSIVE CARROCERIA FIXA ABERTA DE MADEIRA P/ TRANSPORTE GERAL DE CARGA SECA, DIMEN. APROX. 2,50 X 6,50 X 0,50 M - CHI DIURNO. AF_06/2014</v>
          </cell>
          <cell r="C520" t="str">
            <v>CHI</v>
          </cell>
          <cell r="D520">
            <v>35.75</v>
          </cell>
        </row>
        <row r="521">
          <cell r="A521">
            <v>91486</v>
          </cell>
          <cell r="B521" t="str">
            <v>ESPARGIDOR DE ASFALTO PRESSURIZADO, TANQUE 6 M3 COM ISOLAÇÃO TÉRMICA, AQUECIDO COM 2 MAÇARICOS, COM BARRA ESPARGIDORA 3,60 M, MONTADO SOBRE CAMINHÃO  TOCO, PBT 14.300 KG, POTÊNCIA 185 CV - CHI DIURNO. AF_08/2015</v>
          </cell>
          <cell r="C521" t="str">
            <v>CHI</v>
          </cell>
          <cell r="D521">
            <v>41.27</v>
          </cell>
        </row>
        <row r="522">
          <cell r="A522">
            <v>91534</v>
          </cell>
          <cell r="B522" t="str">
            <v>COMPACTADOR DE SOLOS DE PERCUSSÃO (SOQUETE) COM MOTOR A GASOLINA 4 TEMPOS, POTÊNCIA 4 CV - CHI DIURNO. AF_08/2015</v>
          </cell>
          <cell r="C522" t="str">
            <v>CHI</v>
          </cell>
          <cell r="D522">
            <v>28.86</v>
          </cell>
        </row>
        <row r="523">
          <cell r="A523">
            <v>91635</v>
          </cell>
          <cell r="B523" t="str">
            <v>GUINDAUTO HIDRÁULICO, CAPACIDADE MÁXIMA DE CARGA 6500 KG, MOMENTO MÁXIMO DE CARGA 5,8 TM, ALCANCE MÁXIMO HORIZONTAL 7,60 M, INCLUSIVE CAMINHÃO TOCO PBT 9.700 KG, POTÊNCIA DE 160 CV - CHI DIURNO. AF_08/2015</v>
          </cell>
          <cell r="C523" t="str">
            <v>CHI</v>
          </cell>
          <cell r="D523">
            <v>30.57</v>
          </cell>
        </row>
        <row r="524">
          <cell r="A524">
            <v>91646</v>
          </cell>
          <cell r="B524" t="str">
            <v>CAMINHÃO DE TRANSPORTE DE MATERIAL ASFÁLTICO 30.000 L, COM CAVALO MECÂNICO DE CAPACIDADE MÁXIMA DE TRAÇÃO COMBINADO DE 66.000 KG, POTÊNCIA 360 CV, INCLUSIVE TANQUE DE ASFALTO COM SERPENTINA - CHI DIURNO. AF_08/2015</v>
          </cell>
          <cell r="C524" t="str">
            <v>CHI</v>
          </cell>
          <cell r="D524">
            <v>55.86</v>
          </cell>
        </row>
        <row r="525">
          <cell r="A525">
            <v>91693</v>
          </cell>
          <cell r="B525" t="str">
            <v>SERRA CIRCULAR DE BANCADA COM MOTOR ELÉTRICO POTÊNCIA DE 5HP, COM COIFA PARA DISCO 10" - CHI DIURNO. AF_08/2015</v>
          </cell>
          <cell r="C525" t="str">
            <v>CHI</v>
          </cell>
          <cell r="D525">
            <v>28.06</v>
          </cell>
        </row>
        <row r="526">
          <cell r="A526">
            <v>92044</v>
          </cell>
          <cell r="B526" t="str">
            <v>DISTRIBUIDOR DE AGREGADOS REBOCAVEL, CAPACIDADE 1,9 M³, LARGURA DE TRABALHO 3,66 M - CHI DIURNO. AF_11/2015</v>
          </cell>
          <cell r="C526" t="str">
            <v>CHI</v>
          </cell>
          <cell r="D526">
            <v>4.95</v>
          </cell>
        </row>
        <row r="527">
          <cell r="A527">
            <v>92107</v>
          </cell>
          <cell r="B527" t="str">
            <v>CAMINHÃO PARA EQUIPAMENTO DE LIMPEZA A SUCÇÃO COM CAMINHÃO TRUCADO DE PESO BRUTO TOTAL 23000 KG, CARGA ÚTIL MÁXIMA 15935 KG, DISTÂNCIA ENTRE EIXOS 4,80 M, POTÊNCIA 230 CV, INCLUSIVE LIMPADORA A SUCÇÃO, TANQUE 12000 L - CHI DIURNO. AF_11/2015</v>
          </cell>
          <cell r="C527" t="str">
            <v>CHI</v>
          </cell>
          <cell r="D527">
            <v>42.23</v>
          </cell>
        </row>
        <row r="528">
          <cell r="A528">
            <v>92113</v>
          </cell>
          <cell r="B528" t="str">
            <v>PENEIRA ROTATIVA COM MOTOR ELÉTRICO TRIFÁSICO DE 2 CV, CILINDRO DE 1 M X 0,60 M, COM FUROS DE 3,17 MM - CHI DIURNO. AF_11/2015</v>
          </cell>
          <cell r="C528" t="str">
            <v>CHI</v>
          </cell>
          <cell r="D528">
            <v>0.94</v>
          </cell>
        </row>
        <row r="529">
          <cell r="A529">
            <v>92119</v>
          </cell>
          <cell r="B529" t="str">
            <v>DOSADOR DE AREIA, CAPACIDADE DE 26 LITROS - CHI DIURNO. AF_11/2015</v>
          </cell>
          <cell r="C529" t="str">
            <v>CHI</v>
          </cell>
          <cell r="D529">
            <v>0.09</v>
          </cell>
        </row>
        <row r="530">
          <cell r="A530">
            <v>92139</v>
          </cell>
          <cell r="B530" t="str">
            <v>CAMINHONETE COM MOTOR A DIESEL, POTÊNCIA 180 CV, CABINE DUPLA, 4X4 - CHI DIURNO. AF_11/2015</v>
          </cell>
          <cell r="C530" t="str">
            <v>CHI</v>
          </cell>
          <cell r="D530">
            <v>27.17</v>
          </cell>
        </row>
        <row r="531">
          <cell r="A531">
            <v>92146</v>
          </cell>
          <cell r="B531" t="str">
            <v>CAMINHONETE CABINE SIMPLES COM MOTOR 1.6 FLEX, CÂMBIO MANUAL, POTÊNCIA 101/104 CV, 2 PORTAS - CHI DIURNO. AF_11/2015</v>
          </cell>
          <cell r="C531" t="str">
            <v>CHI</v>
          </cell>
          <cell r="D531">
            <v>21.22</v>
          </cell>
        </row>
        <row r="532">
          <cell r="A532">
            <v>92243</v>
          </cell>
          <cell r="B532" t="str">
            <v>CAMINHÃO DE TRANSPORTE DE MATERIAL ASFÁLTICO 20.000 L, COM CAVALO MECÂNICO DE CAPACIDADE MÁXIMA DE TRAÇÃO COMBINADO DE 45.000 KG, POTÊNCIA 330 CV, INCLUSIVE TANQUE DE ASFALTO COM MAÇARICO - CHI DIURNO. AF_12/2015</v>
          </cell>
          <cell r="C532" t="str">
            <v>CHI</v>
          </cell>
          <cell r="D532">
            <v>49.05</v>
          </cell>
        </row>
        <row r="533">
          <cell r="A533">
            <v>92717</v>
          </cell>
          <cell r="B533" t="str">
            <v>APARELHO PARA CORTE E SOLDA OXI-ACETILENO SOBRE RODAS, INCLUSIVE CILINDROS E MAÇARICOS - CHI DIURNO. AF_12/2015</v>
          </cell>
          <cell r="C533" t="str">
            <v>CHI</v>
          </cell>
          <cell r="D533">
            <v>0.17</v>
          </cell>
        </row>
        <row r="534">
          <cell r="A534">
            <v>92961</v>
          </cell>
          <cell r="B534" t="str">
            <v>MÁQUINA EXTRUSORA DE CONCRETO PARA GUIAS E SARJETAS, MOTOR A DIESEL, POTÊNCIA 14 CV - CHI DIURNO. AF_12/2015</v>
          </cell>
          <cell r="C534" t="str">
            <v>CHI</v>
          </cell>
          <cell r="D534">
            <v>6.13</v>
          </cell>
        </row>
        <row r="535">
          <cell r="A535">
            <v>92967</v>
          </cell>
          <cell r="B535" t="str">
            <v>MARTELO PERFURADOR PNEUMÁTICO MANUAL, HASTE 25 X 75 MM, 21 KG - CHI DIURNO. AF_12/2015</v>
          </cell>
          <cell r="C535" t="str">
            <v>CHI</v>
          </cell>
          <cell r="D535">
            <v>26.09</v>
          </cell>
        </row>
        <row r="536">
          <cell r="A536">
            <v>93225</v>
          </cell>
          <cell r="B536" t="str">
            <v>PERFURATRIZ COM TORRE METÁLICA PARA EXECUÇÃO DE ESTACA HÉLICE CONTÍNUA, PROFUNDIDADE MÁXIMA DE 32 M, DIÂMETRO MÁXIMO DE 1000 MM, POTÊNCIA INSTALADA DE 350 HP, MESA ROTATIVA COM TORQUE MÁXIMO DE 263 KNM - CHI DIURNO. AF_01/2016</v>
          </cell>
          <cell r="C536" t="str">
            <v>CHI</v>
          </cell>
          <cell r="D536">
            <v>236.92</v>
          </cell>
        </row>
        <row r="537">
          <cell r="A537">
            <v>93234</v>
          </cell>
          <cell r="B537" t="str">
            <v>BETONEIRA CAPACIDADE NOMINAL 400 L, CAPACIDADE DE MISTURA 310 L, MOTOR A GASOLINA POTÊNCIA 5,5 HP, SEM CARREGADOR - CHI DIURNO. AF_02/2016</v>
          </cell>
          <cell r="C537" t="str">
            <v>CHI</v>
          </cell>
          <cell r="D537">
            <v>0.4</v>
          </cell>
        </row>
        <row r="538">
          <cell r="A538">
            <v>93244</v>
          </cell>
          <cell r="B538" t="str">
            <v>ROLO COMPACTADOR VIBRATÓRIO PÉ DE CARNEIRO PARA SOLOS, POTÊNCIA 80 HP, PESO OPERACIONAL SEM/COM LASTRO 7,4 / 8,8 T, LARGURA DE TRABALHO 1,68 M - CHI DIURNO. AF_02/2016</v>
          </cell>
          <cell r="C538" t="str">
            <v>CHI</v>
          </cell>
          <cell r="D538">
            <v>46.08</v>
          </cell>
        </row>
        <row r="539">
          <cell r="A539">
            <v>93274</v>
          </cell>
          <cell r="B539" t="str">
            <v>GRUA ASCENSIONAL, LANÇA DE 30 M, CAPACIDADE DE 1,0 T A 30 M, ALTURA ATÉ 39 M - CHI DIURNO. AF_03/2016</v>
          </cell>
          <cell r="C539" t="str">
            <v>CHI</v>
          </cell>
          <cell r="D539">
            <v>55.76</v>
          </cell>
        </row>
        <row r="540">
          <cell r="A540">
            <v>93282</v>
          </cell>
          <cell r="B540" t="str">
            <v>GUINCHO ELÉTRICO DE COLUNA, CAPACIDADE 400 KG, COM MOTO FREIO, MOTOR TRIFÁSICO DE 1,25 CV - CHI DIURNO. AF_03/2016</v>
          </cell>
          <cell r="C540" t="str">
            <v>CHI</v>
          </cell>
          <cell r="D540">
            <v>27.82</v>
          </cell>
        </row>
        <row r="541">
          <cell r="A541">
            <v>93288</v>
          </cell>
          <cell r="B541" t="str">
            <v>GUINDASTE HIDRÁULICO AUTOPROPELIDO, COM LANÇA TELESCÓPICA 40 M, CAPACIDADE MÁXIMA 60 T, POTÊNCIA 260 KW - CHI DIURNO. AF_03/2016</v>
          </cell>
          <cell r="C541" t="str">
            <v>CHI</v>
          </cell>
          <cell r="D541">
            <v>96.01</v>
          </cell>
        </row>
        <row r="542">
          <cell r="A542">
            <v>93403</v>
          </cell>
          <cell r="B542" t="str">
            <v>GUINDAUTO HIDRÁULICO, CAPACIDADE MÁXIMA DE CARGA 3300 KG, MOMENTO MÁXIMO DE CARGA 5,8 TM, ALCANCE MÁXIMO HORIZONTAL 7,60 M, INCLUSIVE CAMINHÃO TOCO PBT 16.000 KG, POTÊNCIA DE 189 CV - CHI DIURNO. AF_03/2016</v>
          </cell>
          <cell r="C542" t="str">
            <v>CHI</v>
          </cell>
          <cell r="D542">
            <v>30.57</v>
          </cell>
        </row>
        <row r="543">
          <cell r="A543">
            <v>93409</v>
          </cell>
          <cell r="B54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43" t="str">
            <v>CHI</v>
          </cell>
          <cell r="D543">
            <v>34.11</v>
          </cell>
        </row>
        <row r="544">
          <cell r="A544">
            <v>93416</v>
          </cell>
          <cell r="B544" t="str">
            <v>GERADOR PORTÁTIL MONOFÁSICO, POTÊNCIA 5500 VA, MOTOR A GASOLINA, POTÊNCIA DO MOTOR 13 CV - CHI DIURNO. AF_03/2016</v>
          </cell>
          <cell r="C544" t="str">
            <v>CHI</v>
          </cell>
          <cell r="D544">
            <v>0.25</v>
          </cell>
        </row>
        <row r="545">
          <cell r="A545">
            <v>93422</v>
          </cell>
          <cell r="B545" t="str">
            <v>GRUPO GERADOR REBOCÁVEL, POTÊNCIA 66 KVA, MOTOR A DIESEL - CHI DIURNO. AF_03/2016</v>
          </cell>
          <cell r="C545" t="str">
            <v>CHI</v>
          </cell>
          <cell r="D545">
            <v>3.47</v>
          </cell>
        </row>
        <row r="546">
          <cell r="A546">
            <v>93428</v>
          </cell>
          <cell r="B546" t="str">
            <v>GRUPO GERADOR ESTACIONÁRIO, POTÊNCIA 150 KVA, MOTOR A DIESEL- CHI DIURNO. AF_03/2016</v>
          </cell>
          <cell r="C546" t="str">
            <v>CHI</v>
          </cell>
          <cell r="D546">
            <v>4.92</v>
          </cell>
        </row>
        <row r="547">
          <cell r="A547">
            <v>93434</v>
          </cell>
          <cell r="B547" t="str">
            <v>USINA DE MISTURA ASFÁLTICA À QUENTE, TIPO CONTRA FLUXO, PROD 40 A 80 TON/HORA - CHI DIURNO. AF_03/2016</v>
          </cell>
          <cell r="C547" t="str">
            <v>CHI</v>
          </cell>
          <cell r="D547">
            <v>192.03</v>
          </cell>
        </row>
        <row r="548">
          <cell r="A548">
            <v>93440</v>
          </cell>
          <cell r="B548" t="str">
            <v>USINA DE ASFALTO À FRIO, CAPACIDADE DE 40 A 60 TON/HORA, ELÉTRICA POTÊNCIA 30 CV - CHI DIURNO. AF_03/2016</v>
          </cell>
          <cell r="C548" t="str">
            <v>CHI</v>
          </cell>
          <cell r="D548">
            <v>114</v>
          </cell>
        </row>
        <row r="549">
          <cell r="A549">
            <v>95122</v>
          </cell>
          <cell r="B549" t="str">
            <v>USINA MISTURADORA DE SOLOS, CAPACIDADE DE 200 A 500 TON/H, POTENCIA 75KW - CHI DIURNO. AF_07/2016</v>
          </cell>
          <cell r="C549" t="str">
            <v>CHI</v>
          </cell>
          <cell r="D549">
            <v>151.99</v>
          </cell>
        </row>
        <row r="550">
          <cell r="A550">
            <v>95128</v>
          </cell>
          <cell r="B550" t="str">
            <v>DISTRIBUIDOR DE AGREGADOS AUTOPROPELIDO, CAP 3 M3, A DIESEL, POTÊNCIA 176CV - CHI DIURNO. AF_07/2016</v>
          </cell>
          <cell r="C550" t="str">
            <v>CHI</v>
          </cell>
          <cell r="D550">
            <v>42.8</v>
          </cell>
        </row>
        <row r="551">
          <cell r="A551">
            <v>95140</v>
          </cell>
          <cell r="B551" t="str">
            <v>TALHA MANUAL DE CORRENTE, CAPACIDADE DE 2 TON. COM ELEVAÇÃO DE 3 M - CHI DIURNO. AF_07/2016</v>
          </cell>
          <cell r="C551" t="str">
            <v>CHI</v>
          </cell>
          <cell r="D551">
            <v>0.04</v>
          </cell>
        </row>
        <row r="552">
          <cell r="A552">
            <v>95213</v>
          </cell>
          <cell r="B552" t="str">
            <v>GRUA ASCENCIONAL, LANÇA DE 42 M, CAPACIDADE DE 1,5 T A 30 M, ALTURA ATÉ 39 M - CHI DIURNO. AF_08/2016</v>
          </cell>
          <cell r="C552" t="str">
            <v>CHI</v>
          </cell>
          <cell r="D552">
            <v>59.52</v>
          </cell>
        </row>
        <row r="553">
          <cell r="A553">
            <v>95219</v>
          </cell>
          <cell r="B553" t="str">
            <v>PULVERIZADOR DE TINTA ELÉTRICO/MÁQUINA DE PINTURA AIRLESS, VAZÃO 2 L/MIN - CHI DIURNO. AF_08/2016</v>
          </cell>
          <cell r="C553" t="str">
            <v>CHI</v>
          </cell>
          <cell r="D553">
            <v>28.2</v>
          </cell>
        </row>
        <row r="554">
          <cell r="A554">
            <v>95259</v>
          </cell>
          <cell r="B554" t="str">
            <v>MARTELO DEMOLIDOR PNEUMÁTICO MANUAL, 32 KG - CHI DIURNO. AF_09/2016</v>
          </cell>
          <cell r="C554" t="str">
            <v>CHI</v>
          </cell>
          <cell r="D554">
            <v>25.95</v>
          </cell>
        </row>
        <row r="555">
          <cell r="A555">
            <v>95265</v>
          </cell>
          <cell r="B555" t="str">
            <v>COMPACTADOR DE SOLOS DE PERCUSÃO (SOQUETE) COM MOTOR A GASOLINA, POTÊNCIA 3 CV - CHI DIURNO. AF_09/2016</v>
          </cell>
          <cell r="C555" t="str">
            <v>CHI</v>
          </cell>
          <cell r="D555">
            <v>0.72</v>
          </cell>
        </row>
        <row r="556">
          <cell r="A556">
            <v>95271</v>
          </cell>
          <cell r="B556" t="str">
            <v>RÉGUA VIBRATÓRIA DUPLA PARA CONCRETO, PESO DE 60KG, COMPRIMENTO 4 M, COM MOTOR A GASOLINA, POTÊNCIA 5,5 HP - CHI DIURNO. AF_09/2016</v>
          </cell>
          <cell r="C556" t="str">
            <v>CHI</v>
          </cell>
          <cell r="D556">
            <v>0.49</v>
          </cell>
        </row>
        <row r="557">
          <cell r="A557">
            <v>95277</v>
          </cell>
          <cell r="B557" t="str">
            <v>POLIDORA DE PISO (POLITRIZ), PESO DE 100KG, DIÂMETRO 450 MM, MOTOR ELÉTRICO, POTÊNCIA 4 HP - CHI DIURNO. AF_09/2016</v>
          </cell>
          <cell r="C557" t="str">
            <v>CHI</v>
          </cell>
          <cell r="D557">
            <v>0.49</v>
          </cell>
        </row>
        <row r="558">
          <cell r="A558">
            <v>95283</v>
          </cell>
          <cell r="B558" t="str">
            <v>DESEMPENADEIRA DE CONCRETO, PESO DE 75KG, 4 PÁS, MOTOR A GASOLINA, POTÊNCIA 5,5 HP - CHI DIURNO. AF_09/2016</v>
          </cell>
          <cell r="C558" t="str">
            <v>CHI</v>
          </cell>
          <cell r="D558">
            <v>0.53</v>
          </cell>
        </row>
        <row r="559">
          <cell r="A559">
            <v>95621</v>
          </cell>
          <cell r="B559" t="str">
            <v>PERFURATRIZ PNEUMATICA MANUAL DE PESO MEDIO, MARTELETE, 18KG, COMPRIMENTO MÁXIMO DE CURSO DE 6 M, DIAMETRO DO PISTAO DE 5,5 CM - CHI DIURNO. AF_11/2016</v>
          </cell>
          <cell r="C559" t="str">
            <v>CHI</v>
          </cell>
          <cell r="D559">
            <v>25.78</v>
          </cell>
        </row>
        <row r="560">
          <cell r="A560">
            <v>95632</v>
          </cell>
          <cell r="B560" t="str">
            <v>ROLO COMPACTADOR VIBRATORIO TANDEM, ACO LISO, POTENCIA 125 HP, PESO SEM/COM LASTRO 10,20/11,65 T, LARGURA DE TRABALHO 1,73 M - CHI DIURNO. AF_11/2016</v>
          </cell>
          <cell r="C560" t="str">
            <v>CHI</v>
          </cell>
          <cell r="D560">
            <v>55.02</v>
          </cell>
        </row>
        <row r="561">
          <cell r="A561">
            <v>95703</v>
          </cell>
          <cell r="B561" t="str">
            <v>PERFURATRIZ MANUAL, TORQUE MAXIMO 55 KGF.M, POTENCIA 5 CV, COM DIAMETRO MAXIMO 8 1/2" - CHI DIURNO. AF_11/2016</v>
          </cell>
          <cell r="C561" t="str">
            <v>CHI</v>
          </cell>
          <cell r="D561">
            <v>31.06</v>
          </cell>
        </row>
        <row r="562">
          <cell r="A562">
            <v>95709</v>
          </cell>
          <cell r="B562" t="str">
            <v>PERFURATRIZ SOBRE ESTEIRA, TORQUE MÁXIMO 600 KGF, POTÊNCIA ENTRE 50 E 60 HP, DIÂMETRO MÁXIMO 10 - CHI DIURNO. AF_11/2016</v>
          </cell>
          <cell r="C562" t="str">
            <v>CHI</v>
          </cell>
          <cell r="D562">
            <v>56.04</v>
          </cell>
        </row>
        <row r="563">
          <cell r="A563">
            <v>95715</v>
          </cell>
          <cell r="B563" t="str">
            <v>ESCAVADEIRA HIDRAULICA SOBRE ESTEIRA, COM GARRA GIRATORIA DE MANDIBULAS, PESO OPERACIONAL ENTRE 22,00 E 25,50 TON, POTENCIA LIQUIDA ENTRE 150 E 160 HP - CHI DIURNO. AF_11/2016</v>
          </cell>
          <cell r="C563" t="str">
            <v>CHI</v>
          </cell>
          <cell r="D563">
            <v>61.88</v>
          </cell>
        </row>
        <row r="564">
          <cell r="A564">
            <v>95721</v>
          </cell>
          <cell r="B564" t="str">
            <v>ESCAVADEIRA HIDRAULICA SOBRE ESTEIRA, EQUIPADA COM CLAMSHELL, COM CAPACIDADE DA CAÇAMBA ENTRE 1,20 E 1,50 M3, PESO OPERACIONAL ENTRE 20,00 E 22,00 TON, POTENCIA LIQUIDA ENTRE 150 E 160 HP - CHI DIURNO. AF_11/2016</v>
          </cell>
          <cell r="C564" t="str">
            <v>CHI</v>
          </cell>
          <cell r="D564">
            <v>60.63</v>
          </cell>
        </row>
        <row r="565">
          <cell r="A565">
            <v>95873</v>
          </cell>
          <cell r="B565" t="str">
            <v>GRUPO GERADOR COM CARENAGEM, MOTOR DIESEL POTÊNCIA STANDART ENTRE 250 E 260 KVA - CHI DIURNO. AF_12/2016</v>
          </cell>
          <cell r="C565" t="str">
            <v>CHI</v>
          </cell>
          <cell r="D565">
            <v>7.86</v>
          </cell>
        </row>
        <row r="566">
          <cell r="A566">
            <v>96014</v>
          </cell>
          <cell r="B566" t="str">
            <v>TRATOR DE PNEUS COM POTÊNCIA DE 122 CV, TRAÇÃO 4X4, COM VASSOURA MECÂNICA ACOPLADA - CHI DIURNO. AF_02/2017</v>
          </cell>
          <cell r="C566" t="str">
            <v>CHI</v>
          </cell>
          <cell r="D566">
            <v>40.590000000000003</v>
          </cell>
        </row>
        <row r="567">
          <cell r="A567">
            <v>96021</v>
          </cell>
          <cell r="B567" t="str">
            <v>TRATOR DE PNEUS COM POTÊNCIA DE 122 CV, TRAÇÃO 4X4, COM GRADE DE DISCOS ACOPLADA - CHI DIURNO. AF_02/2017</v>
          </cell>
          <cell r="C567" t="str">
            <v>CHI</v>
          </cell>
          <cell r="D567">
            <v>40.44</v>
          </cell>
        </row>
        <row r="568">
          <cell r="A568">
            <v>96029</v>
          </cell>
          <cell r="B568" t="str">
            <v>TRATOR DE PNEUS COM POTÊNCIA DE 85 CV, TRAÇÃO 4X4, COM GRADE DE DISCOS ACOPLADA - CHI DIURNO. AF_02/2017</v>
          </cell>
          <cell r="C568" t="str">
            <v>CHI</v>
          </cell>
          <cell r="D568">
            <v>37.54</v>
          </cell>
        </row>
        <row r="569">
          <cell r="A569">
            <v>96036</v>
          </cell>
          <cell r="B569" t="str">
            <v>CAMINHÃO BASCULANTE 10 M3, TRUCADO, POTÊNCIA 230 CV, INCLUSIVE CAÇAMBA METÁLICA, COM DISTRIBUIDOR DE AGREGADOS ACOPLADO - CHI DIURNO. AF_02/2017</v>
          </cell>
          <cell r="C569" t="str">
            <v>CHI</v>
          </cell>
          <cell r="D569">
            <v>43.69</v>
          </cell>
        </row>
        <row r="570">
          <cell r="A570">
            <v>96155</v>
          </cell>
          <cell r="B570" t="str">
            <v>TRATOR DE PNEUS COM POTÊNCIA DE 85 CV, TRAÇÃO 4X4, COM VASSOURA MECÂNICA ACOPLADA - CHI DIURNO. AF_02/2017</v>
          </cell>
          <cell r="C570" t="str">
            <v>CHI</v>
          </cell>
          <cell r="D570">
            <v>37.69</v>
          </cell>
        </row>
        <row r="571">
          <cell r="A571">
            <v>96156</v>
          </cell>
          <cell r="B571" t="str">
            <v>MINICARREGADEIRA SOBRE RODAS POTENCIA 47HP CAPACIDADE OPERACAO 646 KG, COM VASSOURA MECÂNICA ACOPLADA - CHI DIURNO. AF_03/2017</v>
          </cell>
          <cell r="C571" t="str">
            <v>CHI</v>
          </cell>
          <cell r="D571">
            <v>46.31</v>
          </cell>
        </row>
        <row r="572">
          <cell r="A572">
            <v>96159</v>
          </cell>
          <cell r="B572" t="str">
            <v>MÁQUINA DEMARCADORA DE FAIXA DE TRÁFEGO À FRIO, AUTOPROPELIDA, POTÊNCIA 38 HP - CHI DIURNO. AF_07/2016</v>
          </cell>
          <cell r="C572" t="str">
            <v>CHI</v>
          </cell>
          <cell r="D572">
            <v>53.63</v>
          </cell>
        </row>
        <row r="573">
          <cell r="A573">
            <v>96246</v>
          </cell>
          <cell r="B573" t="str">
            <v>MINIESCAVADEIRA SOBRE ESTEIRAS, POTENCIA LIQUIDA DE *30* HP, PESO OPERACIONAL DE *3.500* KG - CHI DIURNO. AF_04/2017</v>
          </cell>
          <cell r="C573" t="str">
            <v>CHI</v>
          </cell>
          <cell r="D573">
            <v>45.28</v>
          </cell>
        </row>
        <row r="574">
          <cell r="A574">
            <v>96302</v>
          </cell>
          <cell r="B574" t="str">
            <v>PERFURATRIZ ROTATIVA SOBRE ESTEIRA, TORQUE MAXIMO 2500 KGM, POTENCIA 110 HP, MOTOR DIESEL - CHI DIURNO. AF_05/2017</v>
          </cell>
          <cell r="C574" t="str">
            <v>CHI</v>
          </cell>
          <cell r="D574">
            <v>71.790000000000006</v>
          </cell>
        </row>
        <row r="575">
          <cell r="A575">
            <v>96308</v>
          </cell>
          <cell r="B575" t="str">
            <v>COMPRESSOR DE AR, VAZAO DE 10 PCM, RESERVATORIO 100 L, PRESSAO DE TRABALHO ENTRE 6,9 E 9,7 BAR  POTENCIA 2 HP, TENSAO 110/220 V  CHI DIURNO. AF_05/2017</v>
          </cell>
          <cell r="C575" t="str">
            <v>CHI</v>
          </cell>
          <cell r="D575">
            <v>0.14000000000000001</v>
          </cell>
        </row>
        <row r="576">
          <cell r="A576">
            <v>96464</v>
          </cell>
          <cell r="B576" t="str">
            <v>ROLO COMPACTADOR DE PNEUS, ESTATICO, PRESSAO VARIAVEL, POTENCIA 110 HP, PESO SEM/COM LASTRO 10,8/27 T, LARGURA DE ROLAGEM 2,30 M - CHI DIURNO. AF_06/2017</v>
          </cell>
          <cell r="C576" t="str">
            <v>CHI</v>
          </cell>
          <cell r="D576">
            <v>58.22</v>
          </cell>
        </row>
        <row r="577">
          <cell r="A577">
            <v>98765</v>
          </cell>
          <cell r="B577" t="str">
            <v>INVERSOR DE SOLDA MONOFÁSICO DE 160 A, POTÊNCIA DE 5400 W, TENSÃO DE 220 V, PARA SOLDA COM ELETRODOS DE 2,0 A 4,0 MM E PROCESSO TIG - CHI DIURNO. AF_06/2018</v>
          </cell>
          <cell r="C577" t="str">
            <v>CHI</v>
          </cell>
          <cell r="D577">
            <v>0.06</v>
          </cell>
        </row>
        <row r="578">
          <cell r="A578">
            <v>99834</v>
          </cell>
          <cell r="B578" t="str">
            <v>LAVADORA DE ALTA PRESSAO (LAVA-JATO) PARA AGUA FRIA, PRESSAO DE OPERACAO ENTRE 1400 E 1900 LIB/POL2, VAZAO MAXIMA ENTRE 400 E 700 L/H - CHI DIURNO. AF_04/2019</v>
          </cell>
          <cell r="C578" t="str">
            <v>CHI</v>
          </cell>
          <cell r="D578">
            <v>0.17</v>
          </cell>
        </row>
        <row r="579">
          <cell r="A579">
            <v>5089</v>
          </cell>
          <cell r="B579" t="str">
            <v>ROLO COMPACTADOR VIBRATÓRIO PÉ DE CARNEIRO PARA SOLOS, POTÊNCIA 80 HP, PESO OPERACIONAL SEM/COM LASTRO 7,4 / 8,8 T, LARGURA DE TRABALHO 1,68 M - MANUTENÇÃO. AF_02/2016</v>
          </cell>
          <cell r="C579" t="str">
            <v>H</v>
          </cell>
          <cell r="D579">
            <v>20.18</v>
          </cell>
        </row>
        <row r="580">
          <cell r="A580">
            <v>5627</v>
          </cell>
          <cell r="B580" t="str">
            <v>ESCAVADEIRA HIDRÁULICA SOBRE ESTEIRAS, CAÇAMBA 0,80 M3, PESO OPERACIONAL 17 T, POTENCIA BRUTA 111 HP - DEPRECIAÇÃO. AF_06/2014</v>
          </cell>
          <cell r="C580" t="str">
            <v>H</v>
          </cell>
          <cell r="D580">
            <v>22.78</v>
          </cell>
        </row>
        <row r="581">
          <cell r="A581">
            <v>5628</v>
          </cell>
          <cell r="B581" t="str">
            <v>ESCAVADEIRA HIDRÁULICA SOBRE ESTEIRAS, CAÇAMBA 0,80 M3, PESO OPERACIONAL 17 T, POTENCIA BRUTA 111 HP - JUROS. AF_06/2014</v>
          </cell>
          <cell r="C581" t="str">
            <v>H</v>
          </cell>
          <cell r="D581">
            <v>5.85</v>
          </cell>
        </row>
        <row r="582">
          <cell r="A582">
            <v>5629</v>
          </cell>
          <cell r="B582" t="str">
            <v>ESCAVADEIRA HIDRÁULICA SOBRE ESTEIRAS, CAÇAMBA 0,80 M3, PESO OPERACIONAL 17 T, POTENCIA BRUTA 111 HP - MANUTENÇÃO. AF_06/2014</v>
          </cell>
          <cell r="C582" t="str">
            <v>H</v>
          </cell>
          <cell r="D582">
            <v>28.47</v>
          </cell>
        </row>
        <row r="583">
          <cell r="A583">
            <v>5630</v>
          </cell>
          <cell r="B583" t="str">
            <v>ESCAVADEIRA HIDRÁULICA SOBRE ESTEIRAS, CAÇAMBA 0,80 M3, PESO OPERACIONAL 17 T, POTENCIA BRUTA 111 HP - MATERIAIS NA OPERAÇÃO. AF_06/2014</v>
          </cell>
          <cell r="C583" t="str">
            <v>H</v>
          </cell>
          <cell r="D583">
            <v>52.48</v>
          </cell>
        </row>
        <row r="584">
          <cell r="A584">
            <v>5658</v>
          </cell>
          <cell r="B584" t="str">
            <v>GRADE DE DISCO CONTROLE REMOTO REBOCÁVEL, COM 24 DISCOS 24 X 6 MM COM PNEUS PARA TRANSPORTE - MANUTENÇÃO. AF_06/2014</v>
          </cell>
          <cell r="C584" t="str">
            <v>H</v>
          </cell>
          <cell r="D584">
            <v>1.34</v>
          </cell>
        </row>
        <row r="585">
          <cell r="A585">
            <v>5664</v>
          </cell>
          <cell r="B585" t="str">
            <v>RETROESCAVADEIRA SOBRE RODAS COM CARREGADEIRA, TRAÇÃO 4X4, POTÊNCIA LÍQ. 88 HP, CAÇAMBA CARREG. CAP. MÍN. 1 M3, CAÇAMBA RETRO CAP. 0,26 M3, PESO OPERACIONAL MÍN. 6.674 KG, PROFUNDIDADE ESCAVAÇÃO MÁX. 4,37 M - MANUTENÇÃO. AF_06/2014</v>
          </cell>
          <cell r="C585" t="str">
            <v>H</v>
          </cell>
          <cell r="D585">
            <v>16.68</v>
          </cell>
        </row>
        <row r="586">
          <cell r="A586">
            <v>5667</v>
          </cell>
          <cell r="B586" t="str">
            <v>RETROESCAVADEIRA SOBRE RODAS COM CARREGADEIRA, TRAÇÃO 4X2, POTÊNCIA LÍQ. 79 HP, CAÇAMBA CARREG. CAP. MÍN. 1 M3, CAÇAMBA RETRO CAP. 0,20 M3, PESO OPERACIONAL MÍN. 6.570 KG, PROFUNDIDADE ESCAVAÇÃO MÁX. 4,37 M - MANUTENÇÃO. AF_06/2014</v>
          </cell>
          <cell r="C586" t="str">
            <v>H</v>
          </cell>
          <cell r="D586">
            <v>14.84</v>
          </cell>
        </row>
        <row r="587">
          <cell r="A587">
            <v>5668</v>
          </cell>
          <cell r="B587" t="str">
            <v>RETROESCAVADEIRA SOBRE RODAS COM CARREGADEIRA, TRAÇÃO 4X2, POTÊNCIA LÍQ. 79 HP, CAÇAMBA CARREG. CAP. MÍN. 1 M3, CAÇAMBA RETRO CAP. 0,20 M3, PESO OPERACIONAL MÍN. 6.570 KG, PROFUNDIDADE ESCAVAÇÃO MÁX. 4,37 M - MATERIAIS NA OPERAÇÃO. AF_06/2014</v>
          </cell>
          <cell r="C587" t="str">
            <v>H</v>
          </cell>
          <cell r="D587">
            <v>40.159999999999997</v>
          </cell>
        </row>
        <row r="588">
          <cell r="A588">
            <v>5674</v>
          </cell>
          <cell r="B588" t="str">
            <v>ROLO COMPACTADOR VIBRATÓRIO DE UM CILINDRO AÇO LISO, POTÊNCIA 80 HP, PESO OPERACIONAL MÁXIMO 8,1 T, IMPACTO DINÂMICO 16,15 / 9,5 T, LARGURA DE TRABALHO 1,68 M - MANUTENÇÃO. AF_06/2014</v>
          </cell>
          <cell r="C588" t="str">
            <v>H</v>
          </cell>
          <cell r="D588">
            <v>19.41</v>
          </cell>
        </row>
        <row r="589">
          <cell r="A589">
            <v>5692</v>
          </cell>
          <cell r="B589" t="str">
            <v>MOTOBOMBA CENTRÍFUGA, MOTOR A GASOLINA, POTÊNCIA 5,42 HP, BOCAIS 1 1/2" X 1", DIÂMETRO ROTOR 143 MM HM/Q = 6 MCA / 16,8 M3/H A 38 MCA / 6,6 M3/H - MANUTENÇÃO. AF_06/2014</v>
          </cell>
          <cell r="C589" t="str">
            <v>H</v>
          </cell>
          <cell r="D589">
            <v>0.16</v>
          </cell>
        </row>
        <row r="590">
          <cell r="A590">
            <v>5693</v>
          </cell>
          <cell r="B590" t="str">
            <v>MOTOBOMBA CENTRÍFUGA, MOTOR A GASOLINA, POTÊNCIA 5,42 HP, BOCAIS 1 1/2" X 1", DIÂMETRO ROTOR 143 MM HM/Q = 6 MCA / 16,8 M3/H A 38 MCA / 6,6 M3/H - MATERIAIS NA OPERAÇÃO. AF_06/2014</v>
          </cell>
          <cell r="C590" t="str">
            <v>H</v>
          </cell>
          <cell r="D590">
            <v>3.89</v>
          </cell>
        </row>
        <row r="591">
          <cell r="A591">
            <v>5695</v>
          </cell>
          <cell r="B591" t="str">
            <v>CAMINHÃO BASCULANTE 6 M3, PESO BRUTO TOTAL 16.000 KG, CARGA ÚTIL MÁXIMA 13.071 KG, DISTÂNCIA ENTRE EIXOS 4,80 M, POTÊNCIA 230 CV INCLUSIVE CAÇAMBA METÁLICA - MANUTENÇÃO. AF_06/2014</v>
          </cell>
          <cell r="C591" t="str">
            <v>H</v>
          </cell>
          <cell r="D591">
            <v>19.97</v>
          </cell>
        </row>
        <row r="592">
          <cell r="A592">
            <v>5703</v>
          </cell>
          <cell r="B592" t="str">
            <v>USINA DE CONCRETO FIXA, CAPACIDADE NOMINAL DE 90 A 120 M3/H, SEM SILO - MATERIAIS NA OPERAÇÃO. AF_07/2016</v>
          </cell>
          <cell r="C592" t="str">
            <v>H</v>
          </cell>
          <cell r="D592">
            <v>14.51</v>
          </cell>
        </row>
        <row r="593">
          <cell r="A593">
            <v>5705</v>
          </cell>
          <cell r="B593" t="str">
            <v>CAMINHÃO TOCO, PBT 16.000 KG, CARGA ÚTIL MÁX. 10.685 KG, DIST. ENTRE EIXOS 4,8 M, POTÊNCIA 189 CV, INCLUSIVE CARROCERIA FIXA ABERTA DE MADEIRA P/ TRANSPORTE GERAL DE CARGA SECA, DIMEN. APROX. 2,5 X 7,00 X 0,50 M - MANUTENÇÃO. AF_06/2014</v>
          </cell>
          <cell r="C593" t="str">
            <v>H</v>
          </cell>
          <cell r="D593">
            <v>12.32</v>
          </cell>
        </row>
        <row r="594">
          <cell r="A594">
            <v>5707</v>
          </cell>
          <cell r="B594" t="str">
            <v>USINA MISTURADORA DE SOLOS, CAPACIDADE DE 200 A 500 TON/H, POTENCIA 75KW - MANUTENÇÃO. AF_07/2016</v>
          </cell>
          <cell r="C594" t="str">
            <v>H</v>
          </cell>
          <cell r="D594">
            <v>39.72</v>
          </cell>
        </row>
        <row r="595">
          <cell r="A595">
            <v>5710</v>
          </cell>
          <cell r="B595" t="str">
            <v>VIBROACABADORA DE ASFALTO SOBRE ESTEIRAS, LARGURA DE PAVIMENTAÇÃO 1,90 M A 5,30 M, POTÊNCIA 105 HP CAPACIDADE 450 T/H - MANUTENÇÃO. AF_11/2014</v>
          </cell>
          <cell r="C595" t="str">
            <v>H</v>
          </cell>
          <cell r="D595">
            <v>96.66</v>
          </cell>
        </row>
        <row r="596">
          <cell r="A596">
            <v>5711</v>
          </cell>
          <cell r="B596" t="str">
            <v>VIBROACABADORA DE ASFALTO SOBRE ESTEIRAS, LARGURA DE PAVIMENTAÇÃO 1,90 M A 5,30 M, POTÊNCIA 105 HP CAPACIDADE 450 T/H - MATERIAIS NA OPERAÇÃO. AF_11/2014</v>
          </cell>
          <cell r="C596" t="str">
            <v>H</v>
          </cell>
          <cell r="D596">
            <v>49.63</v>
          </cell>
        </row>
        <row r="597">
          <cell r="A597">
            <v>5714</v>
          </cell>
          <cell r="B597" t="str">
            <v>TRATOR DE PNEUS, POTÊNCIA 85 CV, TRAÇÃO 4X4, PESO COM LASTRO DE 4.675 KG - MANUTENÇÃO. AF_06/2014</v>
          </cell>
          <cell r="C597" t="str">
            <v>H</v>
          </cell>
          <cell r="D597">
            <v>6.87</v>
          </cell>
        </row>
        <row r="598">
          <cell r="A598">
            <v>5715</v>
          </cell>
          <cell r="B598" t="str">
            <v>TRATOR DE PNEUS, POTÊNCIA 85 CV, TRAÇÃO 4X4, PESO COM LASTRO DE 4.675 KG - MATERIAIS NA OPERAÇÃO. AF_06/2014</v>
          </cell>
          <cell r="C598" t="str">
            <v>H</v>
          </cell>
          <cell r="D598">
            <v>39.630000000000003</v>
          </cell>
        </row>
        <row r="599">
          <cell r="A599">
            <v>5718</v>
          </cell>
          <cell r="B599" t="str">
            <v>TRATOR DE ESTEIRAS, POTÊNCIA 170 HP, PESO OPERACIONAL 19 T, CAÇAMBA 5,2 M3 - MATERIAIS NA OPERAÇÃO. AF_06/2014</v>
          </cell>
          <cell r="C599" t="str">
            <v>H</v>
          </cell>
          <cell r="D599">
            <v>80.36</v>
          </cell>
        </row>
        <row r="600">
          <cell r="A600">
            <v>5721</v>
          </cell>
          <cell r="B600" t="str">
            <v>TRATOR DE ESTEIRAS, POTÊNCIA 150 HP, PESO OPERACIONAL 16,7 T, COM RODA MOTRIZ ELEVADA E LÂMINA 3,18 M3 - MATERIAIS NA OPERAÇÃO. AF_06/2014</v>
          </cell>
          <cell r="C600" t="str">
            <v>H</v>
          </cell>
          <cell r="D600">
            <v>70.89</v>
          </cell>
        </row>
        <row r="601">
          <cell r="A601">
            <v>5722</v>
          </cell>
          <cell r="B601" t="str">
            <v>TRATOR DE ESTEIRAS, POTÊNCIA 347 HP, PESO OPERACIONAL 38,5 T, COM LÂMINA 8,70 M3 - MATERIAIS NA OPERAÇÃO. AF_06/2014</v>
          </cell>
          <cell r="C601" t="str">
            <v>H</v>
          </cell>
          <cell r="D601">
            <v>164.03</v>
          </cell>
        </row>
        <row r="602">
          <cell r="A602">
            <v>5724</v>
          </cell>
          <cell r="B602" t="str">
            <v>TRATOR DE ESTEIRAS, POTÊNCIA 100 HP, PESO OPERACIONAL 9,4 T, COM LÂMINA 2,19 M3 - MANUTENÇÃO. AF_06/2014</v>
          </cell>
          <cell r="C602" t="str">
            <v>H</v>
          </cell>
          <cell r="D602">
            <v>27.01</v>
          </cell>
        </row>
        <row r="603">
          <cell r="A603">
            <v>5727</v>
          </cell>
          <cell r="B603" t="str">
            <v>ROLO COMPACTADOR VIBRATÓRIO REBOCÁVEL, CILINDRO DE AÇO LISO, POTÊNCIA DE TRAÇÃO DE 65 CV, PESO 4,7 T, IMPACTO DINÂMICO 18,3 T, LARGURA DE TRABALHO 1,67 M - MANUTENÇÃO. AF_02/2016</v>
          </cell>
          <cell r="C603" t="str">
            <v>H</v>
          </cell>
          <cell r="D603">
            <v>5.86</v>
          </cell>
        </row>
        <row r="604">
          <cell r="A604">
            <v>5729</v>
          </cell>
          <cell r="B604" t="str">
            <v>ROLO COMPACTADOR VIBRATÓRIO TANDEM AÇO LISO, POTÊNCIA 58 HP, PESO SEM/COM LASTRO 6,5 / 9,4 T, LARGURA DE TRABALHO 1,2 M - MANUTENÇÃO. AF_06/2014</v>
          </cell>
          <cell r="C604" t="str">
            <v>H</v>
          </cell>
          <cell r="D604">
            <v>23.83</v>
          </cell>
        </row>
        <row r="605">
          <cell r="A605">
            <v>5730</v>
          </cell>
          <cell r="B605" t="str">
            <v>ROLO COMPACTADOR VIBRATÓRIO TANDEM AÇO LISO, POTÊNCIA 58 HP, PESO SEM/COM LASTRO 6,5 / 9,4 T, LARGURA DE TRABALHO 1,2 M - MATERIAIS NA OPERAÇÃO. AF_06/2014</v>
          </cell>
          <cell r="C605" t="str">
            <v>H</v>
          </cell>
          <cell r="D605">
            <v>27.42</v>
          </cell>
        </row>
        <row r="606">
          <cell r="A606">
            <v>5735</v>
          </cell>
          <cell r="B606" t="str">
            <v>RETROESCAVADEIRA SOBRE RODAS COM CARREGADEIRA, TRAÇÃO 4X4, POTÊNCIA LÍQ. 72 HP, CAÇAMBA CARREG. CAP. MÍN. 0,79 M3, CAÇAMBA RETRO CAP. 0,18 M3, PESO OPERACIONAL MÍN. 7.140 KG, PROFUNDIDADE ESCAVAÇÃO MÁX. 4,50 M - MANUTENÇÃO. AF_06/2014</v>
          </cell>
          <cell r="C606" t="str">
            <v>H</v>
          </cell>
          <cell r="D606">
            <v>16.100000000000001</v>
          </cell>
        </row>
        <row r="607">
          <cell r="A607">
            <v>5736</v>
          </cell>
          <cell r="B607" t="str">
            <v>RETROESCAVADEIRA SOBRE RODAS COM CARREGADEIRA, TRAÇÃO 4X4, POTÊNCIA LÍQ. 72 HP, CAÇAMBA CARREG. CAP. MÍN. 0,79 M3, CAÇAMBA RETRO CAP. 0,18 M3, PESO OPERACIONAL MÍN. 7.140 KG, PROFUNDIDADE ESCAVAÇÃO MÁX. 4,50 M - MATERIAIS NA OPERAÇÃO. AF_06/2014</v>
          </cell>
          <cell r="C607" t="str">
            <v>H</v>
          </cell>
          <cell r="D607">
            <v>36.85</v>
          </cell>
        </row>
        <row r="608">
          <cell r="A608">
            <v>5738</v>
          </cell>
          <cell r="B608" t="str">
            <v>ROLO COMPACTADOR VIBRATÓRIO PÉ DE CARNEIRO, OPERADO POR CONTROLE REMOTO, POTÊNCIA 12,5 KW, PESO OPERACIONAL 1,675 T, LARGURA DE TRABALHO 0,85 M - DEPRECIAÇÃO. AF_02/2016</v>
          </cell>
          <cell r="C608" t="str">
            <v>H</v>
          </cell>
          <cell r="D608">
            <v>21.19</v>
          </cell>
        </row>
        <row r="609">
          <cell r="A609">
            <v>5739</v>
          </cell>
          <cell r="B609" t="str">
            <v>ROLO COMPACTADOR VIBRATÓRIO PÉ DE CARNEIRO, OPERADO POR CONTROLE REMOTO, POTÊNCIA 12,5 KW, PESO OPERACIONAL 1,675 T, LARGURA DE TRABALHO 0,85 M - MANUTENÇÃO. AF_02/2016</v>
          </cell>
          <cell r="C609" t="str">
            <v>H</v>
          </cell>
          <cell r="D609">
            <v>26.52</v>
          </cell>
        </row>
        <row r="610">
          <cell r="A610">
            <v>5741</v>
          </cell>
          <cell r="B610" t="str">
            <v>USINA DE LAMA ASFÁLTICA, PROD 30 A 50 T/H, SILO DE AGREGADO 7 M3, RESERVATÓRIOS PARA EMULSÃO E ÁGUA DE 2,3 M3 CADA, MISTURADOR TIPO PUG MILL A SER MONTADO SOBRE CAMINHÃO - MANUTENÇÃO. AF_10/2014</v>
          </cell>
          <cell r="C610" t="str">
            <v>H</v>
          </cell>
          <cell r="D610">
            <v>27.29</v>
          </cell>
        </row>
        <row r="611">
          <cell r="A611">
            <v>5742</v>
          </cell>
          <cell r="B611" t="str">
            <v>USINA DE LAMA ASFÁLTICA, PROD 30 A 50 T/H, SILO DE AGREGADO 7 M3, RESERVATÓRIOS PARA EMULSÃO E ÁGUA DE 2,3 M3 CADA, MISTURADOR TIPO PUG MILL A SER MONTADO SOBRE CAMINHÃO - MATERIAIS NA OPERAÇÃO. AF_10/2014</v>
          </cell>
          <cell r="C611" t="str">
            <v>H</v>
          </cell>
          <cell r="D611">
            <v>15.38</v>
          </cell>
        </row>
        <row r="612">
          <cell r="A612">
            <v>5747</v>
          </cell>
          <cell r="B612" t="str">
            <v>CAMINHÃO PIPA 6.000 L, PESO BRUTO TOTAL 13.000 KG, DISTÂNCIA ENTRE EIXOS 4,80 M, POTÊNCIA 189 CV INCLUSIVE TANQUE DE AÇO PARA TRANSPORTE DE ÁGUA, CAPACIDADE 6 M3 - MATERIAIS NA OPERAÇÃO. AF_06/2014</v>
          </cell>
          <cell r="C612" t="str">
            <v>H</v>
          </cell>
          <cell r="D612">
            <v>88.14</v>
          </cell>
        </row>
        <row r="613">
          <cell r="A613">
            <v>5751</v>
          </cell>
          <cell r="B613" t="str">
            <v>CAMINHÃO TOCO, PESO BRUTO TOTAL 14.300 KG, CARGA ÚTIL MÁXIMA 9590 KG, DISTÂNCIA ENTRE EIXOS 4,76 M, POTÊNCIA 185 CV (NÃO INCLUI CARROCERIA) - MANUTENÇÃO. AF_06/2014</v>
          </cell>
          <cell r="C613" t="str">
            <v>H</v>
          </cell>
          <cell r="D613">
            <v>13.22</v>
          </cell>
        </row>
        <row r="614">
          <cell r="A614">
            <v>5754</v>
          </cell>
          <cell r="B614" t="str">
            <v>CAMINHÃO TOCO, PESO BRUTO TOTAL 16.000 KG, CARGA ÚTIL MÁXIMA DE 10.685 KG, DISTÂNCIA ENTRE EIXOS 4,80 M, POTÊNCIA 189 CV EXCLUSIVE CARROCERIA - MANUTENÇÃO. AF_06/2014</v>
          </cell>
          <cell r="C614" t="str">
            <v>H</v>
          </cell>
          <cell r="D614">
            <v>11.14</v>
          </cell>
        </row>
        <row r="615">
          <cell r="A615">
            <v>5763</v>
          </cell>
          <cell r="B615" t="str">
            <v>CAMINHÃO PIPA 10.000 L TRUCADO, PESO BRUTO TOTAL 23.000 KG, CARGA ÚTIL MÁXIMA 15.935 KG, DISTÂNCIA ENTRE EIXOS 4,8 M, POTÊNCIA 230 CV, INCLUSIVE TANQUE DE AÇO PARA TRANSPORTE DE ÁGUA - MANUTENÇÃO. AF_06/2014</v>
          </cell>
          <cell r="C615" t="str">
            <v>H</v>
          </cell>
          <cell r="D615">
            <v>19.649999999999999</v>
          </cell>
        </row>
        <row r="616">
          <cell r="A616">
            <v>5765</v>
          </cell>
          <cell r="B616" t="str">
            <v>ESPARGIDOR DE ASFALTO PRESSURIZADO COM TANQUE DE 2500 L, REBOCÁVEL COM MOTOR A GASOLINA POTÊNCIA 3,4 HP - MANUTENÇÃO. AF_07/2014</v>
          </cell>
          <cell r="C616" t="str">
            <v>H</v>
          </cell>
          <cell r="D616">
            <v>1.92</v>
          </cell>
        </row>
        <row r="617">
          <cell r="A617">
            <v>5766</v>
          </cell>
          <cell r="B617" t="str">
            <v>ESPARGIDOR DE ASFALTO PRESSURIZADO COM TANQUE DE 2500 L, REBOCÁVEL COM MOTOR A GASOLINA POTÊNCIA 3,4 HP - MATERIAIS NA OPERAÇÃO. AF_07/2014</v>
          </cell>
          <cell r="C617" t="str">
            <v>H</v>
          </cell>
          <cell r="D617">
            <v>2.4500000000000002</v>
          </cell>
        </row>
        <row r="618">
          <cell r="A618">
            <v>5779</v>
          </cell>
          <cell r="B618" t="str">
            <v>MOTONIVELADORA POTÊNCIA BÁSICA LÍQUIDA (PRIMEIRA MARCHA) 125 HP, PESO BRUTO 13032 KG, LARGURA DA LÂMINA DE 3,7 M - MANUTENÇÃO. AF_06/2014</v>
          </cell>
          <cell r="C618" t="str">
            <v>H</v>
          </cell>
          <cell r="D618">
            <v>40.92</v>
          </cell>
        </row>
        <row r="619">
          <cell r="A619">
            <v>5787</v>
          </cell>
          <cell r="B619" t="str">
            <v>PÁ CARREGADEIRA SOBRE RODAS, POTÊNCIA 197 HP, CAPACIDADE DA CAÇAMBA 2,5 A 3,5 M3, PESO OPERACIONAL 18338 KG - MATERIAIS NA OPERAÇÃO. AF_06/2014</v>
          </cell>
          <cell r="C619" t="str">
            <v>H</v>
          </cell>
          <cell r="D619">
            <v>93.1</v>
          </cell>
        </row>
        <row r="620">
          <cell r="A620">
            <v>5797</v>
          </cell>
          <cell r="B620" t="str">
            <v>COMPRESSOR DE AR REBOCÁVEL, VAZÃO 189 PCM, PRESSÃO EFETIVA DE TRABALHO 102 PSI, MOTOR DIESEL, POTÊNCIA 63 CV - MANUTENÇÃO. AF_06/2015</v>
          </cell>
          <cell r="C620" t="str">
            <v>H</v>
          </cell>
          <cell r="D620">
            <v>2.92</v>
          </cell>
        </row>
        <row r="621">
          <cell r="A621">
            <v>5800</v>
          </cell>
          <cell r="B621" t="str">
            <v>BOMBA SUBMERSÍVEL ELÉTRICA TRIFÁSICA, POTÊNCIA 2,96 HP, Ø ROTOR 144 MM SEMI-ABERTO, BOCAL DE SAÍDA Ø 2, HM/Q = 2 MCA / 38,8 M3/H A 28 MCA / 5 M3/H - MANUTENÇÃO. AF_06/2014</v>
          </cell>
          <cell r="C621" t="str">
            <v>H</v>
          </cell>
          <cell r="D621">
            <v>0.19</v>
          </cell>
        </row>
        <row r="622">
          <cell r="A622">
            <v>7032</v>
          </cell>
          <cell r="B622" t="str">
            <v>TANQUE DE ASFALTO ESTACIONÁRIO COM SERPENTINA, CAPACIDADE 30.000 L - DEPRECIAÇÃO. AF_06/2014</v>
          </cell>
          <cell r="C622" t="str">
            <v>H</v>
          </cell>
          <cell r="D622">
            <v>2.93</v>
          </cell>
        </row>
        <row r="623">
          <cell r="A623">
            <v>7033</v>
          </cell>
          <cell r="B623" t="str">
            <v>TANQUE DE ASFALTO ESTACIONÁRIO COM SERPENTINA, CAPACIDADE 30.000 L - JUROS. AF_06/2014</v>
          </cell>
          <cell r="C623" t="str">
            <v>H</v>
          </cell>
          <cell r="D623">
            <v>1.17</v>
          </cell>
        </row>
        <row r="624">
          <cell r="A624">
            <v>7034</v>
          </cell>
          <cell r="B624" t="str">
            <v>TANQUE DE ASFALTO ESTACIONÁRIO COM SERPENTINA, CAPACIDADE 30.000 L - MANUTENÇÃO. AF_06/2014</v>
          </cell>
          <cell r="C624" t="str">
            <v>H</v>
          </cell>
          <cell r="D624">
            <v>5.49</v>
          </cell>
        </row>
        <row r="625">
          <cell r="A625">
            <v>7035</v>
          </cell>
          <cell r="B625" t="str">
            <v>TANQUE DE ASFALTO ESTACIONÁRIO COM SERPENTINA, CAPACIDADE 30.000 L - MATERIAIS NA OPERAÇÃO. AF_06/2014</v>
          </cell>
          <cell r="C625" t="str">
            <v>H</v>
          </cell>
          <cell r="D625">
            <v>150.86000000000001</v>
          </cell>
        </row>
        <row r="626">
          <cell r="A626">
            <v>7038</v>
          </cell>
          <cell r="B626" t="str">
            <v>ROLO COMPACTADOR DE PNEUS ESTÁTICO, PRESSÃO VARIÁVEL, POTÊNCIA 111 HP, PESO SEM/COM LASTRO 9,5 / 26 T, LARGURA DE TRABALHO 1,90 M - DEPRECIAÇÃO. AF_07/2014</v>
          </cell>
          <cell r="C626" t="str">
            <v>H</v>
          </cell>
          <cell r="D626">
            <v>24.24</v>
          </cell>
        </row>
        <row r="627">
          <cell r="A627">
            <v>7039</v>
          </cell>
          <cell r="B627" t="str">
            <v>ROLO COMPACTADOR DE PNEUS ESTÁTICO, PRESSÃO VARIÁVEL, POTÊNCIA 111 HP, PESO SEM/COM LASTRO 9,5 / 26 T, LARGURA DE TRABALHO 1,90 M - JUROS. AF_07/2014</v>
          </cell>
          <cell r="C627" t="str">
            <v>H</v>
          </cell>
          <cell r="D627">
            <v>6.36</v>
          </cell>
        </row>
        <row r="628">
          <cell r="A628">
            <v>7040</v>
          </cell>
          <cell r="B628" t="str">
            <v>ROLO COMPACTADOR DE PNEUS ESTÁTICO, PRESSÃO VARIÁVEL, POTÊNCIA 111 HP, PESO SEM/COM LASTRO 9,5 / 26 T, LARGURA DE TRABALHO 1,90 M - MANUTENÇÃO. AF_07/2014</v>
          </cell>
          <cell r="C628" t="str">
            <v>H</v>
          </cell>
          <cell r="D628">
            <v>30.34</v>
          </cell>
        </row>
        <row r="629">
          <cell r="A629">
            <v>7044</v>
          </cell>
          <cell r="B629" t="str">
            <v>MOTOBOMBA TRASH (PARA ÁGUA SUJA) AUTO ESCORVANTE, MOTOR GASOLINA DE 6,41 HP, DIÂMETROS DE SUCÇÃO X RECALQUE: 3" X 3", HM/Q = 10 MCA / 60 M3/H A 23 MCA / 0 M3/H - DEPRECIAÇÃO. AF_10/2014</v>
          </cell>
          <cell r="C629" t="str">
            <v>H</v>
          </cell>
          <cell r="D629">
            <v>0.18</v>
          </cell>
        </row>
        <row r="630">
          <cell r="A630">
            <v>7045</v>
          </cell>
          <cell r="B630" t="str">
            <v>MOTOBOMBA TRASH (PARA ÁGUA SUJA) AUTO ESCORVANTE, MOTOR GASOLINA DE 6,41 HP, DIÂMETROS DE SUCÇÃO X RECALQUE: 3" X 3", HM/Q = 10 MCA / 60 M3/H A 23 MCA / 0 M3/H - JUROS. AF_10/2014</v>
          </cell>
          <cell r="C630" t="str">
            <v>H</v>
          </cell>
          <cell r="D630">
            <v>0.04</v>
          </cell>
        </row>
        <row r="631">
          <cell r="A631">
            <v>7046</v>
          </cell>
          <cell r="B631" t="str">
            <v>MOTOBOMBA TRASH (PARA ÁGUA SUJA) AUTO ESCORVANTE, MOTOR GASOLINA DE 6,41 HP, DIÂMETROS DE SUCÇÃO X RECALQUE: 3" X 3", HM/Q = 10 MCA / 60 M3/H A 23 MCA / 0 M3/H - MANUTENÇÃO. AF_10/2014</v>
          </cell>
          <cell r="C631" t="str">
            <v>H</v>
          </cell>
          <cell r="D631">
            <v>0.19</v>
          </cell>
        </row>
        <row r="632">
          <cell r="A632">
            <v>7047</v>
          </cell>
          <cell r="B632" t="str">
            <v>MOTOBOMBA TRASH (PARA ÁGUA SUJA) AUTO ESCORVANTE, MOTOR GASOLINA DE 6,41 HP, DIÂMETROS DE SUCÇÃO X RECALQUE: 3" X 3", HM/Q = 10 MCA / 60 M3/H A 23 MCA / 0 M3/H - MATERIAIS NA OPERAÇÃO. AF_10/2014</v>
          </cell>
          <cell r="C632" t="str">
            <v>H</v>
          </cell>
          <cell r="D632">
            <v>4.6100000000000003</v>
          </cell>
        </row>
        <row r="633">
          <cell r="A633">
            <v>7051</v>
          </cell>
          <cell r="B633" t="str">
            <v>ROLO COMPACTADOR PE DE CARNEIRO VIBRATORIO, POTENCIA 125 HP, PESO OPERACIONAL SEM/COM LASTRO 11,95 / 13,30 T, IMPACTO DINAMICO 38,5 / 22,5 T, LARGURA DE TRABALHO 2,15 M - DEPRECIAÇÃO. AF_06/2014</v>
          </cell>
          <cell r="C633" t="str">
            <v>H</v>
          </cell>
          <cell r="D633">
            <v>21.5</v>
          </cell>
        </row>
        <row r="634">
          <cell r="A634">
            <v>7052</v>
          </cell>
          <cell r="B634" t="str">
            <v>ROLO COMPACTADOR PE DE CARNEIRO VIBRATORIO, POTENCIA 125 HP, PESO OPERACIONAL SEM/COM LASTRO 11,95 / 13,30 T, IMPACTO DINAMICO 38,5 / 22,5 T, LARGURA DE TRABALHO 2,15 M - JUROS. AF_06/2014</v>
          </cell>
          <cell r="C634" t="str">
            <v>H</v>
          </cell>
          <cell r="D634">
            <v>5.64</v>
          </cell>
        </row>
        <row r="635">
          <cell r="A635">
            <v>7053</v>
          </cell>
          <cell r="B635" t="str">
            <v>ROLO COMPACTADOR PE DE CARNEIRO VIBRATORIO, POTENCIA 125 HP, PESO OPERACIONAL SEM/COM LASTRO 11,95 / 13,30 T, IMPACTO DINAMICO 38,5 / 22,5 T, LARGURA DE TRABALHO 2,15 M - MANUTENÇÃO. AF_06/2014</v>
          </cell>
          <cell r="C635" t="str">
            <v>H</v>
          </cell>
          <cell r="D635">
            <v>26.91</v>
          </cell>
        </row>
        <row r="636">
          <cell r="A636">
            <v>7054</v>
          </cell>
          <cell r="B636" t="str">
            <v>ROLO COMPACTADOR PE DE CARNEIRO VIBRATORIO, POTENCIA 125 HP, PESO OPERACIONAL SEM/COM LASTRO 11,95 / 13,30 T, IMPACTO DINAMICO 38,5 / 22,5 T, LARGURA DE TRABALHO 2,15 M - MATERIAIS NA OPERAÇÃO. AF_06/2014</v>
          </cell>
          <cell r="C636" t="str">
            <v>H</v>
          </cell>
          <cell r="D636">
            <v>59.1</v>
          </cell>
        </row>
        <row r="637">
          <cell r="A637">
            <v>7058</v>
          </cell>
          <cell r="B637" t="str">
            <v>CAMINHÃO BASCULANTE 6 M3 TOCO, PESO BRUTO TOTAL 16.000 KG, CARGA ÚTIL MÁXIMA 11.130 KG, DISTÂNCIA ENTRE EIXOS 5,36 M, POTÊNCIA 185 CV, INCLUSIVE CAÇAMBA METÁLICA - DEPRECIAÇÃO. AF_06/2014</v>
          </cell>
          <cell r="C637" t="str">
            <v>H</v>
          </cell>
          <cell r="D637">
            <v>10.18</v>
          </cell>
        </row>
        <row r="638">
          <cell r="A638">
            <v>7059</v>
          </cell>
          <cell r="B638" t="str">
            <v>CAMINHÃO BASCULANTE 6 M3 TOCO, PESO BRUTO TOTAL 16.000 KG, CARGA ÚTIL MÁXIMA 11.130 KG, DISTÂNCIA ENTRE EIXOS 5,36 M, POTÊNCIA 185 CV, INCLUSIVE CAÇAMBA METÁLICA - JUROS. AF_06/2014</v>
          </cell>
          <cell r="C638" t="str">
            <v>H</v>
          </cell>
          <cell r="D638">
            <v>3.56</v>
          </cell>
        </row>
        <row r="639">
          <cell r="A639">
            <v>7060</v>
          </cell>
          <cell r="B639" t="str">
            <v>CAMINHÃO BASCULANTE 6 M3 TOCO, PESO BRUTO TOTAL 16.000 KG, CARGA ÚTIL MÁXIMA 11.130 KG, DISTÂNCIA ENTRE EIXOS 5,36 M, POTÊNCIA 185 CV, INCLUSIVE CAÇAMBA METÁLICA - MANUTENÇÃO. AF_06/2014</v>
          </cell>
          <cell r="C639" t="str">
            <v>H</v>
          </cell>
          <cell r="D639">
            <v>19.100000000000001</v>
          </cell>
        </row>
        <row r="640">
          <cell r="A640">
            <v>7061</v>
          </cell>
          <cell r="B640" t="str">
            <v>CAMINHÃO BASCULANTE 6 M3 TOCO, PESO BRUTO TOTAL 16.000 KG, CARGA ÚTIL MÁXIMA 11.130 KG, DISTÂNCIA ENTRE EIXOS 5,36 M, POTÊNCIA 185 CV, INCLUSIVE CAÇAMBA METÁLICA - MATERIAIS NA OPERAÇÃO. AF_06/2014</v>
          </cell>
          <cell r="C640" t="str">
            <v>H</v>
          </cell>
          <cell r="D640">
            <v>86.27</v>
          </cell>
        </row>
        <row r="641">
          <cell r="A641">
            <v>7063</v>
          </cell>
          <cell r="B641" t="str">
            <v>TRATOR DE PNEUS, POTÊNCIA 122 CV, TRAÇÃO 4X4, PESO COM LASTRO DE 4.510 KG - DEPRECIAÇÃO. AF_06/2014</v>
          </cell>
          <cell r="C641" t="str">
            <v>H</v>
          </cell>
          <cell r="D641">
            <v>8.58</v>
          </cell>
        </row>
        <row r="642">
          <cell r="A642">
            <v>7064</v>
          </cell>
          <cell r="B642" t="str">
            <v>TRATOR DE PNEUS, POTÊNCIA 122 CV, TRAÇÃO 4X4, PESO COM LASTRO DE 4.510 KG - JUROS. AF_06/2014</v>
          </cell>
          <cell r="C642" t="str">
            <v>H</v>
          </cell>
          <cell r="D642">
            <v>2.25</v>
          </cell>
        </row>
        <row r="643">
          <cell r="A643">
            <v>7065</v>
          </cell>
          <cell r="B643" t="str">
            <v>TRATOR DE PNEUS, POTÊNCIA 122 CV, TRAÇÃO 4X4, PESO COM LASTRO DE 4.510 KG - MANUTENÇÃO. AF_06/2014</v>
          </cell>
          <cell r="C643" t="str">
            <v>H</v>
          </cell>
          <cell r="D643">
            <v>9.3800000000000008</v>
          </cell>
        </row>
        <row r="644">
          <cell r="A644">
            <v>7066</v>
          </cell>
          <cell r="B644" t="str">
            <v>TRATOR DE PNEUS, POTÊNCIA 122 CV, TRAÇÃO 4X4, PESO COM LASTRO DE 4.510 KG - MATERIAIS NA OPERAÇÃO. AF_06/2014</v>
          </cell>
          <cell r="C644" t="str">
            <v>H</v>
          </cell>
          <cell r="D644">
            <v>56.88</v>
          </cell>
        </row>
        <row r="645">
          <cell r="A645">
            <v>53786</v>
          </cell>
          <cell r="B645" t="str">
            <v>RETROESCAVADEIRA SOBRE RODAS COM CARREGADEIRA, TRAÇÃO 4X4, POTÊNCIA LÍQ. 88 HP, CAÇAMBA CARREG. CAP. MÍN. 1 M3, CAÇAMBA RETRO CAP. 0,26 M3, PESO OPERACIONAL MÍN. 6.674 KG, PROFUNDIDADE ESCAVAÇÃO MÁX. 4,37 M - MATERIAIS NA OPERAÇÃO. AF_06/2014</v>
          </cell>
          <cell r="C645" t="str">
            <v>H</v>
          </cell>
          <cell r="D645">
            <v>43.47</v>
          </cell>
        </row>
        <row r="646">
          <cell r="A646">
            <v>53788</v>
          </cell>
          <cell r="B646" t="str">
            <v>ROLO COMPACTADOR VIBRATÓRIO DE UM CILINDRO AÇO LISO, POTÊNCIA 80 HP, PESO OPERACIONAL MÁXIMO 8,1 T, IMPACTO DINÂMICO 16,15 / 9,5 T, LARGURA DE TRABALHO 1,68 M - MATERIAIS NA OPERAÇÃO. AF_06/2014</v>
          </cell>
          <cell r="C646" t="str">
            <v>H</v>
          </cell>
          <cell r="D646">
            <v>37.799999999999997</v>
          </cell>
        </row>
        <row r="647">
          <cell r="A647">
            <v>53792</v>
          </cell>
          <cell r="B647" t="str">
            <v>CAMINHÃO BASCULANTE 6 M3, PESO BRUTO TOTAL 16.000 KG, CARGA ÚTIL MÁXIMA 13.071 KG, DISTÂNCIA ENTRE EIXOS 4,80 M, POTÊNCIA 230 CV INCLUSIVE CAÇAMBA METÁLICA - MATERIAIS NA OPERAÇÃO. AF_06/2014</v>
          </cell>
          <cell r="C647" t="str">
            <v>H</v>
          </cell>
          <cell r="D647">
            <v>107.25</v>
          </cell>
        </row>
        <row r="648">
          <cell r="A648">
            <v>53794</v>
          </cell>
          <cell r="B648" t="str">
            <v>USINA DE CONCRETO FIXA, CAPACIDADE NOMINAL DE 90 A 120 M3/H, SEM SILO - MANUTENÇÃO. AF_07/2016</v>
          </cell>
          <cell r="C648" t="str">
            <v>H</v>
          </cell>
          <cell r="D648">
            <v>35</v>
          </cell>
        </row>
        <row r="649">
          <cell r="A649">
            <v>53797</v>
          </cell>
          <cell r="B649" t="str">
            <v>CAMINHÃO TOCO, PBT 16.000 KG, CARGA ÚTIL MÁX. 10.685 KG, DIST. ENTRE EIXOS 4,8 M, POTÊNCIA 189 CV, INCLUSIVE CARROCERIA FIXA ABERTA DE MADEIRA P/ TRANSPORTE GERAL DE CARGA SECA, DIMEN. APROX. 2,5 X 7,00 X 0,50 M - MATERIAIS NA OPERAÇÃO. AF_06/2014</v>
          </cell>
          <cell r="C649" t="str">
            <v>H</v>
          </cell>
          <cell r="D649">
            <v>88.14</v>
          </cell>
        </row>
        <row r="650">
          <cell r="A650">
            <v>53804</v>
          </cell>
          <cell r="B650" t="str">
            <v>VASSOURA MECÂNICA REBOCÁVEL COM ESCOVA CILÍNDRICA, LARGURA ÚTIL DE VARRIMENTO DE 2,44 M - MANUTENÇÃO. AF_06/2014</v>
          </cell>
          <cell r="C650" t="str">
            <v>H</v>
          </cell>
          <cell r="D650">
            <v>2.79</v>
          </cell>
        </row>
        <row r="651">
          <cell r="A651">
            <v>53806</v>
          </cell>
          <cell r="B651" t="str">
            <v>TRATOR DE ESTEIRAS, POTÊNCIA 170 HP, PESO OPERACIONAL 19 T, CAÇAMBA 5,2 M3 - MANUTENÇÃO. AF_06/2014</v>
          </cell>
          <cell r="C651" t="str">
            <v>H</v>
          </cell>
          <cell r="D651">
            <v>34.81</v>
          </cell>
        </row>
        <row r="652">
          <cell r="A652">
            <v>53810</v>
          </cell>
          <cell r="B652" t="str">
            <v>TRATOR DE ESTEIRAS, POTÊNCIA 150 HP, PESO OPERACIONAL 16,7 T, COM RODA MOTRIZ ELEVADA E LÂMINA 3,18 M3 - MANUTENÇÃO. AF_06/2014</v>
          </cell>
          <cell r="C652" t="str">
            <v>H</v>
          </cell>
          <cell r="D652">
            <v>35.020000000000003</v>
          </cell>
        </row>
        <row r="653">
          <cell r="A653">
            <v>53814</v>
          </cell>
          <cell r="B653" t="str">
            <v>TRATOR DE ESTEIRAS, POTÊNCIA 347 HP, PESO OPERACIONAL 38,5 T, COM LÂMINA 8,70 M3 - MANUTENÇÃO. AF_06/2014</v>
          </cell>
          <cell r="C653" t="str">
            <v>H</v>
          </cell>
          <cell r="D653">
            <v>114.73</v>
          </cell>
        </row>
        <row r="654">
          <cell r="A654">
            <v>53817</v>
          </cell>
          <cell r="B654" t="str">
            <v>TRATOR DE ESTEIRAS, POTÊNCIA 100 HP, PESO OPERACIONAL 9,4 T, COM LÂMINA 2,19 M3 - MATERIAIS NA OPERAÇÃO. AF_06/2014</v>
          </cell>
          <cell r="C654" t="str">
            <v>H</v>
          </cell>
          <cell r="D654">
            <v>47.27</v>
          </cell>
        </row>
        <row r="655">
          <cell r="A655">
            <v>53818</v>
          </cell>
          <cell r="B655" t="str">
            <v>ROLO COMPACTADOR VIBRATÓRIO REBOCÁVEL, CILINDRO DE AÇO LISO, POTÊNCIA DE TRAÇÃO DE 65 CV, PESO 4,7 T, IMPACTO DINÂMICO 18,3 T, LARGURA DE TRABALHO 1,67 M - DEPRECIAÇÃO. AF_02/2016</v>
          </cell>
          <cell r="C655" t="str">
            <v>H</v>
          </cell>
          <cell r="D655">
            <v>4.68</v>
          </cell>
        </row>
        <row r="656">
          <cell r="A656">
            <v>53827</v>
          </cell>
          <cell r="B656" t="str">
            <v>CAMINHÃO TOCO, PESO BRUTO TOTAL 14.300 KG, CARGA ÚTIL MÁXIMA 9590 KG, DISTÂNCIA ENTRE EIXOS 4,76 M, POTÊNCIA 185 CV (NÃO INCLUI CARROCERIA) - MATERIAIS NA OPERAÇÃO. AF_06/2014</v>
          </cell>
          <cell r="C656" t="str">
            <v>H</v>
          </cell>
          <cell r="D656">
            <v>86.27</v>
          </cell>
        </row>
        <row r="657">
          <cell r="A657">
            <v>53829</v>
          </cell>
          <cell r="B657" t="str">
            <v>CAMINHÃO TOCO, PESO BRUTO TOTAL 16.000 KG, CARGA ÚTIL MÁXIMA DE 10.685 KG, DISTÂNCIA ENTRE EIXOS 4,80 M, POTÊNCIA 189 CV EXCLUSIVE CARROCERIA - MATERIAIS NA OPERAÇÃO. AF_06/2014</v>
          </cell>
          <cell r="C657" t="str">
            <v>H</v>
          </cell>
          <cell r="D657">
            <v>88.14</v>
          </cell>
        </row>
        <row r="658">
          <cell r="A658">
            <v>53831</v>
          </cell>
          <cell r="B658" t="str">
            <v>CAMINHÃO PIPA 10.000 L TRUCADO, PESO BRUTO TOTAL 23.000 KG, CARGA ÚTIL MÁXIMA 15.935 KG, DISTÂNCIA ENTRE EIXOS 4,8 M, POTÊNCIA 230 CV, INCLUSIVE TANQUE DE AÇO PARA TRANSPORTE DE ÁGUA - MATERIAIS NA OPERAÇÃO. AF_06/2014</v>
          </cell>
          <cell r="C658" t="str">
            <v>H</v>
          </cell>
          <cell r="D658">
            <v>107.25</v>
          </cell>
        </row>
        <row r="659">
          <cell r="A659">
            <v>53840</v>
          </cell>
          <cell r="B659" t="str">
            <v>GRADE DE DISCO REBOCÁVEL COM 20 DISCOS 24" X 6 MM COM PNEUS PARA TRANSPORTE - DEPRECIAÇÃO. AF_06/2014</v>
          </cell>
          <cell r="C659" t="str">
            <v>H</v>
          </cell>
          <cell r="D659">
            <v>1.51</v>
          </cell>
        </row>
        <row r="660">
          <cell r="A660">
            <v>53841</v>
          </cell>
          <cell r="B660" t="str">
            <v>GRADE DE DISCO REBOCÁVEL COM 20 DISCOS 24" X 6 MM COM PNEUS PARA TRANSPORTE - MANUTENÇÃO. AF_06/2014</v>
          </cell>
          <cell r="C660" t="str">
            <v>H</v>
          </cell>
          <cell r="D660">
            <v>1.05</v>
          </cell>
        </row>
        <row r="661">
          <cell r="A661">
            <v>53849</v>
          </cell>
          <cell r="B661" t="str">
            <v>MOTONIVELADORA POTÊNCIA BÁSICA LÍQUIDA (PRIMEIRA MARCHA) 125 HP, PESO BRUTO 13032 KG, LARGURA DA LÂMINA DE 3,7 M - MATERIAIS NA OPERAÇÃO. AF_06/2014</v>
          </cell>
          <cell r="C661" t="str">
            <v>H</v>
          </cell>
          <cell r="D661">
            <v>59.1</v>
          </cell>
        </row>
        <row r="662">
          <cell r="A662">
            <v>53857</v>
          </cell>
          <cell r="B662" t="str">
            <v>PÁ CARREGADEIRA SOBRE RODAS, POTÊNCIA LÍQUIDA 128 HP, CAPACIDADE DA CAÇAMBA 1,7 A 2,8 M3, PESO OPERACIONAL 11632 KG - MANUTENÇÃO. AF_06/2014</v>
          </cell>
          <cell r="C662" t="str">
            <v>H</v>
          </cell>
          <cell r="D662">
            <v>25.9</v>
          </cell>
        </row>
        <row r="663">
          <cell r="A663">
            <v>53858</v>
          </cell>
          <cell r="B663" t="str">
            <v>PÁ CARREGADEIRA SOBRE RODAS, POTÊNCIA LÍQUIDA 128 HP, CAPACIDADE DA CAÇAMBA 1,7 A 2,8 M3, PESO OPERACIONAL 11632 KG - MATERIAIS NA OPERAÇÃO. AF_06/2014</v>
          </cell>
          <cell r="C663" t="str">
            <v>H</v>
          </cell>
          <cell r="D663">
            <v>60.5</v>
          </cell>
        </row>
        <row r="664">
          <cell r="A664">
            <v>53861</v>
          </cell>
          <cell r="B664" t="str">
            <v>PÁ CARREGADEIRA SOBRE RODAS, POTÊNCIA 197 HP, CAPACIDADE DA CAÇAMBA 2,5 A 3,5 M3, PESO OPERACIONAL 18338 KG - MANUTENÇÃO. AF_06/2014</v>
          </cell>
          <cell r="C664" t="str">
            <v>H</v>
          </cell>
          <cell r="D664">
            <v>35.909999999999997</v>
          </cell>
        </row>
        <row r="665">
          <cell r="A665">
            <v>53863</v>
          </cell>
          <cell r="B665" t="str">
            <v>MARTELETE OU ROMPEDOR PNEUMÁTICO MANUAL, 28 KG, COM SILENCIADOR - MANUTENÇÃO. AF_07/2016</v>
          </cell>
          <cell r="C665" t="str">
            <v>H</v>
          </cell>
          <cell r="D665">
            <v>1.06</v>
          </cell>
        </row>
        <row r="666">
          <cell r="A666">
            <v>53865</v>
          </cell>
          <cell r="B666" t="str">
            <v>COMPRESSOR DE AR REBOCÁVEL, VAZÃO 189 PCM, PRESSÃO EFETIVA DE TRABALHO 102 PSI, MOTOR DIESEL, POTÊNCIA 63 CV - MATERIAIS NA OPERAÇÃO. AF_06/2015</v>
          </cell>
          <cell r="C666" t="str">
            <v>H</v>
          </cell>
          <cell r="D666">
            <v>29.39</v>
          </cell>
        </row>
        <row r="667">
          <cell r="A667">
            <v>53866</v>
          </cell>
          <cell r="B667" t="str">
            <v>BOMBA SUBMERSÍVEL ELÉTRICA TRIFÁSICA, POTÊNCIA 2,96 HP, Ø ROTOR 144 MM SEMI-ABERTO, BOCAL DE SAÍDA Ø 2, HM/Q = 2 MCA / 38,8 M3/H A 28 MCA / 5 M3/H - MATERIAIS NA OPERAÇÃO. AF_06/2014</v>
          </cell>
          <cell r="C667" t="str">
            <v>H</v>
          </cell>
          <cell r="D667">
            <v>1.1599999999999999</v>
          </cell>
        </row>
        <row r="668">
          <cell r="A668">
            <v>53882</v>
          </cell>
          <cell r="B668" t="str">
            <v>CAMINHÃO PIPA 6.000 L, PESO BRUTO TOTAL 13.000 KG, DISTÂNCIA ENTRE EIXOS 4,80 M, POTÊNCIA 189 CV INCLUSIVE TANQUE DE AÇO PARA TRANSPORTE DE ÁGUA, CAPACIDADE 6 M3 - MANUTENÇÃO. AF_06/2014</v>
          </cell>
          <cell r="C668" t="str">
            <v>H</v>
          </cell>
          <cell r="D668">
            <v>15.34</v>
          </cell>
        </row>
        <row r="669">
          <cell r="A669">
            <v>55263</v>
          </cell>
          <cell r="B669" t="str">
            <v>ROLO COMPACTADOR DE PNEUS ESTÁTICO, PRESSÃO VARIÁVEL, POTÊNCIA 111 HP, PESO SEM/COM LASTRO 9,5 / 26 T, LARGURA DE TRABALHO 1,90 M - MATERIAIS NA OPERAÇÃO. AF_07/2014</v>
          </cell>
          <cell r="C669" t="str">
            <v>H</v>
          </cell>
          <cell r="D669">
            <v>52.48</v>
          </cell>
        </row>
        <row r="670">
          <cell r="A670">
            <v>73303</v>
          </cell>
          <cell r="B670" t="str">
            <v>GRUPO GERADOR ESTACIONÁRIO, MOTOR DIESEL POTÊNCIA 170 KVA - DEPRECIAÇÃO. AF_02/2016</v>
          </cell>
          <cell r="C670" t="str">
            <v>H</v>
          </cell>
          <cell r="D670">
            <v>4.12</v>
          </cell>
        </row>
        <row r="671">
          <cell r="A671">
            <v>73307</v>
          </cell>
          <cell r="B671" t="str">
            <v>GRUPO GERADOR ESTACIONÁRIO, MOTOR DIESEL POTÊNCIA 170 KVA - MANUTENÇÃO. AF_02/2016</v>
          </cell>
          <cell r="C671" t="str">
            <v>H</v>
          </cell>
          <cell r="D671">
            <v>3.67</v>
          </cell>
        </row>
        <row r="672">
          <cell r="A672">
            <v>73309</v>
          </cell>
          <cell r="B672" t="str">
            <v>ROLO COMPACTADOR VIBRATÓRIO PÉ DE CARNEIRO PARA SOLOS, POTÊNCIA 80 HP, PESO OPERACIONAL SEM/COM LASTRO 7,4 / 8,8 T, LARGURA DE TRABALHO 1,68 M - DEPRECIAÇÃO. AF_02/2016</v>
          </cell>
          <cell r="C672" t="str">
            <v>H</v>
          </cell>
          <cell r="D672">
            <v>16.12</v>
          </cell>
        </row>
        <row r="673">
          <cell r="A673">
            <v>73311</v>
          </cell>
          <cell r="B673" t="str">
            <v>GRUPO GERADOR ESTACIONÁRIO, MOTOR DIESEL POTÊNCIA 170 KVA - MATERIAIS NA OPERAÇÃO. AF_02/2016</v>
          </cell>
          <cell r="C673" t="str">
            <v>H</v>
          </cell>
          <cell r="D673">
            <v>99.26</v>
          </cell>
        </row>
        <row r="674">
          <cell r="A674">
            <v>73313</v>
          </cell>
          <cell r="B674" t="str">
            <v>ROLO COMPACTADOR VIBRATÓRIO PÉ DE CARNEIRO PARA SOLOS, POTÊNCIA 80 HP, PESO OPERACIONAL SEM/COM LASTRO 7,4 / 8,8 T, LARGURA DE TRABALHO 1,68 M - JUROS. AF_02/2016</v>
          </cell>
          <cell r="C674" t="str">
            <v>H</v>
          </cell>
          <cell r="D674">
            <v>4.2300000000000004</v>
          </cell>
        </row>
        <row r="675">
          <cell r="A675">
            <v>73315</v>
          </cell>
          <cell r="B675" t="str">
            <v>ROLO COMPACTADOR VIBRATÓRIO PÉ DE CARNEIRO PARA SOLOS, POTÊNCIA 80 HP, PESO OPERACIONAL SEM/COM LASTRO 7,4 / 8,8 T, LARGURA DE TRABALHO 1,68 M - MATERIAIS NA OPERAÇÃO. AF_02/2016</v>
          </cell>
          <cell r="C675" t="str">
            <v>H</v>
          </cell>
          <cell r="D675">
            <v>37.799999999999997</v>
          </cell>
        </row>
        <row r="676">
          <cell r="A676">
            <v>73335</v>
          </cell>
          <cell r="B676" t="str">
            <v>CAMINHÃO TOCO, PBT 14.300 KG, CARGA ÚTIL MÁX. 9.710 KG, DIST. ENTRE EIXOS 3,56 M, POTÊNCIA 185 CV, INCLUSIVE CARROCERIA FIXA ABERTA DE MADEIRA P/ TRANSPORTE GERAL DE CARGA SECA, DIMEN. APROX. 2,50 X 6,50 X 0,50 M - MANUTENÇÃO. AF_06/2014</v>
          </cell>
          <cell r="C676" t="str">
            <v>H</v>
          </cell>
          <cell r="D676">
            <v>14.56</v>
          </cell>
        </row>
        <row r="677">
          <cell r="A677">
            <v>73340</v>
          </cell>
          <cell r="B677" t="str">
            <v>CAMINHÃO TOCO, PBT 14.300 KG, CARGA ÚTIL MÁX. 9.710 KG, DIST. ENTRE EIXOS 3,56 M, POTÊNCIA 185 CV, INCLUSIVE CARROCERIA FIXA ABERTA DE MADEIRA P/ TRANSPORTE GERAL DE CARGA SECA, DIMEN. APROX. 2,50 X 6,50 X 0,50 M - MATERIAIS NA OPERAÇÃO. AF_06/2014</v>
          </cell>
          <cell r="C677" t="str">
            <v>H</v>
          </cell>
          <cell r="D677">
            <v>86.27</v>
          </cell>
        </row>
        <row r="678">
          <cell r="A678">
            <v>83361</v>
          </cell>
          <cell r="B678" t="str">
            <v>ESPARGIDOR DE ASFALTO PRESSURIZADO, TANQUE 6 M3 COM ISOLAÇÃO TÉRMICA, AQUECIDO COM 2 MAÇARICOS, COM BARRA ESPARGIDORA 3,60 M, MONTADO SOBRE CAMINHÃO  TOCO, PBT 14.300 KG, POTÊNCIA 185 CV - MANUTENÇÃO. AF_08/2015</v>
          </cell>
          <cell r="C678" t="str">
            <v>H</v>
          </cell>
          <cell r="D678">
            <v>9.42</v>
          </cell>
        </row>
        <row r="679">
          <cell r="A679">
            <v>83761</v>
          </cell>
          <cell r="B679" t="str">
            <v>GRUPO DE SOLDAGEM COM GERADOR A DIESEL 60 CV PARA SOLDA ELÉTRICA, SOBRE 04 RODAS, COM MOTOR 4 CILINDROS 600 A - DEPRECIAÇÃO. AF_02/2016</v>
          </cell>
          <cell r="C679" t="str">
            <v>H</v>
          </cell>
          <cell r="D679">
            <v>8.7799999999999994</v>
          </cell>
        </row>
        <row r="680">
          <cell r="A680">
            <v>83762</v>
          </cell>
          <cell r="B680" t="str">
            <v>GRUPO DE SOLDAGEM COM GERADOR A DIESEL 60 CV PARA SOLDA ELÉTRICA, SOBRE 04 RODAS, COM MOTOR 4 CILINDROS 600 A - MANUTENÇÃO. AF_02/2016</v>
          </cell>
          <cell r="C680" t="str">
            <v>H</v>
          </cell>
          <cell r="D680">
            <v>10.98</v>
          </cell>
        </row>
        <row r="681">
          <cell r="A681">
            <v>83763</v>
          </cell>
          <cell r="B681" t="str">
            <v>GRUPO DE SOLDAGEM COM GERADOR A DIESEL 60 CV PARA SOLDA ELÉTRICA, SOBRE 04 RODAS, COM MOTOR 4 CILINDROS 600 A - MATERIAIS NA OPERAÇÃO. AF_02/2016</v>
          </cell>
          <cell r="C681" t="str">
            <v>H</v>
          </cell>
          <cell r="D681">
            <v>27.98</v>
          </cell>
        </row>
        <row r="682">
          <cell r="A682">
            <v>83764</v>
          </cell>
          <cell r="B682" t="str">
            <v>GRUPO DE SOLDAGEM COM GERADOR A DIESEL 60 CV PARA SOLDA ELÉTRICA, SOBRE 04 RODAS, COM MOTOR 4 CILINDROS 600 A - JUROS. AF_02/2016</v>
          </cell>
          <cell r="C682" t="str">
            <v>H</v>
          </cell>
          <cell r="D682">
            <v>1.97</v>
          </cell>
        </row>
        <row r="683">
          <cell r="A683">
            <v>87026</v>
          </cell>
          <cell r="B683" t="str">
            <v>GRADE DE DISCO REBOCÁVEL COM 20 DISCOS 24" X 6 MM COM PNEUS PARA TRANSPORTE - JUROS. AF_06/2014</v>
          </cell>
          <cell r="C683" t="str">
            <v>H</v>
          </cell>
          <cell r="D683">
            <v>0.4</v>
          </cell>
        </row>
        <row r="684">
          <cell r="A684">
            <v>87441</v>
          </cell>
          <cell r="B684" t="str">
            <v>BETONEIRA CAPACIDADE NOMINAL 400 L, CAPACIDADE DE MISTURA 310 L, MOTOR A DIESEL POTÊNCIA 5,0 HP, SEM CARREGADOR - DEPRECIAÇÃO. AF_06/2014</v>
          </cell>
          <cell r="C684" t="str">
            <v>H</v>
          </cell>
          <cell r="D684">
            <v>0.36</v>
          </cell>
        </row>
        <row r="685">
          <cell r="A685">
            <v>87442</v>
          </cell>
          <cell r="B685" t="str">
            <v>BETONEIRA CAPACIDADE NOMINAL 400 L, CAPACIDADE DE MISTURA 310 L, MOTOR A DIESEL POTÊNCIA 5,0 HP, SEM CARREGADOR - JUROS. AF_06/2014</v>
          </cell>
          <cell r="C685" t="str">
            <v>H</v>
          </cell>
          <cell r="D685">
            <v>0.08</v>
          </cell>
        </row>
        <row r="686">
          <cell r="A686">
            <v>87443</v>
          </cell>
          <cell r="B686" t="str">
            <v>BETONEIRA CAPACIDADE NOMINAL 400 L, CAPACIDADE DE MISTURA 310 L, MOTOR A DIESEL POTÊNCIA 5,0 HP, SEM CARREGADOR - MANUTENÇÃO. AF_06/2014</v>
          </cell>
          <cell r="C686" t="str">
            <v>H</v>
          </cell>
          <cell r="D686">
            <v>0.33</v>
          </cell>
        </row>
        <row r="687">
          <cell r="A687">
            <v>87444</v>
          </cell>
          <cell r="B687" t="str">
            <v>BETONEIRA CAPACIDADE NOMINAL 400 L, CAPACIDADE DE MISTURA 310 L, MOTOR A DIESEL POTÊNCIA 5,0 HP, SEM CARREGADOR - MATERIAIS NA OPERAÇÃO. AF_06/2014</v>
          </cell>
          <cell r="C687" t="str">
            <v>H</v>
          </cell>
          <cell r="D687">
            <v>2.35</v>
          </cell>
        </row>
        <row r="688">
          <cell r="A688">
            <v>88387</v>
          </cell>
          <cell r="B688" t="str">
            <v>MISTURADOR DE ARGAMASSA, EIXO HORIZONTAL, CAPACIDADE DE MISTURA 300 KG, MOTOR ELÉTRICO POTÊNCIA 5 CV - DEPRECIAÇÃO. AF_06/2014</v>
          </cell>
          <cell r="C688" t="str">
            <v>H</v>
          </cell>
          <cell r="D688">
            <v>0.7</v>
          </cell>
        </row>
        <row r="689">
          <cell r="A689">
            <v>88389</v>
          </cell>
          <cell r="B689" t="str">
            <v>MISTURADOR DE ARGAMASSA, EIXO HORIZONTAL, CAPACIDADE DE MISTURA 300 KG, MOTOR ELÉTRICO POTÊNCIA 5 CV - JUROS. AF_06/2014</v>
          </cell>
          <cell r="C689" t="str">
            <v>H</v>
          </cell>
          <cell r="D689">
            <v>0.15</v>
          </cell>
        </row>
        <row r="690">
          <cell r="A690">
            <v>88390</v>
          </cell>
          <cell r="B690" t="str">
            <v>MISTURADOR DE ARGAMASSA, EIXO HORIZONTAL, CAPACIDADE DE MISTURA 300 KG, MOTOR ELÉTRICO POTÊNCIA 5 CV - MANUTENÇÃO. AF_06/2014</v>
          </cell>
          <cell r="C690" t="str">
            <v>H</v>
          </cell>
          <cell r="D690">
            <v>0.87</v>
          </cell>
        </row>
        <row r="691">
          <cell r="A691">
            <v>88391</v>
          </cell>
          <cell r="B691" t="str">
            <v>MISTURADOR DE ARGAMASSA, EIXO HORIZONTAL, CAPACIDADE DE MISTURA 300 KG, MOTOR ELÉTRICO POTÊNCIA 5 CV - MATERIAIS NA OPERAÇÃO. AF_06/2014</v>
          </cell>
          <cell r="C691" t="str">
            <v>H</v>
          </cell>
          <cell r="D691">
            <v>1.9</v>
          </cell>
        </row>
        <row r="692">
          <cell r="A692">
            <v>88394</v>
          </cell>
          <cell r="B692" t="str">
            <v>MISTURADOR DE ARGAMASSA, EIXO HORIZONTAL, CAPACIDADE DE MISTURA 600 KG, MOTOR ELÉTRICO POTÊNCIA 7,5 CV - DEPRECIAÇÃO. AF_06/2014</v>
          </cell>
          <cell r="C692" t="str">
            <v>H</v>
          </cell>
          <cell r="D692">
            <v>0.83</v>
          </cell>
        </row>
        <row r="693">
          <cell r="A693">
            <v>88395</v>
          </cell>
          <cell r="B693" t="str">
            <v>MISTURADOR DE ARGAMASSA, EIXO HORIZONTAL, CAPACIDADE DE MISTURA 600 KG, MOTOR ELÉTRICO POTÊNCIA 7,5 CV - JUROS. AF_06/2014</v>
          </cell>
          <cell r="C693" t="str">
            <v>H</v>
          </cell>
          <cell r="D693">
            <v>0.18</v>
          </cell>
        </row>
        <row r="694">
          <cell r="A694">
            <v>88396</v>
          </cell>
          <cell r="B694" t="str">
            <v>MISTURADOR DE ARGAMASSA, EIXO HORIZONTAL, CAPACIDADE DE MISTURA 600 KG, MOTOR ELÉTRICO POTÊNCIA 7,5 CV - MANUTENÇÃO. AF_06/2014</v>
          </cell>
          <cell r="C694" t="str">
            <v>H</v>
          </cell>
          <cell r="D694">
            <v>1.04</v>
          </cell>
        </row>
        <row r="695">
          <cell r="A695">
            <v>88397</v>
          </cell>
          <cell r="B695" t="str">
            <v>MISTURADOR DE ARGAMASSA, EIXO HORIZONTAL, CAPACIDADE DE MISTURA 600 KG, MOTOR ELÉTRICO POTÊNCIA 7,5 CV - MATERIAIS NA OPERAÇÃO. AF_06/2014</v>
          </cell>
          <cell r="C695" t="str">
            <v>H</v>
          </cell>
          <cell r="D695">
            <v>2.86</v>
          </cell>
        </row>
        <row r="696">
          <cell r="A696">
            <v>88400</v>
          </cell>
          <cell r="B696" t="str">
            <v>MISTURADOR DE ARGAMASSA, EIXO HORIZONTAL, CAPACIDADE DE MISTURA 160 KG, MOTOR ELÉTRICO POTÊNCIA 3 CV - DEPRECIAÇÃO. AF_06/2014</v>
          </cell>
          <cell r="C696" t="str">
            <v>H</v>
          </cell>
          <cell r="D696">
            <v>0.66</v>
          </cell>
        </row>
        <row r="697">
          <cell r="A697">
            <v>88401</v>
          </cell>
          <cell r="B697" t="str">
            <v>MISTURADOR DE ARGAMASSA, EIXO HORIZONTAL, CAPACIDADE DE MISTURA 160 KG, MOTOR ELÉTRICO POTÊNCIA 3 CV - JUROS. AF_06/2014</v>
          </cell>
          <cell r="C697" t="str">
            <v>H</v>
          </cell>
          <cell r="D697">
            <v>0.14000000000000001</v>
          </cell>
        </row>
        <row r="698">
          <cell r="A698">
            <v>88402</v>
          </cell>
          <cell r="B698" t="str">
            <v>MISTURADOR DE ARGAMASSA, EIXO HORIZONTAL, CAPACIDADE DE MISTURA 160 KG, MOTOR ELÉTRICO POTÊNCIA 3 CV - MANUTENÇÃO. AF_06/2014</v>
          </cell>
          <cell r="C698" t="str">
            <v>H</v>
          </cell>
          <cell r="D698">
            <v>0.82</v>
          </cell>
        </row>
        <row r="699">
          <cell r="A699">
            <v>88403</v>
          </cell>
          <cell r="B699" t="str">
            <v>MISTURADOR DE ARGAMASSA, EIXO HORIZONTAL, CAPACIDADE DE MISTURA 160 KG, MOTOR ELÉTRICO POTÊNCIA 3 CV - MATERIAIS NA OPERAÇÃO. AF_06/2014</v>
          </cell>
          <cell r="C699" t="str">
            <v>H</v>
          </cell>
          <cell r="D699">
            <v>1.1399999999999999</v>
          </cell>
        </row>
        <row r="700">
          <cell r="A700">
            <v>88419</v>
          </cell>
          <cell r="B700" t="str">
            <v>PROJETOR DE ARGAMASSA, CAPACIDADE DE PROJEÇÃO 1,5 M3/H, ALCANCE DE 30 ATÉ 60 M, MOTOR ELÉTRICO POTÊNCIA 7,5 HP - DEPRECIAÇÃO. AF_06/2014</v>
          </cell>
          <cell r="C700" t="str">
            <v>H</v>
          </cell>
          <cell r="D700">
            <v>4.3099999999999996</v>
          </cell>
        </row>
        <row r="701">
          <cell r="A701">
            <v>88422</v>
          </cell>
          <cell r="B701" t="str">
            <v>PROJETOR DE ARGAMASSA, CAPACIDADE DE PROJEÇÃO 1,5 M3/H, ALCANCE DE 30 ATÉ 60 M, MOTOR ELÉTRICO POTÊNCIA 7,5 HP - JUROS. AF_06/2014</v>
          </cell>
          <cell r="C701" t="str">
            <v>H</v>
          </cell>
          <cell r="D701">
            <v>0.97</v>
          </cell>
        </row>
        <row r="702">
          <cell r="A702">
            <v>88425</v>
          </cell>
          <cell r="B702" t="str">
            <v>PROJETOR DE ARGAMASSA, CAPACIDADE DE PROJEÇÃO 1,5 M3/H, ALCANCE DE 30 ATÉ 60 M, MOTOR ELÉTRICO POTÊNCIA 7,5 HP - MANUTENÇÃO. AF_06/2014</v>
          </cell>
          <cell r="C702" t="str">
            <v>H</v>
          </cell>
          <cell r="D702">
            <v>4.71</v>
          </cell>
        </row>
        <row r="703">
          <cell r="A703">
            <v>88427</v>
          </cell>
          <cell r="B703" t="str">
            <v>PROJETOR DE ARGAMASSA, CAPACIDADE DE PROJEÇÃO 1,5 M3/H, ALCANCE DE 30 ATÉ 60 M, MOTOR ELÉTRICO POTÊNCIA 7,5 HP - MATERIAIS NA OPERAÇÃO. AF_06/2014</v>
          </cell>
          <cell r="C703" t="str">
            <v>H</v>
          </cell>
          <cell r="D703">
            <v>2.9</v>
          </cell>
        </row>
        <row r="704">
          <cell r="A704">
            <v>88434</v>
          </cell>
          <cell r="B704" t="str">
            <v>PROJETOR DE ARGAMASSA, CAPACIDADE DE PROJEÇÃO 2 M3/H, ALCANCE ATÉ 50 M, MOTOR ELÉTRICO POTÊNCIA 7,5 HP - DEPRECIAÇÃO. AF_06/2014</v>
          </cell>
          <cell r="C704" t="str">
            <v>H</v>
          </cell>
          <cell r="D704">
            <v>5.71</v>
          </cell>
        </row>
        <row r="705">
          <cell r="A705">
            <v>88435</v>
          </cell>
          <cell r="B705" t="str">
            <v>PROJETOR DE ARGAMASSA, CAPACIDADE DE PROJEÇÃO 2 M3/H, ALCANCE ATÉ 50 M, MOTOR ELÉTRICO POTÊNCIA 7,5 HP - JUROS. AF_06/2014</v>
          </cell>
          <cell r="C705" t="str">
            <v>H</v>
          </cell>
          <cell r="D705">
            <v>1.28</v>
          </cell>
        </row>
        <row r="706">
          <cell r="A706">
            <v>88436</v>
          </cell>
          <cell r="B706" t="str">
            <v>PROJETOR DE ARGAMASSA, CAPACIDADE DE PROJEÇÃO 2 M3/H, ALCANCE ATÉ 50 M, MOTOR ELÉTRICO POTÊNCIA 7,5 HP - MANUTENÇÃO. AF_06/2014</v>
          </cell>
          <cell r="C706" t="str">
            <v>H</v>
          </cell>
          <cell r="D706">
            <v>6.25</v>
          </cell>
        </row>
        <row r="707">
          <cell r="A707">
            <v>88437</v>
          </cell>
          <cell r="B707" t="str">
            <v>PROJETOR DE ARGAMASSA, CAPACIDADE DE PROJEÇÃO 2 M3/H, ALCANCE ATÉ 50 M, MOTOR ELÉTRICO POTÊNCIA 7,5 HP - MATERIAIS NA OPERAÇÃO. AF_06/2014</v>
          </cell>
          <cell r="C707" t="str">
            <v>H</v>
          </cell>
          <cell r="D707">
            <v>2.9</v>
          </cell>
        </row>
        <row r="708">
          <cell r="A708">
            <v>88569</v>
          </cell>
          <cell r="B708" t="str">
            <v>ESPARGIDOR DE ASFALTO PRESSURIZADO COM TANQUE DE 2500 L, REBOCÁVEL COM MOTOR A GASOLINA POTÊNCIA 3,4 HP - DEPRECIAÇÃO. AF_07/2014</v>
          </cell>
          <cell r="C708" t="str">
            <v>H</v>
          </cell>
          <cell r="D708">
            <v>2.46</v>
          </cell>
        </row>
        <row r="709">
          <cell r="A709">
            <v>88570</v>
          </cell>
          <cell r="B709" t="str">
            <v>ESPARGIDOR DE ASFALTO PRESSURIZADO COM TANQUE DE 2500 L, REBOCÁVEL COM MOTOR A GASOLINA POTÊNCIA 3,4 HP - JUROS. AF_07/2014</v>
          </cell>
          <cell r="C709" t="str">
            <v>H</v>
          </cell>
          <cell r="D709">
            <v>0.83</v>
          </cell>
        </row>
        <row r="710">
          <cell r="A710">
            <v>88826</v>
          </cell>
          <cell r="B710" t="str">
            <v>BETONEIRA CAPACIDADE NOMINAL DE 400 L, CAPACIDADE DE MISTURA 280 L, MOTOR ELÉTRICO TRIFÁSICO POTÊNCIA DE 2 CV, SEM CARREGADOR - DEPRECIAÇÃO. AF_10/2014</v>
          </cell>
          <cell r="C710" t="str">
            <v>H</v>
          </cell>
          <cell r="D710">
            <v>0.26</v>
          </cell>
        </row>
        <row r="711">
          <cell r="A711">
            <v>88827</v>
          </cell>
          <cell r="B711" t="str">
            <v>BETONEIRA CAPACIDADE NOMINAL DE 400 L, CAPACIDADE DE MISTURA 280 L, MOTOR ELÉTRICO TRIFÁSICO POTÊNCIA DE 2 CV, SEM CARREGADOR - JUROS. AF_10/2014</v>
          </cell>
          <cell r="C711" t="str">
            <v>H</v>
          </cell>
          <cell r="D711">
            <v>0.05</v>
          </cell>
        </row>
        <row r="712">
          <cell r="A712">
            <v>88828</v>
          </cell>
          <cell r="B712" t="str">
            <v>BETONEIRA CAPACIDADE NOMINAL DE 400 L, CAPACIDADE DE MISTURA 280 L, MOTOR ELÉTRICO TRIFÁSICO POTÊNCIA DE 2 CV, SEM CARREGADOR - MANUTENÇÃO. AF_10/2014</v>
          </cell>
          <cell r="C712" t="str">
            <v>H</v>
          </cell>
          <cell r="D712">
            <v>0.24</v>
          </cell>
        </row>
        <row r="713">
          <cell r="A713">
            <v>88829</v>
          </cell>
          <cell r="B713" t="str">
            <v>BETONEIRA CAPACIDADE NOMINAL DE 400 L, CAPACIDADE DE MISTURA 280 L, MOTOR ELÉTRICO TRIFÁSICO POTÊNCIA DE 2 CV, SEM CARREGADOR - MATERIAIS NA OPERAÇÃO. AF_10/2014</v>
          </cell>
          <cell r="C713" t="str">
            <v>H</v>
          </cell>
          <cell r="D713">
            <v>0.76</v>
          </cell>
        </row>
        <row r="714">
          <cell r="A714">
            <v>88832</v>
          </cell>
          <cell r="B714" t="str">
            <v>ESCAVADEIRA HIDRÁULICA SOBRE ESTEIRAS, CAÇAMBA 0,80 M3, PESO OPERACIONAL 17,8 T, POTÊNCIA LÍQUIDA 110 HP - DEPRECIAÇÃO. AF_10/2014</v>
          </cell>
          <cell r="C714" t="str">
            <v>H</v>
          </cell>
          <cell r="D714">
            <v>21.73</v>
          </cell>
        </row>
        <row r="715">
          <cell r="A715">
            <v>88834</v>
          </cell>
          <cell r="B715" t="str">
            <v>ESCAVADEIRA HIDRÁULICA SOBRE ESTEIRAS, CAÇAMBA 0,80 M3, PESO OPERACIONAL 17,8 T, POTÊNCIA LÍQUIDA 110 HP - JUROS. AF_10/2014</v>
          </cell>
          <cell r="C715" t="str">
            <v>H</v>
          </cell>
          <cell r="D715">
            <v>5.58</v>
          </cell>
        </row>
        <row r="716">
          <cell r="A716">
            <v>88835</v>
          </cell>
          <cell r="B716" t="str">
            <v>ESCAVADEIRA HIDRÁULICA SOBRE ESTEIRAS, CAÇAMBA 0,80 M3, PESO OPERACIONAL 17,8 T, POTÊNCIA LÍQUIDA 110 HP - MANUTENÇÃO. AF_10/2014</v>
          </cell>
          <cell r="C716" t="str">
            <v>H</v>
          </cell>
          <cell r="D716">
            <v>27.17</v>
          </cell>
        </row>
        <row r="717">
          <cell r="A717">
            <v>88836</v>
          </cell>
          <cell r="B717" t="str">
            <v>ESCAVADEIRA HIDRÁULICA SOBRE ESTEIRAS, CAÇAMBA 0,80 M3, PESO OPERACIONAL 17,8 T, POTÊNCIA LÍQUIDA 110 HP - MATERIAIS NA OPERAÇÃO. AF_10/2014</v>
          </cell>
          <cell r="C717" t="str">
            <v>H</v>
          </cell>
          <cell r="D717">
            <v>51.99</v>
          </cell>
        </row>
        <row r="718">
          <cell r="A718">
            <v>88839</v>
          </cell>
          <cell r="B718" t="str">
            <v>TRATOR DE ESTEIRAS, POTÊNCIA 125 HP, PESO OPERACIONAL 12,9 T, COM LÂMINA 2,7 M3 - DEPRECIAÇÃO. AF_10/2014</v>
          </cell>
          <cell r="C718" t="str">
            <v>H</v>
          </cell>
          <cell r="D718">
            <v>15.81</v>
          </cell>
        </row>
        <row r="719">
          <cell r="A719">
            <v>88840</v>
          </cell>
          <cell r="B719" t="str">
            <v>TRATOR DE ESTEIRAS, POTÊNCIA 125 HP, PESO OPERACIONAL 12,9 T, COM LÂMINA 2,7 M3 - JUROS. AF_10/2014</v>
          </cell>
          <cell r="C719" t="str">
            <v>H</v>
          </cell>
          <cell r="D719">
            <v>6.76</v>
          </cell>
        </row>
        <row r="720">
          <cell r="A720">
            <v>88841</v>
          </cell>
          <cell r="B720" t="str">
            <v>TRATOR DE ESTEIRAS, POTÊNCIA 125 HP, PESO OPERACIONAL 12,9 T, COM LÂMINA 2,7 M3 - MANUTENÇÃO. AF_10/2014</v>
          </cell>
          <cell r="C720" t="str">
            <v>H</v>
          </cell>
          <cell r="D720">
            <v>28.27</v>
          </cell>
        </row>
        <row r="721">
          <cell r="A721">
            <v>88842</v>
          </cell>
          <cell r="B721" t="str">
            <v>TRATOR DE ESTEIRAS, POTÊNCIA 125 HP, PESO OPERACIONAL 12,9 T, COM LÂMINA 2,7 M3 - MATERIAIS NA OPERAÇÃO. AF_10/2014</v>
          </cell>
          <cell r="C721" t="str">
            <v>H</v>
          </cell>
          <cell r="D721">
            <v>59.1</v>
          </cell>
        </row>
        <row r="722">
          <cell r="A722">
            <v>88847</v>
          </cell>
          <cell r="B722" t="str">
            <v>USINA DE LAMA ASFÁLTICA, PROD 30 A 50 T/H, SILO DE AGREGADO 7 M3, RESERVATÓRIOS PARA EMULSÃO E ÁGUA DE 2,3 M3 CADA, MISTURADOR TIPO PUG MILL A SER MONTADO SOBRE CAMINHÃO - DEPRECIAÇÃO. AF_10/2014</v>
          </cell>
          <cell r="C722" t="str">
            <v>H</v>
          </cell>
          <cell r="D722">
            <v>14.55</v>
          </cell>
        </row>
        <row r="723">
          <cell r="A723">
            <v>88848</v>
          </cell>
          <cell r="B723" t="str">
            <v>USINA DE LAMA ASFÁLTICA, PROD 30 A 50 T/H, SILO DE AGREGADO 7 M3, RESERVATÓRIOS PARA EMULSÃO E ÁGUA DE 2,3 M3 CADA, MISTURADOR TIPO PUG MILL A SER MONTADO SOBRE CAMINHÃO - JUROS. AF_10/2014</v>
          </cell>
          <cell r="C723" t="str">
            <v>H</v>
          </cell>
          <cell r="D723">
            <v>5.81</v>
          </cell>
        </row>
        <row r="724">
          <cell r="A724">
            <v>88853</v>
          </cell>
          <cell r="B724" t="str">
            <v>MOTOBOMBA CENTRÍFUGA, MOTOR A GASOLINA, POTÊNCIA 5,42 HP, BOCAIS 1 1/2" X 1", DIÂMETRO ROTOR 143 MM HM/Q = 6 MCA / 16,8 M3/H A 38 MCA / 6,6 M3/H - DEPRECIAÇÃO. AF_06/2014</v>
          </cell>
          <cell r="C724" t="str">
            <v>H</v>
          </cell>
          <cell r="D724">
            <v>0.14000000000000001</v>
          </cell>
        </row>
        <row r="725">
          <cell r="A725">
            <v>88854</v>
          </cell>
          <cell r="B725" t="str">
            <v>MOTOBOMBA CENTRÍFUGA, MOTOR A GASOLINA, POTÊNCIA 5,42 HP, BOCAIS 1 1/2" X 1", DIÂMETRO ROTOR 143 MM HM/Q = 6 MCA / 16,8 M3/H A 38 MCA / 6,6 M3/H - JUROS. AF_06/2014</v>
          </cell>
          <cell r="C725" t="str">
            <v>H</v>
          </cell>
          <cell r="D725">
            <v>0.03</v>
          </cell>
        </row>
        <row r="726">
          <cell r="A726">
            <v>88855</v>
          </cell>
          <cell r="B726" t="str">
            <v>GRADE DE DISCO CONTROLE REMOTO REBOCÁVEL, COM 24 DISCOS 24 X 6 MM COM PNEUS PARA TRANSPORTE - DEPRECIAÇÃO. AF_06/2014</v>
          </cell>
          <cell r="C726" t="str">
            <v>H</v>
          </cell>
          <cell r="D726">
            <v>1.93</v>
          </cell>
        </row>
        <row r="727">
          <cell r="A727">
            <v>88856</v>
          </cell>
          <cell r="B727" t="str">
            <v>GRADE DE DISCO CONTROLE REMOTO REBOCÁVEL, COM 24 DISCOS 24 X 6 MM COM PNEUS PARA TRANSPORTE - JUROS. AF_06/2014</v>
          </cell>
          <cell r="C727" t="str">
            <v>H</v>
          </cell>
          <cell r="D727">
            <v>0.51</v>
          </cell>
        </row>
        <row r="728">
          <cell r="A728">
            <v>88857</v>
          </cell>
          <cell r="B728" t="str">
            <v>RETROESCAVADEIRA SOBRE RODAS COM CARREGADEIRA, TRAÇÃO 4X4, POTÊNCIA LÍQ. 88 HP, CAÇAMBA CARREG. CAP. MÍN. 1 M3, CAÇAMBA RETRO CAP. 0,26 M3, PESO OPERACIONAL MÍN. 6.674 KG, PROFUNDIDADE ESCAVAÇÃO MÁX. 4,37 M - DEPRECIAÇÃO. AF_06/2014</v>
          </cell>
          <cell r="C728" t="str">
            <v>H</v>
          </cell>
          <cell r="D728">
            <v>13.35</v>
          </cell>
        </row>
        <row r="729">
          <cell r="A729">
            <v>88858</v>
          </cell>
          <cell r="B729" t="str">
            <v>RETROESCAVADEIRA SOBRE RODAS COM CARREGADEIRA, TRAÇÃO 4X4, POTÊNCIA LÍQ. 88 HP, CAÇAMBA CARREG. CAP. MÍN. 1 M3, CAÇAMBA RETRO CAP. 0,26 M3, PESO OPERACIONAL MÍN. 6.674 KG, PROFUNDIDADE ESCAVAÇÃO MÁX. 4,37 M - JUROS. AF_06/2014</v>
          </cell>
          <cell r="C729" t="str">
            <v>H</v>
          </cell>
          <cell r="D729">
            <v>3.43</v>
          </cell>
        </row>
        <row r="730">
          <cell r="A730">
            <v>88859</v>
          </cell>
          <cell r="B730" t="str">
            <v>RETROESCAVADEIRA SOBRE RODAS COM CARREGADEIRA, TRAÇÃO 4X2, POTÊNCIA LÍQ. 79 HP, CAÇAMBA CARREG. CAP. MÍN. 1 M3, CAÇAMBA RETRO CAP. 0,20 M3, PESO OPERACIONAL MÍN. 6.570 KG, PROFUNDIDADE ESCAVAÇÃO MÁX. 4,37 M - DEPRECIAÇÃO. AF_06/2014</v>
          </cell>
          <cell r="C730" t="str">
            <v>H</v>
          </cell>
          <cell r="D730">
            <v>11.87</v>
          </cell>
        </row>
        <row r="731">
          <cell r="A731">
            <v>88860</v>
          </cell>
          <cell r="B731" t="str">
            <v>RETROESCAVADEIRA SOBRE RODAS COM CARREGADEIRA, TRAÇÃO 4X2, POTÊNCIA LÍQ. 79 HP, CAÇAMBA CARREG. CAP. MÍN. 1 M3, CAÇAMBA RETRO CAP. 0,20 M3, PESO OPERACIONAL MÍN. 6.570 KG, PROFUNDIDADE ESCAVAÇÃO MÁX. 4,37 M - JUROS. AF_06/2014</v>
          </cell>
          <cell r="C731" t="str">
            <v>H</v>
          </cell>
          <cell r="D731">
            <v>3.05</v>
          </cell>
        </row>
        <row r="732">
          <cell r="A732">
            <v>88900</v>
          </cell>
          <cell r="B732" t="str">
            <v>ESCAVADEIRA HIDRÁULICA SOBRE ESTEIRAS, CAÇAMBA 1,20 M3, PESO OPERACIONAL 21 T, POTÊNCIA BRUTA 155 HP - DEPRECIAÇÃO. AF_06/2014</v>
          </cell>
          <cell r="C732" t="str">
            <v>H</v>
          </cell>
          <cell r="D732">
            <v>25.34</v>
          </cell>
        </row>
        <row r="733">
          <cell r="A733">
            <v>88902</v>
          </cell>
          <cell r="B733" t="str">
            <v>ESCAVADEIRA HIDRÁULICA SOBRE ESTEIRAS, CAÇAMBA 1,20 M3, PESO OPERACIONAL 21 T, POTÊNCIA BRUTA 155 HP - JUROS. AF_06/2014</v>
          </cell>
          <cell r="C733" t="str">
            <v>H</v>
          </cell>
          <cell r="D733">
            <v>6.51</v>
          </cell>
        </row>
        <row r="734">
          <cell r="A734">
            <v>88903</v>
          </cell>
          <cell r="B734" t="str">
            <v>ESCAVADEIRA HIDRÁULICA SOBRE ESTEIRAS, CAÇAMBA 1,20 M3, PESO OPERACIONAL 21 T, POTÊNCIA BRUTA 155 HP - MANUTENÇÃO. AF_06/2014</v>
          </cell>
          <cell r="C734" t="str">
            <v>H</v>
          </cell>
          <cell r="D734">
            <v>31.68</v>
          </cell>
        </row>
        <row r="735">
          <cell r="A735">
            <v>88904</v>
          </cell>
          <cell r="B735" t="str">
            <v>ESCAVADEIRA HIDRÁULICA SOBRE ESTEIRAS, CAÇAMBA 1,20 M3, PESO OPERACIONAL 21 T, POTÊNCIA BRUTA 155 HP - MATERIAIS NA OPERAÇÃO. AF_06/2014</v>
          </cell>
          <cell r="C735" t="str">
            <v>H</v>
          </cell>
          <cell r="D735">
            <v>73.25</v>
          </cell>
        </row>
        <row r="736">
          <cell r="A736">
            <v>89009</v>
          </cell>
          <cell r="B736" t="str">
            <v>TRATOR DE ESTEIRAS, POTÊNCIA 150 HP, PESO OPERACIONAL 16,7 T, COM RODA MOTRIZ ELEVADA E LÂMINA 3,18 M3 - DEPRECIAÇÃO. AF_06/2014</v>
          </cell>
          <cell r="C736" t="str">
            <v>H</v>
          </cell>
          <cell r="D736">
            <v>19.59</v>
          </cell>
        </row>
        <row r="737">
          <cell r="A737">
            <v>89010</v>
          </cell>
          <cell r="B737" t="str">
            <v>TRATOR DE ESTEIRAS, POTÊNCIA 150 HP, PESO OPERACIONAL 16,7 T, COM RODA MOTRIZ ELEVADA E LÂMINA 3,18 M3 - JUROS. AF_06/2014</v>
          </cell>
          <cell r="C737" t="str">
            <v>H</v>
          </cell>
          <cell r="D737">
            <v>8.3699999999999992</v>
          </cell>
        </row>
        <row r="738">
          <cell r="A738">
            <v>89011</v>
          </cell>
          <cell r="B738" t="str">
            <v>RETROESCAVADEIRA SOBRE RODAS COM CARREGADEIRA, TRAÇÃO 4X4, POTÊNCIA LÍQ. 72 HP, CAÇAMBA CARREG. CAP. MÍN. 0,79 M3, CAÇAMBA RETRO CAP. 0,18 M3, PESO OPERACIONAL MÍN. 7.140 KG, PROFUNDIDADE ESCAVAÇÃO MÁX. 4,50 M - DEPRECIAÇÃO. AF_06/2014</v>
          </cell>
          <cell r="C738" t="str">
            <v>H</v>
          </cell>
          <cell r="D738">
            <v>12.88</v>
          </cell>
        </row>
        <row r="739">
          <cell r="A739">
            <v>89012</v>
          </cell>
          <cell r="B739" t="str">
            <v>RETROESCAVADEIRA SOBRE RODAS COM CARREGADEIRA, TRAÇÃO 4X4, POTÊNCIA LÍQ. 72 HP, CAÇAMBA CARREG. CAP. MÍN. 0,79 M3, CAÇAMBA RETRO CAP. 0,18 M3, PESO OPERACIONAL MÍN. 7.140 KG, PROFUNDIDADE ESCAVAÇÃO MÁX. 4,50 M - JUROS. AF_06/2014</v>
          </cell>
          <cell r="C739" t="str">
            <v>H</v>
          </cell>
          <cell r="D739">
            <v>3.31</v>
          </cell>
        </row>
        <row r="740">
          <cell r="A740">
            <v>89013</v>
          </cell>
          <cell r="B740" t="str">
            <v>TRATOR DE ESTEIRAS, POTÊNCIA 347 HP, PESO OPERACIONAL 38,5 T, COM LÂMINA 8,70 M3 - DEPRECIAÇÃO. AF_06/2014</v>
          </cell>
          <cell r="C740" t="str">
            <v>H</v>
          </cell>
          <cell r="D740">
            <v>64.17</v>
          </cell>
        </row>
        <row r="741">
          <cell r="A741">
            <v>89014</v>
          </cell>
          <cell r="B741" t="str">
            <v>TRATOR DE ESTEIRAS, POTÊNCIA 347 HP, PESO OPERACIONAL 38,5 T, COM LÂMINA 8,70 M3 - JUROS. AF_06/2014</v>
          </cell>
          <cell r="C741" t="str">
            <v>H</v>
          </cell>
          <cell r="D741">
            <v>27.44</v>
          </cell>
        </row>
        <row r="742">
          <cell r="A742">
            <v>89015</v>
          </cell>
          <cell r="B742" t="str">
            <v>VASSOURA MECÂNICA REBOCÁVEL COM ESCOVA CILÍNDRICA, LARGURA ÚTIL DE VARRIMENTO DE 2,44 M - DEPRECIAÇÃO. AF_06/2014</v>
          </cell>
          <cell r="C742" t="str">
            <v>H</v>
          </cell>
          <cell r="D742">
            <v>2.23</v>
          </cell>
        </row>
        <row r="743">
          <cell r="A743">
            <v>89016</v>
          </cell>
          <cell r="B743" t="str">
            <v>VASSOURA MECÂNICA REBOCÁVEL COM ESCOVA CILÍNDRICA, LARGURA ÚTIL DE VARRIMENTO DE 2,44 M - JUROS. AF_06/2014</v>
          </cell>
          <cell r="C743" t="str">
            <v>H</v>
          </cell>
          <cell r="D743">
            <v>0.56999999999999995</v>
          </cell>
        </row>
        <row r="744">
          <cell r="A744">
            <v>89017</v>
          </cell>
          <cell r="B744" t="str">
            <v>TRATOR DE ESTEIRAS, POTÊNCIA 170 HP, PESO OPERACIONAL 19 T, CAÇAMBA 5,2 M3 - DEPRECIAÇÃO. AF_06/2014</v>
          </cell>
          <cell r="C744" t="str">
            <v>H</v>
          </cell>
          <cell r="D744">
            <v>19.47</v>
          </cell>
        </row>
        <row r="745">
          <cell r="A745">
            <v>89018</v>
          </cell>
          <cell r="B745" t="str">
            <v>TRATOR DE ESTEIRAS, POTÊNCIA 170 HP, PESO OPERACIONAL 19 T, CAÇAMBA 5,2 M3 - JUROS. AF_06/2014</v>
          </cell>
          <cell r="C745" t="str">
            <v>H</v>
          </cell>
          <cell r="D745">
            <v>8.32</v>
          </cell>
        </row>
        <row r="746">
          <cell r="A746">
            <v>89019</v>
          </cell>
          <cell r="B746" t="str">
            <v>BOMBA SUBMERSÍVEL ELÉTRICA TRIFÁSICA, POTÊNCIA 2,96 HP, Ø ROTOR 144 MM SEMI-ABERTO, BOCAL DE SAÍDA Ø 2, HM/Q = 2 MCA / 38,8 M3/H A 28 MCA / 5 M3/H - DEPRECIAÇÃO. AF_06/2014</v>
          </cell>
          <cell r="C746" t="str">
            <v>H</v>
          </cell>
          <cell r="D746">
            <v>0.18</v>
          </cell>
        </row>
        <row r="747">
          <cell r="A747">
            <v>89020</v>
          </cell>
          <cell r="B747" t="str">
            <v>BOMBA SUBMERSÍVEL ELÉTRICA TRIFÁSICA, POTÊNCIA 2,96 HP, Ø ROTOR 144 MM SEMI-ABERTO, BOCAL DE SAÍDA Ø 2, HM/Q = 2 MCA / 38,8 M3/H A 28 MCA / 5 M3/H - JUROS. AF_06/2014</v>
          </cell>
          <cell r="C747" t="str">
            <v>H</v>
          </cell>
          <cell r="D747">
            <v>0.04</v>
          </cell>
        </row>
        <row r="748">
          <cell r="A748">
            <v>89023</v>
          </cell>
          <cell r="B748" t="str">
            <v>TANQUE DE ASFALTO ESTACIONÁRIO COM MAÇARICO, CAPACIDADE 20.000 L - DEPRECIAÇÃO. AF_06/2014</v>
          </cell>
          <cell r="C748" t="str">
            <v>H</v>
          </cell>
          <cell r="D748">
            <v>2.38</v>
          </cell>
        </row>
        <row r="749">
          <cell r="A749">
            <v>89024</v>
          </cell>
          <cell r="B749" t="str">
            <v>TANQUE DE ASFALTO ESTACIONÁRIO COM MAÇARICO, CAPACIDADE 20.000 L - JUROS. AF_06/2014</v>
          </cell>
          <cell r="C749" t="str">
            <v>H</v>
          </cell>
          <cell r="D749">
            <v>0.95</v>
          </cell>
        </row>
        <row r="750">
          <cell r="A750">
            <v>89025</v>
          </cell>
          <cell r="B750" t="str">
            <v>TANQUE DE ASFALTO ESTACIONÁRIO COM MAÇARICO, CAPACIDADE 20.000 L - MANUTENÇÃO. AF_06/2014</v>
          </cell>
          <cell r="C750" t="str">
            <v>H</v>
          </cell>
          <cell r="D750">
            <v>4.47</v>
          </cell>
        </row>
        <row r="751">
          <cell r="A751">
            <v>89026</v>
          </cell>
          <cell r="B751" t="str">
            <v>TANQUE DE ASFALTO ESTACIONÁRIO COM MAÇARICO, CAPACIDADE 20.000 L - MATERIAIS NA OPERAÇÃO. AF_06/2014</v>
          </cell>
          <cell r="C751" t="str">
            <v>H</v>
          </cell>
          <cell r="D751">
            <v>140.58000000000001</v>
          </cell>
        </row>
        <row r="752">
          <cell r="A752">
            <v>89029</v>
          </cell>
          <cell r="B752" t="str">
            <v>TRATOR DE ESTEIRAS, POTÊNCIA 100 HP, PESO OPERACIONAL 9,4 T, COM LÂMINA 2,19 M3 - DEPRECIAÇÃO. AF_06/2014</v>
          </cell>
          <cell r="C752" t="str">
            <v>H</v>
          </cell>
          <cell r="D752">
            <v>15.11</v>
          </cell>
        </row>
        <row r="753">
          <cell r="A753">
            <v>89030</v>
          </cell>
          <cell r="B753" t="str">
            <v>TRATOR DE ESTEIRAS, POTÊNCIA 100 HP, PESO OPERACIONAL 9,4 T, COM LÂMINA 2,19 M3 - JUROS. AF_06/2014</v>
          </cell>
          <cell r="C753" t="str">
            <v>H</v>
          </cell>
          <cell r="D753">
            <v>6.46</v>
          </cell>
        </row>
        <row r="754">
          <cell r="A754">
            <v>89033</v>
          </cell>
          <cell r="B754" t="str">
            <v>TRATOR DE PNEUS, POTÊNCIA 85 CV, TRAÇÃO 4X4, PESO COM LASTRO DE 4.675 KG - DEPRECIAÇÃO. AF_06/2014</v>
          </cell>
          <cell r="C754" t="str">
            <v>H</v>
          </cell>
          <cell r="D754">
            <v>6.28</v>
          </cell>
        </row>
        <row r="755">
          <cell r="A755">
            <v>89034</v>
          </cell>
          <cell r="B755" t="str">
            <v>TRATOR DE PNEUS, POTÊNCIA 85 CV, TRAÇÃO 4X4, PESO COM LASTRO DE 4.675 KG - JUROS. AF_06/2014</v>
          </cell>
          <cell r="C755" t="str">
            <v>H</v>
          </cell>
          <cell r="D755">
            <v>1.65</v>
          </cell>
        </row>
        <row r="756">
          <cell r="A756">
            <v>89128</v>
          </cell>
          <cell r="B756" t="str">
            <v>PÁ CARREGADEIRA SOBRE RODAS, POTÊNCIA LÍQUIDA 128 HP, CAPACIDADE DA CAÇAMBA 1,7 A 2,8 M3, PESO OPERACIONAL 11632 KG - DEPRECIAÇÃO. AF_06/2014</v>
          </cell>
          <cell r="C756" t="str">
            <v>H</v>
          </cell>
          <cell r="D756">
            <v>20.72</v>
          </cell>
        </row>
        <row r="757">
          <cell r="A757">
            <v>89129</v>
          </cell>
          <cell r="B757" t="str">
            <v>PÁ CARREGADEIRA SOBRE RODAS, POTÊNCIA LÍQUIDA 128 HP, CAPACIDADE DA CAÇAMBA 1,7 A 2,8 M3, PESO OPERACIONAL 11632 KG - JUROS. AF_06/2014</v>
          </cell>
          <cell r="C757" t="str">
            <v>H</v>
          </cell>
          <cell r="D757">
            <v>5.32</v>
          </cell>
        </row>
        <row r="758">
          <cell r="A758">
            <v>89130</v>
          </cell>
          <cell r="B758" t="str">
            <v>PÁ CARREGADEIRA SOBRE RODAS, POTÊNCIA 197 HP, CAPACIDADE DA CAÇAMBA 2,5 A 3,5 M3, PESO OPERACIONAL 18338 KG - DEPRECIAÇÃO. AF_06/2014</v>
          </cell>
          <cell r="C758" t="str">
            <v>H</v>
          </cell>
          <cell r="D758">
            <v>28.73</v>
          </cell>
        </row>
        <row r="759">
          <cell r="A759">
            <v>89131</v>
          </cell>
          <cell r="B759" t="str">
            <v>PÁ CARREGADEIRA SOBRE RODAS, POTÊNCIA 197 HP, CAPACIDADE DA CAÇAMBA 2,5 A 3,5 M3, PESO OPERACIONAL 18338 KG - JUROS. AF_06/2014</v>
          </cell>
          <cell r="C759" t="str">
            <v>H</v>
          </cell>
          <cell r="D759">
            <v>7.38</v>
          </cell>
        </row>
        <row r="760">
          <cell r="A760">
            <v>89210</v>
          </cell>
          <cell r="B760" t="str">
            <v>ROLO COMPACTADOR VIBRATÓRIO DE UM CILINDRO AÇO LISO, POTÊNCIA 80 HP, PESO OPERACIONAL MÁXIMO 8,1 T, IMPACTO DINÂMICO 16,15 / 9,5 T, LARGURA DE TRABALHO 1,68 M - DEPRECIAÇÃO. AF_06/2014</v>
          </cell>
          <cell r="C760" t="str">
            <v>H</v>
          </cell>
          <cell r="D760">
            <v>15.51</v>
          </cell>
        </row>
        <row r="761">
          <cell r="A761">
            <v>89211</v>
          </cell>
          <cell r="B761" t="str">
            <v>ROLO COMPACTADOR VIBRATÓRIO DE UM CILINDRO AÇO LISO, POTÊNCIA 80 HP, PESO OPERACIONAL MÁXIMO 8,1 T, IMPACTO DINÂMICO 16,15 / 9,5 T, LARGURA DE TRABALHO 1,68 M - JUROS. AF_06/2014</v>
          </cell>
          <cell r="C761" t="str">
            <v>H</v>
          </cell>
          <cell r="D761">
            <v>4.07</v>
          </cell>
        </row>
        <row r="762">
          <cell r="A762">
            <v>89212</v>
          </cell>
          <cell r="B762" t="str">
            <v>BATE-ESTACAS POR GRAVIDADE, POTÊNCIA DE 160 HP, PESO DO MARTELO ATÉ 3 TONELADAS - DEPRECIAÇÃO. AF_11/2014</v>
          </cell>
          <cell r="C762" t="str">
            <v>H</v>
          </cell>
          <cell r="D762">
            <v>14.49</v>
          </cell>
        </row>
        <row r="763">
          <cell r="A763">
            <v>89213</v>
          </cell>
          <cell r="B763" t="str">
            <v>BATE-ESTACAS POR GRAVIDADE, POTÊNCIA DE 160 HP, PESO DO MARTELO ATÉ 3 TONELADAS - JUROS. AF_11/2014</v>
          </cell>
          <cell r="C763" t="str">
            <v>H</v>
          </cell>
          <cell r="D763">
            <v>4.34</v>
          </cell>
        </row>
        <row r="764">
          <cell r="A764">
            <v>89214</v>
          </cell>
          <cell r="B764" t="str">
            <v>BATE-ESTACAS POR GRAVIDADE, POTÊNCIA DE 160 HP, PESO DO MARTELO ATÉ 3 TONELADAS - MANUTENÇÃO. AF_11/2014</v>
          </cell>
          <cell r="C764" t="str">
            <v>H</v>
          </cell>
          <cell r="D764">
            <v>13.6</v>
          </cell>
        </row>
        <row r="765">
          <cell r="A765">
            <v>89215</v>
          </cell>
          <cell r="B765" t="str">
            <v>BATE-ESTACAS POR GRAVIDADE, POTÊNCIA DE 160 HP, PESO DO MARTELO ATÉ 3 TONELADAS - MATERIAIS NA OPERAÇÃO. AF_11/2014</v>
          </cell>
          <cell r="C765" t="str">
            <v>H</v>
          </cell>
          <cell r="D765">
            <v>75.64</v>
          </cell>
        </row>
        <row r="766">
          <cell r="A766">
            <v>89221</v>
          </cell>
          <cell r="B766" t="str">
            <v>BETONEIRA CAPACIDADE NOMINAL DE 600 L, CAPACIDADE DE MISTURA 360 L, MOTOR ELÉTRICO TRIFÁSICO POTÊNCIA DE 4 CV, SEM CARREGADOR - DEPRECIAÇÃO. AF_11/2014</v>
          </cell>
          <cell r="C766" t="str">
            <v>H</v>
          </cell>
          <cell r="D766">
            <v>1.07</v>
          </cell>
        </row>
        <row r="767">
          <cell r="A767">
            <v>89222</v>
          </cell>
          <cell r="B767" t="str">
            <v>BETONEIRA CAPACIDADE NOMINAL DE 600 L, CAPACIDADE DE MISTURA 360 L, MOTOR ELÉTRICO TRIFÁSICO POTÊNCIA DE 4 CV, SEM CARREGADOR - JUROS. AF_11/2014</v>
          </cell>
          <cell r="C767" t="str">
            <v>H</v>
          </cell>
          <cell r="D767">
            <v>0.24</v>
          </cell>
        </row>
        <row r="768">
          <cell r="A768">
            <v>89223</v>
          </cell>
          <cell r="B768" t="str">
            <v>BETONEIRA CAPACIDADE NOMINAL DE 600 L, CAPACIDADE DE MISTURA 360 L, MOTOR ELÉTRICO TRIFÁSICO POTÊNCIA DE 4 CV, SEM CARREGADOR - MANUTENÇÃO. AF_11/2014</v>
          </cell>
          <cell r="C768" t="str">
            <v>H</v>
          </cell>
          <cell r="D768">
            <v>1</v>
          </cell>
        </row>
        <row r="769">
          <cell r="A769">
            <v>89224</v>
          </cell>
          <cell r="B769" t="str">
            <v>BETONEIRA CAPACIDADE NOMINAL DE 600 L, CAPACIDADE DE MISTURA 360 L, MOTOR ELÉTRICO TRIFÁSICO POTÊNCIA DE 4 CV, SEM CARREGADOR - MATERIAIS NA OPERAÇÃO. AF_11/2014</v>
          </cell>
          <cell r="C769" t="str">
            <v>H</v>
          </cell>
          <cell r="D769">
            <v>1.52</v>
          </cell>
        </row>
        <row r="770">
          <cell r="A770">
            <v>89228</v>
          </cell>
          <cell r="B770" t="str">
            <v>MOTONIVELADORA POTÊNCIA BÁSICA LÍQUIDA (PRIMEIRA MARCHA) 125 HP, PESO BRUTO 13032 KG, LARGURA DA LÂMINA DE 3,7 M - DEPRECIAÇÃO. AF_06/2014</v>
          </cell>
          <cell r="C770" t="str">
            <v>H</v>
          </cell>
          <cell r="D770">
            <v>25.46</v>
          </cell>
        </row>
        <row r="771">
          <cell r="A771">
            <v>89229</v>
          </cell>
          <cell r="B771" t="str">
            <v>MOTONIVELADORA POTÊNCIA BÁSICA LÍQUIDA (PRIMEIRA MARCHA) 125 HP, PESO BRUTO 13032 KG, LARGURA DA LÂMINA DE 3,7 M - JUROS. AF_06/2014</v>
          </cell>
          <cell r="C771" t="str">
            <v>H</v>
          </cell>
          <cell r="D771">
            <v>8.7200000000000006</v>
          </cell>
        </row>
        <row r="772">
          <cell r="A772">
            <v>89230</v>
          </cell>
          <cell r="B772" t="str">
            <v>FRESADORA DE ASFALTO A FRIO SOBRE RODAS, LARGURA FRESAGEM DE 1,0 M, POTÊNCIA 208 HP - DEPRECIAÇÃO. AF_11/2014</v>
          </cell>
          <cell r="C772" t="str">
            <v>H</v>
          </cell>
          <cell r="D772">
            <v>83.88</v>
          </cell>
        </row>
        <row r="773">
          <cell r="A773">
            <v>89231</v>
          </cell>
          <cell r="B773" t="str">
            <v>FRESADORA DE ASFALTO A FRIO SOBRE RODAS, LARGURA FRESAGEM DE 1,0 M, POTÊNCIA 208 HP - JUROS. AF_11/2014</v>
          </cell>
          <cell r="C773" t="str">
            <v>H</v>
          </cell>
          <cell r="D773">
            <v>25.14</v>
          </cell>
        </row>
        <row r="774">
          <cell r="A774">
            <v>89232</v>
          </cell>
          <cell r="B774" t="str">
            <v>FRESADORA DE ASFALTO A FRIO SOBRE RODAS, LARGURA FRESAGEM DE 1,0 M, POTÊNCIA 208 HP - MANUTENÇÃO. AF_11/2014</v>
          </cell>
          <cell r="C774" t="str">
            <v>H</v>
          </cell>
          <cell r="D774">
            <v>149.62</v>
          </cell>
        </row>
        <row r="775">
          <cell r="A775">
            <v>89233</v>
          </cell>
          <cell r="B775" t="str">
            <v>FRESADORA DE ASFALTO A FRIO SOBRE RODAS, LARGURA FRESAGEM DE 1,0 M, POTÊNCIA 208 HP - MATERIAIS NA OPERAÇÃO. AF_11/2014</v>
          </cell>
          <cell r="C775" t="str">
            <v>H</v>
          </cell>
          <cell r="D775">
            <v>98.31</v>
          </cell>
        </row>
        <row r="776">
          <cell r="A776">
            <v>89236</v>
          </cell>
          <cell r="B776" t="str">
            <v>FRESADORA DE ASFALTO A FRIO SOBRE RODAS, LARGURA FRESAGEM DE 2,0 M, POTÊNCIA 550 HP - DEPRECIAÇÃO. AF_11/2014</v>
          </cell>
          <cell r="C776" t="str">
            <v>H</v>
          </cell>
          <cell r="D776">
            <v>195.95</v>
          </cell>
        </row>
        <row r="777">
          <cell r="A777">
            <v>89237</v>
          </cell>
          <cell r="B777" t="str">
            <v>FRESADORA DE ASFALTO A FRIO SOBRE RODAS, LARGURA FRESAGEM DE 2,0 M, POTÊNCIA 550 HP - JUROS. AF_11/2014</v>
          </cell>
          <cell r="C777" t="str">
            <v>H</v>
          </cell>
          <cell r="D777">
            <v>58.74</v>
          </cell>
        </row>
        <row r="778">
          <cell r="A778">
            <v>89238</v>
          </cell>
          <cell r="B778" t="str">
            <v>FRESADORA DE ASFALTO A FRIO SOBRE RODAS, LARGURA FRESAGEM DE 2,0 M, POTÊNCIA 550 HP - MANUTENÇÃO. AF_11/2014</v>
          </cell>
          <cell r="C778" t="str">
            <v>H</v>
          </cell>
          <cell r="D778">
            <v>349.52</v>
          </cell>
        </row>
        <row r="779">
          <cell r="A779">
            <v>89239</v>
          </cell>
          <cell r="B779" t="str">
            <v>FRESADORA DE ASFALTO A FRIO SOBRE RODAS, LARGURA FRESAGEM DE 2,0 M, POTÊNCIA 550 HP - MATERIAIS NA OPERAÇÃO. AF_11/2014</v>
          </cell>
          <cell r="C779" t="str">
            <v>H</v>
          </cell>
          <cell r="D779">
            <v>259.98</v>
          </cell>
        </row>
        <row r="780">
          <cell r="A780">
            <v>89240</v>
          </cell>
          <cell r="B780" t="str">
            <v>VIBROACABADORA DE ASFALTO SOBRE ESTEIRAS, LARGURA DE PAVIMENTAÇÃO 1,90 M A 5,30 M, POTÊNCIA 105 HP CAPACIDADE 450 T/H - DEPRECIAÇÃO. AF_11/2014</v>
          </cell>
          <cell r="C780" t="str">
            <v>H</v>
          </cell>
          <cell r="D780">
            <v>60.13</v>
          </cell>
        </row>
        <row r="781">
          <cell r="A781">
            <v>89241</v>
          </cell>
          <cell r="B781" t="str">
            <v>VIBROACABADORA DE ASFALTO SOBRE ESTEIRAS, LARGURA DE PAVIMENTAÇÃO 1,90 M A 5,30 M, POTÊNCIA 105 HP CAPACIDADE 450 T/H - JUROS. AF_11/2014</v>
          </cell>
          <cell r="C781" t="str">
            <v>H</v>
          </cell>
          <cell r="D781">
            <v>20.59</v>
          </cell>
        </row>
        <row r="782">
          <cell r="A782">
            <v>89246</v>
          </cell>
          <cell r="B782" t="str">
            <v>RECICLADORA DE ASFALTO A FRIO SOBRE RODAS, LARGURA FRESAGEM DE 2,0 M, POTÊNCIA 422 HP - DEPRECIAÇÃO. AF_11/2014</v>
          </cell>
          <cell r="C782" t="str">
            <v>H</v>
          </cell>
          <cell r="D782">
            <v>170.26</v>
          </cell>
        </row>
        <row r="783">
          <cell r="A783">
            <v>89247</v>
          </cell>
          <cell r="B783" t="str">
            <v>RECICLADORA DE ASFALTO A FRIO SOBRE RODAS, LARGURA FRESAGEM DE 2,0 M, POTÊNCIA 422 HP - JUROS. AF_11/2014</v>
          </cell>
          <cell r="C783" t="str">
            <v>H</v>
          </cell>
          <cell r="D783">
            <v>51.04</v>
          </cell>
        </row>
        <row r="784">
          <cell r="A784">
            <v>89248</v>
          </cell>
          <cell r="B784" t="str">
            <v>RECICLADORA DE ASFALTO A FRIO SOBRE RODAS, LARGURA FRESAGEM DE 2,0 M, POTÊNCIA 422 HP - MANUTENÇÃO. AF_11/2014</v>
          </cell>
          <cell r="C784" t="str">
            <v>H</v>
          </cell>
          <cell r="D784">
            <v>303.70999999999998</v>
          </cell>
        </row>
        <row r="785">
          <cell r="A785">
            <v>89249</v>
          </cell>
          <cell r="B785" t="str">
            <v>RECICLADORA DE ASFALTO A FRIO SOBRE RODAS, LARGURA FRESAGEM DE 2,0 M, POTÊNCIA 422 HP - MATERIAIS NA OPERAÇÃO. AF_11/2014</v>
          </cell>
          <cell r="C785" t="str">
            <v>H</v>
          </cell>
          <cell r="D785">
            <v>199.47</v>
          </cell>
        </row>
        <row r="786">
          <cell r="A786">
            <v>89253</v>
          </cell>
          <cell r="B786" t="str">
            <v>VIBROACABADORA DE ASFALTO SOBRE ESTEIRAS, LARGURA DE PAVIMENTAÇÃO 2,13 M A 4,55 M, POTÊNCIA 100 HP, CAPACIDADE 400 T/H - DEPRECIAÇÃO. AF_11/2014</v>
          </cell>
          <cell r="C786" t="str">
            <v>H</v>
          </cell>
          <cell r="D786">
            <v>49.28</v>
          </cell>
        </row>
        <row r="787">
          <cell r="A787">
            <v>89254</v>
          </cell>
          <cell r="B787" t="str">
            <v>VIBROACABADORA DE ASFALTO SOBRE ESTEIRAS, LARGURA DE PAVIMENTAÇÃO 2,13 M A 4,55 M, POTÊNCIA 100 HP, CAPACIDADE 400 T/H - JUROS. AF_11/2014</v>
          </cell>
          <cell r="C787" t="str">
            <v>H</v>
          </cell>
          <cell r="D787">
            <v>16.87</v>
          </cell>
        </row>
        <row r="788">
          <cell r="A788">
            <v>89255</v>
          </cell>
          <cell r="B788" t="str">
            <v>VIBROACABADORA DE ASFALTO SOBRE ESTEIRAS, LARGURA DE PAVIMENTAÇÃO 2,13 M A 4,55 M, POTÊNCIA 100 HP, CAPACIDADE 400 T/H - MANUTENÇÃO. AF_11/2014</v>
          </cell>
          <cell r="C788" t="str">
            <v>H</v>
          </cell>
          <cell r="D788">
            <v>79.209999999999994</v>
          </cell>
        </row>
        <row r="789">
          <cell r="A789">
            <v>89256</v>
          </cell>
          <cell r="B789" t="str">
            <v>VIBROACABADORA DE ASFALTO SOBRE ESTEIRAS, LARGURA DE PAVIMENTAÇÃO 2,13 M A 4,55 M, POTÊNCIA 100 HP, CAPACIDADE 400 T/H - MATERIAIS NA OPERAÇÃO. AF_11/2014</v>
          </cell>
          <cell r="C789" t="str">
            <v>H</v>
          </cell>
          <cell r="D789">
            <v>47.27</v>
          </cell>
        </row>
        <row r="790">
          <cell r="A790">
            <v>89259</v>
          </cell>
          <cell r="B790" t="str">
            <v>GUINDAUTO HIDRÁULICO, CAPACIDADE MÁXIMA DE CARGA 6200 KG, MOMENTO MÁXIMO DE CARGA 11,7 TM, ALCANCE MÁXIMO HORIZONTAL 9,70 M, INCLUSIVE CAMINHÃO TOCO PBT 16.000 KG, POTÊNCIA DE 189 CV - DEPRECIAÇÃO. AF_06/2014</v>
          </cell>
          <cell r="C790" t="str">
            <v>H</v>
          </cell>
          <cell r="D790">
            <v>8.34</v>
          </cell>
        </row>
        <row r="791">
          <cell r="A791">
            <v>89260</v>
          </cell>
          <cell r="B791" t="str">
            <v>GUINDAUTO HIDRÁULICO, CAPACIDADE MÁXIMA DE CARGA 6200 KG, MOMENTO MÁXIMO DE CARGA 11,7 TM, ALCANCE MÁXIMO HORIZONTAL 9,70 M, INCLUSIVE CAMINHÃO TOCO PBT 16.000 KG, POTÊNCIA DE 189 CV - JUROS. AF_06/2014</v>
          </cell>
          <cell r="C791" t="str">
            <v>H</v>
          </cell>
          <cell r="D791">
            <v>3.32</v>
          </cell>
        </row>
        <row r="792">
          <cell r="A792">
            <v>89262</v>
          </cell>
          <cell r="B792" t="str">
            <v>GUINDAUTO HIDRÁULICO, CAPACIDADE MÁXIMA DE CARGA 6200 KG, MOMENTO MÁXIMO DE CARGA 11,7 TM, ALCANCE MÁXIMO HORIZONTAL 9,70 M, INCLUSIVE CAMINHÃO TOCO PBT 16.000 KG, POTÊNCIA DE 189 CV - MANUTENÇÃO. AF_06/2014</v>
          </cell>
          <cell r="C792" t="str">
            <v>H</v>
          </cell>
          <cell r="D792">
            <v>15.64</v>
          </cell>
        </row>
        <row r="793">
          <cell r="A793">
            <v>89264</v>
          </cell>
          <cell r="B793" t="str">
            <v>CAMINHÃO TOCO, PBT 16.000 KG, CARGA ÚTIL MÁX. 10.685 KG, DIST. ENTRE EIXOS 4,8 M, POTÊNCIA 189 CV, INCLUSIVE CARROCERIA FIXA ABERTA DE MADEIRA P/ TRANSPORTE GERAL DE CARGA SECA, DIMEN. APROX. 2,5 X 7,00 X 0,50 M - DEPRECIAÇÃO. AF_06/2014</v>
          </cell>
          <cell r="C793" t="str">
            <v>H</v>
          </cell>
          <cell r="D793">
            <v>6.57</v>
          </cell>
        </row>
        <row r="794">
          <cell r="A794">
            <v>89265</v>
          </cell>
          <cell r="B794" t="str">
            <v>CAMINHÃO TOCO, PBT 16.000 KG, CARGA ÚTIL MÁX. 10.685 KG, DIST. ENTRE EIXOS 4,8 M, POTÊNCIA 189 CV, INCLUSIVE CARROCERIA FIXA ABERTA DE MADEIRA P/ TRANSPORTE GERAL DE CARGA SECA, DIMEN. APROX. 2,5 X 7,00 X 0,50 M - JUROS. AF_06/2014</v>
          </cell>
          <cell r="C794" t="str">
            <v>H</v>
          </cell>
          <cell r="D794">
            <v>2.62</v>
          </cell>
        </row>
        <row r="795">
          <cell r="A795">
            <v>89266</v>
          </cell>
          <cell r="B795" t="str">
            <v>CAMINHÃO TOCO, PBT 16.000 KG, CARGA ÚTIL MÁX. 10.685 KG, DIST. ENTRE EIXOS 4,8 M, POTÊNCIA 189 CV, INCLUSIVE CARROCERIA FIXA ABERTA DE MADEIRA P/ TRANSPORTE GERAL DE CARGA SECA, DIMEN. APROX. 2,5 X 7,00 X 0,50 M - IMPOSTOS E SEGUROS. AF_06/2014</v>
          </cell>
          <cell r="C795" t="str">
            <v>H</v>
          </cell>
          <cell r="D795">
            <v>0.53</v>
          </cell>
        </row>
        <row r="796">
          <cell r="A796">
            <v>89267</v>
          </cell>
          <cell r="B796" t="str">
            <v>GUINDASTE HIDRÁULICO AUTOPROPELIDO, COM LANÇA TELESCÓPICA 28,80 M, CAPACIDADE MÁXIMA 30 T, POTÊNCIA 97 KW, TRAÇÃO 4 X 4 - DEPRECIAÇÃO. AF_11/2014</v>
          </cell>
          <cell r="C796" t="str">
            <v>H</v>
          </cell>
          <cell r="D796">
            <v>25.23</v>
          </cell>
        </row>
        <row r="797">
          <cell r="A797">
            <v>89268</v>
          </cell>
          <cell r="B797" t="str">
            <v>GUINDASTE HIDRÁULICO AUTOPROPELIDO, COM LANÇA TELESCÓPICA 28,80 M, CAPACIDADE MÁXIMA 30 T, POTÊNCIA 97 KW, TRAÇÃO 4 X 4 - JUROS. AF_11/2014</v>
          </cell>
          <cell r="C797" t="str">
            <v>H</v>
          </cell>
          <cell r="D797">
            <v>8.64</v>
          </cell>
        </row>
        <row r="798">
          <cell r="A798">
            <v>89269</v>
          </cell>
          <cell r="B798" t="str">
            <v>GUINDASTE HIDRÁULICO AUTOPROPELIDO, COM LANÇA TELESCÓPICA 28,80 M, CAPACIDADE MÁXIMA 30 T, POTÊNCIA 97 KW, TRAÇÃO 4 X 4 - IMPOSTOS E SEGUROS. AF_11/2014</v>
          </cell>
          <cell r="C798" t="str">
            <v>H</v>
          </cell>
          <cell r="D798">
            <v>1.76</v>
          </cell>
        </row>
        <row r="799">
          <cell r="A799">
            <v>89270</v>
          </cell>
          <cell r="B799" t="str">
            <v>GUINDASTE HIDRÁULICO AUTOPROPELIDO, COM LANÇA TELESCÓPICA 28,80 M, CAPACIDADE MÁXIMA 30 T, POTÊNCIA 97 KW, TRAÇÃO 4 X 4 - MANUTENÇÃO. AF_11/2014</v>
          </cell>
          <cell r="C799" t="str">
            <v>H</v>
          </cell>
          <cell r="D799">
            <v>40.549999999999997</v>
          </cell>
        </row>
        <row r="800">
          <cell r="A800">
            <v>89271</v>
          </cell>
          <cell r="B800" t="str">
            <v>GUINDASTE HIDRÁULICO AUTOPROPELIDO, COM LANÇA TELESCÓPICA 28,80 M, CAPACIDADE MÁXIMA 30 T, POTÊNCIA 97 KW, TRAÇÃO 4 X 4 - MATERIAIS NA OPERAÇÃO. AF_11/2014</v>
          </cell>
          <cell r="C800" t="str">
            <v>H</v>
          </cell>
          <cell r="D800">
            <v>61.45</v>
          </cell>
        </row>
        <row r="801">
          <cell r="A801">
            <v>89274</v>
          </cell>
          <cell r="B801" t="str">
            <v>BETONEIRA CAPACIDADE NOMINAL DE 600 L, CAPACIDADE DE MISTURA 440 L, MOTOR A DIESEL POTÊNCIA 10 HP, COM CARREGADOR - DEPRECIAÇÃO. AF_11/2014</v>
          </cell>
          <cell r="C801" t="str">
            <v>H</v>
          </cell>
          <cell r="D801">
            <v>1.3</v>
          </cell>
        </row>
        <row r="802">
          <cell r="A802">
            <v>89275</v>
          </cell>
          <cell r="B802" t="str">
            <v>BETONEIRA CAPACIDADE NOMINAL DE 600 L, CAPACIDADE DE MISTURA 440 L, MOTOR A DIESEL POTÊNCIA 10 HP, COM CARREGADOR - JUROS. AF_11/2014</v>
          </cell>
          <cell r="C802" t="str">
            <v>H</v>
          </cell>
          <cell r="D802">
            <v>0.28999999999999998</v>
          </cell>
        </row>
        <row r="803">
          <cell r="A803">
            <v>89276</v>
          </cell>
          <cell r="B803" t="str">
            <v>BETONEIRA CAPACIDADE NOMINAL DE 600 L, CAPACIDADE DE MISTURA 440 L, MOTOR A DIESEL POTÊNCIA 10 HP, COM CARREGADOR - MANUTENÇÃO. AF_11/2014</v>
          </cell>
          <cell r="C803" t="str">
            <v>H</v>
          </cell>
          <cell r="D803">
            <v>1.22</v>
          </cell>
        </row>
        <row r="804">
          <cell r="A804">
            <v>89277</v>
          </cell>
          <cell r="B804" t="str">
            <v>BETONEIRA CAPACIDADE NOMINAL DE 600 L, CAPACIDADE DE MISTURA 440 L, MOTOR A DIESEL POTÊNCIA 10 HP, COM CARREGADOR - MATERIAIS NA OPERAÇÃO. AF_11/2014</v>
          </cell>
          <cell r="C804" t="str">
            <v>H</v>
          </cell>
          <cell r="D804">
            <v>4.71</v>
          </cell>
        </row>
        <row r="805">
          <cell r="A805">
            <v>89280</v>
          </cell>
          <cell r="B805" t="str">
            <v>ROLO COMPACTADOR VIBRATÓRIO TANDEM AÇO LISO, POTÊNCIA 58 HP, PESO SEM/COM LASTRO 6,5 / 9,4 T, LARGURA DE TRABALHO 1,2 M - DEPRECIAÇÃO. AF_06/2014</v>
          </cell>
          <cell r="C805" t="str">
            <v>H</v>
          </cell>
          <cell r="D805">
            <v>19.04</v>
          </cell>
        </row>
        <row r="806">
          <cell r="A806">
            <v>89281</v>
          </cell>
          <cell r="B806" t="str">
            <v>ROLO COMPACTADOR VIBRATÓRIO TANDEM AÇO LISO, POTÊNCIA 58 HP, PESO SEM/COM LASTRO 6,5 / 9,4 T, LARGURA DE TRABALHO 1,2 M - JUROS. AF_06/2014</v>
          </cell>
          <cell r="C806" t="str">
            <v>H</v>
          </cell>
          <cell r="D806">
            <v>5</v>
          </cell>
        </row>
        <row r="807">
          <cell r="A807">
            <v>89870</v>
          </cell>
          <cell r="B807" t="str">
            <v>CAMINHÃO BASCULANTE 14 M3, COM CAVALO MECÂNICO DE CAPACIDADE MÁXIMA DE TRAÇÃO COMBINADO DE 36000 KG, POTÊNCIA 286 CV, INCLUSIVE SEMIREBOQUE COM CAÇAMBA METÁLICA - DEPRECIAÇÃO. AF_12/2014</v>
          </cell>
          <cell r="C807" t="str">
            <v>H</v>
          </cell>
          <cell r="D807">
            <v>17.260000000000002</v>
          </cell>
        </row>
        <row r="808">
          <cell r="A808">
            <v>89871</v>
          </cell>
          <cell r="B808" t="str">
            <v>CAMINHÃO BASCULANTE 14 M3, COM CAVALO MECÂNICO DE CAPACIDADE MÁXIMA DE TRAÇÃO COMBINADO DE 36000 KG, POTÊNCIA 286 CV, INCLUSIVE SEMIREBOQUE COM CAÇAMBA METÁLICA - JUROS. AF_12/2014</v>
          </cell>
          <cell r="C808" t="str">
            <v>H</v>
          </cell>
          <cell r="D808">
            <v>6.03</v>
          </cell>
        </row>
        <row r="809">
          <cell r="A809">
            <v>89872</v>
          </cell>
          <cell r="B809" t="str">
            <v>CAMINHÃO BASCULANTE 14 M3, COM CAVALO MECÂNICO DE CAPACIDADE MÁXIMA DE TRAÇÃO COMBINADO DE 36000 KG, POTÊNCIA 286 CV, INCLUSIVE SEMIREBOQUE COM CAÇAMBA METÁLICA - IMPOSTOS E SEGUROS. AF_12/2014</v>
          </cell>
          <cell r="C809" t="str">
            <v>H</v>
          </cell>
          <cell r="D809">
            <v>1.24</v>
          </cell>
        </row>
        <row r="810">
          <cell r="A810">
            <v>89873</v>
          </cell>
          <cell r="B810" t="str">
            <v>CAMINHÃO BASCULANTE 14 M3, COM CAVALO MECÂNICO DE CAPACIDADE MÁXIMA DE TRAÇÃO COMBINADO DE 36000 KG, POTÊNCIA 286 CV, INCLUSIVE SEMIREBOQUE COM CAÇAMBA METÁLICA - MANUTENÇÃO. AF_12/2014</v>
          </cell>
          <cell r="C810" t="str">
            <v>H</v>
          </cell>
          <cell r="D810">
            <v>32.369999999999997</v>
          </cell>
        </row>
        <row r="811">
          <cell r="A811">
            <v>89874</v>
          </cell>
          <cell r="B811" t="str">
            <v>CAMINHÃO BASCULANTE 14 M3, COM CAVALO MECÂNICO DE CAPACIDADE MÁXIMA DE TRAÇÃO COMBINADO DE 36000 KG, POTÊNCIA 286 CV, INCLUSIVE SEMIREBOQUE COM CAÇAMBA METÁLICA - MATERIAIS NA OPERAÇÃO. AF_12/2014</v>
          </cell>
          <cell r="C811" t="str">
            <v>H</v>
          </cell>
          <cell r="D811">
            <v>133.37</v>
          </cell>
        </row>
        <row r="812">
          <cell r="A812">
            <v>89878</v>
          </cell>
          <cell r="B812" t="str">
            <v>CAMINHÃO BASCULANTE 18 M3, COM CAVALO MECÂNICO DE CAPACIDADE MÁXIMA DE TRAÇÃO COMBINADO DE 45000 KG, POTÊNCIA 330 CV, INCLUSIVE SEMIREBOQUE COM CAÇAMBA METÁLICA - DEPRECIAÇÃO. AF_12/2014</v>
          </cell>
          <cell r="C812" t="str">
            <v>H</v>
          </cell>
          <cell r="D812">
            <v>18.36</v>
          </cell>
        </row>
        <row r="813">
          <cell r="A813">
            <v>89879</v>
          </cell>
          <cell r="B813" t="str">
            <v>CAMINHÃO BASCULANTE 18 M3, COM CAVALO MECÂNICO DE CAPACIDADE MÁXIMA DE TRAÇÃO COMBINADO DE 45000 KG, POTÊNCIA 330 CV, INCLUSIVE SEMIREBOQUE COM CAÇAMBA METÁLICA - JUROS. AF_12/2014</v>
          </cell>
          <cell r="C813" t="str">
            <v>H</v>
          </cell>
          <cell r="D813">
            <v>6.42</v>
          </cell>
        </row>
        <row r="814">
          <cell r="A814">
            <v>89880</v>
          </cell>
          <cell r="B814" t="str">
            <v>CAMINHÃO BASCULANTE 18 M3, COM CAVALO MECÂNICO DE CAPACIDADE MÁXIMA DE TRAÇÃO COMBINADO DE 45000 KG, POTÊNCIA 330 CV, INCLUSIVE SEMIREBOQUE COM CAÇAMBA METÁLICA - IMPOSTOS E SEGUROS. AF_12/2014</v>
          </cell>
          <cell r="C814" t="str">
            <v>H</v>
          </cell>
          <cell r="D814">
            <v>1.32</v>
          </cell>
        </row>
        <row r="815">
          <cell r="A815">
            <v>89881</v>
          </cell>
          <cell r="B815" t="str">
            <v>CAMINHÃO BASCULANTE 18 M3, COM CAVALO MECÂNICO DE CAPACIDADE MÁXIMA DE TRAÇÃO COMBINADO DE 45000 KG, POTÊNCIA 330 CV, INCLUSIVE SEMIREBOQUE COM CAÇAMBA METÁLICA - MANUTENÇÃO. AF_12/2014</v>
          </cell>
          <cell r="C815" t="str">
            <v>H</v>
          </cell>
          <cell r="D815">
            <v>34.44</v>
          </cell>
        </row>
        <row r="816">
          <cell r="A816">
            <v>89882</v>
          </cell>
          <cell r="B816" t="str">
            <v>CAMINHÃO BASCULANTE 18 M3, COM CAVALO MECÂNICO DE CAPACIDADE MÁXIMA DE TRAÇÃO COMBINADO DE 45000 KG, POTÊNCIA 330 CV, INCLUSIVE SEMIREBOQUE COM CAÇAMBA METÁLICA - MATERIAIS NA OPERAÇÃO. AF_12/2014</v>
          </cell>
          <cell r="C816" t="str">
            <v>H</v>
          </cell>
          <cell r="D816">
            <v>153.88999999999999</v>
          </cell>
        </row>
        <row r="817">
          <cell r="A817">
            <v>90582</v>
          </cell>
          <cell r="B817" t="str">
            <v>VIBRADOR DE IMERSÃO, DIÂMETRO DE PONTEIRA 45MM, MOTOR ELÉTRICO TRIFÁSICO POTÊNCIA DE 2 CV - DEPRECIAÇÃO. AF_06/2015</v>
          </cell>
          <cell r="C817" t="str">
            <v>H</v>
          </cell>
          <cell r="D817">
            <v>0.24</v>
          </cell>
        </row>
        <row r="818">
          <cell r="A818">
            <v>90583</v>
          </cell>
          <cell r="B818" t="str">
            <v>VIBRADOR DE IMERSÃO, DIÂMETRO DE PONTEIRA 45MM, MOTOR ELÉTRICO TRIFÁSICO POTÊNCIA DE 2 CV - JUROS. AF_06/2015</v>
          </cell>
          <cell r="C818" t="str">
            <v>H</v>
          </cell>
          <cell r="D818">
            <v>0.05</v>
          </cell>
        </row>
        <row r="819">
          <cell r="A819">
            <v>90584</v>
          </cell>
          <cell r="B819" t="str">
            <v>VIBRADOR DE IMERSÃO, DIÂMETRO DE PONTEIRA 45MM, MOTOR ELÉTRICO TRIFÁSICO POTÊNCIA DE 2 CV - MANUTENÇÃO. AF_06/2015</v>
          </cell>
          <cell r="C819" t="str">
            <v>H</v>
          </cell>
          <cell r="D819">
            <v>0.19</v>
          </cell>
        </row>
        <row r="820">
          <cell r="A820">
            <v>90585</v>
          </cell>
          <cell r="B820" t="str">
            <v>VIBRADOR DE IMERSÃO, DIÂMETRO DE PONTEIRA 45MM, MOTOR ELÉTRICO TRIFÁSICO POTÊNCIA DE 2 CV - MATERIAIS NA OPERAÇÃO. AF_06/2015</v>
          </cell>
          <cell r="C820" t="str">
            <v>H</v>
          </cell>
          <cell r="D820">
            <v>0.76</v>
          </cell>
        </row>
        <row r="821">
          <cell r="A821">
            <v>90621</v>
          </cell>
          <cell r="B821" t="str">
            <v>PERFURATRIZ MANUAL, TORQUE MÁXIMO 83 N.M, POTÊNCIA 5 CV, COM DIÂMETRO MÁXIMO 4" - DEPRECIAÇÃO. AF_06/2015</v>
          </cell>
          <cell r="C821" t="str">
            <v>H</v>
          </cell>
          <cell r="D821">
            <v>1.1299999999999999</v>
          </cell>
        </row>
        <row r="822">
          <cell r="A822">
            <v>90622</v>
          </cell>
          <cell r="B822" t="str">
            <v>PERFURATRIZ MANUAL, TORQUE MÁXIMO 83 N.M, POTÊNCIA 5 CV, COM DIÂMETRO MÁXIMO 4" - JUROS. AF_06/2015</v>
          </cell>
          <cell r="C822" t="str">
            <v>H</v>
          </cell>
          <cell r="D822">
            <v>0.25</v>
          </cell>
        </row>
        <row r="823">
          <cell r="A823">
            <v>90623</v>
          </cell>
          <cell r="B823" t="str">
            <v>PERFURATRIZ MANUAL, TORQUE MÁXIMO 83 N.M, POTÊNCIA 5 CV, COM DIÂMETRO MÁXIMO 4" - MANUTENÇÃO. AF_06/2015</v>
          </cell>
          <cell r="C823" t="str">
            <v>H</v>
          </cell>
          <cell r="D823">
            <v>1.41</v>
          </cell>
        </row>
        <row r="824">
          <cell r="A824">
            <v>90624</v>
          </cell>
          <cell r="B824" t="str">
            <v>PERFURATRIZ MANUAL, TORQUE MÁXIMO 83 N.M, POTÊNCIA 5 CV, COM DIÂMETRO MÁXIMO 4" - MATERIAIS NA OPERAÇÃO. AF_06/2015</v>
          </cell>
          <cell r="C824" t="str">
            <v>H</v>
          </cell>
          <cell r="D824">
            <v>1.9</v>
          </cell>
        </row>
        <row r="825">
          <cell r="A825">
            <v>90627</v>
          </cell>
          <cell r="B825" t="str">
            <v>PERFURATRIZ SOBRE ESTEIRA, TORQUE MÁXIMO 600 KGF, PESO MÉDIO 1000 KG, POTÊNCIA 20 HP, DIÂMETRO MÁXIMO 10" - DEPRECIAÇÃO. AF_06/2015</v>
          </cell>
          <cell r="C825" t="str">
            <v>H</v>
          </cell>
          <cell r="D825">
            <v>23.18</v>
          </cell>
        </row>
        <row r="826">
          <cell r="A826">
            <v>90628</v>
          </cell>
          <cell r="B826" t="str">
            <v>PERFURATRIZ SOBRE ESTEIRA, TORQUE MÁXIMO 600 KGF, PESO MÉDIO 1000 KG, POTÊNCIA 20 HP, DIÂMETRO MÁXIMO 10" - JUROS. AF_06/2015</v>
          </cell>
          <cell r="C826" t="str">
            <v>H</v>
          </cell>
          <cell r="D826">
            <v>6.09</v>
          </cell>
        </row>
        <row r="827">
          <cell r="A827">
            <v>90629</v>
          </cell>
          <cell r="B827" t="str">
            <v>PERFURATRIZ SOBRE ESTEIRA, TORQUE MÁXIMO 600 KGF, PESO MÉDIO 1000 KG, POTÊNCIA 20 HP, DIÂMETRO MÁXIMO 10" - MANUTENÇÃO. AF_06/2015</v>
          </cell>
          <cell r="C827" t="str">
            <v>H</v>
          </cell>
          <cell r="D827">
            <v>29.01</v>
          </cell>
        </row>
        <row r="828">
          <cell r="A828">
            <v>90630</v>
          </cell>
          <cell r="B828" t="str">
            <v>PERFURATRIZ SOBRE ESTEIRA, TORQUE MÁXIMO 600 KGF, PESO MÉDIO 1000 KG, POTÊNCIA 20 HP, DIÂMETRO MÁXIMO 10" - MATERIAIS NA OPERAÇÃO. AF_06/2015</v>
          </cell>
          <cell r="C828" t="str">
            <v>H</v>
          </cell>
          <cell r="D828">
            <v>7.73</v>
          </cell>
        </row>
        <row r="829">
          <cell r="A829">
            <v>90633</v>
          </cell>
          <cell r="B829" t="str">
            <v>MISTURADOR DUPLO HORIZONTAL DE ALTA TURBULÊNCIA, CAPACIDADE / VOLUME 2 X 500 LITROS, MOTORES ELÉTRICOS MÍNIMO 5 CV CADA, PARA NATA CIMENTO, ARGAMASSA E OUTROS - DEPRECIAÇÃO. AF_06/2015</v>
          </cell>
          <cell r="C829" t="str">
            <v>H</v>
          </cell>
          <cell r="D829">
            <v>3.31</v>
          </cell>
        </row>
        <row r="830">
          <cell r="A830">
            <v>90634</v>
          </cell>
          <cell r="B830" t="str">
            <v>MISTURADOR DUPLO HORIZONTAL DE ALTA TURBULÊNCIA, CAPACIDADE / VOLUME 2 X 500 LITROS, MOTORES ELÉTRICOS MÍNIMO 5 CV CADA, PARA NATA CIMENTO, ARGAMASSA E OUTROS - JUROS. AF_06/2015</v>
          </cell>
          <cell r="C830" t="str">
            <v>H</v>
          </cell>
          <cell r="D830">
            <v>0.74</v>
          </cell>
        </row>
        <row r="831">
          <cell r="A831">
            <v>90635</v>
          </cell>
          <cell r="B831" t="str">
            <v>MISTURADOR DUPLO HORIZONTAL DE ALTA TURBULÊNCIA, CAPACIDADE / VOLUME 2 X 500 LITROS, MOTORES ELÉTRICOS MÍNIMO 5 CV CADA, PARA NATA CIMENTO, ARGAMASSA E OUTROS - MANUTENÇÃO. AF_06/2015</v>
          </cell>
          <cell r="C831" t="str">
            <v>H</v>
          </cell>
          <cell r="D831">
            <v>3.62</v>
          </cell>
        </row>
        <row r="832">
          <cell r="A832">
            <v>90636</v>
          </cell>
          <cell r="B832" t="str">
            <v>MISTURADOR DUPLO HORIZONTAL DE ALTA TURBULÊNCIA, CAPACIDADE / VOLUME 2 X 500 LITROS, MOTORES ELÉTRICOS MÍNIMO 5 CV CADA, PARA NATA CIMENTO, ARGAMASSA E OUTROS - MATERIAIS NA OPERAÇÃO. AF_06/2015</v>
          </cell>
          <cell r="C832" t="str">
            <v>H</v>
          </cell>
          <cell r="D832">
            <v>3.81</v>
          </cell>
        </row>
        <row r="833">
          <cell r="A833">
            <v>90639</v>
          </cell>
          <cell r="B833" t="str">
            <v>BOMBA TRIPLEX, PARA INJEÇÃO DE NATA DE CIMENTO, VAZÃO MÁXIMA DE 100 LITROS/MINUTO, PRESSÃO MÁXIMA DE 70 BAR - DEPRECIAÇÃO. AF_06/2015</v>
          </cell>
          <cell r="C833" t="str">
            <v>H</v>
          </cell>
          <cell r="D833">
            <v>4.95</v>
          </cell>
        </row>
        <row r="834">
          <cell r="A834">
            <v>90640</v>
          </cell>
          <cell r="B834" t="str">
            <v>BOMBA TRIPLEX, PARA INJEÇÃO DE NATA DE CIMENTO, VAZÃO MÁXIMA DE 100 LITROS/MINUTO, PRESSÃO MÁXIMA DE 70 BAR - JUROS. AF_06/2015</v>
          </cell>
          <cell r="C834" t="str">
            <v>H</v>
          </cell>
          <cell r="D834">
            <v>1.1100000000000001</v>
          </cell>
        </row>
        <row r="835">
          <cell r="A835">
            <v>90641</v>
          </cell>
          <cell r="B835" t="str">
            <v>BOMBA TRIPLEX, PARA INJEÇÃO DE NATA DE CIMENTO, VAZÃO MÁXIMA DE 100 LITROS/MINUTO, PRESSÃO MÁXIMA DE 70 BAR - MANUTENÇÃO. AF_06/2015</v>
          </cell>
          <cell r="C835" t="str">
            <v>H</v>
          </cell>
          <cell r="D835">
            <v>5.41</v>
          </cell>
        </row>
        <row r="836">
          <cell r="A836">
            <v>90642</v>
          </cell>
          <cell r="B836" t="str">
            <v>BOMBA TRIPLEX, PARA INJEÇÃO DE NATA DE CIMENTO, VAZÃO MÁXIMA DE 100 LITROS/MINUTO, PRESSÃO MÁXIMA DE 70 BAR - MATERIAIS NA OPERAÇÃO. AF_06/2015</v>
          </cell>
          <cell r="C836" t="str">
            <v>H</v>
          </cell>
          <cell r="D836">
            <v>5.13</v>
          </cell>
        </row>
        <row r="837">
          <cell r="A837">
            <v>90646</v>
          </cell>
          <cell r="B837" t="str">
            <v>BOMBA CENTRÍFUGA MONOESTÁGIO COM MOTOR ELÉTRICO MONOFÁSICO, POTÊNCIA 15 HP, DIÂMETRO DO ROTOR 173 MM, HM/Q = 30 MCA / 90 M3/H A 45 MCA / 55 M3/H - DEPRECIAÇÃO. AF_06/2015</v>
          </cell>
          <cell r="C837" t="str">
            <v>H</v>
          </cell>
          <cell r="D837">
            <v>0.51</v>
          </cell>
        </row>
        <row r="838">
          <cell r="A838">
            <v>90647</v>
          </cell>
          <cell r="B838" t="str">
            <v>BOMBA CENTRÍFUGA MONOESTÁGIO COM MOTOR ELÉTRICO MONOFÁSICO, POTÊNCIA 15 HP, DIÂMETRO DO ROTOR 173 MM, HM/Q = 30 MCA / 90 M3/H A 45 MCA / 55 M3/H - JUROS. AF_06/2015</v>
          </cell>
          <cell r="C838" t="str">
            <v>H</v>
          </cell>
          <cell r="D838">
            <v>0.11</v>
          </cell>
        </row>
        <row r="839">
          <cell r="A839">
            <v>90648</v>
          </cell>
          <cell r="B839" t="str">
            <v>BOMBA CENTRÍFUGA MONOESTÁGIO COM MOTOR ELÉTRICO MONOFÁSICO, POTÊNCIA 15 HP, DIÂMETRO DO ROTOR 173 MM, HM/Q = 30 MCA / 90 M3/H A 45 MCA / 55 M3/H - MANUTENÇÃO. AF_06/2015</v>
          </cell>
          <cell r="C839" t="str">
            <v>H</v>
          </cell>
          <cell r="D839">
            <v>0.56000000000000005</v>
          </cell>
        </row>
        <row r="840">
          <cell r="A840">
            <v>90649</v>
          </cell>
          <cell r="B840" t="str">
            <v>BOMBA CENTRÍFUGA MONOESTÁGIO COM MOTOR ELÉTRICO MONOFÁSICO, POTÊNCIA 15 HP, DIÂMETRO DO ROTOR 173 MM, HM/Q = 30 MCA / 90 M3/H A 45 MCA / 55 M3/H - MATERIAIS NA OPERAÇÃO. AF_06/2015</v>
          </cell>
          <cell r="C840" t="str">
            <v>H</v>
          </cell>
          <cell r="D840">
            <v>5.89</v>
          </cell>
        </row>
        <row r="841">
          <cell r="A841">
            <v>90652</v>
          </cell>
          <cell r="B841" t="str">
            <v>BOMBA DE PROJEÇÃO DE CONCRETO SECO, POTÊNCIA 10 CV, VAZÃO 3 M3/H - DEPRECIAÇÃO. AF_06/2015</v>
          </cell>
          <cell r="C841" t="str">
            <v>H</v>
          </cell>
          <cell r="D841">
            <v>3.22</v>
          </cell>
        </row>
        <row r="842">
          <cell r="A842">
            <v>90653</v>
          </cell>
          <cell r="B842" t="str">
            <v>BOMBA DE PROJEÇÃO DE CONCRETO SECO, POTÊNCIA 10 CV, VAZÃO 3 M3/H - JUROS. AF_06/2015</v>
          </cell>
          <cell r="C842" t="str">
            <v>H</v>
          </cell>
          <cell r="D842">
            <v>0.72</v>
          </cell>
        </row>
        <row r="843">
          <cell r="A843">
            <v>90654</v>
          </cell>
          <cell r="B843" t="str">
            <v>BOMBA DE PROJEÇÃO DE CONCRETO SECO, POTÊNCIA 10 CV, VAZÃO 3 M3/H - MANUTENÇÃO. AF_06/2015</v>
          </cell>
          <cell r="C843" t="str">
            <v>H</v>
          </cell>
          <cell r="D843">
            <v>3.52</v>
          </cell>
        </row>
        <row r="844">
          <cell r="A844">
            <v>90655</v>
          </cell>
          <cell r="B844" t="str">
            <v>BOMBA DE PROJEÇÃO DE CONCRETO SECO, POTÊNCIA 10 CV, VAZÃO 3 M3/H - MATERIAIS NA OPERAÇÃO. AF_06/2015</v>
          </cell>
          <cell r="C844" t="str">
            <v>H</v>
          </cell>
          <cell r="D844">
            <v>3.88</v>
          </cell>
        </row>
        <row r="845">
          <cell r="A845">
            <v>90658</v>
          </cell>
          <cell r="B845" t="str">
            <v>BOMBA DE PROJEÇÃO DE CONCRETO SECO, POTÊNCIA 10 CV, VAZÃO 6 M3/H - DEPRECIAÇÃO. AF_06/2015</v>
          </cell>
          <cell r="C845" t="str">
            <v>H</v>
          </cell>
          <cell r="D845">
            <v>3.45</v>
          </cell>
        </row>
        <row r="846">
          <cell r="A846">
            <v>90659</v>
          </cell>
          <cell r="B846" t="str">
            <v>BOMBA DE PROJEÇÃO DE CONCRETO SECO, POTÊNCIA 10 CV, VAZÃO 6 M3/H - JUROS. AF_06/2015</v>
          </cell>
          <cell r="C846" t="str">
            <v>H</v>
          </cell>
          <cell r="D846">
            <v>0.77</v>
          </cell>
        </row>
        <row r="847">
          <cell r="A847">
            <v>90660</v>
          </cell>
          <cell r="B847" t="str">
            <v>BOMBA DE PROJEÇÃO DE CONCRETO SECO, POTÊNCIA 10 CV, VAZÃO 6 M3/H - MANUTENÇÃO. AF_06/2015</v>
          </cell>
          <cell r="C847" t="str">
            <v>H</v>
          </cell>
          <cell r="D847">
            <v>3.77</v>
          </cell>
        </row>
        <row r="848">
          <cell r="A848">
            <v>90661</v>
          </cell>
          <cell r="B848" t="str">
            <v>BOMBA DE PROJEÇÃO DE CONCRETO SECO, POTÊNCIA 10 CV, VAZÃO 6 M3/H - MATERIAIS NA OPERAÇÃO. AF_06/2015</v>
          </cell>
          <cell r="C848" t="str">
            <v>H</v>
          </cell>
          <cell r="D848">
            <v>3.88</v>
          </cell>
        </row>
        <row r="849">
          <cell r="A849">
            <v>90664</v>
          </cell>
          <cell r="B849" t="str">
            <v>PROJETOR PNEUMÁTICO DE ARGAMASSA PARA CHAPISCO E REBOCO COM RECIPIENTE ACOPLADO, TIPO CANEQUINHA, COM COMPRESSOR DE AR REBOCÁVEL VAZÃO 89 PCM E MOTOR DIESEL DE 20 CV - DEPRECIAÇÃO. AF_06/2015</v>
          </cell>
          <cell r="C849" t="str">
            <v>H</v>
          </cell>
          <cell r="D849">
            <v>3.77</v>
          </cell>
        </row>
        <row r="850">
          <cell r="A850">
            <v>90665</v>
          </cell>
          <cell r="B850" t="str">
            <v>PROJETOR PNEUMÁTICO DE ARGAMASSA PARA CHAPISCO E REBOCO COM RECIPIENTE ACOPLADO, TIPO CANEQUINHA, COM COMPRESSOR DE AR REBOCÁVEL VAZÃO 89 PCM E MOTOR DIESEL DE 20 CV - JUROS. AF_06/2015</v>
          </cell>
          <cell r="C850" t="str">
            <v>H</v>
          </cell>
          <cell r="D850">
            <v>0.84</v>
          </cell>
        </row>
        <row r="851">
          <cell r="A851">
            <v>90666</v>
          </cell>
          <cell r="B851" t="str">
            <v>PROJETOR PNEUMÁTICO DE ARGAMASSA PARA CHAPISCO E REBOCO COM RECIPIENTE ACOPLADO, TIPO CANEQUINHA, COM COMPRESSOR DE AR REBOCÁVEL VAZÃO 89 PCM E MOTOR DIESEL DE 20 CV - MANUTENÇÃO. AF_06/2015</v>
          </cell>
          <cell r="C851" t="str">
            <v>H</v>
          </cell>
          <cell r="D851">
            <v>4.12</v>
          </cell>
        </row>
        <row r="852">
          <cell r="A852">
            <v>90667</v>
          </cell>
          <cell r="B852" t="str">
            <v>PROJETOR PNEUMÁTICO DE ARGAMASSA PARA CHAPISCO E REBOCO COM RECIPIENTE ACOPLADO, TIPO CANEQUINHA, COM COMPRESSOR DE AR REBOCÁVEL VAZÃO 89 PCM E MOTOR DIESEL DE 20 CV - MATERIAIS NA OPERAÇÃO. AF_06/2015</v>
          </cell>
          <cell r="C852" t="str">
            <v>H</v>
          </cell>
          <cell r="D852">
            <v>9.32</v>
          </cell>
        </row>
        <row r="853">
          <cell r="A853">
            <v>90670</v>
          </cell>
          <cell r="B853" t="str">
            <v>PERFURATRIZ COM TORRE METÁLICA PARA EXECUÇÃO DE ESTACA HÉLICE CONTÍNUA, PROFUNDIDADE MÁXIMA DE 30 M, DIÂMETRO MÁXIMO DE 800 MM, POTÊNCIA INSTALADA DE 268 HP, MESA ROTATIVA COM TORQUE MÁXIMO DE 170 KNM - DEPRECIAÇÃO. AF_06/2015</v>
          </cell>
          <cell r="C853" t="str">
            <v>H</v>
          </cell>
          <cell r="D853">
            <v>106.42</v>
          </cell>
        </row>
        <row r="854">
          <cell r="A854">
            <v>90671</v>
          </cell>
          <cell r="B854" t="str">
            <v>PERFURATRIZ COM TORRE METÁLICA PARA EXECUÇÃO DE ESTACA HÉLICE CONTÍNUA, PROFUNDIDADE MÁXIMA DE 30 M, DIÂMETRO MÁXIMO DE 800 MM, POTÊNCIA INSTALADA DE 268 HP, MESA ROTATIVA COM TORQUE MÁXIMO DE 170 KNM - JUROS. AF_06/2015</v>
          </cell>
          <cell r="C854" t="str">
            <v>H</v>
          </cell>
          <cell r="D854">
            <v>27.95</v>
          </cell>
        </row>
        <row r="855">
          <cell r="A855">
            <v>90672</v>
          </cell>
          <cell r="B855" t="str">
            <v>PERFURATRIZ COM TORRE METÁLICA PARA EXECUÇÃO DE ESTACA HÉLICE CONTÍNUA, PROFUNDIDADE MÁXIMA DE 30 M, DIÂMETRO MÁXIMO DE 800 MM, POTÊNCIA INSTALADA DE 268 HP, MESA ROTATIVA COM TORQUE MÁXIMO DE 170 KNM - MANUTENÇÃO. AF_06/2015</v>
          </cell>
          <cell r="C855" t="str">
            <v>H</v>
          </cell>
          <cell r="D855">
            <v>133.16999999999999</v>
          </cell>
        </row>
        <row r="856">
          <cell r="A856">
            <v>90673</v>
          </cell>
          <cell r="B856" t="str">
            <v>PERFURATRIZ COM TORRE METÁLICA PARA EXECUÇÃO DE ESTACA HÉLICE CONTÍNUA, PROFUNDIDADE MÁXIMA DE 30 M, DIÂMETRO MÁXIMO DE 800 MM, POTÊNCIA INSTALADA DE 268 HP, MESA ROTATIVA COM TORQUE MÁXIMO DE 170 KNM - MATERIAIS NA OPERAÇÃO. AF_06/2015</v>
          </cell>
          <cell r="C856" t="str">
            <v>H</v>
          </cell>
          <cell r="D856">
            <v>126.68</v>
          </cell>
        </row>
        <row r="857">
          <cell r="A857">
            <v>90676</v>
          </cell>
          <cell r="B857" t="str">
            <v>PERFURATRIZ HIDRÁULICA SOBRE CAMINHÃO COM TRADO CURTO ACOPLADO, PROFUNDIDADE MÁXIMA DE 20 M, DIÂMETRO MÁXIMO DE 1500 MM, POTÊNCIA INSTALADA DE 137 HP, MESA ROTATIVA COM TORQUE MÁXIMO DE 30 KNM - DEPRECIAÇÃO. AF_06/2015</v>
          </cell>
          <cell r="C857" t="str">
            <v>H</v>
          </cell>
          <cell r="D857">
            <v>53.93</v>
          </cell>
        </row>
        <row r="858">
          <cell r="A858">
            <v>90677</v>
          </cell>
          <cell r="B858" t="str">
            <v>PERFURATRIZ HIDRÁULICA SOBRE CAMINHÃO COM TRADO CURTO ACOPLADO, PROFUNDIDADE MÁXIMA DE 20 M, DIÂMETRO MÁXIMO DE 1500 MM, POTÊNCIA INSTALADA DE 137 HP, MESA ROTATIVA COM TORQUE MÁXIMO DE 30 KNM - JUROS. AF_06/2015</v>
          </cell>
          <cell r="C858" t="str">
            <v>H</v>
          </cell>
          <cell r="D858">
            <v>14.16</v>
          </cell>
        </row>
        <row r="859">
          <cell r="A859">
            <v>90678</v>
          </cell>
          <cell r="B859" t="str">
            <v>PERFURATRIZ HIDRÁULICA SOBRE CAMINHÃO COM TRADO CURTO ACOPLADO, PROFUNDIDADE MÁXIMA DE 20 M, DIÂMETRO MÁXIMO DE 1500 MM, POTÊNCIA INSTALADA DE 137 HP, MESA ROTATIVA COM TORQUE MÁXIMO DE 30 KNM - MANUTENÇÃO. AF_06/2015</v>
          </cell>
          <cell r="C859" t="str">
            <v>H</v>
          </cell>
          <cell r="D859">
            <v>67.48</v>
          </cell>
        </row>
        <row r="860">
          <cell r="A860">
            <v>90679</v>
          </cell>
          <cell r="B860" t="str">
            <v>PERFURATRIZ HIDRÁULICA SOBRE CAMINHÃO COM TRADO CURTO ACOPLADO, PROFUNDIDADE MÁXIMA DE 20 M, DIÂMETRO MÁXIMO DE 1500 MM, POTÊNCIA INSTALADA DE 137 HP, MESA ROTATIVA COM TORQUE MÁXIMO DE 30 KNM - MATERIAIS NA OPERAÇÃO. AF_06/2015</v>
          </cell>
          <cell r="C860" t="str">
            <v>H</v>
          </cell>
          <cell r="D860">
            <v>64.760000000000005</v>
          </cell>
        </row>
        <row r="861">
          <cell r="A861">
            <v>90682</v>
          </cell>
          <cell r="B861" t="str">
            <v>MANIPULADOR TELESCÓPICO, POTÊNCIA DE 85 HP, CAPACIDADE DE CARGA DE 3.500 KG, ALTURA MÁXIMA DE ELEVAÇÃO DE 12,3 M - DEPRECIAÇÃO. AF_06/2015</v>
          </cell>
          <cell r="C861" t="str">
            <v>H</v>
          </cell>
          <cell r="D861">
            <v>27.34</v>
          </cell>
        </row>
        <row r="862">
          <cell r="A862">
            <v>90683</v>
          </cell>
          <cell r="B862" t="str">
            <v>MANIPULADOR TELESCÓPICO, POTÊNCIA DE 85 HP, CAPACIDADE DE CARGA DE 3.500 KG, ALTURA MÁXIMA DE ELEVAÇÃO DE 12,3 M - JUROS. AF_06/2015</v>
          </cell>
          <cell r="C862" t="str">
            <v>H</v>
          </cell>
          <cell r="D862">
            <v>6.15</v>
          </cell>
        </row>
        <row r="863">
          <cell r="A863">
            <v>90684</v>
          </cell>
          <cell r="B863" t="str">
            <v>MANIPULADOR TELESCÓPICO, POTÊNCIA DE 85 HP, CAPACIDADE DE CARGA DE 3.500 KG, ALTURA MÁXIMA DE ELEVAÇÃO DE 12,3 M - MANUTENÇÃO. AF_06/2015</v>
          </cell>
          <cell r="C863" t="str">
            <v>H</v>
          </cell>
          <cell r="D863">
            <v>29.91</v>
          </cell>
        </row>
        <row r="864">
          <cell r="A864">
            <v>90685</v>
          </cell>
          <cell r="B864" t="str">
            <v>MANIPULADOR TELESCÓPICO, POTÊNCIA DE 85 HP, CAPACIDADE DE CARGA DE 3.500 KG, ALTURA MÁXIMA DE ELEVAÇÃO DE 12,3 M - MATERIAIS NA OPERAÇÃO. AF_06/2015</v>
          </cell>
          <cell r="C864" t="str">
            <v>H</v>
          </cell>
          <cell r="D864">
            <v>40.159999999999997</v>
          </cell>
        </row>
        <row r="865">
          <cell r="A865">
            <v>90688</v>
          </cell>
          <cell r="B865" t="str">
            <v>MINICARREGADEIRA SOBRE RODAS, POTÊNCIA LÍQUIDA DE 47 HP, CAPACIDADE NOMINAL DE OPERAÇÃO DE 646 KG - DEPRECIAÇÃO. AF_06/2015</v>
          </cell>
          <cell r="C865" t="str">
            <v>H</v>
          </cell>
          <cell r="D865">
            <v>12.71</v>
          </cell>
        </row>
        <row r="866">
          <cell r="A866">
            <v>90689</v>
          </cell>
          <cell r="B866" t="str">
            <v>MINICARREGADEIRA SOBRE RODAS, POTÊNCIA LÍQUIDA DE 47 HP, CAPACIDADE NOMINAL DE OPERAÇÃO DE 646 KG - JUROS. AF_06/2015</v>
          </cell>
          <cell r="C866" t="str">
            <v>H</v>
          </cell>
          <cell r="D866">
            <v>2.44</v>
          </cell>
        </row>
        <row r="867">
          <cell r="A867">
            <v>90690</v>
          </cell>
          <cell r="B867" t="str">
            <v>MINICARREGADEIRA SOBRE RODAS, POTÊNCIA LÍQUIDA DE 47 HP, CAPACIDADE NOMINAL DE OPERAÇÃO DE 646 KG - MANUTENÇÃO. AF_06/2015</v>
          </cell>
          <cell r="C867" t="str">
            <v>H</v>
          </cell>
          <cell r="D867">
            <v>15.88</v>
          </cell>
        </row>
        <row r="868">
          <cell r="A868">
            <v>90691</v>
          </cell>
          <cell r="B868" t="str">
            <v>MINICARREGADEIRA SOBRE RODAS, POTÊNCIA LÍQUIDA DE 47 HP, CAPACIDADE NOMINAL DE OPERAÇÃO DE 646 KG - MATERIAIS NA OPERAÇÃO. AF_06/2015</v>
          </cell>
          <cell r="C868" t="str">
            <v>H</v>
          </cell>
          <cell r="D868">
            <v>22.21</v>
          </cell>
        </row>
        <row r="869">
          <cell r="A869">
            <v>90957</v>
          </cell>
          <cell r="B869" t="str">
            <v>COMPRESSOR DE AR REBOCÁVEL, VAZÃO 189 PCM, PRESSÃO EFETIVA DE TRABALHO 102 PSI, MOTOR DIESEL, POTÊNCIA 63 CV - DEPRECIAÇÃO. AF_06/2015</v>
          </cell>
          <cell r="C869" t="str">
            <v>H</v>
          </cell>
          <cell r="D869">
            <v>2.33</v>
          </cell>
        </row>
        <row r="870">
          <cell r="A870">
            <v>90958</v>
          </cell>
          <cell r="B870" t="str">
            <v>COMPRESSOR DE AR REBOCÁVEL, VAZÃO 189 PCM, PRESSÃO EFETIVA DE TRABALHO 102 PSI, MOTOR DIESEL, POTÊNCIA 63 CV - JUROS. AF_06/2015</v>
          </cell>
          <cell r="C870" t="str">
            <v>H</v>
          </cell>
          <cell r="D870">
            <v>0.61</v>
          </cell>
        </row>
        <row r="871">
          <cell r="A871">
            <v>90960</v>
          </cell>
          <cell r="B871" t="str">
            <v>COMPRESSOR DE AR REBOCÁVEL, VAZÃO 89 PCM, PRESSÃO EFETIVA DE TRABALHO 102 PSI, MOTOR DIESEL, POTÊNCIA 20 CV - DEPRECIAÇÃO. AF_06/2015</v>
          </cell>
          <cell r="C871" t="str">
            <v>H</v>
          </cell>
          <cell r="D871">
            <v>3.11</v>
          </cell>
        </row>
        <row r="872">
          <cell r="A872">
            <v>90961</v>
          </cell>
          <cell r="B872" t="str">
            <v>COMPRESSOR DE AR REBOCÁVEL, VAZÃO 89 PCM, PRESSÃO EFETIVA DE TRABALHO 102 PSI, MOTOR DIESEL, POTÊNCIA 20 CV - JUROS. AF_06/2015</v>
          </cell>
          <cell r="C872" t="str">
            <v>H</v>
          </cell>
          <cell r="D872">
            <v>0.81</v>
          </cell>
        </row>
        <row r="873">
          <cell r="A873">
            <v>90962</v>
          </cell>
          <cell r="B873" t="str">
            <v>COMPRESSOR DE AR REBOCÁVEL, VAZÃO 89 PCM, PRESSÃO EFETIVA DE TRABALHO 102 PSI, MOTOR DIESEL, POTÊNCIA 20 CV - MANUTENÇÃO. AF_06/2015</v>
          </cell>
          <cell r="C873" t="str">
            <v>H</v>
          </cell>
          <cell r="D873">
            <v>3.89</v>
          </cell>
        </row>
        <row r="874">
          <cell r="A874">
            <v>90963</v>
          </cell>
          <cell r="B874" t="str">
            <v>COMPRESSOR DE AR REBOCÁVEL, VAZÃO 89 PCM, PRESSÃO EFETIVA DE TRABALHO 102 PSI, MOTOR DIESEL, POTÊNCIA 20 CV - MATERIAIS NA OPERAÇÃO. AF_06/2015</v>
          </cell>
          <cell r="C874" t="str">
            <v>H</v>
          </cell>
          <cell r="D874">
            <v>9.32</v>
          </cell>
        </row>
        <row r="875">
          <cell r="A875">
            <v>90968</v>
          </cell>
          <cell r="B875" t="str">
            <v>COMPRESSOR DE AR REBOCAVEL, VAZÃO 250 PCM, PRESSAO DE TRABALHO 102 PSI, MOTOR A DIESEL POTÊNCIA 81 CV - DEPRECIAÇÃO. AF_06/2015</v>
          </cell>
          <cell r="C875" t="str">
            <v>H</v>
          </cell>
          <cell r="D875">
            <v>3.12</v>
          </cell>
        </row>
        <row r="876">
          <cell r="A876">
            <v>90969</v>
          </cell>
          <cell r="B876" t="str">
            <v>COMPRESSOR DE AR REBOCAVEL, VAZÃO 250 PCM, PRESSAO DE TRABALHO 102 PSI, MOTOR A DIESEL POTÊNCIA 81 CV - JUROS. AF_06/2015</v>
          </cell>
          <cell r="C876" t="str">
            <v>H</v>
          </cell>
          <cell r="D876">
            <v>0.82</v>
          </cell>
        </row>
        <row r="877">
          <cell r="A877">
            <v>90970</v>
          </cell>
          <cell r="B877" t="str">
            <v>COMPRESSOR DE AR REBOCAVEL, VAZÃO 250 PCM, PRESSAO DE TRABALHO 102 PSI, MOTOR A DIESEL POTÊNCIA 81 CV - MANUTENÇÃO. AF_06/2015</v>
          </cell>
          <cell r="C877" t="str">
            <v>H</v>
          </cell>
          <cell r="D877">
            <v>3.91</v>
          </cell>
        </row>
        <row r="878">
          <cell r="A878">
            <v>90971</v>
          </cell>
          <cell r="B878" t="str">
            <v>COMPRESSOR DE AR REBOCAVEL, VAZÃO 250 PCM, PRESSAO DE TRABALHO 102 PSI, MOTOR A DIESEL POTÊNCIA 81 CV - MATERIAIS NA OPERAÇÃO. AF_06/2015</v>
          </cell>
          <cell r="C878" t="str">
            <v>H</v>
          </cell>
          <cell r="D878">
            <v>37.76</v>
          </cell>
        </row>
        <row r="879">
          <cell r="A879">
            <v>90975</v>
          </cell>
          <cell r="B879" t="str">
            <v>COMPRESSOR DE AR REBOCÁVEL, VAZÃO 748 PCM, PRESSÃO EFETIVA DE TRABALHO 102 PSI, MOTOR DIESEL, POTÊNCIA 210 CV - DEPRECIAÇÃO. AF_06/2015</v>
          </cell>
          <cell r="C879" t="str">
            <v>H</v>
          </cell>
          <cell r="D879">
            <v>7.93</v>
          </cell>
        </row>
        <row r="880">
          <cell r="A880">
            <v>90976</v>
          </cell>
          <cell r="B880" t="str">
            <v>COMPRESSOR DE AR REBOCÁVEL, VAZÃO 748 PCM, PRESSÃO EFETIVA DE TRABALHO 102 PSI, MOTOR DIESEL, POTÊNCIA 210 CV - JUROS. AF_06/2015</v>
          </cell>
          <cell r="C880" t="str">
            <v>H</v>
          </cell>
          <cell r="D880">
            <v>2.08</v>
          </cell>
        </row>
        <row r="881">
          <cell r="A881">
            <v>90977</v>
          </cell>
          <cell r="B881" t="str">
            <v>COMPRESSOR DE AR REBOCÁVEL, VAZÃO 748 PCM, PRESSÃO EFETIVA DE TRABALHO 102 PSI, MOTOR DIESEL, POTÊNCIA 210 CV - MANUTENÇÃO. AF_06/2015</v>
          </cell>
          <cell r="C881" t="str">
            <v>H</v>
          </cell>
          <cell r="D881">
            <v>9.92</v>
          </cell>
        </row>
        <row r="882">
          <cell r="A882">
            <v>90978</v>
          </cell>
          <cell r="B882" t="str">
            <v>COMPRESSOR DE AR REBOCÁVEL, VAZÃO 748 PCM, PRESSÃO EFETIVA DE TRABALHO 102 PSI, MOTOR DIESEL, POTÊNCIA 210 CV - MATERIAIS NA OPERAÇÃO. AF_06/2015</v>
          </cell>
          <cell r="C882" t="str">
            <v>H</v>
          </cell>
          <cell r="D882">
            <v>97.92</v>
          </cell>
        </row>
        <row r="883">
          <cell r="A883">
            <v>90992</v>
          </cell>
          <cell r="B883" t="str">
            <v>COMPRESSOR DE AR REBOCAVEL, VAZÃO 400 PCM, PRESSAO DE TRABALHO 102 PSI, MOTOR A DIESEL POTÊNCIA 110 CV - DEPRECIAÇÃO. AF_06/2015</v>
          </cell>
          <cell r="C883" t="str">
            <v>H</v>
          </cell>
          <cell r="D883">
            <v>3.7</v>
          </cell>
        </row>
        <row r="884">
          <cell r="A884">
            <v>90993</v>
          </cell>
          <cell r="B884" t="str">
            <v>COMPRESSOR DE AR REBOCAVEL, VAZÃO 400 PCM, PRESSAO DE TRABALHO 102 PSI, MOTOR A DIESEL POTÊNCIA 110 CV - JUROS. AF_06/2015</v>
          </cell>
          <cell r="C884" t="str">
            <v>H</v>
          </cell>
          <cell r="D884">
            <v>0.97</v>
          </cell>
        </row>
        <row r="885">
          <cell r="A885">
            <v>90994</v>
          </cell>
          <cell r="B885" t="str">
            <v>COMPRESSOR DE AR REBOCAVEL, VAZÃO 400 PCM, PRESSAO DE TRABALHO 102 PSI, MOTOR A DIESEL POTÊNCIA 110 CV - MANUTENÇÃO. AF_06/2015</v>
          </cell>
          <cell r="C885" t="str">
            <v>H</v>
          </cell>
          <cell r="D885">
            <v>4.63</v>
          </cell>
        </row>
        <row r="886">
          <cell r="A886">
            <v>90995</v>
          </cell>
          <cell r="B886" t="str">
            <v>COMPRESSOR DE AR REBOCAVEL, VAZÃO 400 PCM, PRESSAO DE TRABALHO 102 PSI, MOTOR A DIESEL POTÊNCIA 110 CV - MATERIAIS NA OPERAÇÃO. AF_06/2015</v>
          </cell>
          <cell r="C886" t="str">
            <v>H</v>
          </cell>
          <cell r="D886">
            <v>51.28</v>
          </cell>
        </row>
        <row r="887">
          <cell r="A887">
            <v>91021</v>
          </cell>
          <cell r="B887" t="str">
            <v>PERFURATRIZ HIDRÁULICA SOBRE CAMINHÃO COM TRADO CURTO ACOPLADO, PROFUNDIDADE MÁXIMA DE 20 M, DIÂMETRO MÁXIMO DE 1500 MM, POTÊNCIA INSTALADA DE 137 HP, MESA ROTATIVA COM TORQUE MÁXIMO DE 30 KNM - IMPOSTOS E SEGUROS. AF_06/2015</v>
          </cell>
          <cell r="C887" t="str">
            <v>H</v>
          </cell>
          <cell r="D887">
            <v>2.93</v>
          </cell>
        </row>
        <row r="888">
          <cell r="A888">
            <v>91026</v>
          </cell>
          <cell r="B888" t="str">
            <v>CAMINHÃO TRUCADO (C/ TERCEIRO EIXO) ELETRÔNICO - POTÊNCIA 231CV - PBT = 22000KG - DIST. ENTRE EIXOS 5170 MM - INCLUI CARROCERIA FIXA ABERTA DE MADEIRA - DEPRECIAÇÃO. AF_06/2015</v>
          </cell>
          <cell r="C888" t="str">
            <v>H</v>
          </cell>
          <cell r="D888">
            <v>9.2200000000000006</v>
          </cell>
        </row>
        <row r="889">
          <cell r="A889">
            <v>91027</v>
          </cell>
          <cell r="B889" t="str">
            <v>CAMINHÃO TRUCADO (C/ TERCEIRO EIXO) ELETRÔNICO - POTÊNCIA 231CV - PBT = 22000KG - DIST. ENTRE EIXOS 5170 MM - INCLUI CARROCERIA FIXA ABERTA DE MADEIRA - JUROS. AF_06/2015</v>
          </cell>
          <cell r="C889" t="str">
            <v>H</v>
          </cell>
          <cell r="D889">
            <v>3.68</v>
          </cell>
        </row>
        <row r="890">
          <cell r="A890">
            <v>91028</v>
          </cell>
          <cell r="B890" t="str">
            <v>CAMINHÃO TRUCADO (C/ TERCEIRO EIXO) ELETRÔNICO - POTÊNCIA 231CV - PBT = 22000KG - DIST. ENTRE EIXOS 5170 MM - INCLUI CARROCERIA FIXA ABERTA DE MADEIRA - IMPOSTOS E SEGUROS. AF_06/2015</v>
          </cell>
          <cell r="C890" t="str">
            <v>H</v>
          </cell>
          <cell r="D890">
            <v>0.74</v>
          </cell>
        </row>
        <row r="891">
          <cell r="A891">
            <v>91029</v>
          </cell>
          <cell r="B891" t="str">
            <v>CAMINHÃO TRUCADO (C/ TERCEIRO EIXO) ELETRÔNICO - POTÊNCIA 231CV - PBT = 22000KG - DIST. ENTRE EIXOS 5170 MM - INCLUI CARROCERIA FIXA ABERTA DE MADEIRA - MANUTENÇÃO. AF_06/2015</v>
          </cell>
          <cell r="C891" t="str">
            <v>H</v>
          </cell>
          <cell r="D891">
            <v>17.29</v>
          </cell>
        </row>
        <row r="892">
          <cell r="A892">
            <v>91030</v>
          </cell>
          <cell r="B892" t="str">
            <v>CAMINHÃO TRUCADO (C/ TERCEIRO EIXO) ELETRÔNICO - POTÊNCIA 231CV - PBT = 22000KG - DIST. ENTRE EIXOS 5170 MM - INCLUI CARROCERIA FIXA ABERTA DE MADEIRA - MATERIAIS NA OPERAÇÃO. AF_06/2015</v>
          </cell>
          <cell r="C892" t="str">
            <v>H</v>
          </cell>
          <cell r="D892">
            <v>107.71</v>
          </cell>
        </row>
        <row r="893">
          <cell r="A893">
            <v>91273</v>
          </cell>
          <cell r="B893" t="str">
            <v>PLACA VIBRATÓRIA REVERSÍVEL COM MOTOR 4 TEMPOS A GASOLINA, FORÇA CENTRÍFUGA DE 25 KN (2500 KGF), POTÊNCIA 5,5 CV - DEPRECIAÇÃO. AF_08/2015</v>
          </cell>
          <cell r="C893" t="str">
            <v>H</v>
          </cell>
          <cell r="D893">
            <v>0.47</v>
          </cell>
        </row>
        <row r="894">
          <cell r="A894">
            <v>91274</v>
          </cell>
          <cell r="B894" t="str">
            <v>PLACA VIBRATÓRIA REVERSÍVEL COM MOTOR 4 TEMPOS A GASOLINA, FORÇA CENTRÍFUGA DE 25 KN (2500 KGF), POTÊNCIA 5,5 CV - JUROS. AF_08/2015</v>
          </cell>
          <cell r="C894" t="str">
            <v>H</v>
          </cell>
          <cell r="D894">
            <v>0.12</v>
          </cell>
        </row>
        <row r="895">
          <cell r="A895">
            <v>91275</v>
          </cell>
          <cell r="B895" t="str">
            <v>PLACA VIBRATÓRIA REVERSÍVEL COM MOTOR 4 TEMPOS A GASOLINA, FORÇA CENTRÍFUGA DE 25 KN (2500 KGF), POTÊNCIA 5,5 CV - MANUTENÇÃO. AF_08/2015</v>
          </cell>
          <cell r="C895" t="str">
            <v>H</v>
          </cell>
          <cell r="D895">
            <v>0.59</v>
          </cell>
        </row>
        <row r="896">
          <cell r="A896">
            <v>91276</v>
          </cell>
          <cell r="B896" t="str">
            <v>PLACA VIBRATÓRIA REVERSÍVEL COM MOTOR 4 TEMPOS A GASOLINA, FORÇA CENTRÍFUGA DE 25 KN (2500 KGF), POTÊNCIA 5,5 CV - MATERIAIS NA OPERAÇÃO. AF_08/2015</v>
          </cell>
          <cell r="C896" t="str">
            <v>H</v>
          </cell>
          <cell r="D896">
            <v>3.89</v>
          </cell>
        </row>
        <row r="897">
          <cell r="A897">
            <v>91279</v>
          </cell>
          <cell r="B897" t="str">
            <v>CORTADORA DE PISO COM MOTOR 4 TEMPOS A GASOLINA, POTÊNCIA DE 13 HP, COM DISCO DE CORTE DIAMANTADO SEGMENTADO PARA CONCRETO, DIÂMETRO DE 350 MM, FURO DE 1" (14 X 1") - DEPRECIAÇÃO. AF_08/2015</v>
          </cell>
          <cell r="C897" t="str">
            <v>H</v>
          </cell>
          <cell r="D897">
            <v>0.54</v>
          </cell>
        </row>
        <row r="898">
          <cell r="A898">
            <v>91280</v>
          </cell>
          <cell r="B898" t="str">
            <v>CORTADORA DE PISO COM MOTOR 4 TEMPOS A GASOLINA, POTÊNCIA DE 13 HP, COM DISCO DE CORTE DIAMANTADO SEGMENTADO PARA CONCRETO, DIÂMETRO DE 350 MM, FURO DE 1" (14 X 1") - JUROS. AF_08/2015</v>
          </cell>
          <cell r="C898" t="str">
            <v>H</v>
          </cell>
          <cell r="D898">
            <v>0.11</v>
          </cell>
        </row>
        <row r="899">
          <cell r="A899">
            <v>91281</v>
          </cell>
          <cell r="B899" t="str">
            <v>CORTADORA DE PISO COM MOTOR 4 TEMPOS A GASOLINA, POTÊNCIA DE 13 HP, COM DISCO DE CORTE DIAMANTADO SEGMENTADO PARA CONCRETO, DIÂMETRO DE 350 MM, FURO DE 1" (14 X 1") - MANUTENÇÃO. AF_08/2015</v>
          </cell>
          <cell r="C899" t="str">
            <v>H</v>
          </cell>
          <cell r="D899">
            <v>0.67</v>
          </cell>
        </row>
        <row r="900">
          <cell r="A900">
            <v>91282</v>
          </cell>
          <cell r="B900" t="str">
            <v>CORTADORA DE PISO COM MOTOR 4 TEMPOS A GASOLINA, POTÊNCIA DE 13 HP, COM DISCO DE CORTE DIAMANTADO SEGMENTADO PARA CONCRETO, DIÂMETRO DE 350 MM, FURO DE 1" (14 X 1") - MATERIAIS NA OPERAÇÃO. AF_08/2015</v>
          </cell>
          <cell r="C900" t="str">
            <v>H</v>
          </cell>
          <cell r="D900">
            <v>9.33</v>
          </cell>
        </row>
        <row r="901">
          <cell r="A901">
            <v>91354</v>
          </cell>
          <cell r="B901" t="str">
            <v>CAMINHÃO TOCO, PESO BRUTO TOTAL 14.300 KG, CARGA ÚTIL MÁXIMA 9590 KG, DISTÂNCIA ENTRE EIXOS 4,76 M, POTÊNCIA 185 CV (NÃO INCLUI CARROCERIA) - DEPRECIAÇÃO. AF_06/2014</v>
          </cell>
          <cell r="C901" t="str">
            <v>H</v>
          </cell>
          <cell r="D901">
            <v>7.05</v>
          </cell>
        </row>
        <row r="902">
          <cell r="A902">
            <v>91355</v>
          </cell>
          <cell r="B902" t="str">
            <v>CAMINHÃO TOCO, PESO BRUTO TOTAL 14.300 KG, CARGA ÚTIL MÁXIMA 9590 KG, DISTÂNCIA ENTRE EIXOS 4,76 M, POTÊNCIA 185 CV (NÃO INCLUI CARROCERIA) - JUROS. AF_06/2014</v>
          </cell>
          <cell r="C902" t="str">
            <v>H</v>
          </cell>
          <cell r="D902">
            <v>2.81</v>
          </cell>
        </row>
        <row r="903">
          <cell r="A903">
            <v>91356</v>
          </cell>
          <cell r="B903" t="str">
            <v>CAMINHÃO TOCO, PESO BRUTO TOTAL 14.300 KG, CARGA ÚTIL MÁXIMA 9590 KG, DISTÂNCIA ENTRE EIXOS 4,76 M, POTÊNCIA 185 CV (NÃO INCLUI CARROCERIA) - IMPOSTOS E SEGUROS. AF_06/2014</v>
          </cell>
          <cell r="C903" t="str">
            <v>H</v>
          </cell>
          <cell r="D903">
            <v>0.56999999999999995</v>
          </cell>
        </row>
        <row r="904">
          <cell r="A904">
            <v>91359</v>
          </cell>
          <cell r="B904" t="str">
            <v>CAMINHÃO PIPA 6.000 L, PESO BRUTO TOTAL 13.000 KG, DISTÂNCIA ENTRE EIXOS 4,80 M, POTÊNCIA 189 CV INCLUSIVE TANQUE DE AÇO PARA TRANSPORTE DE ÁGUA, CAPACIDADE 6 M3 - DEPRECIAÇÃO. AF_06/2014</v>
          </cell>
          <cell r="C904" t="str">
            <v>H</v>
          </cell>
          <cell r="D904">
            <v>8.18</v>
          </cell>
        </row>
        <row r="905">
          <cell r="A905">
            <v>91360</v>
          </cell>
          <cell r="B905" t="str">
            <v>CAMINHÃO PIPA 6.000 L, PESO BRUTO TOTAL 13.000 KG, DISTÂNCIA ENTRE EIXOS 4,80 M, POTÊNCIA 189 CV INCLUSIVE TANQUE DE AÇO PARA TRANSPORTE DE ÁGUA, CAPACIDADE 6 M3 - JUROS. AF_06/2014</v>
          </cell>
          <cell r="C905" t="str">
            <v>H</v>
          </cell>
          <cell r="D905">
            <v>3.26</v>
          </cell>
        </row>
        <row r="906">
          <cell r="A906">
            <v>91361</v>
          </cell>
          <cell r="B906" t="str">
            <v>CAMINHÃO PIPA 6.000 L, PESO BRUTO TOTAL 13.000 KG, DISTÂNCIA ENTRE EIXOS 4,80 M, POTÊNCIA 189 CV INCLUSIVE TANQUE DE AÇO PARA TRANSPORTE DE ÁGUA, CAPACIDADE 6 M3 - IMPOSTOS E SEGUROS. AF_06/2014</v>
          </cell>
          <cell r="C906" t="str">
            <v>H</v>
          </cell>
          <cell r="D906">
            <v>0.66</v>
          </cell>
        </row>
        <row r="907">
          <cell r="A907">
            <v>91367</v>
          </cell>
          <cell r="B907" t="str">
            <v>CAMINHÃO BASCULANTE 6 M3, PESO BRUTO TOTAL 16.000 KG, CARGA ÚTIL MÁXIMA 13.071 KG, DISTÂNCIA ENTRE EIXOS 4,80 M, POTÊNCIA 230 CV INCLUSIVE CAÇAMBA METÁLICA - DEPRECIAÇÃO. AF_06/2014</v>
          </cell>
          <cell r="C907" t="str">
            <v>H</v>
          </cell>
          <cell r="D907">
            <v>10.65</v>
          </cell>
        </row>
        <row r="908">
          <cell r="A908">
            <v>91368</v>
          </cell>
          <cell r="B908" t="str">
            <v>CAMINHÃO BASCULANTE 6 M3, PESO BRUTO TOTAL 16.000 KG, CARGA ÚTIL MÁXIMA 13.071 KG, DISTÂNCIA ENTRE EIXOS 4,80 M, POTÊNCIA 230 CV INCLUSIVE CAÇAMBA METÁLICA - JUROS. AF_06/2014</v>
          </cell>
          <cell r="C908" t="str">
            <v>H</v>
          </cell>
          <cell r="D908">
            <v>3.72</v>
          </cell>
        </row>
        <row r="909">
          <cell r="A909">
            <v>91369</v>
          </cell>
          <cell r="B909" t="str">
            <v>CAMINHÃO BASCULANTE 6 M3, PESO BRUTO TOTAL 16.000 KG, CARGA ÚTIL MÁXIMA 13.071 KG, DISTÂNCIA ENTRE EIXOS 4,80 M, POTÊNCIA 230 CV INCLUSIVE CAÇAMBA METÁLICA - IMPOSTOS E SEGUROS. AF_06/2014</v>
          </cell>
          <cell r="C909" t="str">
            <v>H</v>
          </cell>
          <cell r="D909">
            <v>0.77</v>
          </cell>
        </row>
        <row r="910">
          <cell r="A910">
            <v>91375</v>
          </cell>
          <cell r="B910" t="str">
            <v>CAMINHÃO TOCO, PESO BRUTO TOTAL 16.000 KG, CARGA ÚTIL MÁXIMA DE 10.685 KG, DISTÂNCIA ENTRE EIXOS 4,80 M, POTÊNCIA 189 CV EXCLUSIVE CARROCERIA - DEPRECIAÇÃO. AF_06/2014</v>
          </cell>
          <cell r="C910" t="str">
            <v>H</v>
          </cell>
          <cell r="D910">
            <v>5.94</v>
          </cell>
        </row>
        <row r="911">
          <cell r="A911">
            <v>91376</v>
          </cell>
          <cell r="B911" t="str">
            <v>CAMINHÃO TOCO, PESO BRUTO TOTAL 16.000 KG, CARGA ÚTIL MÁXIMA DE 10.685 KG, DISTÂNCIA ENTRE EIXOS 4,80 M, POTÊNCIA 189 CV EXCLUSIVE CARROCERIA - JUROS. AF_06/2014</v>
          </cell>
          <cell r="C911" t="str">
            <v>H</v>
          </cell>
          <cell r="D911">
            <v>2.37</v>
          </cell>
        </row>
        <row r="912">
          <cell r="A912">
            <v>91377</v>
          </cell>
          <cell r="B912" t="str">
            <v>CAMINHÃO TOCO, PESO BRUTO TOTAL 16.000 KG, CARGA ÚTIL MÁXIMA DE 10.685 KG, DISTÂNCIA ENTRE EIXOS 4,80 M, POTÊNCIA 189 CV EXCLUSIVE CARROCERIA - IMPOSTOS E SEGUROS. AF_06/2014</v>
          </cell>
          <cell r="C912" t="str">
            <v>H</v>
          </cell>
          <cell r="D912">
            <v>0.48</v>
          </cell>
        </row>
        <row r="913">
          <cell r="A913">
            <v>91380</v>
          </cell>
          <cell r="B913" t="str">
            <v>CAMINHÃO BASCULANTE 10 M3, TRUCADO CABINE SIMPLES, PESO BRUTO TOTAL 23.000 KG, CARGA ÚTIL MÁXIMA 15.935 KG, DISTÂNCIA ENTRE EIXOS 4,80 M, POTÊNCIA 230 CV INCLUSIVE CAÇAMBA METÁLICA - DEPRECIAÇÃO. AF_06/2014</v>
          </cell>
          <cell r="C913" t="str">
            <v>H</v>
          </cell>
          <cell r="D913">
            <v>12.1</v>
          </cell>
        </row>
        <row r="914">
          <cell r="A914">
            <v>91381</v>
          </cell>
          <cell r="B914" t="str">
            <v>CAMINHÃO BASCULANTE 10 M3, TRUCADO CABINE SIMPLES, PESO BRUTO TOTAL 23.000 KG, CARGA ÚTIL MÁXIMA 15.935 KG, DISTÂNCIA ENTRE EIXOS 4,80 M, POTÊNCIA 230 CV INCLUSIVE CAÇAMBA METÁLICA - JUROS. AF_06/2014</v>
          </cell>
          <cell r="C914" t="str">
            <v>H</v>
          </cell>
          <cell r="D914">
            <v>4.2300000000000004</v>
          </cell>
        </row>
        <row r="915">
          <cell r="A915">
            <v>91382</v>
          </cell>
          <cell r="B915" t="str">
            <v>CAMINHÃO BASCULANTE 10 M3, TRUCADO CABINE SIMPLES, PESO BRUTO TOTAL 23.000 KG, CARGA ÚTIL MÁXIMA 15.935 KG, DISTÂNCIA ENTRE EIXOS 4,80 M, POTÊNCIA 230 CV INCLUSIVE CAÇAMBA METÁLICA - IMPOSTOS E SEGUROS. AF_06/2014</v>
          </cell>
          <cell r="C915" t="str">
            <v>H</v>
          </cell>
          <cell r="D915">
            <v>0.87</v>
          </cell>
        </row>
        <row r="916">
          <cell r="A916">
            <v>91383</v>
          </cell>
          <cell r="B916" t="str">
            <v>CAMINHÃO BASCULANTE 10 M3, TRUCADO CABINE SIMPLES, PESO BRUTO TOTAL 23.000 KG, CARGA ÚTIL MÁXIMA 15.935 KG, DISTÂNCIA ENTRE EIXOS 4,80 M, POTÊNCIA 230 CV INCLUSIVE CAÇAMBA METÁLICA - MANUTENÇÃO. AF_06/2014</v>
          </cell>
          <cell r="C916" t="str">
            <v>H</v>
          </cell>
          <cell r="D916">
            <v>22.69</v>
          </cell>
        </row>
        <row r="917">
          <cell r="A917">
            <v>91384</v>
          </cell>
          <cell r="B917" t="str">
            <v>CAMINHÃO BASCULANTE 10 M3, TRUCADO CABINE SIMPLES, PESO BRUTO TOTAL 23.000 KG, CARGA ÚTIL MÁXIMA 15.935 KG, DISTÂNCIA ENTRE EIXOS 4,80 M, POTÊNCIA 230 CV INCLUSIVE CAÇAMBA METÁLICA - MATERIAIS NA OPERAÇÃO. AF_06/2014</v>
          </cell>
          <cell r="C917" t="str">
            <v>H</v>
          </cell>
          <cell r="D917">
            <v>107.25</v>
          </cell>
        </row>
        <row r="918">
          <cell r="A918">
            <v>91390</v>
          </cell>
          <cell r="B918" t="str">
            <v>CAMINHÃO TOCO, PBT 14.300 KG, CARGA ÚTIL MÁX. 9.710 KG, DIST. ENTRE EIXOS 3,56 M, POTÊNCIA 185 CV, INCLUSIVE CARROCERIA FIXA ABERTA DE MADEIRA P/ TRANSPORTE GERAL DE CARGA SECA, DIMEN. APROX. 2,50 X 6,50 X 0,50 M - DEPRECIAÇÃO. AF_06/2014</v>
          </cell>
          <cell r="C918" t="str">
            <v>H</v>
          </cell>
          <cell r="D918">
            <v>7.77</v>
          </cell>
        </row>
        <row r="919">
          <cell r="A919">
            <v>91391</v>
          </cell>
          <cell r="B919" t="str">
            <v>CAMINHÃO TOCO, PBT 14.300 KG, CARGA ÚTIL MÁX. 9.710 KG, DIST. ENTRE EIXOS 3,56 M, POTÊNCIA 185 CV, INCLUSIVE CARROCERIA FIXA ABERTA DE MADEIRA P/ TRANSPORTE GERAL DE CARGA SECA, DIMEN. APROX. 2,50 X 6,50 X 0,50 M - JUROS. AF_06/2014</v>
          </cell>
          <cell r="C919" t="str">
            <v>H</v>
          </cell>
          <cell r="D919">
            <v>3.09</v>
          </cell>
        </row>
        <row r="920">
          <cell r="A920">
            <v>91392</v>
          </cell>
          <cell r="B920" t="str">
            <v>CAMINHÃO TOCO, PBT 14.300 KG, CARGA ÚTIL MÁX. 9.710 KG, DIST. ENTRE EIXOS 3,56 M, POTÊNCIA 185 CV, INCLUSIVE CARROCERIA FIXA ABERTA DE MADEIRA P/ TRANSPORTE GERAL DE CARGA SECA, DIMEN. APROX. 2,50 X 6,50 X 0,50 M - IMPOSTOS E SEGUROS. AF_06/2014</v>
          </cell>
          <cell r="C920" t="str">
            <v>H</v>
          </cell>
          <cell r="D920">
            <v>0.62</v>
          </cell>
        </row>
        <row r="921">
          <cell r="A921">
            <v>91396</v>
          </cell>
          <cell r="B921" t="str">
            <v>CAMINHÃO PIPA 10.000 L TRUCADO, PESO BRUTO TOTAL 23.000 KG, CARGA ÚTIL MÁXIMA 15.935 KG, DISTÂNCIA ENTRE EIXOS 4,8 M, POTÊNCIA 230 CV, INCLUSIVE TANQUE DE AÇO PARA TRANSPORTE DE ÁGUA - DEPRECIAÇÃO. AF_06/2014</v>
          </cell>
          <cell r="C921" t="str">
            <v>H</v>
          </cell>
          <cell r="D921">
            <v>10.48</v>
          </cell>
        </row>
        <row r="922">
          <cell r="A922">
            <v>91397</v>
          </cell>
          <cell r="B922" t="str">
            <v>CAMINHÃO PIPA 10.000 L TRUCADO, PESO BRUTO TOTAL 23.000 KG, CARGA ÚTIL MÁXIMA 15.935 KG, DISTÂNCIA ENTRE EIXOS 4,8 M, POTÊNCIA 230 CV, INCLUSIVE TANQUE DE AÇO PARA TRANSPORTE DE ÁGUA - JUROS. AF_06/2014</v>
          </cell>
          <cell r="C922" t="str">
            <v>H</v>
          </cell>
          <cell r="D922">
            <v>4.18</v>
          </cell>
        </row>
        <row r="923">
          <cell r="A923">
            <v>91398</v>
          </cell>
          <cell r="B923" t="str">
            <v>CAMINHÃO PIPA 10.000 L TRUCADO, PESO BRUTO TOTAL 23.000 KG, CARGA ÚTIL MÁXIMA 15.935 KG, DISTÂNCIA ENTRE EIXOS 4,8 M, POTÊNCIA 230 CV, INCLUSIVE TANQUE DE AÇO PARA TRANSPORTE DE ÁGUA - IMPOSTOS E SEGUROS. AF_06/2014</v>
          </cell>
          <cell r="C923" t="str">
            <v>H</v>
          </cell>
          <cell r="D923">
            <v>0.85</v>
          </cell>
        </row>
        <row r="924">
          <cell r="A924">
            <v>91402</v>
          </cell>
          <cell r="B924" t="str">
            <v>CAMINHÃO BASCULANTE 6 M3 TOCO, PESO BRUTO TOTAL 16.000 KG, CARGA ÚTIL MÁXIMA 11.130 KG, DISTÂNCIA ENTRE EIXOS 5,36 M, POTÊNCIA 185 CV, INCLUSIVE CAÇAMBA METÁLICA - IMPOSTOS E SEGUROS. AF_06/2014</v>
          </cell>
          <cell r="C924" t="str">
            <v>H</v>
          </cell>
          <cell r="D924">
            <v>0.73</v>
          </cell>
        </row>
        <row r="925">
          <cell r="A925">
            <v>91466</v>
          </cell>
          <cell r="B925" t="str">
            <v>GUINDAUTO HIDRÁULICO, CAPACIDADE MÁXIMA DE CARGA 6200 KG, MOMENTO MÁXIMO DE CARGA 11,7 TM, ALCANCE MÁXIMO HORIZONTAL 9,70 M, INCLUSIVE CAMINHÃO TOCO PBT 16.000 KG, POTÊNCIA DE 189 CV - IMPOSTOS E SEGUROS. AF_08/2015</v>
          </cell>
          <cell r="C925" t="str">
            <v>H</v>
          </cell>
          <cell r="D925">
            <v>0.67</v>
          </cell>
        </row>
        <row r="926">
          <cell r="A926">
            <v>91467</v>
          </cell>
          <cell r="B926" t="str">
            <v>GUINDAUTO HIDRÁULICO, CAPACIDADE MÁXIMA DE CARGA 6200 KG, MOMENTO MÁXIMO DE CARGA 11,7 TM, ALCANCE MÁXIMO HORIZONTAL 9,70 M, INCLUSIVE CAMINHÃO TOCO PBT 16.000 KG, POTÊNCIA DE 189 CV - MATERIAIS NA OPERAÇÃO. AF_08/2015</v>
          </cell>
          <cell r="C926" t="str">
            <v>H</v>
          </cell>
          <cell r="D926">
            <v>88.14</v>
          </cell>
        </row>
        <row r="927">
          <cell r="A927">
            <v>91468</v>
          </cell>
          <cell r="B927" t="str">
            <v>ESPARGIDOR DE ASFALTO PRESSURIZADO, TANQUE 6 M3 COM ISOLAÇÃO TÉRMICA, AQUECIDO COM 2 MAÇARICOS, COM BARRA ESPARGIDORA 3,60 M, MONTADO SOBRE CAMINHÃO  TOCO, PBT 14.300 KG, POTÊNCIA 185 CV - DEPRECIAÇÃO. AF_08/2015</v>
          </cell>
          <cell r="C927" t="str">
            <v>H</v>
          </cell>
          <cell r="D927">
            <v>12.08</v>
          </cell>
        </row>
        <row r="928">
          <cell r="A928">
            <v>91469</v>
          </cell>
          <cell r="B928" t="str">
            <v>ESPARGIDOR DE ASFALTO PRESSURIZADO, TANQUE 6 M3 COM ISOLAÇÃO TÉRMICA, AQUECIDO COM 2 MAÇARICOS, COM BARRA ESPARGIDORA 3,60 M, MONTADO SOBRE CAMINHÃO  TOCO, PBT 14.300 KG, POTÊNCIA 185 CV - JUROS. AF_08/2015</v>
          </cell>
          <cell r="C928" t="str">
            <v>H</v>
          </cell>
          <cell r="D928">
            <v>4.09</v>
          </cell>
        </row>
        <row r="929">
          <cell r="A929">
            <v>91484</v>
          </cell>
          <cell r="B929" t="str">
            <v>ESPARGIDOR DE ASFALTO PRESSURIZADO, TANQUE 6 M3 COM ISOLAÇÃO TÉRMICA, AQUECIDO COM 2 MAÇARICOS, COM BARRA ESPARGIDORA 3,60 M, MONTADO SOBRE CAMINHÃO  TOCO, PBT 14.300 KG, POTÊNCIA 185 CV - IMPOSTOS E SEGUROS. AF_08/2015</v>
          </cell>
          <cell r="C929" t="str">
            <v>H</v>
          </cell>
          <cell r="D929">
            <v>0.83</v>
          </cell>
        </row>
        <row r="930">
          <cell r="A930">
            <v>91485</v>
          </cell>
          <cell r="B930" t="str">
            <v>ESPARGIDOR DE ASFALTO PRESSURIZADO, TANQUE 6 M3 COM ISOLAÇÃO TÉRMICA, AQUECIDO COM 2 MAÇARICOS, COM BARRA ESPARGIDORA 3,60 M, MONTADO SOBRE CAMINHÃO  TOCO, PBT 14.300 KG, POTÊNCIA 185 CV - MATERIAIS NA OPERAÇÃO. AF_08/2015</v>
          </cell>
          <cell r="C930" t="str">
            <v>H</v>
          </cell>
          <cell r="D930">
            <v>121.47</v>
          </cell>
        </row>
        <row r="931">
          <cell r="A931">
            <v>91529</v>
          </cell>
          <cell r="B931" t="str">
            <v>COMPACTADOR DE SOLOS DE PERCUSSÃO (SOQUETE) COM MOTOR A GASOLINA 4 TEMPOS, POTÊNCIA 4 CV - DEPRECIAÇÃO. AF_08/2015</v>
          </cell>
          <cell r="C931" t="str">
            <v>H</v>
          </cell>
          <cell r="D931">
            <v>0.69</v>
          </cell>
        </row>
        <row r="932">
          <cell r="A932">
            <v>91530</v>
          </cell>
          <cell r="B932" t="str">
            <v>COMPACTADOR DE SOLOS DE PERCUSSÃO (SOQUETE) COM MOTOR A GASOLINA 4 TEMPOS, POTÊNCIA 4 CV - JUROS. AF_08/2015</v>
          </cell>
          <cell r="C932" t="str">
            <v>H</v>
          </cell>
          <cell r="D932">
            <v>0.18</v>
          </cell>
        </row>
        <row r="933">
          <cell r="A933">
            <v>91531</v>
          </cell>
          <cell r="B933" t="str">
            <v>COMPACTADOR DE SOLOS DE PERCUSSÃO (SOQUETE) COM MOTOR A GASOLINA 4 TEMPOS, POTÊNCIA 4 CV - MANUTENÇÃO. AF_08/2015</v>
          </cell>
          <cell r="C933" t="str">
            <v>H</v>
          </cell>
          <cell r="D933">
            <v>0.87</v>
          </cell>
        </row>
        <row r="934">
          <cell r="A934">
            <v>91532</v>
          </cell>
          <cell r="B934" t="str">
            <v>COMPACTADOR DE SOLOS DE PERCUSSÃO (SOQUETE) COM MOTOR A GASOLINA 4 TEMPOS, POTÊNCIA 4 CV - MATERIAIS NA OPERAÇÃO. AF_08/2015</v>
          </cell>
          <cell r="C934" t="str">
            <v>H</v>
          </cell>
          <cell r="D934">
            <v>2.83</v>
          </cell>
        </row>
        <row r="935">
          <cell r="A935">
            <v>91629</v>
          </cell>
          <cell r="B935" t="str">
            <v>GUINDAUTO HIDRÁULICO, CAPACIDADE MÁXIMA DE CARGA 6500 KG, MOMENTO MÁXIMO DE CARGA 5,8 TM, ALCANCE MÁXIMO HORIZONTAL 7,60 M, INCLUSIVE CAMINHÃO TOCO PBT 9.700 KG, POTÊNCIA DE 160 CV - DEPRECIAÇÃO. AF_08/2015</v>
          </cell>
          <cell r="C935" t="str">
            <v>H</v>
          </cell>
          <cell r="D935">
            <v>7.64</v>
          </cell>
        </row>
        <row r="936">
          <cell r="A936">
            <v>91630</v>
          </cell>
          <cell r="B936" t="str">
            <v>GUINDAUTO HIDRÁULICO, CAPACIDADE MÁXIMA DE CARGA 6500 KG, MOMENTO MÁXIMO DE CARGA 5,8 TM, ALCANCE MÁXIMO HORIZONTAL 7,60 M, INCLUSIVE CAMINHÃO TOCO PBT 9.700 KG, POTÊNCIA DE 160 CV - JUROS. AF_08/2015</v>
          </cell>
          <cell r="C936" t="str">
            <v>H</v>
          </cell>
          <cell r="D936">
            <v>3.05</v>
          </cell>
        </row>
        <row r="937">
          <cell r="A937">
            <v>91631</v>
          </cell>
          <cell r="B937" t="str">
            <v>GUINDAUTO HIDRÁULICO, CAPACIDADE MÁXIMA DE CARGA 6500 KG, MOMENTO MÁXIMO DE CARGA 5,8 TM, ALCANCE MÁXIMO HORIZONTAL 7,60 M, INCLUSIVE CAMINHÃO TOCO PBT 9.700 KG, POTÊNCIA DE 160 CV - IMPOSTOS E SEGUROS. AF_08/2015</v>
          </cell>
          <cell r="C937" t="str">
            <v>H</v>
          </cell>
          <cell r="D937">
            <v>0.61</v>
          </cell>
        </row>
        <row r="938">
          <cell r="A938">
            <v>91632</v>
          </cell>
          <cell r="B938" t="str">
            <v>GUINDAUTO HIDRÁULICO, CAPACIDADE MÁXIMA DE CARGA 6500 KG, MOMENTO MÁXIMO DE CARGA 5,8 TM, ALCANCE MÁXIMO HORIZONTAL 7,60 M, INCLUSIVE CAMINHÃO TOCO PBT 9.700 KG, POTÊNCIA DE 160 CV - MANUTENÇÃO. AF_08/2015</v>
          </cell>
          <cell r="C938" t="str">
            <v>H</v>
          </cell>
          <cell r="D938">
            <v>14.33</v>
          </cell>
        </row>
        <row r="939">
          <cell r="A939">
            <v>91633</v>
          </cell>
          <cell r="B939" t="str">
            <v>GUINDAUTO HIDRÁULICO, CAPACIDADE MÁXIMA DE CARGA 6500 KG, MOMENTO MÁXIMO DE CARGA 5,8 TM, ALCANCE MÁXIMO HORIZONTAL 7,60 M, INCLUSIVE CAMINHÃO TOCO PBT 9.700 KG, POTÊNCIA DE 160 CV - MATERIAIS NA OPERAÇÃO. AF_08/2015</v>
          </cell>
          <cell r="C939" t="str">
            <v>H</v>
          </cell>
          <cell r="D939">
            <v>74.62</v>
          </cell>
        </row>
        <row r="940">
          <cell r="A940">
            <v>91640</v>
          </cell>
          <cell r="B940" t="str">
            <v>CAMINHÃO DE TRANSPORTE DE MATERIAL ASFÁLTICO 30.000 L, COM CAVALO MECÂNICO DE CAPACIDADE MÁXIMA DE TRAÇÃO COMBINADO DE 66.000 KG, POTÊNCIA 360 CV, INCLUSIVE TANQUE DE ASFALTO COM SERPENTINA - DEPRECIAÇÃO. AF_08/2015</v>
          </cell>
          <cell r="C940" t="str">
            <v>H</v>
          </cell>
          <cell r="D940">
            <v>17.23</v>
          </cell>
        </row>
        <row r="941">
          <cell r="A941">
            <v>91641</v>
          </cell>
          <cell r="B941" t="str">
            <v>CAMINHÃO DE TRANSPORTE DE MATERIAL ASFÁLTICO 30.000 L, COM CAVALO MECÂNICO DE CAPACIDADE MÁXIMA DE TRAÇÃO COMBINADO DE 66.000 KG, POTÊNCIA 360 CV, INCLUSIVE TANQUE DE ASFALTO COM SERPENTINA - JUROS. AF_08/2015</v>
          </cell>
          <cell r="C941" t="str">
            <v>H</v>
          </cell>
          <cell r="D941">
            <v>6.88</v>
          </cell>
        </row>
        <row r="942">
          <cell r="A942">
            <v>91642</v>
          </cell>
          <cell r="B942" t="str">
            <v>CAMINHÃO DE TRANSPORTE DE MATERIAL ASFÁLTICO 30.000 L, COM CAVALO MECÂNICO DE CAPACIDADE MÁXIMA DE TRAÇÃO COMBINADO DE 66.000 KG, POTÊNCIA 360 CV, INCLUSIVE TANQUE DE ASFALTO COM SERPENTINA - IMPOSTOS E SEGUROS. AF_08/2015</v>
          </cell>
          <cell r="C942" t="str">
            <v>H</v>
          </cell>
          <cell r="D942">
            <v>1.39</v>
          </cell>
        </row>
        <row r="943">
          <cell r="A943">
            <v>91643</v>
          </cell>
          <cell r="B943" t="str">
            <v>CAMINHÃO DE TRANSPORTE DE MATERIAL ASFÁLTICO 30.000 L, COM CAVALO MECÂNICO DE CAPACIDADE MÁXIMA DE TRAÇÃO COMBINADO DE 66.000 KG, POTÊNCIA 360 CV, INCLUSIVE TANQUE DE ASFALTO COM SERPENTINA - MANUTENÇÃO. AF_08/2015</v>
          </cell>
          <cell r="C943" t="str">
            <v>H</v>
          </cell>
          <cell r="D943">
            <v>32.29</v>
          </cell>
        </row>
        <row r="944">
          <cell r="A944">
            <v>91644</v>
          </cell>
          <cell r="B944" t="str">
            <v>CAMINHÃO DE TRANSPORTE DE MATERIAL ASFÁLTICO 30.000 L, COM CAVALO MECÂNICO DE CAPACIDADE MÁXIMA DE TRAÇÃO COMBINADO DE 66.000 KG, POTÊNCIA 360 CV, INCLUSIVE TANQUE DE ASFALTO COM SERPENTINA - MATERIAIS NA OPERAÇÃO. AF_08/2015</v>
          </cell>
          <cell r="C944" t="str">
            <v>H</v>
          </cell>
          <cell r="D944">
            <v>167.86</v>
          </cell>
        </row>
        <row r="945">
          <cell r="A945">
            <v>91688</v>
          </cell>
          <cell r="B945" t="str">
            <v>SERRA CIRCULAR DE BANCADA COM MOTOR ELÉTRICO POTÊNCIA DE 5HP, COM COIFA PARA DISCO 10" - DEPRECIAÇÃO. AF_08/2015</v>
          </cell>
          <cell r="C945" t="str">
            <v>H</v>
          </cell>
          <cell r="D945">
            <v>0.06</v>
          </cell>
        </row>
        <row r="946">
          <cell r="A946">
            <v>91689</v>
          </cell>
          <cell r="B946" t="str">
            <v>SERRA CIRCULAR DE BANCADA COM MOTOR ELÉTRICO POTÊNCIA DE 5HP, COM COIFA PARA DISCO 10" - JUROS. AF_08/2015</v>
          </cell>
          <cell r="C946" t="str">
            <v>H</v>
          </cell>
          <cell r="D946">
            <v>0.01</v>
          </cell>
        </row>
        <row r="947">
          <cell r="A947">
            <v>91690</v>
          </cell>
          <cell r="B947" t="str">
            <v>SERRA CIRCULAR DE BANCADA COM MOTOR ELÉTRICO POTÊNCIA DE 5HP, COM COIFA PARA DISCO 10" - MANUTENÇÃO. AF_08/2015</v>
          </cell>
          <cell r="C947" t="str">
            <v>H</v>
          </cell>
          <cell r="D947">
            <v>0.04</v>
          </cell>
        </row>
        <row r="948">
          <cell r="A948">
            <v>91691</v>
          </cell>
          <cell r="B948" t="str">
            <v>SERRA CIRCULAR DE BANCADA COM MOTOR ELÉTRICO POTÊNCIA DE 5HP, COM COIFA PARA DISCO 10" - MATERIAIS NA OPERAÇÃO. AF_08/2015</v>
          </cell>
          <cell r="C948" t="str">
            <v>H</v>
          </cell>
          <cell r="D948">
            <v>1.93</v>
          </cell>
        </row>
        <row r="949">
          <cell r="A949">
            <v>92040</v>
          </cell>
          <cell r="B949" t="str">
            <v>DISTRIBUIDOR DE AGREGADOS REBOCAVEL, CAPACIDADE 1,9 M³, LARGURA DE TRABALHO 3,66 M - DEPRECIAÇÃO. AF_11/2015</v>
          </cell>
          <cell r="C949" t="str">
            <v>H</v>
          </cell>
          <cell r="D949">
            <v>4.13</v>
          </cell>
        </row>
        <row r="950">
          <cell r="A950">
            <v>92041</v>
          </cell>
          <cell r="B950" t="str">
            <v>DISTRIBUIDOR DE AGREGADOS REBOCAVEL, CAPACIDADE 1,9 M³, LARGURA DE TRABALHO 3,66 M - JUROS. AF_11/2015</v>
          </cell>
          <cell r="C950" t="str">
            <v>H</v>
          </cell>
          <cell r="D950">
            <v>0.82</v>
          </cell>
        </row>
        <row r="951">
          <cell r="A951">
            <v>92042</v>
          </cell>
          <cell r="B951" t="str">
            <v>DISTRIBUIDOR DE AGREGADOS REBOCAVEL, CAPACIDADE 1,9 M³, LARGURA DE TRABALHO 3,66 M - MANUTENÇÃO. AF_11/2015</v>
          </cell>
          <cell r="C951" t="str">
            <v>H</v>
          </cell>
          <cell r="D951">
            <v>3.44</v>
          </cell>
        </row>
        <row r="952">
          <cell r="A952">
            <v>92101</v>
          </cell>
          <cell r="B952" t="str">
            <v>CAMINHÃO PARA EQUIPAMENTO DE LIMPEZA A SUCÇÃO COM CAMINHÃO TRUCADO DE PESO BRUTO TOTAL 23000 KG, CARGA ÚTIL MÁXIMA 15935 KG, DISTÂNCIA ENTRE EIXOS 4,80 M, POTÊNCIA 230 CV, INCLUSIVE LIMPADORA A SUCÇÃO, TANQUE 12000 L - DEPRECIAÇÃO. AF_11/2015</v>
          </cell>
          <cell r="C952" t="str">
            <v>H</v>
          </cell>
          <cell r="D952">
            <v>12.14</v>
          </cell>
        </row>
        <row r="953">
          <cell r="A953">
            <v>92102</v>
          </cell>
          <cell r="B953" t="str">
            <v>CAMINHÃO PARA EQUIPAMENTO DE LIMPEZA A SUCÇÃO COM CAMINHÃO TRUCADO DE PESO BRUTO TOTAL 23000 KG, CARGA ÚTIL MÁXIMA 15935 KG, DISTÂNCIA ENTRE EIXOS 4,80 M, POTÊNCIA 230 CV, INCLUSIVE LIMPADORA A SUCÇÃO, TANQUE 12000 L - JUROS. AF_11/2015</v>
          </cell>
          <cell r="C953" t="str">
            <v>H</v>
          </cell>
          <cell r="D953">
            <v>4.84</v>
          </cell>
        </row>
        <row r="954">
          <cell r="A954">
            <v>92103</v>
          </cell>
          <cell r="B954" t="str">
            <v>CAMINHÃO PARA EQUIPAMENTO DE LIMPEZA A SUCÇÃO COM CAMINHÃO TRUCADO DE PESO BRUTO TOTAL 23000 KG, CARGA ÚTIL MÁXIMA 15935 KG, DISTÂNCIA ENTRE EIXOS 4,80 M, POTÊNCIA 230 CV, INCLUSIVE LIMPADORA A SUCÇÃO, TANQUE 12000 L - IMPOSTOS E SEGUROS. AF_11/2015</v>
          </cell>
          <cell r="C954" t="str">
            <v>H</v>
          </cell>
          <cell r="D954">
            <v>0.98</v>
          </cell>
        </row>
        <row r="955">
          <cell r="A955">
            <v>92104</v>
          </cell>
          <cell r="B955" t="str">
            <v>CAMINHÃO PARA EQUIPAMENTO DE LIMPEZA A SUCÇÃO COM CAMINHÃO TRUCADO DE PESO BRUTO TOTAL 23000 KG, CARGA ÚTIL MÁXIMA 15935 KG, DISTÂNCIA ENTRE EIXOS 4,80 M, POTÊNCIA 230 CV, INCLUSIVE LIMPADORA A SUCÇÃO, TANQUE 12000 L - MANUTENÇÃO. AF_11/2015</v>
          </cell>
          <cell r="C955" t="str">
            <v>H</v>
          </cell>
          <cell r="D955">
            <v>22.77</v>
          </cell>
        </row>
        <row r="956">
          <cell r="A956">
            <v>92105</v>
          </cell>
          <cell r="B956" t="str">
            <v>CAMINHÃO PARA EQUIPAMENTO DE LIMPEZA A SUCÇÃO COM CAMINHÃO TRUCADO DE PESO BRUTO TOTAL 23000 KG, CARGA ÚTIL MÁX. 15935 KG, DISTÂNCIA ENTRE EIXOS 4,80 M, POTÊNCIA 230 CV, INCLUSIVE LIMPADORA A SUCÇÃO, TANQUE 12000 L - MATERIAIS NA OPERAÇÃO. AF_11/2015</v>
          </cell>
          <cell r="C956" t="str">
            <v>H</v>
          </cell>
          <cell r="D956">
            <v>107.25</v>
          </cell>
        </row>
        <row r="957">
          <cell r="A957">
            <v>92108</v>
          </cell>
          <cell r="B957" t="str">
            <v>PENEIRA ROTATIVA COM MOTOR ELÉTRICO TRIFÁSICO DE 2 CV, CILINDRO DE 1 M X 0,60 M, COM FUROS DE 3,17 MM - DEPRECIAÇÃO. AF_11/2015</v>
          </cell>
          <cell r="C957" t="str">
            <v>H</v>
          </cell>
          <cell r="D957">
            <v>0.77</v>
          </cell>
        </row>
        <row r="958">
          <cell r="A958">
            <v>92109</v>
          </cell>
          <cell r="B958" t="str">
            <v>PENEIRA ROTATIVA COM MOTOR ELÉTRICO TRIFÁSICO DE 2 CV, CILINDRO DE 1 M X 0,60 M, COM FUROS DE 3,17 MM - JUROS. AF_11/2015</v>
          </cell>
          <cell r="C958" t="str">
            <v>H</v>
          </cell>
          <cell r="D958">
            <v>0.17</v>
          </cell>
        </row>
        <row r="959">
          <cell r="A959">
            <v>92110</v>
          </cell>
          <cell r="B959" t="str">
            <v>PENEIRA ROTATIVA COM MOTOR ELÉTRICO TRIFÁSICO DE 2 CV, CILINDRO DE 1 M X 0,60 M, COM FUROS DE 3,17 MM - MANUTENÇÃO. AF_11/2015</v>
          </cell>
          <cell r="C959" t="str">
            <v>H</v>
          </cell>
          <cell r="D959">
            <v>0.6</v>
          </cell>
        </row>
        <row r="960">
          <cell r="A960">
            <v>92111</v>
          </cell>
          <cell r="B960" t="str">
            <v>PENEIRA ROTATIVA COM MOTOR ELÉTRICO TRIFÁSICO DE 2 CV, CILINDRO DE 1 M X 0,60 M, COM FUROS DE 3,17 MM - MATERIAIS NA OPERAÇÃO. AF_11/2015</v>
          </cell>
          <cell r="C960" t="str">
            <v>H</v>
          </cell>
          <cell r="D960">
            <v>0.76</v>
          </cell>
        </row>
        <row r="961">
          <cell r="A961">
            <v>92114</v>
          </cell>
          <cell r="B961" t="str">
            <v>DOSADOR DE AREIA, CAPACIDADE DE 26 LITROS - DEPRECIAÇÃO. AF_11/2015</v>
          </cell>
          <cell r="C961" t="str">
            <v>H</v>
          </cell>
          <cell r="D961">
            <v>0.08</v>
          </cell>
        </row>
        <row r="962">
          <cell r="A962">
            <v>92115</v>
          </cell>
          <cell r="B962" t="str">
            <v>DOSADOR DE AREIA, CAPACIDADE DE 26 LITROS - JUROS. AF_11/2015</v>
          </cell>
          <cell r="C962" t="str">
            <v>H</v>
          </cell>
          <cell r="D962">
            <v>0.01</v>
          </cell>
        </row>
        <row r="963">
          <cell r="A963">
            <v>92116</v>
          </cell>
          <cell r="B963" t="str">
            <v>DOSADOR DE AREIA, CAPACIDADE DE 26 LITROS - MANUTENÇÃO. AF_11/2015</v>
          </cell>
          <cell r="C963" t="str">
            <v>H</v>
          </cell>
          <cell r="D963">
            <v>0.1</v>
          </cell>
        </row>
        <row r="964">
          <cell r="A964">
            <v>92133</v>
          </cell>
          <cell r="B964" t="str">
            <v>CAMINHONETE COM MOTOR A DIESEL, POTÊNCIA 180 CV, CABINE DUPLA, 4X4 - DEPRECIAÇÃO. AF_11/2015</v>
          </cell>
          <cell r="C964" t="str">
            <v>H</v>
          </cell>
          <cell r="D964">
            <v>6.29</v>
          </cell>
        </row>
        <row r="965">
          <cell r="A965">
            <v>92134</v>
          </cell>
          <cell r="B965" t="str">
            <v>CAMINHONETE COM MOTOR A DIESEL, POTÊNCIA 180 CV, CABINE DUPLA, 4X4 - JUROS. AF_11/2015</v>
          </cell>
          <cell r="C965" t="str">
            <v>H</v>
          </cell>
          <cell r="D965">
            <v>1.88</v>
          </cell>
        </row>
        <row r="966">
          <cell r="A966">
            <v>92135</v>
          </cell>
          <cell r="B966" t="str">
            <v>CAMINHONETE COM MOTOR A DIESEL, POTÊNCIA 180 CV, CABINE DUPLA, 4X4 - IMPOSTOS E SEGUROS. AF_11/2015</v>
          </cell>
          <cell r="C966" t="str">
            <v>H</v>
          </cell>
          <cell r="D966">
            <v>0.39</v>
          </cell>
        </row>
        <row r="967">
          <cell r="A967">
            <v>92136</v>
          </cell>
          <cell r="B967" t="str">
            <v>CAMINHONETE COM MOTOR A DIESEL, POTÊNCIA 180 CV, CABINE DUPLA, 4X4 - MANUTENÇÃO. AF_11/2015</v>
          </cell>
          <cell r="C967" t="str">
            <v>H</v>
          </cell>
          <cell r="D967">
            <v>7.87</v>
          </cell>
        </row>
        <row r="968">
          <cell r="A968">
            <v>92137</v>
          </cell>
          <cell r="B968" t="str">
            <v>CAMINHONETE COM MOTOR A DIESEL, POTÊNCIA 180 CV, CABINE DUPLA, 4X4 - MATERIAIS NA OPERAÇÃO. AF_11/2015</v>
          </cell>
          <cell r="C968" t="str">
            <v>H</v>
          </cell>
          <cell r="D968">
            <v>83.95</v>
          </cell>
        </row>
        <row r="969">
          <cell r="A969">
            <v>92140</v>
          </cell>
          <cell r="B969" t="str">
            <v>CAMINHONETE CABINE SIMPLES COM MOTOR 1.6 FLEX, CÂMBIO MANUAL, POTÊNCIA 101/104 CV, 2 PORTAS - DEPRECIAÇÃO. AF_11/2015</v>
          </cell>
          <cell r="C969" t="str">
            <v>H</v>
          </cell>
          <cell r="D969">
            <v>1.92</v>
          </cell>
        </row>
        <row r="970">
          <cell r="A970">
            <v>92141</v>
          </cell>
          <cell r="B970" t="str">
            <v>CAMINHONETE CABINE SIMPLES COM MOTOR 1.6 FLEX, CÂMBIO MANUAL, POTÊNCIA 101/104 CV, 2 PORTAS - JUROS. AF_11/2015</v>
          </cell>
          <cell r="C970" t="str">
            <v>H</v>
          </cell>
          <cell r="D970">
            <v>0.56999999999999995</v>
          </cell>
        </row>
        <row r="971">
          <cell r="A971">
            <v>92142</v>
          </cell>
          <cell r="B971" t="str">
            <v>CAMINHONETE CABINE SIMPLES COM MOTOR 1.6 FLEX, CÂMBIO MANUAL, POTÊNCIA 101/104 CV, 2 PORTAS - IMPOSTOS E SEGUROS. AF_11/2015</v>
          </cell>
          <cell r="C971" t="str">
            <v>H</v>
          </cell>
          <cell r="D971">
            <v>0.12</v>
          </cell>
        </row>
        <row r="972">
          <cell r="A972">
            <v>92143</v>
          </cell>
          <cell r="B972" t="str">
            <v>CAMINHONETE CABINE SIMPLES COM MOTOR 1.6 FLEX, CÂMBIO MANUAL, POTÊNCIA 101/104 CV, 2 PORTAS - MANUTENÇÃO. AF_11/2015</v>
          </cell>
          <cell r="C972" t="str">
            <v>H</v>
          </cell>
          <cell r="D972">
            <v>2.4</v>
          </cell>
        </row>
        <row r="973">
          <cell r="A973">
            <v>92144</v>
          </cell>
          <cell r="B973" t="str">
            <v>CAMINHONETE CABINE SIMPLES COM MOTOR 1.6 FLEX, CÂMBIO MANUAL, POTÊNCIA 101/104 CV, 2 PORTAS - MATERIAIS NA OPERAÇÃO. AF_11/2015</v>
          </cell>
          <cell r="C973" t="str">
            <v>H</v>
          </cell>
          <cell r="D973">
            <v>71.52</v>
          </cell>
        </row>
        <row r="974">
          <cell r="A974">
            <v>92237</v>
          </cell>
          <cell r="B974" t="str">
            <v>CAMINHÃO DE TRANSPORTE DE MATERIAL ASFÁLTICO 20.000 L, COM CAVALO MECÂNICO DE CAPACIDADE MÁXIMA DE TRAÇÃO COMBINADO DE 45.000 KG, POTÊNCIA 330 CV, INCLUSIVE TANQUE DE ASFALTO COM MAÇARICO - DEPRECIAÇÃO. AF_12/2015</v>
          </cell>
          <cell r="C974" t="str">
            <v>H</v>
          </cell>
          <cell r="D974">
            <v>12.63</v>
          </cell>
        </row>
        <row r="975">
          <cell r="A975">
            <v>92238</v>
          </cell>
          <cell r="B975" t="str">
            <v>CAMINHÃO DE TRANSPORTE DE MATERIAL ASFÁLTICO 20.000 L, COM CAVALO MECÂNICO DE CAPACIDADE MÁXIMA DE TRAÇÃO COMBINADO DE 45.000 KG, POTÊNCIA 330 CV, INCLUSIVE TANQUE DE ASFALTO COM MAÇARICO - JUROS. AF_12/2015</v>
          </cell>
          <cell r="C975" t="str">
            <v>H</v>
          </cell>
          <cell r="D975">
            <v>5.04</v>
          </cell>
        </row>
        <row r="976">
          <cell r="A976">
            <v>92239</v>
          </cell>
          <cell r="B976" t="str">
            <v>CAMINHÃO DE TRANSPORTE DE MATERIAL ASFÁLTICO 20.000 L, COM CAVALO MECÂNICO DE CAPACIDADE MÁXIMA DE TRAÇÃO COMBINADO DE 45.000 KG, POTÊNCIA 330 CV, INCLUSIVE TANQUE DE ASFALTO COM MAÇARICO - IMPOSTOS E SEGUROS. AF_12/2015</v>
          </cell>
          <cell r="C976" t="str">
            <v>H</v>
          </cell>
          <cell r="D976">
            <v>1.02</v>
          </cell>
        </row>
        <row r="977">
          <cell r="A977">
            <v>92240</v>
          </cell>
          <cell r="B977" t="str">
            <v>CAMINHÃO DE TRANSPORTE DE MATERIAL ASFÁLTICO 20.000 L, COM CAVALO MECÂNICO DE CAPACIDADE MÁXIMA DE TRAÇÃO COMBINADO DE 45.000 KG, POTÊNCIA 330 CV, INCLUSIVE TANQUE DE ASFALTO COM MAÇARICO - MANUTENÇÃO. AF_12/2015</v>
          </cell>
          <cell r="C977" t="str">
            <v>H</v>
          </cell>
          <cell r="D977">
            <v>23.7</v>
          </cell>
        </row>
        <row r="978">
          <cell r="A978">
            <v>92241</v>
          </cell>
          <cell r="B978" t="str">
            <v>CAMINHÃO DE TRANSPORTE DE MATERIAL ASFÁLTICO 20.000 L, COM CAVALO MECÂNICO DE CAPACIDADE MÁXIMA DE TRAÇÃO COMBINADO DE 45.000 KG, POTÊNCIA 330 CV, INCLUSIVE TANQUE DE ASFALTO COM MAÇARICO - MATERIAIS NA OPERAÇÃO. AF_12/2015</v>
          </cell>
          <cell r="C978" t="str">
            <v>H</v>
          </cell>
          <cell r="D978">
            <v>153.88999999999999</v>
          </cell>
        </row>
        <row r="979">
          <cell r="A979">
            <v>92712</v>
          </cell>
          <cell r="B979" t="str">
            <v>APARELHO PARA CORTE E SOLDA OXI-ACETILENO SOBRE RODAS, INCLUSIVE CILINDROS E MAÇARICOS - DEPRECIAÇÃO. AF_12/2015</v>
          </cell>
          <cell r="C979" t="str">
            <v>H</v>
          </cell>
          <cell r="D979">
            <v>0.14000000000000001</v>
          </cell>
        </row>
        <row r="980">
          <cell r="A980">
            <v>92713</v>
          </cell>
          <cell r="B980" t="str">
            <v>APARELHO PARA CORTE E SOLDA OXI-ACETILENO SOBRE RODAS, INCLUSIVE CILINDROS E MAÇARICOS - JUROS. AF_12/2015</v>
          </cell>
          <cell r="C980" t="str">
            <v>H</v>
          </cell>
          <cell r="D980">
            <v>0.03</v>
          </cell>
        </row>
        <row r="981">
          <cell r="A981">
            <v>92714</v>
          </cell>
          <cell r="B981" t="str">
            <v>APARELHO PARA CORTE E SOLDA OXI-ACETILENO SOBRE RODAS, INCLUSIVE CILINDROS E MAÇARICOS - MANUTENÇÃO. AF_12/2015</v>
          </cell>
          <cell r="C981" t="str">
            <v>H</v>
          </cell>
          <cell r="D981">
            <v>0.18</v>
          </cell>
        </row>
        <row r="982">
          <cell r="A982">
            <v>92715</v>
          </cell>
          <cell r="B982" t="str">
            <v>APARELHO PARA CORTE E SOLDA OXI-ACETILENO SOBRE RODAS, INCLUSIVE CILINDROS E MAÇARICOS - MATERIAIS NA OPERAÇÃO. AF_12/2015</v>
          </cell>
          <cell r="C982" t="str">
            <v>H</v>
          </cell>
          <cell r="D982">
            <v>14.45</v>
          </cell>
        </row>
        <row r="983">
          <cell r="A983">
            <v>92956</v>
          </cell>
          <cell r="B983" t="str">
            <v>MÁQUINA EXTRUSORA DE CONCRETO PARA GUIAS E SARJETAS, MOTOR A DIESEL, POTÊNCIA 14 CV - DEPRECIAÇÃO. AF_12/2015</v>
          </cell>
          <cell r="C983" t="str">
            <v>H</v>
          </cell>
          <cell r="D983">
            <v>5.01</v>
          </cell>
        </row>
        <row r="984">
          <cell r="A984">
            <v>92957</v>
          </cell>
          <cell r="B984" t="str">
            <v>MÁQUINA EXTRUSORA DE CONCRETO PARA GUIAS E SARJETAS, MOTOR A DIESEL, POTÊNCIA 14 CV - JUROS. AF_12/2015</v>
          </cell>
          <cell r="C984" t="str">
            <v>H</v>
          </cell>
          <cell r="D984">
            <v>1.1200000000000001</v>
          </cell>
        </row>
        <row r="985">
          <cell r="A985">
            <v>92958</v>
          </cell>
          <cell r="B985" t="str">
            <v>MÁQUINA EXTRUSORA DE CONCRETO PARA GUIAS E SARJETAS, MOTOR A DIESEL, POTÊNCIA 14 CV - MANUTENÇÃO. AF_12/2015</v>
          </cell>
          <cell r="C985" t="str">
            <v>H</v>
          </cell>
          <cell r="D985">
            <v>5.48</v>
          </cell>
        </row>
        <row r="986">
          <cell r="A986">
            <v>92959</v>
          </cell>
          <cell r="B986" t="str">
            <v>MÁQUINA EXTRUSORA DE CONCRETO PARA GUIAS E SARJETAS, MOTOR A DIESEL, POTÊNCIA 14 CV - MATERIAIS NA OPERAÇÃO. AF_12/2015</v>
          </cell>
          <cell r="C986" t="str">
            <v>H</v>
          </cell>
          <cell r="D986">
            <v>6.51</v>
          </cell>
        </row>
        <row r="987">
          <cell r="A987">
            <v>92963</v>
          </cell>
          <cell r="B987" t="str">
            <v>MARTELO PERFURADOR PNEUMÁTICO MANUAL, HASTE 25 X 75 MM, 21 KG - DEPRECIAÇÃO. AF_12/2015</v>
          </cell>
          <cell r="C987" t="str">
            <v>H</v>
          </cell>
          <cell r="D987">
            <v>0.87</v>
          </cell>
        </row>
        <row r="988">
          <cell r="A988">
            <v>92964</v>
          </cell>
          <cell r="B988" t="str">
            <v>MARTELO PERFURADOR PNEUMÁTICO MANUAL, HASTE 25 X 75 MM, 21 KG - JUROS. AF_12/2015</v>
          </cell>
          <cell r="C988" t="str">
            <v>H</v>
          </cell>
          <cell r="D988">
            <v>0.19</v>
          </cell>
        </row>
        <row r="989">
          <cell r="A989">
            <v>92965</v>
          </cell>
          <cell r="B989" t="str">
            <v>MARTELO PERFURADOR PNEUMÁTICO MANUAL, HASTE 25 X 75 MM, 21 KG - MANUTENÇÃO. AF_12/2015</v>
          </cell>
          <cell r="C989" t="str">
            <v>H</v>
          </cell>
          <cell r="D989">
            <v>1.0900000000000001</v>
          </cell>
        </row>
        <row r="990">
          <cell r="A990">
            <v>93220</v>
          </cell>
          <cell r="B990" t="str">
            <v>PERFURATRIZ COM TORRE METÁLICA PARA EXECUÇÃO DE ESTACA HÉLICE CONTÍNUA, PROFUNDIDADE MÁXIMA DE 32 M, DIÂMETRO MÁXIMO DE 1000 MM, POTÊNCIA INSTALADA DE 350 HP, MESA ROTATIVA COM TORQUE MÁXIMO DE 263 KNM - DEPRECIAÇÃO. AF_01/2016</v>
          </cell>
          <cell r="C990" t="str">
            <v>H</v>
          </cell>
          <cell r="D990">
            <v>165.47</v>
          </cell>
        </row>
        <row r="991">
          <cell r="A991">
            <v>93221</v>
          </cell>
          <cell r="B991" t="str">
            <v>PERFURATRIZ COM TORRE METÁLICA PARA EXECUÇÃO DE ESTACA HÉLICE CONTÍNUA, PROFUNDIDADE MÁXIMA DE 32 M, DIÂMETRO MÁXIMO DE 1000 MM, POTÊNCIA INSTALADA DE 350 HP, MESA ROTATIVA COM TORQUE MÁXIMO DE 263 KNM - JUROS. AF_01/2016</v>
          </cell>
          <cell r="C991" t="str">
            <v>H</v>
          </cell>
          <cell r="D991">
            <v>43.46</v>
          </cell>
        </row>
        <row r="992">
          <cell r="A992">
            <v>93222</v>
          </cell>
          <cell r="B992" t="str">
            <v>PERFURATRIZ COM TORRE METÁLICA PARA EXECUÇÃO DE ESTACA HÉLICE CONTÍNUA, PROFUNDIDADE MÁXIMA DE 32 M, DIÂMETRO MÁXIMO DE 1000 MM, POTÊNCIA INSTALADA DE 350 HP, MESA ROTATIVA COM TORQUE MÁXIMO DE 263 KNM - MANUTENÇÃO. AF_01/2016</v>
          </cell>
          <cell r="C992" t="str">
            <v>H</v>
          </cell>
          <cell r="D992">
            <v>207.08</v>
          </cell>
        </row>
        <row r="993">
          <cell r="A993">
            <v>93223</v>
          </cell>
          <cell r="B993" t="str">
            <v>PERFURATRIZ COM TORRE METÁLICA PARA EXECUÇÃO DE ESTACA HÉLICE CONTÍNUA, PROFUNDIDADE MÁXIMA DE 32 M, DIÂMETRO MÁXIMO DE 1000 MM, POTÊNCIA INSTALADA DE 350 HP, MESA ROTATIVA COM TORQUE MÁXIMO DE 263 KNM  MATERIAIS NA OPERAÇÃO. AF_01/2016</v>
          </cell>
          <cell r="C993" t="str">
            <v>H</v>
          </cell>
          <cell r="D993">
            <v>165.44</v>
          </cell>
        </row>
        <row r="994">
          <cell r="A994">
            <v>93229</v>
          </cell>
          <cell r="B994" t="str">
            <v>BETONEIRA CAPACIDADE NOMINAL 400 L, CAPACIDADE DE MISTURA 310 L, MOTOR A GASOLINA POTÊNCIA 5,5 HP, SEM CARREGADOR - DEPRECIAÇÃO. AF_02/2016</v>
          </cell>
          <cell r="C994" t="str">
            <v>H</v>
          </cell>
          <cell r="D994">
            <v>0.33</v>
          </cell>
        </row>
        <row r="995">
          <cell r="A995">
            <v>93230</v>
          </cell>
          <cell r="B995" t="str">
            <v>BETONEIRA CAPACIDADE NOMINAL 400 L, CAPACIDADE DE MISTURA 310 L, MOTOR A GASOLINA POTÊNCIA 5,5 HP, SEM CARREGADOR - JUROS. AF_02/2016</v>
          </cell>
          <cell r="C995" t="str">
            <v>H</v>
          </cell>
          <cell r="D995">
            <v>7.0000000000000007E-2</v>
          </cell>
        </row>
        <row r="996">
          <cell r="A996">
            <v>93231</v>
          </cell>
          <cell r="B996" t="str">
            <v>BETONEIRA CAPACIDADE NOMINAL 400 L, CAPACIDADE DE MISTURA 310 L, MOTOR A GASOLINA POTÊNCIA 5,5 HP, SEM CARREGADOR - MANUTENÇÃO. AF_02/2016</v>
          </cell>
          <cell r="C996" t="str">
            <v>H</v>
          </cell>
          <cell r="D996">
            <v>0.31</v>
          </cell>
        </row>
        <row r="997">
          <cell r="A997">
            <v>93232</v>
          </cell>
          <cell r="B997" t="str">
            <v>BETONEIRA CAPACIDADE NOMINAL 400 L, CAPACIDADE DE MISTURA 310 L, MOTOR A GASOLINA POTÊNCIA 5,5 HP, SEM CARREGADOR - MATERIAIS NA OPERAÇÃO. AF_02/2016</v>
          </cell>
          <cell r="C997" t="str">
            <v>H</v>
          </cell>
          <cell r="D997">
            <v>3.94</v>
          </cell>
        </row>
        <row r="998">
          <cell r="A998">
            <v>93235</v>
          </cell>
          <cell r="B998" t="str">
            <v>GRUPO GERADOR ESTACIONÁRIO, MOTOR DIESEL POTÊNCIA 170 KVA - JUROS. AF_02/2016</v>
          </cell>
          <cell r="C998" t="str">
            <v>H</v>
          </cell>
          <cell r="D998">
            <v>1.41</v>
          </cell>
        </row>
        <row r="999">
          <cell r="A999">
            <v>93238</v>
          </cell>
          <cell r="B999" t="str">
            <v>ROLO COMPACTADOR VIBRATÓRIO REBOCÁVEL, CILINDRO DE AÇO LISO, POTÊNCIA DE TRAÇÃO DE 65 CV, PESO 4,7 T, IMPACTO DINÂMICO 18,3 T, LARGURA DE TRABALHO 1,67 M - JUROS. AF_02/2016</v>
          </cell>
          <cell r="C999" t="str">
            <v>H</v>
          </cell>
          <cell r="D999">
            <v>1.23</v>
          </cell>
        </row>
        <row r="1000">
          <cell r="A1000">
            <v>93239</v>
          </cell>
          <cell r="B1000" t="str">
            <v>ROLO COMPACTADOR VIBRATÓRIO PÉ DE CARNEIRO, OPERADO POR CONTROLE REMOTO, POTÊNCIA 12,5 KW, PESO OPERACIONAL 1,675 T, LARGURA DE TRABALHO 0,85 M - JUROS. AF_02/2016</v>
          </cell>
          <cell r="C1000" t="str">
            <v>H</v>
          </cell>
          <cell r="D1000">
            <v>5.56</v>
          </cell>
        </row>
        <row r="1001">
          <cell r="A1001">
            <v>93240</v>
          </cell>
          <cell r="B1001" t="str">
            <v>ROLO COMPACTADOR VIBRATÓRIO PÉ DE CARNEIRO, OPERADO POR CONTROLE REMOTO, POTÊNCIA 12,5 KW, PESO OPERACIONAL 1,675 T, LARGURA DE TRABALHO 0,85 M - MATERIAIS NA OPERAÇÃO. AF_02/2016</v>
          </cell>
          <cell r="C1001" t="str">
            <v>H</v>
          </cell>
          <cell r="D1001">
            <v>7.92</v>
          </cell>
        </row>
        <row r="1002">
          <cell r="A1002">
            <v>93267</v>
          </cell>
          <cell r="B1002" t="str">
            <v>GRUA ASCENCIONAL, LANÇA DE 30 M, CAPACIDADE DE 1,0 T A 30 M, ALTURA ATÉ 39 M  DEPRECIAÇÃO. AF_03/2016</v>
          </cell>
          <cell r="C1002" t="str">
            <v>H</v>
          </cell>
          <cell r="D1002">
            <v>23.08</v>
          </cell>
        </row>
        <row r="1003">
          <cell r="A1003">
            <v>93269</v>
          </cell>
          <cell r="B1003" t="str">
            <v>GRUA ASCENCIONAL, LANÇA DE 30 M, CAPACIDADE DE 1,0 T A 30 M, ALTURA ATÉ 39 M   JUROS. AF_03/2016</v>
          </cell>
          <cell r="C1003" t="str">
            <v>H</v>
          </cell>
          <cell r="D1003">
            <v>5.19</v>
          </cell>
        </row>
        <row r="1004">
          <cell r="A1004">
            <v>93270</v>
          </cell>
          <cell r="B1004" t="str">
            <v>GRUA ASCENCIONAL, LANÇA DE 30 M, CAPACIDADE DE 1,0 T A 30 M, ALTURA ATÉ 39 M   MANUTENÇÃO. AF_03/2016</v>
          </cell>
          <cell r="C1004" t="str">
            <v>H</v>
          </cell>
          <cell r="D1004">
            <v>25.25</v>
          </cell>
        </row>
        <row r="1005">
          <cell r="A1005">
            <v>93271</v>
          </cell>
          <cell r="B1005" t="str">
            <v>GRUA ASCENCIONAL, LANÇA DE 30 M, CAPACIDADE DE 1,0 T A 30 M, ALTURA ATÉ 39 M   MATERIAIS NA OPERAÇÃO. AF_03/2016</v>
          </cell>
          <cell r="C1005" t="str">
            <v>H</v>
          </cell>
          <cell r="D1005">
            <v>5.7</v>
          </cell>
        </row>
        <row r="1006">
          <cell r="A1006">
            <v>93277</v>
          </cell>
          <cell r="B1006" t="str">
            <v>GUINCHO ELÉTRICO DE COLUNA, CAPACIDADE 400 KG, COM MOTO FREIO, MOTOR TRIFÁSICO DE 1,25 CV - DEPRECIAÇÃO. AF_03/2016</v>
          </cell>
          <cell r="C1006" t="str">
            <v>H</v>
          </cell>
          <cell r="D1006">
            <v>0.27</v>
          </cell>
        </row>
        <row r="1007">
          <cell r="A1007">
            <v>93278</v>
          </cell>
          <cell r="B1007" t="str">
            <v>GUINCHO ELÉTRICO DE COLUNA, CAPACIDADE 400 KG, COM MOTO FREIO, MOTOR TRIFÁSICO DE 1,25 CV - JUROS. AF_03/2016</v>
          </cell>
          <cell r="C1007" t="str">
            <v>H</v>
          </cell>
          <cell r="D1007">
            <v>0.06</v>
          </cell>
        </row>
        <row r="1008">
          <cell r="A1008">
            <v>93279</v>
          </cell>
          <cell r="B1008" t="str">
            <v>GUINCHO ELÉTRICO DE COLUNA, CAPACIDADE 400 KG, COM MOTO FREIO, MOTOR TRIFÁSICO DE 1,25 CV - MANUTENÇÃO. AF_03/2016</v>
          </cell>
          <cell r="C1008" t="str">
            <v>H</v>
          </cell>
          <cell r="D1008">
            <v>0.25</v>
          </cell>
        </row>
        <row r="1009">
          <cell r="A1009">
            <v>93280</v>
          </cell>
          <cell r="B1009" t="str">
            <v>GUINCHO ELÉTRICO DE COLUNA, CAPACIDADE 400 KG, COM MOTO FREIO, MOTOR TRIFÁSICO DE 1,25 CV - MATERIAIS NA OPERAÇÃO. AF_03/2016</v>
          </cell>
          <cell r="C1009" t="str">
            <v>H</v>
          </cell>
          <cell r="D1009">
            <v>0.47</v>
          </cell>
        </row>
        <row r="1010">
          <cell r="A1010">
            <v>93283</v>
          </cell>
          <cell r="B1010" t="str">
            <v>GUINDASTE HIDRÁULICO AUTOPROPELIDO, COM LANÇA TELESCÓPICA 40 M, CAPACIDADE MÁXIMA 60 T, POTÊNCIA 260 KW - DEPRECIAÇÃO. AF_03/2016</v>
          </cell>
          <cell r="C1010" t="str">
            <v>H</v>
          </cell>
          <cell r="D1010">
            <v>48.52</v>
          </cell>
        </row>
        <row r="1011">
          <cell r="A1011">
            <v>93284</v>
          </cell>
          <cell r="B1011" t="str">
            <v>GUINDASTE HIDRÁULICO AUTOPROPELIDO, COM LANÇA TELESCÓPICA 40 M, CAPACIDADE MÁXIMA 60 T, POTÊNCIA 260 KW - JUROS. AF_03/2016</v>
          </cell>
          <cell r="C1011" t="str">
            <v>H</v>
          </cell>
          <cell r="D1011">
            <v>16.61</v>
          </cell>
        </row>
        <row r="1012">
          <cell r="A1012">
            <v>93285</v>
          </cell>
          <cell r="B1012" t="str">
            <v>GUINDASTE HIDRÁULICO AUTOPROPELIDO, COM LANÇA TELESCÓPICA 40 M, CAPACIDADE MÁXIMA 60 T, POTÊNCIA 260 KW - MANUTENÇÃO. AF_03/2016</v>
          </cell>
          <cell r="C1012" t="str">
            <v>H</v>
          </cell>
          <cell r="D1012">
            <v>77.989999999999995</v>
          </cell>
        </row>
        <row r="1013">
          <cell r="A1013">
            <v>93286</v>
          </cell>
          <cell r="B1013" t="str">
            <v>GUINDASTE HIDRÁULICO AUTOPROPELIDO, COM LANÇA TELESCÓPICA 40 M, CAPACIDADE MÁXIMA 60 T, POTÊNCIA 260 KW - MATERIAIS NA OPERAÇÃO. AF_03/2016</v>
          </cell>
          <cell r="C1013" t="str">
            <v>H</v>
          </cell>
          <cell r="D1013">
            <v>134.81</v>
          </cell>
        </row>
        <row r="1014">
          <cell r="A1014">
            <v>93296</v>
          </cell>
          <cell r="B1014" t="str">
            <v>GUINDASTE HIDRÁULICO AUTOPROPELIDO, COM LANÇA TELESCÓPICA 40 M, CAPACIDADE MÁXIMA 60 T, POTÊNCIA 260 KW - IMPOSTOS E SEGUROS. AF_03/2016</v>
          </cell>
          <cell r="C1014" t="str">
            <v>H</v>
          </cell>
          <cell r="D1014">
            <v>3.39</v>
          </cell>
        </row>
        <row r="1015">
          <cell r="A1015">
            <v>93397</v>
          </cell>
          <cell r="B1015" t="str">
            <v>GUINDAUTO HIDRÁULICO, CAPACIDADE MÁXIMA DE CARGA 3300 KG, MOMENTO MÁXIMO DE CARGA 5,8 TM, ALCANCE MÁXIMO HORIZONTAL 7,60 M, INCLUSIVE CAMINHÃO TOCO PBT 16.000 KG, POTÊNCIA DE 189 CV - DEPRECIAÇÃO. AF_03/2016</v>
          </cell>
          <cell r="C1015" t="str">
            <v>H</v>
          </cell>
          <cell r="D1015">
            <v>7.64</v>
          </cell>
        </row>
        <row r="1016">
          <cell r="A1016">
            <v>93398</v>
          </cell>
          <cell r="B1016" t="str">
            <v>GUINDAUTO HIDRÁULICO, CAPACIDADE MÁXIMA DE CARGA 3300 KG, MOMENTO MÁXIMO DE CARGA 5,8 TM, ALCANCE MÁXIMO HORIZONTAL 7,60 M, INCLUSIVE CAMINHÃO TOCO PBT 16.000 KG, POTÊNCIA DE 189 CV - JUROS. AF_03/2016</v>
          </cell>
          <cell r="C1016" t="str">
            <v>H</v>
          </cell>
          <cell r="D1016">
            <v>3.05</v>
          </cell>
        </row>
        <row r="1017">
          <cell r="A1017">
            <v>93399</v>
          </cell>
          <cell r="B1017" t="str">
            <v>GUINDAUTO HIDRÁULICO, CAPACIDADE MÁXIMA DE CARGA 3300 KG, MOMENTO MÁXIMO DE CARGA 5,8 TM, ALCANCE MÁXIMO HORIZONTAL 7,60 M, INCLUSIVE CAMINHÃO TOCO PBT 16.000 KG, POTÊNCIA DE 189 CV  IMPOSTOS E SEGUROS. AF_03/2016</v>
          </cell>
          <cell r="C1017" t="str">
            <v>H</v>
          </cell>
          <cell r="D1017">
            <v>0.61</v>
          </cell>
        </row>
        <row r="1018">
          <cell r="A1018">
            <v>93400</v>
          </cell>
          <cell r="B1018" t="str">
            <v>GUINDAUTO HIDRÁULICO, CAPACIDADE MÁXIMA DE CARGA 3300 KG, MOMENTO MÁXIMO DE CARGA 5,8 TM, ALCANCE MÁXIMO HORIZONTAL 7,60 M, INCLUSIVE CAMINHÃO TOCO PBT 16.000 KG, POTÊNCIA DE 189 CV - MANUTENÇÃO. AF_03/2016</v>
          </cell>
          <cell r="C1018" t="str">
            <v>H</v>
          </cell>
          <cell r="D1018">
            <v>14.33</v>
          </cell>
        </row>
        <row r="1019">
          <cell r="A1019">
            <v>93401</v>
          </cell>
          <cell r="B1019" t="str">
            <v>GUINDAUTO HIDRÁULICO, CAPACIDADE MÁXIMA DE CARGA 3300 KG, MOMENTO MÁXIMO DE CARGA 5,8 TM, ALCANCE MÁXIMO HORIZONTAL 7,60 M, INCLUSIVE CAMINHÃO TOCO PBT 16.000 KG, POTÊNCIA DE 189 CV - MATERIAIS NA OPERAÇÃO. AF_03/2016</v>
          </cell>
          <cell r="C1019" t="str">
            <v>H</v>
          </cell>
          <cell r="D1019">
            <v>88.14</v>
          </cell>
        </row>
        <row r="1020">
          <cell r="A1020">
            <v>93404</v>
          </cell>
          <cell r="B1020"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20" t="str">
            <v>H</v>
          </cell>
          <cell r="D1020">
            <v>4.3899999999999997</v>
          </cell>
        </row>
        <row r="1021">
          <cell r="A1021">
            <v>93405</v>
          </cell>
          <cell r="B1021"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21" t="str">
            <v>H</v>
          </cell>
          <cell r="D1021">
            <v>0.87</v>
          </cell>
        </row>
        <row r="1022">
          <cell r="A1022">
            <v>93406</v>
          </cell>
          <cell r="B1022"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22" t="str">
            <v>H</v>
          </cell>
          <cell r="D1022">
            <v>5.49</v>
          </cell>
        </row>
        <row r="1023">
          <cell r="A1023">
            <v>93407</v>
          </cell>
          <cell r="B1023"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23" t="str">
            <v>H</v>
          </cell>
          <cell r="D1023">
            <v>29.39</v>
          </cell>
        </row>
        <row r="1024">
          <cell r="A1024">
            <v>93411</v>
          </cell>
          <cell r="B1024" t="str">
            <v>GERADOR PORTÁTIL MONOFÁSICO, POTÊNCIA 5500 VA, MOTOR A GASOLINA, POTÊNCIA DO MOTOR 13 CV - DEPRECIAÇÃO. AF_03/2016</v>
          </cell>
          <cell r="C1024" t="str">
            <v>H</v>
          </cell>
          <cell r="D1024">
            <v>0.19</v>
          </cell>
        </row>
        <row r="1025">
          <cell r="A1025">
            <v>93412</v>
          </cell>
          <cell r="B1025" t="str">
            <v>GERADOR PORTÁTIL MONOFÁSICO, POTÊNCIA 5500 VA, MOTOR A GASOLINA, POTÊNCIA DO MOTOR 13 CV - JUROS. AF_03/2016</v>
          </cell>
          <cell r="C1025" t="str">
            <v>H</v>
          </cell>
          <cell r="D1025">
            <v>0.06</v>
          </cell>
        </row>
        <row r="1026">
          <cell r="A1026">
            <v>93413</v>
          </cell>
          <cell r="B1026" t="str">
            <v>GERADOR PORTÁTIL MONOFÁSICO, POTÊNCIA 5500 VA, MOTOR A GASOLINA, POTÊNCIA DO MOTOR 13 CV - MANUTENÇÃO. AF_03/2016</v>
          </cell>
          <cell r="C1026" t="str">
            <v>H</v>
          </cell>
          <cell r="D1026">
            <v>0.17</v>
          </cell>
        </row>
        <row r="1027">
          <cell r="A1027">
            <v>93414</v>
          </cell>
          <cell r="B1027" t="str">
            <v>GERADOR PORTÁTIL MONOFÁSICO, POTÊNCIA 5500 VA, MOTOR A GASOLINA, POTÊNCIA DO MOTOR 13 CV - MATERIAIS NA OPERAÇÃO. AF_03/2016</v>
          </cell>
          <cell r="C1027" t="str">
            <v>H</v>
          </cell>
          <cell r="D1027">
            <v>9.18</v>
          </cell>
        </row>
        <row r="1028">
          <cell r="A1028">
            <v>93417</v>
          </cell>
          <cell r="B1028" t="str">
            <v>GRUPO GERADOR REBOCÁVEL, POTÊNCIA 66 KVA, MOTOR A DIESEL - DEPRECIAÇÃO. AF_03/2016</v>
          </cell>
          <cell r="C1028" t="str">
            <v>H</v>
          </cell>
          <cell r="D1028">
            <v>2.59</v>
          </cell>
        </row>
        <row r="1029">
          <cell r="A1029">
            <v>93418</v>
          </cell>
          <cell r="B1029" t="str">
            <v>GRUPO GERADOR REBOCÁVEL, POTÊNCIA 66 KVA, MOTOR A DIESEL - JUROS. AF_03/2016</v>
          </cell>
          <cell r="C1029" t="str">
            <v>H</v>
          </cell>
          <cell r="D1029">
            <v>0.88</v>
          </cell>
        </row>
        <row r="1030">
          <cell r="A1030">
            <v>93419</v>
          </cell>
          <cell r="B1030" t="str">
            <v>GRUPO GERADOR REBOCÁVEL, POTÊNCIA 66 KVA, MOTOR A DIESEL - MANUTENÇÃO. AF_03/2016</v>
          </cell>
          <cell r="C1030" t="str">
            <v>H</v>
          </cell>
          <cell r="D1030">
            <v>2.31</v>
          </cell>
        </row>
        <row r="1031">
          <cell r="A1031">
            <v>93420</v>
          </cell>
          <cell r="B1031" t="str">
            <v>GRUPO GERADOR REBOCÁVEL, POTÊNCIA 66 KVA, MOTOR A DIESEL - MATERIAIS NA OPERAÇÃO. AF_03/2016</v>
          </cell>
          <cell r="C1031" t="str">
            <v>H</v>
          </cell>
          <cell r="D1031">
            <v>37.380000000000003</v>
          </cell>
        </row>
        <row r="1032">
          <cell r="A1032">
            <v>93423</v>
          </cell>
          <cell r="B1032" t="str">
            <v>GRUPO GERADOR ESTACIONÁRIO, POTÊNCIA 150 KVA, MOTOR A DIESEL- DEPRECIAÇÃO. AF_03/2016</v>
          </cell>
          <cell r="C1032" t="str">
            <v>H</v>
          </cell>
          <cell r="D1032">
            <v>3.67</v>
          </cell>
        </row>
        <row r="1033">
          <cell r="A1033">
            <v>93424</v>
          </cell>
          <cell r="B1033" t="str">
            <v>GRUPO GERADOR ESTACIONÁRIO, POTÊNCIA 150 KVA, MOTOR A DIESEL- JUROS. AF_03/2016</v>
          </cell>
          <cell r="C1033" t="str">
            <v>H</v>
          </cell>
          <cell r="D1033">
            <v>1.25</v>
          </cell>
        </row>
        <row r="1034">
          <cell r="A1034">
            <v>93425</v>
          </cell>
          <cell r="B1034" t="str">
            <v>GRUPO GERADOR ESTACIONÁRIO, POTÊNCIA 150 KVA, MOTOR A DIESEL- MANUTENÇÃO. AF_03/2016</v>
          </cell>
          <cell r="C1034" t="str">
            <v>H</v>
          </cell>
          <cell r="D1034">
            <v>3.27</v>
          </cell>
        </row>
        <row r="1035">
          <cell r="A1035">
            <v>93426</v>
          </cell>
          <cell r="B1035" t="str">
            <v>GRUPO GERADOR ESTACIONÁRIO, POTÊNCIA 150 KVA, MOTOR A DIESEL- MATERIAIS NA OPERAÇÃO. AF_03/2016</v>
          </cell>
          <cell r="C1035" t="str">
            <v>H</v>
          </cell>
          <cell r="D1035">
            <v>89.33</v>
          </cell>
        </row>
        <row r="1036">
          <cell r="A1036">
            <v>93429</v>
          </cell>
          <cell r="B1036" t="str">
            <v>USINA DE MISTURA ASFÁLTICA À QUENTE, TIPO CONTRA FLUXO, PROD 40 A 80 TON/HORA - DEPRECIAÇÃO. AF_03/2016</v>
          </cell>
          <cell r="C1036" t="str">
            <v>H</v>
          </cell>
          <cell r="D1036">
            <v>61.6</v>
          </cell>
        </row>
        <row r="1037">
          <cell r="A1037">
            <v>93430</v>
          </cell>
          <cell r="B1037" t="str">
            <v>USINA DE MISTURA ASFÁLTICA À QUENTE, TIPO CONTRA FLUXO, PROD 40 A 80 TON/HORA - JUROS. AF_03/2016</v>
          </cell>
          <cell r="C1037" t="str">
            <v>H</v>
          </cell>
          <cell r="D1037">
            <v>21.09</v>
          </cell>
        </row>
        <row r="1038">
          <cell r="A1038">
            <v>93431</v>
          </cell>
          <cell r="B1038" t="str">
            <v>USINA DE MISTURA ASFÁLTICA À QUENTE, TIPO CONTRA FLUXO, PROD 40 A 80 TON/HORA - MANUTENÇÃO. AF_03/2016</v>
          </cell>
          <cell r="C1038" t="str">
            <v>H</v>
          </cell>
          <cell r="D1038">
            <v>99.02</v>
          </cell>
        </row>
        <row r="1039">
          <cell r="A1039">
            <v>93432</v>
          </cell>
          <cell r="B1039" t="str">
            <v>USINA DE MISTURA ASFÁLTICA À QUENTE, TIPO CONTRA FLUXO, PROD 40 A 80 TON/HORA - MATERIAIS NA OPERAÇÃO. AF_03/2016</v>
          </cell>
          <cell r="C1039" t="str">
            <v>H</v>
          </cell>
          <cell r="D1039">
            <v>1689.6</v>
          </cell>
        </row>
        <row r="1040">
          <cell r="A1040">
            <v>93435</v>
          </cell>
          <cell r="B1040" t="str">
            <v>USINA DE ASFALTO À FRIO, CAPACIDADE DE 40 A 60 TON/HORA, ELÉTRICA POTÊNCIA 30 CV - DEPRECIAÇÃO. AF_03/2016</v>
          </cell>
          <cell r="C1040" t="str">
            <v>H</v>
          </cell>
          <cell r="D1040">
            <v>3.33</v>
          </cell>
        </row>
        <row r="1041">
          <cell r="A1041">
            <v>93436</v>
          </cell>
          <cell r="B1041" t="str">
            <v>USINA DE ASFALTO À FRIO, CAPACIDADE DE 40 A 60 TON/HORA, ELÉTRICA POTÊNCIA 30 CV - JUROS. AF_03/2016</v>
          </cell>
          <cell r="C1041" t="str">
            <v>H</v>
          </cell>
          <cell r="D1041">
            <v>1.33</v>
          </cell>
        </row>
        <row r="1042">
          <cell r="A1042">
            <v>93437</v>
          </cell>
          <cell r="B1042" t="str">
            <v>USINA DE ASFALTO À FRIO, CAPACIDADE DE 40 A 60 TON/HORA, ELÉTRICA POTÊNCIA 30 CV - MANUTENÇÃO. AF_03/2016</v>
          </cell>
          <cell r="C1042" t="str">
            <v>H</v>
          </cell>
          <cell r="D1042">
            <v>6.25</v>
          </cell>
        </row>
        <row r="1043">
          <cell r="A1043">
            <v>93438</v>
          </cell>
          <cell r="B1043" t="str">
            <v>USINA DE ASFALTO À FRIO, CAPACIDADE DE 40 A 60 TON/HORA, ELÉTRICA POTÊNCIA 30 CV - MATERIAIS NA OPERAÇÃO. AF_03/2016</v>
          </cell>
          <cell r="C1043" t="str">
            <v>H</v>
          </cell>
          <cell r="D1043">
            <v>16.57</v>
          </cell>
        </row>
        <row r="1044">
          <cell r="A1044">
            <v>95114</v>
          </cell>
          <cell r="B1044" t="str">
            <v>MARTELETE OU ROMPEDOR PNEUMÁTICO MANUAL, 28 KG, COM SILENCIADOR - DEPRECIAÇÃO. AF_07/2016</v>
          </cell>
          <cell r="C1044" t="str">
            <v>H</v>
          </cell>
          <cell r="D1044">
            <v>0.85</v>
          </cell>
        </row>
        <row r="1045">
          <cell r="A1045">
            <v>95115</v>
          </cell>
          <cell r="B1045" t="str">
            <v>MARTELETE OU ROMPEDOR PNEUMÁTICO MANUAL, 28 KG, COM SILENCIADOR - JUROS. AF_07/2016</v>
          </cell>
          <cell r="C1045" t="str">
            <v>H</v>
          </cell>
          <cell r="D1045">
            <v>0.19</v>
          </cell>
        </row>
        <row r="1046">
          <cell r="A1046">
            <v>95116</v>
          </cell>
          <cell r="B1046" t="str">
            <v>USINA DE CONCRETO FIXA, CAPACIDADE NOMINAL DE 90 A 120 M3/H, SEM SILO - DEPRECIAÇÃO. AF_07/2016</v>
          </cell>
          <cell r="C1046" t="str">
            <v>H</v>
          </cell>
          <cell r="D1046">
            <v>31.99</v>
          </cell>
        </row>
        <row r="1047">
          <cell r="A1047">
            <v>95117</v>
          </cell>
          <cell r="B1047" t="str">
            <v>USINA DE CONCRETO FIXA, CAPACIDADE NOMINAL DE 90 A 120 M3/H, SEM SILO - JUROS. AF_07/2016</v>
          </cell>
          <cell r="C1047" t="str">
            <v>H</v>
          </cell>
          <cell r="D1047">
            <v>9.59</v>
          </cell>
        </row>
        <row r="1048">
          <cell r="A1048">
            <v>95118</v>
          </cell>
          <cell r="B1048" t="str">
            <v>USINA MISTURADORA DE SOLOS, CAPACIDADE DE 200 A 500 TON/H, POTENCIA 75KW - DEPRECIAÇÃO. AF_07/2016</v>
          </cell>
          <cell r="C1048" t="str">
            <v>H</v>
          </cell>
          <cell r="D1048">
            <v>31.77</v>
          </cell>
        </row>
        <row r="1049">
          <cell r="A1049">
            <v>95119</v>
          </cell>
          <cell r="B1049" t="str">
            <v>USINA MISTURADORA DE SOLOS, CAPACIDADE DE 200 A 500 TON/H, POTENCIA 75KW - JUROS. AF_07/2016</v>
          </cell>
          <cell r="C1049" t="str">
            <v>H</v>
          </cell>
          <cell r="D1049">
            <v>10.88</v>
          </cell>
        </row>
        <row r="1050">
          <cell r="A1050">
            <v>95120</v>
          </cell>
          <cell r="B1050" t="str">
            <v>USINA MISTURADORA DE SOLOS, CAPACIDADE DE 200 A 500 TON/H, POTENCIA 75KW - MATERIAIS NA OPERAÇÃO. AF_07/2016</v>
          </cell>
          <cell r="C1050" t="str">
            <v>H</v>
          </cell>
          <cell r="D1050">
            <v>38.880000000000003</v>
          </cell>
        </row>
        <row r="1051">
          <cell r="A1051">
            <v>95123</v>
          </cell>
          <cell r="B1051" t="str">
            <v>DISTRIBUIDOR DE AGREGADOS AUTOPROPELIDO, CAP 3 M3, A DIESEL, POTÊNCIA 176CV - DEPRECIAÇÃO. AF_07/2016</v>
          </cell>
          <cell r="C1051" t="str">
            <v>H</v>
          </cell>
          <cell r="D1051">
            <v>11.4</v>
          </cell>
        </row>
        <row r="1052">
          <cell r="A1052">
            <v>95124</v>
          </cell>
          <cell r="B1052" t="str">
            <v>DISTRIBUIDOR DE AGREGADOS AUTOPROPELIDO, C/AP 3 M3, A DIESEL, POTÊNCIA 176CV - JUROS. AF_07/2016</v>
          </cell>
          <cell r="C1052" t="str">
            <v>H</v>
          </cell>
          <cell r="D1052">
            <v>3.41</v>
          </cell>
        </row>
        <row r="1053">
          <cell r="A1053">
            <v>95125</v>
          </cell>
          <cell r="B1053" t="str">
            <v>DISTRIBUIDOR DE AGREGADOS AUTOPROPELIDO, CAP 3 M3, A DIESEL, POTÊNCIA 176CV - MANUTENÇÃO. AF_07/2016</v>
          </cell>
          <cell r="C1053" t="str">
            <v>H</v>
          </cell>
          <cell r="D1053">
            <v>12.47</v>
          </cell>
        </row>
        <row r="1054">
          <cell r="A1054">
            <v>95126</v>
          </cell>
          <cell r="B1054" t="str">
            <v>DISTRIBUIDOR DE AGREGADOS AUTOPROPELIDO, CAP 3 M3, A DIESEL, POTÊNCIA 176CV  MATERIAIS NA OPERAÇÃO. AF_07/2016</v>
          </cell>
          <cell r="C1054" t="str">
            <v>H</v>
          </cell>
          <cell r="D1054">
            <v>82.08</v>
          </cell>
        </row>
        <row r="1055">
          <cell r="A1055">
            <v>95129</v>
          </cell>
          <cell r="B1055" t="str">
            <v>MÁQUINA DEMARCADORA DE FAIXA DE TRÁFEGO À FRIO, AUTOPROPELIDA, POTÊNCIA 38 HP - DEPRECIAÇÃO. AF_07/2016</v>
          </cell>
          <cell r="C1055" t="str">
            <v>H</v>
          </cell>
          <cell r="D1055">
            <v>20.23</v>
          </cell>
        </row>
        <row r="1056">
          <cell r="A1056">
            <v>95130</v>
          </cell>
          <cell r="B1056" t="str">
            <v>MÁQUINA DEMARCADORA DE FAIXA DE TRÁFEGO À FRIO, AUTOPROPELIDA, POTÊNCIA 38 HP - JUROS. AF_07/2016</v>
          </cell>
          <cell r="C1056" t="str">
            <v>H</v>
          </cell>
          <cell r="D1056">
            <v>7.08</v>
          </cell>
        </row>
        <row r="1057">
          <cell r="A1057">
            <v>95131</v>
          </cell>
          <cell r="B1057" t="str">
            <v>MÁQUINA DEMARCADORA DE FAIXA DE TRÁFEGO À FRIO, AUTOPROPELIDA, POTÊNCIA 38 HP - MANUTENÇÃO. AF_07/2016</v>
          </cell>
          <cell r="C1057" t="str">
            <v>H</v>
          </cell>
          <cell r="D1057">
            <v>37.94</v>
          </cell>
        </row>
        <row r="1058">
          <cell r="A1058">
            <v>95132</v>
          </cell>
          <cell r="B1058" t="str">
            <v>MÁQUINA DEMARCADORA DE FAIXA DE TRÁFEGO À FRIO, AUTOPROPELIDA, POTÊNCIA 38 HP - MATERIAIS NA OPERAÇÃO. AF_07/2016</v>
          </cell>
          <cell r="C1058" t="str">
            <v>H</v>
          </cell>
          <cell r="D1058">
            <v>17.95</v>
          </cell>
        </row>
        <row r="1059">
          <cell r="A1059">
            <v>95136</v>
          </cell>
          <cell r="B1059" t="str">
            <v>TALHA MANUAL DE CORRENTE, CAPACIDADE DE 2 TON. COM ELEVAÇÃO DE 3 M - DEPRECIAÇÃO. AF_07/2016</v>
          </cell>
          <cell r="C1059" t="str">
            <v>H</v>
          </cell>
          <cell r="D1059">
            <v>0.03</v>
          </cell>
        </row>
        <row r="1060">
          <cell r="A1060">
            <v>95137</v>
          </cell>
          <cell r="B1060" t="str">
            <v>TALHA MANUAL DE CORRENTE, CAPACIDADE DE 2 TON. COM ELEVAÇÃO DE 3 M - JUROS. AF_07/2016</v>
          </cell>
          <cell r="C1060" t="str">
            <v>H</v>
          </cell>
          <cell r="D1060">
            <v>0.01</v>
          </cell>
        </row>
        <row r="1061">
          <cell r="A1061">
            <v>95138</v>
          </cell>
          <cell r="B1061" t="str">
            <v>TALHA MANUAL DE CORRENTE, CAPACIDADE DE 2 TON. COM ELEVAÇÃO DE 3 M - MANUTENÇÃO. AF_07/2016</v>
          </cell>
          <cell r="C1061" t="str">
            <v>H</v>
          </cell>
          <cell r="D1061">
            <v>0.02</v>
          </cell>
        </row>
        <row r="1062">
          <cell r="A1062">
            <v>95208</v>
          </cell>
          <cell r="B1062" t="str">
            <v>GRUA ASCENCIONAL, LANÇA DE 42 M, CAPACIDADE DE 1,5 T A 30 M, ALTURA ATÉ 39 M  DEPRECIAÇÃO. AF_08/2016</v>
          </cell>
          <cell r="C1062" t="str">
            <v>H</v>
          </cell>
          <cell r="D1062">
            <v>26.15</v>
          </cell>
        </row>
        <row r="1063">
          <cell r="A1063">
            <v>95209</v>
          </cell>
          <cell r="B1063" t="str">
            <v>GRUA ASCENCIONAL, LANCA DE 42 M, CAPACIDADE DE 1,5 T A 30 M, ALTURA ATE 39 M  JUROS. AF_08/2016</v>
          </cell>
          <cell r="C1063" t="str">
            <v>H</v>
          </cell>
          <cell r="D1063">
            <v>5.88</v>
          </cell>
        </row>
        <row r="1064">
          <cell r="A1064">
            <v>95210</v>
          </cell>
          <cell r="B1064" t="str">
            <v>GRUA ASCENCIONAL, LANCA DE 42 M, CAPACIDADE DE 1,5 T A 30 M, ALTURA ATE 39 M  MANUTENÇÃO. AF_08/2016</v>
          </cell>
          <cell r="C1064" t="str">
            <v>H</v>
          </cell>
          <cell r="D1064">
            <v>28.6</v>
          </cell>
        </row>
        <row r="1065">
          <cell r="A1065">
            <v>95211</v>
          </cell>
          <cell r="B1065" t="str">
            <v>GRUA ASCENCIONAL, LANCA DE 42 M, CAPACIDADE DE 1,5 T A 30 M, ALTURA ATE 39 M  MATERIAIS NA OPERAÇÃO. AF_08/2016</v>
          </cell>
          <cell r="C1065" t="str">
            <v>H</v>
          </cell>
          <cell r="D1065">
            <v>5.7</v>
          </cell>
        </row>
        <row r="1066">
          <cell r="A1066">
            <v>95214</v>
          </cell>
          <cell r="B1066" t="str">
            <v>PULVERIZADOR DE TINTA ELÉTRICO/MÁQUINA DE PINTURA AIRLESS, VAZÃO 2 L/MIN - DEPRECIAÇÃO. AF_08/2016</v>
          </cell>
          <cell r="C1066" t="str">
            <v>H</v>
          </cell>
          <cell r="D1066">
            <v>0.25</v>
          </cell>
        </row>
        <row r="1067">
          <cell r="A1067">
            <v>95215</v>
          </cell>
          <cell r="B1067" t="str">
            <v>PULVERIZADOR DE TINTA ELÉTRICO/MÁQUINA DE PINTURA AIRLESS, VAZÃO 2 L/MIN - JUROS. AF_08/2016</v>
          </cell>
          <cell r="C1067" t="str">
            <v>H</v>
          </cell>
          <cell r="D1067">
            <v>0.05</v>
          </cell>
        </row>
        <row r="1068">
          <cell r="A1068">
            <v>95216</v>
          </cell>
          <cell r="B1068" t="str">
            <v>PULVERIZADOR DE TINTA ELÉTRICO/MÁQUINA DE PINTURA AIRLESS, VAZÃO 2 L/MIN - MANUTENÇÃO. AF_08/2016</v>
          </cell>
          <cell r="C1068" t="str">
            <v>H</v>
          </cell>
          <cell r="D1068">
            <v>0.17</v>
          </cell>
        </row>
        <row r="1069">
          <cell r="A1069">
            <v>95217</v>
          </cell>
          <cell r="B1069" t="str">
            <v>PULVERIZADOR DE TINTA ELÉTRICO/MÁQUINA DE PINTURA AIRLESS, VAZÃO 2 L/MIN - MATERIAIS NA OPERAÇÃO. AF_08/2016</v>
          </cell>
          <cell r="C1069" t="str">
            <v>H</v>
          </cell>
          <cell r="D1069">
            <v>0.38</v>
          </cell>
        </row>
        <row r="1070">
          <cell r="A1070">
            <v>95255</v>
          </cell>
          <cell r="B1070" t="str">
            <v>MARTELO DEMOLIDOR PNEUMÁTICO MANUAL, 32 KG - DEPRECIAÇÃO. AF_09/2016</v>
          </cell>
          <cell r="C1070" t="str">
            <v>H</v>
          </cell>
          <cell r="D1070">
            <v>0.75</v>
          </cell>
        </row>
        <row r="1071">
          <cell r="A1071">
            <v>95256</v>
          </cell>
          <cell r="B1071" t="str">
            <v>MARTELO DEMOLIDOR PNEUMÁTICO MANUAL, 32 KG - JUROS. AF_09/2016</v>
          </cell>
          <cell r="C1071" t="str">
            <v>H</v>
          </cell>
          <cell r="D1071">
            <v>0.17</v>
          </cell>
        </row>
        <row r="1072">
          <cell r="A1072">
            <v>95257</v>
          </cell>
          <cell r="B1072" t="str">
            <v>MARTELO DEMOLIDOR PNEUMÁTICO MANUAL, 32 KG - MANUTENÇÃO. AF_09/2016</v>
          </cell>
          <cell r="C1072" t="str">
            <v>H</v>
          </cell>
          <cell r="D1072">
            <v>0.94</v>
          </cell>
        </row>
        <row r="1073">
          <cell r="A1073">
            <v>95260</v>
          </cell>
          <cell r="B1073" t="str">
            <v>COMPACTADOR DE SOLOS DE PERCUSÃO (SOQUETE) COM MOTOR A GASOLINA, POTÊNCIA 3 CV - DEPRECIAÇÃO. AF_09/2016</v>
          </cell>
          <cell r="C1073" t="str">
            <v>H</v>
          </cell>
          <cell r="D1073">
            <v>0.56000000000000005</v>
          </cell>
        </row>
        <row r="1074">
          <cell r="A1074">
            <v>95261</v>
          </cell>
          <cell r="B1074" t="str">
            <v>COMPACTADOR DE SOLOS DE PERCUSÃO (SOQUETE) COM MOTOR A GASOLINA, POTÊNCIA 3 CV - JUROS. AF_09/2016</v>
          </cell>
          <cell r="C1074" t="str">
            <v>H</v>
          </cell>
          <cell r="D1074">
            <v>0.16</v>
          </cell>
        </row>
        <row r="1075">
          <cell r="A1075">
            <v>95262</v>
          </cell>
          <cell r="B1075" t="str">
            <v>COMPACTADOR DE SOLOS DE PERCUSÃO (SOQUETE) COM MOTOR A GASOLINA, POTÊNCIA 3 CV - MANUTENÇÃO. AF_09/2016</v>
          </cell>
          <cell r="C1075" t="str">
            <v>H</v>
          </cell>
          <cell r="D1075">
            <v>0.78</v>
          </cell>
        </row>
        <row r="1076">
          <cell r="A1076">
            <v>95263</v>
          </cell>
          <cell r="B1076" t="str">
            <v>COMPACTADOR DE SOLOS DE PERCUSÃO (SOQUETE) COM MOTOR A GASOLINA, POTÊNCIA 3 CV - MATERIAIS NA OPERAÇÃO. AF_09/2016</v>
          </cell>
          <cell r="C1076" t="str">
            <v>H</v>
          </cell>
          <cell r="D1076">
            <v>2.11</v>
          </cell>
        </row>
        <row r="1077">
          <cell r="A1077">
            <v>95266</v>
          </cell>
          <cell r="B1077" t="str">
            <v>RÉGUA VIBRATÓRIA DUPLA PARA CONCRETO, PESO DE 60KG, COMPRIMENTO 4 M, COM MOTOR A GASOLINA, POTÊNCIA 5,5 HP - DEPRECIAÇÃO. AF_09/2016</v>
          </cell>
          <cell r="C1077" t="str">
            <v>H</v>
          </cell>
          <cell r="D1077">
            <v>0.41</v>
          </cell>
        </row>
        <row r="1078">
          <cell r="A1078">
            <v>95267</v>
          </cell>
          <cell r="B1078" t="str">
            <v>RÉGUA VIBRATÓRIA DUPLA PARA CONCRETO, PESO DE 60KG, COMPRIMENTO 4 M, COM MOTOR A GASOLINA, POTÊNCIA 5,5 HP - JUROS. AF_09/2016</v>
          </cell>
          <cell r="C1078" t="str">
            <v>H</v>
          </cell>
          <cell r="D1078">
            <v>0.08</v>
          </cell>
        </row>
        <row r="1079">
          <cell r="A1079">
            <v>95268</v>
          </cell>
          <cell r="B1079" t="str">
            <v>RÉGUA VIBRATÓRIA DUPLA PARA CONCRETO, PESO DE 60KG, COMPRIMENTO 4 M, COM MOTOR A GASOLINA, POTÊNCIA 5,5 HP - MANUTENÇÃO. AF_09/2016</v>
          </cell>
          <cell r="C1079" t="str">
            <v>H</v>
          </cell>
          <cell r="D1079">
            <v>0.4</v>
          </cell>
        </row>
        <row r="1080">
          <cell r="A1080">
            <v>95269</v>
          </cell>
          <cell r="B1080" t="str">
            <v>RÉGUA VIBRATÓRIA DUPLA PARA CONCRETO, PESO DE 60KG, COMPRIMENTO 4 M, COM MOTOR A GASOLINA, POTÊNCIA 5,5 HP  MATERIAIS NA OPERAÇÃO. AF_09/2016</v>
          </cell>
          <cell r="C1080" t="str">
            <v>H</v>
          </cell>
          <cell r="D1080">
            <v>3.94</v>
          </cell>
        </row>
        <row r="1081">
          <cell r="A1081">
            <v>95272</v>
          </cell>
          <cell r="B1081" t="str">
            <v>POLIDORA DE PISO (POLITRIZ), PESO DE 100KG, DIÂMETRO 450 MM, MOTOR ELÉTRICO, POTÊNCIA 4 HP - DEPRECIAÇÃO. AF_09/2016</v>
          </cell>
          <cell r="C1081" t="str">
            <v>H</v>
          </cell>
          <cell r="D1081">
            <v>0.4</v>
          </cell>
        </row>
        <row r="1082">
          <cell r="A1082">
            <v>95273</v>
          </cell>
          <cell r="B1082" t="str">
            <v>POLIDORA DE PISO (POLITRIZ), PESO DE 100KG, DIÂMETRO 450 MM, MOTOR ELÉTRICO, POTÊNCIA 4 HP - JUROS. AF_09/2016</v>
          </cell>
          <cell r="C1082" t="str">
            <v>H</v>
          </cell>
          <cell r="D1082">
            <v>0.09</v>
          </cell>
        </row>
        <row r="1083">
          <cell r="A1083">
            <v>95274</v>
          </cell>
          <cell r="B1083" t="str">
            <v>POLIDORA DE PISO (POLITRIZ), PESO DE 100KG, DIÂMETRO 450 MM, MOTOR ELÉTRICO, POTÊNCIA 4 HP - MANUTENÇÃO. AF_09/2016</v>
          </cell>
          <cell r="C1083" t="str">
            <v>H</v>
          </cell>
          <cell r="D1083">
            <v>0.31</v>
          </cell>
        </row>
        <row r="1084">
          <cell r="A1084">
            <v>95275</v>
          </cell>
          <cell r="B1084" t="str">
            <v>POLIDORA DE PISO (POLITRIZ), PESO DE 100KG, DIÂMETRO 450 MM, MOTOR ELÉTRICO, POTÊNCIA 4 HP  MATERIAIS NA OPERAÇÃO. AF_09/2016</v>
          </cell>
          <cell r="C1084" t="str">
            <v>H</v>
          </cell>
          <cell r="D1084">
            <v>1.54</v>
          </cell>
        </row>
        <row r="1085">
          <cell r="A1085">
            <v>95278</v>
          </cell>
          <cell r="B1085" t="str">
            <v>DESEMPENADEIRA DE CONCRETO, PESO DE 75KG, 4 PÁS, MOTOR A GASOLINA, POTÊNCIA 5,5 HP - DEPRECIAÇÃO. AF_09/2016</v>
          </cell>
          <cell r="C1085" t="str">
            <v>H</v>
          </cell>
          <cell r="D1085">
            <v>0.44</v>
          </cell>
        </row>
        <row r="1086">
          <cell r="A1086">
            <v>95279</v>
          </cell>
          <cell r="B1086" t="str">
            <v>DESEMPENADEIRA DE CONCRETO, PESO DE 75KG, 4 PÁS, MOTOR A GASOLINA, POTÊNCIA 5,5 HP - JUROS. AF_09/2016</v>
          </cell>
          <cell r="C1086" t="str">
            <v>H</v>
          </cell>
          <cell r="D1086">
            <v>0.09</v>
          </cell>
        </row>
        <row r="1087">
          <cell r="A1087">
            <v>95280</v>
          </cell>
          <cell r="B1087" t="str">
            <v>DESEMPENADEIRA DE CONCRETO, PESO DE 75KG, 4 PÁS, MOTOR A GASOLINA, POTÊNCIA 5,5 HP - MANUTENÇÃO. AF_09/2016</v>
          </cell>
          <cell r="C1087" t="str">
            <v>H</v>
          </cell>
          <cell r="D1087">
            <v>0.34</v>
          </cell>
        </row>
        <row r="1088">
          <cell r="A1088">
            <v>95281</v>
          </cell>
          <cell r="B1088" t="str">
            <v>DESEMPENADEIRA DE CONCRETO, PESO DE 75KG, 4 PÁS, MOTOR A GASOLINA, POTÊNCIA 5,5 HP  MATERIAIS NA OPERAÇÃO. AF_09/2016</v>
          </cell>
          <cell r="C1088" t="str">
            <v>H</v>
          </cell>
          <cell r="D1088">
            <v>3.94</v>
          </cell>
        </row>
        <row r="1089">
          <cell r="A1089">
            <v>95617</v>
          </cell>
          <cell r="B1089" t="str">
            <v>PERFURATRIZ PNEUMATICA MANUAL DE PESO MEDIO, MARTELETE, 18KG, COMPRIMENTO MÁXIMO DE CURSO DE 6 M, DIAMETRO DO PISTAO DE 5,5 CM - DEPRECIAÇÃO. AF_11/2016</v>
          </cell>
          <cell r="C1089" t="str">
            <v>H</v>
          </cell>
          <cell r="D1089">
            <v>0.62</v>
          </cell>
        </row>
        <row r="1090">
          <cell r="A1090">
            <v>95618</v>
          </cell>
          <cell r="B1090" t="str">
            <v>PERFURATRIZ PNEUMATICA MANUAL DE PESO MEDIO, MARTELETE, 18KG, COMPRIMENTO MÁXIMO DE CURSO DE 6 M, DIAMETRO DO PISTAO DE 5,5 CM - JUROS. AF_11/2016</v>
          </cell>
          <cell r="C1090" t="str">
            <v>H</v>
          </cell>
          <cell r="D1090">
            <v>0.13</v>
          </cell>
        </row>
        <row r="1091">
          <cell r="A1091">
            <v>95619</v>
          </cell>
          <cell r="B1091" t="str">
            <v>PERFURATRIZ PNEUMATICA MANUAL DE PESO MEDIO, MARTELETE, 18KG, COMPRIMENTO MÁXIMO DE CURSO DE 6 M, DIAMETRO DO PISTAO DE 5,5 CM - MANUTENÇÃO. AF_11/2016</v>
          </cell>
          <cell r="C1091" t="str">
            <v>H</v>
          </cell>
          <cell r="D1091">
            <v>0.77</v>
          </cell>
        </row>
        <row r="1092">
          <cell r="A1092">
            <v>95627</v>
          </cell>
          <cell r="B1092" t="str">
            <v>ROLO COMPACTADOR VIBRATORIO TANDEM, ACO LISO, POTENCIA 125 HP, PESO SEM/COM LASTRO 10,20/11,65 T, LARGURA DE TRABALHO 1,73 M - DEPRECIAÇÃO. AF_11/2016</v>
          </cell>
          <cell r="C1092" t="str">
            <v>H</v>
          </cell>
          <cell r="D1092">
            <v>23.2</v>
          </cell>
        </row>
        <row r="1093">
          <cell r="A1093">
            <v>95628</v>
          </cell>
          <cell r="B1093" t="str">
            <v>ROLO COMPACTADOR VIBRATORIO TANDEM, ACO LISO, POTENCIA 125 HP, PESO SEM/COM LASTRO 10,20/11,65 T, LARGURA DE TRABALHO 1,73 M - JUROS. AF_11/2016</v>
          </cell>
          <cell r="C1093" t="str">
            <v>H</v>
          </cell>
          <cell r="D1093">
            <v>6.09</v>
          </cell>
        </row>
        <row r="1094">
          <cell r="A1094">
            <v>95629</v>
          </cell>
          <cell r="B1094" t="str">
            <v>ROLO COMPACTADOR VIBRATORIO TANDEM, ACO LISO, POTENCIA 125 HP, PESO SEM/COM LASTRO 10,20/11,65 T, LARGURA DE TRABALHO 1,73 M - MANUTENÇÃO. AF_11/2016</v>
          </cell>
          <cell r="C1094" t="str">
            <v>H</v>
          </cell>
          <cell r="D1094">
            <v>29.04</v>
          </cell>
        </row>
        <row r="1095">
          <cell r="A1095">
            <v>95630</v>
          </cell>
          <cell r="B1095" t="str">
            <v>ROLO COMPACTADOR VIBRATORIO TANDEM, ACO LISO, POTENCIA 125 HP, PESO SEM/COM LASTRO 10,20/11,65 T, LARGURA DE TRABALHO 1,73 M - MATERIAIS NA OPERAÇÃO. AF_11/2016</v>
          </cell>
          <cell r="C1095" t="str">
            <v>H</v>
          </cell>
          <cell r="D1095">
            <v>59.1</v>
          </cell>
        </row>
        <row r="1096">
          <cell r="A1096">
            <v>95698</v>
          </cell>
          <cell r="B1096" t="str">
            <v>PERFURATRIZ MANUAL, TORQUE MAXIMO 55 KGF.M, POTENCIA 5 CV, COM DIAMETRO MAXIMO 8 1/2" - DEPRECIAÇÃO. AF_11/2016</v>
          </cell>
          <cell r="C1096" t="str">
            <v>H</v>
          </cell>
          <cell r="D1096">
            <v>2.5099999999999998</v>
          </cell>
        </row>
        <row r="1097">
          <cell r="A1097">
            <v>95699</v>
          </cell>
          <cell r="B1097" t="str">
            <v>PERFURATRIZ MANUAL, TORQUE MAXIMO 55 KGF.M, POTENCIA 5 CV, COM DIAMETRO MAXIMO 8 1/2" - JUROS. AF_11/2016</v>
          </cell>
          <cell r="C1097" t="str">
            <v>H</v>
          </cell>
          <cell r="D1097">
            <v>0.56000000000000005</v>
          </cell>
        </row>
        <row r="1098">
          <cell r="A1098">
            <v>95700</v>
          </cell>
          <cell r="B1098" t="str">
            <v>PERFURATRIZ MANUAL, TORQUE MAXIMO 55 KGF.M, POTENCIA 5 CV, COM DIAMETRO MAXIMO 8 1/2" - MANUTENÇÃO. AF_11/2016</v>
          </cell>
          <cell r="C1098" t="str">
            <v>H</v>
          </cell>
          <cell r="D1098">
            <v>3.14</v>
          </cell>
        </row>
        <row r="1099">
          <cell r="A1099">
            <v>95701</v>
          </cell>
          <cell r="B1099" t="str">
            <v>PERFURATRIZ MANUAL, TORQUE MAXIMO 55 KGF.M, POTENCIA 5 CV, COM DIAMETRO MAXIMO 8 1/2" - MATERIAIS NA OPERAÇÃO. AF_11/2016</v>
          </cell>
          <cell r="C1099" t="str">
            <v>H</v>
          </cell>
          <cell r="D1099">
            <v>1.9</v>
          </cell>
        </row>
        <row r="1100">
          <cell r="A1100">
            <v>95704</v>
          </cell>
          <cell r="B1100" t="str">
            <v>PERFURATRIZ SOBRE ESTEIRA, TORQUE MÁXIMO 600 KGF, POTÊNCIA ENTRE 50 E 60 HP, DIÂMETRO MÁXIMO 10 - DEPRECIAÇÃO. AF_11/2016</v>
          </cell>
          <cell r="C1100" t="str">
            <v>H</v>
          </cell>
          <cell r="D1100">
            <v>22.22</v>
          </cell>
        </row>
        <row r="1101">
          <cell r="A1101">
            <v>95705</v>
          </cell>
          <cell r="B1101" t="str">
            <v>PERFURATRIZ SOBRE ESTEIRA, TORQUE MÁXIMO 600 KGF, POTÊNCIA ENTRE 50 E 60 HP, DIÂMETRO MÁXIMO 10 - JUROS. AF_11/2016</v>
          </cell>
          <cell r="C1101" t="str">
            <v>H</v>
          </cell>
          <cell r="D1101">
            <v>5.83</v>
          </cell>
        </row>
        <row r="1102">
          <cell r="A1102">
            <v>95706</v>
          </cell>
          <cell r="B1102" t="str">
            <v>PERFURATRIZ SOBRE ESTEIRA, TORQUE MÁXIMO 600 KGF, POTÊNCIA ENTRE 50 E 60 HP, DIÂMETRO MÁXIMO 10 - MANUTENÇÃO. AF_11/2016</v>
          </cell>
          <cell r="C1102" t="str">
            <v>H</v>
          </cell>
          <cell r="D1102">
            <v>27.81</v>
          </cell>
        </row>
        <row r="1103">
          <cell r="A1103">
            <v>95707</v>
          </cell>
          <cell r="B1103" t="str">
            <v>PERFURATRIZ SOBRE ESTEIRA, TORQUE MÁXIMO 600 KGF, POTÊNCIA ENTRE 50 E 60 HP, DIÂMETRO MÁXIMO 10 - MATERIAIS NA OPERAÇÃO. AF_11/2016</v>
          </cell>
          <cell r="C1103" t="str">
            <v>H</v>
          </cell>
          <cell r="D1103">
            <v>21.27</v>
          </cell>
        </row>
        <row r="1104">
          <cell r="A1104">
            <v>95710</v>
          </cell>
          <cell r="B1104" t="str">
            <v>ESCAVADEIRA HIDRAULICA SOBRE ESTEIRA, COM GARRA GIRATORIA DE MANDIBULAS, PESO OPERACIONAL ENTRE 22,00 E 25,50 TON, POTENCIA LIQUIDA ENTRE 150 E 160 HP - DEPRECIAÇÃO. AF_11/2016</v>
          </cell>
          <cell r="C1104" t="str">
            <v>H</v>
          </cell>
          <cell r="D1104">
            <v>26.71</v>
          </cell>
        </row>
        <row r="1105">
          <cell r="A1105">
            <v>95711</v>
          </cell>
          <cell r="B1105" t="str">
            <v>ESCAVADEIRA HIDRAULICA SOBRE ESTEIRA, COM GARRA GIRATORIA DE MANDIBULAS, PESO OPERACIONAL ENTRE 22,00 E 25,50 TON, POTENCIA LIQUIDA ENTRE 150 E 160 HP - JUROS. AF_11/2016</v>
          </cell>
          <cell r="C1105" t="str">
            <v>H</v>
          </cell>
          <cell r="D1105">
            <v>6.86</v>
          </cell>
        </row>
        <row r="1106">
          <cell r="A1106">
            <v>95712</v>
          </cell>
          <cell r="B1106" t="str">
            <v>ESCAVADEIRA HIDRAULICA SOBRE ESTEIRA, COM GARRA GIRATORIA DE MANDIBULAS, PESO OPERACIONAL ENTRE 22,00 E 25,50 TON, POTENCIA LIQUIDA ENTRE 150 E 160 HP - MANUTENÇÃO. AF_11/2016</v>
          </cell>
          <cell r="C1106" t="str">
            <v>H</v>
          </cell>
          <cell r="D1106">
            <v>33.39</v>
          </cell>
        </row>
        <row r="1107">
          <cell r="A1107">
            <v>95713</v>
          </cell>
          <cell r="B1107" t="str">
            <v>ESCAVADEIRA HIDRAULICA SOBRE ESTEIRA, COM GARRA GIRATORIA DE MANDIBULAS, PESO OPERACIONAL ENTRE 22,00 E 25,50 TON, POTENCIA LIQUIDA ENTRE 150 E 160 HP - MATERIAIS NA OPERAÇÃO. AF_11/2016</v>
          </cell>
          <cell r="C1107" t="str">
            <v>H</v>
          </cell>
          <cell r="D1107">
            <v>73.25</v>
          </cell>
        </row>
        <row r="1108">
          <cell r="A1108">
            <v>95716</v>
          </cell>
          <cell r="B1108" t="str">
            <v>ESCAVADEIRA HIDRAULICA SOBRE ESTEIRA, EQUIPADA COM CLAMSHELL, COM CAPACIDADE DA CAÇAMBA ENTRE 1,20 E 1,50 M3, PESO OPERACIONAL ENTRE 20,00 E 22,00 TON, POTENCIA LIQUIDA ENTRE 150 E 160 HP - DEPRECIAÇÃO. AF_11/2016</v>
          </cell>
          <cell r="C1108" t="str">
            <v>H</v>
          </cell>
          <cell r="D1108">
            <v>25.71</v>
          </cell>
        </row>
        <row r="1109">
          <cell r="A1109">
            <v>95717</v>
          </cell>
          <cell r="B1109" t="str">
            <v>ESCAVADEIRA HIDRAULICA SOBRE ESTEIRA, EQUIPADA COM CLAMSHELL, COM CAPACIDADE DA CAÇAMBA ENTRE 1,20 E 1,50 M3, PESO OPERACIONAL ENTRE 20,00 E 22,00 TON, POTENCIA LIQUIDA ENTRE 150 E 160 HP - JUROS. AF_11/2016</v>
          </cell>
          <cell r="C1109" t="str">
            <v>H</v>
          </cell>
          <cell r="D1109">
            <v>6.61</v>
          </cell>
        </row>
        <row r="1110">
          <cell r="A1110">
            <v>95718</v>
          </cell>
          <cell r="B1110" t="str">
            <v>ESCAVADEIRA HIDRAULICA SOBRE ESTEIRA, EQUIPADA COM CLAMSHELL, COM CAPACIDADE DA CAÇAMBA ENTRE 1,20 E 1,50 M3, PESO OPERACIONAL ENTRE 20,00 E 22,00 TON, POTENCIA LIQUIDA ENTRE 150 E 160 HP - MANUTENÇÃO. AF_11/2016</v>
          </cell>
          <cell r="C1110" t="str">
            <v>H</v>
          </cell>
          <cell r="D1110">
            <v>32.14</v>
          </cell>
        </row>
        <row r="1111">
          <cell r="A1111">
            <v>95719</v>
          </cell>
          <cell r="B1111" t="str">
            <v>ESCAVADEIRA HIDRAULICA SOBRE ESTEIRA, EQUIPADA COM CLAMSHELL, COM CAPACIDADE DA CAÇAMBA ENTRE 1,20 E 1,50 M3, PESO OPERACIONAL ENTRE 20,00 E 22,00 TON, POTENCIA LIQUIDA ENTRE 150 E 160 HP - MATERIAIS NA OPERAÇÃO. AF_11/2016</v>
          </cell>
          <cell r="C1111" t="str">
            <v>H</v>
          </cell>
          <cell r="D1111">
            <v>73.25</v>
          </cell>
        </row>
        <row r="1112">
          <cell r="A1112">
            <v>95869</v>
          </cell>
          <cell r="B1112" t="str">
            <v>GRUPO GERADOR COM CARENAGEM, MOTOR DIESEL POTÊNCIA STANDART ENTRE 250 E 260 KVA - JUROS. AF_12/2016</v>
          </cell>
          <cell r="C1112" t="str">
            <v>H</v>
          </cell>
          <cell r="D1112">
            <v>2</v>
          </cell>
        </row>
        <row r="1113">
          <cell r="A1113">
            <v>95870</v>
          </cell>
          <cell r="B1113" t="str">
            <v>GRUPO GERADOR COM CARENAGEM, MOTOR DIESEL POTÊNCIA STANDART ENTRE 250 E 260 KVA - MANUTENÇÃO. AF_12/2016</v>
          </cell>
          <cell r="C1113" t="str">
            <v>H</v>
          </cell>
          <cell r="D1113">
            <v>5.23</v>
          </cell>
        </row>
        <row r="1114">
          <cell r="A1114">
            <v>95871</v>
          </cell>
          <cell r="B1114" t="str">
            <v>GRUPO GERADOR COM CARENAGEM, MOTOR DIESEL POTÊNCIA STANDART ENTRE 250 E 260 KVA - MATERIAIS NA OPERAÇÃO. AF_12/2016</v>
          </cell>
          <cell r="C1114" t="str">
            <v>H</v>
          </cell>
          <cell r="D1114">
            <v>152.19999999999999</v>
          </cell>
        </row>
        <row r="1115">
          <cell r="A1115">
            <v>95874</v>
          </cell>
          <cell r="B1115" t="str">
            <v>GRUPO GERADOR COM CARENAGEM, MOTOR DIESEL POTÊNCIA STANDART ENTRE 250 E 260 KVA - DEPRECIAÇÃO. AF_12/2016</v>
          </cell>
          <cell r="C1115" t="str">
            <v>H</v>
          </cell>
          <cell r="D1115">
            <v>5.86</v>
          </cell>
        </row>
        <row r="1116">
          <cell r="A1116">
            <v>96008</v>
          </cell>
          <cell r="B1116" t="str">
            <v>TRATOR DE PNEUS COM POTÊNCIA DE 122 CV, TRAÇÃO 4X4, COM VASSOURA MECÂNICA ACOPLADA - DEPRECIAÇÃO. AF_02/2017</v>
          </cell>
          <cell r="C1116" t="str">
            <v>H</v>
          </cell>
          <cell r="D1116">
            <v>10.7</v>
          </cell>
        </row>
        <row r="1117">
          <cell r="A1117">
            <v>96009</v>
          </cell>
          <cell r="B1117" t="str">
            <v>TRATOR DE PNEUS COM POTÊNCIA DE 122 CV, TRAÇÃO 4X4, COM VASSOURA MECÂNICA ACOPLADA - JUROS. AF_02/2017</v>
          </cell>
          <cell r="C1117" t="str">
            <v>H</v>
          </cell>
          <cell r="D1117">
            <v>2.8</v>
          </cell>
        </row>
        <row r="1118">
          <cell r="A1118">
            <v>96011</v>
          </cell>
          <cell r="B1118" t="str">
            <v>TRATOR DE PNEUS COM POTÊNCIA DE 122 CV, TRAÇÃO 4X4, COM VASSOURA MECÂNICA ACOPLADA - MANUTENÇÃO. AF_02/2017</v>
          </cell>
          <cell r="C1118" t="str">
            <v>H</v>
          </cell>
          <cell r="D1118">
            <v>11.7</v>
          </cell>
        </row>
        <row r="1119">
          <cell r="A1119">
            <v>96012</v>
          </cell>
          <cell r="B1119" t="str">
            <v>TRATOR DE PNEUS COM POTÊNCIA DE 122 CV, TRAÇÃO 4X4, COM VASSOURA MECÂNICA ACOPLADA - MATERIAIS NA OPERAÇÃO. AF_02/2017</v>
          </cell>
          <cell r="C1119" t="str">
            <v>H</v>
          </cell>
          <cell r="D1119">
            <v>56.88</v>
          </cell>
        </row>
        <row r="1120">
          <cell r="A1120">
            <v>96015</v>
          </cell>
          <cell r="B1120" t="str">
            <v>TRATOR DE PNEUS COM POTÊNCIA DE 122 CV, TRAÇÃO 4X4, COM GRADE DE DISCOS ACOPLADA - DEPRECIAÇÃO. AF_02/2017</v>
          </cell>
          <cell r="C1120" t="str">
            <v>H</v>
          </cell>
          <cell r="D1120">
            <v>10.58</v>
          </cell>
        </row>
        <row r="1121">
          <cell r="A1121">
            <v>96016</v>
          </cell>
          <cell r="B1121" t="str">
            <v>TRATOR DE PNEUS COM POTÊNCIA DE 122 CV, TRAÇÃO 4X4, COM GRADE DE DISCOS ACOPLADA - JUROS. AF_02/2017</v>
          </cell>
          <cell r="C1121" t="str">
            <v>H</v>
          </cell>
          <cell r="D1121">
            <v>2.77</v>
          </cell>
        </row>
        <row r="1122">
          <cell r="A1122">
            <v>96018</v>
          </cell>
          <cell r="B1122" t="str">
            <v>TRATOR DE PNEUS COM POTÊNCIA DE 122 CV, TRAÇÃO 4X4, COM GRADE DE DISCOS ACOPLADA - MANUTENÇÃO. AF_02/2017</v>
          </cell>
          <cell r="C1122" t="str">
            <v>H</v>
          </cell>
          <cell r="D1122">
            <v>11.57</v>
          </cell>
        </row>
        <row r="1123">
          <cell r="A1123">
            <v>96019</v>
          </cell>
          <cell r="B1123" t="str">
            <v>TRATOR DE PNEUS COM POTÊNCIA DE 122 CV, TRAÇÃO 4X4, COM GRADE DE DISCOS ACOPLADA - MATERIAIS NA OPERAÇÃO. AF_02/2017</v>
          </cell>
          <cell r="C1123" t="str">
            <v>H</v>
          </cell>
          <cell r="D1123">
            <v>56.88</v>
          </cell>
        </row>
        <row r="1124">
          <cell r="A1124">
            <v>96023</v>
          </cell>
          <cell r="B1124" t="str">
            <v>TRATOR DE PNEUS COM POTÊNCIA DE 85 CV, TRAÇÃO 4X4, COM GRADE DE DISCOS ACOPLADA - DEPRECIAÇÃO. AF_02/2017</v>
          </cell>
          <cell r="C1124" t="str">
            <v>H</v>
          </cell>
          <cell r="D1124">
            <v>8.2799999999999994</v>
          </cell>
        </row>
        <row r="1125">
          <cell r="A1125">
            <v>96024</v>
          </cell>
          <cell r="B1125" t="str">
            <v>TRATOR DE PNEUS COM POTÊNCIA DE 85 CV, TRAÇÃO 4X4, COM GRADE DE DISCOS ACOPLADA - JUROS. AF_02/2017</v>
          </cell>
          <cell r="C1125" t="str">
            <v>H</v>
          </cell>
          <cell r="D1125">
            <v>2.17</v>
          </cell>
        </row>
        <row r="1126">
          <cell r="A1126">
            <v>96026</v>
          </cell>
          <cell r="B1126" t="str">
            <v>TRATOR DE PNEUS COM POTÊNCIA DE 85 CV, TRAÇÃO 4X4, COM GRADE DE DISCOS ACOPLADA - MANUTENÇÃO. AF_02/2017</v>
          </cell>
          <cell r="C1126" t="str">
            <v>H</v>
          </cell>
          <cell r="D1126">
            <v>9.06</v>
          </cell>
        </row>
        <row r="1127">
          <cell r="A1127">
            <v>96027</v>
          </cell>
          <cell r="B1127" t="str">
            <v>TRATOR DE PNEUS COM POTÊNCIA DE 85 CV, TRAÇÃO 4X4, COM GRADE DE DISCOS ACOPLADA - MATERIAIS NA OPERAÇÃO. AF_02/2017</v>
          </cell>
          <cell r="C1127" t="str">
            <v>H</v>
          </cell>
          <cell r="D1127">
            <v>39.630000000000003</v>
          </cell>
        </row>
        <row r="1128">
          <cell r="A1128">
            <v>96030</v>
          </cell>
          <cell r="B1128" t="str">
            <v>CAMINHÃO BASCULANTE 10 M3, TRUCADO, POTÊNCIA 230 CV, INCLUSIVE CAÇAMBA METÁLICA, COM DISTRIBUIDOR DE AGREGADOS ACOPLADO - DEPRECIAÇÃO. AF_02/2017</v>
          </cell>
          <cell r="C1128" t="str">
            <v>H</v>
          </cell>
          <cell r="D1128">
            <v>14.39</v>
          </cell>
        </row>
        <row r="1129">
          <cell r="A1129">
            <v>96031</v>
          </cell>
          <cell r="B1129" t="str">
            <v>CAMINHÃO BASCULANTE 10 M3, TRUCADO, POTÊNCIA 230 CV, INCLUSIVE CAÇAMBA METÁLICA, COM DISTRIBUIDOR DE AGREGADOS ACOPLADO - JUROS. AF_02/2017</v>
          </cell>
          <cell r="C1129" t="str">
            <v>H</v>
          </cell>
          <cell r="D1129">
            <v>5.03</v>
          </cell>
        </row>
        <row r="1130">
          <cell r="A1130">
            <v>96032</v>
          </cell>
          <cell r="B1130" t="str">
            <v>CAMINHÃO BASCULANTE 10 M3, TRUCADO, POTÊNCIA 230 CV, INCLUSIVE CAÇAMBA METÁLICA, COM DISTRIBUIDOR DE AGREGADOS ACOPLADO - IMPOSTOS E SEGUROS. AF_02/2017</v>
          </cell>
          <cell r="C1130" t="str">
            <v>H</v>
          </cell>
          <cell r="D1130">
            <v>1.03</v>
          </cell>
        </row>
        <row r="1131">
          <cell r="A1131">
            <v>96033</v>
          </cell>
          <cell r="B1131" t="str">
            <v>CAMINHÃO BASCULANTE 10 M3, TRUCADO, POTÊNCIA 230 CV, INCLUSIVE CAÇAMBA METÁLICA, COM DISTRIBUIDOR DE AGREGADOS ACOPLADO - MANUTENÇÃO. AF_02/2017</v>
          </cell>
          <cell r="C1131" t="str">
            <v>H</v>
          </cell>
          <cell r="D1131">
            <v>26.99</v>
          </cell>
        </row>
        <row r="1132">
          <cell r="A1132">
            <v>96034</v>
          </cell>
          <cell r="B1132" t="str">
            <v>CAMINHÃO BASCULANTE 10 M3, TRUCADO, POTÊNCIA 230 CV, INCLUSIVE CAÇAMBA METÁLICA, COM DISTRIBUIDOR DE AGREGADOS ACOPLADO - MATERIAIS NA OPERAÇÃO. AF_02/2017</v>
          </cell>
          <cell r="C1132" t="str">
            <v>H</v>
          </cell>
          <cell r="D1132">
            <v>107.25</v>
          </cell>
        </row>
        <row r="1133">
          <cell r="A1133">
            <v>96053</v>
          </cell>
          <cell r="B1133" t="str">
            <v>TRATOR DE PNEUS COM POTÊNCIA DE 85 CV, TRAÇÃO 4X4, COM VASSOURA MECÂNICA ACOPLADA - DEPRECIAÇÃO. AF_03/2017</v>
          </cell>
          <cell r="C1133" t="str">
            <v>H</v>
          </cell>
          <cell r="D1133">
            <v>8.4</v>
          </cell>
        </row>
        <row r="1134">
          <cell r="A1134">
            <v>96054</v>
          </cell>
          <cell r="B1134" t="str">
            <v>MINICARREGADEIRA SOBRE RODAS POTENCIA 47HP CAPACIDADE OPERACAO 646 KG, COM VASSOURA MECÂNICA ACOPLADA - DEPRECIAÇÃO. AF_03/2017</v>
          </cell>
          <cell r="C1134" t="str">
            <v>H</v>
          </cell>
          <cell r="D1134">
            <v>15.9</v>
          </cell>
        </row>
        <row r="1135">
          <cell r="A1135">
            <v>96055</v>
          </cell>
          <cell r="B1135" t="str">
            <v>TRATOR DE PNEUS COM POTÊNCIA DE 85 CV, TRAÇÃO 4X4, COM VASSOURA MECÂNICA ACOPLADA - JUROS. AF_03/2017</v>
          </cell>
          <cell r="C1135" t="str">
            <v>H</v>
          </cell>
          <cell r="D1135">
            <v>2.2000000000000002</v>
          </cell>
        </row>
        <row r="1136">
          <cell r="A1136">
            <v>96056</v>
          </cell>
          <cell r="B1136" t="str">
            <v>TRATOR DE PNEUS COM POTÊNCIA DE 85 CV, TRAÇÃO 4X4, COM VASSOURA MECÂNICA ACOPLADA - MANUTENÇÃO. AF_03/2017</v>
          </cell>
          <cell r="C1136" t="str">
            <v>H</v>
          </cell>
          <cell r="D1136">
            <v>9.19</v>
          </cell>
        </row>
        <row r="1137">
          <cell r="A1137">
            <v>96057</v>
          </cell>
          <cell r="B1137" t="str">
            <v>TRATOR DE PNEUS COM POTÊNCIA DE 85 CV, TRAÇÃO 4X4, COM VASSOURA MECÂNICA ACOPLADA - MATERIAIS NA OPERAÇÃO. AF_03/2017</v>
          </cell>
          <cell r="C1137" t="str">
            <v>H</v>
          </cell>
          <cell r="D1137">
            <v>39.630000000000003</v>
          </cell>
        </row>
        <row r="1138">
          <cell r="A1138">
            <v>96060</v>
          </cell>
          <cell r="B1138" t="str">
            <v>MINICARREGADEIRA SOBRE RODAS POTENCIA 47HP CAPACIDADE OPERACAO 646 KG, COM VASSOURA MECÂNICA ACOPLADA - JUROS. AF_03/2017</v>
          </cell>
          <cell r="C1138" t="str">
            <v>H</v>
          </cell>
          <cell r="D1138">
            <v>3.05</v>
          </cell>
        </row>
        <row r="1139">
          <cell r="A1139">
            <v>96061</v>
          </cell>
          <cell r="B1139" t="str">
            <v>MINICARREGADEIRA SOBRE RODAS POTENCIA 47HP CAPACIDADE OPERACAO 646 KG, COM VASSOURA MECÂNICA ACOPLADA - MANUTENÇÃO. AF_03/2017</v>
          </cell>
          <cell r="C1139" t="str">
            <v>H</v>
          </cell>
          <cell r="D1139">
            <v>19.86</v>
          </cell>
        </row>
        <row r="1140">
          <cell r="A1140">
            <v>96062</v>
          </cell>
          <cell r="B1140" t="str">
            <v>MINICARREGADEIRA SOBRE RODAS POTENCIA 47HP CAPACIDADE OPERACAO 646 KG, COM VASSOURA MECÂNICA ACOPLADA - MATERIAIS NA OPERAÇÃO. AF_03/2017</v>
          </cell>
          <cell r="C1140" t="str">
            <v>H</v>
          </cell>
          <cell r="D1140">
            <v>22.21</v>
          </cell>
        </row>
        <row r="1141">
          <cell r="A1141">
            <v>96241</v>
          </cell>
          <cell r="B1141" t="str">
            <v>MINIESCAVADEIRA SOBRE ESTEIRAS, POTENCIA LIQUIDA DE *30* HP, PESO OPERACIONAL DE *3.500* KG - DEPRECIACAO. AF_04/2017</v>
          </cell>
          <cell r="C1141" t="str">
            <v>H</v>
          </cell>
          <cell r="D1141">
            <v>13.5</v>
          </cell>
        </row>
        <row r="1142">
          <cell r="A1142">
            <v>96242</v>
          </cell>
          <cell r="B1142" t="str">
            <v>MINIESCAVADEIRA SOBRE ESTEIRAS, POTENCIA LIQUIDA DE *30* HP, PESO OPERACIONAL DE *3.500* KG - JUROS. AF_04/2017</v>
          </cell>
          <cell r="C1142" t="str">
            <v>H</v>
          </cell>
          <cell r="D1142">
            <v>3.47</v>
          </cell>
        </row>
        <row r="1143">
          <cell r="A1143">
            <v>96243</v>
          </cell>
          <cell r="B1143" t="str">
            <v>MINIESCAVADEIRA SOBRE ESTEIRAS, POTENCIA LIQUIDA DE *30* HP, PESO OPERACIONAL DE *3.500* KG - MANUTENCAO. AF_04/2017</v>
          </cell>
          <cell r="C1143" t="str">
            <v>H</v>
          </cell>
          <cell r="D1143">
            <v>16.88</v>
          </cell>
        </row>
        <row r="1144">
          <cell r="A1144">
            <v>96244</v>
          </cell>
          <cell r="B1144" t="str">
            <v>MINIESCAVADEIRA SOBRE ESTEIRAS, POTENCIA LIQUIDA DE *30* HP, PESO OPERACIONAL DE *3.500* KG - MATERIAIS NA OPERACAO. AF_04/2017</v>
          </cell>
          <cell r="C1144" t="str">
            <v>H</v>
          </cell>
          <cell r="D1144">
            <v>14.18</v>
          </cell>
        </row>
        <row r="1145">
          <cell r="A1145">
            <v>96298</v>
          </cell>
          <cell r="B1145" t="str">
            <v>PERFURATRIZ ROTATIVA SOBRE ESTEIRA, TORQUE MAXIMO 2500 KGM, POTENCIA 110 HP, MOTOR DIESEL - DEPRECIAÇÃO. AF_05/2017</v>
          </cell>
          <cell r="C1145" t="str">
            <v>H</v>
          </cell>
          <cell r="D1145">
            <v>34.69</v>
          </cell>
        </row>
        <row r="1146">
          <cell r="A1146">
            <v>96299</v>
          </cell>
          <cell r="B1146" t="str">
            <v>PERFURATRIZ ROTATIVA SOBRE ESTEIRA, TORQUE MAXIMO 2500 KGM, POTENCIA 110 HP, MOTOR DIESEL - JUROS. AF_05/2017</v>
          </cell>
          <cell r="C1146" t="str">
            <v>H</v>
          </cell>
          <cell r="D1146">
            <v>9.11</v>
          </cell>
        </row>
        <row r="1147">
          <cell r="A1147">
            <v>96300</v>
          </cell>
          <cell r="B1147" t="str">
            <v>PERFURATRIZ ROTATIVA SOBRE ESTEIRA, TORQUE MAXIMO 2500 KGM, POTENCIA 110 HP, MOTOR DIESEL - MANUTENÇÃO. AF_05/2017</v>
          </cell>
          <cell r="C1147" t="str">
            <v>H</v>
          </cell>
          <cell r="D1147">
            <v>43.42</v>
          </cell>
        </row>
        <row r="1148">
          <cell r="A1148">
            <v>96301</v>
          </cell>
          <cell r="B1148" t="str">
            <v>PERFURATRIZ ROTATIVA SOBRE ESTEIRA, TORQUE MAXIMO 2500 KGM, POTENCIA 110 HP, MOTOR DIESEL - MATERIAIS NA OPERAÇÃO. AF_05/2017</v>
          </cell>
          <cell r="C1148" t="str">
            <v>H</v>
          </cell>
          <cell r="D1148">
            <v>51.99</v>
          </cell>
        </row>
        <row r="1149">
          <cell r="A1149">
            <v>96304</v>
          </cell>
          <cell r="B1149" t="str">
            <v>COMPRESSOR DE AR, VAZAO DE 10 PCM, RESERVATORIO 100 L, PRESSAO DE TRABALHO ENTRE 6,9 E 9,7 BAR,  POTENCIA 2 HP, TENSAO 110/220 V - DEPRECIAÇÃO. AF_05/2017</v>
          </cell>
          <cell r="C1149" t="str">
            <v>H</v>
          </cell>
          <cell r="D1149">
            <v>0.11</v>
          </cell>
        </row>
        <row r="1150">
          <cell r="A1150">
            <v>96305</v>
          </cell>
          <cell r="B1150" t="str">
            <v>COMPRESSOR DE AR, VAZAO DE 10 PCM, RESERVATORIO 100 L, PRESSAO DE TRABALHO ENTRE 6,9 E 9,7 BAR,  POTENCIA 2 HP, TENSAO 110/220 V - JUROS. AF_05/2017</v>
          </cell>
          <cell r="C1150" t="str">
            <v>H</v>
          </cell>
          <cell r="D1150">
            <v>0.03</v>
          </cell>
        </row>
        <row r="1151">
          <cell r="A1151">
            <v>96306</v>
          </cell>
          <cell r="B1151" t="str">
            <v>COMPRESSOR DE AR, VAZAO DE 10 PCM, RESERVATORIO 100 L, PRESSAO DE TRABALHO ENTRE 6,9 E 9,7 BAR,  POTENCIA 2 HP, TENSAO 110/220 V - MANUTENÇÃO. AF_05/2017</v>
          </cell>
          <cell r="C1151" t="str">
            <v>H</v>
          </cell>
          <cell r="D1151">
            <v>0.14000000000000001</v>
          </cell>
        </row>
        <row r="1152">
          <cell r="A1152">
            <v>96307</v>
          </cell>
          <cell r="B1152" t="str">
            <v>COMPRESSOR DE AR, VAZAO DE 10 PCM, RESERVATORIO 100 L, PRESSAO DE TRABALHO ENTRE 6,9 E 9,7 BAR, POTENCIA 2 HP, TENSAO 110/220 V - MATERIAIS NA OPERAÇÃO. AF_05/2017</v>
          </cell>
          <cell r="C1152" t="str">
            <v>H</v>
          </cell>
          <cell r="D1152">
            <v>0.77</v>
          </cell>
        </row>
        <row r="1153">
          <cell r="A1153">
            <v>96457</v>
          </cell>
          <cell r="B1153" t="str">
            <v>ROLO COMPACTADOR DE PNEUS, ESTATICO, PRESSAO VARIAVEL, POTENCIA 110 HP, PESO SEM/COM LASTRO 10,8/27 T, LARGURA DE ROLAGEM 2,30 M - MATERIAIS NA OPERACAO. AF_06/2017</v>
          </cell>
          <cell r="C1153" t="str">
            <v>H</v>
          </cell>
          <cell r="D1153">
            <v>51.99</v>
          </cell>
        </row>
        <row r="1154">
          <cell r="A1154">
            <v>96458</v>
          </cell>
          <cell r="B1154" t="str">
            <v>ROLO COMPACTADOR DE PNEUS, ESTATICO, PRESSAO VARIAVEL, POTENCIA 110 HP, PESO SEM/COM LASTRO 10,8/27 T, LARGURA DE ROLAGEM 2,30 M - MANUTENCAO. AF_06/2017</v>
          </cell>
          <cell r="C1154" t="str">
            <v>H</v>
          </cell>
          <cell r="D1154">
            <v>32.200000000000003</v>
          </cell>
        </row>
        <row r="1155">
          <cell r="A1155">
            <v>96459</v>
          </cell>
          <cell r="B1155" t="str">
            <v>ROLO COMPACTADOR DE PNEUS, ESTATICO, PRESSAO VARIAVEL, POTENCIA 110 HP, PESO SEM/COM LASTRO 10,8/27 T, LARGURA DE ROLAGEM 2,30 M - JUROS. AF_06/2017</v>
          </cell>
          <cell r="C1155" t="str">
            <v>H</v>
          </cell>
          <cell r="D1155">
            <v>6.76</v>
          </cell>
        </row>
        <row r="1156">
          <cell r="A1156">
            <v>96460</v>
          </cell>
          <cell r="B1156" t="str">
            <v>ROLO COMPACTADOR DE PNEUS, ESTATICO, PRESSAO VARIAVEL, POTENCIA 110 HP, PESO SEM/COM LASTRO 10,8/27 T, LARGURA DE ROLAGEM 2,30 M - DEPRECIAÇÃO. AF_06/2017</v>
          </cell>
          <cell r="C1156" t="str">
            <v>H</v>
          </cell>
          <cell r="D1156">
            <v>25.73</v>
          </cell>
        </row>
        <row r="1157">
          <cell r="A1157">
            <v>98760</v>
          </cell>
          <cell r="B1157" t="str">
            <v>INVERSOR DE SOLDA MONOFÁSICO DE 160 A, POTÊNCIA DE 5400 W, TENSÃO DE 220 V, PARA SOLDA COM ELETRODOS DE 2,0 A 4,0 MM E PROCESSO TIG - DEPRECIAÇÃO. AF_06/2018</v>
          </cell>
          <cell r="C1157" t="str">
            <v>H</v>
          </cell>
          <cell r="D1157">
            <v>0.05</v>
          </cell>
        </row>
        <row r="1158">
          <cell r="A1158">
            <v>98761</v>
          </cell>
          <cell r="B1158" t="str">
            <v>INVERSOR DE SOLDA MONOFÁSICO DE 160 A, POTÊNCIA DE 5400 W, TENSÃO DE 220 V, PARA SOLDA COM ELETRODOS DE 2,0 A 4,0 MM E PROCESSO TIG - JUROS. AF_06/2018</v>
          </cell>
          <cell r="C1158" t="str">
            <v>H</v>
          </cell>
          <cell r="D1158">
            <v>0.01</v>
          </cell>
        </row>
        <row r="1159">
          <cell r="A1159">
            <v>98762</v>
          </cell>
          <cell r="B1159" t="str">
            <v>INVERSOR DE SOLDA MONOFÁSICO DE 160 A, POTÊNCIA DE 5400 W, TENSÃO DE 220 V, PARA SOLDA COM ELETRODOS DE 2,0 A 4,0 MM E PROCESSO TIG - MANUTENÇÃO. AF_06/2018</v>
          </cell>
          <cell r="C1159" t="str">
            <v>H</v>
          </cell>
          <cell r="D1159">
            <v>7.0000000000000007E-2</v>
          </cell>
        </row>
        <row r="1160">
          <cell r="A1160">
            <v>98763</v>
          </cell>
          <cell r="B1160" t="str">
            <v>INVERSOR DE SOLDA MONOFÁSICO DE 160 A, POTÊNCIA DE 5400 W, TENSÃO DE 220 V, PARA SOLDA COM ELETRODOS DE 2,0 A 4,0 MM E PROCESSO TIG - MATERIAIS NA OPERAÇÃO. AF_06/2018</v>
          </cell>
          <cell r="C1160" t="str">
            <v>H</v>
          </cell>
          <cell r="D1160">
            <v>2.79</v>
          </cell>
        </row>
        <row r="1161">
          <cell r="A1161">
            <v>99829</v>
          </cell>
          <cell r="B1161" t="str">
            <v>LAVADORA DE ALTA PRESSAO (LAVA-JATO) PARA AGUA FRIA, PRESSAO DE OPERACAO ENTRE 1400 E 1900 LIB/POL2, VAZAO MAXIMA ENTRE 400 E 700 L/H - DEPRECIAÇÃO. AF_04/2019</v>
          </cell>
          <cell r="C1161" t="str">
            <v>H</v>
          </cell>
          <cell r="D1161">
            <v>0.14000000000000001</v>
          </cell>
        </row>
        <row r="1162">
          <cell r="A1162">
            <v>99830</v>
          </cell>
          <cell r="B1162" t="str">
            <v>LAVADORA DE ALTA PRESSAO (LAVA-JATO) PARA AGUA FRIA, PRESSAO DE OPERACAO ENTRE 1400 E 1900 LIB/POL2, VAZAO MAXIMA ENTRE 400 E 700 L/H - JUROS. AF_04/2019</v>
          </cell>
          <cell r="C1162" t="str">
            <v>H</v>
          </cell>
          <cell r="D1162">
            <v>0.03</v>
          </cell>
        </row>
        <row r="1163">
          <cell r="A1163">
            <v>99831</v>
          </cell>
          <cell r="B1163" t="str">
            <v>LAVADORA DE ALTA PRESSAO (LAVA-JATO) PARA AGUA FRIA, PRESSAO DE OPERACAO ENTRE 1400 E 1900 LIB/POL2, VAZAO MAXIMA ENTRE 400 E 700 L/H - MANUTENÇÃO. AF_04/2019</v>
          </cell>
          <cell r="C1163" t="str">
            <v>H</v>
          </cell>
          <cell r="D1163">
            <v>0.19</v>
          </cell>
        </row>
        <row r="1164">
          <cell r="A1164">
            <v>99832</v>
          </cell>
          <cell r="B1164" t="str">
            <v>LAVADORA DE ALTA PRESSAO (LAVA-JATO) PARA AGUA FRIA, PRESSAO DE OPERACAO ENTRE 1400 E 1900 LIB/POL2, VAZAO MAXIMA ENTRE 400 E 700 L/H - MATERIAIS NA OPERAÇÃO. AF_04/2019</v>
          </cell>
          <cell r="C1164" t="str">
            <v>H</v>
          </cell>
          <cell r="D1164">
            <v>0.72</v>
          </cell>
        </row>
        <row r="1165">
          <cell r="A1165">
            <v>55960</v>
          </cell>
          <cell r="B1165" t="str">
            <v>IMUNIZACAO DE MADEIRAMENTO PARA COBERTURA UTILIZANDO CUPINICIDA INCOLOR</v>
          </cell>
          <cell r="C1165" t="str">
            <v>M2</v>
          </cell>
          <cell r="D1165">
            <v>5.81</v>
          </cell>
        </row>
        <row r="1166">
          <cell r="A1166">
            <v>92259</v>
          </cell>
          <cell r="B1166" t="str">
            <v>INSTALAÇÃO DE TESOURA (INTEIRA OU MEIA), BIAPOIADA, EM MADEIRA NÃO APARELHADA, PARA VÃOS MAIORES OU IGUAIS A 3,0 M E MENORES QUE 6,0 M, INCLUSO IÇAMENTO. AF_07/2019</v>
          </cell>
          <cell r="C1166" t="str">
            <v>UN</v>
          </cell>
          <cell r="D1166">
            <v>328.38</v>
          </cell>
        </row>
        <row r="1167">
          <cell r="A1167">
            <v>92260</v>
          </cell>
          <cell r="B1167" t="str">
            <v>INSTALAÇÃO DE TESOURA (INTEIRA OU MEIA), BIAPOIADA, EM MADEIRA NÃO APARELHADA, PARA VÃOS MAIORES OU IGUAIS A 6,0 M E MENORES QUE 8,0 M, INCLUSO IÇAMENTO. AF_07/2019</v>
          </cell>
          <cell r="C1167" t="str">
            <v>UN</v>
          </cell>
          <cell r="D1167">
            <v>392.25</v>
          </cell>
        </row>
        <row r="1168">
          <cell r="A1168">
            <v>92261</v>
          </cell>
          <cell r="B1168" t="str">
            <v>INSTALAÇÃO DE TESOURA (INTEIRA OU MEIA), BIAPOIADA, EM MADEIRA NÃO APARELHADA, PARA VÃOS MAIORES OU IGUAIS A 8,0 M E MENORES QUE 10,0 M, INCLUSO IÇAMENTO. AF_07/2019</v>
          </cell>
          <cell r="C1168" t="str">
            <v>UN</v>
          </cell>
          <cell r="D1168">
            <v>454.17</v>
          </cell>
        </row>
        <row r="1169">
          <cell r="A1169">
            <v>92262</v>
          </cell>
          <cell r="B1169" t="str">
            <v>INSTALAÇÃO DE TESOURA (INTEIRA OU MEIA), BIAPOIADA, EM MADEIRA NÃO APARELHADA, PARA VÃOS MAIORES OU IGUAIS A 10,0 M E MENORES QUE 12,0 M, INCLUSO IÇAMENTO. AF_07/2019</v>
          </cell>
          <cell r="C1169" t="str">
            <v>UN</v>
          </cell>
          <cell r="D1169">
            <v>553.88</v>
          </cell>
        </row>
        <row r="1170">
          <cell r="A1170">
            <v>92539</v>
          </cell>
          <cell r="B1170" t="str">
            <v>TRAMA DE MADEIRA COMPOSTA POR RIPAS, CAIBROS E TERÇAS PARA TELHADOS DE ATÉ 2 ÁGUAS PARA TELHA DE ENCAIXE DE CERÂMICA OU DE CONCRETO, INCLUSO TRANSPORTE VERTICAL. AF_07/2019</v>
          </cell>
          <cell r="C1170" t="str">
            <v>M2</v>
          </cell>
          <cell r="D1170">
            <v>55.23</v>
          </cell>
        </row>
        <row r="1171">
          <cell r="A1171">
            <v>92540</v>
          </cell>
          <cell r="B1171" t="str">
            <v>TRAMA DE MADEIRA COMPOSTA POR RIPAS, CAIBROS E TERÇAS PARA TELHADOS DE MAIS QUE 2 ÁGUAS PARA TELHA DE ENCAIXE DE CERÂMICA OU DE CONCRETO, INCLUSO TRANSPORTE VERTICAL. AF_07/2019</v>
          </cell>
          <cell r="C1171" t="str">
            <v>M2</v>
          </cell>
          <cell r="D1171">
            <v>64.569999999999993</v>
          </cell>
        </row>
        <row r="1172">
          <cell r="A1172">
            <v>92541</v>
          </cell>
          <cell r="B1172" t="str">
            <v>TRAMA DE MADEIRA COMPOSTA POR RIPAS, CAIBROS E TERÇAS PARA TELHADOS DE ATÉ 2 ÁGUAS PARA TELHA CERÂMICA CAPA-CANAL, INCLUSO TRANSPORTE VERTICAL. AF_07/2019</v>
          </cell>
          <cell r="C1172" t="str">
            <v>M2</v>
          </cell>
          <cell r="D1172">
            <v>58.82</v>
          </cell>
        </row>
        <row r="1173">
          <cell r="A1173">
            <v>92542</v>
          </cell>
          <cell r="B1173" t="str">
            <v>TRAMA DE MADEIRA COMPOSTA POR RIPAS, CAIBROS E TERÇAS PARA TELHADOS DE MAIS QUE 2 ÁGUAS PARA TELHA CERÂMICA CAPA-CANAL, INCLUSO TRANSPORTE VERTICAL. AF_07/2019</v>
          </cell>
          <cell r="C1173" t="str">
            <v>M2</v>
          </cell>
          <cell r="D1173">
            <v>73.05</v>
          </cell>
        </row>
        <row r="1174">
          <cell r="A1174">
            <v>92543</v>
          </cell>
          <cell r="B1174" t="str">
            <v>TRAMA DE MADEIRA COMPOSTA POR TERÇAS PARA TELHADOS DE ATÉ 2 ÁGUAS PARA TELHA ONDULADA DE FIBROCIMENTO, METÁLICA, PLÁSTICA OU TERMOACÚSTICA, INCLUSO TRANSPORTE VERTICAL. AF_07/2019</v>
          </cell>
          <cell r="C1174" t="str">
            <v>M2</v>
          </cell>
          <cell r="D1174">
            <v>15.06</v>
          </cell>
        </row>
        <row r="1175">
          <cell r="A1175">
            <v>92544</v>
          </cell>
          <cell r="B1175" t="str">
            <v>TRAMA DE MADEIRA COMPOSTA POR TERÇAS PARA TELHADOS DE ATÉ 2 ÁGUAS PARA TELHA ESTRUTURAL DE FIBROCIMENTO, INCLUSO TRANSPORTE VERTICAL. AF_07/2019</v>
          </cell>
          <cell r="C1175" t="str">
            <v>M2</v>
          </cell>
          <cell r="D1175">
            <v>12.69</v>
          </cell>
        </row>
        <row r="1176">
          <cell r="A1176">
            <v>92545</v>
          </cell>
          <cell r="B1176" t="str">
            <v>FABRICAÇÃO E INSTALAÇÃO DE TESOURA INTEIRA EM MADEIRA NÃO APARELHADA, VÃO DE 3 M, PARA TELHA CERÂMICA OU DE CONCRETO, INCLUSO IÇAMENTO. AF_07/2019</v>
          </cell>
          <cell r="C1176" t="str">
            <v>UN</v>
          </cell>
          <cell r="D1176">
            <v>745.94</v>
          </cell>
        </row>
        <row r="1177">
          <cell r="A1177">
            <v>92546</v>
          </cell>
          <cell r="B1177" t="str">
            <v>FABRICAÇÃO E INSTALAÇÃO DE TESOURA INTEIRA EM MADEIRA NÃO APARELHADA, VÃO DE 4 M, PARA TELHA CERÂMICA OU DE CONCRETO, INCLUSO IÇAMENTO. AF_07/2019</v>
          </cell>
          <cell r="C1177" t="str">
            <v>UN</v>
          </cell>
          <cell r="D1177">
            <v>924.96</v>
          </cell>
        </row>
        <row r="1178">
          <cell r="A1178">
            <v>92547</v>
          </cell>
          <cell r="B1178" t="str">
            <v>FABRICAÇÃO E INSTALAÇÃO DE TESOURA INTEIRA EM MADEIRA NÃO APARELHADA, VÃO DE 5 M, PARA TELHA CERÂMICA OU DE CONCRETO, INCLUSO IÇAMENTO. AF_07/2019</v>
          </cell>
          <cell r="C1178" t="str">
            <v>UN</v>
          </cell>
          <cell r="D1178">
            <v>964.04</v>
          </cell>
        </row>
        <row r="1179">
          <cell r="A1179">
            <v>92548</v>
          </cell>
          <cell r="B1179" t="str">
            <v>FABRICAÇÃO E INSTALAÇÃO DE TESOURA INTEIRA EM MADEIRA NÃO APARELHADA, VÃO DE 6 M, PARA TELHA CERÂMICA OU DE CONCRETO, INCLUSO IÇAMENTO. AF_07/2019</v>
          </cell>
          <cell r="C1179" t="str">
            <v>UN</v>
          </cell>
          <cell r="D1179">
            <v>1074.73</v>
          </cell>
        </row>
        <row r="1180">
          <cell r="A1180">
            <v>92549</v>
          </cell>
          <cell r="B1180" t="str">
            <v>FABRICAÇÃO E INSTALAÇÃO DE TESOURA INTEIRA EM MADEIRA NÃO APARELHADA, VÃO DE 7 M, PARA TELHA CERÂMICA OU DE CONCRETO, INCLUSO IÇAMENTO. AF_07/2019</v>
          </cell>
          <cell r="C1180" t="str">
            <v>UN</v>
          </cell>
          <cell r="D1180">
            <v>1385.82</v>
          </cell>
        </row>
        <row r="1181">
          <cell r="A1181">
            <v>92550</v>
          </cell>
          <cell r="B1181" t="str">
            <v>FABRICAÇÃO E INSTALAÇÃO DE TESOURA INTEIRA EM MADEIRA NÃO APARELHADA, VÃO DE 8 M, PARA TELHA CERÂMICA OU DE CONCRETO, INCLUSO IÇAMENTO. AF_07/2019</v>
          </cell>
          <cell r="C1181" t="str">
            <v>UN</v>
          </cell>
          <cell r="D1181">
            <v>1640.74</v>
          </cell>
        </row>
        <row r="1182">
          <cell r="A1182">
            <v>92551</v>
          </cell>
          <cell r="B1182" t="str">
            <v>FABRICAÇÃO E INSTALAÇÃO DE TESOURA INTEIRA EM MADEIRA NÃO APARELHADA, VÃO DE 9 M, PARA TELHA CERÂMICA OU DE CONCRETO, INCLUSO IÇAMENTO. AF_07/2019</v>
          </cell>
          <cell r="C1182" t="str">
            <v>UN</v>
          </cell>
          <cell r="D1182">
            <v>1692.5</v>
          </cell>
        </row>
        <row r="1183">
          <cell r="A1183">
            <v>92552</v>
          </cell>
          <cell r="B1183" t="str">
            <v>FABRICAÇÃO E INSTALAÇÃO DE TESOURA INTEIRA EM MADEIRA NÃO APARELHADA, VÃO DE 10 M, PARA TELHA CERÂMICA OU DE CONCRETO, INCLUSO IÇAMENTO. AF_07/2019</v>
          </cell>
          <cell r="C1183" t="str">
            <v>UN</v>
          </cell>
          <cell r="D1183">
            <v>1851.73</v>
          </cell>
        </row>
        <row r="1184">
          <cell r="A1184">
            <v>92553</v>
          </cell>
          <cell r="B1184" t="str">
            <v>FABRICAÇÃO E INSTALAÇÃO DE TESOURA INTEIRA EM MADEIRA NÃO APARELHADA, VÃO DE 11 M, PARA TELHA CERÂMICA OU DE CONCRETO, INCLUSO IÇAMENTO. AF_07/2019</v>
          </cell>
          <cell r="C1184" t="str">
            <v>UN</v>
          </cell>
          <cell r="D1184">
            <v>2172.0100000000002</v>
          </cell>
        </row>
        <row r="1185">
          <cell r="A1185">
            <v>92554</v>
          </cell>
          <cell r="B1185" t="str">
            <v>FABRICAÇÃO E INSTALAÇÃO DE TESOURA INTEIRA EM MADEIRA NÃO APARELHADA, VÃO DE 12 M, PARA TELHA CERÂMICA OU DE CONCRETO, INCLUSO IÇAMENTO. AF_07/2019</v>
          </cell>
          <cell r="C1185" t="str">
            <v>UN</v>
          </cell>
          <cell r="D1185">
            <v>2230.87</v>
          </cell>
        </row>
        <row r="1186">
          <cell r="A1186">
            <v>92555</v>
          </cell>
          <cell r="B1186" t="str">
            <v>FABRICAÇÃO E INSTALAÇÃO DE TESOURA INTEIRA EM MADEIRA NÃO APARELHADA, VÃO DE 3 M, PARA TELHA ONDULADA DE FIBROCIMENTO, METÁLICA, PLÁSTICA OU TERMOACÚSTICA, INCLUSO IÇAMENTO. AF_07/2019</v>
          </cell>
          <cell r="C1186" t="str">
            <v>UN</v>
          </cell>
          <cell r="D1186">
            <v>738.2</v>
          </cell>
        </row>
        <row r="1187">
          <cell r="A1187">
            <v>92556</v>
          </cell>
          <cell r="B1187" t="str">
            <v>FABRICAÇÃO E INSTALAÇÃO DE TESOURA INTEIRA EM MADEIRA NÃO APARELHADA, VÃO DE 4 M, PARA TELHA ONDULADA DE FIBROCIMENTO, METÁLICA, PLÁSTICA OU TERMOACÚSTICA, INCLUSO IÇAMENTO. AF_07/2019</v>
          </cell>
          <cell r="C1187" t="str">
            <v>UN</v>
          </cell>
          <cell r="D1187">
            <v>912.17</v>
          </cell>
        </row>
        <row r="1188">
          <cell r="A1188">
            <v>92557</v>
          </cell>
          <cell r="B1188" t="str">
            <v>FABRICAÇÃO E INSTALAÇÃO DE TESOURA INTEIRA EM MADEIRA NÃO APARELHADA, VÃO DE 5 M, PARA TELHA ONDULADA DE FIBROCIMENTO, METÁLICA, PLÁSTICA OU TERMOACÚSTICA, INCLUSO IÇAMENTO. AF_07/2019</v>
          </cell>
          <cell r="C1188" t="str">
            <v>UN</v>
          </cell>
          <cell r="D1188">
            <v>951.25</v>
          </cell>
        </row>
        <row r="1189">
          <cell r="A1189">
            <v>92558</v>
          </cell>
          <cell r="B1189" t="str">
            <v>FABRICAÇÃO E INSTALAÇÃO DE TESOURA INTEIRA EM MADEIRA NÃO APARELHADA, VÃO DE 6 M, PARA TELHA ONDULADA DE FIBROCIMENTO, METÁLICA, PLÁSTICA OU TERMOACÚSTICA, INCLUSO IÇAMENTO. AF_07/2019</v>
          </cell>
          <cell r="C1189" t="str">
            <v>UN</v>
          </cell>
          <cell r="D1189">
            <v>1066.98</v>
          </cell>
        </row>
        <row r="1190">
          <cell r="A1190">
            <v>92559</v>
          </cell>
          <cell r="B1190" t="str">
            <v>FABRICAÇÃO E INSTALAÇÃO DE TESOURA INTEIRA EM MADEIRA NÃO APARELHADA, VÃO DE 7 M, PARA TELHA ONDULADA DE FIBROCIMENTO, METÁLICA, PLÁSTICA OU TERMOACÚSTICA, INCLUSO IÇAMENTO. AF_07/2019</v>
          </cell>
          <cell r="C1190" t="str">
            <v>UN</v>
          </cell>
          <cell r="D1190">
            <v>1372.19</v>
          </cell>
        </row>
        <row r="1191">
          <cell r="A1191">
            <v>92560</v>
          </cell>
          <cell r="B1191" t="str">
            <v>FABRICAÇÃO E INSTALAÇÃO DE TESOURA INTEIRA EM MADEIRA NÃO APARELHADA, VÃO DE 8 M, PARA TELHA ONDULADA DE FIBROCIMENTO, METÁLICA, PLÁSTICA OU TERMOACÚSTICA, INCLUSO IÇAMENTO. AF_07/2019</v>
          </cell>
          <cell r="C1191" t="str">
            <v>UN</v>
          </cell>
          <cell r="D1191">
            <v>1619.95</v>
          </cell>
        </row>
        <row r="1192">
          <cell r="A1192">
            <v>92561</v>
          </cell>
          <cell r="B1192" t="str">
            <v>FABRICAÇÃO E INSTALAÇÃO DE TESOURA INTEIRA EM MADEIRA NÃO APARELHADA, VÃO DE 9 M, PARA TELHA ONDULADA DE FIBROCIMENTO, METÁLICA, PLÁSTICA OU TERMOACÚSTICA, INCLUSO IÇAMENTO. AF_07/2019</v>
          </cell>
          <cell r="C1192" t="str">
            <v>UN</v>
          </cell>
          <cell r="D1192">
            <v>1672.64</v>
          </cell>
        </row>
        <row r="1193">
          <cell r="A1193">
            <v>92562</v>
          </cell>
          <cell r="B1193" t="str">
            <v>FABRICAÇÃO E INSTALAÇÃO DE TESOURA INTEIRA EM MADEIRA NÃO APARELHADA, VÃO DE 10 M, PARA TELHA ONDULADA DE FIBROCIMENTO, METÁLICA, PLÁSTICA OU TERMOACÚSTICA, INCLUSO IÇAMENTO. AF_07/2019</v>
          </cell>
          <cell r="C1193" t="str">
            <v>UN</v>
          </cell>
          <cell r="D1193">
            <v>1819.08</v>
          </cell>
        </row>
        <row r="1194">
          <cell r="A1194">
            <v>92563</v>
          </cell>
          <cell r="B1194" t="str">
            <v>FABRICAÇÃO E INSTALAÇÃO DE TESOURA INTEIRA EM MADEIRA NÃO APARELHADA, VÃO DE 11 M, PARA TELHA ONDULADA DE FIBROCIMENTO, METÁLICA, PLÁSTICA OU TERMOACÚSTICA, INCLUSO IÇAMENTO. AF_07/2019</v>
          </cell>
          <cell r="C1194" t="str">
            <v>UN</v>
          </cell>
          <cell r="D1194">
            <v>2132.3000000000002</v>
          </cell>
        </row>
        <row r="1195">
          <cell r="A1195">
            <v>92564</v>
          </cell>
          <cell r="B1195" t="str">
            <v>FABRICAÇÃO E INSTALAÇÃO DE TESOURA INTEIRA EM MADEIRA NÃO APARELHADA, VÃO DE 12 M, PARA TELHA ONDULADA DE FIBROCIMENTO, METÁLICA, PLÁSTICA OU TERMOACÚSTICA, INCLUSO IÇAMENTO. AF_07/2019</v>
          </cell>
          <cell r="C1195" t="str">
            <v>UN</v>
          </cell>
          <cell r="D1195">
            <v>2182.58</v>
          </cell>
        </row>
        <row r="1196">
          <cell r="A1196">
            <v>92565</v>
          </cell>
          <cell r="B1196" t="str">
            <v>FABRICAÇÃO E INSTALAÇÃO DE ESTRUTURA PONTALETADA DE MADEIRA NÃO APARELHADA PARA TELHADOS COM ATÉ 2 ÁGUAS E PARA TELHA CERÂMICA OU DE CONCRETO, INCLUSO TRANSPORTE VERTICAL. AF_12/2015</v>
          </cell>
          <cell r="C1196" t="str">
            <v>M2</v>
          </cell>
          <cell r="D1196">
            <v>27.98</v>
          </cell>
        </row>
        <row r="1197">
          <cell r="A1197">
            <v>92566</v>
          </cell>
          <cell r="B1197" t="str">
            <v>FABRICAÇÃO E INSTALAÇÃO DE ESTRUTURA PONTALETADA DE MADEIRA NÃO APARELHADA PARA TELHADOS COM ATÉ 2 ÁGUAS E PARA TELHA ONDULADA DE FIBROCIMENTO, METÁLICA, PLÁSTICA OU TERMOACÚSTICA, INCLUSO TRANSPORTE VERTICAL. AF_12/2015</v>
          </cell>
          <cell r="C1197" t="str">
            <v>M2</v>
          </cell>
          <cell r="D1197">
            <v>15.92</v>
          </cell>
        </row>
        <row r="1198">
          <cell r="A1198">
            <v>92567</v>
          </cell>
          <cell r="B1198" t="str">
            <v>FABRICAÇÃO E INSTALAÇÃO DE ESTRUTURA PONTALETADA DE MADEIRA NÃO APARELHADA PARA TELHADOS COM MAIS QUE 2 ÁGUAS E PARA TELHA CERÂMICA OU DE CONCRETO, INCLUSO TRANSPORTE VERTICAL. AF_12/2015</v>
          </cell>
          <cell r="C1198" t="str">
            <v>M2</v>
          </cell>
          <cell r="D1198">
            <v>24.32</v>
          </cell>
        </row>
        <row r="1199">
          <cell r="A1199">
            <v>100379</v>
          </cell>
          <cell r="B1199" t="str">
            <v>FABRICAÇÃO E INSTALAÇÃO DE PONTALETES DE MADEIRA NÃO APARELHADA PARA TELHADOS COM ATÉ 2 ÁGUAS E COM TELHA CERÂMICA OU DE CONCRETO EM EDIFÍCIO RESIDENCIAL TÉRREO, INCLUSO TRANSPORTE VERTICAL. AF_07/2019</v>
          </cell>
          <cell r="C1199" t="str">
            <v>M2</v>
          </cell>
          <cell r="D1199">
            <v>27.98</v>
          </cell>
        </row>
        <row r="1200">
          <cell r="A1200">
            <v>100380</v>
          </cell>
          <cell r="B1200" t="str">
            <v>FABRICAÇÃO E INSTALAÇÃO DE PONTALETES DE MADEIRA NÃO APARELHADA PARA TELHADOS COM ATÉ 2 ÁGUAS E COM TELHA CERÂMICA OU DE CONCRETO EM EDIFÍCIO RESIDENCIAL DE MÚLTIPLOS PAVIMENTOS, INCLUSO TRANSPORTE VERTICAL. AF_07/2019</v>
          </cell>
          <cell r="C1200" t="str">
            <v>M2</v>
          </cell>
          <cell r="D1200">
            <v>38.46</v>
          </cell>
        </row>
        <row r="1201">
          <cell r="A1201">
            <v>100381</v>
          </cell>
          <cell r="B1201" t="str">
            <v>FABRICAÇÃO E INSTALAÇÃO DE PONTALETES DE MADEIRA NÃO APARELHADA PARA TELHADOS COM ATÉ 2 ÁGUAS E COM TELHA CERÂMICA OU DE CONCRETO EM EDIFÍCIO INSTITUCIONAL TÉRREO, INCLUSO TRANSPORTE VERTICAL. AF_07/2019</v>
          </cell>
          <cell r="C1201" t="str">
            <v>M2</v>
          </cell>
          <cell r="D1201">
            <v>44.35</v>
          </cell>
        </row>
        <row r="1202">
          <cell r="A1202">
            <v>100383</v>
          </cell>
          <cell r="B1202" t="str">
            <v>FABRICAÇÃO E INSTALAÇÃO DE PONTALETES DE MADEIRA NÃO APARELHADA PARA TELHADOS COM ATÉ 2 ÁGUAS E COM TELHA ONDULADA DE FIBROCIMENTO, ALUMÍNIO OU PLÁSTICA EM EDIFÍCIO RESIDENCIAL DE MÚLTIPLOS PAVIMENTOS, INCLUSO TRANSPORTE VERTICAL. AF_07/2019</v>
          </cell>
          <cell r="C1202" t="str">
            <v>M2</v>
          </cell>
          <cell r="D1202">
            <v>17.38</v>
          </cell>
        </row>
        <row r="1203">
          <cell r="A1203">
            <v>100384</v>
          </cell>
          <cell r="B1203" t="str">
            <v>FABRICAÇÃO E INSTALAÇÃO DE PONTALETES DE MADEIRA NÃO APARELHADA PARA TELHADOS COM ATÉ 2 ÁGUAS E COM TELHA ONDULADA DE FIBROCIMENTO, ALUMÍNIO OU PLÁSTICA EM EDIFÍCIO INSTITUCIONAL TÉRREO, INCLUSO TRANSPORTE VERTICAL. AF_07/2019</v>
          </cell>
          <cell r="C1203" t="str">
            <v>M2</v>
          </cell>
          <cell r="D1203">
            <v>18.850000000000001</v>
          </cell>
        </row>
        <row r="1204">
          <cell r="A1204">
            <v>100385</v>
          </cell>
          <cell r="B1204" t="str">
            <v>FABRICAÇÃO E INSTALAÇÃO DE PONTALETES DE MADEIRA NÃO APARELHADA PARA TELHADOS COM MAIS QUE 2 ÁGUAS E COM TELHA CERÂMICA OU DE CONCRETO EM EDIFÍCIO RESIDENCIAL TÉRREO, INCLUSO TRANSPORTE VERTICAL. AF_07/2019</v>
          </cell>
          <cell r="C1204" t="str">
            <v>M2</v>
          </cell>
          <cell r="D1204">
            <v>24.32</v>
          </cell>
        </row>
        <row r="1205">
          <cell r="A1205">
            <v>100386</v>
          </cell>
          <cell r="B1205" t="str">
            <v>FABRICAÇÃO E INSTALAÇÃO DE PONTALETES DE MADEIRA NÃO APARELHADA PARA TELHADOS COM MAIS QUE 2 ÁGUAS E COM TELHA CERÂMICA OU DE CONCRETO EM EDIFÍCIO RESIDENCIAL DE MÚLTIPLOS PAVIMENTOS. AF_07/2019</v>
          </cell>
          <cell r="C1205" t="str">
            <v>M2</v>
          </cell>
          <cell r="D1205">
            <v>32.11</v>
          </cell>
        </row>
        <row r="1206">
          <cell r="A1206">
            <v>100387</v>
          </cell>
          <cell r="B1206" t="str">
            <v>FABRICAÇÃO E INSTALAÇÃO DE PONTALETES DE MADEIRA NÃO APARELHADA PARA TELHADOS COM MAIS QUE 2 ÁGUAS E COM TELHA CERÂMICA OU DE CONCRETO EM EDIFÍCIO INSTITUCIONAL TÉRREO, INCLUSO TRANSPORTE VERTICAL. AF_07/2019</v>
          </cell>
          <cell r="C1206" t="str">
            <v>M2</v>
          </cell>
          <cell r="D1206">
            <v>39.729999999999997</v>
          </cell>
        </row>
        <row r="1207">
          <cell r="A1207">
            <v>100388</v>
          </cell>
          <cell r="B1207" t="str">
            <v>RETIRADA E RECOLOCAÇÃO DE RIPA EM TELHADOS DE ATÉ 2 ÁGUAS COM TELHA CERÂMICA OU DE CONCRETO DE ENCAIXE, INCLUSO TRANSPORTE VERTICAL. AF_07/2019</v>
          </cell>
          <cell r="C1207" t="str">
            <v>M2</v>
          </cell>
          <cell r="D1207">
            <v>16.87</v>
          </cell>
        </row>
        <row r="1208">
          <cell r="A1208">
            <v>100389</v>
          </cell>
          <cell r="B1208" t="str">
            <v>RETIRADA E RECOLOCAÇÃO DE CAIBRO EM TELHADOS DE ATÉ 2 ÁGUAS COM TELHA CERÂMICA OU DE CONCRETO DE ENCAIXE, INCLUSO TRANSPORTE VERTICAL. AF_07/2019</v>
          </cell>
          <cell r="C1208" t="str">
            <v>M2</v>
          </cell>
          <cell r="D1208">
            <v>15.02</v>
          </cell>
        </row>
        <row r="1209">
          <cell r="A1209">
            <v>100390</v>
          </cell>
          <cell r="B1209" t="str">
            <v>RETIRADA E RECOLOCAÇÃO DE RIPA EM TELHADOS DE MAIS DE 2 ÁGUAS COM TELHA CERÂMICA OU DE CONCRETO DE ENCAIXE, INCLUSO TRANSPORTE VERTICAL. AF_07/2019</v>
          </cell>
          <cell r="C1209" t="str">
            <v>M2</v>
          </cell>
          <cell r="D1209">
            <v>20.64</v>
          </cell>
        </row>
        <row r="1210">
          <cell r="A1210">
            <v>100391</v>
          </cell>
          <cell r="B1210" t="str">
            <v>RETIRADA E RECOLOCAÇÃO DE CAIBRO EM TELHADOS DE MAIS DE 2 ÁGUAS COM TELHA CERÂMICA OU DE CONCRETO DE ENCAIXE, INCLUSO TRANSPORTE VERTICAL. AF_07/2019</v>
          </cell>
          <cell r="C1210" t="str">
            <v>M2</v>
          </cell>
          <cell r="D1210">
            <v>17.45</v>
          </cell>
        </row>
        <row r="1211">
          <cell r="A1211">
            <v>100392</v>
          </cell>
          <cell r="B1211" t="str">
            <v>RETIRADA E RECOLOCAÇÃO DE RIPA EM TELHADOS DE ATÉ 2 ÁGUAS COM TELHA CERÂMICA CAPA-CANAL, INCLUSO TRANSPORTE VERTICAL. AF_07/2019</v>
          </cell>
          <cell r="C1211" t="str">
            <v>M2</v>
          </cell>
          <cell r="D1211">
            <v>13.25</v>
          </cell>
        </row>
        <row r="1212">
          <cell r="A1212">
            <v>100393</v>
          </cell>
          <cell r="B1212" t="str">
            <v>RETIRADA E RECOLOCAÇÃO DE CAIBRO EM TELHADOS DE ATÉ 2 ÁGUAS COM TELHA CERÂMICA CAPA-CANAL, INCLUSO TRANSPORTE VERTICAL. AF_07/2019</v>
          </cell>
          <cell r="C1212" t="str">
            <v>M2</v>
          </cell>
          <cell r="D1212">
            <v>17.079999999999998</v>
          </cell>
        </row>
        <row r="1213">
          <cell r="A1213">
            <v>100394</v>
          </cell>
          <cell r="B1213" t="str">
            <v>RETIRADA E RECOLOCAÇÃO DE RIPA EM TELHADOS DE MAIS DE 2 ÁGUAS COM TELHA CERÂMICA CAPA-CANAL, INCLUSO TRANSPORTE VERTICAL. AF_07/2019</v>
          </cell>
          <cell r="C1213" t="str">
            <v>M2</v>
          </cell>
          <cell r="D1213">
            <v>16.2</v>
          </cell>
        </row>
        <row r="1214">
          <cell r="A1214">
            <v>100395</v>
          </cell>
          <cell r="B1214" t="str">
            <v>RETIRADA E RECOLOCAÇÃO DE CAIBRO EM TELHADOS DE MAIS DE 2 ÁGUAS COM TELHA CERÂMICA CAPA-CANAL, INCLUSO TRANSPORTE VERTICAL. AF_07/2019</v>
          </cell>
          <cell r="C1214" t="str">
            <v>M2</v>
          </cell>
          <cell r="D1214">
            <v>20.85</v>
          </cell>
        </row>
        <row r="1215">
          <cell r="A1215">
            <v>94189</v>
          </cell>
          <cell r="B1215" t="str">
            <v>TELHAMENTO COM TELHA DE CONCRETO DE ENCAIXE, COM ATÉ 2 ÁGUAS, INCLUSO TRANSPORTE VERTICAL. AF_07/2019</v>
          </cell>
          <cell r="C1215" t="str">
            <v>M2</v>
          </cell>
          <cell r="D1215">
            <v>23.78</v>
          </cell>
        </row>
        <row r="1216">
          <cell r="A1216">
            <v>94192</v>
          </cell>
          <cell r="B1216" t="str">
            <v>TELHAMENTO COM TELHA DE CONCRETO DE ENCAIXE, COM MAIS DE 2 ÁGUAS, INCLUSO TRANSPORTE VERTICAL. AF_07/2019</v>
          </cell>
          <cell r="C1216" t="str">
            <v>M2</v>
          </cell>
          <cell r="D1216">
            <v>26.24</v>
          </cell>
        </row>
        <row r="1217">
          <cell r="A1217">
            <v>94195</v>
          </cell>
          <cell r="B1217" t="str">
            <v>TELHAMENTO COM TELHA CERÂMICA DE ENCAIXE, TIPO PORTUGUESA, COM ATÉ 2 ÁGUAS, INCLUSO TRANSPORTE VERTICAL. AF_07/2019</v>
          </cell>
          <cell r="C1217" t="str">
            <v>M2</v>
          </cell>
          <cell r="D1217">
            <v>49.26</v>
          </cell>
        </row>
        <row r="1218">
          <cell r="A1218">
            <v>94198</v>
          </cell>
          <cell r="B1218" t="str">
            <v>TELHAMENTO COM TELHA CERÂMICA DE ENCAIXE, TIPO PORTUGUESA, COM MAIS DE 2 ÁGUAS, INCLUSO TRANSPORTE VERTICAL. AF_07/2019</v>
          </cell>
          <cell r="C1218" t="str">
            <v>M2</v>
          </cell>
          <cell r="D1218">
            <v>52.52</v>
          </cell>
        </row>
        <row r="1219">
          <cell r="A1219">
            <v>94201</v>
          </cell>
          <cell r="B1219" t="str">
            <v>TELHAMENTO COM TELHA CERÂMICA CAPA-CANAL, TIPO COLONIAL, COM ATÉ 2 ÁGUAS, INCLUSO TRANSPORTE VERTICAL. AF_07/2019</v>
          </cell>
          <cell r="C1219" t="str">
            <v>M2</v>
          </cell>
          <cell r="D1219">
            <v>69.47</v>
          </cell>
        </row>
        <row r="1220">
          <cell r="A1220">
            <v>94204</v>
          </cell>
          <cell r="B1220" t="str">
            <v>TELHAMENTO COM TELHA CERÂMICA CAPA-CANAL, TIPO COLONIAL, COM MAIS DE 2 ÁGUAS, INCLUSO TRANSPORTE VERTICAL. AF_07/2019</v>
          </cell>
          <cell r="C1220" t="str">
            <v>M2</v>
          </cell>
          <cell r="D1220">
            <v>75.03</v>
          </cell>
        </row>
        <row r="1221">
          <cell r="A1221">
            <v>94224</v>
          </cell>
          <cell r="B1221" t="str">
            <v>EMBOÇAMENTO COM ARGAMASSA TRAÇO 1:2:9 (CIMENTO, CAL E AREIA). AF_07/2019</v>
          </cell>
          <cell r="C1221" t="str">
            <v>M</v>
          </cell>
          <cell r="D1221">
            <v>23.19</v>
          </cell>
        </row>
        <row r="1222">
          <cell r="A1222">
            <v>94225</v>
          </cell>
          <cell r="B1222" t="str">
            <v>ISOLAMENTO TERMOACÚSTICO COM LÃ MINERAL NA SUBCOBERTURA, INCLUSO TRANSPORTE VERTICAL. AF_07/2019</v>
          </cell>
          <cell r="C1222" t="str">
            <v>M2</v>
          </cell>
          <cell r="D1222">
            <v>21.24</v>
          </cell>
        </row>
        <row r="1223">
          <cell r="A1223">
            <v>94226</v>
          </cell>
          <cell r="B1223" t="str">
            <v>SUBCOBERTURA COM MANTA PLÁSTICA REVESTIDA POR PELÍCULA DE ALUMÍNO, INCLUSO TRANSPORTE VERTICAL. AF_07/2019</v>
          </cell>
          <cell r="C1223" t="str">
            <v>M2</v>
          </cell>
          <cell r="D1223">
            <v>17.510000000000002</v>
          </cell>
        </row>
        <row r="1224">
          <cell r="A1224">
            <v>94232</v>
          </cell>
          <cell r="B1224" t="str">
            <v>AMARRAÇÃO DE TELHAS CERÂMICAS OU DE CONCRETO. AF_07/2019</v>
          </cell>
          <cell r="C1224" t="str">
            <v>UN</v>
          </cell>
          <cell r="D1224">
            <v>2.57</v>
          </cell>
        </row>
        <row r="1225">
          <cell r="A1225">
            <v>94440</v>
          </cell>
          <cell r="B1225" t="str">
            <v>TELHAMENTO COM TELHA CERÂMICA DE ENCAIXE, TIPO FRANCESA, COM ATÉ 2 ÁGUAS, INCLUSO TRANSPORTE VERTICAL. AF_07/2019</v>
          </cell>
          <cell r="C1225" t="str">
            <v>M2</v>
          </cell>
          <cell r="D1225">
            <v>49.26</v>
          </cell>
        </row>
        <row r="1226">
          <cell r="A1226">
            <v>94441</v>
          </cell>
          <cell r="B1226" t="str">
            <v>TELHAMENTO COM TELHA CERÂMICA DE ENCAIXE, TIPO FRANCESA, COM MAIS DE 2 ÁGUAS, INCLUSO TRANSPORTE VERTICAL. AF_07/2019</v>
          </cell>
          <cell r="C1226" t="str">
            <v>M2</v>
          </cell>
          <cell r="D1226">
            <v>52.52</v>
          </cell>
        </row>
        <row r="1227">
          <cell r="A1227">
            <v>94442</v>
          </cell>
          <cell r="B1227" t="str">
            <v>TELHAMENTO COM TELHA CERÂMICA DE ENCAIXE, TIPO ROMANA, COM ATÉ 2 ÁGUAS, INCLUSO TRANSPORTE VERTICAL. AF_07/2019</v>
          </cell>
          <cell r="C1227" t="str">
            <v>M2</v>
          </cell>
          <cell r="D1227">
            <v>49.26</v>
          </cell>
        </row>
        <row r="1228">
          <cell r="A1228">
            <v>94443</v>
          </cell>
          <cell r="B1228" t="str">
            <v>TELHAMENTO COM TELHA CERÂMICA DE ENCAIXE, TIPO ROMANA, COM MAIS DE 2 ÁGUAS, INCLUSO TRANSPORTE VERTICAL. AF_07/2019</v>
          </cell>
          <cell r="C1228" t="str">
            <v>M2</v>
          </cell>
          <cell r="D1228">
            <v>52.52</v>
          </cell>
        </row>
        <row r="1229">
          <cell r="A1229">
            <v>94445</v>
          </cell>
          <cell r="B1229" t="str">
            <v>TELHAMENTO COM TELHA CERÂMICA CAPA-CANAL, TIPO PLAN, COM ATÉ 2 ÁGUAS, INCLUSO TRANSPORTE VERTICAL. AF_07/2019</v>
          </cell>
          <cell r="C1229" t="str">
            <v>M2</v>
          </cell>
          <cell r="D1229">
            <v>69.47</v>
          </cell>
        </row>
        <row r="1230">
          <cell r="A1230">
            <v>94446</v>
          </cell>
          <cell r="B1230" t="str">
            <v>TELHAMENTO COM TELHA CERÂMICA CAPA-CANAL, TIPO PLAN, COM MAIS DE 2 ÁGUAS, INCLUSO TRANSPORTE VERTICAL. AF_07/2019</v>
          </cell>
          <cell r="C1230" t="str">
            <v>M2</v>
          </cell>
          <cell r="D1230">
            <v>75.03</v>
          </cell>
        </row>
        <row r="1231">
          <cell r="A1231">
            <v>94447</v>
          </cell>
          <cell r="B1231" t="str">
            <v>TELHAMENTO COM TELHA CERÂMICA CAPA-CANAL, TIPO PAULISTA, COM ATÉ 2 ÁGUAS, INCLUSO TRANSPORTE VERTICAL. AF_07/2019</v>
          </cell>
          <cell r="C1231" t="str">
            <v>M2</v>
          </cell>
          <cell r="D1231">
            <v>69.47</v>
          </cell>
        </row>
        <row r="1232">
          <cell r="A1232">
            <v>94448</v>
          </cell>
          <cell r="B1232" t="str">
            <v>TELHAMENTO COM TELHA CERÂMICA CAPA-CANAL, TIPO PAULISTA, COM MAIS DE 2 ÁGUAS, INCLUSO TRANSPORTE VERTICAL. AF_07/2019</v>
          </cell>
          <cell r="C1232" t="str">
            <v>M2</v>
          </cell>
          <cell r="D1232">
            <v>75.03</v>
          </cell>
        </row>
        <row r="1233">
          <cell r="A1233">
            <v>94207</v>
          </cell>
          <cell r="B1233" t="str">
            <v>TELHAMENTO COM TELHA ONDULADA DE FIBROCIMENTO E = 6 MM, COM RECOBRIMENTO LATERAL DE 1/4 DE ONDA PARA TELHADO COM INCLINAÇÃO MAIOR QUE 10°, COM ATÉ 2 ÁGUAS, INCLUSO IÇAMENTO. AF_07/2019</v>
          </cell>
          <cell r="C1233" t="str">
            <v>M2</v>
          </cell>
          <cell r="D1233">
            <v>38.03</v>
          </cell>
        </row>
        <row r="1234">
          <cell r="A1234">
            <v>94210</v>
          </cell>
          <cell r="B1234" t="str">
            <v>TELHAMENTO COM TELHA ONDULADA DE FIBROCIMENTO E = 6 MM, COM RECOBRIMENTO LATERAL DE 1 1/4 DE ONDA PARA TELHADO COM INCLINAÇÃO MÁXIMA DE 10°, COM ATÉ 2 ÁGUAS, INCLUSO IÇAMENTO. AF_07/2019</v>
          </cell>
          <cell r="C1234" t="str">
            <v>M2</v>
          </cell>
          <cell r="D1234">
            <v>40.43</v>
          </cell>
        </row>
        <row r="1235">
          <cell r="A1235">
            <v>94218</v>
          </cell>
          <cell r="B1235" t="str">
            <v>TELHAMENTO COM TELHA ESTRUTURAL DE FIBROCIMENTO E= 6 MM, COM ATÉ 2 ÁGUAS, INCLUSO IÇAMENTO. AF_07/2019</v>
          </cell>
          <cell r="C1235" t="str">
            <v>M2</v>
          </cell>
          <cell r="D1235">
            <v>80.39</v>
          </cell>
        </row>
        <row r="1236">
          <cell r="A1236" t="str">
            <v>73866/4</v>
          </cell>
          <cell r="B1236" t="str">
            <v>ESTRUTURA PARA COBERTURA EM ARCO, EM ALUMINIO ANODIZADO, VAO DE 20M, ESPACAMENTO DE 5M ATE 6,5M</v>
          </cell>
          <cell r="C1236" t="str">
            <v>M2</v>
          </cell>
          <cell r="D1236">
            <v>417.65</v>
          </cell>
        </row>
        <row r="1237">
          <cell r="A1237" t="str">
            <v>73866/5</v>
          </cell>
          <cell r="B1237" t="str">
            <v>ESTRUTURA PARA COBERTURA EM ARCO, EM ALUMINIO ANODIZADO, VAO DE 30M, ESPACAMENTO DE 5M ATE 6,5M</v>
          </cell>
          <cell r="C1237" t="str">
            <v>M2</v>
          </cell>
          <cell r="D1237">
            <v>444.38</v>
          </cell>
        </row>
        <row r="1238">
          <cell r="A1238" t="str">
            <v>73866/6</v>
          </cell>
          <cell r="B1238" t="str">
            <v>ESTRUTURA PARA COBERTURA EM ARCO, EM ALUMINIO ANODIZADO, VAO DE 40M, ESPACAMENTO DE 5M ATE 6,5M</v>
          </cell>
          <cell r="C1238" t="str">
            <v>M2</v>
          </cell>
          <cell r="D1238">
            <v>465.28</v>
          </cell>
        </row>
        <row r="1239">
          <cell r="A1239" t="str">
            <v>73866/7</v>
          </cell>
          <cell r="B1239" t="str">
            <v>ESTRUTURA PARA COBERTURA TIPO SHED, EM ALUMINIO ANODIZADO, VAO DE 20M, ESPACAMENTO DAS TESOURAS DE 5M ATE 6,5M</v>
          </cell>
          <cell r="C1239" t="str">
            <v>M2</v>
          </cell>
          <cell r="D1239">
            <v>507.05</v>
          </cell>
        </row>
        <row r="1240">
          <cell r="A1240" t="str">
            <v>73866/8</v>
          </cell>
          <cell r="B1240" t="str">
            <v>ESTRUTURA PARA COBERTURA TIPO SHED, EM ALUMINIO ANODIZADO, VAO DE 30M, ESPACAMENTO DAS TESOURAS DE 5M ATE 6,5M</v>
          </cell>
          <cell r="C1240" t="str">
            <v>M2</v>
          </cell>
          <cell r="D1240">
            <v>603.20000000000005</v>
          </cell>
        </row>
        <row r="1241">
          <cell r="A1241" t="str">
            <v>73866/9</v>
          </cell>
          <cell r="B1241" t="str">
            <v>ESTRUTURA PARA COBERTURA TIPO SHED, EM ALUMINIO ANODIZADO, VAO DE 40M, ESPACAMENTO DAS TESOURAS DE 5M ATE 6,5M</v>
          </cell>
          <cell r="C1241" t="str">
            <v>M2</v>
          </cell>
          <cell r="D1241">
            <v>625.51</v>
          </cell>
        </row>
        <row r="1242">
          <cell r="A1242" t="str">
            <v>73867/1</v>
          </cell>
          <cell r="B1242" t="str">
            <v>ESTRUTURA TIPO ESPACIAL EM ALUMINIO ANODIZADO, VAO DE 20M</v>
          </cell>
          <cell r="C1242" t="str">
            <v>M2</v>
          </cell>
          <cell r="D1242">
            <v>215</v>
          </cell>
        </row>
        <row r="1243">
          <cell r="A1243" t="str">
            <v>73867/2</v>
          </cell>
          <cell r="B1243" t="str">
            <v>ESTRUTURA TIPO ESPACIAL EM ALUMINIO ANODIZADO, VAO DE 30M</v>
          </cell>
          <cell r="C1243" t="str">
            <v>M2</v>
          </cell>
          <cell r="D1243">
            <v>237.07</v>
          </cell>
        </row>
        <row r="1244">
          <cell r="A1244" t="str">
            <v>73867/3</v>
          </cell>
          <cell r="B1244" t="str">
            <v>ESTRUTURA TIPO ESPACIAL EM ALUMINIO ANODIZADO, VAO DE 40M</v>
          </cell>
          <cell r="C1244" t="str">
            <v>M2</v>
          </cell>
          <cell r="D1244">
            <v>286.11</v>
          </cell>
        </row>
        <row r="1245">
          <cell r="A1245" t="str">
            <v>73867/4</v>
          </cell>
          <cell r="B1245" t="str">
            <v>ESTRUTURA TIPO ESPACIAL EM ALUMINIO ANODIZADO, VAO DE 50M</v>
          </cell>
          <cell r="C1245" t="str">
            <v>M2</v>
          </cell>
          <cell r="D1245">
            <v>295.92</v>
          </cell>
        </row>
        <row r="1246">
          <cell r="A1246">
            <v>94213</v>
          </cell>
          <cell r="B1246" t="str">
            <v>TELHAMENTO COM TELHA DE AÇO/ALUMÍNIO E = 0,5 MM, COM ATÉ 2 ÁGUAS, INCLUSO IÇAMENTO. AF_07/2019</v>
          </cell>
          <cell r="C1246" t="str">
            <v>M2</v>
          </cell>
          <cell r="D1246">
            <v>40.32</v>
          </cell>
        </row>
        <row r="1247">
          <cell r="A1247">
            <v>94216</v>
          </cell>
          <cell r="B1247" t="str">
            <v>TELHAMENTO COM TELHA METÁLICA TERMOACÚSTICA E = 30 MM, COM ATÉ 2 ÁGUAS, INCLUSO IÇAMENTO. AF_07/2019</v>
          </cell>
          <cell r="C1247" t="str">
            <v>M2</v>
          </cell>
          <cell r="D1247">
            <v>215.52</v>
          </cell>
        </row>
        <row r="1248">
          <cell r="A1248">
            <v>94219</v>
          </cell>
          <cell r="B1248" t="str">
            <v>CUMEEIRA E ESPIGÃO PARA TELHA CERÂMICA EMBOÇADA COM ARGAMASSA TRAÇO 1:2:9 (CIMENTO, CAL E AREIA), PARA TELHADOS COM MAIS DE 2 ÁGUAS, INCLUSO TRANSPORTE VERTICAL. AF_07/2019</v>
          </cell>
          <cell r="C1248" t="str">
            <v>M</v>
          </cell>
          <cell r="D1248">
            <v>35.1</v>
          </cell>
        </row>
        <row r="1249">
          <cell r="A1249">
            <v>94220</v>
          </cell>
          <cell r="B1249" t="str">
            <v>CUMEEIRA E ESPIGÃO PARA TELHA DE CONCRETO EMBOÇADA COM ARGAMASSA TRAÇO 1:2:9 (CIMENTO, CAL E AREIA), PARA TELHADOS COM MAIS DE 2 ÁGUAS, INCLUSO TRANSPORTE VERTICAL. AF_07/2019</v>
          </cell>
          <cell r="C1249" t="str">
            <v>M</v>
          </cell>
          <cell r="D1249">
            <v>37.29</v>
          </cell>
        </row>
        <row r="1250">
          <cell r="A1250">
            <v>94221</v>
          </cell>
          <cell r="B1250" t="str">
            <v>CUMEEIRA PARA TELHA CERÂMICA EMBOÇADA COM ARGAMASSA TRAÇO 1:2:9 (CIMENTO, CAL E AREIA) PARA TELHADOS COM ATÉ 2 ÁGUAS, INCLUSO TRANSPORTE VERTICAL. AF_07/2019</v>
          </cell>
          <cell r="C1250" t="str">
            <v>M</v>
          </cell>
          <cell r="D1250">
            <v>28.67</v>
          </cell>
        </row>
        <row r="1251">
          <cell r="A1251">
            <v>94222</v>
          </cell>
          <cell r="B1251" t="str">
            <v>CUMEEIRA PARA TELHA DE CONCRETO EMBOÇADA COM ARGAMASSA TRAÇO 1:2:9 (CIMENTO, CAL E AREIA) PARA TELHADOS COM ATÉ 2 ÁGUAS, INCLUSO TRANSPORTE VERTICAL. AF_07/2019</v>
          </cell>
          <cell r="C1251" t="str">
            <v>M</v>
          </cell>
          <cell r="D1251">
            <v>30.86</v>
          </cell>
        </row>
        <row r="1252">
          <cell r="A1252">
            <v>94223</v>
          </cell>
          <cell r="B1252" t="str">
            <v>CUMEEIRA PARA TELHA DE FIBROCIMENTO ONDULADA E = 6 MM, INCLUSO ACESSÓRIOS DE FIXAÇÃO E IÇAMENTO. AF_07/2019</v>
          </cell>
          <cell r="C1252" t="str">
            <v>M</v>
          </cell>
          <cell r="D1252">
            <v>49.35</v>
          </cell>
        </row>
        <row r="1253">
          <cell r="A1253">
            <v>94451</v>
          </cell>
          <cell r="B1253" t="str">
            <v>CUMEEIRA PARA TELHA DE FIBROCIMENTO ESTRUTURAL E = 6 MM, INCLUSO ACESSÓRIOS DE FIXAÇÃO E IÇAMENTO. AF_07/2019</v>
          </cell>
          <cell r="C1253" t="str">
            <v>M</v>
          </cell>
          <cell r="D1253">
            <v>106.13</v>
          </cell>
        </row>
        <row r="1254">
          <cell r="A1254">
            <v>100325</v>
          </cell>
          <cell r="B1254" t="str">
            <v>CUMEEIRA SHED PARA TELHA ONDULADA DE FIBROCIMENTO, E = 6 MM, INCLUSO ACESSÓRIOS DE FIXAÇÃO E IÇAMENTO. AF_07/2019</v>
          </cell>
          <cell r="C1254" t="str">
            <v>M</v>
          </cell>
          <cell r="D1254">
            <v>47.45</v>
          </cell>
        </row>
        <row r="1255">
          <cell r="A1255">
            <v>100327</v>
          </cell>
          <cell r="B1255" t="str">
            <v>RUFO EXTERNO/INTERNO EM CHAPA DE AÇO GALVANIZADO NÚMERO 26, CORTE DE 33 CM, INCLUSO IÇAMENTO. AF_07/2019</v>
          </cell>
          <cell r="C1255" t="str">
            <v>M</v>
          </cell>
          <cell r="D1255">
            <v>47.76</v>
          </cell>
        </row>
        <row r="1256">
          <cell r="A1256">
            <v>100328</v>
          </cell>
          <cell r="B1256" t="str">
            <v>RETIRADA E RECOLOCAÇÃO DE  TELHA CERÂMICA DE ENCAIXE, COM ATÉ DUAS ÁGUAS, INCLUSO IÇAMENTO. AF_07/2019</v>
          </cell>
          <cell r="C1256" t="str">
            <v>M2</v>
          </cell>
          <cell r="D1256">
            <v>16.23</v>
          </cell>
        </row>
        <row r="1257">
          <cell r="A1257">
            <v>100329</v>
          </cell>
          <cell r="B1257" t="str">
            <v>RETIRADA E RECOLOCAÇÃO DE  TELHA CERÂMICA DE ENCAIXE, COM MAIS DE DUAS ÁGUAS, INCLUSO IÇAMENTO. AF_07/2019</v>
          </cell>
          <cell r="C1257" t="str">
            <v>M2</v>
          </cell>
          <cell r="D1257">
            <v>19.5</v>
          </cell>
        </row>
        <row r="1258">
          <cell r="A1258">
            <v>100330</v>
          </cell>
          <cell r="B1258" t="str">
            <v>RETIRADA E RECOLOCAÇÃO DE  TELHA CERÂMICA CAPA-CANAL, COM ATÉ DUAS ÁGUAS, INCLUSO IÇAMENTO. AF_07/2019</v>
          </cell>
          <cell r="C1258" t="str">
            <v>M2</v>
          </cell>
          <cell r="D1258">
            <v>22.05</v>
          </cell>
        </row>
        <row r="1259">
          <cell r="A1259">
            <v>100331</v>
          </cell>
          <cell r="B1259" t="str">
            <v>RETIRADA E RECOLOCAÇÃO DE  TELHA CERÂMICA CAPA-CANAL, COM MAIS DE DUAS ÁGUAS, INCLUSO IÇAMENTO. AF_07/2019</v>
          </cell>
          <cell r="C1259" t="str">
            <v>M2</v>
          </cell>
          <cell r="D1259">
            <v>27.62</v>
          </cell>
        </row>
        <row r="1260">
          <cell r="A1260">
            <v>100434</v>
          </cell>
          <cell r="B1260" t="str">
            <v>CALHA DE BEIRAL, SEMICIRCULAR DE PVC, DIAMETRO 125 MM, INCLUINDO CABECEIRAS, EMENDAS, BOCAIS, SUPORTES E VEDAÇÕES, EXCLUINDO CONDUTORES, INCLUSO TRANSPORTE VERTICAL. AF_07/2019</v>
          </cell>
          <cell r="C1260" t="str">
            <v>M</v>
          </cell>
          <cell r="D1260">
            <v>55.52</v>
          </cell>
        </row>
        <row r="1261">
          <cell r="A1261">
            <v>100435</v>
          </cell>
          <cell r="B1261" t="str">
            <v>RUFO EM FIBROCIMENTO PARA TELHA ONDULADA E = 6 MM, ABA DE 26 CM, INCLUSO TRANSPORTE VERTICAL, EXCETO CONTRARRUFO. AF_07/2019</v>
          </cell>
          <cell r="C1261" t="str">
            <v>M</v>
          </cell>
          <cell r="D1261">
            <v>25.5</v>
          </cell>
        </row>
        <row r="1262">
          <cell r="A1262">
            <v>94227</v>
          </cell>
          <cell r="B1262" t="str">
            <v>CALHA EM CHAPA DE AÇO GALVANIZADO NÚMERO 24, DESENVOLVIMENTO DE 33 CM, INCLUSO TRANSPORTE VERTICAL. AF_07/2019</v>
          </cell>
          <cell r="C1262" t="str">
            <v>M</v>
          </cell>
          <cell r="D1262">
            <v>47.09</v>
          </cell>
        </row>
        <row r="1263">
          <cell r="A1263">
            <v>94228</v>
          </cell>
          <cell r="B1263" t="str">
            <v>CALHA EM CHAPA DE AÇO GALVANIZADO NÚMERO 24, DESENVOLVIMENTO DE 50 CM, INCLUSO TRANSPORTE VERTICAL. AF_07/2019</v>
          </cell>
          <cell r="C1263" t="str">
            <v>M</v>
          </cell>
          <cell r="D1263">
            <v>69.959999999999994</v>
          </cell>
        </row>
        <row r="1264">
          <cell r="A1264">
            <v>94229</v>
          </cell>
          <cell r="B1264" t="str">
            <v>CALHA EM CHAPA DE AÇO GALVANIZADO NÚMERO 24, DESENVOLVIMENTO DE 100 CM, INCLUSO TRANSPORTE VERTICAL. AF_07/2019</v>
          </cell>
          <cell r="C1264" t="str">
            <v>M</v>
          </cell>
          <cell r="D1264">
            <v>136.12</v>
          </cell>
        </row>
        <row r="1265">
          <cell r="A1265">
            <v>94231</v>
          </cell>
          <cell r="B1265" t="str">
            <v>RUFO EM CHAPA DE AÇO GALVANIZADO NÚMERO 24, CORTE DE 25 CM, INCLUSO TRANSPORTE VERTICAL. AF_07/2019</v>
          </cell>
          <cell r="C1265" t="str">
            <v>M</v>
          </cell>
          <cell r="D1265">
            <v>40.44</v>
          </cell>
        </row>
        <row r="1266">
          <cell r="A1266">
            <v>94449</v>
          </cell>
          <cell r="B1266" t="str">
            <v>TELHAMENTO COM TELHA ONDULADA DE FIBRA DE VIDRO E = 0,6 MM, PARA TELHADO COM INCLINAÇÃO MAIOR QUE 10°, COM ATÉ 2 ÁGUAS, INCLUSO IÇAMENTO. AF_07/2019</v>
          </cell>
          <cell r="C1266" t="str">
            <v>M2</v>
          </cell>
          <cell r="D1266">
            <v>46.38</v>
          </cell>
        </row>
        <row r="1267">
          <cell r="A1267" t="str">
            <v>73970/1</v>
          </cell>
          <cell r="B1267" t="str">
            <v>ESTRUTURA METALICA EM ACO ESTRUTURAL PERFIL I 12 X 5 1/4</v>
          </cell>
          <cell r="C1267" t="str">
            <v>KG</v>
          </cell>
          <cell r="D1267">
            <v>12.24</v>
          </cell>
        </row>
        <row r="1268">
          <cell r="A1268" t="str">
            <v>73970/2</v>
          </cell>
          <cell r="B1268" t="str">
            <v>ESTRUTURA METALICA EM ACO ESTRUTURAL PERFIL I 6 X 3 3/8</v>
          </cell>
          <cell r="C1268" t="str">
            <v>KG</v>
          </cell>
          <cell r="D1268">
            <v>8.34</v>
          </cell>
        </row>
        <row r="1269">
          <cell r="A1269">
            <v>92255</v>
          </cell>
          <cell r="B1269" t="str">
            <v>INSTALAÇÃO DE TESOURA (INTEIRA OU MEIA), EM AÇO, PARA VÃOS MAIORES OU IGUAIS A 3,0 M E MENORES QUE 6,0 M, INCLUSO IÇAMENTO. AF_07/2019</v>
          </cell>
          <cell r="C1269" t="str">
            <v>UN</v>
          </cell>
          <cell r="D1269">
            <v>164.47</v>
          </cell>
        </row>
        <row r="1270">
          <cell r="A1270">
            <v>92256</v>
          </cell>
          <cell r="B1270" t="str">
            <v>INSTALAÇÃO DE TESOURA (INTEIRA OU MEIA), EM AÇO, PARA VÃOS MAIORES OU IGUAIS A 6,0 M E MENORES QUE 8,0 M, INCLUSO IÇAMENTO. AF_07/2019</v>
          </cell>
          <cell r="C1270" t="str">
            <v>UN</v>
          </cell>
          <cell r="D1270">
            <v>209.38</v>
          </cell>
        </row>
        <row r="1271">
          <cell r="A1271">
            <v>92257</v>
          </cell>
          <cell r="B1271" t="str">
            <v>INSTALAÇÃO DE TESOURA (INTEIRA OU MEIA), EM AÇO, PARA VÃOS MAIORES OU IGUAIS A 8,0 M E MENORES QUE 10,0 M, INCLUSO IÇAMENTO. AF_07/2019</v>
          </cell>
          <cell r="C1271" t="str">
            <v>UN</v>
          </cell>
          <cell r="D1271">
            <v>253.75</v>
          </cell>
        </row>
        <row r="1272">
          <cell r="A1272">
            <v>92258</v>
          </cell>
          <cell r="B1272" t="str">
            <v>INSTALAÇÃO DE TESOURA (INTEIRA OU MEIA), EM AÇO, PARA VÃOS MAIORES OU IGUAIS A 10,0 M E MENORES QUE 12,0 M, INCLUSO IÇAMENTO. AF_07/2019</v>
          </cell>
          <cell r="C1272" t="str">
            <v>UN</v>
          </cell>
          <cell r="D1272">
            <v>325.14</v>
          </cell>
        </row>
        <row r="1273">
          <cell r="A1273">
            <v>92568</v>
          </cell>
          <cell r="B1273" t="str">
            <v>TRAMA DE AÇO COMPOSTA POR RIPAS, CAIBROS E TERÇAS PARA TELHADOS DE ATÉ 2 ÁGUAS PARA TELHA DE ENCAIXE DE CERÂMICA OU DE CONCRETO, INCLUSO TRANSPORTE VERTICAL. AF_07/2019</v>
          </cell>
          <cell r="C1273" t="str">
            <v>M2</v>
          </cell>
          <cell r="D1273">
            <v>76.36</v>
          </cell>
        </row>
        <row r="1274">
          <cell r="A1274">
            <v>92569</v>
          </cell>
          <cell r="B1274" t="str">
            <v>TRAMA DE AÇO COMPOSTA POR RIPAS E CAIBROS PARA TELHADOS DE ATÉ 2 ÁGUAS PARA TELHA DE ENCAIXE DE CERÂMICA OU DE CONCRETO, INCLUSO TRANSPORTE VERTICAL. AF_07/2019</v>
          </cell>
          <cell r="C1274" t="str">
            <v>M2</v>
          </cell>
          <cell r="D1274">
            <v>34.69</v>
          </cell>
        </row>
        <row r="1275">
          <cell r="A1275">
            <v>92570</v>
          </cell>
          <cell r="B1275" t="str">
            <v>TRAMA DE AÇO COMPOSTA POR RIPAS PARA TELHADOS DE ATÉ 2 ÁGUAS PARA TELHA DE ENCAIXE DE CERÂMICA OU DE CONCRETO, INCLUSO TRANSPORTE VERTICAL. AF_07/2019</v>
          </cell>
          <cell r="C1275" t="str">
            <v>M2</v>
          </cell>
          <cell r="D1275">
            <v>15.83</v>
          </cell>
        </row>
        <row r="1276">
          <cell r="A1276">
            <v>92571</v>
          </cell>
          <cell r="B1276" t="str">
            <v>TRAMA DE AÇO COMPOSTA POR RIPAS, CAIBROS E TERÇAS PARA TELHADOS DE MAIS DE 2 ÁGUAS PARA TELHA DE ENCAIXE DE CERÂMICA OU DE CONCRETO, INCLUSO TRANSPORTE VERTICAL. AF_07/2019</v>
          </cell>
          <cell r="C1276" t="str">
            <v>M2</v>
          </cell>
          <cell r="D1276">
            <v>84.62</v>
          </cell>
        </row>
        <row r="1277">
          <cell r="A1277">
            <v>92572</v>
          </cell>
          <cell r="B1277" t="str">
            <v>TRAMA DE AÇO COMPOSTA POR RIPAS E CAIBROS PARA TELHADOS DE MAIS DE 2 ÁGUAS PARA TELHA DE ENCAIXE DE CERÂMICA OU DE CONCRETO, INCLUSO TRANSPORTE VERTICAL. AF_07/2019</v>
          </cell>
          <cell r="C1277" t="str">
            <v>M2</v>
          </cell>
          <cell r="D1277">
            <v>43.51</v>
          </cell>
        </row>
        <row r="1278">
          <cell r="A1278">
            <v>92573</v>
          </cell>
          <cell r="B1278" t="str">
            <v>TRAMA DE AÇO COMPOSTA POR RIPAS PARA TELHADOS DE MAIS DE 2 ÁGUAS PARA TELHA DE ENCAIXE DE CERÂMICA OU DE CONCRETO, INCLUSO TRANSPORTE VERTICAL, INCLUSO TRANSPORTE VERTICAL. AF_07/2019</v>
          </cell>
          <cell r="C1278" t="str">
            <v>M2</v>
          </cell>
          <cell r="D1278">
            <v>19.34</v>
          </cell>
        </row>
        <row r="1279">
          <cell r="A1279">
            <v>92574</v>
          </cell>
          <cell r="B1279" t="str">
            <v>TRAMA DE AÇO COMPOSTA POR RIPAS, CAIBROS E TERÇAS PARA TELHADOS DE ATÉ 2 ÁGUAS PARA TELHA CERÂMICA CAPA-CANAL, INCLUSO TRANSPORTE VERTICAL. AF_07/2019</v>
          </cell>
          <cell r="C1279" t="str">
            <v>M2</v>
          </cell>
          <cell r="D1279">
            <v>81.84</v>
          </cell>
        </row>
        <row r="1280">
          <cell r="A1280">
            <v>92575</v>
          </cell>
          <cell r="B1280" t="str">
            <v>TRAMA DE AÇO COMPOSTA POR RIPAS E CAIBROS PARA TELHADOS DE ATÉ 2 ÁGUAS PARA TELHA CERÂMICA CAPA-CANAL, INCLUSO TRANSPORTE VERTICAL. AF_07/2019</v>
          </cell>
          <cell r="C1280" t="str">
            <v>M2</v>
          </cell>
          <cell r="D1280">
            <v>34.08</v>
          </cell>
        </row>
        <row r="1281">
          <cell r="A1281">
            <v>92576</v>
          </cell>
          <cell r="B1281" t="str">
            <v>TRAMA DE AÇO COMPOSTA POR RIPAS PARA TELHADOS DE ATÉ 2 ÁGUAS PARA TELHA CERÂMICA CAPA-CANAL, INCLUSO TRANSPORTE VERTICAL. AF_07/2019</v>
          </cell>
          <cell r="C1281" t="str">
            <v>M2</v>
          </cell>
          <cell r="D1281">
            <v>12.63</v>
          </cell>
        </row>
        <row r="1282">
          <cell r="A1282">
            <v>92577</v>
          </cell>
          <cell r="B1282" t="str">
            <v>TRAMA DE AÇO COMPOSTA POR RIPAS, CAIBROS E TERÇAS PARA TELHADOS DE MAIS DE 2 ÁGUAS PARA TELHA CERÂMICA CAPA-CANAL, INCLUSO TRANSPORTE VERTICAL. AF_07/2019</v>
          </cell>
          <cell r="C1282" t="str">
            <v>M2</v>
          </cell>
          <cell r="D1282">
            <v>90.4</v>
          </cell>
        </row>
        <row r="1283">
          <cell r="A1283">
            <v>92578</v>
          </cell>
          <cell r="B1283" t="str">
            <v>TRAMA DE AÇO COMPOSTA POR RIPAS E CAIBROS PARA TELHADOS DE MAIS DE 2 ÁGUAS PARA TELHA CERÂMICA CAPA-CANAL, INCLUSO TRANSPORTE VERTICAL. AF_07/2019</v>
          </cell>
          <cell r="C1283" t="str">
            <v>M2</v>
          </cell>
          <cell r="D1283">
            <v>38.85</v>
          </cell>
        </row>
        <row r="1284">
          <cell r="A1284">
            <v>92579</v>
          </cell>
          <cell r="B1284" t="str">
            <v>TRAMA DE AÇO COMPOSTA POR RIPAS PARA TELHADOS DE MAIS DE 2 ÁGUAS PARA TELHA CERÂMICA CAPA-CANAL, INCLUSO TRANSPORTE VERTICAL. AF_07/2019</v>
          </cell>
          <cell r="C1284" t="str">
            <v>M2</v>
          </cell>
          <cell r="D1284">
            <v>15.45</v>
          </cell>
        </row>
        <row r="1285">
          <cell r="A1285">
            <v>92580</v>
          </cell>
          <cell r="B1285" t="str">
            <v>TRAMA DE AÇO COMPOSTA POR TERÇAS PARA TELHADOS DE ATÉ 2 ÁGUAS PARA TELHA ONDULADA DE FIBROCIMENTO, METÁLICA, PLÁSTICA OU TERMOACÚSTICA, INCLUSO TRANSPORTE VERTICAL. AF_07/2019</v>
          </cell>
          <cell r="C1285" t="str">
            <v>M2</v>
          </cell>
          <cell r="D1285">
            <v>36.22</v>
          </cell>
        </row>
        <row r="1286">
          <cell r="A1286">
            <v>92581</v>
          </cell>
          <cell r="B1286" t="str">
            <v>TRAMA DE AÇO COMPOSTA POR TERÇAS PARA TELHADOS DE ATÉ 2 ÁGUAS PARA TELHA ESTRUTURAL DE FIBROCIMENTO, INCLUSO TRANSPORTE VERTICAL. AF_07/2019</v>
          </cell>
          <cell r="C1286" t="str">
            <v>M2</v>
          </cell>
          <cell r="D1286">
            <v>37.42</v>
          </cell>
        </row>
        <row r="1287">
          <cell r="A1287">
            <v>92582</v>
          </cell>
          <cell r="B1287" t="str">
            <v>FABRICAÇÃO E INSTALAÇÃO DE TESOURA INTEIRA EM AÇO, VÃO DE 3 M, PARA TELHA CERÂMICA OU DE CONCRETO, INCLUSO IÇAMENTO. AF_12/2015</v>
          </cell>
          <cell r="C1287" t="str">
            <v>UN</v>
          </cell>
          <cell r="D1287">
            <v>528.42999999999995</v>
          </cell>
        </row>
        <row r="1288">
          <cell r="A1288">
            <v>92584</v>
          </cell>
          <cell r="B1288" t="str">
            <v>FABRICAÇÃO E INSTALAÇÃO DE TESOURA INTEIRA EM AÇO, VÃO DE 4 M, PARA TELHA CERÂMICA OU DE CONCRETO, INCLUSO IÇAMENTO. AF_12/2015</v>
          </cell>
          <cell r="C1288" t="str">
            <v>UN</v>
          </cell>
          <cell r="D1288">
            <v>608.70000000000005</v>
          </cell>
        </row>
        <row r="1289">
          <cell r="A1289">
            <v>92586</v>
          </cell>
          <cell r="B1289" t="str">
            <v>FABRICAÇÃO E INSTALAÇÃO DE TESOURA INTEIRA EM AÇO, VÃO DE 5 M, PARA TELHA CERÂMICA OU DE CONCRETO, INCLUSO IÇAMENTO. AF_12/2015</v>
          </cell>
          <cell r="C1289" t="str">
            <v>UN</v>
          </cell>
          <cell r="D1289">
            <v>688.96</v>
          </cell>
        </row>
        <row r="1290">
          <cell r="A1290">
            <v>92588</v>
          </cell>
          <cell r="B1290" t="str">
            <v>FABRICAÇÃO E INSTALAÇÃO DE TESOURA INTEIRA EM AÇO, VÃO DE 6 M, PARA TELHA CERÂMICA OU DE CONCRETO, INCLUSO IÇAMENTO. AF_12/2015</v>
          </cell>
          <cell r="C1290" t="str">
            <v>UN</v>
          </cell>
          <cell r="D1290">
            <v>871.24</v>
          </cell>
        </row>
        <row r="1291">
          <cell r="A1291">
            <v>92590</v>
          </cell>
          <cell r="B1291" t="str">
            <v>FABRICAÇÃO E INSTALAÇÃO DE TESOURA INTEIRA EM AÇO, VÃO DE 7 M, PARA TELHA CERÂMICA OU DE CONCRETO, INCLUSO IÇAMENTO. AF_12/2015</v>
          </cell>
          <cell r="C1291" t="str">
            <v>UN</v>
          </cell>
          <cell r="D1291">
            <v>951.51</v>
          </cell>
        </row>
        <row r="1292">
          <cell r="A1292">
            <v>92592</v>
          </cell>
          <cell r="B1292" t="str">
            <v>FABRICAÇÃO E INSTALAÇÃO DE TESOURA INTEIRA EM AÇO, VÃO DE 8 M, PARA TELHA CERÂMICA OU DE CONCRETO, INCLUSO IÇAMENTO. AF_12/2015</v>
          </cell>
          <cell r="C1292" t="str">
            <v>UN</v>
          </cell>
          <cell r="D1292">
            <v>1076.1500000000001</v>
          </cell>
        </row>
        <row r="1293">
          <cell r="A1293">
            <v>92593</v>
          </cell>
          <cell r="B1293" t="str">
            <v>(COMPOSIÇÃO REPRESENTATIVA) FABRICAÇÃO E INSTALAÇÃO DE TESOURA INTEIRA EM AÇO, PARA VÃOS DE 3 A 12 M E PARA QUALQUER TIPO DE TELHA, INCLUSO IÇAMENTO. AF_12/2015</v>
          </cell>
          <cell r="C1293" t="str">
            <v>KG</v>
          </cell>
          <cell r="D1293">
            <v>8.15</v>
          </cell>
        </row>
        <row r="1294">
          <cell r="A1294">
            <v>92594</v>
          </cell>
          <cell r="B1294" t="str">
            <v>FABRICAÇÃO E INSTALAÇÃO DE TESOURA INTEIRA EM AÇO, VÃO DE 9 M, PARA TELHA CERÂMICA OU DE CONCRETO, INCLUSO IÇAMENTO. AF_12/2015</v>
          </cell>
          <cell r="C1294" t="str">
            <v>UN</v>
          </cell>
          <cell r="D1294">
            <v>1229.1500000000001</v>
          </cell>
        </row>
        <row r="1295">
          <cell r="A1295">
            <v>92596</v>
          </cell>
          <cell r="B1295" t="str">
            <v>FABRICAÇÃO E INSTALAÇÃO DE TESOURA INTEIRA EM AÇO, VÃO DE 10 M, PARA TELHA CERÂMICA OU DE CONCRETO, INCLUSO IÇAMENTO. AF_12/2015</v>
          </cell>
          <cell r="C1295" t="str">
            <v>UN</v>
          </cell>
          <cell r="D1295">
            <v>1383.45</v>
          </cell>
        </row>
        <row r="1296">
          <cell r="A1296">
            <v>92598</v>
          </cell>
          <cell r="B1296" t="str">
            <v>FABRICAÇÃO E INSTALAÇÃO DE TESOURA INTEIRA EM AÇO, VÃO DE 11 M, PARA TELHA CERÂMICA OU DE CONCRETO, INCLUSO IÇAMENTO. AF_12/2015</v>
          </cell>
          <cell r="C1296" t="str">
            <v>UN</v>
          </cell>
          <cell r="D1296">
            <v>1463.71</v>
          </cell>
        </row>
        <row r="1297">
          <cell r="A1297">
            <v>92600</v>
          </cell>
          <cell r="B1297" t="str">
            <v>FABRICAÇÃO E INSTALAÇÃO DE TESOURA INTEIRA EM AÇO, VÃO DE 12 M, PARA TELHA CERÂMICA OU DE CONCRETO, INCLUSO IÇAMENTO. AF_12/2015</v>
          </cell>
          <cell r="C1297" t="str">
            <v>UN</v>
          </cell>
          <cell r="D1297">
            <v>1559.61</v>
          </cell>
        </row>
        <row r="1298">
          <cell r="A1298">
            <v>92602</v>
          </cell>
          <cell r="B1298" t="str">
            <v>FABRICAÇÃO E INSTALAÇÃO DE TESOURA INTEIRA EM AÇO, VÃO DE 3 M, PARA TELHA ONDULADA DE FIBROCIMENTO, METÁLICA, PLÁSTICA OU TERMOACÚSTICA, INCLUSO IÇAMENTO.. AF_12/2015</v>
          </cell>
          <cell r="C1298" t="str">
            <v>UN</v>
          </cell>
          <cell r="D1298">
            <v>528.42999999999995</v>
          </cell>
        </row>
        <row r="1299">
          <cell r="A1299">
            <v>92604</v>
          </cell>
          <cell r="B1299" t="str">
            <v>FABRICAÇÃO E INSTALAÇÃO DE TESOURA INTEIRA EM AÇO, VÃO DE 4 M, PARA TELHA ONDULADA DE FIBROCIMENTO, METÁLICA, PLÁSTICA OU TERMOACÚSTICA, INCLUSO IÇAMENTO. AF_12/2015</v>
          </cell>
          <cell r="C1299" t="str">
            <v>UN</v>
          </cell>
          <cell r="D1299">
            <v>593.07000000000005</v>
          </cell>
        </row>
        <row r="1300">
          <cell r="A1300">
            <v>92606</v>
          </cell>
          <cell r="B1300" t="str">
            <v>FABRICAÇÃO E INSTALAÇÃO DE TESOURA INTEIRA EM AÇO, VÃO DE 5 M, PARA TELHA ONDULADA DE FIBROCIMENTO, METÁLICA, PLÁSTICA OU TERMOACÚSTICA, INCLUSO IÇAMENTO. AF_12/2015</v>
          </cell>
          <cell r="C1300" t="str">
            <v>UN</v>
          </cell>
          <cell r="D1300">
            <v>673.33</v>
          </cell>
        </row>
        <row r="1301">
          <cell r="A1301">
            <v>92608</v>
          </cell>
          <cell r="B1301" t="str">
            <v>FABRICAÇÃO E INSTALAÇÃO DE TESOURA INTEIRA EM AÇO, VÃO DE 6 M, PARA TELHA ONDULADA DE FIBROCIMENTO, METÁLICA, PLÁSTICA OU TERMOACÚSTICA, INCLUSO IÇAMENTO. AF_12/2015</v>
          </cell>
          <cell r="C1301" t="str">
            <v>UN</v>
          </cell>
          <cell r="D1301">
            <v>839.98</v>
          </cell>
        </row>
        <row r="1302">
          <cell r="A1302">
            <v>92610</v>
          </cell>
          <cell r="B1302" t="str">
            <v>FABRICAÇÃO E INSTALAÇÃO DE TESOURA INTEIRA EM AÇO, VÃO DE 7 M, PARA TELHA ONDULADA DE FIBROCIMENTO, METÁLICA, PLÁSTICA OU TERMOACÚSTICA, INCLUSO IÇAMENTO. AF_12/2015</v>
          </cell>
          <cell r="C1302" t="str">
            <v>UN</v>
          </cell>
          <cell r="D1302">
            <v>920.25</v>
          </cell>
        </row>
        <row r="1303">
          <cell r="A1303">
            <v>92612</v>
          </cell>
          <cell r="B1303" t="str">
            <v>FABRICAÇÃO E INSTALAÇÃO DE TESOURA INTEIRA EM AÇO, VÃO DE 8 M, PARA TELHA ONDULADA DE FIBROCIMENTO, METÁLICA, PLÁSTICA OU TERMOACÚSTICA, INCLUSO IÇAMENTO, INCLUSO IÇAMENTO. AF_12/2015</v>
          </cell>
          <cell r="C1303" t="str">
            <v>UN</v>
          </cell>
          <cell r="D1303">
            <v>1044.8900000000001</v>
          </cell>
        </row>
        <row r="1304">
          <cell r="A1304">
            <v>92614</v>
          </cell>
          <cell r="B1304" t="str">
            <v>FABRICAÇÃO E INSTALAÇÃO DE TESOURA INTEIRA EM AÇO, VÃO DE 9 M, PARA TELHA ONDULADA DE FIBROCIMENTO, METÁLICA, PLÁSTICA OU TERMOACÚSTICA, INCLUSO IÇAMENTO. AF_12/2015</v>
          </cell>
          <cell r="C1304" t="str">
            <v>UN</v>
          </cell>
          <cell r="D1304">
            <v>1166.6400000000001</v>
          </cell>
        </row>
        <row r="1305">
          <cell r="A1305">
            <v>92616</v>
          </cell>
          <cell r="B1305" t="str">
            <v>FABRICAÇÃO E INSTALAÇÃO DE TESOURA INTEIRA EM AÇO, VÃO DE 10 M, PARA TELHA ONDULADA DE FIBROCIMENTO, METÁLICA, PLÁSTICA OU TERMOACÚSTICA, INCLUSO IÇAMENTO. AF_12/2015</v>
          </cell>
          <cell r="C1305" t="str">
            <v>UN</v>
          </cell>
          <cell r="D1305">
            <v>1336.56</v>
          </cell>
        </row>
        <row r="1306">
          <cell r="A1306">
            <v>92618</v>
          </cell>
          <cell r="B1306" t="str">
            <v>FABRICAÇÃO E INSTALAÇÃO DE TESOURA INTEIRA EM AÇO, VÃO DE 11 M, PARA TELHA ONDULADA DE FIBROCIMENTO, METÁLICA, PLÁSTICA OU TERMOACÚSTICA, INCLUSO IÇAMENTO. AF_12/2015</v>
          </cell>
          <cell r="C1306" t="str">
            <v>UN</v>
          </cell>
          <cell r="D1306">
            <v>1416.83</v>
          </cell>
        </row>
        <row r="1307">
          <cell r="A1307">
            <v>92620</v>
          </cell>
          <cell r="B1307" t="str">
            <v>FABRICAÇÃO E INSTALAÇÃO DE TESOURA INTEIRA EM AÇO, VÃO DE 12 M, PARA TELHA ONDULADA DE FIBROCIMENTO, METÁLICA, PLÁSTICA OU TERMOACÚSTICA, INCLUSO IÇAMENTO. AF_12/2015</v>
          </cell>
          <cell r="C1307" t="str">
            <v>UN</v>
          </cell>
          <cell r="D1307">
            <v>1497.1</v>
          </cell>
        </row>
        <row r="1308">
          <cell r="A1308">
            <v>100357</v>
          </cell>
          <cell r="B1308" t="str">
            <v>FABRICAÇÃO E INSTALAÇÃO DE MEIA TESOURA DE MADEIRA NÃO APARELHADA, COM VÃO DE 3 M, PARA TELHA CERÂMICA OU DE CONCRETO, INCLUSO IÇAMENTO. AF_07/2019</v>
          </cell>
          <cell r="C1308" t="str">
            <v>UN</v>
          </cell>
          <cell r="D1308">
            <v>764.48</v>
          </cell>
        </row>
        <row r="1309">
          <cell r="A1309">
            <v>100358</v>
          </cell>
          <cell r="B1309" t="str">
            <v>FABRICAÇÃO E INSTALAÇÃO DE MEIA TESOURA DE MADEIRA NÃO APARELHADA, COM VÃO DE 4 M, PARA TELHA CERÂMICA OU DE CONCRETO, INCLUSO IÇAMENTO. AF_07/2019</v>
          </cell>
          <cell r="C1309" t="str">
            <v>UN</v>
          </cell>
          <cell r="D1309">
            <v>1079.51</v>
          </cell>
        </row>
        <row r="1310">
          <cell r="A1310">
            <v>100359</v>
          </cell>
          <cell r="B1310" t="str">
            <v>FABRICAÇÃO E INSTALAÇÃO DE MEIA TESOURA DE MADEIRA NÃO APARELHADA, COM VÃO DE 5 M, PARA TELHA CERÂMICA OU DE CONCRETO, INCLUSO IÇAMENTO. AF_07/2019</v>
          </cell>
          <cell r="C1310" t="str">
            <v>UN</v>
          </cell>
          <cell r="D1310">
            <v>1119.79</v>
          </cell>
        </row>
        <row r="1311">
          <cell r="A1311">
            <v>100360</v>
          </cell>
          <cell r="B1311" t="str">
            <v>FABRICAÇÃO E INSTALAÇÃO DE MEIA TESOURA DE MADEIRA NÃO APARELHADA, COM VÃO DE 6 M, PARA TELHA CERÂMICA OU DE CONCRETO, INCLUSO IÇAMENTO. AF_07/2019</v>
          </cell>
          <cell r="C1311" t="str">
            <v>UN</v>
          </cell>
          <cell r="D1311">
            <v>1238.5</v>
          </cell>
        </row>
        <row r="1312">
          <cell r="A1312">
            <v>100361</v>
          </cell>
          <cell r="B1312" t="str">
            <v>FABRICAÇÃO E INSTALAÇÃO DE MEIA TESOURA DE MADEIRA NÃO APARELHADA, COM VÃO DE 7 M, PARA TELHA CERÂMICA OU DE CONCRETO, INCLUSO IÇAMENTO. AF_07/2019</v>
          </cell>
          <cell r="C1312" t="str">
            <v>UN</v>
          </cell>
          <cell r="D1312">
            <v>1570.68</v>
          </cell>
        </row>
        <row r="1313">
          <cell r="A1313">
            <v>100362</v>
          </cell>
          <cell r="B1313" t="str">
            <v>FABRICAÇÃO E INSTALAÇÃO DE MEIA TESOURA DE MADEIRA NÃO APARELHADA, COM VÃO DE 8 M, PARA TELHA CERÂMICA OU DE CONCRETO, INCLUSO IÇAMENTO. AF_07/2019</v>
          </cell>
          <cell r="C1313" t="str">
            <v>UN</v>
          </cell>
          <cell r="D1313">
            <v>1942.48</v>
          </cell>
        </row>
        <row r="1314">
          <cell r="A1314">
            <v>100363</v>
          </cell>
          <cell r="B1314" t="str">
            <v>FABRICAÇÃO E INSTALAÇÃO DE MEIA TESOURA DE MADEIRA NÃO APARELHADA, COM VÃO DE 9 M, PARA TELHA CERÂMICA OU DE CONCRETO, INCLUSO IÇAMENTO. AF_07/2019</v>
          </cell>
          <cell r="C1314" t="str">
            <v>UN</v>
          </cell>
          <cell r="D1314">
            <v>2001.88</v>
          </cell>
        </row>
        <row r="1315">
          <cell r="A1315">
            <v>100364</v>
          </cell>
          <cell r="B1315" t="str">
            <v>FABRICAÇÃO E INSTALAÇÃO DE MEIA TESOURA DE MADEIRA NÃO APARELHADA, COM VÃO DE 10 M, PARA TELHA CERÂMICA OU DE CONCRETO, INCLUSO IÇAMENTO. AF_07/2019</v>
          </cell>
          <cell r="C1315" t="str">
            <v>UN</v>
          </cell>
          <cell r="D1315">
            <v>2187.3200000000002</v>
          </cell>
        </row>
        <row r="1316">
          <cell r="A1316">
            <v>100365</v>
          </cell>
          <cell r="B1316" t="str">
            <v>FABRICAÇÃO E INSTALAÇÃO DE MEIA TESOURA DE MADEIRA NÃO APARELHADA, COM VÃO DE 11 M, PARA TELHA CERÂMICA OU DE CONCRETO, INCLUSO IÇAMENTO. AF_07/2019</v>
          </cell>
          <cell r="C1316" t="str">
            <v>UN</v>
          </cell>
          <cell r="D1316">
            <v>2553.0500000000002</v>
          </cell>
        </row>
        <row r="1317">
          <cell r="A1317">
            <v>100366</v>
          </cell>
          <cell r="B1317" t="str">
            <v>FABRICAÇÃO E INSTALAÇÃO DE MEIA TESOURA DE MADEIRA NÃO APARELHADA, COM VÃO DE 12 M, PARA TELHA CERÂMICA OU DE CONCRETO, INCLUSO IÇAMENTO. AF_07/2019</v>
          </cell>
          <cell r="C1317" t="str">
            <v>UN</v>
          </cell>
          <cell r="D1317">
            <v>2693.92</v>
          </cell>
        </row>
        <row r="1318">
          <cell r="A1318">
            <v>100367</v>
          </cell>
          <cell r="B1318" t="str">
            <v>FABRICAÇÃO E INSTALAÇÃO DE MEIA TESOURA DE MADEIRA NÃO APARELHADA, COM VÃO DE 3 M, PARA TELHA ONDULADA DE FIBROCIMENTO, ALUMÍNIO, PLÁSTICA OU TERMOACÚSTICA, INCLUSO IÇAMENTO. AF_07/2019</v>
          </cell>
          <cell r="C1318" t="str">
            <v>UN</v>
          </cell>
          <cell r="D1318">
            <v>748.99</v>
          </cell>
        </row>
        <row r="1319">
          <cell r="A1319">
            <v>100368</v>
          </cell>
          <cell r="B1319" t="str">
            <v>FABRICAÇÃO E INSTALAÇÃO DE MEIA TESOURA DE MADEIRA NÃO APARELHADA, COM VÃO DE 4 M, PARA TELHA ONDULADA DE FIBROCIMENTO, ALUMÍNIO, PLÁSTICA OU TERMOACÚSTICA, INCLUSO IÇAMENTO. AF_07/2019</v>
          </cell>
          <cell r="C1319" t="str">
            <v>UN</v>
          </cell>
          <cell r="D1319">
            <v>1059.6500000000001</v>
          </cell>
        </row>
        <row r="1320">
          <cell r="A1320">
            <v>100369</v>
          </cell>
          <cell r="B1320" t="str">
            <v>FABRICAÇÃO E INSTALAÇÃO DE MEIA TESOURA DE MADEIRA NÃO APARELHADA, COM VÃO DE 5 M, PARA TELHA ONDULADA DE FIBROCIMENTO, ALUMÍNIO, PLÁSTICA OU TERMOACÚSTICA, INCLUSO IÇAMENTO. AF_07/2019</v>
          </cell>
          <cell r="C1320" t="str">
            <v>UN</v>
          </cell>
          <cell r="D1320">
            <v>1099.93</v>
          </cell>
        </row>
        <row r="1321">
          <cell r="A1321">
            <v>100370</v>
          </cell>
          <cell r="B1321" t="str">
            <v>FABRICAÇÃO E INSTALAÇÃO DE MEIA TESOURA DE MADEIRA NÃO APARELHADA, COM VÃO DE 6 M, PARA TELHA ONDULADA DE FIBROCIMENTO, ALUMÍNIO, PLÁSTICA OU TERMOACÚSTICA, INCLUSO IÇAMENTO. AF_07/2019</v>
          </cell>
          <cell r="C1321" t="str">
            <v>UN</v>
          </cell>
          <cell r="D1321">
            <v>1277.08</v>
          </cell>
        </row>
        <row r="1322">
          <cell r="A1322">
            <v>100371</v>
          </cell>
          <cell r="B1322" t="str">
            <v>FABRICAÇÃO E INSTALAÇÃO DE MEIA TESOURA DE MADEIRA NÃO APARELHADA, COM VÃO DE 7 M, PARA TELHA ONDULADA DE FIBROCIMENTO, ALUMÍNIO, PLÁSTICA OU TERMOACÚSTICA, INCLUSO IÇAMENTO. AF_07/2019</v>
          </cell>
          <cell r="C1322" t="str">
            <v>UN</v>
          </cell>
          <cell r="D1322">
            <v>1517.1</v>
          </cell>
        </row>
        <row r="1323">
          <cell r="A1323">
            <v>100372</v>
          </cell>
          <cell r="B1323" t="str">
            <v>FABRICAÇÃO E INSTALAÇÃO DE MEIA TESOURA DE MADEIRA NÃO APARELHADA, COM VÃO DE 8 M, PARA TELHA ONDULADA DE FIBROCIMENTO, ALUMÍNIO, PLÁSTICA OU TERMOACÚSTICA, INCLUSO IÇAMENTO. AF_07/2019</v>
          </cell>
          <cell r="C1323" t="str">
            <v>UN</v>
          </cell>
          <cell r="D1323">
            <v>1856.83</v>
          </cell>
        </row>
        <row r="1324">
          <cell r="A1324">
            <v>100373</v>
          </cell>
          <cell r="B1324" t="str">
            <v>FABRICAÇÃO E INSTALAÇÃO DE MEIA TESOURA DE MADEIRA NÃO APARELHADA, COM VÃO DE 9 M, PARA TELHA ONDULADA DE FIBROCIMENTO, ALUMÍNIO, PLÁSTICA OU TERMOACÚSTICA, INCLUSO IÇAMENTO. AF_07/2019</v>
          </cell>
          <cell r="C1324" t="str">
            <v>UN</v>
          </cell>
          <cell r="D1324">
            <v>1906.27</v>
          </cell>
        </row>
        <row r="1325">
          <cell r="A1325">
            <v>100374</v>
          </cell>
          <cell r="B1325" t="str">
            <v>FABRICAÇÃO E INSTALAÇÃO DE MEIA TESOURA DE MADEIRA NÃO APARELHADA, COM VÃO DE 10 M, PARA TELHA ONDULADA DE FIBROCIMENTO, ALUMÍNIO, PLÁSTICA OU TERMOACÚSTICA, INCLUSO IÇAMENTO. AF_07/2019</v>
          </cell>
          <cell r="C1325" t="str">
            <v>UN</v>
          </cell>
          <cell r="D1325">
            <v>2058.96</v>
          </cell>
        </row>
        <row r="1326">
          <cell r="A1326">
            <v>100375</v>
          </cell>
          <cell r="B1326" t="str">
            <v>FABRICAÇÃO E INSTALAÇÃO DE MEIA TESOURA DE MADEIRA NÃO APARELHADA, COM VÃO DE 11 M, PARA TELHA ONDULADA DE FIBROCIMENTO, ALUMÍNIO, PLÁSTICA OU TERMOACÚSTICA, INCLUSO IÇAMENTO. AF_07/2019</v>
          </cell>
          <cell r="C1326" t="str">
            <v>UN</v>
          </cell>
          <cell r="D1326">
            <v>2366.58</v>
          </cell>
        </row>
        <row r="1327">
          <cell r="A1327">
            <v>100376</v>
          </cell>
          <cell r="B1327" t="str">
            <v>FABRICAÇÃO E INSTALAÇÃO DE MEIA TESOURA DE MADEIRA NÃO APARELHADA, COM VÃO DE 12 M, PARA TELHA ONDULADA DE FIBROCIMENTO, ALUMÍNIO, PLÁSTICA OU TERMOACÚSTICA, INCLUSO IÇAMENTO. AF_07/2019</v>
          </cell>
          <cell r="C1327" t="str">
            <v>UN</v>
          </cell>
          <cell r="D1327">
            <v>2313.75</v>
          </cell>
        </row>
        <row r="1328">
          <cell r="A1328">
            <v>100377</v>
          </cell>
          <cell r="B1328" t="str">
            <v>FABRICAÇÃO E INSTALAÇÃO DE TESOURA EM AÇO, VÃOS MAIORES OU IGUAIS A 3,0 M E MENORES OU IGUAL A 6,0 M, INCLUSO IÇAMENTO. AF_07/2019</v>
          </cell>
          <cell r="C1328" t="str">
            <v>KG</v>
          </cell>
          <cell r="D1328">
            <v>8.6</v>
          </cell>
        </row>
        <row r="1329">
          <cell r="A1329">
            <v>100378</v>
          </cell>
          <cell r="B1329" t="str">
            <v>FABRICAÇÃO E INSTALAÇÃO DE TESOURA EM AÇO, VÃOS MAIORES QUE 6,0 M E MENORES QUE 12,0 M, INCLUSO IÇAMENTO. AF_07/2019</v>
          </cell>
          <cell r="C1329" t="str">
            <v>KG</v>
          </cell>
          <cell r="D1329">
            <v>7.73</v>
          </cell>
        </row>
        <row r="1330">
          <cell r="A1330">
            <v>100382</v>
          </cell>
          <cell r="B1330" t="str">
            <v>FABRICAÇÃO E INSTALAÇÃO DE PONTALETES DE MADEIRA NÃO APARELHADA PARA TELHADOS COM ATÉ 2 ÁGUAS E COM TELHA ONDULADA DE FIBROCIMENTO, ALUMÍNIO OU PLÁSTICA EM EDIFÍCIO RESIDENCIAL TÉRREO, INCLUSO TRANSPORTE VERTICAL. AF_07/2019</v>
          </cell>
          <cell r="C1330" t="str">
            <v>M2</v>
          </cell>
          <cell r="D1330">
            <v>15.92</v>
          </cell>
        </row>
        <row r="1331">
          <cell r="A1331">
            <v>94444</v>
          </cell>
          <cell r="B1331" t="str">
            <v>TELHAMENTO COM TELHA DE ENCAIXE, TIPO FRANCESA DE VIDRO, COM ATÉ 2 ÁGUAS, INCLUSO TRANSPORTE VERTICAL. AF_07/2019</v>
          </cell>
          <cell r="C1331" t="str">
            <v>M2</v>
          </cell>
          <cell r="D1331">
            <v>525.99</v>
          </cell>
        </row>
        <row r="1332">
          <cell r="A1332" t="str">
            <v>73882/1</v>
          </cell>
          <cell r="B1332" t="str">
            <v>CALHA EM CONCRETO SIMPLES, EM MEIA CANA, DIAMETRO 200 MM</v>
          </cell>
          <cell r="C1332" t="str">
            <v>M</v>
          </cell>
          <cell r="D1332">
            <v>33.51</v>
          </cell>
        </row>
        <row r="1333">
          <cell r="A1333" t="str">
            <v>73882/5</v>
          </cell>
          <cell r="B1333" t="str">
            <v>CALHA EM CONCRETO SIMPLES, EM MEIA CANA DE CONCRETO, DIAMETRO 600 MM</v>
          </cell>
          <cell r="C1333" t="str">
            <v>M</v>
          </cell>
          <cell r="D1333">
            <v>95.05</v>
          </cell>
        </row>
        <row r="1334">
          <cell r="A1334" t="str">
            <v>73816/1</v>
          </cell>
          <cell r="B1334" t="str">
            <v>EXECUCAO DE DRENO COM TUBOS DE PVC CORRUGADO FLEXIVEL PERFURADO - DN 100</v>
          </cell>
          <cell r="C1334" t="str">
            <v>M</v>
          </cell>
          <cell r="D1334">
            <v>32.659999999999997</v>
          </cell>
        </row>
        <row r="1335">
          <cell r="A1335" t="str">
            <v>73816/2</v>
          </cell>
          <cell r="B1335" t="str">
            <v>EXECUCAO DE DRENO VERTICAL COM PEDRISCO, DIAMETRO 200MM</v>
          </cell>
          <cell r="C1335" t="str">
            <v>M</v>
          </cell>
          <cell r="D1335">
            <v>30.65</v>
          </cell>
        </row>
        <row r="1336">
          <cell r="A1336" t="str">
            <v>73881/1</v>
          </cell>
          <cell r="B1336" t="str">
            <v>EXECUCAO DE DRENO COM MANTA GEOTEXTIL 200 G/M2</v>
          </cell>
          <cell r="C1336" t="str">
            <v>M2</v>
          </cell>
          <cell r="D1336">
            <v>5.75</v>
          </cell>
        </row>
        <row r="1337">
          <cell r="A1337" t="str">
            <v>73881/3</v>
          </cell>
          <cell r="B1337" t="str">
            <v>EXECUCAO DE DRENO COM MANTA GEOTEXTIL 400 G/M2</v>
          </cell>
          <cell r="C1337" t="str">
            <v>M2</v>
          </cell>
          <cell r="D1337">
            <v>11.11</v>
          </cell>
        </row>
        <row r="1338">
          <cell r="A1338" t="str">
            <v>73883/1</v>
          </cell>
          <cell r="B1338" t="str">
            <v>EXECUCAO DE DRENO FRANCES COM AREIA MEDIA</v>
          </cell>
          <cell r="C1338" t="str">
            <v>M3</v>
          </cell>
          <cell r="D1338">
            <v>89.33</v>
          </cell>
        </row>
        <row r="1339">
          <cell r="A1339" t="str">
            <v>73883/2</v>
          </cell>
          <cell r="B1339" t="str">
            <v>EXECUCAO DE DRENO FRANCES COM BRITA NUM 2</v>
          </cell>
          <cell r="C1339" t="str">
            <v>M3</v>
          </cell>
          <cell r="D1339">
            <v>108.62</v>
          </cell>
        </row>
        <row r="1340">
          <cell r="A1340" t="str">
            <v>73883/3</v>
          </cell>
          <cell r="B1340" t="str">
            <v>EXECUCAO DE DRENO FRANCES COM CASCALHO</v>
          </cell>
          <cell r="C1340" t="str">
            <v>M3</v>
          </cell>
          <cell r="D1340">
            <v>67.69</v>
          </cell>
        </row>
        <row r="1341">
          <cell r="A1341" t="str">
            <v>73969/1</v>
          </cell>
          <cell r="B1341" t="str">
            <v>EXECUCAO DE DRENOS DE CHORUME EM TUBOS DRENANTES DE CONCRETO, DIAM=200MM, ENVOLTOS EM BRITA E GEOTEXTIL</v>
          </cell>
          <cell r="C1341" t="str">
            <v>M</v>
          </cell>
          <cell r="D1341">
            <v>73.34</v>
          </cell>
        </row>
        <row r="1342">
          <cell r="A1342" t="str">
            <v>74017/1</v>
          </cell>
          <cell r="B1342" t="str">
            <v>EXECUCAO DE DRENOS DE CHORUME EM TUBOS DRENANTES, PVC, DIAM=100 MM, ENVOLTOS EM BRITA E GEOTEXTIL</v>
          </cell>
          <cell r="C1342" t="str">
            <v>M</v>
          </cell>
          <cell r="D1342">
            <v>49.99</v>
          </cell>
        </row>
        <row r="1343">
          <cell r="A1343" t="str">
            <v>74017/2</v>
          </cell>
          <cell r="B1343" t="str">
            <v>EXECUCAO DE DRENOS DE CHORUME EM TUBOS DRENANTES, PVC, DIAM=150 MM, ENVOLTOS EM BRITA E GEOTEXTIL</v>
          </cell>
          <cell r="C1343" t="str">
            <v>M</v>
          </cell>
          <cell r="D1343">
            <v>67.72</v>
          </cell>
        </row>
        <row r="1344">
          <cell r="A1344" t="str">
            <v>75029/1</v>
          </cell>
          <cell r="B1344" t="str">
            <v>TUBO PVC CORRUGADO RIGIDO PERFURADO DN 150 PARA DRENAGEM - FORNECIMENTO E INSTALACAO</v>
          </cell>
          <cell r="C1344" t="str">
            <v>M</v>
          </cell>
          <cell r="D1344">
            <v>49.94</v>
          </cell>
        </row>
        <row r="1345">
          <cell r="A1345">
            <v>83651</v>
          </cell>
          <cell r="B1345" t="str">
            <v>TUBO PVC CORRUGADO PERFURADO 100 MM C/ JUNTA ELASTICA PARA DRENAGEM.</v>
          </cell>
          <cell r="C1345" t="str">
            <v>M</v>
          </cell>
          <cell r="D1345">
            <v>38.130000000000003</v>
          </cell>
        </row>
        <row r="1346">
          <cell r="A1346">
            <v>83658</v>
          </cell>
          <cell r="B1346" t="str">
            <v>EXECUCAO DRENO PROFUNDO, COM CORTE TRAPEZOIDAL EM SOLO, DE 70X80X150CM EXCL TUBO INCL MATERIAL EXECUCAO, COM SELO ENCHIMENTO MATERIAL DRENANTE E ESCAVACAO</v>
          </cell>
          <cell r="C1346" t="str">
            <v>M</v>
          </cell>
          <cell r="D1346">
            <v>196.38</v>
          </cell>
        </row>
        <row r="1347">
          <cell r="A1347">
            <v>83661</v>
          </cell>
          <cell r="B1347" t="str">
            <v>EXECUCAO DE DRENO PROFUNDO, CORTE EM SOLO, COM TUBO POROSO D=0,20M</v>
          </cell>
          <cell r="C1347" t="str">
            <v>M</v>
          </cell>
          <cell r="D1347">
            <v>118.16</v>
          </cell>
        </row>
        <row r="1348">
          <cell r="A1348">
            <v>83662</v>
          </cell>
          <cell r="B1348" t="str">
            <v>EXECUCAO DE DRENO CEGO</v>
          </cell>
          <cell r="C1348" t="str">
            <v>M3</v>
          </cell>
          <cell r="D1348">
            <v>105.08</v>
          </cell>
        </row>
        <row r="1349">
          <cell r="A1349">
            <v>83664</v>
          </cell>
          <cell r="B1349" t="str">
            <v>EXECUCAO DE DRENO DE TUBO DE CONRETO SIMPLES POROSO D=0,20 M (0,5MX0,5M) PARA GALERIAS DE AGUAS PLUVIAIS</v>
          </cell>
          <cell r="C1349" t="str">
            <v>M</v>
          </cell>
          <cell r="D1349">
            <v>72.349999999999994</v>
          </cell>
        </row>
        <row r="1350">
          <cell r="A1350">
            <v>83665</v>
          </cell>
          <cell r="B1350" t="str">
            <v>FORNECIMENTO E INSTALACAO DE MANTA BIDIM RT - 14</v>
          </cell>
          <cell r="C1350" t="str">
            <v>M2</v>
          </cell>
          <cell r="D1350">
            <v>7.46</v>
          </cell>
        </row>
        <row r="1351">
          <cell r="A1351">
            <v>83669</v>
          </cell>
          <cell r="B1351" t="str">
            <v>FORNECIMENTO/INSTALACAO MANTA BIDIM RT-16</v>
          </cell>
          <cell r="C1351" t="str">
            <v>M2</v>
          </cell>
          <cell r="D1351">
            <v>8.83</v>
          </cell>
        </row>
        <row r="1352">
          <cell r="A1352">
            <v>83670</v>
          </cell>
          <cell r="B1352" t="str">
            <v>TUBO PVC DN 75 MM PARA DRENAGEM - FORNECIMENTO E INSTALACAO</v>
          </cell>
          <cell r="C1352" t="str">
            <v>M</v>
          </cell>
          <cell r="D1352">
            <v>61.55</v>
          </cell>
        </row>
        <row r="1353">
          <cell r="A1353">
            <v>83671</v>
          </cell>
          <cell r="B1353" t="str">
            <v>TUBO PVC DN 100 MM PARA DRENAGEM - FORNECIMENTO E INSTALACAO</v>
          </cell>
          <cell r="C1353" t="str">
            <v>M</v>
          </cell>
          <cell r="D1353">
            <v>65.930000000000007</v>
          </cell>
        </row>
        <row r="1354">
          <cell r="A1354">
            <v>83679</v>
          </cell>
          <cell r="B1354" t="str">
            <v>TUBO PVC D=2 COM MATERIAL DRENANTE PARA DRENO/BARBACA - FORNECIMENTO E INSTALACAO</v>
          </cell>
          <cell r="C1354" t="str">
            <v>M</v>
          </cell>
          <cell r="D1354">
            <v>17.100000000000001</v>
          </cell>
        </row>
        <row r="1355">
          <cell r="A1355">
            <v>83680</v>
          </cell>
          <cell r="B1355" t="str">
            <v>TUBO PVC D=3" COM MATERIAL DRENANTE PARA DRENO/BARBACA - FORNECIMENTO E INSTALACAO</v>
          </cell>
          <cell r="C1355" t="str">
            <v>M</v>
          </cell>
          <cell r="D1355">
            <v>20.03</v>
          </cell>
        </row>
        <row r="1356">
          <cell r="A1356">
            <v>83681</v>
          </cell>
          <cell r="B1356" t="str">
            <v>TUBO PVC D=4" COM MATERIAL DRENANTE PARA DRENO/BARBACA - FORNECIMENTO E INSTALACAO</v>
          </cell>
          <cell r="C1356" t="str">
            <v>M</v>
          </cell>
          <cell r="D1356">
            <v>21.33</v>
          </cell>
        </row>
        <row r="1357">
          <cell r="A1357">
            <v>83682</v>
          </cell>
          <cell r="B1357" t="str">
            <v>CAMADA VERTICAL DRENANTE C/ PEDRA BRITADA NUMS 1 E 2</v>
          </cell>
          <cell r="C1357" t="str">
            <v>M3</v>
          </cell>
          <cell r="D1357">
            <v>116.36</v>
          </cell>
        </row>
        <row r="1358">
          <cell r="A1358">
            <v>83729</v>
          </cell>
          <cell r="B1358" t="str">
            <v>FORNECIMENTO/INSTALACAO DE MANTA BIDIM RT-31</v>
          </cell>
          <cell r="C1358" t="str">
            <v>M2</v>
          </cell>
          <cell r="D1358">
            <v>17.14</v>
          </cell>
        </row>
        <row r="1359">
          <cell r="A1359">
            <v>83739</v>
          </cell>
          <cell r="B1359" t="str">
            <v>FORNECIMENTO/INSTALACAO DE MANTA BIDIM RT-10</v>
          </cell>
          <cell r="C1359" t="str">
            <v>M2</v>
          </cell>
          <cell r="D1359">
            <v>6.11</v>
          </cell>
        </row>
        <row r="1360">
          <cell r="A1360">
            <v>6454</v>
          </cell>
          <cell r="B1360" t="str">
            <v>FORNECIMENTO E LANCAMENTO DE PEDRA DE MAO</v>
          </cell>
          <cell r="C1360" t="str">
            <v>M3</v>
          </cell>
          <cell r="D1360">
            <v>193.62</v>
          </cell>
        </row>
        <row r="1361">
          <cell r="A1361">
            <v>73611</v>
          </cell>
          <cell r="B1361" t="str">
            <v>ENROCAMENTO COM PEDRA ARGAMASSADA TRAÇO 1:4 COM PEDRA DE MÃO</v>
          </cell>
          <cell r="C1361" t="str">
            <v>M3</v>
          </cell>
          <cell r="D1361">
            <v>436.32</v>
          </cell>
        </row>
        <row r="1362">
          <cell r="A1362">
            <v>73697</v>
          </cell>
          <cell r="B1362" t="str">
            <v>ENROCAMENTO MANUAL, SEM ARRUMACAO DO MATERIAL</v>
          </cell>
          <cell r="C1362" t="str">
            <v>M3</v>
          </cell>
          <cell r="D1362">
            <v>195.12</v>
          </cell>
        </row>
        <row r="1363">
          <cell r="A1363">
            <v>73698</v>
          </cell>
          <cell r="B1363" t="str">
            <v>ENROCAMENTO MANUAL, COM ARRUMACAO DO MATERIAL</v>
          </cell>
          <cell r="C1363" t="str">
            <v>M3</v>
          </cell>
          <cell r="D1363">
            <v>269.44</v>
          </cell>
        </row>
        <row r="1364">
          <cell r="A1364" t="str">
            <v>73890/1</v>
          </cell>
          <cell r="B1364" t="str">
            <v>ENSECADEIRA DE MADEIRA COM PAREDE SIMPLES</v>
          </cell>
          <cell r="C1364" t="str">
            <v>M2</v>
          </cell>
          <cell r="D1364">
            <v>150.59</v>
          </cell>
        </row>
        <row r="1365">
          <cell r="A1365" t="str">
            <v>73890/2</v>
          </cell>
          <cell r="B1365" t="str">
            <v>ENSECADEIRA DE MADEIRA COM PAREDE DUPLA</v>
          </cell>
          <cell r="C1365" t="str">
            <v>M2</v>
          </cell>
          <cell r="D1365">
            <v>379.32</v>
          </cell>
        </row>
        <row r="1366">
          <cell r="A1366">
            <v>92743</v>
          </cell>
          <cell r="B1366" t="str">
            <v>MURO DE GABIÃO, ENCHIMENTO COM PEDRA DE MÃO TIPO RACHÃO, DE GRAVIDADE, COM GAIOLAS DE COMPRIMENTO IGUAL A 2 M, PARA MUROS COM ALTURA MENOR OU IGUAL A 4 M  FORNECIMENTO E EXECUÇÃO. AF_12/2015</v>
          </cell>
          <cell r="C1366" t="str">
            <v>M3</v>
          </cell>
          <cell r="D1366">
            <v>523.11</v>
          </cell>
        </row>
        <row r="1367">
          <cell r="A1367">
            <v>92744</v>
          </cell>
          <cell r="B1367" t="str">
            <v>MURO DE GABIÃO, ENCHIMENTO COM PEDRA DE MÃO TIPO RACHÃO, DE GRAVIDADE, COM GAIOLAS DE COMPRIMENTO IGUAL A 5 M, PARA MUROS COM ALTURA MENOR OU IGUAL A 4 M  FORNECIMENTO E EXECUÇÃO. AF_12/2015</v>
          </cell>
          <cell r="C1367" t="str">
            <v>M3</v>
          </cell>
          <cell r="D1367">
            <v>488.24</v>
          </cell>
        </row>
        <row r="1368">
          <cell r="A1368">
            <v>92745</v>
          </cell>
          <cell r="B1368" t="str">
            <v>MURO DE GABIÃO, ENCHIMENTO COM PEDRA DE MÃO TIPO RACHÃO, DE GRAVIDADE, COM GAIOLAS DE COMPRIMENTO IGUAL A 2 M, PARA MUROS COM ALTURA MAIOR QUE 4 M E MENOR OU IGUAL A 6 M  FORNECIMENTO E EXECUÇÃO. AF_12/2015</v>
          </cell>
          <cell r="C1368" t="str">
            <v>M3</v>
          </cell>
          <cell r="D1368">
            <v>652.24</v>
          </cell>
        </row>
        <row r="1369">
          <cell r="A1369">
            <v>92746</v>
          </cell>
          <cell r="B1369" t="str">
            <v>MURO DE GABIÃO, ENCHIMENTO COM PEDRA DE MÃO TIPO RACHÃO, DE GRAVIDADE, COM GAIOLAS DE COMPRIMENTO IGUAL A 5 M, PARA MUROS COM ALTURA MAIOR QUE 4 M E MENOR OU IGUAL A 6 M   FORNECIMENTO E EXECUÇÃO. AF_12/2015</v>
          </cell>
          <cell r="C1369" t="str">
            <v>M3</v>
          </cell>
          <cell r="D1369">
            <v>584.88</v>
          </cell>
        </row>
        <row r="1370">
          <cell r="A1370">
            <v>92747</v>
          </cell>
          <cell r="B1370" t="str">
            <v>MURO DE GABIÃO, ENCHIMENTO COM PEDRA DE MÃO TIPO RACHÃO, DE GRAVIDADE, COM GAIOLAS DE COMPRIMENTO IGUAL A 2 M, PARA MUROS COM ALTURA MAIOR QUE 6 M E MENOR OU IGUAL A 10 M   FORNECIMENTO E EXECUÇÃO. AF_12/2015</v>
          </cell>
          <cell r="C1370" t="str">
            <v>M3</v>
          </cell>
          <cell r="D1370">
            <v>725.77</v>
          </cell>
        </row>
        <row r="1371">
          <cell r="A1371">
            <v>92748</v>
          </cell>
          <cell r="B1371" t="str">
            <v>MURO DE GABIÃO, ENCHIMENTO COM PEDRA DE MÃO TIPO RACHÃO, DE GRAVIDADE, COM GAIOLAS DE COMPRIMENTO IGUAL A 5 M, PARA MUROS COM ALTURA MAIOR QUE 6 M E MENOR OU IGUAL A 10 M FORNECIMENTO E EXECUÇÃO. AF_12/2015</v>
          </cell>
          <cell r="C1371" t="str">
            <v>M3</v>
          </cell>
          <cell r="D1371">
            <v>640.33000000000004</v>
          </cell>
        </row>
        <row r="1372">
          <cell r="A1372">
            <v>92749</v>
          </cell>
          <cell r="B1372" t="str">
            <v>MURO DE GABIÃO, ENCHIMENTO COM PEDRA DE MÃO TIPO RACHÃO, COM SOLO REFORÇADO, PARA MUROS COM ALTURA MENOR OU IGUAL A 4 M   FORNECIMENTO E EXECUÇÃO. AF_12/2015</v>
          </cell>
          <cell r="C1372" t="str">
            <v>M3</v>
          </cell>
          <cell r="D1372">
            <v>742.22</v>
          </cell>
        </row>
        <row r="1373">
          <cell r="A1373">
            <v>92750</v>
          </cell>
          <cell r="B1373" t="str">
            <v>MURO DE GABIÃO, ENCHIMENTO COM PEDRA DE MÃO TIPO RACHÃO, COM SOLO REFORÇADO, PARA MUROS COM ALTURA MAIOR QUE 4 M E MENOR OU IGUAL A 12 M   FORNECIMENTO E EXECUÇÃO. AF_12/2015</v>
          </cell>
          <cell r="C1373" t="str">
            <v>M3</v>
          </cell>
          <cell r="D1373">
            <v>1279.73</v>
          </cell>
        </row>
        <row r="1374">
          <cell r="A1374">
            <v>92751</v>
          </cell>
          <cell r="B1374" t="str">
            <v>MURO DE GABIÃO, ENCHIMENTO COM PEDRA DE MÃO TIPO RACHÃO, COM SOLO REFORÇADO, PARA MUROS COM ALTURA MAIOR QUE 12 M E MENOR OU IGUAL A 20 M    FORNECIMENTO E EXECUÇÃO. AF_12/2015</v>
          </cell>
          <cell r="C1374" t="str">
            <v>M3</v>
          </cell>
          <cell r="D1374">
            <v>1592.01</v>
          </cell>
        </row>
        <row r="1375">
          <cell r="A1375">
            <v>92752</v>
          </cell>
          <cell r="B1375" t="str">
            <v>MURO DE GABIÃO, ENCHIMENTO COM PEDRA DE MÃO TIPO RACHÃO, COM SOLO REFORÇADO, PARA MUROS COM ALTURA MAIOR QUE 20 M E MENOR OU IGUAL A 28 M   FORNECIMENTO E EXECUÇÃO. AF_12/2015</v>
          </cell>
          <cell r="C1375" t="str">
            <v>M3</v>
          </cell>
          <cell r="D1375">
            <v>1902.9</v>
          </cell>
        </row>
        <row r="1376">
          <cell r="A1376">
            <v>92753</v>
          </cell>
          <cell r="B1376" t="str">
            <v>MURO DE GABIÃO, ENCHIMENTO COM RESÍDUO DE CONSTRUÇÃO E DEMOLIÇÃO, DE GRAVIDADE, COM GAIOLA TRAPEZOIDAL DE COMPRIMENTO IGUAL A 2 M, PARA MUROS COM ALTURA MENOR OU IGUAL A 2 M   FORNECIMENTO E EXECUÇÃO. AF_12/2015</v>
          </cell>
          <cell r="C1376" t="str">
            <v>M3</v>
          </cell>
          <cell r="D1376">
            <v>498.39</v>
          </cell>
        </row>
        <row r="1377">
          <cell r="A1377">
            <v>92754</v>
          </cell>
          <cell r="B1377" t="str">
            <v>MURO DE GABIÃO, ENCHIMENTO COM RESÍDUO DE CONSTRUÇÃO E DEMOLIÇÃO, DE GRAVIDADE, COM GAIOLA TRAPEZOIDAL DE COMPRIMENTO IGUAL A 2 M, PARA MUROS COM ALTURA MAIOR QUE 2 M E MENOR OU IGUAL A 4 M    FORNECIMENTO E EXECUÇÃO. AF_12/2015</v>
          </cell>
          <cell r="C1377" t="str">
            <v>M3</v>
          </cell>
          <cell r="D1377">
            <v>455.87</v>
          </cell>
        </row>
        <row r="1378">
          <cell r="A1378">
            <v>92755</v>
          </cell>
          <cell r="B1378" t="str">
            <v>PROTEÇÃO SUPERFICIAL DE CANAL EM GABIÃO TIPO COLCHÃO, ALTURA DE 17 CENTÍMETROS, ENCHIMENTO COM PEDRA DE MÃO TIPO RACHÃO - FORNECIMENTO E EXECUÇÃO. AF_12/2015</v>
          </cell>
          <cell r="C1378" t="str">
            <v>M2</v>
          </cell>
          <cell r="D1378">
            <v>192.86</v>
          </cell>
        </row>
        <row r="1379">
          <cell r="A1379">
            <v>92756</v>
          </cell>
          <cell r="B1379" t="str">
            <v>PROTEÇÃO SUPERFICIAL DE CANAL EM GABIÃO TIPO COLCHÃO, ALTURA DE 23 CENTÍMETROS, ENCHIMENTO COM PEDRA DE MÃO TIPO RACHÃO - FORNECIMENTO E EXECUÇÃO. AF_12/2015</v>
          </cell>
          <cell r="C1379" t="str">
            <v>M2</v>
          </cell>
          <cell r="D1379">
            <v>218.84</v>
          </cell>
        </row>
        <row r="1380">
          <cell r="A1380">
            <v>92757</v>
          </cell>
          <cell r="B1380" t="str">
            <v>PROTEÇÃO SUPERFICIAL DE CANAL EM GABIÃO TIPO COLCHÃO, ALTURA DE 30 CENTÍMETROS, ENCHIMENTO COM PEDRA DE MÃO TIPO RACHÃO - FORNECIMENTO E EXECUÇÃO. AF_12/2015</v>
          </cell>
          <cell r="C1380" t="str">
            <v>M2</v>
          </cell>
          <cell r="D1380">
            <v>250.34</v>
          </cell>
        </row>
        <row r="1381">
          <cell r="A1381">
            <v>92758</v>
          </cell>
          <cell r="B1381" t="str">
            <v>PROTEÇÃO SUPERFICIAL DE CANAL EM GABIÃO TIPO SACO, DIÂMETRO DE 65 CENTÍMETROS, ENCHIMENTO MANUAL COM PEDRA DE MÃO TIPO RACHÃO - FORNECIMENTO E EXECUÇÃO. AF_12/2015</v>
          </cell>
          <cell r="C1381" t="str">
            <v>M3</v>
          </cell>
          <cell r="D1381">
            <v>592.95000000000005</v>
          </cell>
        </row>
        <row r="1382">
          <cell r="A1382">
            <v>91069</v>
          </cell>
          <cell r="B1382" t="str">
            <v>EXECUÇÃO DE REVESTIMENTO DE CONCRETO PROJETADO COM ESPESSURA DE 7 CM, ARMADO COM TELA, INCLINAÇÃO MENOR QUE 90°, APLICAÇÃO CONTÍNUA, UTILIZANDO EQUIPAMENTO DE PROJEÇÃO COM 6 M³/H DE CAPACIDADE. AF_01/2016</v>
          </cell>
          <cell r="C1382" t="str">
            <v>M2</v>
          </cell>
          <cell r="D1382">
            <v>83.88</v>
          </cell>
        </row>
        <row r="1383">
          <cell r="A1383">
            <v>91070</v>
          </cell>
          <cell r="B1383" t="str">
            <v>EXECUÇÃO DE REVESTIMENTO DE CONCRETO PROJETADO COM ESPESSURA DE 10 CM, ARMADO COM TELA, INCLINAÇÃO MENOR QUE 90°, APLICAÇÃO CONTÍNUA, UTILIZANDO EQUIPAMENTO DE PROJEÇÃO COM 6 M³/H DE CAPACIDADE. AF_01/2016</v>
          </cell>
          <cell r="C1383" t="str">
            <v>M2</v>
          </cell>
          <cell r="D1383">
            <v>92.03</v>
          </cell>
        </row>
        <row r="1384">
          <cell r="A1384">
            <v>91071</v>
          </cell>
          <cell r="B1384" t="str">
            <v>EXECUÇÃO DE REVESTIMENTO DE CONCRETO PROJETADO COM ESPESSURA DE 7 CM, ARMADO COM TELA, INCLINAÇÃO DE 90°, APLICAÇÃO CONTÍNUA, UTILIZANDO EQUIPAMENTO DE PROJEÇÃO COM 6 M³/H DE CAPACIDADE. AF_01/2016</v>
          </cell>
          <cell r="C1384" t="str">
            <v>M2</v>
          </cell>
          <cell r="D1384">
            <v>127.86</v>
          </cell>
        </row>
        <row r="1385">
          <cell r="A1385">
            <v>91072</v>
          </cell>
          <cell r="B1385" t="str">
            <v>EXECUÇÃO DE REVESTIMENTO DE CONCRETO PROJETADO COM ESPESSURA DE 10 CM, ARMADO COM TELA, INCLINAÇÃO DE 90°, APLICAÇÃO CONTÍNUA, UTILIZANDO EQUIPAMENTO DE PROJEÇÃO COM 6 M³/H DE CAPACIDADE. AF_01/2016</v>
          </cell>
          <cell r="C1385" t="str">
            <v>M2</v>
          </cell>
          <cell r="D1385">
            <v>136.02000000000001</v>
          </cell>
        </row>
        <row r="1386">
          <cell r="A1386">
            <v>91073</v>
          </cell>
          <cell r="B1386" t="str">
            <v>EXECUÇÃO DE REVESTIMENTO DE CONCRETO PROJETADO COM ESPESSURA DE 7 CM, ARMADO COM TELA, INCLINAÇÃO MENOR QUE 90°, APLICAÇÃO CONTÍNUA, UTILIZANDO EQUIPAMENTO DE PROJEÇÃO COM 3 M³/H DE CAPACIDADE. AF_01/2016</v>
          </cell>
          <cell r="C1386" t="str">
            <v>M2</v>
          </cell>
          <cell r="D1386">
            <v>99.84</v>
          </cell>
        </row>
        <row r="1387">
          <cell r="A1387">
            <v>91074</v>
          </cell>
          <cell r="B1387" t="str">
            <v>EXECUÇÃO DE REVESTIMENTO DE CONCRETO PROJETADO COM ESPESSURA DE 10 CM, ARMADO COM TELA, INCLINAÇÃO MENOR QUE 90°, APLICAÇÃO CONTÍNUA, UTILIZANDO EQUIPAMENTO DE PROJEÇÃO COM 3 M³/H DE CAPACIDADE. AF_01/2016</v>
          </cell>
          <cell r="C1387" t="str">
            <v>M2</v>
          </cell>
          <cell r="D1387">
            <v>109.62</v>
          </cell>
        </row>
        <row r="1388">
          <cell r="A1388">
            <v>91075</v>
          </cell>
          <cell r="B1388" t="str">
            <v>EXECUÇÃO DE REVESTIMENTO DE CONCRETO PROJETADO COM ESPESSURA DE 7 CM, ARMADO COM TELA, INCLINAÇÃO DE 90°, APLICAÇÃO CONTÍNUA, UTILIZANDO EQUIPAMENTO DE PROJEÇÃO COM 3 M³/H DE CAPACIDADE. AF_01/2016</v>
          </cell>
          <cell r="C1388" t="str">
            <v>M2</v>
          </cell>
          <cell r="D1388">
            <v>147.16</v>
          </cell>
        </row>
        <row r="1389">
          <cell r="A1389">
            <v>91076</v>
          </cell>
          <cell r="B1389" t="str">
            <v>EXECUÇÃO DE REVESTIMENTO DE CONCRETO PROJETADO COM ESPESSURA DE 10 CM, ARMADO COM TELA, INCLINAÇÃO DE 90°, APLICAÇÃO CONTÍNUA, UTILIZANDO EQUIPAMENTO DE PROJEÇÃO COM 3 M³/H DE CAPACIDADE. AF_01/2016</v>
          </cell>
          <cell r="C1389" t="str">
            <v>M2</v>
          </cell>
          <cell r="D1389">
            <v>157.02000000000001</v>
          </cell>
        </row>
        <row r="1390">
          <cell r="A1390">
            <v>91077</v>
          </cell>
          <cell r="B1390" t="str">
            <v>EXECUÇÃO DE REVESTIMENTO DE CONCRETO PROJETADO COM ESPESSURA DE 7 CM, ARMADO COM FIBRAS DE AÇO, INCLINAÇÃO MENOR QUE 90°, APLICAÇÃO CONTÍNUA, UTILIZANDO EQUIPAMENTO DE PROJEÇÃO COM 6 M³/H DE CAPACIDADE. AF_01/2016</v>
          </cell>
          <cell r="C1390" t="str">
            <v>M2</v>
          </cell>
          <cell r="D1390">
            <v>121.78</v>
          </cell>
        </row>
        <row r="1391">
          <cell r="A1391">
            <v>91078</v>
          </cell>
          <cell r="B1391" t="str">
            <v>EXECUÇÃO DE REVESTIMENTO DE CONCRETO PROJETADO COM ESPESSURA DE 10 CM, ARMADO COM FIBRAS DE AÇO, INCLINAÇÃO MENOR QUE 90°, APLICAÇÃO CONTÍNUA, UTILIZANDO EQUIPAMENTO DE PROJEÇÃO COM 6 M³/H DE CAPACIDADE. AF_01/2016</v>
          </cell>
          <cell r="C1391" t="str">
            <v>M2</v>
          </cell>
          <cell r="D1391">
            <v>143.11000000000001</v>
          </cell>
        </row>
        <row r="1392">
          <cell r="A1392">
            <v>91079</v>
          </cell>
          <cell r="B1392" t="str">
            <v>EXECUÇÃO DE REVESTIMENTO DE CONCRETO PROJETADO COM ESPESSURA DE 7 CM, ARMADO COM FIBRAS DE AÇO, INCLINAÇÃO DE 90°, APLICAÇÃO CONTÍNUA, UTILIZANDO EQUIPAMENTO DE PROJEÇÃO COM 6 M³/H DE CAPACIDADE. AF_01/2016</v>
          </cell>
          <cell r="C1392" t="str">
            <v>M2</v>
          </cell>
          <cell r="D1392">
            <v>127.94</v>
          </cell>
        </row>
        <row r="1393">
          <cell r="A1393">
            <v>91080</v>
          </cell>
          <cell r="B1393" t="str">
            <v>EXECUÇÃO DE REVESTIMENTO DE CONCRETO PROJETADO COM ESPESSURA DE 10 CM, ARMADO COM FIBRAS DE AÇO, INCLINAÇÃO DE 90°, APLICAÇÃO CONTÍNUA, UTILIZANDO EQUIPAMENTO DE PROJEÇÃO COM 6 M³/H DE CAPACIDADE. AF_01/2016</v>
          </cell>
          <cell r="C1393" t="str">
            <v>M2</v>
          </cell>
          <cell r="D1393">
            <v>149.11000000000001</v>
          </cell>
        </row>
        <row r="1394">
          <cell r="A1394">
            <v>91081</v>
          </cell>
          <cell r="B1394" t="str">
            <v>EXECUÇÃO DE REVESTIMENTO DE CONCRETO PROJETADO COM ESPESSURA DE 7 CM, ARMADO COM FIBRAS DE AÇO, INCLINAÇÃO MENOR QUE 90°, APLICAÇÃO CONTÍNUA, UTILIZANDO EQUIPAMENTO DE PROJEÇÃO COM 3 M³/H DE CAPACIDADE. AF_01/2016</v>
          </cell>
          <cell r="C1394" t="str">
            <v>M2</v>
          </cell>
          <cell r="D1394">
            <v>139.36000000000001</v>
          </cell>
        </row>
        <row r="1395">
          <cell r="A1395">
            <v>91082</v>
          </cell>
          <cell r="B1395" t="str">
            <v>EXECUÇÃO DE REVESTIMENTO DE CONCRETO PROJETADO COM ESPESSURA DE 10 CM, ARMADO COM FIBRAS DE AÇO, INCLINAÇÃO MENOR QUE 90°, APLICAÇÃO CONTÍNUA, UTILIZANDO EQUIPAMENTO DE PROJEÇÃO COM 3 M³/H DE CAPACIDADE. AF_01/2016</v>
          </cell>
          <cell r="C1395" t="str">
            <v>M2</v>
          </cell>
          <cell r="D1395">
            <v>162.11000000000001</v>
          </cell>
        </row>
        <row r="1396">
          <cell r="A1396">
            <v>91083</v>
          </cell>
          <cell r="B1396" t="str">
            <v>EXECUÇÃO DE REVESTIMENTO DE CONCRETO PROJETADO COM ESPESSURA DE 7 CM, ARMADO COM FIBRAS DE AÇO, INCLINAÇÃO DE 90°, APLICAÇÃO CONTÍNUA, UTILIZANDO EQUIPAMENTO DE PROJEÇÃO COM 3 M³/H DE CAPACIDADE. AF_01/2016</v>
          </cell>
          <cell r="C1396" t="str">
            <v>M2</v>
          </cell>
          <cell r="D1396">
            <v>150.43</v>
          </cell>
        </row>
        <row r="1397">
          <cell r="A1397">
            <v>91084</v>
          </cell>
          <cell r="B1397" t="str">
            <v>EXECUÇÃO DE REVESTIMENTO DE CONCRETO PROJETADO COM ESPESSURA DE 10 CM, ARMADO COM FIBRAS DE AÇO, INCLINAÇÃO DE 90°, APLICAÇÃO CONTÍNUA, UTILIZANDO EQUIPAMENTO DE PROJEÇÃO COM 3 M³/H DE CAPACIDADE. AF_01/2016</v>
          </cell>
          <cell r="C1397" t="str">
            <v>M2</v>
          </cell>
          <cell r="D1397">
            <v>172.99</v>
          </cell>
        </row>
        <row r="1398">
          <cell r="A1398">
            <v>91086</v>
          </cell>
          <cell r="B1398" t="str">
            <v>EXECUÇÃO DE REVESTIMENTO DE CONCRETO PROJETADO COM ESPESSURA DE 7 CM, ARMADO COM TELA, INCLINAÇÃO MENOR QUE 90°, APLICAÇÃO DESCONTÍNUA, UTILIZANDO EQUIPAMENTO DE PROJEÇÃO COM 6 M³/H DE CAPACIDADE. AF_01/2016</v>
          </cell>
          <cell r="C1398" t="str">
            <v>M2</v>
          </cell>
          <cell r="D1398">
            <v>95.28</v>
          </cell>
        </row>
        <row r="1399">
          <cell r="A1399">
            <v>91087</v>
          </cell>
          <cell r="B1399" t="str">
            <v>EXECUÇÃO DE REVESTIMENTO DE CONCRETO PROJETADO COM ESPESSURA DE 10 CM, ARMADO COM TELA, INCLINAÇÃO MENOR QUE 90°, APLICAÇÃO DESCONTÍNUA, UTILIZANDO EQUIPAMENTO DE PROJEÇÃO COM 6 M³/H DE CAPACIDADE. AF_01/2016</v>
          </cell>
          <cell r="C1399" t="str">
            <v>M2</v>
          </cell>
          <cell r="D1399">
            <v>103.74</v>
          </cell>
        </row>
        <row r="1400">
          <cell r="A1400">
            <v>91088</v>
          </cell>
          <cell r="B1400" t="str">
            <v>EXECUÇÃO DE REVESTIMENTO DE CONCRETO PROJETADO COM ESPESSURA DE 7 CM, ARMADO COM TELA, INCLINAÇÃO DE 90°, APLICAÇÃO DESCONTÍNUA, UTILIZANDO EQUIPAMENTO DE PROJEÇÃO COM 6 M³/H DE CAPACIDADE. AF_01/2016</v>
          </cell>
          <cell r="C1400" t="str">
            <v>M2</v>
          </cell>
          <cell r="D1400">
            <v>140.88999999999999</v>
          </cell>
        </row>
        <row r="1401">
          <cell r="A1401">
            <v>91089</v>
          </cell>
          <cell r="B1401" t="str">
            <v>EXECUÇÃO DE REVESTIMENTO DE CONCRETO PROJETADO COM ESPESSURA DE 10 CM, ARMADO COM TELA, INCLINAÇÃO DE 90°, APLICAÇÃO DESCONTÍNUA, UTILIZANDO EQUIPAMENTO DE PROJEÇÃO COM 6 M³/H DE CAPACIDADE. AF_01/2016</v>
          </cell>
          <cell r="C1401" t="str">
            <v>M2</v>
          </cell>
          <cell r="D1401">
            <v>149.54</v>
          </cell>
        </row>
        <row r="1402">
          <cell r="A1402">
            <v>91090</v>
          </cell>
          <cell r="B1402" t="str">
            <v>EXECUÇÃO DE REVESTIMENTO DE CONCRETO PROJETADO COM ESPESSURA DE 7 CM, ARMADO COM TELA, INCLINAÇÃO MENOR QUE 90°, APLICAÇÃO DESCONTÍNUA, UTILIZANDO EQUIPAMENTO DE PROJEÇÃO COM 3 M³/H DE CAPACIDADE. AF_01/2016</v>
          </cell>
          <cell r="C1402" t="str">
            <v>M2</v>
          </cell>
          <cell r="D1402">
            <v>109.29</v>
          </cell>
        </row>
        <row r="1403">
          <cell r="A1403">
            <v>91091</v>
          </cell>
          <cell r="B1403" t="str">
            <v>EXECUÇÃO DE REVESTIMENTO DE CONCRETO PROJETADO COM ESPESSURA DE 10 CM, ARMADO COM TELA, INCLINAÇÃO MENOR QUE 90°, APLICAÇÃO DESCONTÍNUA, UTILIZANDO EQUIPAMENTO DE PROJEÇÃO COM 3 M³/H DE CAPACIDADE. AF_01/2016</v>
          </cell>
          <cell r="C1403" t="str">
            <v>M2</v>
          </cell>
          <cell r="D1403">
            <v>119.55</v>
          </cell>
        </row>
        <row r="1404">
          <cell r="A1404">
            <v>91092</v>
          </cell>
          <cell r="B1404" t="str">
            <v>EXECUÇÃO DE REVESTIMENTO DE CONCRETO PROJETADO COM ESPESSURA DE 7 CM, ARMADO COM TELA, INCLINAÇÃO DE 90°, APLICAÇÃO DESCONTÍNUA, UTILIZANDO EQUIPAMENTO DE PROJEÇÃO COM 3 M³/H DE CAPACIDADE. AF_01/2016</v>
          </cell>
          <cell r="C1404" t="str">
            <v>M2</v>
          </cell>
          <cell r="D1404">
            <v>157.71</v>
          </cell>
        </row>
        <row r="1405">
          <cell r="A1405">
            <v>91093</v>
          </cell>
          <cell r="B1405" t="str">
            <v>EXECUÇÃO DE REVESTIMENTO DE CONCRETO PROJETADO COM ESPESSURA DE 10 CM, ARMADO COM TELA, INCLINAÇÃO DE 90°, APLICAÇÃO DESCONTÍNUA, UTILIZANDO EQUIPAMENTO DE PROJEÇÃO COM 3 M³/H DE CAPACIDADE. AF_01/2016</v>
          </cell>
          <cell r="C1405" t="str">
            <v>M2</v>
          </cell>
          <cell r="D1405">
            <v>168.39</v>
          </cell>
        </row>
        <row r="1406">
          <cell r="A1406">
            <v>91094</v>
          </cell>
          <cell r="B1406" t="str">
            <v>EXECUÇÃO DE REVESTIMENTO DE CONCRETO PROJETADO COM ESPESSURA DE 7 CM, ARMADO COM FIBRAS DE AÇO, INCLINAÇÃO MENOR QUE 90°, APLICAÇÃO DESCONTÍNUA, UTILIZANDO EQUIPAMENTO DE PROJEÇÃO COM 6 M³/H DE CAPACIDADE. AF_01/2016</v>
          </cell>
          <cell r="C1406" t="str">
            <v>M2</v>
          </cell>
          <cell r="D1406">
            <v>128.91</v>
          </cell>
        </row>
        <row r="1407">
          <cell r="A1407">
            <v>91095</v>
          </cell>
          <cell r="B1407" t="str">
            <v>EXECUÇÃO DE REVESTIMENTO DE CONCRETO PROJETADO COM ESPESSURA DE 10 CM, ARMADO COM FIBRAS DE AÇO, INCLINAÇÃO MENOR QUE 90°, APLICAÇÃO DESCONTÍNUA, UTILIZANDO EQUIPAMENTO DE PROJEÇÃO COM 6 M³/H DE CAPACIDADE. AF_01/2016</v>
          </cell>
          <cell r="C1407" t="str">
            <v>M2</v>
          </cell>
          <cell r="D1407">
            <v>150.65</v>
          </cell>
        </row>
        <row r="1408">
          <cell r="A1408">
            <v>91096</v>
          </cell>
          <cell r="B1408" t="str">
            <v>EXECUÇÃO DE REVESTIMENTO DE CONCRETO PROJETADO COM ESPESSURA DE 7 CM, ARMADO COM FIBRAS DE AÇO, INCLINAÇÃO DE 90°, APLICAÇÃO DESCONTÍNUA, UTILIZANDO EQUIPAMENTO DE PROJEÇÃO COM 6 M³/H DE CAPACIDADE. AF_01/2016</v>
          </cell>
          <cell r="C1408" t="str">
            <v>M2</v>
          </cell>
          <cell r="D1408">
            <v>132.01</v>
          </cell>
        </row>
        <row r="1409">
          <cell r="A1409">
            <v>91097</v>
          </cell>
          <cell r="B1409" t="str">
            <v>EXECUÇÃO DE REVESTIMENTO DE CONCRETO PROJETADO COM ESPESSURA DE 10 CM, ARMADO COM FIBRAS DE AÇO, INCLINAÇÃO DE 90°, APLICAÇÃO DESCONTÍNUA, UTILIZANDO EQUIPAMENTO DE PROJEÇÃO COM 6 M³/H DE CAPACIDADE. AF_01/2016</v>
          </cell>
          <cell r="C1409" t="str">
            <v>M2</v>
          </cell>
          <cell r="D1409">
            <v>153.6</v>
          </cell>
        </row>
        <row r="1410">
          <cell r="A1410">
            <v>91098</v>
          </cell>
          <cell r="B1410" t="str">
            <v>EXECUÇÃO DE REVESTIMENTO DE CONCRETO PROJETADO COM ESPESSURA DE 7 CM, ARMADO COM FIBRAS DE AÇO, INCLINAÇÃO MENOR QUE 90°, APLICAÇÃO DESCONTÍNUA, UTILIZANDO EQUIPAMENTO DE PROJEÇÃO COM 3 M³/H DE CAPACIDADE. AF_01/2016</v>
          </cell>
          <cell r="C1410" t="str">
            <v>M2</v>
          </cell>
          <cell r="D1410">
            <v>146.47999999999999</v>
          </cell>
        </row>
        <row r="1411">
          <cell r="A1411">
            <v>91099</v>
          </cell>
          <cell r="B1411" t="str">
            <v>EXECUÇÃO DE REVESTIMENTO DE CONCRETO PROJETADO COM ESPESSURA DE 10 CM, ARMADO COM FIBRAS DE AÇO, INCLINAÇÃO MENOR QUE 90°, APLICAÇÃO DESCONTÍNUA, UTILIZANDO EQUIPAMENTO DE PROJEÇÃO COM 3 M³/H DE CAPACIDADE. AF_01/2016</v>
          </cell>
          <cell r="C1411" t="str">
            <v>M2</v>
          </cell>
          <cell r="D1411">
            <v>169.75</v>
          </cell>
        </row>
        <row r="1412">
          <cell r="A1412">
            <v>91100</v>
          </cell>
          <cell r="B1412" t="str">
            <v>EXECUÇÃO DE REVESTIMENTO DE CONCRETO PROJETADO COM ESPESSURA DE 7 CM, ARMADO COM FIBRAS DE AÇO, INCLINAÇÃO DE 90°, APLICAÇÃO DESCONTÍNUA, UTILIZANDO EQUIPAMENTO DE PROJEÇÃO COM 3 M³/H DE CAPACIDADE. AF_01/2016</v>
          </cell>
          <cell r="C1412" t="str">
            <v>M2</v>
          </cell>
          <cell r="D1412">
            <v>155.28</v>
          </cell>
        </row>
        <row r="1413">
          <cell r="A1413">
            <v>91101</v>
          </cell>
          <cell r="B1413" t="str">
            <v>EXECUÇÃO DE REVESTIMENTO DE CONCRETO PROJETADO COM ESPESSURA DE 10 CM, ARMADO COM FIBRAS DE AÇO, INCLINAÇÃO DE 90°, APLICAÇÃO DESCONTÍNUA, UTILIZANDO EQUIPAMENTO DE PROJEÇÃO COM 3 M³/H DE CAPACIDADE. AF_01/2016</v>
          </cell>
          <cell r="C1413" t="str">
            <v>M2</v>
          </cell>
          <cell r="D1413">
            <v>178.47</v>
          </cell>
        </row>
        <row r="1414">
          <cell r="A1414">
            <v>93952</v>
          </cell>
          <cell r="B1414" t="str">
            <v>EXECUÇÃO DE GRAMPO PARA SOLO GRAMPEADO COM COMPRIMENTO MENOR OU IGUAL A 4 M, DIÂMETRO DE 10 CM, PERFURAÇÃO COM EQUIPAMENTO MANUAL E ARMADURA COM DIÂMETRO DE 16 MM. AF_05/2016</v>
          </cell>
          <cell r="C1414" t="str">
            <v>M</v>
          </cell>
          <cell r="D1414">
            <v>177.34</v>
          </cell>
        </row>
        <row r="1415">
          <cell r="A1415">
            <v>93953</v>
          </cell>
          <cell r="B1415" t="str">
            <v>EXECUÇÃO DE GRAMPO PARA SOLO GRAMPEADO COM COMPRIMENTO MAIOR QUE 4 M E MENOR OU IGUAL A 6 M, DIÂMETRO DE 10 CM, PERFURAÇÃO COM EQUIPAMENTO MANUAL E ARMADURA COM DIÂMETRO DE 16 MM. AF_05/2016</v>
          </cell>
          <cell r="C1415" t="str">
            <v>M</v>
          </cell>
          <cell r="D1415">
            <v>163.34</v>
          </cell>
        </row>
        <row r="1416">
          <cell r="A1416">
            <v>93954</v>
          </cell>
          <cell r="B1416" t="str">
            <v>EXECUÇÃO DE GRAMPO PARA SOLO GRAMPEADO COM COMPRIMENTO MAIOR QUE 6 M E MENOR OU IGUAL A 8 M, DIÂMETRO DE 10 CM, PERFURAÇÃO COM EQUIPAMENTO MANUAL E ARMADURA COM DIÂMETRO DE 16 MM. AF_05/2016</v>
          </cell>
          <cell r="C1416" t="str">
            <v>M</v>
          </cell>
          <cell r="D1416">
            <v>154.97999999999999</v>
          </cell>
        </row>
        <row r="1417">
          <cell r="A1417">
            <v>93955</v>
          </cell>
          <cell r="B1417" t="str">
            <v>EXECUÇÃO DE GRAMPO PARA SOLO GRAMPEADO COM COMPRIMENTO MAIOR QUE 8 M E MENOR OU IGUAL A 10 M, DIÂMETRO DE 10 CM, PERFURAÇÃO COM EQUIPAMENTO MANUAL E ARMADURA COM DIÂMETRO DE 16 MM. AF_05/2016</v>
          </cell>
          <cell r="C1417" t="str">
            <v>M</v>
          </cell>
          <cell r="D1417">
            <v>149.12</v>
          </cell>
        </row>
        <row r="1418">
          <cell r="A1418">
            <v>93956</v>
          </cell>
          <cell r="B1418" t="str">
            <v>EXECUÇÃO DE GRAMPO PARA SOLO GRAMPEADO COM COMPRIMENTO MAIOR QUE 10 M, DIÂMETRO DE 10 CM, PERFURAÇÃO COM EQUIPAMENTO MANUAL E ARMADURA COM DIÂMETRO DE 16 MM. AF_05/2016</v>
          </cell>
          <cell r="C1418" t="str">
            <v>M</v>
          </cell>
          <cell r="D1418">
            <v>144.52000000000001</v>
          </cell>
        </row>
        <row r="1419">
          <cell r="A1419">
            <v>93957</v>
          </cell>
          <cell r="B1419" t="str">
            <v>EXECUÇÃO DE GRAMPO PARA SOLO GRAMPEADO COM COMPRIMENTO MENOR OU IGUAL A 4 M, DIÂMETRO DE 10 CM, PERFURAÇÃO COM EQUIPAMENTO MANUAL E ARMADURA COM DIÂMETRO DE 20 MM. AF_05/2016</v>
          </cell>
          <cell r="C1419" t="str">
            <v>M</v>
          </cell>
          <cell r="D1419">
            <v>183.9</v>
          </cell>
        </row>
        <row r="1420">
          <cell r="A1420">
            <v>93958</v>
          </cell>
          <cell r="B1420" t="str">
            <v>EXECUÇÃO DE GRAMPO PARA SOLO GRAMPEADO COM COMPRIMENTO MAIOR QUE 4 M E MENOR OU IGUAL A 6 M, DIÂMETRO DE 10 CM, PERFURAÇÃO COM EQUIPAMENTO MANUAL E ARMADURA COM DIÂMETRO DE 20 MM. AF_05/2016</v>
          </cell>
          <cell r="C1420" t="str">
            <v>M</v>
          </cell>
          <cell r="D1420">
            <v>169.17</v>
          </cell>
        </row>
        <row r="1421">
          <cell r="A1421">
            <v>93959</v>
          </cell>
          <cell r="B1421" t="str">
            <v>EXECUÇÃO DE GRAMPO PARA SOLO GRAMPEADO COM COMPRIMENTO MAIOR QUE 6 M E MENOR OU IGUAL A 8 M, DIÂMETRO DE 10 CM, PERFURAÇÃO COM EQUIPAMENTO MANUAL E ARMADURA COM DIÂMETRO DE 20 MM. AF_05/2016</v>
          </cell>
          <cell r="C1421" t="str">
            <v>M</v>
          </cell>
          <cell r="D1421">
            <v>160.44</v>
          </cell>
        </row>
        <row r="1422">
          <cell r="A1422">
            <v>93960</v>
          </cell>
          <cell r="B1422" t="str">
            <v>EXECUÇÃO DE GRAMPO PARA SOLO GRAMPEADO COM COMPRIMENTO MAIOR QUE 8 M E MENOR OU IGUAL A 10 M, DIÂMETRO DE 10 CM, PERFURAÇÃO COM EQUIPAMENTO MANUAL E ARMADURA COM DIÂMETRO DE 20 MM. AF_05/2016</v>
          </cell>
          <cell r="C1422" t="str">
            <v>M</v>
          </cell>
          <cell r="D1422">
            <v>154.34</v>
          </cell>
        </row>
        <row r="1423">
          <cell r="A1423">
            <v>93961</v>
          </cell>
          <cell r="B1423" t="str">
            <v>EXECUÇÃO DE GRAMPO PARA SOLO GRAMPEADO COM COMPRIMENTO MAIOR QUE 10 M, DIÂMETRO DE 10 CM, PERFURAÇÃO COM EQUIPAMENTO MANUAL E ARMADURA COM DIÂMETRO DE 20 MM. AF_05/2016</v>
          </cell>
          <cell r="C1423" t="str">
            <v>M</v>
          </cell>
          <cell r="D1423">
            <v>149.59</v>
          </cell>
        </row>
        <row r="1424">
          <cell r="A1424">
            <v>93962</v>
          </cell>
          <cell r="B1424" t="str">
            <v>EXECUÇÃO DE GRAMPO PARA SOLO GRAMPEADO COM COMPRIMENTO MENOR OU IGUAL A 4 M, DIÂMETRO DE 7 CM, PERFURAÇÃO COM EQUIPAMENTO MANUAL E ARMADURA COM DIÂMETRO DE 16 MM. AF_05/2016</v>
          </cell>
          <cell r="C1424" t="str">
            <v>M</v>
          </cell>
          <cell r="D1424">
            <v>168.23</v>
          </cell>
        </row>
        <row r="1425">
          <cell r="A1425">
            <v>93963</v>
          </cell>
          <cell r="B1425" t="str">
            <v>EXECUÇÃO DE GRAMPO PARA SOLO GRAMPEADO COM COMPRIMENTO MAIOR QUE 4 E MENOR OU IGUAL A 6 M, DIÂMETRO DE 7 CM, PERFURAÇÃO COM EQUIPAMENTO MANUAL E ARMADURA COM DIÂMETRO DE 16 MM. AF_05/2016</v>
          </cell>
          <cell r="C1425" t="str">
            <v>M</v>
          </cell>
          <cell r="D1425">
            <v>154.25</v>
          </cell>
        </row>
        <row r="1426">
          <cell r="A1426">
            <v>93964</v>
          </cell>
          <cell r="B1426" t="str">
            <v>EXECUÇÃO DE GRAMPO PARA SOLO GRAMPEADO COM COMPRIMENTO MAIOR QUE 6 M E MENOR OU IGUAL A 8 M, DIÂMETRO DE 7 CM, PERFURAÇÃO COM EQUIPAMENTO MANUAL E ARMADURA COM DIÂMETRO DE 16 MM. AF_05/2016</v>
          </cell>
          <cell r="C1426" t="str">
            <v>M</v>
          </cell>
          <cell r="D1426">
            <v>145.94999999999999</v>
          </cell>
        </row>
        <row r="1427">
          <cell r="A1427">
            <v>93965</v>
          </cell>
          <cell r="B1427" t="str">
            <v>EXECUÇÃO DE GRAMPO PARA SOLO GRAMPEADO COM COMPRIMENTO MAIOR QUE 8 M E MENOR OU IGUAL A 10 M, DIÂMETRO DE 7 CM, PERFURAÇÃO COM EQUIPAMENTO MANUAL E ARMADURA COM DIÂMETRO DE 16 MM. AF_05/2016</v>
          </cell>
          <cell r="C1427" t="str">
            <v>M</v>
          </cell>
          <cell r="D1427">
            <v>137.30000000000001</v>
          </cell>
        </row>
        <row r="1428">
          <cell r="A1428">
            <v>93966</v>
          </cell>
          <cell r="B1428" t="str">
            <v>EXECUÇÃO DE GRAMPO PARA SOLO GRAMPEADO COM COMPRIMENTO MAIOR QUE 10 M, DIÂMETRO DE 7 CM, PERFURAÇÃO COM EQUIPAMENTO MANUAL E ARMADURA COM DIÂMETRO DE 16 MM. AF_05/2016</v>
          </cell>
          <cell r="C1428" t="str">
            <v>M</v>
          </cell>
          <cell r="D1428">
            <v>135.54</v>
          </cell>
        </row>
        <row r="1429">
          <cell r="A1429">
            <v>93967</v>
          </cell>
          <cell r="B1429" t="str">
            <v>EXECUÇÃO DE GRAMPO PARA SOLO GRAMPEADO COM COMPRIMENTO MENOR OU IGUAL A 4 M, DIÂMETRO DE 7 CM, PERFURAÇÃO COM EQUIPAMENTO MANUAL E ARMADURA COM DIÂMETRO DE 20 MM. AF_05/2016</v>
          </cell>
          <cell r="C1429" t="str">
            <v>M</v>
          </cell>
          <cell r="D1429">
            <v>174.8</v>
          </cell>
        </row>
        <row r="1430">
          <cell r="A1430">
            <v>93968</v>
          </cell>
          <cell r="B1430" t="str">
            <v>EXECUÇÃO DE GRAMPO PARA SOLO GRAMPEADO COM COMPRIMENTO MAIOR QUE 4 E MENOR OU IGUAL A 6 M, DIÂMETRO DE 7 CM, PERFURAÇÃO COM EQUIPAMENTO MANUAL E ARMADURA COM DIÂMETRO DE 20 MM. AF_05/2016</v>
          </cell>
          <cell r="C1430" t="str">
            <v>M</v>
          </cell>
          <cell r="D1430">
            <v>160.07</v>
          </cell>
        </row>
        <row r="1431">
          <cell r="A1431">
            <v>93969</v>
          </cell>
          <cell r="B1431" t="str">
            <v>EXECUÇÃO DE GRAMPO PARA SOLO GRAMPEADO COM COMPRIMENTO MAIOR QUE 6 M E MENOR OU IGUAL A 8 M, DIÂMETRO DE 7 CM, PERFURAÇÃO COM EQUIPAMENTO MANUAL E ARMADURA COM DIÂMETRO DE 20 MM. AF_05/2016</v>
          </cell>
          <cell r="C1431" t="str">
            <v>M</v>
          </cell>
          <cell r="D1431">
            <v>151.4</v>
          </cell>
        </row>
        <row r="1432">
          <cell r="A1432">
            <v>93970</v>
          </cell>
          <cell r="B1432" t="str">
            <v>EXECUÇÃO DE GRAMPO PARA SOLO GRAMPEADO COM COMPRIMENTO MAIOR QUE 8 MENOR OU IGUAL A 10 M, DIÂMETRO DE 7 CM, PERFURAÇÃO COM EQUIPAMENTO MANUAL E ARMADURA COM DIÂMETRO DE 20 MM. AF_05/2016</v>
          </cell>
          <cell r="C1432" t="str">
            <v>M</v>
          </cell>
          <cell r="D1432">
            <v>145.33000000000001</v>
          </cell>
        </row>
        <row r="1433">
          <cell r="A1433">
            <v>93971</v>
          </cell>
          <cell r="B1433" t="str">
            <v>EXECUÇÃO DE GRAMPO PARA SOLO GRAMPEADO COM COMPRIMENTO MAIOR QUE 10 M, DIÂMETRO DE 7 CM, PERFURAÇÃO COM EQUIPAMENTO MANUAL E ARMADURA COM DIÂMETRO DE 20 MM. AF_05/2016</v>
          </cell>
          <cell r="C1433" t="str">
            <v>M</v>
          </cell>
          <cell r="D1433">
            <v>136.41</v>
          </cell>
        </row>
        <row r="1434">
          <cell r="A1434">
            <v>95108</v>
          </cell>
          <cell r="B1434" t="str">
            <v>EXECUÇÃO DE PROTEÇÃO DA CABEÇA DO TIRANTE COM USO DE FÔRMAS EM CHAPA COMPENSADA PLASTIFICADA DE MADEIRA E CONCRETO FCK =15 MPA. AF_07/2016</v>
          </cell>
          <cell r="C1434" t="str">
            <v>UN</v>
          </cell>
          <cell r="D1434">
            <v>28.8</v>
          </cell>
        </row>
        <row r="1435">
          <cell r="A1435">
            <v>100332</v>
          </cell>
          <cell r="B1435" t="str">
            <v>CONTENÇÃO EM PERFIL PRANCHADO COM PRANCHÃO DE MADEIRA, PERFIS ESPAÇADOS A 1,5 M PARA 1 SUBSOLO. AF_07/2019</v>
          </cell>
          <cell r="C1435" t="str">
            <v>M2</v>
          </cell>
          <cell r="D1435">
            <v>512.26</v>
          </cell>
        </row>
        <row r="1436">
          <cell r="A1436">
            <v>100333</v>
          </cell>
          <cell r="B1436" t="str">
            <v>CONTENÇÃO EM PERFIL PRANCHADO COM PRANCHÃO DE MADEIRA, PERFIS ESPAÇADOS A 1,5 M PARA 2 OU MAIS SUBSOLOS. AF_07/2019</v>
          </cell>
          <cell r="C1436" t="str">
            <v>M2</v>
          </cell>
          <cell r="D1436">
            <v>325.57</v>
          </cell>
        </row>
        <row r="1437">
          <cell r="A1437">
            <v>100334</v>
          </cell>
          <cell r="B1437" t="str">
            <v>CONTENÇÃO EM PERFIL PRANCHADO COM PRANCHÃO DE MADEIRA, PERFIS ESPAÇADOS A 2 M PARA 1 SUBSOLO. AF_07/2019</v>
          </cell>
          <cell r="C1437" t="str">
            <v>M2</v>
          </cell>
          <cell r="D1437">
            <v>410.21</v>
          </cell>
        </row>
        <row r="1438">
          <cell r="A1438">
            <v>100335</v>
          </cell>
          <cell r="B1438" t="str">
            <v>CONTENÇÃO EM PERFIL PRANCHADO COM PRANCHÃO DE MADEIRA, PERFIS ESPAÇADOS A 2 M PARA 2 OU MAIS SUBSOLOS. AF_07/2019</v>
          </cell>
          <cell r="C1438" t="str">
            <v>M2</v>
          </cell>
          <cell r="D1438">
            <v>270.2</v>
          </cell>
        </row>
        <row r="1439">
          <cell r="A1439">
            <v>100341</v>
          </cell>
          <cell r="B1439" t="str">
            <v>FABRICAÇÃO, MONTAGEM E DESMONTAGEM DE FÔRMA PARA CORTINA DE CONTENÇÃO, EM CHAPA DE MADEIRA COMPENSADA PLASTIFICADA, E = 18 MM, 10 UTILIZAÇÕES. AF_07/2019</v>
          </cell>
          <cell r="C1439" t="str">
            <v>M2</v>
          </cell>
          <cell r="D1439">
            <v>28.51</v>
          </cell>
        </row>
        <row r="1440">
          <cell r="A1440">
            <v>100342</v>
          </cell>
          <cell r="B1440" t="str">
            <v>ARMAÇÃO DE CORTINA DE CONTENÇÃO EM CONCRETO ARMADO, COM AÇO CA-50 DE 6,3 MM - MONTAGEM. AF_07/2019</v>
          </cell>
          <cell r="C1440" t="str">
            <v>KG</v>
          </cell>
          <cell r="D1440">
            <v>10.72</v>
          </cell>
        </row>
        <row r="1441">
          <cell r="A1441">
            <v>100343</v>
          </cell>
          <cell r="B1441" t="str">
            <v>ARMAÇÃO DE CORTINA DE CONTENÇÃO EM CONCRETO ARMADO, COM AÇO CA-50 DE 8 MM - MONTAGEM. AF_07/2019</v>
          </cell>
          <cell r="C1441" t="str">
            <v>KG</v>
          </cell>
          <cell r="D1441">
            <v>10.11</v>
          </cell>
        </row>
        <row r="1442">
          <cell r="A1442">
            <v>100344</v>
          </cell>
          <cell r="B1442" t="str">
            <v>ARMAÇÃO DE CORTINA DE CONTENÇÃO EM CONCRETO ARMADO, COM AÇO CA-50 DE 10 MM - MONTAGEM. AF_07/2019</v>
          </cell>
          <cell r="C1442" t="str">
            <v>KG</v>
          </cell>
          <cell r="D1442">
            <v>8.17</v>
          </cell>
        </row>
        <row r="1443">
          <cell r="A1443">
            <v>100345</v>
          </cell>
          <cell r="B1443" t="str">
            <v>ARMAÇÃO DE CORTINA DE CONTENÇÃO EM CONCRETO ARMADO, COM AÇO CA-50 DE 12,5 MM - MONTAGEM. AF_07/2019</v>
          </cell>
          <cell r="C1443" t="str">
            <v>KG</v>
          </cell>
          <cell r="D1443">
            <v>7.2</v>
          </cell>
        </row>
        <row r="1444">
          <cell r="A1444">
            <v>100346</v>
          </cell>
          <cell r="B1444" t="str">
            <v>ARMAÇÃO DE CORTINA DE CONTENÇÃO EM CONCRETO ARMADO, COM AÇO CA-50 DE 16 MM - MONTAGEM. AF_07/2019</v>
          </cell>
          <cell r="C1444" t="str">
            <v>KG</v>
          </cell>
          <cell r="D1444">
            <v>6.59</v>
          </cell>
        </row>
        <row r="1445">
          <cell r="A1445">
            <v>100347</v>
          </cell>
          <cell r="B1445" t="str">
            <v>ARMAÇÃO DE CORTINA DE CONTENÇÃO EM CONCRETO ARMADO, COM AÇO CA-50 DE 20 MM - MONTAGEM. AF_07/2019</v>
          </cell>
          <cell r="C1445" t="str">
            <v>KG</v>
          </cell>
          <cell r="D1445">
            <v>5.99</v>
          </cell>
        </row>
        <row r="1446">
          <cell r="A1446">
            <v>100348</v>
          </cell>
          <cell r="B1446" t="str">
            <v>ARMAÇÃO DE CORTINA DE CONTENÇÃO EM CONCRETO ARMADO, COM AÇO CA-50 DE 25 MM - MONTAGEM. AF_07/2019</v>
          </cell>
          <cell r="C1446" t="str">
            <v>KG</v>
          </cell>
          <cell r="D1446">
            <v>6.49</v>
          </cell>
        </row>
        <row r="1447">
          <cell r="A1447">
            <v>100349</v>
          </cell>
          <cell r="B1447" t="str">
            <v>CONCRETAGEM DE CORTINA DE CONTENÇÃO, ATRAVÉS DE BOMBA   LANÇAMENTO, ADENSAMENTO E ACABAMENTO. AF_07/2019</v>
          </cell>
          <cell r="C1447" t="str">
            <v>M3</v>
          </cell>
          <cell r="D1447">
            <v>365.84</v>
          </cell>
        </row>
        <row r="1448">
          <cell r="A1448" t="str">
            <v>73799/1</v>
          </cell>
          <cell r="B1448" t="str">
            <v>GRELHA EM FERRO FUNDIDO SIMPLES COM REQUADRO, CARGA MÁXIMA 12,5 T,  300 X 1000 MM, E = 15 MM, FORNECIDA E ASSENTADA COM ARGAMASSA 1:4 CIMENTO:AREIA.</v>
          </cell>
          <cell r="C1448" t="str">
            <v>UN</v>
          </cell>
          <cell r="D1448">
            <v>353.34</v>
          </cell>
        </row>
        <row r="1449">
          <cell r="A1449" t="str">
            <v>73856/1</v>
          </cell>
          <cell r="B1449" t="str">
            <v>BOCA P/BUEIRO SIMPLES TUBULAR D=0,40M EM CONCRETO CICLOPICO, INCLINDO FORMAS, ESCAVACAO, REATERRO E MATERIAIS, EXCLUINDO MATERIAL REATERRO JAZIDA E TRANSPORTE</v>
          </cell>
          <cell r="C1449" t="str">
            <v>UN</v>
          </cell>
          <cell r="D1449">
            <v>683.7</v>
          </cell>
        </row>
        <row r="1450">
          <cell r="A1450" t="str">
            <v>73856/2</v>
          </cell>
          <cell r="B1450" t="str">
            <v>BOCA PARA BUEIRO SIMPLES TUBULAR, DIAMETRO =0,60M, EM CONCRETO CICLOPICO, INCLUINDO FORMAS, ESCAVACAO, REATERRO E MATERIAIS, EXCLUINDO MATERIAL REATERRO JAZIDA E TRANSPORTE.</v>
          </cell>
          <cell r="C1450" t="str">
            <v>UN</v>
          </cell>
          <cell r="D1450">
            <v>1113.67</v>
          </cell>
        </row>
        <row r="1451">
          <cell r="A1451" t="str">
            <v>73856/3</v>
          </cell>
          <cell r="B1451" t="str">
            <v>BOCA PARA BUEIRO SIMPLES TUBULAR, DIAMETRO =0,80M, EM CONCRETO CICLOPICO, INCLUINDO FORMAS, ESCAVACAO, REATERRO E MATERIAIS, EXCLUINDO MATERIAL REATERRO JAZIDA E TRANSPORTE.</v>
          </cell>
          <cell r="C1451" t="str">
            <v>UN</v>
          </cell>
          <cell r="D1451">
            <v>1660.9</v>
          </cell>
        </row>
        <row r="1452">
          <cell r="A1452" t="str">
            <v>73856/4</v>
          </cell>
          <cell r="B1452" t="str">
            <v>BOCA PARA BUEIRO SIMPLES TUBULAR, DIAMETRO =1,00M, EM CONCRETO CICLOPICO, INCLUINDO FORMAS, ESCAVACAO, REATERRO E MATERIAIS, EXCLUINDO MATERIAL REATERRO JAZIDA E TRANSPORTE.</v>
          </cell>
          <cell r="C1452" t="str">
            <v>UN</v>
          </cell>
          <cell r="D1452">
            <v>2332.61</v>
          </cell>
        </row>
        <row r="1453">
          <cell r="A1453" t="str">
            <v>73856/5</v>
          </cell>
          <cell r="B1453" t="str">
            <v>BOCA PARA BUEIRO SIMPLES TUBULAR, DIAMETRO =1,20M, EM CONCRETO CICLOPICO, INCLUINDO FORMAS, ESCAVACAO, REATERRO E MATERIAIS, EXCLUINDO MATERIAL REATERRO JAZIDA E TRANSPORTE.</v>
          </cell>
          <cell r="C1453" t="str">
            <v>UN</v>
          </cell>
          <cell r="D1453">
            <v>3134.48</v>
          </cell>
        </row>
        <row r="1454">
          <cell r="A1454" t="str">
            <v>73856/6</v>
          </cell>
          <cell r="B1454" t="str">
            <v>BOCA PARA BUEIRO DUPLO TUBULAR, DIAMETRO =0,40M, EM CONCRETO CICLOPICO, INCLUINDO FORMAS, ESCAVACAO, REATERRO E MATERIAIS, EXCLUINDO MATERIAL REATERRO JAZIDA E TRANSPORTE.</v>
          </cell>
          <cell r="C1454" t="str">
            <v>UN</v>
          </cell>
          <cell r="D1454">
            <v>962.09</v>
          </cell>
        </row>
        <row r="1455">
          <cell r="A1455" t="str">
            <v>73856/7</v>
          </cell>
          <cell r="B1455" t="str">
            <v>BOCA PARA BUEIRO DUPLO TUBULAR, DIAMETRO =0,60M, EM CONCRETO CICLOPICO, INCLUINDO FORMAS, ESCAVACAO, REATERRO E MATERIAIS, EXCLUINDO MATERIAL REATERRO JAZIDA E TRANSPORTE.</v>
          </cell>
          <cell r="C1455" t="str">
            <v>UN</v>
          </cell>
          <cell r="D1455">
            <v>1577.12</v>
          </cell>
        </row>
        <row r="1456">
          <cell r="A1456" t="str">
            <v>73856/8</v>
          </cell>
          <cell r="B1456" t="str">
            <v>BOCA PARA BUEIRO DUPLO TUBULAR, DIAMETRO =0,80M, EM CONCRETO CICLOPICO, INCLUINDO FORMAS, ESCAVACAO, REATERRO E MATERIAIS, EXCLUINDO MATERIAL REATERRO JAZIDA E TRANSPORTE.</v>
          </cell>
          <cell r="C1456" t="str">
            <v>UN</v>
          </cell>
          <cell r="D1456">
            <v>2357.39</v>
          </cell>
        </row>
        <row r="1457">
          <cell r="A1457" t="str">
            <v>73856/9</v>
          </cell>
          <cell r="B1457" t="str">
            <v>BOCA PARA BUEIRO DUPLO TUBULAR, DIAMETRO =1,00M, EM CONCRETO CICLOPICO, INCLUINDO FORMAS, ESCAVACAO, REATERRO E MATERIAIS, EXCLUINDO MATERIAL REATERRO JAZIDA E TRANSPORTE.</v>
          </cell>
          <cell r="C1457" t="str">
            <v>UN</v>
          </cell>
          <cell r="D1457">
            <v>2958.19</v>
          </cell>
        </row>
        <row r="1458">
          <cell r="A1458" t="str">
            <v>73856/10</v>
          </cell>
          <cell r="B1458" t="str">
            <v>BOCA PARA BUEIRO DUPLOTUBULAR, DIAMETRO =1,20M, EM CONCRETO CICLOPICO, INCLUINDO FORMAS, ESCAVACAO, REATERRO E MATERIAIS, EXCLUINDO MATERIAL REATERRO JAZIDA E TRANSPORTE.</v>
          </cell>
          <cell r="C1458" t="str">
            <v>UN</v>
          </cell>
          <cell r="D1458">
            <v>4445.21</v>
          </cell>
        </row>
        <row r="1459">
          <cell r="A1459" t="str">
            <v>73856/11</v>
          </cell>
          <cell r="B1459" t="str">
            <v>BOCA PARA BUEIRO TRIPLO TUBULAR, DIAMETRO =0,40M, EM CONCRETO CICLOPICO, INCLUINDO FORMAS, ESCAVACAO, REATERRO E MATERIAIS, EXCLUINDO MATERIAL REATERRO JAZIDA E TRANSPORTE.</v>
          </cell>
          <cell r="C1459" t="str">
            <v>UN</v>
          </cell>
          <cell r="D1459">
            <v>1240.02</v>
          </cell>
        </row>
        <row r="1460">
          <cell r="A1460" t="str">
            <v>73856/12</v>
          </cell>
          <cell r="B1460" t="str">
            <v>BOCA PARA BUEIRO TRIPLO TUBULAR, DIAMETRO =0,60M, EM CONCRETO CICLOPICO, INCLUINDO FORMAS, ESCAVACAO, REATERRO E MATERIAIS, EXCLUINDO MATERIAL REATERRO JAZIDA E TRANSPORTE.</v>
          </cell>
          <cell r="C1460" t="str">
            <v>UN</v>
          </cell>
          <cell r="D1460">
            <v>2040.04</v>
          </cell>
        </row>
        <row r="1461">
          <cell r="A1461" t="str">
            <v>73856/13</v>
          </cell>
          <cell r="B1461" t="str">
            <v>BOCA PARA BUEIRO TRIPLO TUBULAR, DIAMETRO =0,80M, EM CONCRETO CICLOPICO, INCLUINDO FORMAS, ESCAVACAO, REATERRO E MATERIAIS, EXCLUINDO MATERIAL REATERRO JAZIDA E TRANSPORTE.</v>
          </cell>
          <cell r="C1461" t="str">
            <v>UN</v>
          </cell>
          <cell r="D1461">
            <v>3053.45</v>
          </cell>
        </row>
        <row r="1462">
          <cell r="A1462" t="str">
            <v>73856/14</v>
          </cell>
          <cell r="B1462" t="str">
            <v>BOCA PARA BUEIRO TRIPLO TUBULAR, DIAMETRO =1,00M, EM CONCRETO CICLOPICO, INCLUINDO FORMAS, ESCAVACAO, REATERRO E MATERIAIS, EXCLUINDO MATERIAL REATERRO JAZIDA E TRANSPORTE.</v>
          </cell>
          <cell r="C1462" t="str">
            <v>UN</v>
          </cell>
          <cell r="D1462">
            <v>4289.24</v>
          </cell>
        </row>
        <row r="1463">
          <cell r="A1463" t="str">
            <v>73856/15</v>
          </cell>
          <cell r="B1463" t="str">
            <v>BOCA PARA BUEIRO TRIPLO TUBULAR, DIAMETRO =1,20M, EM CONCRETO CICLOPICO, INCLUINDO FORMAS, ESCAVACAO, REATERRO E MATERIAIS, EXCLUINDO MATERIAL REATERRO JAZIDA E TRANSPORTE.</v>
          </cell>
          <cell r="C1463" t="str">
            <v>UN</v>
          </cell>
          <cell r="D1463">
            <v>5756.07</v>
          </cell>
        </row>
        <row r="1464">
          <cell r="A1464" t="str">
            <v>74224/1</v>
          </cell>
          <cell r="B1464" t="str">
            <v>POCO DE VISITA PARA DRENAGEM PLUVIAL, EM CONCRETO ESTRUTURAL, DIMENSOES INTERNAS DE 90X150X80CM (LARGXCOMPXALT), PARA REDE DE 600 MM, EXCLUSOS TAMPAO E CHAMINE.</v>
          </cell>
          <cell r="C1464" t="str">
            <v>UN</v>
          </cell>
          <cell r="D1464">
            <v>1585.06</v>
          </cell>
        </row>
        <row r="1465">
          <cell r="A1465">
            <v>83659</v>
          </cell>
          <cell r="B1465" t="str">
            <v>BOCA DE LOBO EM ALVENARIA TIJOLO MACICO, REVESTIDA C/ ARGAMASSA DE CIMENTO E AREIA 1:3, SOBRE LASTRO DE CONCRETO 10CM E TAMPA DE CONCRETO ARMADO</v>
          </cell>
          <cell r="C1465" t="str">
            <v>UN</v>
          </cell>
          <cell r="D1465">
            <v>894.06</v>
          </cell>
        </row>
        <row r="1466">
          <cell r="A1466">
            <v>83716</v>
          </cell>
          <cell r="B1466" t="str">
            <v>GRELHA FF 30X90CM, 135KG, P/ CX RALO COM ASSENTAMENTO DE ARGAMASSA CIMENTO/AREIA 1:4 - FORNECIMENTO E INSTALAÇÃO</v>
          </cell>
          <cell r="C1466" t="str">
            <v>UN</v>
          </cell>
          <cell r="D1466">
            <v>352.26</v>
          </cell>
        </row>
        <row r="1467">
          <cell r="A1467">
            <v>97976</v>
          </cell>
          <cell r="B1467" t="str">
            <v>POÇO DE INSPEÇÃO CIRCULAR PARA ESGOTO, EM ALVENARIA COM TIJOLOS CERÂMICOS MACIÇOS, DIÂMETRO INTERNO = 0,6 M, PROFUNDIDADE = 1 M, EXCLUINDO TAMPÃO. AF_05/2018</v>
          </cell>
          <cell r="C1467" t="str">
            <v>UN</v>
          </cell>
          <cell r="D1467">
            <v>964.98</v>
          </cell>
        </row>
        <row r="1468">
          <cell r="A1468">
            <v>97977</v>
          </cell>
          <cell r="B1468" t="str">
            <v>POÇO DE INSPEÇÃO CIRCULAR PARA ESGOTO, EM ALVENARIA COM TIJOLOS CERÂMICOS MACIÇOS, DIÂMETRO INTERNO = 0,6 M, PROFUNDIDADE = 1,5 M, EXCLUINDO TAMPÃO. AF_05/2018</v>
          </cell>
          <cell r="C1468" t="str">
            <v>UN</v>
          </cell>
          <cell r="D1468">
            <v>1405.28</v>
          </cell>
        </row>
        <row r="1469">
          <cell r="A1469">
            <v>97980</v>
          </cell>
          <cell r="B1469" t="str">
            <v>BASE PARA POÇO DE VISITA CIRCULAR PARA  ESGOTO, EM ALVENARIA COM TIJOLOS CERÂMICOS MACIÇOS, DIÂMETRO INTERNO = 0,8 M, PROFUNDIDADE = 1,45 M, EXCLUINDO TAMPÃO. AF_05/2018</v>
          </cell>
          <cell r="C1469" t="str">
            <v>UN</v>
          </cell>
          <cell r="D1469">
            <v>1797.99</v>
          </cell>
        </row>
        <row r="1470">
          <cell r="A1470">
            <v>97981</v>
          </cell>
          <cell r="B1470" t="str">
            <v>ACRÉSCIMO PARA POÇO DE VISITA CIRCULAR PARA ESGOTO, EM ALVENARIA COM TIJOLOS CERÂMICOS MACIÇOS, DIÂMETRO INTERNO = 0,8 M. AF_05/2018</v>
          </cell>
          <cell r="C1470" t="str">
            <v>M</v>
          </cell>
          <cell r="D1470">
            <v>1082.73</v>
          </cell>
        </row>
        <row r="1471">
          <cell r="A1471">
            <v>97983</v>
          </cell>
          <cell r="B1471" t="str">
            <v>ACRÉSCIMO PARA POÇO DE VISITA CIRCULAR PARA ESGOTO, EM CONCRETO PRÉ-MOLDADO, DIÂMETRO INTERNO = 1 M. AF_05/2018</v>
          </cell>
          <cell r="C1471" t="str">
            <v>M</v>
          </cell>
          <cell r="D1471">
            <v>345.66</v>
          </cell>
        </row>
        <row r="1472">
          <cell r="A1472">
            <v>97985</v>
          </cell>
          <cell r="B1472" t="str">
            <v>ACRÉSCIMO PARA POÇO DE VISITA CIRCULAR PARA  ESGOTO, EM ALVENARIA COM TIJOLOS CERÂMICOS MACIÇOS, DIÂMETRO INTERNO = 1 M. AF_05/2018</v>
          </cell>
          <cell r="C1472" t="str">
            <v>M</v>
          </cell>
          <cell r="D1472">
            <v>1313.16</v>
          </cell>
        </row>
        <row r="1473">
          <cell r="A1473">
            <v>97987</v>
          </cell>
          <cell r="B1473" t="str">
            <v>ACRÉSCIMO PARA POÇO DE VISITA CIRCULAR PARA ESGOTO, EM CONCRETO PRÉ-MOLDADO, DIÂMETRO INTERNO = 1,2 M. AF_05/2018</v>
          </cell>
          <cell r="C1473" t="str">
            <v>M</v>
          </cell>
          <cell r="D1473">
            <v>389.24</v>
          </cell>
        </row>
        <row r="1474">
          <cell r="A1474">
            <v>97988</v>
          </cell>
          <cell r="B1474" t="str">
            <v>BASE PARA POÇO DE VISITA CIRCULAR PARA  ESGOTO, EM ALVENARIA COM TIJOLOS CERÂMICOS MACIÇOS, DIÂMETRO INTERNO = 1,2 M, PROFUNDIDADE = 1,45 M, EXCLUINDO TAMPÃO. AF_05/2018</v>
          </cell>
          <cell r="C1474" t="str">
            <v>UN</v>
          </cell>
          <cell r="D1474">
            <v>2586.91</v>
          </cell>
        </row>
        <row r="1475">
          <cell r="A1475">
            <v>97989</v>
          </cell>
          <cell r="B1475" t="str">
            <v>ACRÉSCIMO PARA POÇO DE VISITA CIRCULAR PARA ESGOTO, EM ALVENARIA COM TIJOLOS CERÂMICOS MACIÇOS, DIÂMETRO INTERNO = 1,2 M. AF_05/2018</v>
          </cell>
          <cell r="C1475" t="str">
            <v>M</v>
          </cell>
          <cell r="D1475">
            <v>1543.59</v>
          </cell>
        </row>
        <row r="1476">
          <cell r="A1476">
            <v>97991</v>
          </cell>
          <cell r="B1476" t="str">
            <v>ACRÉSCIMO PARA POÇO DE VISITA CIRCULAR PARA  ESGOTO, EM CONCRETO PRÉ-MOLDADO, DIÂMETRO INTERNO = 1,5 M. AF_05/2018</v>
          </cell>
          <cell r="C1476" t="str">
            <v>M</v>
          </cell>
          <cell r="D1476">
            <v>597.23</v>
          </cell>
        </row>
        <row r="1477">
          <cell r="A1477">
            <v>97992</v>
          </cell>
          <cell r="B1477" t="str">
            <v>BASE PARA POÇO DE VISITA CIRCULAR PARA  ESGOTO, EM ALVENARIA COM TIJOLOS CERÂMICOS MACIÇOS, DIÂMETRO INTERNO = 1,5 M, PROFUNDIDADE = 1,45 M, EXCLUINDO TAMPÃO. AF_05/2018</v>
          </cell>
          <cell r="C1477" t="str">
            <v>UN</v>
          </cell>
          <cell r="D1477">
            <v>3266.21</v>
          </cell>
        </row>
        <row r="1478">
          <cell r="A1478">
            <v>97993</v>
          </cell>
          <cell r="B1478" t="str">
            <v>ACRÉSCIMO PARA POÇO DE VISITA CIRCULAR PARA  ESGOTO, EM ALVENARIA COM TIJOLOS CERÂMICOS MACIÇOS, DIÂMETRO INTERNO = 1,5 M. AF_05/2018</v>
          </cell>
          <cell r="C1478" t="str">
            <v>M</v>
          </cell>
          <cell r="D1478">
            <v>1889.21</v>
          </cell>
        </row>
        <row r="1479">
          <cell r="A1479">
            <v>97994</v>
          </cell>
          <cell r="B1479" t="str">
            <v>BASE PARA POÇO DE VISITA RETANGULAR PARA  ESGOTO, EM ALVENARIA COM BLOCOS DE CONCRETO, DIMENSÕES INTERNAS = 1X1 M, PROFUNDIDADE = 1,45 M, EXCLUINDO TAMPÃO. AF_05/2018</v>
          </cell>
          <cell r="C1479" t="str">
            <v>UN</v>
          </cell>
          <cell r="D1479">
            <v>2256.85</v>
          </cell>
        </row>
        <row r="1480">
          <cell r="A1480">
            <v>97995</v>
          </cell>
          <cell r="B1480" t="str">
            <v>ACRÉSCIMO PARA POÇO DE VISITA RETANGULAR PARA ESGOTO, EM ALVENARIA COM BLOCOS DE CONCRETO, DIMENSÕES INTERNAS = 1X1 M. AF_05/2018</v>
          </cell>
          <cell r="C1480" t="str">
            <v>M</v>
          </cell>
          <cell r="D1480">
            <v>1180.43</v>
          </cell>
        </row>
        <row r="1481">
          <cell r="A1481">
            <v>97996</v>
          </cell>
          <cell r="B1481" t="str">
            <v>BASE PARA POÇO DE VISITA RETANGULAR PARA ESGOTO, EM ALVENARIA COM BLOCOS DE CONCRETO, DIMENSÕES INTERNAS = 1X1,5 M, PROFUNDIDADE = 1,45 M, EXCLUINDO TAMPÃO. AF_05/2018</v>
          </cell>
          <cell r="C1481" t="str">
            <v>UN</v>
          </cell>
          <cell r="D1481">
            <v>2844.86</v>
          </cell>
        </row>
        <row r="1482">
          <cell r="A1482">
            <v>97997</v>
          </cell>
          <cell r="B1482" t="str">
            <v>ACRÉSCIMO PARA POÇO DE VISITA RETANGULAR PARA ESGOTO, EM ALVENARIA COM BLOCOS DE CONCRETO, DIMENSÕES INTERNAS = 1X1,5 M. AF_05/2018</v>
          </cell>
          <cell r="C1482" t="str">
            <v>M</v>
          </cell>
          <cell r="D1482">
            <v>1414.47</v>
          </cell>
        </row>
        <row r="1483">
          <cell r="A1483">
            <v>97999</v>
          </cell>
          <cell r="B1483" t="str">
            <v>ACRÉSCIMO PARA POÇO DE VISITA RETANGULAR PARA ESGOTO, EM ALVENARIA COM BLOCOS DE CONCRETO, DIMENSÕES INTERNAS = 1X2 M. AF_05/2018</v>
          </cell>
          <cell r="C1483" t="str">
            <v>M</v>
          </cell>
          <cell r="D1483">
            <v>1648.51</v>
          </cell>
        </row>
        <row r="1484">
          <cell r="A1484">
            <v>98001</v>
          </cell>
          <cell r="B1484" t="str">
            <v>ACRÉSCIMO PARA POÇO DE VISITA RETANGULAR PARA ESGOTO, EM ALVENARIA COM BLOCOS DE CONCRETO, DIMENSÕES INTERNAS = 1X2,5 M. AF_05/2018</v>
          </cell>
          <cell r="C1484" t="str">
            <v>M</v>
          </cell>
          <cell r="D1484">
            <v>1882.54</v>
          </cell>
        </row>
        <row r="1485">
          <cell r="A1485">
            <v>98002</v>
          </cell>
          <cell r="B1485" t="str">
            <v>BASE PARA POÇO DE VISITA RETANGULAR PARA ESGOTO, EM ALVENARIA COM BLOCOS DE CONCRETO, DIMENSÕES INTERNAS = 1X3 M, PROFUNDIDADE = 1,45 M, EXCLUINDO TAMPÃO. AF_05/2018</v>
          </cell>
          <cell r="C1485" t="str">
            <v>UN</v>
          </cell>
          <cell r="D1485">
            <v>4631.1499999999996</v>
          </cell>
        </row>
        <row r="1486">
          <cell r="A1486">
            <v>98003</v>
          </cell>
          <cell r="B1486" t="str">
            <v>ACRÉSCIMO PARA POÇO DE VISITA RETANGULAR PARA ESGOTO, EM ALVENARIA COM BLOCOS DE CONCRETO, DIMENSÕES INTERNAS = 1X3 M. AF_05/2018</v>
          </cell>
          <cell r="C1486" t="str">
            <v>M</v>
          </cell>
          <cell r="D1486">
            <v>2116.63</v>
          </cell>
        </row>
        <row r="1487">
          <cell r="A1487">
            <v>98005</v>
          </cell>
          <cell r="B1487" t="str">
            <v>ACRÉSCIMO PARA POÇO DE VISITA RETANGULAR PARA ESGOTO, EM ALVENARIA COM BLOCOS DE CONCRETO, DIMENSÕES INTERNAS = 1X3,5 M. AF_05/2018</v>
          </cell>
          <cell r="C1487" t="str">
            <v>M</v>
          </cell>
          <cell r="D1487">
            <v>2350.6799999999998</v>
          </cell>
        </row>
        <row r="1488">
          <cell r="A1488">
            <v>98006</v>
          </cell>
          <cell r="B1488" t="str">
            <v>BASE PARA POÇO DE VISITA RETANGULAR PARA ESGOTO, EM ALVENARIA COM BLOCOS DE CONCRETO, DIMENSÕES INTERNAS = 1X4 M, PROFUNDIDADE = 1,45 M, EXCLUINDO TAMPÃO. AF_05/2018</v>
          </cell>
          <cell r="C1488" t="str">
            <v>UN</v>
          </cell>
          <cell r="D1488">
            <v>5812.72</v>
          </cell>
        </row>
        <row r="1489">
          <cell r="A1489">
            <v>98007</v>
          </cell>
          <cell r="B1489" t="str">
            <v>ACRÉSCIMO PARA POÇO DE VISITA RETANGULAR PARA ESGOTO, EM ALVENARIA COM BLOCOS DE CONCRETO, DIMENSÕES INTERNAS = 1X4 M. AF_05/2018</v>
          </cell>
          <cell r="C1489" t="str">
            <v>M</v>
          </cell>
          <cell r="D1489">
            <v>2584.7199999999998</v>
          </cell>
        </row>
        <row r="1490">
          <cell r="A1490">
            <v>98008</v>
          </cell>
          <cell r="B1490" t="str">
            <v>BASE PARA POÇO DE VISITA RETANGULAR PARA ESGOTO, EM ALVENARIA COM BLOCOS DE CONCRETO, DIMENSÕES INTERNAS = 1,5X1,5 M, PROFUNDIDADE = 1,45 M, EXCLUINDO TAMPÃO . AF_05/2018</v>
          </cell>
          <cell r="C1490" t="str">
            <v>UN</v>
          </cell>
          <cell r="D1490">
            <v>3499.44</v>
          </cell>
        </row>
        <row r="1491">
          <cell r="A1491">
            <v>98009</v>
          </cell>
          <cell r="B1491" t="str">
            <v>ACRÉSCIMO PARA POÇO DE VISITA RETANGULAR PARA ESGOTO, EM ALVENARIA COM BLOCOS DE CONCRETO, DIMENSÕES INTERNAS = 1,5X1,5 M. AF_05/2018</v>
          </cell>
          <cell r="C1491" t="str">
            <v>M</v>
          </cell>
          <cell r="D1491">
            <v>1648.51</v>
          </cell>
        </row>
        <row r="1492">
          <cell r="A1492">
            <v>98010</v>
          </cell>
          <cell r="B1492" t="str">
            <v>BASE PARA POÇO DE VISITA RETANGULAR PARA ESGOTO, EM ALVENARIA COM BLOCOS DE CONCRETO, DIMENSÕES INTERNAS = 1,5X2 M, PROFUNDIDADE = 1,45 M, EXCLUINDO TAMPÃO. AF_05/2018</v>
          </cell>
          <cell r="C1492" t="str">
            <v>UN</v>
          </cell>
          <cell r="D1492">
            <v>4246.17</v>
          </cell>
        </row>
        <row r="1493">
          <cell r="A1493">
            <v>98011</v>
          </cell>
          <cell r="B1493" t="str">
            <v>ACRÉSCIMO PARA POÇO DE VISITA RETANGULAR PARA ESGOTO, EM ALVENARIA COM BLOCOS DE CONCRETO, DIMENSÕES INTERNAS = 1,5X2 M. AF_05/2018</v>
          </cell>
          <cell r="C1493" t="str">
            <v>M</v>
          </cell>
          <cell r="D1493">
            <v>1882.54</v>
          </cell>
        </row>
        <row r="1494">
          <cell r="A1494">
            <v>98012</v>
          </cell>
          <cell r="B1494" t="str">
            <v>BASE PARA POÇO DE VISITA RETANGULAR PARA ESGOTO, EM ALVENARIA COM BLOCOS DE CONCRETO, DIMENSÕES INTERNAS = 1,5X2,5 M, PROFUNDIDADE = 1,45 M, EXCLUINDO TAMPÃO. AF_05/2018</v>
          </cell>
          <cell r="C1494" t="str">
            <v>UN</v>
          </cell>
          <cell r="D1494">
            <v>4975.2700000000004</v>
          </cell>
        </row>
        <row r="1495">
          <cell r="A1495">
            <v>98013</v>
          </cell>
          <cell r="B1495" t="str">
            <v>ACRÉSCIMO PARA POÇO DE VISITA RETANGULAR PARA ESGOTO, EM ALVENARIA COM BLOCOS DE CONCRETO, DIMENSÕES INTERNAS = 1,5X2,5 M. AF_05/2018</v>
          </cell>
          <cell r="C1495" t="str">
            <v>M</v>
          </cell>
          <cell r="D1495">
            <v>2116.63</v>
          </cell>
        </row>
        <row r="1496">
          <cell r="A1496">
            <v>98014</v>
          </cell>
          <cell r="B1496" t="str">
            <v>BASE PARA POÇO DE VISITA RETANGULAR PARA ESGOTO, EM ALVENARIA COM BLOCOS DE CONCRETO, DIMENSÕES INTERNAS = 1,5X3 M, PROFUNDIDADE = 1,45 M, EXCLUINDO TAMPÃO. AF_05/2018</v>
          </cell>
          <cell r="C1496" t="str">
            <v>UN</v>
          </cell>
          <cell r="D1496">
            <v>5704.3</v>
          </cell>
        </row>
        <row r="1497">
          <cell r="A1497">
            <v>98015</v>
          </cell>
          <cell r="B1497" t="str">
            <v>ACRÉSCIMO PARA POÇO DE VISITA RETANGULAR PARA ESGOTO, EM ALVENARIA COM BLOCOS DE CONCRETO, DIMENSÕES INTERNAS = 1,5X3 M. AF_05/2018</v>
          </cell>
          <cell r="C1497" t="str">
            <v>M</v>
          </cell>
          <cell r="D1497">
            <v>2350.6799999999998</v>
          </cell>
        </row>
        <row r="1498">
          <cell r="A1498">
            <v>98016</v>
          </cell>
          <cell r="B1498" t="str">
            <v>BASE PARA POÇO DE VISITA RETANGULAR PARA ESGOTO, EM ALVENARIA COM BLOCOS DE CONCRETO, DIMENSÕES INTERNAS = 1,5X3,5 M, PROFUNDIDADE = 1,45 M, EXCLUINDO TAMPÃO. AF_05/2018</v>
          </cell>
          <cell r="C1498" t="str">
            <v>UN</v>
          </cell>
          <cell r="D1498">
            <v>6433.43</v>
          </cell>
        </row>
        <row r="1499">
          <cell r="A1499">
            <v>98017</v>
          </cell>
          <cell r="B1499" t="str">
            <v>ACRÉSCIMO PARA POÇO DE VISITA RETANGULAR PARA ESGOTO, EM ALVENARIA COM BLOCOS DE CONCRETO, DIMENSÕES INTERNAS = 1,5X3,5 M. AF_05/2018</v>
          </cell>
          <cell r="C1499" t="str">
            <v>M</v>
          </cell>
          <cell r="D1499">
            <v>2584.7199999999998</v>
          </cell>
        </row>
        <row r="1500">
          <cell r="A1500">
            <v>98018</v>
          </cell>
          <cell r="B1500" t="str">
            <v>BASE PARA POÇO DE VISITA RETANGULAR PARA ESGOTO, EM ALVENARIA COM BLOCOS DE CONCRETO, DIMENSÕES INTERNAS = 1,5X4 M, PROFUNDIDADE = 1,45 M, EXCLUINDO TAMPÃO. AF_05/2018</v>
          </cell>
          <cell r="C1500" t="str">
            <v>UN</v>
          </cell>
          <cell r="D1500">
            <v>7162.51</v>
          </cell>
        </row>
        <row r="1501">
          <cell r="A1501">
            <v>98019</v>
          </cell>
          <cell r="B1501" t="str">
            <v>ACRÉSCIMO PARA POÇO DE VISITA RETANGULAR PARA ESGOTO, EM ALVENARIA COM BLOCOS DE CONCRETO, DIMENSÕES INTERNAS = 1,5X4 M. AF_05/2018</v>
          </cell>
          <cell r="C1501" t="str">
            <v>M</v>
          </cell>
          <cell r="D1501">
            <v>2848.83</v>
          </cell>
        </row>
        <row r="1502">
          <cell r="A1502">
            <v>98020</v>
          </cell>
          <cell r="B1502" t="str">
            <v>BASE PARA POÇO DE VISITA RETANGULAR PARA ESGOTO, EM ALVENARIA COM BLOCOS DE CONCRETO, DIMENSÕES INTERNAS = 2X2 M, PROFUNDIDADE = 1,45 M, EXCLUINDO TAMPÃO. AF_05/2018</v>
          </cell>
          <cell r="C1502" t="str">
            <v>UN</v>
          </cell>
          <cell r="D1502">
            <v>5117.32</v>
          </cell>
        </row>
        <row r="1503">
          <cell r="A1503">
            <v>98021</v>
          </cell>
          <cell r="B1503" t="str">
            <v>ACRÉSCIMO PARA POÇO DE VISITA RETANGULAR PARA ESGOTO, EM ALVENARIA COM BLOCOS DE CONCRETO, DIMENSÕES INTERNAS = 2X2 M. AF_05/2018</v>
          </cell>
          <cell r="C1503" t="str">
            <v>M</v>
          </cell>
          <cell r="D1503">
            <v>2146.6999999999998</v>
          </cell>
        </row>
        <row r="1504">
          <cell r="A1504">
            <v>98022</v>
          </cell>
          <cell r="B1504" t="str">
            <v>BASE PARA POÇO DE VISITA RETANGULAR PARA ESGOTO, EM ALVENARIA COM BLOCOS DE CONCRETO, DIMENSÕES INTERNAS = 2X2,5 M, PROFUNDIDADE = 1,45 M, EXCLUINDO TAMPÃO. AF_05/2018</v>
          </cell>
          <cell r="C1504" t="str">
            <v>UN</v>
          </cell>
          <cell r="D1504">
            <v>5977.95</v>
          </cell>
        </row>
        <row r="1505">
          <cell r="A1505">
            <v>98023</v>
          </cell>
          <cell r="B1505" t="str">
            <v>ACRÉSCIMO PARA POÇO DE VISITA RETANGULAR PARA ESGOTO, EM ALVENARIA COM BLOCOS DE CONCRETO, DIMENSÕES INTERNAS = 2X2,5 M. AF_05/2018</v>
          </cell>
          <cell r="C1505" t="str">
            <v>M</v>
          </cell>
          <cell r="D1505">
            <v>2380.75</v>
          </cell>
        </row>
        <row r="1506">
          <cell r="A1506">
            <v>98024</v>
          </cell>
          <cell r="B1506" t="str">
            <v>BASE PARA POÇO DE VISITA RETANGULAR PARA ESGOTO, EM ALVENARIA COM BLOCOS DE CONCRETO, DIMENSÕES INTERNAS = 2X3 M, PROFUNDIDADE = 1,45 M, EXCLUINDO TAMPÃO. AF_05/2018</v>
          </cell>
          <cell r="C1506" t="str">
            <v>UN</v>
          </cell>
          <cell r="D1506">
            <v>6878.77</v>
          </cell>
        </row>
        <row r="1507">
          <cell r="A1507">
            <v>98025</v>
          </cell>
          <cell r="B1507" t="str">
            <v>ACRÉSCIMO PARA POÇO DE VISITA RETANGULAR PARA ESGOTO, EM ALVENARIA COM BLOCOS DE CONCRETO, DIMENSÕES INTERNAS = 2X3 M. AF_05/2018</v>
          </cell>
          <cell r="C1507" t="str">
            <v>M</v>
          </cell>
          <cell r="D1507">
            <v>2614.79</v>
          </cell>
        </row>
        <row r="1508">
          <cell r="A1508">
            <v>98026</v>
          </cell>
          <cell r="B1508" t="str">
            <v>BASE PARA POÇO DE VISITA RETANGULAR PARA ESGOTO, EM ALVENARIA COM BLOCOS DE CONCRETO, DIMENSÕES INTERNAS = 2X3,5 M, PROFUNDIDADE = 1,45 M, EXCLUINDO TAMPÃO. AF_05/2018</v>
          </cell>
          <cell r="C1508" t="str">
            <v>UN</v>
          </cell>
          <cell r="D1508">
            <v>7744.38</v>
          </cell>
        </row>
        <row r="1509">
          <cell r="A1509">
            <v>98027</v>
          </cell>
          <cell r="B1509" t="str">
            <v>ACRÉSCIMO PARA POÇO DE VISITA RETANGULAR PARA ESGOTO, EM ALVENARIA COM BLOCOS DE CONCRETO, DIMENSÕES INTERNAS = 2X3,5 M. AF_05/2018</v>
          </cell>
          <cell r="C1509" t="str">
            <v>M</v>
          </cell>
          <cell r="D1509">
            <v>2848.83</v>
          </cell>
        </row>
        <row r="1510">
          <cell r="A1510">
            <v>98028</v>
          </cell>
          <cell r="B1510" t="str">
            <v>BASE PARA POÇO DE VISITA RETANGULAR PARA ESGOTO, EM ALVENARIA COM BLOCOS DE CONCRETO, DIMENSÕES INTERNAS = 2X4 M, PROFUNDIDADE = 1,45 M, EXCLUINDO TAMPÃO. AF_05/2018</v>
          </cell>
          <cell r="C1510" t="str">
            <v>UN</v>
          </cell>
          <cell r="D1510">
            <v>8609.9699999999993</v>
          </cell>
        </row>
        <row r="1511">
          <cell r="A1511">
            <v>98029</v>
          </cell>
          <cell r="B1511" t="str">
            <v>ACRÉSCIMO PARA POÇO DE VISITA RETANGULAR PARA ESGOTO, EM ALVENARIA COM BLOCOS DE CONCRETO, DIMENSÕES INTERNAS = 2X4 M. AF_05/2018</v>
          </cell>
          <cell r="C1511" t="str">
            <v>M</v>
          </cell>
          <cell r="D1511">
            <v>3089.08</v>
          </cell>
        </row>
        <row r="1512">
          <cell r="A1512">
            <v>98030</v>
          </cell>
          <cell r="B1512" t="str">
            <v>BASE PARA POÇO DE VISITA RETANGULAR PARA ESGOTO, EM ALVENARIA COM BLOCOS DE CONCRETO, DIMENSÕES INTERNAS = 2,5X2,5 M, PROFUNDIDADE = 1,45 M, EXCLUINDO TAMPÃO. AF_05/2018</v>
          </cell>
          <cell r="C1512" t="str">
            <v>UN</v>
          </cell>
          <cell r="D1512">
            <v>7000.36</v>
          </cell>
        </row>
        <row r="1513">
          <cell r="A1513">
            <v>98031</v>
          </cell>
          <cell r="B1513" t="str">
            <v>ACRÉSCIMO PARA POÇO DE VISITA RETANGULAR PARA ESGOTO, EM ALVENARIA COM BLOCOS DE CONCRETO, DIMENSÕES INTERNAS = 2,5X2,5 M. AF_05/2018</v>
          </cell>
          <cell r="C1513" t="str">
            <v>M</v>
          </cell>
          <cell r="D1513">
            <v>2621.0700000000002</v>
          </cell>
        </row>
        <row r="1514">
          <cell r="A1514">
            <v>98032</v>
          </cell>
          <cell r="B1514" t="str">
            <v>BASE PARA POÇO DE VISITA RETANGULAR PARA ESGOTO, EM ALVENARIA COM BLOCOS DE CONCRETO, DIMENSÕES INTERNAS = 2,5X3 M, PROFUNDIDADE = 1,45 M, EXCLUINDO TAMPÃO. AF_05/2018</v>
          </cell>
          <cell r="C1514" t="str">
            <v>UN</v>
          </cell>
          <cell r="D1514">
            <v>8028.35</v>
          </cell>
        </row>
        <row r="1515">
          <cell r="A1515">
            <v>98033</v>
          </cell>
          <cell r="B1515" t="str">
            <v>ACRÉSCIMO PARA POÇO DE VISITA RETANGULAR PARA ESGOTO, EM ALVENARIA COM BLOCOS DE CONCRETO, DIMENSÕES INTERNAS = 2,5X3 M. AF_05/2018</v>
          </cell>
          <cell r="C1515" t="str">
            <v>M</v>
          </cell>
          <cell r="D1515">
            <v>2855.11</v>
          </cell>
        </row>
        <row r="1516">
          <cell r="A1516">
            <v>98034</v>
          </cell>
          <cell r="B1516" t="str">
            <v>BASE PARA POÇO DE VISITA RETANGULAR PARA ESGOTO, EM ALVENARIA COM BLOCOS DE CONCRETO, DIMENSÕES INTERNAS = 2,5X3,5 M, PROFUNDIDADE = 1,45 M, EXCLUINDO TAMPÃO. AF_05/2018</v>
          </cell>
          <cell r="C1516" t="str">
            <v>UN</v>
          </cell>
          <cell r="D1516">
            <v>9056.32</v>
          </cell>
        </row>
        <row r="1517">
          <cell r="A1517">
            <v>98035</v>
          </cell>
          <cell r="B1517" t="str">
            <v>ACRÉSCIMO PARA POÇO DE VISITA RETANGULAR PARA ESGOTO, EM ALVENARIA COM BLOCOS DE CONCRETO, DIMENSÕES INTERNAS = 2,5X3,5 M. AF_05/2018</v>
          </cell>
          <cell r="C1517" t="str">
            <v>M</v>
          </cell>
          <cell r="D1517">
            <v>3089.08</v>
          </cell>
        </row>
        <row r="1518">
          <cell r="A1518">
            <v>98036</v>
          </cell>
          <cell r="B1518" t="str">
            <v>BASE PARA POÇO DE VISITA RETANGULAR PARA ESGOTO, EM ALVENARIA COM BLOCOS DE CONCRETO, DIMENSÕES INTERNAS = 2,5X4 M, PROFUNDIDADE = 1,45 M, EXCLUINDO TAMPÃO. AF_05/2018</v>
          </cell>
          <cell r="C1518" t="str">
            <v>UN</v>
          </cell>
          <cell r="D1518">
            <v>10084.370000000001</v>
          </cell>
        </row>
        <row r="1519">
          <cell r="A1519">
            <v>98037</v>
          </cell>
          <cell r="B1519" t="str">
            <v>ACRÉSCIMO PARA POÇO DE VISITA RETANGULAR PARA ESGOTO, EM ALVENARIA COM BLOCOS DE CONCRETO, DIMENSÕES INTERNAS = 2,5X4 M. AF_05/2018</v>
          </cell>
          <cell r="C1519" t="str">
            <v>M</v>
          </cell>
          <cell r="D1519">
            <v>3329.39</v>
          </cell>
        </row>
        <row r="1520">
          <cell r="A1520">
            <v>98038</v>
          </cell>
          <cell r="B1520" t="str">
            <v>BASE PARA POÇO DE VISITA RETANGULAR PARA ESGOTO, EM ALVENARIA COM BLOCOS DE CONCRETO, DIMENSÕES INTERNAS = 3X3 M, PROFUNDIDADE = 1,45 M, EXCLUINDO TAMPÃO. AF_05/2018</v>
          </cell>
          <cell r="C1520" t="str">
            <v>UN</v>
          </cell>
          <cell r="D1520">
            <v>9242.7000000000007</v>
          </cell>
        </row>
        <row r="1521">
          <cell r="A1521">
            <v>98039</v>
          </cell>
          <cell r="B1521" t="str">
            <v>ACRÉSCIMO PARA POÇO DE VISITA RETANGULAR PARA ESGOTO, EM ALVENARIA COM BLOCOS DE CONCRETO, DIMENSÕES INTERNAS = 3X3 M. AF_05/2018</v>
          </cell>
          <cell r="C1521" t="str">
            <v>M</v>
          </cell>
          <cell r="D1521">
            <v>3095.36</v>
          </cell>
        </row>
        <row r="1522">
          <cell r="A1522">
            <v>98040</v>
          </cell>
          <cell r="B1522" t="str">
            <v>BASE PARA POÇO DE VISITA RETANGULAR PARA ESGOTO, EM ALVENARIA COM BLOCOS DE CONCRETO, DIMENSÕES INTERNAS = 3X3,5 M, PROFUNDIDADE = 1,45 M, EXCLUINDO TAMPÃO. AF_05/2018</v>
          </cell>
          <cell r="C1522" t="str">
            <v>UN</v>
          </cell>
          <cell r="D1522">
            <v>10418.950000000001</v>
          </cell>
        </row>
        <row r="1523">
          <cell r="A1523">
            <v>98041</v>
          </cell>
          <cell r="B1523" t="str">
            <v>ACRÉSCIMO PARA POÇO DE VISITA RETANGULAR PARA ESGOTO, EM ALVENARIA COM BLOCOS DE CONCRETO, DIMENSÕES INTERNAS = 3X3,5 M. AF_05/2018</v>
          </cell>
          <cell r="C1523" t="str">
            <v>M</v>
          </cell>
          <cell r="D1523">
            <v>3329.39</v>
          </cell>
        </row>
        <row r="1524">
          <cell r="A1524">
            <v>98042</v>
          </cell>
          <cell r="B1524" t="str">
            <v>BASE PARA POÇO DE VISITA RETANGULAR PARA ESGOTO, EM ALVENARIA COM BLOCOS DE CONCRETO, DIMENSÕES INTERNAS = 3X4 M, PROFUNDIDADE = 1,45 M, EXCLUINDO TAMPÃO. AF_05/2018</v>
          </cell>
          <cell r="C1524" t="str">
            <v>UN</v>
          </cell>
          <cell r="D1524">
            <v>11595.23</v>
          </cell>
        </row>
        <row r="1525">
          <cell r="A1525">
            <v>98043</v>
          </cell>
          <cell r="B1525" t="str">
            <v>ACRÉSCIMO PARA POÇO DE VISITA RETANGULAR PARA ESGOTO, EM ALVENARIA COM BLOCOS DE CONCRETO, DIMENSÕES INTERNAS = 3X4 M. AF_05/2018</v>
          </cell>
          <cell r="C1525" t="str">
            <v>M</v>
          </cell>
          <cell r="D1525">
            <v>3569.71</v>
          </cell>
        </row>
        <row r="1526">
          <cell r="A1526">
            <v>98044</v>
          </cell>
          <cell r="B1526" t="str">
            <v>BASE PARA POÇO DE VISITA RETANGULAR PARA ESGOTO, EM ALVENARIA COM BLOCOS DE CONCRETO, DIMENSÕES INTERNAS = 3,5X3,5 M, PROFUNDIDADE = 1,45 M, EXCLUINDO TAMPÃO. AF_05/2018</v>
          </cell>
          <cell r="C1526" t="str">
            <v>UN</v>
          </cell>
          <cell r="D1526">
            <v>11788.5</v>
          </cell>
        </row>
        <row r="1527">
          <cell r="A1527">
            <v>98045</v>
          </cell>
          <cell r="B1527" t="str">
            <v>ACRÉSCIMO PARA POÇO DE VISITA RETANGULAR PARA ESGOTO, EM ALVENARIA COM BLOCOS DE CONCRETO, DIMENSÕES INTERNAS = 3,5X3,5 M. AF_05/2018</v>
          </cell>
          <cell r="C1527" t="str">
            <v>M</v>
          </cell>
          <cell r="D1527">
            <v>3569.71</v>
          </cell>
        </row>
        <row r="1528">
          <cell r="A1528">
            <v>98046</v>
          </cell>
          <cell r="B1528" t="str">
            <v>BASE PARA POÇO DE VISITA RETANGULAR PARA ESGOTO, EM ALVENARIA COM BLOCOS DE CONCRETO, DIMENSÕES INTERNAS = 3,5X4 M, PROFUNDIDADE = 1,45 M, EXCLUINDO TAMPÃO. AF_05/2018</v>
          </cell>
          <cell r="C1528" t="str">
            <v>UN</v>
          </cell>
          <cell r="D1528">
            <v>13113.98</v>
          </cell>
        </row>
        <row r="1529">
          <cell r="A1529">
            <v>98047</v>
          </cell>
          <cell r="B1529" t="str">
            <v>ACRÉSCIMO PARA POÇO DE VISITA RETANGULAR PARA ESGOTO, EM ALVENARIA COM BLOCOS DE CONCRETO, DIMENSÕES INTERNAS = 3,5X4 M. AF_05/2018</v>
          </cell>
          <cell r="C1529" t="str">
            <v>M</v>
          </cell>
          <cell r="D1529">
            <v>3810.03</v>
          </cell>
        </row>
        <row r="1530">
          <cell r="A1530">
            <v>98048</v>
          </cell>
          <cell r="B1530" t="str">
            <v>BASE PARA POÇO DE VISITA RETANGULAR PARA ESGOTO, EM ALVENARIA COM BLOCOS DE CONCRETO, DIMENSÕES INTERNAS = 4X4 M, PROFUNDIDADE = 1,45 M, EXCLUINDO TAMPÃO. AF_05/2018</v>
          </cell>
          <cell r="C1530" t="str">
            <v>UN</v>
          </cell>
          <cell r="D1530">
            <v>14640.83</v>
          </cell>
        </row>
        <row r="1531">
          <cell r="A1531">
            <v>98049</v>
          </cell>
          <cell r="B1531" t="str">
            <v>ACRÉSCIMO PARA POÇO DE VISITA RETANGULAR PARA ESGOTO, EM ALVENARIA COM BLOCOS DE CONCRETO, DIMENSÕES INTERNAS = 4X4 M. AF_05/2018</v>
          </cell>
          <cell r="C1531" t="str">
            <v>M</v>
          </cell>
          <cell r="D1531">
            <v>3988.95</v>
          </cell>
        </row>
        <row r="1532">
          <cell r="A1532">
            <v>98050</v>
          </cell>
          <cell r="B1532" t="str">
            <v>CHAMINÉ CIRCULAR PARA POÇO DE VISITA PARA ESGOTO, EM CONCRETO PRÉ-MOLDADO, DIÂMETRO INTERNO = 0,6 M. AF_05/2018</v>
          </cell>
          <cell r="C1532" t="str">
            <v>M</v>
          </cell>
          <cell r="D1532">
            <v>186.06</v>
          </cell>
        </row>
        <row r="1533">
          <cell r="A1533">
            <v>98051</v>
          </cell>
          <cell r="B1533" t="str">
            <v>CHAMINÉ CIRCULAR PARA POÇO DE VISITA PARA ESGOTO, EM ALVENARIA COM TIJOLOS CERÂMICOS MACIÇOS, DIÂMETRO INTERNO = 0,6 M. AF_05/2018</v>
          </cell>
          <cell r="C1533" t="str">
            <v>M</v>
          </cell>
          <cell r="D1533">
            <v>852.06</v>
          </cell>
        </row>
        <row r="1534">
          <cell r="A1534">
            <v>98405</v>
          </cell>
          <cell r="B1534" t="str">
            <v>BASE PARA POÇO DE VISITA CIRCULAR PARA  ESGOTO, EM ALVENARIA COM TIJOLOS CERÂMICOS MACIÇOS, DIÂMETRO INTERNO = 1 M, PROFUNDIDADE = 1,45 M, EXCLUINDO TAMPÃO. AF_05/2018</v>
          </cell>
          <cell r="C1534" t="str">
            <v>UN</v>
          </cell>
          <cell r="D1534">
            <v>2197.33</v>
          </cell>
        </row>
        <row r="1535">
          <cell r="A1535">
            <v>98406</v>
          </cell>
          <cell r="B1535" t="str">
            <v>BASE PARA POÇO DE VISITA RETANGULAR PARA ESGOTO, EM ALVENARIA COM BLOCOS DE CONCRETO, DIMENSÕES INTERNAS = 1X3,5 M, PROFUNDIDADE = 1,45 M, EXCLUINDO TAMPÃO. AF_05/2018</v>
          </cell>
          <cell r="C1535" t="str">
            <v>UN</v>
          </cell>
          <cell r="D1535">
            <v>5221.87</v>
          </cell>
        </row>
        <row r="1536">
          <cell r="A1536">
            <v>98407</v>
          </cell>
          <cell r="B1536" t="str">
            <v>BASE PARA POÇO DE VISITA RETANGULAR PARA ESGOTO, EM ALVENARIA COM BLOCOS DE CONCRETO, DIMENSÕES INTERNAS = 1X2 M, PROFUNDIDADE = 1,45 M, EXCLUINDO TAMPÃO. AF_05/2018</v>
          </cell>
          <cell r="C1536" t="str">
            <v>UN</v>
          </cell>
          <cell r="D1536">
            <v>3432.82</v>
          </cell>
        </row>
        <row r="1537">
          <cell r="A1537">
            <v>98408</v>
          </cell>
          <cell r="B1537" t="str">
            <v>BASE PARA POÇO DE VISITA RETANGULAR PARA ESGOTO, EM ALVENARIA COM BLOCOS DE CONCRETO, DIMENSÕES INTERNAS = 1X2,5 M, PROFUNDIDADE = 1,45 M, EXCLUINDO TAMPÃO. AF_05/2018</v>
          </cell>
          <cell r="C1537" t="str">
            <v>UN</v>
          </cell>
          <cell r="D1537">
            <v>4020.77</v>
          </cell>
        </row>
        <row r="1538">
          <cell r="A1538">
            <v>98409</v>
          </cell>
          <cell r="B1538" t="str">
            <v>ACRÉSCIMO PARA POÇO DE VISITA CIRCULAR PARA ESGOTO, EM CONCRETO PRÉ-MOLDADO, DIÂMETRO INTERNO = 0,8 M. AF_05/2018</v>
          </cell>
          <cell r="C1538" t="str">
            <v>M</v>
          </cell>
          <cell r="D1538">
            <v>285.67</v>
          </cell>
        </row>
        <row r="1539">
          <cell r="A1539">
            <v>98414</v>
          </cell>
          <cell r="B1539" t="str">
            <v>BASE PARA POÇO DE VISITA CIRCULAR PARA  ESGOTO, EM CONCRETO PRÉ-MOLDADO, DIÂMETRO INTERNO = 1 M, PROFUNDIDADE = 1,45 M, EXCLUINDO TAMPÃO. AF_05/2018_P</v>
          </cell>
          <cell r="C1539" t="str">
            <v>UN</v>
          </cell>
          <cell r="D1539">
            <v>952.89</v>
          </cell>
        </row>
        <row r="1540">
          <cell r="A1540">
            <v>98415</v>
          </cell>
          <cell r="B1540" t="str">
            <v>(COMPOSIÇÃO REPRESENTATIVA) POÇO DE VISITA CIRCULAR PARA ESGOTO, EM CONCRETO PRÉ-MOLDADO, DIÂMETRO INTERNO = 1,0 M, PROFUNDIDADE ATÉ 1,50 M, EXCLUINDO TAMPÃO. AF_04/2018</v>
          </cell>
          <cell r="C1540" t="str">
            <v>UN</v>
          </cell>
          <cell r="D1540">
            <v>952.89</v>
          </cell>
        </row>
        <row r="1541">
          <cell r="A1541">
            <v>98416</v>
          </cell>
          <cell r="B1541" t="str">
            <v>(COMPOSIÇÃO REPRESENTATIVA) POÇO DE VISITA CIRCULAR PARA ESGOTO, EM CONCRETO PRÉ-MOLDADO, DIÂMETRO INTERNO = 1,0 M, PROFUNDIDADE DE 1,50 A 2,00 M, EXCLUINDO TAMPÃO. AF_04/2018</v>
          </cell>
          <cell r="C1541" t="str">
            <v>UN</v>
          </cell>
          <cell r="D1541">
            <v>1125.72</v>
          </cell>
        </row>
        <row r="1542">
          <cell r="A1542">
            <v>98417</v>
          </cell>
          <cell r="B1542" t="str">
            <v>(COMPOSIÇÃO REPRESENTATIVA) POÇO DE VISITA CIRCULAR PARA ESGOTO, EM CONCRETO PRÉ-MOLDADO, DIÂMETRO INTERNO = 1,0 M, PROFUNDIDADE DE 2,00 A 2,50 M, EXCLUINDO TAMPÃO. AF_04/2018</v>
          </cell>
          <cell r="C1542" t="str">
            <v>UN</v>
          </cell>
          <cell r="D1542">
            <v>1298.55</v>
          </cell>
        </row>
        <row r="1543">
          <cell r="A1543">
            <v>98418</v>
          </cell>
          <cell r="B1543" t="str">
            <v>(COMPOSIÇÃO REPRESENTATIVA) POÇO DE VISITA CIRCULAR PARA ESGOTO, EM CONCRETO PRÉ-MOLDADO, DIÂMETRO INTERNO = 1,0 M, PROFUNDIDADE DE 2,50 A 3,00 M, EXCLUINDO TAMPÃO. AF_04/2018</v>
          </cell>
          <cell r="C1543" t="str">
            <v>UN</v>
          </cell>
          <cell r="D1543">
            <v>1391.58</v>
          </cell>
        </row>
        <row r="1544">
          <cell r="A1544">
            <v>98419</v>
          </cell>
          <cell r="B1544" t="str">
            <v>(COMPOSIÇÃO REPRESENTATIVA) POÇO DE VISITA CIRCULAR PARA ESGOTO, EM CONCRETO PRÉ-MOLDADO, DIÂMETRO INTERNO = 1,0 M, PROFUNDIDADE DE 3,00 A 3,50 M, EXCLUINDO TAMPÃO. AF_04/2018</v>
          </cell>
          <cell r="C1544" t="str">
            <v>UN</v>
          </cell>
          <cell r="D1544">
            <v>1484.61</v>
          </cell>
        </row>
        <row r="1545">
          <cell r="A1545">
            <v>98420</v>
          </cell>
          <cell r="B1545" t="str">
            <v>(COMPOSIÇÃO REPRESENTATIVA) POÇO DE VISITA CIRCULAR PARA ESGOTO, EM CONCRETO PRÉ-MOLDADO, DIÂMETRO INTERNO = 1,0 M, PROFUNDIDADE ATÉ 1,50 M, INCLUINDO TAMPÃO DE FERRO FUNDIDO, DIÂMETRO DE 60 CM. AF_04/2018</v>
          </cell>
          <cell r="C1545" t="str">
            <v>UN</v>
          </cell>
          <cell r="D1545">
            <v>1392.65</v>
          </cell>
        </row>
        <row r="1546">
          <cell r="A1546">
            <v>98421</v>
          </cell>
          <cell r="B1546" t="str">
            <v>(COMPOSIÇÃO REPRESENTATIVA) POÇO DE VISITA CIRCULAR PARA ESGOTO, EM CONCRETO PRÉ-MOLDADO, DIÂMETRO INTERNO = 1,0 M, PROFUNDIDADE DE 1,50 A 2,00 M, INCLUINDO TAMPÃO DE FERRO FUNDIDO, DIÂMETRO DE 60 CM. AF_04/2018</v>
          </cell>
          <cell r="C1546" t="str">
            <v>UN</v>
          </cell>
          <cell r="D1546">
            <v>1565.48</v>
          </cell>
        </row>
        <row r="1547">
          <cell r="A1547">
            <v>98422</v>
          </cell>
          <cell r="B1547" t="str">
            <v>(COMPOSIÇÃO REPRESENTATIVA) POÇO DE VISITA CIRCULAR PARA ESGOTO, EM CONCRETO PRÉ-MOLDADO, DIÂMETRO INTERNO = 1,0 M, PROFUNDIDADE DE 2,00 A 2,50 M, INCLUINDO TAMPÃO DE FERRO FUNDIDO, DIÂMETRO DE 60 CM. AF_04/2018</v>
          </cell>
          <cell r="C1547" t="str">
            <v>UN</v>
          </cell>
          <cell r="D1547">
            <v>1738.31</v>
          </cell>
        </row>
        <row r="1548">
          <cell r="A1548">
            <v>98423</v>
          </cell>
          <cell r="B1548" t="str">
            <v>(COMPOSIÇÃO REPRESENTATIVA) POÇO DE VISITA CIRCULAR PARA ESGOTO, EM CONCRETO PRÉ-MOLDADO, DIÂMETRO INTERNO = 1,0 M, PROFUNDIDADE DE 2,50 A 3,00 M, INCLUINDO TAMPÃO DE FERRO FUNDIDO, DIÂMETRO DE 60 CM. AF_04/2018</v>
          </cell>
          <cell r="C1548" t="str">
            <v>UN</v>
          </cell>
          <cell r="D1548">
            <v>1831.34</v>
          </cell>
        </row>
        <row r="1549">
          <cell r="A1549">
            <v>98424</v>
          </cell>
          <cell r="B1549" t="str">
            <v>(COMPOSIÇÃO REPRESENTATIVA) POÇO DE VISITA CIRCULAR PARA ESGOTO, EM CONCRETO PRÉ-MOLDADO, DIÂMETRO INTERNO = 1,0 M, PROFUNDIDADE DE 3,00 A 3,50 M, INCLUINDO TAMPÃO DE FERRO FUNDIDO, DIÂMETRO DE 60 CM. AF_04/2018</v>
          </cell>
          <cell r="C1549" t="str">
            <v>UN</v>
          </cell>
          <cell r="D1549">
            <v>1924.37</v>
          </cell>
        </row>
        <row r="1550">
          <cell r="A1550">
            <v>98425</v>
          </cell>
          <cell r="B1550" t="str">
            <v>(COMPOSIÇÃO REPRESENTATIVA) POÇO DE VISITA CIRCULAR PARA ESGOTO, EM ALVENARIA COM TIJOLOS CERÂMICOS MACIÇOS, DIÂMETRO INTERNO = 1,2 M, PROFUNDIDADE ATÉ 1,50 M, EXCLUINDO TAMPÃO. AF_04/2018</v>
          </cell>
          <cell r="C1550" t="str">
            <v>UN</v>
          </cell>
          <cell r="D1550">
            <v>2586.91</v>
          </cell>
        </row>
        <row r="1551">
          <cell r="A1551">
            <v>98426</v>
          </cell>
          <cell r="B1551" t="str">
            <v>(COMPOSIÇÃO REPRESENTATIVA) POÇO DE VISITA CIRCULAR PARA ESGOTO, EM ALVENARIA COM TIJOLOS CERÂMICOS MACIÇOS, DIÂMETRO INTERNO = 1,2 M, PROFUNDIDADE DE 1,50 A 2,00 M, EXCLUINDO TAMPÃO. AF_04/2018</v>
          </cell>
          <cell r="C1551" t="str">
            <v>UN</v>
          </cell>
          <cell r="D1551">
            <v>3358.7</v>
          </cell>
        </row>
        <row r="1552">
          <cell r="A1552">
            <v>98427</v>
          </cell>
          <cell r="B1552" t="str">
            <v>(COMPOSIÇÃO REPRESENTATIVA) POÇO DE VISITA CIRCULAR PARA ESGOTO, EM ALVENARIA COM TIJOLOS CERÂMICOS MACIÇOS, DIÂMETRO INTERNO = 1,2 M, PROFUNDIDADE DE 2,00 A 2,50 M, EXCLUINDO TAMPÃO. AF_04/2018</v>
          </cell>
          <cell r="C1552" t="str">
            <v>UN</v>
          </cell>
          <cell r="D1552">
            <v>4130.5</v>
          </cell>
        </row>
        <row r="1553">
          <cell r="A1553">
            <v>98428</v>
          </cell>
          <cell r="B1553" t="str">
            <v>(COMPOSIÇÃO REPRESENTATIVA) POÇO DE VISITA CIRCULAR PARA ESGOTO, EM ALVENARIA COM TIJOLOS CERÂMICOS MACIÇOS, DIÂMETRO INTERNO = 1,2 M, PROFUNDIDADE DE 2,50 A 3,00 M, EXCLUINDO TAMPÃO. AF_04/2018</v>
          </cell>
          <cell r="C1553" t="str">
            <v>UN</v>
          </cell>
          <cell r="D1553">
            <v>4556.53</v>
          </cell>
        </row>
        <row r="1554">
          <cell r="A1554">
            <v>98429</v>
          </cell>
          <cell r="B1554" t="str">
            <v>(COMPOSIÇÃO REPRESENTATIVA) POÇO DE VISITA CIRCULAR PARA ESGOTO, EM ALVENARIA COM TIJOLOS CERÂMICOS MACIÇOS, DIÂMETRO INTERNO = 1,2 M, PROFUNDIDADE DE 3,00 A 3,50 M, EXCLUINDO TAMPÃO. AF_04/2018</v>
          </cell>
          <cell r="C1554" t="str">
            <v>UN</v>
          </cell>
          <cell r="D1554">
            <v>4982.5600000000004</v>
          </cell>
        </row>
        <row r="1555">
          <cell r="A1555">
            <v>98430</v>
          </cell>
          <cell r="B1555" t="str">
            <v>(COMPOSIÇÃO REPRESENTATIVA) POÇO DE VISITA CIRCULAR PARA ESGOTO, EM ALVENARIA COM TIJOLOS CERÂMICOS MACIÇOS, DIÂMETRO INTERNO = 1,2 M, PROFUNDIDADE ATÉ 1,50 M, INCLUINDO TAMPÃO DE FERRO FUNDIDO, DIÂMETRO DE 60 CM. AF_04/2018</v>
          </cell>
          <cell r="C1555" t="str">
            <v>UN</v>
          </cell>
          <cell r="D1555">
            <v>3026.67</v>
          </cell>
        </row>
        <row r="1556">
          <cell r="A1556">
            <v>98431</v>
          </cell>
          <cell r="B1556" t="str">
            <v>(COMPOSIÇÃO REPRESENTATIVA) POÇO DE VISITA CIRCULAR PARA ESGOTO, EM ALVENARIA COM TIJOLOS CERÂMICOS MACIÇOS, DIÂMETRO INTERNO = 1,2 M, PROFUNDIDADE DE 1,50 A 2,00 M, INCLUINDO TAMPÃO DE FERRO FUNDIDO, DIÂMETRO DE 60 CM. AF_04/2018</v>
          </cell>
          <cell r="C1556" t="str">
            <v>UN</v>
          </cell>
          <cell r="D1556">
            <v>3798.46</v>
          </cell>
        </row>
        <row r="1557">
          <cell r="A1557">
            <v>98432</v>
          </cell>
          <cell r="B1557" t="str">
            <v>(COMPOSIÇÃO REPRESENTATIVA) POÇO DE VISITA CIRCULAR PARA ESGOTO, EM ALVENARIA COM TIJOLOS CERÂMICOS MACIÇOS, DIÂMETRO INTERNO = 1,2 M, PROFUNDIDADE DE 2,00 A 2,50 M, INCLUINDO TAMPÃO DE FERRO FUNDIDO, DIÂMETRO DE 60 CM. AF_04/2018</v>
          </cell>
          <cell r="C1557" t="str">
            <v>UN</v>
          </cell>
          <cell r="D1557">
            <v>4570.26</v>
          </cell>
        </row>
        <row r="1558">
          <cell r="A1558">
            <v>98433</v>
          </cell>
          <cell r="B1558" t="str">
            <v>(COMPOSIÇÃO REPRESENTATIVA) POÇO DE VISITA CIRCULAR PARA ESGOTO, EM ALVENARIA COM TIJOLOS CERÂMICOS MACIÇOS, DIÂMETRO INTERNO = 1,2 M, PROFUNDIDADE DE 2,50 A 3,00 M, INCLUINDO TAMPÃO DE FERRO FUNDIDO, DIÂMETRO DE 60 CM. AF_04/2018</v>
          </cell>
          <cell r="C1558" t="str">
            <v>UN</v>
          </cell>
          <cell r="D1558">
            <v>4996.29</v>
          </cell>
        </row>
        <row r="1559">
          <cell r="A1559">
            <v>98434</v>
          </cell>
          <cell r="B1559" t="str">
            <v>(COMPOSIÇÃO REPRESENTATIVA) POÇO DE VISITA CIRCULAR PARA ESGOTO, EM ALVENARIA COM TIJOLOS CERÂMICOS MACIÇOS, DIÂMETRO INTERNO = 1,2 M, PROFUNDIDADE DE 3,00 A 3,50 M, INCLUINDO TAMPÃO DE FERRO FUNDIDO, DIÂMETRO DE 60 CM. AF_04/2018</v>
          </cell>
          <cell r="C1559" t="str">
            <v>UN</v>
          </cell>
          <cell r="D1559">
            <v>5422.32</v>
          </cell>
        </row>
        <row r="1560">
          <cell r="A1560">
            <v>99240</v>
          </cell>
          <cell r="B1560" t="str">
            <v>ACRÉSCIMO PARA POÇO DE VISITA CIRCULAR PARA DRENAGEM, EM CONCRETO PRÉ-MOLDADO, DIÂMETRO INTERNO = 1,2 M. AF_05/2018</v>
          </cell>
          <cell r="C1560" t="str">
            <v>M</v>
          </cell>
          <cell r="D1560">
            <v>379.19</v>
          </cell>
        </row>
        <row r="1561">
          <cell r="A1561">
            <v>99241</v>
          </cell>
          <cell r="B1561" t="str">
            <v>ACRÉSCIMO PARA POÇO DE VISITA RETANGULAR PARA DRENAGEM, EM ALVENARIA COM BLOCOS DE CONCRETO, DIMENSÕES INTERNAS = 1,5X1,5 M. AF_05/2018</v>
          </cell>
          <cell r="C1561" t="str">
            <v>M</v>
          </cell>
          <cell r="D1561">
            <v>1595.85</v>
          </cell>
        </row>
        <row r="1562">
          <cell r="A1562">
            <v>99242</v>
          </cell>
          <cell r="B1562" t="str">
            <v>BASE PARA POÇO DE VISITA CIRCULAR PARA DRENAGEM, EM ALVENARIA COM TIJOLOS CERÂMICOS MACIÇOS, DIÂMETRO INTERNO = 1,2 M, PROFUNDIDADE = 1,45 M, EXCLUINDO TAMPÃO. AF_05/2018</v>
          </cell>
          <cell r="C1562" t="str">
            <v>UN</v>
          </cell>
          <cell r="D1562">
            <v>2502.3000000000002</v>
          </cell>
        </row>
        <row r="1563">
          <cell r="A1563">
            <v>99243</v>
          </cell>
          <cell r="B1563" t="str">
            <v>ACRÉSCIMO PARA POÇO DE VISITA CIRCULAR PARA DRENAGEM, EM ALVENARIA COM TIJOLOS CERÂMICOS MACIÇOS, DIÂMETRO INTERNO = 1,2 M. AF_05/2018</v>
          </cell>
          <cell r="C1563" t="str">
            <v>M</v>
          </cell>
          <cell r="D1563">
            <v>1475.78</v>
          </cell>
        </row>
        <row r="1564">
          <cell r="A1564">
            <v>99244</v>
          </cell>
          <cell r="B1564" t="str">
            <v>BASE PARA POÇO DE VISITA RETANGULAR PARA DRENAGEM, EM ALVENARIA COM BLOCOS DE CONCRETO, DIMENSÕES INTERNAS = 1,5X2 M, PROFUNDIDADE = 1,45 M, EXCLUINDO TAMPÃO. AF_05/2018</v>
          </cell>
          <cell r="C1564" t="str">
            <v>UN</v>
          </cell>
          <cell r="D1564">
            <v>4137.82</v>
          </cell>
        </row>
        <row r="1565">
          <cell r="A1565">
            <v>99246</v>
          </cell>
          <cell r="B1565" t="str">
            <v>ACRÉSCIMO PARA POÇO DE VISITA CIRCULAR PARA DRENAGEM, EM CONCRETO PRÉ-MOLDADO, DIÂMETRO INTERNO = 1,5 M. AF_05/2018</v>
          </cell>
          <cell r="C1565" t="str">
            <v>M</v>
          </cell>
          <cell r="D1565">
            <v>583.52</v>
          </cell>
        </row>
        <row r="1566">
          <cell r="A1566">
            <v>99247</v>
          </cell>
          <cell r="B1566" t="str">
            <v>ACRÉSCIMO PARA POÇO DE VISITA RETANGULAR PARA DRENAGEM, EM ALVENARIA COM BLOCOS DE CONCRETO, DIMENSÕES INTERNAS = 1,5X2 M. AF_05/2018</v>
          </cell>
          <cell r="C1566" t="str">
            <v>M</v>
          </cell>
          <cell r="D1566">
            <v>1822.16</v>
          </cell>
        </row>
        <row r="1567">
          <cell r="A1567">
            <v>99248</v>
          </cell>
          <cell r="B1567" t="str">
            <v>BASE PARA POÇO DE VISITA CIRCULAR PARA DRENAGEM, EM ALVENARIA COM TIJOLOS CERÂMICOS MACIÇOS, DIÂMETRO INTERNO = 1,5 M, PROFUNDIDADE = 1,45 M, EXCLUINDO TAMPÃO. AF_05/2018</v>
          </cell>
          <cell r="C1567" t="str">
            <v>UN</v>
          </cell>
          <cell r="D1567">
            <v>3161.17</v>
          </cell>
        </row>
        <row r="1568">
          <cell r="A1568">
            <v>99249</v>
          </cell>
          <cell r="B1568" t="str">
            <v>ACRÉSCIMO PARA POÇO DE VISITA CIRCULAR PARA DRENAGEM, EM ALVENARIA COM TIJOLOS CERÂMICOS MACIÇOS, DIÂMETRO INTERNO = 1,5 M. AF_05/2018</v>
          </cell>
          <cell r="C1568" t="str">
            <v>M</v>
          </cell>
          <cell r="D1568">
            <v>1810.86</v>
          </cell>
        </row>
        <row r="1569">
          <cell r="A1569">
            <v>99252</v>
          </cell>
          <cell r="B1569" t="str">
            <v>BASE PARA POÇO DE VISITA RETANGULAR PARA DRENAGEM, EM ALVENARIA COM BLOCOS DE CONCRETO, DIMENSÕES INTERNAS = 1X1 M, PROFUNDIDADE = 1,45 M, EXCLUINDO TAMPÃO. AF_05/2018</v>
          </cell>
          <cell r="C1569" t="str">
            <v>UN</v>
          </cell>
          <cell r="D1569">
            <v>2201.3000000000002</v>
          </cell>
        </row>
        <row r="1570">
          <cell r="A1570">
            <v>99254</v>
          </cell>
          <cell r="B1570" t="str">
            <v>ACRÉSCIMO PARA POÇO DE VISITA RETANGULAR PARA DRENAGEM, EM ALVENARIA COM BLOCOS DE CONCRETO, DIMENSÕES INTERNAS = 1X1 M. AF_05/2018</v>
          </cell>
          <cell r="C1570" t="str">
            <v>M</v>
          </cell>
          <cell r="D1570">
            <v>1143.26</v>
          </cell>
        </row>
        <row r="1571">
          <cell r="A1571">
            <v>99256</v>
          </cell>
          <cell r="B1571" t="str">
            <v>BASE PARA POÇO DE VISITA RETANGULAR PARA DRENAGEM, EM ALVENARIA COM BLOCOS DE CONCRETO, DIMENSÕES INTERNAS = 1,5X2,5 M, PROFUNDIDADE = 1,45 M, EXCLUINDO TAMPÃO. AF_05/2018</v>
          </cell>
          <cell r="C1571" t="str">
            <v>UN</v>
          </cell>
          <cell r="D1571">
            <v>4847.32</v>
          </cell>
        </row>
        <row r="1572">
          <cell r="A1572">
            <v>99259</v>
          </cell>
          <cell r="B1572" t="str">
            <v>BASE PARA POÇO DE VISITA RETANGULAR PARA DRENAGEM, EM ALVENARIA COM BLOCOS DE CONCRETO, DIMENSÕES INTERNAS = 1X1,5 M, PROFUNDIDADE = 1,45 M, EXCLUINDO TAMPÃO. AF_05/2018</v>
          </cell>
          <cell r="C1572" t="str">
            <v>UN</v>
          </cell>
          <cell r="D1572">
            <v>2774.37</v>
          </cell>
        </row>
        <row r="1573">
          <cell r="A1573">
            <v>99261</v>
          </cell>
          <cell r="B1573" t="str">
            <v>ACRÉSCIMO PARA POÇO DE VISITA RETANGULAR PARA DRENAGEM, EM ALVENARIA COM BLOCOS DE CONCRETO, DIMENSÕES INTERNAS = 1X1,5 M. AF_05/2018</v>
          </cell>
          <cell r="C1573" t="str">
            <v>M</v>
          </cell>
          <cell r="D1573">
            <v>1369.57</v>
          </cell>
        </row>
        <row r="1574">
          <cell r="A1574">
            <v>99263</v>
          </cell>
          <cell r="B1574" t="str">
            <v>ACRÉSCIMO PARA POÇO DE VISITA RETANGULAR PARA DRENAGEM, EM ALVENARIA COM BLOCOS DE CONCRETO, DIMENSÕES INTERNAS = 1,5X2,5 M. AF_05/2018</v>
          </cell>
          <cell r="C1574" t="str">
            <v>M</v>
          </cell>
          <cell r="D1574">
            <v>2048.4899999999998</v>
          </cell>
        </row>
        <row r="1575">
          <cell r="A1575">
            <v>99265</v>
          </cell>
          <cell r="B1575" t="str">
            <v>BASE PARA POÇO DE VISITA RETANGULAR PARA DRENAGEM, EM ALVENARIA COM BLOCOS DE CONCRETO, DIMENSÕES INTERNAS = 1X2 M, PROFUNDIDADE = 1,45 M, EXCLUINDO TAMPÃO. AF_05/2018</v>
          </cell>
          <cell r="C1575" t="str">
            <v>UN</v>
          </cell>
          <cell r="D1575">
            <v>3347.4</v>
          </cell>
        </row>
        <row r="1576">
          <cell r="A1576">
            <v>99266</v>
          </cell>
          <cell r="B1576" t="str">
            <v>ACRÉSCIMO PARA POÇO DE VISITA RETANGULAR PARA DRENAGEM, EM ALVENARIA COM BLOCOS DE CONCRETO, DIMENSÕES INTERNAS = 1X2 M. AF_05/2018</v>
          </cell>
          <cell r="C1576" t="str">
            <v>M</v>
          </cell>
          <cell r="D1576">
            <v>1595.85</v>
          </cell>
        </row>
        <row r="1577">
          <cell r="A1577">
            <v>99267</v>
          </cell>
          <cell r="B1577" t="str">
            <v>BASE PARA POÇO DE VISITA RETANGULAR PARA DRENAGEM, EM ALVENARIA COM BLOCOS DE CONCRETO, DIMENSÕES INTERNAS = 1X2,5 M, PROFUNDIDADE = 1,45 M, EXCLUINDO TAMPÃO. AF_05/2018</v>
          </cell>
          <cell r="C1577" t="str">
            <v>UN</v>
          </cell>
          <cell r="D1577">
            <v>3920.42</v>
          </cell>
        </row>
        <row r="1578">
          <cell r="A1578">
            <v>99269</v>
          </cell>
          <cell r="B1578" t="str">
            <v>ACRÉSCIMO PARA POÇO DE VISITA RETANGULAR PARA DRENAGEM, EM ALVENARIA COM BLOCOS DE CONCRETO, DIMENSÕES INTERNAS = 1X2,5 M. AF_05/2018</v>
          </cell>
          <cell r="C1578" t="str">
            <v>M</v>
          </cell>
          <cell r="D1578">
            <v>1822.16</v>
          </cell>
        </row>
        <row r="1579">
          <cell r="A1579">
            <v>99271</v>
          </cell>
          <cell r="B1579" t="str">
            <v>BASE PARA POÇO DE VISITA RETANGULAR PARA DRENAGEM, EM ALVENARIA COM BLOCOS DE CONCRETO, DIMENSÕES INTERNAS = 1,5X3 M, PROFUNDIDADE = 1,45 M, EXCLUINDO TAMPÃO. AF_05/2018</v>
          </cell>
          <cell r="C1579" t="str">
            <v>UN</v>
          </cell>
          <cell r="D1579">
            <v>5556.75</v>
          </cell>
        </row>
        <row r="1580">
          <cell r="A1580">
            <v>99272</v>
          </cell>
          <cell r="B1580" t="str">
            <v>POÇO DE INSPEÇÃO CIRCULAR PARA DRENAGEM, EM ALVENARIA COM TIJOLOS CERÂMICOS MACIÇOS, DIÂMETRO INTERNO = 0,6 M, PROFUNDIDADE = 1 M, EXCLUINDO TAMPÃO. AF_05/2018</v>
          </cell>
          <cell r="C1580" t="str">
            <v>UN</v>
          </cell>
          <cell r="D1580">
            <v>929.23</v>
          </cell>
        </row>
        <row r="1581">
          <cell r="A1581">
            <v>99273</v>
          </cell>
          <cell r="B1581" t="str">
            <v>POÇO DE INSPEÇÃO CIRCULAR PARA DRENAGEM, EM ALVENARIA COM TIJOLOS CERÂMICOS MACIÇOS, DIÂMETRO INTERNO = 0,6 M, PROFUNDIDADE = 1,5 M, EXCLUINDO TAMPÃO. AF_05/2018</v>
          </cell>
          <cell r="C1581" t="str">
            <v>UN</v>
          </cell>
          <cell r="D1581">
            <v>1344.62</v>
          </cell>
        </row>
        <row r="1582">
          <cell r="A1582">
            <v>99274</v>
          </cell>
          <cell r="B1582" t="str">
            <v>BASE PARA POÇO DE VISITA RETANGULAR PARA DRENAGEM, EM ALVENARIA COM BLOCOS DE CONCRETO, DIMENSÕES INTERNAS = 1X3 M, PROFUNDIDADE = 1,45 M, EXCLUINDO TAMPÃO. AF_05/2018</v>
          </cell>
          <cell r="C1582" t="str">
            <v>UN</v>
          </cell>
          <cell r="D1582">
            <v>4515.8500000000004</v>
          </cell>
        </row>
        <row r="1583">
          <cell r="A1583">
            <v>99276</v>
          </cell>
          <cell r="B1583" t="str">
            <v>ACRÉSCIMO PARA POÇO DE VISITA RETANGULAR PARA DRENAGEM, EM ALVENARIA COM BLOCOS DE CONCRETO, DIMENSÕES INTERNAS = 1,5X3 M. AF_05/2018</v>
          </cell>
          <cell r="C1583" t="str">
            <v>M</v>
          </cell>
          <cell r="D1583">
            <v>2274.8000000000002</v>
          </cell>
        </row>
        <row r="1584">
          <cell r="A1584">
            <v>99277</v>
          </cell>
          <cell r="B1584" t="str">
            <v>ACRÉSCIMO PARA POÇO DE VISITA RETANGULAR PARA DRENAGEM, EM ALVENARIA COM BLOCOS DE CONCRETO, DIMENSÕES INTERNAS = 1X3 M. AF_05/2018</v>
          </cell>
          <cell r="C1584" t="str">
            <v>M</v>
          </cell>
          <cell r="D1584">
            <v>2048.4899999999998</v>
          </cell>
        </row>
        <row r="1585">
          <cell r="A1585">
            <v>99278</v>
          </cell>
          <cell r="B1585" t="str">
            <v>ACRÉSCIMO PARA POÇO DE VISITA CIRCULAR PARA DRENAGEM, EM CONCRETO PRÉ-MOLDADO, DIÂMETRO INTERNO = 0,8 M. AF_05/2018</v>
          </cell>
          <cell r="C1585" t="str">
            <v>M</v>
          </cell>
          <cell r="D1585">
            <v>279.58</v>
          </cell>
        </row>
        <row r="1586">
          <cell r="A1586">
            <v>99279</v>
          </cell>
          <cell r="B1586" t="str">
            <v>BASE PARA POÇO DE VISITA RETANGULAR PARA DRENAGEM, EM ALVENARIA COM BLOCOS DE CONCRETO, DIMENSÕES INTERNAS = 1X3,5 M, PROFUNDIDADE = 1,45 M, EXCLUINDO TAMPÃO. AF_05/2018</v>
          </cell>
          <cell r="C1586" t="str">
            <v>UN</v>
          </cell>
          <cell r="D1586">
            <v>5091.6400000000003</v>
          </cell>
        </row>
        <row r="1587">
          <cell r="A1587">
            <v>99280</v>
          </cell>
          <cell r="B1587" t="str">
            <v>BASE PARA POÇO DE VISITA CIRCULAR PARA DRENAGEM, EM ALVENARIA COM TIJOLOS CERÂMICOS MACIÇOS, DIÂMETRO INTERNO = 0,8 M, PROFUNDIDADE = 1,45 M, EXCLUINDO TAMPÃO. AF_05/2018</v>
          </cell>
          <cell r="C1587" t="str">
            <v>UN</v>
          </cell>
          <cell r="D1587">
            <v>1733.66</v>
          </cell>
        </row>
        <row r="1588">
          <cell r="A1588">
            <v>99281</v>
          </cell>
          <cell r="B1588" t="str">
            <v>ACRÉSCIMO PARA POÇO DE VISITA RETANGULAR PARA DRENAGEM, EM ALVENARIA COM BLOCOS DE CONCRETO, DIMENSÕES INTERNAS = 1X3,5 M. AF_05/2018</v>
          </cell>
          <cell r="C1588" t="str">
            <v>M</v>
          </cell>
          <cell r="D1588">
            <v>2274.8000000000002</v>
          </cell>
        </row>
        <row r="1589">
          <cell r="A1589">
            <v>99282</v>
          </cell>
          <cell r="B1589" t="str">
            <v>ACRÉSCIMO PARA POÇO DE VISITA RETANGULAR PARA DRENAGEM, EM ALVENARIA COM BLOCOS DE CONCRETO, DIMENSÕES INTERNAS = 2,5X2,5 M. AF_05/2018</v>
          </cell>
          <cell r="C1589" t="str">
            <v>M</v>
          </cell>
          <cell r="D1589">
            <v>2531.8200000000002</v>
          </cell>
        </row>
        <row r="1590">
          <cell r="A1590">
            <v>99283</v>
          </cell>
          <cell r="B1590" t="str">
            <v>ACRÉSCIMO PARA POÇO DE VISITA CIRCULAR PARA DRENAGEM, EM ALVENARIA COM TIJOLOS CERÂMICOS MACIÇOS, DIÂMETRO INTERNO = 0,8 M. AF_05/2018</v>
          </cell>
          <cell r="C1590" t="str">
            <v>M</v>
          </cell>
          <cell r="D1590">
            <v>1028.99</v>
          </cell>
        </row>
        <row r="1591">
          <cell r="A1591">
            <v>99284</v>
          </cell>
          <cell r="B1591" t="str">
            <v>BASE PARA POÇO DE VISITA RETANGULAR PARA DRENAGEM, EM ALVENARIA COM BLOCOS DE CONCRETO, DIMENSÕES INTERNAS = 1,5X3,5 M, PROFUNDIDADE = 1,45 M, EXCLUINDO TAMPÃO. AF_05/2018</v>
          </cell>
          <cell r="C1591" t="str">
            <v>UN</v>
          </cell>
          <cell r="D1591">
            <v>6266.29</v>
          </cell>
        </row>
        <row r="1592">
          <cell r="A1592">
            <v>99286</v>
          </cell>
          <cell r="B1592" t="str">
            <v>BASE PARA POÇO DE VISITA RETANGULAR PARA DRENAGEM, EM ALVENARIA COM BLOCOS DE CONCRETO, DIMENSÕES INTERNAS = 1X4 M, PROFUNDIDADE = 1,45 M, EXCLUINDO TAMPÃO. AF_05/2018</v>
          </cell>
          <cell r="C1592" t="str">
            <v>UN</v>
          </cell>
          <cell r="D1592">
            <v>5667.56</v>
          </cell>
        </row>
        <row r="1593">
          <cell r="A1593">
            <v>99287</v>
          </cell>
          <cell r="B1593" t="str">
            <v>BASE PARA POÇO DE VISITA RETANGULAR PARA DRENAGEM, EM ALVENARIA COM BLOCOS DE CONCRETO, DIMENSÕES INTERNAS = 2,5X3 M, PROFUNDIDADE = 1,45 M, EXCLUINDO TAMPÃO. AF_05/2018</v>
          </cell>
          <cell r="C1593" t="str">
            <v>UN</v>
          </cell>
          <cell r="D1593">
            <v>7804.25</v>
          </cell>
        </row>
        <row r="1594">
          <cell r="A1594">
            <v>99288</v>
          </cell>
          <cell r="B1594" t="str">
            <v>ACRÉSCIMO PARA POÇO DE VISITA CIRCULAR PARA DRENAGEM, EM CONCRETO PRÉ-MOLDADO, DIÂMETRO INTERNO = 1 M. AF_05/2018</v>
          </cell>
          <cell r="C1594" t="str">
            <v>M</v>
          </cell>
          <cell r="D1594">
            <v>337.67</v>
          </cell>
        </row>
        <row r="1595">
          <cell r="A1595">
            <v>99289</v>
          </cell>
          <cell r="B1595" t="str">
            <v>ACRÉSCIMO PARA POÇO DE VISITA RETANGULAR PARA DRENAGEM, EM ALVENARIA COM BLOCOS DE CONCRETO, DIMENSÕES INTERNAS = 1X4 M. AF_05/2018</v>
          </cell>
          <cell r="C1595" t="str">
            <v>M</v>
          </cell>
          <cell r="D1595">
            <v>2501.1</v>
          </cell>
        </row>
        <row r="1596">
          <cell r="A1596">
            <v>99290</v>
          </cell>
          <cell r="B1596" t="str">
            <v>BASE PARA POÇO DE VISITA RETANGULAR PARA DRENAGEM, EM ALVENARIA COM BLOCOS DE CONCRETO, DIMENSÕES INTERNAS = 1,5X1,5 M, PROFUNDIDADE = 1,45 M, EXCLUINDO TAMPÃO. AF_05/2018</v>
          </cell>
          <cell r="C1596" t="str">
            <v>UN</v>
          </cell>
          <cell r="D1596">
            <v>3410.67</v>
          </cell>
        </row>
        <row r="1597">
          <cell r="A1597">
            <v>99291</v>
          </cell>
          <cell r="B1597" t="str">
            <v>ACRÉSCIMO PARA POÇO DE VISITA RETANGULAR PARA DRENAGEM, EM ALVENARIA COM BLOCOS DE CONCRETO, DIMENSÕES INTERNAS = 1,5X3,5 M. AF_05/2018</v>
          </cell>
          <cell r="C1597" t="str">
            <v>M</v>
          </cell>
          <cell r="D1597">
            <v>2501.1</v>
          </cell>
        </row>
        <row r="1598">
          <cell r="A1598">
            <v>99292</v>
          </cell>
          <cell r="B1598" t="str">
            <v>BASE PARA POÇO DE VISITA CIRCULAR PARA DRENAGEM, EM ALVENARIA COM TIJOLOS CERÂMICOS MACIÇOS, DIÂMETRO INTERNO = 1 M, PROFUNDIDADE = 1,45 M, EXCLUINDO TAMPÃO. AF_05/2018</v>
          </cell>
          <cell r="C1598" t="str">
            <v>UN</v>
          </cell>
          <cell r="D1598">
            <v>2122.6999999999998</v>
          </cell>
        </row>
        <row r="1599">
          <cell r="A1599">
            <v>99293</v>
          </cell>
          <cell r="B1599" t="str">
            <v>ACRÉSCIMO PARA POÇO DE VISITA CIRCULAR PARA DRENAGEM, EM ALVENARIA COM TIJOLOS CERÂMICOS MACIÇOS, DIÂMETRO INTERNO = 1 M. AF_05/2018</v>
          </cell>
          <cell r="C1599" t="str">
            <v>M</v>
          </cell>
          <cell r="D1599">
            <v>1252.3900000000001</v>
          </cell>
        </row>
        <row r="1600">
          <cell r="A1600">
            <v>99294</v>
          </cell>
          <cell r="B1600" t="str">
            <v>BASE PARA POÇO DE VISITA RETANGULAR PARA DRENAGEM, EM ALVENARIA COM BLOCOS DE CONCRETO, DIMENSÕES INTERNAS = 1,5X4 M, PROFUNDIDADE = 1,45 M, EXCLUINDO TAMPÃO. AF_05/2018</v>
          </cell>
          <cell r="C1600" t="str">
            <v>UN</v>
          </cell>
          <cell r="D1600">
            <v>6975.77</v>
          </cell>
        </row>
        <row r="1601">
          <cell r="A1601">
            <v>99296</v>
          </cell>
          <cell r="B1601" t="str">
            <v>ACRÉSCIMO PARA POÇO DE VISITA RETANGULAR PARA DRENAGEM, EM ALVENARIA COM BLOCOS DE CONCRETO, DIMENSÕES INTERNAS = 2,5X3 M. AF_05/2018</v>
          </cell>
          <cell r="C1601" t="str">
            <v>M</v>
          </cell>
          <cell r="D1601">
            <v>2758.12</v>
          </cell>
        </row>
        <row r="1602">
          <cell r="A1602">
            <v>99297</v>
          </cell>
          <cell r="B1602" t="str">
            <v>ACRÉSCIMO PARA POÇO DE VISITA RETANGULAR PARA DRENAGEM, EM ALVENARIA COM BLOCOS DE CONCRETO, DIMENSÕES INTERNAS = 1,5X4 M. AF_05/2018</v>
          </cell>
          <cell r="C1602" t="str">
            <v>M</v>
          </cell>
          <cell r="D1602">
            <v>2752.81</v>
          </cell>
        </row>
        <row r="1603">
          <cell r="A1603">
            <v>99298</v>
          </cell>
          <cell r="B1603" t="str">
            <v>BASE PARA POÇO DE VISITA RETANGULAR PARA DRENAGEM, EM ALVENARIA COM BLOCOS DE CONCRETO, DIMENSÕES INTERNAS = 2,5X3,5 M, PROFUNDIDADE = 1,45 M, EXCLUINDO TAMPÃO. AF_05/2018</v>
          </cell>
          <cell r="C1603" t="str">
            <v>UN</v>
          </cell>
          <cell r="D1603">
            <v>8801.2199999999993</v>
          </cell>
        </row>
        <row r="1604">
          <cell r="A1604">
            <v>99299</v>
          </cell>
          <cell r="B1604" t="str">
            <v>ACRÉSCIMO PARA POÇO DE VISITA RETANGULAR PARA DRENAGEM, EM ALVENARIA COM BLOCOS DE CONCRETO, DIMENSÕES INTERNAS = 2,5X3,5 M. AF_05/2018</v>
          </cell>
          <cell r="C1604" t="str">
            <v>M</v>
          </cell>
          <cell r="D1604">
            <v>2984.35</v>
          </cell>
        </row>
        <row r="1605">
          <cell r="A1605">
            <v>99300</v>
          </cell>
          <cell r="B1605" t="str">
            <v>BASE PARA POÇO DE VISITA RETANGULAR PARA DRENAGEM, EM ALVENARIA COM BLOCOS DE CONCRETO, DIMENSÕES INTERNAS = 2,5X4 M, PROFUNDIDADE = 1,45 M, EXCLUINDO TAMPÃO. AF_05/2018</v>
          </cell>
          <cell r="C1605" t="str">
            <v>UN</v>
          </cell>
          <cell r="D1605">
            <v>9798.26</v>
          </cell>
        </row>
        <row r="1606">
          <cell r="A1606">
            <v>99301</v>
          </cell>
          <cell r="B1606" t="str">
            <v>BASE PARA POÇO DE VISITA RETANGULAR PARA DRENAGEM, EM ALVENARIA COM BLOCOS DE CONCRETO, DIMENSÕES INTERNAS = 2X2 M, PROFUNDIDADE = 1,45 M, EXCLUINDO TAMPÃO. AF_05/2018</v>
          </cell>
          <cell r="C1606" t="str">
            <v>UN</v>
          </cell>
          <cell r="D1606">
            <v>4983.37</v>
          </cell>
        </row>
        <row r="1607">
          <cell r="A1607">
            <v>99302</v>
          </cell>
          <cell r="B1607" t="str">
            <v>ACRÉSCIMO PARA POÇO DE VISITA RETANGULAR PARA DRENAGEM, EM ALVENARIA COM BLOCOS DE CONCRETO, DIMENSÕES INTERNAS = 2,5X4 M. AF_05/2018</v>
          </cell>
          <cell r="C1607" t="str">
            <v>M</v>
          </cell>
          <cell r="D1607">
            <v>3215.96</v>
          </cell>
        </row>
        <row r="1608">
          <cell r="A1608">
            <v>99303</v>
          </cell>
          <cell r="B1608" t="str">
            <v>BASE PARA POÇO DE VISITA RETANGULAR PARA DRENAGEM, EM ALVENARIA COM BLOCOS DE CONCRETO, DIMENSÕES INTERNAS = 3X3 M, PROFUNDIDADE = 1,45 M, EXCLUINDO TAMPÃO. AF_05/2018</v>
          </cell>
          <cell r="C1608" t="str">
            <v>UN</v>
          </cell>
          <cell r="D1608">
            <v>8978.58</v>
          </cell>
        </row>
        <row r="1609">
          <cell r="A1609">
            <v>99304</v>
          </cell>
          <cell r="B1609" t="str">
            <v>ACRÉSCIMO PARA POÇO DE VISITA RETANGULAR PARA DRENAGEM, EM ALVENARIA COM BLOCOS DE CONCRETO, DIMENSÕES INTERNAS = 3X3 M. AF_05/2018</v>
          </cell>
          <cell r="C1609" t="str">
            <v>M</v>
          </cell>
          <cell r="D1609">
            <v>2989.65</v>
          </cell>
        </row>
        <row r="1610">
          <cell r="A1610">
            <v>99305</v>
          </cell>
          <cell r="B1610" t="str">
            <v>BASE PARA POÇO DE VISITA RETANGULAR PARA DRENAGEM, EM ALVENARIA COM BLOCOS DE CONCRETO, DIMENSÕES INTERNAS = 3X3,5 M, PROFUNDIDADE = 1,45 M, EXCLUINDO TAMPÃO. AF_05/2018</v>
          </cell>
          <cell r="C1610" t="str">
            <v>UN</v>
          </cell>
          <cell r="D1610">
            <v>10118.33</v>
          </cell>
        </row>
        <row r="1611">
          <cell r="A1611">
            <v>99306</v>
          </cell>
          <cell r="B1611" t="str">
            <v>ACRÉSCIMO PARA POÇO DE VISITA RETANGULAR PARA DRENAGEM, EM ALVENARIA COM BLOCOS DE CONCRETO, DIMENSÕES INTERNAS = 3X3,5 M. AF_05/2018</v>
          </cell>
          <cell r="C1611" t="str">
            <v>M</v>
          </cell>
          <cell r="D1611">
            <v>3215.96</v>
          </cell>
        </row>
        <row r="1612">
          <cell r="A1612">
            <v>99307</v>
          </cell>
          <cell r="B1612" t="str">
            <v>ACRÉSCIMO PARA POÇO DE VISITA RETANGULAR PARA DRENAGEM, EM ALVENARIA COM BLOCOS DE CONCRETO, DIMENSÕES INTERNAS = 2X2 M. AF_05/2018</v>
          </cell>
          <cell r="C1612" t="str">
            <v>M</v>
          </cell>
          <cell r="D1612">
            <v>2073.91</v>
          </cell>
        </row>
        <row r="1613">
          <cell r="A1613">
            <v>99308</v>
          </cell>
          <cell r="B1613" t="str">
            <v>BASE PARA POÇO DE VISITA RETANGULAR PARA DRENAGEM, EM ALVENARIA COM BLOCOS DE CONCRETO, DIMENSÕES INTERNAS = 3X4 M, PROFUNDIDADE = 1,45 M, EXCLUINDO TAMPÃO. AF_05/2018</v>
          </cell>
          <cell r="C1613" t="str">
            <v>UN</v>
          </cell>
          <cell r="D1613">
            <v>11258.1</v>
          </cell>
        </row>
        <row r="1614">
          <cell r="A1614">
            <v>99309</v>
          </cell>
          <cell r="B1614" t="str">
            <v>ACRÉSCIMO PARA POÇO DE VISITA RETANGULAR PARA DRENAGEM, EM ALVENARIA COM BLOCOS DE CONCRETO, DIMENSÕES INTERNAS = 3X4 M. AF_05/2018</v>
          </cell>
          <cell r="C1614" t="str">
            <v>M</v>
          </cell>
          <cell r="D1614">
            <v>3447.56</v>
          </cell>
        </row>
        <row r="1615">
          <cell r="A1615">
            <v>99310</v>
          </cell>
          <cell r="B1615" t="str">
            <v>BASE PARA POÇO DE VISITA RETANGULAR PARA DRENAGEM, EM ALVENARIA COM BLOCOS DE CONCRETO, DIMENSÕES INTERNAS = 3,5X3,5 M, PROFUNDIDADE = 1,45 M, EXCLUINDO TAMPÃO. AF_05/2018</v>
          </cell>
          <cell r="C1615" t="str">
            <v>UN</v>
          </cell>
          <cell r="D1615">
            <v>11441.66</v>
          </cell>
        </row>
        <row r="1616">
          <cell r="A1616">
            <v>99311</v>
          </cell>
          <cell r="B1616" t="str">
            <v>ACRÉSCIMO PARA POÇO DE VISITA RETANGULAR PARA DRENAGEM, EM ALVENARIA COM BLOCOS DE CONCRETO, DIMENSÕES INTERNAS = 3,5X3,5 M. AF_05/2018</v>
          </cell>
          <cell r="C1616" t="str">
            <v>M</v>
          </cell>
          <cell r="D1616">
            <v>3447.56</v>
          </cell>
        </row>
        <row r="1617">
          <cell r="A1617">
            <v>99312</v>
          </cell>
          <cell r="B1617" t="str">
            <v>BASE PARA POÇO DE VISITA RETANGULAR PARA DRENAGEM, EM ALVENARIA COM BLOCOS DE CONCRETO, DIMENSÕES INTERNAS = 2X2,5 M, PROFUNDIDADE = 1,45 M, EXCLUINDO TAMPÃO. AF_05/2018</v>
          </cell>
          <cell r="C1617" t="str">
            <v>UN</v>
          </cell>
          <cell r="D1617">
            <v>5820.08</v>
          </cell>
        </row>
        <row r="1618">
          <cell r="A1618">
            <v>99313</v>
          </cell>
          <cell r="B1618" t="str">
            <v>BASE PARA POÇO DE VISITA RETANGULAR PARA DRENAGEM, EM ALVENARIA COM BLOCOS DE CONCRETO, DIMENSÕES INTERNAS = 3,5X4 M, PROFUNDIDADE = 1,45 M, EXCLUINDO TAMPÃO. AF_05/2018</v>
          </cell>
          <cell r="C1618" t="str">
            <v>UN</v>
          </cell>
          <cell r="D1618">
            <v>12725.02</v>
          </cell>
        </row>
        <row r="1619">
          <cell r="A1619">
            <v>99314</v>
          </cell>
          <cell r="B1619" t="str">
            <v>ACRÉSCIMO PARA POÇO DE VISITA RETANGULAR PARA DRENAGEM, EM ALVENARIA COM BLOCOS DE CONCRETO, DIMENSÕES INTERNAS = 3,5X4 M. AF_05/2018</v>
          </cell>
          <cell r="C1619" t="str">
            <v>M</v>
          </cell>
          <cell r="D1619">
            <v>3679.16</v>
          </cell>
        </row>
        <row r="1620">
          <cell r="A1620">
            <v>99315</v>
          </cell>
          <cell r="B1620" t="str">
            <v>BASE PARA POÇO DE VISITA RETANGULAR PARA DRENAGEM, EM ALVENARIA COM BLOCOS DE CONCRETO, DIMENSÕES INTERNAS = 4X4 M, PROFUNDIDADE = 1,45 M, EXCLUINDO TAMPÃO. AF_05/2018</v>
          </cell>
          <cell r="C1620" t="str">
            <v>UN</v>
          </cell>
          <cell r="D1620">
            <v>14199.23</v>
          </cell>
        </row>
        <row r="1621">
          <cell r="A1621">
            <v>99317</v>
          </cell>
          <cell r="B1621" t="str">
            <v>ACRÉSCIMO PARA POÇO DE VISITA RETANGULAR PARA DRENAGEM, EM ALVENARIA COM BLOCOS DE CONCRETO, DIMENSÕES INTERNAS = 2X2,5 M. AF_05/2018</v>
          </cell>
          <cell r="C1621" t="str">
            <v>M</v>
          </cell>
          <cell r="D1621">
            <v>2300.2199999999998</v>
          </cell>
        </row>
        <row r="1622">
          <cell r="A1622">
            <v>99318</v>
          </cell>
          <cell r="B1622" t="str">
            <v>CHAMINÉ CIRCULAR PARA POÇO DE VISITA PARA DRENAGEM, EM CONCRETO PRÉ-MOLDADO, DIÂMETRO INTERNO = 0,6 M. AF_05/2018</v>
          </cell>
          <cell r="C1622" t="str">
            <v>M</v>
          </cell>
          <cell r="D1622">
            <v>183.32</v>
          </cell>
        </row>
        <row r="1623">
          <cell r="A1623">
            <v>99319</v>
          </cell>
          <cell r="B1623" t="str">
            <v>CHAMINÉ CIRCULAR PARA POÇO DE VISITA PARA DRENAGEM, EM ALVENARIA COM TIJOLOS CERÂMICOS MACIÇOS, DIÂMETRO INTERNO = 0,6 M. AF_05/2018</v>
          </cell>
          <cell r="C1623" t="str">
            <v>M</v>
          </cell>
          <cell r="D1623">
            <v>807.1</v>
          </cell>
        </row>
        <row r="1624">
          <cell r="A1624">
            <v>99320</v>
          </cell>
          <cell r="B1624" t="str">
            <v>BASE PARA POÇO DE VISITA RETANGULAR PARA DRENAGEM, EM ALVENARIA COM BLOCOS DE CONCRETO, DIMENSÕES INTERNAS = 2X3 M, PROFUNDIDADE = 1,45 M, EXCLUINDO TAMPÃO. AF_05/2018</v>
          </cell>
          <cell r="C1624" t="str">
            <v>UN</v>
          </cell>
          <cell r="D1624">
            <v>6696.97</v>
          </cell>
        </row>
        <row r="1625">
          <cell r="A1625">
            <v>99321</v>
          </cell>
          <cell r="B1625" t="str">
            <v>ACRÉSCIMO PARA POÇO DE VISITA RETANGULAR PARA DRENAGEM, EM ALVENARIA COM BLOCOS DE CONCRETO, DIMENSÕES INTERNAS = 2X3 M. AF_05/2018</v>
          </cell>
          <cell r="C1625" t="str">
            <v>M</v>
          </cell>
          <cell r="D1625">
            <v>2526.52</v>
          </cell>
        </row>
        <row r="1626">
          <cell r="A1626">
            <v>99322</v>
          </cell>
          <cell r="B1626" t="str">
            <v>BASE PARA POÇO DE VISITA RETANGULAR PARA DRENAGEM, EM ALVENARIA COM BLOCOS DE CONCRETO, DIMENSÕES INTERNAS = 2X3,5 M, PROFUNDIDADE = 1,45 M, EXCLUINDO TAMPÃO. AF_05/2018</v>
          </cell>
          <cell r="C1626" t="str">
            <v>UN</v>
          </cell>
          <cell r="D1626">
            <v>7538.67</v>
          </cell>
        </row>
        <row r="1627">
          <cell r="A1627">
            <v>99323</v>
          </cell>
          <cell r="B1627" t="str">
            <v>ACRÉSCIMO PARA POÇO DE VISITA RETANGULAR PARA DRENAGEM, EM ALVENARIA COM BLOCOS DE CONCRETO, DIMENSÕES INTERNAS = 2X3,5 M. AF_05/2018</v>
          </cell>
          <cell r="C1627" t="str">
            <v>M</v>
          </cell>
          <cell r="D1627">
            <v>2752.81</v>
          </cell>
        </row>
        <row r="1628">
          <cell r="A1628">
            <v>99324</v>
          </cell>
          <cell r="B1628" t="str">
            <v>BASE PARA POÇO DE VISITA RETANGULAR PARA DRENAGEM, EM ALVENARIA COM BLOCOS DE CONCRETO, DIMENSÕES INTERNAS = 2X4 M, PROFUNDIDADE = 1,45 M, EXCLUINDO TAMPÃO. AF_05/2018</v>
          </cell>
          <cell r="C1628" t="str">
            <v>UN</v>
          </cell>
          <cell r="D1628">
            <v>8380.34</v>
          </cell>
        </row>
        <row r="1629">
          <cell r="A1629">
            <v>99325</v>
          </cell>
          <cell r="B1629" t="str">
            <v>ACRÉSCIMO PARA POÇO DE VISITA RETANGULAR PARA DRENAGEM, EM ALVENARIA COM BLOCOS DE CONCRETO, DIMENSÕES INTERNAS = 2X4 M. AF_05/2018</v>
          </cell>
          <cell r="C1629" t="str">
            <v>M</v>
          </cell>
          <cell r="D1629">
            <v>2984.35</v>
          </cell>
        </row>
        <row r="1630">
          <cell r="A1630">
            <v>99326</v>
          </cell>
          <cell r="B1630" t="str">
            <v>BASE PARA POÇO DE VISITA RETANGULAR PARA DRENAGEM, EM ALVENARIA COM BLOCOS DE CONCRETO, DIMENSÕES INTERNAS = 2,5X2,5 M, PROFUNDIDADE = 1,45 M, EXCLUINDO TAMPÃO. AF_05/2018</v>
          </cell>
          <cell r="C1630" t="str">
            <v>UN</v>
          </cell>
          <cell r="D1630">
            <v>6807.25</v>
          </cell>
        </row>
        <row r="1631">
          <cell r="A1631">
            <v>99327</v>
          </cell>
          <cell r="B1631" t="str">
            <v>ACRÉSCIMO PARA POÇO DE VISITA RETANGULAR PARA DRENAGEM, EM ALVENARIA COM BLOCOS DE CONCRETO, DIMENSÕES INTERNAS = 4X4 M. AF_05/2018</v>
          </cell>
          <cell r="C1631" t="str">
            <v>M</v>
          </cell>
          <cell r="D1631">
            <v>3858.87</v>
          </cell>
        </row>
        <row r="1632">
          <cell r="A1632">
            <v>94263</v>
          </cell>
          <cell r="B1632" t="str">
            <v>GUIA (MEIO-FIO) CONCRETO, MOLDADA  IN LOCO  EM TRECHO RETO COM EXTRUSORA, 13 CM BASE X 22 CM ALTURA. AF_06/2016</v>
          </cell>
          <cell r="C1632" t="str">
            <v>M</v>
          </cell>
          <cell r="D1632">
            <v>26.81</v>
          </cell>
        </row>
        <row r="1633">
          <cell r="A1633">
            <v>94264</v>
          </cell>
          <cell r="B1633" t="str">
            <v>GUIA (MEIO-FIO) CONCRETO, MOLDADA  IN LOCO  EM TRECHO CURVO COM EXTRUSORA, 13 CM BASE X 22 CM ALTURA. AF_06/2016</v>
          </cell>
          <cell r="C1633" t="str">
            <v>M</v>
          </cell>
          <cell r="D1633">
            <v>30.67</v>
          </cell>
        </row>
        <row r="1634">
          <cell r="A1634">
            <v>94265</v>
          </cell>
          <cell r="B1634" t="str">
            <v>GUIA (MEIO-FIO) CONCRETO, MOLDADA  IN LOCO  EM TRECHO RETO COM EXTRUSORA, 15 CM BASE X 30 CM ALTURA. AF_06/2016</v>
          </cell>
          <cell r="C1634" t="str">
            <v>M</v>
          </cell>
          <cell r="D1634">
            <v>32.979999999999997</v>
          </cell>
        </row>
        <row r="1635">
          <cell r="A1635">
            <v>94266</v>
          </cell>
          <cell r="B1635" t="str">
            <v>GUIA (MEIO-FIO) CONCRETO, MOLDADA  IN LOCO  EM TRECHO CURVO COM EXTRUSORA, 15 CM BASE X 30 CM ALTURA. AF_06/2016</v>
          </cell>
          <cell r="C1635" t="str">
            <v>M</v>
          </cell>
          <cell r="D1635">
            <v>37.39</v>
          </cell>
        </row>
        <row r="1636">
          <cell r="A1636">
            <v>94267</v>
          </cell>
          <cell r="B1636" t="str">
            <v>GUIA (MEIO-FIO) E SARJETA CONJUGADOS DE CONCRETO, MOLDADA  IN LOCO  EM TRECHO RETO COM EXTRUSORA, 45 CM BASE (15 CM BASE DA GUIA + 30 CM BASE DA SARJETA) X 22 CM ALTURA. AF_06/2016</v>
          </cell>
          <cell r="C1636" t="str">
            <v>M</v>
          </cell>
          <cell r="D1636">
            <v>37.950000000000003</v>
          </cell>
        </row>
        <row r="1637">
          <cell r="A1637">
            <v>94268</v>
          </cell>
          <cell r="B1637" t="str">
            <v>GUIA (MEIO-FIO) E SARJETA CONJUGADOS DE CONCRETO, MOLDADA  IN LOCO  EM TRECHO CURVO COM EXTRUSORA, 45 CM BASE (15 CM BASE DA GUIA + 30 CM BASE DA SARJETA) X 22 CM ALTURA. AF_06/2016</v>
          </cell>
          <cell r="C1637" t="str">
            <v>M</v>
          </cell>
          <cell r="D1637">
            <v>42.81</v>
          </cell>
        </row>
        <row r="1638">
          <cell r="A1638">
            <v>94269</v>
          </cell>
          <cell r="B1638" t="str">
            <v>GUIA (MEIO-FIO) E SARJETA CONJUGADOS DE CONCRETO, MOLDADA  IN LOCO  EM TRECHO RETO COM EXTRUSORA, 60 CM BASE (15 CM BASE DA GUIA + 45 CM BASE DA SARJETA) X 26 CM ALTURA. AF_06/2016</v>
          </cell>
          <cell r="C1638" t="str">
            <v>M</v>
          </cell>
          <cell r="D1638">
            <v>52.01</v>
          </cell>
        </row>
        <row r="1639">
          <cell r="A1639">
            <v>94270</v>
          </cell>
          <cell r="B1639" t="str">
            <v>GUIA (MEIO-FIO) E SARJETA CONJUGADOS DE CONCRETO, MOLDADA IN LOCO  EM TRECHO CURVO COM EXTRUSORA, 60 CM BASE (15 CM BASE DA GUIA + 45 CM BASE DA SARJETA) X 26 CM ALTURA. AF_06/2016</v>
          </cell>
          <cell r="C1639" t="str">
            <v>M</v>
          </cell>
          <cell r="D1639">
            <v>58.78</v>
          </cell>
        </row>
        <row r="1640">
          <cell r="A1640">
            <v>94271</v>
          </cell>
          <cell r="B1640" t="str">
            <v>GUIA (MEIO-FIO) E SARJETA CONJUGADOS DE CONCRETO, MOLDADA  IN LOCO  EM TRECHO RETO COM EXTRUSORA, 65 CM BASE (15 CM BASE DA GUIA + 50 CM BASE DA SARJETA) X 26 CM ALTURA. AF_06/2016</v>
          </cell>
          <cell r="C1640" t="str">
            <v>M</v>
          </cell>
          <cell r="D1640">
            <v>63.35</v>
          </cell>
        </row>
        <row r="1641">
          <cell r="A1641">
            <v>94272</v>
          </cell>
          <cell r="B1641" t="str">
            <v>GUIA (MEIO-FIO) E SARJETA CONJUGADOS DE CONCRETO, MOLDADA  IN LOCO  EM TRECHO CURVO COM EXTRUSORA, 65 CM BASE (15 CM BASE DA GUIA + 50 CM BASE DA SARJETA) X 26 CM ALTURA. AF_06/2016</v>
          </cell>
          <cell r="C1641" t="str">
            <v>M</v>
          </cell>
          <cell r="D1641">
            <v>72.37</v>
          </cell>
        </row>
        <row r="1642">
          <cell r="A1642">
            <v>94273</v>
          </cell>
          <cell r="B1642" t="str">
            <v>ASSENTAMENTO DE GUIA (MEIO-FIO) EM TRECHO RETO, CONFECCIONADA EM CONCRETO PRÉ-FABRICADO, DIMENSÕES 100X15X13X30 CM (COMPRIMENTO X BASE INFERIOR X BASE SUPERIOR X ALTURA), PARA VIAS URBANAS (USO VIÁRIO). AF_06/2016</v>
          </cell>
          <cell r="C1642" t="str">
            <v>M</v>
          </cell>
          <cell r="D1642">
            <v>39.33</v>
          </cell>
        </row>
        <row r="1643">
          <cell r="A1643">
            <v>94274</v>
          </cell>
          <cell r="B1643" t="str">
            <v>ASSENTAMENTO DE GUIA (MEIO-FIO) EM TRECHO CURVO, CONFECCIONADA EM CONCRETO PRÉ-FABRICADO, DIMENSÕES 100X15X13X30 CM (COMPRIMENTO X BASE INFERIOR X BASE SUPERIOR X ALTURA), PARA VIAS URBANAS (USO VIÁRIO). AF_06/2016</v>
          </cell>
          <cell r="C1643" t="str">
            <v>M</v>
          </cell>
          <cell r="D1643">
            <v>43.68</v>
          </cell>
        </row>
        <row r="1644">
          <cell r="A1644">
            <v>94275</v>
          </cell>
          <cell r="B1644" t="str">
            <v>ASSENTAMENTO DE GUIA (MEIO-FIO) EM TRECHO RETO, CONFECCIONADA EM CONCRETO PRÉ-FABRICADO, DIMENSÕES 100X15X13X20 CM (COMPRIMENTO X BASE INFERIOR X BASE SUPERIOR X ALTURA), PARA URBANIZAÇÃO INTERNA DE EMPREENDIMENTOS. AF_06/2016_P</v>
          </cell>
          <cell r="C1644" t="str">
            <v>M</v>
          </cell>
          <cell r="D1644">
            <v>37.24</v>
          </cell>
        </row>
        <row r="1645">
          <cell r="A1645">
            <v>94276</v>
          </cell>
          <cell r="B1645" t="str">
            <v>ASSENTAMENTO DE GUIA (MEIO-FIO) EM TRECHO CURVO, CONFECCIONADA EM CONCRETO PRÉ-FABRICADO, DIMENSÕES 100X15X13X20 CM (COMPRIMENTO X BASE INFERIOR X BASE SUPERIOR X ALTURA), PARA URBANIZAÇÃO INTERNA DE EMPREENDIMENTOS. AF_06/2016_P</v>
          </cell>
          <cell r="C1645" t="str">
            <v>M</v>
          </cell>
          <cell r="D1645">
            <v>41.59</v>
          </cell>
        </row>
        <row r="1646">
          <cell r="A1646">
            <v>94281</v>
          </cell>
          <cell r="B1646" t="str">
            <v>EXECUÇÃO DE SARJETA DE CONCRETO USINADO, MOLDADA  IN LOCO  EM TRECHO RETO, 30 CM BASE X 15 CM ALTURA. AF_06/2016</v>
          </cell>
          <cell r="C1646" t="str">
            <v>M</v>
          </cell>
          <cell r="D1646">
            <v>40.26</v>
          </cell>
        </row>
        <row r="1647">
          <cell r="A1647">
            <v>94282</v>
          </cell>
          <cell r="B1647" t="str">
            <v>EXECUÇÃO DE SARJETA DE CONCRETO USINADO, MOLDADA  IN LOCO  EM TRECHO CURVO, 30 CM BASE X 15 CM ALTURA. AF_06/2016</v>
          </cell>
          <cell r="C1647" t="str">
            <v>M</v>
          </cell>
          <cell r="D1647">
            <v>53.52</v>
          </cell>
        </row>
        <row r="1648">
          <cell r="A1648">
            <v>94283</v>
          </cell>
          <cell r="B1648" t="str">
            <v>EXECUÇÃO DE SARJETA DE CONCRETO USINADO, MOLDADA  IN LOCO  EM TRECHO RETO, 45 CM BASE X 15 CM ALTURA. AF_06/2016</v>
          </cell>
          <cell r="C1648" t="str">
            <v>M</v>
          </cell>
          <cell r="D1648">
            <v>49.52</v>
          </cell>
        </row>
        <row r="1649">
          <cell r="A1649">
            <v>94284</v>
          </cell>
          <cell r="B1649" t="str">
            <v>EXECUÇÃO DE SARJETA DE CONCRETO USINADO, MOLDADA  IN LOCO  EM TRECHO CURVO, 45 CM BASE X 15 CM ALTURA. AF_06/2016</v>
          </cell>
          <cell r="C1649" t="str">
            <v>M</v>
          </cell>
          <cell r="D1649">
            <v>62.78</v>
          </cell>
        </row>
        <row r="1650">
          <cell r="A1650">
            <v>94285</v>
          </cell>
          <cell r="B1650" t="str">
            <v>EXECUÇÃO DE SARJETA DE CONCRETO USINADO, MOLDADA  IN LOCO  EM TRECHO RETO, 60 CM BASE X 15 CM ALTURA. AF_06/2016</v>
          </cell>
          <cell r="C1650" t="str">
            <v>M</v>
          </cell>
          <cell r="D1650">
            <v>58.13</v>
          </cell>
        </row>
        <row r="1651">
          <cell r="A1651">
            <v>94286</v>
          </cell>
          <cell r="B1651" t="str">
            <v>EXECUÇÃO DE SARJETA DE CONCRETO USINADO, MOLDADA  IN LOCO  EM TRECHO CURVO, 60 CM BASE X 15 CM ALTURA. AF_06/2016</v>
          </cell>
          <cell r="C1651" t="str">
            <v>M</v>
          </cell>
          <cell r="D1651">
            <v>71.39</v>
          </cell>
        </row>
        <row r="1652">
          <cell r="A1652">
            <v>94287</v>
          </cell>
          <cell r="B1652" t="str">
            <v>EXECUÇÃO DE SARJETA DE CONCRETO USINADO, MOLDADA  IN LOCO  EM TRECHO RETO, 30 CM BASE X 10 CM ALTURA. AF_06/2016</v>
          </cell>
          <cell r="C1652" t="str">
            <v>M</v>
          </cell>
          <cell r="D1652">
            <v>32.979999999999997</v>
          </cell>
        </row>
        <row r="1653">
          <cell r="A1653">
            <v>94288</v>
          </cell>
          <cell r="B1653" t="str">
            <v>EXECUÇÃO DE SARJETA DE CONCRETO USINADO, MOLDADA  IN LOCO  EM TRECHO CURVO, 30 CM BASE X 10 CM ALTURA. AF_06/2016</v>
          </cell>
          <cell r="C1653" t="str">
            <v>M</v>
          </cell>
          <cell r="D1653">
            <v>44.58</v>
          </cell>
        </row>
        <row r="1654">
          <cell r="A1654">
            <v>94289</v>
          </cell>
          <cell r="B1654" t="str">
            <v>EXECUÇÃO DE SARJETA DE CONCRETO USINADO, MOLDADA  IN LOCO  EM TRECHO RETO, 45 CM BASE X 10 CM ALTURA. AF_06/2016</v>
          </cell>
          <cell r="C1654" t="str">
            <v>M</v>
          </cell>
          <cell r="D1654">
            <v>39.81</v>
          </cell>
        </row>
        <row r="1655">
          <cell r="A1655">
            <v>94290</v>
          </cell>
          <cell r="B1655" t="str">
            <v>EXECUÇÃO DE SARJETA DE CONCRETO USINADO, MOLDADA  IN LOCO  EM TRECHO CURVO, 45 CM BASE X 10 CM ALTURA. AF_06/2016</v>
          </cell>
          <cell r="C1655" t="str">
            <v>M</v>
          </cell>
          <cell r="D1655">
            <v>51.41</v>
          </cell>
        </row>
        <row r="1656">
          <cell r="A1656">
            <v>94291</v>
          </cell>
          <cell r="B1656" t="str">
            <v>EXECUÇÃO DE SARJETA DE CONCRETO USINADO, MOLDADA  IN LOCO  EM TRECHO RETO, 60 CM BASE X 10 CM ALTURA. AF_06/2016</v>
          </cell>
          <cell r="C1656" t="str">
            <v>M</v>
          </cell>
          <cell r="D1656">
            <v>46.05</v>
          </cell>
        </row>
        <row r="1657">
          <cell r="A1657">
            <v>94292</v>
          </cell>
          <cell r="B1657" t="str">
            <v>EXECUÇÃO DE SARJETA DE CONCRETO USINADO, MOLDADA  IN LOCO  EM TRECHO CURVO, 60 CM BASE X 10 CM ALTURA. AF_06/2016</v>
          </cell>
          <cell r="C1657" t="str">
            <v>M</v>
          </cell>
          <cell r="D1657">
            <v>57.64</v>
          </cell>
        </row>
        <row r="1658">
          <cell r="A1658">
            <v>94293</v>
          </cell>
          <cell r="B1658" t="str">
            <v>EXECUÇÃO DE SARJETÃO DE CONCRETO USINADO, MOLDADA  IN LOCO  EM TRECHO RETO, 100 CM BASE X 20 CM ALTURA. AF_06/2016</v>
          </cell>
          <cell r="C1658" t="str">
            <v>M</v>
          </cell>
          <cell r="D1658">
            <v>107.74</v>
          </cell>
        </row>
        <row r="1659">
          <cell r="A1659">
            <v>94294</v>
          </cell>
          <cell r="B1659" t="str">
            <v>EXECUÇÃO DE ESCORAS DE CONCRETO PARA CONTENÇÃO DE GUIAS PRÉ-FABRICADAS. AF_06/2016</v>
          </cell>
          <cell r="C1659" t="str">
            <v>M</v>
          </cell>
          <cell r="D1659">
            <v>6.48</v>
          </cell>
        </row>
        <row r="1660">
          <cell r="A1660">
            <v>94037</v>
          </cell>
          <cell r="B1660" t="str">
            <v>ESCORAMENTO DE VALA, TIPO PONTALETEAMENTO, COM PROFUNDIDADE DE 0 A 1,5 M, LARGURA MENOR QUE 1,5 M, EM LOCAL COM NÍVEL ALTO DE INTERFERÊNCIA. AF_06/2016</v>
          </cell>
          <cell r="C1660" t="str">
            <v>M2</v>
          </cell>
          <cell r="D1660">
            <v>21.09</v>
          </cell>
        </row>
        <row r="1661">
          <cell r="A1661">
            <v>94038</v>
          </cell>
          <cell r="B1661" t="str">
            <v>ESCORAMENTO DE VALA, TIPO PONTALETEAMENTO, COM PROFUNDIDADE DE 0 A 1,5 M, LARGURA MAIOR OU IGUAL A 1,5 M E MENOR QUE 2,5 M, EM LOCAL COM NÍVEL ALTO DE INTERFERÊNCIA. AF_06/2016</v>
          </cell>
          <cell r="C1661" t="str">
            <v>M2</v>
          </cell>
          <cell r="D1661">
            <v>29.62</v>
          </cell>
        </row>
        <row r="1662">
          <cell r="A1662">
            <v>94039</v>
          </cell>
          <cell r="B1662" t="str">
            <v>ESCORAMENTO DE VALA, TIPO PONTALETEAMENTO, COM PROFUNDIDADE DE 1,5 A 3,0 M, LARGURA MENOR QUE 1,5 M, EM LOCAL COM NÍVEL ALTO DE INTERFERÊNCIA. AF_06/2016</v>
          </cell>
          <cell r="C1662" t="str">
            <v>M2</v>
          </cell>
          <cell r="D1662">
            <v>16.52</v>
          </cell>
        </row>
        <row r="1663">
          <cell r="A1663">
            <v>94040</v>
          </cell>
          <cell r="B1663" t="str">
            <v>ESCORAMENTO DE VALA, TIPO PONTALETEAMENTO, COM PROFUNDIDADE DE 1,5 A 3,0 M, LARGURA MAIOR OU IGUAL A 1,5 M E MENOR QUE 2,5 M, EM LOCAL COM NÍVEL ALTO DE INTERFERÊNCIA. AF_06/2016</v>
          </cell>
          <cell r="C1663" t="str">
            <v>M2</v>
          </cell>
          <cell r="D1663">
            <v>25.09</v>
          </cell>
        </row>
        <row r="1664">
          <cell r="A1664">
            <v>94041</v>
          </cell>
          <cell r="B1664" t="str">
            <v>ESCORAMENTO DE VALA, TIPO PONTALETEAMENTO, COM PROFUNDIDADE DE 3,0 A 4,5 M, LARGURA MENOR QUE 1,5 M EM LOCAL COM NÍVEL ALTO DE INTERFERÊNCIA. AF_06/2016</v>
          </cell>
          <cell r="C1664" t="str">
            <v>M2</v>
          </cell>
          <cell r="D1664">
            <v>12.48</v>
          </cell>
        </row>
        <row r="1665">
          <cell r="A1665">
            <v>94042</v>
          </cell>
          <cell r="B1665" t="str">
            <v>ESCORAMENTO DE VALA, TIPO PONTALETEAMENTO, COM PROFUNDIDADE DE 3,0 A 4,5 M, LARGURA MAIOR OU IGUAL A 1,5 M E MENOR QUE 2,5 M, EM LOCAL COM NÍVEL ALTO DE INTERFERÊNCIA. AF_06/2016</v>
          </cell>
          <cell r="C1665" t="str">
            <v>M2</v>
          </cell>
          <cell r="D1665">
            <v>21.31</v>
          </cell>
        </row>
        <row r="1666">
          <cell r="A1666">
            <v>94043</v>
          </cell>
          <cell r="B1666" t="str">
            <v>ESCORAMENTO DE VALA, TIPO PONTALETEAMENTO, COM PROFUNDIDADE DE 0 A 1,5 M, LARGURA MENOR QUE 1,5 M, EM LOCAL COM NÍVEL BAIXO DE INTERFERÊNCIA. AF_06/2016</v>
          </cell>
          <cell r="C1666" t="str">
            <v>M2</v>
          </cell>
          <cell r="D1666">
            <v>19.760000000000002</v>
          </cell>
        </row>
        <row r="1667">
          <cell r="A1667">
            <v>94044</v>
          </cell>
          <cell r="C1667" t="str">
            <v>M2</v>
          </cell>
          <cell r="D1667">
            <v>28.33</v>
          </cell>
        </row>
        <row r="1668">
          <cell r="A1668">
            <v>94045</v>
          </cell>
          <cell r="B1668" t="str">
            <v>ESCORAMENTO DE VALA, TIPO PONTALETEAMENTO, COM PROFUNDIDADE DE 1,5 A 3,0 M, LARGURA MENOR QUE 1,5 M, EM LOCAL COM NÍVEL BAIXO DE INTERFERÊNCIA. AF_06/2016</v>
          </cell>
          <cell r="C1668" t="str">
            <v>M2</v>
          </cell>
          <cell r="D1668">
            <v>15.24</v>
          </cell>
        </row>
        <row r="1669">
          <cell r="A1669">
            <v>94046</v>
          </cell>
          <cell r="B1669" t="str">
            <v>ESCORAMENTO DE VALA, TIPO PONTALETEAMENTO, COM PROFUNDIDADE DE 1,5 A 3,0 M, LARGURA MAIOR OU IGUAL A 1,5 M E MENOR QUE 2,5 M, EM LOCAL COM NÍVEL BAIXO DE INTERFERÊNCIA. AF_06/2016</v>
          </cell>
          <cell r="C1669" t="str">
            <v>M2</v>
          </cell>
          <cell r="D1669">
            <v>23.76</v>
          </cell>
        </row>
        <row r="1670">
          <cell r="A1670">
            <v>94047</v>
          </cell>
          <cell r="B1670" t="str">
            <v>ESCORAMENTO DE VALA, TIPO PONTALETEAMENTO, COM PROFUNDIDADE DE 3,0 A 4,5 M, LARGURA MENOR QUE 1,5 M EM LOCAL COM NÍVEL BAIXO DE INTERFERÊNCIA. AF_06/2016</v>
          </cell>
          <cell r="C1670" t="str">
            <v>M2</v>
          </cell>
          <cell r="D1670">
            <v>11.2</v>
          </cell>
        </row>
        <row r="1671">
          <cell r="A1671">
            <v>94048</v>
          </cell>
          <cell r="B1671" t="str">
            <v>ESCORAMENTO DE VALA, TIPO PONTALETEAMENTO, COM PROFUNDIDADE DE 3,0 A 4,5 M, LARGURA MAIOR OU IGUAL A 1,5 M E MENOR QUE 2,5 M, EM LOCAL COM NÍVEL BAIXO DE INTERFERÊNCIA. AF_06/2016</v>
          </cell>
          <cell r="C1671" t="str">
            <v>M2</v>
          </cell>
          <cell r="D1671">
            <v>19.98</v>
          </cell>
        </row>
        <row r="1672">
          <cell r="A1672">
            <v>94049</v>
          </cell>
          <cell r="B1672" t="str">
            <v>ESCORAMENTO DE VALA, TIPO DESCONTÍNUO, COM PROFUNDIDADE DE 0 A 1,5 M, LARGURA MENOR QUE 1,5 M, EM LOCAL COM NÍVEL ALTO DE INTERFERÊNCIA. AF_06/2016</v>
          </cell>
          <cell r="C1672" t="str">
            <v>M2</v>
          </cell>
          <cell r="D1672">
            <v>32.909999999999997</v>
          </cell>
        </row>
        <row r="1673">
          <cell r="A1673">
            <v>94050</v>
          </cell>
          <cell r="B1673" t="str">
            <v>ESCORAMENTO DE VALA, TIPO DESCONTÍNUO, COM PROFUNDIDADE DE 0 A 1,5 M, LARGURA MAIOR OU IGUAL A 1,5 M E MENOR QUE 2,5 M, EM LOCAL COM NÍVEL ALTO DE INTERFERÊNCIA. AF_06/2016</v>
          </cell>
          <cell r="C1673" t="str">
            <v>M2</v>
          </cell>
          <cell r="D1673">
            <v>43.92</v>
          </cell>
        </row>
        <row r="1674">
          <cell r="A1674">
            <v>94051</v>
          </cell>
          <cell r="B1674" t="str">
            <v>ESCORAMENTO DE VALA, TIPO DESCONTÍNUO, COM PROFUNDIDADE DE 1,5 M A 3,0 M, LARGURA MENOR QUE 1,5 M, EM LOCAL COM NÍVEL ALTO DE INTERFERÊNCIA. AF_06/2016</v>
          </cell>
          <cell r="C1674" t="str">
            <v>M2</v>
          </cell>
          <cell r="D1674">
            <v>26.71</v>
          </cell>
        </row>
        <row r="1675">
          <cell r="A1675">
            <v>94052</v>
          </cell>
          <cell r="B1675" t="str">
            <v>ESCORAMENTO DE VALA, TIPO DESCONTÍNUO, COM PROFUNDIDADE DE 1,5 A 3,0 M, LARGURA MAIOR OU IGUAL A 1,5 M E MENOR QUE 2,5 M, EM LOCAL COM NÍVEL ALTO DE INTERFERÊNCIA. AF_06/2016</v>
          </cell>
          <cell r="C1675" t="str">
            <v>M2</v>
          </cell>
          <cell r="D1675">
            <v>37.590000000000003</v>
          </cell>
        </row>
        <row r="1676">
          <cell r="A1676">
            <v>94053</v>
          </cell>
          <cell r="B1676" t="str">
            <v>ESCORAMENTO DE VALA, TIPO DESCONTÍNUO, COM PROFUNDIDADE DE 3,0 A 4,5 M, LARGURA MENOR QUE 1,5 M, EM LOCAL COM NÍVEL ALTO DE INTERFERÊNCIA. AF_06/2016</v>
          </cell>
          <cell r="C1676" t="str">
            <v>M2</v>
          </cell>
          <cell r="D1676">
            <v>22.23</v>
          </cell>
        </row>
        <row r="1677">
          <cell r="A1677">
            <v>94054</v>
          </cell>
          <cell r="B1677" t="str">
            <v>ESCORAMENTO DE VALA, TIPO DESCONTÍNUO, COM PROFUNDIDADE DE 3,0 A 4,5 M, LARGURA MAIOR OU IGUAL A 1,5 E MENOR QUE 2,5 M, EM LOCAL COM NÍVEL ALTO DE INTERFERÊNCIA. AF_06/2016</v>
          </cell>
          <cell r="C1677" t="str">
            <v>M2</v>
          </cell>
          <cell r="D1677">
            <v>33.369999999999997</v>
          </cell>
        </row>
        <row r="1678">
          <cell r="A1678">
            <v>94055</v>
          </cell>
          <cell r="B1678" t="str">
            <v>ESCORAMENTO DE VALA, TIPO DESCONTÍNUO, COM PROFUNDIDADE DE 0 A 1,5 M, LARGURA MENOR QUE 1,5 M, EM LOCAL COM NÍVEL BAIXO DE INTERFERÊNCIA. AF_06/2016</v>
          </cell>
          <cell r="C1678" t="str">
            <v>M2</v>
          </cell>
          <cell r="D1678">
            <v>31.2</v>
          </cell>
        </row>
        <row r="1679">
          <cell r="A1679">
            <v>94056</v>
          </cell>
          <cell r="B1679" t="str">
            <v>ESCORAMENTO DE VALA, TIPO DESCONTÍNUO, COM PROFUNDIDADE DE 0 A 1,5 M, LARGURA MAIOR OU IGUAL A 1,5 M E MENOR QUE 2,5 M, EM LOCAL COM NÍVEL BAIXO DE INTERFERÊNCIA. AF_06/2016</v>
          </cell>
          <cell r="C1679" t="str">
            <v>M2</v>
          </cell>
          <cell r="D1679">
            <v>42.23</v>
          </cell>
        </row>
        <row r="1680">
          <cell r="A1680">
            <v>94057</v>
          </cell>
          <cell r="B1680" t="str">
            <v>ESCORAMENTO DE VALA, TIPO DESCONTÍNUO, COM PROFUNDIDADE DE 1,5 M A 3,0 M, LARGURA MENOR QUE 1,5 M, EM LOCAL COM NÍVEL BAIXO DE INTERFERÊNCIA. AF_06/2016</v>
          </cell>
          <cell r="C1680" t="str">
            <v>M2</v>
          </cell>
          <cell r="D1680">
            <v>25.02</v>
          </cell>
        </row>
        <row r="1681">
          <cell r="A1681">
            <v>94058</v>
          </cell>
          <cell r="B1681" t="str">
            <v>ESCORAMENTO DE VALA, TIPO DESCONTÍNUO, COM PROFUNDIDADE DE 1,5 A 3,0 M, LARGURA MAIOR OU IGUAL A 1,5 M E MENOR QUE 2,5 M, EM LOCAL COM NÍVEL BAIXO DE INTERFERÊNCIA. AF_06/2016</v>
          </cell>
          <cell r="C1681" t="str">
            <v>M2</v>
          </cell>
          <cell r="D1681">
            <v>35.880000000000003</v>
          </cell>
        </row>
        <row r="1682">
          <cell r="A1682">
            <v>94059</v>
          </cell>
          <cell r="B1682" t="str">
            <v>ESCORAMENTO DE VALA, TIPO DESCONTÍNUO, COM PROFUNDIDADE DE 3,0 A 4,5 M, LARGURA MENOR QUE 1,5 M, EM LOCAL COM NÍVEL BAIXO DE INTERFERÊNCIA. AF_06/2016</v>
          </cell>
          <cell r="C1682" t="str">
            <v>M2</v>
          </cell>
          <cell r="D1682">
            <v>20.55</v>
          </cell>
        </row>
        <row r="1683">
          <cell r="A1683">
            <v>94060</v>
          </cell>
          <cell r="B1683" t="str">
            <v>ESCORAMENTO DE VALA, TIPO DESCONTÍNUO, COM PROFUNDIDADE DE 3,0 A 4,5 M, LARGURA MAIOR OU IGUAL A 1,5 E MENOR QUE 2,5 M, EM LOCAL COM NÍVEL BAIXO DE INTERFERÊNCIA. AF_06/2016</v>
          </cell>
          <cell r="C1683" t="str">
            <v>M2</v>
          </cell>
          <cell r="D1683">
            <v>31.66</v>
          </cell>
        </row>
        <row r="1684">
          <cell r="A1684">
            <v>83770</v>
          </cell>
          <cell r="B1684" t="str">
            <v>ESCORAMENTO CONTINUO DE VALAS, MISTO, COM PERFIL I DE 8"</v>
          </cell>
          <cell r="C1684" t="str">
            <v>M2</v>
          </cell>
          <cell r="D1684">
            <v>161.84</v>
          </cell>
        </row>
        <row r="1685">
          <cell r="A1685">
            <v>73301</v>
          </cell>
          <cell r="B1685" t="str">
            <v>ESCORAMENTO FORMAS ATE H = 3,30M, COM MADEIRA DE 3A QUALIDADE, NAO APARELHADA, APROVEITAMENTO TABUAS 3X E PRUMOS 4X.</v>
          </cell>
          <cell r="C1685" t="str">
            <v>M3</v>
          </cell>
          <cell r="D1685">
            <v>11.29</v>
          </cell>
        </row>
        <row r="1686">
          <cell r="A1686">
            <v>83515</v>
          </cell>
          <cell r="B1686" t="str">
            <v>ESCORAMENTO FORMAS DE H=3,30 A 3,50 M, COM MADEIRA 3A QUALIDADE, NAO APARELHADA, APROVEITAMENTO TABUAS 3X E PRUMOS 4X</v>
          </cell>
          <cell r="C1686" t="str">
            <v>M3</v>
          </cell>
          <cell r="D1686">
            <v>18.45</v>
          </cell>
        </row>
        <row r="1687">
          <cell r="A1687">
            <v>83516</v>
          </cell>
          <cell r="B1687" t="str">
            <v>ESCORAMENTO FORMAS H=3,50 A 4,00 M, COM MADEIRA DE 3A QUALIDADE, NAO APARELHADA, APROVEITAMENTO TABUAS 3X E PRUMOS 4X.</v>
          </cell>
          <cell r="C1687" t="str">
            <v>M3</v>
          </cell>
          <cell r="D1687">
            <v>21.29</v>
          </cell>
        </row>
        <row r="1688">
          <cell r="A1688">
            <v>72144</v>
          </cell>
          <cell r="B1688" t="str">
            <v>RECOLOCACAO DE FOLHAS DE PORTA DE PASSAGEM OU JANELA, CONSIDERANDO REAPROVEITAMENTO DO MATERIAL</v>
          </cell>
          <cell r="C1688" t="str">
            <v>UN</v>
          </cell>
          <cell r="D1688">
            <v>109.03</v>
          </cell>
        </row>
        <row r="1689">
          <cell r="A1689" t="str">
            <v>73910/8</v>
          </cell>
          <cell r="B1689" t="str">
            <v>PORTA DE MADEIRA COMPENSADA LISA PARA PINTURA, 120X210X3,5CM, 2 FOLHAS, INCLUSO ADUELA 2A, ALIZAR 2A E DOBRADICAS</v>
          </cell>
          <cell r="C1689" t="str">
            <v>UN</v>
          </cell>
          <cell r="D1689">
            <v>722.92</v>
          </cell>
        </row>
        <row r="1690">
          <cell r="A1690">
            <v>84876</v>
          </cell>
          <cell r="B1690" t="str">
            <v>PORTA MADEIRA 1A CORRER P/VIDRO 30MM/ GUARNICAO 15CM/ALIZAR</v>
          </cell>
          <cell r="C1690" t="str">
            <v>M2</v>
          </cell>
          <cell r="D1690">
            <v>615.42999999999995</v>
          </cell>
        </row>
        <row r="1691">
          <cell r="A1691">
            <v>90788</v>
          </cell>
          <cell r="B1691" t="str">
            <v>PORTA-PRONTA DE MADEIRA, FOLHA LEVE OU MÉDIA, 60X210CM, FIXAÇÃO COM PREENCHIMENTO PARCIAL DE ESPUMA EXPANSIVA - FORNECIMENTO E INSTALAÇÃO. AF_08/2015</v>
          </cell>
          <cell r="C1691" t="str">
            <v>UN</v>
          </cell>
          <cell r="D1691">
            <v>391.95</v>
          </cell>
        </row>
        <row r="1692">
          <cell r="A1692">
            <v>90789</v>
          </cell>
          <cell r="B1692" t="str">
            <v>PORTA-PRONTA DE MADEIRA, FOLHA LEVE OU MÉDIA, 70X210CM, FIXAÇÃO COM PREENCHIMENTO PARCIAL DE ESPUMA EXPANSIVA - FORNECIMENTO E INSTALAÇÃO. AF_08/2015</v>
          </cell>
          <cell r="C1692" t="str">
            <v>UN</v>
          </cell>
          <cell r="D1692">
            <v>405.45</v>
          </cell>
        </row>
        <row r="1693">
          <cell r="A1693">
            <v>90790</v>
          </cell>
          <cell r="B1693" t="str">
            <v>PORTA-PRONTA DE MADEIRA, FOLHA LEVE OU MÉDIA, 80X210CM, FIXAÇÃO COM PREENCHIMENTO PARCIAL DE ESPUMA EXPANSIVA - FORNECIMENTO E INSTALAÇÃO. AF_08/2015</v>
          </cell>
          <cell r="C1693" t="str">
            <v>UN</v>
          </cell>
          <cell r="D1693">
            <v>409.6</v>
          </cell>
        </row>
        <row r="1694">
          <cell r="A1694">
            <v>90791</v>
          </cell>
          <cell r="B1694" t="str">
            <v>PORTA-PRONTA DE MADEIRA, FOLHA PESADA OU SUPERPESADA, 80X210CM, FIXAÇÃO COM PREENCHIMENTO PARCIAL DE ESPUMA EXPANSIVA - FORNECIMENTO E INSTALAÇÃO. AF_08/2015</v>
          </cell>
          <cell r="C1694" t="str">
            <v>UN</v>
          </cell>
          <cell r="D1694">
            <v>440.45</v>
          </cell>
        </row>
        <row r="1695">
          <cell r="A1695">
            <v>90792</v>
          </cell>
          <cell r="B1695" t="str">
            <v>PORTA-PRONTA DE MADEIRA, FOLHA PESADA OU SUPERPESADA, 80X210CM, FIXAÇÃO COM PREENCHIMENTO TOTAL DE ESPUMA EXPANSIVA - FORNECIMENTO E INSTALAÇÃO. AF_08/2015</v>
          </cell>
          <cell r="C1695" t="str">
            <v>UN</v>
          </cell>
          <cell r="D1695">
            <v>463.97</v>
          </cell>
        </row>
        <row r="1696">
          <cell r="A1696">
            <v>90793</v>
          </cell>
          <cell r="B1696" t="str">
            <v>PORTA-PRONTA DE MADEIRA, FOLHA PESADA OU SUPERPESADA, 90X210CM, FIXAÇÃO COM PREENCHIMENTO TOTAL DE ESPUMA EXPANSIVA - FORNECIMENTO E INSTALAÇÃO. AF_08/2015</v>
          </cell>
          <cell r="C1696" t="str">
            <v>UN</v>
          </cell>
          <cell r="D1696">
            <v>477.84</v>
          </cell>
        </row>
        <row r="1697">
          <cell r="A1697">
            <v>90800</v>
          </cell>
          <cell r="B1697" t="str">
            <v>ADUELA / MARCO / BATENTE PARA PORTA DE 60X210CM, PADRÃO MÉDIO - FORNECIMENTO E MONTAGEM. AF_08/2015</v>
          </cell>
          <cell r="C1697" t="str">
            <v>UN</v>
          </cell>
          <cell r="D1697">
            <v>203.2</v>
          </cell>
        </row>
        <row r="1698">
          <cell r="A1698">
            <v>90801</v>
          </cell>
          <cell r="B1698" t="str">
            <v>ADUELA / MARCO / BATENTE PARA PORTA DE 70X210CM, PADRÃO MÉDIO - FORNECIMENTO E MONTAGEM. AF_08/2015</v>
          </cell>
          <cell r="C1698" t="str">
            <v>UN</v>
          </cell>
          <cell r="D1698">
            <v>213.06</v>
          </cell>
        </row>
        <row r="1699">
          <cell r="A1699">
            <v>90802</v>
          </cell>
          <cell r="B1699" t="str">
            <v>ADUELA / MARCO / BATENTE PARA PORTA DE 80X210CM, PADRÃO MÉDIO - FORNECIMENTO E MONTAGEM. AF_08/2015</v>
          </cell>
          <cell r="C1699" t="str">
            <v>UN</v>
          </cell>
          <cell r="D1699">
            <v>222.95</v>
          </cell>
        </row>
        <row r="1700">
          <cell r="A1700">
            <v>90803</v>
          </cell>
          <cell r="B1700" t="str">
            <v>ADUELA / MARCO / BATENTE PARA PORTA DE 90X210CM, PADRÃO MÉDIO - FORNECIMENTO E MONTAGEM. AF_08/2015</v>
          </cell>
          <cell r="C1700" t="str">
            <v>UN</v>
          </cell>
          <cell r="D1700">
            <v>232.81</v>
          </cell>
        </row>
        <row r="1701">
          <cell r="A1701">
            <v>90804</v>
          </cell>
          <cell r="B1701" t="str">
            <v>ADUELA / MARCO / BATENTE PARA PORTA DE 60X210CM, FIXAÇÃO COM ARGAMASSA, PADRÃO MÉDIO - FORNECIMENTO E INSTALAÇÃO. AF_08/2015_P</v>
          </cell>
          <cell r="C1701" t="str">
            <v>UN</v>
          </cell>
          <cell r="D1701">
            <v>282.68</v>
          </cell>
        </row>
        <row r="1702">
          <cell r="A1702">
            <v>90805</v>
          </cell>
          <cell r="B1702" t="str">
            <v>ADUELA / MARCO / BATENTE PARA PORTA DE 60X210CM, FIXAÇÃO COM ARGAMASSA - SOMENTE INSTALAÇÃO. AF_08/2015_P</v>
          </cell>
          <cell r="C1702" t="str">
            <v>UN</v>
          </cell>
          <cell r="D1702">
            <v>79.48</v>
          </cell>
        </row>
        <row r="1703">
          <cell r="A1703">
            <v>90806</v>
          </cell>
          <cell r="B1703" t="str">
            <v>ADUELA / MARCO / BATENTE PARA PORTA DE 70X210CM, FIXAÇÃO COM ARGAMASSA, PADRÃO MÉDIO - FORNECIMENTO E INSTALAÇÃO. AF_08/2015_P</v>
          </cell>
          <cell r="C1703" t="str">
            <v>UN</v>
          </cell>
          <cell r="D1703">
            <v>299.57</v>
          </cell>
        </row>
        <row r="1704">
          <cell r="A1704">
            <v>90807</v>
          </cell>
          <cell r="B1704" t="str">
            <v>ADUELA / MARCO / BATENTE PARA PORTA DE 70X210CM, FIXAÇÃO COM ARGAMASSA - SOMENTE INSTALAÇÃO. AF_08/2015_P</v>
          </cell>
          <cell r="C1704" t="str">
            <v>UN</v>
          </cell>
          <cell r="D1704">
            <v>86.51</v>
          </cell>
        </row>
        <row r="1705">
          <cell r="A1705">
            <v>90816</v>
          </cell>
          <cell r="B1705" t="str">
            <v>ADUELA / MARCO / BATENTE PARA PORTA DE 80X210CM, FIXAÇÃO COM ARGAMASSA, PADRÃO MÉDIO - FORNECIMENTO E INSTALAÇÃO. AF_08/2015_P</v>
          </cell>
          <cell r="C1705" t="str">
            <v>UN</v>
          </cell>
          <cell r="D1705">
            <v>316.47000000000003</v>
          </cell>
        </row>
        <row r="1706">
          <cell r="A1706">
            <v>90817</v>
          </cell>
          <cell r="B1706" t="str">
            <v>ADUELA / MARCO / BATENTE PARA PORTA DE 80X210CM, FIXAÇÃO COM ARGAMASSA - SOMENTE INSTALAÇÃO. AF_08/2015_P</v>
          </cell>
          <cell r="C1706" t="str">
            <v>UN</v>
          </cell>
          <cell r="D1706">
            <v>93.52</v>
          </cell>
        </row>
        <row r="1707">
          <cell r="A1707">
            <v>90818</v>
          </cell>
          <cell r="B1707" t="str">
            <v>ADUELA / MARCO / BATENTE PARA PORTA DE 90X210CM, FIXAÇÃO COM ARGAMASSA, PADRÃO MÉDIO - FORNECIMENTO E INSTALAÇÃO. AF_08/2015_P</v>
          </cell>
          <cell r="C1707" t="str">
            <v>UN</v>
          </cell>
          <cell r="D1707">
            <v>333.41</v>
          </cell>
        </row>
        <row r="1708">
          <cell r="A1708">
            <v>90819</v>
          </cell>
          <cell r="B1708" t="str">
            <v>ADUELA / MARCO / BATENTE PARA PORTA DE 90X210CM, FIXAÇÃO COM ARGAMASSA - SOMENTE INSTALAÇÃO. AF_08/2015_P</v>
          </cell>
          <cell r="C1708" t="str">
            <v>UN</v>
          </cell>
          <cell r="D1708">
            <v>100.6</v>
          </cell>
        </row>
        <row r="1709">
          <cell r="A1709">
            <v>90820</v>
          </cell>
          <cell r="B1709" t="str">
            <v>PORTA DE MADEIRA PARA PINTURA, SEMI-OCA (LEVE OU MÉDIA), 60X210CM, ESPESSURA DE 3,5CM, INCLUSO DOBRADIÇAS - FORNECIMENTO E INSTALAÇÃO. AF_08/2015</v>
          </cell>
          <cell r="C1709" t="str">
            <v>UN</v>
          </cell>
          <cell r="D1709">
            <v>334.92</v>
          </cell>
        </row>
        <row r="1710">
          <cell r="A1710">
            <v>90821</v>
          </cell>
          <cell r="B1710" t="str">
            <v>PORTA DE MADEIRA PARA PINTURA, SEMI-OCA (LEVE OU MÉDIA), 70X210CM, ESPESSURA DE 3,5CM, INCLUSO DOBRADIÇAS - FORNECIMENTO E INSTALAÇÃO. AF_08/2015</v>
          </cell>
          <cell r="C1710" t="str">
            <v>UN</v>
          </cell>
          <cell r="D1710">
            <v>359.81</v>
          </cell>
        </row>
        <row r="1711">
          <cell r="A1711">
            <v>90822</v>
          </cell>
          <cell r="B1711" t="str">
            <v>PORTA DE MADEIRA PARA PINTURA, SEMI-OCA (LEVE OU MÉDIA), 80X210CM, ESPESSURA DE 3,5CM, INCLUSO DOBRADIÇAS - FORNECIMENTO E INSTALAÇÃO. AF_08/2015</v>
          </cell>
          <cell r="C1711" t="str">
            <v>UN</v>
          </cell>
          <cell r="D1711">
            <v>358.4</v>
          </cell>
        </row>
        <row r="1712">
          <cell r="A1712">
            <v>90823</v>
          </cell>
          <cell r="B1712" t="str">
            <v>PORTA DE MADEIRA PARA PINTURA, SEMI-OCA (LEVE OU MÉDIA), 90X210CM, ESPESSURA DE 3,5CM, INCLUSO DOBRADIÇAS - FORNECIMENTO E INSTALAÇÃO. AF_08/2015</v>
          </cell>
          <cell r="C1712" t="str">
            <v>UN</v>
          </cell>
          <cell r="D1712">
            <v>374.84</v>
          </cell>
        </row>
        <row r="1713">
          <cell r="A1713">
            <v>90826</v>
          </cell>
          <cell r="B1713" t="str">
            <v>ALIZAR / GUARNIÇÃO DE 5X1,5CM PARA PORTA DE 60X210CM FIXADO COM PREGOS, PADRÃO MÉDIO - FORNECIMENTO E INSTALAÇÃO. AF_08/2015</v>
          </cell>
          <cell r="C1713" t="str">
            <v>UN</v>
          </cell>
          <cell r="D1713">
            <v>29.95</v>
          </cell>
        </row>
        <row r="1714">
          <cell r="A1714">
            <v>90827</v>
          </cell>
          <cell r="B1714" t="str">
            <v>ALIZAR / GUARNIÇÃO DE 5X1,5CM PARA PORTA DE 70X210CM FIXADO COM PREGOS, PADRÃO MÉDIO - FORNECIMENTO E INSTALAÇÃO. AF_08/2015</v>
          </cell>
          <cell r="C1714" t="str">
            <v>UN</v>
          </cell>
          <cell r="D1714">
            <v>31.73</v>
          </cell>
        </row>
        <row r="1715">
          <cell r="A1715">
            <v>90828</v>
          </cell>
          <cell r="B1715" t="str">
            <v>ALIZAR / GUARNIÇÃO DE 5X1,5CM PARA PORTA DE 80X210CM FIXADO COM PREGOS, PADRÃO MÉDIO - FORNECIMENTO E INSTALAÇÃO. AF_08/2015</v>
          </cell>
          <cell r="C1715" t="str">
            <v>UN</v>
          </cell>
          <cell r="D1715">
            <v>33.549999999999997</v>
          </cell>
        </row>
        <row r="1716">
          <cell r="A1716">
            <v>90829</v>
          </cell>
          <cell r="B1716" t="str">
            <v>ALIZAR / GUARNIÇÃO DE 5X1,5CM PARA PORTA DE 90X210CM FIXADO COM PREGOS, PADRÃO MÉDIO - FORNECIMENTO E INSTALAÇÃO. AF_08/2015</v>
          </cell>
          <cell r="C1716" t="str">
            <v>UN</v>
          </cell>
          <cell r="D1716">
            <v>35.380000000000003</v>
          </cell>
        </row>
        <row r="1717">
          <cell r="A1717">
            <v>90830</v>
          </cell>
          <cell r="B1717" t="str">
            <v>FECHADURA DE EMBUTIR COM CILINDRO, EXTERNA, COMPLETA, ACABAMENTO PADRÃO MÉDIO, INCLUSO EXECUÇÃO DE FURO - FORNECIMENTO E INSTALAÇÃO. AF_08/2015</v>
          </cell>
          <cell r="C1717" t="str">
            <v>UN</v>
          </cell>
          <cell r="D1717">
            <v>117.21</v>
          </cell>
        </row>
        <row r="1718">
          <cell r="A1718">
            <v>90831</v>
          </cell>
          <cell r="B1718" t="str">
            <v>FECHADURA DE EMBUTIR PARA PORTA DE BANHEIRO, COMPLETA, ACABAMENTO PADRÃO MÉDIO, INCLUSO EXECUÇÃO DE FURO - FORNECIMENTO E INSTALAÇÃO. AF_08/2015</v>
          </cell>
          <cell r="C1718" t="str">
            <v>UN</v>
          </cell>
          <cell r="D1718">
            <v>91.72</v>
          </cell>
        </row>
        <row r="1719">
          <cell r="A1719">
            <v>90841</v>
          </cell>
          <cell r="B1719" t="str">
            <v>KIT DE PORTA DE MADEIRA PARA PINTURA, SEMI-OCA (LEVE OU MÉDIA), PADRÃO MÉDIO, 60X210CM, ESPESSURA DE 3,5CM, ITENS INCLUSOS: DOBRADIÇAS, MONTAGEM E INSTALAÇÃO DO BATENTE, FECHADURA COM EXECUÇÃO DO FURO - FORNECIMENTO E INSTALAÇÃO. AF_08/2015</v>
          </cell>
          <cell r="C1719" t="str">
            <v>UN</v>
          </cell>
          <cell r="D1719">
            <v>769.22</v>
          </cell>
        </row>
        <row r="1720">
          <cell r="A1720">
            <v>90842</v>
          </cell>
          <cell r="B1720" t="str">
            <v>KIT DE PORTA DE MADEIRA PARA PINTURA, SEMI-OCA (LEVE OU MÉDIA), PADRÃO MÉDIO, 70X210CM, ESPESSURA DE 3,5CM, ITENS INCLUSOS: DOBRADIÇAS, MONTAGEM E INSTALAÇÃO DO BATENTE, FECHADURA COM EXECUÇÃO DO FURO - FORNECIMENTO E INSTALAÇÃO. AF_08/2015</v>
          </cell>
          <cell r="C1720" t="str">
            <v>UN</v>
          </cell>
          <cell r="D1720">
            <v>822.15</v>
          </cell>
        </row>
        <row r="1721">
          <cell r="A1721">
            <v>90843</v>
          </cell>
          <cell r="B1721" t="str">
            <v>KIT DE PORTA DE MADEIRA PARA PINTURA, SEMI-OCA (LEVE OU MÉDIA), PADRÃO MÉDIO, 80X210CM, ESPESSURA DE 3,5CM, ITENS INCLUSOS: DOBRADIÇAS, MONTAGEM E INSTALAÇÃO DO BATENTE, FECHADURA COM EXECUÇÃO DO FURO - FORNECIMENTO E INSTALAÇÃO. AF_08/2015</v>
          </cell>
          <cell r="C1721" t="str">
            <v>UN</v>
          </cell>
          <cell r="D1721">
            <v>859.18</v>
          </cell>
        </row>
        <row r="1722">
          <cell r="A1722">
            <v>90844</v>
          </cell>
          <cell r="B1722" t="str">
            <v>KIT DE PORTA DE MADEIRA PARA PINTURA, SEMI-OCA (LEVE OU MÉDIA), PADRÃO MÉDIO, 90X210CM, ESPESSURA DE 3,5CM, ITENS INCLUSOS: DOBRADIÇAS, MONTAGEM E INSTALAÇÃO DO BATENTE, FECHADURA COM EXECUÇÃO DO FURO - FORNECIMENTO E INSTALAÇÃO. AF_08/2015</v>
          </cell>
          <cell r="C1722" t="str">
            <v>UN</v>
          </cell>
          <cell r="D1722">
            <v>896.22</v>
          </cell>
        </row>
        <row r="1723">
          <cell r="A1723">
            <v>90847</v>
          </cell>
          <cell r="B1723" t="str">
            <v>KIT DE PORTA DE MADEIRA PARA PINTURA, SEMI-OCA (LEVE OU MÉDIA), PADRÃO MÉDIO, 60X210CM, ESPESSURA DE 3,5CM, ITENS INCLUSOS: DOBRADIÇAS, MONTAGEM E INSTALAÇÃO DO BATENTE, SEM FECHADURA - FORNECIMENTO E INSTALAÇÃO. AF_08/2015</v>
          </cell>
          <cell r="C1723" t="str">
            <v>UN</v>
          </cell>
          <cell r="D1723">
            <v>677.5</v>
          </cell>
        </row>
        <row r="1724">
          <cell r="A1724">
            <v>90848</v>
          </cell>
          <cell r="B1724" t="str">
            <v>KIT DE PORTA DE MADEIRA PARA PINTURA, SEMI-OCA (LEVE OU MÉDIA), PADRÃO MÉDIO, 70X210CM, ESPESSURA DE 3,5CM, ITENS INCLUSOS: DOBRADIÇAS, MONTAGEM E INSTALAÇÃO DO BATENTE, SEM FECHADURA - FORNECIMENTO E INSTALAÇÃO. AF_08/2015</v>
          </cell>
          <cell r="C1724" t="str">
            <v>UN</v>
          </cell>
          <cell r="D1724">
            <v>722.84</v>
          </cell>
        </row>
        <row r="1725">
          <cell r="A1725">
            <v>90849</v>
          </cell>
          <cell r="B1725" t="str">
            <v>KIT DE PORTA DE MADEIRA PARA PINTURA, SEMI-OCA (LEVE OU MÉDIA), PADRÃO MÉDIO, 80X210CM, ESPESSURA DE 3,5CM, ITENS INCLUSOS: DOBRADIÇAS, MONTAGEM E INSTALAÇÃO DO BATENTE, SEM FECHADURA - FORNECIMENTO E INSTALAÇÃO. AF_08/2015</v>
          </cell>
          <cell r="C1725" t="str">
            <v>UN</v>
          </cell>
          <cell r="D1725">
            <v>741.97</v>
          </cell>
        </row>
        <row r="1726">
          <cell r="A1726">
            <v>90850</v>
          </cell>
          <cell r="B1726" t="str">
            <v>KIT DE PORTA DE MADEIRA PARA PINTURA, SEMI-OCA (LEVE OU MÉDIA), PADRÃO MÉDIO, 90X210CM, ESPESSURA DE 3,5CM, ITENS INCLUSOS: DOBRADIÇAS, MONTAGEM E INSTALAÇÃO DO BATENTE, SEM FECHADURA - FORNECIMENTO E INSTALAÇÃO. AF_08/2015</v>
          </cell>
          <cell r="C1726" t="str">
            <v>UN</v>
          </cell>
          <cell r="D1726">
            <v>779.01</v>
          </cell>
        </row>
        <row r="1727">
          <cell r="A1727">
            <v>91009</v>
          </cell>
          <cell r="B1727" t="str">
            <v>PORTA DE MADEIRA PARA VERNIZ, SEMI-OCA (LEVE OU MÉDIA), 60X210CM, ESPESSURA DE 3,5CM, INCLUSO DOBRADIÇAS - FORNECIMENTO E INSTALAÇÃO. AF_08/2015</v>
          </cell>
          <cell r="C1727" t="str">
            <v>UN</v>
          </cell>
          <cell r="D1727">
            <v>341.1</v>
          </cell>
        </row>
        <row r="1728">
          <cell r="A1728">
            <v>91010</v>
          </cell>
          <cell r="B1728" t="str">
            <v>PORTA DE MADEIRA PARA VERNIZ, SEMI-OCA (LEVE OU MÉDIA), 70X210CM, ESPESSURA DE 3,5CM, INCLUSO DOBRADIÇAS - FORNECIMENTO E INSTALAÇÃO. AF_08/2015</v>
          </cell>
          <cell r="C1728" t="str">
            <v>UN</v>
          </cell>
          <cell r="D1728">
            <v>292.06</v>
          </cell>
        </row>
        <row r="1729">
          <cell r="A1729">
            <v>91011</v>
          </cell>
          <cell r="B1729" t="str">
            <v>PORTA DE MADEIRA PARA VERNIZ, SEMI-OCA (LEVE OU MÉDIA), 80X210CM, ESPESSURA DE 3,5CM, INCLUSO DOBRADIÇAS - FORNECIMENTO E INSTALAÇÃO. AF_08/2015</v>
          </cell>
          <cell r="C1729" t="str">
            <v>UN</v>
          </cell>
          <cell r="D1729">
            <v>381.55</v>
          </cell>
        </row>
        <row r="1730">
          <cell r="A1730">
            <v>91012</v>
          </cell>
          <cell r="B1730" t="str">
            <v>PORTA DE MADEIRA PARA VERNIZ, SEMI-OCA (LEVE OU MÉDIA), 90X210CM, ESPESSURA DE 3,5CM, INCLUSO DOBRADIÇAS - FORNECIMENTO E INSTALAÇÃO. AF_08/2015</v>
          </cell>
          <cell r="C1730" t="str">
            <v>UN</v>
          </cell>
          <cell r="D1730">
            <v>370.08</v>
          </cell>
        </row>
        <row r="1731">
          <cell r="A1731">
            <v>91013</v>
          </cell>
          <cell r="B1731" t="str">
            <v>KIT DE PORTA DE MADEIRA PARA VERNIZ, SEMI-OCA (LEVE OU MÉDIA), PADRÃO MÉDIO, 60X210CM, ESPESSURA DE 3,5CM, ITENS INCLUSOS: DOBRADIÇAS, MONTAGEM E INSTALAÇÃO DO BATENTE, SEM FECHADURA - FORNECIMENTO E INSTALAÇÃO. AF_08/2015</v>
          </cell>
          <cell r="C1731" t="str">
            <v>UN</v>
          </cell>
          <cell r="D1731">
            <v>683.68</v>
          </cell>
        </row>
        <row r="1732">
          <cell r="A1732">
            <v>91014</v>
          </cell>
          <cell r="B1732" t="str">
            <v>KIT DE PORTA DE MADEIRA PARA VERNIZ, SEMI-OCA (LEVE OU MÉDIA), PADRÃO MÉDIO, 70X210CM, ESPESSURA DE 3,5CM, ITENS INCLUSOS: DOBRADIÇAS, MONTAGEM E INSTALAÇÃO DO BATENTE, SEM FECHADURA - FORNECIMENTO E INSTALAÇÃO. AF_08/2015</v>
          </cell>
          <cell r="C1732" t="str">
            <v>UN</v>
          </cell>
          <cell r="D1732">
            <v>655.09</v>
          </cell>
        </row>
        <row r="1733">
          <cell r="A1733">
            <v>91015</v>
          </cell>
          <cell r="B1733" t="str">
            <v>KIT DE PORTA DE MADEIRA PARA VERNIZ, SEMI-OCA (LEVE OU MÉDIA), PADRÃO MÉDIO, 80X210CM, ESPESSURA DE 3,5CM, ITENS INCLUSOS: DOBRADIÇAS, MONTAGEM E INSTALAÇÃO DO BATENTE, SEM FECHADURA - FORNECIMENTO E INSTALAÇÃO. AF_08/2015</v>
          </cell>
          <cell r="C1733" t="str">
            <v>UN</v>
          </cell>
          <cell r="D1733">
            <v>765.12</v>
          </cell>
        </row>
        <row r="1734">
          <cell r="A1734">
            <v>91016</v>
          </cell>
          <cell r="B1734" t="str">
            <v>KIT DE PORTA DE MADEIRA PARA VERNIZ, SEMI-OCA (LEVE OU MÉDIA), PADRÃO MÉDIO, 90X210CM, ESPESSURA DE 3,5CM, ITENS INCLUSOS: DOBRADIÇAS, MONTAGEM E INSTALAÇÃO DO BATENTE, SEM FECHADURA - FORNECIMENTO E INSTALAÇÃO. AF_08/2015</v>
          </cell>
          <cell r="C1734" t="str">
            <v>UN</v>
          </cell>
          <cell r="D1734">
            <v>774.25</v>
          </cell>
        </row>
        <row r="1735">
          <cell r="A1735">
            <v>91286</v>
          </cell>
          <cell r="B1735" t="str">
            <v>ADUELA / MARCO / BATENTE PARA PORTA DE 60X210CM, PADRÃO POPULAR - FORNECIMENTO E MONTAGEM. AF_08/2015</v>
          </cell>
          <cell r="C1735" t="str">
            <v>UN</v>
          </cell>
          <cell r="D1735">
            <v>166.92</v>
          </cell>
        </row>
        <row r="1736">
          <cell r="A1736">
            <v>91287</v>
          </cell>
          <cell r="B1736" t="str">
            <v>ADUELA / MARCO / BATENTE PARA PORTA DE 70X210CM, PADRÃO POPULAR - FORNECIMENTO E MONTAGEM. AF_08/2015</v>
          </cell>
          <cell r="C1736" t="str">
            <v>UN</v>
          </cell>
          <cell r="D1736">
            <v>176.78</v>
          </cell>
        </row>
        <row r="1737">
          <cell r="A1737">
            <v>91288</v>
          </cell>
          <cell r="B1737" t="str">
            <v>ADUELA / MARCO / BATENTE PARA PORTA DE 80X210CM, PADRÃO POPULAR - FORNECIMENTO E MONTAGEM. AF_08/2015</v>
          </cell>
          <cell r="C1737" t="str">
            <v>UN</v>
          </cell>
          <cell r="D1737">
            <v>186.67</v>
          </cell>
        </row>
        <row r="1738">
          <cell r="A1738">
            <v>91290</v>
          </cell>
          <cell r="B1738" t="str">
            <v>ADUELA / MARCO / BATENTE PARA PORTA DE 90X210CM, PADRÃO POPULAR - FORNECIMENTO E MONTAGEM. AF_08/2015</v>
          </cell>
          <cell r="C1738" t="str">
            <v>UN</v>
          </cell>
          <cell r="D1738">
            <v>196.53</v>
          </cell>
        </row>
        <row r="1739">
          <cell r="A1739">
            <v>91291</v>
          </cell>
          <cell r="B1739" t="str">
            <v>ADUELA / MARCO / BATENTE PARA PORTA DE 60X210CM, FIXAÇÃO COM ARGAMASSA, PADRÃO POPULAR - FORNECIMENTO E INSTALAÇÃO. AF_08/2015_P</v>
          </cell>
          <cell r="C1739" t="str">
            <v>UN</v>
          </cell>
          <cell r="D1739">
            <v>246.4</v>
          </cell>
        </row>
        <row r="1740">
          <cell r="A1740">
            <v>91292</v>
          </cell>
          <cell r="B1740" t="str">
            <v>ADUELA / MARCO / BATENTE PARA PORTA DE 70X210CM, FIXAÇÃO COM ARGAMASSA, PADRÃO POPULAR - FORNECIMENTO E INSTALAÇÃO. AF_08/2015_P</v>
          </cell>
          <cell r="C1740" t="str">
            <v>UN</v>
          </cell>
          <cell r="D1740">
            <v>263.29000000000002</v>
          </cell>
        </row>
        <row r="1741">
          <cell r="A1741">
            <v>91293</v>
          </cell>
          <cell r="B1741" t="str">
            <v>ADUELA / MARCO / BATENTE PARA PORTA DE 80X210CM, FIXAÇÃO COM ARGAMASSA, PADRÃO POPULAR - FORNECIMENTO E INSTALAÇÃO. AF_08/2015_P</v>
          </cell>
          <cell r="C1741" t="str">
            <v>UN</v>
          </cell>
          <cell r="D1741">
            <v>280.19</v>
          </cell>
        </row>
        <row r="1742">
          <cell r="A1742">
            <v>91294</v>
          </cell>
          <cell r="B1742" t="str">
            <v>ADUELA / MARCO / BATENTE PARA PORTA DE 90X210CM, FIXAÇÃO COM ARGAMASSA, PADRÃO POPULAR - FORNECIMENTO E INSTALAÇÃO. AF_08/2015_P</v>
          </cell>
          <cell r="C1742" t="str">
            <v>UN</v>
          </cell>
          <cell r="D1742">
            <v>297.13</v>
          </cell>
        </row>
        <row r="1743">
          <cell r="A1743">
            <v>91295</v>
          </cell>
          <cell r="B1743" t="str">
            <v>PORTA DE MADEIRA FRISADA, SEMI-OCA (LEVE OU MÉDIA), 60X210CM, ESPESSURA DE 3CM, INCLUSO DOBRADIÇAS - FORNECIMENTO E INSTALAÇÃO. AF_08/2015</v>
          </cell>
          <cell r="C1743" t="str">
            <v>UN</v>
          </cell>
          <cell r="D1743">
            <v>324.49</v>
          </cell>
        </row>
        <row r="1744">
          <cell r="A1744">
            <v>91296</v>
          </cell>
          <cell r="B1744" t="str">
            <v>PORTA DE MADEIRA FRISADA, SEMI-OCA (LEVE OU MÉDIA), 70X210CM, ESPESSURA DE 3CM, INCLUSO DOBRADIÇAS - FORNECIMENTO E INSTALAÇÃO. AF_08/2015</v>
          </cell>
          <cell r="C1744" t="str">
            <v>UN</v>
          </cell>
          <cell r="D1744">
            <v>341.75</v>
          </cell>
        </row>
        <row r="1745">
          <cell r="A1745">
            <v>91297</v>
          </cell>
          <cell r="B1745" t="str">
            <v>PORTA DE MADEIRA FRISADA, SEMI-OCA (LEVE OU MÉDIA), 80X210CM, ESPESSURA DE 3,5CM, INCLUSO DOBRADIÇAS - FORNECIMENTO E INSTALAÇÃO. AF_08/2015</v>
          </cell>
          <cell r="C1745" t="str">
            <v>UN</v>
          </cell>
          <cell r="D1745">
            <v>383.25</v>
          </cell>
        </row>
        <row r="1746">
          <cell r="A1746">
            <v>91298</v>
          </cell>
          <cell r="B1746" t="str">
            <v>PORTA DE MADEIRA TIPO VENEZIANA, 80X210CM, ESPESSURA DE 3CM, INCLUSO DOBRADIÇAS - FORNECIMENTO E INSTALAÇÃO. AF_08/2015</v>
          </cell>
          <cell r="C1746" t="str">
            <v>UN</v>
          </cell>
          <cell r="D1746">
            <v>577.21</v>
          </cell>
        </row>
        <row r="1747">
          <cell r="A1747">
            <v>91299</v>
          </cell>
          <cell r="B1747" t="str">
            <v>PORTA DE MADEIRA, TIPO MEXICANA, MACIÇA (PESADA OU SUPERPESADA), 80X210CM, ESPESSURA DE 3,5CM, INCLUSO DOBRADIÇAS - FORNECIMENTO E INSTALAÇÃO. AF_08/2015</v>
          </cell>
          <cell r="C1747" t="str">
            <v>UN</v>
          </cell>
          <cell r="D1747">
            <v>775.3</v>
          </cell>
        </row>
        <row r="1748">
          <cell r="A1748">
            <v>91300</v>
          </cell>
          <cell r="B1748" t="str">
            <v>ALIZAR / GUARNIÇÃO DE 5X1,5CM PARA PORTA DE 60X210CM FIXADO COM PREGOS, PADRÃO POPULAR - FORNECIMENTO E INSTALAÇÃO. AF_08/2015</v>
          </cell>
          <cell r="C1748" t="str">
            <v>UN</v>
          </cell>
          <cell r="D1748">
            <v>25.69</v>
          </cell>
        </row>
        <row r="1749">
          <cell r="A1749">
            <v>91301</v>
          </cell>
          <cell r="B1749" t="str">
            <v>ALIZAR / GUARNIÇÃO DE 5X1,5CM PARA PORTA DE 70X210CM FIXADO COM PREGOS, PADRÃO POPULAR - FORNECIMENTO E INSTALAÇÃO. AF_08/2015</v>
          </cell>
          <cell r="C1749" t="str">
            <v>UN</v>
          </cell>
          <cell r="D1749">
            <v>27.4</v>
          </cell>
        </row>
        <row r="1750">
          <cell r="A1750">
            <v>91302</v>
          </cell>
          <cell r="B1750" t="str">
            <v>ALIZAR / GUARNIÇÃO DE 5X1,5CM PARA PORTA DE 80X210CM FIXADO COM PREGOS, PADRÃO POPULAR - FORNECIMENTO E INSTALAÇÃO. AF_08/2015</v>
          </cell>
          <cell r="C1750" t="str">
            <v>UN</v>
          </cell>
          <cell r="D1750">
            <v>29.14</v>
          </cell>
        </row>
        <row r="1751">
          <cell r="A1751">
            <v>91303</v>
          </cell>
          <cell r="B1751" t="str">
            <v>ALIZAR / GUARNIÇÃO DE 5X1,5CM PARA PORTA DE 90X210CM FIXADO COM PREGOS, PADRÃO POPULAR - FORNECIMENTO E INSTALAÇÃO. AF_08/2015</v>
          </cell>
          <cell r="C1751" t="str">
            <v>UN</v>
          </cell>
          <cell r="D1751">
            <v>30.9</v>
          </cell>
        </row>
        <row r="1752">
          <cell r="A1752">
            <v>91304</v>
          </cell>
          <cell r="B1752" t="str">
            <v>FECHADURA DE EMBUTIR COM CILINDRO, EXTERNA, COMPLETA, ACABAMENTO PADRÃO POPULAR, INCLUSO EXECUÇÃO DE FURO - FORNECIMENTO E INSTALAÇÃO. AF_08/2015</v>
          </cell>
          <cell r="C1752" t="str">
            <v>UN</v>
          </cell>
          <cell r="D1752">
            <v>90.68</v>
          </cell>
        </row>
        <row r="1753">
          <cell r="A1753">
            <v>91305</v>
          </cell>
          <cell r="B1753" t="str">
            <v>FECHADURA DE EMBUTIR PARA PORTA DE BANHEIRO, COMPLETA, ACABAMENTO PADRÃO POPULAR, INCLUSO EXECUÇÃO DE FURO - FORNECIMENTO E INSTALAÇÃO. AF_08/2015</v>
          </cell>
          <cell r="C1753" t="str">
            <v>UN</v>
          </cell>
          <cell r="D1753">
            <v>68.540000000000006</v>
          </cell>
        </row>
        <row r="1754">
          <cell r="A1754">
            <v>91306</v>
          </cell>
          <cell r="B1754" t="str">
            <v>FECHADURA DE EMBUTIR PARA PORTAS INTERNAS, COMPLETA, ACABAMENTO PADRÃO MÉDIO, COM EXECUÇÃO DE FURO - FORNECIMENTO E INSTALAÇÃO. AF_08/2015</v>
          </cell>
          <cell r="C1754" t="str">
            <v>UN</v>
          </cell>
          <cell r="D1754">
            <v>99.31</v>
          </cell>
        </row>
        <row r="1755">
          <cell r="A1755">
            <v>91307</v>
          </cell>
          <cell r="B1755" t="str">
            <v>FECHADURA DE EMBUTIR PARA PORTAS INTERNAS, COMPLETA, ACABAMENTO PADRÃO POPULAR, COM EXECUÇÃO DE FURO - FORNECIMENTO E INSTALAÇÃO. AF_08/2015</v>
          </cell>
          <cell r="C1755" t="str">
            <v>UN</v>
          </cell>
          <cell r="D1755">
            <v>71.66</v>
          </cell>
        </row>
        <row r="1756">
          <cell r="A1756">
            <v>91312</v>
          </cell>
          <cell r="B1756" t="str">
            <v>KIT DE PORTA DE MADEIRA PARA PINTURA, SEMI-OCA (LEVE OU MÉDIA), PADRÃO POPULAR, 60X210CM, ESPESSURA DE 3,5CM, ITENS INCLUSOS: DOBRADIÇAS, MONTAGEM E INSTALAÇÃO DO BATENTE, FECHADURA COM EXECUÇÃO DO FURO - FORNECIMENTO E INSTALAÇÃO. AF_08/2015</v>
          </cell>
          <cell r="C1756" t="str">
            <v>UN</v>
          </cell>
          <cell r="D1756">
            <v>701.24</v>
          </cell>
        </row>
        <row r="1757">
          <cell r="A1757">
            <v>91313</v>
          </cell>
          <cell r="B1757" t="str">
            <v>KIT DE PORTA DE MADEIRA PARA PINTURA, SEMI-OCA (LEVE OU MÉDIA), PADRÃO POPULAR, 70X210CM, ESPESSURA DE 3,5CM, ITENS INCLUSOS: DOBRADIÇAS, MONTAGEM E INSTALAÇÃO DO BATENTE, FECHADURA COM EXECUÇÃO DO FURO - FORNECIMENTO E INSTALAÇÃO. AF_08/2015</v>
          </cell>
          <cell r="C1757" t="str">
            <v>UN</v>
          </cell>
          <cell r="D1757">
            <v>749.56</v>
          </cell>
        </row>
        <row r="1758">
          <cell r="A1758">
            <v>91314</v>
          </cell>
          <cell r="B1758" t="str">
            <v>KIT DE PORTA DE MADEIRA PARA PINTURA, SEMI-OCA (LEVE OU MÉDIA), PADRÃO POPULAR, 80X210CM, ESPESSURA DE 3,5CM, ITENS INCLUSOS: DOBRADIÇAS, MONTAGEM E INSTALAÇÃO DO BATENTE, FECHADURA COM EXECUÇÃO DO FURO - FORNECIMENTO E INSTALAÇÃO. AF_08/2015</v>
          </cell>
          <cell r="C1758" t="str">
            <v>UN</v>
          </cell>
          <cell r="D1758">
            <v>787.55</v>
          </cell>
        </row>
        <row r="1759">
          <cell r="A1759">
            <v>91315</v>
          </cell>
          <cell r="B1759" t="str">
            <v>KIT DE PORTA DE MADEIRA PARA PINTURA, SEMI-OCA (LEVE OU MÉDIA), PADRÃO POPULAR, 90X210CM, ESPESSURA DE 3,5CM, ITENS INCLUSOS: DOBRADIÇAS, MONTAGEM E INSTALAÇÃO DO BATENTE, FECHADURA COM EXECUÇÃO DO FURO - FORNECIMENTO E INSTALAÇÃO. AF_08/2015</v>
          </cell>
          <cell r="C1759" t="str">
            <v>UN</v>
          </cell>
          <cell r="D1759">
            <v>824.45</v>
          </cell>
        </row>
        <row r="1760">
          <cell r="A1760">
            <v>91318</v>
          </cell>
          <cell r="B1760" t="str">
            <v>KIT DE PORTA DE MADEIRA PARA PINTURA, SEMI-OCA (LEVE OU MÉDIA), PADRÃO POPULAR, 60X210CM, ESPESSURA DE 3,5CM, ITENS INCLUSOS: DOBRADIÇAS, MONTAGEM E INSTALAÇÃO DO BATENTE, SEM FECHADURA - FORNECIMENTO E INSTALAÇÃO. AF_08/2015</v>
          </cell>
          <cell r="C1760" t="str">
            <v>UN</v>
          </cell>
          <cell r="D1760">
            <v>632.70000000000005</v>
          </cell>
        </row>
        <row r="1761">
          <cell r="A1761">
            <v>91319</v>
          </cell>
          <cell r="B1761" t="str">
            <v>KIT DE PORTA DE MADEIRA PARA PINTURA, SEMI-OCA (LEVE OU MÉDIA), PADRÃO POPULAR, 70X210CM, ESPESSURA DE 3,5CM, ITENS INCLUSOS: DOBRADIÇAS, MONTAGEM E INSTALAÇÃO DO BATENTE, SEM FECHADURA - FORNECIMENTO E INSTALAÇÃO. AF_08/2015</v>
          </cell>
          <cell r="C1761" t="str">
            <v>UN</v>
          </cell>
          <cell r="D1761">
            <v>677.9</v>
          </cell>
        </row>
        <row r="1762">
          <cell r="A1762">
            <v>91320</v>
          </cell>
          <cell r="B1762" t="str">
            <v>KIT DE PORTA DE MADEIRA PARA PINTURA, SEMI-OCA (LEVE OU MÉDIA), PADRÃO POPULAR, 80X210CM, ESPESSURA DE 3,5CM, ITENS INCLUSOS: DOBRADIÇAS, MONTAGEM E INSTALAÇÃO DO BATENTE, SEM FECHADURA - FORNECIMENTO E INSTALAÇÃO. AF_08/2015</v>
          </cell>
          <cell r="C1762" t="str">
            <v>UN</v>
          </cell>
          <cell r="D1762">
            <v>696.87</v>
          </cell>
        </row>
        <row r="1763">
          <cell r="A1763">
            <v>91321</v>
          </cell>
          <cell r="B1763" t="str">
            <v>KIT DE PORTA DE MADEIRA PARA PINTURA, SEMI-OCA (LEVE OU MÉDIA), PADRÃO POPULAR, 90X210CM, ESPESSURA DE 3,5CM, ITENS INCLUSOS: DOBRADIÇAS, MONTAGEM E INSTALAÇÃO DO BATENTE, SEM FECHADURA - FORNECIMENTO E INSTALAÇÃO. AF_08/2015</v>
          </cell>
          <cell r="C1763" t="str">
            <v>UN</v>
          </cell>
          <cell r="D1763">
            <v>733.77</v>
          </cell>
        </row>
        <row r="1764">
          <cell r="A1764">
            <v>91324</v>
          </cell>
          <cell r="B1764" t="str">
            <v>KIT DE PORTA DE MADEIRA PARA VERNIZ, SEMI-OCA (LEVE OU MÉDIA), PADRÃO POPULAR, 60X210CM, ESPESSURA DE 3,5CM, ITENS INCLUSOS: DOBRADIÇAS, MONTAGEM E INSTALAÇÃO DO BATENTE, SEM FECHADURA - FORNECIMENTO E INSTALAÇÃO. AF_08/2015</v>
          </cell>
          <cell r="C1764" t="str">
            <v>UN</v>
          </cell>
          <cell r="D1764">
            <v>638.88</v>
          </cell>
        </row>
        <row r="1765">
          <cell r="A1765">
            <v>91325</v>
          </cell>
          <cell r="B1765" t="str">
            <v>KIT DE PORTA DE MADEIRA PARA VERNIZ, SEMI-OCA (LEVE OU MÉDIA), PADRÃO POPULAR, 70X210CM, ESPESSURA DE 3,5CM, ITENS INCLUSOS: DOBRADIÇAS, MONTAGEM E INSTALAÇÃO DO BATENTE, SEM FECHADURA - FORNECIMENTO E INSTALAÇÃO. AF_08/2015</v>
          </cell>
          <cell r="C1765" t="str">
            <v>UN</v>
          </cell>
          <cell r="D1765">
            <v>610.15</v>
          </cell>
        </row>
        <row r="1766">
          <cell r="A1766">
            <v>91326</v>
          </cell>
          <cell r="B1766" t="str">
            <v>KIT DE PORTA DE MADEIRA PARA VERNIZ, SEMI-OCA (LEVE OU MÉDIA), PADRÃO POPULAR, 80X210CM, ESPESSURA DE 3,5CM, ITENS INCLUSOS: DOBRADIÇAS, MONTAGEM E INSTALAÇÃO DO BATENTE, SEM FECHADURA - FORNECIMENTO E INSTALAÇÃO. AF_08/2015</v>
          </cell>
          <cell r="C1766" t="str">
            <v>UN</v>
          </cell>
          <cell r="D1766">
            <v>720.02</v>
          </cell>
        </row>
        <row r="1767">
          <cell r="A1767">
            <v>91327</v>
          </cell>
          <cell r="B1767" t="str">
            <v>KIT DE PORTA DE MADEIRA PARA VERNIZ, SEMI-OCA (LEVE OU MÉDIA), PADRÃO POPULAR, 90X210CM, ESPESSURA DE 3,5CM, ITENS INCLUSOS: DOBRADIÇAS, MONTAGEM E INSTALAÇÃO DO BATENTE, SEM FECHADURA - FORNECIMENTO E INSTALAÇÃO. AF_08/2015</v>
          </cell>
          <cell r="C1767" t="str">
            <v>UN</v>
          </cell>
          <cell r="D1767">
            <v>729.01</v>
          </cell>
        </row>
        <row r="1768">
          <cell r="A1768">
            <v>91328</v>
          </cell>
          <cell r="B1768" t="str">
            <v>KIT DE PORTA DE MADEIRA FRISADA, SEMI-OCA (LEVE OU MÉDIA), PADRÃO MÉDIO 60X210CM, ESPESSURA DE 3CM, ITENS INCLUSOS: DOBRADIÇAS, MONTAGEM E INSTALAÇÃO DO BATENTE, SEM FECHADURA - FORNECIMENTO E INSTALAÇÃO. AF_08/2015</v>
          </cell>
          <cell r="C1768" t="str">
            <v>UN</v>
          </cell>
          <cell r="D1768">
            <v>667.07</v>
          </cell>
        </row>
        <row r="1769">
          <cell r="A1769">
            <v>91329</v>
          </cell>
          <cell r="B1769" t="str">
            <v>KIT DE PORTA DE MADEIRA FRISADA, SEMI-OCA (LEVE OU MÉDIA), PADRÃO POPULAR, 60X210CM, ESPESSURA DE 3CM, ITENS INCLUSOS: DOBRADIÇAS, MONTAGEM E INSTALAÇÃO DO BATENTE, SEM FECHADURA - FORNECIMENTO E INSTALAÇÃO. AF_08/2015</v>
          </cell>
          <cell r="C1769" t="str">
            <v>UN</v>
          </cell>
          <cell r="D1769">
            <v>622.27</v>
          </cell>
        </row>
        <row r="1770">
          <cell r="A1770">
            <v>91330</v>
          </cell>
          <cell r="B1770" t="str">
            <v>KIT DE PORTA DE MADEIRA FRISADA, SEMI-OCA (LEVE OU MÉDIA), PADRÃO MÉDIO, 70X210CM, ESPESSURA DE 3CM, ITENS INCLUSOS: DOBRADIÇAS, MONTAGEM E INSTALAÇÃO DO BATENTE, SEM FECHADURA - FORNECIMENTO E INSTALAÇÃO. AF_08/2015</v>
          </cell>
          <cell r="C1770" t="str">
            <v>UN</v>
          </cell>
          <cell r="D1770">
            <v>704.78</v>
          </cell>
        </row>
        <row r="1771">
          <cell r="A1771">
            <v>91331</v>
          </cell>
          <cell r="B1771" t="str">
            <v>KIT DE PORTA DE MADEIRA FRISADA, SEMI-OCA (LEVE OU MÉDIA), PADRÃO POPULAR, 70X210CM, ESPESSURA DE 3CM, ITENS INCLUSOS: DOBRADIÇAS, MONTAGEM E INSTALAÇÃO DO BATENTE, SEM FECHADURA - FORNECIMENTO E INSTALAÇÃO. AF_08/2015</v>
          </cell>
          <cell r="C1771" t="str">
            <v>UN</v>
          </cell>
          <cell r="D1771">
            <v>659.84</v>
          </cell>
        </row>
        <row r="1772">
          <cell r="A1772">
            <v>91332</v>
          </cell>
          <cell r="B1772" t="str">
            <v>KIT DE PORTA DE MADEIRA FRISADA, SEMI-OCA (LEVE OU MÉDIA), PADRÃO MÉDIO, 80X210CM, ESPESSURA DE 3,5CM, ITENS INCLUSOS: DOBRADIÇAS, MONTAGEM E INSTALAÇÃO DO BATENTE, SEM FECHADURA - FORNECIMENTO E INSTALAÇÃO. AF_08/2015</v>
          </cell>
          <cell r="C1772" t="str">
            <v>UN</v>
          </cell>
          <cell r="D1772">
            <v>766.82</v>
          </cell>
        </row>
        <row r="1773">
          <cell r="A1773">
            <v>91333</v>
          </cell>
          <cell r="B1773" t="str">
            <v>KIT DE PORTA DE MADEIRA FRISADA, SEMI-OCA (LEVE OU MÉDIA), PADRÃO POPULAR, 80X210CM, ESPESSURA DE 3,5CM, ITENS INCLUSOS: DOBRADIÇAS, MONTAGEM E INSTALAÇÃO DO BATENTE, SEM FECHADURA - FORNECIMENTO E INSTALAÇÃO. AF_08/2015</v>
          </cell>
          <cell r="C1773" t="str">
            <v>UN</v>
          </cell>
          <cell r="D1773">
            <v>721.72</v>
          </cell>
        </row>
        <row r="1774">
          <cell r="A1774">
            <v>91334</v>
          </cell>
          <cell r="B1774" t="str">
            <v>KIT DE PORTA DE MADEIRA TIPO VENEZIANA, PADRÃO MÉDIO, 80X210CM, ESPESSURA DE 3CM, ITENS INCLUSOS: DOBRADIÇAS, MONTAGEM E INSTALAÇÃO DO BATENTE, SEM FECHADURA - FORNECIMENTO E INSTALAÇÃO. AF_08/2015</v>
          </cell>
          <cell r="C1774" t="str">
            <v>UN</v>
          </cell>
          <cell r="D1774">
            <v>960.78</v>
          </cell>
        </row>
        <row r="1775">
          <cell r="A1775">
            <v>91335</v>
          </cell>
          <cell r="B1775" t="str">
            <v>KIT DE PORTA DE MADEIRA TIPO VENEZIANA, PADRÃO POPULAR, 80X210CM, ESPESSURA DE 3CM, ITENS INCLUSOS: DOBRADIÇAS, MONTAGEM E INSTALAÇÃO DO BATENTE, SEM FECHADURA - FORNECIMENTO E INSTALAÇÃO. AF_08/2015</v>
          </cell>
          <cell r="C1775" t="str">
            <v>UN</v>
          </cell>
          <cell r="D1775">
            <v>915.68</v>
          </cell>
        </row>
        <row r="1776">
          <cell r="A1776">
            <v>91336</v>
          </cell>
          <cell r="B1776" t="str">
            <v>KIT DE PORTA DE MADEIRA TIPO MEXICANA, MACIÇA (PESADA OU SUPERPESADA), PADRÃO MÉDIO, 80X210CM, ESPESSURA DE 3CM, ITENS INCLUSOS: DOBRADIÇAS, MONTAGEM E INSTALAÇÃO DO BATENTE, SEM FECHADURA - FORNECIMENTO E INSTALAÇÃO. AF_08/2015</v>
          </cell>
          <cell r="C1776" t="str">
            <v>UN</v>
          </cell>
          <cell r="D1776">
            <v>1158.8699999999999</v>
          </cell>
        </row>
        <row r="1777">
          <cell r="A1777">
            <v>91337</v>
          </cell>
          <cell r="B1777" t="str">
            <v>KIT DE PORTA DE MADEIRA TIPO MEXICANA, MACIÇA (PESADA OU SUPERPESADA), PADRÃO POPULAR, 80X210CM, ESPESSURA DE 3CM, ITENS INCLUSOS: DOBRADIÇAS, MONTAGEM E INSTALAÇÃO DO BATENTE, SEM FECHADURA - FORNECIMENTO E INSTALAÇÃO. AF_08/2015</v>
          </cell>
          <cell r="C1777" t="str">
            <v>UN</v>
          </cell>
          <cell r="D1777">
            <v>1113.77</v>
          </cell>
        </row>
        <row r="1778">
          <cell r="A1778" t="str">
            <v>73813/1</v>
          </cell>
          <cell r="B1778" t="str">
            <v>JANELA DE MADEIRA ALMOFADADA 1A, 1,5X1,5M, DE ABRIR, INCLUSO GUARNICOES E DOBRADICAS</v>
          </cell>
          <cell r="C1778" t="str">
            <v>UN</v>
          </cell>
          <cell r="D1778">
            <v>1453.09</v>
          </cell>
        </row>
        <row r="1779">
          <cell r="A1779">
            <v>84844</v>
          </cell>
          <cell r="B1779" t="str">
            <v>JANELA DE MADEIRA TIPO GUILHOTINA, DE ABRIR , INCLUSAS GUARNICOES SEM FERRAGENS</v>
          </cell>
          <cell r="C1779" t="str">
            <v>M2</v>
          </cell>
          <cell r="D1779">
            <v>419.24</v>
          </cell>
        </row>
        <row r="1780">
          <cell r="A1780">
            <v>84845</v>
          </cell>
          <cell r="B1780" t="str">
            <v>JANELA DE MADEIRA TIPO VENEZIANA. DE ABRIR, INCLUSAS GUARNICOES E FERRAGENS</v>
          </cell>
          <cell r="C1780" t="str">
            <v>M2</v>
          </cell>
          <cell r="D1780">
            <v>607.04</v>
          </cell>
        </row>
        <row r="1781">
          <cell r="A1781">
            <v>84846</v>
          </cell>
          <cell r="B1781" t="str">
            <v>JANELA DE MADEIRA TIPO VENEZIANA/VIDRO, DE ABRIR, INCLUSAS GUARNICOES SEM FERRAGENS</v>
          </cell>
          <cell r="C1781" t="str">
            <v>M2</v>
          </cell>
          <cell r="D1781">
            <v>617.82000000000005</v>
          </cell>
        </row>
        <row r="1782">
          <cell r="A1782">
            <v>84847</v>
          </cell>
          <cell r="B1782" t="str">
            <v>JANELA DE MADEIRA ALMOFADADA, DE ABRIR, INCLUSAS GUARNICOES SEM FERRAGENS</v>
          </cell>
          <cell r="C1782" t="str">
            <v>M2</v>
          </cell>
          <cell r="D1782">
            <v>617.82000000000005</v>
          </cell>
        </row>
        <row r="1783">
          <cell r="A1783">
            <v>84848</v>
          </cell>
          <cell r="B1783" t="str">
            <v>JANELA DE MADEIRA TIPO VENEZIANA/GUILHOTINA, DE ABRIR, INCLUSAS GUARNICOES SEM FERRAGENS</v>
          </cell>
          <cell r="C1783" t="str">
            <v>M2</v>
          </cell>
          <cell r="D1783">
            <v>501.51</v>
          </cell>
        </row>
        <row r="1784">
          <cell r="A1784" t="str">
            <v>73933/1</v>
          </cell>
          <cell r="B1784" t="str">
            <v>PORTA DE FERRO, DE ABRIR, TIPO GRADE COM CHAPA, 87X210CM, COM GUARNICOES</v>
          </cell>
          <cell r="C1784" t="str">
            <v>M2</v>
          </cell>
          <cell r="D1784">
            <v>570.12</v>
          </cell>
        </row>
        <row r="1785">
          <cell r="A1785" t="str">
            <v>73933/4</v>
          </cell>
          <cell r="B1785" t="str">
            <v>PORTA DE FERRO DE ABRIR TIPO BARRA CHATA, COM REQUADRO E GUARNICAO COMPLETA</v>
          </cell>
          <cell r="C1785" t="str">
            <v>M2</v>
          </cell>
          <cell r="D1785">
            <v>526.73</v>
          </cell>
        </row>
        <row r="1786">
          <cell r="A1786" t="str">
            <v>74073/1</v>
          </cell>
          <cell r="B1786" t="str">
            <v>ALCAPAO EM FERRO 60X60CM, INCLUSO FERRAGENS</v>
          </cell>
          <cell r="C1786" t="str">
            <v>UN</v>
          </cell>
          <cell r="D1786">
            <v>140.34</v>
          </cell>
        </row>
        <row r="1787">
          <cell r="A1787" t="str">
            <v>74073/2</v>
          </cell>
          <cell r="B1787" t="str">
            <v>ALCAPAO EM FERRO 70X70CM, INCLUSO FERRAGENS</v>
          </cell>
          <cell r="C1787" t="str">
            <v>UN</v>
          </cell>
          <cell r="D1787">
            <v>156.02000000000001</v>
          </cell>
        </row>
        <row r="1788">
          <cell r="A1788" t="str">
            <v>74136/1</v>
          </cell>
          <cell r="B1788" t="str">
            <v>PORTA DE ACO DE ENROLAR TIPO GRADE, CHAPA 16</v>
          </cell>
          <cell r="C1788" t="str">
            <v>M2</v>
          </cell>
          <cell r="D1788">
            <v>428.73</v>
          </cell>
        </row>
        <row r="1789">
          <cell r="A1789" t="str">
            <v>74136/2</v>
          </cell>
          <cell r="B1789" t="str">
            <v>PORTA DE ACO CHAPA 24, DE ENROLAR, VAZADA TIJOLINHO OU EQUIVALENTE COM RETANGULO OU CIRCULO, ACABAMENTO GALVANIZADO NATURAL</v>
          </cell>
          <cell r="C1789" t="str">
            <v>M2</v>
          </cell>
          <cell r="D1789">
            <v>375.07</v>
          </cell>
        </row>
        <row r="1790">
          <cell r="A1790" t="str">
            <v>74136/3</v>
          </cell>
          <cell r="B1790" t="str">
            <v>PORTA DE ACO CHAPA 24, DE ENROLAR, RAIADA, LARGA COM ACABAMENTO GALVANIZADO NATURAL</v>
          </cell>
          <cell r="C1790" t="str">
            <v>M2</v>
          </cell>
          <cell r="D1790">
            <v>287.38</v>
          </cell>
        </row>
        <row r="1791">
          <cell r="A1791">
            <v>84854</v>
          </cell>
          <cell r="B1791" t="str">
            <v>BATENTE FERRO 1X1/8"</v>
          </cell>
          <cell r="C1791" t="str">
            <v>M</v>
          </cell>
          <cell r="D1791">
            <v>43.4</v>
          </cell>
        </row>
        <row r="1792">
          <cell r="A1792">
            <v>94559</v>
          </cell>
          <cell r="B1792" t="str">
            <v>JANELA DE AÇO BASCULANTE, FIXAÇÃO COM ARGAMASSA, SEM VIDROS, PADRONIZADA. AF_07/2016</v>
          </cell>
          <cell r="C1792" t="str">
            <v>M2</v>
          </cell>
          <cell r="D1792">
            <v>627.04</v>
          </cell>
        </row>
        <row r="1793">
          <cell r="A1793">
            <v>94560</v>
          </cell>
          <cell r="B1793" t="str">
            <v>JANELA DE AÇO DE CORRER, 2 FOLHAS, FIXAÇÃO COM ARGAMASSA, COM VIDROS, PADRONIZADA. AF_07/2016</v>
          </cell>
          <cell r="C1793" t="str">
            <v>M2</v>
          </cell>
          <cell r="D1793">
            <v>542.04999999999995</v>
          </cell>
        </row>
        <row r="1794">
          <cell r="A1794">
            <v>94562</v>
          </cell>
          <cell r="B1794" t="str">
            <v>JANELA DE AÇO DE CORRER, 4 FOLHAS, FIXAÇÃO COM ARGAMASSA, SEM VIDROS, PADRONIZADA. AF_07/2016</v>
          </cell>
          <cell r="C1794" t="str">
            <v>M2</v>
          </cell>
          <cell r="D1794">
            <v>572.80999999999995</v>
          </cell>
        </row>
        <row r="1795">
          <cell r="A1795">
            <v>94563</v>
          </cell>
          <cell r="B1795" t="str">
            <v>JANELA DE AÇO DE CORRER, 6 FOLHAS, FIXAÇÃO COM ARGAMASSA, COM VIDROS, PADRONIZADA. AF_07/2016</v>
          </cell>
          <cell r="C1795" t="str">
            <v>M2</v>
          </cell>
          <cell r="D1795">
            <v>717.27</v>
          </cell>
        </row>
        <row r="1796">
          <cell r="A1796">
            <v>94564</v>
          </cell>
          <cell r="B1796" t="str">
            <v>JANELA DE AÇO BASCULANTE, FIXAÇÃO COM PARAFUSO SOBRE CONTRAMARCO (EXCLUSIVE CONTRAMARCO), SEM VIDROS, PADRONIZADA. AF_07/2016</v>
          </cell>
          <cell r="C1796" t="str">
            <v>M2</v>
          </cell>
          <cell r="D1796">
            <v>552.91999999999996</v>
          </cell>
        </row>
        <row r="1797">
          <cell r="A1797">
            <v>94565</v>
          </cell>
          <cell r="B1797" t="str">
            <v>JANELA DE AÇO DE CORRER, 2 FOLHAS, FIXAÇÃO COM PARAFUSO SOBRE CONTRAMARCO (EXCLUSIVE CONTRAMARCO), COM VIDROS, PADRONIZADA. AF_07/2016</v>
          </cell>
          <cell r="C1797" t="str">
            <v>M2</v>
          </cell>
          <cell r="D1797">
            <v>516.54</v>
          </cell>
        </row>
        <row r="1798">
          <cell r="A1798">
            <v>94567</v>
          </cell>
          <cell r="B1798" t="str">
            <v>JANELA DE AÇO DE CORRER, 4 FOLHAS, FIXAÇÃO COM PARAFUSO SOBRE CONTRAMARCO (EXCLUSIVE CONTRAMARCO), SEM VIDROS, PADRONIZADA. AF_07/2016</v>
          </cell>
          <cell r="C1798" t="str">
            <v>M2</v>
          </cell>
          <cell r="D1798">
            <v>539.85</v>
          </cell>
        </row>
        <row r="1799">
          <cell r="A1799">
            <v>94568</v>
          </cell>
          <cell r="B1799" t="str">
            <v>JANELA DE AÇO DE CORRER, 6 FOLHAS, FIXAÇÃO COM PARAFUSO SOBRE CONTRAMARCO (EXCLUSIVE CONTRAMARCO), COM VIDROS, PADRONIZADA. AF_07/2016</v>
          </cell>
          <cell r="C1799" t="str">
            <v>M2</v>
          </cell>
          <cell r="D1799">
            <v>678.88</v>
          </cell>
        </row>
        <row r="1800">
          <cell r="A1800">
            <v>99837</v>
          </cell>
          <cell r="B1800" t="str">
            <v>GUARDA-CORPO DE AÇO GALVANIZADO DE 1,10M, MONTANTES TUBULARES DE 1.1/4" ESPAÇADOS DE 1,20M, TRAVESSA SUPERIOR DE 1.1/2", GRADIL FORMADO POR TUBOS HORIZONTAIS DE 1" E VERTICAIS DE 3/4", FIXADO COM CHUMBADOR MECÂNICO. AF_04/2019_P</v>
          </cell>
          <cell r="C1800" t="str">
            <v>M</v>
          </cell>
          <cell r="D1800">
            <v>525.75</v>
          </cell>
        </row>
        <row r="1801">
          <cell r="A1801">
            <v>99839</v>
          </cell>
          <cell r="B1801" t="str">
            <v>GUARDA-CORPO DE AÇO GALVANIZADO DE 1,10M DE ALTURA, MONTANTES TUBULARES DE 1.1/2 ESPAÇADOS DE 1,20M, TRAVESSA SUPERIOR DE 2, GRADIL FORMADO POR BARRAS CHATAS EM FERRO DE 32X4,8MM, FIXADO COM CHUMBADOR MECÂNICO. AF_04/2019_P</v>
          </cell>
          <cell r="C1801" t="str">
            <v>M</v>
          </cell>
          <cell r="D1801">
            <v>425.04</v>
          </cell>
        </row>
        <row r="1802">
          <cell r="A1802">
            <v>99841</v>
          </cell>
          <cell r="B1802" t="str">
            <v>GUARDA-CORPO PANORÂMICO COM PERFIS DE ALUMÍNIO E VIDRO LAMINADO 8 MM, FIXADO COM CHUMBADOR MECÂNICO. AF_04/2019_P</v>
          </cell>
          <cell r="C1802" t="str">
            <v>M</v>
          </cell>
          <cell r="D1802">
            <v>674.25</v>
          </cell>
        </row>
        <row r="1803">
          <cell r="A1803">
            <v>99855</v>
          </cell>
          <cell r="B1803" t="str">
            <v>CORRIMÃO SIMPLES, DIÂMETRO EXTERNO = 1 1/2", EM AÇO GALVANIZADO. AF_04/2019_P</v>
          </cell>
          <cell r="C1803" t="str">
            <v>M</v>
          </cell>
          <cell r="D1803">
            <v>96.82</v>
          </cell>
        </row>
        <row r="1804">
          <cell r="A1804">
            <v>99857</v>
          </cell>
          <cell r="B1804" t="str">
            <v>CORRIMÃO SIMPLES, DIÂMETRO EXTERNO = 1 1/2", EM ALUMÍNIO. AF_04/2019_P</v>
          </cell>
          <cell r="C1804" t="str">
            <v>M</v>
          </cell>
          <cell r="D1804">
            <v>81.02</v>
          </cell>
        </row>
        <row r="1805">
          <cell r="A1805">
            <v>99861</v>
          </cell>
          <cell r="B1805" t="str">
            <v>GRADIL EM FERRO FIXADO EM VÃOS DE JANELAS, FORMADO POR BARRAS CHATAS DE 25X4,8 MM. AF_04/2019</v>
          </cell>
          <cell r="C1805" t="str">
            <v>M2</v>
          </cell>
          <cell r="D1805">
            <v>515.62</v>
          </cell>
        </row>
        <row r="1806">
          <cell r="A1806">
            <v>99862</v>
          </cell>
          <cell r="B1806" t="str">
            <v>GRADIL EM ALUMÍNIO FIXADO EM VÃOS DE JANELAS, FORMADO POR TUBOS DE 3/4". AF_04/2019</v>
          </cell>
          <cell r="C1806" t="str">
            <v>M2</v>
          </cell>
          <cell r="D1806">
            <v>519.72</v>
          </cell>
        </row>
        <row r="1807">
          <cell r="A1807">
            <v>73665</v>
          </cell>
          <cell r="B1807" t="str">
            <v>ESCADA TIPO MARINHEIRO EM ACO CA-50 9,52MM INCLUSO PINTURA COM FUNDO ANTICORROSIVO TIPO ZARCAO</v>
          </cell>
          <cell r="C1807" t="str">
            <v>M</v>
          </cell>
          <cell r="D1807">
            <v>80.069999999999993</v>
          </cell>
        </row>
        <row r="1808">
          <cell r="A1808" t="str">
            <v>74194/1</v>
          </cell>
          <cell r="B1808" t="str">
            <v>ESCADA TIPO MARINHEIRO EM TUBO ACO GALVANIZADO 1 1/2" 5 DEGRAUS</v>
          </cell>
          <cell r="C1808" t="str">
            <v>M</v>
          </cell>
          <cell r="D1808">
            <v>340.45</v>
          </cell>
        </row>
        <row r="1809">
          <cell r="A1809">
            <v>68050</v>
          </cell>
          <cell r="B1809" t="str">
            <v>PORTA DE CORRER EM ALUMINIO, COM DUAS FOLHAS PARA VIDRO, INCLUSO VIDRO LISO INCOLOR, FECHADURA E PUXADOR, SEM GUARNICAO/ALIZAR/VISTA</v>
          </cell>
          <cell r="C1809" t="str">
            <v>M2</v>
          </cell>
          <cell r="D1809">
            <v>485.09</v>
          </cell>
        </row>
        <row r="1810">
          <cell r="A1810">
            <v>90838</v>
          </cell>
          <cell r="B1810" t="str">
            <v>PORTA CORTA-FOGO 90X210X4CM - FORNECIMENTO E INSTALAÇÃO. AF_08/2015</v>
          </cell>
          <cell r="C1810" t="str">
            <v>UN</v>
          </cell>
          <cell r="D1810">
            <v>1064.8399999999999</v>
          </cell>
        </row>
        <row r="1811">
          <cell r="A1811">
            <v>91338</v>
          </cell>
          <cell r="B1811" t="str">
            <v>PORTA DE ALUMÍNIO DE ABRIR COM LAMBRI, COM GUARNIÇÃO, FIXAÇÃO COM PARAFUSOS - FORNECIMENTO E INSTALAÇÃO. AF_08/2015</v>
          </cell>
          <cell r="C1811" t="str">
            <v>M2</v>
          </cell>
          <cell r="D1811">
            <v>747.47</v>
          </cell>
        </row>
        <row r="1812">
          <cell r="A1812">
            <v>91341</v>
          </cell>
          <cell r="B1812" t="str">
            <v>PORTA EM ALUMÍNIO DE ABRIR TIPO VENEZIANA COM GUARNIÇÃO, FIXAÇÃO COM PARAFUSOS - FORNECIMENTO E INSTALAÇÃO. AF_08/2015</v>
          </cell>
          <cell r="C1812" t="str">
            <v>M2</v>
          </cell>
          <cell r="D1812">
            <v>546.16</v>
          </cell>
        </row>
        <row r="1813">
          <cell r="A1813">
            <v>94805</v>
          </cell>
          <cell r="B1813" t="str">
            <v>PORTA DE ALUMÍNIO DE ABRIR PARA VIDRO SEM GUARNIÇÃO, 87X210CM, FIXAÇÃO COM PARAFUSOS, INCLUSIVE VIDROS - FORNECIMENTO E INSTALAÇÃO. AF_08/2015</v>
          </cell>
          <cell r="C1813" t="str">
            <v>UN</v>
          </cell>
          <cell r="D1813">
            <v>894.03</v>
          </cell>
        </row>
        <row r="1814">
          <cell r="A1814">
            <v>94806</v>
          </cell>
          <cell r="B1814" t="str">
            <v>PORTA EM AÇO DE ABRIR PARA VIDRO SEM GUARNIÇÃO, 87X210CM, FIXAÇÃO COM PARAFUSOS, EXCLUSIVE VIDROS - FORNECIMENTO E INSTALAÇÃO. AF_08/2015</v>
          </cell>
          <cell r="C1814" t="str">
            <v>UN</v>
          </cell>
          <cell r="D1814">
            <v>504.98</v>
          </cell>
        </row>
        <row r="1815">
          <cell r="A1815">
            <v>94807</v>
          </cell>
          <cell r="B1815" t="str">
            <v>PORTA EM AÇO DE ABRIR TIPO VENEZIANA SEM GUARNIÇÃO, 87X210CM, FIXAÇÃO COM PARAFUSOS - FORNECIMENTO E INSTALAÇÃO. AF_08/2015</v>
          </cell>
          <cell r="C1815" t="str">
            <v>UN</v>
          </cell>
          <cell r="D1815">
            <v>604.16</v>
          </cell>
        </row>
        <row r="1816">
          <cell r="A1816" t="str">
            <v>73736/1</v>
          </cell>
          <cell r="B1816" t="str">
            <v>DOBRADICA TIPO VAI E VEM EM LATAO POLIDO 3"</v>
          </cell>
          <cell r="C1816" t="str">
            <v>UN</v>
          </cell>
          <cell r="D1816">
            <v>134.26</v>
          </cell>
        </row>
        <row r="1817">
          <cell r="A1817">
            <v>84885</v>
          </cell>
          <cell r="B1817" t="str">
            <v>JOGO DE FERRAGENS CROMADAS PARA PORTA DE VIDRO TEMPERADO, UMA FOLHA COMPOSTO DE DOBRADICAS SUPERIOR E INFERIOR, TRINCO, FECHADURA, CONTRA FECHADURA COM CAPUCHINHO SEM MOLA E PUXADOR</v>
          </cell>
          <cell r="C1817" t="str">
            <v>UN</v>
          </cell>
          <cell r="D1817">
            <v>795.69</v>
          </cell>
        </row>
        <row r="1818">
          <cell r="A1818">
            <v>84886</v>
          </cell>
          <cell r="B1818" t="str">
            <v>MOLA HIDRAULICA DE PISO PARA PORTA DE VIDRO TEMPERADO</v>
          </cell>
          <cell r="C1818" t="str">
            <v>UN</v>
          </cell>
          <cell r="D1818">
            <v>1329.84</v>
          </cell>
        </row>
        <row r="1819">
          <cell r="A1819">
            <v>84889</v>
          </cell>
          <cell r="B1819" t="str">
            <v>PUXADOR CENTRAL PARA ESQUADRIA DE ALUMINIO</v>
          </cell>
          <cell r="C1819" t="str">
            <v>UN</v>
          </cell>
          <cell r="D1819">
            <v>21.96</v>
          </cell>
        </row>
        <row r="1820">
          <cell r="A1820">
            <v>84891</v>
          </cell>
          <cell r="B1820" t="str">
            <v>CREMONA EM LATAO CROMADO OU POLIDO, COMPLETA, COM VARA H=1,50M</v>
          </cell>
          <cell r="C1820" t="str">
            <v>UN</v>
          </cell>
          <cell r="D1820">
            <v>243.28</v>
          </cell>
        </row>
        <row r="1821">
          <cell r="A1821" t="str">
            <v>74046/2</v>
          </cell>
          <cell r="B1821" t="str">
            <v>TARJETA TIPO LIVRE/OCUPADO PARA PORTA DE BANHEIRO</v>
          </cell>
          <cell r="C1821" t="str">
            <v>UN</v>
          </cell>
          <cell r="D1821">
            <v>40.26</v>
          </cell>
        </row>
        <row r="1822">
          <cell r="A1822" t="str">
            <v>74047/2</v>
          </cell>
          <cell r="B1822" t="str">
            <v>DOBRADICA EM ACO/FERRO, 3" X 21/2", E=1,9 A 2 MM, SEM ANEL, CROMADO OU ZINCADO, TAMPA BOLA, COM PARAFUSOS</v>
          </cell>
          <cell r="C1822" t="str">
            <v>UN</v>
          </cell>
          <cell r="D1822">
            <v>37.71</v>
          </cell>
        </row>
        <row r="1823">
          <cell r="A1823" t="str">
            <v>74084/1</v>
          </cell>
          <cell r="B1823" t="str">
            <v>PORTA CADEADO ZINCADO OXIDADO PRETO COM CADEADO DE ACO INOX, LARGURA DE *50* MM</v>
          </cell>
          <cell r="C1823" t="str">
            <v>UN</v>
          </cell>
          <cell r="D1823">
            <v>164.95</v>
          </cell>
        </row>
        <row r="1824">
          <cell r="A1824">
            <v>84950</v>
          </cell>
          <cell r="B1824" t="str">
            <v>FECHO EMBUTIR TIPO UNHA 40CM C/COLOCACAO</v>
          </cell>
          <cell r="C1824" t="str">
            <v>UN</v>
          </cell>
          <cell r="D1824">
            <v>57.51</v>
          </cell>
        </row>
        <row r="1825">
          <cell r="A1825">
            <v>84952</v>
          </cell>
          <cell r="B1825" t="str">
            <v>FECHO EMBUTIR TIPO UNHA 22CM C/COLOCACAO</v>
          </cell>
          <cell r="C1825" t="str">
            <v>UN</v>
          </cell>
          <cell r="D1825">
            <v>44.47</v>
          </cell>
        </row>
        <row r="1826">
          <cell r="A1826">
            <v>72116</v>
          </cell>
          <cell r="B1826" t="str">
            <v>VIDRO LISO COMUM TRANSPARENTE, ESPESSURA 3MM</v>
          </cell>
          <cell r="C1826" t="str">
            <v>M2</v>
          </cell>
          <cell r="D1826">
            <v>86.73</v>
          </cell>
        </row>
        <row r="1827">
          <cell r="A1827">
            <v>72117</v>
          </cell>
          <cell r="B1827" t="str">
            <v>VIDRO LISO COMUM TRANSPARENTE, ESPESSURA 4MM</v>
          </cell>
          <cell r="C1827" t="str">
            <v>M2</v>
          </cell>
          <cell r="D1827">
            <v>109.61</v>
          </cell>
        </row>
        <row r="1828">
          <cell r="A1828">
            <v>72118</v>
          </cell>
          <cell r="B1828" t="str">
            <v>VIDRO TEMPERADO INCOLOR, ESPESSURA 6MM, FORNECIMENTO E INSTALACAO, INCLUSIVE MASSA PARA VEDACAO</v>
          </cell>
          <cell r="C1828" t="str">
            <v>M2</v>
          </cell>
          <cell r="D1828">
            <v>223</v>
          </cell>
        </row>
        <row r="1829">
          <cell r="A1829">
            <v>72119</v>
          </cell>
          <cell r="B1829" t="str">
            <v>VIDRO TEMPERADO INCOLOR, ESPESSURA 8MM, FORNECIMENTO E INSTALACAO, INCLUSIVE MASSA PARA VEDACAO</v>
          </cell>
          <cell r="C1829" t="str">
            <v>M2</v>
          </cell>
          <cell r="D1829">
            <v>281.48</v>
          </cell>
        </row>
        <row r="1830">
          <cell r="A1830">
            <v>72120</v>
          </cell>
          <cell r="B1830" t="str">
            <v>VIDRO TEMPERADO INCOLOR, ESPESSURA 10MM, FORNECIMENTO E INSTALACAO, INCLUSIVE MASSA PARA VEDACAO</v>
          </cell>
          <cell r="C1830" t="str">
            <v>M2</v>
          </cell>
          <cell r="D1830">
            <v>356.02</v>
          </cell>
        </row>
        <row r="1831">
          <cell r="A1831">
            <v>72122</v>
          </cell>
          <cell r="B1831" t="str">
            <v>VIDRO FANTASIA TIPO CANELADO, ESPESSURA 4MM</v>
          </cell>
          <cell r="C1831" t="str">
            <v>M2</v>
          </cell>
          <cell r="D1831">
            <v>95.78</v>
          </cell>
        </row>
        <row r="1832">
          <cell r="A1832">
            <v>72123</v>
          </cell>
          <cell r="B1832" t="str">
            <v>VIDRO ARAMADO, ESPESSURA 7MM</v>
          </cell>
          <cell r="C1832" t="str">
            <v>M2</v>
          </cell>
          <cell r="D1832">
            <v>235.78</v>
          </cell>
        </row>
        <row r="1833">
          <cell r="A1833" t="str">
            <v>73838/1</v>
          </cell>
          <cell r="B1833" t="str">
            <v>PORTA DE VIDRO TEMPERADO, 0,9X2,10M, ESPESSURA 10MM, INCLUSIVE ACESSORIOS</v>
          </cell>
          <cell r="C1833" t="str">
            <v>UN</v>
          </cell>
          <cell r="D1833">
            <v>2375.7800000000002</v>
          </cell>
        </row>
        <row r="1834">
          <cell r="A1834" t="str">
            <v>74125/1</v>
          </cell>
          <cell r="B1834" t="str">
            <v>ESPELHO CRISTAL ESPESSURA 4MM, COM MOLDURA DE MADEIRA</v>
          </cell>
          <cell r="C1834" t="str">
            <v>M2</v>
          </cell>
          <cell r="D1834">
            <v>347.79</v>
          </cell>
        </row>
        <row r="1835">
          <cell r="A1835" t="str">
            <v>74125/2</v>
          </cell>
          <cell r="B1835" t="str">
            <v>ESPELHO CRISTAL ESPESSURA 4MM, COM MOLDURA EM ALUMINIO E COMPENSADO 6MM PLASTIFICADO COLADO</v>
          </cell>
          <cell r="C1835" t="str">
            <v>M2</v>
          </cell>
          <cell r="D1835">
            <v>374.27</v>
          </cell>
        </row>
        <row r="1836">
          <cell r="A1836">
            <v>84957</v>
          </cell>
          <cell r="B1836" t="str">
            <v>VIDRO LISO COMUM TRANSPARENTE, ESPESSURA 5MM</v>
          </cell>
          <cell r="C1836" t="str">
            <v>M2</v>
          </cell>
          <cell r="D1836">
            <v>134.28</v>
          </cell>
        </row>
        <row r="1837">
          <cell r="A1837">
            <v>84959</v>
          </cell>
          <cell r="B1837" t="str">
            <v>VIDRO LISO COMUM TRANSPARENTE, ESPESSURA 6MM</v>
          </cell>
          <cell r="C1837" t="str">
            <v>M2</v>
          </cell>
          <cell r="D1837">
            <v>154.28</v>
          </cell>
        </row>
        <row r="1838">
          <cell r="A1838">
            <v>85001</v>
          </cell>
          <cell r="B1838" t="str">
            <v>VIDRO LISO FUME, ESPESSURA 4MM</v>
          </cell>
          <cell r="C1838" t="str">
            <v>M2</v>
          </cell>
          <cell r="D1838">
            <v>147.61000000000001</v>
          </cell>
        </row>
        <row r="1839">
          <cell r="A1839">
            <v>85002</v>
          </cell>
          <cell r="B1839" t="str">
            <v>VIDRO LISO FUME, ESPESSURA 6MM</v>
          </cell>
          <cell r="C1839" t="str">
            <v>M2</v>
          </cell>
          <cell r="D1839">
            <v>200.95</v>
          </cell>
        </row>
        <row r="1840">
          <cell r="A1840">
            <v>85004</v>
          </cell>
          <cell r="B1840" t="str">
            <v>VIDRO FANTASIA MARTELADO 4MM</v>
          </cell>
          <cell r="C1840" t="str">
            <v>M2</v>
          </cell>
          <cell r="D1840">
            <v>107.61</v>
          </cell>
        </row>
        <row r="1841">
          <cell r="A1841">
            <v>85005</v>
          </cell>
          <cell r="B1841" t="str">
            <v>ESPELHO CRISTAL, ESPESSURA 4MM, COM PARAFUSOS DE FIXACAO, SEM MOLDURA</v>
          </cell>
          <cell r="C1841" t="str">
            <v>M2</v>
          </cell>
          <cell r="D1841">
            <v>305.47000000000003</v>
          </cell>
        </row>
        <row r="1842">
          <cell r="A1842">
            <v>68054</v>
          </cell>
          <cell r="B1842" t="str">
            <v>PORTAO DE FERRO EM CHAPA GALVANIZADA PLANA 14 GSG</v>
          </cell>
          <cell r="C1842" t="str">
            <v>M2</v>
          </cell>
          <cell r="D1842">
            <v>253.13</v>
          </cell>
        </row>
        <row r="1843">
          <cell r="A1843" t="str">
            <v>74100/1</v>
          </cell>
          <cell r="B1843" t="str">
            <v>PORTAO DE FERRO COM VARA 1/2", COM REQUADRO</v>
          </cell>
          <cell r="C1843" t="str">
            <v>M2</v>
          </cell>
          <cell r="D1843">
            <v>475.25</v>
          </cell>
        </row>
        <row r="1844">
          <cell r="A1844" t="str">
            <v>74238/2</v>
          </cell>
          <cell r="B1844" t="str">
            <v>PORTAO EM TELA ARAME GALVANIZADO N.12 MALHA 2" E MOLDURA EM TUBOS DE ACO COM DUAS FOLHAS DE ABRIR, INCLUSO FERRAGENS</v>
          </cell>
          <cell r="C1844" t="str">
            <v>M2</v>
          </cell>
          <cell r="D1844">
            <v>946.41</v>
          </cell>
        </row>
        <row r="1845">
          <cell r="A1845">
            <v>85188</v>
          </cell>
          <cell r="B1845" t="str">
            <v>PORTAO EM TUBO DE ACO GALVANIZADO DIN 2440/NBR 5580, PAINEL UNICO, DIMENSOES 1,0X1,6M, INCLUSIVE CADEADO</v>
          </cell>
          <cell r="C1845" t="str">
            <v>UN</v>
          </cell>
          <cell r="D1845">
            <v>841.48</v>
          </cell>
        </row>
        <row r="1846">
          <cell r="A1846">
            <v>85189</v>
          </cell>
          <cell r="B1846" t="str">
            <v>PORTAO EM TUBO DE ACO GALVANIZADO DIN 2440/NBR 5580, PAINEL UNICO, DIMENSOES 4,0X1,2M, INCLUSIVE CADEADO</v>
          </cell>
          <cell r="C1846" t="str">
            <v>UN</v>
          </cell>
          <cell r="D1846">
            <v>1750.49</v>
          </cell>
        </row>
        <row r="1847">
          <cell r="A1847">
            <v>85010</v>
          </cell>
          <cell r="B1847" t="str">
            <v>CAIXILHO FIXO, DE ALUMINIO, PARA VIDRO</v>
          </cell>
          <cell r="C1847" t="str">
            <v>M2</v>
          </cell>
          <cell r="D1847">
            <v>281.22000000000003</v>
          </cell>
        </row>
        <row r="1848">
          <cell r="A1848">
            <v>94569</v>
          </cell>
          <cell r="B1848" t="str">
            <v>JANELA DE ALUMÍNIO MAXIM-AR, FIXAÇÃO COM PARAFUSO SOBRE CONTRAMARCO (EXCLUSIVE CONTRAMARCO), COM VIDROS, PADRONIZADA. AF_07/2016</v>
          </cell>
          <cell r="C1848" t="str">
            <v>M2</v>
          </cell>
          <cell r="D1848">
            <v>383.84</v>
          </cell>
        </row>
        <row r="1849">
          <cell r="A1849">
            <v>94570</v>
          </cell>
          <cell r="B1849" t="str">
            <v>JANELA DE ALUMÍNIO DE CORRER, 2 FOLHAS, FIXAÇÃO COM PARAFUSO SOBRE CONTRAMARCO (EXCLUSIVE CONTRAMARCO), COM VIDROS PADRONIZADA. AF_07/2016</v>
          </cell>
          <cell r="C1849" t="str">
            <v>M2</v>
          </cell>
          <cell r="D1849">
            <v>231.44</v>
          </cell>
        </row>
        <row r="1850">
          <cell r="A1850">
            <v>94572</v>
          </cell>
          <cell r="B1850" t="str">
            <v>JANELA DE ALUMÍNIO DE CORRER, 3 FOLHAS, FIXAÇÃO COM PARAFUSO SOBRE CONTRAMARCO (EXCLUSIVE CONTRAMARCO), COM VIDROS, PADRONIZADA. AF_07/2016</v>
          </cell>
          <cell r="C1850" t="str">
            <v>M2</v>
          </cell>
          <cell r="D1850">
            <v>345.96</v>
          </cell>
        </row>
        <row r="1851">
          <cell r="A1851">
            <v>94573</v>
          </cell>
          <cell r="B1851" t="str">
            <v>JANELA DE ALUMÍNIO DE CORRER, 4 FOLHAS, FIXAÇÃO COM PARAFUSO SOBRE CONTRAMARCO (EXCLUSIVE CONTRAMARCO), COM VIDROS, PADRONIZADA. AF_07/2016</v>
          </cell>
          <cell r="C1851" t="str">
            <v>M2</v>
          </cell>
          <cell r="D1851">
            <v>273.61</v>
          </cell>
        </row>
        <row r="1852">
          <cell r="A1852">
            <v>94574</v>
          </cell>
          <cell r="B1852" t="str">
            <v>JANELA DE ALUMÍNIO DE CORRER, 6 FOLHAS, FIXAÇÃO COM PARAFUSO SOBRE CONTRAMARCO (EXCLUSIVE CONTRAMARCO), COM VIDROS, PADRONIZADA. AF_07/2016</v>
          </cell>
          <cell r="C1852" t="str">
            <v>M2</v>
          </cell>
          <cell r="D1852">
            <v>396.76</v>
          </cell>
        </row>
        <row r="1853">
          <cell r="A1853">
            <v>94575</v>
          </cell>
          <cell r="B1853" t="str">
            <v>JANELA DE ALUMÍNIO MAXIM-AR, FIXAÇÃO COM PARAFUSO, VEDAÇÃO COM ESPUMA EXPANSIVA PU, COM VIDROS, PADRONIZADA. AF_07/2016</v>
          </cell>
          <cell r="C1853" t="str">
            <v>M2</v>
          </cell>
          <cell r="D1853">
            <v>437.89</v>
          </cell>
        </row>
        <row r="1854">
          <cell r="A1854">
            <v>94576</v>
          </cell>
          <cell r="B1854" t="str">
            <v>JANELA DE ALUMÍNIO DE CORRER, 2 FOLHAS, FIXAÇÃO COM PARAFUSO, VEDAÇÃO COM ESPUMA EXPANSIVA PU, COM VIDROS, PADRONIZADA. AF_07/2016</v>
          </cell>
          <cell r="C1854" t="str">
            <v>M2</v>
          </cell>
          <cell r="D1854">
            <v>246.19</v>
          </cell>
        </row>
        <row r="1855">
          <cell r="A1855">
            <v>94578</v>
          </cell>
          <cell r="B1855" t="str">
            <v>JANELA DE ALUMÍNIO DE CORRER, 3 FOLHAS, FIXAÇÃO COM PARAFUSO, VEDAÇÃO COM ESPUMA EXPANSIVA PU, COM VIDROS, PADRONIZADA. AF_07/2016</v>
          </cell>
          <cell r="C1855" t="str">
            <v>M2</v>
          </cell>
          <cell r="D1855">
            <v>360.97</v>
          </cell>
        </row>
        <row r="1856">
          <cell r="A1856">
            <v>94579</v>
          </cell>
          <cell r="B1856" t="str">
            <v>JANELA DE ALUMÍNIO DE CORRER, 4 FOLHAS, FIXAÇÃO COM PARAFUSO, VEDAÇÃO COM ESPUMA EXPANSIVA PU, COM VIDROS, PADRONIZADA. AF_07/2016</v>
          </cell>
          <cell r="C1856" t="str">
            <v>M2</v>
          </cell>
          <cell r="D1856">
            <v>289.8</v>
          </cell>
        </row>
        <row r="1857">
          <cell r="A1857">
            <v>94580</v>
          </cell>
          <cell r="B1857" t="str">
            <v>JANELA DE ALUMÍNIO DE CORRER, 6 FOLHAS, FIXAÇÃO COM PARAFUSO, VEDAÇÃO COM ESPUMA EXPANSIVA PU, COM VIDROS, PADRONIZADA. AF_07/2016</v>
          </cell>
          <cell r="C1857" t="str">
            <v>M2</v>
          </cell>
          <cell r="D1857">
            <v>412.39</v>
          </cell>
        </row>
        <row r="1858">
          <cell r="A1858">
            <v>94581</v>
          </cell>
          <cell r="B1858" t="str">
            <v>JANELA DE ALUMÍNIO MAXIM-AR, FIXAÇÃO COM ARGAMASSA, COM VIDROS, PADRONIZADA. AF_07/2016</v>
          </cell>
          <cell r="C1858" t="str">
            <v>M2</v>
          </cell>
          <cell r="D1858">
            <v>439.72</v>
          </cell>
        </row>
        <row r="1859">
          <cell r="A1859">
            <v>94582</v>
          </cell>
          <cell r="B1859" t="str">
            <v>JANELA DE ALUMÍNIO DE CORRER, 2 FOLHAS, FIXAÇÃO COM ARGAMASSA, COM VIDROS, PADRONIZADA. AF_07/2016</v>
          </cell>
          <cell r="C1859" t="str">
            <v>M2</v>
          </cell>
          <cell r="D1859">
            <v>248.4</v>
          </cell>
        </row>
        <row r="1860">
          <cell r="A1860">
            <v>94584</v>
          </cell>
          <cell r="B1860" t="str">
            <v>JANELA DE ALUMÍNIO DE CORRER, 3 FOLHAS, FIXAÇÃO COM ARGAMASSA, COM VIDROS, PADRONIZADA. AF_07/2016</v>
          </cell>
          <cell r="C1860" t="str">
            <v>M2</v>
          </cell>
          <cell r="D1860">
            <v>371.71</v>
          </cell>
        </row>
        <row r="1861">
          <cell r="A1861">
            <v>94585</v>
          </cell>
          <cell r="B1861" t="str">
            <v>JANELA DE ALUMÍNIO DE CORRER, 4 FOLHAS, FIXAÇÃO COM ARGAMASSA, COM VIDROS, PADRONIZADA. AF_07/2016</v>
          </cell>
          <cell r="C1861" t="str">
            <v>M2</v>
          </cell>
          <cell r="D1861">
            <v>290.89</v>
          </cell>
        </row>
        <row r="1862">
          <cell r="A1862">
            <v>94586</v>
          </cell>
          <cell r="B1862" t="str">
            <v>JANELA DE ALUMÍNIO 6 FOLHAS, FIXAÇÃO COM ARGAMASSA, COM VIDROS, PADRONIZADA. AF_07/2016</v>
          </cell>
          <cell r="C1862" t="str">
            <v>M2</v>
          </cell>
          <cell r="D1862">
            <v>424.43</v>
          </cell>
        </row>
        <row r="1863">
          <cell r="A1863" t="str">
            <v>73908/1</v>
          </cell>
          <cell r="B1863" t="str">
            <v>CANTONEIRA DE ALUMINIO 2"X2", PARA PROTECAO DE QUINA DE PAREDE</v>
          </cell>
          <cell r="C1863" t="str">
            <v>M</v>
          </cell>
          <cell r="D1863">
            <v>47.16</v>
          </cell>
        </row>
        <row r="1864">
          <cell r="A1864" t="str">
            <v>73908/2</v>
          </cell>
          <cell r="B1864" t="str">
            <v>CANTONEIRA DE ALUMINIO 1"X1, PARA PROTECAO DE QUINA DE PAREDE</v>
          </cell>
          <cell r="C1864" t="str">
            <v>M</v>
          </cell>
          <cell r="D1864">
            <v>38.520000000000003</v>
          </cell>
        </row>
        <row r="1865">
          <cell r="A1865">
            <v>85015</v>
          </cell>
          <cell r="B1865" t="str">
            <v>CANTONEIRA DE MADEIRA 3,0X3,0X1,0CM</v>
          </cell>
          <cell r="C1865" t="str">
            <v>M</v>
          </cell>
          <cell r="D1865">
            <v>28.99</v>
          </cell>
        </row>
        <row r="1866">
          <cell r="A1866">
            <v>85016</v>
          </cell>
          <cell r="B1866" t="str">
            <v>CANTONEIRA DE MADEIRA COM LAMINADO MELAMINICO FOSCO 3,0X3,0X1,0CM</v>
          </cell>
          <cell r="C1866" t="str">
            <v>M</v>
          </cell>
          <cell r="D1866">
            <v>35.17</v>
          </cell>
        </row>
        <row r="1867">
          <cell r="A1867">
            <v>97751</v>
          </cell>
          <cell r="B1867" t="str">
            <v>TUBULÃO A CÉU ABERTO, DIÂMETRO DO FUSTE DE 70 CM, PROFUNDIDADE MENOR OU IGUAL A 5 M, ESCAVAÇÃO MANUAL, SEM ALARGAMENTO DE BASE, CONCRETO FEITO EM OBRA E LANÇADO COM JERICA. AF_01/2018</v>
          </cell>
          <cell r="C1867" t="str">
            <v>M3</v>
          </cell>
          <cell r="D1867">
            <v>661.5</v>
          </cell>
        </row>
        <row r="1868">
          <cell r="A1868">
            <v>97752</v>
          </cell>
          <cell r="B1868" t="str">
            <v>TUBULÃO A CÉU ABERTO, DIÂMETRO DO FUSTE DE 80 CM, PROFUNDIDADE MENOR OU IGUAL A 5 M, ESCAVAÇÃO MANUAL, SEM ALARGAMENTO DE BASE, CONCRETO FEITO EM OBRA E LANÇADO COM JERICA. AF_01/2018</v>
          </cell>
          <cell r="C1868" t="str">
            <v>M3</v>
          </cell>
          <cell r="D1868">
            <v>623.05999999999995</v>
          </cell>
        </row>
        <row r="1869">
          <cell r="A1869">
            <v>97753</v>
          </cell>
          <cell r="B1869" t="str">
            <v>TUBULÃO A CÉU ABERTO, DIÂMETRO DO FUSTE DE 100 CM, PROFUNDIDADE MENOR OU IGUAL A 5 M, ESCAVAÇÃO MANUAL, SEM ALARGAMENTO DE BASE, CONCRETO FEITO EM OBRA E LANÇADO COM JERICA. AF_01/2018</v>
          </cell>
          <cell r="C1869" t="str">
            <v>M3</v>
          </cell>
          <cell r="D1869">
            <v>569.66999999999996</v>
          </cell>
        </row>
        <row r="1870">
          <cell r="A1870">
            <v>97754</v>
          </cell>
          <cell r="B1870" t="str">
            <v>TUBULÃO A CÉU ABERTO, DIÂMETRO DO FUSTE DE 120 CM, PROFUNDIDADE MENOR OU IGUAL A 5 M, ESCAVAÇÃO MANUAL, SEM ALARGAMENTO DE BASE, CONCRETO FEITO EM OBRA E LANÇADO COM JERICA. AF_01/2018</v>
          </cell>
          <cell r="C1870" t="str">
            <v>M3</v>
          </cell>
          <cell r="D1870">
            <v>534.67999999999995</v>
          </cell>
        </row>
        <row r="1871">
          <cell r="A1871">
            <v>97755</v>
          </cell>
          <cell r="B1871" t="str">
            <v>TUBULÃO A CÉU ABERTO, DIÂMETRO DO FUSTE DE 70 CM, PROFUNDIDADE MAIOR QUE 5 M E MENOR OU IGUAL A 10 M, ESCAVAÇÃO MANUAL, SEM ALARGAMENTO DE BASE, CONCRETO FEITO EM OBRA E LANÇADO COM JERICA. AF_01/2018</v>
          </cell>
          <cell r="C1871" t="str">
            <v>M3</v>
          </cell>
          <cell r="D1871">
            <v>642.91</v>
          </cell>
        </row>
        <row r="1872">
          <cell r="A1872">
            <v>97756</v>
          </cell>
          <cell r="B1872" t="str">
            <v>TUBULÃO A CÉU ABERTO, DIÂMETRO DO FUSTE DE 80 CM, PROFUNDIDADE MAIOR QUE 5 M E MENOR OU IGUAL A 10 M, ESCAVAÇÃO MANUAL, SEM ALARGAMENTO DE BASE, CONCRETO FEITO EM OBRA E LANÇADO COM JERICA. AF_01/2018</v>
          </cell>
          <cell r="C1872" t="str">
            <v>M3</v>
          </cell>
          <cell r="D1872">
            <v>607.17999999999995</v>
          </cell>
        </row>
        <row r="1873">
          <cell r="A1873">
            <v>97757</v>
          </cell>
          <cell r="B1873" t="str">
            <v>TUBULÃO A CÉU ABERTO, DIÂMETRO DO FUSTE DE 100 CM, PROFUNDIDADE MAIOR QUE 5 M E MENOR OU IGUAL A 10 M, ESCAVAÇÃO MANUAL, SEM ALARGAMENTO DE BASE, CONCRETO FEITO EM OBRA E LANÇADO COM JERICA. AF_01/2018</v>
          </cell>
          <cell r="C1873" t="str">
            <v>M3</v>
          </cell>
          <cell r="D1873">
            <v>551.17999999999995</v>
          </cell>
        </row>
        <row r="1874">
          <cell r="A1874">
            <v>97758</v>
          </cell>
          <cell r="B1874" t="str">
            <v>TUBULÃO A CÉU ABERTO, DIÂMETRO DO FUSTE DE 120 CM, PROFUNDIDADE MAIOR QUE 5 M E MENOR OU IGUAL A 10 M, ESCAVAÇÃO MANUAL, SEM ALARGAMENTO DE BASE, CONCRETO FEITO EM OBRA E LANÇADO COM JERICA. AF_01/2018</v>
          </cell>
          <cell r="C1874" t="str">
            <v>M3</v>
          </cell>
          <cell r="D1874">
            <v>510.86</v>
          </cell>
        </row>
        <row r="1875">
          <cell r="A1875">
            <v>97759</v>
          </cell>
          <cell r="B1875" t="str">
            <v>TUBULÃO A CÉU ABERTO, DIÂMETRO DO FUSTE DE 70 CM, PROFUNDIDADE MAIOR QUE 10 M, ESCAVAÇÃO MANUAL, SEM ALARGAMENTO DE BASE, CONCRETO FEITO EM OBRA E LANÇADO COM JERICA. AF_01/2018</v>
          </cell>
          <cell r="C1875" t="str">
            <v>M3</v>
          </cell>
          <cell r="D1875">
            <v>643.28</v>
          </cell>
        </row>
        <row r="1876">
          <cell r="A1876">
            <v>97760</v>
          </cell>
          <cell r="B1876" t="str">
            <v>TUBULÃO A CÉU ABERTO, DIÂMETRO DO FUSTE DE 80 CM, PROFUNDIDADE MAIOR QUE 10 M, ESCAVAÇÃO MANUAL, SEM ALARGAMENTO DE BASE, CONCRETO FEITO EM OBRA E LANÇADO COM JERICA. AF_01/2018</v>
          </cell>
          <cell r="C1876" t="str">
            <v>M3</v>
          </cell>
          <cell r="D1876">
            <v>599.79</v>
          </cell>
        </row>
        <row r="1877">
          <cell r="A1877">
            <v>97761</v>
          </cell>
          <cell r="B1877" t="str">
            <v>TUBULÃO A CÉU ABERTO, DIÂMETRO DO FUSTE DE 100 CM, PROFUNDIDADE MAIOR QUE 10 M, ESCAVAÇÃO MANUAL, SEM ALARGAMENTO DE BASE, CONCRETO FEITO EM OBRA E LANÇADO COM JERICA. AF_01/2018</v>
          </cell>
          <cell r="C1877" t="str">
            <v>M3</v>
          </cell>
          <cell r="D1877">
            <v>538.73</v>
          </cell>
        </row>
        <row r="1878">
          <cell r="A1878">
            <v>97762</v>
          </cell>
          <cell r="B1878" t="str">
            <v>TUBULÃO A CÉU ABERTO, DIÂMETRO DO FUSTE DE 120 CM, PROFUNDIDADE MAIOR QUE 10 M, ESCAVAÇÃO MANUAL, SEM ALARGAMENTO DE BASE, CONCRETO FEITO EM OBRA E LANÇADO COM JERICA. AF_01/2018</v>
          </cell>
          <cell r="C1878" t="str">
            <v>M3</v>
          </cell>
          <cell r="D1878">
            <v>494.54</v>
          </cell>
        </row>
        <row r="1879">
          <cell r="A1879">
            <v>97763</v>
          </cell>
          <cell r="B1879" t="str">
            <v>TUBULÃO A CÉU ABERTO, DIÂMETRO DO FUSTE DE 70 CM, PROFUNDIDADE MENOR OU IGUAL A 5 M, ESCAVAÇÃO MECÂNICA, SEM ALARGAMENTO DE BASE, CONCRETO FEITO EM OBRA E LANÇADO COM JERICA. AF_01/2018</v>
          </cell>
          <cell r="C1879" t="str">
            <v>M3</v>
          </cell>
          <cell r="D1879">
            <v>526.94000000000005</v>
          </cell>
        </row>
        <row r="1880">
          <cell r="A1880">
            <v>97764</v>
          </cell>
          <cell r="B1880" t="str">
            <v>TUBULÃO A CÉU ABERTO, DIÂMETRO DO FUSTE DE 80 CM, PROFUNDIDADE MENOR OU IGUAL A 5 M, ESCAVAÇÃO MECÂNICA, SEM ALARGAMENTO DE BASE, CONCRETO FEITO EM OBRA E LANÇADO COM JERICA. AF_01/2018</v>
          </cell>
          <cell r="C1880" t="str">
            <v>M3</v>
          </cell>
          <cell r="D1880">
            <v>504.08</v>
          </cell>
        </row>
        <row r="1881">
          <cell r="A1881">
            <v>97765</v>
          </cell>
          <cell r="B1881" t="str">
            <v>TUBULÃO A CÉU ABERTO, DIÂMETRO DO FUSTE DE 100 CM, PROFUNDIDADE MENOR OU IGUAL A 5 M, ESCAVAÇÃO MECÂNICA, SEM ALARGAMENTO DE BASE, CONCRETO FEITO EM OBRA E LANÇADO COM JERICA. AF_01/2018</v>
          </cell>
          <cell r="C1881" t="str">
            <v>M3</v>
          </cell>
          <cell r="D1881">
            <v>473.5</v>
          </cell>
        </row>
        <row r="1882">
          <cell r="A1882">
            <v>97766</v>
          </cell>
          <cell r="B1882" t="str">
            <v>TUBULÃO A CÉU ABERTO, DIÂMETRO DO FUSTE DE 120 CM, PROFUNDIDADE MENOR OU IGUAL A 5 M, ESCAVAÇÃO MECÂNICA, SEM ALARGAMENTO DE BASE, CONCRETO FEITO EM OBRA E LANÇADO COM JERICA. AF_01/2018</v>
          </cell>
          <cell r="C1882" t="str">
            <v>M3</v>
          </cell>
          <cell r="D1882">
            <v>454.33</v>
          </cell>
        </row>
        <row r="1883">
          <cell r="A1883">
            <v>97767</v>
          </cell>
          <cell r="B1883" t="str">
            <v>TUBULÃO A CÉU ABERTO, DIÂMETRO DO FUSTE DE 70 CM, PROFUNDIDADE MAIOR QUE 5 M E MENOR OU IGUAL A 10 M, ESCAVAÇÃO MECÂNICA, SEM ALARGAMENTO DE BASE, CONCRETO FEITO EM OBRA E LANÇADO COM JERICA. AF_01/2018</v>
          </cell>
          <cell r="C1883" t="str">
            <v>M3</v>
          </cell>
          <cell r="D1883">
            <v>474.29</v>
          </cell>
        </row>
        <row r="1884">
          <cell r="A1884">
            <v>97768</v>
          </cell>
          <cell r="B1884" t="str">
            <v>TUBULÃO A CÉU ABERTO, DIÂMETRO DO FUSTE DE 80 CM, PROFUNDIDADE MAIOR QUE 5 M E MENOR OU IGUAL A 10 M, ESCAVAÇÃO MECÂNICA, SEM ALARGAMENTO DE BASE, CONCRETO FEITO EM OBRA E LANÇADO COM JERICA. AF_01/2018</v>
          </cell>
          <cell r="C1884" t="str">
            <v>M3</v>
          </cell>
          <cell r="D1884">
            <v>461.13</v>
          </cell>
        </row>
        <row r="1885">
          <cell r="A1885">
            <v>97769</v>
          </cell>
          <cell r="B1885" t="str">
            <v>TUBULÃO A CÉU ABERTO, DIÂMETRO DO FUSTE DE 100 CM, PROFUNDIDADE MAIOR QUE 5 M E MENOR OU IGUAL A 10 M, ESCAVAÇÃO MECÂNICA, SEM ALARGAMENTO DE BASE, CONCRETO FEITO EM OBRA E LANÇADO COM JERICA. AF_01/2018</v>
          </cell>
          <cell r="C1885" t="str">
            <v>M3</v>
          </cell>
          <cell r="D1885">
            <v>435.94</v>
          </cell>
        </row>
        <row r="1886">
          <cell r="A1886">
            <v>97770</v>
          </cell>
          <cell r="B1886" t="str">
            <v>TUBULÃO A CÉU ABERTO, DIÂMETRO DO FUSTE DE 120 CM, PROFUNDIDADE MAIOR QUE 5 M E MENOR OU IGUAL A 10 M, ESCAVAÇÃO MECÂNICA, SEM ALARGAMENTO DE BASE, CONCRETO FEITO EM OBRA E LANÇADO COM JERICA. AF_01/2018</v>
          </cell>
          <cell r="C1886" t="str">
            <v>M3</v>
          </cell>
          <cell r="D1886">
            <v>415.52</v>
          </cell>
        </row>
        <row r="1887">
          <cell r="A1887">
            <v>97771</v>
          </cell>
          <cell r="B1887" t="str">
            <v>TUBULÃO A CÉU ABERTO, DIÂMETRO DO FUSTE DE 70 CM, PROFUNDIDADE MAIOR QUE 10 M, ESCAVAÇÃO MECÂNICA, SEM ALARGAMENTO DE BASE, CONCRETO FEITO EM OBRA E LANÇADO COM JERICA. AF_01/2018</v>
          </cell>
          <cell r="C1887" t="str">
            <v>M3</v>
          </cell>
          <cell r="D1887">
            <v>453.29</v>
          </cell>
        </row>
        <row r="1888">
          <cell r="A1888">
            <v>97772</v>
          </cell>
          <cell r="B1888" t="str">
            <v>TUBULÃO A CÉU ABERTO, DIÂMETRO DO FUSTE DE 80 CM, PROFUNDIDADE MAIOR QUE 10 M, ESCAVAÇÃO MECÂNICA, SEM ALARGAMENTO DE BASE, CONCRETO FEITO EM OBRA E LANÇADO COM JERICA. AF_01/2018</v>
          </cell>
          <cell r="C1888" t="str">
            <v>M3</v>
          </cell>
          <cell r="D1888">
            <v>436.96</v>
          </cell>
        </row>
        <row r="1889">
          <cell r="A1889">
            <v>97773</v>
          </cell>
          <cell r="B1889" t="str">
            <v>TUBULÃO A CÉU ABERTO, DIÂMETRO DO FUSTE DE 100 CM, PROFUNDIDADE MAIOR QUE 10 M, ESCAVAÇÃO MECÂNICA, SEM ALARGAMENTO DE BASE, CONCRETO FEITO EM OBRA E LANÇADO COM JERICA. AF_01/2018</v>
          </cell>
          <cell r="C1889" t="str">
            <v>M3</v>
          </cell>
          <cell r="D1889">
            <v>411.79</v>
          </cell>
        </row>
        <row r="1890">
          <cell r="A1890">
            <v>97774</v>
          </cell>
          <cell r="B1890" t="str">
            <v>TUBULÃO A CÉU ABERTO, DIÂMETRO DO FUSTE DE 120 CM, PROFUNDIDADE MAIOR QUE 10 M, ESCAVAÇÃO MECÂNICA, SEM ALARGAMENTO DE BASE, CONCRETO FEITO EM OBRA E LANÇADO COM JERICA. AF_01/2018</v>
          </cell>
          <cell r="C1890" t="str">
            <v>M3</v>
          </cell>
          <cell r="D1890">
            <v>390.53</v>
          </cell>
        </row>
        <row r="1891">
          <cell r="A1891">
            <v>97775</v>
          </cell>
          <cell r="B1891" t="str">
            <v>TUBULÃO A CÉU ABERTO, DIÂMETRO DO FUSTE DE 70 CM, PROFUNDIDADE MENOR OU IGUAL A 5 M, ESCAVAÇÃO MANUAL, SEM ALARGAMENTO DE BASE, CONCRETO USINADO E LANÇADO COM BOMBA OU DIRETAMENTE DO CAMINHÃO. AF_01/2018</v>
          </cell>
          <cell r="C1891" t="str">
            <v>M3</v>
          </cell>
          <cell r="D1891">
            <v>636.04</v>
          </cell>
        </row>
        <row r="1892">
          <cell r="A1892">
            <v>97776</v>
          </cell>
          <cell r="B1892" t="str">
            <v>TUBULÃO A CÉU ABERTO, DIÂMETRO DO FUSTE DE 80 CM, PROFUNDIDADE MENOR OU IGUAL A 5 M, ESCAVAÇÃO MANUAL, SEM ALARGAMENTO DE BASE, CONCRETO USINADO E LANÇADO COM BOMBA OU DIRETAMENTE DO CAMINHÃO. AF_01/2018</v>
          </cell>
          <cell r="C1892" t="str">
            <v>M3</v>
          </cell>
          <cell r="D1892">
            <v>597.28</v>
          </cell>
        </row>
        <row r="1893">
          <cell r="A1893">
            <v>97777</v>
          </cell>
          <cell r="B1893" t="str">
            <v>TUBULÃO A CÉU ABERTO, DIÂMETRO DO FUSTE DE 100 CM, PROFUNDIDADE MENOR OU IGUAL A 5 M, ESCAVAÇÃO MANUAL, SEM ALARGAMENTO DE BASE, CONCRETO USINADO E LANÇADO COM BOMBA OU DIRETAMENTE DO CAMINHÃO. AF_01/2018</v>
          </cell>
          <cell r="C1893" t="str">
            <v>M3</v>
          </cell>
          <cell r="D1893">
            <v>544.27</v>
          </cell>
        </row>
        <row r="1894">
          <cell r="A1894">
            <v>97778</v>
          </cell>
          <cell r="B1894" t="str">
            <v>TUBULÃO A CÉU ABERTO, DIÂMETRO DO FUSTE DE 120 CM, PROFUNDIDADE MENOR OU IGUAL A 5 M, ESCAVAÇÃO MANUAL, SEM ALARGAMENTO DE BASE, CONCRETO USINADO E LANÇADO COM BOMBA OU DIRETAMENTE DO CAMINHÃO. AF_01/2018</v>
          </cell>
          <cell r="C1894" t="str">
            <v>M3</v>
          </cell>
          <cell r="D1894">
            <v>510.17</v>
          </cell>
        </row>
        <row r="1895">
          <cell r="A1895">
            <v>97779</v>
          </cell>
          <cell r="B1895" t="str">
            <v>TUBULÃO A CÉU ABERTO, DIÂMETRO DO FUSTE DE 70 CM, PROFUNDIDADE MAIOR QUE 5 M E MENOR OU IGUAL A 10 M, ESCAVAÇÃO MANUAL, SEM ALARGAMENTO DE BASE, CONCRETO USINADO E LANÇADO COM BOMBA OU DIRETAMENTE DO CAMINHÃO. AF_01/2018</v>
          </cell>
          <cell r="C1895" t="str">
            <v>M3</v>
          </cell>
          <cell r="D1895">
            <v>611.4</v>
          </cell>
        </row>
        <row r="1896">
          <cell r="A1896">
            <v>97780</v>
          </cell>
          <cell r="B1896" t="str">
            <v>TUBULÃO A CÉU ABERTO, DIÂMETRO DO FUSTE DE 80 CM, PROFUNDIDADE MAIOR QUE 5 M E MENOR OU IGUAL A 10 M, ESCAVAÇÃO MANUAL, SEM ALARGAMENTO DE BASE, CONCRETO USINADO E LANÇADO COM BOMBA OU DIRETAMENTE DO CAMINHÃO. AF_01/2018</v>
          </cell>
          <cell r="C1896" t="str">
            <v>M3</v>
          </cell>
          <cell r="D1896">
            <v>576.34</v>
          </cell>
        </row>
        <row r="1897">
          <cell r="A1897">
            <v>97781</v>
          </cell>
          <cell r="B1897" t="str">
            <v>TUBULÃO A CÉU ABERTO, DIÂMETRO DO FUSTE DE 100 CM, PROFUNDIDADE MAIOR QUE 5 M E MENOR OU IGUAL A 10 M, ESCAVAÇÃO MANUAL, SEM ALARGAMENTO DE BASE, CONCRETO USINADO E LANÇADO COM BOMBA OU DIRETAMENTE DO CAMINHÃO. AF_01/2018</v>
          </cell>
          <cell r="C1897" t="str">
            <v>M3</v>
          </cell>
          <cell r="D1897">
            <v>521.85</v>
          </cell>
        </row>
        <row r="1898">
          <cell r="A1898">
            <v>97782</v>
          </cell>
          <cell r="B1898" t="str">
            <v>TUBULÃO A CÉU ABERTO, DIÂMETRO DO FUSTE DE 120 CM, PROFUNDIDADE MAIOR QUE 5 M E MENOR OU IGUAL A 10 M, ESCAVAÇÃO MANUAL, SEM ALARGAMENTO DE BASE, CONCRETO USINADO E LANÇADO COM BOMBA OU DIRETAMENTE DO CAMINHÃO. AF_01/2018</v>
          </cell>
          <cell r="C1898" t="str">
            <v>M3</v>
          </cell>
          <cell r="D1898">
            <v>482.99</v>
          </cell>
        </row>
        <row r="1899">
          <cell r="A1899">
            <v>97783</v>
          </cell>
          <cell r="B1899" t="str">
            <v>TUBULÃO A CÉU ABERTO, DIÂMETRO DO FUSTE DE 70 CM, PROFUNDIDADE MAIOR QUE 10 M, ESCAVAÇÃO MANUAL, SEM ALARGAMENTO DE BASE, CONCRETO USINADO E LANÇADO COM BOMBA OU DIRETAMENTE DO CAMINHÃO. AF_01/2018</v>
          </cell>
          <cell r="C1899" t="str">
            <v>M3</v>
          </cell>
          <cell r="D1899">
            <v>612.80999999999995</v>
          </cell>
        </row>
        <row r="1900">
          <cell r="A1900">
            <v>97784</v>
          </cell>
          <cell r="B1900" t="str">
            <v>TUBULÃO A CÉU ABERTO, DIÂMETRO DO FUSTE DE 80 CM, PROFUNDIDADE MAIOR QUE 10 M, ESCAVAÇÃO MANUAL, SEM ALARGAMENTO DE BASE, CONCRETO USINADO E LANÇADO COM BOMBA OU DIRETAMENTE DO CAMINHÃO. AF_01/2018</v>
          </cell>
          <cell r="C1900" t="str">
            <v>M3</v>
          </cell>
          <cell r="D1900">
            <v>570.29999999999995</v>
          </cell>
        </row>
        <row r="1901">
          <cell r="A1901">
            <v>97785</v>
          </cell>
          <cell r="B1901" t="str">
            <v>TUBULÃO A CÉU ABERTO, DIÂMETRO DO FUSTE DE 100 CM, PROFUNDIDADE MAIOR QUE 10 M, ESCAVAÇÃO MANUAL, SEM ALARGAMENTO DE BASE, CONCRETO USINADO E LANÇADO COM BOMBA OU DIRETAMENTE DO CAMINHÃO. AF_01/2018</v>
          </cell>
          <cell r="C1901" t="str">
            <v>M3</v>
          </cell>
          <cell r="D1901">
            <v>510.96</v>
          </cell>
        </row>
        <row r="1902">
          <cell r="A1902">
            <v>97786</v>
          </cell>
          <cell r="B1902" t="str">
            <v>TUBULÃO A CÉU ABERTO, DIÂMETRO DO FUSTE DE 120 CM, PROFUNDIDADE MAIOR QUE 10 M, ESCAVAÇÃO MANUAL, SEM ALARGAMENTO DE BASE, CONCRETO USINADO E LANÇADO COM BOMBA OU DIRETAMENTE DO CAMINHÃO. AF_01/2018</v>
          </cell>
          <cell r="C1902" t="str">
            <v>M3</v>
          </cell>
          <cell r="D1902">
            <v>468.29</v>
          </cell>
        </row>
        <row r="1903">
          <cell r="A1903">
            <v>97787</v>
          </cell>
          <cell r="B1903" t="str">
            <v>TUBULÃO A CÉU ABERTO, DIÂMETRO DO FUSTE DE 70 CM, PROFUNDIDADE MENOR OU IGUAL A 5 M, ESCAVAÇÃO MECÂNICA, SEM ALARGAMENTO DE BASE, CONCRETO USINADO E LANÇADO COM BOMBA OU DIRETAMENTE DO CAMINHÃO. AF_01/2018</v>
          </cell>
          <cell r="C1903" t="str">
            <v>M3</v>
          </cell>
          <cell r="D1903">
            <v>501.48</v>
          </cell>
        </row>
        <row r="1904">
          <cell r="A1904">
            <v>97788</v>
          </cell>
          <cell r="B1904" t="str">
            <v>TUBULÃO A CÉU ABERTO, DIÂMETRO DO FUSTE DE 80 CM, PROFUNDIDADE MENOR OU IGUAL A 5 M, ESCAVAÇÃO MECÂNICA, SEM ALARGAMENTO DE BASE, CONCRETO USINADO E LANÇADO COM BOMBA OU DIRETAMENTE DO CAMINHÃO. AF_01/2018</v>
          </cell>
          <cell r="C1904" t="str">
            <v>M3</v>
          </cell>
          <cell r="D1904">
            <v>478.3</v>
          </cell>
        </row>
        <row r="1905">
          <cell r="A1905">
            <v>97789</v>
          </cell>
          <cell r="B1905" t="str">
            <v>TUBULÃO A CÉU ABERTO, DIÂMETRO DO FUSTE DE 100 CM, PROFUNDIDADE MENOR OU IGUAL A 5 M, ESCAVAÇÃO MECÂNICA, SEM ALARGAMENTO DE BASE, CONCRETO USINADO E LANÇADO COM BOMBA OU DIRETAMENTE DO CAMINHÃO. AF_01/2018</v>
          </cell>
          <cell r="C1905" t="str">
            <v>M3</v>
          </cell>
          <cell r="D1905">
            <v>448.1</v>
          </cell>
        </row>
        <row r="1906">
          <cell r="A1906">
            <v>97790</v>
          </cell>
          <cell r="B1906" t="str">
            <v>TUBULÃO A CÉU ABERTO, DIÂMETRO DO FUSTE DE 120 CM, PROFUNDIDADE MENOR OU IGUAL A 5 M, ESCAVAÇÃO MECÂNICA, SEM ALARGAMENTO DE BASE, CONCRETO USINADO E LANÇADO COM BOMBA OU DIRETAMENTE DO CAMINHÃO. AF_01/2018</v>
          </cell>
          <cell r="C1906" t="str">
            <v>M3</v>
          </cell>
          <cell r="D1906">
            <v>429.82</v>
          </cell>
        </row>
        <row r="1907">
          <cell r="A1907">
            <v>97791</v>
          </cell>
          <cell r="B1907" t="str">
            <v>TUBULÃO A CÉU ABERTO, DIÂMETRO DO FUSTE DE 70 CM, PROFUNDIDADE MAIOR QUE 5 M E MENOR OU IGUAL A 10M, ESCAVAÇÃO MECÂNICA, SEM ALARGAMENTO DE BASE, CONCRETO USINADO E LANÇADO COM BOMBA OU DIRETAMENTE DO CAMINHÃO. AF_01/2018</v>
          </cell>
          <cell r="C1907" t="str">
            <v>M3</v>
          </cell>
          <cell r="D1907">
            <v>442.78</v>
          </cell>
        </row>
        <row r="1908">
          <cell r="A1908">
            <v>97792</v>
          </cell>
          <cell r="B1908" t="str">
            <v>TUBULÃO A CÉU ABERTO, DIÂMETRO DO FUSTE DE 80 CM, PROFUNDIDADE MAIOR QUE 5 M E MENOR OU IGUAL A 10M, ESCAVAÇÃO MECÂNICA, SEM ALARGAMENTO DE BASE, CONCRETO USINADO E LANÇADO COM BOMBA OU DIRETAMENTE DO CAMINHÃO. AF_01/2018</v>
          </cell>
          <cell r="C1908" t="str">
            <v>M3</v>
          </cell>
          <cell r="D1908">
            <v>430.29</v>
          </cell>
        </row>
        <row r="1909">
          <cell r="A1909">
            <v>97793</v>
          </cell>
          <cell r="B1909" t="str">
            <v>TUBULÃO A CÉU ABERTO, DIÂMETRO DO FUSTE DE 100 CM, PROFUNDIDADE MAIOR QUE 5 M E MENOR OU IGUAL A 10M, ESCAVAÇÃO MECÂNICA, SEM ALARGAMENTO DE BASE, CONCRETO USINADO E LANÇADO COM BOMBA OU DIRETAMENTE DO CAMINHÃO. AF_01/2018</v>
          </cell>
          <cell r="C1909" t="str">
            <v>M3</v>
          </cell>
          <cell r="D1909">
            <v>406.61</v>
          </cell>
        </row>
        <row r="1910">
          <cell r="A1910">
            <v>97794</v>
          </cell>
          <cell r="B1910" t="str">
            <v>TUBULÃO A CÉU ABERTO, DIÂMETRO DO FUSTE DE 120 CM, PROFUNDIDADE MAIOR QUE 5 M E MENOR OU IGUAL A 10M, ESCAVAÇÃO MECÂNICA, SEM ALARGAMENTO DE BASE, CONCRETO USINADO E LANÇADO COM BOMBA OU DIRETAMENTE DO CAMINHÃO. AF_01/2018</v>
          </cell>
          <cell r="C1910" t="str">
            <v>M3</v>
          </cell>
          <cell r="D1910">
            <v>387.65</v>
          </cell>
        </row>
        <row r="1911">
          <cell r="A1911">
            <v>97795</v>
          </cell>
          <cell r="B1911" t="str">
            <v>TUBULÃO A CÉU ABERTO, DIÂMETRO DO FUSTE DE 70 CM, PROFUNDIDADE MAIOR QUE 10M, ESCAVAÇÃO MECÂNICA, SEM ALARGAMENTO DE BASE, CONCRETO USINADO E LANÇADO COM BOMBA OU DIRETAMENTE DO CAMINHÃO. AF_01/2018</v>
          </cell>
          <cell r="C1911" t="str">
            <v>M3</v>
          </cell>
          <cell r="D1911">
            <v>422.82</v>
          </cell>
        </row>
        <row r="1912">
          <cell r="A1912">
            <v>97796</v>
          </cell>
          <cell r="B1912" t="str">
            <v>TUBULÃO A CÉU ABERTO, DIÂMETRO DO FUSTE DE 80 CM, PROFUNDIDADE MAIOR QUE 10M, ESCAVAÇÃO MECÂNICA, SEM ALARGAMENTO DE BASE, CONCRETO USINADO E LANÇADO COM BOMBA OU DIRETAMENTE DO CAMINHÃO. AF_01/2018</v>
          </cell>
          <cell r="C1912" t="str">
            <v>M3</v>
          </cell>
          <cell r="D1912">
            <v>407.47</v>
          </cell>
        </row>
        <row r="1913">
          <cell r="A1913">
            <v>97797</v>
          </cell>
          <cell r="B1913" t="str">
            <v>TUBULÃO A CÉU ABERTO, DIÂMETRO DO FUSTE DE 100 CM, PROFUNDIDADE MAIOR QUE 10M, ESCAVAÇÃO MECÂNICA, SEM ALARGAMENTO DE BASE, CONCRETO USINADO E LANÇADO COM BOMBA OU DIRETAMENTE DO CAMINHÃO. AF_01/2018</v>
          </cell>
          <cell r="C1913" t="str">
            <v>M3</v>
          </cell>
          <cell r="D1913">
            <v>384.02</v>
          </cell>
        </row>
        <row r="1914">
          <cell r="A1914">
            <v>97798</v>
          </cell>
          <cell r="B1914" t="str">
            <v>TUBULÃO A CÉU ABERTO, DIÂMETRO DO FUSTE DE 120 CM, PROFUNDIDADE MAIOR QUE 10M, ESCAVAÇÃO MECÂNICA, SEM ALARGAMENTO DE BASE, CONCRETO USINADO E LANÇADO COM BOMBA OU DIRETAMENTE DO CAMINHÃO. AF_01/2018</v>
          </cell>
          <cell r="C1914" t="str">
            <v>M3</v>
          </cell>
          <cell r="D1914">
            <v>364.28</v>
          </cell>
        </row>
        <row r="1915">
          <cell r="A1915">
            <v>97799</v>
          </cell>
          <cell r="B1915" t="str">
            <v>ALARGAMENTO DE BASE DE TUBULÃO A CÉU ABERTO, ESCAVAÇÃO MANUAL, CONCRETO FEITO EM OBRA E LANÇADO COM JERICA. AF_01/2018</v>
          </cell>
          <cell r="C1915" t="str">
            <v>M3</v>
          </cell>
          <cell r="D1915">
            <v>557.84</v>
          </cell>
        </row>
        <row r="1916">
          <cell r="A1916">
            <v>97800</v>
          </cell>
          <cell r="B1916" t="str">
            <v>ALARGAMENTO DE BASE DE TUBULÃO A CÉU ABERTO, ESCAVAÇÃO MANUAL, CONCRETO USINADO E LANÇADO COM BOMBA OU DIRETAMENTE DO CAMINHÃO. AF_01/2018</v>
          </cell>
          <cell r="C1916" t="str">
            <v>M3</v>
          </cell>
          <cell r="D1916">
            <v>536.36</v>
          </cell>
        </row>
        <row r="1917">
          <cell r="A1917">
            <v>89198</v>
          </cell>
          <cell r="B1917" t="str">
            <v>ESTACA PRÉ-MOLDADA DE CONCRETO, SEÇÃO QUADRADA, CAPACIDADE DE 25 TONELADAS, COMPRIMENTO TOTAL CRAVADO ATÉ 5M, BATE-ESTACAS POR GRAVIDADE SOBRE ROLOS (EXCLUSIVE MOBILIZAÇÃO E DESMOBILIZAÇÃO). AF_03/2016</v>
          </cell>
          <cell r="C1917" t="str">
            <v>M</v>
          </cell>
          <cell r="D1917">
            <v>79.75</v>
          </cell>
        </row>
        <row r="1918">
          <cell r="A1918">
            <v>89199</v>
          </cell>
          <cell r="B1918" t="str">
            <v>ESTACA PRÉ-MOLDADA DE CONCRETO, SEÇÃO QUADRADA, CAPACIDADE DE 50 TONELADAS, COMPRIMENTO TOTAL CRAVADO ATÉ 5M, BATE-ESTACAS POR GRAVIDADE SOBRE ROLOS (EXCLUSIVE MOBILIZAÇÃO E DESMOBILIZAÇÃO). AF_03/2016</v>
          </cell>
          <cell r="C1918" t="str">
            <v>M</v>
          </cell>
          <cell r="D1918">
            <v>104.39</v>
          </cell>
        </row>
        <row r="1919">
          <cell r="A1919">
            <v>89200</v>
          </cell>
          <cell r="B1919" t="str">
            <v>ESTACA PRÉ-MOLDADA DE CONCRETO CENTRIFUGADO, SEÇÃO CIRCULAR, CAPACIDADE DE 100 TONELADAS, COMPRIMENTO TOTAL CRAVADO ATÉ 5M, BATE-ESTACAS POR GRAVIDADE SOBRE ROLOS (EXCLUSIVE MOBILIZAÇÃO E DESMOBILIZAÇÃO). AF_03/2016</v>
          </cell>
          <cell r="C1919" t="str">
            <v>M</v>
          </cell>
          <cell r="D1919">
            <v>243.68</v>
          </cell>
        </row>
        <row r="1920">
          <cell r="A1920">
            <v>89201</v>
          </cell>
          <cell r="B1920" t="str">
            <v>ESTACA PRÉ-MOLDADA DE CONCRETO, SEÇÃO QUADRADA, CAPACIDADE DE 25 TONELADAS, COMPRIMENTO TOTAL CRAVADO ACIMA DE 5M ATÉ 12M, BATE-ESTACAS POR GRAVIDADE SOBRE ROLOS (EXCLUSIVE MOBILIZAÇÃO E DESMOBILIZAÇÃO). AF_03/2016</v>
          </cell>
          <cell r="C1920" t="str">
            <v>M</v>
          </cell>
          <cell r="D1920">
            <v>62.54</v>
          </cell>
        </row>
        <row r="1921">
          <cell r="A1921">
            <v>89202</v>
          </cell>
          <cell r="B1921" t="str">
            <v>ESTACA PRÉ-MOLDADA DE CONCRETO, SEÇÃO QUADRADA, CAPACIDADE DE 50 TONELADAS, COMPRIMENTO TOTAL CRAVADO ACIMA DE 5M ATÉ 12M, BATE-ESTACAS POR GRAVIDADE SOBRE ROLOS (EXCLUSIVE MOBILIZAÇÃO E DESMOBILIZAÇÃO). AF_03/2016</v>
          </cell>
          <cell r="C1921" t="str">
            <v>M</v>
          </cell>
          <cell r="D1921">
            <v>80.349999999999994</v>
          </cell>
        </row>
        <row r="1922">
          <cell r="A1922">
            <v>89203</v>
          </cell>
          <cell r="B1922" t="str">
            <v>ESTACA PRÉ-MOLDADA DE CONCRETO CENTRIFUGADO, SEÇÃO CIRCULAR, CAPACIDADE DE 100 TONELADAS, COMPRIMENTO TOTAL CRAVADO ACIMA DE 5M ATÉ 12M, BATE-ESTACAS POR GRAVIDADE SOBRE ROLOS (EXCLUSIVE MOBILIZAÇÃO E DESMOBILIZAÇÃO). AF_03/2016</v>
          </cell>
          <cell r="C1922" t="str">
            <v>M</v>
          </cell>
          <cell r="D1922">
            <v>184.24</v>
          </cell>
        </row>
        <row r="1923">
          <cell r="A1923">
            <v>89204</v>
          </cell>
          <cell r="B1923" t="str">
            <v>ESTACA PRÉ-MOLDADA DE CONCRETO, SEÇÃO QUADRADA, CAPACIDADE DE 25 TONELADAS COMPRIMENTO TOTAL CRAVADO ACIMA DE 12M, BATE-ESTACAS POR GRAVIDADE SOBRE ROLOS (EXCLUSIVE MOBILIZAÇÃO E DESMOBILIZAÇÃO). AF_03/2016</v>
          </cell>
          <cell r="C1923" t="str">
            <v>M</v>
          </cell>
          <cell r="D1923">
            <v>56.2</v>
          </cell>
        </row>
        <row r="1924">
          <cell r="A1924">
            <v>89205</v>
          </cell>
          <cell r="B1924" t="str">
            <v>ESTACA PRÉ-MOLDADA DE CONCRETO, SEÇÃO QUADRADA, CAPACIDADE DE 50 TONELADAS, COMPRIMENTO TOTAL CRAVADO ACIMA DE 12M, BATE-ESTACAS POR GRAVIDADE SOBRE ROLOS (EXCLUSIVE MOBILIZAÇÃO E DESMOBILIZAÇÃO). AF_03/2016</v>
          </cell>
          <cell r="C1924" t="str">
            <v>M</v>
          </cell>
          <cell r="D1924">
            <v>72.95</v>
          </cell>
        </row>
        <row r="1925">
          <cell r="A1925">
            <v>89206</v>
          </cell>
          <cell r="B1925" t="str">
            <v>ESTACA PRÉ-MOLDADA DE CONCRETO CENTRIFUGADO, SEÇÃO CIRCULAR, CAPACIDADE DE 100 TONELADAS, COMPRIMENTO TOTAL CRAVADO ACIMA DE 12M, BATE-ESTACAS POR GRAVIDADE SOBRE ROLOS (EXCLUSIVE MOBILIZAÇÃO E DESMOBILIZAÇÃO). AF_03/2016</v>
          </cell>
          <cell r="C1925" t="str">
            <v>M</v>
          </cell>
          <cell r="D1925">
            <v>170.02</v>
          </cell>
        </row>
        <row r="1926">
          <cell r="A1926">
            <v>90808</v>
          </cell>
          <cell r="B1926" t="str">
            <v>ESTACA HÉLICE CONTÍNUA, DIÂMETRO DE 30 CM, COMPRIMENTO TOTAL ATÉ 15 M, PERFURATRIZ COM TORQUE DE 170 KN.M (EXCLUSIVE MOBILIZAÇÃO E DESMOBILIZAÇÃO). AF_02/2015</v>
          </cell>
          <cell r="C1926" t="str">
            <v>M</v>
          </cell>
          <cell r="D1926">
            <v>61.33</v>
          </cell>
        </row>
        <row r="1927">
          <cell r="A1927">
            <v>90809</v>
          </cell>
          <cell r="B1927" t="str">
            <v>ESTACA HÉLICE CONTÍNUA, DIÂMETRO DE 30 CM, COMPRIMENTO TOTAL ACIMA DE 15 M ATÉ 20 M, PERFURATRIZ COM TORQUE DE 170 KN.M (EXCLUSIVE MOBILIZAÇÃO E DESMOBILIZAÇÃO). AF_02/2015</v>
          </cell>
          <cell r="C1927" t="str">
            <v>M</v>
          </cell>
          <cell r="D1927">
            <v>58.98</v>
          </cell>
        </row>
        <row r="1928">
          <cell r="A1928">
            <v>90810</v>
          </cell>
          <cell r="B1928" t="str">
            <v>ESTACA HÉLICE CONTÍNUA, DIÂMETRO DE 50 CM, COMPRIMENTO TOTAL ATÉ 15 M, PERFURATRIZ COM TORQUE DE 170 KN.M (EXCLUSIVE MOBILIZAÇÃO E DESMOBILIZAÇÃO). AF_02/2015</v>
          </cell>
          <cell r="C1928" t="str">
            <v>M</v>
          </cell>
          <cell r="D1928">
            <v>127.48</v>
          </cell>
        </row>
        <row r="1929">
          <cell r="A1929">
            <v>90811</v>
          </cell>
          <cell r="B1929" t="str">
            <v>ESTACA HÉLICE CONTÍNUA, DIÂMETRO DE 50 CM, COMPRIMENTO TOTAL ACIMA DE 15 M ATÉ 30 M, PERFURATRIZ COM TORQUE DE 170 KN.M (EXCLUSIVE MOBILIZAÇÃO E DESMOBILIZAÇÃO). AF_02/2015</v>
          </cell>
          <cell r="C1929" t="str">
            <v>M</v>
          </cell>
          <cell r="D1929">
            <v>120.29</v>
          </cell>
        </row>
        <row r="1930">
          <cell r="A1930">
            <v>90812</v>
          </cell>
          <cell r="B1930" t="str">
            <v>ESTACA HÉLICE CONTÍNUA, DIÂMETRO DE 70 CM, COMPRIMENTO TOTAL ATÉ 15 M, PERFURATRIZ COM TORQUE DE 170 KN.M (EXCLUSIVE MOBILIZAÇÃO E DESMOBILIZAÇÃO). AF_02/2015</v>
          </cell>
          <cell r="C1930" t="str">
            <v>M</v>
          </cell>
          <cell r="D1930">
            <v>215.97</v>
          </cell>
        </row>
        <row r="1931">
          <cell r="A1931">
            <v>90813</v>
          </cell>
          <cell r="B1931" t="str">
            <v>ESTACA HÉLICE CONTÍNUA, DIÂMETRO DE 70 CM, COMPRIMENTO TOTAL ACIMA DE 15 M ATÉ 30 M, PERFURATRIZ COM TORQUE DE 170 KN.M (EXCLUSIVE MOBILIZAÇÃO E DESMOBILIZAÇÃO). AF_02/2015</v>
          </cell>
          <cell r="C1931" t="str">
            <v>M</v>
          </cell>
          <cell r="D1931">
            <v>206.05</v>
          </cell>
        </row>
        <row r="1932">
          <cell r="A1932">
            <v>90814</v>
          </cell>
          <cell r="B1932" t="str">
            <v>ESTACA HÉLICE CONTÍNUA, DIÂMETRO DE 80 CM, COMPRIMENTO TOTAL ATÉ 30 M, PERFURATRIZ COM TORQUE DE 170 KN.M (EXCLUSIVE MOBILIZAÇÃO E DESMOBILIZAÇÃO). AF_02/2015</v>
          </cell>
          <cell r="C1932" t="str">
            <v>M</v>
          </cell>
          <cell r="D1932">
            <v>259.08999999999997</v>
          </cell>
        </row>
        <row r="1933">
          <cell r="A1933">
            <v>90815</v>
          </cell>
          <cell r="B1933" t="str">
            <v>ESTACA HÉLICE CONTÍNUA, DIÂMETRO DE 90 CM, COMPRIMENTO TOTAL ATÉ 30 M, PERFURATRIZ COM TORQUE DE 263 KN.M (EXCLUSIVE MOBILIZAÇÃO E DESMOBILIZAÇÃO). AF_02/2015</v>
          </cell>
          <cell r="C1933" t="str">
            <v>M</v>
          </cell>
          <cell r="D1933">
            <v>312.58999999999997</v>
          </cell>
        </row>
        <row r="1934">
          <cell r="A1934">
            <v>90877</v>
          </cell>
          <cell r="B1934" t="str">
            <v>ESTACA ESCAVADA MECANICAMENTE, SEM FLUIDO ESTABILIZANTE, COM 25 CM DE DIÂMETRO, ATÉ 9 M DE COMPRIMENTO, CONCRETO LANÇADO POR CAMINHÃO BETONEIRA (EXCLUSIVE MOBILIZAÇÃO E DESMOBILIZAÇÃO). AF_02/2015</v>
          </cell>
          <cell r="C1934" t="str">
            <v>M</v>
          </cell>
          <cell r="D1934">
            <v>40.57</v>
          </cell>
        </row>
        <row r="1935">
          <cell r="A1935">
            <v>90878</v>
          </cell>
          <cell r="B1935" t="str">
            <v>ESTACA ESCAVADA MECANICAMENTE, SEM FLUIDO ESTABILIZANTE, COM 25 CM DE DIÂMETRO, ACIMA DE 9 M DE COMPRIMENTO, CONCRETO LANÇADO POR CAMINHÃO BETONEIRA (EXCLUSIVE MOBILIZAÇÃO E DESMOBILIZAÇÃO). AF_02/2015</v>
          </cell>
          <cell r="C1935" t="str">
            <v>M</v>
          </cell>
          <cell r="D1935">
            <v>38.700000000000003</v>
          </cell>
        </row>
        <row r="1936">
          <cell r="A1936">
            <v>90880</v>
          </cell>
          <cell r="B1936" t="str">
            <v>ESTACA ESCAVADA MECANICAMENTE, SEM FLUIDO ESTABILIZANTE, COM 25 CM DE DIÂMETRO, ATÉ 9 M DE COMPRIMENTO, CONCRETO LANÇADO MANUALMENTE (EXCLUSIVE MOBILIZAÇÃO E DESMOBILIZAÇÃO). AF_02/2015</v>
          </cell>
          <cell r="C1936" t="str">
            <v>M</v>
          </cell>
          <cell r="D1936">
            <v>58.89</v>
          </cell>
        </row>
        <row r="1937">
          <cell r="A1937">
            <v>90881</v>
          </cell>
          <cell r="B1937" t="str">
            <v>ESTACA ESCAVADA MECANICAMENTE, SEM FLUIDO ESTABILIZANTE, COM 25 CM DE DIÂMETRO, ACIMA DE 9 M DE COMPRIMENTO, CONCRETO LANÇADO MANUALMENTE (EXCLUSIVE MOBILIZAÇÃO E DESMOBILIZAÇÃO). AF_02/2015</v>
          </cell>
          <cell r="C1937" t="str">
            <v>M</v>
          </cell>
          <cell r="D1937">
            <v>53.57</v>
          </cell>
        </row>
        <row r="1938">
          <cell r="A1938">
            <v>90883</v>
          </cell>
          <cell r="B1938" t="str">
            <v>ESTACA ESCAVADA MECANICAMENTE, SEM FLUIDO ESTABILIZANTE, COM 40 CM DE DIÂMETRO, ATÉ 9 M DE COMPRIMENTO, CONCRETO LANÇADO POR CAMINHÃO BETONEIRA (EXCLUSIVE MOBILIZAÇÃO E DESMOBILIZAÇÃO). AF_02/2015</v>
          </cell>
          <cell r="C1938" t="str">
            <v>M</v>
          </cell>
          <cell r="D1938">
            <v>65.709999999999994</v>
          </cell>
        </row>
        <row r="1939">
          <cell r="A1939">
            <v>90884</v>
          </cell>
          <cell r="B1939" t="str">
            <v>ESTACA ESCAVADA MECANICAMENTE, SEM FLUIDO ESTABILIZANTE, COM 40 CM DE DIÂMETRO, ACIMA DE 9 M ATÉ 15 M DE COMPRIMENTO, CONCRETO LANÇADO POR CAMINHÃO BETONEIRA (EXCLUSIVE MOBILIZAÇÃO E DESMOBILIZAÇÃO). AF_02/2015</v>
          </cell>
          <cell r="C1939" t="str">
            <v>M</v>
          </cell>
          <cell r="D1939">
            <v>63.5</v>
          </cell>
        </row>
        <row r="1940">
          <cell r="A1940">
            <v>90885</v>
          </cell>
          <cell r="B1940" t="str">
            <v>ESTACA ESCAVADA MECANICAMENTE, SEM FLUIDO ESTABILIZANTE, COM 40 CM DE DIÂMETRO, ACIMA DE 15 M DE COMPRIMENTO, CONCRETO LANÇADO POR CAMINHÃO BETONEIRA (EXCLUSIVE MOBILIZAÇÃO E DESMOBILIZAÇÃO). AF_02/2015</v>
          </cell>
          <cell r="C1940" t="str">
            <v>M</v>
          </cell>
          <cell r="D1940">
            <v>62.5</v>
          </cell>
        </row>
        <row r="1941">
          <cell r="A1941">
            <v>90886</v>
          </cell>
          <cell r="B1941" t="str">
            <v>ESTACA ESCAVADA MECANICAMENTE, SEM FLUIDO ESTABILIZANTE, COM 60 CM DE DIÂMETRO, ATÉ 9 M DE COMPRIMENTO, CONCRETO LANÇADO POR CAMINHÃO BETONEIRA (EXCLUSIVE MOBILIZAÇÃO E DESMOBILIZAÇÃO). AF_02/2015</v>
          </cell>
          <cell r="C1941" t="str">
            <v>M</v>
          </cell>
          <cell r="D1941">
            <v>124.21</v>
          </cell>
        </row>
        <row r="1942">
          <cell r="A1942">
            <v>90887</v>
          </cell>
          <cell r="B1942" t="str">
            <v>ESTACA ESCAVADA MECANICAMENTE, SEM FLUIDO ESTABILIZANTE, COM 60 CM DE DIÂMETRO, ACIMA DE 9 M ATÉ 15 M DE COMPRIMENTO, CONCRETO LANÇADO POR CAMINHÃO BETONEIRA (EXCLUSIVE MOBILIZAÇÃO E DESMOBILIZAÇÃO). AF_02/2015</v>
          </cell>
          <cell r="C1942" t="str">
            <v>M</v>
          </cell>
          <cell r="D1942">
            <v>121.65</v>
          </cell>
        </row>
        <row r="1943">
          <cell r="A1943">
            <v>90888</v>
          </cell>
          <cell r="B1943" t="str">
            <v>ESTACA ESCAVADA MECANICAMENTE, SEM FLUIDO ESTABILIZANTE, COM 60 CM DE DIÂMETRO, ACIMA DE 15 M DE COMPRIMENTO, CONCRETO LANÇADO POR CAMINHÃO BETONEIRA (EXCLUSIVE MOBILIZAÇÃO E DESMOBILIZAÇÃO). AF_02/2015</v>
          </cell>
          <cell r="C1943" t="str">
            <v>M</v>
          </cell>
          <cell r="D1943">
            <v>120.56</v>
          </cell>
        </row>
        <row r="1944">
          <cell r="A1944">
            <v>90889</v>
          </cell>
          <cell r="B1944" t="str">
            <v>ESTACA ESCAVADA MECANICAMENTE, SEM FLUIDO ESTABILIZANTE, COM 60 CM DE DIÂMETRO, ATÉ 9 M DE COMPRIMENTO, CONCRETO LANÇADO POR BOMBA LANÇA (EXCLUSIVE MOBILIZAÇÃO E DESMOBILIZAÇÃO). AF_02/2015</v>
          </cell>
          <cell r="C1944" t="str">
            <v>M</v>
          </cell>
          <cell r="D1944">
            <v>146.78</v>
          </cell>
        </row>
        <row r="1945">
          <cell r="A1945">
            <v>90890</v>
          </cell>
          <cell r="B1945" t="str">
            <v>ESTACA ESCAVADA MECANICAMENTE, SEM FLUIDO ESTABILIZANTE, COM 60 CM DE DIÂMETRO, ACIMA DE 9 M ATÉ 15 M DE COMPRIMENTO, CONCRETO LANÇADO POR BOMBA LANÇA (EXCLUSIVE MOBILIZAÇÃO E DESMOBILIZAÇÃO). AF_02/2015</v>
          </cell>
          <cell r="C1945" t="str">
            <v>M</v>
          </cell>
          <cell r="D1945">
            <v>142.72999999999999</v>
          </cell>
        </row>
        <row r="1946">
          <cell r="A1946">
            <v>90891</v>
          </cell>
          <cell r="B1946" t="str">
            <v>ESTACA ESCAVADA MECANICAMENTE, SEM FLUIDO ESTABILIZANTE, COM 60 CM DE DIÂMETRO, ACIMA DE 15 M DE COMPRIMENTO, CONCRETO LANÇADO POR BOMBA LANÇA (EXCLUSIVE MOBILIZAÇÃO E DESMOBILIZAÇÃO). AF_02/2015</v>
          </cell>
          <cell r="C1946" t="str">
            <v>M</v>
          </cell>
          <cell r="D1946">
            <v>140.94</v>
          </cell>
        </row>
        <row r="1947">
          <cell r="A1947">
            <v>95601</v>
          </cell>
          <cell r="B1947" t="str">
            <v>ARRASAMENTO MECANICO DE ESTACA DE CONCRETO ARMADO, DIAMETROS DE ATÉ 40 CM. AF_11/2016</v>
          </cell>
          <cell r="C1947" t="str">
            <v>UN</v>
          </cell>
          <cell r="D1947">
            <v>23.6</v>
          </cell>
        </row>
        <row r="1948">
          <cell r="A1948">
            <v>95602</v>
          </cell>
          <cell r="B1948" t="str">
            <v>ARRASAMENTO MECANICO DE ESTACA DE CONCRETO ARMADO, DIAMETROS DE 41 CM A 60 CM. AF_11/2016</v>
          </cell>
          <cell r="C1948" t="str">
            <v>UN</v>
          </cell>
          <cell r="D1948">
            <v>29.95</v>
          </cell>
        </row>
        <row r="1949">
          <cell r="A1949">
            <v>95603</v>
          </cell>
          <cell r="B1949" t="str">
            <v>ARRASAMENTO MECANICO DE ESTACA DE CONCRETO ARMADO, DIAMETROS DE 61 CM A 80 CM. AF_11/2016</v>
          </cell>
          <cell r="C1949" t="str">
            <v>UN</v>
          </cell>
          <cell r="D1949">
            <v>39.32</v>
          </cell>
        </row>
        <row r="1950">
          <cell r="A1950">
            <v>95604</v>
          </cell>
          <cell r="B1950" t="str">
            <v>ARRASAMENTO MECANICO DE ESTACA DE CONCRETO ARMADO, DIAMETROS DE 81 CM A 100 CM. AF_11/2016</v>
          </cell>
          <cell r="C1950" t="str">
            <v>UN</v>
          </cell>
          <cell r="D1950">
            <v>51.77</v>
          </cell>
        </row>
        <row r="1951">
          <cell r="A1951">
            <v>95605</v>
          </cell>
          <cell r="B1951" t="str">
            <v>ARRASAMENTO MECANICO DE ESTACA DE CONCRETO ARMADO, DIAMETROS DE 101 CM A 150 CM. AF_11/2016</v>
          </cell>
          <cell r="C1951" t="str">
            <v>UN</v>
          </cell>
          <cell r="D1951">
            <v>81.150000000000006</v>
          </cell>
        </row>
        <row r="1952">
          <cell r="A1952">
            <v>95607</v>
          </cell>
          <cell r="B1952" t="str">
            <v>ARRASAMENTO DE ESTACA METÁLICA, PERFIL LAMINADO TIPO I FAMÍLIA 250. AF_11/2016</v>
          </cell>
          <cell r="C1952" t="str">
            <v>UN</v>
          </cell>
          <cell r="D1952">
            <v>6.61</v>
          </cell>
        </row>
        <row r="1953">
          <cell r="A1953">
            <v>95608</v>
          </cell>
          <cell r="B1953" t="str">
            <v>ARRASAMENTO DE ESTACA METÁLICA, PERFIL LAMINADO TIPO H FAMÍLIA 250. AF_11/2016</v>
          </cell>
          <cell r="C1953" t="str">
            <v>UN</v>
          </cell>
          <cell r="D1953">
            <v>7.61</v>
          </cell>
        </row>
        <row r="1954">
          <cell r="A1954">
            <v>95609</v>
          </cell>
          <cell r="B1954" t="str">
            <v>ARRASAMENTO DE ESTACA METÁLICA, PERFIL LAMINADO TIPO H FAMÍLIA 310. AF_11/2016</v>
          </cell>
          <cell r="C1954" t="str">
            <v>UN</v>
          </cell>
          <cell r="D1954">
            <v>8.5</v>
          </cell>
        </row>
        <row r="1955">
          <cell r="A1955">
            <v>96160</v>
          </cell>
          <cell r="B1955" t="str">
            <v>ESTACA RAIZ, DIÂMETRO DE 20 CM, COMPRIMENTO DE ATÉ 10 M, SEM PRESENÇA DE ROCHA. AF_04/2017</v>
          </cell>
          <cell r="C1955" t="str">
            <v>M</v>
          </cell>
          <cell r="D1955">
            <v>188.24</v>
          </cell>
        </row>
        <row r="1956">
          <cell r="A1956">
            <v>96161</v>
          </cell>
          <cell r="B1956" t="str">
            <v>ESTACA RAIZ, DIÂMETRO DE 31 CM, COMPRIMENTO DE ATÉ 10 M, SEM PRESENÇA DE ROCHA. AF_05/2017</v>
          </cell>
          <cell r="C1956" t="str">
            <v>M</v>
          </cell>
          <cell r="D1956">
            <v>275.32</v>
          </cell>
        </row>
        <row r="1957">
          <cell r="A1957">
            <v>96162</v>
          </cell>
          <cell r="B1957" t="str">
            <v>ESTACA RAIZ, DIÂMETRO DE 40 CM, COMPRIMENTO DE ATÉ 10 M, SEM PRESENÇA DE ROCHA. AF_05/2017</v>
          </cell>
          <cell r="C1957" t="str">
            <v>M</v>
          </cell>
          <cell r="D1957">
            <v>356.21</v>
          </cell>
        </row>
        <row r="1958">
          <cell r="A1958">
            <v>96163</v>
          </cell>
          <cell r="B1958" t="str">
            <v>ESTACA RAIZ, DIÂMETRO DE 45 CM, COMPRIMENTO DE ATÉ 10 M, SEM PRESENÇA DE ROCHA. AF_05/2017</v>
          </cell>
          <cell r="C1958" t="str">
            <v>M</v>
          </cell>
          <cell r="D1958">
            <v>403.89</v>
          </cell>
        </row>
        <row r="1959">
          <cell r="A1959">
            <v>96164</v>
          </cell>
          <cell r="B1959" t="str">
            <v>ESTACA RAIZ, DIÂMETRO DE 20 CM, COMPRIMENTO DE 11 A 20 M, SEM PRESENÇA DE ROCHA. AF_05/2017</v>
          </cell>
          <cell r="C1959" t="str">
            <v>M</v>
          </cell>
          <cell r="D1959">
            <v>170.11</v>
          </cell>
        </row>
        <row r="1960">
          <cell r="A1960">
            <v>96165</v>
          </cell>
          <cell r="B1960" t="str">
            <v>ESTACA RAIZ, DIÂMETRO DE 31 CM, COMPRIMENTO DE 11 A 20 M, SEM PRESENÇA DE ROCHA. AF_05/2017</v>
          </cell>
          <cell r="C1960" t="str">
            <v>M</v>
          </cell>
          <cell r="D1960">
            <v>250.56</v>
          </cell>
        </row>
        <row r="1961">
          <cell r="A1961">
            <v>96166</v>
          </cell>
          <cell r="B1961" t="str">
            <v>ESTACA RAIZ, DIÂMETRO DE 40 CM, COMPRIMENTO DE 11 A 20 M, SEM PRESENÇA DE ROCHA. AF_05/2017</v>
          </cell>
          <cell r="C1961" t="str">
            <v>M</v>
          </cell>
          <cell r="D1961">
            <v>318.49</v>
          </cell>
        </row>
        <row r="1962">
          <cell r="A1962">
            <v>96167</v>
          </cell>
          <cell r="B1962" t="str">
            <v>ESTACA RAIZ, DIÂMETRO DE 45 CM, COMPRIMENTO DE 11 A 20 M, SEM PRESENÇA DE ROCHA. AF_05/2017</v>
          </cell>
          <cell r="C1962" t="str">
            <v>M</v>
          </cell>
          <cell r="D1962">
            <v>350.65</v>
          </cell>
        </row>
        <row r="1963">
          <cell r="A1963">
            <v>96168</v>
          </cell>
          <cell r="B1963" t="str">
            <v>ESTACA RAIZ, DIÂMETRO DE 20 CM, COMPRIMENTO DE 21 A 30 M, SEM PRESENÇA DE ROCHA. AF_05/2017</v>
          </cell>
          <cell r="C1963" t="str">
            <v>M</v>
          </cell>
          <cell r="D1963">
            <v>161.38999999999999</v>
          </cell>
        </row>
        <row r="1964">
          <cell r="A1964">
            <v>96169</v>
          </cell>
          <cell r="B1964" t="str">
            <v>ESTACA RAIZ, DIÂMETRO DE 31 CM, COMPRIMENTO DE 21 A 30 M, SEM PRESENÇA DE ROCHA. AF_05/2017</v>
          </cell>
          <cell r="C1964" t="str">
            <v>M</v>
          </cell>
          <cell r="D1964">
            <v>239.39</v>
          </cell>
        </row>
        <row r="1965">
          <cell r="A1965">
            <v>96170</v>
          </cell>
          <cell r="B1965" t="str">
            <v>ESTACA RAIZ, DIÂMETRO DE 40 CM, COMPRIMENTO DE 21 A 30 M, SEM PRESENÇA DE ROCHA. AF_05/2017</v>
          </cell>
          <cell r="C1965" t="str">
            <v>M</v>
          </cell>
          <cell r="D1965">
            <v>304.83</v>
          </cell>
        </row>
        <row r="1966">
          <cell r="A1966">
            <v>96171</v>
          </cell>
          <cell r="B1966" t="str">
            <v>ESTACA RAIZ, DIÂMETRO DE 45 CM, COMPRIMENTO DE 21 A 30 M, SEM PRESENÇA DE ROCHA. AF_05/2017</v>
          </cell>
          <cell r="C1966" t="str">
            <v>M</v>
          </cell>
          <cell r="D1966">
            <v>332.41</v>
          </cell>
        </row>
        <row r="1967">
          <cell r="A1967">
            <v>96172</v>
          </cell>
          <cell r="B1967" t="str">
            <v>ESTACA RAIZ, DIÂMETRO DE 20 CM, COMPRIMENTO DE ATÉ 10 M, COM PRESENÇA DE ROCHA. AF_05/2017</v>
          </cell>
          <cell r="C1967" t="str">
            <v>M</v>
          </cell>
          <cell r="D1967">
            <v>200.31</v>
          </cell>
        </row>
        <row r="1968">
          <cell r="A1968">
            <v>96173</v>
          </cell>
          <cell r="B1968" t="str">
            <v>ESTACA RAIZ, DIÂMETRO DE 31 CM, COMPRIMENTO DE ATÉ 10 M, COM PRESENÇA DE ROCHA. AF_05/2017</v>
          </cell>
          <cell r="C1968" t="str">
            <v>M</v>
          </cell>
          <cell r="D1968">
            <v>290.45</v>
          </cell>
        </row>
        <row r="1969">
          <cell r="A1969">
            <v>96174</v>
          </cell>
          <cell r="B1969" t="str">
            <v>ESTACA RAIZ, DIÂMETRO DE 40 CM, COMPRIMENTO DE ATÉ 10 M, COM PRESENÇA DE ROCHA. AF_05/2017</v>
          </cell>
          <cell r="C1969" t="str">
            <v>M</v>
          </cell>
          <cell r="D1969">
            <v>375.55</v>
          </cell>
        </row>
        <row r="1970">
          <cell r="A1970">
            <v>96175</v>
          </cell>
          <cell r="B1970" t="str">
            <v>ESTACA RAIZ, DIÂMETRO DE 45 CM, COMPRIMENTO DE ATÉ 10 M, COM PRESENÇA DE ROCHA. AF_05/2017</v>
          </cell>
          <cell r="C1970" t="str">
            <v>M</v>
          </cell>
          <cell r="D1970">
            <v>426.37</v>
          </cell>
        </row>
        <row r="1971">
          <cell r="A1971">
            <v>96176</v>
          </cell>
          <cell r="B1971" t="str">
            <v>ESTACA RAIZ, DIÂMETRO DE 20 CM, COMPRIMENTO DE 11 A 20 M, COM PRESENÇA DE ROCHA. AF_05/2017</v>
          </cell>
          <cell r="C1971" t="str">
            <v>M</v>
          </cell>
          <cell r="D1971">
            <v>178.14</v>
          </cell>
        </row>
        <row r="1972">
          <cell r="A1972">
            <v>96177</v>
          </cell>
          <cell r="B1972" t="str">
            <v>ESTACA RAIZ, DIÂMETRO DE 31 CM, COMPRIMENTO DE 11 A 20 M, COM PRESENÇA DE ROCHA. AF_05/2017</v>
          </cell>
          <cell r="C1972" t="str">
            <v>M</v>
          </cell>
          <cell r="D1972">
            <v>259.81</v>
          </cell>
        </row>
        <row r="1973">
          <cell r="A1973">
            <v>96178</v>
          </cell>
          <cell r="B1973" t="str">
            <v>ESTACA RAIZ, DIÂMETRO DE 40 CM, COMPRIMENTO DE 11 A 20 M, COM PRESENÇA DE ROCHA. AF_05/2017</v>
          </cell>
          <cell r="C1973" t="str">
            <v>M</v>
          </cell>
          <cell r="D1973">
            <v>329.44</v>
          </cell>
        </row>
        <row r="1974">
          <cell r="A1974">
            <v>96179</v>
          </cell>
          <cell r="B1974" t="str">
            <v>ESTACA RAIZ, DIÂMETRO DE 45 CM, COMPRIMENTO DE 11 A 20 M, COM PRESENÇA DE ROCHA. AF_05/2017</v>
          </cell>
          <cell r="C1974" t="str">
            <v>M</v>
          </cell>
          <cell r="D1974">
            <v>362.53</v>
          </cell>
        </row>
        <row r="1975">
          <cell r="A1975">
            <v>96180</v>
          </cell>
          <cell r="B1975" t="str">
            <v>ESTACA RAIZ, DIÂMETRO DE 20 CM, COMPRIMENTO DE 21 A 30 M, COM PRESENÇA DE ROCHA. AF_05/2017</v>
          </cell>
          <cell r="C1975" t="str">
            <v>M</v>
          </cell>
          <cell r="D1975">
            <v>167.33</v>
          </cell>
        </row>
        <row r="1976">
          <cell r="A1976">
            <v>96181</v>
          </cell>
          <cell r="B1976" t="str">
            <v>ESTACA RAIZ, DIÂMETRO DE 31 CM, COMPRIMENTO DE 21 A 30 M, COM PRESENÇA DE ROCHA. AF_05/2017</v>
          </cell>
          <cell r="C1976" t="str">
            <v>M</v>
          </cell>
          <cell r="D1976">
            <v>246.26</v>
          </cell>
        </row>
        <row r="1977">
          <cell r="A1977">
            <v>96182</v>
          </cell>
          <cell r="B1977" t="str">
            <v>ESTACA RAIZ, DIÂMETRO DE 40 CM, COMPRIMENTO DE 21 A 30 M, COM PRESENÇA DE ROCHA. AF_05/2017</v>
          </cell>
          <cell r="C1977" t="str">
            <v>M</v>
          </cell>
          <cell r="D1977">
            <v>311.42</v>
          </cell>
        </row>
        <row r="1978">
          <cell r="A1978">
            <v>96183</v>
          </cell>
          <cell r="B1978" t="str">
            <v>ESTACA RAIZ, DIÂMETRO DE 45 CM, COMPRIMENTO DE 21 A 30 M, COM PRESENÇA DE ROCHA. AF_05/2017</v>
          </cell>
          <cell r="C1978" t="str">
            <v>M</v>
          </cell>
          <cell r="D1978">
            <v>340.48</v>
          </cell>
        </row>
        <row r="1979">
          <cell r="A1979">
            <v>98228</v>
          </cell>
          <cell r="B1979" t="str">
            <v>ESTACA BROCA DE CONCRETO, DIÃMETRO DE 20 CM, PROFUNDIDADE DE ATÉ 3 M, ESCAVAÇÃO MANUAL COM TRADO CONCHA, NÃO ARMADA. AF_03/2018</v>
          </cell>
          <cell r="C1979" t="str">
            <v>M</v>
          </cell>
          <cell r="D1979">
            <v>57.17</v>
          </cell>
        </row>
        <row r="1980">
          <cell r="A1980">
            <v>98229</v>
          </cell>
          <cell r="B1980" t="str">
            <v>ESTACA BROCA DE CONCRETO, DIÃMETRO DE 25 CM, PROFUNDIDADE DE ATÉ 3 M, ESCAVAÇÃO MANUAL COM TRADO CONCHA, NÃO ARMADA. AF_03/2018</v>
          </cell>
          <cell r="C1980" t="str">
            <v>M</v>
          </cell>
          <cell r="D1980">
            <v>78.08</v>
          </cell>
        </row>
        <row r="1981">
          <cell r="A1981">
            <v>98230</v>
          </cell>
          <cell r="B1981" t="str">
            <v>ESTACA BROCA DE CONCRETO, DIÂMETRO DE 30 CM, PROFUNDIDADE DE ATÉ 3 M, ESCAVAÇÃO MANUAL COM TRADO CONCHA, NÃO ARMADA. AF_03/2018</v>
          </cell>
          <cell r="C1981" t="str">
            <v>M</v>
          </cell>
          <cell r="D1981">
            <v>105.15</v>
          </cell>
        </row>
        <row r="1982">
          <cell r="A1982">
            <v>100035</v>
          </cell>
          <cell r="B1982" t="str">
            <v>ESTACA METÁLICA PARA CONTENÇÃO, COMPRIMENTO TOTAL CRAVADO DE ATÉ 10 M (EXCLUSIVE MOBILIZAÇÃO E DESMOBILIZAÇÃO). AF_07/2019</v>
          </cell>
          <cell r="C1982" t="str">
            <v>KG</v>
          </cell>
          <cell r="D1982">
            <v>7.34</v>
          </cell>
        </row>
        <row r="1983">
          <cell r="A1983">
            <v>100036</v>
          </cell>
          <cell r="B1983" t="str">
            <v>ESTACA METÁLICA PARA CONTENÇÃO, COMPRIMENTO TOTAL CRAVADO MAIOR DO QUE 10 M E MENOR OU IGUAL A 20 M (EXCLUSIVE MOBILIZAÇÃO E DESMOBILIZAÇÃO). AF_07/2019</v>
          </cell>
          <cell r="C1983" t="str">
            <v>KG</v>
          </cell>
          <cell r="D1983">
            <v>7.19</v>
          </cell>
        </row>
        <row r="1984">
          <cell r="A1984">
            <v>100037</v>
          </cell>
          <cell r="B1984" t="str">
            <v>ESTACA METÁLICA PARA CONTENÇÃO, COMPRIMENTO TOTAL CRAVADO MAIOR DO QUE 20 M E MENOR OU IGUAL A 30 M (EXCLUSIVE MOBILIZAÇÃO E DESMOBILIZAÇÃO). AF_07/2019</v>
          </cell>
          <cell r="C1984" t="str">
            <v>KG</v>
          </cell>
          <cell r="D1984">
            <v>6.93</v>
          </cell>
        </row>
        <row r="1985">
          <cell r="A1985">
            <v>83534</v>
          </cell>
          <cell r="B1985" t="str">
            <v>LASTRO DE CONCRETO, PREPARO MECÂNICO, INCLUSOS ADITIVO IMPERMEABILIZANTE, LANÇAMENTO E ADENSAMENTO</v>
          </cell>
          <cell r="C1985" t="str">
            <v>M3</v>
          </cell>
          <cell r="D1985">
            <v>535.65</v>
          </cell>
        </row>
        <row r="1986">
          <cell r="A1986">
            <v>95240</v>
          </cell>
          <cell r="B1986" t="str">
            <v>LASTRO DE CONCRETO MAGRO, APLICADO EM PISOS OU RADIERS, ESPESSURA DE 3 CM. AF_07/2016</v>
          </cell>
          <cell r="C1986" t="str">
            <v>M2</v>
          </cell>
          <cell r="D1986">
            <v>13.55</v>
          </cell>
        </row>
        <row r="1987">
          <cell r="A1987">
            <v>95241</v>
          </cell>
          <cell r="B1987" t="str">
            <v>LASTRO DE CONCRETO MAGRO, APLICADO EM PISOS OU RADIERS, ESPESSURA DE 5 CM. AF_07/2016</v>
          </cell>
          <cell r="C1987" t="str">
            <v>M2</v>
          </cell>
          <cell r="D1987">
            <v>22.6</v>
          </cell>
        </row>
        <row r="1988">
          <cell r="A1988">
            <v>96616</v>
          </cell>
          <cell r="B1988" t="str">
            <v>LASTRO DE CONCRETO MAGRO, APLICADO EM BLOCOS DE COROAMENTO OU SAPATAS. AF_08/2017</v>
          </cell>
          <cell r="C1988" t="str">
            <v>M3</v>
          </cell>
          <cell r="D1988">
            <v>478.15</v>
          </cell>
        </row>
        <row r="1989">
          <cell r="A1989">
            <v>96617</v>
          </cell>
          <cell r="B1989" t="str">
            <v>LASTRO DE CONCRETO MAGRO, APLICADO EM BLOCOS DE COROAMENTO OU SAPATAS, ESPESSURA DE 3 CM. AF_08/2017</v>
          </cell>
          <cell r="C1989" t="str">
            <v>M2</v>
          </cell>
          <cell r="D1989">
            <v>14.32</v>
          </cell>
        </row>
        <row r="1990">
          <cell r="A1990">
            <v>96619</v>
          </cell>
          <cell r="B1990" t="str">
            <v>LASTRO DE CONCRETO MAGRO, APLICADO EM BLOCOS DE COROAMENTO OU SAPATAS, ESPESSURA DE 5 CM. AF_08/2017</v>
          </cell>
          <cell r="C1990" t="str">
            <v>M2</v>
          </cell>
          <cell r="D1990">
            <v>23.89</v>
          </cell>
        </row>
        <row r="1991">
          <cell r="A1991">
            <v>96620</v>
          </cell>
          <cell r="B1991" t="str">
            <v>LASTRO DE CONCRETO MAGRO, APLICADO EM PISOS OU RADIERS. AF_08/2017</v>
          </cell>
          <cell r="C1991" t="str">
            <v>M3</v>
          </cell>
          <cell r="D1991">
            <v>452.22</v>
          </cell>
        </row>
        <row r="1992">
          <cell r="A1992">
            <v>96621</v>
          </cell>
          <cell r="B1992" t="str">
            <v>LASTRO COM MATERIAL GRANULAR, APLICAÇÃO EM BLOCOS DE COROAMENTO, ESPESSURA DE *5 CM*. AF_08/2017</v>
          </cell>
          <cell r="C1992" t="str">
            <v>M3</v>
          </cell>
          <cell r="D1992">
            <v>183.25</v>
          </cell>
        </row>
        <row r="1993">
          <cell r="A1993">
            <v>96622</v>
          </cell>
          <cell r="B1993" t="str">
            <v>LASTRO COM MATERIAL GRANULAR, APLICAÇÃO EM PISOS OU RADIERS, ESPESSURA DE *5 CM*. AF_08/2017</v>
          </cell>
          <cell r="C1993" t="str">
            <v>M3</v>
          </cell>
          <cell r="D1993">
            <v>107.19</v>
          </cell>
        </row>
        <row r="1994">
          <cell r="A1994">
            <v>96623</v>
          </cell>
          <cell r="B1994" t="str">
            <v>LASTRO COM MATERIAL GRANULAR, APLICADO EM BLOCOS DE COROAMENTO, ESPESSURA DE *10 CM*. AF_08/2017</v>
          </cell>
          <cell r="C1994" t="str">
            <v>M3</v>
          </cell>
          <cell r="D1994">
            <v>165.5</v>
          </cell>
        </row>
        <row r="1995">
          <cell r="A1995">
            <v>96624</v>
          </cell>
          <cell r="B1995" t="str">
            <v>LASTRO COM MATERIAL GRANULAR (PEDRA BRITADA N.2), APLICADO EM PISOS OU RADIERS, ESPESSURA DE *10 CM*. AF_08/2017</v>
          </cell>
          <cell r="C1995" t="str">
            <v>M3</v>
          </cell>
          <cell r="D1995">
            <v>100.93</v>
          </cell>
        </row>
        <row r="1996">
          <cell r="A1996">
            <v>97082</v>
          </cell>
          <cell r="B1996" t="str">
            <v>ESCAVAÇÃO MANUAL DE VIGA DE BORDA PARA RADIER. AF_09/2017</v>
          </cell>
          <cell r="C1996" t="str">
            <v>M3</v>
          </cell>
          <cell r="D1996">
            <v>61.71</v>
          </cell>
        </row>
        <row r="1997">
          <cell r="A1997">
            <v>97083</v>
          </cell>
          <cell r="B1997" t="str">
            <v>COMPACTAÇÃO MECÂNICA DE SOLO PARA EXECUÇÃO DE RADIER, COM COMPACTADOR DE SOLOS A PERCUSSÃO. AF_09/2017</v>
          </cell>
          <cell r="C1997" t="str">
            <v>M2</v>
          </cell>
          <cell r="D1997">
            <v>3.25</v>
          </cell>
        </row>
        <row r="1998">
          <cell r="A1998">
            <v>97084</v>
          </cell>
          <cell r="B1998" t="str">
            <v>COMPACTAÇÃO MECÂNICA DE SOLO PARA EXECUÇÃO DE RADIER, COM COMPACTADOR DE SOLOS TIPO PLACA VIBRATÓRIA. AF_09/2017</v>
          </cell>
          <cell r="C1998" t="str">
            <v>M2</v>
          </cell>
          <cell r="D1998">
            <v>0.66</v>
          </cell>
        </row>
        <row r="1999">
          <cell r="A1999">
            <v>97086</v>
          </cell>
          <cell r="B1999" t="str">
            <v>FABRICAÇÃO, MONTAGEM E DESMONTAGEM DE FORMA PARA RADIER, EM MADEIRA SERRADA, 4 UTILIZAÇÕES. AF_09/2017</v>
          </cell>
          <cell r="C1999" t="str">
            <v>M2</v>
          </cell>
          <cell r="D1999">
            <v>109.73</v>
          </cell>
        </row>
        <row r="2000">
          <cell r="A2000">
            <v>97094</v>
          </cell>
          <cell r="B2000" t="str">
            <v>CONCRETAGEM DE RADIER, PISO OU LAJE SOBRE SOLO, FCK 30 MPA, PARA ESPESSURA DE 10 CM - LANÇAMENTO, ADENSAMENTO E ACABAMENTO. AF_09/2017</v>
          </cell>
          <cell r="C2000" t="str">
            <v>M3</v>
          </cell>
          <cell r="D2000">
            <v>378.65</v>
          </cell>
        </row>
        <row r="2001">
          <cell r="A2001">
            <v>97095</v>
          </cell>
          <cell r="B2001" t="str">
            <v>CONCRETAGEM DE RADIER, PISO OU LAJE SOBRE SOLO, FCK 30 MPA, PARA ESPESSURA DE 15 CM - LANÇAMENTO, ADENSAMENTO E ACABAMENTO. AF_09/2017</v>
          </cell>
          <cell r="C2001" t="str">
            <v>M3</v>
          </cell>
          <cell r="D2001">
            <v>354.9</v>
          </cell>
        </row>
        <row r="2002">
          <cell r="A2002">
            <v>97096</v>
          </cell>
          <cell r="B2002" t="str">
            <v>CONCRETAGEM DE RADIER, PISO OU LAJE SOBRE SOLO, FCK 30 MPA, PARA ESPESSURA DE 20 CM - LANÇAMENTO, ADENSAMENTO E ACABAMENTO. AF_09/2017</v>
          </cell>
          <cell r="C2002" t="str">
            <v>M3</v>
          </cell>
          <cell r="D2002">
            <v>342.72</v>
          </cell>
        </row>
        <row r="2003">
          <cell r="A2003">
            <v>100322</v>
          </cell>
          <cell r="B2003" t="str">
            <v>LASTRO COM MATERIAL GRANULAR (PEDRA BRITADA N.3), APLICADO EM PISOS OU RADIERS, ESPESSURA DE *10 CM*. AF_07/2019</v>
          </cell>
          <cell r="C2003" t="str">
            <v>M3</v>
          </cell>
          <cell r="D2003">
            <v>100.93</v>
          </cell>
        </row>
        <row r="2004">
          <cell r="A2004">
            <v>100323</v>
          </cell>
          <cell r="B2004" t="str">
            <v>LASTRO COM MATERIAL GRANULAR (AREIA MÉDIA), APLICADO EM PISOS OU RADIERS, ESPESSURA DE *10 CM*. AF_07/2019</v>
          </cell>
          <cell r="C2004" t="str">
            <v>M3</v>
          </cell>
          <cell r="D2004">
            <v>94.07</v>
          </cell>
        </row>
        <row r="2005">
          <cell r="A2005">
            <v>100324</v>
          </cell>
          <cell r="B2005" t="str">
            <v>LASTRO COM MATERIAL GRANULAR (PEDRA BRITADA N.1 E PEDRA BRITADA N.2), APLICADO EM PISOS OU RADIERS, ESPESSURA DE *10 CM*. AF_07/2019</v>
          </cell>
          <cell r="C2005" t="str">
            <v>M3</v>
          </cell>
          <cell r="D2005">
            <v>100.92</v>
          </cell>
        </row>
        <row r="2006">
          <cell r="A2006">
            <v>90996</v>
          </cell>
          <cell r="B2006" t="str">
            <v>FORMAS MANUSEÁVEIS PARA PAREDES DE CONCRETO MOLDADAS IN LOCO, DE EDIFICAÇÕES DE MULTIPLOS PAVIMENTO, EM PLATIBANDA. AF_06/2015</v>
          </cell>
          <cell r="C2006" t="str">
            <v>M2</v>
          </cell>
          <cell r="D2006">
            <v>15.48</v>
          </cell>
        </row>
        <row r="2007">
          <cell r="A2007">
            <v>90997</v>
          </cell>
          <cell r="B2007" t="str">
            <v>FORMAS MANUSEÁVEIS PARA PAREDES DE CONCRETO MOLDADAS IN LOCO, DE EDIFICAÇÕES DE MULTIPLOS PAVIMENTOS, EM FACES INTERNAS DE PAREDES. AF_06/2015</v>
          </cell>
          <cell r="C2007" t="str">
            <v>M2</v>
          </cell>
          <cell r="D2007">
            <v>21.44</v>
          </cell>
        </row>
        <row r="2008">
          <cell r="A2008">
            <v>90998</v>
          </cell>
          <cell r="B2008" t="str">
            <v>FORMAS MANUSEÁVEIS PARA PAREDES DE CONCRETO MOLDADAS IN LOCO, DE EDIFICAÇÕES DE MULTIPLOS PAVIMENTOS, EM LAJES. AF_06/2015</v>
          </cell>
          <cell r="C2008" t="str">
            <v>M2</v>
          </cell>
          <cell r="D2008">
            <v>26.12</v>
          </cell>
        </row>
        <row r="2009">
          <cell r="A2009">
            <v>91000</v>
          </cell>
          <cell r="B2009" t="str">
            <v>FORMAS MANUSEÁVEIS PARA PAREDES DE CONCRETO MOLDADAS IN LOCO, DE EDIFICAÇÕES DE MULTIPLOS PAVIMENTOS, EM PANOS DE FACHADA COM VÃOS. AF_06/2015</v>
          </cell>
          <cell r="C2009" t="str">
            <v>M2</v>
          </cell>
          <cell r="D2009">
            <v>19.670000000000002</v>
          </cell>
        </row>
        <row r="2010">
          <cell r="A2010">
            <v>91002</v>
          </cell>
          <cell r="B2010" t="str">
            <v>FORMAS MANUSEÁVEIS PARA PAREDES DE CONCRETO MOLDADAS IN LOCO, DE EDIFICAÇÕES DE MULTIPLOS PAVIMENTOS, EM PANOS DE FACHADA SEM VÃOS. AF_06/2015</v>
          </cell>
          <cell r="C2010" t="str">
            <v>M2</v>
          </cell>
          <cell r="D2010">
            <v>18</v>
          </cell>
        </row>
        <row r="2011">
          <cell r="A2011">
            <v>91003</v>
          </cell>
          <cell r="B2011" t="str">
            <v>FORMAS MANUSEÁVEIS PARA PAREDES DE CONCRETO MOLDADAS IN LOCO, DE EDIFICAÇÕES DE MULTIPLOS PAVIMENTOS, EM PANOS DE FACHADA COM VARANDAS. AF_06/2015</v>
          </cell>
          <cell r="C2011" t="str">
            <v>M2</v>
          </cell>
          <cell r="D2011">
            <v>21.01</v>
          </cell>
        </row>
        <row r="2012">
          <cell r="A2012">
            <v>91004</v>
          </cell>
          <cell r="B2012" t="str">
            <v>FORMAS MANUSEÁVEIS PARA PAREDES DE CONCRETO MOLDADAS IN LOCO, DE EDIFICAÇÕES DE PAVIMENTO ÚNICO, EM FACES INTERNAS DE PAREDES. AF_06/2015</v>
          </cell>
          <cell r="C2012" t="str">
            <v>M2</v>
          </cell>
          <cell r="D2012">
            <v>16.399999999999999</v>
          </cell>
        </row>
        <row r="2013">
          <cell r="A2013">
            <v>91005</v>
          </cell>
          <cell r="B2013" t="str">
            <v>FORMAS MANUSEÁVEIS PARA PAREDES DE CONCRETO MOLDADAS IN LOCO, DE EDIFICAÇÕES DE PAVIMENTO ÚNICO, EM LAJES. AF_06/2015</v>
          </cell>
          <cell r="C2013" t="str">
            <v>M2</v>
          </cell>
          <cell r="D2013">
            <v>19.89</v>
          </cell>
        </row>
        <row r="2014">
          <cell r="A2014">
            <v>91006</v>
          </cell>
          <cell r="B2014" t="str">
            <v>FORMAS MANUSEÁVEIS PARA PAREDES DE CONCRETO MOLDADAS IN LOCO, DE EDIFICAÇÕES DE PAVIMENTO ÚNICO, EM PANOS DE FACHADA COM VÃOS. AF_06/2015</v>
          </cell>
          <cell r="C2014" t="str">
            <v>M2</v>
          </cell>
          <cell r="D2014">
            <v>15.08</v>
          </cell>
        </row>
        <row r="2015">
          <cell r="A2015">
            <v>91007</v>
          </cell>
          <cell r="B2015" t="str">
            <v>FORMAS MANUSEÁVEIS PARA PAREDES DE CONCRETO MOLDADAS IN LOCO, DE EDIFICAÇÕES DE PAVIMENTO ÚNICO, EM PANOS DE FACHADA SEM VÃOS. AF_06/2015</v>
          </cell>
          <cell r="C2015" t="str">
            <v>M2</v>
          </cell>
          <cell r="D2015">
            <v>13.41</v>
          </cell>
        </row>
        <row r="2016">
          <cell r="A2016">
            <v>91008</v>
          </cell>
          <cell r="B2016" t="str">
            <v>FORMAS MANUSEÁVEIS PARA PAREDES DE CONCRETO MOLDADAS IN LOCO, DE EDIFICAÇÕES DE PAVIMENTO ÚNICO, EM PANOS DE FACHADA COM VARANDA. AF_06/2015</v>
          </cell>
          <cell r="C2016" t="str">
            <v>M2</v>
          </cell>
          <cell r="D2016">
            <v>16.420000000000002</v>
          </cell>
        </row>
        <row r="2017">
          <cell r="A2017">
            <v>92263</v>
          </cell>
          <cell r="B2017" t="str">
            <v>FABRICAÇÃO DE FÔRMA PARA PILARES E ESTRUTURAS SIMILARES, EM CHAPA DE MADEIRA COMPENSADA RESINADA, E = 17 MM. AF_12/2015</v>
          </cell>
          <cell r="C2017" t="str">
            <v>M2</v>
          </cell>
          <cell r="D2017">
            <v>116.59</v>
          </cell>
        </row>
        <row r="2018">
          <cell r="A2018">
            <v>92264</v>
          </cell>
          <cell r="B2018" t="str">
            <v>FABRICAÇÃO DE FÔRMA PARA PILARES E ESTRUTURAS SIMILARES, EM CHAPA DE MADEIRA COMPENSADA PLASTIFICADA, E = 18 MM. AF_12/2015</v>
          </cell>
          <cell r="C2018" t="str">
            <v>M2</v>
          </cell>
          <cell r="D2018">
            <v>119.04</v>
          </cell>
        </row>
        <row r="2019">
          <cell r="A2019">
            <v>92265</v>
          </cell>
          <cell r="B2019" t="str">
            <v>FABRICAÇÃO DE FÔRMA PARA VIGAS, EM CHAPA DE MADEIRA COMPENSADA RESINADA, E = 17 MM. AF_12/2015</v>
          </cell>
          <cell r="C2019" t="str">
            <v>M2</v>
          </cell>
          <cell r="D2019">
            <v>92.08</v>
          </cell>
        </row>
        <row r="2020">
          <cell r="A2020">
            <v>92266</v>
          </cell>
          <cell r="B2020" t="str">
            <v>FABRICAÇÃO DE FÔRMA PARA VIGAS, EM CHAPA DE MADEIRA COMPENSADA PLASTIFICADA, E = 18 MM. AF_12/2015</v>
          </cell>
          <cell r="C2020" t="str">
            <v>M2</v>
          </cell>
          <cell r="D2020">
            <v>94.26</v>
          </cell>
        </row>
        <row r="2021">
          <cell r="A2021">
            <v>92267</v>
          </cell>
          <cell r="B2021" t="str">
            <v>FABRICAÇÃO DE FÔRMA PARA LAJES, EM CHAPA DE MADEIRA COMPENSADA RESINADA, E = 17 MM. AF_12/2015</v>
          </cell>
          <cell r="C2021" t="str">
            <v>M2</v>
          </cell>
          <cell r="D2021">
            <v>34.229999999999997</v>
          </cell>
        </row>
        <row r="2022">
          <cell r="A2022">
            <v>92268</v>
          </cell>
          <cell r="B2022" t="str">
            <v>FABRICAÇÃO DE FÔRMA PARA LAJES, EM CHAPA DE MADEIRA COMPENSADA PLASTIFICADA, E = 18 MM. AF_12/2015</v>
          </cell>
          <cell r="C2022" t="str">
            <v>M2</v>
          </cell>
          <cell r="D2022">
            <v>36.15</v>
          </cell>
        </row>
        <row r="2023">
          <cell r="A2023">
            <v>92269</v>
          </cell>
          <cell r="B2023" t="str">
            <v>FABRICAÇÃO DE FÔRMA PARA PILARES E ESTRUTURAS SIMILARES, EM MADEIRA SERRADA, E=25 MM. AF_12/2015</v>
          </cell>
          <cell r="C2023" t="str">
            <v>M2</v>
          </cell>
          <cell r="D2023">
            <v>84.71</v>
          </cell>
        </row>
        <row r="2024">
          <cell r="A2024">
            <v>92270</v>
          </cell>
          <cell r="B2024" t="str">
            <v>FABRICAÇÃO DE FÔRMA PARA VIGAS, COM MADEIRA SERRADA, E = 25 MM. AF_12/2015</v>
          </cell>
          <cell r="C2024" t="str">
            <v>M2</v>
          </cell>
          <cell r="D2024">
            <v>67.62</v>
          </cell>
        </row>
        <row r="2025">
          <cell r="A2025">
            <v>92271</v>
          </cell>
          <cell r="B2025" t="str">
            <v>FABRICAÇÃO DE FÔRMA PARA LAJES, EM MADEIRA SERRADA, E=25 MM. AF_12/2015</v>
          </cell>
          <cell r="C2025" t="str">
            <v>M2</v>
          </cell>
          <cell r="D2025">
            <v>45.15</v>
          </cell>
        </row>
        <row r="2026">
          <cell r="A2026">
            <v>92272</v>
          </cell>
          <cell r="B2026" t="str">
            <v>FABRICAÇÃO DE ESCORAS DE VIGA DO TIPO GARFO, EM MADEIRA. AF_12/2015</v>
          </cell>
          <cell r="C2026" t="str">
            <v>M</v>
          </cell>
          <cell r="D2026">
            <v>19.77</v>
          </cell>
        </row>
        <row r="2027">
          <cell r="A2027">
            <v>92273</v>
          </cell>
          <cell r="B2027" t="str">
            <v>FABRICAÇÃO DE ESCORAS DO TIPO PONTALETE, EM MADEIRA. AF_12/2015</v>
          </cell>
          <cell r="C2027" t="str">
            <v>M</v>
          </cell>
          <cell r="D2027">
            <v>8.43</v>
          </cell>
        </row>
        <row r="2028">
          <cell r="A2028">
            <v>92408</v>
          </cell>
          <cell r="B2028" t="str">
            <v>MONTAGEM E DESMONTAGEM DE FÔRMA DE PILARES RETANGULARES E ESTRUTURAS SIMILARES COM ÁREA MÉDIA DAS SEÇÕES MENOR OU IGUAL A 0,25 M², PÉ-DIREITO SIMPLES, EM MADEIRA SERRADA, 1 UTILIZAÇÃO. AF_12/2015</v>
          </cell>
          <cell r="C2028" t="str">
            <v>M2</v>
          </cell>
          <cell r="D2028">
            <v>192.56</v>
          </cell>
        </row>
        <row r="2029">
          <cell r="A2029">
            <v>92409</v>
          </cell>
          <cell r="B2029" t="str">
            <v>MONTAGEM E DESMONTAGEM DE FÔRMA DE PILARES RETANGULARES E ESTRUTURAS SIMILARES COM ÁREA MÉDIA DAS SEÇÕES MAIOR QUE 0,25 M², PÉ-DIREITO SIMPLES, EM MADEIRA SERRADA, 1 UTILIZAÇÃO. AF_12/2015</v>
          </cell>
          <cell r="C2029" t="str">
            <v>M2</v>
          </cell>
          <cell r="D2029">
            <v>180.22</v>
          </cell>
        </row>
        <row r="2030">
          <cell r="A2030">
            <v>92410</v>
          </cell>
          <cell r="B2030" t="str">
            <v>MONTAGEM E DESMONTAGEM DE FÔRMA DE PILARES RETANGULARES E ESTRUTURAS SIMILARES COM ÁREA MÉDIA DAS SEÇÕES MENOR OU IGUAL A 0,25 M², PÉ-DIREITO SIMPLES, EM MADEIRA SERRADA, 2 UTILIZAÇÕES. AF_12/2015</v>
          </cell>
          <cell r="C2030" t="str">
            <v>M2</v>
          </cell>
          <cell r="D2030">
            <v>138.66</v>
          </cell>
        </row>
        <row r="2031">
          <cell r="A2031">
            <v>92411</v>
          </cell>
          <cell r="B2031" t="str">
            <v>MONTAGEM E DESMONTAGEM DE FÔRMA DE PILARES RETANGULARES E ESTRUTURAS SIMILARES COM ÁREA MÉDIA DAS SEÇÕES MAIOR QUE 0,25 M², PÉ-DIREITO SIMPLES, EM MADEIRA SERRADA, 2 UTILIZAÇÕES. AF_12/2015</v>
          </cell>
          <cell r="C2031" t="str">
            <v>M2</v>
          </cell>
          <cell r="D2031">
            <v>127.75</v>
          </cell>
        </row>
        <row r="2032">
          <cell r="A2032">
            <v>92412</v>
          </cell>
          <cell r="B2032" t="str">
            <v>MONTAGEM E DESMONTAGEM DE FÔRMA DE PILARES RETANGULARES E ESTRUTURAS SIMILARES COM ÁREA MÉDIA DAS SEÇÕES MENOR OU IGUAL A 0,25 M², PÉ-DIREITO SIMPLES, EM MADEIRA SERRADA, 4 UTILIZAÇÕES. AF_12/2015</v>
          </cell>
          <cell r="C2032" t="str">
            <v>M2</v>
          </cell>
          <cell r="D2032">
            <v>95.53</v>
          </cell>
        </row>
        <row r="2033">
          <cell r="A2033">
            <v>92413</v>
          </cell>
          <cell r="B2033" t="str">
            <v>MONTAGEM E DESMONTAGEM DE FÔRMA DE PILARES RETANGULARES E ESTRUTURAS SIMILARES COM ÁREA MÉDIA DAS SEÇÕES MAIOR QUE 0,25 M², PÉ-DIREITO SIMPLES, EM MADEIRA SERRADA, 4 UTILIZAÇÕES. AF_12/2015</v>
          </cell>
          <cell r="C2033" t="str">
            <v>M2</v>
          </cell>
          <cell r="D2033">
            <v>87.13</v>
          </cell>
        </row>
        <row r="2034">
          <cell r="A2034">
            <v>92414</v>
          </cell>
          <cell r="B2034" t="str">
            <v>MONTAGEM E DESMONTAGEM DE FÔRMA DE PILARES RETANGULARES E ESTRUTURAS SIMILARES COM ÁREA MÉDIA DAS SEÇÕES MENOR OU IGUAL A 0,25 M², PÉ-DIREITO SIMPLES, EM CHAPA DE MADEIRA COMPENSADA RESINADA, 2 UTILIZAÇÕES. AF_12/2015</v>
          </cell>
          <cell r="C2034" t="str">
            <v>M2</v>
          </cell>
          <cell r="D2034">
            <v>119.32</v>
          </cell>
        </row>
        <row r="2035">
          <cell r="A2035">
            <v>92415</v>
          </cell>
          <cell r="B2035" t="str">
            <v>MONTAGEM E DESMONTAGEM DE FÔRMA DE PILARES RETANGULARES E ESTRUTURAS SIMILARES COM ÁREA MÉDIA DAS SEÇÕES MAIOR QUE 0,25 M², PÉ-DIREITO SIMPLES, EM CHAPA DE MADEIRA COMPENSADA RESINADA, 2 UTILIZAÇÕES. AF_12/2015</v>
          </cell>
          <cell r="C2035" t="str">
            <v>M2</v>
          </cell>
          <cell r="D2035">
            <v>108.41</v>
          </cell>
        </row>
        <row r="2036">
          <cell r="A2036">
            <v>92416</v>
          </cell>
          <cell r="B2036" t="str">
            <v>MONTAGEM E DESMONTAGEM DE FÔRMA DE PILARES RETANGULARES E ESTRUTURAS SIMILARES COM ÁREA MÉDIA DAS SEÇÕES MENOR OU IGUAL A 0,25 M², PÉ-DIREITO DUPLO, EM CHAPA DE MADEIRA COMPENSADA RESINADA, 2 UTILIZAÇÕES. AF_12/2015</v>
          </cell>
          <cell r="C2036" t="str">
            <v>M2</v>
          </cell>
          <cell r="D2036">
            <v>141.74</v>
          </cell>
        </row>
        <row r="2037">
          <cell r="A2037">
            <v>92417</v>
          </cell>
          <cell r="B2037" t="str">
            <v>MONTAGEM E DESMONTAGEM DE FÔRMA DE PILARES RETANGULARES E ESTRUTURAS SIMILARES COM ÁREA MÉDIA DAS SEÇÕES MAIOR QUE 0,25 M², PÉ-DIREITO DUPLO, EM CHAPA DE MADEIRA COMPENSADA RESINADA, 2 UTILIZAÇÕES. AF_12/2015</v>
          </cell>
          <cell r="C2037" t="str">
            <v>M2</v>
          </cell>
          <cell r="D2037">
            <v>130.88999999999999</v>
          </cell>
        </row>
        <row r="2038">
          <cell r="A2038">
            <v>92418</v>
          </cell>
          <cell r="B2038" t="str">
            <v>MONTAGEM E DESMONTAGEM DE FÔRMA DE PILARES RETANGULARES E ESTRUTURAS SIMILARES COM ÁREA MÉDIA DAS SEÇÕES MENOR OU IGUAL A 0,25 M², PÉ-DIREITO SIMPLES, EM CHAPA DE MADEIRA COMPENSADA RESINADA, 4 UTILIZAÇÕES. AF_12/2015</v>
          </cell>
          <cell r="C2038" t="str">
            <v>M2</v>
          </cell>
          <cell r="D2038">
            <v>78.239999999999995</v>
          </cell>
        </row>
        <row r="2039">
          <cell r="A2039">
            <v>92419</v>
          </cell>
          <cell r="B2039" t="str">
            <v>MONTAGEM E DESMONTAGEM DE FÔRMA DE PILARES RETANGULARES E ESTRUTURAS SIMILARES COM ÁREA MÉDIA DAS SEÇÕES MAIOR QUE 0,25 M², PÉ-DIREITO SIMPLES, EM CHAPA DE MADEIRA COMPENSADA RESINADA, 4 UTILIZAÇÕES. AF_12/2015</v>
          </cell>
          <cell r="C2039" t="str">
            <v>M2</v>
          </cell>
          <cell r="D2039">
            <v>69.88</v>
          </cell>
        </row>
        <row r="2040">
          <cell r="A2040">
            <v>92420</v>
          </cell>
          <cell r="B2040" t="str">
            <v>MONTAGEM E DESMONTAGEM DE FÔRMA DE PILARES RETANGULARES E ESTRUTURAS SIMILARES COM ÁREA MÉDIA DAS SEÇÕES MENOR OU IGUAL A 0,25 M², PÉ-DIREITO DUPLO, EM CHAPA DE MADEIRA COMPENSADA RESINADA, 4 UTILIZAÇÕES. AF_12/2015</v>
          </cell>
          <cell r="C2040" t="str">
            <v>M2</v>
          </cell>
          <cell r="D2040">
            <v>95.49</v>
          </cell>
        </row>
        <row r="2041">
          <cell r="A2041">
            <v>92421</v>
          </cell>
          <cell r="B2041" t="str">
            <v>MONTAGEM E DESMONTAGEM DE FÔRMA DE PILARES RETANGULARES E ESTRUTURAS SIMILARES COM ÁREA MÉDIA DAS SEÇÕES MAIOR QUE 0,25 M², PÉ-DIREITO DUPLO, EM CHAPA DE MADEIRA COMPENSADA RESINADA, 4 UTILIZAÇÕES. AF_12/2015</v>
          </cell>
          <cell r="C2041" t="str">
            <v>M2</v>
          </cell>
          <cell r="D2041">
            <v>87.11</v>
          </cell>
        </row>
        <row r="2042">
          <cell r="A2042">
            <v>92422</v>
          </cell>
          <cell r="B2042" t="str">
            <v>MONTAGEM E DESMONTAGEM DE FÔRMA DE PILARES RETANGULARES E ESTRUTURAS SIMILARES COM ÁREA MÉDIA DAS SEÇÕES MENOR OU IGUAL A 0,25 M², PÉ-DIREITO SIMPLES, EM CHAPA DE MADEIRA COMPENSADA RESINADA, 6 UTILIZAÇÕES. AF_12/2015</v>
          </cell>
          <cell r="C2042" t="str">
            <v>M2</v>
          </cell>
          <cell r="D2042">
            <v>64.87</v>
          </cell>
        </row>
        <row r="2043">
          <cell r="A2043">
            <v>92423</v>
          </cell>
          <cell r="B2043" t="str">
            <v>MONTAGEM E DESMONTAGEM DE FÔRMA DE PILARES RETANGULARES E ESTRUTURAS SIMILARES COM ÁREA MÉDIA DAS SEÇÕES MAIOR QUE 0,25 M², PÉ-DIREITO SIMPLES, EM CHAPA DE MADEIRA COMPENSADA RESINADA, 6 UTILIZAÇÕES. AF_12/2015</v>
          </cell>
          <cell r="C2043" t="str">
            <v>M2</v>
          </cell>
          <cell r="D2043">
            <v>57.61</v>
          </cell>
        </row>
        <row r="2044">
          <cell r="A2044">
            <v>92424</v>
          </cell>
          <cell r="B2044" t="str">
            <v>MONTAGEM E DESMONTAGEM DE FÔRMA DE PILARES RETANGULARES E ESTRUTURAS SIMILARES COM ÁREA MÉDIA DAS SEÇÕES MENOR OU IGUAL A 0,25 M², PÉ-DIREITO DUPLO, EM CHAPA DE MADEIRA COMPENSADA RESINADA, 6 UTILIZAÇÕES. AF_12/2015</v>
          </cell>
          <cell r="C2044" t="str">
            <v>M2</v>
          </cell>
          <cell r="D2044">
            <v>79.88</v>
          </cell>
        </row>
        <row r="2045">
          <cell r="A2045">
            <v>92425</v>
          </cell>
          <cell r="B2045" t="str">
            <v>MONTAGEM E DESMONTAGEM DE FÔRMA DE PILARES RETANGULARES E ESTRUTURAS SIMILARES COM ÁREA MÉDIA DAS SEÇÕES MAIOR QUE 0,25 M², PÉ-DIREITO DUPLO, EM CHAPA DE MADEIRA COMPENSADA RESINADA, 6 UTILIZAÇÕES. AF_12/2015</v>
          </cell>
          <cell r="C2045" t="str">
            <v>M2</v>
          </cell>
          <cell r="D2045">
            <v>72.59</v>
          </cell>
        </row>
        <row r="2046">
          <cell r="A2046">
            <v>92426</v>
          </cell>
          <cell r="B2046" t="str">
            <v>MONTAGEM E DESMONTAGEM DE FÔRMA DE PILARES RETANGULARES E ESTRUTURAS SIMILARES COM ÁREA MÉDIA DAS SEÇÕES MENOR OU IGUAL A 0,25 M², PÉ-DIREITO SIMPLES, EM CHAPA DE MADEIRA COMPENSADA RESINADA, 8 UTILIZAÇÕES. AF_12/2015</v>
          </cell>
          <cell r="C2046" t="str">
            <v>M2</v>
          </cell>
          <cell r="D2046">
            <v>58.14</v>
          </cell>
        </row>
        <row r="2047">
          <cell r="A2047">
            <v>92427</v>
          </cell>
          <cell r="B2047" t="str">
            <v>MONTAGEM E DESMONTAGEM DE FÔRMA DE PILARES RETANGULARES E ESTRUTURAS SIMILARES COM ÁREA MÉDIA DAS SEÇÕES MAIOR QUE 0,25 M², PÉ-DIREITO SIMPLES, EM CHAPA DE MADEIRA COMPENSADA RESINADA, 8 UTILIZAÇÕES. AF_12/2015</v>
          </cell>
          <cell r="C2047" t="str">
            <v>M2</v>
          </cell>
          <cell r="D2047">
            <v>51.41</v>
          </cell>
        </row>
        <row r="2048">
          <cell r="A2048">
            <v>92428</v>
          </cell>
          <cell r="B2048" t="str">
            <v>MONTAGEM E DESMONTAGEM DE FÔRMA DE PILARES RETANGULARES E ESTRUTURAS SIMILARES COM ÁREA MÉDIA DAS SEÇÕES MENOR OU IGUAL A 0,25 M², PÉ-DIREITO DUPLO, EM CHAPA DE MADEIRA COMPENSADA RESINADA, 8 UTILIZAÇÕES. AF_12/2015</v>
          </cell>
          <cell r="C2048" t="str">
            <v>M2</v>
          </cell>
          <cell r="D2048">
            <v>72.03</v>
          </cell>
        </row>
        <row r="2049">
          <cell r="A2049">
            <v>92429</v>
          </cell>
          <cell r="B2049" t="str">
            <v>MONTAGEM E DESMONTAGEM DE FÔRMA DE PILARES RETANGULARES E ESTRUTURAS SIMILARES COM ÁREA MÉDIA DAS SEÇÕES MAIOR QUE 0,25 M², PÉ-DIREITO DUPLO, EM CHAPA DE MADEIRA COMPENSADA RESINADA, 8 UTILIZAÇÕES. AF_12/2015</v>
          </cell>
          <cell r="C2049" t="str">
            <v>M2</v>
          </cell>
          <cell r="D2049">
            <v>65.290000000000006</v>
          </cell>
        </row>
        <row r="2050">
          <cell r="A2050">
            <v>92430</v>
          </cell>
          <cell r="B2050" t="str">
            <v>MONTAGEM E DESMONTAGEM DE FÔRMA DE PILARES RETANGULARES E ESTRUTURAS SIMILARES COM ÁREA MÉDIA DAS SEÇÕES MENOR OU IGUAL A 0,25 M², PÉ-DIREITO SIMPLES, EM CHAPA DE MADEIRA COMPENSADA PLASTIFICADA, 10 UTILIZAÇÕES. AF_12/2015</v>
          </cell>
          <cell r="C2050" t="str">
            <v>M2</v>
          </cell>
          <cell r="D2050">
            <v>51.72</v>
          </cell>
        </row>
        <row r="2051">
          <cell r="A2051">
            <v>92431</v>
          </cell>
          <cell r="B2051" t="str">
            <v>MONTAGEM E DESMONTAGEM DE FÔRMA DE PILARES RETANGULARES E ESTRUTURAS SIMILARES COM ÁREA MÉDIA DAS SEÇÕES MAIOR QUE 0,25 M², PÉ-DIREITO SIMPLES, EM CHAPA DE MADEIRA COMPENSADA PLASTIFICADA, 10 UTILIZAÇÕES. AF_12/2015</v>
          </cell>
          <cell r="C2051" t="str">
            <v>M2</v>
          </cell>
          <cell r="D2051">
            <v>45.33</v>
          </cell>
        </row>
        <row r="2052">
          <cell r="A2052">
            <v>92432</v>
          </cell>
          <cell r="B2052" t="str">
            <v>MONTAGEM E DESMONTAGEM DE FÔRMA DE PILARES RETANGULARES E ESTRUTURAS SIMILARES COM ÁREA MÉDIA DAS SEÇÕES MENOR OU IGUAL A 0,25 M², PÉ-DIREITO DUPLO, EM CHAPA DE MADEIRA COMPENSADA PLASTIFICADA, 10 UTILIZAÇÕES. AF_12/2015</v>
          </cell>
          <cell r="C2052" t="str">
            <v>M2</v>
          </cell>
          <cell r="D2052">
            <v>64.91</v>
          </cell>
        </row>
        <row r="2053">
          <cell r="A2053">
            <v>92433</v>
          </cell>
          <cell r="B2053" t="str">
            <v>MONTAGEM E DESMONTAGEM DE FÔRMA DE PILARES RETANGULARES E ESTRUTURAS SIMILARES COM ÁREA MÉDIA DAS SEÇÕES MAIOR QUE 0,25 M², PÉ-DIREITO DUPLO, EM CHAPA DE MADEIRA COMPENSADA PLASTIFICADA, 10 UTILIZAÇÕES. AF_12/2015</v>
          </cell>
          <cell r="C2053" t="str">
            <v>M2</v>
          </cell>
          <cell r="D2053">
            <v>58.51</v>
          </cell>
        </row>
        <row r="2054">
          <cell r="A2054">
            <v>92434</v>
          </cell>
          <cell r="B2054" t="str">
            <v>MONTAGEM E DESMONTAGEM DE FÔRMA DE PILARES RETANGULARES E ESTRUTURAS SIMILARES COM ÁREA MÉDIA DAS SEÇÕES MENOR OU IGUAL A 0,25 M², PÉ-DIREITO SIMPLES, EM CHAPA DE MADEIRA COMPENSADA PLASTIFICADA, 12 UTILIZAÇÕES. AF_12/2015</v>
          </cell>
          <cell r="C2054" t="str">
            <v>M2</v>
          </cell>
          <cell r="D2054">
            <v>49.5</v>
          </cell>
        </row>
        <row r="2055">
          <cell r="A2055">
            <v>92435</v>
          </cell>
          <cell r="B2055" t="str">
            <v>MONTAGEM E DESMONTAGEM DE FÔRMA DE PILARES RETANGULARES E ESTRUTURAS SIMILARES COM ÁREA MÉDIA DAS SEÇÕES MAIOR QUE 0,25 M², PÉ-DIREITO SIMPLES, EM CHAPA DE MADEIRA COMPENSADA PLASTIFICADA, 12 UTILIZAÇÕES. AF_12/2015</v>
          </cell>
          <cell r="C2055" t="str">
            <v>M2</v>
          </cell>
          <cell r="D2055">
            <v>43.31</v>
          </cell>
        </row>
        <row r="2056">
          <cell r="A2056">
            <v>92436</v>
          </cell>
          <cell r="B2056" t="str">
            <v>MONTAGEM E DESMONTAGEM DE FÔRMA DE PILARES RETANGULARES E ESTRUTURAS SIMILARES COM ÁREA MÉDIA DAS SEÇÕES MENOR OU IGUAL A 0,25 M², PÉ-DIREITO DUPLO, EM CHAPA DE MADEIRA COMPENSADA PLASTIFICADA, 12 UTILIZAÇÕES. AF_12/2015</v>
          </cell>
          <cell r="C2056" t="str">
            <v>M2</v>
          </cell>
          <cell r="D2056">
            <v>62.21</v>
          </cell>
        </row>
        <row r="2057">
          <cell r="A2057">
            <v>92437</v>
          </cell>
          <cell r="B2057" t="str">
            <v>MONTAGEM E DESMONTAGEM DE FÔRMA DE PILARES RETANGULARES E ESTRUTURAS SIMILARES COM ÁREA MÉDIA DAS SEÇÕES MAIOR QUE 0,25 M², PÉ-DIREITO DUPLO, EM CHAPA DE MADEIRA COMPENSADA PLASTIFICADA, 12 UTILIZAÇÕES. AF_12/2015</v>
          </cell>
          <cell r="C2057" t="str">
            <v>M2</v>
          </cell>
          <cell r="D2057">
            <v>56.05</v>
          </cell>
        </row>
        <row r="2058">
          <cell r="A2058">
            <v>92438</v>
          </cell>
          <cell r="B2058" t="str">
            <v>MONTAGEM E DESMONTAGEM DE FÔRMA DE PILARES RETANGULARES E ESTRUTURAS SIMILARES COM ÁREA MÉDIA DAS SEÇÕES MENOR OU IGUAL A 0,25 M², PÉ-DIREITO SIMPLES, EM CHAPA DE MADEIRA COMPENSADA PLASTIFICADA, 14 UTILIZAÇÕES. AF_12/2015</v>
          </cell>
          <cell r="C2058" t="str">
            <v>M2</v>
          </cell>
          <cell r="D2058">
            <v>47.9</v>
          </cell>
        </row>
        <row r="2059">
          <cell r="A2059">
            <v>92439</v>
          </cell>
          <cell r="B2059" t="str">
            <v>MONTAGEM E DESMONTAGEM DE FÔRMA DE PILARES RETANGULARES E ESTRUTURAS SIMILARES COM ÁREA MÉDIA DAS SEÇÕES MAIOR QUE 0,25 M², PÉ-DIREITO SIMPLES, EM CHAPA DE MADEIRA COMPENSADA PLASTIFICADA, 14 UTILIZAÇÕES. AF_12/2015</v>
          </cell>
          <cell r="C2059" t="str">
            <v>M2</v>
          </cell>
          <cell r="D2059">
            <v>41.87</v>
          </cell>
        </row>
        <row r="2060">
          <cell r="A2060">
            <v>92440</v>
          </cell>
          <cell r="B2060" t="str">
            <v>MONTAGEM E DESMONTAGEM DE FÔRMA DE PILARES RETANGULARES E ESTRUTURAS SIMILARES COM ÁREA MÉDIA DAS SEÇÕES MENOR OU IGUAL A 0,25 M², PÉ-DIREITO DUPLO, EM CHAPA DE MADEIRA COMPENSADA PLASTIFICADA, 14 UTILIZAÇÕES. AF_12/2015</v>
          </cell>
          <cell r="C2060" t="str">
            <v>M2</v>
          </cell>
          <cell r="D2060">
            <v>60.28</v>
          </cell>
        </row>
        <row r="2061">
          <cell r="A2061">
            <v>92441</v>
          </cell>
          <cell r="B2061" t="str">
            <v>MONTAGEM E DESMONTAGEM DE FÔRMA DE PILARES RETANGULARES E ESTRUTURAS SIMILARES COM ÁREA MÉDIA DAS SEÇÕES MAIOR QUE 0,25 M², PÉ-DIREITO DUPLO, EM CHAPA DE MADEIRA COMPENSADA PLASTIFICADA, 14 UTILIZAÇÕES. AF_12/2015</v>
          </cell>
          <cell r="C2061" t="str">
            <v>M2</v>
          </cell>
          <cell r="D2061">
            <v>54.3</v>
          </cell>
        </row>
        <row r="2062">
          <cell r="A2062">
            <v>92442</v>
          </cell>
          <cell r="B2062" t="str">
            <v>MONTAGEM E DESMONTAGEM DE FÔRMA DE PILARES RETANGULARES E ESTRUTURAS SIMILARES COM ÁREA MÉDIA DAS SEÇÕES MENOR OU IGUAL A 0,25 M², PÉ-DIREITO SIMPLES, EM CHAPA DE MADEIRA COMPENSADA PLASTIFICADA, 18 UTILIZAÇÕES. AF_12/2015</v>
          </cell>
          <cell r="C2062" t="str">
            <v>M2</v>
          </cell>
          <cell r="D2062">
            <v>44.75</v>
          </cell>
        </row>
        <row r="2063">
          <cell r="A2063">
            <v>92443</v>
          </cell>
          <cell r="B2063" t="str">
            <v>MONTAGEM E DESMONTAGEM DE FÔRMA DE PILARES RETANGULARES E ESTRUTURAS SIMILARES COM ÁREA MÉDIA DAS SEÇÕES MAIOR QUE 0,25 M², PÉ-DIREITO SIMPLES, EM CHAPA DE MADEIRA COMPENSADA PLASTIFICADA, 18 UTILIZAÇÕES. AF_12/2015</v>
          </cell>
          <cell r="C2063" t="str">
            <v>M2</v>
          </cell>
          <cell r="D2063">
            <v>38.94</v>
          </cell>
        </row>
        <row r="2064">
          <cell r="A2064">
            <v>92444</v>
          </cell>
          <cell r="B2064" t="str">
            <v>MONTAGEM E DESMONTAGEM DE FÔRMA DE PILARES RETANGULARES E ESTRUTURAS SIMILARES COM ÁREA MÉDIA DAS SEÇÕES MENOR OU IGUAL A 0,25 M², PÉ-DIREITO DUPLO, EM CHAPA DE MADEIRA COMPENSADA PLASTIFICADA, 18 UTILIZAÇÕES. AF_12/2015</v>
          </cell>
          <cell r="C2064" t="str">
            <v>M2</v>
          </cell>
          <cell r="D2064">
            <v>56.73</v>
          </cell>
        </row>
        <row r="2065">
          <cell r="A2065">
            <v>92445</v>
          </cell>
          <cell r="B2065" t="str">
            <v>MONTAGEM E DESMONTAGEM DE FÔRMA DE PILARES RETANGULARES E ESTRUTURAS SIMILARES COM ÁREA MÉDIA DAS SEÇÕES MAIOR QUE 0,25 M², PÉ-DIREITO DUPLO, EM CHAPA DE MADEIRA COMPENSADA PLASTIFICADA, 18 UTILIZAÇÕES. AF_12/2015</v>
          </cell>
          <cell r="C2065" t="str">
            <v>M2</v>
          </cell>
          <cell r="D2065">
            <v>50.91</v>
          </cell>
        </row>
        <row r="2066">
          <cell r="A2066">
            <v>92446</v>
          </cell>
          <cell r="B2066" t="str">
            <v>MONTAGEM E DESMONTAGEM DE FÔRMA DE VIGA, ESCORAMENTO COM PONTALETE DE MADEIRA, PÉ-DIREITO SIMPLES, EM MADEIRA SERRADA, 1 UTILIZAÇÃO. AF_12/2015</v>
          </cell>
          <cell r="C2066" t="str">
            <v>M2</v>
          </cell>
          <cell r="D2066">
            <v>168.39</v>
          </cell>
        </row>
        <row r="2067">
          <cell r="A2067">
            <v>92447</v>
          </cell>
          <cell r="B2067" t="str">
            <v>MONTAGEM E DESMONTAGEM DE FÔRMA DE VIGA, ESCORAMENTO COM PONTALETE DE MADEIRA, PÉ-DIREITO SIMPLES, EM MADEIRA SERRADA, 2 UTILIZAÇÕES. AF_12/2015</v>
          </cell>
          <cell r="C2067" t="str">
            <v>M2</v>
          </cell>
          <cell r="D2067">
            <v>123.75</v>
          </cell>
        </row>
        <row r="2068">
          <cell r="A2068">
            <v>92448</v>
          </cell>
          <cell r="B2068" t="str">
            <v>MONTAGEM E DESMONTAGEM DE FÔRMA DE VIGA, ESCORAMENTO COM PONTALETE DE MADEIRA, PÉ-DIREITO SIMPLES, EM MADEIRA SERRADA, 4 UTILIZAÇÕES. AF_12/2015</v>
          </cell>
          <cell r="C2068" t="str">
            <v>M2</v>
          </cell>
          <cell r="D2068">
            <v>99.97</v>
          </cell>
        </row>
        <row r="2069">
          <cell r="A2069">
            <v>92449</v>
          </cell>
          <cell r="B2069" t="str">
            <v>MONTAGEM E DESMONTAGEM DE FÔRMA DE VIGA, ESCORAMENTO COM GARFO DE MADEIRA, PÉ-DIREITO DUPLO, EM CHAPA DE MADEIRA RESINADA, 2 UTILIZAÇÕES. AF_12/2015</v>
          </cell>
          <cell r="C2069" t="str">
            <v>M2</v>
          </cell>
          <cell r="D2069">
            <v>186.66</v>
          </cell>
        </row>
        <row r="2070">
          <cell r="A2070">
            <v>92450</v>
          </cell>
          <cell r="B2070" t="str">
            <v>MONTAGEM E DESMONTAGEM DE FÔRMA DE VIGA, ESCORAMENTO METÁLICO, PÉ-DIREITO DUPLO, EM CHAPA DE MADEIRA RESINADA, 2 UTILIZAÇÕES. AF_12/2015</v>
          </cell>
          <cell r="C2070" t="str">
            <v>M2</v>
          </cell>
          <cell r="D2070">
            <v>236.81</v>
          </cell>
        </row>
        <row r="2071">
          <cell r="A2071">
            <v>92451</v>
          </cell>
          <cell r="B2071" t="str">
            <v>MONTAGEM E DESMONTAGEM DE FÔRMA DE VIGA, ESCORAMENTO COM GARFO DE MADEIRA, PÉ-DIREITO SIMPLES, EM CHAPA DE MADEIRA RESINADA, 2 UTILIZAÇÕES. AF_12/2015</v>
          </cell>
          <cell r="C2071" t="str">
            <v>M2</v>
          </cell>
          <cell r="D2071">
            <v>132.33000000000001</v>
          </cell>
        </row>
        <row r="2072">
          <cell r="A2072">
            <v>92452</v>
          </cell>
          <cell r="B2072" t="str">
            <v>MONTAGEM E DESMONTAGEM DE FÔRMA DE VIGA, ESCORAMENTO METÁLICO, PÉ-DIREITO SIMPLES, EM CHAPA DE MADEIRA RESINADA, 2 UTILIZAÇÕES. AF_12/2015</v>
          </cell>
          <cell r="C2072" t="str">
            <v>M2</v>
          </cell>
          <cell r="D2072">
            <v>133.22999999999999</v>
          </cell>
        </row>
        <row r="2073">
          <cell r="A2073">
            <v>92453</v>
          </cell>
          <cell r="B2073" t="str">
            <v>MONTAGEM E DESMONTAGEM DE FÔRMA DE VIGA, ESCORAMENTO COM GARFO DE MADEIRA, PÉ-DIREITO DUPLO, EM CHAPA DE MADEIRA RESINADA, 4 UTILIZAÇÕES. AF_12/2015</v>
          </cell>
          <cell r="C2073" t="str">
            <v>M2</v>
          </cell>
          <cell r="D2073">
            <v>158.53</v>
          </cell>
        </row>
        <row r="2074">
          <cell r="A2074">
            <v>92454</v>
          </cell>
          <cell r="B2074" t="str">
            <v>MONTAGEM E DESMONTAGEM DE FÔRMA DE VIGA, ESCORAMENTO METÁLICO, PÉ-DIREITO DUPLO, EM CHAPA DE MADEIRA RESINADA, 4 UTILIZAÇÕES. AF_12/2015</v>
          </cell>
          <cell r="C2074" t="str">
            <v>M2</v>
          </cell>
          <cell r="D2074">
            <v>254.91</v>
          </cell>
        </row>
        <row r="2075">
          <cell r="A2075">
            <v>92455</v>
          </cell>
          <cell r="B2075" t="str">
            <v>MONTAGEM E DESMONTAGEM DE FÔRMA DE VIGA, ESCORAMENTO COM GARFO DE MADEIRA, PÉ-DIREITO SIMPLES, EM CHAPA DE MADEIRA RESINADA, 4 UTILIZAÇÕES. AF_12/2015</v>
          </cell>
          <cell r="C2075" t="str">
            <v>M2</v>
          </cell>
          <cell r="D2075">
            <v>107.72</v>
          </cell>
        </row>
        <row r="2076">
          <cell r="A2076">
            <v>92456</v>
          </cell>
          <cell r="B2076" t="str">
            <v>MONTAGEM E DESMONTAGEM DE FÔRMA DE VIGA, ESCORAMENTO METÁLICO, PÉ-DIREITO SIMPLES, EM CHAPA DE MADEIRA RESINADA, 4 UTILIZAÇÕES. AF_12/2015</v>
          </cell>
          <cell r="C2076" t="str">
            <v>M2</v>
          </cell>
          <cell r="D2076">
            <v>113.51</v>
          </cell>
        </row>
        <row r="2077">
          <cell r="A2077">
            <v>92457</v>
          </cell>
          <cell r="B2077" t="str">
            <v>MONTAGEM E DESMONTAGEM DE FÔRMA DE VIGA, ESCORAMENTO COM GARFO DE MADEIRA, PÉ-DIREITO DUPLO, EM CHAPA DE MADEIRA RESINADA, 6 UTILIZAÇÕES. AF_12/2015</v>
          </cell>
          <cell r="C2077" t="str">
            <v>M2</v>
          </cell>
          <cell r="D2077">
            <v>137.12</v>
          </cell>
        </row>
        <row r="2078">
          <cell r="A2078">
            <v>92458</v>
          </cell>
          <cell r="B2078" t="str">
            <v>MONTAGEM E DESMONTAGEM DE FÔRMA DE VIGA, ESCORAMENTO METÁLICO, PÉ-DIREITO DUPLO, EM CHAPA DE MADEIRA RESINADA, 6 UTILIZAÇÕES. AF_12/2015</v>
          </cell>
          <cell r="C2078" t="str">
            <v>M2</v>
          </cell>
          <cell r="D2078">
            <v>239.02</v>
          </cell>
        </row>
        <row r="2079">
          <cell r="A2079">
            <v>92459</v>
          </cell>
          <cell r="B2079" t="str">
            <v>MONTAGEM E DESMONTAGEM DE FÔRMA DE VIGA, ESCORAMENTO COM GARFO DE MADEIRA, PÉ-DIREITO SIMPLES, EM CHAPA DE MADEIRA RESINADA, 6 UTILIZAÇÕES. AF_12/2015</v>
          </cell>
          <cell r="C2079" t="str">
            <v>M2</v>
          </cell>
          <cell r="D2079">
            <v>90.99</v>
          </cell>
        </row>
        <row r="2080">
          <cell r="A2080">
            <v>92460</v>
          </cell>
          <cell r="B2080" t="str">
            <v>MONTAGEM E DESMONTAGEM DE FÔRMA DE VIGA, ESCORAMENTO METÁLICO, PÉ-DIREITO SIMPLES, EM CHAPA DE MADEIRA RESINADA, 6 UTILIZAÇÕES. AF_12/2015</v>
          </cell>
          <cell r="C2080" t="str">
            <v>M2</v>
          </cell>
          <cell r="D2080">
            <v>93.79</v>
          </cell>
        </row>
        <row r="2081">
          <cell r="A2081">
            <v>92461</v>
          </cell>
          <cell r="B2081" t="str">
            <v>MONTAGEM E DESMONTAGEM DE FÔRMA DE VIGA, ESCORAMENTO COM GARFO DE MADEIRA, PÉ-DIREITO DUPLO, EM CHAPA DE MADEIRA RESINADA, 8 UTILIZAÇÕES. AF_12/2015</v>
          </cell>
          <cell r="C2081" t="str">
            <v>M2</v>
          </cell>
          <cell r="D2081">
            <v>125.48</v>
          </cell>
        </row>
        <row r="2082">
          <cell r="A2082">
            <v>92462</v>
          </cell>
          <cell r="B2082" t="str">
            <v>MONTAGEM E DESMONTAGEM DE FÔRMA DE VIGA, ESCORAMENTO METÁLICO, PÉ-DIREITO DUPLO, EM CHAPA DE MADEIRA RESINADA, 8 UTILIZAÇÕES. AF_12/2015</v>
          </cell>
          <cell r="C2082" t="str">
            <v>M2</v>
          </cell>
          <cell r="D2082">
            <v>228.69</v>
          </cell>
        </row>
        <row r="2083">
          <cell r="A2083">
            <v>92463</v>
          </cell>
          <cell r="B2083" t="str">
            <v>MONTAGEM E DESMONTAGEM DE FÔRMA DE VIGA, ESCORAMENTO COM GARFO DE MADEIRA, PÉ-DIREITO SIMPLES, EM CHAPA DE MADEIRA RESINADA, 8 UTILIZAÇÕES. AF_12/2015</v>
          </cell>
          <cell r="C2083" t="str">
            <v>M2</v>
          </cell>
          <cell r="D2083">
            <v>81.77</v>
          </cell>
        </row>
        <row r="2084">
          <cell r="A2084">
            <v>92464</v>
          </cell>
          <cell r="B2084" t="str">
            <v>MONTAGEM E DESMONTAGEM DE FÔRMA DE VIGA, ESCORAMENTO METÁLICO, PÉ-DIREITO SIMPLES, EM CHAPA DE MADEIRA RESINADA, 8 UTILIZAÇÕES. AF_12/2015</v>
          </cell>
          <cell r="C2084" t="str">
            <v>M2</v>
          </cell>
          <cell r="D2084">
            <v>88.87</v>
          </cell>
        </row>
        <row r="2085">
          <cell r="A2085">
            <v>92465</v>
          </cell>
          <cell r="B2085" t="str">
            <v>MONTAGEM E DESMONTAGEM DE FÔRMA DE VIGA, ESCORAMENTO COM GARFO DE MADEIRA, PÉ-DIREITO DUPLO, EM CHAPA DE MADEIRA PLASTIFICADA, 10 UTILIZAÇÕES. AF_12/2015</v>
          </cell>
          <cell r="C2085" t="str">
            <v>M2</v>
          </cell>
          <cell r="D2085">
            <v>98.64</v>
          </cell>
        </row>
        <row r="2086">
          <cell r="A2086">
            <v>92466</v>
          </cell>
          <cell r="B2086" t="str">
            <v>MONTAGEM E DESMONTAGEM DE FÔRMA DE VIGA, ESCORAMENTO METÁLICO, PÉ-DIREITO DUPLO, EM CHAPA DE MADEIRA PLASTIFICADA, 10 UTILIZAÇÕES. AF_12/2015</v>
          </cell>
          <cell r="C2086" t="str">
            <v>M2</v>
          </cell>
          <cell r="D2086">
            <v>218.13</v>
          </cell>
        </row>
        <row r="2087">
          <cell r="A2087">
            <v>92467</v>
          </cell>
          <cell r="B2087" t="str">
            <v>MONTAGEM E DESMONTAGEM DE FÔRMA DE VIGA, ESCORAMENTO COM GARFO DE MADEIRA, PÉ-DIREITO SIMPLES, EM CHAPA DE MADEIRA PLASTIFICADA, 10 UTILIZAÇÕES. AF_12/2015</v>
          </cell>
          <cell r="C2087" t="str">
            <v>M2</v>
          </cell>
          <cell r="D2087">
            <v>64.72</v>
          </cell>
        </row>
        <row r="2088">
          <cell r="A2088">
            <v>92468</v>
          </cell>
          <cell r="B2088" t="str">
            <v>MONTAGEM E DESMONTAGEM DE FÔRMA DE VIGA, ESCORAMENTO METÁLICO, PÉ-DIREITO SIMPLES, EM CHAPA DE MADEIRA PLASTIFICADA, 10 UTILIZAÇÕES. AF_12/2015</v>
          </cell>
          <cell r="C2088" t="str">
            <v>M2</v>
          </cell>
          <cell r="D2088">
            <v>79.040000000000006</v>
          </cell>
        </row>
        <row r="2089">
          <cell r="A2089">
            <v>92469</v>
          </cell>
          <cell r="B2089" t="str">
            <v>MONTAGEM E DESMONTAGEM DE FÔRMA DE VIGA, ESCORAMENTO COM GARFO DE MADEIRA, PÉ-DIREITO DUPLO, EM CHAPA DE MADEIRA PLASTIFICADA, 12 UTILIZAÇÕES. AF_12/2015</v>
          </cell>
          <cell r="C2089" t="str">
            <v>M2</v>
          </cell>
          <cell r="D2089">
            <v>89.96</v>
          </cell>
        </row>
        <row r="2090">
          <cell r="A2090">
            <v>92470</v>
          </cell>
          <cell r="B2090" t="str">
            <v>MONTAGEM E DESMONTAGEM DE FÔRMA DE VIGA, ESCORAMENTO METÁLICO, PÉ-DIREITO DUPLO, EM CHAPA DE MADEIRA PLASTIFICADA, 12 UTILIZAÇÕES. AF_12/2015</v>
          </cell>
          <cell r="C2090" t="str">
            <v>M2</v>
          </cell>
          <cell r="D2090">
            <v>212.51</v>
          </cell>
        </row>
        <row r="2091">
          <cell r="A2091">
            <v>92471</v>
          </cell>
          <cell r="B2091" t="str">
            <v>MONTAGEM E DESMONTAGEM DE FÔRMA DE VIGA, ESCORAMENTO COM GARFO DE MADEIRA, PÉ-DIREITO SIMPLES, EM CHAPA DE MADEIRA PLASTIFICADA, 12 UTILIZAÇÕES. AF_12/2015</v>
          </cell>
          <cell r="C2091" t="str">
            <v>M2</v>
          </cell>
          <cell r="D2091">
            <v>59.09</v>
          </cell>
        </row>
        <row r="2092">
          <cell r="A2092">
            <v>92472</v>
          </cell>
          <cell r="B2092" t="str">
            <v>MONTAGEM E DESMONTAGEM DE FÔRMA DE VIGA, ESCORAMENTO METÁLICO, PÉ-DIREITO SIMPLES, EM CHAPA DE MADEIRA PLASTIFICADA, 12 UTILIZAÇÕES. AF_12/2015</v>
          </cell>
          <cell r="C2092" t="str">
            <v>M2</v>
          </cell>
          <cell r="D2092">
            <v>74.34</v>
          </cell>
        </row>
        <row r="2093">
          <cell r="A2093">
            <v>92473</v>
          </cell>
          <cell r="B2093" t="str">
            <v>MONTAGEM E DESMONTAGEM DE FÔRMA DE VIGA, ESCORAMENTO COM GARFO DE MADEIRA, PÉ-DIREITO DUPLO, EM CHAPA DE MADEIRA PLASTIFICADA, 14 UTILIZAÇÕES. AF_12/2015</v>
          </cell>
          <cell r="C2093" t="str">
            <v>M2</v>
          </cell>
          <cell r="D2093">
            <v>82.8</v>
          </cell>
        </row>
        <row r="2094">
          <cell r="A2094">
            <v>92474</v>
          </cell>
          <cell r="B2094" t="str">
            <v>MONTAGEM E DESMONTAGEM DE FÔRMA DE VIGA, ESCORAMENTO METÁLICO, PÉ-DIREITO DUPLO, EM CHAPA DE MADEIRA PLASTIFICADA, 14 UTILIZAÇÕES. AF_12/2015</v>
          </cell>
          <cell r="C2094" t="str">
            <v>M2</v>
          </cell>
          <cell r="D2094">
            <v>207.58</v>
          </cell>
        </row>
        <row r="2095">
          <cell r="A2095">
            <v>92475</v>
          </cell>
          <cell r="B2095" t="str">
            <v>MONTAGEM E DESMONTAGEM DE FÔRMA DE VIGA, ESCORAMENTO COM GARFO DE MADEIRA, PÉ-DIREITO SIMPLES, EM CHAPA DE MADEIRA PLASTIFICADA, 14 UTILIZAÇÕES. AF_12/2015</v>
          </cell>
          <cell r="C2095" t="str">
            <v>M2</v>
          </cell>
          <cell r="D2095">
            <v>54.43</v>
          </cell>
        </row>
        <row r="2096">
          <cell r="A2096">
            <v>92476</v>
          </cell>
          <cell r="B2096" t="str">
            <v>MONTAGEM E DESMONTAGEM DE FÔRMA DE VIGA, ESCORAMENTO METÁLICO, PÉ-DIREITO SIMPLES, EM CHAPA DE MADEIRA PLASTIFICADA, 14 UTILIZAÇÕES. AF_12/2015</v>
          </cell>
          <cell r="C2096" t="str">
            <v>M2</v>
          </cell>
          <cell r="D2096">
            <v>70.239999999999995</v>
          </cell>
        </row>
        <row r="2097">
          <cell r="A2097">
            <v>92477</v>
          </cell>
          <cell r="B2097" t="str">
            <v>MONTAGEM E DESMONTAGEM DE FÔRMA DE VIGA, ESCORAMENTO COM GARFO DE MADEIRA, PÉ-DIREITO DUPLO, EM CHAPA DE MADEIRA PLASTIFICADA, 18 UTILIZAÇÕES. AF_12/2015</v>
          </cell>
          <cell r="C2097" t="str">
            <v>M2</v>
          </cell>
          <cell r="D2097">
            <v>67.91</v>
          </cell>
        </row>
        <row r="2098">
          <cell r="A2098">
            <v>92478</v>
          </cell>
          <cell r="B2098" t="str">
            <v>MONTAGEM E DESMONTAGEM DE FÔRMA DE VIGA, ESCORAMENTO METÁLICO, PÉ-DIREITO DUPLO, EM CHAPA DE MADEIRA PLASTIFICADA, 18 UTILIZAÇÕES. AF_12/2015</v>
          </cell>
          <cell r="C2098" t="str">
            <v>M2</v>
          </cell>
          <cell r="D2098">
            <v>198.09</v>
          </cell>
        </row>
        <row r="2099">
          <cell r="A2099">
            <v>92479</v>
          </cell>
          <cell r="B2099" t="str">
            <v>MONTAGEM E DESMONTAGEM DE FÔRMA DE VIGA, ESCORAMENTO COM GARFO DE MADEIRA, PÉ-DIREITO SIMPLES, EM CHAPA DE MADEIRA PLASTIFICADA, 18 UTILIZAÇÕES. AF_12/2015</v>
          </cell>
          <cell r="C2099" t="str">
            <v>M2</v>
          </cell>
          <cell r="D2099">
            <v>44.72</v>
          </cell>
        </row>
        <row r="2100">
          <cell r="A2100">
            <v>92480</v>
          </cell>
          <cell r="B2100" t="str">
            <v>MONTAGEM E DESMONTAGEM DE FÔRMA DE VIGA, ESCORAMENTO METÁLICO, PÉ-DIREITO SIMPLES, EM CHAPA DE MADEIRA PLASTIFICADA, 18 UTILIZAÇÕES. AF_12/2015</v>
          </cell>
          <cell r="C2100" t="str">
            <v>M2</v>
          </cell>
          <cell r="D2100">
            <v>62.3</v>
          </cell>
        </row>
        <row r="2101">
          <cell r="A2101">
            <v>92481</v>
          </cell>
          <cell r="B2101" t="str">
            <v>MONTAGEM E DESMONTAGEM DE FÔRMA DE LAJE MACIÇA COM ÁREA MÉDIA MENOR OU IGUAL A 20 M², PÉ-DIREITO SIMPLES, EM MADEIRA SERRADA, 1 UTILIZAÇÃO. AF_12/2015</v>
          </cell>
          <cell r="C2101" t="str">
            <v>M2</v>
          </cell>
          <cell r="D2101">
            <v>221.6</v>
          </cell>
        </row>
        <row r="2102">
          <cell r="A2102">
            <v>92482</v>
          </cell>
          <cell r="B2102" t="str">
            <v>MONTAGEM E DESMONTAGEM DE FÔRMA DE LAJE MACIÇA COM ÁREA MÉDIA MAIOR QUE 20 M², PÉ-DIREITO SIMPLES, EM MADEIRA SERRADA, 1 UTILIZAÇÃO. AF_12/2015</v>
          </cell>
          <cell r="C2102" t="str">
            <v>M2</v>
          </cell>
          <cell r="D2102">
            <v>207.21</v>
          </cell>
        </row>
        <row r="2103">
          <cell r="A2103">
            <v>92483</v>
          </cell>
          <cell r="B2103" t="str">
            <v>MONTAGEM E DESMONTAGEM DE FÔRMA DE LAJE MACIÇA COM ÁREA MÉDIA MENOR OU IGUAL A 20 M², PÉ-DIREITO SIMPLES, EM MADEIRA SERRADA, 2 UTILIZAÇÕES. AF_12/2015</v>
          </cell>
          <cell r="C2103" t="str">
            <v>M2</v>
          </cell>
          <cell r="D2103">
            <v>173.88</v>
          </cell>
        </row>
        <row r="2104">
          <cell r="A2104">
            <v>92484</v>
          </cell>
          <cell r="B2104" t="str">
            <v>MONTAGEM E DESMONTAGEM DE FÔRMA DE LAJE MACIÇA COM ÁREA MÉDIA MAIOR QUE 20 M², PÉ-DIREITO SIMPLES, EM MADEIRA SERRADA, 2 UTILIZAÇÕES. AF_12/2015</v>
          </cell>
          <cell r="C2104" t="str">
            <v>M2</v>
          </cell>
          <cell r="D2104">
            <v>161.16999999999999</v>
          </cell>
        </row>
        <row r="2105">
          <cell r="A2105">
            <v>92485</v>
          </cell>
          <cell r="B2105" t="str">
            <v>MONTAGEM E DESMONTAGEM DE FÔRMA DE LAJE MACIÇA COM ÁREA MÉDIA MENOR OU IGUAL A 20 M², PÉ-DIREITO SIMPLES, EM MADEIRA SERRADA, 4 UTILIZAÇÕES. AF_12/2015</v>
          </cell>
          <cell r="C2105" t="str">
            <v>M2</v>
          </cell>
          <cell r="D2105">
            <v>126.89</v>
          </cell>
        </row>
        <row r="2106">
          <cell r="A2106">
            <v>92486</v>
          </cell>
          <cell r="B2106" t="str">
            <v>MONTAGEM E DESMONTAGEM DE FÔRMA DE LAJE MACIÇA COM ÁREA MÉDIA MAIOR QUE 20 M², PÉ-DIREITO SIMPLES, EM MADEIRA SERRADA, 4 UTILIZAÇÕES. AF_12/2015</v>
          </cell>
          <cell r="C2106" t="str">
            <v>M2</v>
          </cell>
          <cell r="D2106">
            <v>117.12</v>
          </cell>
        </row>
        <row r="2107">
          <cell r="A2107">
            <v>92487</v>
          </cell>
          <cell r="B2107" t="str">
            <v>MONTAGEM E DESMONTAGEM DE FÔRMA DE LAJE NERVURADA COM CUBETA E ASSOALHO COM ÁREA MÉDIA MENOR OU IGUAL A 20 M², PÉ-DIREITO DUPLO, EM CHAPA DE MADEIRA COMPENSADA RESINADA, 8 UTILIZAÇÕES. AF_12/2015</v>
          </cell>
          <cell r="C2107" t="str">
            <v>M2</v>
          </cell>
          <cell r="D2107">
            <v>89.38</v>
          </cell>
        </row>
        <row r="2108">
          <cell r="A2108">
            <v>92488</v>
          </cell>
          <cell r="B2108" t="str">
            <v>MONTAGEM E DESMONTAGEM DE FÔRMA DE LAJE NERVURADA COM CUBETA E ASSOALHO COM ÁREA MÉDIA MAIOR QUE 20 M², PÉ-DIREITO DUPLO, EM CHAPA DE MADEIRA COMPENSADA RESINADA, 8 UTILIZAÇÕES. AF_12/2015</v>
          </cell>
          <cell r="C2108" t="str">
            <v>M2</v>
          </cell>
          <cell r="D2108">
            <v>86.02</v>
          </cell>
        </row>
        <row r="2109">
          <cell r="A2109">
            <v>92489</v>
          </cell>
          <cell r="B2109" t="str">
            <v>MONTAGEM E DESMONTAGEM DE FÔRMA DE LAJE NERVURADA COM CUBETA E ASSOALHO COM ÁREA MÉDIA MENOR OU IGUAL A 20 M², PÉ-DIREITO SIMPLES, EM CHAPA DE MADEIRA COMPENSADA RESINADA, 8 UTILIZAÇÕES. AF_12/2015</v>
          </cell>
          <cell r="C2109" t="str">
            <v>M2</v>
          </cell>
          <cell r="D2109">
            <v>51.92</v>
          </cell>
        </row>
        <row r="2110">
          <cell r="A2110">
            <v>92490</v>
          </cell>
          <cell r="B2110" t="str">
            <v>MONTAGEM E DESMONTAGEM DE FÔRMA DE LAJE NERVURADA COM CUBETA E ASSOALHO COM ÁREA MÉDIA MAIOR QUE 20 M², PÉ-DIREITO SIMPLES, EM CHAPA DE MADEIRA COMPENSADA RESINADA, 8 UTILIZAÇÕES. AF_12/2015</v>
          </cell>
          <cell r="C2110" t="str">
            <v>M2</v>
          </cell>
          <cell r="D2110">
            <v>48.84</v>
          </cell>
        </row>
        <row r="2111">
          <cell r="A2111">
            <v>92491</v>
          </cell>
          <cell r="B2111" t="str">
            <v>MONTAGEM E DESMONTAGEM DE FÔRMA DE LAJE NERVURADA COM CUBETA E ASSOALHO COM ÁREA MÉDIA MENOR OU IGUAL A 20 M², PÉ-DIREITO DUPLO, EM CHAPA DE MADEIRA COMPENSADA RESINADA, 10 UTILIZAÇÕES. AF_12/2015</v>
          </cell>
          <cell r="C2111" t="str">
            <v>M2</v>
          </cell>
          <cell r="D2111">
            <v>86.17</v>
          </cell>
        </row>
        <row r="2112">
          <cell r="A2112">
            <v>92492</v>
          </cell>
          <cell r="B2112" t="str">
            <v>MONTAGEM E DESMONTAGEM DE FÔRMA DE LAJE NERVURADA COM CUBETA E ASSOALHO COM ÁREA MÉDIA MAIOR QUE 20 M², PÉ-DIREITO DUPLO, EM CHAPA DE MADEIRA COMPENSADA RESINADA, 10 UTILIZAÇÕES. AF_12/2015</v>
          </cell>
          <cell r="C2112" t="str">
            <v>M2</v>
          </cell>
          <cell r="D2112">
            <v>82.96</v>
          </cell>
        </row>
        <row r="2113">
          <cell r="A2113">
            <v>92493</v>
          </cell>
          <cell r="B2113" t="str">
            <v>MONTAGEM E DESMONTAGEM DE FÔRMA DE LAJE NERVURADA COM CUBETA E ASSOALHO COM ÁREA MÉDIA MENOR OU IGUAL A 20 M², PÉ-DIREITO SIMPLES, EM CHAPA DE MADEIRA COMPENSADA RESINADA, 10 UTILIZAÇÕES. AF_12/2015</v>
          </cell>
          <cell r="C2113" t="str">
            <v>M2</v>
          </cell>
          <cell r="D2113">
            <v>46.54</v>
          </cell>
        </row>
        <row r="2114">
          <cell r="A2114">
            <v>92494</v>
          </cell>
          <cell r="B2114" t="str">
            <v>MONTAGEM E DESMONTAGEM DE FÔRMA DE LAJE NERVURADA COM CUBETA E ASSOALHO COM ÁREA MÉDIA MAIOR QUE 20 M², PÉ-DIREITO SIMPLES, EM CHAPA DE MADEIRA COMPENSADA RESINADA, 10 UTILIZAÇÕES. AF_12/2015</v>
          </cell>
          <cell r="C2114" t="str">
            <v>M2</v>
          </cell>
          <cell r="D2114">
            <v>46.28</v>
          </cell>
        </row>
        <row r="2115">
          <cell r="A2115">
            <v>92495</v>
          </cell>
          <cell r="B2115" t="str">
            <v>MONTAGEM E DESMONTAGEM DE FÔRMA DE LAJE NERVURADA COM CUBETA E ASSOALHO COM ÁREA MÉDIA MENOR OU IGUAL A 20 M², PÉ-DIREITO DUPLO, EM CHAPA DE MADEIRA COMPENSADA RESINADA, 12 UTILIZAÇÕES. AF_12/2015</v>
          </cell>
          <cell r="C2115" t="str">
            <v>M2</v>
          </cell>
          <cell r="D2115">
            <v>83.98</v>
          </cell>
        </row>
        <row r="2116">
          <cell r="A2116">
            <v>92496</v>
          </cell>
          <cell r="B2116" t="str">
            <v>MONTAGEM E DESMONTAGEM DE FÔRMA DE LAJE NERVURADA COM CUBETA E ASSOALHO COM ÁREA MÉDIA MAIOR QUE 20 M², PÉ-DIREITO DUPLO, EM CHAPA DE MADEIRA COMPENSADA RESINADA, 12 UTILIZAÇÕES. AF_12/2015</v>
          </cell>
          <cell r="C2116" t="str">
            <v>M2</v>
          </cell>
          <cell r="D2116">
            <v>80.900000000000006</v>
          </cell>
        </row>
        <row r="2117">
          <cell r="A2117">
            <v>92497</v>
          </cell>
          <cell r="B2117" t="str">
            <v>MONTAGEM E DESMONTAGEM DE FÔRMA DE LAJE NERVURADA COM CUBETA E ASSOALHO COM ÁREA MÉDIA MENOR OU IGUAL A 20 M², PÉ-DIREITO SIMPLES, EM CHAPA DE MADEIRA COMPENSADA RESINADA, 12 UTILIZAÇÕES. AF_12/2015</v>
          </cell>
          <cell r="C2117" t="str">
            <v>M2</v>
          </cell>
          <cell r="D2117">
            <v>47.43</v>
          </cell>
        </row>
        <row r="2118">
          <cell r="A2118">
            <v>92498</v>
          </cell>
          <cell r="B2118" t="str">
            <v>MONTAGEM E DESMONTAGEM DE FÔRMA DE LAJE NERVURADA COM CUBETA E ASSOALHO COM ÁREA MÉDIA MAIOR QUE 20 M², PÉ-DIREITO SIMPLES, EM CHAPA DE MADEIRA COMPENSADA RESINADA, 12 UTILIZAÇÕES. AF_12/2015</v>
          </cell>
          <cell r="C2118" t="str">
            <v>M2</v>
          </cell>
          <cell r="D2118">
            <v>44.56</v>
          </cell>
        </row>
        <row r="2119">
          <cell r="A2119">
            <v>92499</v>
          </cell>
          <cell r="B2119" t="str">
            <v>MONTAGEM E DESMONTAGEM DE FÔRMA DE LAJE NERVURADA COM CUBETA E ASSOALHO COM ÁREA MÉDIA MENOR OU IGUAL A 20 M², PÉ-DIREITO DUPLO, EM CHAPA DE MADEIRA COMPENSADA RESINADA, 14 UTILIZAÇÕES. AF_12/2015</v>
          </cell>
          <cell r="C2119" t="str">
            <v>M2</v>
          </cell>
          <cell r="D2119">
            <v>82.66</v>
          </cell>
        </row>
        <row r="2120">
          <cell r="A2120">
            <v>92500</v>
          </cell>
          <cell r="B2120" t="str">
            <v>MONTAGEM E DESMONTAGEM DE FÔRMA DE LAJE NERVURADA COM CUBETA E ASSOALHO COM ÁREA MÉDIA MAIOR QUE 20 M², PÉ-DIREITO DUPLO, EM CHAPA DE MADEIRA COMPENSADA RESINADA, 14 UTILIZAÇÕES. AF_12/2015</v>
          </cell>
          <cell r="C2120" t="str">
            <v>M2</v>
          </cell>
          <cell r="D2120">
            <v>79.66</v>
          </cell>
        </row>
        <row r="2121">
          <cell r="A2121">
            <v>92501</v>
          </cell>
          <cell r="B2121" t="str">
            <v>MONTAGEM E DESMONTAGEM DE FÔRMA DE LAJE NERVURADA COM CUBETA E ASSOALHO COM ÁREA MÉDIA MENOR OU IGUAL A 20 M², PÉ-DIREITO SIMPLES, EM CHAPA DE MADEIRA COMPENSADA RESINADA, 14 UTILIZAÇÕES. AF_12/2015</v>
          </cell>
          <cell r="C2121" t="str">
            <v>M2</v>
          </cell>
          <cell r="D2121">
            <v>46.34</v>
          </cell>
        </row>
        <row r="2122">
          <cell r="A2122">
            <v>92502</v>
          </cell>
          <cell r="B2122" t="str">
            <v>MONTAGEM E DESMONTAGEM DE FÔRMA DE LAJE NERVURADA COM CUBETA E ASSOALHO COM ÁREA MÉDIA MAIOR QUE 20 M², PÉ-DIREITO SIMPLES, EM CHAPA DE MADEIRA COMPENSADA RESINADA, 14 UTILIZAÇÕES. AF_12/2015</v>
          </cell>
          <cell r="C2122" t="str">
            <v>M2</v>
          </cell>
          <cell r="D2122">
            <v>43.55</v>
          </cell>
        </row>
        <row r="2123">
          <cell r="A2123">
            <v>92503</v>
          </cell>
          <cell r="B2123" t="str">
            <v>MONTAGEM E DESMONTAGEM DE FÔRMA DE LAJE NERVURADA COM CUBETA E ASSOALHO COM ÁREA MÉDIA MENOR OU IGUAL A 20 M², PÉ-DIREITO DUPLO, EM CHAPA DE MADEIRA COMPENSADA RESINADA, 18 UTILIZAÇÕES. AF_12/2015</v>
          </cell>
          <cell r="C2123" t="str">
            <v>M2</v>
          </cell>
          <cell r="D2123">
            <v>80.569999999999993</v>
          </cell>
        </row>
        <row r="2124">
          <cell r="A2124">
            <v>92504</v>
          </cell>
          <cell r="B2124" t="str">
            <v>MONTAGEM E DESMONTAGEM DE FÔRMA DE LAJE NERVURADA COM CUBETA E ASSOALHO COM ÁREA MÉDIA MAIOR QUE 20 M², PÉ-DIREITO DUPLO, EM CHAPA DE MADEIRA COMPENSADA RESINADA, 18 UTILIZAÇÕES. AF_12/2015</v>
          </cell>
          <cell r="C2124" t="str">
            <v>M2</v>
          </cell>
          <cell r="D2124">
            <v>50.97</v>
          </cell>
        </row>
        <row r="2125">
          <cell r="A2125">
            <v>92505</v>
          </cell>
          <cell r="B2125" t="str">
            <v>MONTAGEM E DESMONTAGEM DE FÔRMA DE LAJE NERVURADA COM CUBETA E ASSOALHO COM ÁREA MÉDIA MENOR OU IGUAL A 20 M², PÉ-DIREITO SIMPLES, EM CHAPA DE MADEIRA COMPENSADA RESINADA, 18 UTILIZAÇÕES. AF_12/2015</v>
          </cell>
          <cell r="C2125" t="str">
            <v>M2</v>
          </cell>
          <cell r="D2125">
            <v>44.58</v>
          </cell>
        </row>
        <row r="2126">
          <cell r="A2126">
            <v>92506</v>
          </cell>
          <cell r="B2126" t="str">
            <v>MONTAGEM E DESMONTAGEM DE FÔRMA DE LAJE NERVURADA COM CUBETA E ASSOALHO COM ÁREA MÉDIA MAIOR QUE 20 M², PÉ-DIREITO SIMPLES, EM CHAPA DE MADEIRA COMPENSADA RESINADA, 18 UTILIZAÇÕES. AF_12/2015</v>
          </cell>
          <cell r="C2126" t="str">
            <v>M2</v>
          </cell>
          <cell r="D2126">
            <v>41.89</v>
          </cell>
        </row>
        <row r="2127">
          <cell r="A2127">
            <v>92507</v>
          </cell>
          <cell r="B2127" t="str">
            <v>MONTAGEM E DESMONTAGEM DE FÔRMA DE LAJE MACIÇA COM ÁREA MÉDIA MENOR OU IGUAL A 20 M², PÉ-DIREITO DUPLO, EM CHAPA DE MADEIRA COMPENSADA RESINADA, 2 UTILIZAÇÕES. AF_12/2015</v>
          </cell>
          <cell r="C2127" t="str">
            <v>M2</v>
          </cell>
          <cell r="D2127">
            <v>80.84</v>
          </cell>
        </row>
        <row r="2128">
          <cell r="A2128">
            <v>92508</v>
          </cell>
          <cell r="B2128" t="str">
            <v>MONTAGEM E DESMONTAGEM DE FÔRMA DE LAJE MACIÇA COM ÁREA MÉDIA MAIOR QUE 20 M², PÉ-DIREITO DUPLO, EM CHAPA DE MADEIRA COMPENSADA RESINADA, 2 UTILIZAÇÕES. AF_12/2015</v>
          </cell>
          <cell r="C2128" t="str">
            <v>M2</v>
          </cell>
          <cell r="D2128">
            <v>78.150000000000006</v>
          </cell>
        </row>
        <row r="2129">
          <cell r="A2129">
            <v>92509</v>
          </cell>
          <cell r="B2129" t="str">
            <v>MONTAGEM E DESMONTAGEM DE FÔRMA DE LAJE MACIÇA COM ÁREA MÉDIA MENOR OU IGUAL A 20 M², PÉ-DIREITO SIMPLES, EM CHAPA DE MADEIRA COMPENSADA RESINADA, 2 UTILIZAÇÕES. AF_12/2015</v>
          </cell>
          <cell r="C2129" t="str">
            <v>M2</v>
          </cell>
          <cell r="D2129">
            <v>46.57</v>
          </cell>
        </row>
        <row r="2130">
          <cell r="A2130">
            <v>92510</v>
          </cell>
          <cell r="B2130" t="str">
            <v>MONTAGEM E DESMONTAGEM DE FÔRMA DE LAJE MACIÇA COM ÁREA MÉDIA MAIOR QUE 20 M², PÉ-DIREITO SIMPLES, EM CHAPA DE MADEIRA COMPENSADA RESINADA, 2 UTILIZAÇÕES. AF_12/2015</v>
          </cell>
          <cell r="C2130" t="str">
            <v>M2</v>
          </cell>
          <cell r="D2130">
            <v>44.09</v>
          </cell>
        </row>
        <row r="2131">
          <cell r="A2131">
            <v>92511</v>
          </cell>
          <cell r="B2131" t="str">
            <v>MONTAGEM E DESMONTAGEM DE FÔRMA DE LAJE MACIÇA COM ÁREA MÉDIA MENOR OU IGUAL A 20 M², PÉ-DIREITO DUPLO, EM CHAPA DE MADEIRA COMPENSADA RESINADA, 4 UTILIZAÇÕES. AF_12/2015</v>
          </cell>
          <cell r="C2131" t="str">
            <v>M2</v>
          </cell>
          <cell r="D2131">
            <v>72.98</v>
          </cell>
        </row>
        <row r="2132">
          <cell r="A2132">
            <v>92512</v>
          </cell>
          <cell r="B2132" t="str">
            <v>MONTAGEM E DESMONTAGEM DE FÔRMA DE LAJE MACIÇA COM ÁREA MÉDIA MAIOR QUE 20 M², PÉ-DIREITO DUPLO, EM CHAPA DE MADEIRA COMPENSADA RESINADA, 4 UTILIZAÇÕES. AF_12/2015</v>
          </cell>
          <cell r="C2132" t="str">
            <v>M2</v>
          </cell>
          <cell r="D2132">
            <v>70.91</v>
          </cell>
        </row>
        <row r="2133">
          <cell r="A2133">
            <v>92513</v>
          </cell>
          <cell r="B2133" t="str">
            <v>MONTAGEM E DESMONTAGEM DE FÔRMA DE LAJE MACIÇA COM ÁREA MÉDIA MENOR OU IGUAL A 20 M², PÉ-DIREITO SIMPLES, EM CHAPA DE MADEIRA COMPENSADA RESINADA, 4 UTILIZAÇÕES. AF_12/2015</v>
          </cell>
          <cell r="C2133" t="str">
            <v>M2</v>
          </cell>
          <cell r="D2133">
            <v>34.33</v>
          </cell>
        </row>
        <row r="2134">
          <cell r="A2134">
            <v>92514</v>
          </cell>
          <cell r="B2134" t="str">
            <v>MONTAGEM E DESMONTAGEM DE FÔRMA DE LAJE MACIÇA COM ÁREA MÉDIA MAIOR QUE 20 M², PÉ-DIREITO SIMPLES, EM CHAPA DE MADEIRA COMPENSADA RESINADA, 4 UTILIZAÇÕES. AF_12/2015</v>
          </cell>
          <cell r="C2134" t="str">
            <v>M2</v>
          </cell>
          <cell r="D2134">
            <v>32.42</v>
          </cell>
        </row>
        <row r="2135">
          <cell r="A2135">
            <v>92515</v>
          </cell>
          <cell r="B2135" t="str">
            <v>MONTAGEM E DESMONTAGEM DE FÔRMA DE LAJE MACIÇA COM ÁREA MÉDIA MAIOR QUE 20 M², PÉ-DIREITO DUPLO, EM CHAPA DE MADEIRA COMPENSADA RESINADA, 6 UTILIZAÇÕES. AF_12/2015</v>
          </cell>
          <cell r="C2135" t="str">
            <v>M2</v>
          </cell>
          <cell r="D2135">
            <v>65.69</v>
          </cell>
        </row>
        <row r="2136">
          <cell r="A2136">
            <v>92516</v>
          </cell>
          <cell r="B2136" t="str">
            <v>MONTAGEM E DESMONTAGEM DE FÔRMA DE LAJE MACIÇA COM ÁREA MÉDIA MENOR OU IGUAL A 20 M², PÉ-DIREITO DUPLO, EM CHAPA DE MADEIRA COMPENSADA RESINADA, 6 UTILIZAÇÕES. AF_12/2015</v>
          </cell>
          <cell r="C2136" t="str">
            <v>M2</v>
          </cell>
          <cell r="D2136">
            <v>63.91</v>
          </cell>
        </row>
        <row r="2137">
          <cell r="A2137">
            <v>92517</v>
          </cell>
          <cell r="B2137" t="str">
            <v>MONTAGEM E DESMONTAGEM DE FÔRMA DE LAJE MACIÇA COM ÁREA MÉDIA MENOR OU IGUAL A 20 M², PÉ-DIREITO SIMPLES, EM CHAPA DE MADEIRA COMPENSADA RESINADA, 6 UTILIZAÇÕES. AF_12/2015</v>
          </cell>
          <cell r="C2137" t="str">
            <v>M2</v>
          </cell>
          <cell r="D2137">
            <v>28.67</v>
          </cell>
        </row>
        <row r="2138">
          <cell r="A2138">
            <v>92518</v>
          </cell>
          <cell r="B2138" t="str">
            <v>MONTAGEM E DESMONTAGEM DE FÔRMA DE LAJE MACIÇA COM ÁREA MÉDIA MAIOR QUE 20 M², PÉ-DIREITO SIMPLES, EM CHAPA DE MADEIRA COMPENSADA RESINADA, 6 UTILIZAÇÕES. AF_12/2015</v>
          </cell>
          <cell r="C2138" t="str">
            <v>M2</v>
          </cell>
          <cell r="D2138">
            <v>26.99</v>
          </cell>
        </row>
        <row r="2139">
          <cell r="A2139">
            <v>92519</v>
          </cell>
          <cell r="B2139" t="str">
            <v>MONTAGEM E DESMONTAGEM DE FÔRMA DE LAJE MACIÇA COM ÁREA MÉDIA MENOR OU IGUAL A 20 M², PÉ-DIREITO DUPLO, EM CHAPA DE MADEIRA COMPENSADA RESINADA, 8 UTILIZAÇÕES. AF_12/2015</v>
          </cell>
          <cell r="C2139" t="str">
            <v>M2</v>
          </cell>
          <cell r="D2139">
            <v>61.99</v>
          </cell>
        </row>
        <row r="2140">
          <cell r="A2140">
            <v>92520</v>
          </cell>
          <cell r="B2140" t="str">
            <v>MONTAGEM E DESMONTAGEM DE FÔRMA DE LAJE MACIÇA COM ÁREA MÉDIA MAIOR QUE 20 M², PÉ-DIREITO DUPLO, EM CHAPA DE MADEIRA COMPENSADA RESINADA, 8 UTILIZAÇÕES. AF_12/2015</v>
          </cell>
          <cell r="C2140" t="str">
            <v>M2</v>
          </cell>
          <cell r="D2140">
            <v>60.35</v>
          </cell>
        </row>
        <row r="2141">
          <cell r="A2141">
            <v>92521</v>
          </cell>
          <cell r="B2141" t="str">
            <v>MONTAGEM E DESMONTAGEM DE FÔRMA DE LAJE MACIÇA COM ÁREA MÉDIA MENOR OU IGUAL A 20 M², PÉ-DIREITO SIMPLES, EM CHAPA DE MADEIRA COMPENSADA RESINADA, 8 UTILIZAÇÕES. AF_12/2015</v>
          </cell>
          <cell r="C2141" t="str">
            <v>M2</v>
          </cell>
          <cell r="D2141">
            <v>25.75</v>
          </cell>
        </row>
        <row r="2142">
          <cell r="A2142">
            <v>92522</v>
          </cell>
          <cell r="B2142" t="str">
            <v>MONTAGEM E DESMONTAGEM DE FÔRMA DE LAJE MACIÇA COM ÁREA MÉDIA MAIOR QUE 20 M², PÉ-DIREITO SIMPLES, EM CHAPA DE MADEIRA COMPENSADA RESINADA, 8 UTILIZAÇÕES. AF_12/2015</v>
          </cell>
          <cell r="C2142" t="str">
            <v>M2</v>
          </cell>
          <cell r="D2142">
            <v>24.21</v>
          </cell>
        </row>
        <row r="2143">
          <cell r="A2143">
            <v>92523</v>
          </cell>
          <cell r="B2143" t="str">
            <v>MONTAGEM E DESMONTAGEM DE FÔRMA DE LAJE MACIÇA COM ÁREA MÉDIA MENOR OU IGUAL A 20 M², PÉ-DIREITO DUPLO, EM CHAPA DE MADEIRA COMPENSADA PLASTIFICADA, 10 UTILIZAÇÕES. AF_12/2015</v>
          </cell>
          <cell r="C2143" t="str">
            <v>M2</v>
          </cell>
          <cell r="D2143">
            <v>59</v>
          </cell>
        </row>
        <row r="2144">
          <cell r="A2144">
            <v>92524</v>
          </cell>
          <cell r="B2144" t="str">
            <v>MONTAGEM E DESMONTAGEM DE FÔRMA DE LAJE MACIÇA COM ÁREA MÉDIA MAIOR QUE 20 M², PÉ-DIREITO DUPLO, EM CHAPA DE MADEIRA COMPENSADA PLASTIFICADA, 10 UTILIZAÇÕES. AF_12/2015</v>
          </cell>
          <cell r="C2144" t="str">
            <v>M2</v>
          </cell>
          <cell r="D2144">
            <v>57.43</v>
          </cell>
        </row>
        <row r="2145">
          <cell r="A2145">
            <v>92525</v>
          </cell>
          <cell r="B2145" t="str">
            <v>MONTAGEM E DESMONTAGEM DE FÔRMA DE LAJE MACIÇA COM ÁREA MÉDIA MENOR OU IGUAL A 20 M², PÉ-DIREITO SIMPLES, EM CHAPA DE MADEIRA COMPENSADA PLASTIFICADA, 10 UTILIZAÇÕES. AF_12/2015</v>
          </cell>
          <cell r="C2145" t="str">
            <v>M2</v>
          </cell>
          <cell r="D2145">
            <v>23.25</v>
          </cell>
        </row>
        <row r="2146">
          <cell r="A2146">
            <v>92526</v>
          </cell>
          <cell r="B2146" t="str">
            <v>MONTAGEM E DESMONTAGEM DE FÔRMA DE LAJE MACIÇA COM ÁREA MÉDIA MAIOR QUE 20 M², PÉ-DIREITO SIMPLES, EM CHAPA DE MADEIRA COMPENSADA PLASTIFICADA, 10 UTILIZAÇÕES. AF_12/2015</v>
          </cell>
          <cell r="C2146" t="str">
            <v>M2</v>
          </cell>
          <cell r="D2146">
            <v>21.76</v>
          </cell>
        </row>
        <row r="2147">
          <cell r="A2147">
            <v>92527</v>
          </cell>
          <cell r="B2147" t="str">
            <v>MONTAGEM E DESMONTAGEM DE FÔRMA DE LAJE MACIÇA COM ÁREA MÉDIA MENOR OU IGUAL A 20 M², PÉ-DIREITO DUPLO, EM CHAPA DE MADEIRA COMPENSADA PLASTIFICADA, 12 UTILIZAÇÕES. AF_12/2015</v>
          </cell>
          <cell r="C2147" t="str">
            <v>M2</v>
          </cell>
          <cell r="D2147">
            <v>57.72</v>
          </cell>
        </row>
        <row r="2148">
          <cell r="A2148">
            <v>92528</v>
          </cell>
          <cell r="B2148" t="str">
            <v>MONTAGEM E DESMONTAGEM DE FÔRMA DE LAJE MACIÇA COM ÁREA MÉDIA MAIOR QUE 20 M², PÉ-DIREITO DUPLO, EM CHAPA DE MADEIRA COMPENSADA PLASTIFICADA, 12 UTILIZAÇÕES. AF_12/2015</v>
          </cell>
          <cell r="C2148" t="str">
            <v>M2</v>
          </cell>
          <cell r="D2148">
            <v>56.19</v>
          </cell>
        </row>
        <row r="2149">
          <cell r="A2149">
            <v>92529</v>
          </cell>
          <cell r="B2149" t="str">
            <v>MONTAGEM E DESMONTAGEM DE FÔRMA DE LAJE MACIÇA COM ÁREA MÉDIA MENOR OU IGUAL A 20 M², PÉ-DIREITO SIMPLES, EM CHAPA DE MADEIRA COMPENSADA PLASTIFICADA, 12 UTILIZAÇÕES. AF_12/2015</v>
          </cell>
          <cell r="C2149" t="str">
            <v>M2</v>
          </cell>
          <cell r="D2149">
            <v>22.25</v>
          </cell>
        </row>
        <row r="2150">
          <cell r="A2150">
            <v>92530</v>
          </cell>
          <cell r="B2150" t="str">
            <v>MONTAGEM E DESMONTAGEM DE FÔRMA DE LAJE MACIÇA COM ÁREA MÉDIA MAIOR QUE 20 M², PÉ-DIREITO SIMPLES, EM CHAPA DE MADEIRA COMPENSADA PLASTIFICADA, 12 UTILIZAÇÕES. AF_12/2015</v>
          </cell>
          <cell r="C2150" t="str">
            <v>M2</v>
          </cell>
          <cell r="D2150">
            <v>20.82</v>
          </cell>
        </row>
        <row r="2151">
          <cell r="A2151">
            <v>92531</v>
          </cell>
          <cell r="B2151" t="str">
            <v>MONTAGEM E DESMONTAGEM DE FÔRMA DE LAJE MACIÇA COM ÁREA MÉDIA MENOR OU IGUAL A 20 M², PÉ-DIREITO DUPLO, EM CHAPA DE MADEIRA COMPENSADA PLASTIFICADA, 14 UTILIZAÇÕES. AF_12/2015</v>
          </cell>
          <cell r="C2151" t="str">
            <v>M2</v>
          </cell>
          <cell r="D2151">
            <v>56.74</v>
          </cell>
        </row>
        <row r="2152">
          <cell r="A2152">
            <v>92532</v>
          </cell>
          <cell r="B2152" t="str">
            <v>MONTAGEM E DESMONTAGEM DE FÔRMA DE LAJE MACIÇA COM ÁREA MÉDIA MAIOR QUE 20 M², PÉ-DIREITO DUPLO, EM CHAPA DE MADEIRA COMPENSADA PLASTIFICADA, 14 UTILIZAÇÕES. AF_12/2015</v>
          </cell>
          <cell r="C2152" t="str">
            <v>M2</v>
          </cell>
          <cell r="D2152">
            <v>55.25</v>
          </cell>
        </row>
        <row r="2153">
          <cell r="A2153">
            <v>92533</v>
          </cell>
          <cell r="B2153" t="str">
            <v>MONTAGEM E DESMONTAGEM DE FÔRMA DE LAJE MACIÇA COM ÁREA MÉDIA MENOR OU IGUAL A 20 M², PÉ-DIREITO SIMPLES, EM CHAPA DE MADEIRA COMPENSADA PLASTIFICADA, 14 UTILIZAÇÕES. AF_12/2015</v>
          </cell>
          <cell r="C2153" t="str">
            <v>M2</v>
          </cell>
          <cell r="D2153">
            <v>21.51</v>
          </cell>
        </row>
        <row r="2154">
          <cell r="A2154">
            <v>92534</v>
          </cell>
          <cell r="B2154" t="str">
            <v>MONTAGEM E DESMONTAGEM DE FÔRMA DE LAJE MACIÇA COM ÁREA MÉDIA MAIOR QUE 20 M², PÉ-DIREITO SIMPLES, EM CHAPA DE MADEIRA COMPENSADA PLASTIFICADA, 14 UTILIZAÇÕES. AF_12/2015</v>
          </cell>
          <cell r="C2154" t="str">
            <v>M2</v>
          </cell>
          <cell r="D2154">
            <v>20.149999999999999</v>
          </cell>
        </row>
        <row r="2155">
          <cell r="A2155">
            <v>92535</v>
          </cell>
          <cell r="B2155" t="str">
            <v>MONTAGEM E DESMONTAGEM DE FÔRMA DE LAJE MACIÇA COM ÁREA MÉDIA MENOR OU IGUAL A 20 M², PÉ-DIREITO DUPLO, EM CHAPA DE MADEIRA COMPENSADA PLASTIFICADA, 18 UTILIZAÇÕES. AF_12/2015</v>
          </cell>
          <cell r="C2155" t="str">
            <v>M2</v>
          </cell>
          <cell r="D2155">
            <v>55.12</v>
          </cell>
        </row>
        <row r="2156">
          <cell r="A2156">
            <v>92536</v>
          </cell>
          <cell r="B2156" t="str">
            <v>MONTAGEM E DESMONTAGEM DE FÔRMA DE LAJE MACIÇA COM ÁREA MÉDIA MAIOR QUE 20 M², PÉ-DIREITO DUPLO, EM CHAPA DE MADEIRA COMPENSADA PLASTIFICADA, 18 UTILIZAÇÕES. AF_12/2015</v>
          </cell>
          <cell r="C2156" t="str">
            <v>M2</v>
          </cell>
          <cell r="D2156">
            <v>53.67</v>
          </cell>
        </row>
        <row r="2157">
          <cell r="A2157">
            <v>92537</v>
          </cell>
          <cell r="B2157" t="str">
            <v>MONTAGEM E DESMONTAGEM DE FÔRMA DE LAJE MACIÇA COM ÁREA MÉDIA MENOR OU IGUAL A 20 M², PÉ-DIREITO SIMPLES, EM CHAPA DE MADEIRA COMPENSADA PLASTIFICADA, 18 UTILIZAÇÕES. AF_12/2015</v>
          </cell>
          <cell r="C2157" t="str">
            <v>M2</v>
          </cell>
          <cell r="D2157">
            <v>20.18</v>
          </cell>
        </row>
        <row r="2158">
          <cell r="A2158">
            <v>92538</v>
          </cell>
          <cell r="B2158" t="str">
            <v>MONTAGEM E DESMONTAGEM DE FÔRMA DE LAJE MACIÇA COM ÁREA MÉDIA MAIOR QUE 20 M², PÉ-DIREITO SIMPLES, EM CHAPA DE MADEIRA COMPENSADA PLASTIFICADA, 18 UTILIZAÇÕES. AF_12/2015</v>
          </cell>
          <cell r="C2158" t="str">
            <v>M2</v>
          </cell>
          <cell r="D2158">
            <v>18.850000000000001</v>
          </cell>
        </row>
        <row r="2159">
          <cell r="A2159">
            <v>95934</v>
          </cell>
          <cell r="B2159" t="str">
            <v>FABRICAÇÃO DE FÔRMA PARA ESCADAS, COM 2 LANCES, EM CHAPA DE MADEIRA COMPENSADA PLASTIFICADA, E=18 MM. AF_01/2017</v>
          </cell>
          <cell r="C2159" t="str">
            <v>M2</v>
          </cell>
          <cell r="D2159">
            <v>110.84</v>
          </cell>
        </row>
        <row r="2160">
          <cell r="A2160">
            <v>95935</v>
          </cell>
          <cell r="B2160" t="str">
            <v>FABRICAÇÃO DE FÔRMA PARA ESCADAS, COM 2 LANCES, EM CHAPA DE MADEIRA COMPENSADA RESINADA, E= 17 MM. AF_01/2017</v>
          </cell>
          <cell r="C2160" t="str">
            <v>M2</v>
          </cell>
          <cell r="D2160">
            <v>108.38</v>
          </cell>
        </row>
        <row r="2161">
          <cell r="A2161">
            <v>95936</v>
          </cell>
          <cell r="B2161" t="str">
            <v>FABRICAÇÃO DE FÔRMA PARA ESCADAS, COM 2 LANCES, EM MADEIRA SERRADA, E=25 MM. AF_01/2017</v>
          </cell>
          <cell r="C2161" t="str">
            <v>M2</v>
          </cell>
          <cell r="D2161">
            <v>116.73</v>
          </cell>
        </row>
        <row r="2162">
          <cell r="A2162">
            <v>95937</v>
          </cell>
          <cell r="B2162" t="str">
            <v>MONTAGEM E DESMONTAGEM DE FÔRMA PARA ESCADAS, COM 2 LANCES, EM MADEIRA SERRADA, 1 UTILIZAÇÃO. AF_01/2017</v>
          </cell>
          <cell r="C2162" t="str">
            <v>M2</v>
          </cell>
          <cell r="D2162">
            <v>303.5</v>
          </cell>
        </row>
        <row r="2163">
          <cell r="A2163">
            <v>95938</v>
          </cell>
          <cell r="B2163" t="str">
            <v>MONTAGEM E DESMONTAGEM DE FÔRMA PARA ESCADAS, COM 2 LANCES, EM MADEIRA SERRADA, 2 UTILIZAÇÕES. AF_01/2017</v>
          </cell>
          <cell r="C2163" t="str">
            <v>M2</v>
          </cell>
          <cell r="D2163">
            <v>249.74</v>
          </cell>
        </row>
        <row r="2164">
          <cell r="A2164">
            <v>95939</v>
          </cell>
          <cell r="B2164" t="str">
            <v>MONTAGEM E DESMONTAGEM DE FÔRMA PARA ESCADAS, COM 2 LANCES, EM CHAPA DE MADEIRA COMPENSADA RESINADA, 4 UTILIZAÇÕES. AF_01/2017</v>
          </cell>
          <cell r="C2164" t="str">
            <v>M2</v>
          </cell>
          <cell r="D2164">
            <v>185.51</v>
          </cell>
        </row>
        <row r="2165">
          <cell r="A2165">
            <v>95940</v>
          </cell>
          <cell r="B2165" t="str">
            <v>MONTAGEM E DESMONTAGEM DE FÔRMA PARA ESCADAS, COM 2 LANCES, EM CHAPA DE MADEIRA COMPENSADA PLASTIFICADA, 6 UTILIZAÇÕES. AF_01/2017</v>
          </cell>
          <cell r="C2165" t="str">
            <v>M2</v>
          </cell>
          <cell r="D2165">
            <v>142.36000000000001</v>
          </cell>
        </row>
        <row r="2166">
          <cell r="A2166">
            <v>95941</v>
          </cell>
          <cell r="B2166" t="str">
            <v>MONTAGEM E DESMONTAGEM DE FÔRMA PARA ESCADAS, COM 2 LANCES, EM CHAPA DE MADEIRA COMPENSADA PLASTIFICADA, 8 UTILIZAÇÕES. AF_01/2017</v>
          </cell>
          <cell r="C2166" t="str">
            <v>M2</v>
          </cell>
          <cell r="D2166">
            <v>127.3</v>
          </cell>
        </row>
        <row r="2167">
          <cell r="A2167">
            <v>95942</v>
          </cell>
          <cell r="B2167" t="str">
            <v>MONTAGEM E DESMONTAGEM DE FÔRMA PARA ESCADAS, COM 2 LANCES, EM CHAPA DE MADEIRA COMPENSADA PLASTIFICADA, 10 UTILIZAÇÕES. AF_01/2017</v>
          </cell>
          <cell r="C2167" t="str">
            <v>M2</v>
          </cell>
          <cell r="D2167">
            <v>117.99</v>
          </cell>
        </row>
        <row r="2168">
          <cell r="A2168">
            <v>96252</v>
          </cell>
          <cell r="B2168" t="str">
            <v>FABRICAÇÃO DE FÔRMA PARA PILARES CIRCULARES, EM CHAPA DE MADEIRA COMPENSADA RESINADA. AF_06/2017</v>
          </cell>
          <cell r="C2168" t="str">
            <v>M2</v>
          </cell>
          <cell r="D2168">
            <v>176.68</v>
          </cell>
        </row>
        <row r="2169">
          <cell r="A2169">
            <v>96257</v>
          </cell>
          <cell r="B2169" t="str">
            <v>MONTAGEM E DESMONTAGEM DE FÔRMA DE PILARES CIRCULARES, COM ÁREA MÉDIA DAS SEÇÕES MENOR OU IGUAL A 0,28 M², PÉ-DIREITO SIMPLES, EM MADEIRA, 2 UTILIZAÇÕES. AF_06/2017</v>
          </cell>
          <cell r="C2169" t="str">
            <v>M2</v>
          </cell>
          <cell r="D2169">
            <v>161.97999999999999</v>
          </cell>
        </row>
        <row r="2170">
          <cell r="A2170">
            <v>96258</v>
          </cell>
          <cell r="B2170" t="str">
            <v>MONTAGEM E DESMONTAGEM DE FÔRMA DE PILARES CIRCULARES, COM ÁREA MÉDIA DAS SEÇÕES MAIOR QUE 0,28 M², PÉ-DIREITO SIMPLES, EM MADEIRA, 2 UTILIZAÇÕES. AF_06/2017</v>
          </cell>
          <cell r="C2170" t="str">
            <v>M2</v>
          </cell>
          <cell r="D2170">
            <v>150.44999999999999</v>
          </cell>
        </row>
        <row r="2171">
          <cell r="A2171">
            <v>96259</v>
          </cell>
          <cell r="B2171" t="str">
            <v>MONTAGEM E DESMONTAGEM DE FÔRMA DE PILARES CIRCULARES, COM ÁREA MÉDIA DAS SEÇÕES MENOR OU IGUAL A 0,28 M², PÉ-DIREITO DUPLO, EM MADEIRA, 2 UTILIZAÇÕES. AF_06/2017</v>
          </cell>
          <cell r="C2171" t="str">
            <v>M2</v>
          </cell>
          <cell r="D2171">
            <v>186.3</v>
          </cell>
        </row>
        <row r="2172">
          <cell r="A2172">
            <v>96529</v>
          </cell>
          <cell r="B2172" t="str">
            <v>FABRICAÇÃO, MONTAGEM E DESMONTAGEM DE FÔRMA PARA SAPATA, EM MADEIRA SERRADA, E=25 MM, 1 UTILIZAÇÃO. AF_06/2017</v>
          </cell>
          <cell r="C2172" t="str">
            <v>M2</v>
          </cell>
          <cell r="D2172">
            <v>246.69</v>
          </cell>
        </row>
        <row r="2173">
          <cell r="A2173">
            <v>96530</v>
          </cell>
          <cell r="B2173" t="str">
            <v>FABRICAÇÃO, MONTAGEM E DESMONTAGEM DE FÔRMA PARA VIGA BALDRAME, EM MADEIRA SERRADA, E=25 MM, 1 UTILIZAÇÃO. AF_06/2017</v>
          </cell>
          <cell r="C2173" t="str">
            <v>M2</v>
          </cell>
          <cell r="D2173">
            <v>116.87</v>
          </cell>
        </row>
        <row r="2174">
          <cell r="A2174">
            <v>96531</v>
          </cell>
          <cell r="B2174" t="str">
            <v>FABRICAÇÃO, MONTAGEM E DESMONTAGEM DE FÔRMA PARA BLOCO DE COROAMENTO, EM MADEIRA SERRADA, E=25 MM, 2 UTILIZAÇÕES. AF_06/2017</v>
          </cell>
          <cell r="C2174" t="str">
            <v>M2</v>
          </cell>
          <cell r="D2174">
            <v>90.76</v>
          </cell>
        </row>
        <row r="2175">
          <cell r="A2175">
            <v>96532</v>
          </cell>
          <cell r="B2175" t="str">
            <v>FABRICAÇÃO, MONTAGEM E DESMONTAGEM DE FÔRMA PARA SAPATA, EM MADEIRA SERRADA, E=25 MM, 2 UTILIZAÇÕES. AF_06/2017</v>
          </cell>
          <cell r="C2175" t="str">
            <v>M2</v>
          </cell>
          <cell r="D2175">
            <v>166.75</v>
          </cell>
        </row>
        <row r="2176">
          <cell r="A2176">
            <v>96533</v>
          </cell>
          <cell r="B2176" t="str">
            <v>FABRICAÇÃO, MONTAGEM E DESMONTAGEM DE FÔRMA PARA VIGA BALDRAME, EM MADEIRA SERRADA, E=25 MM, 2 UTILIZAÇÕES. AF_06/2017</v>
          </cell>
          <cell r="C2176" t="str">
            <v>M2</v>
          </cell>
          <cell r="D2176">
            <v>78.48</v>
          </cell>
        </row>
        <row r="2177">
          <cell r="A2177">
            <v>96534</v>
          </cell>
          <cell r="B2177" t="str">
            <v>FABRICAÇÃO, MONTAGEM E DESMONTAGEM DE FÔRMA PARA BLOCO DE COROAMENTO, EM MADEIRA SERRADA, E=25 MM, 4 UTILIZAÇÕES. AF_06/2017</v>
          </cell>
          <cell r="C2177" t="str">
            <v>M2</v>
          </cell>
          <cell r="D2177">
            <v>69.53</v>
          </cell>
        </row>
        <row r="2178">
          <cell r="A2178">
            <v>96535</v>
          </cell>
          <cell r="B2178" t="str">
            <v>FABRICAÇÃO, MONTAGEM E DESMONTAGEM DE FÔRMA PARA SAPATA, EM MADEIRA SERRADA, E=25 MM, 4 UTILIZAÇÕES. AF_06/2017</v>
          </cell>
          <cell r="C2178" t="str">
            <v>M2</v>
          </cell>
          <cell r="D2178">
            <v>125.14</v>
          </cell>
        </row>
        <row r="2179">
          <cell r="A2179">
            <v>96536</v>
          </cell>
          <cell r="B2179" t="str">
            <v>FABRICAÇÃO, MONTAGEM E DESMONTAGEM DE FÔRMA PARA VIGA BALDRAME, EM MADEIRA SERRADA, E=25 MM, 4 UTILIZAÇÕES. AF_06/2017</v>
          </cell>
          <cell r="C2179" t="str">
            <v>M2</v>
          </cell>
          <cell r="D2179">
            <v>58.48</v>
          </cell>
        </row>
        <row r="2180">
          <cell r="A2180">
            <v>96537</v>
          </cell>
          <cell r="B2180" t="str">
            <v>FABRICAÇÃO, MONTAGEM E DESMONTAGEM DE FÔRMA PARA BLOCO DE COROAMENTO, EM CHAPA DE MADEIRA COMPENSADA RESINADA, E=17 MM, 2 UTILIZAÇÕES. AF_06/2017</v>
          </cell>
          <cell r="C2180" t="str">
            <v>M2</v>
          </cell>
          <cell r="D2180">
            <v>146.16999999999999</v>
          </cell>
        </row>
        <row r="2181">
          <cell r="A2181">
            <v>96538</v>
          </cell>
          <cell r="B2181" t="str">
            <v>FABRICAÇÃO, MONTAGEM E DESMONTAGEM DE FÔRMA PARA SAPATA, EM CHAPA DE MADEIRA COMPENSADA RESINADA, E=17 MM, 2 UTILIZAÇÕES. AF_06/2017</v>
          </cell>
          <cell r="C2181" t="str">
            <v>M2</v>
          </cell>
          <cell r="D2181">
            <v>229.19</v>
          </cell>
        </row>
        <row r="2182">
          <cell r="A2182">
            <v>96539</v>
          </cell>
          <cell r="B2182" t="str">
            <v>FABRICAÇÃO, MONTAGEM E DESMONTAGEM DE FÔRMA PARA VIGA BALDRAME, EM CHAPA DE MADEIRA COMPENSADA RESINADA, E=17 MM, 2 UTILIZAÇÕES. AF_06/2017</v>
          </cell>
          <cell r="C2182" t="str">
            <v>M2</v>
          </cell>
          <cell r="D2182">
            <v>101.84</v>
          </cell>
        </row>
        <row r="2183">
          <cell r="A2183">
            <v>96540</v>
          </cell>
          <cell r="B2183" t="str">
            <v>FABRICAÇÃO, MONTAGEM E DESMONTAGEM DE FÔRMA PARA BLOCO DE COROAMENTO, EM CHAPA DE MADEIRA COMPENSADA RESINADA, E=17 MM, 4 UTILIZAÇÕES. AF_06/2017</v>
          </cell>
          <cell r="C2183" t="str">
            <v>M2</v>
          </cell>
          <cell r="D2183">
            <v>108.74</v>
          </cell>
        </row>
        <row r="2184">
          <cell r="A2184">
            <v>96541</v>
          </cell>
          <cell r="B2184" t="str">
            <v>FABRICAÇÃO, MONTAGEM E DESMONTAGEM DE FÔRMA PARA SAPATA, EM CHAPA DE MADEIRA COMPENSADA RESINADA, E=17 MM, 4 UTILIZAÇÕES. AF_06/2017</v>
          </cell>
          <cell r="C2184" t="str">
            <v>M2</v>
          </cell>
          <cell r="D2184">
            <v>168.83</v>
          </cell>
        </row>
        <row r="2185">
          <cell r="A2185">
            <v>96542</v>
          </cell>
          <cell r="B2185" t="str">
            <v>FABRICAÇÃO, MONTAGEM E DESMONTAGEM DE FÔRMA PARA VIGA BALDRAME, EM CHAPA DE MADEIRA COMPENSADA RESINADA, E=17 MM, 4 UTILIZAÇÕES. AF_06/2017</v>
          </cell>
          <cell r="C2185" t="str">
            <v>M2</v>
          </cell>
          <cell r="D2185">
            <v>80.62</v>
          </cell>
        </row>
        <row r="2186">
          <cell r="A2186">
            <v>96543</v>
          </cell>
          <cell r="B2186" t="str">
            <v>ARMAÇÃO DE BLOCO, VIGA BALDRAME E SAPATA UTILIZANDO AÇO CA-60 DE 5 MM - MONTAGEM. AF_06/2017</v>
          </cell>
          <cell r="C2186" t="str">
            <v>KG</v>
          </cell>
          <cell r="D2186">
            <v>15.13</v>
          </cell>
        </row>
        <row r="2187">
          <cell r="A2187">
            <v>97747</v>
          </cell>
          <cell r="B2187" t="str">
            <v>MONTAGEM E DESMONTAGEM DE FÔRMA DE PILARES CIRCULARES, COM ÁREA MÉDIA DAS SEÇÕES MAIOR QUE 0,28 M², PÉ-DIREITO DUPLO, EM MADEIRA, 2 UTILIZAÇÕES.  AF_06/2017</v>
          </cell>
          <cell r="C2187" t="str">
            <v>M2</v>
          </cell>
          <cell r="D2187">
            <v>171.22</v>
          </cell>
        </row>
        <row r="2188">
          <cell r="A2188" t="str">
            <v>73771/1</v>
          </cell>
          <cell r="B2188" t="str">
            <v>PROTENSAO DE TIRANTES DE BARRA DE ACO CA-50 EXCL MATERIAIS</v>
          </cell>
          <cell r="C2188" t="str">
            <v>UN</v>
          </cell>
          <cell r="D2188">
            <v>27.87</v>
          </cell>
        </row>
        <row r="2189">
          <cell r="A2189" t="str">
            <v>73990/1</v>
          </cell>
          <cell r="B2189" t="str">
            <v>ARMACAO ACO CA-50 P/1,0M3 DE CONCRETO</v>
          </cell>
          <cell r="C2189" t="str">
            <v>UN</v>
          </cell>
          <cell r="D2189">
            <v>608.63</v>
          </cell>
        </row>
        <row r="2190">
          <cell r="A2190">
            <v>85662</v>
          </cell>
          <cell r="B2190" t="str">
            <v>ARMACAO EM TELA DE ACO SOLDADA NERVURADA Q-92, ACO CA-60, 4,2MM, MALHA 15X15CM</v>
          </cell>
          <cell r="C2190" t="str">
            <v>M2</v>
          </cell>
          <cell r="D2190">
            <v>12.31</v>
          </cell>
        </row>
        <row r="2191">
          <cell r="A2191">
            <v>89996</v>
          </cell>
          <cell r="B2191" t="str">
            <v>ARMAÇÃO VERTICAL DE ALVENARIA ESTRUTURAL; DIÂMETRO DE 10,0 MM. AF_01/2015</v>
          </cell>
          <cell r="C2191" t="str">
            <v>KG</v>
          </cell>
          <cell r="D2191">
            <v>7.61</v>
          </cell>
        </row>
        <row r="2192">
          <cell r="A2192">
            <v>89997</v>
          </cell>
          <cell r="B2192" t="str">
            <v>ARMAÇÃO VERTICAL DE ALVENARIA ESTRUTURAL; DIÂMETRO DE 12,5 MM. AF_01/2015</v>
          </cell>
          <cell r="C2192" t="str">
            <v>KG</v>
          </cell>
          <cell r="D2192">
            <v>6.41</v>
          </cell>
        </row>
        <row r="2193">
          <cell r="A2193">
            <v>89998</v>
          </cell>
          <cell r="B2193" t="str">
            <v>ARMAÇÃO DE CINTA DE ALVENARIA ESTRUTURAL; DIÂMETRO DE 10,0 MM. AF_01/2015</v>
          </cell>
          <cell r="C2193" t="str">
            <v>KG</v>
          </cell>
          <cell r="D2193">
            <v>7.03</v>
          </cell>
        </row>
        <row r="2194">
          <cell r="A2194">
            <v>89999</v>
          </cell>
          <cell r="B2194" t="str">
            <v>ARMAÇÃO DE VERGA E CONTRAVERGA DE ALVENARIA ESTRUTURAL; DIÂMETRO DE 8,0 MM. AF_01/2015</v>
          </cell>
          <cell r="C2194" t="str">
            <v>KG</v>
          </cell>
          <cell r="D2194">
            <v>12.28</v>
          </cell>
        </row>
        <row r="2195">
          <cell r="A2195">
            <v>90000</v>
          </cell>
          <cell r="B2195" t="str">
            <v>ARMAÇÃO DE VERGA E CONTRAVERGA DE ALVENARIA ESTRUTURAL; DIÂMETRO DE 10,0 MM. AF_01/2015</v>
          </cell>
          <cell r="C2195" t="str">
            <v>KG</v>
          </cell>
          <cell r="D2195">
            <v>9.09</v>
          </cell>
        </row>
        <row r="2196">
          <cell r="A2196">
            <v>91593</v>
          </cell>
          <cell r="B2196" t="str">
            <v>ARMAÇÃO DO SISTEMA DE PAREDES DE CONCRETO, EXECUTADA EM PAREDES DE EDIFICAÇÕES DE MÚLTIPLOS PAVIMENTOS, TELA Q-138. AF_06/2019</v>
          </cell>
          <cell r="C2196" t="str">
            <v>KG</v>
          </cell>
          <cell r="D2196">
            <v>8.15</v>
          </cell>
        </row>
        <row r="2197">
          <cell r="A2197">
            <v>91594</v>
          </cell>
          <cell r="B2197" t="str">
            <v>ARMAÇÃO DO SISTEMA DE PAREDES DE CONCRETO, EXECUTADA EM PAREDES DE EDIFICAÇÕES TÉRREAS OU DE MÚLTIPLOS PAVIMENTOS, TELA Q-92. AF_06/2019</v>
          </cell>
          <cell r="C2197" t="str">
            <v>KG</v>
          </cell>
          <cell r="D2197">
            <v>8.6300000000000008</v>
          </cell>
        </row>
        <row r="2198">
          <cell r="A2198">
            <v>91595</v>
          </cell>
          <cell r="B2198" t="str">
            <v>ARMAÇÃO DO SISTEMA DE PAREDES DE CONCRETO, EXECUTADA EM PAREDES DE EDIFICAÇÕES TÉRREAS, TELA Q-61. AF_06/2019</v>
          </cell>
          <cell r="C2198" t="str">
            <v>KG</v>
          </cell>
          <cell r="D2198">
            <v>9.76</v>
          </cell>
        </row>
        <row r="2199">
          <cell r="A2199">
            <v>91596</v>
          </cell>
          <cell r="B2199" t="str">
            <v>ARMAÇÃO DO SISTEMA DE PAREDES DE CONCRETO, EXECUTADA COMO ARMADURA POSITIVA DE LAJES, TELA Q-138. AF_06/2019</v>
          </cell>
          <cell r="C2199" t="str">
            <v>KG</v>
          </cell>
          <cell r="D2199">
            <v>8.4700000000000006</v>
          </cell>
        </row>
        <row r="2200">
          <cell r="A2200">
            <v>91597</v>
          </cell>
          <cell r="B2200" t="str">
            <v>ARMAÇÃO DO SISTEMA DE PAREDES DE CONCRETO, EXECUTADA COMO ARMADURA NEGATIVA DE LAJES, TELA T-196. AF_06/2019</v>
          </cell>
          <cell r="C2200" t="str">
            <v>KG</v>
          </cell>
          <cell r="D2200">
            <v>6</v>
          </cell>
        </row>
        <row r="2201">
          <cell r="A2201">
            <v>91598</v>
          </cell>
          <cell r="B2201" t="str">
            <v>ARMAÇÃO DO SISTEMA DE PAREDES DE CONCRETO, EXECUTADA COMO ARMADURA POSITIVA DE LAJES, TELA Q-113. AF_06/2019</v>
          </cell>
          <cell r="C2201" t="str">
            <v>KG</v>
          </cell>
          <cell r="D2201">
            <v>8.4600000000000009</v>
          </cell>
        </row>
        <row r="2202">
          <cell r="A2202">
            <v>91599</v>
          </cell>
          <cell r="B2202" t="str">
            <v>ARMAÇÃO DO SISTEMA DE PAREDES DE CONCRETO, EXECUTADA COMO ARMADURA NEGATIVA DE LAJES, TELA L-159. AF_06/2019</v>
          </cell>
          <cell r="C2202" t="str">
            <v>KG</v>
          </cell>
          <cell r="D2202">
            <v>8.99</v>
          </cell>
        </row>
        <row r="2203">
          <cell r="A2203">
            <v>91600</v>
          </cell>
          <cell r="B2203" t="str">
            <v>ARMAÇÃO DO SISTEMA DE PAREDES DE CONCRETO, EXECUTADA EM PLATIBANDAS, TELA Q-92. AF_06/2019</v>
          </cell>
          <cell r="C2203" t="str">
            <v>KG</v>
          </cell>
          <cell r="D2203">
            <v>11.19</v>
          </cell>
        </row>
        <row r="2204">
          <cell r="A2204">
            <v>91601</v>
          </cell>
          <cell r="B2204" t="str">
            <v>ARMAÇÃO DO SISTEMA DE PAREDES DE CONCRETO, EXECUTADA COMO REFORÇO, VERGALHÃO DE 6,3 MM DE DIÂMETRO. AF_06/2019</v>
          </cell>
          <cell r="C2204" t="str">
            <v>KG</v>
          </cell>
          <cell r="D2204">
            <v>8.52</v>
          </cell>
        </row>
        <row r="2205">
          <cell r="A2205">
            <v>91602</v>
          </cell>
          <cell r="B2205" t="str">
            <v>ARMAÇÃO DO SISTEMA DE PAREDES DE CONCRETO, EXECUTADA COMO REFORÇO, VERGALHÃO DE 8,0 MM DE DIÂMETRO. AF_06/2019</v>
          </cell>
          <cell r="C2205" t="str">
            <v>KG</v>
          </cell>
          <cell r="D2205">
            <v>8.18</v>
          </cell>
        </row>
        <row r="2206">
          <cell r="A2206">
            <v>91603</v>
          </cell>
          <cell r="B2206" t="str">
            <v>ARMAÇÃO DO SISTEMA DE PAREDES DE CONCRETO, EXECUTADA COMO REFORÇO, VERGALHÃO DE 10,0 MM DE DIÂMETRO. AF_06/2019</v>
          </cell>
          <cell r="C2206" t="str">
            <v>KG</v>
          </cell>
          <cell r="D2206">
            <v>7.13</v>
          </cell>
        </row>
        <row r="2207">
          <cell r="A2207">
            <v>92759</v>
          </cell>
          <cell r="B2207" t="str">
            <v>ARMAÇÃO DE PILAR OU VIGA DE UMA ESTRUTURA CONVENCIONAL DE CONCRETO ARMADO EM UM EDIFÍCIO DE MÚLTIPLOS PAVIMENTOS UTILIZANDO AÇO CA-60 DE 5,0 MM - MONTAGEM. AF_12/2015</v>
          </cell>
          <cell r="C2207" t="str">
            <v>KG</v>
          </cell>
          <cell r="D2207">
            <v>12.05</v>
          </cell>
        </row>
        <row r="2208">
          <cell r="A2208">
            <v>92760</v>
          </cell>
          <cell r="B2208" t="str">
            <v>ARMAÇÃO DE PILAR OU VIGA DE UMA ESTRUTURA CONVENCIONAL DE CONCRETO ARMADO EM UM EDIFÍCIO DE MÚLTIPLOS PAVIMENTOS UTILIZANDO AÇO CA-50 DE 6,3 MM - MONTAGEM. AF_12/2015</v>
          </cell>
          <cell r="C2208" t="str">
            <v>KG</v>
          </cell>
          <cell r="D2208">
            <v>10.3</v>
          </cell>
        </row>
        <row r="2209">
          <cell r="A2209">
            <v>92761</v>
          </cell>
          <cell r="B2209" t="str">
            <v>ARMAÇÃO DE PILAR OU VIGA DE UMA ESTRUTURA CONVENCIONAL DE CONCRETO ARMADO EM UM EDIFÍCIO DE MÚLTIPLOS PAVIMENTOS UTILIZANDO AÇO CA-50 DE 8,0 MM - MONTAGEM. AF_12/2015</v>
          </cell>
          <cell r="C2209" t="str">
            <v>KG</v>
          </cell>
          <cell r="D2209">
            <v>9.8000000000000007</v>
          </cell>
        </row>
        <row r="2210">
          <cell r="A2210">
            <v>92762</v>
          </cell>
          <cell r="B2210" t="str">
            <v>ARMAÇÃO DE PILAR OU VIGA DE UMA ESTRUTURA CONVENCIONAL DE CONCRETO ARMADO EM UM EDIFÍCIO DE MÚLTIPLOS PAVIMENTOS UTILIZANDO AÇO CA-50 DE 10,0 MM - MONTAGEM. AF_12/2015</v>
          </cell>
          <cell r="C2210" t="str">
            <v>KG</v>
          </cell>
          <cell r="D2210">
            <v>7.94</v>
          </cell>
        </row>
        <row r="2211">
          <cell r="A2211">
            <v>92763</v>
          </cell>
          <cell r="B2211" t="str">
            <v>ARMAÇÃO DE PILAR OU VIGA DE UMA ESTRUTURA CONVENCIONAL DE CONCRETO ARMADO EM UM EDIFÍCIO DE MÚLTIPLOS PAVIMENTOS UTILIZANDO AÇO CA-50 DE 12,5 MM - MONTAGEM. AF_12/2015</v>
          </cell>
          <cell r="C2211" t="str">
            <v>KG</v>
          </cell>
          <cell r="D2211">
            <v>7.02</v>
          </cell>
        </row>
        <row r="2212">
          <cell r="A2212">
            <v>92764</v>
          </cell>
          <cell r="B2212" t="str">
            <v>ARMAÇÃO DE PILAR OU VIGA DE UMA ESTRUTURA CONVENCIONAL DE CONCRETO ARMADO EM UM EDIFÍCIO DE MÚLTIPLOS PAVIMENTOS UTILIZANDO AÇO CA-50 DE 16,0 MM - MONTAGEM. AF_12/2015</v>
          </cell>
          <cell r="C2212" t="str">
            <v>KG</v>
          </cell>
          <cell r="D2212">
            <v>6.47</v>
          </cell>
        </row>
        <row r="2213">
          <cell r="A2213">
            <v>92765</v>
          </cell>
          <cell r="B2213" t="str">
            <v>ARMAÇÃO DE PILAR OU VIGA DE UMA ESTRUTURA CONVENCIONAL DE CONCRETO ARMADO EM UM EDIFÍCIO DE MÚLTIPLOS PAVIMENTOS UTILIZANDO AÇO CA-50 DE 20,0 MM - MONTAGEM. AF_12/2015</v>
          </cell>
          <cell r="C2213" t="str">
            <v>KG</v>
          </cell>
          <cell r="D2213">
            <v>5.91</v>
          </cell>
        </row>
        <row r="2214">
          <cell r="A2214">
            <v>92766</v>
          </cell>
          <cell r="B2214" t="str">
            <v>ARMAÇÃO DE PILAR OU VIGA DE UMA ESTRUTURA CONVENCIONAL DE CONCRETO ARMADO EM UM EDIFÍCIO DE MÚLTIPLOS PAVIMENTOS UTILIZANDO AÇO CA-50 DE 25,0 MM - MONTAGEM. AF_12/2015</v>
          </cell>
          <cell r="C2214" t="str">
            <v>KG</v>
          </cell>
          <cell r="D2214">
            <v>6.43</v>
          </cell>
        </row>
        <row r="2215">
          <cell r="A2215">
            <v>92767</v>
          </cell>
          <cell r="B2215" t="str">
            <v>ARMAÇÃO DE LAJE DE UMA ESTRUTURA CONVENCIONAL DE CONCRETO ARMADO EM UM EDIFÍCIO DE MÚLTIPLOS PAVIMENTOS UTILIZANDO AÇO CA-60 DE 4,2 MM - MONTAGEM. AF_12/2015</v>
          </cell>
          <cell r="C2215" t="str">
            <v>KG</v>
          </cell>
          <cell r="D2215">
            <v>12.4</v>
          </cell>
        </row>
        <row r="2216">
          <cell r="A2216">
            <v>92768</v>
          </cell>
          <cell r="B2216" t="str">
            <v>ARMAÇÃO DE LAJE DE UMA ESTRUTURA CONVENCIONAL DE CONCRETO ARMADO EM UM EDIFÍCIO DE MÚLTIPLOS PAVIMENTOS UTILIZANDO AÇO CA-60 DE 5,0 MM - MONTAGEM. AF_12/2015</v>
          </cell>
          <cell r="C2216" t="str">
            <v>KG</v>
          </cell>
          <cell r="D2216">
            <v>10.54</v>
          </cell>
        </row>
        <row r="2217">
          <cell r="A2217">
            <v>92769</v>
          </cell>
          <cell r="B2217" t="str">
            <v>ARMAÇÃO DE LAJE DE UMA ESTRUTURA CONVENCIONAL DE CONCRETO ARMADO EM UM EDIFÍCIO DE MÚLTIPLOS PAVIMENTOS UTILIZANDO AÇO CA-50 DE 6,3 MM - MONTAGEM. AF_12/2015</v>
          </cell>
          <cell r="C2217" t="str">
            <v>KG</v>
          </cell>
          <cell r="D2217">
            <v>9.14</v>
          </cell>
        </row>
        <row r="2218">
          <cell r="A2218">
            <v>92770</v>
          </cell>
          <cell r="B2218" t="str">
            <v>ARMAÇÃO DE LAJE DE UMA ESTRUTURA CONVENCIONAL DE CONCRETO ARMADO EM UM EDIFÍCIO DE MÚLTIPLOS PAVIMENTOS UTILIZANDO AÇO CA-50 DE 8,0 MM - MONTAGEM. AF_12/2015</v>
          </cell>
          <cell r="C2218" t="str">
            <v>KG</v>
          </cell>
          <cell r="D2218">
            <v>8.89</v>
          </cell>
        </row>
        <row r="2219">
          <cell r="A2219">
            <v>92771</v>
          </cell>
          <cell r="B2219" t="str">
            <v>ARMAÇÃO DE LAJE DE UMA ESTRUTURA CONVENCIONAL DE CONCRETO ARMADO EM UM EDIFÍCIO DE MÚLTIPLOS PAVIMENTOS UTILIZANDO AÇO CA-50 DE 10,0 MM - MONTAGEM. AF_12/2015</v>
          </cell>
          <cell r="C2219" t="str">
            <v>KG</v>
          </cell>
          <cell r="D2219">
            <v>7.21</v>
          </cell>
        </row>
        <row r="2220">
          <cell r="A2220">
            <v>92772</v>
          </cell>
          <cell r="B2220" t="str">
            <v>ARMAÇÃO DE LAJE DE UMA ESTRUTURA CONVENCIONAL DE CONCRETO ARMADO EM UM EDIFÍCIO DE MÚLTIPLOS PAVIMENTOS UTILIZANDO AÇO CA-50 DE 12,5 MM - MONTAGEM. AF_12/2015</v>
          </cell>
          <cell r="C2220" t="str">
            <v>KG</v>
          </cell>
          <cell r="D2220">
            <v>6.45</v>
          </cell>
        </row>
        <row r="2221">
          <cell r="A2221">
            <v>92773</v>
          </cell>
          <cell r="B2221" t="str">
            <v>ARMAÇÃO DE LAJE DE UMA ESTRUTURA CONVENCIONAL DE CONCRETO ARMADO EM UM EDIFÍCIO DE MÚLTIPLOS PAVIMENTOS UTILIZANDO AÇO CA-50 DE 16,0 MM - MONTAGEM. AF_12/2015</v>
          </cell>
          <cell r="C2221" t="str">
            <v>KG</v>
          </cell>
          <cell r="D2221">
            <v>6.06</v>
          </cell>
        </row>
        <row r="2222">
          <cell r="A2222">
            <v>92774</v>
          </cell>
          <cell r="B2222" t="str">
            <v>ARMAÇÃO DE LAJE DE UMA ESTRUTURA CONVENCIONAL DE CONCRETO ARMADO EM UM EDIFÍCIO DE MÚLTIPLOS PAVIMENTOS UTILIZANDO AÇO CA-50 DE 20,0 MM - MONTAGEM. AF_12/2015</v>
          </cell>
          <cell r="C2222" t="str">
            <v>KG</v>
          </cell>
          <cell r="D2222">
            <v>5.62</v>
          </cell>
        </row>
        <row r="2223">
          <cell r="A2223">
            <v>92775</v>
          </cell>
          <cell r="B2223" t="str">
            <v>ARMAÇÃO DE PILAR OU VIGA DE UMA ESTRUTURA CONVENCIONAL DE CONCRETO ARMADO EM UMA EDIFICAÇÃO TÉRREA OU SOBRADO UTILIZANDO AÇO CA-60 DE 5,0 MM - MONTAGEM. AF_12/2015</v>
          </cell>
          <cell r="C2223" t="str">
            <v>KG</v>
          </cell>
          <cell r="D2223">
            <v>15.16</v>
          </cell>
        </row>
        <row r="2224">
          <cell r="A2224">
            <v>92776</v>
          </cell>
          <cell r="B2224" t="str">
            <v>ARMAÇÃO DE PILAR OU VIGA DE UMA ESTRUTURA CONVENCIONAL DE CONCRETO ARMADO EM UMA EDIFICAÇÃO TÉRREA OU SOBRADO UTILIZANDO AÇO CA-50 DE 6,3 MM - MONTAGEM. AF_12/2015</v>
          </cell>
          <cell r="C2224" t="str">
            <v>KG</v>
          </cell>
          <cell r="D2224">
            <v>12.68</v>
          </cell>
        </row>
        <row r="2225">
          <cell r="A2225">
            <v>92777</v>
          </cell>
          <cell r="B2225" t="str">
            <v>ARMAÇÃO DE PILAR OU VIGA DE UMA ESTRUTURA CONVENCIONAL DE CONCRETO ARMADO EM UMA EDIFICAÇÃO TÉRREA OU SOBRADO UTILIZANDO AÇO CA-50 DE 8,0 MM - MONTAGEM. AF_12/2015</v>
          </cell>
          <cell r="C2225" t="str">
            <v>KG</v>
          </cell>
          <cell r="D2225">
            <v>11.57</v>
          </cell>
        </row>
        <row r="2226">
          <cell r="A2226">
            <v>92778</v>
          </cell>
          <cell r="B2226" t="str">
            <v>ARMAÇÃO DE PILAR OU VIGA DE UMA ESTRUTURA CONVENCIONAL DE CONCRETO ARMADO EM UMA EDIFICAÇÃO TÉRREA OU SOBRADO UTILIZANDO AÇO CA-50 DE 10,0 MM - MONTAGEM. AF_12/2015</v>
          </cell>
          <cell r="C2226" t="str">
            <v>KG</v>
          </cell>
          <cell r="D2226">
            <v>9.27</v>
          </cell>
        </row>
        <row r="2227">
          <cell r="A2227">
            <v>92779</v>
          </cell>
          <cell r="B2227" t="str">
            <v>ARMAÇÃO DE PILAR OU VIGA DE UMA ESTRUTURA CONVENCIONAL DE CONCRETO ARMADO EM UMA EDIFICAÇÃO TÉRREA OU SOBRADO UTILIZANDO AÇO CA-50 DE 12,5 MM - MONTAGEM. AF_12/2015</v>
          </cell>
          <cell r="C2227" t="str">
            <v>KG</v>
          </cell>
          <cell r="D2227">
            <v>7.99</v>
          </cell>
        </row>
        <row r="2228">
          <cell r="A2228">
            <v>92780</v>
          </cell>
          <cell r="B2228" t="str">
            <v>ARMAÇÃO DE PILAR OU VIGA DE UMA ESTRUTURA CONVENCIONAL DE CONCRETO ARMADO EM UMA EDIFICAÇÃO TÉRREA OU SOBRADO UTILIZANDO AÇO CA-50 DE 16,0 MM - MONTAGEM. AF_12/2015</v>
          </cell>
          <cell r="C2228" t="str">
            <v>KG</v>
          </cell>
          <cell r="D2228">
            <v>7.13</v>
          </cell>
        </row>
        <row r="2229">
          <cell r="A2229">
            <v>92781</v>
          </cell>
          <cell r="B2229" t="str">
            <v>ARMAÇÃO DE PILAR OU VIGA DE UMA ESTRUTURA CONVENCIONAL DE CONCRETO ARMADO EM UMA EDIFICAÇÃO TÉRREA OU SOBRADO UTILIZANDO AÇO CA-50 DE 20,0 MM - MONTAGEM. AF_12/2015</v>
          </cell>
          <cell r="C2229" t="str">
            <v>KG</v>
          </cell>
          <cell r="D2229">
            <v>6.34</v>
          </cell>
        </row>
        <row r="2230">
          <cell r="A2230">
            <v>92782</v>
          </cell>
          <cell r="B2230" t="str">
            <v>ARMAÇÃO DE PILAR OU VIGA DE UMA ESTRUTURA CONVENCIONAL DE CONCRETO ARMADO EM UMA EDIFICAÇÃO TÉRREA OU SOBRADO UTILIZANDO AÇO CA-50 DE 25,0 MM - MONTAGEM. AF_12/2015</v>
          </cell>
          <cell r="C2230" t="str">
            <v>KG</v>
          </cell>
          <cell r="D2230">
            <v>6.69</v>
          </cell>
        </row>
        <row r="2231">
          <cell r="A2231">
            <v>92783</v>
          </cell>
          <cell r="B2231" t="str">
            <v>ARMAÇÃO DE LAJE DE UMA ESTRUTURA CONVENCIONAL DE CONCRETO ARMADO EM UMA EDIFICAÇÃO TÉRREA OU SOBRADO UTILIZANDO AÇO CA-60 DE 4,2 MM - MONTAGEM. AF_12/2015</v>
          </cell>
          <cell r="C2231" t="str">
            <v>KG</v>
          </cell>
          <cell r="D2231">
            <v>15.02</v>
          </cell>
        </row>
        <row r="2232">
          <cell r="A2232">
            <v>92784</v>
          </cell>
          <cell r="B2232" t="str">
            <v>ARMAÇÃO DE LAJE DE UMA ESTRUTURA CONVENCIONAL DE CONCRETO ARMADO EM UMA EDIFICAÇÃO TÉRREA OU SOBRADO UTILIZANDO AÇO CA-60 DE 5,0 MM - MONTAGEM. AF_12/2015</v>
          </cell>
          <cell r="C2232" t="str">
            <v>KG</v>
          </cell>
          <cell r="D2232">
            <v>12.68</v>
          </cell>
        </row>
        <row r="2233">
          <cell r="A2233">
            <v>92785</v>
          </cell>
          <cell r="B2233" t="str">
            <v>ARMAÇÃO DE LAJE DE UMA ESTRUTURA CONVENCIONAL DE CONCRETO ARMADO EM UMA EDIFICAÇÃO TÉRREA OU SOBRADO UTILIZANDO AÇO CA-50 DE 6,3 MM - MONTAGEM. AF_12/2015</v>
          </cell>
          <cell r="C2233" t="str">
            <v>KG</v>
          </cell>
          <cell r="D2233">
            <v>10.76</v>
          </cell>
        </row>
        <row r="2234">
          <cell r="A2234">
            <v>92786</v>
          </cell>
          <cell r="B2234" t="str">
            <v>ARMAÇÃO DE LAJE DE UMA ESTRUTURA CONVENCIONAL DE CONCRETO ARMADO EM UMA EDIFICAÇÃO TÉRREA OU SOBRADO UTILIZANDO AÇO CA-50 DE 8,0 MM - MONTAGEM. AF_12/2015</v>
          </cell>
          <cell r="C2234" t="str">
            <v>KG</v>
          </cell>
          <cell r="D2234">
            <v>10.08</v>
          </cell>
        </row>
        <row r="2235">
          <cell r="A2235">
            <v>92787</v>
          </cell>
          <cell r="B2235" t="str">
            <v>ARMAÇÃO DE LAJE DE UMA ESTRUTURA CONVENCIONAL DE CONCRETO ARMADO EM UMA EDIFICAÇÃO TÉRREA OU SOBRADO UTILIZANDO AÇO CA-50 DE 10,0 MM - MONTAGEM. AF_12/2015</v>
          </cell>
          <cell r="C2235" t="str">
            <v>KG</v>
          </cell>
          <cell r="D2235">
            <v>8.08</v>
          </cell>
        </row>
        <row r="2236">
          <cell r="A2236">
            <v>92788</v>
          </cell>
          <cell r="B2236" t="str">
            <v>ARMAÇÃO DE LAJE DE UMA ESTRUTURA CONVENCIONAL DE CONCRETO ARMADO EM UMA EDIFICAÇÃO TÉRREA OU SOBRADO UTILIZANDO AÇO CA-50 DE 12,5 MM - MONTAGEM. AF_12/2015</v>
          </cell>
          <cell r="C2236" t="str">
            <v>KG</v>
          </cell>
          <cell r="D2236">
            <v>7.07</v>
          </cell>
        </row>
        <row r="2237">
          <cell r="A2237">
            <v>92789</v>
          </cell>
          <cell r="B2237" t="str">
            <v>ARMAÇÃO DE LAJE DE UMA ESTRUTURA CONVENCIONAL DE CONCRETO ARMADO EM UMA EDIFICAÇÃO TÉRREA OU SOBRADO UTILIZANDO AÇO CA-50 DE 16,0 MM - MONTAGEM. AF_12/2015</v>
          </cell>
          <cell r="C2237" t="str">
            <v>KG</v>
          </cell>
          <cell r="D2237">
            <v>6.46</v>
          </cell>
        </row>
        <row r="2238">
          <cell r="A2238">
            <v>92790</v>
          </cell>
          <cell r="B2238" t="str">
            <v>ARMAÇÃO DE LAJE DE UMA ESTRUTURA CONVENCIONAL DE CONCRETO ARMADO EM UMA EDIFICAÇÃO TÉRREA OU SOBRADO UTILIZANDO AÇO CA-50 DE 20,0 MM - MONTAGEM. AF_12/2015</v>
          </cell>
          <cell r="C2238" t="str">
            <v>KG</v>
          </cell>
          <cell r="D2238">
            <v>5.86</v>
          </cell>
        </row>
        <row r="2239">
          <cell r="A2239">
            <v>92791</v>
          </cell>
          <cell r="B2239" t="str">
            <v>CORTE E DOBRA DE AÇO CA-60, DIÂMETRO DE 5,0 MM, UTILIZADO EM ESTRUTURAS DIVERSAS, EXCETO LAJES. AF_12/2015</v>
          </cell>
          <cell r="C2239" t="str">
            <v>KG</v>
          </cell>
          <cell r="D2239">
            <v>7.57</v>
          </cell>
        </row>
        <row r="2240">
          <cell r="A2240">
            <v>92792</v>
          </cell>
          <cell r="B2240" t="str">
            <v>CORTE E DOBRA DE AÇO CA-50, DIÂMETRO DE 6,3 MM, UTILIZADO EM ESTRUTURAS DIVERSAS, EXCETO LAJES. AF_12/2015</v>
          </cell>
          <cell r="C2240" t="str">
            <v>KG</v>
          </cell>
          <cell r="D2240">
            <v>6.8</v>
          </cell>
        </row>
        <row r="2241">
          <cell r="A2241">
            <v>92793</v>
          </cell>
          <cell r="B2241" t="str">
            <v>CORTE E DOBRA DE AÇO CA-50, DIÂMETRO DE 8,0 MM, UTILIZADO EM ESTRUTURAS DIVERSAS, EXCETO LAJES. AF_12/2015</v>
          </cell>
          <cell r="C2241" t="str">
            <v>KG</v>
          </cell>
          <cell r="D2241">
            <v>7.11</v>
          </cell>
        </row>
        <row r="2242">
          <cell r="A2242">
            <v>92794</v>
          </cell>
          <cell r="B2242" t="str">
            <v>CORTE E DOBRA DE AÇO CA-50, DIÂMETRO DE 10,0 MM, UTILIZADO EM ESTRUTURAS DIVERSAS, EXCETO LAJES. AF_12/2015</v>
          </cell>
          <cell r="C2242" t="str">
            <v>KG</v>
          </cell>
          <cell r="D2242">
            <v>5.85</v>
          </cell>
        </row>
        <row r="2243">
          <cell r="A2243">
            <v>92795</v>
          </cell>
          <cell r="B2243" t="str">
            <v>CORTE E DOBRA DE AÇO CA-50, DIÂMETRO DE 12,5 MM, UTILIZADO EM ESTRUTURAS DIVERSAS, EXCETO LAJES. AF_12/2015</v>
          </cell>
          <cell r="C2243" t="str">
            <v>KG</v>
          </cell>
          <cell r="D2243">
            <v>5.42</v>
          </cell>
        </row>
        <row r="2244">
          <cell r="A2244">
            <v>92796</v>
          </cell>
          <cell r="B2244" t="str">
            <v>CORTE E DOBRA DE AÇO CA-50, DIÂMETRO DE 16,0 MM, UTILIZADO EM ESTRUTURAS DIVERSAS, EXCETO LAJES. AF_12/2015</v>
          </cell>
          <cell r="C2244" t="str">
            <v>KG</v>
          </cell>
          <cell r="D2244">
            <v>5.31</v>
          </cell>
        </row>
        <row r="2245">
          <cell r="A2245">
            <v>92797</v>
          </cell>
          <cell r="B2245" t="str">
            <v>CORTE E DOBRA DE AÇO CA-50, DIÂMETRO DE 20,0 MM, UTILIZADO EM ESTRUTURAS DIVERSAS, EXCETO LAJES. AF_12/2015</v>
          </cell>
          <cell r="C2245" t="str">
            <v>KG</v>
          </cell>
          <cell r="D2245">
            <v>5.05</v>
          </cell>
        </row>
        <row r="2246">
          <cell r="A2246">
            <v>92798</v>
          </cell>
          <cell r="B2246" t="str">
            <v>CORTE E DOBRA DE AÇO CA-50, DIÂMETRO DE 25,0 MM, UTILIZADO EM ESTRUTURAS DIVERSAS, EXCETO LAJES. AF_12/2015</v>
          </cell>
          <cell r="C2246" t="str">
            <v>KG</v>
          </cell>
          <cell r="D2246">
            <v>5.82</v>
          </cell>
        </row>
        <row r="2247">
          <cell r="A2247">
            <v>92799</v>
          </cell>
          <cell r="B2247" t="str">
            <v>CORTE E DOBRA DE AÇO CA-60, DIÂMETRO DE 4,2 MM, UTILIZADO EM LAJE. AF_12/2015</v>
          </cell>
          <cell r="C2247" t="str">
            <v>KG</v>
          </cell>
          <cell r="D2247">
            <v>8.07</v>
          </cell>
        </row>
        <row r="2248">
          <cell r="A2248">
            <v>92800</v>
          </cell>
          <cell r="B2248" t="str">
            <v>CORTE E DOBRA DE AÇO CA-60, DIÂMETRO DE 5,0 MM, UTILIZADO EM LAJE. AF_12/2015</v>
          </cell>
          <cell r="C2248" t="str">
            <v>KG</v>
          </cell>
          <cell r="D2248">
            <v>7</v>
          </cell>
        </row>
        <row r="2249">
          <cell r="A2249">
            <v>92801</v>
          </cell>
          <cell r="B2249" t="str">
            <v>CORTE E DOBRA DE AÇO CA-50, DIÂMETRO DE 6,3 MM, UTILIZADO EM LAJE. AF_12/2015</v>
          </cell>
          <cell r="C2249" t="str">
            <v>KG</v>
          </cell>
          <cell r="D2249">
            <v>6.47</v>
          </cell>
        </row>
        <row r="2250">
          <cell r="A2250">
            <v>92802</v>
          </cell>
          <cell r="B2250" t="str">
            <v>CORTE E DOBRA DE AÇO CA-50, DIÂMETRO DE 8,0 MM, UTILIZADO EM LAJE. AF_12/2015</v>
          </cell>
          <cell r="C2250" t="str">
            <v>KG</v>
          </cell>
          <cell r="D2250">
            <v>6.92</v>
          </cell>
        </row>
        <row r="2251">
          <cell r="A2251">
            <v>92803</v>
          </cell>
          <cell r="B2251" t="str">
            <v>CORTE E DOBRA DE AÇO CA-50, DIÂMETRO DE 10,0 MM, UTILIZADO EM LAJE. AF_12/2015</v>
          </cell>
          <cell r="C2251" t="str">
            <v>KG</v>
          </cell>
          <cell r="D2251">
            <v>5.74</v>
          </cell>
        </row>
        <row r="2252">
          <cell r="A2252">
            <v>92804</v>
          </cell>
          <cell r="B2252" t="str">
            <v>CORTE E DOBRA DE AÇO CA-50, DIÂMETRO DE 12,5 MM, UTILIZADO EM LAJE. AF_12/2015</v>
          </cell>
          <cell r="C2252" t="str">
            <v>KG</v>
          </cell>
          <cell r="D2252">
            <v>5.35</v>
          </cell>
        </row>
        <row r="2253">
          <cell r="A2253">
            <v>92805</v>
          </cell>
          <cell r="B2253" t="str">
            <v>CORTE E DOBRA DE AÇO CA-50, DIÂMETRO DE 16,0 MM, UTILIZADO EM LAJE. AF_12/2015</v>
          </cell>
          <cell r="C2253" t="str">
            <v>KG</v>
          </cell>
          <cell r="D2253">
            <v>5.27</v>
          </cell>
        </row>
        <row r="2254">
          <cell r="A2254">
            <v>92806</v>
          </cell>
          <cell r="B2254" t="str">
            <v>CORTE E DOBRA DE AÇO CA-50, DIÂMETRO DE 20,0 MM, UTILIZADO EM LAJE. AF_12/2015</v>
          </cell>
          <cell r="C2254" t="str">
            <v>KG</v>
          </cell>
          <cell r="D2254">
            <v>5.03</v>
          </cell>
        </row>
        <row r="2255">
          <cell r="A2255">
            <v>92875</v>
          </cell>
          <cell r="B2255" t="str">
            <v>CORTE E DOBRA DE AÇO CA-25, DIÂMETRO DE 6,3 MM. AF_12/2015</v>
          </cell>
          <cell r="C2255" t="str">
            <v>KG</v>
          </cell>
          <cell r="D2255">
            <v>6.66</v>
          </cell>
        </row>
        <row r="2256">
          <cell r="A2256">
            <v>92876</v>
          </cell>
          <cell r="B2256" t="str">
            <v>CORTE E DOBRA DE AÇO CA-25, DIÂMETRO DE 8,0 MM. AF_12/2015</v>
          </cell>
          <cell r="C2256" t="str">
            <v>KG</v>
          </cell>
          <cell r="D2256">
            <v>6.22</v>
          </cell>
        </row>
        <row r="2257">
          <cell r="A2257">
            <v>92877</v>
          </cell>
          <cell r="B2257" t="str">
            <v>CORTE E DOBRA DE AÇO CA-25, DIÂMETRO DE 10,0 MM. AF_12/2015</v>
          </cell>
          <cell r="C2257" t="str">
            <v>KG</v>
          </cell>
          <cell r="D2257">
            <v>5.56</v>
          </cell>
        </row>
        <row r="2258">
          <cell r="A2258">
            <v>92878</v>
          </cell>
          <cell r="B2258" t="str">
            <v>CORTE E DOBRA DE AÇO CA-25, DIÂMETRO DE 12,5 MM. AF_12/2015</v>
          </cell>
          <cell r="C2258" t="str">
            <v>KG</v>
          </cell>
          <cell r="D2258">
            <v>5.43</v>
          </cell>
        </row>
        <row r="2259">
          <cell r="A2259">
            <v>92879</v>
          </cell>
          <cell r="B2259" t="str">
            <v>CORTE E DOBRA DE AÇO CA-25, DIÂMETRO DE 16,0 MM. AF_12/2015</v>
          </cell>
          <cell r="C2259" t="str">
            <v>KG</v>
          </cell>
          <cell r="D2259">
            <v>5.32</v>
          </cell>
        </row>
        <row r="2260">
          <cell r="A2260">
            <v>92880</v>
          </cell>
          <cell r="B2260" t="str">
            <v>CORTE E DOBRA DE AÇO CA-25, DIÂMETRO DE 20,0 MM. AF_12/2015</v>
          </cell>
          <cell r="C2260" t="str">
            <v>KG</v>
          </cell>
          <cell r="D2260">
            <v>5.41</v>
          </cell>
        </row>
        <row r="2261">
          <cell r="A2261">
            <v>92881</v>
          </cell>
          <cell r="B2261" t="str">
            <v>CORTE E DOBRA DE AÇO CA-25, DIÂMETRO DE 25,0 MM. AF_12/2015</v>
          </cell>
          <cell r="C2261" t="str">
            <v>KG</v>
          </cell>
          <cell r="D2261">
            <v>5.39</v>
          </cell>
        </row>
        <row r="2262">
          <cell r="A2262">
            <v>92882</v>
          </cell>
          <cell r="B2262" t="str">
            <v>ARMAÇÃO UTILIZANDO AÇO CA-25 DE 6,3 MM - MONTAGEM. AF_12/2015</v>
          </cell>
          <cell r="C2262" t="str">
            <v>KG</v>
          </cell>
          <cell r="D2262">
            <v>10.16</v>
          </cell>
        </row>
        <row r="2263">
          <cell r="A2263">
            <v>92883</v>
          </cell>
          <cell r="B2263" t="str">
            <v>ARMAÇÃO UTILIZANDO AÇO CA-25 DE 8,0 MM - MONTAGEM. AF_12/2015</v>
          </cell>
          <cell r="C2263" t="str">
            <v>KG</v>
          </cell>
          <cell r="D2263">
            <v>8.91</v>
          </cell>
        </row>
        <row r="2264">
          <cell r="A2264">
            <v>92884</v>
          </cell>
          <cell r="B2264" t="str">
            <v>ARMAÇÃO UTILIZANDO AÇO CA-25 DE 10,0 MM - MONTAGEM. AF_12/2015</v>
          </cell>
          <cell r="C2264" t="str">
            <v>KG</v>
          </cell>
          <cell r="D2264">
            <v>7.65</v>
          </cell>
        </row>
        <row r="2265">
          <cell r="A2265">
            <v>92885</v>
          </cell>
          <cell r="B2265" t="str">
            <v>ARMAÇÃO UTILIZANDO AÇO CA-25 DE 12,5 MM - MONTAGEM. AF_12/2015</v>
          </cell>
          <cell r="C2265" t="str">
            <v>KG</v>
          </cell>
          <cell r="D2265">
            <v>7.03</v>
          </cell>
        </row>
        <row r="2266">
          <cell r="A2266">
            <v>92886</v>
          </cell>
          <cell r="B2266" t="str">
            <v>ARMAÇÃO UTILIZANDO AÇO CA-25 DE 16,0 MM - MONTAGEM. AF_12/2015</v>
          </cell>
          <cell r="C2266" t="str">
            <v>KG</v>
          </cell>
          <cell r="D2266">
            <v>6.48</v>
          </cell>
        </row>
        <row r="2267">
          <cell r="A2267">
            <v>92887</v>
          </cell>
          <cell r="B2267" t="str">
            <v>ARMAÇÃO UTILIZANDO AÇO CA-25 DE 20,0 MM - MONTAGEM. AF_12/2015</v>
          </cell>
          <cell r="C2267" t="str">
            <v>KG</v>
          </cell>
          <cell r="D2267">
            <v>6.27</v>
          </cell>
        </row>
        <row r="2268">
          <cell r="A2268">
            <v>92888</v>
          </cell>
          <cell r="B2268" t="str">
            <v>ARMAÇÃO UTILIZANDO AÇO CA-25 DE 25,0 MM - MONTAGEM. AF_12/2015</v>
          </cell>
          <cell r="C2268" t="str">
            <v>KG</v>
          </cell>
          <cell r="D2268">
            <v>6</v>
          </cell>
        </row>
        <row r="2269">
          <cell r="A2269">
            <v>92915</v>
          </cell>
          <cell r="B2269" t="str">
            <v>ARMAÇÃO DE ESTRUTURAS DE CONCRETO ARMADO, EXCETO VIGAS, PILARES, LAJES E FUNDAÇÕES, UTILIZANDO AÇO CA-60 DE 5,0 MM - MONTAGEM. AF_12/2015</v>
          </cell>
          <cell r="C2269" t="str">
            <v>KG</v>
          </cell>
          <cell r="D2269">
            <v>13.6</v>
          </cell>
        </row>
        <row r="2270">
          <cell r="A2270">
            <v>92916</v>
          </cell>
          <cell r="B2270" t="str">
            <v>ARMAÇÃO DE ESTRUTURAS DE CONCRETO ARMADO, EXCETO VIGAS, PILARES, LAJES E FUNDAÇÕES, UTILIZANDO AÇO CA-50 DE 6,3 MM - MONTAGEM. AF_12/2015</v>
          </cell>
          <cell r="C2270" t="str">
            <v>KG</v>
          </cell>
          <cell r="D2270">
            <v>11.5</v>
          </cell>
        </row>
        <row r="2271">
          <cell r="A2271">
            <v>92917</v>
          </cell>
          <cell r="B2271" t="str">
            <v>ARMAÇÃO DE ESTRUTURAS DE CONCRETO ARMADO, EXCETO VIGAS, PILARES, LAJES E FUNDAÇÕES, UTILIZANDO AÇO CA-50 DE 8,0 MM - MONTAGEM. AF_12/2015</v>
          </cell>
          <cell r="C2271" t="str">
            <v>KG</v>
          </cell>
          <cell r="D2271">
            <v>10.69</v>
          </cell>
        </row>
        <row r="2272">
          <cell r="A2272">
            <v>92919</v>
          </cell>
          <cell r="B2272" t="str">
            <v>ARMAÇÃO DE ESTRUTURAS DE CONCRETO ARMADO, EXCETO VIGAS, PILARES, LAJES E FUNDAÇÕES, UTILIZANDO AÇO CA-50 DE 10,0 MM - MONTAGEM. AF_12/2015</v>
          </cell>
          <cell r="C2272" t="str">
            <v>KG</v>
          </cell>
          <cell r="D2272">
            <v>8.6</v>
          </cell>
        </row>
        <row r="2273">
          <cell r="A2273">
            <v>92921</v>
          </cell>
          <cell r="B2273" t="str">
            <v>ARMAÇÃO DE ESTRUTURAS DE CONCRETO ARMADO, EXCETO VIGAS, PILARES, LAJES E FUNDAÇÕES, UTILIZANDO AÇO CA-50 DE 12,5 MM - MONTAGEM. AF_12/2015</v>
          </cell>
          <cell r="C2273" t="str">
            <v>KG</v>
          </cell>
          <cell r="D2273">
            <v>7.5</v>
          </cell>
        </row>
        <row r="2274">
          <cell r="A2274">
            <v>92922</v>
          </cell>
          <cell r="B2274" t="str">
            <v>ARMAÇÃO DE ESTRUTURAS DE CONCRETO ARMADO, EXCETO VIGAS, PILARES, LAJES E FUNDAÇÕES, UTILIZANDO AÇO CA-50 DE 16,0 MM - MONTAGEM. AF_12/2015</v>
          </cell>
          <cell r="C2274" t="str">
            <v>KG</v>
          </cell>
          <cell r="D2274">
            <v>6.79</v>
          </cell>
        </row>
        <row r="2275">
          <cell r="A2275">
            <v>92923</v>
          </cell>
          <cell r="B2275" t="str">
            <v>ARMAÇÃO DE ESTRUTURAS DE CONCRETO ARMADO, EXCETO VIGAS, PILARES, LAJES E FUNDAÇÕES, UTILIZANDO AÇO CA-50 DE 20,0 MM - MONTAGEM. AF_12/2015</v>
          </cell>
          <cell r="C2275" t="str">
            <v>KG</v>
          </cell>
          <cell r="D2275">
            <v>6.13</v>
          </cell>
        </row>
        <row r="2276">
          <cell r="A2276">
            <v>92924</v>
          </cell>
          <cell r="B2276" t="str">
            <v>ARMAÇÃO DE ESTRUTURAS DE CONCRETO ARMADO, EXCETO VIGAS, PILARES, LAJES E FUNDAÇÕES, UTILIZANDO AÇO CA-50 DE 25,0 MM - MONTAGEM. AF_12/2015</v>
          </cell>
          <cell r="C2276" t="str">
            <v>KG</v>
          </cell>
          <cell r="D2276">
            <v>6.56</v>
          </cell>
        </row>
        <row r="2277">
          <cell r="A2277">
            <v>95445</v>
          </cell>
          <cell r="B2277" t="str">
            <v>CORTE E DOBRA DE AÇO CA-60, DIÂMETRO DE 5,0 MM, UTILIZADO EM ESTRIBO CONTÍNUO HELICOIDAL. AF_10/2016</v>
          </cell>
          <cell r="C2277" t="str">
            <v>KG</v>
          </cell>
          <cell r="D2277">
            <v>5.67</v>
          </cell>
        </row>
        <row r="2278">
          <cell r="A2278">
            <v>95446</v>
          </cell>
          <cell r="B2278" t="str">
            <v>CORTE E DOBRA DE AÇO CA-50, DIÂMETRO DE 6,3 MM, UTILIZADO EM ESTRIBO CONTÍNUO HELICOIDAL. AF_10/2016</v>
          </cell>
          <cell r="C2278" t="str">
            <v>KG</v>
          </cell>
          <cell r="D2278">
            <v>5.74</v>
          </cell>
        </row>
        <row r="2279">
          <cell r="A2279">
            <v>95576</v>
          </cell>
          <cell r="B2279" t="str">
            <v>MONTAGEM DE ARMADURA LONGITUDINAL/TRANSVERSAL DE ESTACAS DE SEÇÃO CIRCULAR, DIÂMETRO = 8,0 MM. AF_11/2016</v>
          </cell>
          <cell r="C2279" t="str">
            <v>KG</v>
          </cell>
          <cell r="D2279">
            <v>9.9600000000000009</v>
          </cell>
        </row>
        <row r="2280">
          <cell r="A2280">
            <v>95577</v>
          </cell>
          <cell r="B2280" t="str">
            <v>MONTAGEM DE ARMADURA LONGITUDINAL DE ESTACAS DE SEÇÃO CIRCULAR, DIÂMETRO = 10,0 MM. AF_11/2016</v>
          </cell>
          <cell r="C2280" t="str">
            <v>KG</v>
          </cell>
          <cell r="D2280">
            <v>8.19</v>
          </cell>
        </row>
        <row r="2281">
          <cell r="A2281">
            <v>95578</v>
          </cell>
          <cell r="B2281" t="str">
            <v>MONTAGEM DE ARMADURA LONGITUDINAL/TRANSVERSAL DE ESTACAS DE SEÇÃO CIRCULAR, DIÂMETRO = 12,5 MM. AF_11/2016</v>
          </cell>
          <cell r="C2281" t="str">
            <v>KG</v>
          </cell>
          <cell r="D2281">
            <v>7.35</v>
          </cell>
        </row>
        <row r="2282">
          <cell r="A2282">
            <v>95579</v>
          </cell>
          <cell r="B2282" t="str">
            <v>MONTAGEM DE ARMADURA LONGITUDINAL DE ESTACAS DE SEÇÃO CIRCULAR, DIÂMETRO = 16,0 MM. AF_11/2016</v>
          </cell>
          <cell r="C2282" t="str">
            <v>KG</v>
          </cell>
          <cell r="D2282">
            <v>6.87</v>
          </cell>
        </row>
        <row r="2283">
          <cell r="A2283">
            <v>95580</v>
          </cell>
          <cell r="B2283" t="str">
            <v>MONTAGEM DE ARMADURA LONGITUDINAL DE ESTACAS DE SEÇÃO CIRCULAR, DIÂMETRO = 20,0 MM. AF_11/2016</v>
          </cell>
          <cell r="C2283" t="str">
            <v>KG</v>
          </cell>
          <cell r="D2283">
            <v>6.37</v>
          </cell>
        </row>
        <row r="2284">
          <cell r="A2284">
            <v>95581</v>
          </cell>
          <cell r="B2284" t="str">
            <v>MONTAGEM DE ARMADURA LONGITUDINAL DE ESTACAS DE SEÇÃO CIRCULAR, DIÂMETRO = 25,0 MM. AF_11/2016</v>
          </cell>
          <cell r="C2284" t="str">
            <v>KG</v>
          </cell>
          <cell r="D2284">
            <v>6.92</v>
          </cell>
        </row>
        <row r="2285">
          <cell r="A2285">
            <v>95583</v>
          </cell>
          <cell r="B2285" t="str">
            <v>MONTAGEM DE ARMADURA TRANSVERSAL DE ESTACAS DE SEÇÃO CIRCULAR, DIÂMETRO = 5,0 MM. AF_11/2016</v>
          </cell>
          <cell r="C2285" t="str">
            <v>KG</v>
          </cell>
          <cell r="D2285">
            <v>14.24</v>
          </cell>
        </row>
        <row r="2286">
          <cell r="A2286">
            <v>95584</v>
          </cell>
          <cell r="B2286" t="str">
            <v>MONTAGEM DE ARMADURA TRANSVERSAL DE ESTACAS DE SEÇÃO CIRCULAR, DIÂMETRO = 6,3 MM. AF_11/2016</v>
          </cell>
          <cell r="C2286" t="str">
            <v>KG</v>
          </cell>
          <cell r="D2286">
            <v>11.17</v>
          </cell>
        </row>
        <row r="2287">
          <cell r="A2287">
            <v>95585</v>
          </cell>
          <cell r="B2287" t="str">
            <v>MONTAGEM DE ARMADURA LONGITUDINAL/TRANSVERSAL DE ESTACAS DE SEÇÃO RETANGULAR (BARRETE), DIÂMETRO = 8,0 MM. AF_11/2016</v>
          </cell>
          <cell r="C2287" t="str">
            <v>KG</v>
          </cell>
          <cell r="D2287">
            <v>10.49</v>
          </cell>
        </row>
        <row r="2288">
          <cell r="A2288">
            <v>95586</v>
          </cell>
          <cell r="B2288" t="str">
            <v>MONTAGEM DE ARMADURA LONGITUDINAL DE ESTACAS DE SEÇÃO RETANGULAR (BARRETE), DIÂMETRO = 10,0 MM. AF_11/2016</v>
          </cell>
          <cell r="C2288" t="str">
            <v>KG</v>
          </cell>
          <cell r="D2288">
            <v>8.6</v>
          </cell>
        </row>
        <row r="2289">
          <cell r="A2289">
            <v>95587</v>
          </cell>
          <cell r="B2289" t="str">
            <v>MONTAGEM DE ARMADURA LONGITUDINAL/TRANSVERSAL DE ESTACAS DE SEÇÃO RETANGULAR (BARRETE), DIÂMETRO = 12,5 MM. AF_11/2016</v>
          </cell>
          <cell r="C2289" t="str">
            <v>KG</v>
          </cell>
          <cell r="D2289">
            <v>7.71</v>
          </cell>
        </row>
        <row r="2290">
          <cell r="A2290">
            <v>95588</v>
          </cell>
          <cell r="B2290" t="str">
            <v>MONTAGEM DE ARMADURA LONGITUDINAL DE ESTACAS DE SEÇÃO RETANGULAR (BARRETE), DIÂMETRO = 16,0 MM. AF_11/2016</v>
          </cell>
          <cell r="C2290" t="str">
            <v>KG</v>
          </cell>
          <cell r="D2290">
            <v>7.13</v>
          </cell>
        </row>
        <row r="2291">
          <cell r="A2291">
            <v>95589</v>
          </cell>
          <cell r="B2291" t="str">
            <v>MONTAGEM DE ARMADURA LONGITUDINAL DE ESTACAS DE SEÇÃO RETANGULAR (BARRETE), DIÂMETRO = 20,0 MM. AF_11/2016</v>
          </cell>
          <cell r="C2291" t="str">
            <v>KG</v>
          </cell>
          <cell r="D2291">
            <v>6.58</v>
          </cell>
        </row>
        <row r="2292">
          <cell r="A2292">
            <v>95590</v>
          </cell>
          <cell r="B2292" t="str">
            <v>MONTAGEM DE ARMADURA LONGITUDINAL DE ESTACAS DE SEÇÃO RETANGULAR (BARRETE), DIÂMETRO = 25,0 MM. AF_11/2016</v>
          </cell>
          <cell r="C2292" t="str">
            <v>KG</v>
          </cell>
          <cell r="D2292">
            <v>7.11</v>
          </cell>
        </row>
        <row r="2293">
          <cell r="A2293">
            <v>95592</v>
          </cell>
          <cell r="B2293" t="str">
            <v>MONTAGEM DE ARMADURA TRANSVERSAL DE ESTACAS DE SEÇÃO RETANGULAR (BARRETE), DIÂMETRO = 5,0 MM. AF_11/2016</v>
          </cell>
          <cell r="C2293" t="str">
            <v>KG</v>
          </cell>
          <cell r="D2293">
            <v>17.809999999999999</v>
          </cell>
        </row>
        <row r="2294">
          <cell r="A2294">
            <v>95593</v>
          </cell>
          <cell r="B2294" t="str">
            <v>MONTAGEM DE ARMADURA TRANSVERSAL DE ESTACAS DE SEÇÃO RETANGULAR (BARRETE), DIÂMETRO = 6,3 MM. AF_11/2016</v>
          </cell>
          <cell r="C2294" t="str">
            <v>KG</v>
          </cell>
          <cell r="D2294">
            <v>13.25</v>
          </cell>
        </row>
        <row r="2295">
          <cell r="A2295">
            <v>95943</v>
          </cell>
          <cell r="B2295" t="str">
            <v>ARMAÇÃO DE ESCADA, COM 2 LANCES, DE UMA ESTRUTURA CONVENCIONAL DE CONCRETO ARMADO UTILIZANDO AÇO CA-60 DE 5,0 MM - MONTAGEM. AF_01/2017</v>
          </cell>
          <cell r="C2295" t="str">
            <v>KG</v>
          </cell>
          <cell r="D2295">
            <v>18.899999999999999</v>
          </cell>
        </row>
        <row r="2296">
          <cell r="A2296">
            <v>95944</v>
          </cell>
          <cell r="B2296" t="str">
            <v>ARMAÇÃO DE ESCADA, COM 2 LANCES, DE UMA ESTRUTURA CONVENCIONAL DE CONCRETO ARMADO UTILIZANDO AÇO CA-50 DE 6,3 MM - MONTAGEM. AF_01/2017</v>
          </cell>
          <cell r="C2296" t="str">
            <v>KG</v>
          </cell>
          <cell r="D2296">
            <v>16.18</v>
          </cell>
        </row>
        <row r="2297">
          <cell r="A2297">
            <v>95945</v>
          </cell>
          <cell r="B2297" t="str">
            <v>ARMAÇÃO DE ESCADA, COM 2 LANCES, DE UMA ESTRUTURA CONVENCIONAL DE CONCRETO ARMADO UTILIZANDO AÇO CA-50 DE 8,0 MM - MONTAGEM. AF_01/2017</v>
          </cell>
          <cell r="C2297" t="str">
            <v>KG</v>
          </cell>
          <cell r="D2297">
            <v>12.8</v>
          </cell>
        </row>
        <row r="2298">
          <cell r="A2298">
            <v>95946</v>
          </cell>
          <cell r="B2298" t="str">
            <v>ARMAÇÃO DE ESCADA, COM 2 LANCES, DE UMA ESTRUTURA CONVENCIONAL DE CONCRETO ARMADO UTILIZANDO AÇO CA-50 DE 10,0 MM - MONTAGEM. AF_01/2017</v>
          </cell>
          <cell r="C2298" t="str">
            <v>KG</v>
          </cell>
          <cell r="D2298">
            <v>9.06</v>
          </cell>
        </row>
        <row r="2299">
          <cell r="A2299">
            <v>95947</v>
          </cell>
          <cell r="B2299" t="str">
            <v>ARMAÇÃO DE ESCADA, COM 2 LANCES, DE UMA ESTRUTURA CONVENCIONAL DE CONCRETO ARMADO UTILIZANDO AÇO CA-50 DE 12,5 MM - MONTAGEM. AF_01/2017</v>
          </cell>
          <cell r="C2299" t="str">
            <v>KG</v>
          </cell>
          <cell r="D2299">
            <v>7.02</v>
          </cell>
        </row>
        <row r="2300">
          <cell r="A2300">
            <v>95948</v>
          </cell>
          <cell r="B2300" t="str">
            <v>ARMAÇÃO DE ESCADA, COM 2 LANCES, DE UMA ESTRUTURA CONVENCIONAL DE CONCRETO ARMADO UTILIZANDO AÇO CA-50 DE 16,0 MM - MONTAGEM. AF_01/2017</v>
          </cell>
          <cell r="C2300" t="str">
            <v>KG</v>
          </cell>
          <cell r="D2300">
            <v>5.83</v>
          </cell>
        </row>
        <row r="2301">
          <cell r="A2301">
            <v>96544</v>
          </cell>
          <cell r="B2301" t="str">
            <v>ARMAÇÃO DE BLOCO, VIGA BALDRAME OU SAPATA UTILIZANDO AÇO CA-50 DE 6,3 MM - MONTAGEM. AF_06/2017</v>
          </cell>
          <cell r="C2301" t="str">
            <v>KG</v>
          </cell>
          <cell r="D2301">
            <v>12.63</v>
          </cell>
        </row>
        <row r="2302">
          <cell r="A2302">
            <v>96545</v>
          </cell>
          <cell r="B2302" t="str">
            <v>ARMAÇÃO DE BLOCO, VIGA BALDRAME OU SAPATA UTILIZANDO AÇO CA-50 DE 8 MM - MONTAGEM. AF_06/2017</v>
          </cell>
          <cell r="C2302" t="str">
            <v>KG</v>
          </cell>
          <cell r="D2302">
            <v>11.58</v>
          </cell>
        </row>
        <row r="2303">
          <cell r="A2303">
            <v>96546</v>
          </cell>
          <cell r="B2303" t="str">
            <v>ARMAÇÃO DE BLOCO, VIGA BALDRAME OU SAPATA UTILIZANDO AÇO CA-50 DE 10 MM - MONTAGEM. AF_06/2017</v>
          </cell>
          <cell r="C2303" t="str">
            <v>KG</v>
          </cell>
          <cell r="D2303">
            <v>9.34</v>
          </cell>
        </row>
        <row r="2304">
          <cell r="A2304">
            <v>96547</v>
          </cell>
          <cell r="B2304" t="str">
            <v>ARMAÇÃO DE BLOCO, VIGA BALDRAME OU SAPATA UTILIZANDO AÇO CA-50 DE 12,5 MM - MONTAGEM. AF_06/2017</v>
          </cell>
          <cell r="C2304" t="str">
            <v>KG</v>
          </cell>
          <cell r="D2304">
            <v>8.14</v>
          </cell>
        </row>
        <row r="2305">
          <cell r="A2305">
            <v>96548</v>
          </cell>
          <cell r="B2305" t="str">
            <v>ARMAÇÃO DE BLOCO, VIGA BALDRAME OU SAPATA UTILIZANDO AÇO CA-50 DE 16 MM - MONTAGEM. AF_06/2017</v>
          </cell>
          <cell r="C2305" t="str">
            <v>KG</v>
          </cell>
          <cell r="D2305">
            <v>7.37</v>
          </cell>
        </row>
        <row r="2306">
          <cell r="A2306">
            <v>96549</v>
          </cell>
          <cell r="B2306" t="str">
            <v>ARMAÇÃO DE BLOCO, VIGA BALDRAME OU SAPATA UTILIZANDO AÇO CA-50 DE 20 MM - MONTAGEM. AF_06/2017</v>
          </cell>
          <cell r="C2306" t="str">
            <v>KG</v>
          </cell>
          <cell r="D2306">
            <v>6.64</v>
          </cell>
        </row>
        <row r="2307">
          <cell r="A2307">
            <v>96550</v>
          </cell>
          <cell r="B2307" t="str">
            <v>ARMAÇÃO DE BLOCO, VIGA BALDRAME OU SAPATA UTILIZANDO AÇO CA-50 DE 25 MM - MONTAGEM. AF_06/2017</v>
          </cell>
          <cell r="C2307" t="str">
            <v>KG</v>
          </cell>
          <cell r="D2307">
            <v>7.04</v>
          </cell>
        </row>
        <row r="2308">
          <cell r="A2308">
            <v>100066</v>
          </cell>
          <cell r="B2308" t="str">
            <v>ARMAÇÃO DO SISTEMA DE PAREDES DE CONCRETO, EXECUTADA COMO ARMADURA POSITIVA DE LAJES, TELA Q-196. AF_06/2019</v>
          </cell>
          <cell r="C2308" t="str">
            <v>KG</v>
          </cell>
          <cell r="D2308">
            <v>7.86</v>
          </cell>
        </row>
        <row r="2309">
          <cell r="A2309">
            <v>100067</v>
          </cell>
          <cell r="B2309" t="str">
            <v>ARMAÇÃO DO SISTEMA DE PAREDES DE CONCRETO, EXECUTADA COMO REFORÇO, VERGALHÃO DE 5,0 MM DE DIÂMETRO. AF_06/2019</v>
          </cell>
          <cell r="C2309" t="str">
            <v>KG</v>
          </cell>
          <cell r="D2309">
            <v>8.89</v>
          </cell>
        </row>
        <row r="2310">
          <cell r="A2310">
            <v>100068</v>
          </cell>
          <cell r="B2310" t="str">
            <v>ARMAÇÃO DO SISTEMA DE PAREDES DE CONCRETO, EXECUTADA COMO REFORÇO, VERGALHÃO DE 12,5 MM DE DIÂMETRO. AF_06/2019</v>
          </cell>
          <cell r="C2310" t="str">
            <v>KG</v>
          </cell>
          <cell r="D2310">
            <v>6.5</v>
          </cell>
        </row>
        <row r="2311">
          <cell r="A2311">
            <v>40780</v>
          </cell>
          <cell r="B2311" t="str">
            <v>REGULARIZAÇÃO DE SUPERFICIE DE CONCRETO APARENTE</v>
          </cell>
          <cell r="C2311" t="str">
            <v>M2</v>
          </cell>
          <cell r="D2311">
            <v>12.86</v>
          </cell>
        </row>
        <row r="2312">
          <cell r="A2312" t="str">
            <v>74157/4</v>
          </cell>
          <cell r="B2312" t="str">
            <v>LANCAMENTO/APLICACAO MANUAL DE CONCRETO EM FUNDACOES</v>
          </cell>
          <cell r="C2312" t="str">
            <v>M3</v>
          </cell>
          <cell r="D2312">
            <v>141.66</v>
          </cell>
        </row>
        <row r="2313">
          <cell r="A2313">
            <v>89993</v>
          </cell>
          <cell r="B2313" t="str">
            <v>GRAUTEAMENTO VERTICAL EM ALVENARIA ESTRUTURAL. AF_01/2015</v>
          </cell>
          <cell r="C2313" t="str">
            <v>M3</v>
          </cell>
          <cell r="D2313">
            <v>703.17</v>
          </cell>
        </row>
        <row r="2314">
          <cell r="A2314">
            <v>89994</v>
          </cell>
          <cell r="B2314" t="str">
            <v>GRAUTEAMENTO DE CINTA INTERMEDIÁRIA OU DE CONTRAVERGA EM ALVENARIA ESTRUTURAL. AF_01/2015</v>
          </cell>
          <cell r="C2314" t="str">
            <v>M3</v>
          </cell>
          <cell r="D2314">
            <v>559.29999999999995</v>
          </cell>
        </row>
        <row r="2315">
          <cell r="A2315">
            <v>89995</v>
          </cell>
          <cell r="B2315" t="str">
            <v>GRAUTEAMENTO DE CINTA SUPERIOR OU DE VERGA EM ALVENARIA ESTRUTURAL. AF_01/2015</v>
          </cell>
          <cell r="C2315" t="str">
            <v>M3</v>
          </cell>
          <cell r="D2315">
            <v>666.37</v>
          </cell>
        </row>
        <row r="2316">
          <cell r="A2316">
            <v>90278</v>
          </cell>
          <cell r="B2316" t="str">
            <v>GRAUTE FGK=15 MPA; TRAÇO 1:0,04:2,0:2,4 (CIMENTO/ CAL/ AREIA GROSSA/ BRITA 0) - PREPARO MECÂNICO COM BETONEIRA 400 L. AF_02/2015</v>
          </cell>
          <cell r="C2316" t="str">
            <v>M3</v>
          </cell>
          <cell r="D2316">
            <v>285.89</v>
          </cell>
        </row>
        <row r="2317">
          <cell r="A2317">
            <v>90279</v>
          </cell>
          <cell r="B2317" t="str">
            <v>GRAUTE FGK=20 MPA; TRAÇO 1:0,04:1,6:1,9 (CIMENTO/ CAL/ AREIA GROSSA/ BRITA 0) - PREPARO MECÂNICO COM BETONEIRA 400 L. AF_02/2015</v>
          </cell>
          <cell r="C2317" t="str">
            <v>M3</v>
          </cell>
          <cell r="D2317">
            <v>296.95</v>
          </cell>
        </row>
        <row r="2318">
          <cell r="A2318">
            <v>90280</v>
          </cell>
          <cell r="B2318" t="str">
            <v>GRAUTE FGK=25 MPA; TRAÇO 1:0,02:1,2:1,5 (CIMENTO/ CAL/ AREIA GROSSA/ BRITA 0) - PREPARO MECÂNICO COM BETONEIRA 400 L. AF_02/2015</v>
          </cell>
          <cell r="C2318" t="str">
            <v>M3</v>
          </cell>
          <cell r="D2318">
            <v>326.14</v>
          </cell>
        </row>
        <row r="2319">
          <cell r="A2319">
            <v>90281</v>
          </cell>
          <cell r="B2319" t="str">
            <v>GRAUTE FGK=30 MPA; TRAÇO 1:0,02:0,8:1,1 (CIMENTO/ CAL/ AREIA GROSSA/ BRITA 0) - PREPARO MECÂNICO COM BETONEIRA 400 L. AF_02/2015</v>
          </cell>
          <cell r="C2319" t="str">
            <v>M3</v>
          </cell>
          <cell r="D2319">
            <v>362.95</v>
          </cell>
        </row>
        <row r="2320">
          <cell r="A2320">
            <v>90282</v>
          </cell>
          <cell r="B2320" t="str">
            <v>GRAUTE FGK=15 MPA; TRAÇO 1:2,0:2,4 (CIMENTO/ AREIA GROSSA/ BRITA 0/ ADITIVO) - PREPARO MECÂNICO COM BETONEIRA 400 L. AF_02/2015</v>
          </cell>
          <cell r="C2320" t="str">
            <v>M3</v>
          </cell>
          <cell r="D2320">
            <v>289.70999999999998</v>
          </cell>
        </row>
        <row r="2321">
          <cell r="A2321">
            <v>90283</v>
          </cell>
          <cell r="B2321" t="str">
            <v>GRAUTE FGK=20 MPA; TRAÇO 1:1,6:1,9 (CIMENTO/ AREIA GROSSA/ BRITA 0/ ADITIVO) - PREPARO MECÂNICO COM BETONEIRA 400 L. AF_02/2015</v>
          </cell>
          <cell r="C2321" t="str">
            <v>M3</v>
          </cell>
          <cell r="D2321">
            <v>301.70999999999998</v>
          </cell>
        </row>
        <row r="2322">
          <cell r="A2322">
            <v>90284</v>
          </cell>
          <cell r="B2322" t="str">
            <v>GRAUTE FGK=25 MPA; TRAÇO 1:1,2:1,5 (CIMENTO/ AREIA GROSSA/ BRITA 0/ ADITIVO) - PREPARO MECÂNICO COM BETONEIRA 400 L. AF_02/2015</v>
          </cell>
          <cell r="C2322" t="str">
            <v>M3</v>
          </cell>
          <cell r="D2322">
            <v>332.52</v>
          </cell>
        </row>
        <row r="2323">
          <cell r="A2323">
            <v>90285</v>
          </cell>
          <cell r="B2323" t="str">
            <v>GRAUTE FGK=30 MPA; TRAÇO 1:0,8:1,1 (CIMENTO/ AREIA GROSSA/ BRITA 0/ ADITIVO) - PREPARO MECÂNICO COM BETONEIRA 400 L. AF_02/2015</v>
          </cell>
          <cell r="C2323" t="str">
            <v>M3</v>
          </cell>
          <cell r="D2323">
            <v>371.73</v>
          </cell>
        </row>
        <row r="2324">
          <cell r="A2324">
            <v>90853</v>
          </cell>
          <cell r="B2324" t="str">
            <v>CONCRETAGEM DE LAJES EM EDIFICAÇÕES UNIFAMILIARES FEITAS COM SISTEMA DE FÔRMAS MANUSEÁVEIS, COM CONCRETO USINADO BOMBEÁVEL FCK 20 MPA - LANÇAMENTO, ADENSAMENTO E ACABAMENTO. AF_06/2015</v>
          </cell>
          <cell r="C2324" t="str">
            <v>M3</v>
          </cell>
          <cell r="D2324">
            <v>367.69</v>
          </cell>
        </row>
        <row r="2325">
          <cell r="A2325">
            <v>90854</v>
          </cell>
          <cell r="B2325" t="str">
            <v>CONCRETAGEM DE PAREDES EM EDIFICAÇÕES UNIFAMILIARES FEITAS COM SISTEMA DE FÔRMAS MANUSEÁVEIS, COM CONCRETO USINADO BOMBEÁVEL FCK 20 MPA - LANÇAMENTO, ADENSAMENTO E ACABAMENTO. AF_06/2015</v>
          </cell>
          <cell r="C2325" t="str">
            <v>M3</v>
          </cell>
          <cell r="D2325">
            <v>355.66</v>
          </cell>
        </row>
        <row r="2326">
          <cell r="A2326">
            <v>90855</v>
          </cell>
          <cell r="B2326" t="str">
            <v>CONCRETAGEM DE PLATIBANDA EM EDIFICAÇÕES UNIFAMILIARES FEITAS COM SISTEMA DE FÔRMAS MANUSEÁVEIS, COM CONCRETO USINADO BOMBEÁVEL FCK 20 MPA - LANÇAMENTO, ADENSAMENTO E ACABAMENTO. AF_06/2015</v>
          </cell>
          <cell r="C2326" t="str">
            <v>M3</v>
          </cell>
          <cell r="D2326">
            <v>395.63</v>
          </cell>
        </row>
        <row r="2327">
          <cell r="A2327">
            <v>90856</v>
          </cell>
          <cell r="B2327" t="str">
            <v>CONCRETAGEM DE LAJES EM EDIFICAÇÕES MULTIFAMILIARES FEITAS COM SISTEMA DE FÔRMAS MANUSEÁVEIS, COM CONCRETO USINADO BOMBEÁVEL FCK 20 MPA - LANÇAMENTO, ADENSAMENTO E ACABAMENTO. AF_06/2015</v>
          </cell>
          <cell r="C2327" t="str">
            <v>M3</v>
          </cell>
          <cell r="D2327">
            <v>372.59</v>
          </cell>
        </row>
        <row r="2328">
          <cell r="A2328">
            <v>90857</v>
          </cell>
          <cell r="B2328" t="str">
            <v>CONCRETAGEM DE PAREDES EM EDIFICAÇÕES MULTIFAMILIARES FEITAS COM SISTEMA DE FÔRMAS MANUSEÁVEIS, COM CONCRETO USINADO BOMBEÁVEL FCK 20 MPA - LANÇAMENTO, ADENSAMENTO E ACABAMENTO. AF_06/2015</v>
          </cell>
          <cell r="C2328" t="str">
            <v>M3</v>
          </cell>
          <cell r="D2328">
            <v>358.91</v>
          </cell>
        </row>
        <row r="2329">
          <cell r="A2329">
            <v>90858</v>
          </cell>
          <cell r="B2329" t="str">
            <v>CONCRETAGEM DE PLATIBANDA EM EDIFICAÇÕES MULTIFAMILIARES FEITAS COM SISTEMA DE FÔRMAS MANUSEÁVEIS, COM CONCRETO USINADO BOMBEÁVEL FCK 20 MPA - LANÇAMENTO, ADENSAMENTO E ACABAMENTO. AF_06/2015</v>
          </cell>
          <cell r="C2329" t="str">
            <v>M3</v>
          </cell>
          <cell r="D2329">
            <v>418.08</v>
          </cell>
        </row>
        <row r="2330">
          <cell r="A2330">
            <v>90859</v>
          </cell>
          <cell r="B2330" t="str">
            <v>CONCRETAGEM DE PLATIBANDA EM EDIFICAÇÕES UNIFAMILIARES FEITAS COM SISTEMA DE FÔRMAS MANUSEÁVEIS, COM CONCRETO USINADO AUTOADENSÁVEL FCK 20 MPA - LANÇAMENTO E ACABAMENTO. AF_06/2015</v>
          </cell>
          <cell r="C2330" t="str">
            <v>M3</v>
          </cell>
          <cell r="D2330">
            <v>347.18</v>
          </cell>
        </row>
        <row r="2331">
          <cell r="A2331">
            <v>90860</v>
          </cell>
          <cell r="B2331" t="str">
            <v>CONCRETAGEM DE PLATIBANDA EM EDIFICAÇÕES MULTIFAMILIARES FEITAS COM SISTEMA DE FÔRMAS MANUSEÁVEIS, COM CONCRETO USINADO AUTOADENSÁVEL FCK 20 MPA - LANÇAMENTO E ACABAMENTO. AF_06/2015</v>
          </cell>
          <cell r="C2331" t="str">
            <v>M3</v>
          </cell>
          <cell r="D2331">
            <v>353.97</v>
          </cell>
        </row>
        <row r="2332">
          <cell r="A2332">
            <v>90861</v>
          </cell>
          <cell r="B2332" t="str">
            <v>CONCRETAGEM DE EDIFICAÇÕES (PAREDES E LAJES) FEITAS COM SISTEMA DE FÔRMAS MANUSEÁVEIS, COM CONCRETO USINADO BOMBEÁVEL FCK 20 MPA - LANÇAMENTO, ADENSAMENTO E ACABAMENTO. AF_06/2015</v>
          </cell>
          <cell r="C2332" t="str">
            <v>M3</v>
          </cell>
          <cell r="D2332">
            <v>362.4</v>
          </cell>
        </row>
        <row r="2333">
          <cell r="A2333">
            <v>90862</v>
          </cell>
          <cell r="B2333" t="str">
            <v>CONCRETAGEM DE EDIFICAÇÕES (PAREDES E LAJES) FEITAS COM SISTEMA DE FÔRMAS MANUSEÁVEIS, COM CONCRETO USINADO AUTOADENSÁVEL FCK 20 MPA - LANÇAMENTO E ACABAMENTO. AF_06/2015</v>
          </cell>
          <cell r="C2333" t="str">
            <v>M3</v>
          </cell>
          <cell r="D2333">
            <v>324.47000000000003</v>
          </cell>
        </row>
        <row r="2334">
          <cell r="A2334">
            <v>92718</v>
          </cell>
          <cell r="B2334" t="str">
            <v>CONCRETAGEM DE PILARES, FCK = 25 MPA,  COM USO DE BALDES EM EDIFICAÇÃO COM SEÇÃO MÉDIA DE PILARES MENOR OU IGUAL A 0,25 M² - LANÇAMENTO, ADENSAMENTO E ACABAMENTO. AF_12/2015</v>
          </cell>
          <cell r="C2334" t="str">
            <v>M3</v>
          </cell>
          <cell r="D2334">
            <v>497.56</v>
          </cell>
        </row>
        <row r="2335">
          <cell r="A2335">
            <v>92719</v>
          </cell>
          <cell r="B2335" t="str">
            <v>CONCRETAGEM DE PILARES, FCK = 25 MPA, COM USO DE GRUA EM EDIFICAÇÃO COM SEÇÃO MÉDIA DE PILARES MENOR OU IGUAL A 0,25 M² - LANÇAMENTO, ADENSAMENTO E ACABAMENTO. AF_12/2015</v>
          </cell>
          <cell r="C2335" t="str">
            <v>M3</v>
          </cell>
          <cell r="D2335">
            <v>320.18</v>
          </cell>
        </row>
        <row r="2336">
          <cell r="A2336">
            <v>92720</v>
          </cell>
          <cell r="B2336" t="str">
            <v>CONCRETAGEM DE PILARES, FCK = 25 MPA, COM USO DE BOMBA EM EDIFICAÇÃO COM SEÇÃO MÉDIA DE PILARES MENOR OU IGUAL A 0,25 M² - LANÇAMENTO, ADENSAMENTO E ACABAMENTO. AF_12/2015</v>
          </cell>
          <cell r="C2336" t="str">
            <v>M3</v>
          </cell>
          <cell r="D2336">
            <v>360.97</v>
          </cell>
        </row>
        <row r="2337">
          <cell r="A2337">
            <v>92721</v>
          </cell>
          <cell r="B2337" t="str">
            <v>CONCRETAGEM DE PILARES, FCK = 25 MPA, COM USO DE GRUA EM EDIFICAÇÃO COM SEÇÃO MÉDIA DE PILARES MAIOR QUE 0,25 M² - LANÇAMENTO, ADENSAMENTO E ACABAMENTO. AF_12/2015</v>
          </cell>
          <cell r="C2337" t="str">
            <v>M3</v>
          </cell>
          <cell r="D2337">
            <v>309.33</v>
          </cell>
        </row>
        <row r="2338">
          <cell r="A2338">
            <v>92722</v>
          </cell>
          <cell r="B2338" t="str">
            <v>CONCRETAGEM DE PILARES, FCK = 25 MPA, COM USO DE BOMBA EM EDIFICAÇÃO COM SEÇÃO MÉDIA DE PILARES MAIOR QUE 0,25 M² - LANÇAMENTO, ADENSAMENTO E ACABAMENTO. AF_12/2015</v>
          </cell>
          <cell r="C2338" t="str">
            <v>M3</v>
          </cell>
          <cell r="D2338">
            <v>356.46</v>
          </cell>
        </row>
        <row r="2339">
          <cell r="A2339">
            <v>92723</v>
          </cell>
          <cell r="B2339" t="str">
            <v>CONCRETAGEM DE VIGAS E LAJES, FCK=20 MPA, PARA LAJES PREMOLDADAS COM USO DE BOMBA EM EDIFICAÇÃO COM ÁREA MÉDIA DE LAJES MENOR OU IGUAL A 20 M² - LANÇAMENTO, ADENSAMENTO E ACABAMENTO. AF_12/2015</v>
          </cell>
          <cell r="C2339" t="str">
            <v>M3</v>
          </cell>
          <cell r="D2339">
            <v>349.06</v>
          </cell>
        </row>
        <row r="2340">
          <cell r="A2340">
            <v>92724</v>
          </cell>
          <cell r="B2340" t="str">
            <v>CONCRETAGEM DE VIGAS E LAJES, FCK=20 MPA, PARA LAJES PREMOLDADAS COM USO DE BOMBA EM EDIFICAÇÃO COM ÁREA MÉDIA DE LAJES MAIOR QUE 20 M² - LANÇAMENTO, ADENSAMENTO E ACABAMENTO. AF_12/2015</v>
          </cell>
          <cell r="C2340" t="str">
            <v>M3</v>
          </cell>
          <cell r="D2340">
            <v>345.05</v>
          </cell>
        </row>
        <row r="2341">
          <cell r="A2341">
            <v>92725</v>
          </cell>
          <cell r="B2341" t="str">
            <v>CONCRETAGEM DE VIGAS E LAJES, FCK=20 MPA, PARA LAJES MACIÇAS OU NERVURADAS COM USO DE BOMBA EM EDIFICAÇÃO COM ÁREA MÉDIA DE LAJES MENOR OU IGUAL A 20 M² - LANÇAMENTO, ADENSAMENTO E ACABAMENTO. AF_12/2015</v>
          </cell>
          <cell r="C2341" t="str">
            <v>M3</v>
          </cell>
          <cell r="D2341">
            <v>343.37</v>
          </cell>
        </row>
        <row r="2342">
          <cell r="A2342">
            <v>92726</v>
          </cell>
          <cell r="B2342" t="str">
            <v>CONCRETAGEM DE VIGAS E LAJES, FCK=20 MPA, PARA LAJES MACIÇAS OU NERVURADAS COM USO DE BOMBA EM EDIFICAÇÃO COM ÁREA MÉDIA DE LAJES MAIOR QUE 20 M² - LANÇAMENTO, ADENSAMENTO E ACABAMENTO. AF_12/2015</v>
          </cell>
          <cell r="C2342" t="str">
            <v>M3</v>
          </cell>
          <cell r="D2342">
            <v>340.56</v>
          </cell>
        </row>
        <row r="2343">
          <cell r="A2343">
            <v>92727</v>
          </cell>
          <cell r="B2343" t="str">
            <v>CONCRETAGEM DE VIGAS E LAJES, FCK=20 MPA, PARA LAJES PREMOLDADAS COM JERICAS EM ELEVADOR DE CABO EM EDIFICAÇÃO DE MULTIPAVIMENTOS ATÉ 16 ANDARES, COM ÁREA MÉDIA DE LAJES MENOR OU IGUAL A 20 M² - LANÇAMENTO, ADENSAMENTO E ACABAMENTO. AF_12/2015</v>
          </cell>
          <cell r="C2343" t="str">
            <v>M3</v>
          </cell>
          <cell r="D2343">
            <v>422.21</v>
          </cell>
        </row>
        <row r="2344">
          <cell r="A2344">
            <v>92728</v>
          </cell>
          <cell r="B2344" t="str">
            <v>CONCRETAGEM DE VIGAS E LAJES, FCK=20 MPA, PARA LAJES PREMOLDADAS COM JERICAS EM ELEVADOR DE CABO EM EDIFICAÇÃO DE MULTIPAVIMENTOS ATÉ 16 ANDARES, COM ÁREA MÉDIA DE LAJES MAIOR QUE 20 M² - LANÇAMENTO, ADENSAMENTO E ACABAMENTO. AF_12/2015</v>
          </cell>
          <cell r="C2344" t="str">
            <v>M3</v>
          </cell>
          <cell r="D2344">
            <v>393.89</v>
          </cell>
        </row>
        <row r="2345">
          <cell r="A2345">
            <v>92729</v>
          </cell>
          <cell r="B2345" t="str">
            <v>CONCRETAGEM DE VIGAS E LAJES, FCK=20 MPA, PARA LAJES MACIÇAS OU NERVURADAS COM JERICAS EM ELEVADOR DE CABO EM EDIFICAÇÃO DE ATÉ 16 ANDARES, COM ÁREA MÉDIA DE LAJES MENOR OU IGUAL A 20 M² - LANÇAMENTO, ADENSAMENTO E ACABAMENTO. AF_12/2015</v>
          </cell>
          <cell r="C2345" t="str">
            <v>M3</v>
          </cell>
          <cell r="D2345">
            <v>381.87</v>
          </cell>
        </row>
        <row r="2346">
          <cell r="A2346">
            <v>92730</v>
          </cell>
          <cell r="B2346" t="str">
            <v>CONCRETAGEM DE VIGAS E LAJES, FCK=20 MPA, PARA LAJES MACIÇAS OU NERVURADAS COM JERICAS EM ELEVADOR DE CABO EM EDIFICAÇÃO DE MULTIPAVIMENTOS ATÉ 16 ANDARES, COM ÁREA MÉDIA DE LAJES MAIOR QUE 20 M² - LANÇAMENTO, ADENSAMENTO E ACABAMENTO. AF_12/2015</v>
          </cell>
          <cell r="C2346" t="str">
            <v>M3</v>
          </cell>
          <cell r="D2346">
            <v>361.86</v>
          </cell>
        </row>
        <row r="2347">
          <cell r="A2347">
            <v>92731</v>
          </cell>
          <cell r="B2347" t="str">
            <v>CONCRETAGEM DE VIGAS E LAJES, FCK=20 MPA, PARA LAJES PREMOLDADAS COM JERICAS EM CREMALHEIRA EM EDIFICAÇÃO DE MULTIPAVIMENTOS ATÉ 16 ANDARES, COM ÁREA MÉDIA DE LAJES MENOR OU IGUAL A 20 M² - LANÇAMENTO, ADENSAMENTO E ACABAMENTO. AF_12/2015</v>
          </cell>
          <cell r="C2347" t="str">
            <v>M3</v>
          </cell>
          <cell r="D2347">
            <v>385.08</v>
          </cell>
        </row>
        <row r="2348">
          <cell r="A2348">
            <v>92732</v>
          </cell>
          <cell r="B2348" t="str">
            <v>CONCRETAGEM DE VIGAS E LAJES, FCK=20 MPA, PARA LAJES PREMOLDADAS COM JERICAS EM CREMALHEIRA EM EDIFICAÇÃO DE MULTIPAVIMENTOS ATÉ 16 ANDARES, COM ÁREA MÉDIA DE LAJES MAIOR QUE 20 M² - LANÇAMENTO, ADENSAMENTO E ACABAMENTO. AF_12/2015</v>
          </cell>
          <cell r="C2348" t="str">
            <v>M3</v>
          </cell>
          <cell r="D2348">
            <v>365.64</v>
          </cell>
        </row>
        <row r="2349">
          <cell r="A2349">
            <v>92733</v>
          </cell>
          <cell r="B2349" t="str">
            <v>CONCRETAGEM DE VIGAS E LAJES, FCK=20 MPA, PARA LAJES MACIÇAS OU NERVURADAS COM JERICAS EM CREMALHEIRA EM EDIFICAÇÃO DE MULTIPAVIMENTOS ATÉ 16 ANDARES, COM ÁREA MÉDIA DE LAJES MENOR OU IGUAL A 20 M² - LANÇAMENTO, ADENSAMENTO E ACABAMENTO. AF_12/2015</v>
          </cell>
          <cell r="C2349" t="str">
            <v>M3</v>
          </cell>
          <cell r="D2349">
            <v>357.39</v>
          </cell>
        </row>
        <row r="2350">
          <cell r="A2350">
            <v>92734</v>
          </cell>
          <cell r="B2350" t="str">
            <v>CONCRETAGEM DE VIGAS E LAJES, FCK=20 MPA, PARA LAJES MACIÇAS OU NERVURADAS COM JERICAS EM CREMALHEIRA EM EDIFICAÇÃO DE MULTIPAVIMENTOS ATÉ 16 ANDARES, COM ÁREA MÉDIA DE LAJES MAIOR QUE 20 M² - LANÇAMENTO, ADENSAMENTO E ACABAMENTO. AF_12/2015</v>
          </cell>
          <cell r="C2350" t="str">
            <v>M3</v>
          </cell>
          <cell r="D2350">
            <v>343.66</v>
          </cell>
        </row>
        <row r="2351">
          <cell r="A2351">
            <v>92735</v>
          </cell>
          <cell r="B2351" t="str">
            <v>CONCRETAGEM DE VIGAS E LAJES, FCK=20 MPA, PARA LAJES PREMOLDADAS COM GRUA DE CAÇAMBA DE 350 L EM EDIFICAÇÃO DE MULTIPAVIMENTOS ATÉ 16 ANDARES, COM ÁREA MÉDIA DE LAJES MENOR OU IGUAL A 20 M² - LANÇAMENTO, ADENSAMENTO E ACABAMENTO. AF_12/2015</v>
          </cell>
          <cell r="C2351" t="str">
            <v>M3</v>
          </cell>
          <cell r="D2351">
            <v>352.23</v>
          </cell>
        </row>
        <row r="2352">
          <cell r="A2352">
            <v>92736</v>
          </cell>
          <cell r="B2352" t="str">
            <v>CONCRETAGEM DE VIGAS E LAJES, FCK=20 MPA, PARA LAJES PREMOLDADAS COM GRUA DE CAÇAMBA DE 350 L EM EDIFICAÇÃO DE MULTIPAVIMENTOS ATÉ 16 ANDARES, COM ÁREA MÉDIA DE LAJES MAIOR QUE 20 M² - LANÇAMENTO, ADENSAMENTO E ACABAMENTO. AF_12/2015</v>
          </cell>
          <cell r="C2352" t="str">
            <v>M3</v>
          </cell>
          <cell r="D2352">
            <v>337.3</v>
          </cell>
        </row>
        <row r="2353">
          <cell r="A2353">
            <v>92739</v>
          </cell>
          <cell r="B2353" t="str">
            <v>CONCRETAGEM DE VIGAS E LAJES, FCK=20 MPA, PARA LAJES MACIÇAS OU NERVURADAS COM GRUA DE CAÇAMBA DE 500 L EM EDIFICAÇÃO DE MULTIPAVIMENTOS ATÉ 16 ANDARES, COM ÁREA MÉDIA DE LAJES MENOR OU IGUAL A 20 M² - LANÇAMENTO, ADENSAMENTO E ACABAMENTO. AF_12/2015</v>
          </cell>
          <cell r="C2353" t="str">
            <v>M3</v>
          </cell>
          <cell r="D2353">
            <v>315.62</v>
          </cell>
        </row>
        <row r="2354">
          <cell r="A2354">
            <v>92740</v>
          </cell>
          <cell r="B2354" t="str">
            <v>CONCRETAGEM DE VIGAS E LAJES, FCK=20 MPA, PARA LAJES MACIÇAS OU NERVURADAS COM GRUA DE CAÇAMBA DE 500 L EM EDIFICAÇÃO DE MULTIPAVIMENTOS ATÉ 16 ANDARES, COM ÁREA MÉDIA DE LAJES MAIOR QUE 20 M² - LANÇAMENTO, ADENSAMENTO E ACABAMENTO. AF_12/2015</v>
          </cell>
          <cell r="C2354" t="str">
            <v>M3</v>
          </cell>
          <cell r="D2354">
            <v>308.20999999999998</v>
          </cell>
        </row>
        <row r="2355">
          <cell r="A2355">
            <v>92741</v>
          </cell>
          <cell r="B2355" t="str">
            <v>CONCRETAGEM DE VIGAS E LAJES, FCK=20 MPA, PARA QUALQUER TIPO DE LAJE COM BALDES EM EDIFICAÇÃO TÉRREA, COM ÁREA MÉDIA DE LAJES MENOR OU IGUAL A 20 M² - LANÇAMENTO, ADENSAMENTO E ACABAMENTO. AF_12/2015</v>
          </cell>
          <cell r="C2355" t="str">
            <v>M3</v>
          </cell>
          <cell r="D2355">
            <v>578.09</v>
          </cell>
        </row>
        <row r="2356">
          <cell r="A2356">
            <v>92742</v>
          </cell>
          <cell r="B2356" t="str">
            <v>CONCRETAGEM DE VIGAS E LAJES, FCK=20 MPA, PARA QUALQUER TIPO DE LAJE COM BALDES EM EDIFICAÇÃO DE MULTIPAVIMENTOS ATÉ 04 ANDARES, COM ÁREA MÉDIA DE LAJES MENOR OU IGUAL A 20 M² - LANÇAMENTO, ADENSAMENTO E ACABAMENTO. AF_12/2015</v>
          </cell>
          <cell r="C2356" t="str">
            <v>M3</v>
          </cell>
          <cell r="D2356">
            <v>862.16</v>
          </cell>
        </row>
        <row r="2357">
          <cell r="A2357">
            <v>92873</v>
          </cell>
          <cell r="B2357" t="str">
            <v>LANÇAMENTO COM USO DE BALDES, ADENSAMENTO E ACABAMENTO DE CONCRETO EM ESTRUTURAS. AF_12/2015</v>
          </cell>
          <cell r="C2357" t="str">
            <v>M3</v>
          </cell>
          <cell r="D2357">
            <v>219.32</v>
          </cell>
        </row>
        <row r="2358">
          <cell r="A2358">
            <v>92874</v>
          </cell>
          <cell r="B2358" t="str">
            <v>LANÇAMENTO COM USO DE BOMBA, ADENSAMENTO E ACABAMENTO DE CONCRETO EM ESTRUTURAS. AF_12/2015</v>
          </cell>
          <cell r="C2358" t="str">
            <v>M3</v>
          </cell>
          <cell r="D2358">
            <v>36.26</v>
          </cell>
        </row>
        <row r="2359">
          <cell r="A2359">
            <v>94962</v>
          </cell>
          <cell r="B2359" t="str">
            <v>CONCRETO MAGRO PARA LASTRO, TRAÇO 1:4,5:4,5 (CIMENTO/ AREIA MÉDIA/ BRITA 1)  - PREPARO MECÂNICO COM BETONEIRA 400 L. AF_07/2016</v>
          </cell>
          <cell r="C2359" t="str">
            <v>M3</v>
          </cell>
          <cell r="D2359">
            <v>243.99</v>
          </cell>
        </row>
        <row r="2360">
          <cell r="A2360">
            <v>94963</v>
          </cell>
          <cell r="B2360" t="str">
            <v>CONCRETO FCK = 15MPA, TRAÇO 1:3,4:3,5 (CIMENTO/ AREIA MÉDIA/ BRITA 1)  - PREPARO MECÂNICO COM BETONEIRA 400 L. AF_07/2016</v>
          </cell>
          <cell r="C2360" t="str">
            <v>M3</v>
          </cell>
          <cell r="D2360">
            <v>266.91000000000003</v>
          </cell>
        </row>
        <row r="2361">
          <cell r="A2361">
            <v>94964</v>
          </cell>
          <cell r="B2361" t="str">
            <v>CONCRETO FCK = 20MPA, TRAÇO 1:2,7:3 (CIMENTO/ AREIA MÉDIA/ BRITA 1)  - PREPARO MECÂNICO COM BETONEIRA 400 L. AF_07/2016</v>
          </cell>
          <cell r="C2361" t="str">
            <v>M3</v>
          </cell>
          <cell r="D2361">
            <v>292.02</v>
          </cell>
        </row>
        <row r="2362">
          <cell r="A2362">
            <v>94965</v>
          </cell>
          <cell r="B2362" t="str">
            <v>CONCRETO FCK = 25MPA, TRAÇO 1:2,3:2,7 (CIMENTO/ AREIA MÉDIA/ BRITA 1)  - PREPARO MECÂNICO COM BETONEIRA 400 L. AF_07/2016</v>
          </cell>
          <cell r="C2362" t="str">
            <v>M3</v>
          </cell>
          <cell r="D2362">
            <v>298.67</v>
          </cell>
        </row>
        <row r="2363">
          <cell r="A2363">
            <v>94966</v>
          </cell>
          <cell r="B2363" t="str">
            <v>CONCRETO FCK = 30MPA, TRAÇO 1:2,1:2,5 (CIMENTO/ AREIA MÉDIA/ BRITA 1)  - PREPARO MECÂNICO COM BETONEIRA 400 L. AF_07/2016</v>
          </cell>
          <cell r="C2363" t="str">
            <v>M3</v>
          </cell>
          <cell r="D2363">
            <v>307.72000000000003</v>
          </cell>
        </row>
        <row r="2364">
          <cell r="A2364">
            <v>94967</v>
          </cell>
          <cell r="B2364" t="str">
            <v>CONCRETO FCK = 40MPA, TRAÇO 1:1,6:1,9 (CIMENTO/ AREIA MÉDIA/ BRITA 1)  - PREPARO MECÂNICO COM BETONEIRA 400 L. AF_07/2016</v>
          </cell>
          <cell r="C2364" t="str">
            <v>M3</v>
          </cell>
          <cell r="D2364">
            <v>348.62</v>
          </cell>
        </row>
        <row r="2365">
          <cell r="A2365">
            <v>94968</v>
          </cell>
          <cell r="B2365" t="str">
            <v>CONCRETO MAGRO PARA LASTRO, TRAÇO 1:4,5:4,5 (CIMENTO/ AREIA MÉDIA/ BRITA 1)  - PREPARO MECÂNICO COM BETONEIRA 600 L. AF_07/2016</v>
          </cell>
          <cell r="C2365" t="str">
            <v>M3</v>
          </cell>
          <cell r="D2365">
            <v>239.14</v>
          </cell>
        </row>
        <row r="2366">
          <cell r="A2366">
            <v>94969</v>
          </cell>
          <cell r="B2366" t="str">
            <v>CONCRETO FCK = 15MPA, TRAÇO 1:3,4:3,5 (CIMENTO/ AREIA MÉDIA/ BRITA 1)  - PREPARO MECÂNICO COM BETONEIRA 600 L. AF_07/2016</v>
          </cell>
          <cell r="C2366" t="str">
            <v>M3</v>
          </cell>
          <cell r="D2366">
            <v>259.13</v>
          </cell>
        </row>
        <row r="2367">
          <cell r="A2367">
            <v>94970</v>
          </cell>
          <cell r="B2367" t="str">
            <v>CONCRETO FCK = 20MPA, TRAÇO 1:2,7:3 (CIMENTO/ AREIA MÉDIA/ BRITA 1)  - PREPARO MECÂNICO COM BETONEIRA 600 L. AF_07/2016</v>
          </cell>
          <cell r="C2367" t="str">
            <v>M3</v>
          </cell>
          <cell r="D2367">
            <v>277.73</v>
          </cell>
        </row>
        <row r="2368">
          <cell r="A2368">
            <v>94971</v>
          </cell>
          <cell r="B2368" t="str">
            <v>CONCRETO FCK = 25MPA, TRAÇO 1:2,3:2,7 (CIMENTO/ AREIA MÉDIA/ BRITA 1)  - PREPARO MECÂNICO COM BETONEIRA 600 L. AF_07/2016</v>
          </cell>
          <cell r="C2368" t="str">
            <v>M3</v>
          </cell>
          <cell r="D2368">
            <v>290.43</v>
          </cell>
        </row>
        <row r="2369">
          <cell r="A2369">
            <v>94972</v>
          </cell>
          <cell r="B2369" t="str">
            <v>CONCRETO FCK = 30MPA, TRAÇO 1:2,1:2,5 (CIMENTO/ AREIA MÉDIA/ BRITA 1)  - PREPARO MECÂNICO COM BETONEIRA 600 L. AF_07/2016</v>
          </cell>
          <cell r="C2369" t="str">
            <v>M3</v>
          </cell>
          <cell r="D2369">
            <v>299.27</v>
          </cell>
        </row>
        <row r="2370">
          <cell r="A2370">
            <v>94973</v>
          </cell>
          <cell r="B2370" t="str">
            <v>CONCRETO FCK = 40MPA, TRAÇO 1:1,6:1,9 (CIMENTO/ AREIA MÉDIA/ BRITA 1)  - PREPARO MECÂNICO COM BETONEIRA 600 L. AF_07/2016</v>
          </cell>
          <cell r="C2370" t="str">
            <v>M3</v>
          </cell>
          <cell r="D2370">
            <v>338.15</v>
          </cell>
        </row>
        <row r="2371">
          <cell r="A2371">
            <v>94974</v>
          </cell>
          <cell r="B2371" t="str">
            <v>CONCRETO MAGRO PARA LASTRO, TRAÇO 1:4,5:4,5 (CIMENTO/ AREIA MÉDIA/ BRITA 1)  - PREPARO MANUAL. AF_07/2016</v>
          </cell>
          <cell r="C2371" t="str">
            <v>M3</v>
          </cell>
          <cell r="D2371">
            <v>378.09</v>
          </cell>
        </row>
        <row r="2372">
          <cell r="A2372">
            <v>94975</v>
          </cell>
          <cell r="B2372" t="str">
            <v>CONCRETO FCK = 15MPA, TRAÇO 1:3,4:3,5 (CIMENTO/ AREIA MÉDIA/ BRITA 1)  - PREPARO MANUAL. AF_07/2016</v>
          </cell>
          <cell r="C2372" t="str">
            <v>M3</v>
          </cell>
          <cell r="D2372">
            <v>399.92</v>
          </cell>
        </row>
        <row r="2373">
          <cell r="A2373">
            <v>96555</v>
          </cell>
          <cell r="B2373" t="str">
            <v>CONCRETAGEM DE BLOCOS DE COROAMENTO E VIGAS BALDRAME, FCK 30 MPA, COM USO DE JERICA  LANÇAMENTO, ADENSAMENTO E ACABAMENTO. AF_06/2017</v>
          </cell>
          <cell r="C2373" t="str">
            <v>M3</v>
          </cell>
          <cell r="D2373">
            <v>462.9</v>
          </cell>
        </row>
        <row r="2374">
          <cell r="A2374">
            <v>96556</v>
          </cell>
          <cell r="B2374" t="str">
            <v>CONCRETAGEM DE SAPATAS, FCK 30 MPA, COM USO DE JERICA  LANÇAMENTO, ADENSAMENTO E ACABAMENTO. AF_06/2017</v>
          </cell>
          <cell r="C2374" t="str">
            <v>M3</v>
          </cell>
          <cell r="D2374">
            <v>550.86</v>
          </cell>
        </row>
        <row r="2375">
          <cell r="A2375">
            <v>96557</v>
          </cell>
          <cell r="B2375" t="str">
            <v>CONCRETAGEM DE BLOCOS DE COROAMENTO E VIGAS BALDRAMES, FCK 30 MPA, COM USO DE BOMBA  LANÇAMENTO, ADENSAMENTO E ACABAMENTO. AF_06/2017</v>
          </cell>
          <cell r="C2375" t="str">
            <v>M3</v>
          </cell>
          <cell r="D2375">
            <v>371.66</v>
          </cell>
        </row>
        <row r="2376">
          <cell r="A2376">
            <v>96558</v>
          </cell>
          <cell r="B2376" t="str">
            <v>CONCRETAGEM DE SAPATAS, FCK 30 MPA, COM USO DE BOMBA  LANÇAMENTO, ADENSAMENTO E ACABAMENTO. AF_11/2016</v>
          </cell>
          <cell r="C2376" t="str">
            <v>M3</v>
          </cell>
          <cell r="D2376">
            <v>379.47</v>
          </cell>
        </row>
        <row r="2377">
          <cell r="A2377">
            <v>99235</v>
          </cell>
          <cell r="B2377" t="str">
            <v>CONCRETAGEM DE EDIFICAÇÕES (PAREDES E LAJES) FEITAS COM SISTEMA DE FÔRMAS MANUSEÁVEIS, COM CONCRETO USINADO AUTOADENSÁVEL FCK 25 MPA - LANÇAMENTO E ACABAMENTO. AF_06/2015</v>
          </cell>
          <cell r="C2377" t="str">
            <v>M3</v>
          </cell>
          <cell r="D2377">
            <v>335.28</v>
          </cell>
        </row>
        <row r="2378">
          <cell r="A2378">
            <v>99431</v>
          </cell>
          <cell r="B2378" t="str">
            <v>CONCRETAGEM DE LAJES EM EDIFICAÇÕES UNIFAMILIARES FEITAS COM SISTEMA DE FÔRMAS MANUSEÁVEIS, COM CONCRETO USINADO BOMBEÁVEL FCK 25 MPA - LANÇAMENTO, ADENSAMENTO E ACABAMENTO (EXCLUSIVE BOMBA LANÇA). AF_06/2015</v>
          </cell>
          <cell r="C2378" t="str">
            <v>M3</v>
          </cell>
          <cell r="D2378">
            <v>402.25</v>
          </cell>
        </row>
        <row r="2379">
          <cell r="A2379">
            <v>99432</v>
          </cell>
          <cell r="B2379" t="str">
            <v>CONCRETAGEM DE PAREDES EM EDIFICAÇÕES UNIFAMILIARES FEITAS COM SISTEMA DE FÔRMAS MANUSEÁVEIS, COM CONCRETO USINADO BOMBEÁVEL FCK 25 MPA - LANÇAMENTO, ADENSAMENTO E ACABAMENTO (EXCLUSIVE BOMBA LANÇA). AF_06/2015</v>
          </cell>
          <cell r="C2379" t="str">
            <v>M3</v>
          </cell>
          <cell r="D2379">
            <v>375.22</v>
          </cell>
        </row>
        <row r="2380">
          <cell r="A2380">
            <v>99433</v>
          </cell>
          <cell r="B2380" t="str">
            <v>CONCRETAGEM DE PLATIBANDA EM EDIFICAÇÕES UNIFAMILIARES FEITAS COM SISTEMA DE FÔRMAS MANUSEÁVEIS, COM CONCRETO USINADO BOMBEÁVEL FCK 25 MPA, - LANÇAMENTO, ADENSAMENTO E ACABAMENTO (EXCLUSIVE BOMBA LANÇA). AF_06/2015</v>
          </cell>
          <cell r="C2380" t="str">
            <v>M3</v>
          </cell>
          <cell r="D2380">
            <v>431.43</v>
          </cell>
        </row>
        <row r="2381">
          <cell r="A2381">
            <v>99434</v>
          </cell>
          <cell r="B2381" t="str">
            <v>CONCRETAGEM DE LAJES EM EDIFICAÇÕES MULTIFAMILIARES FEITAS COM SISTEMA DE FÔRMAS MANUSEÁVEIS, COM CONCRETO USINADO BOMBEÁVEL FCK 25 MPA - LANÇAMENTO, ADENSAMENTO E ACABAMENTO (EXCLUSIVE BOMBA LANÇA). AF_06/2015</v>
          </cell>
          <cell r="C2381" t="str">
            <v>M3</v>
          </cell>
          <cell r="D2381">
            <v>407.15</v>
          </cell>
        </row>
        <row r="2382">
          <cell r="A2382">
            <v>99435</v>
          </cell>
          <cell r="B2382" t="str">
            <v>CONCRETAGEM DE PAREDES EM EDIFICAÇÕES MULTIFAMILIARES FEITAS COM SISTEMA DE FÔRMAS MANUSEÁVEIS, COM CONCRETO USINADO BOMBEÁVEL FCK 25 MPA - LANÇAMENTO, ADENSAMENTO E ACABAMENTO (EXCLUSIVE BOMBA LANÇA). AF_06/2015</v>
          </cell>
          <cell r="C2382" t="str">
            <v>M3</v>
          </cell>
          <cell r="D2382">
            <v>392.53</v>
          </cell>
        </row>
        <row r="2383">
          <cell r="A2383">
            <v>99436</v>
          </cell>
          <cell r="B2383" t="str">
            <v>CONCRETAGEM DE PLATIBANDA EM EDIFICAÇÕES MULTIFAMILIARES FEITAS COM SISTEMA DE FÔRMAS MANUSEÁVEIS, COM CONCRETO USINADO BOMBEÁVEL FCK 25 MPA - LANÇAMENTO, ADENSAMENTO E ACABAMENTO (EXCLUSIVE BOMBA LANÇA). AF_06/2015</v>
          </cell>
          <cell r="C2383" t="str">
            <v>M3</v>
          </cell>
          <cell r="D2383">
            <v>453.88</v>
          </cell>
        </row>
        <row r="2384">
          <cell r="A2384">
            <v>99437</v>
          </cell>
          <cell r="B2384" t="str">
            <v>CONCRETAGEM DE PLATIBANDA EM EDIFICAÇÕES UNIFAMILIARES FEITAS COM SISTEMA DE FÔRMAS MANUSEÁVEIS, COM CONCRETO USINADO AUTOADENSÁVEL FCK 25 MPA - LANÇAMENTO E ACABAMENTO. AF_06/2015</v>
          </cell>
          <cell r="C2384" t="str">
            <v>M3</v>
          </cell>
          <cell r="D2384">
            <v>358.57</v>
          </cell>
        </row>
        <row r="2385">
          <cell r="A2385">
            <v>99438</v>
          </cell>
          <cell r="B2385" t="str">
            <v>CONCRETAGEM DE PLATIBANDA EM EDIFICAÇÕES MULTIFAMILIARES FEITAS COM SISTEMA DE FÔRMAS MANUSEÁVEIS, COM CONCRETO USINADO AUTOADENSÁVEL FCK 25 MPA - LANÇAMENTO E ACABAMENTO. AF_06/2015</v>
          </cell>
          <cell r="C2385" t="str">
            <v>M3</v>
          </cell>
          <cell r="D2385">
            <v>365.36</v>
          </cell>
        </row>
        <row r="2386">
          <cell r="A2386">
            <v>99439</v>
          </cell>
          <cell r="B2386" t="str">
            <v>CONCRETAGEM DE EDIFICAÇÕES (PAREDES E LAJES) FEITAS COM SISTEMA DE FÔRMAS MANUSEÁVEIS, COM CONCRETO USINADO BOMBEÁVEL FCK 25 MPA - LANÇAMENTO, ADENSAMENTO E ACABAMENTO (EXCLUSIVE BOMBA LANÇA). AF_06/2015</v>
          </cell>
          <cell r="C2386" t="str">
            <v>M3</v>
          </cell>
          <cell r="D2386">
            <v>396.33</v>
          </cell>
        </row>
        <row r="2387">
          <cell r="A2387" t="str">
            <v>74141/1</v>
          </cell>
          <cell r="B2387" t="str">
            <v>LAJE PRE-MOLD BETA 11 P/1KN/M2 VAOS 4,40M/INCL VIGOTAS TIJOLOS ARMADURA NEGATIVA CAPEAMENTO 3CM CONCRETO 20MPA ESCORAMENTO MATERIAL E MAO  DE OBRA.</v>
          </cell>
          <cell r="C2387" t="str">
            <v>M2</v>
          </cell>
          <cell r="D2387">
            <v>77.98</v>
          </cell>
        </row>
        <row r="2388">
          <cell r="A2388" t="str">
            <v>74141/2</v>
          </cell>
          <cell r="B2388" t="str">
            <v>LAJE PRE-MOLD BETA 12 P/3,5KN/M2 VAO 4,1M INCL VIGOTAS TIJOLOS ARMADU-RA NEGATIVA CAPEAMENTO 3CM CONCRETO 15MPA ESCORAMENTO MATERIAIS E MAO DE OBRA.</v>
          </cell>
          <cell r="C2388" t="str">
            <v>M2</v>
          </cell>
          <cell r="D2388">
            <v>86.36</v>
          </cell>
        </row>
        <row r="2389">
          <cell r="A2389" t="str">
            <v>74141/3</v>
          </cell>
          <cell r="B2389" t="str">
            <v>LAJE PRE-MOLD BETA 16 P/3,5KN/M2 VAO 5,2M INCL VIGOTAS TIJOLOS ARMADU-RA NEGATIVA CAPEAMENTO 3CM CONCRETO 15MPA ESCORAMENTO MATERIAL E MAO  DE OBRA.</v>
          </cell>
          <cell r="C2389" t="str">
            <v>M2</v>
          </cell>
          <cell r="D2389">
            <v>102.04</v>
          </cell>
        </row>
        <row r="2390">
          <cell r="A2390" t="str">
            <v>74141/4</v>
          </cell>
          <cell r="B2390" t="str">
            <v>LAJE PRE-MOLD BETA 20 P/3,5KN/M2 VAO 6,2M INCL VIGOTAS TIJOLOS ARMADU-RA NEGATIVA CAPEAMENTO 3CM CONCRETO 15MPA ESCORAMENTO MATERIAL E MAO  DE OBRA.</v>
          </cell>
          <cell r="C2390" t="str">
            <v>M2</v>
          </cell>
          <cell r="D2390">
            <v>115.56</v>
          </cell>
        </row>
        <row r="2391">
          <cell r="A2391" t="str">
            <v>74202/1</v>
          </cell>
          <cell r="B2391" t="str">
            <v>LAJE PRE-MOLDADA P/FORRO, SOBRECARGA 100KG/M2, VAOS ATE 3,50M/E=8CM, C/LAJOTAS E CAP.C/CONC FCK=20MPA, 3CM, INTER-EIXO 38CM, C/ESCORAMENTO (REAPR.3X) E FERRAGEM NEGATIVA</v>
          </cell>
          <cell r="C2391" t="str">
            <v>M2</v>
          </cell>
          <cell r="D2391">
            <v>69.400000000000006</v>
          </cell>
        </row>
        <row r="2392">
          <cell r="A2392" t="str">
            <v>74202/2</v>
          </cell>
          <cell r="B2392" t="str">
            <v>LAJE PRE-MOLDADA P/PISO, SOBRECARGA 200KG/M2, VAOS ATE 3,50M/E=8CM, C/LAJOTAS E CAP.C/CONC FCK=20MPA, 4CM, INTER-EIXO 38CM, C/ESCORAMENTO (REAPR.3X) E FERRAGEM NEGATIVA</v>
          </cell>
          <cell r="C2392" t="str">
            <v>M2</v>
          </cell>
          <cell r="D2392">
            <v>76.709999999999994</v>
          </cell>
        </row>
        <row r="2393">
          <cell r="A2393" t="str">
            <v>73817/1</v>
          </cell>
          <cell r="B2393" t="str">
            <v>EMBASAMENTO DE MATERIAL GRANULAR - PO DE PEDRA</v>
          </cell>
          <cell r="C2393" t="str">
            <v>M3</v>
          </cell>
          <cell r="D2393">
            <v>90.74</v>
          </cell>
        </row>
        <row r="2394">
          <cell r="A2394" t="str">
            <v>73817/2</v>
          </cell>
          <cell r="B2394" t="str">
            <v>EMBASAMENTO DE MATERIAL GRANULAR - RACHAO</v>
          </cell>
          <cell r="C2394" t="str">
            <v>M3</v>
          </cell>
          <cell r="D2394">
            <v>125.25</v>
          </cell>
        </row>
        <row r="2395">
          <cell r="A2395" t="str">
            <v>74078/1</v>
          </cell>
          <cell r="B2395" t="str">
            <v>AGULHAMENTO FUNDO DE VALAS C/MACO 30KG PEDRA-DE-MAO H=10CM</v>
          </cell>
          <cell r="C2395" t="str">
            <v>M2</v>
          </cell>
          <cell r="D2395">
            <v>37.880000000000003</v>
          </cell>
        </row>
        <row r="2396">
          <cell r="A2396">
            <v>83518</v>
          </cell>
          <cell r="B2396" t="str">
            <v>ALVENARIA EMBASAMENTO E=20 CM BLOCO CONCRETO</v>
          </cell>
          <cell r="C2396" t="str">
            <v>M3</v>
          </cell>
          <cell r="D2396">
            <v>350.27</v>
          </cell>
        </row>
        <row r="2397">
          <cell r="A2397">
            <v>95467</v>
          </cell>
          <cell r="B2397" t="str">
            <v>EMBASAMENTO C/PEDRA ARGAMASSADA UTILIZANDO ARG.CIM/AREIA 1:4</v>
          </cell>
          <cell r="C2397" t="str">
            <v>M3</v>
          </cell>
          <cell r="D2397">
            <v>453.66</v>
          </cell>
        </row>
        <row r="2398">
          <cell r="A2398">
            <v>68328</v>
          </cell>
          <cell r="B2398" t="str">
            <v>JUNTA DE DILATACAO COM ISOPOR 10 MM</v>
          </cell>
          <cell r="C2398" t="str">
            <v>M2</v>
          </cell>
          <cell r="D2398">
            <v>15.43</v>
          </cell>
        </row>
        <row r="2399">
          <cell r="A2399" t="str">
            <v>73898/1</v>
          </cell>
          <cell r="B2399" t="str">
            <v>JUNTA DE DILATACAO ELASTICA (PVC) O-220/6 PRESSAO ATE 30 MCA</v>
          </cell>
          <cell r="C2399" t="str">
            <v>M</v>
          </cell>
          <cell r="D2399">
            <v>98.09</v>
          </cell>
        </row>
        <row r="2400">
          <cell r="A2400">
            <v>79471</v>
          </cell>
          <cell r="B2400" t="str">
            <v>PINTURA ADESIVA P/ CONCRETO, A BASE DE RESINA EPOXI ( SIKADUR 32 )</v>
          </cell>
          <cell r="C2400" t="str">
            <v>KG</v>
          </cell>
          <cell r="D2400">
            <v>69.010000000000005</v>
          </cell>
        </row>
        <row r="2401">
          <cell r="A2401">
            <v>98576</v>
          </cell>
          <cell r="B2401" t="str">
            <v>TRATAMENTO DE JUNTA DE DILATAÇÃO COM MANTA ASFÁLTICA ADERIDA COM MAÇARICO. AF_06/2018</v>
          </cell>
          <cell r="C2401" t="str">
            <v>M</v>
          </cell>
          <cell r="D2401">
            <v>15.02</v>
          </cell>
        </row>
        <row r="2402">
          <cell r="A2402">
            <v>93182</v>
          </cell>
          <cell r="B2402" t="str">
            <v>VERGA PRÉ-MOLDADA PARA JANELAS COM ATÉ 1,5 M DE VÃO. AF_03/2016</v>
          </cell>
          <cell r="C2402" t="str">
            <v>M</v>
          </cell>
          <cell r="D2402">
            <v>26.67</v>
          </cell>
        </row>
        <row r="2403">
          <cell r="A2403">
            <v>93183</v>
          </cell>
          <cell r="B2403" t="str">
            <v>VERGA PRÉ-MOLDADA PARA JANELAS COM MAIS DE 1,5 M DE VÃO. AF_03/2016</v>
          </cell>
          <cell r="C2403" t="str">
            <v>M</v>
          </cell>
          <cell r="D2403">
            <v>33.200000000000003</v>
          </cell>
        </row>
        <row r="2404">
          <cell r="A2404">
            <v>93184</v>
          </cell>
          <cell r="B2404" t="str">
            <v>VERGA PRÉ-MOLDADA PARA PORTAS COM ATÉ 1,5 M DE VÃO. AF_03/2016</v>
          </cell>
          <cell r="C2404" t="str">
            <v>M</v>
          </cell>
          <cell r="D2404">
            <v>21.15</v>
          </cell>
        </row>
        <row r="2405">
          <cell r="A2405">
            <v>93185</v>
          </cell>
          <cell r="B2405" t="str">
            <v>VERGA PRÉ-MOLDADA PARA PORTAS COM MAIS DE 1,5 M DE VÃO. AF_03/2016</v>
          </cell>
          <cell r="C2405" t="str">
            <v>M</v>
          </cell>
          <cell r="D2405">
            <v>32.549999999999997</v>
          </cell>
        </row>
        <row r="2406">
          <cell r="A2406">
            <v>93186</v>
          </cell>
          <cell r="B2406" t="str">
            <v>VERGA MOLDADA IN LOCO EM CONCRETO PARA JANELAS COM ATÉ 1,5 M DE VÃO. AF_03/2016</v>
          </cell>
          <cell r="C2406" t="str">
            <v>M</v>
          </cell>
          <cell r="D2406">
            <v>49.48</v>
          </cell>
        </row>
        <row r="2407">
          <cell r="A2407">
            <v>93187</v>
          </cell>
          <cell r="B2407" t="str">
            <v>VERGA MOLDADA IN LOCO EM CONCRETO PARA JANELAS COM MAIS DE 1,5 M DE VÃO. AF_03/2016</v>
          </cell>
          <cell r="C2407" t="str">
            <v>M</v>
          </cell>
          <cell r="D2407">
            <v>55.68</v>
          </cell>
        </row>
        <row r="2408">
          <cell r="A2408">
            <v>93188</v>
          </cell>
          <cell r="B2408" t="str">
            <v>VERGA MOLDADA IN LOCO EM CONCRETO PARA PORTAS COM ATÉ 1,5 M DE VÃO. AF_03/2016</v>
          </cell>
          <cell r="C2408" t="str">
            <v>M</v>
          </cell>
          <cell r="D2408">
            <v>47.29</v>
          </cell>
        </row>
        <row r="2409">
          <cell r="A2409">
            <v>93189</v>
          </cell>
          <cell r="B2409" t="str">
            <v>VERGA MOLDADA IN LOCO EM CONCRETO PARA PORTAS COM MAIS DE 1,5 M DE VÃO. AF_03/2016</v>
          </cell>
          <cell r="C2409" t="str">
            <v>M</v>
          </cell>
          <cell r="D2409">
            <v>55.92</v>
          </cell>
        </row>
        <row r="2410">
          <cell r="A2410">
            <v>93190</v>
          </cell>
          <cell r="B2410" t="str">
            <v>VERGA MOLDADA IN LOCO COM UTILIZAÇÃO DE BLOCOS CANALETA PARA JANELAS COM ATÉ 1,5 M DE VÃO. AF_03/2016</v>
          </cell>
          <cell r="C2410" t="str">
            <v>M</v>
          </cell>
          <cell r="D2410">
            <v>30.31</v>
          </cell>
        </row>
        <row r="2411">
          <cell r="A2411">
            <v>93191</v>
          </cell>
          <cell r="B2411" t="str">
            <v>VERGA MOLDADA IN LOCO COM UTILIZAÇÃO DE BLOCOS CANALETA PARA JANELAS COM MAIS DE 1,5 M DE VÃO. AF_03/2016</v>
          </cell>
          <cell r="C2411" t="str">
            <v>M</v>
          </cell>
          <cell r="D2411">
            <v>31.51</v>
          </cell>
        </row>
        <row r="2412">
          <cell r="A2412">
            <v>93192</v>
          </cell>
          <cell r="B2412" t="str">
            <v>VERGA MOLDADA IN LOCO COM UTILIZAÇÃO DE BLOCOS CANALETA PARA PORTAS COM ATÉ 1,5 M DE VÃO. AF_03/2016</v>
          </cell>
          <cell r="C2412" t="str">
            <v>M</v>
          </cell>
          <cell r="D2412">
            <v>33.119999999999997</v>
          </cell>
        </row>
        <row r="2413">
          <cell r="A2413">
            <v>93193</v>
          </cell>
          <cell r="B2413" t="str">
            <v>VERGA MOLDADA IN LOCO COM UTILIZAÇÃO DE BLOCOS CANALETA PARA PORTAS COM MAIS DE 1,5 M DE VÃO. AF_03/2016</v>
          </cell>
          <cell r="C2413" t="str">
            <v>M</v>
          </cell>
          <cell r="D2413">
            <v>31.82</v>
          </cell>
        </row>
        <row r="2414">
          <cell r="A2414">
            <v>93194</v>
          </cell>
          <cell r="B2414" t="str">
            <v>CONTRAVERGA PRÉ-MOLDADA PARA VÃOS DE ATÉ 1,5 M DE COMPRIMENTO. AF_03/2016</v>
          </cell>
          <cell r="C2414" t="str">
            <v>M</v>
          </cell>
          <cell r="D2414">
            <v>26.26</v>
          </cell>
        </row>
        <row r="2415">
          <cell r="A2415">
            <v>93195</v>
          </cell>
          <cell r="B2415" t="str">
            <v>CONTRAVERGA PRÉ-MOLDADA PARA VÃOS DE MAIS DE 1,5 M DE COMPRIMENTO. AF_03/2016</v>
          </cell>
          <cell r="C2415" t="str">
            <v>M</v>
          </cell>
          <cell r="D2415">
            <v>30.65</v>
          </cell>
        </row>
        <row r="2416">
          <cell r="A2416">
            <v>93196</v>
          </cell>
          <cell r="B2416" t="str">
            <v>CONTRAVERGA MOLDADA IN LOCO EM CONCRETO PARA VÃOS DE ATÉ 1,5 M DE COMPRIMENTO. AF_03/2016</v>
          </cell>
          <cell r="C2416" t="str">
            <v>M</v>
          </cell>
          <cell r="D2416">
            <v>48.08</v>
          </cell>
        </row>
        <row r="2417">
          <cell r="A2417">
            <v>93197</v>
          </cell>
          <cell r="B2417" t="str">
            <v>CONTRAVERGA MOLDADA IN LOCO EM CONCRETO PARA VÃOS DE MAIS DE 1,5 M DE COMPRIMENTO. AF_03/2016</v>
          </cell>
          <cell r="C2417" t="str">
            <v>M</v>
          </cell>
          <cell r="D2417">
            <v>52.53</v>
          </cell>
        </row>
        <row r="2418">
          <cell r="A2418">
            <v>93198</v>
          </cell>
          <cell r="B2418" t="str">
            <v>CONTRAVERGA MOLDADA IN LOCO COM UTILIZAÇÃO DE BLOCOS CANALETA PARA VÃOS DE ATÉ 1,5 M DE COMPRIMENTO. AF_03/2016</v>
          </cell>
          <cell r="C2418" t="str">
            <v>M</v>
          </cell>
          <cell r="D2418">
            <v>27.45</v>
          </cell>
        </row>
        <row r="2419">
          <cell r="A2419">
            <v>93199</v>
          </cell>
          <cell r="B2419" t="str">
            <v>CONTRAVERGA MOLDADA IN LOCO COM UTILIZAÇÃO DE BLOCOS CANALETA PARA VÃOS DE MAIS DE 1,5 M DE COMPRIMENTO. AF_03/2016</v>
          </cell>
          <cell r="C2419" t="str">
            <v>M</v>
          </cell>
          <cell r="D2419">
            <v>26.84</v>
          </cell>
        </row>
        <row r="2420">
          <cell r="A2420">
            <v>93200</v>
          </cell>
          <cell r="B2420" t="str">
            <v>FIXAÇÃO (ENCUNHAMENTO) DE ALVENARIA DE VEDAÇÃO COM ARGAMASSA APLICADA COM BISNAGA. AF_03/2016</v>
          </cell>
          <cell r="C2420" t="str">
            <v>M</v>
          </cell>
          <cell r="D2420">
            <v>2.62</v>
          </cell>
        </row>
        <row r="2421">
          <cell r="A2421">
            <v>93201</v>
          </cell>
          <cell r="B2421" t="str">
            <v>FIXAÇÃO (ENCUNHAMENTO) DE ALVENARIA DE VEDAÇÃO COM ARGAMASSA APLICADA COM COLHER. AF_03/2016</v>
          </cell>
          <cell r="C2421" t="str">
            <v>M</v>
          </cell>
          <cell r="D2421">
            <v>6.02</v>
          </cell>
        </row>
        <row r="2422">
          <cell r="A2422">
            <v>93202</v>
          </cell>
          <cell r="B2422" t="str">
            <v>FIXAÇÃO (ENCUNHAMENTO) DE ALVENARIA DE VEDAÇÃO COM TIJOLO MACIÇO. AF_03/2016</v>
          </cell>
          <cell r="C2422" t="str">
            <v>M</v>
          </cell>
          <cell r="D2422">
            <v>21.53</v>
          </cell>
        </row>
        <row r="2423">
          <cell r="A2423">
            <v>93203</v>
          </cell>
          <cell r="B2423" t="str">
            <v>FIXAÇÃO (ENCUNHAMENTO) DE ALVENARIA DE VEDAÇÃO COM ESPUMA DE POLIURETANO EXPANSIVA. AF_03/2016</v>
          </cell>
          <cell r="C2423" t="str">
            <v>M</v>
          </cell>
          <cell r="D2423">
            <v>13.03</v>
          </cell>
        </row>
        <row r="2424">
          <cell r="A2424">
            <v>93204</v>
          </cell>
          <cell r="B2424" t="str">
            <v>CINTA DE AMARRAÇÃO DE ALVENARIA MOLDADA IN LOCO EM CONCRETO. AF_03/2016</v>
          </cell>
          <cell r="C2424" t="str">
            <v>M</v>
          </cell>
          <cell r="D2424">
            <v>38.880000000000003</v>
          </cell>
        </row>
        <row r="2425">
          <cell r="A2425">
            <v>93205</v>
          </cell>
          <cell r="B2425" t="str">
            <v>CINTA DE AMARRAÇÃO DE ALVENARIA MOLDADA IN LOCO COM UTILIZAÇÃO DE BLOCOS CANALETA. AF_03/2016</v>
          </cell>
          <cell r="C2425" t="str">
            <v>M</v>
          </cell>
          <cell r="D2425">
            <v>25.29</v>
          </cell>
        </row>
        <row r="2426">
          <cell r="A2426">
            <v>71623</v>
          </cell>
          <cell r="B2426" t="str">
            <v>CHAPIM DE CONCRETO APARENTE COM ACABAMENTO DESEMPENADO, FORMA DE COMPENSADO PLASTIFICADO (MADEIRIT) DE 14 X 10 CM, FUNDIDO NO LOCAL.</v>
          </cell>
          <cell r="C2426" t="str">
            <v>M</v>
          </cell>
          <cell r="D2426">
            <v>32</v>
          </cell>
        </row>
        <row r="2427">
          <cell r="A2427" t="str">
            <v>74144/2</v>
          </cell>
          <cell r="B2427" t="str">
            <v>SUPORTE APOIO CAIXA D AGUA BARROTES MADEIRA DE 1</v>
          </cell>
          <cell r="C2427" t="str">
            <v>UN</v>
          </cell>
          <cell r="D2427">
            <v>19.36</v>
          </cell>
        </row>
        <row r="2428">
          <cell r="A2428">
            <v>83513</v>
          </cell>
          <cell r="B2428" t="str">
            <v>FORNECIMENTO DE PERFIL SIMPLES "I" OU "H" ATE 8" INCLUSIVE PERDAS</v>
          </cell>
          <cell r="C2428" t="str">
            <v>KG</v>
          </cell>
          <cell r="D2428">
            <v>8.0500000000000007</v>
          </cell>
        </row>
        <row r="2429">
          <cell r="A2429">
            <v>83514</v>
          </cell>
          <cell r="B2429" t="str">
            <v>FORNECIMENTO DE PERFIL SIMPLES "I" OU "H" 8 A 12" INCLUSIVE PERDAS</v>
          </cell>
          <cell r="C2429" t="str">
            <v>KG</v>
          </cell>
          <cell r="D2429">
            <v>6.74</v>
          </cell>
        </row>
        <row r="2430">
          <cell r="A2430">
            <v>84153</v>
          </cell>
          <cell r="B2430" t="str">
            <v>APARELHO DE APOIO NEOPRENE NAO FRETADO (1,4KG/DM3)</v>
          </cell>
          <cell r="C2430" t="str">
            <v>KG</v>
          </cell>
          <cell r="D2430">
            <v>48.35</v>
          </cell>
        </row>
        <row r="2431">
          <cell r="A2431">
            <v>84154</v>
          </cell>
          <cell r="B2431" t="str">
            <v>APARELHO APOIO NEOPRENE FRETADO</v>
          </cell>
          <cell r="C2431" t="str">
            <v>DM3</v>
          </cell>
          <cell r="D2431">
            <v>97.38</v>
          </cell>
        </row>
        <row r="2432">
          <cell r="A2432">
            <v>85233</v>
          </cell>
          <cell r="B2432" t="str">
            <v>ESCADA EM CONCRETO ARMADO, FCK = 15 MPA, MOLDADA IN LOCO</v>
          </cell>
          <cell r="C2432" t="str">
            <v>M3</v>
          </cell>
          <cell r="D2432">
            <v>2684.95</v>
          </cell>
        </row>
        <row r="2433">
          <cell r="A2433">
            <v>95952</v>
          </cell>
          <cell r="B2433" t="str">
            <v>(COMPOSIÇÃO REPRESENTATIVA) EXECUÇÃO DE ESTRUTURAS DE CONCRETO ARMADO CONVENCIONAL, PARA EDIFICAÇÃO HABITACIONAL MULTIFAMILIAR (PRÉDIO), FCK = 25 MPA. AF_01/2017</v>
          </cell>
          <cell r="C2433" t="str">
            <v>M3</v>
          </cell>
          <cell r="D2433">
            <v>1562.14</v>
          </cell>
        </row>
        <row r="2434">
          <cell r="A2434">
            <v>95953</v>
          </cell>
          <cell r="B2434" t="str">
            <v>(COMPOSIÇÃO REPRESENTATIVA) EXECUÇÃO DE ESTRUTURAS DE CONCRETO ARMADO, PARA EDIFICAÇÃO HABITACIONAL UNIFAMILIAR COM DOIS PAVIMENTOS (CASA ISOLADA), FCK = 25 MPA. AF_01/2017</v>
          </cell>
          <cell r="C2434" t="str">
            <v>M3</v>
          </cell>
          <cell r="D2434">
            <v>2710.78</v>
          </cell>
        </row>
        <row r="2435">
          <cell r="A2435">
            <v>95954</v>
          </cell>
          <cell r="B2435" t="str">
            <v>(COMPOSIÇÃO REPRESENTATIVA) EXECUÇÃO DE ESTRUTURAS DE CONCRETO ARMADO, PARA EDIFICAÇÃO HABITACIONAL UNIFAMILIAR COM DOIS PAVIMENTOS (CASA EM EMPREENDIMENTOS), FCK = 25 MPA. AF_01/2017</v>
          </cell>
          <cell r="C2435" t="str">
            <v>M3</v>
          </cell>
          <cell r="D2435">
            <v>1855.47</v>
          </cell>
        </row>
        <row r="2436">
          <cell r="A2436">
            <v>95955</v>
          </cell>
          <cell r="B2436" t="str">
            <v>(COMPOSIÇÃO REPRESENTATIVA) EXECUÇÃO DE ESTRUTURAS DE CONCRETO ARMADO, PARA EDIFICAÇÃO HABITACIONAL UNIFAMILIAR TÉRREA (CASA ISOLADA), FCK = 25 MPA. AF_01/2017</v>
          </cell>
          <cell r="C2436" t="str">
            <v>M3</v>
          </cell>
          <cell r="D2436">
            <v>2363.15</v>
          </cell>
        </row>
        <row r="2437">
          <cell r="A2437">
            <v>95956</v>
          </cell>
          <cell r="B2437" t="str">
            <v>(COMPOSIÇÃO REPRESENTATIVA) EXECUÇÃO DE ESTRUTURAS DE CONCRETO ARMADO, PARA EDIFICAÇÃO HABITACIONAL UNIFAMILIAR TÉRREA (CASA EM EMPREENDIMENTOS), FCK = 25 MPA. AF_01/2017</v>
          </cell>
          <cell r="C2437" t="str">
            <v>M3</v>
          </cell>
          <cell r="D2437">
            <v>1795.39</v>
          </cell>
        </row>
        <row r="2438">
          <cell r="A2438">
            <v>95957</v>
          </cell>
          <cell r="B2438" t="str">
            <v>(COMPOSIÇÃO REPRESENTATIVA) EXECUÇÃO DE ESTRUTURAS DE CONCRETO ARMADO, PARA EDIFICAÇÃO INSTITUCIONAL TÉRREA, FCK = 25 MPA. AF_01/2017</v>
          </cell>
          <cell r="C2438" t="str">
            <v>M3</v>
          </cell>
          <cell r="D2438">
            <v>2294.61</v>
          </cell>
        </row>
        <row r="2439">
          <cell r="A2439">
            <v>95969</v>
          </cell>
          <cell r="B2439" t="str">
            <v>(COMPOSIÇÃO REPRESENTATIVA) EXECUÇÃO DE ESCADA EM CONCRETO ARMADO, MOLDADA IN LOCO, FCK = 25 MPA. AF_02/2017</v>
          </cell>
          <cell r="C2439" t="str">
            <v>M3</v>
          </cell>
          <cell r="D2439">
            <v>2313.1799999999998</v>
          </cell>
        </row>
        <row r="2440">
          <cell r="A2440">
            <v>97733</v>
          </cell>
          <cell r="B2440" t="str">
            <v>PEÇA RETANGULAR PRÉ-MOLDADA, VOLUME DE CONCRETO DE ATÉ 10 LITROS, TAXA DE AÇO APROXIMADA DE 30KG/M³. AF_01/2018</v>
          </cell>
          <cell r="C2440" t="str">
            <v>M3</v>
          </cell>
          <cell r="D2440">
            <v>3030.64</v>
          </cell>
        </row>
        <row r="2441">
          <cell r="A2441">
            <v>97734</v>
          </cell>
          <cell r="B2441" t="str">
            <v>PEÇA RETANGULAR PRÉ-MOLDADA, VOLUME DE CONCRETO DE 10 A 30 LITROS, TAXA DE AÇO APROXIMADA DE 30KG/M³. AF_01/2018</v>
          </cell>
          <cell r="C2441" t="str">
            <v>M3</v>
          </cell>
          <cell r="D2441">
            <v>2629.86</v>
          </cell>
        </row>
        <row r="2442">
          <cell r="A2442">
            <v>97735</v>
          </cell>
          <cell r="B2442" t="str">
            <v>PEÇA RETANGULAR PRÉ-MOLDADA, VOLUME DE CONCRETO DE 30 A 100 LITROS, TAXA DE AÇO APROXIMADA DE 30KG/M³. AF_01/2018</v>
          </cell>
          <cell r="C2442" t="str">
            <v>M3</v>
          </cell>
          <cell r="D2442">
            <v>2116.71</v>
          </cell>
        </row>
        <row r="2443">
          <cell r="A2443">
            <v>97736</v>
          </cell>
          <cell r="B2443" t="str">
            <v>PEÇA RETANGULAR PRÉ-MOLDADA, VOLUME DE CONCRETO ACIMA DE 100 LITROS, TAXA DE AÇO APROXIMADA DE 30KG/M³. AF_01/2018</v>
          </cell>
          <cell r="C2443" t="str">
            <v>M3</v>
          </cell>
          <cell r="D2443">
            <v>1176.6300000000001</v>
          </cell>
        </row>
        <row r="2444">
          <cell r="A2444">
            <v>97737</v>
          </cell>
          <cell r="B2444" t="str">
            <v>PEÇA RETANGULAR PRÉ-MOLDADA, VOLUME DE CONCRETO DE 30 A 70 LITROS , TAXA DE AÇO APROXIMADA DE 70KG/M³. AF_01/2018</v>
          </cell>
          <cell r="C2444" t="str">
            <v>M3</v>
          </cell>
          <cell r="D2444">
            <v>2892.22</v>
          </cell>
        </row>
        <row r="2445">
          <cell r="A2445">
            <v>97738</v>
          </cell>
          <cell r="B2445" t="str">
            <v>PEÇA CIRCULAR PRÉ-MOLDADA, VOLUME DE CONCRETO DE 10 A 30 LITROS, TAXA DE FIBRA DE POLIPROPILENO APROXIMADA DE 6 KG/M³. AF_01/2018_P</v>
          </cell>
          <cell r="C2445" t="str">
            <v>M3</v>
          </cell>
          <cell r="D2445">
            <v>4074.75</v>
          </cell>
        </row>
        <row r="2446">
          <cell r="A2446">
            <v>97739</v>
          </cell>
          <cell r="B2446" t="str">
            <v>PEÇA CIRCULAR PRÉ-MOLDADA, VOLUME DE CONCRETO DE 30 A 100 LITROS, TAXA DE AÇO APROXIMADA DE 30KG/M³. AF_01/2018</v>
          </cell>
          <cell r="C2446" t="str">
            <v>M3</v>
          </cell>
          <cell r="D2446">
            <v>2414.2199999999998</v>
          </cell>
        </row>
        <row r="2447">
          <cell r="A2447">
            <v>97740</v>
          </cell>
          <cell r="B2447" t="str">
            <v>PEÇA CIRCULAR PRÉ-MOLDADA, VOLUME DE CONCRETO ACIMA DE 100 LITROS, TAXA DE AÇO APROXIMADA DE 30KG/M³. AF_01/2018</v>
          </cell>
          <cell r="C2447" t="str">
            <v>M3</v>
          </cell>
          <cell r="D2447">
            <v>1601.59</v>
          </cell>
        </row>
        <row r="2448">
          <cell r="A2448">
            <v>98615</v>
          </cell>
          <cell r="B2448" t="str">
            <v>CONTENÇÃO EM CORTINA COM ESTACAS ESPAÇADAS COM 30 CM DE DIÂMETRO E PROFUNDIDADE MENOR OU IGUAL A 10 M. AF_06/2018</v>
          </cell>
          <cell r="C2448" t="str">
            <v>M2</v>
          </cell>
          <cell r="D2448">
            <v>82.57</v>
          </cell>
        </row>
        <row r="2449">
          <cell r="A2449">
            <v>98616</v>
          </cell>
          <cell r="B2449" t="str">
            <v>CONTENÇÃO EM CORTINA COM ESTACAS ESPAÇADAS COM 30 CM DE DIÂMETRO E PROFUNDIDADE MAIOR QUE 10 M E MENOR OU IGUAL A 15 M. AF_06/2018</v>
          </cell>
          <cell r="C2449" t="str">
            <v>M2</v>
          </cell>
          <cell r="D2449">
            <v>63.55</v>
          </cell>
        </row>
        <row r="2450">
          <cell r="A2450">
            <v>98617</v>
          </cell>
          <cell r="B2450" t="str">
            <v>CONTENÇÃO EM CORTINA COM ESTACAS ESPAÇADAS COM 30 CM DE DIÂMETRO E PROFUNDIDADE MAIOR QUE 15 M. AF_06/2018</v>
          </cell>
          <cell r="C2450" t="str">
            <v>M2</v>
          </cell>
          <cell r="D2450">
            <v>57.84</v>
          </cell>
        </row>
        <row r="2451">
          <cell r="A2451">
            <v>98618</v>
          </cell>
          <cell r="B2451" t="str">
            <v>CONTENÇÃO EM CORTINA COM ESTACAS ESPAÇADAS COM 40 CM DE DIÂMETRO E PROFUNDIDADE MENOR OU IGUAL A 10 M. AF_06/2018</v>
          </cell>
          <cell r="C2451" t="str">
            <v>M2</v>
          </cell>
          <cell r="D2451">
            <v>79.89</v>
          </cell>
        </row>
        <row r="2452">
          <cell r="A2452">
            <v>98619</v>
          </cell>
          <cell r="B2452" t="str">
            <v>CONTENÇÃO EM CORTINA COM ESTACAS ESPAÇADAS COM 40 CM DE DIÂMETRO E PROFUNDIDADE MAIOR QUE 10 M E MENOR OU IGUAL A 15 M. AF_06/2018</v>
          </cell>
          <cell r="C2452" t="str">
            <v>M2</v>
          </cell>
          <cell r="D2452">
            <v>71.25</v>
          </cell>
        </row>
        <row r="2453">
          <cell r="A2453">
            <v>98620</v>
          </cell>
          <cell r="B2453" t="str">
            <v>CONTENÇÃO EM CORTINA COM ESTACAS ESPAÇADAS COM 40 CM DE DIÂMETRO E PROFUNDIDADE MAIOR QUE 15 M. AF_06/2018</v>
          </cell>
          <cell r="C2453" t="str">
            <v>M2</v>
          </cell>
          <cell r="D2453">
            <v>66.88</v>
          </cell>
        </row>
        <row r="2454">
          <cell r="A2454">
            <v>98621</v>
          </cell>
          <cell r="B2454" t="str">
            <v>CONTENÇÃO EM CORTINA COM ESTACAS ESPAÇADAS COM 50 CM DE DIÂMETRO E PROFUNDIDADE MENOR OU IGUAL A 10 M. AF_06/2018</v>
          </cell>
          <cell r="C2454" t="str">
            <v>M2</v>
          </cell>
          <cell r="D2454">
            <v>88.59</v>
          </cell>
        </row>
        <row r="2455">
          <cell r="A2455">
            <v>98622</v>
          </cell>
          <cell r="B2455" t="str">
            <v>CONTENÇÃO EM CORTINA COM ESTACAS ESPAÇADAS COM 50 CM DE DIÂMETRO E PROFUNDIDADE MAIOR QUE 10 M E MENOR OU IGUAL A 15 M. AF_06/2018</v>
          </cell>
          <cell r="C2455" t="str">
            <v>M2</v>
          </cell>
          <cell r="D2455">
            <v>81.64</v>
          </cell>
        </row>
        <row r="2456">
          <cell r="A2456">
            <v>98623</v>
          </cell>
          <cell r="B2456" t="str">
            <v>CONTENÇÃO EM CORTINA COM ESTACAS ESPAÇADAS COM 50 CM DE DIÂMETRO E PROFUNDIDADE MAIOR QUE 15 M. AF_06/2018</v>
          </cell>
          <cell r="C2456" t="str">
            <v>M2</v>
          </cell>
          <cell r="D2456">
            <v>78.14</v>
          </cell>
        </row>
        <row r="2457">
          <cell r="A2457">
            <v>98624</v>
          </cell>
          <cell r="B2457" t="str">
            <v>CONTENÇÃO EM CORTINA COM ESTACAS ESPAÇADAS COM 60 CM DE DIÂMETRO E PROFUNDIDADE MENOR OU IGUAL A 10 M. AF_06/2018</v>
          </cell>
          <cell r="C2457" t="str">
            <v>M2</v>
          </cell>
          <cell r="D2457">
            <v>98.56</v>
          </cell>
        </row>
        <row r="2458">
          <cell r="A2458">
            <v>98625</v>
          </cell>
          <cell r="B2458" t="str">
            <v>CONTENÇÃO EM CORTINA COM ESTACAS ESPAÇADAS COM 60 CM DE DIÂMETRO E PROFUNDIDADE MAIOR QUE 10 M E MENOR OU IGUAL A 15 M. AF_06/2018</v>
          </cell>
          <cell r="C2458" t="str">
            <v>M2</v>
          </cell>
          <cell r="D2458">
            <v>92.71</v>
          </cell>
        </row>
        <row r="2459">
          <cell r="A2459">
            <v>98626</v>
          </cell>
          <cell r="B2459" t="str">
            <v>CONTENÇÃO EM CORTINA COM ESTACAS ESPAÇADAS COM 60 CM DE DIÂMETRO E PROFUNDIDADE MAIOR QUE 15 M. AF_06/2018</v>
          </cell>
          <cell r="C2459" t="str">
            <v>M2</v>
          </cell>
          <cell r="D2459">
            <v>89.72</v>
          </cell>
        </row>
        <row r="2460">
          <cell r="A2460">
            <v>98655</v>
          </cell>
          <cell r="B2460" t="str">
            <v>EXECUÇÃO DE MURETA GUIA PARA CONTENÇÃO/ FUNDAÇÃO COM 30 CM DE ESPESSURA. AF_06/2018</v>
          </cell>
          <cell r="C2460" t="str">
            <v>M</v>
          </cell>
          <cell r="D2460">
            <v>461.67</v>
          </cell>
        </row>
        <row r="2461">
          <cell r="A2461">
            <v>98656</v>
          </cell>
          <cell r="B2461" t="str">
            <v>EXECUÇÃO DE MURETA GUIA PARA CONTENÇÃO/ FUNDAÇÃO COM 40 CM DE ESPESSURA. AF_06/2018</v>
          </cell>
          <cell r="C2461" t="str">
            <v>M</v>
          </cell>
          <cell r="D2461">
            <v>468.57</v>
          </cell>
        </row>
        <row r="2462">
          <cell r="A2462">
            <v>98657</v>
          </cell>
          <cell r="B2462" t="str">
            <v>EXECUÇÃO DE MURETA GUIA PARA CONTENÇÃO/ FUNDAÇÃO COM 50 CM DE ESPESSURA. AF_06/2018</v>
          </cell>
          <cell r="C2462" t="str">
            <v>M</v>
          </cell>
          <cell r="D2462">
            <v>475.48</v>
          </cell>
        </row>
        <row r="2463">
          <cell r="A2463">
            <v>98658</v>
          </cell>
          <cell r="B2463" t="str">
            <v>EXECUÇÃO DE MURETA GUIA PARA CONTENÇÃO/ FUNDAÇÃO COM 60 CM DE ESPESSURA. AF_06/2018</v>
          </cell>
          <cell r="C2463" t="str">
            <v>M</v>
          </cell>
          <cell r="D2463">
            <v>482.38</v>
          </cell>
        </row>
        <row r="2464">
          <cell r="A2464">
            <v>98659</v>
          </cell>
          <cell r="B2464" t="str">
            <v>EXECUÇÃO DE MURETA GUIA PARA CONTENÇÃO/ FUNDAÇÃO COM 80 CM DE ESPESSURA. AF_06/2018</v>
          </cell>
          <cell r="C2464" t="str">
            <v>M</v>
          </cell>
          <cell r="D2464">
            <v>496.2</v>
          </cell>
        </row>
        <row r="2465">
          <cell r="A2465">
            <v>98746</v>
          </cell>
          <cell r="B2465" t="str">
            <v>SOLDA DE TOPO EM CHAPA/PERFIL/TUBO DE AÇO CHANFRADO, ESPESSURA=1/4''. AF_06/2018</v>
          </cell>
          <cell r="C2465" t="str">
            <v>M</v>
          </cell>
          <cell r="D2465">
            <v>65.06</v>
          </cell>
        </row>
        <row r="2466">
          <cell r="A2466">
            <v>98749</v>
          </cell>
          <cell r="B2466" t="str">
            <v>SOLDA DE TOPO EM CHAPA/PERFIL/TUBO DE AÇO CHANFRADO, ESPESSURA=5/16''. AF_06/2018</v>
          </cell>
          <cell r="C2466" t="str">
            <v>M</v>
          </cell>
          <cell r="D2466">
            <v>76.72</v>
          </cell>
        </row>
        <row r="2467">
          <cell r="A2467">
            <v>98750</v>
          </cell>
          <cell r="B2467" t="str">
            <v>SOLDA DE TOPO EM CHAPA/PERFIL/TUBO DE AÇO CHANFRADO, ESPESSURA=3/8''. AF_06/2018</v>
          </cell>
          <cell r="C2467" t="str">
            <v>M</v>
          </cell>
          <cell r="D2467">
            <v>90.73</v>
          </cell>
        </row>
        <row r="2468">
          <cell r="A2468">
            <v>98751</v>
          </cell>
          <cell r="B2468" t="str">
            <v>SOLDA DE TOPO EM CHAPA/PERFIL/TUBO DE AÇO CHANFRADO, ESPESSURA=1/2''. AF_06/2018</v>
          </cell>
          <cell r="C2468" t="str">
            <v>M</v>
          </cell>
          <cell r="D2468">
            <v>127.25</v>
          </cell>
        </row>
        <row r="2469">
          <cell r="A2469">
            <v>98752</v>
          </cell>
          <cell r="B2469" t="str">
            <v>SOLDA DE TOPO EM CHAPA/PERFIL/TUBO DE AÇO CHANFRADO, ESPESSURA=5/8''. AF_06/2018</v>
          </cell>
          <cell r="C2469" t="str">
            <v>M</v>
          </cell>
          <cell r="D2469">
            <v>171.06</v>
          </cell>
        </row>
        <row r="2470">
          <cell r="A2470">
            <v>98753</v>
          </cell>
          <cell r="B2470" t="str">
            <v>SOLDA DE TOPO EM CHAPA/PERFIL/TUBO DE AÇO CHANFRADO, ESPESSURA=3/4''. AF_06/2018</v>
          </cell>
          <cell r="C2470" t="str">
            <v>M</v>
          </cell>
          <cell r="D2470">
            <v>225.45</v>
          </cell>
        </row>
        <row r="2471">
          <cell r="A2471">
            <v>98560</v>
          </cell>
          <cell r="B2471" t="str">
            <v>IMPERMEABILIZAÇÃO DE PISO COM ARGAMASSA DE CIMENTO E AREIA, COM ADITIVO IMPERMEABILIZANTE, E = 2CM. AF_06/2018</v>
          </cell>
          <cell r="C2471" t="str">
            <v>M2</v>
          </cell>
          <cell r="D2471">
            <v>42.53</v>
          </cell>
        </row>
        <row r="2472">
          <cell r="A2472">
            <v>98561</v>
          </cell>
          <cell r="B2472" t="str">
            <v>IMPERMEABILIZAÇÃO DE PAREDES COM ARGAMASSA DE CIMENTO E AREIA, COM ADITIVO IMPERMEABILIZANTE, E = 2CM. AF_06/2018</v>
          </cell>
          <cell r="C2472" t="str">
            <v>M2</v>
          </cell>
          <cell r="D2472">
            <v>39.1</v>
          </cell>
        </row>
        <row r="2473">
          <cell r="A2473">
            <v>98562</v>
          </cell>
          <cell r="B2473" t="str">
            <v>IMPERMEABILIZAÇÃO DE FLOREIRA OU VIGA BALDRAME COM ARGAMASSA DE CIMENTO E AREIA, COM ADITIVO IMPERMEABILIZANTE, E = 2 CM. AF_06/2018</v>
          </cell>
          <cell r="C2473" t="str">
            <v>M2</v>
          </cell>
          <cell r="D2473">
            <v>36.229999999999997</v>
          </cell>
        </row>
        <row r="2474">
          <cell r="A2474">
            <v>83735</v>
          </cell>
          <cell r="B2474" t="str">
            <v>IMPERMEABILIZACAO DE SUPERFICIE COM CIMENTO IMPERMEABILIZANTE DE PEGA ULTRA RAPIDA, TRACO 1:1, E=0,5 CM</v>
          </cell>
          <cell r="C2474" t="str">
            <v>M2</v>
          </cell>
          <cell r="D2474">
            <v>67.39</v>
          </cell>
        </row>
        <row r="2475">
          <cell r="A2475">
            <v>98555</v>
          </cell>
          <cell r="B2475" t="str">
            <v>IMPERMEABILIZAÇÃO DE SUPERFÍCIE COM ARGAMASSA POLIMÉRICA / MEMBRANA ACRÍLICA, 3 DEMÃOS. AF_06/2018</v>
          </cell>
          <cell r="C2475" t="str">
            <v>M2</v>
          </cell>
          <cell r="D2475">
            <v>34.86</v>
          </cell>
        </row>
        <row r="2476">
          <cell r="A2476">
            <v>98556</v>
          </cell>
          <cell r="B2476" t="str">
            <v>IMPERMEABILIZAÇÃO DE SUPERFÍCIE COM ARGAMASSA POLIMÉRICA / MEMBRANA ACRÍLICA, 4 DEMÃOS, REFORÇADA COM VÉU DE POLIÉSTER (MAV). AF_06/2018</v>
          </cell>
          <cell r="C2476" t="str">
            <v>M2</v>
          </cell>
          <cell r="D2476">
            <v>58.09</v>
          </cell>
        </row>
        <row r="2477">
          <cell r="A2477">
            <v>98558</v>
          </cell>
          <cell r="B2477" t="str">
            <v>TRATAMENTO DE RALO OU PONTO EMERGENTE COM ARGAMASSA POLIMÉRICA / MEMBRANA ACRÍLICA REFORÇADO COM VÉU DE POLIÉSTER (MAV). AF_06/2018</v>
          </cell>
          <cell r="C2477" t="str">
            <v>UN</v>
          </cell>
          <cell r="D2477">
            <v>8.81</v>
          </cell>
        </row>
        <row r="2478">
          <cell r="A2478">
            <v>98559</v>
          </cell>
          <cell r="B2478" t="str">
            <v>TRATAMENTO DE RODAPÉ COM VÉU DE POLIÉSTER. AF_06/2018</v>
          </cell>
          <cell r="C2478" t="str">
            <v>M</v>
          </cell>
          <cell r="D2478">
            <v>3.77</v>
          </cell>
        </row>
        <row r="2479">
          <cell r="A2479">
            <v>68053</v>
          </cell>
          <cell r="B2479" t="str">
            <v>FORNECIMENTO/INSTALACAO LONA PLASTICA PRETA, PARA IMPERMEABILIZACAO, ESPESSURA 150 MICRAS.</v>
          </cell>
          <cell r="C2479" t="str">
            <v>M2</v>
          </cell>
          <cell r="D2479">
            <v>6.25</v>
          </cell>
        </row>
        <row r="2480">
          <cell r="A2480" t="str">
            <v>74033/1</v>
          </cell>
          <cell r="B2480" t="str">
            <v>IMPERMEABILIZACAO DE SUPERFICIE COM GEOMEMBRANA (MANTA TERMOPLASTICA LISA) TIPO PEAD, E=2MM.</v>
          </cell>
          <cell r="C2480" t="str">
            <v>M2</v>
          </cell>
          <cell r="D2480">
            <v>45.72</v>
          </cell>
        </row>
        <row r="2481">
          <cell r="A2481">
            <v>98546</v>
          </cell>
          <cell r="B2481" t="str">
            <v>IMPERMEABILIZAÇÃO DE SUPERFÍCIE COM MANTA ASFÁLTICA, UMA CAMADA, INCLUSIVE APLICAÇÃO DE PRIMER ASFÁLTICO, E=3MM. AF_06/2018</v>
          </cell>
          <cell r="C2481" t="str">
            <v>M2</v>
          </cell>
          <cell r="D2481">
            <v>80.84</v>
          </cell>
        </row>
        <row r="2482">
          <cell r="A2482">
            <v>98547</v>
          </cell>
          <cell r="B2482" t="str">
            <v>IMPERMEABILIZAÇÃO DE SUPERFÍCIE COM MANTA ASFÁLTICA, DUAS CAMADAS, INCLUSIVE APLICAÇÃO DE PRIMER ASFÁLTICO, E=3MM E E=4MM. AF_06/2018</v>
          </cell>
          <cell r="C2482" t="str">
            <v>M2</v>
          </cell>
          <cell r="D2482">
            <v>145.82</v>
          </cell>
        </row>
        <row r="2483">
          <cell r="A2483" t="str">
            <v>73762/4</v>
          </cell>
          <cell r="B2483" t="str">
            <v>IMPERMEABILIZACAO DE SUPERFICIE COM ASFALTO ELASTOMERICO, INCLUSOS PRIMER E VEU DE FIBRA DE VIDRO.</v>
          </cell>
          <cell r="C2483" t="str">
            <v>M2</v>
          </cell>
          <cell r="D2483">
            <v>146.79</v>
          </cell>
        </row>
        <row r="2484">
          <cell r="A2484" t="str">
            <v>74066/2</v>
          </cell>
          <cell r="B2484" t="str">
            <v>IMPERMEABILIZACAO DE SUPERFICIE, COM IMPERMEABILIZANTE FLEXIVEL A BASE ACRILICA.</v>
          </cell>
          <cell r="C2484" t="str">
            <v>M2</v>
          </cell>
          <cell r="D2484">
            <v>95.14</v>
          </cell>
        </row>
        <row r="2485">
          <cell r="A2485" t="str">
            <v>74106/1</v>
          </cell>
          <cell r="B2485" t="str">
            <v>IMPERMEABILIZACAO DE ESTRUTURAS ENTERRADAS, COM TINTA ASFALTICA, DUAS DEMAOS.</v>
          </cell>
          <cell r="C2485" t="str">
            <v>M2</v>
          </cell>
          <cell r="D2485">
            <v>11.13</v>
          </cell>
        </row>
        <row r="2486">
          <cell r="A2486">
            <v>98557</v>
          </cell>
          <cell r="B2486" t="str">
            <v>IMPERMEABILIZAÇÃO DE SUPERFÍCIE COM EMULSÃO ASFÁLTICA, 2 DEMÃOS AF_06/2018</v>
          </cell>
          <cell r="C2486" t="str">
            <v>M2</v>
          </cell>
          <cell r="D2486">
            <v>29.32</v>
          </cell>
        </row>
        <row r="2487">
          <cell r="A2487" t="str">
            <v>73872/1</v>
          </cell>
          <cell r="B2487" t="str">
            <v>IMPERMEABILIZACAO COM PINTURA A BASE DE RESINA EPOXI ALCATRAO, UMA DEMAO.</v>
          </cell>
          <cell r="C2487" t="str">
            <v>M2</v>
          </cell>
          <cell r="D2487">
            <v>34.85</v>
          </cell>
        </row>
        <row r="2488">
          <cell r="A2488" t="str">
            <v>73872/2</v>
          </cell>
          <cell r="B2488" t="str">
            <v>IMPERMEABILIZACAO COM PINTURA A BASE DE RESINA EPOXI ALCATRAO, DUAS DEMAOS.</v>
          </cell>
          <cell r="C2488" t="str">
            <v>M2</v>
          </cell>
          <cell r="D2488">
            <v>68.209999999999994</v>
          </cell>
        </row>
        <row r="2489">
          <cell r="A2489">
            <v>72124</v>
          </cell>
          <cell r="B2489" t="str">
            <v>IMPERMEABILIZACAO DE SUPERFICIE COM MASTIQUE ELASTICO A BASE DE SILICONE, POR VOLUME.</v>
          </cell>
          <cell r="C2489" t="str">
            <v>DM3</v>
          </cell>
          <cell r="D2489">
            <v>115.74</v>
          </cell>
        </row>
        <row r="2490">
          <cell r="A2490" t="str">
            <v>74025/1</v>
          </cell>
          <cell r="B2490" t="str">
            <v>IMPERMEABILIZACAO DE SUPERFICIE COM MASTIQUE BETUMINOSO A FRIO, POR METRO.</v>
          </cell>
          <cell r="C2490" t="str">
            <v>M</v>
          </cell>
          <cell r="D2490">
            <v>52.43</v>
          </cell>
        </row>
        <row r="2491">
          <cell r="A2491" t="str">
            <v>74190/1</v>
          </cell>
          <cell r="B2491" t="str">
            <v>IMPERMEABILIZACAO DE SUPERFICIE COM MASTIQUE BETUMINOSO A FRIO, POR AREA.</v>
          </cell>
          <cell r="C2491" t="str">
            <v>M2</v>
          </cell>
          <cell r="D2491">
            <v>174.03</v>
          </cell>
        </row>
        <row r="2492">
          <cell r="A2492">
            <v>98563</v>
          </cell>
          <cell r="B2492" t="str">
            <v>PROTEÇÃO MECÂNICA DE SUPERFÍCIE HORIZONTAL COM ARGAMASSA DE CIMENTO E AREIA, TRAÇO 1:3, E=2CM. AF_06/2018</v>
          </cell>
          <cell r="C2492" t="str">
            <v>M2</v>
          </cell>
          <cell r="D2492">
            <v>28.26</v>
          </cell>
        </row>
        <row r="2493">
          <cell r="A2493">
            <v>98564</v>
          </cell>
          <cell r="B2493" t="str">
            <v>PROTEÇÃO MECÂNICA DE SUPERFÍCIE VERTICAL COM ARGAMASSA DE CIMENTO E AREIA, TRAÇO 1:3, E=2CM. AF_06/2018</v>
          </cell>
          <cell r="C2493" t="str">
            <v>M2</v>
          </cell>
          <cell r="D2493">
            <v>39.520000000000003</v>
          </cell>
        </row>
        <row r="2494">
          <cell r="A2494">
            <v>98565</v>
          </cell>
          <cell r="B2494" t="str">
            <v>PROTEÇÃO MECÂNICA DE SUPERFICIE HORIZONTAL COM ARGAMASSA DE CIMENTO E AREIA, TRAÇO 1:3, E=3CM. AF_06/2018</v>
          </cell>
          <cell r="C2494" t="str">
            <v>M2</v>
          </cell>
          <cell r="D2494">
            <v>41.3</v>
          </cell>
        </row>
        <row r="2495">
          <cell r="A2495">
            <v>98566</v>
          </cell>
          <cell r="B2495" t="str">
            <v>PROTEÇÃO MECÂNICA DE SUPERFÍCIE VERTICAL COM ARGAMASSA DE CIMENTO E AREIA, TRAÇO 1:3, E=3CM. AF_06/2018</v>
          </cell>
          <cell r="C2495" t="str">
            <v>M2</v>
          </cell>
          <cell r="D2495">
            <v>52.55</v>
          </cell>
        </row>
        <row r="2496">
          <cell r="A2496">
            <v>98567</v>
          </cell>
          <cell r="B2496" t="str">
            <v>PROTEÇÃO MECÂNICA DE SUPERFICIE HORIZONTAL COM ARGAMASSA DE CIMENTO E AREIA, TRAÇO 1:3, E=4CM. AF_06/2018</v>
          </cell>
          <cell r="C2496" t="str">
            <v>M2</v>
          </cell>
          <cell r="D2496">
            <v>53.81</v>
          </cell>
        </row>
        <row r="2497">
          <cell r="A2497">
            <v>98568</v>
          </cell>
          <cell r="B2497" t="str">
            <v>PROTEÇÃO MECÂNICA DE SUPERFÍCIE VERTICAL COM ARGAMASSA DE CIMENTO E AREIA, TRAÇO 1:3, E=4CM. AF_06/2018</v>
          </cell>
          <cell r="C2497" t="str">
            <v>M2</v>
          </cell>
          <cell r="D2497">
            <v>65.040000000000006</v>
          </cell>
        </row>
        <row r="2498">
          <cell r="A2498">
            <v>98569</v>
          </cell>
          <cell r="B2498" t="str">
            <v>PROTEÇÃO MECÂNICA DE SUPERFICIE HORIZONTAL COM ARGAMASSA DE CIMENTO E AREIA, TRAÇO 1:3, E=5CM. AF_06/2018</v>
          </cell>
          <cell r="C2498" t="str">
            <v>M2</v>
          </cell>
          <cell r="D2498">
            <v>66.819999999999993</v>
          </cell>
        </row>
        <row r="2499">
          <cell r="A2499">
            <v>98570</v>
          </cell>
          <cell r="B2499" t="str">
            <v>PROTEÇÃO MECÂNICA DE SUPERFÍCIE VERTICAL COM ARGAMASSA DE CIMENTO E AREIA, TRAÇO 1:3, E=5CM. AF_06/2018</v>
          </cell>
          <cell r="C2499" t="str">
            <v>M2</v>
          </cell>
          <cell r="D2499">
            <v>78.11</v>
          </cell>
        </row>
        <row r="2500">
          <cell r="A2500">
            <v>98571</v>
          </cell>
          <cell r="B2500" t="str">
            <v>PROTEÇÃO MECÂNICA DE SUPERFICIE HORIZONTAL COM CONCRETO 15 MPA, E=4CM. AF_06/2018</v>
          </cell>
          <cell r="C2500" t="str">
            <v>M2</v>
          </cell>
          <cell r="D2500">
            <v>32.57</v>
          </cell>
        </row>
        <row r="2501">
          <cell r="A2501">
            <v>98572</v>
          </cell>
          <cell r="B2501" t="str">
            <v>PROTEÇÃO MECÂNICA DE SUPERFICIE HORIZONTAL COM CONCRETO 15 MPA, E=5CM. AF_06/2018</v>
          </cell>
          <cell r="C2501" t="str">
            <v>M2</v>
          </cell>
          <cell r="D2501">
            <v>40.39</v>
          </cell>
        </row>
        <row r="2502">
          <cell r="A2502">
            <v>98573</v>
          </cell>
          <cell r="B2502" t="str">
            <v>PROTEÇÃO MECÂNICA DE SUPERFÍCIE VERTICAL COM CONCRETO 15 MPA, E=5CM. AF_06/2018</v>
          </cell>
          <cell r="C2502" t="str">
            <v>M2</v>
          </cell>
          <cell r="D2502">
            <v>51.22</v>
          </cell>
        </row>
        <row r="2503">
          <cell r="A2503" t="str">
            <v>73798/1</v>
          </cell>
          <cell r="B2503" t="str">
            <v>DUTO ESPIRAL FLEXIVEL SINGELO PEAD D=50MM(2") REVESTIDO COM PVC COM FIO GUIA DE ACO GALVANIZADO, LANCADO DIRETO NO SOLO, INCL CONEXOES</v>
          </cell>
          <cell r="C2503" t="str">
            <v>M</v>
          </cell>
          <cell r="D2503">
            <v>29.48</v>
          </cell>
        </row>
        <row r="2504">
          <cell r="A2504" t="str">
            <v>73798/3</v>
          </cell>
          <cell r="B2504" t="str">
            <v>DUTO ESPIRAL FLEXIVEL SINGELO PEAD D=75MM(3") REVESTIDO COM PVC COM FIO GUIA DE ACO GALVANIZADO, LANCADO DIRETO NO SOLO, INCL CONEXOES</v>
          </cell>
          <cell r="C2504" t="str">
            <v>M</v>
          </cell>
          <cell r="D2504">
            <v>46.09</v>
          </cell>
        </row>
        <row r="2505">
          <cell r="A2505">
            <v>91831</v>
          </cell>
          <cell r="B2505" t="str">
            <v>ELETRODUTO FLEXÍVEL CORRUGADO, PVC, DN 20 MM (1/2"), PARA CIRCUITOS TERMINAIS, INSTALADO EM FORRO - FORNECIMENTO E INSTALAÇÃO. AF_12/2015</v>
          </cell>
          <cell r="C2505" t="str">
            <v>M</v>
          </cell>
          <cell r="D2505">
            <v>6.88</v>
          </cell>
        </row>
        <row r="2506">
          <cell r="A2506">
            <v>91833</v>
          </cell>
          <cell r="B2506" t="str">
            <v>ELETRODUTO FLEXÍVEL CORRUGADO REFORÇADO, PVC, DN 20 MM (1/2"), PARA CIRCUITOS TERMINAIS, INSTALADO EM FORRO - FORNECIMENTO E INSTALAÇÃO. AF_12/2015</v>
          </cell>
          <cell r="C2506" t="str">
            <v>M</v>
          </cell>
          <cell r="D2506">
            <v>7.25</v>
          </cell>
        </row>
        <row r="2507">
          <cell r="A2507">
            <v>91834</v>
          </cell>
          <cell r="B2507" t="str">
            <v>ELETRODUTO FLEXÍVEL CORRUGADO, PVC, DN 25 MM (3/4"), PARA CIRCUITOS TERMINAIS, INSTALADO EM FORRO - FORNECIMENTO E INSTALAÇÃO. AF_12/2015</v>
          </cell>
          <cell r="C2507" t="str">
            <v>M</v>
          </cell>
          <cell r="D2507">
            <v>7.73</v>
          </cell>
        </row>
        <row r="2508">
          <cell r="A2508">
            <v>91835</v>
          </cell>
          <cell r="B2508" t="str">
            <v>ELETRODUTO FLEXÍVEL CORRUGADO REFORÇADO, PVC, DN 25 MM (3/4"), PARA CIRCUITOS TERMINAIS, INSTALADO EM FORRO - FORNECIMENTO E INSTALAÇÃO. AF_12/2015</v>
          </cell>
          <cell r="C2508" t="str">
            <v>M</v>
          </cell>
          <cell r="D2508">
            <v>8.6999999999999993</v>
          </cell>
        </row>
        <row r="2509">
          <cell r="A2509">
            <v>91836</v>
          </cell>
          <cell r="B2509" t="str">
            <v>ELETRODUTO FLEXÍVEL CORRUGADO, PVC, DN 32 MM (1"), PARA CIRCUITOS TERMINAIS, INSTALADO EM FORRO - FORNECIMENTO E INSTALAÇÃO. AF_12/2015</v>
          </cell>
          <cell r="C2509" t="str">
            <v>M</v>
          </cell>
          <cell r="D2509">
            <v>10.02</v>
          </cell>
        </row>
        <row r="2510">
          <cell r="A2510">
            <v>91837</v>
          </cell>
          <cell r="B2510" t="str">
            <v>ELETRODUTO FLEXÍVEL CORRUGADO REFORÇADO, PVC, DN 32 MM (1"), PARA CIRCUITOS TERMINAIS, INSTALADO EM FORRO - FORNECIMENTO E INSTALAÇÃO. AF_12/2015</v>
          </cell>
          <cell r="C2510" t="str">
            <v>M</v>
          </cell>
          <cell r="D2510">
            <v>12.28</v>
          </cell>
        </row>
        <row r="2511">
          <cell r="A2511">
            <v>91839</v>
          </cell>
          <cell r="B2511" t="str">
            <v>ELETRODUTO FLEXÍVEL LISO, PEAD, DN 32 MM (1"), PARA CIRCUITOS TERMINAIS, INSTALADO EM FORRO - FORNECIMENTO E INSTALAÇÃO. AF_12/2015</v>
          </cell>
          <cell r="C2511" t="str">
            <v>M</v>
          </cell>
          <cell r="D2511">
            <v>9.2200000000000006</v>
          </cell>
        </row>
        <row r="2512">
          <cell r="A2512">
            <v>91840</v>
          </cell>
          <cell r="B2512" t="str">
            <v>ELETRODUTO FLEXÍVEL CORRUGADO, PEAD, DN 40 MM (1 1/4"), PARA CIRCUITOS TERMINAIS, INSTALADO EM FORRO - FORNECIMENTO E INSTALAÇÃO. AF_12/2015</v>
          </cell>
          <cell r="C2512" t="str">
            <v>M</v>
          </cell>
          <cell r="D2512">
            <v>11.55</v>
          </cell>
        </row>
        <row r="2513">
          <cell r="A2513">
            <v>91841</v>
          </cell>
          <cell r="B2513" t="str">
            <v>ELETRODUTO FLEXÍVEL LISO, PEAD, DN 40 MM (1 1/4"), PARA CIRCUITOS TERMINAIS, INSTALADO EM FORRO - FORNECIMENTO E INSTALAÇÃO. AF_12/2015</v>
          </cell>
          <cell r="C2513" t="str">
            <v>M</v>
          </cell>
          <cell r="D2513">
            <v>11</v>
          </cell>
        </row>
        <row r="2514">
          <cell r="A2514">
            <v>91842</v>
          </cell>
          <cell r="B2514" t="str">
            <v>ELETRODUTO FLEXÍVEL CORRUGADO, PVC, DN 20 MM (1/2"), PARA CIRCUITOS TERMINAIS, INSTALADO EM LAJE - FORNECIMENTO E INSTALAÇÃO. AF_12/2015</v>
          </cell>
          <cell r="C2514" t="str">
            <v>M</v>
          </cell>
          <cell r="D2514">
            <v>5.19</v>
          </cell>
        </row>
        <row r="2515">
          <cell r="A2515">
            <v>91843</v>
          </cell>
          <cell r="B2515" t="str">
            <v>ELETRODUTO FLEXÍVEL CORRUGADO REFORÇADO, PVC, DN 20 MM (1/2"), PARA CIRCUITOS TERMINAIS, INSTALADO EM LAJE - FORNECIMENTO E INSTALAÇÃO. AF_12/2015</v>
          </cell>
          <cell r="C2515" t="str">
            <v>M</v>
          </cell>
          <cell r="D2515">
            <v>5.56</v>
          </cell>
        </row>
        <row r="2516">
          <cell r="A2516">
            <v>91844</v>
          </cell>
          <cell r="B2516" t="str">
            <v>ELETRODUTO FLEXÍVEL CORRUGADO, PVC, DN 25 MM (3/4"), PARA CIRCUITOS TERMINAIS, INSTALADO EM LAJE - FORNECIMENTO E INSTALAÇÃO. AF_12/2015</v>
          </cell>
          <cell r="C2516" t="str">
            <v>M</v>
          </cell>
          <cell r="D2516">
            <v>6.04</v>
          </cell>
        </row>
        <row r="2517">
          <cell r="A2517">
            <v>91845</v>
          </cell>
          <cell r="B2517" t="str">
            <v>ELETRODUTO FLEXÍVEL CORRUGADO REFORÇADO, PVC, DN 25 MM (3/4"), PARA CIRCUITOS TERMINAIS, INSTALADO EM LAJE - FORNECIMENTO E INSTALAÇÃO. AF_12/2015</v>
          </cell>
          <cell r="C2517" t="str">
            <v>M</v>
          </cell>
          <cell r="D2517">
            <v>7.01</v>
          </cell>
        </row>
        <row r="2518">
          <cell r="A2518">
            <v>91846</v>
          </cell>
          <cell r="B2518" t="str">
            <v>ELETRODUTO FLEXÍVEL CORRUGADO, PVC, DN 32 MM (1"), PARA CIRCUITOS TERMINAIS, INSTALADO EM LAJE - FORNECIMENTO E INSTALAÇÃO. AF_12/2015</v>
          </cell>
          <cell r="C2518" t="str">
            <v>M</v>
          </cell>
          <cell r="D2518">
            <v>8.32</v>
          </cell>
        </row>
        <row r="2519">
          <cell r="A2519">
            <v>91847</v>
          </cell>
          <cell r="B2519" t="str">
            <v>ELETRODUTO FLEXÍVEL CORRUGADO REFORÇADO, PVC, DN 32 MM (1"), PARA CIRCUITOS TERMINAIS, INSTALADO EM LAJE - FORNECIMENTO E INSTALAÇÃO. AF_12/2015</v>
          </cell>
          <cell r="C2519" t="str">
            <v>M</v>
          </cell>
          <cell r="D2519">
            <v>10.58</v>
          </cell>
        </row>
        <row r="2520">
          <cell r="A2520">
            <v>91849</v>
          </cell>
          <cell r="B2520" t="str">
            <v>ELETRODUTO FLEXÍVEL LISO, PEAD, DN 32 MM (1"), PARA CIRCUITOS TERMINAIS, INSTALADO EM LAJE - FORNECIMENTO E INSTALAÇÃO. AF_12/2015</v>
          </cell>
          <cell r="C2520" t="str">
            <v>M</v>
          </cell>
          <cell r="D2520">
            <v>7.52</v>
          </cell>
        </row>
        <row r="2521">
          <cell r="A2521">
            <v>91850</v>
          </cell>
          <cell r="B2521" t="str">
            <v>ELETRODUTO FLEXÍVEL CORRUGADO, PEAD, DN 40 MM (1 1/4"), PARA CIRCUITOS TERMINAIS, INSTALADO EM LAJE - FORNECIMENTO E INSTALAÇÃO. AF_12/2015</v>
          </cell>
          <cell r="C2521" t="str">
            <v>M</v>
          </cell>
          <cell r="D2521">
            <v>9.92</v>
          </cell>
        </row>
        <row r="2522">
          <cell r="A2522">
            <v>91851</v>
          </cell>
          <cell r="B2522" t="str">
            <v>ELETRODUTO FLEXÍVEL LISO, PEAD, DN 40 MM (1 1/4"), PARA CIRCUITOS TERMINAIS, INSTALADO EM LAJE - FORNECIMENTO E INSTALAÇÃO. AF_12/2015</v>
          </cell>
          <cell r="C2522" t="str">
            <v>M</v>
          </cell>
          <cell r="D2522">
            <v>9.3699999999999992</v>
          </cell>
        </row>
        <row r="2523">
          <cell r="A2523">
            <v>91852</v>
          </cell>
          <cell r="B2523" t="str">
            <v>ELETRODUTO FLEXÍVEL CORRUGADO, PVC, DN 20 MM (1/2"), PARA CIRCUITOS TERMINAIS, INSTALADO EM PAREDE - FORNECIMENTO E INSTALAÇÃO. AF_12/2015</v>
          </cell>
          <cell r="C2523" t="str">
            <v>M</v>
          </cell>
          <cell r="D2523">
            <v>7.78</v>
          </cell>
        </row>
        <row r="2524">
          <cell r="A2524">
            <v>91853</v>
          </cell>
          <cell r="B2524" t="str">
            <v>ELETRODUTO FLEXÍVEL CORRUGADO REFORÇADO, PVC, DN 20 MM (1/2"), PARA CIRCUITOS TERMINAIS, INSTALADO EM PAREDE - FORNECIMENTO E INSTALAÇÃO. AF_12/2015</v>
          </cell>
          <cell r="C2524" t="str">
            <v>M</v>
          </cell>
          <cell r="D2524">
            <v>8.1300000000000008</v>
          </cell>
        </row>
        <row r="2525">
          <cell r="A2525">
            <v>91854</v>
          </cell>
          <cell r="B2525" t="str">
            <v>ELETRODUTO FLEXÍVEL CORRUGADO, PVC, DN 25 MM (3/4"), PARA CIRCUITOS TERMINAIS, INSTALADO EM PAREDE - FORNECIMENTO E INSTALAÇÃO. AF_12/2015</v>
          </cell>
          <cell r="C2525" t="str">
            <v>M</v>
          </cell>
          <cell r="D2525">
            <v>8.64</v>
          </cell>
        </row>
        <row r="2526">
          <cell r="A2526">
            <v>91855</v>
          </cell>
          <cell r="B2526" t="str">
            <v>ELETRODUTO FLEXÍVEL CORRUGADO REFORÇADO, PVC, DN 25 MM (3/4"), PARA CIRCUITOS TERMINAIS, INSTALADO EM PAREDE - FORNECIMENTO E INSTALAÇÃO. AF_12/2015</v>
          </cell>
          <cell r="C2526" t="str">
            <v>M</v>
          </cell>
          <cell r="D2526">
            <v>9.5399999999999991</v>
          </cell>
        </row>
        <row r="2527">
          <cell r="A2527">
            <v>91856</v>
          </cell>
          <cell r="B2527" t="str">
            <v>ELETRODUTO FLEXÍVEL CORRUGADO, PVC, DN 32 MM (1"), PARA CIRCUITOS TERMINAIS, INSTALADO EM PAREDE - FORNECIMENTO E INSTALAÇÃO. AF_12/2015</v>
          </cell>
          <cell r="C2527" t="str">
            <v>M</v>
          </cell>
          <cell r="D2527">
            <v>10.82</v>
          </cell>
        </row>
        <row r="2528">
          <cell r="A2528">
            <v>91857</v>
          </cell>
          <cell r="B2528" t="str">
            <v>ELETRODUTO FLEXÍVEL CORRUGADO REFORÇADO, PVC, DN 32 MM (1"), PARA CIRCUITOS TERMINAIS, INSTALADO EM PAREDE - FORNECIMENTO E INSTALAÇÃO. AF_12/2015</v>
          </cell>
          <cell r="C2528" t="str">
            <v>M</v>
          </cell>
          <cell r="D2528">
            <v>12.91</v>
          </cell>
        </row>
        <row r="2529">
          <cell r="A2529">
            <v>91859</v>
          </cell>
          <cell r="B2529" t="str">
            <v>ELETRODUTO FLEXÍVEL LISO, PEAD, DN 32 MM (1"), PARA CIRCUITOS TERMINAIS, INSTALADO EM PAREDE - FORNECIMENTO E INSTALAÇÃO. AF_12/2015</v>
          </cell>
          <cell r="C2529" t="str">
            <v>M</v>
          </cell>
          <cell r="D2529">
            <v>10.08</v>
          </cell>
        </row>
        <row r="2530">
          <cell r="A2530">
            <v>91860</v>
          </cell>
          <cell r="B2530" t="str">
            <v>ELETRODUTO FLEXÍVEL CORRUGADO, PEAD, DN 40 MM (1 1/4"), PARA CIRCUITOS TERMINAIS, INSTALADO EM PAREDE - FORNECIMENTO E INSTALAÇÃO. AF_12/2015</v>
          </cell>
          <cell r="C2530" t="str">
            <v>M</v>
          </cell>
          <cell r="D2530">
            <v>12.37</v>
          </cell>
        </row>
        <row r="2531">
          <cell r="A2531">
            <v>91861</v>
          </cell>
          <cell r="B2531" t="str">
            <v>ELETRODUTO FLEXÍVEL LISO, PEAD, DN 40 MM (1 1/4"), PARA CIRCUITOS TERMINAIS, INSTALADO EM PAREDE - FORNECIMENTO E INSTALAÇÃO. AF_12/2015</v>
          </cell>
          <cell r="C2531" t="str">
            <v>M</v>
          </cell>
          <cell r="D2531">
            <v>11.86</v>
          </cell>
        </row>
        <row r="2532">
          <cell r="A2532">
            <v>91862</v>
          </cell>
          <cell r="B2532" t="str">
            <v>ELETRODUTO RÍGIDO ROSCÁVEL, PVC, DN 20 MM (1/2"), PARA CIRCUITOS TERMINAIS, INSTALADO EM FORRO - FORNECIMENTO E INSTALAÇÃO. AF_12/2015</v>
          </cell>
          <cell r="C2532" t="str">
            <v>M</v>
          </cell>
          <cell r="D2532">
            <v>8.27</v>
          </cell>
        </row>
        <row r="2533">
          <cell r="A2533">
            <v>91863</v>
          </cell>
          <cell r="B2533" t="str">
            <v>ELETRODUTO RÍGIDO ROSCÁVEL, PVC, DN 25 MM (3/4"), PARA CIRCUITOS TERMINAIS, INSTALADO EM FORRO - FORNECIMENTO E INSTALAÇÃO. AF_12/2015</v>
          </cell>
          <cell r="C2533" t="str">
            <v>M</v>
          </cell>
          <cell r="D2533">
            <v>9.73</v>
          </cell>
        </row>
        <row r="2534">
          <cell r="A2534">
            <v>91864</v>
          </cell>
          <cell r="B2534" t="str">
            <v>ELETRODUTO RÍGIDO ROSCÁVEL, PVC, DN 32 MM (1"), PARA CIRCUITOS TERMINAIS, INSTALADO EM FORRO - FORNECIMENTO E INSTALAÇÃO. AF_12/2015</v>
          </cell>
          <cell r="C2534" t="str">
            <v>M</v>
          </cell>
          <cell r="D2534">
            <v>12.71</v>
          </cell>
        </row>
        <row r="2535">
          <cell r="A2535">
            <v>91865</v>
          </cell>
          <cell r="B2535" t="str">
            <v>ELETRODUTO RÍGIDO ROSCÁVEL, PVC, DN 40 MM (1 1/4"), PARA CIRCUITOS TERMINAIS, INSTALADO EM FORRO - FORNECIMENTO E INSTALAÇÃO. AF_12/2015</v>
          </cell>
          <cell r="C2535" t="str">
            <v>M</v>
          </cell>
          <cell r="D2535">
            <v>15.76</v>
          </cell>
        </row>
        <row r="2536">
          <cell r="A2536">
            <v>91866</v>
          </cell>
          <cell r="B2536" t="str">
            <v>ELETRODUTO RÍGIDO ROSCÁVEL, PVC, DN 20 MM (1/2"), PARA CIRCUITOS TERMINAIS, INSTALADO EM LAJE - FORNECIMENTO E INSTALAÇÃO. AF_12/2015</v>
          </cell>
          <cell r="C2536" t="str">
            <v>M</v>
          </cell>
          <cell r="D2536">
            <v>6.72</v>
          </cell>
        </row>
        <row r="2537">
          <cell r="A2537">
            <v>91867</v>
          </cell>
          <cell r="B2537" t="str">
            <v>ELETRODUTO RÍGIDO ROSCÁVEL, PVC, DN 25 MM (3/4"), PARA CIRCUITOS TERMINAIS, INSTALADO EM LAJE - FORNECIMENTO E INSTALAÇÃO. AF_12/2015</v>
          </cell>
          <cell r="C2537" t="str">
            <v>M</v>
          </cell>
          <cell r="D2537">
            <v>8.18</v>
          </cell>
        </row>
        <row r="2538">
          <cell r="A2538">
            <v>91868</v>
          </cell>
          <cell r="B2538" t="str">
            <v>ELETRODUTO RÍGIDO ROSCÁVEL, PVC, DN 32 MM (1"), PARA CIRCUITOS TERMINAIS, INSTALADO EM LAJE - FORNECIMENTO E INSTALAÇÃO. AF_12/2015</v>
          </cell>
          <cell r="C2538" t="str">
            <v>M</v>
          </cell>
          <cell r="D2538">
            <v>11.17</v>
          </cell>
        </row>
        <row r="2539">
          <cell r="A2539">
            <v>91869</v>
          </cell>
          <cell r="B2539" t="str">
            <v>ELETRODUTO RÍGIDO ROSCÁVEL, PVC, DN 40 MM (1 1/4"), PARA CIRCUITOS TERMINAIS, INSTALADO EM LAJE - FORNECIMENTO E INSTALAÇÃO. AF_12/2015</v>
          </cell>
          <cell r="C2539" t="str">
            <v>M</v>
          </cell>
          <cell r="D2539">
            <v>14.22</v>
          </cell>
        </row>
        <row r="2540">
          <cell r="A2540">
            <v>91870</v>
          </cell>
          <cell r="B2540" t="str">
            <v>ELETRODUTO RÍGIDO ROSCÁVEL, PVC, DN 20 MM (1/2"), PARA CIRCUITOS TERMINAIS, INSTALADO EM PAREDE - FORNECIMENTO E INSTALAÇÃO. AF_12/2015</v>
          </cell>
          <cell r="C2540" t="str">
            <v>M</v>
          </cell>
          <cell r="D2540">
            <v>9.93</v>
          </cell>
        </row>
        <row r="2541">
          <cell r="A2541">
            <v>91871</v>
          </cell>
          <cell r="B2541" t="str">
            <v>ELETRODUTO RÍGIDO ROSCÁVEL, PVC, DN 25 MM (3/4"), PARA CIRCUITOS TERMINAIS, INSTALADO EM PAREDE - FORNECIMENTO E INSTALAÇÃO. AF_12/2015</v>
          </cell>
          <cell r="C2541" t="str">
            <v>M</v>
          </cell>
          <cell r="D2541">
            <v>11.44</v>
          </cell>
        </row>
        <row r="2542">
          <cell r="A2542">
            <v>91872</v>
          </cell>
          <cell r="B2542" t="str">
            <v>ELETRODUTO RÍGIDO ROSCÁVEL, PVC, DN 32 MM (1"), PARA CIRCUITOS TERMINAIS, INSTALADO EM PAREDE - FORNECIMENTO E INSTALAÇÃO. AF_12/2015</v>
          </cell>
          <cell r="C2542" t="str">
            <v>M</v>
          </cell>
          <cell r="D2542">
            <v>14.42</v>
          </cell>
        </row>
        <row r="2543">
          <cell r="A2543">
            <v>91873</v>
          </cell>
          <cell r="B2543" t="str">
            <v>ELETRODUTO RÍGIDO ROSCÁVEL, PVC, DN 40 MM (1 1/4"), PARA CIRCUITOS TERMINAIS, INSTALADO EM PAREDE - FORNECIMENTO E INSTALAÇÃO. AF_12/2015</v>
          </cell>
          <cell r="C2543" t="str">
            <v>M</v>
          </cell>
          <cell r="D2543">
            <v>17.41</v>
          </cell>
        </row>
        <row r="2544">
          <cell r="A2544">
            <v>93008</v>
          </cell>
          <cell r="B2544" t="str">
            <v>ELETRODUTO RÍGIDO ROSCÁVEL, PVC, DN 50 MM (1 1/2") - FORNECIMENTO E INSTALAÇÃO. AF_12/2015</v>
          </cell>
          <cell r="C2544" t="str">
            <v>M</v>
          </cell>
          <cell r="D2544">
            <v>13.44</v>
          </cell>
        </row>
        <row r="2545">
          <cell r="A2545">
            <v>93009</v>
          </cell>
          <cell r="B2545" t="str">
            <v>ELETRODUTO RÍGIDO ROSCÁVEL, PVC, DN 60 MM (2") - FORNECIMENTO E INSTALAÇÃO. AF_12/2015</v>
          </cell>
          <cell r="C2545" t="str">
            <v>M</v>
          </cell>
          <cell r="D2545">
            <v>19.36</v>
          </cell>
        </row>
        <row r="2546">
          <cell r="A2546">
            <v>93010</v>
          </cell>
          <cell r="B2546" t="str">
            <v>ELETRODUTO RÍGIDO ROSCÁVEL, PVC, DN 75 MM (2 1/2") - FORNECIMENTO E INSTALAÇÃO. AF_12/2015</v>
          </cell>
          <cell r="C2546" t="str">
            <v>M</v>
          </cell>
          <cell r="D2546">
            <v>26.6</v>
          </cell>
        </row>
        <row r="2547">
          <cell r="A2547">
            <v>93011</v>
          </cell>
          <cell r="B2547" t="str">
            <v>ELETRODUTO RÍGIDO ROSCÁVEL, PVC, DN 85 MM (3") - FORNECIMENTO E INSTALAÇÃO. AF_12/2015</v>
          </cell>
          <cell r="C2547" t="str">
            <v>M</v>
          </cell>
          <cell r="D2547">
            <v>32.299999999999997</v>
          </cell>
        </row>
        <row r="2548">
          <cell r="A2548">
            <v>93012</v>
          </cell>
          <cell r="B2548" t="str">
            <v>ELETRODUTO RÍGIDO ROSCÁVEL, PVC, DN 110 MM (4") - FORNECIMENTO E INSTALAÇÃO. AF_12/2015</v>
          </cell>
          <cell r="C2548" t="str">
            <v>M</v>
          </cell>
          <cell r="D2548">
            <v>48.17</v>
          </cell>
        </row>
        <row r="2549">
          <cell r="A2549">
            <v>95726</v>
          </cell>
          <cell r="B2549" t="str">
            <v>ELETRODUTO RÍGIDO SOLDÁVEL, PVC, DN 20 MM (½), APARENTE, INSTALADO EM TETO - FORNECIMENTO E INSTALAÇÃO. AF_11/2016_P</v>
          </cell>
          <cell r="C2549" t="str">
            <v>M</v>
          </cell>
          <cell r="D2549">
            <v>5.57</v>
          </cell>
        </row>
        <row r="2550">
          <cell r="A2550">
            <v>95727</v>
          </cell>
          <cell r="B2550" t="str">
            <v>ELETRODUTO RÍGIDO SOLDÁVEL, PVC, DN 25 MM (3/4), APARENTE, INSTALADO EM TETO - FORNECIMENTO E INSTALAÇÃO. AF_11/2016_P</v>
          </cell>
          <cell r="C2550" t="str">
            <v>M</v>
          </cell>
          <cell r="D2550">
            <v>6.35</v>
          </cell>
        </row>
        <row r="2551">
          <cell r="A2551">
            <v>95728</v>
          </cell>
          <cell r="B2551" t="str">
            <v>ELETRODUTO RÍGIDO SOLDÁVEL, PVC, DN 32 MM (1), APARENTE, INSTALADO EM TETO - FORNECIMENTO E INSTALAÇÃO. AF_11/2016_P</v>
          </cell>
          <cell r="C2551" t="str">
            <v>M</v>
          </cell>
          <cell r="D2551">
            <v>7.97</v>
          </cell>
        </row>
        <row r="2552">
          <cell r="A2552">
            <v>95729</v>
          </cell>
          <cell r="B2552" t="str">
            <v>ELETRODUTO RÍGIDO SOLDÁVEL, PVC, DN 20 MM (½), APARENTE, INSTALADO EM PAREDE - FORNECIMENTO E INSTALAÇÃO. AF_11/2016_P</v>
          </cell>
          <cell r="C2552" t="str">
            <v>M</v>
          </cell>
          <cell r="D2552">
            <v>7.62</v>
          </cell>
        </row>
        <row r="2553">
          <cell r="A2553">
            <v>95730</v>
          </cell>
          <cell r="B2553" t="str">
            <v>ELETRODUTO RÍGIDO SOLDÁVEL, PVC, DN 25 MM (3/4), APARENTE, INSTALADO EM PAREDE - FORNECIMENTO E INSTALAÇÃO. AF_11/2016_P</v>
          </cell>
          <cell r="C2553" t="str">
            <v>M</v>
          </cell>
          <cell r="D2553">
            <v>8.41</v>
          </cell>
        </row>
        <row r="2554">
          <cell r="A2554">
            <v>95731</v>
          </cell>
          <cell r="B2554" t="str">
            <v>ELETRODUTO RÍGIDO SOLDÁVEL, PVC, DN 32 MM (1), APARENTE, INSTALADO EM PAREDE - FORNECIMENTO E INSTALAÇÃO. AF_11/2016_P</v>
          </cell>
          <cell r="C2554" t="str">
            <v>M</v>
          </cell>
          <cell r="D2554">
            <v>10.02</v>
          </cell>
        </row>
        <row r="2555">
          <cell r="A2555">
            <v>95732</v>
          </cell>
          <cell r="B2555" t="str">
            <v>LUVA PARA ELETRODUTO, PVC, SOLDÁVEL, DN 20 MM (1/2), APARENTE, INSTALADA EM TETO - FORNECIMENTO E INSTALAÇÃO. AF_11/2016_P</v>
          </cell>
          <cell r="C2555" t="str">
            <v>UN</v>
          </cell>
          <cell r="D2555">
            <v>4.07</v>
          </cell>
        </row>
        <row r="2556">
          <cell r="A2556">
            <v>95745</v>
          </cell>
          <cell r="B2556" t="str">
            <v>ELETRODUTO DE AÇO GALVANIZADO, CLASSE LEVE, DN 20 MM (3/4), APARENTE, INSTALADO EM TETO - FORNECIMENTO E INSTALAÇÃO. AF_11/2016_P</v>
          </cell>
          <cell r="C2556" t="str">
            <v>M</v>
          </cell>
          <cell r="D2556">
            <v>18.36</v>
          </cell>
        </row>
        <row r="2557">
          <cell r="A2557">
            <v>95746</v>
          </cell>
          <cell r="B2557" t="str">
            <v>ELETRODUTO DE AÇO GALVANIZADO, CLASSE LEVE, DN 25 MM (1), APARENTE, INSTALADO EM TETO - FORNECIMENTO E INSTALAÇÃO. AF_11/2016_P</v>
          </cell>
          <cell r="C2557" t="str">
            <v>M</v>
          </cell>
          <cell r="D2557">
            <v>22.8</v>
          </cell>
        </row>
        <row r="2558">
          <cell r="A2558">
            <v>95747</v>
          </cell>
          <cell r="B2558" t="str">
            <v>ELETRODUTO DE AÇO GALVANIZADO, CLASSE SEMI PESADO, DN 32 MM (1 1/4), APARENTE, INSTALADO EM TETO - FORNECIMENTO E INSTALAÇÃO. AF_11/2016_P</v>
          </cell>
          <cell r="C2558" t="str">
            <v>M</v>
          </cell>
          <cell r="D2558">
            <v>36.92</v>
          </cell>
        </row>
        <row r="2559">
          <cell r="A2559">
            <v>95748</v>
          </cell>
          <cell r="B2559" t="str">
            <v>ELETRODUTO DE AÇO GALVANIZADO, CLASSE SEMI PESADO, DN 40 MM (1 1/2 ), APARENTE, INSTALADO EM TETO - FORNECIMENTO E INSTALAÇÃO. AF_11/2016_P</v>
          </cell>
          <cell r="C2559" t="str">
            <v>M</v>
          </cell>
          <cell r="D2559">
            <v>40.28</v>
          </cell>
        </row>
        <row r="2560">
          <cell r="A2560">
            <v>95749</v>
          </cell>
          <cell r="B2560" t="str">
            <v>ELETRODUTO DE AÇO GALVANIZADO, CLASSE LEVE, DN 20 MM (3/4), APARENTE, INSTALADO EM PAREDE - FORNECIMENTO E INSTALAÇÃO. AF_11/2016_P</v>
          </cell>
          <cell r="C2560" t="str">
            <v>M</v>
          </cell>
          <cell r="D2560">
            <v>25.02</v>
          </cell>
        </row>
        <row r="2561">
          <cell r="A2561">
            <v>95750</v>
          </cell>
          <cell r="B2561" t="str">
            <v>ELETRODUTO DE AÇO GALVANIZADO, CLASSE LEVE, DN 25 MM (1), APARENTE, INSTALADO EM PAREDE - FORNECIMENTO E INSTALAÇÃO. AF_11/2016_P</v>
          </cell>
          <cell r="C2561" t="str">
            <v>M</v>
          </cell>
          <cell r="D2561">
            <v>29.32</v>
          </cell>
        </row>
        <row r="2562">
          <cell r="A2562">
            <v>95751</v>
          </cell>
          <cell r="B2562" t="str">
            <v>ELETRODUTO DE AÇO GALVANIZADO, CLASSE SEMI PESADO, DN 32 MM (1 1/4), APARENTE, INSTALADO EM PAREDE - FORNECIMENTO E INSTALAÇÃO. AF_11/2016_P</v>
          </cell>
          <cell r="C2562" t="str">
            <v>M</v>
          </cell>
          <cell r="D2562">
            <v>43.24</v>
          </cell>
        </row>
        <row r="2563">
          <cell r="A2563">
            <v>95752</v>
          </cell>
          <cell r="B2563" t="str">
            <v>ELETRODUTO DE AÇO GALVANIZADO, CLASSE SEMI PESADO, DN 40 MM (1 1/2  ), APARENTE, INSTALADO EM PAREDE - FORNECIMENTO E INSTALAÇÃO. AF_11/2016_P</v>
          </cell>
          <cell r="C2563" t="str">
            <v>M</v>
          </cell>
          <cell r="D2563">
            <v>46.36</v>
          </cell>
        </row>
        <row r="2564">
          <cell r="A2564">
            <v>97667</v>
          </cell>
          <cell r="B2564" t="str">
            <v>ELETRODUTO FLEXÍVEL CORRUGADO, PEAD, DN 50 (1 ½)  - FORNECIMENTO E INSTALAÇÃO. AF_04/2016</v>
          </cell>
          <cell r="C2564" t="str">
            <v>M</v>
          </cell>
          <cell r="D2564">
            <v>7.09</v>
          </cell>
        </row>
        <row r="2565">
          <cell r="A2565">
            <v>97668</v>
          </cell>
          <cell r="B2565" t="str">
            <v>ELETRODUTO FLEXÍVEL CORRUGADO, PEAD, DN 63 (2")  - FORNECIMENTO E INSTALAÇÃO. AF_04/2016</v>
          </cell>
          <cell r="C2565" t="str">
            <v>M</v>
          </cell>
          <cell r="D2565">
            <v>10.95</v>
          </cell>
        </row>
        <row r="2566">
          <cell r="A2566">
            <v>97669</v>
          </cell>
          <cell r="B2566" t="str">
            <v>ELETRODUTO FLEXÍVEL CORRUGADO, PEAD, DN 90 (3) - FORNECIMENTO E INSTALAÇÃO. AF_04/2016</v>
          </cell>
          <cell r="C2566" t="str">
            <v>M</v>
          </cell>
          <cell r="D2566">
            <v>17.71</v>
          </cell>
        </row>
        <row r="2567">
          <cell r="A2567">
            <v>97670</v>
          </cell>
          <cell r="B2567" t="str">
            <v>ELETRODUTO FLEXÍVEL CORRUGADO, PEAD, DN 100 (4) - FORNECIMENTO E INSTALAÇÃO. AF_04/2016</v>
          </cell>
          <cell r="C2567" t="str">
            <v>M</v>
          </cell>
          <cell r="D2567">
            <v>22.6</v>
          </cell>
        </row>
        <row r="2568">
          <cell r="A2568">
            <v>72263</v>
          </cell>
          <cell r="B2568" t="str">
            <v>TERMINAL OU CONECTOR DE PRESSAO - PARA CABO 50MM2 - FORNECIMENTO E INSTALACAO</v>
          </cell>
          <cell r="C2568" t="str">
            <v>UN</v>
          </cell>
          <cell r="D2568">
            <v>25.02</v>
          </cell>
        </row>
        <row r="2569">
          <cell r="A2569">
            <v>72271</v>
          </cell>
          <cell r="B2569" t="str">
            <v>CONECTOR PARAFUSO FENDIDO SPLIT-BOLT - PARA CABO DE 16MM2 - FORNECIMENTO E INSTALACAO</v>
          </cell>
          <cell r="C2569" t="str">
            <v>UN</v>
          </cell>
          <cell r="D2569">
            <v>14.29</v>
          </cell>
        </row>
        <row r="2570">
          <cell r="A2570">
            <v>72272</v>
          </cell>
          <cell r="B2570" t="str">
            <v>CONECTOR PARAFUSO FENDIDO SPLIT-BOLT - PARA CABO DE 35MM2 - FORNECIMENTO E INSTALACAO</v>
          </cell>
          <cell r="C2570" t="str">
            <v>UN</v>
          </cell>
          <cell r="D2570">
            <v>15.77</v>
          </cell>
        </row>
        <row r="2571">
          <cell r="A2571" t="str">
            <v>73782/2</v>
          </cell>
          <cell r="B2571" t="str">
            <v>TERMINAL METALICO A PRESSAO PARA 1 CABO DE 50 MM2 - FORNECIMENTO E INSTALACAO</v>
          </cell>
          <cell r="C2571" t="str">
            <v>UN</v>
          </cell>
          <cell r="D2571">
            <v>44.42</v>
          </cell>
        </row>
        <row r="2572">
          <cell r="A2572" t="str">
            <v>73782/3</v>
          </cell>
          <cell r="B2572" t="str">
            <v>TERMINAL METALICO A PRESSAO PARA 1 CABO DE 95 MM2 - FORNECIMENTO E INSTALACAO</v>
          </cell>
          <cell r="C2572" t="str">
            <v>UN</v>
          </cell>
          <cell r="D2572">
            <v>68.44</v>
          </cell>
        </row>
        <row r="2573">
          <cell r="A2573" t="str">
            <v>73782/4</v>
          </cell>
          <cell r="B2573" t="str">
            <v>TERMINAL A PRESSAO REFORCADO PARA CONEXAO DE CABO DE COBRE A BARRA, CABO 150 E 185MM2 - FORNECIMENTO E INSTALACAO</v>
          </cell>
          <cell r="C2573" t="str">
            <v>UN</v>
          </cell>
          <cell r="D2573">
            <v>148.69999999999999</v>
          </cell>
        </row>
        <row r="2574">
          <cell r="A2574" t="str">
            <v>73782/5</v>
          </cell>
          <cell r="B2574" t="str">
            <v>TERMINAL METALICO A PRESSAO P/ 1 CABO DE COBRE DE 25 MM2 COM 1 FURO DE FIXAÇÃO - FORNECIMENTO E INSTALACAO</v>
          </cell>
          <cell r="C2574" t="str">
            <v>UN</v>
          </cell>
          <cell r="D2574">
            <v>28.28</v>
          </cell>
        </row>
        <row r="2575">
          <cell r="A2575">
            <v>83377</v>
          </cell>
          <cell r="B2575" t="str">
            <v>CONECTOR DE PARAFUSO FENDIDO EM LIGA DE COBRE COM SEPARADOR DE CABOS PARA CABO 50 MM2 - FORNECIMENTO E INSTALACAO</v>
          </cell>
          <cell r="C2575" t="str">
            <v>UN</v>
          </cell>
          <cell r="D2575">
            <v>11.79</v>
          </cell>
        </row>
        <row r="2576">
          <cell r="A2576">
            <v>91874</v>
          </cell>
          <cell r="B2576" t="str">
            <v>LUVA PARA ELETRODUTO, PVC, ROSCÁVEL, DN 20 MM (1/2"), PARA CIRCUITOS TERMINAIS, INSTALADA EM FORRO - FORNECIMENTO E INSTALAÇÃO. AF_12/2015</v>
          </cell>
          <cell r="C2576" t="str">
            <v>UN</v>
          </cell>
          <cell r="D2576">
            <v>4.67</v>
          </cell>
        </row>
        <row r="2577">
          <cell r="A2577">
            <v>91875</v>
          </cell>
          <cell r="B2577" t="str">
            <v>LUVA PARA ELETRODUTO, PVC, ROSCÁVEL, DN 25 MM (3/4"), PARA CIRCUITOS TERMINAIS, INSTALADA EM FORRO - FORNECIMENTO E INSTALAÇÃO. AF_12/2015</v>
          </cell>
          <cell r="C2577" t="str">
            <v>UN</v>
          </cell>
          <cell r="D2577">
            <v>6.14</v>
          </cell>
        </row>
        <row r="2578">
          <cell r="A2578">
            <v>91876</v>
          </cell>
          <cell r="B2578" t="str">
            <v>LUVA PARA ELETRODUTO, PVC, ROSCÁVEL, DN 32 MM (1"), PARA CIRCUITOS TERMINAIS, INSTALADA EM FORRO - FORNECIMENTO E INSTALAÇÃO. AF_12/2015</v>
          </cell>
          <cell r="C2578" t="str">
            <v>UN</v>
          </cell>
          <cell r="D2578">
            <v>8.09</v>
          </cell>
        </row>
        <row r="2579">
          <cell r="A2579">
            <v>91877</v>
          </cell>
          <cell r="B2579" t="str">
            <v>LUVA PARA ELETRODUTO, PVC, ROSCÁVEL, DN 40 MM (1 1/4"), PARA CIRCUITOS TERMINAIS, INSTALADA EM FORRO - FORNECIMENTO E INSTALAÇÃO. AF_12/2015</v>
          </cell>
          <cell r="C2579" t="str">
            <v>UN</v>
          </cell>
          <cell r="D2579">
            <v>10.64</v>
          </cell>
        </row>
        <row r="2580">
          <cell r="A2580">
            <v>91878</v>
          </cell>
          <cell r="B2580" t="str">
            <v>LUVA PARA ELETRODUTO, PVC, ROSCÁVEL, DN 20 MM (1/2"), PARA CIRCUITOS TERMINAIS, INSTALADA EM LAJE - FORNECIMENTO E INSTALAÇÃO. AF_12/2015</v>
          </cell>
          <cell r="C2580" t="str">
            <v>UN</v>
          </cell>
          <cell r="D2580">
            <v>6.07</v>
          </cell>
        </row>
        <row r="2581">
          <cell r="A2581">
            <v>91879</v>
          </cell>
          <cell r="B2581" t="str">
            <v>LUVA PARA ELETRODUTO, PVC, ROSCÁVEL, DN 25 MM (3/4"), PARA CIRCUITOS TERMINAIS, INSTALADA EM LAJE - FORNECIMENTO E INSTALAÇÃO. AF_12/2015</v>
          </cell>
          <cell r="C2581" t="str">
            <v>UN</v>
          </cell>
          <cell r="D2581">
            <v>7.5</v>
          </cell>
        </row>
        <row r="2582">
          <cell r="A2582">
            <v>91880</v>
          </cell>
          <cell r="B2582" t="str">
            <v>LUVA PARA ELETRODUTO, PVC, ROSCÁVEL, DN 32 MM (1"), PARA CIRCUITOS TERMINAIS, INSTALADA EM LAJE - FORNECIMENTO E INSTALAÇÃO. AF_12/2015</v>
          </cell>
          <cell r="C2582" t="str">
            <v>UN</v>
          </cell>
          <cell r="D2582">
            <v>9.49</v>
          </cell>
        </row>
        <row r="2583">
          <cell r="A2583">
            <v>91881</v>
          </cell>
          <cell r="B2583" t="str">
            <v>LUVA PARA ELETRODUTO, PVC, ROSCÁVEL, DN 40 MM (1 1/4"), PARA CIRCUITOS TERMINAIS, INSTALADA EM LAJE - FORNECIMENTO E INSTALAÇÃO. AF_12/2015</v>
          </cell>
          <cell r="C2583" t="str">
            <v>UN</v>
          </cell>
          <cell r="D2583">
            <v>12.04</v>
          </cell>
        </row>
        <row r="2584">
          <cell r="A2584">
            <v>91882</v>
          </cell>
          <cell r="B2584" t="str">
            <v>LUVA PARA ELETRODUTO, PVC, ROSCÁVEL, DN 20 MM (1/2"), PARA CIRCUITOS TERMINAIS, INSTALADA EM PAREDE - FORNECIMENTO E INSTALAÇÃO. AF_12/2015</v>
          </cell>
          <cell r="C2584" t="str">
            <v>UN</v>
          </cell>
          <cell r="D2584">
            <v>7.57</v>
          </cell>
        </row>
        <row r="2585">
          <cell r="A2585">
            <v>91884</v>
          </cell>
          <cell r="B2585" t="str">
            <v>LUVA PARA ELETRODUTO, PVC, ROSCÁVEL, DN 25 MM (3/4"), PARA CIRCUITOS TERMINAIS, INSTALADA EM PAREDE - FORNECIMENTO E INSTALAÇÃO. AF_12/2015</v>
          </cell>
          <cell r="C2585" t="str">
            <v>UN</v>
          </cell>
          <cell r="D2585">
            <v>8.65</v>
          </cell>
        </row>
        <row r="2586">
          <cell r="A2586">
            <v>91885</v>
          </cell>
          <cell r="B2586" t="str">
            <v>LUVA PARA ELETRODUTO, PVC, ROSCÁVEL, DN 32 MM (1"), PARA CIRCUITOS TERMINAIS, INSTALADA EM PAREDE - FORNECIMENTO E INSTALAÇÃO. AF_12/2015</v>
          </cell>
          <cell r="C2586" t="str">
            <v>UN</v>
          </cell>
          <cell r="D2586">
            <v>10.17</v>
          </cell>
        </row>
        <row r="2587">
          <cell r="A2587">
            <v>91886</v>
          </cell>
          <cell r="B2587" t="str">
            <v>LUVA PARA ELETRODUTO, PVC, ROSCÁVEL, DN 40 MM (1 1/4"), PARA CIRCUITOS TERMINAIS, INSTALADA EM PAREDE - FORNECIMENTO E INSTALAÇÃO. AF_12/2015</v>
          </cell>
          <cell r="C2587" t="str">
            <v>UN</v>
          </cell>
          <cell r="D2587">
            <v>12.19</v>
          </cell>
        </row>
        <row r="2588">
          <cell r="A2588">
            <v>91887</v>
          </cell>
          <cell r="B2588" t="str">
            <v>CURVA 90 GRAUS PARA ELETRODUTO, PVC, ROSCÁVEL, DN 20 MM (1/2"), PARA CIRCUITOS TERMINAIS, INSTALADA EM FORRO - FORNECIMENTO E INSTALAÇÃO. AF_12/2015</v>
          </cell>
          <cell r="C2588" t="str">
            <v>UN</v>
          </cell>
          <cell r="D2588">
            <v>8.3000000000000007</v>
          </cell>
        </row>
        <row r="2589">
          <cell r="A2589">
            <v>91889</v>
          </cell>
          <cell r="B2589" t="str">
            <v>CURVA 180 GRAUS PARA ELETRODUTO, PVC, ROSCÁVEL, DN 20 MM (1/2"), PARA CIRCUITOS TERMINAIS, INSTALADA EM FORRO - FORNECIMENTO E INSTALAÇÃO. AF_12/2015</v>
          </cell>
          <cell r="C2589" t="str">
            <v>UN</v>
          </cell>
          <cell r="D2589">
            <v>8.0500000000000007</v>
          </cell>
        </row>
        <row r="2590">
          <cell r="A2590">
            <v>91890</v>
          </cell>
          <cell r="B2590" t="str">
            <v>CURVA 90 GRAUS PARA ELETRODUTO, PVC, ROSCÁVEL, DN 25 MM (3/4"), PARA CIRCUITOS TERMINAIS, INSTALADA EM FORRO - FORNECIMENTO E INSTALAÇÃO. AF_12/2015</v>
          </cell>
          <cell r="C2590" t="str">
            <v>UN</v>
          </cell>
          <cell r="D2590">
            <v>10.01</v>
          </cell>
        </row>
        <row r="2591">
          <cell r="A2591">
            <v>91892</v>
          </cell>
          <cell r="B2591" t="str">
            <v>CURVA 180 GRAUS PARA ELETRODUTO, PVC, ROSCÁVEL, DN 25 MM (3/4"), PARA CIRCUITOS TERMINAIS, INSTALADA EM FORRO - FORNECIMENTO E INSTALAÇÃO. AF_12/2015</v>
          </cell>
          <cell r="C2591" t="str">
            <v>UN</v>
          </cell>
          <cell r="D2591">
            <v>11.66</v>
          </cell>
        </row>
        <row r="2592">
          <cell r="A2592">
            <v>91893</v>
          </cell>
          <cell r="B2592" t="str">
            <v>CURVA 90 GRAUS PARA ELETRODUTO, PVC, ROSCÁVEL, DN 32 MM (1"), PARA CIRCUITOS TERMINAIS, INSTALADA EM FORRO - FORNECIMENTO E INSTALAÇÃO. AF_12/2015</v>
          </cell>
          <cell r="C2592" t="str">
            <v>UN</v>
          </cell>
          <cell r="D2592">
            <v>13.57</v>
          </cell>
        </row>
        <row r="2593">
          <cell r="A2593">
            <v>91895</v>
          </cell>
          <cell r="B2593" t="str">
            <v>CURVA 180 GRAUS PARA ELETRODUTO, PVC, ROSCÁVEL, DN 32 MM (1"), PARA CIRCUITOS TERMINAIS, INSTALADA EM FORRO - FORNECIMENTO E INSTALAÇÃO. AF_12/2015</v>
          </cell>
          <cell r="C2593" t="str">
            <v>UN</v>
          </cell>
          <cell r="D2593">
            <v>15.25</v>
          </cell>
        </row>
        <row r="2594">
          <cell r="A2594">
            <v>91896</v>
          </cell>
          <cell r="B2594" t="str">
            <v>CURVA 90 GRAUS PARA ELETRODUTO, PVC, ROSCÁVEL, DN 40 MM (1 1/4"), PARA CIRCUITOS TERMINAIS, INSTALADA EM FORRO - FORNECIMENTO E INSTALAÇÃO. AF_12/2015</v>
          </cell>
          <cell r="C2594" t="str">
            <v>UN</v>
          </cell>
          <cell r="D2594">
            <v>16.670000000000002</v>
          </cell>
        </row>
        <row r="2595">
          <cell r="A2595">
            <v>91898</v>
          </cell>
          <cell r="B2595" t="str">
            <v>CURVA 180 GRAUS PARA ELETRODUTO, PVC, ROSCÁVEL, DN 40 MM (1 1/4"), PARA CIRCUITOS TERMINAIS, INSTALADA EM FORRO - FORNECIMENTO E INSTALAÇÃO. AF_12/2015</v>
          </cell>
          <cell r="C2595" t="str">
            <v>UN</v>
          </cell>
          <cell r="D2595">
            <v>18.46</v>
          </cell>
        </row>
        <row r="2596">
          <cell r="A2596">
            <v>91899</v>
          </cell>
          <cell r="B2596" t="str">
            <v>CURVA 90 GRAUS PARA ELETRODUTO, PVC, ROSCÁVEL, DN 20 MM (1/2"), PARA CIRCUITOS TERMINAIS, INSTALADA EM LAJE - FORNECIMENTO E INSTALAÇÃO. AF_12/2015</v>
          </cell>
          <cell r="C2596" t="str">
            <v>UN</v>
          </cell>
          <cell r="D2596">
            <v>10.32</v>
          </cell>
        </row>
        <row r="2597">
          <cell r="A2597">
            <v>91901</v>
          </cell>
          <cell r="B2597" t="str">
            <v>CURVA 180 GRAUS PARA ELETRODUTO, PVC, ROSCÁVEL, DN 20 MM (1/2"), PARA CIRCUITOS TERMINAIS, INSTALADA EM LAJE - FORNECIMENTO E INSTALAÇÃO. AF_12/2015</v>
          </cell>
          <cell r="C2597" t="str">
            <v>UN</v>
          </cell>
          <cell r="D2597">
            <v>10.07</v>
          </cell>
        </row>
        <row r="2598">
          <cell r="A2598">
            <v>91902</v>
          </cell>
          <cell r="B2598" t="str">
            <v>CURVA 90 GRAUS PARA ELETRODUTO, PVC, ROSCÁVEL, DN 25 MM (3/4"), PARA CIRCUITOS TERMINAIS, INSTALADA EM LAJE - FORNECIMENTO E INSTALAÇÃO. AF_12/2015</v>
          </cell>
          <cell r="C2598" t="str">
            <v>UN</v>
          </cell>
          <cell r="D2598">
            <v>12.04</v>
          </cell>
        </row>
        <row r="2599">
          <cell r="A2599">
            <v>91904</v>
          </cell>
          <cell r="B2599" t="str">
            <v>CURVA 180 GRAUS PARA ELETRODUTO, PVC, ROSCÁVEL, DN 25 MM (3/4"), PARA CIRCUITOS TERMINAIS, INSTALADA EM LAJE - FORNECIMENTO E INSTALAÇÃO. AF_12/2015</v>
          </cell>
          <cell r="C2599" t="str">
            <v>UN</v>
          </cell>
          <cell r="D2599">
            <v>13.69</v>
          </cell>
        </row>
        <row r="2600">
          <cell r="A2600">
            <v>91905</v>
          </cell>
          <cell r="B2600" t="str">
            <v>CURVA 90 GRAUS PARA ELETRODUTO, PVC, ROSCÁVEL, DN 32 MM (1"), PARA CIRCUITOS TERMINAIS, INSTALADA EM LAJE - FORNECIMENTO E INSTALAÇÃO. AF_12/2015</v>
          </cell>
          <cell r="C2600" t="str">
            <v>UN</v>
          </cell>
          <cell r="D2600">
            <v>15.6</v>
          </cell>
        </row>
        <row r="2601">
          <cell r="A2601">
            <v>91907</v>
          </cell>
          <cell r="B2601" t="str">
            <v>CURVA 180 GRAUS PARA ELETRODUTO, PVC, ROSCÁVEL, DN 32 MM (1), PARA CIRCUITOS TERMINAIS, INSTALADA EM LAJE - FORNECIMENTO E INSTALAÇÃO. AF_12/2015</v>
          </cell>
          <cell r="C2601" t="str">
            <v>UN</v>
          </cell>
          <cell r="D2601">
            <v>17.28</v>
          </cell>
        </row>
        <row r="2602">
          <cell r="A2602">
            <v>91908</v>
          </cell>
          <cell r="B2602" t="str">
            <v>CURVA 90 GRAUS PARA ELETRODUTO, PVC, ROSCÁVEL, DN 40 MM (1 1/4"), PARA CIRCUITOS TERMINAIS, INSTALADA EM LAJE - FORNECIMENTO E INSTALAÇÃO. AF_12/2015</v>
          </cell>
          <cell r="C2602" t="str">
            <v>UN</v>
          </cell>
          <cell r="D2602">
            <v>18.739999999999998</v>
          </cell>
        </row>
        <row r="2603">
          <cell r="A2603">
            <v>91910</v>
          </cell>
          <cell r="B2603" t="str">
            <v>CURVA 180 GRAUS PARA ELETRODUTO, PVC, ROSCÁVEL, DN 40 MM (1 1/4"), PARA CIRCUITOS TERMINAIS, INSTALADA EM LAJE - FORNECIMENTO E INSTALAÇÃO. AF_12/2015</v>
          </cell>
          <cell r="C2603" t="str">
            <v>UN</v>
          </cell>
          <cell r="D2603">
            <v>20.53</v>
          </cell>
        </row>
        <row r="2604">
          <cell r="A2604">
            <v>91911</v>
          </cell>
          <cell r="B2604" t="str">
            <v>CURVA 90 GRAUS PARA ELETRODUTO, PVC, ROSCÁVEL, DN 20 MM (1/2"), PARA CIRCUITOS TERMINAIS, INSTALADA EM PAREDE - FORNECIMENTO E INSTALAÇÃO. AF_12/2015</v>
          </cell>
          <cell r="C2604" t="str">
            <v>UN</v>
          </cell>
          <cell r="D2604">
            <v>12.64</v>
          </cell>
        </row>
        <row r="2605">
          <cell r="A2605">
            <v>91913</v>
          </cell>
          <cell r="B2605" t="str">
            <v>CURVA 180 GRAUS PARA ELETRODUTO, PVC, ROSCÁVEL, DN 20 MM (1/2"), PARA CIRCUITOS TERMINAIS, INSTALADA EM PAREDE - FORNECIMENTO E INSTALAÇÃO. AF_12/2015</v>
          </cell>
          <cell r="C2605" t="str">
            <v>UN</v>
          </cell>
          <cell r="D2605">
            <v>12.39</v>
          </cell>
        </row>
        <row r="2606">
          <cell r="A2606">
            <v>91914</v>
          </cell>
          <cell r="B2606" t="str">
            <v>CURVA 90 GRAUS PARA ELETRODUTO, PVC, ROSCÁVEL, DN 25 MM (3/4"), PARA CIRCUITOS TERMINAIS, INSTALADA EM PAREDE - FORNECIMENTO E INSTALAÇÃO. AF_12/2015</v>
          </cell>
          <cell r="C2606" t="str">
            <v>UN</v>
          </cell>
          <cell r="D2606">
            <v>13.82</v>
          </cell>
        </row>
        <row r="2607">
          <cell r="A2607">
            <v>91916</v>
          </cell>
          <cell r="B2607" t="str">
            <v>CURVA 180 GRAUS PARA ELETRODUTO, PVC, ROSCÁVEL, DN 25 MM (3/4"), PARA CIRCUITOS TERMINAIS, INSTALADA EM PAREDE - FORNECIMENTO E INSTALAÇÃO. AF_12/2015</v>
          </cell>
          <cell r="C2607" t="str">
            <v>UN</v>
          </cell>
          <cell r="D2607">
            <v>15.47</v>
          </cell>
        </row>
        <row r="2608">
          <cell r="A2608">
            <v>91917</v>
          </cell>
          <cell r="B2608" t="str">
            <v>CURVA 90 GRAUS PARA ELETRODUTO, PVC, ROSCÁVEL, DN 32 MM (1"), PARA CIRCUITOS TERMINAIS, INSTALADA EM PAREDE - FORNECIMENTO E INSTALAÇÃO. AF_12/2015</v>
          </cell>
          <cell r="C2608" t="str">
            <v>UN</v>
          </cell>
          <cell r="D2608">
            <v>16.649999999999999</v>
          </cell>
        </row>
        <row r="2609">
          <cell r="A2609">
            <v>91919</v>
          </cell>
          <cell r="B2609" t="str">
            <v>CURVA 180 GRAUS PARA ELETRODUTO, PVC, ROSCÁVEL, DN 32 MM (1), PARA CIRCUITOS TERMINAIS, INSTALADA EM PAREDE - FORNECIMENTO E INSTALAÇÃO. AF_12/2015</v>
          </cell>
          <cell r="C2609" t="str">
            <v>UN</v>
          </cell>
          <cell r="D2609">
            <v>18.329999999999998</v>
          </cell>
        </row>
        <row r="2610">
          <cell r="A2610">
            <v>91920</v>
          </cell>
          <cell r="B2610" t="str">
            <v>CURVA 90 GRAUS PARA ELETRODUTO, PVC, ROSCÁVEL, DN 40 MM (1 1/4"), PARA CIRCUITOS TERMINAIS, INSTALADA EM PAREDE - FORNECIMENTO E INSTALAÇÃO. AF_12/2015</v>
          </cell>
          <cell r="C2610" t="str">
            <v>UN</v>
          </cell>
          <cell r="D2610">
            <v>18.98</v>
          </cell>
        </row>
        <row r="2611">
          <cell r="A2611">
            <v>91922</v>
          </cell>
          <cell r="B2611" t="str">
            <v>CURVA 180 GRAUS PARA ELETRODUTO, PVC, ROSCÁVEL, DN 40 MM (1 1/4"), PARA CIRCUITOS TERMINAIS, INSTALADA EM PAREDE - FORNECIMENTO E INSTALAÇÃO. AF_12/2015</v>
          </cell>
          <cell r="C2611" t="str">
            <v>UN</v>
          </cell>
          <cell r="D2611">
            <v>20.77</v>
          </cell>
        </row>
        <row r="2612">
          <cell r="A2612">
            <v>93013</v>
          </cell>
          <cell r="B2612" t="str">
            <v>LUVA PARA ELETRODUTO, PVC, ROSCÁVEL, DN 50 MM (1 1/2") - FORNECIMENTO E INSTALAÇÃO. AF_12/2015</v>
          </cell>
          <cell r="C2612" t="str">
            <v>UN</v>
          </cell>
          <cell r="D2612">
            <v>13.78</v>
          </cell>
        </row>
        <row r="2613">
          <cell r="A2613">
            <v>93014</v>
          </cell>
          <cell r="B2613" t="str">
            <v>LUVA PARA ELETRODUTO, PVC, ROSCÁVEL, DN 60 MM (2") - FORNECIMENTO E INSTALAÇÃO. AF_12/2015</v>
          </cell>
          <cell r="C2613" t="str">
            <v>UN</v>
          </cell>
          <cell r="D2613">
            <v>16.75</v>
          </cell>
        </row>
        <row r="2614">
          <cell r="A2614">
            <v>93015</v>
          </cell>
          <cell r="B2614" t="str">
            <v>LUVA PARA ELETRODUTO, PVC, ROSCÁVEL, DN 75 MM (2 1/2") - FORNECIMENTO E INSTALAÇÃO. AF_12/2015</v>
          </cell>
          <cell r="C2614" t="str">
            <v>UN</v>
          </cell>
          <cell r="D2614">
            <v>24.44</v>
          </cell>
        </row>
        <row r="2615">
          <cell r="A2615">
            <v>93016</v>
          </cell>
          <cell r="B2615" t="str">
            <v>LUVA PARA ELETRODUTO, PVC, ROSCÁVEL, DN 85 MM (3") - FORNECIMENTO E INSTALAÇÃO. AF_12/2015</v>
          </cell>
          <cell r="C2615" t="str">
            <v>UN</v>
          </cell>
          <cell r="D2615">
            <v>29.38</v>
          </cell>
        </row>
        <row r="2616">
          <cell r="A2616">
            <v>93017</v>
          </cell>
          <cell r="B2616" t="str">
            <v>LUVA PARA ELETRODUTO, PVC, ROSCÁVEL, DN 110 MM (4") - FORNECIMENTO E INSTALAÇÃO. AF_12/2015</v>
          </cell>
          <cell r="C2616" t="str">
            <v>UN</v>
          </cell>
          <cell r="D2616">
            <v>43.19</v>
          </cell>
        </row>
        <row r="2617">
          <cell r="A2617">
            <v>93018</v>
          </cell>
          <cell r="B2617" t="str">
            <v>CURVA 90 GRAUS PARA ELETRODUTO, PVC, ROSCÁVEL, DN 50 MM (1 1/2") - FORNECIMENTO E INSTALAÇÃO. AF_12/2015</v>
          </cell>
          <cell r="C2617" t="str">
            <v>UN</v>
          </cell>
          <cell r="D2617">
            <v>20.97</v>
          </cell>
        </row>
        <row r="2618">
          <cell r="A2618">
            <v>93020</v>
          </cell>
          <cell r="B2618" t="str">
            <v>CURVA 90 GRAUS PARA ELETRODUTO, PVC, ROSCÁVEL, DN 60 MM (2") - FORNECIMENTO E INSTALAÇÃO. AF_12/2015</v>
          </cell>
          <cell r="C2618" t="str">
            <v>UN</v>
          </cell>
          <cell r="D2618">
            <v>26.42</v>
          </cell>
        </row>
        <row r="2619">
          <cell r="A2619">
            <v>93022</v>
          </cell>
          <cell r="B2619" t="str">
            <v>CURVA 90 GRAUS PARA ELETRODUTO, PVC, ROSCÁVEL, DN 75 MM (2 1/2") - FORNECIMENTO E INSTALAÇÃO. AF_12/2015</v>
          </cell>
          <cell r="C2619" t="str">
            <v>UN</v>
          </cell>
          <cell r="D2619">
            <v>42.13</v>
          </cell>
        </row>
        <row r="2620">
          <cell r="A2620">
            <v>93024</v>
          </cell>
          <cell r="B2620" t="str">
            <v>CURVA 90 GRAUS PARA ELETRODUTO, PVC, ROSCÁVEL, DN 85 MM (3") - FORNECIMENTO E INSTALAÇÃO. AF_12/2015</v>
          </cell>
          <cell r="C2620" t="str">
            <v>UN</v>
          </cell>
          <cell r="D2620">
            <v>44.58</v>
          </cell>
        </row>
        <row r="2621">
          <cell r="A2621">
            <v>93026</v>
          </cell>
          <cell r="B2621" t="str">
            <v>CURVA 90 GRAUS PARA ELETRODUTO, PVC, ROSCÁVEL, DN 110 MM (4") - FORNECIMENTO E INSTALAÇÃO. AF_12/2015</v>
          </cell>
          <cell r="C2621" t="str">
            <v>UN</v>
          </cell>
          <cell r="D2621">
            <v>70.680000000000007</v>
          </cell>
        </row>
        <row r="2622">
          <cell r="A2622">
            <v>95733</v>
          </cell>
          <cell r="B2622" t="str">
            <v>LUVA PARA ELETRODUTO, PVC, SOLDÁVEL, DN 25 MM (3/4), APARENTE, INSTALADA EM TETO - FORNECIMENTO E INSTALAÇÃO. AF_11/2016_P</v>
          </cell>
          <cell r="C2622" t="str">
            <v>UN</v>
          </cell>
          <cell r="D2622">
            <v>5.31</v>
          </cell>
        </row>
        <row r="2623">
          <cell r="A2623">
            <v>95734</v>
          </cell>
          <cell r="B2623" t="str">
            <v>LUVA PARA ELETRODUTO, PVC, SOLDÁVEL, DN 32 MM (1), APARENTE, INSTALADA EM TETO - FORNECIMENTO E INSTALAÇÃO. AF_11/2016_P</v>
          </cell>
          <cell r="C2623" t="str">
            <v>UN</v>
          </cell>
          <cell r="D2623">
            <v>7.05</v>
          </cell>
        </row>
        <row r="2624">
          <cell r="A2624">
            <v>95735</v>
          </cell>
          <cell r="B2624" t="str">
            <v>LUVA PARA ELETRODUTO, PVC, SOLDÁVEL, DN 20 MM (1/2), APARENTE, INSTALADA EM PAREDE - FORNECIMENTO E INSTALAÇÃO. AF_11/2016_P</v>
          </cell>
          <cell r="C2624" t="str">
            <v>UN</v>
          </cell>
          <cell r="D2624">
            <v>6.2</v>
          </cell>
        </row>
        <row r="2625">
          <cell r="A2625">
            <v>95736</v>
          </cell>
          <cell r="B2625" t="str">
            <v>LUVA PARA ELETRODUTO, PVC, SOLDÁVEL, DN 25 MM (3/4), APARENTE, INSTALADA EM PAREDE - FORNECIMENTO E INSTALAÇÃO. AF_11/2016_P</v>
          </cell>
          <cell r="C2625" t="str">
            <v>UN</v>
          </cell>
          <cell r="D2625">
            <v>7.2</v>
          </cell>
        </row>
        <row r="2626">
          <cell r="A2626">
            <v>95738</v>
          </cell>
          <cell r="B2626" t="str">
            <v>LUVA PARA ELETRODUTO, PVC, SOLDÁVEL, DN 32 MM (1), APARENTE, INSTALADA EM PAREDE - FORNECIMENTO E INSTALAÇÃO. AF_11/2016_P</v>
          </cell>
          <cell r="C2626" t="str">
            <v>UN</v>
          </cell>
          <cell r="D2626">
            <v>8.59</v>
          </cell>
        </row>
        <row r="2627">
          <cell r="A2627">
            <v>95753</v>
          </cell>
          <cell r="B2627" t="str">
            <v>LUVA DE EMENDA PARA ELETRODUTO, AÇO GALVANIZADO, DN 20 MM (3/4  ), APARENTE, INSTALADA EM TETO - FORNECIMENTO E INSTALAÇÃO. AF_11/2016_P</v>
          </cell>
          <cell r="C2627" t="str">
            <v>UN</v>
          </cell>
          <cell r="D2627">
            <v>6.77</v>
          </cell>
        </row>
        <row r="2628">
          <cell r="A2628">
            <v>95754</v>
          </cell>
          <cell r="B2628" t="str">
            <v>LUVA DE EMENDA PARA ELETRODUTO, AÇO GALVANIZADO, DN 25 MM (1''), APARENTE, INSTALADA EM TETO - FORNECIMENTO E INSTALAÇÃO. AF_11/2016_P</v>
          </cell>
          <cell r="C2628" t="str">
            <v>UN</v>
          </cell>
          <cell r="D2628">
            <v>8.4700000000000006</v>
          </cell>
        </row>
        <row r="2629">
          <cell r="A2629">
            <v>95755</v>
          </cell>
          <cell r="B2629" t="str">
            <v>LUVA DE EMENDA PARA ELETRODUTO, AÇO GALVANIZADO, DN 32 MM (1 1/4''), APARENTE, INSTALADA EM TETO - FORNECIMENTO E INSTALAÇÃO. AF_11/2016_P</v>
          </cell>
          <cell r="C2629" t="str">
            <v>UN</v>
          </cell>
          <cell r="D2629">
            <v>12</v>
          </cell>
        </row>
        <row r="2630">
          <cell r="A2630">
            <v>95756</v>
          </cell>
          <cell r="B2630" t="str">
            <v>LUVA DE EMENDA PARA ELETRODUTO, AÇO GALVANIZADO, DN 40 MM (1 1/2''), APARENTE, INSTALADA EM TETO - FORNECIMENTO E INSTALAÇÃO. AF_11/2016_P</v>
          </cell>
          <cell r="C2630" t="str">
            <v>UN</v>
          </cell>
          <cell r="D2630">
            <v>15.85</v>
          </cell>
        </row>
        <row r="2631">
          <cell r="A2631">
            <v>95757</v>
          </cell>
          <cell r="B2631" t="str">
            <v>LUVA DE EMENDA PARA ELETRODUTO, AÇO GALVANIZADO, DN 20 MM (3/4''), APARENTE, INSTALADA EM PAREDE - FORNECIMENTO E INSTALAÇÃO. AF_11/2016_P</v>
          </cell>
          <cell r="C2631" t="str">
            <v>UN</v>
          </cell>
          <cell r="D2631">
            <v>10.48</v>
          </cell>
        </row>
        <row r="2632">
          <cell r="A2632">
            <v>95758</v>
          </cell>
          <cell r="B2632" t="str">
            <v>LUVA DE EMENDA PARA ELETRODUTO, AÇO GALVANIZADO, DN 25 MM (1''), APARENTE, INSTALADA EM PAREDE - FORNECIMENTO E INSTALAÇÃO. AF_11/2016_P</v>
          </cell>
          <cell r="C2632" t="str">
            <v>UN</v>
          </cell>
          <cell r="D2632">
            <v>11.75</v>
          </cell>
        </row>
        <row r="2633">
          <cell r="A2633">
            <v>95759</v>
          </cell>
          <cell r="B2633" t="str">
            <v>LUVA DE EMENDA PARA ELETRODUTO, AÇO GALVANIZADO, DN 32 MM (1 1/4''), APARENTE, INSTALADA EM PAREDE - FORNECIMENTO E INSTALAÇÃO. AF_11/2016_P</v>
          </cell>
          <cell r="C2633" t="str">
            <v>UN</v>
          </cell>
          <cell r="D2633">
            <v>14.67</v>
          </cell>
        </row>
        <row r="2634">
          <cell r="A2634">
            <v>95760</v>
          </cell>
          <cell r="B2634" t="str">
            <v>LUVA DE EMENDA PARA ELETRODUTO, AÇO GALVANIZADO, DN 40 MM (1 1/2''), APARENTE, INSTALADA EM PAREDE - FORNECIMENTO E INSTALAÇÃO. AF_11/2016_P</v>
          </cell>
          <cell r="C2634" t="str">
            <v>UN</v>
          </cell>
          <cell r="D2634">
            <v>17.8</v>
          </cell>
        </row>
        <row r="2635">
          <cell r="A2635">
            <v>97559</v>
          </cell>
          <cell r="B2635" t="str">
            <v>CURVA 135 GRAUS PARA ELETRODUTO, PVC, ROSCÁVEL, DN 25 MM (3/4), PARA CIRCUITOS TERMINAIS, INSTALADA EM FORRO - FORNECIMENTO E INSTALAÇÃO. AF_12/2015</v>
          </cell>
          <cell r="C2635" t="str">
            <v>UN</v>
          </cell>
          <cell r="D2635">
            <v>9.82</v>
          </cell>
        </row>
        <row r="2636">
          <cell r="A2636">
            <v>97562</v>
          </cell>
          <cell r="B2636" t="str">
            <v>CURVA 135 GRAUS PARA ELETRODUTO, PVC, ROSCÁVEL, DN 25 MM (3/4), PARA CIRCUITOS TERMINAIS, INSTALADA EM LAJE - FORNECIMENTO E INSTALAÇÃO. AF_12/2015</v>
          </cell>
          <cell r="C2636" t="str">
            <v>UN</v>
          </cell>
          <cell r="D2636">
            <v>11.85</v>
          </cell>
        </row>
        <row r="2637">
          <cell r="A2637">
            <v>97564</v>
          </cell>
          <cell r="B2637" t="str">
            <v>CURVA 135 GRAUS PARA ELETRODUTO, PVC, ROSCÁVEL, DN 25 MM (3/4), PARA CIRCUITOS TERMINAIS, INSTALADA EM PAREDE - FORNECIMENTO E INSTALAÇÃO. AF_12/2015</v>
          </cell>
          <cell r="C2637" t="str">
            <v>UN</v>
          </cell>
          <cell r="D2637">
            <v>13.63</v>
          </cell>
        </row>
        <row r="2638">
          <cell r="A2638">
            <v>91924</v>
          </cell>
          <cell r="B2638" t="str">
            <v>CABO DE COBRE FLEXÍVEL ISOLADO, 1,5 MM², ANTI-CHAMA 450/750 V, PARA CIRCUITOS TERMINAIS - FORNECIMENTO E INSTALAÇÃO. AF_12/2015</v>
          </cell>
          <cell r="C2638" t="str">
            <v>M</v>
          </cell>
          <cell r="D2638">
            <v>2.2000000000000002</v>
          </cell>
        </row>
        <row r="2639">
          <cell r="A2639">
            <v>91925</v>
          </cell>
          <cell r="B2639" t="str">
            <v>CABO DE COBRE FLEXÍVEL ISOLADO, 1,5 MM², ANTI-CHAMA 0,6/1,0 KV, PARA CIRCUITOS TERMINAIS - FORNECIMENTO E INSTALAÇÃO. AF_12/2015</v>
          </cell>
          <cell r="C2639" t="str">
            <v>M</v>
          </cell>
          <cell r="D2639">
            <v>2.92</v>
          </cell>
        </row>
        <row r="2640">
          <cell r="A2640">
            <v>91926</v>
          </cell>
          <cell r="B2640" t="str">
            <v>CABO DE COBRE FLEXÍVEL ISOLADO, 2,5 MM², ANTI-CHAMA 450/750 V, PARA CIRCUITOS TERMINAIS - FORNECIMENTO E INSTALAÇÃO. AF_12/2015</v>
          </cell>
          <cell r="C2640" t="str">
            <v>M</v>
          </cell>
          <cell r="D2640">
            <v>3.1</v>
          </cell>
        </row>
        <row r="2641">
          <cell r="A2641">
            <v>91927</v>
          </cell>
          <cell r="B2641" t="str">
            <v>CABO DE COBRE FLEXÍVEL ISOLADO, 2,5 MM², ANTI-CHAMA 0,6/1,0 KV, PARA CIRCUITOS TERMINAIS - FORNECIMENTO E INSTALAÇÃO. AF_12/2015</v>
          </cell>
          <cell r="C2641" t="str">
            <v>M</v>
          </cell>
          <cell r="D2641">
            <v>3.89</v>
          </cell>
        </row>
        <row r="2642">
          <cell r="A2642">
            <v>91928</v>
          </cell>
          <cell r="B2642" t="str">
            <v>CABO DE COBRE FLEXÍVEL ISOLADO, 4 MM², ANTI-CHAMA 450/750 V, PARA CIRCUITOS TERMINAIS - FORNECIMENTO E INSTALAÇÃO. AF_12/2015</v>
          </cell>
          <cell r="C2642" t="str">
            <v>M</v>
          </cell>
          <cell r="D2642">
            <v>4.8600000000000003</v>
          </cell>
        </row>
        <row r="2643">
          <cell r="A2643">
            <v>91929</v>
          </cell>
          <cell r="B2643" t="str">
            <v>CABO DE COBRE FLEXÍVEL ISOLADO, 4 MM², ANTI-CHAMA 0,6/1,0 KV, PARA CIRCUITOS TERMINAIS - FORNECIMENTO E INSTALAÇÃO. AF_12/2015</v>
          </cell>
          <cell r="C2643" t="str">
            <v>M</v>
          </cell>
          <cell r="D2643">
            <v>5.42</v>
          </cell>
        </row>
        <row r="2644">
          <cell r="A2644">
            <v>91930</v>
          </cell>
          <cell r="B2644" t="str">
            <v>CABO DE COBRE FLEXÍVEL ISOLADO, 6 MM², ANTI-CHAMA 450/750 V, PARA CIRCUITOS TERMINAIS - FORNECIMENTO E INSTALAÇÃO. AF_12/2015</v>
          </cell>
          <cell r="C2644" t="str">
            <v>M</v>
          </cell>
          <cell r="D2644">
            <v>6.6</v>
          </cell>
        </row>
        <row r="2645">
          <cell r="A2645">
            <v>91931</v>
          </cell>
          <cell r="B2645" t="str">
            <v>CABO DE COBRE FLEXÍVEL ISOLADO, 6 MM², ANTI-CHAMA 0,6/1,0 KV, PARA CIRCUITOS TERMINAIS - FORNECIMENTO E INSTALAÇÃO. AF_12/2015</v>
          </cell>
          <cell r="C2645" t="str">
            <v>M</v>
          </cell>
          <cell r="D2645">
            <v>7.26</v>
          </cell>
        </row>
        <row r="2646">
          <cell r="A2646">
            <v>91932</v>
          </cell>
          <cell r="B2646" t="str">
            <v>CABO DE COBRE FLEXÍVEL ISOLADO, 10 MM², ANTI-CHAMA 450/750 V, PARA CIRCUITOS TERMINAIS - FORNECIMENTO E INSTALAÇÃO. AF_12/2015</v>
          </cell>
          <cell r="C2646" t="str">
            <v>M</v>
          </cell>
          <cell r="D2646">
            <v>10.71</v>
          </cell>
        </row>
        <row r="2647">
          <cell r="A2647">
            <v>91933</v>
          </cell>
          <cell r="B2647" t="str">
            <v>CABO DE COBRE FLEXÍVEL ISOLADO, 10 MM², ANTI-CHAMA 0,6/1,0 KV, PARA CIRCUITOS TERMINAIS - FORNECIMENTO E INSTALAÇÃO. AF_12/2015</v>
          </cell>
          <cell r="C2647" t="str">
            <v>M</v>
          </cell>
          <cell r="D2647">
            <v>11.34</v>
          </cell>
        </row>
        <row r="2648">
          <cell r="A2648">
            <v>91934</v>
          </cell>
          <cell r="B2648" t="str">
            <v>CABO DE COBRE FLEXÍVEL ISOLADO, 16 MM², ANTI-CHAMA 450/750 V, PARA CIRCUITOS TERMINAIS - FORNECIMENTO E INSTALAÇÃO. AF_12/2015</v>
          </cell>
          <cell r="C2648" t="str">
            <v>M</v>
          </cell>
          <cell r="D2648">
            <v>16.32</v>
          </cell>
        </row>
        <row r="2649">
          <cell r="A2649">
            <v>91935</v>
          </cell>
          <cell r="B2649" t="str">
            <v>CABO DE COBRE FLEXÍVEL ISOLADO, 16 MM², ANTI-CHAMA 0,6/1,0 KV, PARA CIRCUITOS TERMINAIS - FORNECIMENTO E INSTALAÇÃO. AF_12/2015</v>
          </cell>
          <cell r="C2649" t="str">
            <v>M</v>
          </cell>
          <cell r="D2649">
            <v>17.239999999999998</v>
          </cell>
        </row>
        <row r="2650">
          <cell r="A2650">
            <v>92979</v>
          </cell>
          <cell r="B2650" t="str">
            <v>CABO DE COBRE FLEXÍVEL ISOLADO, 10 MM², ANTI-CHAMA 450/750 V, PARA DISTRIBUIÇÃO - FORNECIMENTO E INSTALAÇÃO. AF_12/2015</v>
          </cell>
          <cell r="C2650" t="str">
            <v>M</v>
          </cell>
          <cell r="D2650">
            <v>6.49</v>
          </cell>
        </row>
        <row r="2651">
          <cell r="A2651">
            <v>92980</v>
          </cell>
          <cell r="B2651" t="str">
            <v>CABO DE COBRE FLEXÍVEL ISOLADO, 10 MM², ANTI-CHAMA 0,6/1,0 KV, PARA DISTRIBUIÇÃO - FORNECIMENTO E INSTALAÇÃO. AF_12/2015</v>
          </cell>
          <cell r="C2651" t="str">
            <v>M</v>
          </cell>
          <cell r="D2651">
            <v>7.04</v>
          </cell>
        </row>
        <row r="2652">
          <cell r="A2652">
            <v>92981</v>
          </cell>
          <cell r="B2652" t="str">
            <v>CABO DE COBRE FLEXÍVEL ISOLADO, 16 MM², ANTI-CHAMA 450/750 V, PARA DISTRIBUIÇÃO - FORNECIMENTO E INSTALAÇÃO. AF_12/2015</v>
          </cell>
          <cell r="C2652" t="str">
            <v>M</v>
          </cell>
          <cell r="D2652">
            <v>9.9499999999999993</v>
          </cell>
        </row>
        <row r="2653">
          <cell r="A2653">
            <v>92982</v>
          </cell>
          <cell r="B2653" t="str">
            <v>CABO DE COBRE FLEXÍVEL ISOLADO, 16 MM², ANTI-CHAMA 0,6/1,0 KV, PARA DISTRIBUIÇÃO - FORNECIMENTO E INSTALAÇÃO. AF_12/2015</v>
          </cell>
          <cell r="C2653" t="str">
            <v>M</v>
          </cell>
          <cell r="D2653">
            <v>10.74</v>
          </cell>
        </row>
        <row r="2654">
          <cell r="A2654">
            <v>92983</v>
          </cell>
          <cell r="B2654" t="str">
            <v>CABO DE COBRE FLEXÍVEL ISOLADO, 25 MM², ANTI-CHAMA 450/750 V, PARA DISTRIBUIÇÃO - FORNECIMENTO E INSTALAÇÃO. AF_12/2015</v>
          </cell>
          <cell r="C2654" t="str">
            <v>M</v>
          </cell>
          <cell r="D2654">
            <v>17.84</v>
          </cell>
        </row>
        <row r="2655">
          <cell r="A2655">
            <v>92984</v>
          </cell>
          <cell r="B2655" t="str">
            <v>CABO DE COBRE FLEXÍVEL ISOLADO, 25 MM², ANTI-CHAMA 0,6/1,0 KV, PARA DISTRIBUIÇÃO - FORNECIMENTO E INSTALAÇÃO. AF_12/2015</v>
          </cell>
          <cell r="C2655" t="str">
            <v>M</v>
          </cell>
          <cell r="D2655">
            <v>18.28</v>
          </cell>
        </row>
        <row r="2656">
          <cell r="A2656">
            <v>92985</v>
          </cell>
          <cell r="B2656" t="str">
            <v>CABO DE COBRE FLEXÍVEL ISOLADO, 35 MM², ANTI-CHAMA 450/750 V, PARA DISTRIBUIÇÃO - FORNECIMENTO E INSTALAÇÃO. AF_12/2015</v>
          </cell>
          <cell r="C2656" t="str">
            <v>M</v>
          </cell>
          <cell r="D2656">
            <v>23.79</v>
          </cell>
        </row>
        <row r="2657">
          <cell r="A2657">
            <v>92986</v>
          </cell>
          <cell r="B2657" t="str">
            <v>CABO DE COBRE FLEXÍVEL ISOLADO, 35 MM², ANTI-CHAMA 0,6/1,0 KV, PARA DISTRIBUIÇÃO - FORNECIMENTO E INSTALAÇÃO. AF_12/2015</v>
          </cell>
          <cell r="C2657" t="str">
            <v>M</v>
          </cell>
          <cell r="D2657">
            <v>24.45</v>
          </cell>
        </row>
        <row r="2658">
          <cell r="A2658">
            <v>92987</v>
          </cell>
          <cell r="B2658" t="str">
            <v>CABO DE COBRE FLEXÍVEL ISOLADO, 50 MM², ANTI-CHAMA 450/750 V, PARA DISTRIBUIÇÃO - FORNECIMENTO E INSTALAÇÃO. AF_12/2015</v>
          </cell>
          <cell r="C2658" t="str">
            <v>M</v>
          </cell>
          <cell r="D2658">
            <v>33.93</v>
          </cell>
        </row>
        <row r="2659">
          <cell r="A2659">
            <v>92988</v>
          </cell>
          <cell r="B2659" t="str">
            <v>CABO DE COBRE FLEXÍVEL ISOLADO, 50 MM², ANTI-CHAMA 0,6/1,0 KV, PARA DISTRIBUIÇÃO - FORNECIMENTO E INSTALAÇÃO. AF_12/2015</v>
          </cell>
          <cell r="C2659" t="str">
            <v>M</v>
          </cell>
          <cell r="D2659">
            <v>34.020000000000003</v>
          </cell>
        </row>
        <row r="2660">
          <cell r="A2660">
            <v>92989</v>
          </cell>
          <cell r="B2660" t="str">
            <v>CABO DE COBRE FLEXÍVEL ISOLADO, 70 MM², ANTI-CHAMA 450/750 V, PARA DISTRIBUIÇÃO - FORNECIMENTO E INSTALAÇÃO. AF_12/2015</v>
          </cell>
          <cell r="C2660" t="str">
            <v>M</v>
          </cell>
          <cell r="D2660">
            <v>46.89</v>
          </cell>
        </row>
        <row r="2661">
          <cell r="A2661">
            <v>92990</v>
          </cell>
          <cell r="B2661" t="str">
            <v>CABO DE COBRE FLEXÍVEL ISOLADO, 70 MM², ANTI-CHAMA 0,6/1,0 KV, PARA DISTRIBUIÇÃO - FORNECIMENTO E INSTALAÇÃO. AF_12/2015</v>
          </cell>
          <cell r="C2661" t="str">
            <v>M</v>
          </cell>
          <cell r="D2661">
            <v>46.38</v>
          </cell>
        </row>
        <row r="2662">
          <cell r="A2662">
            <v>92991</v>
          </cell>
          <cell r="B2662" t="str">
            <v>CABO DE COBRE FLEXÍVEL ISOLADO, 95 MM², ANTI-CHAMA 450/750 V, PARA DISTRIBUIÇÃO - FORNECIMENTO E INSTALAÇÃO. AF_12/2015</v>
          </cell>
          <cell r="C2662" t="str">
            <v>M</v>
          </cell>
          <cell r="D2662">
            <v>61.01</v>
          </cell>
        </row>
        <row r="2663">
          <cell r="A2663">
            <v>92992</v>
          </cell>
          <cell r="B2663" t="str">
            <v>CABO DE COBRE FLEXÍVEL ISOLADO, 95 MM², ANTI-CHAMA 0,6/1,0 KV, PARA DISTRIBUIÇÃO - FORNECIMENTO E INSTALAÇÃO. AF_12/2015</v>
          </cell>
          <cell r="C2663" t="str">
            <v>M</v>
          </cell>
          <cell r="D2663">
            <v>61.05</v>
          </cell>
        </row>
        <row r="2664">
          <cell r="A2664">
            <v>92993</v>
          </cell>
          <cell r="B2664" t="str">
            <v>CABO DE COBRE FLEXÍVEL ISOLADO, 120 MM², ANTI-CHAMA 450/750 V, PARA DISTRIBUIÇÃO - FORNECIMENTO E INSTALAÇÃO. AF_12/2015</v>
          </cell>
          <cell r="C2664" t="str">
            <v>M</v>
          </cell>
          <cell r="D2664">
            <v>78.010000000000005</v>
          </cell>
        </row>
        <row r="2665">
          <cell r="A2665">
            <v>92994</v>
          </cell>
          <cell r="B2665" t="str">
            <v>CABO DE COBRE FLEXÍVEL ISOLADO, 120 MM², ANTI-CHAMA 0,6/1,0 KV, PARA DISTRIBUIÇÃO - FORNECIMENTO E INSTALAÇÃO. AF_12/2015</v>
          </cell>
          <cell r="C2665" t="str">
            <v>M</v>
          </cell>
          <cell r="D2665">
            <v>78.760000000000005</v>
          </cell>
        </row>
        <row r="2666">
          <cell r="A2666">
            <v>92995</v>
          </cell>
          <cell r="B2666" t="str">
            <v>CABO DE COBRE FLEXÍVEL ISOLADO, 150 MM², ANTI-CHAMA 450/750 V, PARA DISTRIBUIÇÃO - FORNECIMENTO E INSTALAÇÃO. AF_12/2015</v>
          </cell>
          <cell r="C2666" t="str">
            <v>M</v>
          </cell>
          <cell r="D2666">
            <v>96.89</v>
          </cell>
        </row>
        <row r="2667">
          <cell r="A2667">
            <v>92996</v>
          </cell>
          <cell r="B2667" t="str">
            <v>CABO DE COBRE FLEXÍVEL ISOLADO, 150 MM², ANTI-CHAMA 0,6/1,0 KV, PARA DISTRIBUIÇÃO - FORNECIMENTO E INSTALAÇÃO. AF_12/2015</v>
          </cell>
          <cell r="C2667" t="str">
            <v>M</v>
          </cell>
          <cell r="D2667">
            <v>97.14</v>
          </cell>
        </row>
        <row r="2668">
          <cell r="A2668">
            <v>92997</v>
          </cell>
          <cell r="B2668" t="str">
            <v>CABO DE COBRE FLEXÍVEL ISOLADO, 185 MM², ANTI-CHAMA 450/750 V, PARA DISTRIBUIÇÃO - FORNECIMENTO E INSTALAÇÃO. AF_12/2015</v>
          </cell>
          <cell r="C2668" t="str">
            <v>M</v>
          </cell>
          <cell r="D2668">
            <v>117.61</v>
          </cell>
        </row>
        <row r="2669">
          <cell r="A2669">
            <v>92998</v>
          </cell>
          <cell r="B2669" t="str">
            <v>CABO DE COBRE FLEXÍVEL ISOLADO, 185 MM², ANTI-CHAMA 0,6/1,0 KV, PARA DISTRIBUIÇÃO - FORNECIMENTO E INSTALAÇÃO. AF_12/2015</v>
          </cell>
          <cell r="C2669" t="str">
            <v>M</v>
          </cell>
          <cell r="D2669">
            <v>118.71</v>
          </cell>
        </row>
        <row r="2670">
          <cell r="A2670">
            <v>92999</v>
          </cell>
          <cell r="B2670" t="str">
            <v>CABO DE COBRE FLEXÍVEL ISOLADO, 240 MM², ANTI-CHAMA 450/750 V, PARA DISTRIBUIÇÃO - FORNECIMENTO E INSTALAÇÃO. AF_12/2015</v>
          </cell>
          <cell r="C2670" t="str">
            <v>M</v>
          </cell>
          <cell r="D2670">
            <v>154.61000000000001</v>
          </cell>
        </row>
        <row r="2671">
          <cell r="A2671">
            <v>93000</v>
          </cell>
          <cell r="B2671" t="str">
            <v>CABO DE COBRE FLEXÍVEL ISOLADO, 240 MM², ANTI-CHAMA 0,6/1,0 KV, PARA DISTRIBUIÇÃO - FORNECIMENTO E INSTALAÇÃO. AF_12/2015</v>
          </cell>
          <cell r="C2671" t="str">
            <v>M</v>
          </cell>
          <cell r="D2671">
            <v>155.54</v>
          </cell>
        </row>
        <row r="2672">
          <cell r="A2672">
            <v>93001</v>
          </cell>
          <cell r="B2672" t="str">
            <v>CABO DE COBRE RÍGIDO ISOLADO, 300 MM², ANTI-CHAMA 450/750 V, PARA DISTRIBUIÇÃO - FORNECIMENTO E INSTALAÇÃO. AF_12/2015</v>
          </cell>
          <cell r="C2672" t="str">
            <v>M</v>
          </cell>
          <cell r="D2672">
            <v>188.65</v>
          </cell>
        </row>
        <row r="2673">
          <cell r="A2673">
            <v>93002</v>
          </cell>
          <cell r="B2673" t="str">
            <v>CABO DE COBRE FLEXÍVEL ISOLADO, 300 MM², ANTI-CHAMA 0,6/1,0 KV, PARA DISTRIBUIÇÃO - FORNECIMENTO E INSTALAÇÃO. AF_12/2015</v>
          </cell>
          <cell r="C2673" t="str">
            <v>M</v>
          </cell>
          <cell r="D2673">
            <v>193.76</v>
          </cell>
        </row>
        <row r="2674">
          <cell r="A2674">
            <v>83446</v>
          </cell>
          <cell r="B2674" t="str">
            <v>CAIXA DE PASSAGEM 30X30X40 COM TAMPA E DRENO BRITA</v>
          </cell>
          <cell r="C2674" t="str">
            <v>UN</v>
          </cell>
          <cell r="D2674">
            <v>184.65</v>
          </cell>
        </row>
        <row r="2675">
          <cell r="A2675">
            <v>91936</v>
          </cell>
          <cell r="B2675" t="str">
            <v>CAIXA OCTOGONAL 4" X 4", PVC, INSTALADA EM LAJE - FORNECIMENTO E INSTALAÇÃO. AF_12/2015</v>
          </cell>
          <cell r="C2675" t="str">
            <v>UN</v>
          </cell>
          <cell r="D2675">
            <v>12.04</v>
          </cell>
        </row>
        <row r="2676">
          <cell r="A2676">
            <v>91937</v>
          </cell>
          <cell r="B2676" t="str">
            <v>CAIXA OCTOGONAL 3" X 3", PVC, INSTALADA EM LAJE - FORNECIMENTO E INSTALAÇÃO. AF_12/2015</v>
          </cell>
          <cell r="C2676" t="str">
            <v>UN</v>
          </cell>
          <cell r="D2676">
            <v>10.45</v>
          </cell>
        </row>
        <row r="2677">
          <cell r="A2677">
            <v>91939</v>
          </cell>
          <cell r="B2677" t="str">
            <v>CAIXA RETANGULAR 4" X 2" ALTA (2,00 M DO PISO), PVC, INSTALADA EM PAREDE - FORNECIMENTO E INSTALAÇÃO. AF_12/2015</v>
          </cell>
          <cell r="C2677" t="str">
            <v>UN</v>
          </cell>
          <cell r="D2677">
            <v>27.39</v>
          </cell>
        </row>
        <row r="2678">
          <cell r="A2678">
            <v>91940</v>
          </cell>
          <cell r="B2678" t="str">
            <v>CAIXA RETANGULAR 4" X 2" MÉDIA (1,30 M DO PISO), PVC, INSTALADA EM PAREDE - FORNECIMENTO E INSTALAÇÃO. AF_12/2015</v>
          </cell>
          <cell r="C2678" t="str">
            <v>UN</v>
          </cell>
          <cell r="D2678">
            <v>14.27</v>
          </cell>
        </row>
        <row r="2679">
          <cell r="A2679">
            <v>91941</v>
          </cell>
          <cell r="B2679" t="str">
            <v>CAIXA RETANGULAR 4" X 2" BAIXA (0,30 M DO PISO), PVC, INSTALADA EM PAREDE - FORNECIMENTO E INSTALAÇÃO. AF_12/2015</v>
          </cell>
          <cell r="C2679" t="str">
            <v>UN</v>
          </cell>
          <cell r="D2679">
            <v>9.35</v>
          </cell>
        </row>
        <row r="2680">
          <cell r="A2680">
            <v>91942</v>
          </cell>
          <cell r="B2680" t="str">
            <v>CAIXA RETANGULAR 4" X 4" ALTA (2,00 M DO PISO), PVC, INSTALADA EM PAREDE - FORNECIMENTO E INSTALAÇÃO. AF_12/2015</v>
          </cell>
          <cell r="C2680" t="str">
            <v>UN</v>
          </cell>
          <cell r="D2680">
            <v>33.200000000000003</v>
          </cell>
        </row>
        <row r="2681">
          <cell r="A2681">
            <v>91943</v>
          </cell>
          <cell r="B2681" t="str">
            <v>CAIXA RETANGULAR 4" X 4" MÉDIA (1,30 M DO PISO), PVC, INSTALADA EM PAREDE - FORNECIMENTO E INSTALAÇÃO. AF_12/2015</v>
          </cell>
          <cell r="C2681" t="str">
            <v>UN</v>
          </cell>
          <cell r="D2681">
            <v>18.100000000000001</v>
          </cell>
        </row>
        <row r="2682">
          <cell r="A2682">
            <v>91944</v>
          </cell>
          <cell r="B2682" t="str">
            <v>CAIXA RETANGULAR 4" X 4" BAIXA (0,30 M DO PISO), PVC, INSTALADA EM PAREDE - FORNECIMENTO E INSTALAÇÃO. AF_12/2015</v>
          </cell>
          <cell r="C2682" t="str">
            <v>UN</v>
          </cell>
          <cell r="D2682">
            <v>12.46</v>
          </cell>
        </row>
        <row r="2683">
          <cell r="A2683">
            <v>92865</v>
          </cell>
          <cell r="B2683" t="str">
            <v>CAIXA OCTOGONAL 4" X 4", METÁLICA, INSTALADA EM LAJE - FORNECIMENTO E INSTALAÇÃO. AF_12/2015</v>
          </cell>
          <cell r="C2683" t="str">
            <v>UN</v>
          </cell>
          <cell r="D2683">
            <v>8.61</v>
          </cell>
        </row>
        <row r="2684">
          <cell r="A2684">
            <v>92866</v>
          </cell>
          <cell r="B2684" t="str">
            <v>CAIXA SEXTAVADA 3" X 3", METÁLICA, INSTALADA EM LAJE - FORNECIMENTO E INSTALAÇÃO. AF_12/2015</v>
          </cell>
          <cell r="C2684" t="str">
            <v>UN</v>
          </cell>
          <cell r="D2684">
            <v>7.78</v>
          </cell>
        </row>
        <row r="2685">
          <cell r="A2685">
            <v>92867</v>
          </cell>
          <cell r="B2685" t="str">
            <v>CAIXA RETANGULAR 4" X 2" ALTA (2,00 M DO PISO), METÁLICA, INSTALADA EM PAREDE - FORNECIMENTO E INSTALAÇÃO. AF_12/2015</v>
          </cell>
          <cell r="C2685" t="str">
            <v>UN</v>
          </cell>
          <cell r="D2685">
            <v>26.22</v>
          </cell>
        </row>
        <row r="2686">
          <cell r="A2686">
            <v>92868</v>
          </cell>
          <cell r="B2686" t="str">
            <v>CAIXA RETANGULAR 4" X 2" MÉDIA (1,30 M DO PISO), METÁLICA, INSTALADA EM PAREDE - FORNECIMENTO E INSTALAÇÃO. AF_12/2015</v>
          </cell>
          <cell r="C2686" t="str">
            <v>UN</v>
          </cell>
          <cell r="D2686">
            <v>13.1</v>
          </cell>
        </row>
        <row r="2687">
          <cell r="A2687">
            <v>92869</v>
          </cell>
          <cell r="B2687" t="str">
            <v>CAIXA RETANGULAR 4" X 2" BAIXA (0,30 M DO PISO), METÁLICA, INSTALADA EM PAREDE - FORNECIMENTO E INSTALAÇÃO. AF_12/2015</v>
          </cell>
          <cell r="C2687" t="str">
            <v>UN</v>
          </cell>
          <cell r="D2687">
            <v>8.18</v>
          </cell>
        </row>
        <row r="2688">
          <cell r="A2688">
            <v>92870</v>
          </cell>
          <cell r="B2688" t="str">
            <v>CAIXA RETANGULAR 4" X 4" ALTA (2,00 M DO PISO), METÁLICA, INSTALADA EM PAREDE - FORNECIMENTO E INSTALAÇÃO. AF_12/2015</v>
          </cell>
          <cell r="C2688" t="str">
            <v>UN</v>
          </cell>
          <cell r="D2688">
            <v>30.97</v>
          </cell>
        </row>
        <row r="2689">
          <cell r="A2689">
            <v>92871</v>
          </cell>
          <cell r="B2689" t="str">
            <v>CAIXA RETANGULAR 4" X 4" MÉDIA (1,30 M DO PISO), METÁLICA, INSTALADA EM PAREDE - FORNECIMENTO E INSTALAÇÃO. AF_12/2015</v>
          </cell>
          <cell r="C2689" t="str">
            <v>UN</v>
          </cell>
          <cell r="D2689">
            <v>15.87</v>
          </cell>
        </row>
        <row r="2690">
          <cell r="A2690">
            <v>92872</v>
          </cell>
          <cell r="B2690" t="str">
            <v>CAIXA RETANGULAR 4" X 4" BAIXA (0,30 M DO PISO), METÁLICA, INSTALADA EM PAREDE - FORNECIMENTO E INSTALAÇÃO. AF_12/2015</v>
          </cell>
          <cell r="C2690" t="str">
            <v>UN</v>
          </cell>
          <cell r="D2690">
            <v>10.23</v>
          </cell>
        </row>
        <row r="2691">
          <cell r="A2691">
            <v>95777</v>
          </cell>
          <cell r="B2691" t="str">
            <v>CONDULETE DE ALUMÍNIO, TIPO B, PARA ELETRODUTO DE AÇO GALVANIZADO DN 20 MM (3/4''), APARENTE - FORNECIMENTO E INSTALAÇÃO. AF_11/2016_P</v>
          </cell>
          <cell r="C2691" t="str">
            <v>UN</v>
          </cell>
          <cell r="D2691">
            <v>25.95</v>
          </cell>
        </row>
        <row r="2692">
          <cell r="A2692">
            <v>95778</v>
          </cell>
          <cell r="B2692" t="str">
            <v>CONDULETE DE ALUMÍNIO, TIPO C, PARA ELETRODUTO DE AÇO GALVANIZADO DN 20 MM (3/4''), APARENTE - FORNECIMENTO E INSTALAÇÃO. AF_11/2016_P</v>
          </cell>
          <cell r="C2692" t="str">
            <v>UN</v>
          </cell>
          <cell r="D2692">
            <v>26.49</v>
          </cell>
        </row>
        <row r="2693">
          <cell r="A2693">
            <v>95779</v>
          </cell>
          <cell r="B2693" t="str">
            <v>CONDULETE DE ALUMÍNIO, TIPO E, PARA ELETRODUTO DE AÇO GALVANIZADO DN 20 MM (3/4''), APARENTE - FORNECIMENTO E INSTALAÇÃO. AF_11/2016_P</v>
          </cell>
          <cell r="C2693" t="str">
            <v>UN</v>
          </cell>
          <cell r="D2693">
            <v>24.68</v>
          </cell>
        </row>
        <row r="2694">
          <cell r="A2694">
            <v>95780</v>
          </cell>
          <cell r="B2694" t="str">
            <v>CONDULETE DE ALUMÍNIO, TIPO B, PARA ELETRODUTO DE AÇO GALVANIZADO DN 25 MM (1''), APARENTE - FORNECIMENTO E INSTALAÇÃO. AF_11/2016_P</v>
          </cell>
          <cell r="C2694" t="str">
            <v>UN</v>
          </cell>
          <cell r="D2694">
            <v>29.12</v>
          </cell>
        </row>
        <row r="2695">
          <cell r="A2695">
            <v>95781</v>
          </cell>
          <cell r="B2695" t="str">
            <v>CONDULETE DE ALUMÍNIO, TIPO C, PARA ELETRODUTO DE AÇO GALVANIZADO DN 25 MM (1''), APARENTE - FORNECIMENTO E INSTALAÇÃO. AF_11/2016_P</v>
          </cell>
          <cell r="C2695" t="str">
            <v>UN</v>
          </cell>
          <cell r="D2695">
            <v>29.53</v>
          </cell>
        </row>
        <row r="2696">
          <cell r="A2696">
            <v>95782</v>
          </cell>
          <cell r="B2696" t="str">
            <v>CONDULETE DE ALUMÍNIO, TIPO E, ELETRODUTO DE AÇO GALVANIZADO DN 25 MM (1''), APARENTE - FORNECIMENTO E INSTALAÇÃO. AF_11/2016_P</v>
          </cell>
          <cell r="C2696" t="str">
            <v>UN</v>
          </cell>
          <cell r="D2696">
            <v>30.58</v>
          </cell>
        </row>
        <row r="2697">
          <cell r="A2697">
            <v>95785</v>
          </cell>
          <cell r="B2697" t="str">
            <v>CONDULETE DE ALUMÍNIO, TIPO E, PARA ELETRODUTO DE AÇO GALVANIZADO DN 32 MM (1 1/4''), APARENTE - FORNECIMENTO E INSTALAÇÃO. AF_11/2016_P</v>
          </cell>
          <cell r="C2697" t="str">
            <v>UN</v>
          </cell>
          <cell r="D2697">
            <v>34.44</v>
          </cell>
        </row>
        <row r="2698">
          <cell r="A2698">
            <v>95787</v>
          </cell>
          <cell r="B2698" t="str">
            <v>CONDULETE DE ALUMÍNIO, TIPO LR, PARA ELETRODUTO DE AÇO GALVANIZADO DN 20 MM (3/4''), APARENTE - FORNECIMENTO E INSTALAÇÃO. AF_11/2016_P</v>
          </cell>
          <cell r="C2698" t="str">
            <v>UN</v>
          </cell>
          <cell r="D2698">
            <v>26.55</v>
          </cell>
        </row>
        <row r="2699">
          <cell r="A2699">
            <v>95789</v>
          </cell>
          <cell r="B2699" t="str">
            <v>CONDULETE DE ALUMÍNIO, TIPO LR, PARA ELETRODUTO DE AÇO GALVANIZADO DN 25 MM (1''), APARENTE - FORNECIMENTO E INSTALAÇÃO. AF_11/2016_P</v>
          </cell>
          <cell r="C2699" t="str">
            <v>UN</v>
          </cell>
          <cell r="D2699">
            <v>32.130000000000003</v>
          </cell>
        </row>
        <row r="2700">
          <cell r="A2700">
            <v>95791</v>
          </cell>
          <cell r="B2700" t="str">
            <v>CONDULETE DE ALUMÍNIO, TIPO LR, PARA ELETRODUTO DE AÇO GALVANIZADO DN 32 MM (1 1/4''), APARENTE - FORNECIMENTO E INSTALAÇÃO. AF_11/2016_P</v>
          </cell>
          <cell r="C2700" t="str">
            <v>UN</v>
          </cell>
          <cell r="D2700">
            <v>40.42</v>
          </cell>
        </row>
        <row r="2701">
          <cell r="A2701">
            <v>95795</v>
          </cell>
          <cell r="B2701" t="str">
            <v>CONDULETE DE ALUMÍNIO, TIPO T, PARA ELETRODUTO DE AÇO GALVANIZADO DN 20 MM (3/4''), APARENTE - FORNECIMENTO E INSTALAÇÃO. AF_11/2016_P</v>
          </cell>
          <cell r="C2701" t="str">
            <v>UN</v>
          </cell>
          <cell r="D2701">
            <v>30.66</v>
          </cell>
        </row>
        <row r="2702">
          <cell r="A2702">
            <v>95796</v>
          </cell>
          <cell r="B2702" t="str">
            <v>CONDULETE DE ALUMÍNIO, TIPO T, PARA ELETRODUTO DE AÇO GALVANIZADO DN 25 MM (1''), APARENTE - FORNECIMENTO E INSTALAÇÃO. AF_11/2016_P</v>
          </cell>
          <cell r="C2702" t="str">
            <v>UN</v>
          </cell>
          <cell r="D2702">
            <v>37.79</v>
          </cell>
        </row>
        <row r="2703">
          <cell r="A2703">
            <v>95797</v>
          </cell>
          <cell r="B2703" t="str">
            <v>CONDULETE DE ALUMÍNIO, TIPO T, PARA ELETRODUTO DE AÇO GALVANIZADO DN 32 MM (1 1/4''), APARENTE - FORNECIMENTO E INSTALAÇÃO. AF_11/2016_P</v>
          </cell>
          <cell r="C2703" t="str">
            <v>UN</v>
          </cell>
          <cell r="D2703">
            <v>47.11</v>
          </cell>
        </row>
        <row r="2704">
          <cell r="A2704">
            <v>95801</v>
          </cell>
          <cell r="B2704" t="str">
            <v>CONDULETE DE ALUMÍNIO, TIPO X, PARA ELETRODUTO DE AÇO GALVANIZADO DN 20 MM (3/4''), APARENTE - FORNECIMENTO E INSTALAÇÃO. AF_11/2016_P</v>
          </cell>
          <cell r="C2704" t="str">
            <v>UN</v>
          </cell>
          <cell r="D2704">
            <v>36.5</v>
          </cell>
        </row>
        <row r="2705">
          <cell r="A2705">
            <v>95802</v>
          </cell>
          <cell r="B2705" t="str">
            <v>CONDULETE DE ALUMÍNIO, TIPO X, PARA ELETRODUTO DE AÇO GALVANIZADO DN 25 MM (1''), APARENTE - FORNECIMENTO E INSTALAÇÃO. AF_11/2016_P</v>
          </cell>
          <cell r="C2705" t="str">
            <v>UN</v>
          </cell>
          <cell r="D2705">
            <v>40.549999999999997</v>
          </cell>
        </row>
        <row r="2706">
          <cell r="A2706">
            <v>95803</v>
          </cell>
          <cell r="B2706" t="str">
            <v>CONDULETE DE ALUMÍNIO, TIPO X, PARA ELETRODUTO DE AÇO GALVANIZADO DN 32 MM (1 1/4''), APARENTE - FORNECIMENTO E INSTALAÇÃO. AF_11/2016_P</v>
          </cell>
          <cell r="C2706" t="str">
            <v>UN</v>
          </cell>
          <cell r="D2706">
            <v>52.49</v>
          </cell>
        </row>
        <row r="2707">
          <cell r="A2707">
            <v>95804</v>
          </cell>
          <cell r="B2707" t="str">
            <v>CONDULETE DE PVC, TIPO B, PARA ELETRODUTO DE PVC SOLDÁVEL DN 20 MM (1/2''), APARENTE - FORNECIMENTO E INSTALAÇÃO. AF_11/2016</v>
          </cell>
          <cell r="C2707" t="str">
            <v>UN</v>
          </cell>
          <cell r="D2707">
            <v>22.47</v>
          </cell>
        </row>
        <row r="2708">
          <cell r="A2708">
            <v>95805</v>
          </cell>
          <cell r="B2708" t="str">
            <v>CONDULETE DE PVC, TIPO B, PARA ELETRODUTO DE PVC SOLDÁVEL DN 25 MM (3/4''), APARENTE - FORNECIMENTO E INSTALAÇÃO. AF_11/2016</v>
          </cell>
          <cell r="C2708" t="str">
            <v>UN</v>
          </cell>
          <cell r="D2708">
            <v>22.69</v>
          </cell>
        </row>
        <row r="2709">
          <cell r="A2709">
            <v>95806</v>
          </cell>
          <cell r="B2709" t="str">
            <v>CONDULETE DE PVC, TIPO B, PARA ELETRODUTO DE PVC SOLDÁVEL DN 32 MM (1''), APARENTE - FORNECIMENTO E INSTALAÇÃO. AF_11/2016</v>
          </cell>
          <cell r="C2709" t="str">
            <v>UN</v>
          </cell>
          <cell r="D2709">
            <v>23.4</v>
          </cell>
        </row>
        <row r="2710">
          <cell r="A2710">
            <v>95807</v>
          </cell>
          <cell r="B2710" t="str">
            <v>CONDULETE DE PVC, TIPO LL, PARA ELETRODUTO DE PVC SOLDÁVEL DN 20 MM (1/2''), APARENTE - FORNECIMENTO E INSTALAÇÃO. AF_11/2016</v>
          </cell>
          <cell r="C2710" t="str">
            <v>UN</v>
          </cell>
          <cell r="D2710">
            <v>25.93</v>
          </cell>
        </row>
        <row r="2711">
          <cell r="A2711">
            <v>95808</v>
          </cell>
          <cell r="B2711" t="str">
            <v>CONDULETE DE PVC, TIPO LL, PARA ELETRODUTO DE PVC SOLDÁVEL DN 25 MM (3/4''), APARENTE - FORNECIMENTO E INSTALAÇÃO. AF_11/2016</v>
          </cell>
          <cell r="C2711" t="str">
            <v>UN</v>
          </cell>
          <cell r="D2711">
            <v>26.61</v>
          </cell>
        </row>
        <row r="2712">
          <cell r="A2712">
            <v>95809</v>
          </cell>
          <cell r="B2712" t="str">
            <v>CONDULETE DE PVC, TIPO LL, PARA ELETRODUTO DE PVC SOLDÁVEL DN 32 MM (1''), APARENTE - FORNECIMENTO E INSTALAÇÃO. AF_11/2016</v>
          </cell>
          <cell r="C2712" t="str">
            <v>UN</v>
          </cell>
          <cell r="D2712">
            <v>29.08</v>
          </cell>
        </row>
        <row r="2713">
          <cell r="A2713">
            <v>95810</v>
          </cell>
          <cell r="B2713" t="str">
            <v>CONDULETE DE PVC, TIPO LB, PARA ELETRODUTO DE PVC SOLDÁVEL DN 20 MM (1/2''), APARENTE - FORNECIMENTO E INSTALAÇÃO. AF_11/2016</v>
          </cell>
          <cell r="C2713" t="str">
            <v>UN</v>
          </cell>
          <cell r="D2713">
            <v>13.13</v>
          </cell>
        </row>
        <row r="2714">
          <cell r="A2714">
            <v>95811</v>
          </cell>
          <cell r="B2714" t="str">
            <v>CONDULETE DE PVC, TIPO LB, PARA ELETRODUTO DE PVC SOLDÁVEL DN 25 MM (3/4''), APARENTE - FORNECIMENTO E INSTALAÇÃO. AF_11/2016</v>
          </cell>
          <cell r="C2714" t="str">
            <v>UN</v>
          </cell>
          <cell r="D2714">
            <v>13.81</v>
          </cell>
        </row>
        <row r="2715">
          <cell r="A2715">
            <v>95812</v>
          </cell>
          <cell r="B2715" t="str">
            <v>CONDULETE DE PVC, TIPO LB, PARA ELETRODUTO DE PVC SOLDÁVEL DN 32 MM (1''), APARENTE - FORNECIMENTO E INSTALAÇÃO. AF_11/2016</v>
          </cell>
          <cell r="C2715" t="str">
            <v>UN</v>
          </cell>
          <cell r="D2715">
            <v>16.27</v>
          </cell>
        </row>
        <row r="2716">
          <cell r="A2716">
            <v>95813</v>
          </cell>
          <cell r="B2716" t="str">
            <v>CONDULETE DE PVC, TIPO TB, PARA ELETRODUTO DE PVC SOLDÁVEL DN 20 MM (1/2''), APARENTE - FORNECIMENTO E INSTALAÇÃO. AF_11/2016</v>
          </cell>
          <cell r="C2716" t="str">
            <v>UN</v>
          </cell>
          <cell r="D2716">
            <v>16.03</v>
          </cell>
        </row>
        <row r="2717">
          <cell r="A2717">
            <v>95814</v>
          </cell>
          <cell r="B2717" t="str">
            <v>CONDULETE DE PVC, TIPO TB, PARA ELETRODUTO DE PVC SOLDÁVEL DN 25 MM (3/4''), APARENTE - FORNECIMENTO E INSTALAÇÃO. AF_11/2016</v>
          </cell>
          <cell r="C2717" t="str">
            <v>UN</v>
          </cell>
          <cell r="D2717">
            <v>17.05</v>
          </cell>
        </row>
        <row r="2718">
          <cell r="A2718">
            <v>95815</v>
          </cell>
          <cell r="B2718" t="str">
            <v>CONDULETE DE PVC, TIPO TB, PARA ELETRODUTO DE PVC SOLDÁVEL DN 32 MM (1''), APARENTE - FORNECIMENTO E INSTALAÇÃO. AF_11/2016</v>
          </cell>
          <cell r="C2718" t="str">
            <v>UN</v>
          </cell>
          <cell r="D2718">
            <v>21.73</v>
          </cell>
        </row>
        <row r="2719">
          <cell r="A2719">
            <v>95816</v>
          </cell>
          <cell r="B2719" t="str">
            <v>CONDULETE DE PVC, TIPO X, PARA ELETRODUTO DE PVC SOLDÁVEL DN 20 MM (1/2''), APARENTE - FORNECIMENTO E INSTALAÇÃO. AF_11/2016</v>
          </cell>
          <cell r="C2719" t="str">
            <v>UN</v>
          </cell>
          <cell r="D2719">
            <v>31.95</v>
          </cell>
        </row>
        <row r="2720">
          <cell r="A2720">
            <v>95817</v>
          </cell>
          <cell r="B2720" t="str">
            <v>CONDULETE DE PVC, TIPO X, PARA ELETRODUTO DE PVC SOLDÁVEL DN 25 MM (3/4''), APARENTE - FORNECIMENTO E INSTALAÇÃO. AF_11/2016</v>
          </cell>
          <cell r="C2720" t="str">
            <v>UN</v>
          </cell>
          <cell r="D2720">
            <v>32.93</v>
          </cell>
        </row>
        <row r="2721">
          <cell r="A2721">
            <v>95818</v>
          </cell>
          <cell r="B2721" t="str">
            <v>CONDULETE DE PVC, TIPO X, PARA ELETRODUTO DE PVC SOLDÁVEL DN 32 MM (1''), APARENTE - FORNECIMENTO E INSTALAÇÃO. AF_11/2016</v>
          </cell>
          <cell r="C2721" t="str">
            <v>UN</v>
          </cell>
          <cell r="D2721">
            <v>39.22</v>
          </cell>
        </row>
        <row r="2722">
          <cell r="A2722">
            <v>97886</v>
          </cell>
          <cell r="B2722" t="str">
            <v>CAIXA ENTERRADA ELÉTRICA RETANGULAR, EM ALVENARIA COM TIJOLOS CERÂMICOS MACIÇOS, FUNDO COM BRITA, DIMENSÕES INTERNAS: 0,3X0,3X0,3 M. AF_05/2018</v>
          </cell>
          <cell r="C2722" t="str">
            <v>UN</v>
          </cell>
          <cell r="D2722">
            <v>151.03</v>
          </cell>
        </row>
        <row r="2723">
          <cell r="A2723">
            <v>97887</v>
          </cell>
          <cell r="B2723" t="str">
            <v>CAIXA ENTERRADA ELÉTRICA RETANGULAR, EM ALVENARIA COM TIJOLOS CERÂMICOS MACIÇOS, FUNDO COM BRITA, DIMENSÕES INTERNAS: 0,4X0,4X0,4 M. AF_05/2018</v>
          </cell>
          <cell r="C2723" t="str">
            <v>UN</v>
          </cell>
          <cell r="D2723">
            <v>238.16</v>
          </cell>
        </row>
        <row r="2724">
          <cell r="A2724">
            <v>97888</v>
          </cell>
          <cell r="B2724" t="str">
            <v>CAIXA ENTERRADA ELÉTRICA RETANGULAR, EM ALVENARIA COM TIJOLOS CERÂMICOS MACIÇOS, FUNDO COM BRITA, DIMENSÕES INTERNAS: 0,6X0,6X0,6 M. AF_05/2018</v>
          </cell>
          <cell r="C2724" t="str">
            <v>UN</v>
          </cell>
          <cell r="D2724">
            <v>453.9</v>
          </cell>
        </row>
        <row r="2725">
          <cell r="A2725">
            <v>97889</v>
          </cell>
          <cell r="B2725" t="str">
            <v>CAIXA ENTERRADA ELÉTRICA RETANGULAR, EM ALVENARIA COM TIJOLOS CERÂMICOS MACIÇOS, FUNDO COM BRITA, DIMENSÕES INTERNAS: 0,8X0,8X0,6 M. AF_05/2018</v>
          </cell>
          <cell r="C2725" t="str">
            <v>UN</v>
          </cell>
          <cell r="D2725">
            <v>608.74</v>
          </cell>
        </row>
        <row r="2726">
          <cell r="A2726">
            <v>97890</v>
          </cell>
          <cell r="B2726" t="str">
            <v>CAIXA ENTERRADA ELÉTRICA RETANGULAR, EM ALVENARIA COM TIJOLOS CERÂMICOS MACIÇOS, FUNDO COM BRITA, DIMENSÕES INTERNAS: 1X1X0,6 M. AF_05/2018</v>
          </cell>
          <cell r="C2726" t="str">
            <v>UN</v>
          </cell>
          <cell r="D2726">
            <v>683.81</v>
          </cell>
        </row>
        <row r="2727">
          <cell r="A2727">
            <v>97891</v>
          </cell>
          <cell r="B2727" t="str">
            <v>CAIXA ENTERRADA ELÉTRICA RETANGULAR, EM ALVENARIA COM BLOCOS DE CONCRETO, FUNDO COM BRITA, DIMENSÕES INTERNAS: 0,4X0,4X0,4 M. AF_05/2018</v>
          </cell>
          <cell r="C2727" t="str">
            <v>UN</v>
          </cell>
          <cell r="D2727">
            <v>183.46</v>
          </cell>
        </row>
        <row r="2728">
          <cell r="A2728">
            <v>97892</v>
          </cell>
          <cell r="B2728" t="str">
            <v>CAIXA ENTERRADA ELÉTRICA RETANGULAR, EM ALVENARIA COM BLOCOS DE CONCRETO, FUNDO COM BRITA, DIMENSÕES INTERNAS: 0,6X0,6X0,6 M. AF_05/2018</v>
          </cell>
          <cell r="C2728" t="str">
            <v>UN</v>
          </cell>
          <cell r="D2728">
            <v>338.23</v>
          </cell>
        </row>
        <row r="2729">
          <cell r="A2729">
            <v>97893</v>
          </cell>
          <cell r="B2729" t="str">
            <v>CAIXA ENTERRADA ELÉTRICA RETANGULAR, EM ALVENARIA COM BLOCOS DE CONCRETO, FUNDO COM BRITA, DIMENSÕES INTERNAS: 0,8X0,8X0,6 M. AF_05/2018</v>
          </cell>
          <cell r="C2729" t="str">
            <v>UN</v>
          </cell>
          <cell r="D2729">
            <v>461.25</v>
          </cell>
        </row>
        <row r="2730">
          <cell r="A2730">
            <v>97894</v>
          </cell>
          <cell r="B2730" t="str">
            <v>CAIXA ENTERRADA ELÉTRICA RETANGULAR, EM ALVENARIA COM BLOCOS DE CONCRETO, FUNDO COM BRITA, DIMENSÕES INTERNAS: 1X1X0,6 M. AF_05/2018</v>
          </cell>
          <cell r="C2730" t="str">
            <v>UN</v>
          </cell>
          <cell r="D2730">
            <v>505.06</v>
          </cell>
        </row>
        <row r="2731">
          <cell r="A2731">
            <v>68066</v>
          </cell>
          <cell r="B2731" t="str">
            <v>CAIXA DE PROTECAO PARA MEDIDOR MONOFASICO, FORNECIMENTO E INSTALACAO</v>
          </cell>
          <cell r="C2731" t="str">
            <v>UN</v>
          </cell>
          <cell r="D2731">
            <v>119.07</v>
          </cell>
        </row>
        <row r="2732">
          <cell r="A2732">
            <v>72319</v>
          </cell>
          <cell r="B2732" t="str">
            <v>DISJUNTOR BAIXA TENSAO TRIPOLAR A SECO  800A/600V, INCLUSIVE ELETROTÉCNICO</v>
          </cell>
          <cell r="C2732" t="str">
            <v>UN</v>
          </cell>
          <cell r="D2732">
            <v>4776.6899999999996</v>
          </cell>
        </row>
        <row r="2733">
          <cell r="A2733">
            <v>72341</v>
          </cell>
          <cell r="B2733" t="str">
            <v>CONTATOR TRIPOLAR I NOMINAL 12A - FORNECIMENTO E INSTALACAO INCLUSIVE ELETROTÉCNICO</v>
          </cell>
          <cell r="C2733" t="str">
            <v>UN</v>
          </cell>
          <cell r="D2733">
            <v>307.5</v>
          </cell>
        </row>
        <row r="2734">
          <cell r="A2734">
            <v>72343</v>
          </cell>
          <cell r="B2734" t="str">
            <v>CONTATOR TRIPOLAR I NOMINAL 22A - FORNECIMENTO E INSTALACAO INCLUSIVE ELETROTÉCNICO</v>
          </cell>
          <cell r="C2734" t="str">
            <v>UN</v>
          </cell>
          <cell r="D2734">
            <v>365.07</v>
          </cell>
        </row>
        <row r="2735">
          <cell r="A2735">
            <v>72344</v>
          </cell>
          <cell r="B2735" t="str">
            <v>CONTATOR TRIPOLAR I NOMINAL 36A - FORNECIMENTO E INSTALACAO INCLUSIVE ELETROTÉCNICO</v>
          </cell>
          <cell r="C2735" t="str">
            <v>UN</v>
          </cell>
          <cell r="D2735">
            <v>580.28</v>
          </cell>
        </row>
        <row r="2736">
          <cell r="A2736">
            <v>72345</v>
          </cell>
          <cell r="B2736" t="str">
            <v>CONTATOR TRIPOLAR I NOMIMAL 94A - FORNECIMENTO E INSTALACAO INCLUSIVE ELETROTÉCNICO</v>
          </cell>
          <cell r="C2736" t="str">
            <v>UN</v>
          </cell>
          <cell r="D2736">
            <v>1685.53</v>
          </cell>
        </row>
        <row r="2737">
          <cell r="A2737" t="str">
            <v>74130/1</v>
          </cell>
          <cell r="B2737" t="str">
            <v>DISJUNTOR TERMOMAGNETICO MONOPOLAR PADRAO NEMA (AMERICANO) 10 A 30A 240V, FORNECIMENTO E INSTALACAO</v>
          </cell>
          <cell r="C2737" t="str">
            <v>UN</v>
          </cell>
          <cell r="D2737">
            <v>14.58</v>
          </cell>
        </row>
        <row r="2738">
          <cell r="A2738" t="str">
            <v>74130/2</v>
          </cell>
          <cell r="B2738" t="str">
            <v>DISJUNTOR TERMOMAGNETICO MONOPOLAR PADRAO NEMA (AMERICANO) 35 A 50A 240V, FORNECIMENTO E INSTALACAO</v>
          </cell>
          <cell r="C2738" t="str">
            <v>UN</v>
          </cell>
          <cell r="D2738">
            <v>22.17</v>
          </cell>
        </row>
        <row r="2739">
          <cell r="A2739" t="str">
            <v>74130/3</v>
          </cell>
          <cell r="B2739" t="str">
            <v>DISJUNTOR TERMOMAGNETICO BIPOLAR PADRAO NEMA (AMERICANO) 10 A 50A 240V, FORNECIMENTO E INSTALACAO</v>
          </cell>
          <cell r="C2739" t="str">
            <v>UN</v>
          </cell>
          <cell r="D2739">
            <v>64.34</v>
          </cell>
        </row>
        <row r="2740">
          <cell r="A2740" t="str">
            <v>74130/4</v>
          </cell>
          <cell r="B2740" t="str">
            <v>DISJUNTOR TERMOMAGNETICO TRIPOLAR PADRAO NEMA (AMERICANO) 10 A 50A 240V, FORNECIMENTO E INSTALACAO</v>
          </cell>
          <cell r="C2740" t="str">
            <v>UN</v>
          </cell>
          <cell r="D2740">
            <v>94.46</v>
          </cell>
        </row>
        <row r="2741">
          <cell r="A2741" t="str">
            <v>74130/5</v>
          </cell>
          <cell r="B2741" t="str">
            <v>DISJUNTOR TERMOMAGNETICO TRIPOLAR PADRAO NEMA (AMERICANO) 60 A 100A 240V, FORNECIMENTO E INSTALACAO</v>
          </cell>
          <cell r="C2741" t="str">
            <v>UN</v>
          </cell>
          <cell r="D2741">
            <v>125.21</v>
          </cell>
        </row>
        <row r="2742">
          <cell r="A2742" t="str">
            <v>74130/6</v>
          </cell>
          <cell r="B2742" t="str">
            <v>DISJUNTOR TERMOMAGNETICO TRIPOLAR PADRAO NEMA (AMERICANO) 125 A 150A 240V, FORNECIMENTO E INSTALACAO</v>
          </cell>
          <cell r="C2742" t="str">
            <v>UN</v>
          </cell>
          <cell r="D2742">
            <v>350.55</v>
          </cell>
        </row>
        <row r="2743">
          <cell r="A2743" t="str">
            <v>74130/7</v>
          </cell>
          <cell r="B2743" t="str">
            <v>DISJUNTOR TERMOMAGNETICO TRIPOLAR EM CAIXA MOLDADA 250A 600V, FORNECIMENTO E INSTALACAO</v>
          </cell>
          <cell r="C2743" t="str">
            <v>UN</v>
          </cell>
          <cell r="D2743">
            <v>902.51</v>
          </cell>
        </row>
        <row r="2744">
          <cell r="A2744" t="str">
            <v>74130/8</v>
          </cell>
          <cell r="B2744" t="str">
            <v>DISJUNTOR TERMOMAGNETICO TRIPOLAR EM CAIXA MOLDADA 300 A 400A 600V, FORNECIMENTO E INSTALACAO</v>
          </cell>
          <cell r="C2744" t="str">
            <v>UN</v>
          </cell>
          <cell r="D2744">
            <v>1232.51</v>
          </cell>
        </row>
        <row r="2745">
          <cell r="A2745" t="str">
            <v>74130/9</v>
          </cell>
          <cell r="B2745" t="str">
            <v>DISJUNTOR TERMOMAGNETICO TRIPOLAR EM CAIXA MOLDADA 500 A 600A 600V, FORNECIMENTO E INSTALACAO</v>
          </cell>
          <cell r="C2745" t="str">
            <v>UN</v>
          </cell>
          <cell r="D2745">
            <v>2017.47</v>
          </cell>
        </row>
        <row r="2746">
          <cell r="A2746" t="str">
            <v>74130/10</v>
          </cell>
          <cell r="B2746" t="str">
            <v>DISJUNTOR TERMOMAGNETICO TRIPOLAR EM CAIXA MOLDADA 175 A 225A 240V, FORNECIMENTO E INSTALACAO</v>
          </cell>
          <cell r="C2746" t="str">
            <v>UN</v>
          </cell>
          <cell r="D2746">
            <v>546.70000000000005</v>
          </cell>
        </row>
        <row r="2747">
          <cell r="A2747" t="str">
            <v>74131/1</v>
          </cell>
          <cell r="B2747" t="str">
            <v>QUADRO DE DISTRIBUICAO DE ENERGIA DE EMBUTIR, EM CHAPA METALICA, PARA 3 DISJUNTORES TERMOMAGNETICOS MONOPOLARES SEM BARRAMENTO FORNECIMENTO E INSTALACAO</v>
          </cell>
          <cell r="C2747" t="str">
            <v>UN</v>
          </cell>
          <cell r="D2747">
            <v>64.08</v>
          </cell>
        </row>
        <row r="2748">
          <cell r="A2748" t="str">
            <v>74131/4</v>
          </cell>
          <cell r="B2748" t="str">
            <v>QUADRO DE DISTRIBUICAO DE ENERGIA DE EMBUTIR, EM CHAPA METALICA, PARA 18 DISJUNTORES TERMOMAGNETICOS MONOPOLARES, COM BARRAMENTO TRIFASICO E NEUTRO, FORNECIMENTO E INSTALACAO</v>
          </cell>
          <cell r="C2748" t="str">
            <v>UN</v>
          </cell>
          <cell r="D2748">
            <v>322.2</v>
          </cell>
        </row>
        <row r="2749">
          <cell r="A2749" t="str">
            <v>74131/5</v>
          </cell>
          <cell r="B2749" t="str">
            <v>QUADRO DE DISTRIBUICAO DE ENERGIA DE EMBUTIR, EM CHAPA METALICA, PARA 24 DISJUNTORES TERMOMAGNETICOS MONOPOLARES, COM BARRAMENTO TRIFASICO E NEUTRO, FORNECIMENTO E INSTALACAO</v>
          </cell>
          <cell r="C2749" t="str">
            <v>UN</v>
          </cell>
          <cell r="D2749">
            <v>376.27</v>
          </cell>
        </row>
        <row r="2750">
          <cell r="A2750" t="str">
            <v>74131/6</v>
          </cell>
          <cell r="B2750" t="str">
            <v>QUADRO DE DISTRIBUICAO DE ENERGIA DE EMBUTIR, EM CHAPA METALICA, PARA 32 DISJUNTORES TERMOMAGNETICOS MONOPOLARES, COM BARRAMENTO TRIFASICO E NEUTRO, FORNECIMENTO E INSTALACAO</v>
          </cell>
          <cell r="C2750" t="str">
            <v>UN</v>
          </cell>
          <cell r="D2750">
            <v>675.48</v>
          </cell>
        </row>
        <row r="2751">
          <cell r="A2751" t="str">
            <v>74131/7</v>
          </cell>
          <cell r="B2751" t="str">
            <v>QUADRO DE DISTRIBUICAO DE ENERGIA DE EMBUTIR, EM CHAPA METALICA, PARA 40 DISJUNTORES TERMOMAGNETICOS MONOPOLARES, COM BARRAMENTO TRIFASICO E NEUTRO, FORNECIMENTO E INSTALACAO</v>
          </cell>
          <cell r="C2751" t="str">
            <v>UN</v>
          </cell>
          <cell r="D2751">
            <v>587.73</v>
          </cell>
        </row>
        <row r="2752">
          <cell r="A2752" t="str">
            <v>74131/8</v>
          </cell>
          <cell r="B2752" t="str">
            <v>QUADRO DE DISTRIBUICAO DE ENERGIA DE EMBUTIR, EM CHAPA METALICA, PARA 50 DISJUNTORES TERMOMAGNETICOS MONOPOLARES, COM BARRAMENTO TRIFASICO E NEUTRO, FORNECIMENTO E INSTALACAO</v>
          </cell>
          <cell r="C2752" t="str">
            <v>UN</v>
          </cell>
          <cell r="D2752">
            <v>873.6</v>
          </cell>
        </row>
        <row r="2753">
          <cell r="A2753">
            <v>83463</v>
          </cell>
          <cell r="B2753" t="str">
            <v>QUADRO DE DISTRIBUICAO DE ENERGIA EM CHAPA DE ACO GALVANIZADO, PARA 12 DISJUNTORES TERMOMAGNETICOS MONOPOLARES, COM BARRAMENTO TRIFASICO E NEUTRO - FORNECIMENTO E INSTALACAO</v>
          </cell>
          <cell r="C2753" t="str">
            <v>UN</v>
          </cell>
          <cell r="D2753">
            <v>240.79</v>
          </cell>
        </row>
        <row r="2754">
          <cell r="A2754">
            <v>84402</v>
          </cell>
          <cell r="B2754" t="str">
            <v>QUADRO DE DISTRIBUICAO DE ENERGIA P/ 6 DISJUNTORES TERMOMAGNETICOS MONOPOLARES SEM BARRAMENTO, DE EMBUTIR, EM CHAPA METALICA - FORNECIMENTO E INSTALACAO</v>
          </cell>
          <cell r="C2754" t="str">
            <v>UN</v>
          </cell>
          <cell r="D2754">
            <v>70.03</v>
          </cell>
        </row>
        <row r="2755">
          <cell r="A2755">
            <v>93653</v>
          </cell>
          <cell r="B2755" t="str">
            <v>DISJUNTOR MONOPOLAR TIPO DIN, CORRENTE NOMINAL DE 10A - FORNECIMENTO E INSTALAÇÃO. AF_04/2016</v>
          </cell>
          <cell r="C2755" t="str">
            <v>UN</v>
          </cell>
          <cell r="D2755">
            <v>10.91</v>
          </cell>
        </row>
        <row r="2756">
          <cell r="A2756">
            <v>93654</v>
          </cell>
          <cell r="B2756" t="str">
            <v>DISJUNTOR MONOPOLAR TIPO DIN, CORRENTE NOMINAL DE 16A - FORNECIMENTO E INSTALAÇÃO. AF_04/2016</v>
          </cell>
          <cell r="C2756" t="str">
            <v>UN</v>
          </cell>
          <cell r="D2756">
            <v>11.55</v>
          </cell>
        </row>
        <row r="2757">
          <cell r="A2757">
            <v>93655</v>
          </cell>
          <cell r="B2757" t="str">
            <v>DISJUNTOR MONOPOLAR TIPO DIN, CORRENTE NOMINAL DE 20A - FORNECIMENTO E INSTALAÇÃO. AF_04/2016</v>
          </cell>
          <cell r="C2757" t="str">
            <v>UN</v>
          </cell>
          <cell r="D2757">
            <v>12.59</v>
          </cell>
        </row>
        <row r="2758">
          <cell r="A2758">
            <v>93656</v>
          </cell>
          <cell r="B2758" t="str">
            <v>DISJUNTOR MONOPOLAR TIPO DIN, CORRENTE NOMINAL DE 25A - FORNECIMENTO E INSTALAÇÃO. AF_04/2016</v>
          </cell>
          <cell r="C2758" t="str">
            <v>UN</v>
          </cell>
          <cell r="D2758">
            <v>12.59</v>
          </cell>
        </row>
        <row r="2759">
          <cell r="A2759">
            <v>93657</v>
          </cell>
          <cell r="B2759" t="str">
            <v>DISJUNTOR MONOPOLAR TIPO DIN, CORRENTE NOMINAL DE 32A - FORNECIMENTO E INSTALAÇÃO. AF_04/2016</v>
          </cell>
          <cell r="C2759" t="str">
            <v>UN</v>
          </cell>
          <cell r="D2759">
            <v>13.95</v>
          </cell>
        </row>
        <row r="2760">
          <cell r="A2760">
            <v>93658</v>
          </cell>
          <cell r="B2760" t="str">
            <v>DISJUNTOR MONOPOLAR TIPO DIN, CORRENTE NOMINAL DE 40A - FORNECIMENTO E INSTALAÇÃO. AF_04/2016</v>
          </cell>
          <cell r="C2760" t="str">
            <v>UN</v>
          </cell>
          <cell r="D2760">
            <v>20.329999999999998</v>
          </cell>
        </row>
        <row r="2761">
          <cell r="A2761">
            <v>93659</v>
          </cell>
          <cell r="B2761" t="str">
            <v>DISJUNTOR MONOPOLAR TIPO DIN, CORRENTE NOMINAL DE 50A - FORNECIMENTO E INSTALAÇÃO. AF_04/2016</v>
          </cell>
          <cell r="C2761" t="str">
            <v>UN</v>
          </cell>
          <cell r="D2761">
            <v>23.13</v>
          </cell>
        </row>
        <row r="2762">
          <cell r="A2762">
            <v>93660</v>
          </cell>
          <cell r="B2762" t="str">
            <v>DISJUNTOR BIPOLAR TIPO DIN, CORRENTE NOMINAL DE 10A - FORNECIMENTO E INSTALAÇÃO. AF_04/2016</v>
          </cell>
          <cell r="C2762" t="str">
            <v>UN</v>
          </cell>
          <cell r="D2762">
            <v>54.13</v>
          </cell>
        </row>
        <row r="2763">
          <cell r="A2763">
            <v>93661</v>
          </cell>
          <cell r="B2763" t="str">
            <v>DISJUNTOR BIPOLAR TIPO DIN, CORRENTE NOMINAL DE 16A - FORNECIMENTO E INSTALAÇÃO. AF_04/2016</v>
          </cell>
          <cell r="C2763" t="str">
            <v>UN</v>
          </cell>
          <cell r="D2763">
            <v>55.34</v>
          </cell>
        </row>
        <row r="2764">
          <cell r="A2764">
            <v>93662</v>
          </cell>
          <cell r="B2764" t="str">
            <v>DISJUNTOR BIPOLAR TIPO DIN, CORRENTE NOMINAL DE 20A - FORNECIMENTO E INSTALAÇÃO. AF_04/2016</v>
          </cell>
          <cell r="C2764" t="str">
            <v>UN</v>
          </cell>
          <cell r="D2764">
            <v>57.53</v>
          </cell>
        </row>
        <row r="2765">
          <cell r="A2765">
            <v>93663</v>
          </cell>
          <cell r="B2765" t="str">
            <v>DISJUNTOR BIPOLAR TIPO DIN, CORRENTE NOMINAL DE 25A - FORNECIMENTO E INSTALAÇÃO. AF_04/2016</v>
          </cell>
          <cell r="C2765" t="str">
            <v>UN</v>
          </cell>
          <cell r="D2765">
            <v>57.53</v>
          </cell>
        </row>
        <row r="2766">
          <cell r="A2766">
            <v>93664</v>
          </cell>
          <cell r="B2766" t="str">
            <v>DISJUNTOR BIPOLAR TIPO DIN, CORRENTE NOMINAL DE 32A - FORNECIMENTO E INSTALAÇÃO. AF_04/2016</v>
          </cell>
          <cell r="C2766" t="str">
            <v>UN</v>
          </cell>
          <cell r="D2766">
            <v>60.2</v>
          </cell>
        </row>
        <row r="2767">
          <cell r="A2767">
            <v>93665</v>
          </cell>
          <cell r="B2767" t="str">
            <v>DISJUNTOR BIPOLAR TIPO DIN, CORRENTE NOMINAL DE 40A - FORNECIMENTO E INSTALAÇÃO. AF_04/2016</v>
          </cell>
          <cell r="C2767" t="str">
            <v>UN</v>
          </cell>
          <cell r="D2767">
            <v>63.84</v>
          </cell>
        </row>
        <row r="2768">
          <cell r="A2768">
            <v>93666</v>
          </cell>
          <cell r="B2768" t="str">
            <v>DISJUNTOR BIPOLAR TIPO DIN, CORRENTE NOMINAL DE 50A - FORNECIMENTO E INSTALAÇÃO. AF_04/2016</v>
          </cell>
          <cell r="C2768" t="str">
            <v>UN</v>
          </cell>
          <cell r="D2768">
            <v>69.430000000000007</v>
          </cell>
        </row>
        <row r="2769">
          <cell r="A2769">
            <v>93667</v>
          </cell>
          <cell r="B2769" t="str">
            <v>DISJUNTOR TRIPOLAR TIPO DIN, CORRENTE NOMINAL DE 10A - FORNECIMENTO E INSTALAÇÃO. AF_04/2016</v>
          </cell>
          <cell r="C2769" t="str">
            <v>UN</v>
          </cell>
          <cell r="D2769">
            <v>67.58</v>
          </cell>
        </row>
        <row r="2770">
          <cell r="A2770">
            <v>93668</v>
          </cell>
          <cell r="B2770" t="str">
            <v>DISJUNTOR TRIPOLAR TIPO DIN, CORRENTE NOMINAL DE 16A - FORNECIMENTO E INSTALAÇÃO. AF_04/2016</v>
          </cell>
          <cell r="C2770" t="str">
            <v>UN</v>
          </cell>
          <cell r="D2770">
            <v>69.42</v>
          </cell>
        </row>
        <row r="2771">
          <cell r="A2771">
            <v>93669</v>
          </cell>
          <cell r="B2771" t="str">
            <v>DISJUNTOR TRIPOLAR TIPO DIN, CORRENTE NOMINAL DE 20A - FORNECIMENTO E INSTALAÇÃO. AF_04/2016</v>
          </cell>
          <cell r="C2771" t="str">
            <v>UN</v>
          </cell>
          <cell r="D2771">
            <v>72.66</v>
          </cell>
        </row>
        <row r="2772">
          <cell r="A2772">
            <v>93670</v>
          </cell>
          <cell r="B2772" t="str">
            <v>DISJUNTOR TRIPOLAR TIPO DIN, CORRENTE NOMINAL DE 25A - FORNECIMENTO E INSTALAÇÃO. AF_04/2016</v>
          </cell>
          <cell r="C2772" t="str">
            <v>UN</v>
          </cell>
          <cell r="D2772">
            <v>72.66</v>
          </cell>
        </row>
        <row r="2773">
          <cell r="A2773">
            <v>93671</v>
          </cell>
          <cell r="B2773" t="str">
            <v>DISJUNTOR TRIPOLAR TIPO DIN, CORRENTE NOMINAL DE 32A - FORNECIMENTO E INSTALAÇÃO. AF_04/2016</v>
          </cell>
          <cell r="C2773" t="str">
            <v>UN</v>
          </cell>
          <cell r="D2773">
            <v>76.67</v>
          </cell>
        </row>
        <row r="2774">
          <cell r="A2774">
            <v>93672</v>
          </cell>
          <cell r="B2774" t="str">
            <v>DISJUNTOR TRIPOLAR TIPO DIN, CORRENTE NOMINAL DE 40A - FORNECIMENTO E INSTALAÇÃO. AF_04/2016</v>
          </cell>
          <cell r="C2774" t="str">
            <v>UN</v>
          </cell>
          <cell r="D2774">
            <v>83.33</v>
          </cell>
        </row>
        <row r="2775">
          <cell r="A2775">
            <v>93673</v>
          </cell>
          <cell r="B2775" t="str">
            <v>DISJUNTOR TRIPOLAR TIPO DIN, CORRENTE NOMINAL DE 50A - FORNECIMENTO E INSTALAÇÃO. AF_04/2016</v>
          </cell>
          <cell r="C2775" t="str">
            <v>UN</v>
          </cell>
          <cell r="D2775">
            <v>91.71</v>
          </cell>
        </row>
        <row r="2776">
          <cell r="A2776">
            <v>72339</v>
          </cell>
          <cell r="B2776" t="str">
            <v>TOMADA 3P+T 30A/440V SEM PLACA - FORNECIMENTO E INSTALACAO</v>
          </cell>
          <cell r="C2776" t="str">
            <v>UN</v>
          </cell>
          <cell r="D2776">
            <v>55.56</v>
          </cell>
        </row>
        <row r="2777">
          <cell r="A2777">
            <v>83403</v>
          </cell>
          <cell r="B2777" t="str">
            <v>INTERRUPTOR PULSADOR DE CAMPAINHA OU MINUTERIA 2A/250V C/ CAIXA - FORNECIMENTO E INSTALACAO</v>
          </cell>
          <cell r="C2777" t="str">
            <v>UN</v>
          </cell>
          <cell r="D2777">
            <v>18.489999999999998</v>
          </cell>
        </row>
        <row r="2778">
          <cell r="A2778">
            <v>83465</v>
          </cell>
          <cell r="B2778" t="str">
            <v>INTERRUPTOR INTERMEDIARIO (FOUR-WAY) - FORNECIMENTO E INSTALACAO</v>
          </cell>
          <cell r="C2778" t="str">
            <v>UN</v>
          </cell>
          <cell r="D2778">
            <v>47.98</v>
          </cell>
        </row>
        <row r="2779">
          <cell r="A2779">
            <v>91945</v>
          </cell>
          <cell r="B2779" t="str">
            <v>SUPORTE PARAFUSADO COM PLACA DE ENCAIXE 4" X 2" ALTO (2,00 M DO PISO) PARA PONTO ELÉTRICO - FORNECIMENTO E INSTALAÇÃO. AF_12/2015</v>
          </cell>
          <cell r="C2779" t="str">
            <v>UN</v>
          </cell>
          <cell r="D2779">
            <v>8.44</v>
          </cell>
        </row>
        <row r="2780">
          <cell r="A2780">
            <v>91946</v>
          </cell>
          <cell r="B2780" t="str">
            <v>SUPORTE PARAFUSADO COM PLACA DE ENCAIXE 4" X 2" MÉDIO (1,30 M DO PISO) PARA PONTO ELÉTRICO - FORNECIMENTO E INSTALAÇÃO. AF_12/2015</v>
          </cell>
          <cell r="C2780" t="str">
            <v>UN</v>
          </cell>
          <cell r="D2780">
            <v>6.87</v>
          </cell>
        </row>
        <row r="2781">
          <cell r="A2781">
            <v>91947</v>
          </cell>
          <cell r="B2781" t="str">
            <v>SUPORTE PARAFUSADO COM PLACA DE ENCAIXE 4" X 2" BAIXO (0,30 M DO PISO) PARA PONTO ELÉTRICO - FORNECIMENTO E INSTALAÇÃO. AF_12/2015</v>
          </cell>
          <cell r="C2781" t="str">
            <v>UN</v>
          </cell>
          <cell r="D2781">
            <v>5.89</v>
          </cell>
        </row>
        <row r="2782">
          <cell r="A2782">
            <v>91949</v>
          </cell>
          <cell r="B2782" t="str">
            <v>SUPORTE PARAFUSADO COM PLACA DE ENCAIXE 4" X 4" ALTO (2,00 M DO PISO) PARA PONTO ELÉTRICO - FORNECIMENTO E INSTALAÇÃO. AF_12/2015</v>
          </cell>
          <cell r="C2782" t="str">
            <v>UN</v>
          </cell>
          <cell r="D2782">
            <v>12.51</v>
          </cell>
        </row>
        <row r="2783">
          <cell r="A2783">
            <v>91950</v>
          </cell>
          <cell r="B2783" t="str">
            <v>SUPORTE PARAFUSADO COM PLACA DE ENCAIXE 4" X 4" MÉDIO (1,30 M DO PISO) PARA PONTO ELÉTRICO - FORNECIMENTO E INSTALAÇÃO. AF_12/2015</v>
          </cell>
          <cell r="C2783" t="str">
            <v>UN</v>
          </cell>
          <cell r="D2783">
            <v>10.61</v>
          </cell>
        </row>
        <row r="2784">
          <cell r="A2784">
            <v>91951</v>
          </cell>
          <cell r="B2784" t="str">
            <v>SUPORTE PARAFUSADO COM PLACA DE ENCAIXE 4" X 4" BAIXO (0,30 M DO PISO) PARA PONTO ELÉTRICO - FORNECIMENTO E INSTALAÇÃO. AF_12/2015</v>
          </cell>
          <cell r="C2784" t="str">
            <v>UN</v>
          </cell>
          <cell r="D2784">
            <v>9.4700000000000006</v>
          </cell>
        </row>
        <row r="2785">
          <cell r="A2785">
            <v>91952</v>
          </cell>
          <cell r="B2785" t="str">
            <v>INTERRUPTOR SIMPLES (1 MÓDULO), 10A/250V, SEM SUPORTE E SEM PLACA - FORNECIMENTO E INSTALAÇÃO. AF_12/2015</v>
          </cell>
          <cell r="C2785" t="str">
            <v>UN</v>
          </cell>
          <cell r="D2785">
            <v>16.3</v>
          </cell>
        </row>
        <row r="2786">
          <cell r="A2786">
            <v>91953</v>
          </cell>
          <cell r="B2786" t="str">
            <v>INTERRUPTOR SIMPLES (1 MÓDULO), 10A/250V, INCLUINDO SUPORTE E PLACA - FORNECIMENTO E INSTALAÇÃO. AF_12/2015</v>
          </cell>
          <cell r="C2786" t="str">
            <v>UN</v>
          </cell>
          <cell r="D2786">
            <v>23.17</v>
          </cell>
        </row>
        <row r="2787">
          <cell r="A2787">
            <v>91954</v>
          </cell>
          <cell r="B2787" t="str">
            <v>INTERRUPTOR PARALELO (1 MÓDULO), 10A/250V, SEM SUPORTE E SEM PLACA - FORNECIMENTO E INSTALAÇÃO. AF_12/2015</v>
          </cell>
          <cell r="C2787" t="str">
            <v>UN</v>
          </cell>
          <cell r="D2787">
            <v>21.95</v>
          </cell>
        </row>
        <row r="2788">
          <cell r="A2788">
            <v>91955</v>
          </cell>
          <cell r="B2788" t="str">
            <v>INTERRUPTOR PARALELO (1 MÓDULO), 10A/250V, INCLUINDO SUPORTE E PLACA - FORNECIMENTO E INSTALAÇÃO. AF_12/2015</v>
          </cell>
          <cell r="C2788" t="str">
            <v>UN</v>
          </cell>
          <cell r="D2788">
            <v>28.82</v>
          </cell>
        </row>
        <row r="2789">
          <cell r="A2789">
            <v>91956</v>
          </cell>
          <cell r="B2789" t="str">
            <v>INTERRUPTOR SIMPLES (1 MÓDULO) COM INTERRUPTOR PARALELO (1 MÓDULO), 10A/250V, SEM SUPORTE E SEM PLACA - FORNECIMENTO E INSTALAÇÃO. AF_12/2015</v>
          </cell>
          <cell r="C2789" t="str">
            <v>UN</v>
          </cell>
          <cell r="D2789">
            <v>35.32</v>
          </cell>
        </row>
        <row r="2790">
          <cell r="A2790">
            <v>91957</v>
          </cell>
          <cell r="B2790" t="str">
            <v>INTERRUPTOR SIMPLES (1 MÓDULO) COM INTERRUPTOR PARALELO (1 MÓDULO), 10A/250V, INCLUINDO SUPORTE E PLACA - FORNECIMENTO E INSTALAÇÃO. AF_12/2015</v>
          </cell>
          <cell r="C2790" t="str">
            <v>UN</v>
          </cell>
          <cell r="D2790">
            <v>42.19</v>
          </cell>
        </row>
        <row r="2791">
          <cell r="A2791">
            <v>91958</v>
          </cell>
          <cell r="B2791" t="str">
            <v>INTERRUPTOR SIMPLES (2 MÓDULOS), 10A/250V, SEM SUPORTE E SEM PLACA - FORNECIMENTO E INSTALAÇÃO. AF_12/2015</v>
          </cell>
          <cell r="C2791" t="str">
            <v>UN</v>
          </cell>
          <cell r="D2791">
            <v>29.71</v>
          </cell>
        </row>
        <row r="2792">
          <cell r="A2792">
            <v>91959</v>
          </cell>
          <cell r="B2792" t="str">
            <v>INTERRUPTOR SIMPLES (2 MÓDULOS), 10A/250V, INCLUINDO SUPORTE E PLACA - FORNECIMENTO E INSTALAÇÃO. AF_12/2015</v>
          </cell>
          <cell r="C2792" t="str">
            <v>UN</v>
          </cell>
          <cell r="D2792">
            <v>36.58</v>
          </cell>
        </row>
        <row r="2793">
          <cell r="A2793">
            <v>91960</v>
          </cell>
          <cell r="B2793" t="str">
            <v>INTERRUPTOR PARALELO (2 MÓDULOS), 10A/250V, SEM SUPORTE E SEM PLACA - FORNECIMENTO E INSTALAÇÃO. AF_12/2015</v>
          </cell>
          <cell r="C2793" t="str">
            <v>UN</v>
          </cell>
          <cell r="D2793">
            <v>40.98</v>
          </cell>
        </row>
        <row r="2794">
          <cell r="A2794">
            <v>91961</v>
          </cell>
          <cell r="B2794" t="str">
            <v>INTERRUPTOR PARALELO (2 MÓDULOS), 10A/250V, INCLUINDO SUPORTE E PLACA - FORNECIMENTO E INSTALAÇÃO. AF_12/2015</v>
          </cell>
          <cell r="C2794" t="str">
            <v>UN</v>
          </cell>
          <cell r="D2794">
            <v>47.85</v>
          </cell>
        </row>
        <row r="2795">
          <cell r="A2795">
            <v>91962</v>
          </cell>
          <cell r="B2795" t="str">
            <v>INTERRUPTOR SIMPLES (1 MÓDULO) COM INTERRUPTOR PARALELO (2 MÓDULOS), 10A/250V, SEM SUPORTE E SEM PLACA - FORNECIMENTO E INSTALAÇÃO. AF_12/2015</v>
          </cell>
          <cell r="C2795" t="str">
            <v>UN</v>
          </cell>
          <cell r="D2795">
            <v>54.39</v>
          </cell>
        </row>
        <row r="2796">
          <cell r="A2796">
            <v>91963</v>
          </cell>
          <cell r="B2796" t="str">
            <v>INTERRUPTOR SIMPLES (1 MÓDULO) COM INTERRUPTOR PARALELO (2 MÓDULOS), 10A/250V, INCLUINDO SUPORTE E PLACA - FORNECIMENTO E INSTALAÇÃO. AF_12/2015</v>
          </cell>
          <cell r="C2796" t="str">
            <v>UN</v>
          </cell>
          <cell r="D2796">
            <v>61.26</v>
          </cell>
        </row>
        <row r="2797">
          <cell r="A2797">
            <v>91964</v>
          </cell>
          <cell r="B2797" t="str">
            <v>INTERRUPTOR SIMPLES (2 MÓDULOS) COM INTERRUPTOR PARALELO (1 MÓDULO), 10A/250V, SEM SUPORTE E SEM PLACA - FORNECIMENTO E INSTALAÇÃO. AF_12/2015</v>
          </cell>
          <cell r="C2797" t="str">
            <v>UN</v>
          </cell>
          <cell r="D2797">
            <v>48.74</v>
          </cell>
        </row>
        <row r="2798">
          <cell r="A2798">
            <v>91965</v>
          </cell>
          <cell r="B2798" t="str">
            <v>INTERRUPTOR SIMPLES (2 MÓDULOS) COM INTERRUPTOR PARALELO (1 MÓDULO), 10A/250V, INCLUINDO SUPORTE E PLACA - FORNECIMENTO E INSTALAÇÃO. AF_12/2015</v>
          </cell>
          <cell r="C2798" t="str">
            <v>UN</v>
          </cell>
          <cell r="D2798">
            <v>55.61</v>
          </cell>
        </row>
        <row r="2799">
          <cell r="A2799">
            <v>91966</v>
          </cell>
          <cell r="B2799" t="str">
            <v>INTERRUPTOR SIMPLES (3 MÓDULOS), 10A/250V, SEM SUPORTE E SEM PLACA - FORNECIMENTO E INSTALAÇÃO. AF_12/2015</v>
          </cell>
          <cell r="C2799" t="str">
            <v>UN</v>
          </cell>
          <cell r="D2799">
            <v>43.14</v>
          </cell>
        </row>
        <row r="2800">
          <cell r="A2800">
            <v>91967</v>
          </cell>
          <cell r="B2800" t="str">
            <v>INTERRUPTOR SIMPLES (3 MÓDULOS), 10A/250V, INCLUINDO SUPORTE E PLACA - FORNECIMENTO E INSTALAÇÃO. AF_12/2015</v>
          </cell>
          <cell r="C2800" t="str">
            <v>UN</v>
          </cell>
          <cell r="D2800">
            <v>50.01</v>
          </cell>
        </row>
        <row r="2801">
          <cell r="A2801">
            <v>91968</v>
          </cell>
          <cell r="B2801" t="str">
            <v>INTERRUPTOR PARALELO (3 MÓDULOS), 10A/250V, SEM SUPORTE E SEM PLACA - FORNECIMENTO E INSTALAÇÃO. AF_12/2015</v>
          </cell>
          <cell r="C2801" t="str">
            <v>UN</v>
          </cell>
          <cell r="D2801">
            <v>59.99</v>
          </cell>
        </row>
        <row r="2802">
          <cell r="A2802">
            <v>91969</v>
          </cell>
          <cell r="B2802" t="str">
            <v>INTERRUPTOR PARALELO (3 MÓDULOS), 10A/250V, INCLUINDO SUPORTE E PLACA - FORNECIMENTO E INSTALAÇÃO. AF_12/2015</v>
          </cell>
          <cell r="C2802" t="str">
            <v>UN</v>
          </cell>
          <cell r="D2802">
            <v>66.86</v>
          </cell>
        </row>
        <row r="2803">
          <cell r="A2803">
            <v>91970</v>
          </cell>
          <cell r="B2803" t="str">
            <v>INTERRUPTOR SIMPLES (3 MÓDULOS) COM INTERRUPTOR PARALELO (1 MÓDULO), 10A/250V, SEM SUPORTE E SEM PLACA - FORNECIMENTO E INSTALAÇÃO. AF_12/2015</v>
          </cell>
          <cell r="C2803" t="str">
            <v>UN</v>
          </cell>
          <cell r="D2803">
            <v>62.49</v>
          </cell>
        </row>
        <row r="2804">
          <cell r="A2804">
            <v>91971</v>
          </cell>
          <cell r="B2804" t="str">
            <v>INTERRUPTOR SIMPLES (3 MÓDULOS) COM INTERRUPTOR PARALELO (1 MÓDULO), 10A/250V, INCLUINDO SUPORTE E PLACA - FORNECIMENTO E INSTALAÇÃO. AF_12/2015</v>
          </cell>
          <cell r="C2804" t="str">
            <v>UN</v>
          </cell>
          <cell r="D2804">
            <v>73.099999999999994</v>
          </cell>
        </row>
        <row r="2805">
          <cell r="A2805">
            <v>91972</v>
          </cell>
          <cell r="B2805" t="str">
            <v>INTERRUPTOR SIMPLES (2 MÓDULOS) COM INTERRUPTOR PARALELO (2 MÓDULOS), 10A/250V, SEM SUPORTE E SEM PLACA - FORNECIMENTO E INSTALAÇÃO. AF_12/2015</v>
          </cell>
          <cell r="C2805" t="str">
            <v>UN</v>
          </cell>
          <cell r="D2805">
            <v>68.14</v>
          </cell>
        </row>
        <row r="2806">
          <cell r="A2806">
            <v>91973</v>
          </cell>
          <cell r="B2806" t="str">
            <v>INTERRUPTOR SIMPLES (2 MÓDULOS) COM INTERRUPTOR PARALELO (2 MÓDULOS), 10A/250V, INCLUINDO SUPORTE E PLACA - FORNECIMENTO E INSTALAÇÃO. AF_12/2015</v>
          </cell>
          <cell r="C2806" t="str">
            <v>UN</v>
          </cell>
          <cell r="D2806">
            <v>78.75</v>
          </cell>
        </row>
        <row r="2807">
          <cell r="A2807">
            <v>91974</v>
          </cell>
          <cell r="B2807" t="str">
            <v>INTERRUPTOR SIMPLES (4 MÓDULOS), 10A/250V, SEM SUPORTE E SEM PLACA - FORNECIMENTO E INSTALAÇÃO. AF_12/2015</v>
          </cell>
          <cell r="C2807" t="str">
            <v>UN</v>
          </cell>
          <cell r="D2807">
            <v>56.84</v>
          </cell>
        </row>
        <row r="2808">
          <cell r="A2808">
            <v>91975</v>
          </cell>
          <cell r="B2808" t="str">
            <v>INTERRUPTOR SIMPLES (4 MÓDULOS), 10A/250V, INCLUINDO SUPORTE E PLACA - FORNECIMENTO E INSTALAÇÃO. AF_12/2015</v>
          </cell>
          <cell r="C2808" t="str">
            <v>UN</v>
          </cell>
          <cell r="D2808">
            <v>67.45</v>
          </cell>
        </row>
        <row r="2809">
          <cell r="A2809">
            <v>91976</v>
          </cell>
          <cell r="B2809" t="str">
            <v>INTERRUPTOR SIMPLES (6 MÓDULOS), 10A/250V, SEM SUPORTE E SEM PLACA - FORNECIMENTO E INSTALAÇÃO. AF_12/2015</v>
          </cell>
          <cell r="C2809" t="str">
            <v>UN</v>
          </cell>
          <cell r="D2809">
            <v>83.77</v>
          </cell>
        </row>
        <row r="2810">
          <cell r="A2810">
            <v>91977</v>
          </cell>
          <cell r="B2810" t="str">
            <v>INTERRUPTOR SIMPLES (6 MÓDULOS), 10A/250V, INCLUINDO SUPORTE E PLACA - FORNECIMENTO E INSTALAÇÃO. AF_12/2015</v>
          </cell>
          <cell r="C2810" t="str">
            <v>UN</v>
          </cell>
          <cell r="D2810">
            <v>94.38</v>
          </cell>
        </row>
        <row r="2811">
          <cell r="A2811">
            <v>91978</v>
          </cell>
          <cell r="B2811" t="str">
            <v>INTERRUPTOR INTERMEDIÁRIO (1 MÓDULO), 10A/250V, SEM SUPORTE E SEM PLACA - FORNECIMENTO E INSTALAÇÃO. AF_09/2017</v>
          </cell>
          <cell r="C2811" t="str">
            <v>UN</v>
          </cell>
          <cell r="D2811">
            <v>33.89</v>
          </cell>
        </row>
        <row r="2812">
          <cell r="A2812">
            <v>91979</v>
          </cell>
          <cell r="B2812" t="str">
            <v>INTERRUPTOR INTERMEDIÁRIO (1 MÓDULO), 10A/250V, INCLUINDO SUPORTE E PLACA - FORNECIMENTO E INSTALAÇÃO. AF_09/2017</v>
          </cell>
          <cell r="C2812" t="str">
            <v>UN</v>
          </cell>
          <cell r="D2812">
            <v>40.76</v>
          </cell>
        </row>
        <row r="2813">
          <cell r="A2813">
            <v>91980</v>
          </cell>
          <cell r="B2813" t="str">
            <v>INTERRUPTOR BIPOLAR (1 MÓDULO), 10A/250V, SEM SUPORTE E SEM PLACA - FORNECIMENTO E INSTALAÇÃO. AF_09/2017</v>
          </cell>
          <cell r="C2813" t="str">
            <v>UN</v>
          </cell>
          <cell r="D2813">
            <v>32.93</v>
          </cell>
        </row>
        <row r="2814">
          <cell r="A2814">
            <v>91981</v>
          </cell>
          <cell r="B2814" t="str">
            <v>INTERRUPTOR BIPOLAR (1 MÓDULO), 10A/250V, INCLUINDO SUPORTE E PLACA - FORNECIMENTO E INSTALAÇÃO. AF_09/2017</v>
          </cell>
          <cell r="C2814" t="str">
            <v>UN</v>
          </cell>
          <cell r="D2814">
            <v>39.799999999999997</v>
          </cell>
        </row>
        <row r="2815">
          <cell r="A2815">
            <v>91982</v>
          </cell>
          <cell r="B2815" t="str">
            <v>DIMMER ROTATIVO (1 MÓDULO), 220V/600W, SEM SUPORTE E SEM PLACA - FORNECIMENTO E INSTALAÇÃO. AF_09/2017</v>
          </cell>
          <cell r="C2815" t="str">
            <v>UN</v>
          </cell>
          <cell r="D2815">
            <v>71.599999999999994</v>
          </cell>
        </row>
        <row r="2816">
          <cell r="A2816">
            <v>91983</v>
          </cell>
          <cell r="B2816" t="str">
            <v>DIMMER ROTATIVO (1 MÓDULO), 220V/600W, INCLUINDO SUPORTE E PLACA - FORNECIMENTO E INSTALAÇÃO. AF_09/2017</v>
          </cell>
          <cell r="C2816" t="str">
            <v>UN</v>
          </cell>
          <cell r="D2816">
            <v>78.47</v>
          </cell>
        </row>
        <row r="2817">
          <cell r="A2817">
            <v>91984</v>
          </cell>
          <cell r="B2817" t="str">
            <v>INTERRUPTOR PULSADOR CAMPAINHA (1 MÓDULO), 10A/250V, SEM SUPORTE E SEM PLACA - FORNECIMENTO E INSTALAÇÃO. AF_09/2017</v>
          </cell>
          <cell r="C2817" t="str">
            <v>UN</v>
          </cell>
          <cell r="D2817">
            <v>15.41</v>
          </cell>
        </row>
        <row r="2818">
          <cell r="A2818">
            <v>91985</v>
          </cell>
          <cell r="B2818" t="str">
            <v>INTERRUPTOR PULSADOR CAMPAINHA (1 MÓDULO), 10A/250V, INCLUINDO SUPORTE E PLACA - FORNECIMENTO E INSTALAÇÃO. AF_09/2017</v>
          </cell>
          <cell r="C2818" t="str">
            <v>UN</v>
          </cell>
          <cell r="D2818">
            <v>22.28</v>
          </cell>
        </row>
        <row r="2819">
          <cell r="A2819">
            <v>91986</v>
          </cell>
          <cell r="B2819" t="str">
            <v>CAMPAINHA CIGARRA (1 MÓDULO), 10A/250V, SEM SUPORTE E SEM PLACA - FORNECIMENTO E INSTALAÇÃO. AF_09/2017</v>
          </cell>
          <cell r="C2819" t="str">
            <v>UN</v>
          </cell>
          <cell r="D2819">
            <v>31.55</v>
          </cell>
        </row>
        <row r="2820">
          <cell r="A2820">
            <v>91987</v>
          </cell>
          <cell r="B2820" t="str">
            <v>CAMPAINHA CIGARRA (1 MÓDULO), 10A/250V, INCLUINDO SUPORTE E PLACA - FORNECIMENTO E INSTALAÇÃO. AF_09/2017</v>
          </cell>
          <cell r="C2820" t="str">
            <v>UN</v>
          </cell>
          <cell r="D2820">
            <v>38.42</v>
          </cell>
        </row>
        <row r="2821">
          <cell r="A2821">
            <v>91988</v>
          </cell>
          <cell r="B2821" t="str">
            <v>INTERRUPTOR PULSADOR MINUTERIA (1 MÓDULO), 10A/250V, SEM SUPORTE E SEM PLACA - FORNECIMENTO E INSTALAÇÃO. AF_09/2017</v>
          </cell>
          <cell r="C2821" t="str">
            <v>UN</v>
          </cell>
          <cell r="D2821">
            <v>18.63</v>
          </cell>
        </row>
        <row r="2822">
          <cell r="A2822">
            <v>91989</v>
          </cell>
          <cell r="B2822" t="str">
            <v>INTERRUPTOR PULSADOR MINUTERIA (1 MÓDULO), 10A/250V, INCLUINDO SUPORTE E PLACA - FORNECIMENTO E INSTALAÇÃO. AF_09/2017</v>
          </cell>
          <cell r="C2822" t="str">
            <v>UN</v>
          </cell>
          <cell r="D2822">
            <v>25.5</v>
          </cell>
        </row>
        <row r="2823">
          <cell r="A2823">
            <v>91990</v>
          </cell>
          <cell r="B2823" t="str">
            <v>TOMADA ALTA DE EMBUTIR (1 MÓDULO), 2P+T 10 A, SEM SUPORTE E SEM PLACA - FORNECIMENTO E INSTALAÇÃO. AF_12/2015</v>
          </cell>
          <cell r="C2823" t="str">
            <v>UN</v>
          </cell>
          <cell r="D2823">
            <v>30.12</v>
          </cell>
        </row>
        <row r="2824">
          <cell r="A2824">
            <v>91991</v>
          </cell>
          <cell r="B2824" t="str">
            <v>TOMADA ALTA DE EMBUTIR (1 MÓDULO), 2P+T 20 A, SEM SUPORTE E SEM PLACA - FORNECIMENTO E INSTALAÇÃO. AF_12/2015</v>
          </cell>
          <cell r="C2824" t="str">
            <v>UN</v>
          </cell>
          <cell r="D2824">
            <v>31.85</v>
          </cell>
        </row>
        <row r="2825">
          <cell r="A2825">
            <v>91992</v>
          </cell>
          <cell r="B2825" t="str">
            <v>TOMADA ALTA DE EMBUTIR (1 MÓDULO), 2P+T 10 A, INCLUINDO SUPORTE E PLACA - FORNECIMENTO E INSTALAÇÃO. AF_12/2015</v>
          </cell>
          <cell r="C2825" t="str">
            <v>UN</v>
          </cell>
          <cell r="D2825">
            <v>36.99</v>
          </cell>
        </row>
        <row r="2826">
          <cell r="A2826">
            <v>91993</v>
          </cell>
          <cell r="B2826" t="str">
            <v>TOMADA ALTA DE EMBUTIR (1 MÓDULO), 2P+T 20 A, INCLUINDO SUPORTE E PLACA - FORNECIMENTO E INSTALAÇÃO. AF_12/2015</v>
          </cell>
          <cell r="C2826" t="str">
            <v>UN</v>
          </cell>
          <cell r="D2826">
            <v>38.72</v>
          </cell>
        </row>
        <row r="2827">
          <cell r="A2827">
            <v>91994</v>
          </cell>
          <cell r="B2827" t="str">
            <v>TOMADA MÉDIA DE EMBUTIR (1 MÓDULO), 2P+T 10 A, SEM SUPORTE E SEM PLACA - FORNECIMENTO E INSTALAÇÃO. AF_12/2015</v>
          </cell>
          <cell r="C2827" t="str">
            <v>UN</v>
          </cell>
          <cell r="D2827">
            <v>21.05</v>
          </cell>
        </row>
        <row r="2828">
          <cell r="A2828">
            <v>91995</v>
          </cell>
          <cell r="B2828" t="str">
            <v>TOMADA MÉDIA DE EMBUTIR (1 MÓDULO), 2P+T 20 A, SEM SUPORTE E SEM PLACA - FORNECIMENTO E INSTALAÇÃO. AF_12/2015</v>
          </cell>
          <cell r="C2828" t="str">
            <v>UN</v>
          </cell>
          <cell r="D2828">
            <v>22.78</v>
          </cell>
        </row>
        <row r="2829">
          <cell r="A2829">
            <v>91996</v>
          </cell>
          <cell r="B2829" t="str">
            <v>TOMADA MÉDIA DE EMBUTIR (1 MÓDULO), 2P+T 10 A, INCLUINDO SUPORTE E PLACA - FORNECIMENTO E INSTALAÇÃO. AF_12/2015</v>
          </cell>
          <cell r="C2829" t="str">
            <v>UN</v>
          </cell>
          <cell r="D2829">
            <v>27.92</v>
          </cell>
        </row>
        <row r="2830">
          <cell r="A2830">
            <v>91997</v>
          </cell>
          <cell r="B2830" t="str">
            <v>TOMADA MÉDIA DE EMBUTIR (1 MÓDULO), 2P+T 20 A, INCLUINDO SUPORTE E PLACA - FORNECIMENTO E INSTALAÇÃO. AF_12/2015</v>
          </cell>
          <cell r="C2830" t="str">
            <v>UN</v>
          </cell>
          <cell r="D2830">
            <v>29.65</v>
          </cell>
        </row>
        <row r="2831">
          <cell r="A2831">
            <v>91998</v>
          </cell>
          <cell r="B2831" t="str">
            <v>TOMADA BAIXA DE EMBUTIR (1 MÓDULO), 2P+T 10 A, SEM SUPORTE E SEM PLACA - FORNECIMENTO E INSTALAÇÃO. AF_12/2015</v>
          </cell>
          <cell r="C2831" t="str">
            <v>UN</v>
          </cell>
          <cell r="D2831">
            <v>17.53</v>
          </cell>
        </row>
        <row r="2832">
          <cell r="A2832">
            <v>91999</v>
          </cell>
          <cell r="B2832" t="str">
            <v>TOMADA BAIXA DE EMBUTIR (1 MÓDULO), 2P+T 20 A, SEM SUPORTE E SEM PLACA - FORNECIMENTO E INSTALAÇÃO. AF_12/2015</v>
          </cell>
          <cell r="C2832" t="str">
            <v>UN</v>
          </cell>
          <cell r="D2832">
            <v>19.260000000000002</v>
          </cell>
        </row>
        <row r="2833">
          <cell r="A2833">
            <v>92000</v>
          </cell>
          <cell r="B2833" t="str">
            <v>TOMADA BAIXA DE EMBUTIR (1 MÓDULO), 2P+T 10 A, INCLUINDO SUPORTE E PLACA - FORNECIMENTO E INSTALAÇÃO. AF_12/2015</v>
          </cell>
          <cell r="C2833" t="str">
            <v>UN</v>
          </cell>
          <cell r="D2833">
            <v>24.4</v>
          </cell>
        </row>
        <row r="2834">
          <cell r="A2834">
            <v>92001</v>
          </cell>
          <cell r="B2834" t="str">
            <v>TOMADA BAIXA DE EMBUTIR (1 MÓDULO), 2P+T 20 A, INCLUINDO SUPORTE E PLACA - FORNECIMENTO E INSTALAÇÃO. AF_12/2015</v>
          </cell>
          <cell r="C2834" t="str">
            <v>UN</v>
          </cell>
          <cell r="D2834">
            <v>26.13</v>
          </cell>
        </row>
        <row r="2835">
          <cell r="A2835">
            <v>92002</v>
          </cell>
          <cell r="B2835" t="str">
            <v>TOMADA MÉDIA DE EMBUTIR (2 MÓDULOS), 2P+T 10 A, SEM SUPORTE E SEM PLACA - FORNECIMENTO E INSTALAÇÃO. AF_12/2015</v>
          </cell>
          <cell r="C2835" t="str">
            <v>UN</v>
          </cell>
          <cell r="D2835">
            <v>39.18</v>
          </cell>
        </row>
        <row r="2836">
          <cell r="A2836">
            <v>92003</v>
          </cell>
          <cell r="B2836" t="str">
            <v>TOMADA MÉDIA DE EMBUTIR (2 MÓDULOS), 2P+T 20 A, SEM SUPORTE E SEM PLACA - FORNECIMENTO E INSTALAÇÃO. AF_12/2015</v>
          </cell>
          <cell r="C2836" t="str">
            <v>UN</v>
          </cell>
          <cell r="D2836">
            <v>42.64</v>
          </cell>
        </row>
        <row r="2837">
          <cell r="A2837">
            <v>92004</v>
          </cell>
          <cell r="B2837" t="str">
            <v>TOMADA MÉDIA DE EMBUTIR (2 MÓDULOS), 2P+T 10 A, INCLUINDO SUPORTE E PLACA - FORNECIMENTO E INSTALAÇÃO. AF_12/2015</v>
          </cell>
          <cell r="C2837" t="str">
            <v>UN</v>
          </cell>
          <cell r="D2837">
            <v>46.05</v>
          </cell>
        </row>
        <row r="2838">
          <cell r="A2838">
            <v>92005</v>
          </cell>
          <cell r="B2838" t="str">
            <v>TOMADA MÉDIA DE EMBUTIR (2 MÓDULOS), 2P+T 20 A, INCLUINDO SUPORTE E PLACA - FORNECIMENTO E INSTALAÇÃO. AF_12/2015</v>
          </cell>
          <cell r="C2838" t="str">
            <v>UN</v>
          </cell>
          <cell r="D2838">
            <v>49.51</v>
          </cell>
        </row>
        <row r="2839">
          <cell r="A2839">
            <v>92006</v>
          </cell>
          <cell r="B2839" t="str">
            <v>TOMADA BAIXA DE EMBUTIR (2 MÓDULOS), 2P+T 10 A, SEM SUPORTE E SEM PLACA - FORNECIMENTO E INSTALAÇÃO. AF_12/2015</v>
          </cell>
          <cell r="C2839" t="str">
            <v>UN</v>
          </cell>
          <cell r="D2839">
            <v>32.130000000000003</v>
          </cell>
        </row>
        <row r="2840">
          <cell r="A2840">
            <v>92007</v>
          </cell>
          <cell r="B2840" t="str">
            <v>TOMADA BAIXA DE EMBUTIR (2 MÓDULOS), 2P+T 20 A, SEM SUPORTE E SEM PLACA - FORNECIMENTO E INSTALAÇÃO. AF_12/2015</v>
          </cell>
          <cell r="C2840" t="str">
            <v>UN</v>
          </cell>
          <cell r="D2840">
            <v>35.590000000000003</v>
          </cell>
        </row>
        <row r="2841">
          <cell r="A2841">
            <v>92008</v>
          </cell>
          <cell r="B2841" t="str">
            <v>TOMADA BAIXA DE EMBUTIR (2 MÓDULOS), 2P+T 10 A, INCLUINDO SUPORTE E PLACA - FORNECIMENTO E INSTALAÇÃO. AF_12/2015</v>
          </cell>
          <cell r="C2841" t="str">
            <v>UN</v>
          </cell>
          <cell r="D2841">
            <v>39</v>
          </cell>
        </row>
        <row r="2842">
          <cell r="A2842">
            <v>92009</v>
          </cell>
          <cell r="B2842" t="str">
            <v>TOMADA BAIXA DE EMBUTIR (2 MÓDULOS), 2P+T 20 A, INCLUINDO SUPORTE E PLACA - FORNECIMENTO E INSTALAÇÃO. AF_12/2015</v>
          </cell>
          <cell r="C2842" t="str">
            <v>UN</v>
          </cell>
          <cell r="D2842">
            <v>42.46</v>
          </cell>
        </row>
        <row r="2843">
          <cell r="A2843">
            <v>92010</v>
          </cell>
          <cell r="B2843" t="str">
            <v>TOMADA MÉDIA DE EMBUTIR (3 MÓDULOS), 2P+T 10 A, SEM SUPORTE E SEM PLACA - FORNECIMENTO E INSTALAÇÃO. AF_12/2015</v>
          </cell>
          <cell r="C2843" t="str">
            <v>UN</v>
          </cell>
          <cell r="D2843">
            <v>57.29</v>
          </cell>
        </row>
        <row r="2844">
          <cell r="A2844">
            <v>92011</v>
          </cell>
          <cell r="B2844" t="str">
            <v>TOMADA MÉDIA DE EMBUTIR (3 MÓDULOS), 2P+T 20 A, SEM SUPORTE E SEM PLACA - FORNECIMENTO E INSTALAÇÃO. AF_12/2015</v>
          </cell>
          <cell r="C2844" t="str">
            <v>UN</v>
          </cell>
          <cell r="D2844">
            <v>62.48</v>
          </cell>
        </row>
        <row r="2845">
          <cell r="A2845">
            <v>92012</v>
          </cell>
          <cell r="B2845" t="str">
            <v>TOMADA MÉDIA DE EMBUTIR (3 MÓDULOS), 2P+T 10 A, INCLUINDO SUPORTE E PLACA - FORNECIMENTO E INSTALAÇÃO. AF_12/2015</v>
          </cell>
          <cell r="C2845" t="str">
            <v>UN</v>
          </cell>
          <cell r="D2845">
            <v>64.16</v>
          </cell>
        </row>
        <row r="2846">
          <cell r="A2846">
            <v>92013</v>
          </cell>
          <cell r="B2846" t="str">
            <v>TOMADA MÉDIA DE EMBUTIR (3 MÓDULOS), 2P+T 20 A, INCLUINDO SUPORTE E PLACA - FORNECIMENTO E INSTALAÇÃO. AF_12/2015</v>
          </cell>
          <cell r="C2846" t="str">
            <v>UN</v>
          </cell>
          <cell r="D2846">
            <v>69.349999999999994</v>
          </cell>
        </row>
        <row r="2847">
          <cell r="A2847">
            <v>92014</v>
          </cell>
          <cell r="B2847" t="str">
            <v>TOMADA BAIXA DE EMBUTIR (3 MÓDULOS), 2P+T 10 A, SEM SUPORTE E SEM PLACA - FORNECIMENTO E INSTALAÇÃO. AF_12/2015</v>
          </cell>
          <cell r="C2847" t="str">
            <v>UN</v>
          </cell>
          <cell r="D2847">
            <v>46.73</v>
          </cell>
        </row>
        <row r="2848">
          <cell r="A2848">
            <v>92015</v>
          </cell>
          <cell r="B2848" t="str">
            <v>TOMADA BAIXA DE EMBUTIR (3 MÓDULOS), 2P+T 20 A, SEM SUPORTE E SEM PLACA - FORNECIMENTO E INSTALAÇÃO. AF_12/2015</v>
          </cell>
          <cell r="C2848" t="str">
            <v>UN</v>
          </cell>
          <cell r="D2848">
            <v>51.92</v>
          </cell>
        </row>
        <row r="2849">
          <cell r="A2849">
            <v>92016</v>
          </cell>
          <cell r="B2849" t="str">
            <v>TOMADA BAIXA DE EMBUTIR (3 MÓDULOS), 2P+T 10 A, INCLUINDO SUPORTE E PLACA - FORNECIMENTO E INSTALAÇÃO. AF_12/2015</v>
          </cell>
          <cell r="C2849" t="str">
            <v>UN</v>
          </cell>
          <cell r="D2849">
            <v>53.6</v>
          </cell>
        </row>
        <row r="2850">
          <cell r="A2850">
            <v>92017</v>
          </cell>
          <cell r="B2850" t="str">
            <v>TOMADA BAIXA DE EMBUTIR (3 MÓDULOS), 2P+T 20 A, INCLUINDO SUPORTE E PLACA - FORNECIMENTO E INSTALAÇÃO. AF_12/2015</v>
          </cell>
          <cell r="C2850" t="str">
            <v>UN</v>
          </cell>
          <cell r="D2850">
            <v>58.79</v>
          </cell>
        </row>
        <row r="2851">
          <cell r="A2851">
            <v>92018</v>
          </cell>
          <cell r="B2851" t="str">
            <v>TOMADA BAIXA DE EMBUTIR (4 MÓDULOS), 2P+T 10 A, SEM SUPORTE E SEM PLACA - FORNECIMENTO E INSTALAÇÃO. AF_12/2015</v>
          </cell>
          <cell r="C2851" t="str">
            <v>UN</v>
          </cell>
          <cell r="D2851">
            <v>61.81</v>
          </cell>
        </row>
        <row r="2852">
          <cell r="A2852">
            <v>92019</v>
          </cell>
          <cell r="B2852" t="str">
            <v>TOMADA BAIXA DE EMBUTIR (4 MÓDULOS), 2P+T 10 A, INCLUINDO SUPORTE E PLACA - FORNECIMENTO E INSTALAÇÃO. AF_12/2015</v>
          </cell>
          <cell r="C2852" t="str">
            <v>UN</v>
          </cell>
          <cell r="D2852">
            <v>72.42</v>
          </cell>
        </row>
        <row r="2853">
          <cell r="A2853">
            <v>92020</v>
          </cell>
          <cell r="B2853" t="str">
            <v>TOMADA BAIXA DE EMBUTIR (6 MÓDULOS), 2P+T 10 A, SEM SUPORTE E SEM PLACA - FORNECIMENTO E INSTALAÇÃO. AF_12/2015</v>
          </cell>
          <cell r="C2853" t="str">
            <v>UN</v>
          </cell>
          <cell r="D2853">
            <v>91.26</v>
          </cell>
        </row>
        <row r="2854">
          <cell r="A2854">
            <v>92021</v>
          </cell>
          <cell r="B2854" t="str">
            <v>TOMADA BAIXA DE EMBUTIR (6 MÓDULOS), 2P+T 10 A, INCLUINDO SUPORTE E PLACA - FORNECIMENTO E INSTALAÇÃO. AF_12/2015</v>
          </cell>
          <cell r="C2854" t="str">
            <v>UN</v>
          </cell>
          <cell r="D2854">
            <v>101.87</v>
          </cell>
        </row>
        <row r="2855">
          <cell r="A2855">
            <v>92022</v>
          </cell>
          <cell r="B2855" t="str">
            <v>INTERRUPTOR SIMPLES (1 MÓDULO) COM 1 TOMADA DE EMBUTIR 2P+T 10 A,  SEM SUPORTE E SEM PLACA - FORNECIMENTO E INSTALAÇÃO. AF_12/2015</v>
          </cell>
          <cell r="C2855" t="str">
            <v>UN</v>
          </cell>
          <cell r="D2855">
            <v>34.42</v>
          </cell>
        </row>
        <row r="2856">
          <cell r="A2856">
            <v>92023</v>
          </cell>
          <cell r="B2856" t="str">
            <v>INTERRUPTOR SIMPLES (1 MÓDULO) COM 1 TOMADA DE EMBUTIR 2P+T 10 A,  INCLUINDO SUPORTE E PLACA - FORNECIMENTO E INSTALAÇÃO. AF_12/2015</v>
          </cell>
          <cell r="C2856" t="str">
            <v>UN</v>
          </cell>
          <cell r="D2856">
            <v>41.29</v>
          </cell>
        </row>
        <row r="2857">
          <cell r="A2857">
            <v>92024</v>
          </cell>
          <cell r="B2857" t="str">
            <v>INTERRUPTOR SIMPLES (1 MÓDULO) COM 2 TOMADAS DE EMBUTIR 2P+T 10 A,  SEM SUPORTE E SEM PLACA - FORNECIMENTO E INSTALAÇÃO. AF_12/2015</v>
          </cell>
          <cell r="C2857" t="str">
            <v>UN</v>
          </cell>
          <cell r="D2857">
            <v>52.59</v>
          </cell>
        </row>
        <row r="2858">
          <cell r="A2858">
            <v>92025</v>
          </cell>
          <cell r="B2858" t="str">
            <v>INTERRUPTOR SIMPLES (1 MÓDULO) COM 2 TOMADAS DE EMBUTIR 2P+T 10 A,  INCLUINDO SUPORTE E PLACA - FORNECIMENTO E INSTALAÇÃO. AF_12/2015</v>
          </cell>
          <cell r="C2858" t="str">
            <v>UN</v>
          </cell>
          <cell r="D2858">
            <v>59.46</v>
          </cell>
        </row>
        <row r="2859">
          <cell r="A2859">
            <v>92026</v>
          </cell>
          <cell r="B2859" t="str">
            <v>INTERRUPTOR SIMPLES (2 MÓDULOS) COM 1 TOMADA DE EMBUTIR 2P+T 10 A,  SEM SUPORTE E SEM PLACA - FORNECIMENTO E INSTALAÇÃO. AF_12/2015</v>
          </cell>
          <cell r="C2859" t="str">
            <v>UN</v>
          </cell>
          <cell r="D2859">
            <v>47.84</v>
          </cell>
        </row>
        <row r="2860">
          <cell r="A2860">
            <v>92027</v>
          </cell>
          <cell r="B2860" t="str">
            <v>INTERRUPTOR SIMPLES (2 MÓDULOS) COM 1 TOMADA DE EMBUTIR 2P+T 10 A,  INCLUINDO SUPORTE E PLACA - FORNECIMENTO E INSTALAÇÃO. AF_12/2015</v>
          </cell>
          <cell r="C2860" t="str">
            <v>UN</v>
          </cell>
          <cell r="D2860">
            <v>54.71</v>
          </cell>
        </row>
        <row r="2861">
          <cell r="A2861">
            <v>92028</v>
          </cell>
          <cell r="B2861" t="str">
            <v>INTERRUPTOR PARALELO (1 MÓDULO) COM 1 TOMADA DE EMBUTIR 2P+T 10 A,  SEM SUPORTE E SEM PLACA - FORNECIMENTO E INSTALAÇÃO. AF_12/2015</v>
          </cell>
          <cell r="C2861" t="str">
            <v>UN</v>
          </cell>
          <cell r="D2861">
            <v>40.08</v>
          </cell>
        </row>
        <row r="2862">
          <cell r="A2862">
            <v>92029</v>
          </cell>
          <cell r="B2862" t="str">
            <v>INTERRUPTOR PARALELO (1 MÓDULO) COM 1 TOMADA DE EMBUTIR 2P+T 10 A,  INCLUINDO SUPORTE E PLACA - FORNECIMENTO E INSTALAÇÃO. AF_12/2015</v>
          </cell>
          <cell r="C2862" t="str">
            <v>UN</v>
          </cell>
          <cell r="D2862">
            <v>46.95</v>
          </cell>
        </row>
        <row r="2863">
          <cell r="A2863">
            <v>92030</v>
          </cell>
          <cell r="B2863" t="str">
            <v>INTERRUPTOR PARALELO (1 MÓDULO) COM 2 TOMADAS DE EMBUTIR 2P+T 10 A,  SEM SUPORTE E SEM PLACA - FORNECIMENTO E INSTALAÇÃO. AF_12/2015</v>
          </cell>
          <cell r="C2863" t="str">
            <v>UN</v>
          </cell>
          <cell r="D2863">
            <v>58.19</v>
          </cell>
        </row>
        <row r="2864">
          <cell r="A2864">
            <v>92031</v>
          </cell>
          <cell r="B2864" t="str">
            <v>INTERRUPTOR PARALELO (1 MÓDULO) COM 2 TOMADAS DE EMBUTIR 2P+T 10 A,  INCLUINDO SUPORTE E PLACA - FORNECIMENTO E INSTALAÇÃO. AF_12/2015</v>
          </cell>
          <cell r="C2864" t="str">
            <v>UN</v>
          </cell>
          <cell r="D2864">
            <v>65.06</v>
          </cell>
        </row>
        <row r="2865">
          <cell r="A2865">
            <v>92032</v>
          </cell>
          <cell r="B2865" t="str">
            <v>INTERRUPTOR PARALELO (2 MÓDULOS) COM 1 TOMADA DE EMBUTIR 2P+T 10 A,  SEM SUPORTE E SEM PLACA - FORNECIMENTO E INSTALAÇÃO. AF_12/2015</v>
          </cell>
          <cell r="C2865" t="str">
            <v>UN</v>
          </cell>
          <cell r="D2865">
            <v>59.09</v>
          </cell>
        </row>
        <row r="2866">
          <cell r="A2866">
            <v>92033</v>
          </cell>
          <cell r="B2866" t="str">
            <v>INTERRUPTOR PARALELO (2 MÓDULOS) COM 1 TOMADA DE EMBUTIR 2P+T 10 A,  INCLUINDO SUPORTE E PLACA - FORNECIMENTO E INSTALAÇÃO. AF_12/2015</v>
          </cell>
          <cell r="C2866" t="str">
            <v>UN</v>
          </cell>
          <cell r="D2866">
            <v>65.959999999999994</v>
          </cell>
        </row>
        <row r="2867">
          <cell r="A2867">
            <v>92034</v>
          </cell>
          <cell r="B2867" t="str">
            <v>INTERRUPTOR SIMPLES (1 MÓDULO), INTERRUPTOR PARALELO (1 MÓDULO) E 1 TOMADA DE EMBUTIR 2P+T 10 A,  SEM SUPORTE E SEM PLACA - FORNECIMENTO E INSTALAÇÃO. AF_12/2015</v>
          </cell>
          <cell r="C2867" t="str">
            <v>UN</v>
          </cell>
          <cell r="D2867">
            <v>53.49</v>
          </cell>
        </row>
        <row r="2868">
          <cell r="A2868">
            <v>92035</v>
          </cell>
          <cell r="B2868" t="str">
            <v>INTERRUPTOR SIMPLES (1 MÓDULO), INTERRUPTOR PARALELO (1 MÓDULO) E 1 TOMADA DE EMBUTIR 2P+T 10 A,  INCLUINDO SUPORTE E PLACA - FORNECIMENTO E INSTALAÇÃO. AF_12/2015</v>
          </cell>
          <cell r="C2868" t="str">
            <v>UN</v>
          </cell>
          <cell r="D2868">
            <v>60.36</v>
          </cell>
        </row>
        <row r="2869">
          <cell r="A2869">
            <v>72278</v>
          </cell>
          <cell r="B2869" t="str">
            <v>LAMPADA VAPOR METALICO 400W - FORNECIMENTO E INSTALACAO</v>
          </cell>
          <cell r="C2869" t="str">
            <v>UN</v>
          </cell>
          <cell r="D2869">
            <v>125.81</v>
          </cell>
        </row>
        <row r="2870">
          <cell r="A2870">
            <v>72280</v>
          </cell>
          <cell r="B2870" t="str">
            <v>IGNITOR PARA PARTIDA LÂMPADA VAPOR SÓDIO ALTA PRESSÃO ATÉ 400W</v>
          </cell>
          <cell r="C2870" t="str">
            <v>UN</v>
          </cell>
          <cell r="D2870">
            <v>45.61</v>
          </cell>
        </row>
        <row r="2871">
          <cell r="A2871" t="str">
            <v>73953/4</v>
          </cell>
          <cell r="B2871" t="str">
            <v>LUMINÁRIAS TIPO CALHA, DE SOBREPOR, COM REATORES DE PARTIDA RÁPIDA E LÂMPADAS FLUORESCENTES 2X2X18W, COMPLETAS, FORNECIMENTO E INSTALAÇÃO</v>
          </cell>
          <cell r="C2871" t="str">
            <v>UN</v>
          </cell>
          <cell r="D2871">
            <v>151.9</v>
          </cell>
        </row>
        <row r="2872">
          <cell r="A2872" t="str">
            <v>73953/8</v>
          </cell>
          <cell r="B2872" t="str">
            <v>LUMINÁRIAS TIPO CALHA, DE SOBREPOR, COM REATORES DE PARTIDA RÁPIDA E LÂMPADAS FLUORESCENTES 2X2X36W, COMPLETAS, FORNECIMENTO E INSTALAÇÃO</v>
          </cell>
          <cell r="C2872" t="str">
            <v>UN</v>
          </cell>
          <cell r="D2872">
            <v>198.04</v>
          </cell>
        </row>
        <row r="2873">
          <cell r="A2873" t="str">
            <v>73953/9</v>
          </cell>
          <cell r="B2873" t="str">
            <v>LUMINARIA SOBREPOR TP CALHA C/REATOR PART CONVENC LAMP 1X20W E STARTERFIX EM LAJE OU FORRO - FORNECIMENTO E COLOCACAO</v>
          </cell>
          <cell r="C2873" t="str">
            <v>UN</v>
          </cell>
          <cell r="D2873">
            <v>58.04</v>
          </cell>
        </row>
        <row r="2874">
          <cell r="A2874">
            <v>83391</v>
          </cell>
          <cell r="B2874" t="str">
            <v>REATOR PARA LAMPADA FLUORESCENTE 2X40W PARTIDA RAPIDA FORNECIMENTO E INSTALACAO</v>
          </cell>
          <cell r="C2874" t="str">
            <v>UN</v>
          </cell>
          <cell r="D2874">
            <v>31.1</v>
          </cell>
        </row>
        <row r="2875">
          <cell r="A2875">
            <v>83392</v>
          </cell>
          <cell r="B2875" t="str">
            <v>REATOR PARA LAMPADA FLUORESCENTE 1X20W PARTIDA RAPIDA FORNECIMENTO E INSTALACAO</v>
          </cell>
          <cell r="C2875" t="str">
            <v>UN</v>
          </cell>
          <cell r="D2875">
            <v>22.87</v>
          </cell>
        </row>
        <row r="2876">
          <cell r="A2876">
            <v>83393</v>
          </cell>
          <cell r="B2876" t="str">
            <v>REATOR PARA LAMPADA FLUORESCENTE 1X40W PARTIDA RAPIDA FORNECIMENTO E INSTALACAO</v>
          </cell>
          <cell r="C2876" t="str">
            <v>UN</v>
          </cell>
          <cell r="D2876">
            <v>29.59</v>
          </cell>
        </row>
        <row r="2877">
          <cell r="A2877">
            <v>83470</v>
          </cell>
          <cell r="B2877" t="str">
            <v>LAMPADA FLUORESCENTE TP HO 85W - FORNECIMENTO E INSTALACAO</v>
          </cell>
          <cell r="C2877" t="str">
            <v>UN</v>
          </cell>
          <cell r="D2877">
            <v>122.9</v>
          </cell>
        </row>
        <row r="2878">
          <cell r="A2878">
            <v>93040</v>
          </cell>
          <cell r="B2878" t="str">
            <v>LÂMPADA FLUORESCENTE COMPACTA 15 W 2U, BASE E27 - FORNECIMENTO E INSTALAÇÃO</v>
          </cell>
          <cell r="C2878" t="str">
            <v>UN</v>
          </cell>
          <cell r="D2878">
            <v>19.350000000000001</v>
          </cell>
        </row>
        <row r="2879">
          <cell r="A2879">
            <v>93041</v>
          </cell>
          <cell r="B2879" t="str">
            <v>LÂMPADA FLUORESCENTE ESPIRAL BRANCA 65 W, BASE E27 - FORNECIMENTO E INSTALAÇÃO</v>
          </cell>
          <cell r="C2879" t="str">
            <v>UN</v>
          </cell>
          <cell r="D2879">
            <v>122.3</v>
          </cell>
        </row>
        <row r="2880">
          <cell r="A2880">
            <v>93042</v>
          </cell>
          <cell r="B2880" t="str">
            <v>LÂMPADA LED 6 W BIVOLT BRANCA, FORMATO TRADICIONAL (BASE E27) - FORNECIMENTO E INSTALAÇÃO</v>
          </cell>
          <cell r="C2880" t="str">
            <v>UN</v>
          </cell>
          <cell r="D2880">
            <v>39.46</v>
          </cell>
        </row>
        <row r="2881">
          <cell r="A2881">
            <v>93043</v>
          </cell>
          <cell r="B2881" t="str">
            <v>LÂMPADA LED 10 W BIVOLT BRANCA, FORMATO TRADICIONAL (BASE E27) - FORNECIMENTO E INSTALAÇÃO</v>
          </cell>
          <cell r="C2881" t="str">
            <v>UN</v>
          </cell>
          <cell r="D2881">
            <v>52.61</v>
          </cell>
        </row>
        <row r="2882">
          <cell r="A2882">
            <v>93044</v>
          </cell>
          <cell r="B2882" t="str">
            <v>LÂMPADA FLUORESCENTE COMPACTA 3U BRANCA 20 W, BASE E27 - FORNECIMENTO E INSTALAÇÃO</v>
          </cell>
          <cell r="C2882" t="str">
            <v>UN</v>
          </cell>
          <cell r="D2882">
            <v>21.79</v>
          </cell>
        </row>
        <row r="2883">
          <cell r="A2883">
            <v>93045</v>
          </cell>
          <cell r="B2883" t="str">
            <v>LÂMPADA FLUORESCENTE ESPIRAL BRANCA 45 W, BASE E27 - FORNECIMENTO E INSTALAÇÃO</v>
          </cell>
          <cell r="C2883" t="str">
            <v>UN</v>
          </cell>
          <cell r="D2883">
            <v>68.53</v>
          </cell>
        </row>
        <row r="2884">
          <cell r="A2884">
            <v>97583</v>
          </cell>
          <cell r="B2884" t="str">
            <v>LUMINÁRIA TIPO CALHA, DE SOBREPOR, COM 1 LÂMPADA TUBULAR DE 18 W - FORNECIMENTO E INSTALAÇÃO. AF_11/2017</v>
          </cell>
          <cell r="C2884" t="str">
            <v>UN</v>
          </cell>
          <cell r="D2884">
            <v>46.94</v>
          </cell>
        </row>
        <row r="2885">
          <cell r="A2885">
            <v>97584</v>
          </cell>
          <cell r="B2885" t="str">
            <v>LUMINÁRIA TIPO CALHA, DE SOBREPOR, COM 1 LÂMPADA TUBULAR DE 36 W - FORNECIMENTO E INSTALAÇÃO. AF_11/2017</v>
          </cell>
          <cell r="C2885" t="str">
            <v>UN</v>
          </cell>
          <cell r="D2885">
            <v>63.05</v>
          </cell>
        </row>
        <row r="2886">
          <cell r="A2886">
            <v>97585</v>
          </cell>
          <cell r="B2886" t="str">
            <v>LUMINÁRIA TIPO CALHA, DE SOBREPOR, COM 2 LÂMPADAS TUBULARES DE 18 W - FORNECIMENTO E INSTALAÇÃO. AF_11/2017</v>
          </cell>
          <cell r="C2886" t="str">
            <v>UN</v>
          </cell>
          <cell r="D2886">
            <v>63.84</v>
          </cell>
        </row>
        <row r="2887">
          <cell r="A2887">
            <v>97586</v>
          </cell>
          <cell r="B2887" t="str">
            <v>LUMINÁRIA TIPO CALHA, DE SOBREPOR, COM 2 LÂMPADAS TUBULARES DE 36 W - FORNECIMENTO E INSTALAÇÃO. AF_11/2017</v>
          </cell>
          <cell r="C2887" t="str">
            <v>UN</v>
          </cell>
          <cell r="D2887">
            <v>83.29</v>
          </cell>
        </row>
        <row r="2888">
          <cell r="A2888">
            <v>97587</v>
          </cell>
          <cell r="B2888" t="str">
            <v>LUMINÁRIA TIPO CALHA, DE EMBUTIR, COM 2 LÂMPADAS DE 14 W COM REFLETOR - FORNECIMENTO E INSTALAÇÃO. AF_11/2017</v>
          </cell>
          <cell r="C2888" t="str">
            <v>UN</v>
          </cell>
          <cell r="D2888">
            <v>139.4</v>
          </cell>
        </row>
        <row r="2889">
          <cell r="A2889">
            <v>97589</v>
          </cell>
          <cell r="B2889" t="str">
            <v>LUMINÁRIA TIPO PLAFON EM PLÁSTICO, DE SOBREPOR, COM 1 LÂMPADA DE 15 W, - FORNECIMENTO E INSTALAÇÃO. AF_11/2017</v>
          </cell>
          <cell r="C2889" t="str">
            <v>UN</v>
          </cell>
          <cell r="D2889">
            <v>39.64</v>
          </cell>
        </row>
        <row r="2890">
          <cell r="A2890">
            <v>97590</v>
          </cell>
          <cell r="B2890" t="str">
            <v>LUMINÁRIA TIPO PLAFON REDONDO COM VIDRO FOSCO, DE SOBREPOR, COM 1 LÂMPADA DE 15 W - FORNECIMENTO E INSTALAÇÃO. AF_11/2017</v>
          </cell>
          <cell r="C2890" t="str">
            <v>UN</v>
          </cell>
          <cell r="D2890">
            <v>66.52</v>
          </cell>
        </row>
        <row r="2891">
          <cell r="A2891">
            <v>97591</v>
          </cell>
          <cell r="B2891" t="str">
            <v>LUMINÁRIA TIPO PLAFON REDONDO COM VIDRO FOSCO, DE SOBREPOR, COM 2 LÂMPADAS DE 15 W - FORNECIMENTO E INSTALAÇÃO. AF_11/2017</v>
          </cell>
          <cell r="C2891" t="str">
            <v>UN</v>
          </cell>
          <cell r="D2891">
            <v>94.11</v>
          </cell>
        </row>
        <row r="2892">
          <cell r="A2892">
            <v>97592</v>
          </cell>
          <cell r="B2892" t="str">
            <v>LUMINÁRIA TIPO PLAFON, DE SOBREPOR, COM 1 LÂMPADA LED - FORNECIMENTO E INSTALAÇÃO. AF_11/2017</v>
          </cell>
          <cell r="C2892" t="str">
            <v>UN</v>
          </cell>
          <cell r="D2892">
            <v>103.25</v>
          </cell>
        </row>
        <row r="2893">
          <cell r="A2893">
            <v>97593</v>
          </cell>
          <cell r="B2893" t="str">
            <v>LUMINÁRIA TIPO SPOT, DE SOBREPOR, COM 1 LÂMPADA DE 15 W - FORNECIMENTO E INSTALAÇÃO. AF_11/2017</v>
          </cell>
          <cell r="C2893" t="str">
            <v>UN</v>
          </cell>
          <cell r="D2893">
            <v>85.55</v>
          </cell>
        </row>
        <row r="2894">
          <cell r="A2894">
            <v>97594</v>
          </cell>
          <cell r="B2894" t="str">
            <v>LUMINÁRIA TIPO SPOT, DE SOBREPOR, COM 2 LÂMPADAS DE 15 W - FORNECIMENTO E INSTALAÇÃO. AF_11/2017</v>
          </cell>
          <cell r="C2894" t="str">
            <v>UN</v>
          </cell>
          <cell r="D2894">
            <v>92.44</v>
          </cell>
        </row>
        <row r="2895">
          <cell r="A2895">
            <v>97595</v>
          </cell>
          <cell r="B2895" t="str">
            <v>SENSOR DE PRESENÇA COM FOTOCÉLULA, FIXAÇÃO EM PAREDE - FORNECIMENTO E INSTALAÇÃO. AF_11/2017</v>
          </cell>
          <cell r="C2895" t="str">
            <v>UN</v>
          </cell>
          <cell r="D2895">
            <v>51.52</v>
          </cell>
        </row>
        <row r="2896">
          <cell r="A2896">
            <v>97596</v>
          </cell>
          <cell r="B2896" t="str">
            <v>SENSOR DE PRESENÇA SEM FOTOCÉLULA, FIXAÇÃO EM PAREDE - FORNECIMENTO E INSTALAÇÃO. AF_11/2017</v>
          </cell>
          <cell r="C2896" t="str">
            <v>UN</v>
          </cell>
          <cell r="D2896">
            <v>37.01</v>
          </cell>
        </row>
        <row r="2897">
          <cell r="A2897">
            <v>97597</v>
          </cell>
          <cell r="B2897" t="str">
            <v>SENSOR DE PRESENÇA COM FOTOCÉLULA, FIXAÇÃO EM TETO - FORNECIMENTO E INSTALAÇÃO. AF_11/2017</v>
          </cell>
          <cell r="C2897" t="str">
            <v>UN</v>
          </cell>
          <cell r="D2897">
            <v>46.73</v>
          </cell>
        </row>
        <row r="2898">
          <cell r="A2898">
            <v>97598</v>
          </cell>
          <cell r="B2898" t="str">
            <v>SENSOR DE PRESENÇA SEM FOTOCÉLULA, FIXAÇÃO EM TETO - FORNECIMENTO E INSTALAÇÃO. AF_11/2017</v>
          </cell>
          <cell r="C2898" t="str">
            <v>UN</v>
          </cell>
          <cell r="D2898">
            <v>44.87</v>
          </cell>
        </row>
        <row r="2899">
          <cell r="A2899">
            <v>97599</v>
          </cell>
          <cell r="B2899" t="str">
            <v>LUMINÁRIA DE EMERGÊNCIA - FORNECIMENTO E INSTALAÇÃO. AF_11/2017</v>
          </cell>
          <cell r="C2899" t="str">
            <v>UN</v>
          </cell>
          <cell r="D2899">
            <v>38.56</v>
          </cell>
        </row>
        <row r="2900">
          <cell r="A2900">
            <v>97609</v>
          </cell>
          <cell r="B2900" t="str">
            <v>LÂMPADA COMPACTA DE LED 6 W, BASE E27 - FORNECIMENTO E INSTALAÇÃO. AF_11/2017</v>
          </cell>
          <cell r="C2900" t="str">
            <v>UN</v>
          </cell>
          <cell r="D2900">
            <v>45.47</v>
          </cell>
        </row>
        <row r="2901">
          <cell r="A2901">
            <v>97610</v>
          </cell>
          <cell r="B2901" t="str">
            <v>LÂMPADA COMPACTA DE LED 10 W, BASE E27 - FORNECIMENTO E INSTALAÇÃO. AF_11/2017</v>
          </cell>
          <cell r="C2901" t="str">
            <v>UN</v>
          </cell>
          <cell r="D2901">
            <v>58.62</v>
          </cell>
        </row>
        <row r="2902">
          <cell r="A2902">
            <v>97611</v>
          </cell>
          <cell r="B2902" t="str">
            <v>LÂMPADA COMPACTA FLUORESCENTE DE 15 W, BASE E27 - FORNECIMENTO E INSTALAÇÃO. AF_11/2017</v>
          </cell>
          <cell r="C2902" t="str">
            <v>UN</v>
          </cell>
          <cell r="D2902">
            <v>25.36</v>
          </cell>
        </row>
        <row r="2903">
          <cell r="A2903">
            <v>97612</v>
          </cell>
          <cell r="B2903" t="str">
            <v>LÂMPADA COMPACTA FLUORESCENTE DE 20 W, BASE E27 - FORNECIMENTO E INSTALAÇÃO. AF_11/2017</v>
          </cell>
          <cell r="C2903" t="str">
            <v>UN</v>
          </cell>
          <cell r="D2903">
            <v>27.8</v>
          </cell>
        </row>
        <row r="2904">
          <cell r="A2904">
            <v>97613</v>
          </cell>
          <cell r="B2904" t="str">
            <v>LÂMPADA COMPACTA DE VAPOR MERCURIO 125 W, BASE E27 - FORNECIMENTO E INSTALAÇÃO. AF_11/2017</v>
          </cell>
          <cell r="C2904" t="str">
            <v>UN</v>
          </cell>
          <cell r="D2904">
            <v>35.869999999999997</v>
          </cell>
        </row>
        <row r="2905">
          <cell r="A2905">
            <v>97614</v>
          </cell>
          <cell r="B2905" t="str">
            <v>LÂMPADA COMPACTA DE VAPOR METÁLICO OVOIDE 150 W, BASE E27 - FORNECIMENTO E INSTALAÇÃO. AF_11/2017</v>
          </cell>
          <cell r="C2905" t="str">
            <v>UN</v>
          </cell>
          <cell r="D2905">
            <v>65.02</v>
          </cell>
        </row>
        <row r="2906">
          <cell r="A2906">
            <v>97615</v>
          </cell>
          <cell r="B2906" t="str">
            <v>LÂMPADA TUBULAR FLUORESCENTE T8 DE 16/18 W, BASE G13 - FORNECIMENTO E INSTALAÇÃO. AF_11/2017_P</v>
          </cell>
          <cell r="C2906" t="str">
            <v>UN</v>
          </cell>
          <cell r="D2906">
            <v>37.479999999999997</v>
          </cell>
        </row>
        <row r="2907">
          <cell r="A2907">
            <v>97616</v>
          </cell>
          <cell r="B2907" t="str">
            <v>LÂMPADA TUBULAR FLUORESCENTE T8 DE 32/36 W, BASE G13 - FORNECIMENTO E INSTALAÇÃO. AF_11/2017_P</v>
          </cell>
          <cell r="C2907" t="str">
            <v>UN</v>
          </cell>
          <cell r="D2907">
            <v>41.57</v>
          </cell>
        </row>
        <row r="2908">
          <cell r="A2908">
            <v>97617</v>
          </cell>
          <cell r="B2908" t="str">
            <v>LÂMPADA TUBULAR FLUORESCENTE T10 DE 20/40 W, BASE G13 - FORNECIMENTO E INSTALAÇÃO. AF_11/2017_P</v>
          </cell>
          <cell r="C2908" t="str">
            <v>UN</v>
          </cell>
          <cell r="D2908">
            <v>41.19</v>
          </cell>
        </row>
        <row r="2909">
          <cell r="A2909">
            <v>97618</v>
          </cell>
          <cell r="B2909" t="str">
            <v>LÂMPADA TUBULAR FLUORESCENTE T5 DE 14 W, BASE G13 - FORNECIMENTO E INSTALAÇÃO. AF_11/2017_P</v>
          </cell>
          <cell r="C2909" t="str">
            <v>UN</v>
          </cell>
          <cell r="D2909">
            <v>40.9</v>
          </cell>
        </row>
        <row r="2910">
          <cell r="A2910">
            <v>41598</v>
          </cell>
          <cell r="B2910" t="str">
            <v>ENTRADA PROVISORIA DE ENERGIA ELETRICA AEREA TRIFASICA 40A EM POSTE MADEIRA</v>
          </cell>
          <cell r="C2910" t="str">
            <v>UN</v>
          </cell>
          <cell r="D2910">
            <v>1520.71</v>
          </cell>
        </row>
        <row r="2911">
          <cell r="A2911">
            <v>72941</v>
          </cell>
          <cell r="B2911" t="str">
            <v>APARELHO SINALIZADOR DE SAIDA DE GARAGEM, COM CELULA FOTOELETRICA - FORNECIMENTO E INSTALACAO</v>
          </cell>
          <cell r="C2911" t="str">
            <v>UN</v>
          </cell>
          <cell r="D2911">
            <v>193.93</v>
          </cell>
        </row>
        <row r="2912">
          <cell r="A2912">
            <v>73624</v>
          </cell>
          <cell r="B2912" t="str">
            <v>SUPORTE PARA TRANSFORMADOR EM POSTE DE CONCRETO CIRCULAR</v>
          </cell>
          <cell r="C2912" t="str">
            <v>UN</v>
          </cell>
          <cell r="D2912">
            <v>95.88</v>
          </cell>
        </row>
        <row r="2913">
          <cell r="A2913" t="str">
            <v>73767/1</v>
          </cell>
          <cell r="B2913" t="str">
            <v>GRAMPO PARALELO EM ALUMINIO FUNDIDO OU ESTRUDADO DE 2 PARAFUSOS, PARA CABO DE 6 A 50 MM2, PASTA ANTIOXIDANTE. FORNEC E INSTALAÇÃO.</v>
          </cell>
          <cell r="C2913" t="str">
            <v>UN</v>
          </cell>
          <cell r="D2913">
            <v>12.49</v>
          </cell>
        </row>
        <row r="2914">
          <cell r="A2914" t="str">
            <v>73767/2</v>
          </cell>
          <cell r="B2914" t="str">
            <v>ALCA PRE-FORMADA DISTRIBUIÇÃO EM  ACO RECOBERTO COM ALUMINIO PARA CABO 25MM2, ENCAPADO. FORNECIMENTO E INSTALAÇÃO.</v>
          </cell>
          <cell r="C2914" t="str">
            <v>UN</v>
          </cell>
          <cell r="D2914">
            <v>10.75</v>
          </cell>
        </row>
        <row r="2915">
          <cell r="A2915" t="str">
            <v>73767/3</v>
          </cell>
          <cell r="B2915" t="str">
            <v>LACO DE ROLDANA PRE-FORMADO ACO RECOBERTO DE ALUMINIO PARA CABO DE ALUMINIO NU BITOLA 25MM2 - FORNECIMENTO E COLOCACAO</v>
          </cell>
          <cell r="C2915" t="str">
            <v>UN</v>
          </cell>
          <cell r="D2915">
            <v>7.99</v>
          </cell>
        </row>
        <row r="2916">
          <cell r="A2916" t="str">
            <v>73767/4</v>
          </cell>
          <cell r="B2916" t="str">
            <v>ALCA PRE-FORMADA DISTRIBUICAO EM ACO RECOBERTO COM ALUMINIO NU PARA CABO 25MM2, ENCAPADO. FORNECIMENTO E INSTALACAO.</v>
          </cell>
          <cell r="C2916" t="str">
            <v>UN</v>
          </cell>
          <cell r="D2916">
            <v>5.47</v>
          </cell>
        </row>
        <row r="2917">
          <cell r="A2917" t="str">
            <v>73767/5</v>
          </cell>
          <cell r="B2917" t="str">
            <v>ALCA PRE-FORMADA SERV DE ACO RECOB C/ALUM NU ENCAPADO 25MM2 (BITOLA)  CONF PROJ A4-148-CP RIOLUZ FORNECIMENTO E COLOCACAO</v>
          </cell>
          <cell r="C2917" t="str">
            <v>UN</v>
          </cell>
          <cell r="D2917">
            <v>5.07</v>
          </cell>
        </row>
        <row r="2918">
          <cell r="A2918" t="str">
            <v>73781/1</v>
          </cell>
          <cell r="B2918" t="str">
            <v>MUFLA TERMINAL PRIMARIA UNIPOLAR USO INTERNO PARA CABO 35/120MM2, ISOLACAO 15/25KV EM EPR - BORRACHA DE SILICONE. FORNECIMENTO E INSTALACAO.</v>
          </cell>
          <cell r="C2918" t="str">
            <v>UN</v>
          </cell>
          <cell r="D2918">
            <v>368.72</v>
          </cell>
        </row>
        <row r="2919">
          <cell r="A2919" t="str">
            <v>73781/2</v>
          </cell>
          <cell r="B2919" t="str">
            <v>ISOLADOR DE PINO TP HI-POT CILINDRICO CLASSE 15KV. FORNECIMENTO E INSTALACAO.</v>
          </cell>
          <cell r="C2919" t="str">
            <v>UN</v>
          </cell>
          <cell r="D2919">
            <v>29.02</v>
          </cell>
        </row>
        <row r="2920">
          <cell r="A2920" t="str">
            <v>73781/3</v>
          </cell>
          <cell r="B2920" t="str">
            <v>ISOLADOR DE SUSPENSAO (DISCO) TP CAVILHA CLASSE 15KV - 6''. FORNECIMENTO E INSTALACAO.</v>
          </cell>
          <cell r="C2920" t="str">
            <v>UN</v>
          </cell>
          <cell r="D2920">
            <v>87.38</v>
          </cell>
        </row>
        <row r="2921">
          <cell r="A2921">
            <v>88543</v>
          </cell>
          <cell r="B2921" t="str">
            <v>ARMACAO SECUNDARIA OU REX COMPLETA PARA TRESLINHAS-FORNECIMENTO E INSTALACAO.</v>
          </cell>
          <cell r="C2921" t="str">
            <v>UN</v>
          </cell>
          <cell r="D2921">
            <v>156</v>
          </cell>
        </row>
        <row r="2922">
          <cell r="A2922">
            <v>88544</v>
          </cell>
          <cell r="B2922" t="str">
            <v>ARMACAO SECUNDARIA OU REX COMPLETA PARA DUAS LINHAS-FORNECIMENTO E INSTALACAO.</v>
          </cell>
          <cell r="C2922" t="str">
            <v>UN</v>
          </cell>
          <cell r="D2922">
            <v>103.35</v>
          </cell>
        </row>
        <row r="2923">
          <cell r="A2923">
            <v>88545</v>
          </cell>
          <cell r="B2923" t="str">
            <v>ARMACAO SECUNDARIA OU REX COMPLETA PARA QUATRO LINHAS-FORNECIMENTO E INSTALACAO.</v>
          </cell>
          <cell r="C2923" t="str">
            <v>UN</v>
          </cell>
          <cell r="D2923">
            <v>180.36</v>
          </cell>
        </row>
        <row r="2924">
          <cell r="A2924">
            <v>83397</v>
          </cell>
          <cell r="B2924" t="str">
            <v>POSTE DE CONCRETO DUPLO T H=9M CARGA NOMINAL 500KG INCLUSIVE ESCAVACAO, EXCLUSIVE TRANSPORTE - FORNECIMENTO E INSTALACAO</v>
          </cell>
          <cell r="C2924" t="str">
            <v>UN</v>
          </cell>
          <cell r="D2924">
            <v>1153.72</v>
          </cell>
        </row>
        <row r="2925">
          <cell r="A2925" t="str">
            <v>73769/1</v>
          </cell>
          <cell r="B2925" t="str">
            <v>POSTE ACO CONICO CONTINUO CURVO SIMPLES SEM BASE C/JANELA 9M (INSPECAO) - FORNECIMENTO E INSTALACAO</v>
          </cell>
          <cell r="C2925" t="str">
            <v>UN</v>
          </cell>
          <cell r="D2925">
            <v>1194.8699999999999</v>
          </cell>
        </row>
        <row r="2926">
          <cell r="A2926" t="str">
            <v>73769/2</v>
          </cell>
          <cell r="B2926" t="str">
            <v>POSTE DE AÇO CONICO CONTÍNUO CURVO SIMPLES, FLANGEADO, COM JANELA DE INSPEÇÃO H=9M - FORNECIMENTO E INSTALACAO</v>
          </cell>
          <cell r="C2926" t="str">
            <v>UN</v>
          </cell>
          <cell r="D2926">
            <v>1196.33</v>
          </cell>
        </row>
        <row r="2927">
          <cell r="A2927" t="str">
            <v>73769/3</v>
          </cell>
          <cell r="B2927" t="str">
            <v>POSTE DE ACO CONICO CONTINUO CURVO DUPLO, FLANGEADO, COM JANELA DE INSPECAO H=9M - FORNECIMENTO E INSTALACAO</v>
          </cell>
          <cell r="C2927" t="str">
            <v>UN</v>
          </cell>
          <cell r="D2927">
            <v>1231.08</v>
          </cell>
        </row>
        <row r="2928">
          <cell r="A2928" t="str">
            <v>73769/4</v>
          </cell>
          <cell r="B2928" t="str">
            <v>POSTE DE ACO CONICO CONTINUO RETO, ENGASTADO, H=9M - FORNECIMENTO E INSTALACAO</v>
          </cell>
          <cell r="C2928" t="str">
            <v>UN</v>
          </cell>
          <cell r="D2928">
            <v>1241.9100000000001</v>
          </cell>
        </row>
        <row r="2929">
          <cell r="A2929" t="str">
            <v>73855/1</v>
          </cell>
          <cell r="B2929" t="str">
            <v>CHUMBADOR DE AÇO PARA FIXAÇÃO DE POSTE DE ACO RETO OU CURVO 7 A 9M COM FLANGE - FORNECIMENTO E INSTALACAO</v>
          </cell>
          <cell r="C2929" t="str">
            <v>UN</v>
          </cell>
          <cell r="D2929">
            <v>941.88</v>
          </cell>
        </row>
        <row r="2930">
          <cell r="A2930">
            <v>72281</v>
          </cell>
          <cell r="B2930" t="str">
            <v>REATOR PARA LAMPADA VAPOR DE MERCURIO USO EXTERNO 220V/400W</v>
          </cell>
          <cell r="C2930" t="str">
            <v>UN</v>
          </cell>
          <cell r="D2930">
            <v>113.43</v>
          </cell>
        </row>
        <row r="2931">
          <cell r="A2931">
            <v>72282</v>
          </cell>
          <cell r="B2931" t="str">
            <v>REATOR PARA LAMPADA VAPOR DE SODIO ALTA PRESSAO - 220V/250W - USO EXTERNO</v>
          </cell>
          <cell r="C2931" t="str">
            <v>UN</v>
          </cell>
          <cell r="D2931">
            <v>147.83000000000001</v>
          </cell>
        </row>
        <row r="2932">
          <cell r="A2932" t="str">
            <v>73831/2</v>
          </cell>
          <cell r="B2932" t="str">
            <v>LAMPADA DE VAPOR DE MERCURIO DE 250W - FORNECIMENTO E INSTALACAO</v>
          </cell>
          <cell r="C2932" t="str">
            <v>UN</v>
          </cell>
          <cell r="D2932">
            <v>54.88</v>
          </cell>
        </row>
        <row r="2933">
          <cell r="A2933" t="str">
            <v>73831/3</v>
          </cell>
          <cell r="B2933" t="str">
            <v>LAMPADA DE VAPOR DE MERCURIO DE 400W/250V - FORNECIMENTO E INSTALACAO</v>
          </cell>
          <cell r="C2933" t="str">
            <v>UN</v>
          </cell>
          <cell r="D2933">
            <v>72.92</v>
          </cell>
        </row>
        <row r="2934">
          <cell r="A2934" t="str">
            <v>73831/4</v>
          </cell>
          <cell r="B2934" t="str">
            <v>LAMPADA MISTA DE 160W - FORNECIMENTO E INSTALACAO</v>
          </cell>
          <cell r="C2934" t="str">
            <v>UN</v>
          </cell>
          <cell r="D2934">
            <v>35.17</v>
          </cell>
        </row>
        <row r="2935">
          <cell r="A2935" t="str">
            <v>73831/5</v>
          </cell>
          <cell r="B2935" t="str">
            <v>LAMPADA MISTA DE 250W - FORNECIMENTO E INSTALACAO</v>
          </cell>
          <cell r="C2935" t="str">
            <v>UN</v>
          </cell>
          <cell r="D2935">
            <v>45.9</v>
          </cell>
        </row>
        <row r="2936">
          <cell r="A2936" t="str">
            <v>73831/6</v>
          </cell>
          <cell r="B2936" t="str">
            <v>LAMPADA MISTA DE 500W - FORNECIMENTO E INSTALACAO</v>
          </cell>
          <cell r="C2936" t="str">
            <v>UN</v>
          </cell>
          <cell r="D2936">
            <v>82.24</v>
          </cell>
        </row>
        <row r="2937">
          <cell r="A2937" t="str">
            <v>73831/7</v>
          </cell>
          <cell r="B2937" t="str">
            <v>LAMPADA DE VAPOR DE SODIO DE 150WX220V - FORNECIMENTO E INSTALACAO</v>
          </cell>
          <cell r="C2937" t="str">
            <v>UN</v>
          </cell>
          <cell r="D2937">
            <v>65.53</v>
          </cell>
        </row>
        <row r="2938">
          <cell r="A2938" t="str">
            <v>73831/8</v>
          </cell>
          <cell r="B2938" t="str">
            <v>LAMPADA DE VAPOR DE SODIO DE 250WX220V - FORNECIMENTO E INSTALACAO</v>
          </cell>
          <cell r="C2938" t="str">
            <v>UN</v>
          </cell>
          <cell r="D2938">
            <v>74.92</v>
          </cell>
        </row>
        <row r="2939">
          <cell r="A2939" t="str">
            <v>73831/9</v>
          </cell>
          <cell r="B2939" t="str">
            <v>LAMPADA DE VAPOR DE SODIO DE 400WX220V - FORNECIMENTO E INSTALACAO</v>
          </cell>
          <cell r="C2939" t="str">
            <v>UN</v>
          </cell>
          <cell r="D2939">
            <v>86.46</v>
          </cell>
        </row>
        <row r="2940">
          <cell r="A2940" t="str">
            <v>74231/1</v>
          </cell>
          <cell r="B2940" t="str">
            <v>LUMINARIA ABERTA PARA ILUMINACAO PUBLICA, PARA LAMPADA A VAPOR DE MERCURIO ATE 400W E MISTA ATE 500W, COM BRACO EM TUBO DE ACO GALV D=50MM PROJ HOR=2.500MM E PROJ VERT= 2.200MM, FORNECIMENTO E INSTALACAO</v>
          </cell>
          <cell r="C2940" t="str">
            <v>UN</v>
          </cell>
          <cell r="D2940">
            <v>156.22999999999999</v>
          </cell>
        </row>
        <row r="2941">
          <cell r="A2941" t="str">
            <v>74246/1</v>
          </cell>
          <cell r="B2941" t="str">
            <v>REFLETOR RETANGULAR FECHADO COM LAMPADA VAPOR METALICO 400 W</v>
          </cell>
          <cell r="C2941" t="str">
            <v>UN</v>
          </cell>
          <cell r="D2941">
            <v>335.1</v>
          </cell>
        </row>
        <row r="2942">
          <cell r="A2942">
            <v>83399</v>
          </cell>
          <cell r="B2942" t="str">
            <v>RELE FOTOELETRICO P/ COMANDO DE ILUMINACAO EXTERNA 220V/1000W - FORNECIMENTO E INSTALACAO</v>
          </cell>
          <cell r="C2942" t="str">
            <v>UN</v>
          </cell>
          <cell r="D2942">
            <v>34.130000000000003</v>
          </cell>
        </row>
        <row r="2943">
          <cell r="A2943">
            <v>83400</v>
          </cell>
          <cell r="B2943" t="str">
            <v>BRACO P/ ILUMINACAO DE RUAS EM TUBO ACO GALV 1" COMP = 1,20M E INCLINACAO 25GRAUS EM RELACAO AO PLANO VERTICAL P/ FIXACAO EM POSTE OU PAREDE - FORNECIMENTO E INSTALACAO</v>
          </cell>
          <cell r="C2943" t="str">
            <v>UN</v>
          </cell>
          <cell r="D2943">
            <v>109.6</v>
          </cell>
        </row>
        <row r="2944">
          <cell r="A2944">
            <v>83401</v>
          </cell>
          <cell r="B2944" t="str">
            <v>BRACO P/ LUMINARIA PUBLICA 1 X 1,50 M, EM TUBO ACO GALV 3/4, P/ FIXACAO EM POSTE OU PAREDE - FORNECIMENTO E INSTALACAO</v>
          </cell>
          <cell r="C2944" t="str">
            <v>UN</v>
          </cell>
          <cell r="D2944">
            <v>109.6</v>
          </cell>
        </row>
        <row r="2945">
          <cell r="A2945">
            <v>83402</v>
          </cell>
          <cell r="B2945" t="str">
            <v>ABRACADEIRA DE FIXACAO DE BRACOS DE LUMINARIAS DE 4" - FORNECIMENTO E INSTALACAO</v>
          </cell>
          <cell r="C2945" t="str">
            <v>UN</v>
          </cell>
          <cell r="D2945">
            <v>56.27</v>
          </cell>
        </row>
        <row r="2946">
          <cell r="A2946">
            <v>83475</v>
          </cell>
          <cell r="B2946" t="str">
            <v>LUMINARIA FECHADA PARA ILUMINACAO PUBLICA COM REATOR DE PARTIDA RAPIDA COM LAMPADA A VAPOR DE MERCURIO 250W - FORNECIMENTO E INSTALACAO</v>
          </cell>
          <cell r="C2946" t="str">
            <v>UN</v>
          </cell>
          <cell r="D2946">
            <v>392.86</v>
          </cell>
        </row>
        <row r="2947">
          <cell r="A2947">
            <v>83478</v>
          </cell>
          <cell r="B2947" t="str">
            <v>LUMINARIA FECHADA PARA ILUMINACAO PUBLICA - LAMPADAS DE 250/500W - FORNECIMENTO E INSTALACAO (EXCLUINDO LAMPADAS)</v>
          </cell>
          <cell r="C2947" t="str">
            <v>UN</v>
          </cell>
          <cell r="D2947">
            <v>277.91000000000003</v>
          </cell>
        </row>
        <row r="2948">
          <cell r="A2948">
            <v>83479</v>
          </cell>
          <cell r="B2948" t="str">
            <v>LUMINARIA ESTANQUE - PROTECAO CONTRA AGUA, POEIRA OU IMPACTOS - TIPO AQUATIC PIAL OU EQUIVALENTE</v>
          </cell>
          <cell r="C2948" t="str">
            <v>UN</v>
          </cell>
          <cell r="D2948">
            <v>115.68</v>
          </cell>
        </row>
        <row r="2949">
          <cell r="A2949">
            <v>83480</v>
          </cell>
          <cell r="B2949" t="str">
            <v>REATOR PARA LAMPADA VAPOR DE MERCURIO 125W  USO EXTERNO</v>
          </cell>
          <cell r="C2949" t="str">
            <v>UN</v>
          </cell>
          <cell r="D2949">
            <v>93.06</v>
          </cell>
        </row>
        <row r="2950">
          <cell r="A2950">
            <v>83481</v>
          </cell>
          <cell r="B2950" t="str">
            <v>REATOR PARA LAMPADA VAPOR DE MERCURIO 250W USO EXTERNO</v>
          </cell>
          <cell r="C2950" t="str">
            <v>UN</v>
          </cell>
          <cell r="D2950">
            <v>103.55</v>
          </cell>
        </row>
        <row r="2951">
          <cell r="A2951">
            <v>97600</v>
          </cell>
          <cell r="B2951" t="str">
            <v>REFLETOR EM ALUMÍNIO COM SUPORTE E ALÇA, LÂMPADA 125 W - FORNECIMENTO E INSTALAÇÃO. AF_11/2017</v>
          </cell>
          <cell r="C2951" t="str">
            <v>UN</v>
          </cell>
          <cell r="D2951">
            <v>245.6</v>
          </cell>
        </row>
        <row r="2952">
          <cell r="A2952">
            <v>97601</v>
          </cell>
          <cell r="B2952" t="str">
            <v>REFLETOR EM ALUMÍNIO COM SUPORTE E ALÇA, LÂMPADA 250 W - FORNECIMENTO E INSTALAÇÃO. AF_11/2017</v>
          </cell>
          <cell r="C2952" t="str">
            <v>UN</v>
          </cell>
          <cell r="D2952">
            <v>267.31</v>
          </cell>
        </row>
        <row r="2953">
          <cell r="A2953">
            <v>97605</v>
          </cell>
          <cell r="B2953" t="str">
            <v>LUMINÁRIA ARANDELA TIPO MEIA-LUA, PARA 1 LÂMPADA LED - FORNECIMENTO E INSTALAÇÃO. AF_11/2017</v>
          </cell>
          <cell r="C2953" t="str">
            <v>UN</v>
          </cell>
          <cell r="D2953">
            <v>86.03</v>
          </cell>
        </row>
        <row r="2954">
          <cell r="A2954">
            <v>97606</v>
          </cell>
          <cell r="B2954" t="str">
            <v>LUMINÁRIA ARANDELA TIPO MEIA-LUA, PARA 1 LÂMPADA DE 15 W - FORNECIMENTO E INSTALAÇÃO. AF_11/2017</v>
          </cell>
          <cell r="C2954" t="str">
            <v>UN</v>
          </cell>
          <cell r="D2954">
            <v>65.92</v>
          </cell>
        </row>
        <row r="2955">
          <cell r="A2955">
            <v>97607</v>
          </cell>
          <cell r="B2955" t="str">
            <v>LUMINÁRIA ARANDELA TIPO TARTARUGA PARA 1 LÂMPADA LED - FORNECIMENTO E INSTALAÇÃO. AF_11/2017</v>
          </cell>
          <cell r="C2955" t="str">
            <v>UN</v>
          </cell>
          <cell r="D2955">
            <v>96.39</v>
          </cell>
        </row>
        <row r="2956">
          <cell r="A2956">
            <v>97608</v>
          </cell>
          <cell r="B2956" t="str">
            <v>LUMINÁRIA ARANDELA TIPO TARTARUGA, COM GRADE, PARA 1 LÂMPADA DE 15 W - FORNECIMENTO E INSTALAÇÃO. AF_11/2017</v>
          </cell>
          <cell r="C2956" t="str">
            <v>UN</v>
          </cell>
          <cell r="D2956">
            <v>76.28</v>
          </cell>
        </row>
        <row r="2957">
          <cell r="A2957" t="str">
            <v>73857/1</v>
          </cell>
          <cell r="B2957" t="str">
            <v>TRANSFORMADOR DISTRIBUICAO  75KVA TRIFASICO 60HZ CLASSE 15KV IMERSO EM ÓLEO MINERAL FORNECIMENTO E INSTALACAO</v>
          </cell>
          <cell r="C2957" t="str">
            <v>UN</v>
          </cell>
          <cell r="D2957">
            <v>6644.7</v>
          </cell>
        </row>
        <row r="2958">
          <cell r="A2958" t="str">
            <v>73857/2</v>
          </cell>
          <cell r="B2958" t="str">
            <v>TRANSFORMADOR DISTRIBUICAO  112,5KVA TRIFASICO 60HZ CLASSE 15KV IMERSO EM ÓLEO MINERAL FORNECIMENTO E INSTALACAO</v>
          </cell>
          <cell r="C2958" t="str">
            <v>UN</v>
          </cell>
          <cell r="D2958">
            <v>8211.75</v>
          </cell>
        </row>
        <row r="2959">
          <cell r="A2959" t="str">
            <v>73857/3</v>
          </cell>
          <cell r="B2959" t="str">
            <v>TRANSFORMADOR DISTRIBUICAO  150KVA TRIFASICO 60HZ CLASSE 15KV IMERSO EM ÓLEO MINERAL FORNECIMENTO E INSTALACAO</v>
          </cell>
          <cell r="C2959" t="str">
            <v>UN</v>
          </cell>
          <cell r="D2959">
            <v>10349.59</v>
          </cell>
        </row>
        <row r="2960">
          <cell r="A2960" t="str">
            <v>73857/4</v>
          </cell>
          <cell r="B2960" t="str">
            <v>TRANSFORMADOR DISTRIBUICAO  225KVA TRIFASICO 60HZ CLASSE 15KV IMERSO EM ÓLEO MINERAL FORNECIMENTO E INSTALACAO</v>
          </cell>
          <cell r="C2960" t="str">
            <v>UN</v>
          </cell>
          <cell r="D2960">
            <v>14484.68</v>
          </cell>
        </row>
        <row r="2961">
          <cell r="A2961" t="str">
            <v>73857/5</v>
          </cell>
          <cell r="B2961" t="str">
            <v>TRANSFORMADOR DISTRIBUICAO  300KVA TRIFASICO 60HZ CLASSE 15KV IMERSO EM ÓLEO MINERAL FORNECIMENTO E INSTALACAO</v>
          </cell>
          <cell r="C2961" t="str">
            <v>UN</v>
          </cell>
          <cell r="D2961">
            <v>16894.77</v>
          </cell>
        </row>
        <row r="2962">
          <cell r="A2962" t="str">
            <v>73857/6</v>
          </cell>
          <cell r="B2962" t="str">
            <v>TRANSFORMADOR DISTRIBUICAO  500KVA TRIFASICO 60HZ CLASSE 15KV IMERSO EM ÓLEO MINERAL FORNECIMENTO E INSTALACAO</v>
          </cell>
          <cell r="C2962" t="str">
            <v>UN</v>
          </cell>
          <cell r="D2962">
            <v>27471.56</v>
          </cell>
        </row>
        <row r="2963">
          <cell r="A2963" t="str">
            <v>73857/7</v>
          </cell>
          <cell r="B2963" t="str">
            <v>TRANSFORMADOR DISTRIBUICAO  30KVA TRIFASICO 60HZ CLASSE 15KV IMERSO EM ÓLEO MINERAL FORNECIMENTO E INSTALACAO</v>
          </cell>
          <cell r="C2963" t="str">
            <v>UN</v>
          </cell>
          <cell r="D2963">
            <v>4581.58</v>
          </cell>
        </row>
        <row r="2964">
          <cell r="A2964" t="str">
            <v>73857/8</v>
          </cell>
          <cell r="B2964" t="str">
            <v>TRANSFORMADOR DISTRIBUICAO  45KVA TRIFASICO 60HZ CLASSE 15KV IMERSO EM ÓLEO MINERAL FORNECIMENTO E INSTALACAO</v>
          </cell>
          <cell r="C2964" t="str">
            <v>UN</v>
          </cell>
          <cell r="D2964">
            <v>5135.95</v>
          </cell>
        </row>
        <row r="2965">
          <cell r="A2965" t="str">
            <v>73857/9</v>
          </cell>
          <cell r="B2965" t="str">
            <v>TRANSFORMADOR DISTRIBUICAO  750KVA TRIFASICO 60HZ CLASSE 15KV IMERSO EM ÓLEO MINERAL FORNECIMENTO E INSTALACAO</v>
          </cell>
          <cell r="C2965" t="str">
            <v>UN</v>
          </cell>
          <cell r="D2965">
            <v>37625.26</v>
          </cell>
        </row>
        <row r="2966">
          <cell r="A2966" t="str">
            <v>73857/10</v>
          </cell>
          <cell r="B2966" t="str">
            <v>TRANSFORMADOR DISTRIBUICAO  1000KVA TRIFASICO 60HZ CLASSE 15KV IMERSO EM ÓLEO MINERAL FORNECIMENTO E INSTALACAO</v>
          </cell>
          <cell r="C2966" t="str">
            <v>UN</v>
          </cell>
          <cell r="D2966">
            <v>52607.5</v>
          </cell>
        </row>
        <row r="2967">
          <cell r="A2967">
            <v>93128</v>
          </cell>
          <cell r="B2967" t="str">
            <v>PONTO DE ILUMINAÇÃO RESIDENCIAL INCLUINDO INTERRUPTOR SIMPLES, CAIXA ELÉTRICA, ELETRODUTO, CABO, RASGO, QUEBRA E CHUMBAMENTO (EXCLUINDO LUMINÁRIA E LÂMPADA). AF_01/2016</v>
          </cell>
          <cell r="C2967" t="str">
            <v>UN</v>
          </cell>
          <cell r="D2967">
            <v>134.02000000000001</v>
          </cell>
        </row>
        <row r="2968">
          <cell r="A2968">
            <v>93137</v>
          </cell>
          <cell r="B2968" t="str">
            <v>PONTO DE ILUMINAÇÃO RESIDENCIAL INCLUINDO INTERRUPTOR SIMPLES (2 MÓDULOS), CAIXA ELÉTRICA, ELETRODUTO, CABO, RASGO, QUEBRA E CHUMBAMENTO (EXCLUINDO LUMINÁRIA E LÂMPADA). AF_01/2016</v>
          </cell>
          <cell r="C2968" t="str">
            <v>UN</v>
          </cell>
          <cell r="D2968">
            <v>156.66999999999999</v>
          </cell>
        </row>
        <row r="2969">
          <cell r="A2969">
            <v>93138</v>
          </cell>
          <cell r="B2969" t="str">
            <v>PONTO DE ILUMINAÇÃO RESIDENCIAL INCLUINDO INTERRUPTOR PARALELO, CAIXA ELÉTRICA, ELETRODUTO, CABO, RASGO, QUEBRA E CHUMBAMENTO (EXCLUINDO LUMINÁRIA E LÂMPADA). AF_01/2016</v>
          </cell>
          <cell r="C2969" t="str">
            <v>UN</v>
          </cell>
          <cell r="D2969">
            <v>148.91</v>
          </cell>
        </row>
        <row r="2970">
          <cell r="A2970">
            <v>93139</v>
          </cell>
          <cell r="B2970" t="str">
            <v>PONTO DE ILUMINAÇÃO RESIDENCIAL INCLUINDO INTERRUPTOR PARALELO (2 MÓDULOS), CAIXA ELÉTRICA, ELETRODUTO, CABO, RASGO, QUEBRA E CHUMBAMENTO (EXCLUINDO LUMINÁRIA E LÂMPADA). AF_01/2016</v>
          </cell>
          <cell r="C2970" t="str">
            <v>UN</v>
          </cell>
          <cell r="D2970">
            <v>186.42</v>
          </cell>
        </row>
        <row r="2971">
          <cell r="A2971">
            <v>93140</v>
          </cell>
          <cell r="B2971" t="str">
            <v>PONTO DE ILUMINAÇÃO RESIDENCIAL INCLUINDO INTERRUPTOR SIMPLES CONJUGADO COM PARALELO, CAIXA ELÉTRICA, ELETRODUTO, CABO, RASGO, QUEBRA E CHUMBAMENTO (EXCLUINDO LUMINÁRIA E LÂMPADA). AF_01/2016</v>
          </cell>
          <cell r="C2971" t="str">
            <v>UN</v>
          </cell>
          <cell r="D2971">
            <v>176.14</v>
          </cell>
        </row>
        <row r="2972">
          <cell r="A2972">
            <v>93141</v>
          </cell>
          <cell r="B2972" t="str">
            <v>PONTO DE TOMADA RESIDENCIAL INCLUINDO TOMADA 10A/250V, CAIXA ELÉTRICA, ELETRODUTO, CABO, RASGO, QUEBRA E CHUMBAMENTO. AF_01/2016</v>
          </cell>
          <cell r="C2972" t="str">
            <v>UN</v>
          </cell>
          <cell r="D2972">
            <v>159.35</v>
          </cell>
        </row>
        <row r="2973">
          <cell r="A2973">
            <v>93142</v>
          </cell>
          <cell r="B2973" t="str">
            <v>PONTO DE TOMADA RESIDENCIAL INCLUINDO TOMADA (2 MÓDULOS) 10A/250V, CAIXA ELÉTRICA, ELETRODUTO, CABO, RASGO, QUEBRA E CHUMBAMENTO. AF_01/2016</v>
          </cell>
          <cell r="C2973" t="str">
            <v>UN</v>
          </cell>
          <cell r="D2973">
            <v>177.48</v>
          </cell>
        </row>
        <row r="2974">
          <cell r="A2974">
            <v>93143</v>
          </cell>
          <cell r="B2974" t="str">
            <v>PONTO DE TOMADA RESIDENCIAL INCLUINDO TOMADA 20A/250V, CAIXA ELÉTRICA, ELETRODUTO, CABO, RASGO, QUEBRA E CHUMBAMENTO. AF_01/2016</v>
          </cell>
          <cell r="C2974" t="str">
            <v>UN</v>
          </cell>
          <cell r="D2974">
            <v>161.08000000000001</v>
          </cell>
        </row>
        <row r="2975">
          <cell r="A2975">
            <v>93144</v>
          </cell>
          <cell r="B2975" t="str">
            <v>PONTO DE UTILIZAÇÃO DE EQUIPAMENTOS ELÉTRICOS, RESIDENCIAL, INCLUINDO SUPORTE E PLACA, CAIXA ELÉTRICA, ELETRODUTO, CABO, RASGO, QUEBRA E CHUMBAMENTO. AF_01/2016</v>
          </cell>
          <cell r="C2975" t="str">
            <v>UN</v>
          </cell>
          <cell r="D2975">
            <v>198.67</v>
          </cell>
        </row>
        <row r="2976">
          <cell r="A2976">
            <v>93145</v>
          </cell>
          <cell r="B2976" t="str">
            <v>PONTO DE ILUMINAÇÃO E TOMADA, RESIDENCIAL, INCLUINDO INTERRUPTOR SIMPLES E TOMADA 10A/250V, CAIXA ELÉTRICA, ELETRODUTO, CABO, RASGO, QUEBRA E CHUMBAMENTO (EXCLUINDO LUMINÁRIA E LÂMPADA). AF_01/2016</v>
          </cell>
          <cell r="C2976" t="str">
            <v>UN</v>
          </cell>
          <cell r="D2976">
            <v>191.2</v>
          </cell>
        </row>
        <row r="2977">
          <cell r="A2977">
            <v>93146</v>
          </cell>
          <cell r="B2977" t="str">
            <v>PONTO DE ILUMINAÇÃO E TOMADA, RESIDENCIAL, INCLUINDO INTERRUPTOR PARALELO E TOMADA 10A/250V, CAIXA ELÉTRICA, ELETRODUTO, CABO, RASGO, QUEBRA E CHUMBAMENTO (EXCLUINDO LUMINÁRIA E LÂMPADA). AF_01/2016</v>
          </cell>
          <cell r="C2977" t="str">
            <v>UN</v>
          </cell>
          <cell r="D2977">
            <v>206.1</v>
          </cell>
        </row>
        <row r="2978">
          <cell r="A2978">
            <v>93147</v>
          </cell>
          <cell r="B2978" t="str">
            <v>PONTO DE ILUMINAÇÃO E TOMADA, RESIDENCIAL, INCLUINDO INTERRUPTOR SIMPLES, INTERRUPTOR PARALELO E TOMADA 10A/250V, CAIXA ELÉTRICA, ELETRODUTO, CABO, RASGO, QUEBRA E CHUMBAMENTO (EXCLUINDO LUMINÁRIA E LÂMPADA). AF_01/2016</v>
          </cell>
          <cell r="C2978" t="str">
            <v>UN</v>
          </cell>
          <cell r="D2978">
            <v>233.37</v>
          </cell>
        </row>
        <row r="2979">
          <cell r="A2979">
            <v>8260</v>
          </cell>
          <cell r="B2979" t="str">
            <v>INSTALACAO PARA-RAIOS P/RESERVATORIO</v>
          </cell>
          <cell r="C2979" t="str">
            <v>UN</v>
          </cell>
          <cell r="D2979">
            <v>3183.81</v>
          </cell>
        </row>
        <row r="2980">
          <cell r="A2980">
            <v>72315</v>
          </cell>
          <cell r="B2980" t="str">
            <v>TERMINAL AEREO EM ACO GALVANIZADO COM BASE DE FIXACAO H = 30CM</v>
          </cell>
          <cell r="C2980" t="str">
            <v>UN</v>
          </cell>
          <cell r="D2980">
            <v>33.590000000000003</v>
          </cell>
        </row>
        <row r="2981">
          <cell r="A2981">
            <v>96971</v>
          </cell>
          <cell r="B2981" t="str">
            <v>CORDOALHA DE COBRE NU 16 MM², NÃO ENTERRADA, COM ISOLADOR - FORNECIMENTO E INSTALAÇÃO. AF_12/2017</v>
          </cell>
          <cell r="C2981" t="str">
            <v>M</v>
          </cell>
          <cell r="D2981">
            <v>26.3</v>
          </cell>
        </row>
        <row r="2982">
          <cell r="A2982">
            <v>96972</v>
          </cell>
          <cell r="B2982" t="str">
            <v>CORDOALHA DE COBRE NU 25 MM², NÃO ENTERRADA, COM ISOLADOR - FORNECIMENTO E INSTALAÇÃO. AF_12/2017</v>
          </cell>
          <cell r="C2982" t="str">
            <v>M</v>
          </cell>
          <cell r="D2982">
            <v>36.06</v>
          </cell>
        </row>
        <row r="2983">
          <cell r="A2983">
            <v>96973</v>
          </cell>
          <cell r="B2983" t="str">
            <v>CORDOALHA DE COBRE NU 35 MM², NÃO ENTERRADA, COM ISOLADOR - FORNECIMENTO E INSTALAÇÃO. AF_12/2017</v>
          </cell>
          <cell r="C2983" t="str">
            <v>M</v>
          </cell>
          <cell r="D2983">
            <v>45.23</v>
          </cell>
        </row>
        <row r="2984">
          <cell r="A2984">
            <v>96974</v>
          </cell>
          <cell r="B2984" t="str">
            <v>CORDOALHA DE COBRE NU 50 MM², NÃO ENTERRADA, COM ISOLADOR - FORNECIMENTO E INSTALAÇÃO. AF_12/2017</v>
          </cell>
          <cell r="C2984" t="str">
            <v>M</v>
          </cell>
          <cell r="D2984">
            <v>57.09</v>
          </cell>
        </row>
        <row r="2985">
          <cell r="A2985">
            <v>96975</v>
          </cell>
          <cell r="B2985" t="str">
            <v>CORDOALHA DE COBRE NU 70 MM², NÃO ENTERRADA, COM ISOLADOR - FORNECIMENTO E INSTALAÇÃO. AF_12/2017</v>
          </cell>
          <cell r="C2985" t="str">
            <v>M</v>
          </cell>
          <cell r="D2985">
            <v>72.510000000000005</v>
          </cell>
        </row>
        <row r="2986">
          <cell r="A2986">
            <v>96976</v>
          </cell>
          <cell r="B2986" t="str">
            <v>CORDOALHA DE COBRE NU 95 MM², NÃO ENTERRADA, COM ISOLADOR - FORNECIMENTO E INSTALAÇÃO. AF_12/2017</v>
          </cell>
          <cell r="C2986" t="str">
            <v>M</v>
          </cell>
          <cell r="D2986">
            <v>92.58</v>
          </cell>
        </row>
        <row r="2987">
          <cell r="A2987">
            <v>96977</v>
          </cell>
          <cell r="B2987" t="str">
            <v>CORDOALHA DE COBRE NU 50 MM², ENTERRADA, SEM ISOLADOR - FORNECIMENTO E INSTALAÇÃO. AF_12/2017</v>
          </cell>
          <cell r="C2987" t="str">
            <v>M</v>
          </cell>
          <cell r="D2987">
            <v>32.770000000000003</v>
          </cell>
        </row>
        <row r="2988">
          <cell r="A2988">
            <v>96978</v>
          </cell>
          <cell r="B2988" t="str">
            <v>CORDOALHA DE COBRE NU 70 MM², ENTERRADA, SEM ISOLADOR - FORNECIMENTO E INSTALAÇÃO. AF_12/2017</v>
          </cell>
          <cell r="C2988" t="str">
            <v>M</v>
          </cell>
          <cell r="D2988">
            <v>45.84</v>
          </cell>
        </row>
        <row r="2989">
          <cell r="A2989">
            <v>96979</v>
          </cell>
          <cell r="B2989" t="str">
            <v>CORDOALHA DE COBRE NU 95 MM², ENTERRADA, SEM ISOLADOR - FORNECIMENTO E INSTALAÇÃO. AF_12/2017</v>
          </cell>
          <cell r="C2989" t="str">
            <v>M</v>
          </cell>
          <cell r="D2989">
            <v>64.06</v>
          </cell>
        </row>
        <row r="2990">
          <cell r="A2990">
            <v>96984</v>
          </cell>
          <cell r="B2990" t="str">
            <v>ELETRODUTO PVC 40MM (1 ¼ ) PARA SPDA - FORNECIMENTO E INSTALAÇÃO. AF_12/2017</v>
          </cell>
          <cell r="C2990" t="str">
            <v>UN</v>
          </cell>
          <cell r="D2990">
            <v>52.66</v>
          </cell>
        </row>
        <row r="2991">
          <cell r="A2991">
            <v>96985</v>
          </cell>
          <cell r="B2991" t="str">
            <v>HASTE DE ATERRAMENTO 5/8  PARA SPDA - FORNECIMENTO E INSTALAÇÃO. AF_12/2017</v>
          </cell>
          <cell r="C2991" t="str">
            <v>UN</v>
          </cell>
          <cell r="D2991">
            <v>56.9</v>
          </cell>
        </row>
        <row r="2992">
          <cell r="A2992">
            <v>96986</v>
          </cell>
          <cell r="B2992" t="str">
            <v>HASTE DE ATERRAMENTO 3/4  PARA SPDA - FORNECIMENTO E INSTALAÇÃO. AF_12/2017</v>
          </cell>
          <cell r="C2992" t="str">
            <v>UN</v>
          </cell>
          <cell r="D2992">
            <v>85.21</v>
          </cell>
        </row>
        <row r="2993">
          <cell r="A2993">
            <v>96987</v>
          </cell>
          <cell r="B2993" t="str">
            <v>BASE METÁLICA PARA MASTRO 1 ½  PARA SPDA - FORNECIMENTO E INSTALAÇÃO. AF_12/2017</v>
          </cell>
          <cell r="C2993" t="str">
            <v>UN</v>
          </cell>
          <cell r="D2993">
            <v>114.77</v>
          </cell>
        </row>
        <row r="2994">
          <cell r="A2994">
            <v>96988</v>
          </cell>
          <cell r="B2994" t="str">
            <v>MASTRO 1 ½  PARA SPDA - FORNECIMENTO E INSTALAÇÃO. AF_12/2017</v>
          </cell>
          <cell r="C2994" t="str">
            <v>UN</v>
          </cell>
          <cell r="D2994">
            <v>145.5</v>
          </cell>
        </row>
        <row r="2995">
          <cell r="A2995">
            <v>96989</v>
          </cell>
          <cell r="B2995" t="str">
            <v>CAPTOR TIPO FRANKLIN PARA SPDA - FORNECIMENTO E INSTALAÇÃO. AF_12/2017</v>
          </cell>
          <cell r="C2995" t="str">
            <v>UN</v>
          </cell>
          <cell r="D2995">
            <v>96.08</v>
          </cell>
        </row>
        <row r="2996">
          <cell r="A2996">
            <v>98463</v>
          </cell>
          <cell r="B2996" t="str">
            <v>SUPORTE ISOLADOR PARA CORDOALHA DE COBRE - FORNECIMENTO E INSTALAÇÃO. AF_12/2017</v>
          </cell>
          <cell r="C2996" t="str">
            <v>UN</v>
          </cell>
          <cell r="D2996">
            <v>23.38</v>
          </cell>
        </row>
        <row r="2997">
          <cell r="A2997">
            <v>9535</v>
          </cell>
          <cell r="B2997" t="str">
            <v>CHUVEIRO ELETRICO COMUM CORPO PLASTICO TIPO DUCHA, FORNECIMENTO E INSTALACAO</v>
          </cell>
          <cell r="C2997" t="str">
            <v>UN</v>
          </cell>
          <cell r="D2997">
            <v>74.66</v>
          </cell>
        </row>
        <row r="2998">
          <cell r="A2998">
            <v>72327</v>
          </cell>
          <cell r="B2998" t="str">
            <v>FUSÍVEL TIPO "DIAZED", TIPO RÁPIDO OU RETARDADO - 2/25A - FORNECIMENTO E INSTALACAO</v>
          </cell>
          <cell r="C2998" t="str">
            <v>UN</v>
          </cell>
          <cell r="D2998">
            <v>8.0399999999999991</v>
          </cell>
        </row>
        <row r="2999">
          <cell r="A2999">
            <v>72328</v>
          </cell>
          <cell r="B2999" t="str">
            <v>FUSÍVEL TIPO "DIAZED", TIPO RÁPIDO OU RETARDADO - 35/63A - FORNECIMENTO E INSTALACAO</v>
          </cell>
          <cell r="C2999" t="str">
            <v>UN</v>
          </cell>
          <cell r="D2999">
            <v>9.48</v>
          </cell>
        </row>
        <row r="3000">
          <cell r="A3000">
            <v>72330</v>
          </cell>
          <cell r="B3000" t="str">
            <v>FUSÍVEL TIPO NH 200A - TAMANHO 01 - FORNECIMENTO E INSTALACAO</v>
          </cell>
          <cell r="C3000" t="str">
            <v>UN</v>
          </cell>
          <cell r="D3000">
            <v>40.85</v>
          </cell>
        </row>
        <row r="3001">
          <cell r="A3001" t="str">
            <v>73780/2</v>
          </cell>
          <cell r="B3001" t="str">
            <v>CHAVE BLINDADA TRIPOLAR 250V, 30A - FORNECIMENTO E INSTALACAO</v>
          </cell>
          <cell r="C3001" t="str">
            <v>UN</v>
          </cell>
          <cell r="D3001">
            <v>234.36</v>
          </cell>
        </row>
        <row r="3002">
          <cell r="A3002" t="str">
            <v>73780/3</v>
          </cell>
          <cell r="B3002" t="str">
            <v>CHAVE BLINDADA TRIPOLAR 250V, 60A - FORNECIMENTO E INSTALACAO</v>
          </cell>
          <cell r="C3002" t="str">
            <v>UN</v>
          </cell>
          <cell r="D3002">
            <v>357.27</v>
          </cell>
        </row>
        <row r="3003">
          <cell r="A3003" t="str">
            <v>73780/4</v>
          </cell>
          <cell r="B3003" t="str">
            <v>CHAVE BLINDADA TRIPOLAR 250V, 100A - FORNECIMENTO E INSTALACAO</v>
          </cell>
          <cell r="C3003" t="str">
            <v>UN</v>
          </cell>
          <cell r="D3003">
            <v>655.16999999999996</v>
          </cell>
        </row>
        <row r="3004">
          <cell r="A3004">
            <v>83482</v>
          </cell>
          <cell r="B3004" t="str">
            <v>FUSIVEL TIPO NH 250 A, TAMANHO 1 - FORNECIMENTO E INSTALACAO</v>
          </cell>
          <cell r="C3004" t="str">
            <v>UN</v>
          </cell>
          <cell r="D3004">
            <v>40.85</v>
          </cell>
        </row>
        <row r="3005">
          <cell r="A3005">
            <v>83487</v>
          </cell>
          <cell r="B3005" t="str">
            <v>BASE PARA FUSIVEL (PORTA-FUSIVEL) NH 01 250A</v>
          </cell>
          <cell r="C3005" t="str">
            <v>UN</v>
          </cell>
          <cell r="D3005">
            <v>114.07</v>
          </cell>
        </row>
        <row r="3006">
          <cell r="A3006">
            <v>83490</v>
          </cell>
          <cell r="B3006" t="str">
            <v>CHAVE FACA TRIPOLAR BLINDADA 250V/30A - FORNECIMENTO E INSTALACAO</v>
          </cell>
          <cell r="C3006" t="str">
            <v>UN</v>
          </cell>
          <cell r="D3006">
            <v>229.48</v>
          </cell>
        </row>
        <row r="3007">
          <cell r="A3007">
            <v>83491</v>
          </cell>
          <cell r="B3007" t="str">
            <v>CHAVE GUARDA MOTOR TRIFASICO 5CV/220V C/ CHAVE MAGNETICA - FORNECIMENTO E INSTALACAO</v>
          </cell>
          <cell r="C3007" t="str">
            <v>UN</v>
          </cell>
          <cell r="D3007">
            <v>330</v>
          </cell>
        </row>
        <row r="3008">
          <cell r="A3008">
            <v>83492</v>
          </cell>
          <cell r="B3008" t="str">
            <v>CHAVE GUARDA MOTOR TRIFISICA 10CV/220V C/ CHAVE MAGNETICA - FORNECIMENTO E INSTALACAO</v>
          </cell>
          <cell r="C3008" t="str">
            <v>UN</v>
          </cell>
          <cell r="D3008">
            <v>492.73</v>
          </cell>
        </row>
        <row r="3009">
          <cell r="A3009">
            <v>83493</v>
          </cell>
          <cell r="B3009" t="str">
            <v>FUSIVEL TIPO NH 250A - TAMANHO 01 - FORNECIMENTO E INSTALACAO</v>
          </cell>
          <cell r="C3009" t="str">
            <v>UN</v>
          </cell>
          <cell r="D3009">
            <v>40.85</v>
          </cell>
        </row>
        <row r="3010">
          <cell r="A3010">
            <v>85195</v>
          </cell>
          <cell r="B3010" t="str">
            <v>CHAVE DE BOIA AUTOMÁTICA</v>
          </cell>
          <cell r="C3010" t="str">
            <v>UN</v>
          </cell>
          <cell r="D3010">
            <v>78.91</v>
          </cell>
        </row>
        <row r="3011">
          <cell r="A3011">
            <v>88547</v>
          </cell>
          <cell r="B3011" t="str">
            <v>CHAVE DE BOIA AUTOMÁTICA SUPERIOR 10A/250V - FORNECIMENTO E INSTALACAO</v>
          </cell>
          <cell r="C3011" t="str">
            <v>UN</v>
          </cell>
          <cell r="D3011">
            <v>88.12</v>
          </cell>
        </row>
        <row r="3012">
          <cell r="A3012">
            <v>72283</v>
          </cell>
          <cell r="B3012" t="str">
            <v>ABRIGO PARA HIDRANTE, 75X45X17CM, COM REGISTRO GLOBO ANGULAR 45º 2.1/2", ADAPTADOR STORZ 2.1/2", MANGUEIRA DE INCÊNDIO 15M, REDUÇÃO 2.1/2X1.1/2" E ESGUICHO EM LATÃO 1.1/2" - FORNECIMENTO E INSTALAÇÃO</v>
          </cell>
          <cell r="C3012" t="str">
            <v>UN</v>
          </cell>
          <cell r="D3012">
            <v>1081.71</v>
          </cell>
        </row>
        <row r="3013">
          <cell r="A3013">
            <v>72287</v>
          </cell>
          <cell r="B3013" t="str">
            <v>CAIXA DE INCÊNDIO 45X75X17CM - FORNECIMENTO E INSTALAÇÃO</v>
          </cell>
          <cell r="C3013" t="str">
            <v>UN</v>
          </cell>
          <cell r="D3013">
            <v>215.8</v>
          </cell>
        </row>
        <row r="3014">
          <cell r="A3014">
            <v>72288</v>
          </cell>
          <cell r="B3014" t="str">
            <v>CAIXA DE INCÊNDIO 60X75X17CM - FORNECIMENTO E INSTALAÇÃO</v>
          </cell>
          <cell r="C3014" t="str">
            <v>UN</v>
          </cell>
          <cell r="D3014">
            <v>266.41000000000003</v>
          </cell>
        </row>
        <row r="3015">
          <cell r="A3015">
            <v>72553</v>
          </cell>
          <cell r="B3015" t="str">
            <v>EXTINTOR DE PQS 4KG - FORNECIMENTO E INSTALACAO</v>
          </cell>
          <cell r="C3015" t="str">
            <v>UN</v>
          </cell>
          <cell r="D3015">
            <v>142.47999999999999</v>
          </cell>
        </row>
        <row r="3016">
          <cell r="A3016">
            <v>72554</v>
          </cell>
          <cell r="B3016" t="str">
            <v>EXTINTOR DE CO2 6KG - FORNECIMENTO E INSTALACAO</v>
          </cell>
          <cell r="C3016" t="str">
            <v>UN</v>
          </cell>
          <cell r="D3016">
            <v>467.72</v>
          </cell>
        </row>
        <row r="3017">
          <cell r="A3017" t="str">
            <v>73775/1</v>
          </cell>
          <cell r="B3017" t="str">
            <v>EXTINTOR INCENDIO TP PO QUIMICO 4KG FORNECIMENTO E COLOCACAO</v>
          </cell>
          <cell r="C3017" t="str">
            <v>UN</v>
          </cell>
          <cell r="D3017">
            <v>152.22</v>
          </cell>
        </row>
        <row r="3018">
          <cell r="A3018" t="str">
            <v>73775/2</v>
          </cell>
          <cell r="B3018" t="str">
            <v>EXTINTOR INCENDIO AGUA-PRESSURIZADA 10L INCL SUPORTE PAREDE CARGA     COMPLETA FORNECIMENTO E COLOCACAO</v>
          </cell>
          <cell r="C3018" t="str">
            <v>UN</v>
          </cell>
          <cell r="D3018">
            <v>156.58000000000001</v>
          </cell>
        </row>
        <row r="3019">
          <cell r="A3019">
            <v>83633</v>
          </cell>
          <cell r="B3019" t="str">
            <v>HIDRANTE SUBTERRANEO FERRO FUNDIDO C/ CURVA LONGA E CAIXA DN=75MM</v>
          </cell>
          <cell r="C3019" t="str">
            <v>UN</v>
          </cell>
          <cell r="D3019">
            <v>1909.32</v>
          </cell>
        </row>
        <row r="3020">
          <cell r="A3020">
            <v>83634</v>
          </cell>
          <cell r="B3020" t="str">
            <v>EXTINTOR INCENDIO TP GAS CARBONICO 4KG COMPLETO - FORNECIMENTO E INSTALACAO</v>
          </cell>
          <cell r="C3020" t="str">
            <v>UN</v>
          </cell>
          <cell r="D3020">
            <v>442.61</v>
          </cell>
        </row>
        <row r="3021">
          <cell r="A3021">
            <v>83635</v>
          </cell>
          <cell r="B3021" t="str">
            <v>EXTINTOR INCENDIO TP PO QUIMICO 6KG - FORNECIMENTO E INSTALACAO</v>
          </cell>
          <cell r="C3021" t="str">
            <v>UN</v>
          </cell>
          <cell r="D3021">
            <v>175.46</v>
          </cell>
        </row>
        <row r="3022">
          <cell r="A3022">
            <v>96765</v>
          </cell>
          <cell r="B3022" t="str">
            <v>ABRIGO PARA HIDRANTE, 90X60X17CM, COM REGISTRO GLOBO ANGULAR 45 GRAUS 2 1/2", ADAPTADOR STORZ 2 1/2", MANGUEIRA DE INCÊNDIO 20M, REDUÇÃO 2 1/2 X 1 1/2" E ESGUICHO EM LATÃO 1 1/2" - FORNECIMENTO E INSTALAÇÃO. AF_08/2017</v>
          </cell>
          <cell r="C3022" t="str">
            <v>UN</v>
          </cell>
          <cell r="D3022">
            <v>1254.6400000000001</v>
          </cell>
        </row>
        <row r="3023">
          <cell r="A3023">
            <v>72337</v>
          </cell>
          <cell r="B3023" t="str">
            <v>TOMADA PARA TELEFONE DE 4 POLOS PADRAO TELEBRAS - FORNECIMENTO E INSTALACAO</v>
          </cell>
          <cell r="C3023" t="str">
            <v>UN</v>
          </cell>
          <cell r="D3023">
            <v>25.11</v>
          </cell>
        </row>
        <row r="3024">
          <cell r="A3024" t="str">
            <v>73749/1</v>
          </cell>
          <cell r="B3024" t="str">
            <v>CAIXA ENTERRADA PARA INSTALACOES TELEFONICAS TIPO R1 0,60X0,35X0,50M EM BLOCOS DE CONCRETO ESTRUTURAL</v>
          </cell>
          <cell r="C3024" t="str">
            <v>UN</v>
          </cell>
          <cell r="D3024">
            <v>205.44</v>
          </cell>
        </row>
        <row r="3025">
          <cell r="A3025" t="str">
            <v>73749/2</v>
          </cell>
          <cell r="B3025" t="str">
            <v>CAIXA ENTERRADA PARA INSTALACOES TELEFONICAS TIPO R2 1,07X0,52X0,50M EM BLOCOS DE CONCRETO ESTRUTURAL</v>
          </cell>
          <cell r="C3025" t="str">
            <v>UN</v>
          </cell>
          <cell r="D3025">
            <v>369.76</v>
          </cell>
        </row>
        <row r="3026">
          <cell r="A3026" t="str">
            <v>73749/3</v>
          </cell>
          <cell r="B3026" t="str">
            <v>CAIXA ENTERRADA PARA INSTALACOES TELEFONICAS TIPO R3 1,30X1,20X1,20M EM BLOCOS DE CONCRETO ESTRUTURAL</v>
          </cell>
          <cell r="C3026" t="str">
            <v>UN</v>
          </cell>
          <cell r="D3026">
            <v>1210.72</v>
          </cell>
        </row>
        <row r="3027">
          <cell r="A3027">
            <v>83366</v>
          </cell>
          <cell r="B3027" t="str">
            <v>CAIXA DE PASSAGEM PARA TELEFONE 15X15X10CM (SOBREPOR), FORNECIMENTO E INSTALACAO.</v>
          </cell>
          <cell r="C3027" t="str">
            <v>UN</v>
          </cell>
          <cell r="D3027">
            <v>69.849999999999994</v>
          </cell>
        </row>
        <row r="3028">
          <cell r="A3028">
            <v>83367</v>
          </cell>
          <cell r="B3028" t="str">
            <v>CAIXA DE PASSAGEM PARA TELEFONE 80X80X15CM (SOBREPOR) FORNECIMENTO E INSTALACAO</v>
          </cell>
          <cell r="C3028" t="str">
            <v>UN</v>
          </cell>
          <cell r="D3028">
            <v>327.36</v>
          </cell>
        </row>
        <row r="3029">
          <cell r="A3029">
            <v>83368</v>
          </cell>
          <cell r="B3029" t="str">
            <v>CAIXA DE PASSAGEM PARA TELEFONE 150X150X15CM (SOBREPOR) FORNECIMENTO E INSTALACAO</v>
          </cell>
          <cell r="C3029" t="str">
            <v>UN</v>
          </cell>
          <cell r="D3029">
            <v>942.02</v>
          </cell>
        </row>
        <row r="3030">
          <cell r="A3030">
            <v>83369</v>
          </cell>
          <cell r="B3030" t="str">
            <v>QUADRO DE DISTRIBUICAO PARA TELEFONE N.4, 60X60X12CM EM CHAPA METALICA, DE EMBUTIR, SEM ACESSORIOS, PADRAO TELEBRAS, FORNECIMENTO E INSTALACAO</v>
          </cell>
          <cell r="C3030" t="str">
            <v>UN</v>
          </cell>
          <cell r="D3030">
            <v>240.41</v>
          </cell>
        </row>
        <row r="3031">
          <cell r="A3031">
            <v>83370</v>
          </cell>
          <cell r="B3031" t="str">
            <v>QUADRO DE DISTRIBUICAO PARA TELEFONE N.3, 40X40X12CM EM CHAPA METALICA, DE EMBUTIR, SEM ACESSORIOS, PADRAO TELEBRAS, FORNECIMENTO E INSTALACAO</v>
          </cell>
          <cell r="C3031" t="str">
            <v>UN</v>
          </cell>
          <cell r="D3031">
            <v>165.44</v>
          </cell>
        </row>
        <row r="3032">
          <cell r="A3032">
            <v>83371</v>
          </cell>
          <cell r="B3032" t="str">
            <v>QUADRO DE DISTRIBUICAO PARA TELEFONE N.2, 20X20X12CM EM CHAPA METALICA, DE EMBUTIR, SEM ACESSORIOS, PADRAO TELEBRAS, FORNECIMENTO E INSTALACAO</v>
          </cell>
          <cell r="C3032" t="str">
            <v>UN</v>
          </cell>
          <cell r="D3032">
            <v>108.3</v>
          </cell>
        </row>
        <row r="3033">
          <cell r="A3033">
            <v>84676</v>
          </cell>
          <cell r="B3033" t="str">
            <v>QUADRO DE DISTRIBUICAO PARA TELEFONE N.5, 80X80X12CM EM CHAPA METALICA, SEM ACESSORIOS, PADRAO TELEBRAS, FORNECIMENTO E INSTALACAO</v>
          </cell>
          <cell r="C3033" t="str">
            <v>UN</v>
          </cell>
          <cell r="D3033">
            <v>314.13</v>
          </cell>
        </row>
        <row r="3034">
          <cell r="A3034">
            <v>84796</v>
          </cell>
          <cell r="B3034" t="str">
            <v>TAMPAO FOFO P/ CAIXA R2 PADRAO TELEBRAS COMPLETO - FORNECIMENTO E INSTALACAO</v>
          </cell>
          <cell r="C3034" t="str">
            <v>UN</v>
          </cell>
          <cell r="D3034">
            <v>556.55999999999995</v>
          </cell>
        </row>
        <row r="3035">
          <cell r="A3035">
            <v>84798</v>
          </cell>
          <cell r="B3035" t="str">
            <v>TAMPAO FOFO P/ CAIXA R1 PADRAO TELEBRAS COMPLETO - FORNECIMENTO E INSTALACAO</v>
          </cell>
          <cell r="C3035" t="str">
            <v>UN</v>
          </cell>
          <cell r="D3035">
            <v>260.51</v>
          </cell>
        </row>
        <row r="3036">
          <cell r="A3036">
            <v>98261</v>
          </cell>
          <cell r="B3036" t="str">
            <v>CABO TELEFÔNICO CCI-50 1 PAR, INSTALADO EM ENTRADA DE EDIFICAÇÃO - FORNECIMENTO E INSTALAÇÃO. AF_03/2018</v>
          </cell>
          <cell r="C3036" t="str">
            <v>M</v>
          </cell>
          <cell r="D3036">
            <v>3.41</v>
          </cell>
        </row>
        <row r="3037">
          <cell r="A3037">
            <v>98262</v>
          </cell>
          <cell r="B3037" t="str">
            <v>CABO TELEFÔNICO CCI-50 2 PARES, SEM BLINDAGEM, INSTALADO EM ENTRADA DE EDIFICAÇÃO - FORNECIMENTO E INSTALAÇÃO. AF_03/2018</v>
          </cell>
          <cell r="C3037" t="str">
            <v>M</v>
          </cell>
          <cell r="D3037">
            <v>3.87</v>
          </cell>
        </row>
        <row r="3038">
          <cell r="A3038">
            <v>98263</v>
          </cell>
          <cell r="B3038" t="str">
            <v>CABO TELEFÔNICO CCI-50 3 PARES, SEM BLINDAGEM, INSTALADO EM ENTRADA DE EDIFICAÇÃO - FORNECIMENTO E INSTALAÇÃO. AF_03/2018</v>
          </cell>
          <cell r="C3038" t="str">
            <v>M</v>
          </cell>
          <cell r="D3038">
            <v>4.43</v>
          </cell>
        </row>
        <row r="3039">
          <cell r="A3039">
            <v>98264</v>
          </cell>
          <cell r="B3039" t="str">
            <v>CABO TELEFÔNICO CCI-50 4 PARES, SEM BLINDAGEM, INSTALADO EM ENTRADA DE EDIFICAÇÃO - FORNECIMENTO E INSTALAÇÃO. AF_03/2018</v>
          </cell>
          <cell r="C3039" t="str">
            <v>M</v>
          </cell>
          <cell r="D3039">
            <v>4.87</v>
          </cell>
        </row>
        <row r="3040">
          <cell r="A3040">
            <v>98265</v>
          </cell>
          <cell r="B3040" t="str">
            <v>CABO TELEFÔNICO CCI-50 5 PARES, SEM BLINDAGEM, INSTALADO EM ENTRADA DE EDIFICAÇÃO - FORNECIMENTO E INSTALAÇÃO. AF_03/2018</v>
          </cell>
          <cell r="C3040" t="str">
            <v>M</v>
          </cell>
          <cell r="D3040">
            <v>5.51</v>
          </cell>
        </row>
        <row r="3041">
          <cell r="A3041">
            <v>98266</v>
          </cell>
          <cell r="B3041" t="str">
            <v>CABO TELEFÔNICO CCI-50 6 PARES, SEM BLINDAGEM, INSTALADO EM ENTRADA DE EDIFICAÇÃO - FORNECIMENTO E INSTALAÇÃO. AF_03/2018</v>
          </cell>
          <cell r="C3041" t="str">
            <v>M</v>
          </cell>
          <cell r="D3041">
            <v>5.86</v>
          </cell>
        </row>
        <row r="3042">
          <cell r="A3042">
            <v>98267</v>
          </cell>
          <cell r="B3042" t="str">
            <v>CABO TELEFÔNICO CI-50 10 PARES INSTALADO EM ENTRADA DE EDIFICAÇÃO - FORNECIMENTO E INSTALAÇÃO. AF_03/2018</v>
          </cell>
          <cell r="C3042" t="str">
            <v>M</v>
          </cell>
          <cell r="D3042">
            <v>9.23</v>
          </cell>
        </row>
        <row r="3043">
          <cell r="A3043">
            <v>98268</v>
          </cell>
          <cell r="B3043" t="str">
            <v>CABO TELEFÔNICO CI-50 20 PARES INSTALADO EM ENTRADA DE EDIFICAÇÃO - FORNECIMENTO E INSTALAÇÃO. AF_03/2018</v>
          </cell>
          <cell r="C3043" t="str">
            <v>M</v>
          </cell>
          <cell r="D3043">
            <v>14.33</v>
          </cell>
        </row>
        <row r="3044">
          <cell r="A3044">
            <v>98269</v>
          </cell>
          <cell r="B3044" t="str">
            <v>CABO TELEFÔNICO CI-50 30 PARES INSTALADO EM ENTRADA DE EDIFICAÇÃO - FORNECIMENTO E INSTALAÇÃO. AF_03/2018</v>
          </cell>
          <cell r="C3044" t="str">
            <v>M</v>
          </cell>
          <cell r="D3044">
            <v>18.18</v>
          </cell>
        </row>
        <row r="3045">
          <cell r="A3045">
            <v>98270</v>
          </cell>
          <cell r="B3045" t="str">
            <v>CABO TELEFÔNICO CI-50 50 PARES INSTALADO EM ENTRADA DE EDIFICAÇÃO - FORNECIMENTO E INSTALAÇÃO. AF_03/2018</v>
          </cell>
          <cell r="C3045" t="str">
            <v>M</v>
          </cell>
          <cell r="D3045">
            <v>28.63</v>
          </cell>
        </row>
        <row r="3046">
          <cell r="A3046">
            <v>98271</v>
          </cell>
          <cell r="B3046" t="str">
            <v>CABO TELEFÔNICO CI-50 75 PARES INSTALADO EM ENTRADA DE EDIFICAÇÃO - FORNECIMENTO E INSTALAÇÃO. AF_03/2018</v>
          </cell>
          <cell r="C3046" t="str">
            <v>M</v>
          </cell>
          <cell r="D3046">
            <v>43.49</v>
          </cell>
        </row>
        <row r="3047">
          <cell r="A3047">
            <v>98272</v>
          </cell>
          <cell r="B3047" t="str">
            <v>CABO TELEFÔNICO CI-50 200 PARES INSTALADO EM ENTRADA DE EDIFICAÇÃO - FORNECIMENTO E INSTALAÇÃO. AF_03/2018</v>
          </cell>
          <cell r="C3047" t="str">
            <v>M</v>
          </cell>
          <cell r="D3047">
            <v>99.79</v>
          </cell>
        </row>
        <row r="3048">
          <cell r="A3048">
            <v>98273</v>
          </cell>
          <cell r="B3048" t="str">
            <v>CABO TELEFÔNICO CCI-50 4 PARES, SEM BLINDAGEM, INSTALADO EM PRUMADA - FORNECIMENTO E INSTALAÇÃO. AF_03/2018</v>
          </cell>
          <cell r="C3048" t="str">
            <v>M</v>
          </cell>
          <cell r="D3048">
            <v>1.97</v>
          </cell>
        </row>
        <row r="3049">
          <cell r="A3049">
            <v>98274</v>
          </cell>
          <cell r="B3049" t="str">
            <v>CABO TELEFÔNICO CCI-50 5 PARES, SEM BLINDAGEM, INSTALADO EM PRUMADA - FORNECIMENTO E INSTALAÇÃO. AF_03/2018</v>
          </cell>
          <cell r="C3049" t="str">
            <v>M</v>
          </cell>
          <cell r="D3049">
            <v>2.61</v>
          </cell>
        </row>
        <row r="3050">
          <cell r="A3050">
            <v>98275</v>
          </cell>
          <cell r="B3050" t="str">
            <v>CABO TELEFÔNICO CCI-50 6 PARES, SEM BLINDAGEM, INSTALADO EM PRUMADA - FORNECIMENTO E INSTALAÇÃO. AF_03/2018</v>
          </cell>
          <cell r="C3050" t="str">
            <v>M</v>
          </cell>
          <cell r="D3050">
            <v>2.95</v>
          </cell>
        </row>
        <row r="3051">
          <cell r="A3051">
            <v>98276</v>
          </cell>
          <cell r="B3051" t="str">
            <v>CABO TELEFÔNICO CI-50 10 PARES INSTALADO EM PRUMADA - FORNECIMENTO E INSTALAÇÃO. AF_03/2018</v>
          </cell>
          <cell r="C3051" t="str">
            <v>M</v>
          </cell>
          <cell r="D3051">
            <v>6.31</v>
          </cell>
        </row>
        <row r="3052">
          <cell r="A3052">
            <v>98277</v>
          </cell>
          <cell r="B3052" t="str">
            <v>CABO TELEFÔNICO CI-50 20 PARES INSTALADO EM PRUMADA - FORNECIMENTO E INSTALAÇÃO. AF_03/2018</v>
          </cell>
          <cell r="C3052" t="str">
            <v>M</v>
          </cell>
          <cell r="D3052">
            <v>11.42</v>
          </cell>
        </row>
        <row r="3053">
          <cell r="A3053">
            <v>98278</v>
          </cell>
          <cell r="B3053" t="str">
            <v>CABO TELEFÔNICO CI-50 30 PARES INSTALADO EM PRUMADA - FORNECIMENTO E INSTALAÇÃO. AF_03/2018</v>
          </cell>
          <cell r="C3053" t="str">
            <v>M</v>
          </cell>
          <cell r="D3053">
            <v>15.28</v>
          </cell>
        </row>
        <row r="3054">
          <cell r="A3054">
            <v>98279</v>
          </cell>
          <cell r="B3054" t="str">
            <v>CABO TELEFÔNICO CI-50 50 PARES INSTALADO EM PRUMADA - FORNECIMENTO E INSTALAÇÃO. AF_03/2018</v>
          </cell>
          <cell r="C3054" t="str">
            <v>M</v>
          </cell>
          <cell r="D3054">
            <v>25.72</v>
          </cell>
        </row>
        <row r="3055">
          <cell r="A3055">
            <v>98280</v>
          </cell>
          <cell r="B3055" t="str">
            <v>CABO TELEFÔNICO CCI-50 1 PAR, SEM BLINDAGEM, INSTALADO EM DISTRIBUIÇÃO DE EDIFICAÇÃO RESIDENCIAL - FORNECIMENTO E INSTALAÇÃO. AF_03/2018</v>
          </cell>
          <cell r="C3055" t="str">
            <v>M</v>
          </cell>
          <cell r="D3055">
            <v>7.15</v>
          </cell>
        </row>
        <row r="3056">
          <cell r="A3056">
            <v>98281</v>
          </cell>
          <cell r="B3056" t="str">
            <v>CABO TELEFÔNICO CCI-50 2 PARES, SEM BLINDAGEM, INSTALADO EM DISTRIBUIÇÃO DE EDIFICAÇÃO RESIDENCIAL - FORNECIMENTO E INSTALAÇÃO. AF_03/2018</v>
          </cell>
          <cell r="C3056" t="str">
            <v>M</v>
          </cell>
          <cell r="D3056">
            <v>7.61</v>
          </cell>
        </row>
        <row r="3057">
          <cell r="A3057">
            <v>98282</v>
          </cell>
          <cell r="B3057" t="str">
            <v>CABO TELEFÔNICO CCI-50 3 PARES, SEM BLINDAGEM, INSTALADO EM DISTRIBUIÇÃO DE EDIFICAÇÃO RESIDENCIAL - FORNECIMENTO E INSTALAÇÃO. AF_03/2018</v>
          </cell>
          <cell r="C3057" t="str">
            <v>M</v>
          </cell>
          <cell r="D3057">
            <v>8.17</v>
          </cell>
        </row>
        <row r="3058">
          <cell r="A3058">
            <v>98283</v>
          </cell>
          <cell r="B3058" t="str">
            <v>CABO TELEFÔNICO CCI-50 4 PARES, SEM BLINDAGEM, INSTALADO EM DISTRIBUIÇÃO DE EDIFICAÇÃO RESIDENCIAL - FORNECIMENTO E INSTALAÇÃO. AF_03/2018</v>
          </cell>
          <cell r="C3058" t="str">
            <v>M</v>
          </cell>
          <cell r="D3058">
            <v>8.61</v>
          </cell>
        </row>
        <row r="3059">
          <cell r="A3059">
            <v>98284</v>
          </cell>
          <cell r="B3059" t="str">
            <v>CABO TELEFÔNICO CCI-50 5 PARES, SEM BLINDAGEM, INSTALADO EM DISTRIBUIÇÃO DE EDIFICAÇÃO RESIDENCIAL - FORNECIMENTO E INSTALAÇÃO. AF_03/2018</v>
          </cell>
          <cell r="C3059" t="str">
            <v>M</v>
          </cell>
          <cell r="D3059">
            <v>9.24</v>
          </cell>
        </row>
        <row r="3060">
          <cell r="A3060">
            <v>98285</v>
          </cell>
          <cell r="B3060" t="str">
            <v>CABO TELEFÔNICO CCI-50 6 PARES, SEM BLINDAGEM, INSTALADO EM DISTRIBUIÇÃO DE EDIFICAÇÃO RESIDENCIAL - FORNECIMENTO E INSTALAÇÃO. AF_03/2018</v>
          </cell>
          <cell r="C3060" t="str">
            <v>M</v>
          </cell>
          <cell r="D3060">
            <v>9.59</v>
          </cell>
        </row>
        <row r="3061">
          <cell r="A3061">
            <v>98286</v>
          </cell>
          <cell r="B3061" t="str">
            <v>CABO TELEFÔNICO CI-50 10 PARES INSTALADO EM DISTRIBUIÇÃO DE EDIFICAÇÃO RESIDENCIAL - FORNECIMENTO E INSTALAÇÃO. AF_03/2018</v>
          </cell>
          <cell r="C3061" t="str">
            <v>M</v>
          </cell>
          <cell r="D3061">
            <v>12.96</v>
          </cell>
        </row>
        <row r="3062">
          <cell r="A3062">
            <v>98287</v>
          </cell>
          <cell r="B3062" t="str">
            <v>CABO TELEFÔNICO CCI-50 1 PAR, SEM BLINDAGEM, INSTALADO EM DISTRIBUIÇÃO DE EDIFICAÇÃO INSTITUCIONAL - FORNECIMENTO E INSTALAÇÃO. AF_03/2018</v>
          </cell>
          <cell r="C3062" t="str">
            <v>M</v>
          </cell>
          <cell r="D3062">
            <v>1.17</v>
          </cell>
        </row>
        <row r="3063">
          <cell r="A3063">
            <v>98288</v>
          </cell>
          <cell r="B3063" t="str">
            <v>CABO TELEFÔNICO CCI-50 2 PARES, SEM BLINDAGEM, INSTALADO EM DISTRIBUIÇÃO DE EDIFICAÇÃO INSTITUCIONAL - FORNECIMENTO E INSTALAÇÃO. AF_03/2018</v>
          </cell>
          <cell r="C3063" t="str">
            <v>M</v>
          </cell>
          <cell r="D3063">
            <v>1.63</v>
          </cell>
        </row>
        <row r="3064">
          <cell r="A3064">
            <v>98289</v>
          </cell>
          <cell r="B3064" t="str">
            <v>CABO TELEFÔNICO CCI-50 3 PARES, SEM BLINDAGEM, INSTALADO EM DISTRIBUIÇÃO DE EDIFICAÇÃO INSTITUCIONAL - FORNECIMENTO E INSTALAÇÃO. AF_03/2018</v>
          </cell>
          <cell r="C3064" t="str">
            <v>M</v>
          </cell>
          <cell r="D3064">
            <v>2.19</v>
          </cell>
        </row>
        <row r="3065">
          <cell r="A3065">
            <v>98290</v>
          </cell>
          <cell r="B3065" t="str">
            <v>CABO TELEFÔNICO CCI-50 4 PARES, SEM BLINDAGEM, INSTALADO EM DISTRIBUIÇÃO DE EDIFICAÇÃO INSTITUCIONAL - FORNECIMENTO E INSTALAÇÃO. AF_03/2018</v>
          </cell>
          <cell r="C3065" t="str">
            <v>M</v>
          </cell>
          <cell r="D3065">
            <v>2.63</v>
          </cell>
        </row>
        <row r="3066">
          <cell r="A3066">
            <v>98291</v>
          </cell>
          <cell r="B3066" t="str">
            <v>CABO TELEFÔNICO CCI-50 5 PARES, SEM BLINDAGEM, INSTALADO EM DISTRIBUIÇÃO DE EDIFICAÇÃO INSTITUCIONAL - FORNECIMENTO E INSTALAÇÃO. AF_03/2018</v>
          </cell>
          <cell r="C3066" t="str">
            <v>M</v>
          </cell>
          <cell r="D3066">
            <v>3.27</v>
          </cell>
        </row>
        <row r="3067">
          <cell r="A3067">
            <v>98292</v>
          </cell>
          <cell r="B3067" t="str">
            <v>CABO TELEFÔNICO CCI-50 6 PARES, SEM BLINDAGEM, INSTALADO EM DISTRIBUIÇÃO DE EDIFICAÇÃO INSTITUCIONAL - FORNECIMENTO E INSTALAÇÃO. AF_03/2018</v>
          </cell>
          <cell r="C3067" t="str">
            <v>M</v>
          </cell>
          <cell r="D3067">
            <v>3.61</v>
          </cell>
        </row>
        <row r="3068">
          <cell r="A3068">
            <v>98293</v>
          </cell>
          <cell r="B3068" t="str">
            <v>CABO TELEFÔNICO CI-50 10 PARES INSTALADO EM DISTRIBUIÇÃO DE EDIFICAÇÃO INSTITUCIONAL - FORNECIMENTO E INSTALAÇÃO. AF_03/2018</v>
          </cell>
          <cell r="C3068" t="str">
            <v>M</v>
          </cell>
          <cell r="D3068">
            <v>6.98</v>
          </cell>
        </row>
        <row r="3069">
          <cell r="A3069">
            <v>98400</v>
          </cell>
          <cell r="B3069" t="str">
            <v>CABO TELEFÔNICO CTP-APL-50 10 PARES INSTALADO EM ENTRADA DE EDIFICAÇÃO - FORNECIMENTO E INSTALAÇÃO. AF_04/2018</v>
          </cell>
          <cell r="C3069" t="str">
            <v>M</v>
          </cell>
          <cell r="D3069">
            <v>10.67</v>
          </cell>
        </row>
        <row r="3070">
          <cell r="A3070">
            <v>98401</v>
          </cell>
          <cell r="B3070" t="str">
            <v>CABO TELEFÔNICO CTP-APL-50 20 PARES INSTALADO EM ENTRADA DE EDIFICAÇÃO - FORNECIMENTO E INSTALAÇÃO. AF_04/2018</v>
          </cell>
          <cell r="C3070" t="str">
            <v>M</v>
          </cell>
          <cell r="D3070">
            <v>15.87</v>
          </cell>
        </row>
        <row r="3071">
          <cell r="A3071">
            <v>98402</v>
          </cell>
          <cell r="B3071" t="str">
            <v>CABO TELEFÔNICO CTP-APL-50 30 PARES INSTALADO EM ENTRADA DE EDIFICAÇÃO - FORNECIMENTO E INSTALAÇÃO. AF_04/2018</v>
          </cell>
          <cell r="C3071" t="str">
            <v>M</v>
          </cell>
          <cell r="D3071">
            <v>20.239999999999998</v>
          </cell>
        </row>
        <row r="3072">
          <cell r="A3072">
            <v>98397</v>
          </cell>
          <cell r="B3072" t="str">
            <v>PINTURA ANTICORROSIVA DE DUTO METÁLICO. AF_04/2018</v>
          </cell>
          <cell r="C3072" t="str">
            <v>M2</v>
          </cell>
          <cell r="D3072">
            <v>10.95</v>
          </cell>
        </row>
        <row r="3073">
          <cell r="A3073" t="str">
            <v>74003/1</v>
          </cell>
          <cell r="B3073" t="str">
            <v>INSTALACOES GAS CENTRAL P/ EDIFICIO RESIDENCIAL C/ 4 PAVTOS 16 UNID.  UMA CENTRAL POR BLOCO COM 16 PONTOS</v>
          </cell>
          <cell r="C3073" t="str">
            <v>UN</v>
          </cell>
          <cell r="D3073">
            <v>6903.05</v>
          </cell>
        </row>
        <row r="3074">
          <cell r="A3074">
            <v>85120</v>
          </cell>
          <cell r="B3074" t="str">
            <v>MANOMETRO 0 A 200 PSI (0 A 14 KGF/CM2), D = 50MM - FORNECIMENTO E COLOCACAO</v>
          </cell>
          <cell r="C3074" t="str">
            <v>UN</v>
          </cell>
          <cell r="D3074">
            <v>130.94</v>
          </cell>
        </row>
        <row r="3075">
          <cell r="A3075">
            <v>83486</v>
          </cell>
          <cell r="B3075" t="str">
            <v>BOMBA CENTRIFUGA C/ MOTOR ELETRICO TRIFASICO 1CV</v>
          </cell>
          <cell r="C3075" t="str">
            <v>UN</v>
          </cell>
          <cell r="D3075">
            <v>1290.08</v>
          </cell>
        </row>
        <row r="3076">
          <cell r="A3076">
            <v>83643</v>
          </cell>
          <cell r="B3076" t="str">
            <v>BOMBA SUBMERSIVEL ELETRICA, TRIFASICA, POTÊNCIA 3,75 HP, DIAMETRO DO ROTOR 90 MM SEMIABERTO, BOCAL DE SAIDA DIAMETRO DE 2 POLEGADAS, HM/Q = 5 M / 61,2 M3/H A 25,5 M / 3,6 M3/H</v>
          </cell>
          <cell r="C3076" t="str">
            <v>UN</v>
          </cell>
          <cell r="D3076">
            <v>2752.63</v>
          </cell>
        </row>
        <row r="3077">
          <cell r="A3077">
            <v>83644</v>
          </cell>
          <cell r="B3077" t="str">
            <v>BOMBA RECALQUE D'AGUA TRIFASICA 10,0 HP</v>
          </cell>
          <cell r="C3077" t="str">
            <v>UN</v>
          </cell>
          <cell r="D3077">
            <v>5177.4799999999996</v>
          </cell>
        </row>
        <row r="3078">
          <cell r="A3078">
            <v>83645</v>
          </cell>
          <cell r="B3078" t="str">
            <v>BOMBA RECALQUE D'AGUA TRIFASICA 3,0 HP</v>
          </cell>
          <cell r="C3078" t="str">
            <v>UN</v>
          </cell>
          <cell r="D3078">
            <v>1722.32</v>
          </cell>
        </row>
        <row r="3079">
          <cell r="A3079">
            <v>83646</v>
          </cell>
          <cell r="B3079" t="str">
            <v>BOMBA RECALQUE D'AGUA DE ESTAGIOS TRIFASICA 2,0 HP</v>
          </cell>
          <cell r="C3079" t="str">
            <v>UN</v>
          </cell>
          <cell r="D3079">
            <v>1981.19</v>
          </cell>
        </row>
        <row r="3080">
          <cell r="A3080">
            <v>83647</v>
          </cell>
          <cell r="B3080" t="str">
            <v>BOMBA RECALQUE D'AGUA TRIFASICA 1,5HP</v>
          </cell>
          <cell r="C3080" t="str">
            <v>UN</v>
          </cell>
          <cell r="D3080">
            <v>1334.92</v>
          </cell>
        </row>
        <row r="3081">
          <cell r="A3081">
            <v>83648</v>
          </cell>
          <cell r="B3081" t="str">
            <v>BOMBA RECALQUE D'AGUA TRIFASICA 0,5 HP</v>
          </cell>
          <cell r="C3081" t="str">
            <v>UN</v>
          </cell>
          <cell r="D3081">
            <v>897.26</v>
          </cell>
        </row>
        <row r="3082">
          <cell r="A3082">
            <v>83649</v>
          </cell>
          <cell r="B3082" t="str">
            <v>BOMBA RECALQUE D'AGUA PREDIO 6 A 10 PAVTOS - 2UD</v>
          </cell>
          <cell r="C3082" t="str">
            <v>UN</v>
          </cell>
          <cell r="D3082">
            <v>5196.3900000000003</v>
          </cell>
        </row>
        <row r="3083">
          <cell r="A3083">
            <v>83650</v>
          </cell>
          <cell r="B3083" t="str">
            <v>BOMBA RECALQUE D'AGUA PREDIO 3 A 5 PAVTOS - 2UD</v>
          </cell>
          <cell r="C3083" t="str">
            <v>UN</v>
          </cell>
          <cell r="D3083">
            <v>4421.59</v>
          </cell>
        </row>
        <row r="3084">
          <cell r="A3084">
            <v>98294</v>
          </cell>
          <cell r="B3084" t="str">
            <v>CABO ELETRÔNICO CATEGORIA 5E, INSTALADO EM EDIFICAÇÃO RESIDENCIAL - FORNECIMENTO E INSTALAÇÃO. AF_03/2018</v>
          </cell>
          <cell r="C3084" t="str">
            <v>M</v>
          </cell>
          <cell r="D3084">
            <v>1.75</v>
          </cell>
        </row>
        <row r="3085">
          <cell r="A3085">
            <v>98295</v>
          </cell>
          <cell r="B3085" t="str">
            <v>CABO ELETRÔNICO CATEGORIA 5E, INSTALADO EM EDIFICAÇÃO INSTITUCIONAL - FORNECIMENTO E INSTALAÇÃO. AF_03/2018</v>
          </cell>
          <cell r="C3085" t="str">
            <v>M</v>
          </cell>
          <cell r="D3085">
            <v>1.07</v>
          </cell>
        </row>
        <row r="3086">
          <cell r="A3086">
            <v>98296</v>
          </cell>
          <cell r="B3086" t="str">
            <v>CABO ELETRÔNICO CATEGORIA 6, INSTALADO EM EDIFICAÇÃO RESIDENCIAL - FORNECIMENTO E INSTALAÇÃO. AF_03/2018</v>
          </cell>
          <cell r="C3086" t="str">
            <v>M</v>
          </cell>
          <cell r="D3086">
            <v>2.72</v>
          </cell>
        </row>
        <row r="3087">
          <cell r="A3087">
            <v>98297</v>
          </cell>
          <cell r="B3087" t="str">
            <v>CABO ELETRÔNICO CATEGORIA 6, INSTALADO EM EDIFICAÇÃO INSTITUCIONAL - FORNECIMENTO E INSTALAÇÃO. AF_03/2018</v>
          </cell>
          <cell r="C3087" t="str">
            <v>M</v>
          </cell>
          <cell r="D3087">
            <v>1.65</v>
          </cell>
        </row>
        <row r="3088">
          <cell r="A3088">
            <v>98301</v>
          </cell>
          <cell r="B3088" t="str">
            <v>PATCH PANEL 24 PORTAS, CATEGORIA 5E - FORNECIMENTO E INSTALAÇÃO. AF_03/2018</v>
          </cell>
          <cell r="C3088" t="str">
            <v>UN</v>
          </cell>
          <cell r="D3088">
            <v>446.48</v>
          </cell>
        </row>
        <row r="3089">
          <cell r="A3089">
            <v>98302</v>
          </cell>
          <cell r="B3089" t="str">
            <v>PATCH PANEL 24 PORTAS, CATEGORIA 6 - FORNECIMENTO E INSTALAÇÃO. AF_03/2018</v>
          </cell>
          <cell r="C3089" t="str">
            <v>UN</v>
          </cell>
          <cell r="D3089">
            <v>556.05999999999995</v>
          </cell>
        </row>
        <row r="3090">
          <cell r="A3090">
            <v>98304</v>
          </cell>
          <cell r="B3090" t="str">
            <v>PATCH PANEL 48 PORTAS, CATEGORIA 6 - FORNECIMENTO E INSTALAÇÃO. AF_03/2018</v>
          </cell>
          <cell r="C3090" t="str">
            <v>UN</v>
          </cell>
          <cell r="D3090">
            <v>940.92</v>
          </cell>
        </row>
        <row r="3091">
          <cell r="A3091">
            <v>98307</v>
          </cell>
          <cell r="B3091" t="str">
            <v>TOMADA DE REDE RJ45 - FORNECIMENTO E INSTALAÇÃO. AF_03/2018</v>
          </cell>
          <cell r="C3091" t="str">
            <v>UN</v>
          </cell>
          <cell r="D3091">
            <v>38.32</v>
          </cell>
        </row>
        <row r="3092">
          <cell r="A3092">
            <v>98308</v>
          </cell>
          <cell r="B3092" t="str">
            <v>TOMADA PARA TELEFONE RJ11 - FORNECIMENTO E INSTALAÇÃO. AF_03/2018</v>
          </cell>
          <cell r="C3092" t="str">
            <v>UN</v>
          </cell>
          <cell r="D3092">
            <v>26.02</v>
          </cell>
        </row>
        <row r="3093">
          <cell r="A3093">
            <v>98593</v>
          </cell>
          <cell r="B3093" t="str">
            <v>PATCH PANEL 48 PORTAS, CATEGORIA 5E - FORNECIMENTO E INSTALAÇÃO. AF_04/2018</v>
          </cell>
          <cell r="C3093" t="str">
            <v>UN</v>
          </cell>
          <cell r="D3093">
            <v>810.03</v>
          </cell>
        </row>
        <row r="3094">
          <cell r="A3094">
            <v>89355</v>
          </cell>
          <cell r="B3094" t="str">
            <v>TUBO, PVC, SOLDÁVEL, DN 20MM, INSTALADO EM RAMAL OU SUB-RAMAL DE ÁGUA - FORNECIMENTO E INSTALAÇÃO. AF_12/2014</v>
          </cell>
          <cell r="C3094" t="str">
            <v>M</v>
          </cell>
          <cell r="D3094">
            <v>17.059999999999999</v>
          </cell>
        </row>
        <row r="3095">
          <cell r="A3095">
            <v>89356</v>
          </cell>
          <cell r="B3095" t="str">
            <v>TUBO, PVC, SOLDÁVEL, DN 25MM, INSTALADO EM RAMAL OU SUB-RAMAL DE ÁGUA - FORNECIMENTO E INSTALAÇÃO. AF_12/2014</v>
          </cell>
          <cell r="C3095" t="str">
            <v>M</v>
          </cell>
          <cell r="D3095">
            <v>19.989999999999998</v>
          </cell>
        </row>
        <row r="3096">
          <cell r="A3096">
            <v>89357</v>
          </cell>
          <cell r="B3096" t="str">
            <v>TUBO, PVC, SOLDÁVEL, DN 32MM, INSTALADO EM RAMAL OU SUB-RAMAL DE ÁGUA - FORNECIMENTO E INSTALAÇÃO. AF_12/2014</v>
          </cell>
          <cell r="C3096" t="str">
            <v>M</v>
          </cell>
          <cell r="D3096">
            <v>26.43</v>
          </cell>
        </row>
        <row r="3097">
          <cell r="A3097">
            <v>89401</v>
          </cell>
          <cell r="B3097" t="str">
            <v>TUBO, PVC, SOLDÁVEL, DN 20MM, INSTALADO EM RAMAL DE DISTRIBUIÇÃO DE ÁGUA - FORNECIMENTO E INSTALAÇÃO. AF_12/2014</v>
          </cell>
          <cell r="C3097" t="str">
            <v>M</v>
          </cell>
          <cell r="D3097">
            <v>6.5</v>
          </cell>
        </row>
        <row r="3098">
          <cell r="A3098">
            <v>89402</v>
          </cell>
          <cell r="B3098" t="str">
            <v>TUBO, PVC, SOLDÁVEL, DN 25MM, INSTALADO EM RAMAL DE DISTRIBUIÇÃO DE ÁGUA - FORNECIMENTO E INSTALAÇÃO. AF_12/2014</v>
          </cell>
          <cell r="C3098" t="str">
            <v>M</v>
          </cell>
          <cell r="D3098">
            <v>7.82</v>
          </cell>
        </row>
        <row r="3099">
          <cell r="A3099">
            <v>89403</v>
          </cell>
          <cell r="B3099" t="str">
            <v>TUBO, PVC, SOLDÁVEL, DN 32MM, INSTALADO EM RAMAL DE DISTRIBUIÇÃO DE ÁGUA - FORNECIMENTO E INSTALAÇÃO. AF_12/2014</v>
          </cell>
          <cell r="C3099" t="str">
            <v>M</v>
          </cell>
          <cell r="D3099">
            <v>11.9</v>
          </cell>
        </row>
        <row r="3100">
          <cell r="A3100">
            <v>89446</v>
          </cell>
          <cell r="B3100" t="str">
            <v>TUBO, PVC, SOLDÁVEL, DN 25MM, INSTALADO EM PRUMADA DE ÁGUA - FORNECIMENTO E INSTALAÇÃO. AF_12/2014</v>
          </cell>
          <cell r="C3100" t="str">
            <v>M</v>
          </cell>
          <cell r="D3100">
            <v>3.21</v>
          </cell>
        </row>
        <row r="3101">
          <cell r="A3101">
            <v>89447</v>
          </cell>
          <cell r="B3101" t="str">
            <v>TUBO, PVC, SOLDÁVEL, DN 32MM, INSTALADO EM PRUMADA DE ÁGUA - FORNECIMENTO E INSTALAÇÃO. AF_12/2014</v>
          </cell>
          <cell r="C3101" t="str">
            <v>M</v>
          </cell>
          <cell r="D3101">
            <v>6.47</v>
          </cell>
        </row>
        <row r="3102">
          <cell r="A3102">
            <v>89448</v>
          </cell>
          <cell r="B3102" t="str">
            <v>TUBO, PVC, SOLDÁVEL, DN 40MM, INSTALADO EM PRUMADA DE ÁGUA - FORNECIMENTO E INSTALAÇÃO. AF_12/2014</v>
          </cell>
          <cell r="C3102" t="str">
            <v>M</v>
          </cell>
          <cell r="D3102">
            <v>9.1999999999999993</v>
          </cell>
        </row>
        <row r="3103">
          <cell r="A3103">
            <v>89449</v>
          </cell>
          <cell r="B3103" t="str">
            <v>TUBO, PVC, SOLDÁVEL, DN 50MM, INSTALADO EM PRUMADA DE ÁGUA - FORNECIMENTO E INSTALAÇÃO. AF_12/2014</v>
          </cell>
          <cell r="C3103" t="str">
            <v>M</v>
          </cell>
          <cell r="D3103">
            <v>10.61</v>
          </cell>
        </row>
        <row r="3104">
          <cell r="A3104">
            <v>89450</v>
          </cell>
          <cell r="B3104" t="str">
            <v>TUBO, PVC, SOLDÁVEL, DN 60MM, INSTALADO EM PRUMADA DE ÁGUA - FORNECIMENTO E INSTALAÇÃO. AF_12/2014</v>
          </cell>
          <cell r="C3104" t="str">
            <v>M</v>
          </cell>
          <cell r="D3104">
            <v>17.21</v>
          </cell>
        </row>
        <row r="3105">
          <cell r="A3105">
            <v>89451</v>
          </cell>
          <cell r="B3105" t="str">
            <v>TUBO, PVC, SOLDÁVEL, DN 75MM, INSTALADO EM PRUMADA DE ÁGUA - FORNECIMENTO E INSTALAÇÃO. AF_12/2014</v>
          </cell>
          <cell r="C3105" t="str">
            <v>M</v>
          </cell>
          <cell r="D3105">
            <v>28.14</v>
          </cell>
        </row>
        <row r="3106">
          <cell r="A3106">
            <v>89452</v>
          </cell>
          <cell r="B3106" t="str">
            <v>TUBO, PVC, SOLDÁVEL, DN 85MM, INSTALADO EM PRUMADA DE ÁGUA - FORNECIMENTO E INSTALAÇÃO. AF_12/2014</v>
          </cell>
          <cell r="C3106" t="str">
            <v>M</v>
          </cell>
          <cell r="D3106">
            <v>34.9</v>
          </cell>
        </row>
        <row r="3107">
          <cell r="A3107">
            <v>89508</v>
          </cell>
          <cell r="B3107" t="str">
            <v>TUBO PVC, SÉRIE R, ÁGUA PLUVIAL, DN 40 MM, FORNECIDO E INSTALADO EM RAMAL DE ENCAMINHAMENTO. AF_12/2014</v>
          </cell>
          <cell r="C3107" t="str">
            <v>M</v>
          </cell>
          <cell r="D3107">
            <v>16.739999999999998</v>
          </cell>
        </row>
        <row r="3108">
          <cell r="A3108">
            <v>89509</v>
          </cell>
          <cell r="B3108" t="str">
            <v>TUBO PVC, SÉRIE R, ÁGUA PLUVIAL, DN 50 MM, FORNECIDO E INSTALADO EM RAMAL DE ENCAMINHAMENTO. AF_12/2014</v>
          </cell>
          <cell r="C3108" t="str">
            <v>M</v>
          </cell>
          <cell r="D3108">
            <v>22.6</v>
          </cell>
        </row>
        <row r="3109">
          <cell r="A3109">
            <v>89511</v>
          </cell>
          <cell r="B3109" t="str">
            <v>TUBO PVC, SÉRIE R, ÁGUA PLUVIAL, DN 75 MM, FORNECIDO E INSTALADO EM RAMAL DE ENCAMINHAMENTO. AF_12/2014</v>
          </cell>
          <cell r="C3109" t="str">
            <v>M</v>
          </cell>
          <cell r="D3109">
            <v>33.630000000000003</v>
          </cell>
        </row>
        <row r="3110">
          <cell r="A3110">
            <v>89512</v>
          </cell>
          <cell r="B3110" t="str">
            <v>TUBO PVC, SÉRIE R, ÁGUA PLUVIAL, DN 100 MM, FORNECIDO E INSTALADO EM RAMAL DE ENCAMINHAMENTO. AF_12/2014</v>
          </cell>
          <cell r="C3110" t="str">
            <v>M</v>
          </cell>
          <cell r="D3110">
            <v>52.16</v>
          </cell>
        </row>
        <row r="3111">
          <cell r="A3111">
            <v>89576</v>
          </cell>
          <cell r="B3111" t="str">
            <v>TUBO PVC, SÉRIE R, ÁGUA PLUVIAL, DN 75 MM, FORNECIDO E INSTALADO EM CONDUTORES VERTICAIS DE ÁGUAS PLUVIAIS. AF_12/2014</v>
          </cell>
          <cell r="C3111" t="str">
            <v>M</v>
          </cell>
          <cell r="D3111">
            <v>18.34</v>
          </cell>
        </row>
        <row r="3112">
          <cell r="A3112">
            <v>89578</v>
          </cell>
          <cell r="B3112" t="str">
            <v>TUBO PVC, SÉRIE R, ÁGUA PLUVIAL, DN 100 MM, FORNECIDO E INSTALADO EM CONDUTORES VERTICAIS DE ÁGUAS PLUVIAIS. AF_12/2014</v>
          </cell>
          <cell r="C3112" t="str">
            <v>M</v>
          </cell>
          <cell r="D3112">
            <v>31.45</v>
          </cell>
        </row>
        <row r="3113">
          <cell r="A3113">
            <v>89580</v>
          </cell>
          <cell r="B3113" t="str">
            <v>TUBO PVC, SÉRIE R, ÁGUA PLUVIAL, DN 150 MM, FORNECIDO E INSTALADO EM CONDUTORES VERTICAIS DE ÁGUAS PLUVIAIS. AF_12/2014</v>
          </cell>
          <cell r="C3113" t="str">
            <v>M</v>
          </cell>
          <cell r="D3113">
            <v>61.39</v>
          </cell>
        </row>
        <row r="3114">
          <cell r="A3114">
            <v>89633</v>
          </cell>
          <cell r="B3114" t="str">
            <v>TUBO, CPVC, SOLDÁVEL, DN 15MM, INSTALADO EM RAMAL OU SUB-RAMAL DE ÁGUA - FORNECIMENTO E INSTALAÇÃO. AF_12/2014</v>
          </cell>
          <cell r="C3114" t="str">
            <v>M</v>
          </cell>
          <cell r="D3114">
            <v>17.78</v>
          </cell>
        </row>
        <row r="3115">
          <cell r="A3115">
            <v>89634</v>
          </cell>
          <cell r="B3115" t="str">
            <v>TUBO, CPVC, SOLDÁVEL, DN 22MM, INSTALADO EM RAMAL OU SUB-RAMAL DE ÁGUA - FORNECIMENTO E INSTALAÇÃO. AF_12/2014</v>
          </cell>
          <cell r="C3115" t="str">
            <v>M</v>
          </cell>
          <cell r="D3115">
            <v>25.14</v>
          </cell>
        </row>
        <row r="3116">
          <cell r="A3116">
            <v>89635</v>
          </cell>
          <cell r="B3116" t="str">
            <v>TUBO, CPVC, SOLDÁVEL, DN 28MM, INSTALADO EM RAMAL OU SUB-RAMAL DE ÁGUA - FORNECIMENTO E INSTALAÇÃO. AF_12/2014</v>
          </cell>
          <cell r="C3116" t="str">
            <v>M</v>
          </cell>
          <cell r="D3116">
            <v>33.58</v>
          </cell>
        </row>
        <row r="3117">
          <cell r="A3117">
            <v>89636</v>
          </cell>
          <cell r="B3117" t="str">
            <v>TUBO, CPVC, SOLDÁVEL, DN 35MM, INSTALADO EM RAMAL OU SUB-RAMAL DE ÁGUA  FORNECIMENTO E INSTALAÇÃO. AF_12/2014</v>
          </cell>
          <cell r="C3117" t="str">
            <v>M</v>
          </cell>
          <cell r="D3117">
            <v>40.43</v>
          </cell>
        </row>
        <row r="3118">
          <cell r="A3118">
            <v>89711</v>
          </cell>
          <cell r="B3118" t="str">
            <v>TUBO PVC, SERIE NORMAL, ESGOTO PREDIAL, DN 40 MM, FORNECIDO E INSTALADO EM RAMAL DE DESCARGA OU RAMAL DE ESGOTO SANITÁRIO. AF_12/2014</v>
          </cell>
          <cell r="C3118" t="str">
            <v>M</v>
          </cell>
          <cell r="D3118">
            <v>18.02</v>
          </cell>
        </row>
        <row r="3119">
          <cell r="A3119">
            <v>89712</v>
          </cell>
          <cell r="B3119" t="str">
            <v>TUBO PVC, SERIE NORMAL, ESGOTO PREDIAL, DN 50 MM, FORNECIDO E INSTALADO EM RAMAL DE DESCARGA OU RAMAL DE ESGOTO SANITÁRIO. AF_12/2014</v>
          </cell>
          <cell r="C3119" t="str">
            <v>M</v>
          </cell>
          <cell r="D3119">
            <v>25.75</v>
          </cell>
        </row>
        <row r="3120">
          <cell r="A3120">
            <v>89713</v>
          </cell>
          <cell r="B3120" t="str">
            <v>TUBO PVC, SERIE NORMAL, ESGOTO PREDIAL, DN 75 MM, FORNECIDO E INSTALADO EM RAMAL DE DESCARGA OU RAMAL DE ESGOTO SANITÁRIO. AF_12/2014</v>
          </cell>
          <cell r="C3120" t="str">
            <v>M</v>
          </cell>
          <cell r="D3120">
            <v>38.9</v>
          </cell>
        </row>
        <row r="3121">
          <cell r="A3121">
            <v>89714</v>
          </cell>
          <cell r="B3121" t="str">
            <v>TUBO PVC, SERIE NORMAL, ESGOTO PREDIAL, DN 100 MM, FORNECIDO E INSTALADO EM RAMAL DE DESCARGA OU RAMAL DE ESGOTO SANITÁRIO. AF_12/2014</v>
          </cell>
          <cell r="C3121" t="str">
            <v>M</v>
          </cell>
          <cell r="D3121">
            <v>50.19</v>
          </cell>
        </row>
        <row r="3122">
          <cell r="A3122">
            <v>89716</v>
          </cell>
          <cell r="B3122" t="str">
            <v>TUBO, CPVC, SOLDÁVEL, DN 22MM, INSTALADO EM RAMAL DE DISTRIBUIÇÃO DE ÁGUA - FORNECIMENTO E INSTALAÇÃO. AF_12/2014</v>
          </cell>
          <cell r="C3122" t="str">
            <v>M</v>
          </cell>
          <cell r="D3122">
            <v>14.05</v>
          </cell>
        </row>
        <row r="3123">
          <cell r="A3123">
            <v>89717</v>
          </cell>
          <cell r="B3123" t="str">
            <v>TUBO, CPVC, SOLDÁVEL, DN 28MM, INSTALADO EM RAMAL DE DISTRIBUIÇÃO DE ÁGUA - FORNECIMENTO E INSTALAÇÃO. AF_12/2014</v>
          </cell>
          <cell r="C3123" t="str">
            <v>M</v>
          </cell>
          <cell r="D3123">
            <v>20.51</v>
          </cell>
        </row>
        <row r="3124">
          <cell r="A3124">
            <v>89770</v>
          </cell>
          <cell r="B3124" t="str">
            <v>TUBO, CPVC, SOLDÁVEL, DN 35MM, INSTALADO EM PRUMADA DE ÁGUA  FORNECIMENTO E INSTALAÇÃO. AF_12/2014</v>
          </cell>
          <cell r="C3124" t="str">
            <v>M</v>
          </cell>
          <cell r="D3124">
            <v>19.29</v>
          </cell>
        </row>
        <row r="3125">
          <cell r="A3125">
            <v>89771</v>
          </cell>
          <cell r="B3125" t="str">
            <v>TUBO, CPVC, SOLDÁVEL, DN 42MM, INSTALADO EM PRUMADA DE ÁGUA  FORNECIMENTO E INSTALAÇÃO. AF_12/2014</v>
          </cell>
          <cell r="C3125" t="str">
            <v>M</v>
          </cell>
          <cell r="D3125">
            <v>26.26</v>
          </cell>
        </row>
        <row r="3126">
          <cell r="A3126">
            <v>89773</v>
          </cell>
          <cell r="B3126" t="str">
            <v>TUBO, CPVC, SOLDÁVEL, DN 73MM, INSTALADO EM PRUMADA DE ÁGUA  FORNECIMENTO E INSTALAÇÃO. AF_12/2014</v>
          </cell>
          <cell r="C3126" t="str">
            <v>M</v>
          </cell>
          <cell r="D3126">
            <v>60.69</v>
          </cell>
        </row>
        <row r="3127">
          <cell r="A3127">
            <v>89775</v>
          </cell>
          <cell r="B3127" t="str">
            <v>TUBO, CPVC, SOLDÁVEL, DN 89MM, INSTALADO EM PRUMADA DE ÁGUA  FORNECIMENTO E INSTALAÇÃO. AF_12/2014</v>
          </cell>
          <cell r="C3127" t="str">
            <v>M</v>
          </cell>
          <cell r="D3127">
            <v>95.43</v>
          </cell>
        </row>
        <row r="3128">
          <cell r="A3128">
            <v>89798</v>
          </cell>
          <cell r="B3128" t="str">
            <v>TUBO PVC, SERIE NORMAL, ESGOTO PREDIAL, DN 50 MM, FORNECIDO E INSTALADO EM PRUMADA DE ESGOTO SANITÁRIO OU VENTILAÇÃO. AF_12/2014</v>
          </cell>
          <cell r="C3128" t="str">
            <v>M</v>
          </cell>
          <cell r="D3128">
            <v>9.18</v>
          </cell>
        </row>
        <row r="3129">
          <cell r="A3129">
            <v>89799</v>
          </cell>
          <cell r="B3129" t="str">
            <v>TUBO PVC, SERIE NORMAL, ESGOTO PREDIAL, DN 75 MM, FORNECIDO E INSTALADO EM PRUMADA DE ESGOTO SANITÁRIO OU VENTILAÇÃO. AF_12/2014</v>
          </cell>
          <cell r="C3129" t="str">
            <v>M</v>
          </cell>
          <cell r="D3129">
            <v>15.47</v>
          </cell>
        </row>
        <row r="3130">
          <cell r="A3130">
            <v>89800</v>
          </cell>
          <cell r="B3130" t="str">
            <v>TUBO PVC, SERIE NORMAL, ESGOTO PREDIAL, DN 100 MM, FORNECIDO E INSTALADO EM PRUMADA DE ESGOTO SANITÁRIO OU VENTILAÇÃO. AF_12/2014</v>
          </cell>
          <cell r="C3130" t="str">
            <v>M</v>
          </cell>
          <cell r="D3130">
            <v>19.54</v>
          </cell>
        </row>
        <row r="3131">
          <cell r="A3131">
            <v>89848</v>
          </cell>
          <cell r="B3131" t="str">
            <v>TUBO PVC, SERIE NORMAL, ESGOTO PREDIAL, DN 100 MM, FORNECIDO E INSTALADO EM SUBCOLETOR AÉREO DE ESGOTO SANITÁRIO. AF_12/2014</v>
          </cell>
          <cell r="C3131" t="str">
            <v>M</v>
          </cell>
          <cell r="D3131">
            <v>25.04</v>
          </cell>
        </row>
        <row r="3132">
          <cell r="A3132">
            <v>89849</v>
          </cell>
          <cell r="B3132" t="str">
            <v>TUBO PVC, SERIE NORMAL, ESGOTO PREDIAL, DN 150 MM, FORNECIDO E INSTALADO EM SUBCOLETOR AÉREO DE ESGOTO SANITÁRIO. AF_12/2014</v>
          </cell>
          <cell r="C3132" t="str">
            <v>M</v>
          </cell>
          <cell r="D3132">
            <v>46.55</v>
          </cell>
        </row>
        <row r="3133">
          <cell r="A3133">
            <v>89865</v>
          </cell>
          <cell r="B3133" t="str">
            <v>TUBO, PVC, SOLDÁVEL, DN 25MM, INSTALADO EM DRENO DE AR-CONDICIONADO - FORNECIMENTO E INSTALAÇÃO. AF_12/2014</v>
          </cell>
          <cell r="C3133" t="str">
            <v>M</v>
          </cell>
          <cell r="D3133">
            <v>11.45</v>
          </cell>
        </row>
        <row r="3134">
          <cell r="A3134">
            <v>91784</v>
          </cell>
          <cell r="B3134" t="str">
            <v>(COMPOSIÇÃO REPRESENTATIVA) DO SERVIÇO DE INSTALAÇÃO DE TUBOS DE PVC, SOLDÁVEL, ÁGUA FRIA, DN 20 MM (INSTALADO EM RAMAL, SUB-RAMAL OU RAMAL DE DISTRIBUIÇÃO), INCLUSIVE CONEXÕES, CORTES E FIXAÇÕES, PARA PRÉDIOS. AF_10/2015</v>
          </cell>
          <cell r="C3134" t="str">
            <v>M</v>
          </cell>
          <cell r="D3134">
            <v>39.83</v>
          </cell>
        </row>
        <row r="3135">
          <cell r="A3135">
            <v>91785</v>
          </cell>
          <cell r="B3135" t="str">
            <v>(COMPOSIÇÃO REPRESENTATIVA) DO SERVIÇO DE INSTALAÇÃO DE TUBOS DE PVC, SOLDÁVEL, ÁGUA FRIA, DN 25 MM (INSTALADO EM RAMAL, SUB-RAMAL, RAMAL DE DISTRIBUIÇÃO OU PRUMADA), INCLUSIVE CONEXÕES, CORTES E FIXAÇÕES, PARA PRÉDIOS. AF_10/2015</v>
          </cell>
          <cell r="C3135" t="str">
            <v>M</v>
          </cell>
          <cell r="D3135">
            <v>39.21</v>
          </cell>
        </row>
        <row r="3136">
          <cell r="A3136">
            <v>91786</v>
          </cell>
          <cell r="B3136" t="str">
            <v>(COMPOSIÇÃO REPRESENTATIVA) DO SERVIÇO DE INSTALAÇÃO TUBOS DE PVC, SOLDÁVEL, ÁGUA FRIA, DN 32 MM (INSTALADO EM RAMAL, SUB-RAMAL, RAMAL DE DISTRIBUIÇÃO OU PRUMADA), INCLUSIVE CONEXÕES, CORTES E FIXAÇÕES, PARA PRÉDIOS. AF_10/2015</v>
          </cell>
          <cell r="C3136" t="str">
            <v>M</v>
          </cell>
          <cell r="D3136">
            <v>22.45</v>
          </cell>
        </row>
        <row r="3137">
          <cell r="A3137">
            <v>91787</v>
          </cell>
          <cell r="B3137" t="str">
            <v>(COMPOSIÇÃO REPRESENTATIVA) DO SERVIÇO DE INSTALAÇÃO DE TUBOS DE PVC, SOLDÁVEL, ÁGUA FRIA, DN 40 MM (INSTALADO EM PRUMADA), INCLUSIVE CONEXÕES, CORTES E FIXAÇÕES, PARA PRÉDIOS. AF_10/2015</v>
          </cell>
          <cell r="C3137" t="str">
            <v>M</v>
          </cell>
          <cell r="D3137">
            <v>21.4</v>
          </cell>
        </row>
        <row r="3138">
          <cell r="A3138">
            <v>91788</v>
          </cell>
          <cell r="B3138" t="str">
            <v>(COMPOSIÇÃO REPRESENTATIVA) DO SERVIÇO DE INSTALAÇÃO DE TUBOS DE PVC, SOLDÁVEL, ÁGUA FRIA, DN 50 MM (INSTALADO EM PRUMADA), INCLUSIVE CONEXÕES, CORTES E FIXAÇÕES, PARA PRÉDIOS. AF_10/2015</v>
          </cell>
          <cell r="C3138" t="str">
            <v>M</v>
          </cell>
          <cell r="D3138">
            <v>28.59</v>
          </cell>
        </row>
        <row r="3139">
          <cell r="A3139">
            <v>91789</v>
          </cell>
          <cell r="B3139" t="str">
            <v>(COMPOSIÇÃO REPRESENTATIVA) DO SERVIÇO DE INSTALAÇÃO DE TUBOS DE PVC, SÉRIE R, ÁGUA PLUVIAL, DN 75 MM (INSTALADO EM RAMAL DE ENCAMINHAMENTO, OU CONDUTORES VERTICAIS), INCLUSIVE CONEXÕES, CORTE E FIXAÇÕES, PARA PRÉDIOS. AF_10/2015</v>
          </cell>
          <cell r="C3139" t="str">
            <v>M</v>
          </cell>
          <cell r="D3139">
            <v>33.78</v>
          </cell>
        </row>
        <row r="3140">
          <cell r="A3140">
            <v>91790</v>
          </cell>
          <cell r="B3140" t="str">
            <v>(COMPOSIÇÃO REPRESENTATIVA) DO SERVIÇO DE INSTALAÇÃO DE TUBOS DE PVC, SÉRIE R, ÁGUA PLUVIAL, DN 100 MM (INSTALADO EM RAMAL DE ENCAMINHAMENTO, OU CONDUTORES VERTICAIS), INCLUSIVE CONEXÕES, CORTES E FIXAÇÕES, PARA PRÉDIOS. AF_10/2015</v>
          </cell>
          <cell r="C3140" t="str">
            <v>M</v>
          </cell>
          <cell r="D3140">
            <v>52.46</v>
          </cell>
        </row>
        <row r="3141">
          <cell r="A3141">
            <v>91791</v>
          </cell>
          <cell r="B3141" t="str">
            <v>(COMPOSIÇÃO REPRESENTATIVA) DO SERVIÇO DE INSTALAÇÃO DE TUBOS DE PVC, SÉRIE R, ÁGUA PLUVIAL, DN 150 MM (INSTALADO EM CONDUTORES VERTICAIS), INCLUSIVE CONEXÕES, CORTES E FIXAÇÕES, PARA PRÉDIOS. AF_10/2015</v>
          </cell>
          <cell r="C3141" t="str">
            <v>M</v>
          </cell>
          <cell r="D3141">
            <v>65.39</v>
          </cell>
        </row>
        <row r="3142">
          <cell r="A3142">
            <v>91792</v>
          </cell>
          <cell r="B3142" t="str">
            <v>(COMPOSIÇÃO REPRESENTATIVA) DO SERVIÇO DE INSTALAÇÃO DE TUBO DE PVC, SÉRIE NORMAL, ESGOTO PREDIAL, DN 40 MM (INSTALADO EM RAMAL DE DESCARGA OU RAMAL DE ESGOTO SANITÁRIO), INCLUSIVE CONEXÕES, CORTES E FIXAÇÕES, PARA PRÉDIOS. AF_10/2015</v>
          </cell>
          <cell r="C3142" t="str">
            <v>M</v>
          </cell>
          <cell r="D3142">
            <v>53.19</v>
          </cell>
        </row>
        <row r="3143">
          <cell r="A3143">
            <v>91793</v>
          </cell>
          <cell r="B3143" t="str">
            <v>(COMPOSIÇÃO REPRESENTATIVA) DO SERVIÇO DE INSTALAÇÃO DE TUBO DE PVC, SÉRIE NORMAL, ESGOTO PREDIAL, DN 50 MM (INSTALADO EM RAMAL DE DESCARGA OU RAMAL DE ESGOTO SANITÁRIO), INCLUSIVE CONEXÕES, CORTES E FIXAÇÕES PARA, PRÉDIOS. AF_10/2015</v>
          </cell>
          <cell r="C3143" t="str">
            <v>M</v>
          </cell>
          <cell r="D3143">
            <v>76.22</v>
          </cell>
        </row>
        <row r="3144">
          <cell r="A3144">
            <v>91794</v>
          </cell>
          <cell r="B3144" t="str">
            <v>(COMPOSIÇÃO REPRESENTATIVA) DO SERVIÇO DE INST. TUBO PVC, SÉRIE N, ESGOTO PREDIAL, DN 75 MM, (INST. EM RAMAL DE DESCARGA, RAMAL DE ESG. SANITÁRIO, PRUMADA DE ESG. SANITÁRIO OU VENTILAÇÃO), INCL. CONEXÕES, CORTES E FIXAÇÕES, P/ PRÉDIOS. AF_10/2015</v>
          </cell>
          <cell r="C3144" t="str">
            <v>M</v>
          </cell>
          <cell r="D3144">
            <v>32.92</v>
          </cell>
        </row>
        <row r="3145">
          <cell r="A3145">
            <v>91795</v>
          </cell>
          <cell r="B3145" t="str">
            <v>(COMPOSIÇÃO REPRESENTATIVA) DO SERVIÇO DE INST. TUBO PVC, SÉRIE N, ESGOTO PREDIAL, 100 MM (INST. RAMAL DESCARGA, RAMAL DE ESG. SANIT., PRUMADA ESG. SANIT., VENTILAÇÃO OU SUB-COLETOR AÉREO), INCL. CONEXÕES E CORTES, FIXAÇÕES, P/ PRÉDIOS. AF_10/2015</v>
          </cell>
          <cell r="C3145" t="str">
            <v>M</v>
          </cell>
          <cell r="D3145">
            <v>56.72</v>
          </cell>
        </row>
        <row r="3146">
          <cell r="A3146">
            <v>91796</v>
          </cell>
          <cell r="B3146" t="str">
            <v>(COMPOSIÇÃO REPRESENTATIVA) DO SERVIÇO DE INSTALAÇÃO DE TUBO DE PVC, SÉRIE NORMAL, ESGOTO PREDIAL, DN 150 MM (INSTALADO EM SUB-COLETOR AÉREO), INCLUSIVE CONEXÕES, CORTES E FIXAÇÕES, PARA PRÉDIOS. AF_10/2015</v>
          </cell>
          <cell r="C3146" t="str">
            <v>M</v>
          </cell>
          <cell r="D3146">
            <v>59.38</v>
          </cell>
        </row>
        <row r="3147">
          <cell r="A3147">
            <v>92275</v>
          </cell>
          <cell r="B3147" t="str">
            <v>TUBO EM COBRE RÍGIDO, DN 22 MM, CLASSE E, SEM ISOLAMENTO, INSTALADO EM PRUMADA  FORNECIMENTO E INSTALAÇÃO. AF_12/2015</v>
          </cell>
          <cell r="C3147" t="str">
            <v>M</v>
          </cell>
          <cell r="D3147">
            <v>36.729999999999997</v>
          </cell>
        </row>
        <row r="3148">
          <cell r="A3148">
            <v>92276</v>
          </cell>
          <cell r="B3148" t="str">
            <v>TUBO EM COBRE RÍGIDO, DN 28 MM, CLASSE E, SEM ISOLAMENTO, INSTALADO EM PRUMADA  FORNECIMENTO E INSTALAÇÃO. AF_12/2015</v>
          </cell>
          <cell r="C3148" t="str">
            <v>M</v>
          </cell>
          <cell r="D3148">
            <v>46.44</v>
          </cell>
        </row>
        <row r="3149">
          <cell r="A3149">
            <v>92277</v>
          </cell>
          <cell r="B3149" t="str">
            <v>TUBO EM COBRE RÍGIDO, DN 35 MM, CLASSE E, SEM ISOLAMENTO, INSTALADO EM PRUMADA  FORNECIMENTO E INSTALAÇÃO. AF_12/2015</v>
          </cell>
          <cell r="C3149" t="str">
            <v>M</v>
          </cell>
          <cell r="D3149">
            <v>66.73</v>
          </cell>
        </row>
        <row r="3150">
          <cell r="A3150">
            <v>92278</v>
          </cell>
          <cell r="B3150" t="str">
            <v>TUBO EM COBRE RÍGIDO, DN 42 MM, CLASSE E, SEM ISOLAMENTO, INSTALADO EM PRUMADA  FORNECIMENTO E INSTALAÇÃO. AF_12/2015</v>
          </cell>
          <cell r="C3150" t="str">
            <v>M</v>
          </cell>
          <cell r="D3150">
            <v>89.5</v>
          </cell>
        </row>
        <row r="3151">
          <cell r="A3151">
            <v>92279</v>
          </cell>
          <cell r="B3151" t="str">
            <v>TUBO EM COBRE RÍGIDO, DN 54 MM, CLASSE E, SEM ISOLAMENTO, INSTALADO EM PRUMADA  FORNECIMENTO E INSTALAÇÃO. AF_12/2015</v>
          </cell>
          <cell r="C3151" t="str">
            <v>M</v>
          </cell>
          <cell r="D3151">
            <v>129.04</v>
          </cell>
        </row>
        <row r="3152">
          <cell r="A3152">
            <v>92280</v>
          </cell>
          <cell r="B3152" t="str">
            <v>TUBO EM COBRE RÍGIDO, DN 66 MM, CLASSE E, SEM ISOLAMENTO, INSTALADO EM PRUMADA  FORNECIMENTO E INSTALAÇÃO. AF_12/2015</v>
          </cell>
          <cell r="C3152" t="str">
            <v>M</v>
          </cell>
          <cell r="D3152">
            <v>180.79</v>
          </cell>
        </row>
        <row r="3153">
          <cell r="A3153">
            <v>92281</v>
          </cell>
          <cell r="B3153" t="str">
            <v>TUBO EM COBRE RÍGIDO, DN 22 MM, CLASSE E, COM ISOLAMENTO, INSTALADO EM PRUMADA  FORNECIMENTO E INSTALAÇÃO. AF_12/2015</v>
          </cell>
          <cell r="C3153" t="str">
            <v>M</v>
          </cell>
          <cell r="D3153">
            <v>130.30000000000001</v>
          </cell>
        </row>
        <row r="3154">
          <cell r="A3154">
            <v>92282</v>
          </cell>
          <cell r="B3154" t="str">
            <v>TUBO EM COBRE RÍGIDO, DN 28 MM, CLASSE E, COM ISOLAMENTO, INSTALADO EM PRUMADA  FORNECIMENTO E INSTALAÇÃO. AF_12/2015</v>
          </cell>
          <cell r="C3154" t="str">
            <v>M</v>
          </cell>
          <cell r="D3154">
            <v>143.79</v>
          </cell>
        </row>
        <row r="3155">
          <cell r="A3155">
            <v>92283</v>
          </cell>
          <cell r="B3155" t="str">
            <v>TUBO EM COBRE RÍGIDO, DN 35 MM, CLASSE E, COM ISOLAMENTO, INSTALADO EM PRUMADA  FORNECIMENTO E INSTALAÇÃO. AF_12/2015</v>
          </cell>
          <cell r="C3155" t="str">
            <v>M</v>
          </cell>
          <cell r="D3155">
            <v>189.81</v>
          </cell>
        </row>
        <row r="3156">
          <cell r="A3156">
            <v>92284</v>
          </cell>
          <cell r="B3156" t="str">
            <v>TUBO EM COBRE RÍGIDO, DN 42 MM, CLASSE E, COM ISOLAMENTO, INSTALADO EM PRUMADA  FORNECIMENTO E INSTALAÇÃO. AF_12/2015</v>
          </cell>
          <cell r="C3156" t="str">
            <v>M</v>
          </cell>
          <cell r="D3156">
            <v>229.86</v>
          </cell>
        </row>
        <row r="3157">
          <cell r="A3157">
            <v>92285</v>
          </cell>
          <cell r="B3157" t="str">
            <v>TUBO EM COBRE RÍGIDO, DN 54 MM, CLASSE E, COM ISOLAMENTO, INSTALADO EM PRUMADA  FORNECIMENTO E INSTALAÇÃO. AF_12/2015</v>
          </cell>
          <cell r="C3157" t="str">
            <v>M</v>
          </cell>
          <cell r="D3157">
            <v>296.77</v>
          </cell>
        </row>
        <row r="3158">
          <cell r="A3158">
            <v>92286</v>
          </cell>
          <cell r="B3158" t="str">
            <v>TUBO EM COBRE RÍGIDO, DN 66 MM, CLASSE E, COM ISOLAMENTO, INSTALADO EM PRUMADA  FORNECIMENTO E INSTALAÇÃO. AF_12/2015</v>
          </cell>
          <cell r="C3158" t="str">
            <v>M</v>
          </cell>
          <cell r="D3158">
            <v>350.89</v>
          </cell>
        </row>
        <row r="3159">
          <cell r="A3159">
            <v>92305</v>
          </cell>
          <cell r="B3159" t="str">
            <v>TUBO EM COBRE RÍGIDO, DN 15 MM, CLASSE E, SEM ISOLAMENTO, INSTALADO EM RAMAL DE DISTRIBUIÇÃO  FORNECIMENTO E INSTALAÇÃO. AF_12/2015</v>
          </cell>
          <cell r="C3159" t="str">
            <v>M</v>
          </cell>
          <cell r="D3159">
            <v>25.93</v>
          </cell>
        </row>
        <row r="3160">
          <cell r="A3160">
            <v>92306</v>
          </cell>
          <cell r="B3160" t="str">
            <v>TUBO EM COBRE RÍGIDO, DN 22 MM, CLASSE E, SEM ISOLAMENTO, INSTALADO EM RAMAL DE DISTRIBUIÇÃO  FORNECIMENTO E INSTALAÇÃO. AF_12/2015</v>
          </cell>
          <cell r="C3160" t="str">
            <v>M</v>
          </cell>
          <cell r="D3160">
            <v>41.29</v>
          </cell>
        </row>
        <row r="3161">
          <cell r="A3161">
            <v>92307</v>
          </cell>
          <cell r="B3161" t="str">
            <v>TUBO EM COBRE RÍGIDO, DN 28 MM, CLASSE E, SEM ISOLAMENTO, INSTALADO EM RAMAL DE DISTRIBUIÇÃO  FORNECIMENTO E INSTALAÇÃO. AF_12/2015</v>
          </cell>
          <cell r="C3161" t="str">
            <v>M</v>
          </cell>
          <cell r="D3161">
            <v>51.33</v>
          </cell>
        </row>
        <row r="3162">
          <cell r="A3162">
            <v>92308</v>
          </cell>
          <cell r="B3162" t="str">
            <v>TUBO EM COBRE RÍGIDO, DN 15 MM, CLASSE E, COM ISOLAMENTO, INSTALADO EM RAMAL DE DISTRIBUIÇÃO  FORNECIMENTO E INSTALAÇÃO. AF_12/2015</v>
          </cell>
          <cell r="C3162" t="str">
            <v>M</v>
          </cell>
          <cell r="D3162">
            <v>47.95</v>
          </cell>
        </row>
        <row r="3163">
          <cell r="A3163">
            <v>92309</v>
          </cell>
          <cell r="B3163" t="str">
            <v>TUBO EM COBRE RÍGIDO, DN 22 MM, CLASSE E, COM ISOLAMENTO, INSTALADO EM RAMAL DE DISTRIBUIÇÃO  FORNECIMENTO E INSTALAÇÃO. AF_12/2015</v>
          </cell>
          <cell r="C3163" t="str">
            <v>M</v>
          </cell>
          <cell r="D3163">
            <v>137.15</v>
          </cell>
        </row>
        <row r="3164">
          <cell r="A3164">
            <v>92310</v>
          </cell>
          <cell r="B3164" t="str">
            <v>TUBO EM COBRE RÍGIDO, DN 28 MM, CLASSE E, COM ISOLAMENTO, INSTALADO EM RAMAL DE DISTRIBUIÇÃO  FORNECIMENTO E INSTALAÇÃO. AF_12/2015</v>
          </cell>
          <cell r="C3164" t="str">
            <v>M</v>
          </cell>
          <cell r="D3164">
            <v>151.02000000000001</v>
          </cell>
        </row>
        <row r="3165">
          <cell r="A3165">
            <v>92320</v>
          </cell>
          <cell r="B3165" t="str">
            <v>TUBO EM COBRE RÍGIDO, DN 15 MM, CLASSE E, SEM ISOLAMENTO, INSTALADO EM RAMAL E SUB-RAMAL  FORNECIMENTO E INSTALAÇÃO. AF_12/2015</v>
          </cell>
          <cell r="C3165" t="str">
            <v>M</v>
          </cell>
          <cell r="D3165">
            <v>35.94</v>
          </cell>
        </row>
        <row r="3166">
          <cell r="A3166">
            <v>92321</v>
          </cell>
          <cell r="B3166" t="str">
            <v>TUBO EM COBRE RÍGIDO, DN 22 MM, CLASSE E, SEM ISOLAMENTO, INSTALADO EM RAMAL E SUB-RAMAL  FORNECIMENTO E INSTALAÇÃO. AF_12/2015</v>
          </cell>
          <cell r="C3166" t="str">
            <v>M</v>
          </cell>
          <cell r="D3166">
            <v>58.48</v>
          </cell>
        </row>
        <row r="3167">
          <cell r="A3167">
            <v>92322</v>
          </cell>
          <cell r="B3167" t="str">
            <v>TUBO EM COBRE RÍGIDO, DN 28 MM, CLASSE E, SEM ISOLAMENTO, INSTALADO EM RAMAL E SUB-RAMAL  FORNECIMENTO E INSTALAÇÃO. AF_12/2015</v>
          </cell>
          <cell r="C3167" t="str">
            <v>M</v>
          </cell>
          <cell r="D3167">
            <v>74.78</v>
          </cell>
        </row>
        <row r="3168">
          <cell r="A3168">
            <v>92323</v>
          </cell>
          <cell r="B3168" t="str">
            <v>TUBO EM COBRE RÍGIDO, DN 15 MM, CLASSE E, COM ISOLAMENTO, INSTALADO EM RAMAL E SUB-RAMAL  FORNECIMENTO E INSTALAÇÃO. AF_12/2015</v>
          </cell>
          <cell r="C3168" t="str">
            <v>M</v>
          </cell>
          <cell r="D3168">
            <v>55.57</v>
          </cell>
        </row>
        <row r="3169">
          <cell r="A3169">
            <v>92324</v>
          </cell>
          <cell r="B3169" t="str">
            <v>TUBO EM COBRE RÍGIDO, DN 22 MM, CLASSE E, COM ISOLAMENTO, INSTALADO EM RAMAL E SUB-RAMAL  FORNECIMENTO E INSTALAÇÃO. AF_12/2015</v>
          </cell>
          <cell r="C3169" t="str">
            <v>M</v>
          </cell>
          <cell r="D3169">
            <v>151.94999999999999</v>
          </cell>
        </row>
        <row r="3170">
          <cell r="A3170">
            <v>92325</v>
          </cell>
          <cell r="B3170" t="str">
            <v>TUBO EM COBRE RÍGIDO, DN 28 MM, CLASSE E, COM ISOLAMENTO, INSTALADO EM RAMAL E SUB-RAMAL  FORNECIMENTO E INSTALAÇÃO. AF_12/2015</v>
          </cell>
          <cell r="C3170" t="str">
            <v>M</v>
          </cell>
          <cell r="D3170">
            <v>172.03</v>
          </cell>
        </row>
        <row r="3171">
          <cell r="A3171">
            <v>92335</v>
          </cell>
          <cell r="B3171" t="str">
            <v>TUBO DE AÇO GALVANIZADO COM COSTURA, CLASSE MÉDIA, CONEXÃO RANHURADA, DN 50 (2"), INSTALADO EM PRUMADAS - FORNECIMENTO E INSTALAÇÃO. AF_12/2015</v>
          </cell>
          <cell r="C3171" t="str">
            <v>M</v>
          </cell>
          <cell r="D3171">
            <v>77.31</v>
          </cell>
        </row>
        <row r="3172">
          <cell r="A3172">
            <v>92336</v>
          </cell>
          <cell r="B3172" t="str">
            <v>TUBO DE AÇO GALVANIZADO COM COSTURA, CLASSE MÉDIA, CONEXÃO RANHURADA, DN 65 (2 1/2"), INSTALADO EM PRUMADAS - FORNECIMENTO E INSTALAÇÃO. AF_12/2015</v>
          </cell>
          <cell r="C3172" t="str">
            <v>M</v>
          </cell>
          <cell r="D3172">
            <v>94.88</v>
          </cell>
        </row>
        <row r="3173">
          <cell r="A3173">
            <v>92337</v>
          </cell>
          <cell r="B3173" t="str">
            <v>TUBO DE AÇO GALVANIZADO COM COSTURA, CLASSE MÉDIA, CONEXÃO RANHURADA, DN 80 (3"), INSTALADO EM PRUMADAS - FORNECIMENTO E INSTALAÇÃO. AF_12/2015</v>
          </cell>
          <cell r="C3173" t="str">
            <v>M</v>
          </cell>
          <cell r="D3173">
            <v>124.59</v>
          </cell>
        </row>
        <row r="3174">
          <cell r="A3174">
            <v>92338</v>
          </cell>
          <cell r="B3174" t="str">
            <v>TUBO DE AÇO PRETO SEM COSTURA, CONEXÃO SOLDADA, DN 50 (2"), INSTALADO EM PRUMADAS - FORNECIMENTO E INSTALAÇÃO. AF_12/2015</v>
          </cell>
          <cell r="C3174" t="str">
            <v>M</v>
          </cell>
          <cell r="D3174">
            <v>87.8</v>
          </cell>
        </row>
        <row r="3175">
          <cell r="A3175">
            <v>92339</v>
          </cell>
          <cell r="B3175" t="str">
            <v>TUBO DE AÇO PRETO SEM COSTURA, CONEXÃO SOLDADA, DN 65 (2 1/2"), INSTALADO EM PRUMADAS - FORNECIMENTO E INSTALAÇÃO. AF_12/2015</v>
          </cell>
          <cell r="C3175" t="str">
            <v>M</v>
          </cell>
          <cell r="D3175">
            <v>127.52</v>
          </cell>
        </row>
        <row r="3176">
          <cell r="A3176">
            <v>92341</v>
          </cell>
          <cell r="B3176" t="str">
            <v>TUBO DE AÇO GALVANIZADO COM COSTURA, CLASSE MÉDIA, DN 50 (2"), CONEXÃO ROSQUEADA, INSTALADO EM PRUMADAS - FORNECIMENTO E INSTALAÇÃO. AF_12/2015</v>
          </cell>
          <cell r="C3176" t="str">
            <v>M</v>
          </cell>
          <cell r="D3176">
            <v>87.32</v>
          </cell>
        </row>
        <row r="3177">
          <cell r="A3177">
            <v>92342</v>
          </cell>
          <cell r="B3177" t="str">
            <v>TUBO DE AÇO GALVANIZADO COM COSTURA, CLASSE MÉDIA, DN 65 (2 1/2"), CONEXÃO ROSQUEADA, INSTALADO EM PRUMADAS - FORNECIMENTO E INSTALAÇÃO. AF_12/2015</v>
          </cell>
          <cell r="C3177" t="str">
            <v>M</v>
          </cell>
          <cell r="D3177">
            <v>104.94</v>
          </cell>
        </row>
        <row r="3178">
          <cell r="A3178">
            <v>92343</v>
          </cell>
          <cell r="B3178" t="str">
            <v>TUBO DE AÇO GALVANIZADO COM COSTURA, CLASSE MÉDIA, DN 80 (3"), CONEXÃO ROSQUEADA, INSTALADO EM PRUMADAS - FORNECIMENTO E INSTALAÇÃO. AF_12/2015</v>
          </cell>
          <cell r="C3178" t="str">
            <v>M</v>
          </cell>
          <cell r="D3178">
            <v>134.74</v>
          </cell>
        </row>
        <row r="3179">
          <cell r="A3179">
            <v>92361</v>
          </cell>
          <cell r="B3179" t="str">
            <v>TUBO DE AÇO PRETO SEM COSTURA, CONEXÃO SOLDADA, DN 50 (2"), INSTALADO EM REDE DE ALIMENTAÇÃO PARA HIDRANTE - FORNECIMENTO E INSTALAÇÃO. AF_12/2015</v>
          </cell>
          <cell r="C3179" t="str">
            <v>M</v>
          </cell>
          <cell r="D3179">
            <v>66.62</v>
          </cell>
        </row>
        <row r="3180">
          <cell r="A3180">
            <v>92362</v>
          </cell>
          <cell r="B3180" t="str">
            <v>TUBO DE AÇO PRETO SEM COSTURA, CONEXÃO SOLDADA, DN 65 (2 1/2"), INSTALADO EM REDE DE ALIMENTAÇÃO PARA HIDRANTE - FORNECIMENTO E INSTALAÇÃO. AF_12/2015</v>
          </cell>
          <cell r="C3180" t="str">
            <v>M</v>
          </cell>
          <cell r="D3180">
            <v>105.49</v>
          </cell>
        </row>
        <row r="3181">
          <cell r="A3181">
            <v>92364</v>
          </cell>
          <cell r="B3181" t="str">
            <v>TUBO DE AÇO GALVANIZADO COM COSTURA, CLASSE MÉDIA, DN 32 (1 1/4"), CONEXÃO ROSQUEADA, INSTALADO EM REDE DE ALIMENTAÇÃO PARA HIDRANTE - FORNECIMENTO E INSTALAÇÃO. AF_12/2015</v>
          </cell>
          <cell r="C3181" t="str">
            <v>M</v>
          </cell>
          <cell r="D3181">
            <v>47.07</v>
          </cell>
        </row>
        <row r="3182">
          <cell r="A3182">
            <v>92365</v>
          </cell>
          <cell r="B3182" t="str">
            <v>TUBO DE AÇO GALVANIZADO COM COSTURA, CLASSE MÉDIA, DN 40 (1 1/2"), CONEXÃO ROSQUEADA, INSTALADO EM REDE DE ALIMENTAÇÃO PARA HIDRANTE - FORNECIMENTO E INSTALAÇÃO. AF_12/2015</v>
          </cell>
          <cell r="C3182" t="str">
            <v>M</v>
          </cell>
          <cell r="D3182">
            <v>54.08</v>
          </cell>
        </row>
        <row r="3183">
          <cell r="A3183">
            <v>92366</v>
          </cell>
          <cell r="B3183" t="str">
            <v>TUBO DE AÇO GALVANIZADO COM COSTURA, CLASSE MÉDIA, DN 50 (2"), CONEXÃO ROSQUEADA, INSTALADO EM REDE DE ALIMENTAÇÃO PARA HIDRANTE - FORNECIMENTO E INSTALAÇÃO. AF_12/2015</v>
          </cell>
          <cell r="C3183" t="str">
            <v>M</v>
          </cell>
          <cell r="D3183">
            <v>74.959999999999994</v>
          </cell>
        </row>
        <row r="3184">
          <cell r="A3184">
            <v>92367</v>
          </cell>
          <cell r="B3184" t="str">
            <v>TUBO DE AÇO GALVANIZADO COM COSTURA, CLASSE MÉDIA, DN 65 (2 1/2"), CONEXÃO ROSQUEADA, INSTALADO EM REDE DE ALIMENTAÇÃO PARA HIDRANTE - FORNECIMENTO E INSTALAÇÃO. AF_12/2015</v>
          </cell>
          <cell r="C3184" t="str">
            <v>M</v>
          </cell>
          <cell r="D3184">
            <v>92.01</v>
          </cell>
        </row>
        <row r="3185">
          <cell r="A3185">
            <v>92368</v>
          </cell>
          <cell r="B3185" t="str">
            <v>TUBO DE AÇO GALVANIZADO COM COSTURA, CLASSE MÉDIA, DN 80 (3"), CONEXÃO ROSQUEADA, INSTALADO EM REDE DE ALIMENTAÇÃO PARA HIDRANTE - FORNECIMENTO E INSTALAÇÃO. AF_12/2015</v>
          </cell>
          <cell r="C3185" t="str">
            <v>M</v>
          </cell>
          <cell r="D3185">
            <v>121.3</v>
          </cell>
        </row>
        <row r="3186">
          <cell r="A3186">
            <v>92648</v>
          </cell>
          <cell r="B3186" t="str">
            <v>TUBO DE AÇO PRETO SEM COSTURA, CONEXÃO SOLDADA, DN 40 (1 1/2"), INSTALADO EM REDE DE ALIMENTAÇÃO PARA SPRINKLER - FORNECIMENTO E INSTALAÇÃO. AF_12/2015</v>
          </cell>
          <cell r="C3186" t="str">
            <v>M</v>
          </cell>
          <cell r="D3186">
            <v>57.97</v>
          </cell>
        </row>
        <row r="3187">
          <cell r="A3187">
            <v>92649</v>
          </cell>
          <cell r="B3187" t="str">
            <v>TUBO DE AÇO PRETO SEM COSTURA, CONEXÃO SOLDADA, DN 50 (2"), INSTALADO EM REDE DE ALIMENTAÇÃO PARA SPRINKLER - FORNECIMENTO E INSTALAÇÃO. AF_12/2015</v>
          </cell>
          <cell r="C3187" t="str">
            <v>M</v>
          </cell>
          <cell r="D3187">
            <v>70.430000000000007</v>
          </cell>
        </row>
        <row r="3188">
          <cell r="A3188">
            <v>92650</v>
          </cell>
          <cell r="B3188" t="str">
            <v>TUBO DE AÇO PRETO SEM COSTURA, CONEXÃO SOLDADA, DN 65 (2 1/2"), INSTALADO EM REDE DE ALIMENTAÇÃO PARA SPRINKLER - FORNECIMENTO E INSTALAÇÃO. AF_12/2015</v>
          </cell>
          <cell r="C3188" t="str">
            <v>M</v>
          </cell>
          <cell r="D3188">
            <v>109.31</v>
          </cell>
        </row>
        <row r="3189">
          <cell r="A3189">
            <v>92652</v>
          </cell>
          <cell r="B3189" t="str">
            <v>TUBO DE AÇO GALVANIZADO COM COSTURA, CLASSE MÉDIA, CONEXÃO ROSQUEADA, DN 32 (1 1/4"), INSTALADO EM REDE DE ALIMENTAÇÃO PARA SPRINKLER - FORNECIMENTO E INSTALAÇÃO. AF_12/2015</v>
          </cell>
          <cell r="C3189" t="str">
            <v>M</v>
          </cell>
          <cell r="D3189">
            <v>51.63</v>
          </cell>
        </row>
        <row r="3190">
          <cell r="A3190">
            <v>92653</v>
          </cell>
          <cell r="B3190" t="str">
            <v>TUBO DE AÇO GALVANIZADO COM COSTURA, CLASSE MÉDIA, CONEXÃO ROSQUEADA, DN 40 (1 1/2"), INSTALADO EM REDE DE ALIMENTAÇÃO PARA SPRINKLER - FORNECIMENTO E INSTALAÇÃO. AF_12/2015</v>
          </cell>
          <cell r="C3190" t="str">
            <v>M</v>
          </cell>
          <cell r="D3190">
            <v>58.69</v>
          </cell>
        </row>
        <row r="3191">
          <cell r="A3191">
            <v>92654</v>
          </cell>
          <cell r="B3191" t="str">
            <v>TUBO DE AÇO GALVANIZADO COM COSTURA, CLASSE MÉDIA, CONEXÃO ROSQUEADA, DN 50 (2"), INSTALADO EM REDE DE ALIMENTAÇÃO PARA SPRINKLER - FORNECIMENTO E INSTALAÇÃO. AF_12/2015</v>
          </cell>
          <cell r="C3191" t="str">
            <v>M</v>
          </cell>
          <cell r="D3191">
            <v>79.569999999999993</v>
          </cell>
        </row>
        <row r="3192">
          <cell r="A3192">
            <v>92655</v>
          </cell>
          <cell r="B3192" t="str">
            <v>TUBO DE AÇO GALVANIZADO COM COSTURA, CLASSE MÉDIA, CONEXÃO ROSQUEADA, DN 65 (2 1/2"), INSTALADO EM REDE DE ALIMENTAÇÃO PARA SPRINKLER - FORNECIMENTO E INSTALAÇÃO. AF_12/2015</v>
          </cell>
          <cell r="C3192" t="str">
            <v>M</v>
          </cell>
          <cell r="D3192">
            <v>96.71</v>
          </cell>
        </row>
        <row r="3193">
          <cell r="A3193">
            <v>92656</v>
          </cell>
          <cell r="B3193" t="str">
            <v>TUBO DE AÇO GALVANIZADO COM COSTURA, CLASSE MÉDIA, CONEXÃO ROSQUEADA, DN 80 (3"), INSTALADO EM REDE DE ALIMENTAÇÃO PARA SPRINKLER - FORNECIMENTO E INSTALAÇÃO. AF_12/2015</v>
          </cell>
          <cell r="C3193" t="str">
            <v>M</v>
          </cell>
          <cell r="D3193">
            <v>126</v>
          </cell>
        </row>
        <row r="3194">
          <cell r="A3194">
            <v>92687</v>
          </cell>
          <cell r="B3194" t="str">
            <v>TUBO DE AÇO GALVANIZADO COM COSTURA, CLASSE MÉDIA, CONEXÃO ROSQUEADA, DN 15 (1/2"), INSTALADO EM RAMAIS E SUB-RAMAIS DE GÁS - FORNECIMENTO E INSTALAÇÃO. AF_12/2015</v>
          </cell>
          <cell r="C3194" t="str">
            <v>M</v>
          </cell>
          <cell r="D3194">
            <v>24.48</v>
          </cell>
        </row>
        <row r="3195">
          <cell r="A3195">
            <v>92688</v>
          </cell>
          <cell r="B3195" t="str">
            <v>TUBO DE AÇO GALVANIZADO COM COSTURA, CLASSE MÉDIA, CONEXÃO ROSQUEADA, DN 20 (3/4"), INSTALADO EM RAMAIS E SUB-RAMAIS DE GÁS - FORNECIMENTO E INSTALAÇÃO. AF_12/2015</v>
          </cell>
          <cell r="C3195" t="str">
            <v>M</v>
          </cell>
          <cell r="D3195">
            <v>34.630000000000003</v>
          </cell>
        </row>
        <row r="3196">
          <cell r="A3196">
            <v>92689</v>
          </cell>
          <cell r="B3196" t="str">
            <v>TUBO DE AÇO PRETO SEM COSTURA, CLASSE MÉDIA, CONEXÃO SOLDADA, DN 15 (1/2"), INSTALADO EM RAMAIS E SUB-RAMAIS DE GÁS - FORNECIMENTO E INSTALAÇÃO. AF_12/2015</v>
          </cell>
          <cell r="C3196" t="str">
            <v>M</v>
          </cell>
          <cell r="D3196">
            <v>30.11</v>
          </cell>
        </row>
        <row r="3197">
          <cell r="A3197">
            <v>92690</v>
          </cell>
          <cell r="B3197" t="str">
            <v>TUBO DE AÇO PRETO SEM COSTURA, CLASSE MÉDIA, CONEXÃO SOLDADA, DN 20 (3/4"), INSTALADO EM RAMAIS E SUB-RAMAIS DE GÁS - FORNECIMENTO E INSTALAÇÃO. AF_12/2015</v>
          </cell>
          <cell r="C3197" t="str">
            <v>M</v>
          </cell>
          <cell r="D3197">
            <v>44.17</v>
          </cell>
        </row>
        <row r="3198">
          <cell r="A3198">
            <v>94462</v>
          </cell>
          <cell r="B3198" t="str">
            <v>TUBO DE AÇO GALVANIZADO COM COSTURA, CLASSE MÉDIA, DN 50 (2), CONEXÃO ROSQUEADA, INSTALADO EM RESERVAÇÃO DE ÁGUA DE EDIFICAÇÃO QUE POSSUA RESERVATÓRIO DE FIBRA/FIBROCIMENTO  FORNECIMENTO E INSTALAÇÃO. AF_06/2016</v>
          </cell>
          <cell r="C3198" t="str">
            <v>M</v>
          </cell>
          <cell r="D3198">
            <v>87.05</v>
          </cell>
        </row>
        <row r="3199">
          <cell r="A3199">
            <v>94463</v>
          </cell>
          <cell r="B3199" t="str">
            <v>TUBO DE AÇO GALVANIZADO COM COSTURA, CLASSE MÉDIA, DN 65 (2 1/2), CONEXÃO ROSQUEADA, INSTALADO EM RESERVAÇÃO DE ÁGUA DE EDIFICAÇÃO QUE POSSUA RESERVATÓRIO DE FIBRA/FIBROCIMENTO  FORNECIMENTO E INSTALAÇÃO. AF_06/2016</v>
          </cell>
          <cell r="C3199" t="str">
            <v>M</v>
          </cell>
          <cell r="D3199">
            <v>101.47</v>
          </cell>
        </row>
        <row r="3200">
          <cell r="A3200">
            <v>94464</v>
          </cell>
          <cell r="B3200" t="str">
            <v>TUBO DE AÇO GALVANIZADO COM COSTURA, CLASSE MÉDIA, DN 80 (3), CONEXÃO ROSQUEADA, INSTALADO EM RESERVAÇÃO DE ÁGUA DE EDIFICAÇÃO QUE POSSUA RESERVATÓRIO DE FIBRA/FIBROCIMENTO  FORNECIMENTO E INSTALAÇÃO. AF_06/2016</v>
          </cell>
          <cell r="C3200" t="str">
            <v>M</v>
          </cell>
          <cell r="D3200">
            <v>142.4</v>
          </cell>
        </row>
        <row r="3201">
          <cell r="A3201">
            <v>94602</v>
          </cell>
          <cell r="B3201" t="str">
            <v>TUBO EM COBRE RÍGIDO, DN 54 MM, CLASSE E, SEM ISOLAMENTO, INSTALADO EM RESERVAÇÃO DE ÁGUA DE EDIFICAÇÃO QUE POSSUA RESERVATÓRIO DE FIBRA/FIBROCIMENTO  FORNECIMENTO E INSTALAÇÃO. AF_06/2016</v>
          </cell>
          <cell r="C3201" t="str">
            <v>M</v>
          </cell>
          <cell r="D3201">
            <v>148.22999999999999</v>
          </cell>
        </row>
        <row r="3202">
          <cell r="A3202">
            <v>94603</v>
          </cell>
          <cell r="B3202" t="str">
            <v>TUBO EM COBRE RÍGIDO, DN 66 MM, CLASSE E, SEM ISOLAMENTO, INSTALADO EM RESERVAÇÃO DE ÁGUA DE EDIFICAÇÃO QUE POSSUA RESERVATÓRIO DE FIBRA/FIBROCIMENTO  FORNECIMENTO E INSTALAÇÃO. AF_06/2016</v>
          </cell>
          <cell r="C3202" t="str">
            <v>M</v>
          </cell>
          <cell r="D3202">
            <v>195.74</v>
          </cell>
        </row>
        <row r="3203">
          <cell r="A3203">
            <v>94604</v>
          </cell>
          <cell r="B3203" t="str">
            <v>TUBO EM COBRE RÍGIDO, DN 79 MM, CLASSE E, SEM ISOLAMENTO, INSTALADO EM RESERVAÇÃO DE ÁGUA DE EDIFICAÇÃO QUE POSSUA RESERVATÓRIO DE FIBRA/FIBROCIMENTO  FORNECIMENTO E INSTALAÇÃO. AF_06/2016</v>
          </cell>
          <cell r="C3203" t="str">
            <v>M</v>
          </cell>
          <cell r="D3203">
            <v>264.67</v>
          </cell>
        </row>
        <row r="3204">
          <cell r="A3204">
            <v>94605</v>
          </cell>
          <cell r="B3204" t="str">
            <v>TUBO EM COBRE RÍGIDO, DN 104 MM, CLASSE E, SEM ISOLAMENTO, INSTALADO EM RESERVAÇÃO DE ÁGUA DE EDIFICAÇÃO QUE POSSUA RESERVATÓRIO DE FIBRA/FIBROCIMENTO  FORNECIMENTO E INSTALAÇÃO. AF_06/2016</v>
          </cell>
          <cell r="C3204" t="str">
            <v>M</v>
          </cell>
          <cell r="D3204">
            <v>373.71</v>
          </cell>
        </row>
        <row r="3205">
          <cell r="A3205">
            <v>94648</v>
          </cell>
          <cell r="B3205" t="str">
            <v>TUBO, PVC, SOLDÁVEL, DN  25 MM, INSTALADO EM RESERVAÇÃO DE ÁGUA DE EDIFICAÇÃO QUE POSSUA RESERVATÓRIO DE FIBRA/FIBROCIMENTO   FORNECIMENTO E INSTALAÇÃO. AF_06/2016</v>
          </cell>
          <cell r="C3205" t="str">
            <v>M</v>
          </cell>
          <cell r="D3205">
            <v>8.66</v>
          </cell>
        </row>
        <row r="3206">
          <cell r="A3206">
            <v>94649</v>
          </cell>
          <cell r="B3206" t="str">
            <v>TUBO, PVC, SOLDÁVEL, DN 32 MM, INSTALADO EM RESERVAÇÃO DE ÁGUA DE EDIFICAÇÃO QUE POSSUA RESERVATÓRIO DE FIBRA/FIBROCIMENTO   FORNECIMENTO E INSTALAÇÃO. AF_06/2016</v>
          </cell>
          <cell r="C3206" t="str">
            <v>M</v>
          </cell>
          <cell r="D3206">
            <v>11.68</v>
          </cell>
        </row>
        <row r="3207">
          <cell r="A3207">
            <v>94650</v>
          </cell>
          <cell r="B3207" t="str">
            <v>TUBO, PVC, SOLDÁVEL, DN 40 MM, INSTALADO EM RESERVAÇÃO DE ÁGUA DE EDIFICAÇÃO QUE POSSUA RESERVATÓRIO DE FIBRA/FIBROCIMENTO   FORNECIMENTO E INSTALAÇÃO. AF_06/2016</v>
          </cell>
          <cell r="C3207" t="str">
            <v>M</v>
          </cell>
          <cell r="D3207">
            <v>16.690000000000001</v>
          </cell>
        </row>
        <row r="3208">
          <cell r="A3208">
            <v>94651</v>
          </cell>
          <cell r="B3208" t="str">
            <v>TUBO, PVC, SOLDÁVEL, DN 50 MM, INSTALADO EM RESERVAÇÃO DE ÁGUA DE EDIFICAÇÃO QUE POSSUA RESERVATÓRIO DE FIBRA/FIBROCIMENTO   FORNECIMENTO E INSTALAÇÃO. AF_06/2016</v>
          </cell>
          <cell r="C3208" t="str">
            <v>M</v>
          </cell>
          <cell r="D3208">
            <v>17.829999999999998</v>
          </cell>
        </row>
        <row r="3209">
          <cell r="A3209">
            <v>94652</v>
          </cell>
          <cell r="B3209" t="str">
            <v>TUBO, PVC, SOLDÁVEL, DN 60 MM, INSTALADO EM RESERVAÇÃO DE ÁGUA DE EDIFICAÇÃO QUE POSSUA RESERVATÓRIO DE FIBRA/FIBROCIMENTO   FORNECIMENTO E INSTALAÇÃO. AF_06/2016</v>
          </cell>
          <cell r="C3209" t="str">
            <v>M</v>
          </cell>
          <cell r="D3209">
            <v>29.02</v>
          </cell>
        </row>
        <row r="3210">
          <cell r="A3210">
            <v>94653</v>
          </cell>
          <cell r="B3210" t="str">
            <v>TUBO, PVC, SOLDÁVEL, DN 75 MM, INSTALADO EM RESERVAÇÃO DE ÁGUA DE EDIFICAÇÃO QUE POSSUA RESERVATÓRIO DE FIBRA/FIBROCIMENTO   FORNECIMENTO E INSTALAÇÃO. AF_06/2016</v>
          </cell>
          <cell r="C3210" t="str">
            <v>M</v>
          </cell>
          <cell r="D3210">
            <v>38.869999999999997</v>
          </cell>
        </row>
        <row r="3211">
          <cell r="A3211">
            <v>94654</v>
          </cell>
          <cell r="B3211" t="str">
            <v>TUBO, PVC, SOLDÁVEL, DN 85 MM, INSTALADO EM RESERVAÇÃO DE ÁGUA DE EDIFICAÇÃO QUE POSSUA RESERVATÓRIO DE FIBRA/FIBROCIMENTO   FORNECIMENTO E INSTALAÇÃO. AF_06/2016</v>
          </cell>
          <cell r="C3211" t="str">
            <v>M</v>
          </cell>
          <cell r="D3211">
            <v>54.33</v>
          </cell>
        </row>
        <row r="3212">
          <cell r="A3212">
            <v>94655</v>
          </cell>
          <cell r="B3212" t="str">
            <v>TUBO, PVC, SOLDÁVEL, DN 110 MM, INSTALADO EM RESERVAÇÃO DE ÁGUA DE EDIFICAÇÃO QUE POSSUA RESERVATÓRIO DE FIBRA/FIBROCIMENTO   FORNECIMENTO E INSTALAÇÃO. AF_06/2016</v>
          </cell>
          <cell r="C3212" t="str">
            <v>M</v>
          </cell>
          <cell r="D3212">
            <v>71.87</v>
          </cell>
        </row>
        <row r="3213">
          <cell r="A3213">
            <v>94716</v>
          </cell>
          <cell r="B3213" t="str">
            <v>TUBO, CPVC, SOLDÁVEL, DN 22 MM, INSTALADO EM RESERVAÇÃO DE ÁGUA DE EDIFICAÇÃO QUE POSSUA RESERVATÓRIO DE FIBRA/FIBROCIMENTO  FORNECIMENTO E INSTALAÇÃO. AF_06/2016</v>
          </cell>
          <cell r="C3213" t="str">
            <v>M</v>
          </cell>
          <cell r="D3213">
            <v>14.74</v>
          </cell>
        </row>
        <row r="3214">
          <cell r="A3214">
            <v>94717</v>
          </cell>
          <cell r="B3214" t="str">
            <v>TUBO, CPVC, SOLDÁVEL, DN 28 MM, INSTALADO EM RESERVAÇÃO DE ÁGUA DE EDIFICAÇÃO QUE POSSUA RESERVATÓRIO DE FIBRA/FIBROCIMENTO  FORNECIMENTO E INSTALAÇÃO. AF_06/2016</v>
          </cell>
          <cell r="C3214" t="str">
            <v>M</v>
          </cell>
          <cell r="D3214">
            <v>20.13</v>
          </cell>
        </row>
        <row r="3215">
          <cell r="A3215">
            <v>94718</v>
          </cell>
          <cell r="B3215" t="str">
            <v>TUBO, CPVC, SOLDÁVEL, DN 35 MM, INSTALADO EM RESERVAÇÃO DE ÁGUA DE EDIFICAÇÃO QUE POSSUA RESERVATÓRIO DE FIBRA/FIBROCIMENTO  FORNECIMENTO E INSTALAÇÃO. AF_06/2016</v>
          </cell>
          <cell r="C3215" t="str">
            <v>M</v>
          </cell>
          <cell r="D3215">
            <v>25.17</v>
          </cell>
        </row>
        <row r="3216">
          <cell r="A3216">
            <v>94719</v>
          </cell>
          <cell r="B3216" t="str">
            <v>TUBO, CPVC, SOLDÁVEL, DN 42 MM, INSTALADO EM RESERVAÇÃO DE ÁGUA DE EDIFICAÇÃO QUE POSSUA RESERVATÓRIO DE FIBRA/FIBROCIMENTO  FORNECIMENTO E INSTALAÇÃO. AF_06/2016</v>
          </cell>
          <cell r="C3216" t="str">
            <v>M</v>
          </cell>
          <cell r="D3216">
            <v>31.65</v>
          </cell>
        </row>
        <row r="3217">
          <cell r="A3217">
            <v>94720</v>
          </cell>
          <cell r="B3217" t="str">
            <v>TUBO, CPVC, SOLDÁVEL, DN 54 MM, INSTALADO EM RESERVAÇÃO DE ÁGUA DE EDIFICAÇÃO QUE POSSUA RESERVATÓRIO DE FIBRA/FIBROCIMENTO  FORNECIMENTO E INSTALAÇÃO. AF_06/2016</v>
          </cell>
          <cell r="C3217" t="str">
            <v>M</v>
          </cell>
          <cell r="D3217">
            <v>48.76</v>
          </cell>
        </row>
        <row r="3218">
          <cell r="A3218">
            <v>94721</v>
          </cell>
          <cell r="B3218" t="str">
            <v>TUBO, CPVC, SOLDÁVEL, DN 73 MM, INSTALADO EM RESERVAÇÃO DE ÁGUA DE EDIFICAÇÃO QUE POSSUA RESERVATÓRIO DE FIBRA/FIBROCIMENTO  FORNECIMENTO E INSTALAÇÃO. AF_06/2016</v>
          </cell>
          <cell r="C3218" t="str">
            <v>M</v>
          </cell>
          <cell r="D3218">
            <v>67.739999999999995</v>
          </cell>
        </row>
        <row r="3219">
          <cell r="A3219">
            <v>94722</v>
          </cell>
          <cell r="B3219" t="str">
            <v>TUBO, CPVC, SOLDÁVEL, DN 89 MM, INSTALADO EM RESERVAÇÃO DE ÁGUA DE EDIFICAÇÃO QUE POSSUA RESERVATÓRIO DE FIBRA/FIBROCIMENTO  FORNECIMENTO E INSTALAÇÃO. AF_06/2016</v>
          </cell>
          <cell r="C3219" t="str">
            <v>M</v>
          </cell>
          <cell r="D3219">
            <v>120.15</v>
          </cell>
        </row>
        <row r="3220">
          <cell r="A3220">
            <v>95697</v>
          </cell>
          <cell r="B3220" t="str">
            <v>TUBO DE AÇO PRETO SEM COSTURA, CONEXÃO SOLDADA, DN 40 (1 1/2"), INSTALADO EM REDE DE ALIMENTAÇÃO PARA HIDRANTE - FORNECIMENTO E INSTALAÇÃO. AF_12/2015</v>
          </cell>
          <cell r="C3220" t="str">
            <v>M</v>
          </cell>
          <cell r="D3220">
            <v>54.16</v>
          </cell>
        </row>
        <row r="3221">
          <cell r="A3221">
            <v>96635</v>
          </cell>
          <cell r="B3221" t="str">
            <v>TUBO, PPR, DN 25, CLASSE PN 20,  INSTALADO EM RAMAL OU SUB-RAMAL DE ÁGUA  FORNECIMENTO E INSTALAÇÃO. AF_06/2015</v>
          </cell>
          <cell r="C3221" t="str">
            <v>M</v>
          </cell>
          <cell r="D3221">
            <v>26.43</v>
          </cell>
        </row>
        <row r="3222">
          <cell r="A3222">
            <v>96636</v>
          </cell>
          <cell r="B3222" t="str">
            <v>TUBO, PPR, DN 25, CLASSE PN 25 INSTALADO EM RAMAL OU SUB-RAMAL DE ÁGUA  FORNECIMENTO E INSTALAÇÃO. AF_06/2015</v>
          </cell>
          <cell r="C3222" t="str">
            <v>M</v>
          </cell>
          <cell r="D3222">
            <v>28.12</v>
          </cell>
        </row>
        <row r="3223">
          <cell r="A3223">
            <v>96644</v>
          </cell>
          <cell r="B3223" t="str">
            <v>TUBO, PPR, DN 25, CLASSE PN 20,  INSTALADO EM RAMAL DE DISTRIBUIÇÃO DE ÁGUA  FORNECIMENTO E INSTALAÇÃO. AF_06/2015</v>
          </cell>
          <cell r="C3223" t="str">
            <v>M</v>
          </cell>
          <cell r="D3223">
            <v>16.05</v>
          </cell>
        </row>
        <row r="3224">
          <cell r="A3224">
            <v>96645</v>
          </cell>
          <cell r="B3224" t="str">
            <v>TUBO, PPR, DN 32, CLASSE PN 12,  INSTALADO EM RAMAL DE DISTRIBUIÇÃO DE ÁGUA  FORNECIMENTO E INSTALAÇÃO. AF_06/2015</v>
          </cell>
          <cell r="C3224" t="str">
            <v>M</v>
          </cell>
          <cell r="D3224">
            <v>20.92</v>
          </cell>
        </row>
        <row r="3225">
          <cell r="A3225">
            <v>96646</v>
          </cell>
          <cell r="B3225" t="str">
            <v>TUBO, PPR, DN 40, CLASSE PN 12,  INSTALADO EM RAMAL DE DISTRIBUIÇÃO DE ÁGUA  FORNECIMENTO E INSTALAÇÃO. AF_06/2015</v>
          </cell>
          <cell r="C3225" t="str">
            <v>M</v>
          </cell>
          <cell r="D3225">
            <v>32.56</v>
          </cell>
        </row>
        <row r="3226">
          <cell r="A3226">
            <v>96647</v>
          </cell>
          <cell r="B3226" t="str">
            <v>TUBO, PPR, DN 25, CLASSE PN 25,  INSTALADO EM RAMAL DE DISTRIBUIÇÃO DE ÁGUA  FORNECIMENTO E INSTALAÇÃO. AF_06/2015</v>
          </cell>
          <cell r="C3226" t="str">
            <v>M</v>
          </cell>
          <cell r="D3226">
            <v>14.16</v>
          </cell>
        </row>
        <row r="3227">
          <cell r="A3227">
            <v>96648</v>
          </cell>
          <cell r="B3227" t="str">
            <v>TUBO, PPR, DN 32, CLASSE PN 25,  INSTALADO EM RAMAL DE DISTRIBUIÇÃO DE ÁGUA  FORNECIMENTO E INSTALAÇÃO. AF_06/2015</v>
          </cell>
          <cell r="C3227" t="str">
            <v>M</v>
          </cell>
          <cell r="D3227">
            <v>26.3</v>
          </cell>
        </row>
        <row r="3228">
          <cell r="A3228">
            <v>96649</v>
          </cell>
          <cell r="B3228" t="str">
            <v>TUBO, PPR, DN 40, CLASSE PN 25,  INSTALADO EM RAMAL DE DISTRIBUIÇÃO DE ÁGUA  FORNECIMENTO E INSTALAÇÃO. AF_06/2015</v>
          </cell>
          <cell r="C3228" t="str">
            <v>M</v>
          </cell>
          <cell r="D3228">
            <v>39.270000000000003</v>
          </cell>
        </row>
        <row r="3229">
          <cell r="A3229">
            <v>96668</v>
          </cell>
          <cell r="B3229" t="str">
            <v>TUBO, PPR, DN 25, CLASSE PN 20,  INSTALADO EM PRUMADA DE ÁGUA  FORNECIMENTO E INSTALAÇÃO. AF_06/2015</v>
          </cell>
          <cell r="C3229" t="str">
            <v>M</v>
          </cell>
          <cell r="D3229">
            <v>8.8000000000000007</v>
          </cell>
        </row>
        <row r="3230">
          <cell r="A3230">
            <v>96669</v>
          </cell>
          <cell r="B3230" t="str">
            <v>TUBO, PPR, DN 32, CLASSE PN 12,  INSTALADO EM PRUMADA DE ÁGUA  FORNECIMENTO E INSTALAÇÃO. AF_06/2015</v>
          </cell>
          <cell r="C3230" t="str">
            <v>M</v>
          </cell>
          <cell r="D3230">
            <v>10.92</v>
          </cell>
        </row>
        <row r="3231">
          <cell r="A3231">
            <v>96670</v>
          </cell>
          <cell r="B3231" t="str">
            <v>TUBO, PPR, DN 40, CLASSE PN 12,  INSTALADO EM PRUMADA DE ÁGUA  FORNECIMENTO E INSTALAÇÃO. AF_06/2015</v>
          </cell>
          <cell r="C3231" t="str">
            <v>M</v>
          </cell>
          <cell r="D3231">
            <v>16.54</v>
          </cell>
        </row>
        <row r="3232">
          <cell r="A3232">
            <v>96671</v>
          </cell>
          <cell r="B3232" t="str">
            <v>TUBO, PPR, DN 50, CLASSE PN 12,  INSTALADO EM PRUMADA DE ÁGUA  FORNECIMENTO E INSTALAÇÃO. AF_06/2015</v>
          </cell>
          <cell r="C3232" t="str">
            <v>M</v>
          </cell>
          <cell r="D3232">
            <v>22.25</v>
          </cell>
        </row>
        <row r="3233">
          <cell r="A3233">
            <v>96672</v>
          </cell>
          <cell r="B3233" t="str">
            <v>TUBO, PPR, DN 63, CLASSE PN 12,  INSTALADO EM PRUMADA DE ÁGUA  FORNECIMENTO E INSTALAÇÃO. AF_06/2015</v>
          </cell>
          <cell r="C3233" t="str">
            <v>M</v>
          </cell>
          <cell r="D3233">
            <v>32.76</v>
          </cell>
        </row>
        <row r="3234">
          <cell r="A3234">
            <v>96673</v>
          </cell>
          <cell r="B3234" t="str">
            <v>TUBO, PPR, DN 75, CLASSE PN 12,  INSTALADO EM PRUMADA DE ÁGUA  FORNECIMENTO E INSTALAÇÃO. AF_06/2015</v>
          </cell>
          <cell r="C3234" t="str">
            <v>M</v>
          </cell>
          <cell r="D3234">
            <v>53.05</v>
          </cell>
        </row>
        <row r="3235">
          <cell r="A3235">
            <v>96674</v>
          </cell>
          <cell r="B3235" t="str">
            <v>TUBO, PPR, DN 90, CLASSE PN 12,  INSTALADO EM PRUMADA DE ÁGUA  FORNECIMENTO E INSTALAÇÃO. AF_06/2015</v>
          </cell>
          <cell r="C3235" t="str">
            <v>M</v>
          </cell>
          <cell r="D3235">
            <v>74.61</v>
          </cell>
        </row>
        <row r="3236">
          <cell r="A3236">
            <v>96675</v>
          </cell>
          <cell r="B3236" t="str">
            <v>TUBO, PPR, DN 110, CLASSE PN 12,  INSTALADO EM PRUMADA DE ÁGUA  FORNECIMENTO E INSTALAÇÃO. AF_06/2015</v>
          </cell>
          <cell r="C3236" t="str">
            <v>M</v>
          </cell>
          <cell r="D3236">
            <v>128.65</v>
          </cell>
        </row>
        <row r="3237">
          <cell r="A3237">
            <v>96676</v>
          </cell>
          <cell r="B3237" t="str">
            <v>TUBO, PPR, DN 25, CLASSE PN 25,  INSTALADO EM PRUMADA DE ÁGUA  FORNECIMENTO E INSTALAÇÃO. AF_06/2015</v>
          </cell>
          <cell r="C3237" t="str">
            <v>M</v>
          </cell>
          <cell r="D3237">
            <v>8.76</v>
          </cell>
        </row>
        <row r="3238">
          <cell r="A3238">
            <v>96677</v>
          </cell>
          <cell r="B3238" t="str">
            <v>TUBO, PPR, DN 32, CLASSE PN 25,  INSTALADO EM PRUMADA DE ÁGUA  FORNECIMENTO E INSTALAÇÃO. AF_06/2015</v>
          </cell>
          <cell r="C3238" t="str">
            <v>M</v>
          </cell>
          <cell r="D3238">
            <v>14.37</v>
          </cell>
        </row>
        <row r="3239">
          <cell r="A3239">
            <v>96678</v>
          </cell>
          <cell r="B3239" t="str">
            <v>TUBO, PPR, DN 40, CLASSE PN 25,  INSTALADO EM PRUMADA DE ÁGUA  FORNECIMENTO E INSTALAÇÃO. AF_06/2015</v>
          </cell>
          <cell r="C3239" t="str">
            <v>M</v>
          </cell>
          <cell r="D3239">
            <v>20</v>
          </cell>
        </row>
        <row r="3240">
          <cell r="A3240">
            <v>96679</v>
          </cell>
          <cell r="B3240" t="str">
            <v>TUBO, PPR, DN 50, CLASSE PN 25,  INSTALADO EM PRUMADA DE ÁGUA  FORNECIMENTO E INSTALAÇÃO. AF_06/2015</v>
          </cell>
          <cell r="C3240" t="str">
            <v>M</v>
          </cell>
          <cell r="D3240">
            <v>29.22</v>
          </cell>
        </row>
        <row r="3241">
          <cell r="A3241">
            <v>96680</v>
          </cell>
          <cell r="B3241" t="str">
            <v>TUBO, PPR, DN 63, CLASSE PN 25,  INSTALADO EM PRUMADA DE ÁGUA  FORNECIMENTO E INSTALAÇÃO. AF_06/2015</v>
          </cell>
          <cell r="C3241" t="str">
            <v>M</v>
          </cell>
          <cell r="D3241">
            <v>39.659999999999997</v>
          </cell>
        </row>
        <row r="3242">
          <cell r="A3242">
            <v>96681</v>
          </cell>
          <cell r="B3242" t="str">
            <v>TUBO, PPR, DN 75, CLASSE PN 25,  INSTALADO EM PRUMADA DE ÁGUA  FORNECIMENTO E INSTALAÇÃO. AF_06/2015</v>
          </cell>
          <cell r="C3242" t="str">
            <v>M</v>
          </cell>
          <cell r="D3242">
            <v>72.900000000000006</v>
          </cell>
        </row>
        <row r="3243">
          <cell r="A3243">
            <v>96682</v>
          </cell>
          <cell r="B3243" t="str">
            <v>TUBO, PPR, DN 90, CLASSE PN 25,  INSTALADO EM PRUMADA DE ÁGUA  FORNECIMENTO E INSTALAÇÃO. AF_06/2015</v>
          </cell>
          <cell r="C3243" t="str">
            <v>M</v>
          </cell>
          <cell r="D3243">
            <v>107.34</v>
          </cell>
        </row>
        <row r="3244">
          <cell r="A3244">
            <v>96683</v>
          </cell>
          <cell r="B3244" t="str">
            <v>TUBO, PPR, DN 110, CLASSE PN 25,  INSTALADO EM PRUMADA DE ÁGUA  FORNECIMENTO E INSTALAÇÃO. AF_06/2015</v>
          </cell>
          <cell r="C3244" t="str">
            <v>M</v>
          </cell>
          <cell r="D3244">
            <v>147.46</v>
          </cell>
        </row>
        <row r="3245">
          <cell r="A3245">
            <v>96718</v>
          </cell>
          <cell r="B3245" t="str">
            <v>TUBO, PPR, DN 20, CLASSE PN 20,  INSTALADO EM RESERVAÇÃO DE ÁGUA DE EDIFICAÇÃO QUE POSSUA RESERVATÓRIO DE FIBRA/FIBROCIMENTO  FORNECIMENTO E INSTALAÇÃO. AF_06/2016</v>
          </cell>
          <cell r="C3245" t="str">
            <v>M</v>
          </cell>
          <cell r="D3245">
            <v>5.56</v>
          </cell>
        </row>
        <row r="3246">
          <cell r="A3246">
            <v>96719</v>
          </cell>
          <cell r="B3246" t="str">
            <v>TUBO, PPR, DN 25, CLASSE PN 20,  INSTALADO EM RESERVAÇÃO DE ÁGUA DE EDIFICAÇÃO QUE POSSUA RESERVATÓRIO DE FIBRA/FIBROCIMENTO  FORNECIMENTO E INSTALAÇÃO. AF_06/2016</v>
          </cell>
          <cell r="C3246" t="str">
            <v>M</v>
          </cell>
          <cell r="D3246">
            <v>13.25</v>
          </cell>
        </row>
        <row r="3247">
          <cell r="A3247">
            <v>96720</v>
          </cell>
          <cell r="B3247" t="str">
            <v>TUBO, PPR, DN 32, CLASSE PN 12,  INSTALADO EM RESERVAÇÃO DE ÁGUA DE EDIFICAÇÃO QUE POSSUA RESERVATÓRIO DE FIBRA/FIBROCIMENTO  FORNECIMENTO E INSTALAÇÃO. AF_06/2016</v>
          </cell>
          <cell r="C3247" t="str">
            <v>M</v>
          </cell>
          <cell r="D3247">
            <v>16</v>
          </cell>
        </row>
        <row r="3248">
          <cell r="A3248">
            <v>96721</v>
          </cell>
          <cell r="B3248" t="str">
            <v>TUBO, PPR, DN 40, CLASSE PN 12,  INSTALADO EM RESERVAÇÃO DE ÁGUA DE EDIFICAÇÃO QUE POSSUA RESERVATÓRIO DE FIBRA/FIBROCIMENTO  FORNECIMENTO E INSTALAÇÃO. AF_06/2016</v>
          </cell>
          <cell r="C3248" t="str">
            <v>M</v>
          </cell>
          <cell r="D3248">
            <v>20.62</v>
          </cell>
        </row>
        <row r="3249">
          <cell r="A3249">
            <v>96722</v>
          </cell>
          <cell r="B3249" t="str">
            <v>TUBO, PPR, DN 50, CLASSE PN 12,  INSTALADO EM RESERVAÇÃO DE ÁGUA DE EDIFICAÇÃO QUE POSSUA RESERVATÓRIO DE FIBRA/FIBROCIMENTO  FORNECIMENTO E INSTALAÇÃO. AF_06/2016</v>
          </cell>
          <cell r="C3249" t="str">
            <v>M</v>
          </cell>
          <cell r="D3249">
            <v>28.55</v>
          </cell>
        </row>
        <row r="3250">
          <cell r="A3250">
            <v>96723</v>
          </cell>
          <cell r="B3250" t="str">
            <v>TUBO, PPR, DN 63, CLASSE PN 12,  INSTALADO EM RESERVAÇÃO DE ÁGUA DE EDIFICAÇÃO QUE POSSUA RESERVATÓRIO DE FIBRA/FIBROCIMENTO  FORNECIMENTO E INSTALAÇÃO. AF_06/2016</v>
          </cell>
          <cell r="C3250" t="str">
            <v>M</v>
          </cell>
          <cell r="D3250">
            <v>36.630000000000003</v>
          </cell>
        </row>
        <row r="3251">
          <cell r="A3251">
            <v>96724</v>
          </cell>
          <cell r="B3251" t="str">
            <v>TUBO, PPR, DN 75, CLASSE PN 12,  INSTALADO EM RESERVAÇÃO DE ÁGUA DE EDIFICAÇÃO QUE POSSUA RESERVATÓRIO DE FIBRA/FIBROCIMENTO  FORNECIMENTO E INSTALAÇÃO. AF_06/2016</v>
          </cell>
          <cell r="C3251" t="str">
            <v>M</v>
          </cell>
          <cell r="D3251">
            <v>59.9</v>
          </cell>
        </row>
        <row r="3252">
          <cell r="A3252">
            <v>96725</v>
          </cell>
          <cell r="B3252" t="str">
            <v>TUBO, PPR, DN 90, CLASSE PN 12,  INSTALADO EM RESERVAÇÃO DE ÁGUA DE EDIFICAÇÃO QUE POSSUA RESERVATÓRIO DE FIBRA/FIBROCIMENTO  FORNECIMENTO E INSTALAÇÃO. AF_06/2016</v>
          </cell>
          <cell r="C3252" t="str">
            <v>M</v>
          </cell>
          <cell r="D3252">
            <v>76.760000000000005</v>
          </cell>
        </row>
        <row r="3253">
          <cell r="A3253">
            <v>96726</v>
          </cell>
          <cell r="B3253" t="str">
            <v>TUBO, PPR, DN 110, CLASSE PN 12,  INSTALADO EM RESERVAÇÃO DE ÁGUA DE EDIFICAÇÃO QUE POSSUA RESERVATÓRIO DE FIBRA/FIBROCIMENTO  FORNECIMENTO E INSTALAÇÃO. AF_06/2016</v>
          </cell>
          <cell r="C3253" t="str">
            <v>M</v>
          </cell>
          <cell r="D3253">
            <v>124.76</v>
          </cell>
        </row>
        <row r="3254">
          <cell r="A3254">
            <v>96727</v>
          </cell>
          <cell r="B3254" t="str">
            <v>TUBO, PPR, DN 20, CLASSE PN 25,  INSTALADO EM RESERVAÇÃO DE ÁGUA DE EDIFICAÇÃO QUE POSSUA RESERVATÓRIO DE FIBRA/FIBROCIMENTO  FORNECIMENTO E INSTALAÇÃO. AF_06/2016</v>
          </cell>
          <cell r="C3254" t="str">
            <v>M</v>
          </cell>
          <cell r="D3254">
            <v>11.95</v>
          </cell>
        </row>
        <row r="3255">
          <cell r="A3255">
            <v>96728</v>
          </cell>
          <cell r="B3255" t="str">
            <v>TUBO, PPR, DN 25, CLASSE PN 25,  INSTALADO EM RESERVAÇÃO DE ÁGUA DE EDIFICAÇÃO QUE POSSUA RESERVATÓRIO DE FIBRA/FIBROCIMENTO  FORNECIMENTO E INSTALAÇÃO. AF_06/2016</v>
          </cell>
          <cell r="C3255" t="str">
            <v>M</v>
          </cell>
          <cell r="D3255">
            <v>13.82</v>
          </cell>
        </row>
        <row r="3256">
          <cell r="A3256">
            <v>96729</v>
          </cell>
          <cell r="B3256" t="str">
            <v>TUBO, PPR, DN 32, CLASSE PN 25,  INSTALADO EM RESERVAÇÃO DE ÁGUA DE EDIFICAÇÃO QUE POSSUA RESERVATÓRIO DE FIBRA/FIBROCIMENTO  FORNECIMENTO E INSTALAÇÃO. AF_06/2016</v>
          </cell>
          <cell r="C3256" t="str">
            <v>M</v>
          </cell>
          <cell r="D3256">
            <v>20.34</v>
          </cell>
        </row>
        <row r="3257">
          <cell r="A3257">
            <v>96730</v>
          </cell>
          <cell r="B3257" t="str">
            <v>TUBO, PPR, DN 40, CLASSE PN 25,  INSTALADO EM RESERVAÇÃO DE ÁGUA DE EDIFICAÇÃO QUE POSSUA RESERVATÓRIO DE FIBRA/FIBROCIMENTO  FORNECIMENTO E INSTALAÇÃO. AF_06/2016</v>
          </cell>
          <cell r="C3257" t="str">
            <v>M</v>
          </cell>
          <cell r="D3257">
            <v>24.87</v>
          </cell>
        </row>
        <row r="3258">
          <cell r="A3258">
            <v>96731</v>
          </cell>
          <cell r="B3258" t="str">
            <v>TUBO, PPR, DN 50, CLASSE PN 25,  INSTALADO EM RESERVAÇÃO DE ÁGUA DE EDIFICAÇÃO QUE POSSUA RESERVATÓRIO DE FIBRA/FIBROCIMENTO  FORNECIMENTO E INSTALAÇÃO. AF_06/2016</v>
          </cell>
          <cell r="C3258" t="str">
            <v>M</v>
          </cell>
          <cell r="D3258">
            <v>36.6</v>
          </cell>
        </row>
        <row r="3259">
          <cell r="A3259">
            <v>96732</v>
          </cell>
          <cell r="B3259" t="str">
            <v>TUBO, PPR, DN 63, CLASSE PN 25,  INSTALADO EM RESERVAÇÃO DE ÁGUA DE EDIFICAÇÃO QUE POSSUA RESERVATÓRIO DE FIBRA/FIBROCIMENTO  FORNECIMENTO E INSTALAÇÃO. AF_06/2016</v>
          </cell>
          <cell r="C3259" t="str">
            <v>M</v>
          </cell>
          <cell r="D3259">
            <v>44.27</v>
          </cell>
        </row>
        <row r="3260">
          <cell r="A3260">
            <v>96733</v>
          </cell>
          <cell r="B3260" t="str">
            <v>TUBO, PPR, DN 75, CLASSE PN 25,  INSTALADO EM RESERVAÇÃO DE ÁGUA DE EDIFICAÇÃO QUE POSSUA RESERVATÓRIO DE FIBRA/FIBROCIMENTO  FORNECIMENTO E INSTALAÇÃO. AF_06/2016</v>
          </cell>
          <cell r="C3260" t="str">
            <v>M</v>
          </cell>
          <cell r="D3260">
            <v>80.400000000000006</v>
          </cell>
        </row>
        <row r="3261">
          <cell r="A3261">
            <v>96734</v>
          </cell>
          <cell r="B3261" t="str">
            <v>TUBO, PPR, DN 90, CLASSE PN 25,  INSTALADO EM RESERVAÇÃO DE ÁGUA DE EDIFICAÇÃO QUE POSSUA RESERVATÓRIO DE FIBRA/FIBROCIMENTO  FORNECIMENTO E INSTALAÇÃO. AF_06/2016</v>
          </cell>
          <cell r="C3261" t="str">
            <v>M</v>
          </cell>
          <cell r="D3261">
            <v>108.63</v>
          </cell>
        </row>
        <row r="3262">
          <cell r="A3262">
            <v>96735</v>
          </cell>
          <cell r="B3262" t="str">
            <v>TUBO, PPR, DN 110, CLASSE PN 25,  INSTALADO EM RESERVAÇÃO DE ÁGUA DE EDIFICAÇÃO QUE POSSUA RESERVATÓRIO DE FIBRA/FIBROCIMENTO  FORNECIMENTO E INSTALAÇÃO. AF_06/2016</v>
          </cell>
          <cell r="C3262" t="str">
            <v>M</v>
          </cell>
          <cell r="D3262">
            <v>143.74</v>
          </cell>
        </row>
        <row r="3263">
          <cell r="A3263">
            <v>96794</v>
          </cell>
          <cell r="B3263" t="str">
            <v>TUBO, PEX, MONOCAMADA, DN 16, INSTALADO EM RAMAL OU SUB-RAMAL DE ÁGUA  FORNECIMENTO E INSTALAÇÃO. AF_06/2015</v>
          </cell>
          <cell r="C3263" t="str">
            <v>M</v>
          </cell>
          <cell r="D3263">
            <v>7.69</v>
          </cell>
        </row>
        <row r="3264">
          <cell r="A3264">
            <v>96795</v>
          </cell>
          <cell r="B3264" t="str">
            <v>TUBO, PEX, MONOCAMADA, DN 20, INSTALADO EM RAMAL OU SUB-RAMAL DE ÁGUA  FORNECIMENTO E INSTALAÇÃO. AF_06/2015</v>
          </cell>
          <cell r="C3264" t="str">
            <v>M</v>
          </cell>
          <cell r="D3264">
            <v>9.7200000000000006</v>
          </cell>
        </row>
        <row r="3265">
          <cell r="A3265">
            <v>96796</v>
          </cell>
          <cell r="B3265" t="str">
            <v>TUBO, PEX, MONOCAMADA, DN 25, INSTALADO EM RAMAL OU SUB-RAMAL DE ÁGUA  FORNECIMENTO E INSTALAÇÃO. AF_06/2015</v>
          </cell>
          <cell r="C3265" t="str">
            <v>M</v>
          </cell>
          <cell r="D3265">
            <v>13.44</v>
          </cell>
        </row>
        <row r="3266">
          <cell r="A3266">
            <v>96797</v>
          </cell>
          <cell r="B3266" t="str">
            <v>TUBO, PEX, MONOCAMADA, DN 32, INSTALADO EM RAMAL OU SUB-RAMAL DE ÁGUA  FORNECIMENTO E INSTALAÇÃO. AF_06/2015</v>
          </cell>
          <cell r="C3266" t="str">
            <v>M</v>
          </cell>
          <cell r="D3266">
            <v>20.010000000000002</v>
          </cell>
        </row>
        <row r="3267">
          <cell r="A3267">
            <v>96798</v>
          </cell>
          <cell r="B3267" t="str">
            <v>TUBO, PEX, MONOCAMADA, DN 16, INSTALADO EM RAMAL DE DISTRIBUIÇÃO DE ÁGUA  FORNECIMENTO E INSTALAÇÃO. AF_06/2015</v>
          </cell>
          <cell r="C3267" t="str">
            <v>M</v>
          </cell>
          <cell r="D3267">
            <v>7.83</v>
          </cell>
        </row>
        <row r="3268">
          <cell r="A3268">
            <v>96799</v>
          </cell>
          <cell r="B3268" t="str">
            <v>TUBO, PEX, MONOCAMADA, DN 20, INSTALADO EM RAMAL DE DISTRIBUIÇÃO DE ÁGUA  FORNECIMENTO E INSTALAÇÃO. AF_06/2015</v>
          </cell>
          <cell r="C3268" t="str">
            <v>M</v>
          </cell>
          <cell r="D3268">
            <v>10.54</v>
          </cell>
        </row>
        <row r="3269">
          <cell r="A3269">
            <v>96800</v>
          </cell>
          <cell r="B3269" t="str">
            <v>TUBO, PEX, MONOCAMADA, DN 25, INSTALADO EM RAMAL DE DISTRIBUIÇÃO DE ÁGUA  FORNECIMENTO E INSTALAÇÃO. AF_06/2015</v>
          </cell>
          <cell r="C3269" t="str">
            <v>M</v>
          </cell>
          <cell r="D3269">
            <v>15.14</v>
          </cell>
        </row>
        <row r="3270">
          <cell r="A3270">
            <v>96801</v>
          </cell>
          <cell r="B3270" t="str">
            <v>TUBO, PEX, MONOCAMADA, DN 32, INSTALADO EM RAMAL DE DISTRIBUIÇÃO DE ÁGUA  FORNECIMENTO E INSTALAÇÃO. AF_06/2015</v>
          </cell>
          <cell r="C3270" t="str">
            <v>M</v>
          </cell>
          <cell r="D3270">
            <v>22.92</v>
          </cell>
        </row>
        <row r="3271">
          <cell r="A3271">
            <v>97327</v>
          </cell>
          <cell r="B3271" t="str">
            <v>TUBO EM COBRE FLEXÍVEL, DN 1/4, COM ISOLAMENTO, INSTALADO EM RAMAL DE ALIMENTAÇÃO DE AR CONDICIONADO COM CONDENSADORA INDIVIDUAL   FORNECIMENTO E INSTALAÇÃO. AF_12/2015</v>
          </cell>
          <cell r="C3271" t="str">
            <v>M</v>
          </cell>
          <cell r="D3271">
            <v>21.89</v>
          </cell>
        </row>
        <row r="3272">
          <cell r="A3272">
            <v>97328</v>
          </cell>
          <cell r="B3272" t="str">
            <v>TUBO EM COBRE FLEXÍVEL, DN 3/8", COM ISOLAMENTO, INSTALADO EM RAMAL DE ALIMENTAÇÃO DE AR CONDICIONADO COM CONDENSADORA INDIVIDUAL  FORNECIMENTO E INSTALAÇÃO. AF_12/2015</v>
          </cell>
          <cell r="C3272" t="str">
            <v>M</v>
          </cell>
          <cell r="D3272">
            <v>39.21</v>
          </cell>
        </row>
        <row r="3273">
          <cell r="A3273">
            <v>97329</v>
          </cell>
          <cell r="B3273" t="str">
            <v>TUBO EM COBRE FLEXÍVEL, DN 1/2", COM ISOLAMENTO, INSTALADO EM RAMAL DE ALIMENTAÇÃO DE AR CONDICIONADO COM CONDENSADORA INDIVIDUAL  FORNECIMENTO E INSTALAÇÃO. AF_12/2015</v>
          </cell>
          <cell r="C3273" t="str">
            <v>M</v>
          </cell>
          <cell r="D3273">
            <v>48.02</v>
          </cell>
        </row>
        <row r="3274">
          <cell r="A3274">
            <v>97330</v>
          </cell>
          <cell r="B3274" t="str">
            <v>TUBO EM COBRE FLEXÍVEL, DN 5/8", COM ISOLAMENTO, INSTALADO EM RAMAL DE ALIMENTAÇÃO DE AR CONDICIONADO COM CONDENSADORA INDIVIDUAL  FORNECIMENTO E INSTALAÇÃO. AF_12/2015</v>
          </cell>
          <cell r="C3274" t="str">
            <v>M</v>
          </cell>
          <cell r="D3274">
            <v>58.27</v>
          </cell>
        </row>
        <row r="3275">
          <cell r="A3275">
            <v>97331</v>
          </cell>
          <cell r="B3275" t="str">
            <v>TUBO EM COBRE FLEXÍVEL, DN 1/4", COM ISOLAMENTO, INSTALADO EM RAMAL DE ALIMENTAÇÃO DE AR CONDICIONADO COM CONDENSADORA CENTRAL  FORNECIMENTO E INSTALAÇÃO. AF_12/2015</v>
          </cell>
          <cell r="C3275" t="str">
            <v>M</v>
          </cell>
          <cell r="D3275">
            <v>22.21</v>
          </cell>
        </row>
        <row r="3276">
          <cell r="A3276">
            <v>97332</v>
          </cell>
          <cell r="B3276" t="str">
            <v>TUBO EM COBRE FLEXÍVEL, DN 3/8", COM ISOLAMENTO, INSTALADO EM RAMAL DE ALIMENTAÇÃO DE AR CONDICIONADO COM CONDENSADORA CENTRAL  FORNECIMENTO E INSTALAÇÃO. AF_12/2015</v>
          </cell>
          <cell r="C3276" t="str">
            <v>M</v>
          </cell>
          <cell r="D3276">
            <v>39.58</v>
          </cell>
        </row>
        <row r="3277">
          <cell r="A3277">
            <v>97333</v>
          </cell>
          <cell r="B3277" t="str">
            <v>TUBO EM COBRE FLEXÍVEL, DN 1/2", COM ISOLAMENTO, INSTALADO EM RAMAL DE ALIMENTAÇÃO DE AR CONDICIONADO COM CONDENSADORA CENTRAL  FORNECIMENTO E INSTALAÇÃO. AF_12/2015</v>
          </cell>
          <cell r="C3277" t="str">
            <v>M</v>
          </cell>
          <cell r="D3277">
            <v>48.5</v>
          </cell>
        </row>
        <row r="3278">
          <cell r="A3278">
            <v>97334</v>
          </cell>
          <cell r="B3278" t="str">
            <v>TUBO EM COBRE FLEXÍVEL, DN 5/8, COM ISOLAMENTO, INSTALADO EM RAMAL DE ALIMENTAÇÃO DE AR CONDICIONADO COM CONDENSADORA CENTRAL   FORNECIMENTO E INSTALAÇÃO. AF_12/2015</v>
          </cell>
          <cell r="C3278" t="str">
            <v>M</v>
          </cell>
          <cell r="D3278">
            <v>58.79</v>
          </cell>
        </row>
        <row r="3279">
          <cell r="A3279">
            <v>97335</v>
          </cell>
          <cell r="B3279" t="str">
            <v>TUBO EM COBRE RÍGIDO, DN 22 MM, CLASSE A, SEM ISOLAMENTO, INSTALADO EM PRUMADA  FORNECIMENTO E INSTALAÇÃO. AF_12/2015</v>
          </cell>
          <cell r="C3279" t="str">
            <v>M</v>
          </cell>
          <cell r="D3279">
            <v>52.48</v>
          </cell>
        </row>
        <row r="3280">
          <cell r="A3280">
            <v>97336</v>
          </cell>
          <cell r="B3280" t="str">
            <v>TUBO EM COBRE RÍGIDO, DN 28 MM, CLASSE A, SEM ISOLAMENTO, INSTALADO EM PRUMADA  FORNECIMENTO E INSTALAÇÃO. AF_12/2015</v>
          </cell>
          <cell r="C3280" t="str">
            <v>M</v>
          </cell>
          <cell r="D3280">
            <v>66.59</v>
          </cell>
        </row>
        <row r="3281">
          <cell r="A3281">
            <v>97337</v>
          </cell>
          <cell r="B3281" t="str">
            <v>TUBO EM COBRE RÍGIDO, DN 35 MM, CLASSE A, SEM ISOLAMENTO, INSTALADO EM PRUMADA  FORNECIMENTO E INSTALAÇÃO. AF_12/2015</v>
          </cell>
          <cell r="C3281" t="str">
            <v>M</v>
          </cell>
          <cell r="D3281">
            <v>99.71</v>
          </cell>
        </row>
        <row r="3282">
          <cell r="A3282">
            <v>97338</v>
          </cell>
          <cell r="B3282" t="str">
            <v>TUBO EM COBRE RÍGIDO, DN 42 MM, CLASSE A, SEM ISOLAMENTO, INSTALADO EM PRUMADA  FORNECIMENTO E INSTALAÇÃO. AF_12/2015</v>
          </cell>
          <cell r="C3282" t="str">
            <v>M</v>
          </cell>
          <cell r="D3282">
            <v>119.81</v>
          </cell>
        </row>
        <row r="3283">
          <cell r="A3283">
            <v>97339</v>
          </cell>
          <cell r="B3283" t="str">
            <v>TUBO EM COBRE RÍGIDO, DN 54 MM, CLASSE A, SEM ISOLAMENTO, INSTALADO EM PRUMADA  FORNECIMENTO E INSTALAÇÃO. AF_12/2015</v>
          </cell>
          <cell r="C3283" t="str">
            <v>M</v>
          </cell>
          <cell r="D3283">
            <v>129.04</v>
          </cell>
        </row>
        <row r="3284">
          <cell r="A3284">
            <v>97340</v>
          </cell>
          <cell r="B3284" t="str">
            <v>TUBO EM COBRE RÍGIDO, DN 66 MM, CLASSE A, SEM ISOLAMENTO, INSTALADO EM PRUMADA  FORNECIMENTO E INSTALAÇÃO. AF_12/2015</v>
          </cell>
          <cell r="C3284" t="str">
            <v>M</v>
          </cell>
          <cell r="D3284">
            <v>129.83000000000001</v>
          </cell>
        </row>
        <row r="3285">
          <cell r="A3285">
            <v>97341</v>
          </cell>
          <cell r="B3285" t="str">
            <v>TUBO EM COBRE RÍGIDO, DN 15 MM, CLASSE A, SEM ISOLAMENTO, INSTALADO EM RAMAL DE DISTRIBUIÇÃO  FORNECIMENTO E INSTALAÇÃO. AF_12/2015</v>
          </cell>
          <cell r="C3285" t="str">
            <v>M</v>
          </cell>
          <cell r="D3285">
            <v>36.94</v>
          </cell>
        </row>
        <row r="3286">
          <cell r="A3286">
            <v>97342</v>
          </cell>
          <cell r="B3286" t="str">
            <v>TUBO EM COBRE RÍGIDO, DN 22 MM, CLASSE A, SEM ISOLAMENTO, INSTALADO EM RAMAL DE DISTRIBUIÇÃO FORNECIMENTO E INSTALAÇÃO. AF_12/2015</v>
          </cell>
          <cell r="C3286" t="str">
            <v>M</v>
          </cell>
          <cell r="D3286">
            <v>57.04</v>
          </cell>
        </row>
        <row r="3287">
          <cell r="A3287">
            <v>97343</v>
          </cell>
          <cell r="B3287" t="str">
            <v>TUBO EM COBRE RÍGIDO, DN 28 MM, CLASSE A, SEM ISOLAMENTO, INSTALADO EM RAMAL DE DISTRIBUIÇÃO FORNECIMENTO E INSTALAÇÃO. AF_12/2015</v>
          </cell>
          <cell r="C3287" t="str">
            <v>M</v>
          </cell>
          <cell r="D3287">
            <v>71.48</v>
          </cell>
        </row>
        <row r="3288">
          <cell r="A3288">
            <v>97344</v>
          </cell>
          <cell r="B3288" t="str">
            <v>TUBO EM COBRE RÍGIDO, DN 15 MM, CLASSE A, SEM ISOLAMENTO, INSTALADO EM RAMAL E SUB-RAMAL  FORNECIMENTO E INSTALAÇÃO. AF_12/2015</v>
          </cell>
          <cell r="C3288" t="str">
            <v>M</v>
          </cell>
          <cell r="D3288">
            <v>46.95</v>
          </cell>
        </row>
        <row r="3289">
          <cell r="A3289">
            <v>97345</v>
          </cell>
          <cell r="B3289" t="str">
            <v>TUBO EM COBRE RÍGIDO, DN 22 MM, CLASSE A, SEM ISOLAMENTO, INSTALADO EM RAMAL E SUB-RAMAL  FORNECIMENTO E INSTALAÇÃO. AF_12/2015</v>
          </cell>
          <cell r="C3289" t="str">
            <v>M</v>
          </cell>
          <cell r="D3289">
            <v>74.23</v>
          </cell>
        </row>
        <row r="3290">
          <cell r="A3290">
            <v>97346</v>
          </cell>
          <cell r="B3290" t="str">
            <v>TUBO EM COBRE RÍGIDO, DN 28 MM, CLASSE A, SEM ISOLAMENTO, INSTALADO EM RAMAL E SUB-RAMAL  FORNECIMENTO E INSTALAÇÃO. AF_12/2015</v>
          </cell>
          <cell r="C3290" t="str">
            <v>M</v>
          </cell>
          <cell r="D3290">
            <v>94.93</v>
          </cell>
        </row>
        <row r="3291">
          <cell r="A3291">
            <v>97347</v>
          </cell>
          <cell r="B3291" t="str">
            <v>TUBO EM COBRE RÍGIDO, DN 22 MM, CLASSE I, SEM ISOLAMENTO, INSTALADO EM PRUMADA  FORNECIMENTO E INSTALAÇÃO. AF_12/2015</v>
          </cell>
          <cell r="C3291" t="str">
            <v>M</v>
          </cell>
          <cell r="D3291">
            <v>63.04</v>
          </cell>
        </row>
        <row r="3292">
          <cell r="A3292">
            <v>97348</v>
          </cell>
          <cell r="B3292" t="str">
            <v>TUBO EM COBRE RÍGIDO, DN 28 MM, CLASSE I, SEM ISOLAMENTO, INSTALADO EM PRUMADA  FORNECIMENTO E INSTALAÇÃO. AF_12/2015</v>
          </cell>
          <cell r="C3292" t="str">
            <v>M</v>
          </cell>
          <cell r="D3292">
            <v>86.93</v>
          </cell>
        </row>
        <row r="3293">
          <cell r="A3293">
            <v>97349</v>
          </cell>
          <cell r="B3293" t="str">
            <v>TUBO EM COBRE RÍGIDO, DN 35 MM, CLASSE I, SEM ISOLAMENTO, INSTALADO EM PRUMADA  FORNECIMENTO E INSTALAÇÃO. AF_12/2015</v>
          </cell>
          <cell r="C3293" t="str">
            <v>M</v>
          </cell>
          <cell r="D3293">
            <v>125.02</v>
          </cell>
        </row>
        <row r="3294">
          <cell r="A3294">
            <v>97350</v>
          </cell>
          <cell r="B3294" t="str">
            <v>TUBO EM COBRE RÍGIDO, DN 42 MM, CLASSE I, SEM ISOLAMENTO, INSTALADO EM PRUMADA  FORNECIMENTO E INSTALAÇÃO. AF_12/2015</v>
          </cell>
          <cell r="C3294" t="str">
            <v>M</v>
          </cell>
          <cell r="D3294">
            <v>151.74</v>
          </cell>
        </row>
        <row r="3295">
          <cell r="A3295">
            <v>97351</v>
          </cell>
          <cell r="B3295" t="str">
            <v>TUBO EM COBRE RÍGIDO, DN 54 MM, CLASSE I, SEM ISOLAMENTO, INSTALADO EM PRUMADA  FORNECIMENTO E INSTALAÇÃO. AF_12/2015</v>
          </cell>
          <cell r="C3295" t="str">
            <v>M</v>
          </cell>
          <cell r="D3295">
            <v>209.61</v>
          </cell>
        </row>
        <row r="3296">
          <cell r="A3296">
            <v>97352</v>
          </cell>
          <cell r="B3296" t="str">
            <v>TUBO EM COBRE RÍGIDO, DN 66 MM, CLASSE I, SEM ISOLAMENTO, INSTALADO EM PRUMADA  FORNECIMENTO E INSTALAÇÃO. AF_12/2015</v>
          </cell>
          <cell r="C3296" t="str">
            <v>M</v>
          </cell>
          <cell r="D3296">
            <v>271.44</v>
          </cell>
        </row>
        <row r="3297">
          <cell r="A3297">
            <v>97353</v>
          </cell>
          <cell r="B3297" t="str">
            <v>TUBO EM COBRE RÍGIDO, DN 15 MM, CLASSE I, SEM ISOLAMENTO, INSTALADO EM RAMAL DE DISTRIBUIÇÃO  FORNECIMENTO E INSTALAÇÃO. AF_12/2015</v>
          </cell>
          <cell r="C3297" t="str">
            <v>M</v>
          </cell>
          <cell r="D3297">
            <v>43.19</v>
          </cell>
        </row>
        <row r="3298">
          <cell r="A3298">
            <v>97354</v>
          </cell>
          <cell r="B3298" t="str">
            <v>TUBO EM COBRE RÍGIDO, DN 22 MM, CLASSE I, SEM ISOLAMENTO, INSTALADO EM RAMAL DE DISTRIBUIÇÃO FORNECIMENTO E INSTALAÇÃO. AF_12/2015</v>
          </cell>
          <cell r="C3298" t="str">
            <v>M</v>
          </cell>
          <cell r="D3298">
            <v>67.599999999999994</v>
          </cell>
        </row>
        <row r="3299">
          <cell r="A3299">
            <v>97355</v>
          </cell>
          <cell r="B3299" t="str">
            <v>TUBO EM COBRE RÍGIDO, DN 28 MM, CLASSE I, SEM ISOLAMENTO, INSTALADO EM RAMAL DE DISTRIBUIÇÃO FORNECIMENTO E INSTALAÇÃO. AF_12/2015</v>
          </cell>
          <cell r="C3299" t="str">
            <v>M</v>
          </cell>
          <cell r="D3299">
            <v>91.82</v>
          </cell>
        </row>
        <row r="3300">
          <cell r="A3300">
            <v>97356</v>
          </cell>
          <cell r="B3300" t="str">
            <v>TUBO EM COBRE RÍGIDO, DN 15 MM, CLASSE I, SEM ISOLAMENTO, INSTALADO EM RAMAL E SUB-RAMAL  FORNECIMENTO E INSTALAÇÃO. AF_12/2015</v>
          </cell>
          <cell r="C3300" t="str">
            <v>M</v>
          </cell>
          <cell r="D3300">
            <v>53.2</v>
          </cell>
        </row>
        <row r="3301">
          <cell r="A3301">
            <v>97357</v>
          </cell>
          <cell r="B3301" t="str">
            <v>TUBO EM COBRE RÍGIDO, DN 22 MM, CLASSE I, SEM ISOLAMENTO, INSTALADO EM RAMAL E SUB-RAMAL  FORNECIMENTO E INSTALAÇÃO. AF_12/2015</v>
          </cell>
          <cell r="C3301" t="str">
            <v>M</v>
          </cell>
          <cell r="D3301">
            <v>84.79</v>
          </cell>
        </row>
        <row r="3302">
          <cell r="A3302">
            <v>97358</v>
          </cell>
          <cell r="B3302" t="str">
            <v>TUBO EM COBRE RÍGIDO, DN 28 MM, CLASSE I, SEM ISOLAMENTO, INSTALADO EM RAMAL E SUB-RAMAL  FORNECIMENTO E INSTALAÇÃO. AF_12/2015</v>
          </cell>
          <cell r="C3302" t="str">
            <v>M</v>
          </cell>
          <cell r="D3302">
            <v>115.27</v>
          </cell>
        </row>
        <row r="3303">
          <cell r="A3303">
            <v>97498</v>
          </cell>
          <cell r="B3303" t="str">
            <v>TUBO DE AÇO GALVANIZADO COM COSTURA, CLASSE MÉDIA, DN 25 (1"), CONEXÃO ROSQUEADA, INSTALADO EM REDE DE ALIMENTAÇÃO PARA HIDRANTE - FORNECIMENTO E INSTALAÇÃO. AF_12/2015</v>
          </cell>
          <cell r="C3303" t="str">
            <v>M</v>
          </cell>
          <cell r="D3303">
            <v>38.36</v>
          </cell>
        </row>
        <row r="3304">
          <cell r="A3304">
            <v>97535</v>
          </cell>
          <cell r="B3304" t="str">
            <v>TUBO DE AÇO GALVANIZADO COM COSTURA, CLASSE MÉDIA, CONEXÃO ROSQUEADA, DN 25 (1"), INSTALADO EM REDE DE ALIMENTAÇÃO PARA SPRINKLER - FORNECIMENTO E INSTALAÇÃO. AF_12/2015</v>
          </cell>
          <cell r="C3304" t="str">
            <v>M</v>
          </cell>
          <cell r="D3304">
            <v>42.92</v>
          </cell>
        </row>
        <row r="3305">
          <cell r="A3305">
            <v>97536</v>
          </cell>
          <cell r="B3305" t="str">
            <v>TUBO DE AÇO GALVANIZADO COM COSTURA, CLASSE MÉDIA, CONEXÃO ROSQUEADA, DN 25 (1"), INSTALADO EM RAMAIS  E SUB-RAMAIS DE GÁS - FORNECIMENTO E INSTALAÇÃO. AF_12/2015</v>
          </cell>
          <cell r="C3305" t="str">
            <v>M</v>
          </cell>
          <cell r="D3305">
            <v>53.39</v>
          </cell>
        </row>
        <row r="3306">
          <cell r="A3306">
            <v>72293</v>
          </cell>
          <cell r="B3306" t="str">
            <v>CAP PVC ESGOTO 50MM (TAMPÃO) - FORNECIMENTO E INSTALAÇÃO</v>
          </cell>
          <cell r="C3306" t="str">
            <v>UN</v>
          </cell>
          <cell r="D3306">
            <v>6.47</v>
          </cell>
        </row>
        <row r="3307">
          <cell r="A3307">
            <v>72294</v>
          </cell>
          <cell r="B3307" t="str">
            <v>CAP PVC ESGOTO 75MM (TAMPÃO) - FORNECIMENTO E INSTALAÇÃO</v>
          </cell>
          <cell r="C3307" t="str">
            <v>UN</v>
          </cell>
          <cell r="D3307">
            <v>9.5500000000000007</v>
          </cell>
        </row>
        <row r="3308">
          <cell r="A3308">
            <v>72295</v>
          </cell>
          <cell r="B3308" t="str">
            <v>CAP PVC ESGOTO 100MM (TAMPÃO) - FORNECIMENTO E INSTALAÇÃO</v>
          </cell>
          <cell r="C3308" t="str">
            <v>UN</v>
          </cell>
          <cell r="D3308">
            <v>13.12</v>
          </cell>
        </row>
        <row r="3309">
          <cell r="A3309">
            <v>72306</v>
          </cell>
          <cell r="B3309" t="str">
            <v>COTOVELO DE AÇO GALVANIZADO 4" - FORNECIMENTO E INSTALAÇÃO</v>
          </cell>
          <cell r="C3309" t="str">
            <v>UN</v>
          </cell>
          <cell r="D3309">
            <v>193.74</v>
          </cell>
        </row>
        <row r="3310">
          <cell r="A3310">
            <v>72307</v>
          </cell>
          <cell r="B3310" t="str">
            <v>COTOVELO DE AÇO GALVANIZADO 5" - FORNECIMENTO E INSTALAÇÃO</v>
          </cell>
          <cell r="C3310" t="str">
            <v>UN</v>
          </cell>
          <cell r="D3310">
            <v>269.06</v>
          </cell>
        </row>
        <row r="3311">
          <cell r="A3311">
            <v>72313</v>
          </cell>
          <cell r="B3311" t="str">
            <v>COTOVELO DE AÇO GALVANIZADO 6" - FORNECIMENTO E INSTALAÇÃO</v>
          </cell>
          <cell r="C3311" t="str">
            <v>UN</v>
          </cell>
          <cell r="D3311">
            <v>613.35</v>
          </cell>
        </row>
        <row r="3312">
          <cell r="A3312">
            <v>72482</v>
          </cell>
          <cell r="B3312" t="str">
            <v>UNIAO DE ACO GALVANIZADO 4" - FORNECIMENTO E INSTALACAO</v>
          </cell>
          <cell r="C3312" t="str">
            <v>UN</v>
          </cell>
          <cell r="D3312">
            <v>267.08</v>
          </cell>
        </row>
        <row r="3313">
          <cell r="A3313">
            <v>72619</v>
          </cell>
          <cell r="B3313" t="str">
            <v>LUVA DE ACO GALVANIZADO 4" - FORNECIMENTO E INSTALACAO</v>
          </cell>
          <cell r="C3313" t="str">
            <v>UN</v>
          </cell>
          <cell r="D3313">
            <v>111.98</v>
          </cell>
        </row>
        <row r="3314">
          <cell r="A3314">
            <v>72620</v>
          </cell>
          <cell r="B3314" t="str">
            <v>LUVA DE ACO GALVANIZADO 5" - FORNECIMENTO E INSTALACAO</v>
          </cell>
          <cell r="C3314" t="str">
            <v>UN</v>
          </cell>
          <cell r="D3314">
            <v>193.11</v>
          </cell>
        </row>
        <row r="3315">
          <cell r="A3315">
            <v>72621</v>
          </cell>
          <cell r="B3315" t="str">
            <v>LUVA DE ACO GALVANIZADO 6" - FORNECIMENTO E INSTALACAO</v>
          </cell>
          <cell r="C3315" t="str">
            <v>UN</v>
          </cell>
          <cell r="D3315">
            <v>307.82</v>
          </cell>
        </row>
        <row r="3316">
          <cell r="A3316">
            <v>72667</v>
          </cell>
          <cell r="B3316" t="str">
            <v>LUVA REDUCAO ACO GALVANIZADO 4X2.1/2" - FORNECIMENTO E INSTALACAO</v>
          </cell>
          <cell r="C3316" t="str">
            <v>UN</v>
          </cell>
          <cell r="D3316">
            <v>158.44999999999999</v>
          </cell>
        </row>
        <row r="3317">
          <cell r="A3317">
            <v>72668</v>
          </cell>
          <cell r="B3317" t="str">
            <v>LUVA REDUCAO ACO GALVANIZADO 4X2" - FORNECIMENTO E INSTALACAO</v>
          </cell>
          <cell r="C3317" t="str">
            <v>UN</v>
          </cell>
          <cell r="D3317">
            <v>157.46</v>
          </cell>
        </row>
        <row r="3318">
          <cell r="A3318">
            <v>72669</v>
          </cell>
          <cell r="B3318" t="str">
            <v>LUVA REDUCAO ACO GALVANIZADO 4X3" - FORNECIMENTO E INSTALACAO</v>
          </cell>
          <cell r="C3318" t="str">
            <v>UN</v>
          </cell>
          <cell r="D3318">
            <v>163.25</v>
          </cell>
        </row>
        <row r="3319">
          <cell r="A3319">
            <v>72681</v>
          </cell>
          <cell r="B3319" t="str">
            <v>NIPLE DE ACO GALVANIZADO 4" - FORNECIMENTO E INSTALACAO</v>
          </cell>
          <cell r="C3319" t="str">
            <v>UN</v>
          </cell>
          <cell r="D3319">
            <v>109.71</v>
          </cell>
        </row>
        <row r="3320">
          <cell r="A3320">
            <v>72682</v>
          </cell>
          <cell r="B3320" t="str">
            <v>NIPLE DE ACO GALVANIZADO 5" - FORNECIMENTO E INSTALACAO</v>
          </cell>
          <cell r="C3320" t="str">
            <v>UN</v>
          </cell>
          <cell r="D3320">
            <v>215.8</v>
          </cell>
        </row>
        <row r="3321">
          <cell r="A3321">
            <v>72683</v>
          </cell>
          <cell r="B3321" t="str">
            <v>NIPLE DE ACO GALVANIZADO 6" - FORNECIMENTO E INSTALACAO</v>
          </cell>
          <cell r="C3321" t="str">
            <v>UN</v>
          </cell>
          <cell r="D3321">
            <v>343.63</v>
          </cell>
        </row>
        <row r="3322">
          <cell r="A3322">
            <v>72719</v>
          </cell>
          <cell r="B3322" t="str">
            <v>TE DE ACO GALVANIZADO 4" - FORNECIMENTO E INSTALACAO</v>
          </cell>
          <cell r="C3322" t="str">
            <v>UN</v>
          </cell>
          <cell r="D3322">
            <v>242.01</v>
          </cell>
        </row>
        <row r="3323">
          <cell r="A3323">
            <v>72720</v>
          </cell>
          <cell r="B3323" t="str">
            <v>TE DE ACO GALVANIZADO 5" - FORNECIMENTO E INSTALACAO</v>
          </cell>
          <cell r="C3323" t="str">
            <v>UN</v>
          </cell>
          <cell r="D3323">
            <v>330.4</v>
          </cell>
        </row>
        <row r="3324">
          <cell r="A3324">
            <v>72721</v>
          </cell>
          <cell r="B3324" t="str">
            <v>TE DE ACO GALVANIZADO 6" - FORNECIMENTO E INSTALACAO</v>
          </cell>
          <cell r="C3324" t="str">
            <v>UN</v>
          </cell>
          <cell r="D3324">
            <v>701.56</v>
          </cell>
        </row>
        <row r="3325">
          <cell r="A3325">
            <v>89358</v>
          </cell>
          <cell r="B3325" t="str">
            <v>JOELHO 90 GRAUS, PVC, SOLDÁVEL, DN 20MM, INSTALADO EM RAMAL OU SUB-RAMAL DE ÁGUA - FORNECIMENTO E INSTALAÇÃO. AF_12/2014</v>
          </cell>
          <cell r="C3325" t="str">
            <v>UN</v>
          </cell>
          <cell r="D3325">
            <v>7.02</v>
          </cell>
        </row>
        <row r="3326">
          <cell r="A3326">
            <v>89359</v>
          </cell>
          <cell r="B3326" t="str">
            <v>JOELHO 45 GRAUS, PVC, SOLDÁVEL, DN 20MM, INSTALADO EM RAMAL OU SUB-RAMAL DE ÁGUA - FORNECIMENTO E INSTALAÇÃO. AF_12/2014</v>
          </cell>
          <cell r="C3326" t="str">
            <v>UN</v>
          </cell>
          <cell r="D3326">
            <v>7.24</v>
          </cell>
        </row>
        <row r="3327">
          <cell r="A3327">
            <v>89360</v>
          </cell>
          <cell r="B3327" t="str">
            <v>CURVA 90 GRAUS, PVC, SOLDÁVEL, DN 20MM, INSTALADO EM RAMAL OU SUB-RAMAL DE ÁGUA - FORNECIMENTO E INSTALAÇÃO. AF_12/2014</v>
          </cell>
          <cell r="C3327" t="str">
            <v>UN</v>
          </cell>
          <cell r="D3327">
            <v>8.18</v>
          </cell>
        </row>
        <row r="3328">
          <cell r="A3328">
            <v>89361</v>
          </cell>
          <cell r="B3328" t="str">
            <v>CURVA 45 GRAUS, PVC, SOLDÁVEL, DN 20MM, INSTALADO EM RAMAL OU SUB-RAMAL DE ÁGUA - FORNECIMENTO E INSTALAÇÃO. AF_12/2014</v>
          </cell>
          <cell r="C3328" t="str">
            <v>UN</v>
          </cell>
          <cell r="D3328">
            <v>7.81</v>
          </cell>
        </row>
        <row r="3329">
          <cell r="A3329">
            <v>89362</v>
          </cell>
          <cell r="B3329" t="str">
            <v>JOELHO 90 GRAUS, PVC, SOLDÁVEL, DN 25MM, INSTALADO EM RAMAL OU SUB-RAMAL DE ÁGUA - FORNECIMENTO E INSTALAÇÃO. AF_12/2014</v>
          </cell>
          <cell r="C3329" t="str">
            <v>UN</v>
          </cell>
          <cell r="D3329">
            <v>8.2899999999999991</v>
          </cell>
        </row>
        <row r="3330">
          <cell r="A3330">
            <v>89363</v>
          </cell>
          <cell r="B3330" t="str">
            <v>JOELHO 45 GRAUS, PVC, SOLDÁVEL, DN 25MM, INSTALADO EM RAMAL OU SUB-RAMAL DE ÁGUA - FORNECIMENTO E INSTALAÇÃO. AF_12/2014</v>
          </cell>
          <cell r="C3330" t="str">
            <v>UN</v>
          </cell>
          <cell r="D3330">
            <v>8.77</v>
          </cell>
        </row>
        <row r="3331">
          <cell r="A3331">
            <v>89364</v>
          </cell>
          <cell r="B3331" t="str">
            <v>CURVA 90 GRAUS, PVC, SOLDÁVEL, DN 25MM, INSTALADO EM RAMAL OU SUB-RAMAL DE ÁGUA - FORNECIMENTO E INSTALAÇÃO. AF_12/2014</v>
          </cell>
          <cell r="C3331" t="str">
            <v>UN</v>
          </cell>
          <cell r="D3331">
            <v>9.76</v>
          </cell>
        </row>
        <row r="3332">
          <cell r="A3332">
            <v>89365</v>
          </cell>
          <cell r="B3332" t="str">
            <v>CURVA 45 GRAUS, PVC, SOLDÁVEL, DN 25MM, INSTALADO EM RAMAL OU SUB-RAMAL DE ÁGUA - FORNECIMENTO E INSTALAÇÃO. AF_12/2014</v>
          </cell>
          <cell r="C3332" t="str">
            <v>UN</v>
          </cell>
          <cell r="D3332">
            <v>9.31</v>
          </cell>
        </row>
        <row r="3333">
          <cell r="A3333">
            <v>89366</v>
          </cell>
          <cell r="B3333" t="str">
            <v>JOELHO 90 GRAUS COM BUCHA DE LATÃO, PVC, SOLDÁVEL, DN 25MM, X 3/4 INSTALADO EM RAMAL OU SUB-RAMAL DE ÁGUA - FORNECIMENTO E INSTALAÇÃO. AF_12/2014</v>
          </cell>
          <cell r="C3333" t="str">
            <v>UN</v>
          </cell>
          <cell r="D3333">
            <v>12.38</v>
          </cell>
        </row>
        <row r="3334">
          <cell r="A3334">
            <v>89367</v>
          </cell>
          <cell r="B3334" t="str">
            <v>JOELHO 90 GRAUS, PVC, SOLDÁVEL, DN 32MM, INSTALADO EM RAMAL OU SUB-RAMAL DE ÁGUA - FORNECIMENTO E INSTALAÇÃO. AF_12/2014</v>
          </cell>
          <cell r="C3334" t="str">
            <v>UN</v>
          </cell>
          <cell r="D3334">
            <v>10.81</v>
          </cell>
        </row>
        <row r="3335">
          <cell r="A3335">
            <v>89368</v>
          </cell>
          <cell r="B3335" t="str">
            <v>JOELHO 45 GRAUS, PVC, SOLDÁVEL, DN 32MM, INSTALADO EM RAMAL OU SUB-RAMAL DE ÁGUA - FORNECIMENTO E INSTALAÇÃO. AF_12/2014</v>
          </cell>
          <cell r="C3335" t="str">
            <v>UN</v>
          </cell>
          <cell r="D3335">
            <v>12.15</v>
          </cell>
        </row>
        <row r="3336">
          <cell r="A3336">
            <v>89369</v>
          </cell>
          <cell r="B3336" t="str">
            <v>CURVA 90 GRAUS, PVC, SOLDÁVEL, DN 32MM, INSTALADO EM RAMAL OU SUB-RAMAL DE ÁGUA - FORNECIMENTO E INSTALAÇÃO. AF_12/2014</v>
          </cell>
          <cell r="C3336" t="str">
            <v>UN</v>
          </cell>
          <cell r="D3336">
            <v>13.82</v>
          </cell>
        </row>
        <row r="3337">
          <cell r="A3337">
            <v>89370</v>
          </cell>
          <cell r="B3337" t="str">
            <v>CURVA 45 GRAUS, PVC, SOLDÁVEL, DN 32MM, INSTALADO EM RAMAL OU SUB-RAMAL DE ÁGUA - FORNECIMENTO E INSTALAÇÃO. AF_12/2014</v>
          </cell>
          <cell r="C3337" t="str">
            <v>UN</v>
          </cell>
          <cell r="D3337">
            <v>11.87</v>
          </cell>
        </row>
        <row r="3338">
          <cell r="A3338">
            <v>89371</v>
          </cell>
          <cell r="B3338" t="str">
            <v>LUVA, PVC, SOLDÁVEL, DN 20MM, INSTALADO EM RAMAL OU SUB-RAMAL DE ÁGUA - FORNECIMENTO E INSTALAÇÃO. AF_12/2014</v>
          </cell>
          <cell r="C3338" t="str">
            <v>UN</v>
          </cell>
          <cell r="D3338">
            <v>5.07</v>
          </cell>
        </row>
        <row r="3339">
          <cell r="A3339">
            <v>89372</v>
          </cell>
          <cell r="B3339" t="str">
            <v>LUVA DE CORRER, PVC, SOLDÁVEL, DN 20MM, INSTALADO EM RAMAL OU SUB-RAMAL DE ÁGUA - FORNECIMENTO E INSTALAÇÃO. AF_12/2014</v>
          </cell>
          <cell r="C3339" t="str">
            <v>UN</v>
          </cell>
          <cell r="D3339">
            <v>9.51</v>
          </cell>
        </row>
        <row r="3340">
          <cell r="A3340">
            <v>89373</v>
          </cell>
          <cell r="B3340" t="str">
            <v>LUVA DE REDUÇÃO, PVC, SOLDÁVEL, DN 25MM X 20MM, INSTALADO EM RAMAL OU SUB-RAMAL DE ÁGUA - FORNECIMENTO E INSTALAÇÃO. AF_12/2014</v>
          </cell>
          <cell r="C3340" t="str">
            <v>UN</v>
          </cell>
          <cell r="D3340">
            <v>5.47</v>
          </cell>
        </row>
        <row r="3341">
          <cell r="A3341">
            <v>89374</v>
          </cell>
          <cell r="B3341" t="str">
            <v>LUVA COM BUCHA DE LATÃO, PVC, SOLDÁVEL, DN 20MM X 1/2, INSTALADO EM RAMAL OU SUB-RAMAL DE ÁGUA - FORNECIMENTO E INSTALAÇÃO. AF_12/2014</v>
          </cell>
          <cell r="C3341" t="str">
            <v>UN</v>
          </cell>
          <cell r="D3341">
            <v>7.88</v>
          </cell>
        </row>
        <row r="3342">
          <cell r="A3342">
            <v>89375</v>
          </cell>
          <cell r="B3342" t="str">
            <v>UNIÃO, PVC, SOLDÁVEL, DN 20MM, INSTALADO EM RAMAL OU SUB-RAMAL DE ÁGUA - FORNECIMENTO E INSTALAÇÃO. AF_12/2014</v>
          </cell>
          <cell r="C3342" t="str">
            <v>UN</v>
          </cell>
          <cell r="D3342">
            <v>9.33</v>
          </cell>
        </row>
        <row r="3343">
          <cell r="A3343">
            <v>89376</v>
          </cell>
          <cell r="B3343" t="str">
            <v>ADAPTADOR CURTO COM BOLSA E ROSCA PARA REGISTRO, PVC, SOLDÁVEL, DN 20MM X 1/2, INSTALADO EM RAMAL OU SUB-RAMAL DE ÁGUA - FORNECIMENTO E INSTALAÇÃO. AF_12/2014</v>
          </cell>
          <cell r="C3343" t="str">
            <v>UN</v>
          </cell>
          <cell r="D3343">
            <v>5.1100000000000003</v>
          </cell>
        </row>
        <row r="3344">
          <cell r="A3344">
            <v>89377</v>
          </cell>
          <cell r="B3344" t="str">
            <v>CURVA DE TRANSPOSIÇÃO, PVC, SOLDÁVEL, DN 20MM, INSTALADO EM RAMAL OU SUB-RAMAL DE ÁGUA - FORNECIMENTO E INSTALAÇÃO. AF_12/2014</v>
          </cell>
          <cell r="C3344" t="str">
            <v>UN</v>
          </cell>
          <cell r="D3344">
            <v>7.26</v>
          </cell>
        </row>
        <row r="3345">
          <cell r="A3345">
            <v>89378</v>
          </cell>
          <cell r="B3345" t="str">
            <v>LUVA, PVC, SOLDÁVEL, DN 25MM, INSTALADO EM RAMAL OU SUB-RAMAL DE ÁGUA - FORNECIMENTO E INSTALAÇÃO. AF_12/2014</v>
          </cell>
          <cell r="C3345" t="str">
            <v>UN</v>
          </cell>
          <cell r="D3345">
            <v>5.97</v>
          </cell>
        </row>
        <row r="3346">
          <cell r="A3346">
            <v>89379</v>
          </cell>
          <cell r="B3346" t="str">
            <v>LUVA DE CORRER, PVC, SOLDÁVEL, DN 25MM, INSTALADO EM RAMAL OU SUB-RAMAL DE ÁGUA - FORNECIMENTO E INSTALAÇÃO. AF_12/2014</v>
          </cell>
          <cell r="C3346" t="str">
            <v>UN</v>
          </cell>
          <cell r="D3346">
            <v>11.89</v>
          </cell>
        </row>
        <row r="3347">
          <cell r="A3347">
            <v>89380</v>
          </cell>
          <cell r="B3347" t="str">
            <v>LUVA DE REDUÇÃO, PVC, SOLDÁVEL, DN 32MM X 25MM, INSTALADO EM RAMAL OU SUB-RAMAL DE ÁGUA - FORNECIMENTO E INSTALAÇÃO. AF_12/2014</v>
          </cell>
          <cell r="C3347" t="str">
            <v>UN</v>
          </cell>
          <cell r="D3347">
            <v>7.79</v>
          </cell>
        </row>
        <row r="3348">
          <cell r="A3348">
            <v>89381</v>
          </cell>
          <cell r="B3348" t="str">
            <v>LUVA COM BUCHA DE LATÃO, PVC, SOLDÁVEL, DN 25MM X 3/4, INSTALADO EM RAMAL OU SUB-RAMAL DE ÁGUA - FORNECIMENTO E INSTALAÇÃO. AF_12/2014</v>
          </cell>
          <cell r="C3348" t="str">
            <v>UN</v>
          </cell>
          <cell r="D3348">
            <v>9.7100000000000009</v>
          </cell>
        </row>
        <row r="3349">
          <cell r="A3349">
            <v>89382</v>
          </cell>
          <cell r="B3349" t="str">
            <v>UNIÃO, PVC, SOLDÁVEL, DN 25MM, INSTALADO EM RAMAL OU SUB-RAMAL DE ÁGUA - FORNECIMENTO E INSTALAÇÃO. AF_12/2014</v>
          </cell>
          <cell r="C3349" t="str">
            <v>UN</v>
          </cell>
          <cell r="D3349">
            <v>11.07</v>
          </cell>
        </row>
        <row r="3350">
          <cell r="A3350">
            <v>89383</v>
          </cell>
          <cell r="B3350" t="str">
            <v>ADAPTADOR CURTO COM BOLSA E ROSCA PARA REGISTRO, PVC, SOLDÁVEL, DN 25MM X 3/4, INSTALADO EM RAMAL OU SUB-RAMAL DE ÁGUA - FORNECIMENTO E INSTALAÇÃO. AF_12/2014</v>
          </cell>
          <cell r="C3350" t="str">
            <v>UN</v>
          </cell>
          <cell r="D3350">
            <v>6.03</v>
          </cell>
        </row>
        <row r="3351">
          <cell r="A3351">
            <v>89384</v>
          </cell>
          <cell r="B3351" t="str">
            <v>CURVA DE TRANSPOSIÇÃO, PVC, SOLDÁVEL, DN 25MM, INSTALADO EM RAMAL OU SUB-RAMAL DE ÁGUA   FORNECIMENTO E INSTALAÇÃO. AF_12/2014</v>
          </cell>
          <cell r="C3351" t="str">
            <v>UN</v>
          </cell>
          <cell r="D3351">
            <v>9.81</v>
          </cell>
        </row>
        <row r="3352">
          <cell r="A3352">
            <v>89385</v>
          </cell>
          <cell r="B3352" t="str">
            <v>LUVA SOLDÁVEL E COM ROSCA, PVC, SOLDÁVEL, DN 25MM X 3/4, INSTALADO EM RAMAL OU SUB-RAMAL DE ÁGUA - FORNECIMENTO E INSTALAÇÃO. AF_12/2014</v>
          </cell>
          <cell r="C3352" t="str">
            <v>UN</v>
          </cell>
          <cell r="D3352">
            <v>6.5</v>
          </cell>
        </row>
        <row r="3353">
          <cell r="A3353">
            <v>89386</v>
          </cell>
          <cell r="B3353" t="str">
            <v>LUVA, PVC, SOLDÁVEL, DN 32MM, INSTALADO EM RAMAL OU SUB-RAMAL DE ÁGUA - FORNECIMENTO E INSTALAÇÃO. AF_12/2014</v>
          </cell>
          <cell r="C3353" t="str">
            <v>UN</v>
          </cell>
          <cell r="D3353">
            <v>7.83</v>
          </cell>
        </row>
        <row r="3354">
          <cell r="A3354">
            <v>89387</v>
          </cell>
          <cell r="B3354" t="str">
            <v>LUVA DE CORRER, PVC, SOLDÁVEL, DN 32MM, INSTALADO EM RAMAL OU SUB-RAMAL DE ÁGUA   FORNECIMENTO E INSTALAÇÃO. AF_12/2014</v>
          </cell>
          <cell r="C3354" t="str">
            <v>UN</v>
          </cell>
          <cell r="D3354">
            <v>21.95</v>
          </cell>
        </row>
        <row r="3355">
          <cell r="A3355">
            <v>89388</v>
          </cell>
          <cell r="B3355" t="str">
            <v>LUVA DE REDUÇÃO, PVC, SOLDÁVEL, DN 40MM X 32MM, INSTALADO EM RAMAL OU SUB-RAMAL DE ÁGUA - FORNECIMENTO E INSTALAÇÃO. AF_12/2014</v>
          </cell>
          <cell r="C3355" t="str">
            <v>UN</v>
          </cell>
          <cell r="D3355">
            <v>9.43</v>
          </cell>
        </row>
        <row r="3356">
          <cell r="A3356">
            <v>89389</v>
          </cell>
          <cell r="B3356" t="str">
            <v>LUVA SOLDÁVEL E COM ROSCA, PVC, SOLDÁVEL, DN 32MM X 1, INSTALADO EM RAMAL OU SUB-RAMAL DE ÁGUA - FORNECIMENTO E INSTALAÇÃO. AF_12/2014</v>
          </cell>
          <cell r="C3356" t="str">
            <v>UN</v>
          </cell>
          <cell r="D3356">
            <v>9.98</v>
          </cell>
        </row>
        <row r="3357">
          <cell r="A3357">
            <v>89390</v>
          </cell>
          <cell r="B3357" t="str">
            <v>UNIÃO, PVC, SOLDÁVEL, DN 32MM, INSTALADO EM RAMAL OU SUB-RAMAL DE ÁGUA - FORNECIMENTO E INSTALAÇÃO. AF_12/2014</v>
          </cell>
          <cell r="C3357" t="str">
            <v>UN</v>
          </cell>
          <cell r="D3357">
            <v>15.8</v>
          </cell>
        </row>
        <row r="3358">
          <cell r="A3358">
            <v>89391</v>
          </cell>
          <cell r="B3358" t="str">
            <v>ADAPTADOR CURTO COM BOLSA E ROSCA PARA REGISTRO, PVC, SOLDÁVEL, DN 32MM X 1, INSTALADO EM RAMAL OU SUB-RAMAL DE ÁGUA - FORNECIMENTO E INSTALAÇÃO. AF_12/2014</v>
          </cell>
          <cell r="C3358" t="str">
            <v>UN</v>
          </cell>
          <cell r="D3358">
            <v>7.77</v>
          </cell>
        </row>
        <row r="3359">
          <cell r="A3359">
            <v>89392</v>
          </cell>
          <cell r="B3359" t="str">
            <v>CURVA DE TRANSPOSIÇÃO, PVC, SOLDÁVEL, DN 32MM, INSTALADO EM RAMAL OU SUB-RAMAL DE ÁGUA   FORNECIMENTO E INSTALAÇÃO. AF_12/2014</v>
          </cell>
          <cell r="C3359" t="str">
            <v>UN</v>
          </cell>
          <cell r="D3359">
            <v>18.23</v>
          </cell>
        </row>
        <row r="3360">
          <cell r="A3360">
            <v>89393</v>
          </cell>
          <cell r="B3360" t="str">
            <v>TE, PVC, SOLDÁVEL, DN 20MM, INSTALADO EM RAMAL OU SUB-RAMAL DE ÁGUA - FORNECIMENTO E INSTALAÇÃO. AF_12/2014</v>
          </cell>
          <cell r="C3360" t="str">
            <v>UN</v>
          </cell>
          <cell r="D3360">
            <v>9.6199999999999992</v>
          </cell>
        </row>
        <row r="3361">
          <cell r="A3361">
            <v>89394</v>
          </cell>
          <cell r="B3361" t="str">
            <v>TÊ COM BUCHA DE LATÃO NA BOLSA CENTRAL, PVC, SOLDÁVEL, DN 20MM X 1/2, INSTALADO EM RAMAL OU SUB-RAMAL DE ÁGUA - FORNECIMENTO E INSTALAÇÃO. AF_12/2014</v>
          </cell>
          <cell r="C3361" t="str">
            <v>UN</v>
          </cell>
          <cell r="D3361">
            <v>15.16</v>
          </cell>
        </row>
        <row r="3362">
          <cell r="A3362">
            <v>89395</v>
          </cell>
          <cell r="B3362" t="str">
            <v>TE, PVC, SOLDÁVEL, DN 25MM, INSTALADO EM RAMAL OU SUB-RAMAL DE ÁGUA - FORNECIMENTO E INSTALAÇÃO. AF_12/2014</v>
          </cell>
          <cell r="C3362" t="str">
            <v>UN</v>
          </cell>
          <cell r="D3362">
            <v>11.39</v>
          </cell>
        </row>
        <row r="3363">
          <cell r="A3363">
            <v>89396</v>
          </cell>
          <cell r="B3363" t="str">
            <v>TÊ COM BUCHA DE LATÃO NA BOLSA CENTRAL, PVC, SOLDÁVEL, DN 25MM X 1/2, INSTALADO EM RAMAL OU SUB-RAMAL DE ÁGUA - FORNECIMENTO E INSTALAÇÃO. AF_12/2014</v>
          </cell>
          <cell r="C3363" t="str">
            <v>UN</v>
          </cell>
          <cell r="D3363">
            <v>16.13</v>
          </cell>
        </row>
        <row r="3364">
          <cell r="A3364">
            <v>89397</v>
          </cell>
          <cell r="B3364" t="str">
            <v>TÊ DE REDUÇÃO, PVC, SOLDÁVEL, DN 25MM X 20MM, INSTALADO EM RAMAL OU SUB-RAMAL DE ÁGUA - FORNECIMENTO E INSTALAÇÃO. AF_12/2014</v>
          </cell>
          <cell r="C3364" t="str">
            <v>UN</v>
          </cell>
          <cell r="D3364">
            <v>12.65</v>
          </cell>
        </row>
        <row r="3365">
          <cell r="A3365">
            <v>89398</v>
          </cell>
          <cell r="B3365" t="str">
            <v>TE, PVC, SOLDÁVEL, DN 32MM, INSTALADO EM RAMAL OU SUB-RAMAL DE ÁGUA - FORNECIMENTO E INSTALAÇÃO. AF_12/2014</v>
          </cell>
          <cell r="C3365" t="str">
            <v>UN</v>
          </cell>
          <cell r="D3365">
            <v>15.4</v>
          </cell>
        </row>
        <row r="3366">
          <cell r="A3366">
            <v>89399</v>
          </cell>
          <cell r="B3366" t="str">
            <v>TÊ COM BUCHA DE LATÃO NA BOLSA CENTRAL, PVC, SOLDÁVEL, DN 32MM X 3/4, INSTALADO EM RAMAL OU SUB-RAMAL DE ÁGUA - FORNECIMENTO E INSTALAÇÃO. AF_12/2014</v>
          </cell>
          <cell r="C3366" t="str">
            <v>UN</v>
          </cell>
          <cell r="D3366">
            <v>23.44</v>
          </cell>
        </row>
        <row r="3367">
          <cell r="A3367">
            <v>89400</v>
          </cell>
          <cell r="B3367" t="str">
            <v>TÊ DE REDUÇÃO, PVC, SOLDÁVEL, DN 32MM X 25MM, INSTALADO EM RAMAL OU SUB-RAMAL DE ÁGUA - FORNECIMENTO E INSTALAÇÃO. AF_12/2014</v>
          </cell>
          <cell r="C3367" t="str">
            <v>UN</v>
          </cell>
          <cell r="D3367">
            <v>16.649999999999999</v>
          </cell>
        </row>
        <row r="3368">
          <cell r="A3368">
            <v>89404</v>
          </cell>
          <cell r="B3368" t="str">
            <v>JOELHO 90 GRAUS, PVC, SOLDÁVEL, DN 20MM, INSTALADO EM RAMAL DE DISTRIBUIÇÃO DE ÁGUA - FORNECIMENTO E INSTALAÇÃO. AF_12/2014</v>
          </cell>
          <cell r="C3368" t="str">
            <v>UN</v>
          </cell>
          <cell r="D3368">
            <v>4.5599999999999996</v>
          </cell>
        </row>
        <row r="3369">
          <cell r="A3369">
            <v>89405</v>
          </cell>
          <cell r="B3369" t="str">
            <v>JOELHO 45 GRAUS, PVC, SOLDÁVEL, DN 20MM, INSTALADO EM RAMAL DE DISTRIBUIÇÃO DE ÁGUA - FORNECIMENTO E INSTALAÇÃO. AF_12/2014</v>
          </cell>
          <cell r="C3369" t="str">
            <v>UN</v>
          </cell>
          <cell r="D3369">
            <v>4.78</v>
          </cell>
        </row>
        <row r="3370">
          <cell r="A3370">
            <v>89406</v>
          </cell>
          <cell r="B3370" t="str">
            <v>CURVA 90 GRAUS, PVC, SOLDÁVEL, DN 20MM, INSTALADO EM RAMAL DE DISTRIBUIÇÃO DE ÁGUA - FORNECIMENTO E INSTALAÇÃO. AF_12/2014</v>
          </cell>
          <cell r="C3370" t="str">
            <v>UN</v>
          </cell>
          <cell r="D3370">
            <v>5.72</v>
          </cell>
        </row>
        <row r="3371">
          <cell r="A3371">
            <v>89407</v>
          </cell>
          <cell r="B3371" t="str">
            <v>CURVA 45 GRAUS, PVC, SOLDÁVEL, DN 20MM, INSTALADO EM RAMAL DE DISTRIBUIÇÃO DE ÁGUA - FORNECIMENTO E INSTALAÇÃO. AF_12/2014</v>
          </cell>
          <cell r="C3371" t="str">
            <v>UN</v>
          </cell>
          <cell r="D3371">
            <v>5.35</v>
          </cell>
        </row>
        <row r="3372">
          <cell r="A3372">
            <v>89408</v>
          </cell>
          <cell r="B3372" t="str">
            <v>JOELHO 90 GRAUS, PVC, SOLDÁVEL, DN 25MM, INSTALADO EM RAMAL DE DISTRIBUIÇÃO DE ÁGUA - FORNECIMENTO E INSTALAÇÃO. AF_12/2014</v>
          </cell>
          <cell r="C3372" t="str">
            <v>UN</v>
          </cell>
          <cell r="D3372">
            <v>5.44</v>
          </cell>
        </row>
        <row r="3373">
          <cell r="A3373">
            <v>89409</v>
          </cell>
          <cell r="B3373" t="str">
            <v>JOELHO 45 GRAUS, PVC, SOLDÁVEL, DN 25MM, INSTALADO EM RAMAL DE DISTRIBUIÇÃO DE ÁGUA - FORNECIMENTO E INSTALAÇÃO. AF_12/2014</v>
          </cell>
          <cell r="C3373" t="str">
            <v>UN</v>
          </cell>
          <cell r="D3373">
            <v>5.92</v>
          </cell>
        </row>
        <row r="3374">
          <cell r="A3374">
            <v>89410</v>
          </cell>
          <cell r="B3374" t="str">
            <v>CURVA 90 GRAUS, PVC, SOLDÁVEL, DN 25MM, INSTALADO EM RAMAL DE DISTRIBUIÇÃO DE ÁGUA - FORNECIMENTO E INSTALAÇÃO. AF_12/2014</v>
          </cell>
          <cell r="C3374" t="str">
            <v>UN</v>
          </cell>
          <cell r="D3374">
            <v>6.91</v>
          </cell>
        </row>
        <row r="3375">
          <cell r="A3375">
            <v>89411</v>
          </cell>
          <cell r="B3375" t="str">
            <v>CURVA 45 GRAUS, PVC, SOLDÁVEL, DN 25MM, INSTALADO EM RAMAL DE DISTRIBUIÇÃO DE ÁGUA - FORNECIMENTO E INSTALAÇÃO. AF_12/2014</v>
          </cell>
          <cell r="C3375" t="str">
            <v>UN</v>
          </cell>
          <cell r="D3375">
            <v>6.46</v>
          </cell>
        </row>
        <row r="3376">
          <cell r="A3376">
            <v>89412</v>
          </cell>
          <cell r="B3376" t="str">
            <v>JOELHO 90 GRAUS, PVC, SOLDÁVEL, DN 25MM, X 3/4 INSTALADO EM RAMAL DE DISTRIBUIÇÃO DE ÁGUA - FORNECIMENTO E INSTALAÇÃO. AF_12/2014</v>
          </cell>
          <cell r="C3376" t="str">
            <v>UN</v>
          </cell>
          <cell r="D3376">
            <v>7.07</v>
          </cell>
        </row>
        <row r="3377">
          <cell r="A3377">
            <v>89413</v>
          </cell>
          <cell r="B3377" t="str">
            <v>JOELHO 90 GRAUS, PVC, SOLDÁVEL, DN 32MM, INSTALADO EM RAMAL DE DISTRIBUIÇÃO DE ÁGUA - FORNECIMENTO E INSTALAÇÃO. AF_12/2014</v>
          </cell>
          <cell r="C3377" t="str">
            <v>UN</v>
          </cell>
          <cell r="D3377">
            <v>7.39</v>
          </cell>
        </row>
        <row r="3378">
          <cell r="A3378">
            <v>89414</v>
          </cell>
          <cell r="B3378" t="str">
            <v>JOELHO 45 GRAUS, PVC, SOLDÁVEL, DN 32MM, INSTALADO EM RAMAL DE DISTRIBUIÇÃO DE ÁGUA - FORNECIMENTO E INSTALAÇÃO. AF_12/2014</v>
          </cell>
          <cell r="C3378" t="str">
            <v>UN</v>
          </cell>
          <cell r="D3378">
            <v>8.73</v>
          </cell>
        </row>
        <row r="3379">
          <cell r="A3379">
            <v>89415</v>
          </cell>
          <cell r="B3379" t="str">
            <v>CURVA 90 GRAUS, PVC, SOLDÁVEL, DN 32MM, INSTALADO EM RAMAL DE DISTRIBUIÇÃO DE ÁGUA - FORNECIMENTO E INSTALAÇÃO. AF_12/2014</v>
          </cell>
          <cell r="C3379" t="str">
            <v>UN</v>
          </cell>
          <cell r="D3379">
            <v>10.4</v>
          </cell>
        </row>
        <row r="3380">
          <cell r="A3380">
            <v>89416</v>
          </cell>
          <cell r="B3380" t="str">
            <v>CURVA 45 GRAUS, PVC, SOLDÁVEL, DN 32MM, INSTALADO EM RAMAL DE DISTRIBUIÇÃO DE ÁGUA - FORNECIMENTO E INSTALAÇÃO. AF_12/2014</v>
          </cell>
          <cell r="C3380" t="str">
            <v>UN</v>
          </cell>
          <cell r="D3380">
            <v>8.4499999999999993</v>
          </cell>
        </row>
        <row r="3381">
          <cell r="A3381">
            <v>89417</v>
          </cell>
          <cell r="B3381" t="str">
            <v>LUVA, PVC, SOLDÁVEL, DN 20MM, INSTALADO EM RAMAL DE DISTRIBUIÇÃO DE ÁGUA - FORNECIMENTO E INSTALAÇÃO. AF_12/2014</v>
          </cell>
          <cell r="C3381" t="str">
            <v>UN</v>
          </cell>
          <cell r="D3381">
            <v>3.46</v>
          </cell>
        </row>
        <row r="3382">
          <cell r="A3382">
            <v>89418</v>
          </cell>
          <cell r="B3382" t="str">
            <v>LUVA DE CORRER, PVC, SOLDÁVEL, DN 20MM, INSTALADO EM RAMAL DE DISTRIBUIÇÃO DE ÁGUA - FORNECIMENTO E INSTALAÇÃO. AF_12/2014</v>
          </cell>
          <cell r="C3382" t="str">
            <v>UN</v>
          </cell>
          <cell r="D3382">
            <v>7.9</v>
          </cell>
        </row>
        <row r="3383">
          <cell r="A3383">
            <v>89419</v>
          </cell>
          <cell r="B3383" t="str">
            <v>LUVA DE REDUÇÃO, PVC, SOLDÁVEL, DN 25MM X 20MM, INSTALADO EM RAMAL DE DISTRIBUIÇÃO DE ÁGUA - FORNECIMENTO E INSTALAÇÃO. AF_12/2014</v>
          </cell>
          <cell r="C3383" t="str">
            <v>UN</v>
          </cell>
          <cell r="D3383">
            <v>3.86</v>
          </cell>
        </row>
        <row r="3384">
          <cell r="A3384">
            <v>89420</v>
          </cell>
          <cell r="B3384" t="str">
            <v>LUVA COM BUCHA DE LATÃO, PVC, SOLDÁVEL, DN 20MM X 1/2, INSTALADO EM RAMAL DE DISTRIBUIÇÃO DE ÁGUA - FORNECIMENTO E INSTALAÇÃO. AF_12/2014</v>
          </cell>
          <cell r="C3384" t="str">
            <v>UN</v>
          </cell>
          <cell r="D3384">
            <v>6.27</v>
          </cell>
        </row>
        <row r="3385">
          <cell r="A3385">
            <v>89421</v>
          </cell>
          <cell r="B3385" t="str">
            <v>UNIÃO, PVC, SOLDÁVEL, DN 20MM, INSTALADO EM RAMAL DE DISTRIBUIÇÃO DE ÁGUA - FORNECIMENTO E INSTALAÇÃO. AF_12/2014</v>
          </cell>
          <cell r="C3385" t="str">
            <v>UN</v>
          </cell>
          <cell r="D3385">
            <v>7.72</v>
          </cell>
        </row>
        <row r="3386">
          <cell r="A3386">
            <v>89422</v>
          </cell>
          <cell r="B3386" t="str">
            <v>ADAPTADOR CURTO COM BOLSA E ROSCA PARA REGISTRO, PVC, SOLDÁVEL, DN 20MM X 1/2, INSTALADO EM RAMAL DE DISTRIBUIÇÃO DE ÁGUA - FORNECIMENTO E INSTALAÇÃO. AF_12/2014</v>
          </cell>
          <cell r="C3386" t="str">
            <v>UN</v>
          </cell>
          <cell r="D3386">
            <v>3.5</v>
          </cell>
        </row>
        <row r="3387">
          <cell r="A3387">
            <v>89423</v>
          </cell>
          <cell r="B3387" t="str">
            <v>CURVA DE TRANSPOSIÇÃO, PVC, SOLDÁVEL, DN 20MM, INSTALADO EM RAMAL DE DISTRIBUIÇÃO DE ÁGUA   FORNECIMENTO E INSTALAÇÃO. AF_12/2014</v>
          </cell>
          <cell r="C3387" t="str">
            <v>UN</v>
          </cell>
          <cell r="D3387">
            <v>6.01</v>
          </cell>
        </row>
        <row r="3388">
          <cell r="A3388">
            <v>89424</v>
          </cell>
          <cell r="B3388" t="str">
            <v>LUVA, PVC, SOLDÁVEL, DN 25MM, INSTALADO EM RAMAL DE DISTRIBUIÇÃO DE ÁGUA - FORNECIMENTO E INSTALAÇÃO. AF_12/2014</v>
          </cell>
          <cell r="C3388" t="str">
            <v>UN</v>
          </cell>
          <cell r="D3388">
            <v>4.0599999999999996</v>
          </cell>
        </row>
        <row r="3389">
          <cell r="A3389">
            <v>89425</v>
          </cell>
          <cell r="B3389" t="str">
            <v>LUVA DE CORRER, PVC, SOLDÁVEL, DN 25MM, INSTALADO EM RAMAL DE DISTRIBUIÇÃO DE ÁGUA - FORNECIMENTO E INSTALAÇÃO. AF_12/2014</v>
          </cell>
          <cell r="C3389" t="str">
            <v>UN</v>
          </cell>
          <cell r="D3389">
            <v>9.98</v>
          </cell>
        </row>
        <row r="3390">
          <cell r="A3390">
            <v>89426</v>
          </cell>
          <cell r="B3390" t="str">
            <v>LUVA DE REDUÇÃO, PVC, SOLDÁVEL, DN 32MM X 25MM, INSTALADO EM RAMAL DE DISTRIBUIÇÃO DE ÁGUA - FORNECIMENTO E INSTALAÇÃO. AF_12/2014</v>
          </cell>
          <cell r="C3390" t="str">
            <v>UN</v>
          </cell>
          <cell r="D3390">
            <v>5.88</v>
          </cell>
        </row>
        <row r="3391">
          <cell r="A3391">
            <v>89427</v>
          </cell>
          <cell r="B3391" t="str">
            <v>LUVA COM BUCHA DE LATÃO, PVC, SOLDÁVEL, DN 25MM X 3/4, INSTALADO EM RAMAL DE DISTRIBUIÇÃO DE ÁGUA - FORNECIMENTO E INSTALAÇÃO. AF_12/2014</v>
          </cell>
          <cell r="C3391" t="str">
            <v>UN</v>
          </cell>
          <cell r="D3391">
            <v>7.8</v>
          </cell>
        </row>
        <row r="3392">
          <cell r="A3392">
            <v>89428</v>
          </cell>
          <cell r="B3392" t="str">
            <v>UNIÃO, PVC, SOLDÁVEL, DN 25MM, INSTALADO EM RAMAL DE DISTRIBUIÇÃO DE ÁGUA - FORNECIMENTO E INSTALAÇÃO. AF_12/2014</v>
          </cell>
          <cell r="C3392" t="str">
            <v>UN</v>
          </cell>
          <cell r="D3392">
            <v>9.16</v>
          </cell>
        </row>
        <row r="3393">
          <cell r="A3393">
            <v>89429</v>
          </cell>
          <cell r="B3393" t="str">
            <v>ADAPTADOR CURTO COM BOLSA E ROSCA PARA REGISTRO, PVC, SOLDÁVEL, DN 25MM X 3/4, INSTALADO EM RAMAL DE DISTRIBUIÇÃO DE ÁGUA - FORNECIMENTO E INSTALAÇÃO. AF_12/2014</v>
          </cell>
          <cell r="C3393" t="str">
            <v>UN</v>
          </cell>
          <cell r="D3393">
            <v>4.12</v>
          </cell>
        </row>
        <row r="3394">
          <cell r="A3394">
            <v>89430</v>
          </cell>
          <cell r="B3394" t="str">
            <v>CURVA DE TRANSPOSIÇÃO, PVC, SOLDÁVEL, DN 25MM, INSTALADO EM RAMAL DE DISTRIBUIÇÃO DE ÁGUA   FORNECIMENTO E INSTALAÇÃO. AF_12/2014</v>
          </cell>
          <cell r="C3394" t="str">
            <v>UN</v>
          </cell>
          <cell r="D3394">
            <v>7.9</v>
          </cell>
        </row>
        <row r="3395">
          <cell r="A3395">
            <v>89431</v>
          </cell>
          <cell r="B3395" t="str">
            <v>LUVA, PVC, SOLDÁVEL, DN 32MM, INSTALADO EM RAMAL DE DISTRIBUIÇÃO DE ÁGUA - FORNECIMENTO E INSTALAÇÃO. AF_12/2014</v>
          </cell>
          <cell r="C3395" t="str">
            <v>UN</v>
          </cell>
          <cell r="D3395">
            <v>5.53</v>
          </cell>
        </row>
        <row r="3396">
          <cell r="A3396">
            <v>89432</v>
          </cell>
          <cell r="B3396" t="str">
            <v>LUVA DE CORRER, PVC, SOLDÁVEL, DN 32MM, INSTALADO EM RAMAL DE DISTRIBUIÇÃO DE ÁGUA   FORNECIMENTO E INSTALAÇÃO. AF_12/2014</v>
          </cell>
          <cell r="C3396" t="str">
            <v>UN</v>
          </cell>
          <cell r="D3396">
            <v>19.649999999999999</v>
          </cell>
        </row>
        <row r="3397">
          <cell r="A3397">
            <v>89433</v>
          </cell>
          <cell r="B3397" t="str">
            <v>LUVA DE REDUÇÃO, PVC, SOLDÁVEL, DN 40MM X 32MM, INSTALADO EM RAMAL DE DISTRIBUIÇÃO DE ÁGUA - FORNECIMENTO E INSTALAÇÃO. AF_12/2014</v>
          </cell>
          <cell r="C3397" t="str">
            <v>UN</v>
          </cell>
          <cell r="D3397">
            <v>7.13</v>
          </cell>
        </row>
        <row r="3398">
          <cell r="A3398">
            <v>89434</v>
          </cell>
          <cell r="B3398" t="str">
            <v>LUVA SOLDÁVEL E COM ROSCA, PVC, SOLDÁVEL, DN 32MM X 1, INSTALADO EM RAMAL DE DISTRIBUIÇÃO DE ÁGUA - FORNECIMENTO E INSTALAÇÃO. AF_12/2014</v>
          </cell>
          <cell r="C3398" t="str">
            <v>UN</v>
          </cell>
          <cell r="D3398">
            <v>7.68</v>
          </cell>
        </row>
        <row r="3399">
          <cell r="A3399">
            <v>89435</v>
          </cell>
          <cell r="B3399" t="str">
            <v>UNIÃO, PVC, SOLDÁVEL, DN 32MM, INSTALADO EM RAMAL DE DISTRIBUIÇÃO DE ÁGUA - FORNECIMENTO E INSTALAÇÃO. AF_12/2014</v>
          </cell>
          <cell r="C3399" t="str">
            <v>UN</v>
          </cell>
          <cell r="D3399">
            <v>13.5</v>
          </cell>
        </row>
        <row r="3400">
          <cell r="A3400">
            <v>89436</v>
          </cell>
          <cell r="B3400" t="str">
            <v>ADAPTADOR CURTO COM BOLSA E ROSCA PARA REGISTRO, PVC, SOLDÁVEL, DN 32MM X 1, INSTALADO EM RAMAL DE DISTRIBUIÇÃO DE ÁGUA - FORNECIMENTO E INSTALAÇÃO. AF_12/2014</v>
          </cell>
          <cell r="C3400" t="str">
            <v>UN</v>
          </cell>
          <cell r="D3400">
            <v>5.47</v>
          </cell>
        </row>
        <row r="3401">
          <cell r="A3401">
            <v>89437</v>
          </cell>
          <cell r="B3401" t="str">
            <v>CURVA DE TRANSPOSIÇÃO, PVC, SOLDÁVEL, DN 32MM, INSTALADO EM RAMAL DE DISTRIBUIÇÃO DE ÁGUA   FORNECIMENTO E INSTALAÇÃO. AF_12/2014</v>
          </cell>
          <cell r="C3401" t="str">
            <v>UN</v>
          </cell>
          <cell r="D3401">
            <v>15.93</v>
          </cell>
        </row>
        <row r="3402">
          <cell r="A3402">
            <v>89438</v>
          </cell>
          <cell r="B3402" t="str">
            <v>TE, PVC, SOLDÁVEL, DN 20MM, INSTALADO EM RAMAL DE DISTRIBUIÇÃO DE ÁGUA - FORNECIMENTO E INSTALAÇÃO. AF_12/2014</v>
          </cell>
          <cell r="C3402" t="str">
            <v>UN</v>
          </cell>
          <cell r="D3402">
            <v>6.34</v>
          </cell>
        </row>
        <row r="3403">
          <cell r="A3403">
            <v>89439</v>
          </cell>
          <cell r="B3403" t="str">
            <v>TÊ SOLDÁVEL E COM ROSCA NA BOLSA CENTRAL, PVC, SOLDÁVEL, DN 20MM X 1/2, INSTALADO EM RAMAL DE DISTRIBUIÇÃO DE ÁGUA - FORNECIMENTO E INSTALAÇÃO. AF_12/2014</v>
          </cell>
          <cell r="C3403" t="str">
            <v>UN</v>
          </cell>
          <cell r="D3403">
            <v>7.61</v>
          </cell>
        </row>
        <row r="3404">
          <cell r="A3404">
            <v>89440</v>
          </cell>
          <cell r="B3404" t="str">
            <v>TE, PVC, SOLDÁVEL, DN 25MM, INSTALADO EM RAMAL DE DISTRIBUIÇÃO DE ÁGUA - FORNECIMENTO E INSTALAÇÃO. AF_12/2014</v>
          </cell>
          <cell r="C3404" t="str">
            <v>UN</v>
          </cell>
          <cell r="D3404">
            <v>7.59</v>
          </cell>
        </row>
        <row r="3405">
          <cell r="A3405">
            <v>89441</v>
          </cell>
          <cell r="B3405" t="str">
            <v>TÊ COM BUCHA DE LATÃO NA BOLSA CENTRAL, PVC, SOLDÁVEL, DN 25MM X 1/2, INSTALADO EM RAMAL DE DISTRIBUIÇÃO DE ÁGUA - FORNECIMENTO E INSTALAÇÃO. AF_12/2014</v>
          </cell>
          <cell r="C3405" t="str">
            <v>UN</v>
          </cell>
          <cell r="D3405">
            <v>12.33</v>
          </cell>
        </row>
        <row r="3406">
          <cell r="A3406">
            <v>89442</v>
          </cell>
          <cell r="B3406" t="str">
            <v>TÊ DE REDUÇÃO, PVC, SOLDÁVEL, DN 25MM X 20MM, INSTALADO EM RAMAL DE DISTRIBUIÇÃO DE ÁGUA - FORNECIMENTO E INSTALAÇÃO. AF_12/2014</v>
          </cell>
          <cell r="C3406" t="str">
            <v>UN</v>
          </cell>
          <cell r="D3406">
            <v>8.85</v>
          </cell>
        </row>
        <row r="3407">
          <cell r="A3407">
            <v>89443</v>
          </cell>
          <cell r="B3407" t="str">
            <v>TE, PVC, SOLDÁVEL, DN 32MM, INSTALADO EM RAMAL DE DISTRIBUIÇÃO DE ÁGUA - FORNECIMENTO E INSTALAÇÃO. AF_12/2014</v>
          </cell>
          <cell r="C3407" t="str">
            <v>UN</v>
          </cell>
          <cell r="D3407">
            <v>10.88</v>
          </cell>
        </row>
        <row r="3408">
          <cell r="A3408">
            <v>89444</v>
          </cell>
          <cell r="B3408" t="str">
            <v>TÊ COM BUCHA DE LATÃO NA BOLSA CENTRAL, PVC, SOLDÁVEL, DN 32MM X 3/4, INSTALADO EM RAMAL DE DISTRIBUIÇÃO DE ÁGUA - FORNECIMENTO E INSTALAÇÃO. AF_12/2014</v>
          </cell>
          <cell r="C3408" t="str">
            <v>UN</v>
          </cell>
          <cell r="D3408">
            <v>18.920000000000002</v>
          </cell>
        </row>
        <row r="3409">
          <cell r="A3409">
            <v>89445</v>
          </cell>
          <cell r="B3409" t="str">
            <v>TÊ DE REDUÇÃO, PVC, SOLDÁVEL, DN 32MM X 25MM, INSTALADO EM RAMAL DE DISTRIBUIÇÃO DE ÁGUA - FORNECIMENTO E INSTALAÇÃO. AF_12/2014</v>
          </cell>
          <cell r="C3409" t="str">
            <v>UN</v>
          </cell>
          <cell r="D3409">
            <v>12.13</v>
          </cell>
        </row>
        <row r="3410">
          <cell r="A3410">
            <v>89481</v>
          </cell>
          <cell r="B3410" t="str">
            <v>JOELHO 90 GRAUS, PVC, SOLDÁVEL, DN 25MM, INSTALADO EM PRUMADA DE ÁGUA - FORNECIMENTO E INSTALAÇÃO. AF_12/2014</v>
          </cell>
          <cell r="C3410" t="str">
            <v>UN</v>
          </cell>
          <cell r="D3410">
            <v>4.01</v>
          </cell>
        </row>
        <row r="3411">
          <cell r="A3411">
            <v>89485</v>
          </cell>
          <cell r="B3411" t="str">
            <v>JOELHO 45 GRAUS, PVC, SOLDÁVEL, DN 25MM, INSTALADO EM PRUMADA DE ÁGUA - FORNECIMENTO E INSTALAÇÃO. AF_12/2014</v>
          </cell>
          <cell r="C3411" t="str">
            <v>UN</v>
          </cell>
          <cell r="D3411">
            <v>4.49</v>
          </cell>
        </row>
        <row r="3412">
          <cell r="A3412">
            <v>89489</v>
          </cell>
          <cell r="B3412" t="str">
            <v>CURVA 90 GRAUS, PVC, SOLDÁVEL, DN 25MM, INSTALADO EM PRUMADA DE ÁGUA - FORNECIMENTO E INSTALAÇÃO. AF_12/2014</v>
          </cell>
          <cell r="C3412" t="str">
            <v>UN</v>
          </cell>
          <cell r="D3412">
            <v>5.48</v>
          </cell>
        </row>
        <row r="3413">
          <cell r="A3413">
            <v>89490</v>
          </cell>
          <cell r="B3413" t="str">
            <v>CURVA 45 GRAUS, PVC, SOLDÁVEL, DN 25MM, INSTALADO EM PRUMADA DE ÁGUA - FORNECIMENTO E INSTALAÇÃO. AF_12/2014</v>
          </cell>
          <cell r="C3413" t="str">
            <v>UN</v>
          </cell>
          <cell r="D3413">
            <v>5.03</v>
          </cell>
        </row>
        <row r="3414">
          <cell r="A3414">
            <v>89492</v>
          </cell>
          <cell r="B3414" t="str">
            <v>JOELHO 90 GRAUS, PVC, SOLDÁVEL, DN 32MM, INSTALADO EM PRUMADA DE ÁGUA - FORNECIMENTO E INSTALAÇÃO. AF_12/2014</v>
          </cell>
          <cell r="C3414" t="str">
            <v>UN</v>
          </cell>
          <cell r="D3414">
            <v>5.76</v>
          </cell>
        </row>
        <row r="3415">
          <cell r="A3415">
            <v>89493</v>
          </cell>
          <cell r="B3415" t="str">
            <v>JOELHO 45 GRAUS, PVC, SOLDÁVEL, DN 32MM, INSTALADO EM PRUMADA DE ÁGUA - FORNECIMENTO E INSTALAÇÃO. AF_12/2014</v>
          </cell>
          <cell r="C3415" t="str">
            <v>UN</v>
          </cell>
          <cell r="D3415">
            <v>7.1</v>
          </cell>
        </row>
        <row r="3416">
          <cell r="A3416">
            <v>89494</v>
          </cell>
          <cell r="B3416" t="str">
            <v>CURVA 90 GRAUS, PVC, SOLDÁVEL, DN 32MM, INSTALADO EM PRUMADA DE ÁGUA - FORNECIMENTO E INSTALAÇÃO. AF_12/2014</v>
          </cell>
          <cell r="C3416" t="str">
            <v>UN</v>
          </cell>
          <cell r="D3416">
            <v>8.77</v>
          </cell>
        </row>
        <row r="3417">
          <cell r="A3417">
            <v>89496</v>
          </cell>
          <cell r="B3417" t="str">
            <v>CURVA 45 GRAUS, PVC, SOLDÁVEL, DN 32MM, INSTALADO EM PRUMADA DE ÁGUA - FORNECIMENTO E INSTALAÇÃO. AF_12/2014</v>
          </cell>
          <cell r="C3417" t="str">
            <v>UN</v>
          </cell>
          <cell r="D3417">
            <v>6.82</v>
          </cell>
        </row>
        <row r="3418">
          <cell r="A3418">
            <v>89497</v>
          </cell>
          <cell r="B3418" t="str">
            <v>JOELHO 90 GRAUS, PVC, SOLDÁVEL, DN 40MM, INSTALADO EM PRUMADA DE ÁGUA - FORNECIMENTO E INSTALAÇÃO. AF_12/2014</v>
          </cell>
          <cell r="C3418" t="str">
            <v>UN</v>
          </cell>
          <cell r="D3418">
            <v>8.6999999999999993</v>
          </cell>
        </row>
        <row r="3419">
          <cell r="A3419">
            <v>89498</v>
          </cell>
          <cell r="B3419" t="str">
            <v>JOELHO 45 GRAUS, PVC, SOLDÁVEL, DN 40MM, INSTALADO EM PRUMADA DE ÁGUA - FORNECIMENTO E INSTALAÇÃO. AF_12/2014</v>
          </cell>
          <cell r="C3419" t="str">
            <v>UN</v>
          </cell>
          <cell r="D3419">
            <v>9.31</v>
          </cell>
        </row>
        <row r="3420">
          <cell r="A3420">
            <v>89499</v>
          </cell>
          <cell r="B3420" t="str">
            <v>CURVA 90 GRAUS, PVC, SOLDÁVEL, DN 40MM, INSTALADO EM PRUMADA DE ÁGUA - FORNECIMENTO E INSTALAÇÃO. AF_12/2014</v>
          </cell>
          <cell r="C3420" t="str">
            <v>UN</v>
          </cell>
          <cell r="D3420">
            <v>13.23</v>
          </cell>
        </row>
        <row r="3421">
          <cell r="A3421">
            <v>89500</v>
          </cell>
          <cell r="B3421" t="str">
            <v>CURVA 45 GRAUS, PVC, SOLDÁVEL, DN 40MM, INSTALADO EM PRUMADA DE ÁGUA - FORNECIMENTO E INSTALAÇÃO. AF_12/2014</v>
          </cell>
          <cell r="C3421" t="str">
            <v>UN</v>
          </cell>
          <cell r="D3421">
            <v>9.43</v>
          </cell>
        </row>
        <row r="3422">
          <cell r="A3422">
            <v>89501</v>
          </cell>
          <cell r="B3422" t="str">
            <v>JOELHO 90 GRAUS, PVC, SOLDÁVEL, DN 50MM, INSTALADO EM PRUMADA DE ÁGUA - FORNECIMENTO E INSTALAÇÃO. AF_12/2014</v>
          </cell>
          <cell r="C3422" t="str">
            <v>UN</v>
          </cell>
          <cell r="D3422">
            <v>10.54</v>
          </cell>
        </row>
        <row r="3423">
          <cell r="A3423">
            <v>89502</v>
          </cell>
          <cell r="B3423" t="str">
            <v>JOELHO 45 GRAUS, PVC, SOLDÁVEL, DN 50MM, INSTALADO EM PRUMADA DE ÁGUA - FORNECIMENTO E INSTALAÇÃO. AF_12/2014</v>
          </cell>
          <cell r="C3423" t="str">
            <v>UN</v>
          </cell>
          <cell r="D3423">
            <v>11.65</v>
          </cell>
        </row>
        <row r="3424">
          <cell r="A3424">
            <v>89503</v>
          </cell>
          <cell r="B3424" t="str">
            <v>CURVA 90 GRAUS, PVC, SOLDÁVEL, DN 50MM, INSTALADO EM PRUMADA DE ÁGUA - FORNECIMENTO E INSTALAÇÃO. AF_12/2014</v>
          </cell>
          <cell r="C3424" t="str">
            <v>UN</v>
          </cell>
          <cell r="D3424">
            <v>16.510000000000002</v>
          </cell>
        </row>
        <row r="3425">
          <cell r="A3425">
            <v>89504</v>
          </cell>
          <cell r="B3425" t="str">
            <v>CURVA 45 GRAUS, PVC, SOLDÁVEL, DN 50MM, INSTALADO EM PRUMADA DE ÁGUA - FORNECIMENTO E INSTALAÇÃO. AF_12/2014</v>
          </cell>
          <cell r="C3425" t="str">
            <v>UN</v>
          </cell>
          <cell r="D3425">
            <v>14.75</v>
          </cell>
        </row>
        <row r="3426">
          <cell r="A3426">
            <v>89505</v>
          </cell>
          <cell r="B3426" t="str">
            <v>JOELHO 90 GRAUS, PVC, SOLDÁVEL, DN 60MM, INSTALADO EM PRUMADA DE ÁGUA - FORNECIMENTO E INSTALAÇÃO. AF_12/2014</v>
          </cell>
          <cell r="C3426" t="str">
            <v>UN</v>
          </cell>
          <cell r="D3426">
            <v>23.93</v>
          </cell>
        </row>
        <row r="3427">
          <cell r="A3427">
            <v>89506</v>
          </cell>
          <cell r="B3427" t="str">
            <v>JOELHO 45 GRAUS, PVC, SOLDÁVEL, DN 60MM, INSTALADO EM PRUMADA DE ÁGUA - FORNECIMENTO E INSTALAÇÃO. AF_12/2014</v>
          </cell>
          <cell r="C3427" t="str">
            <v>UN</v>
          </cell>
          <cell r="D3427">
            <v>26.58</v>
          </cell>
        </row>
        <row r="3428">
          <cell r="A3428">
            <v>89507</v>
          </cell>
          <cell r="B3428" t="str">
            <v>CURVA 90 GRAUS, PVC, SOLDÁVEL, DN 60MM, INSTALADO EM PRUMADA DE ÁGUA - FORNECIMENTO E INSTALAÇÃO. AF_12/2014</v>
          </cell>
          <cell r="C3428" t="str">
            <v>UN</v>
          </cell>
          <cell r="D3428">
            <v>32.11</v>
          </cell>
        </row>
        <row r="3429">
          <cell r="A3429">
            <v>89510</v>
          </cell>
          <cell r="B3429" t="str">
            <v>CURVA 45 GRAUS, PVC, SOLDÁVEL, DN 60MM, INSTALADO EM PRUMADA DE ÁGUA - FORNECIMENTO E INSTALAÇÃO. AF_12/2014</v>
          </cell>
          <cell r="C3429" t="str">
            <v>UN</v>
          </cell>
          <cell r="D3429">
            <v>21.97</v>
          </cell>
        </row>
        <row r="3430">
          <cell r="A3430">
            <v>89513</v>
          </cell>
          <cell r="B3430" t="str">
            <v>JOELHO 90 GRAUS, PVC, SOLDÁVEL, DN 75MM, INSTALADO EM PRUMADA DE ÁGUA - FORNECIMENTO E INSTALAÇÃO. AF_12/2014</v>
          </cell>
          <cell r="C3430" t="str">
            <v>UN</v>
          </cell>
          <cell r="D3430">
            <v>69.209999999999994</v>
          </cell>
        </row>
        <row r="3431">
          <cell r="A3431">
            <v>89514</v>
          </cell>
          <cell r="B3431" t="str">
            <v>JOELHO 90 GRAUS, PVC, SERIE R, ÁGUA PLUVIAL, DN 40 MM, JUNTA SOLDÁVEL, FORNECIDO E INSTALADO EM RAMAL DE ENCAMINHAMENTO. AF_12/2014</v>
          </cell>
          <cell r="C3431" t="str">
            <v>UN</v>
          </cell>
          <cell r="D3431">
            <v>7.59</v>
          </cell>
        </row>
        <row r="3432">
          <cell r="A3432">
            <v>89515</v>
          </cell>
          <cell r="B3432" t="str">
            <v>JOELHO 45 GRAUS, PVC, SOLDÁVEL, DN 75MM, INSTALADO EM PRUMADA DE ÁGUA - FORNECIMENTO E INSTALAÇÃO. AF_12/2014</v>
          </cell>
          <cell r="C3432" t="str">
            <v>UN</v>
          </cell>
          <cell r="D3432">
            <v>53.06</v>
          </cell>
        </row>
        <row r="3433">
          <cell r="A3433">
            <v>89516</v>
          </cell>
          <cell r="B3433" t="str">
            <v>JOELHO 45 GRAUS, PVC, SERIE R, ÁGUA PLUVIAL, DN 40 MM, JUNTA SOLDÁVEL, FORNECIDO E INSTALADO EM RAMAL DE ENCAMINHAMENTO. AF_12/2014</v>
          </cell>
          <cell r="C3433" t="str">
            <v>UN</v>
          </cell>
          <cell r="D3433">
            <v>6.69</v>
          </cell>
        </row>
        <row r="3434">
          <cell r="A3434">
            <v>89517</v>
          </cell>
          <cell r="B3434" t="str">
            <v>CURVA 90 GRAUS, PVC, SOLDÁVEL, DN 75MM, INSTALADO EM PRUMADA DE ÁGUA - FORNECIMENTO E INSTALAÇÃO. AF_12/2014</v>
          </cell>
          <cell r="C3434" t="str">
            <v>UN</v>
          </cell>
          <cell r="D3434">
            <v>45.2</v>
          </cell>
        </row>
        <row r="3435">
          <cell r="A3435">
            <v>89518</v>
          </cell>
          <cell r="B3435" t="str">
            <v>JOELHO 90 GRAUS, PVC, SERIE R, ÁGUA PLUVIAL, DN 50 MM, JUNTA ELÁSTICA, FORNECIDO E INSTALADO EM RAMAL DE ENCAMINHAMENTO. AF_12/2014</v>
          </cell>
          <cell r="C3435" t="str">
            <v>UN</v>
          </cell>
          <cell r="D3435">
            <v>10.66</v>
          </cell>
        </row>
        <row r="3436">
          <cell r="A3436">
            <v>89519</v>
          </cell>
          <cell r="B3436" t="str">
            <v>CURVA 45 GRAUS, PVC, SOLDÁVEL, DN 75MM, INSTALADO EM PRUMADA DE ÁGUA - FORNECIMENTO E INSTALAÇÃO. AF_12/2014</v>
          </cell>
          <cell r="C3436" t="str">
            <v>UN</v>
          </cell>
          <cell r="D3436">
            <v>31.64</v>
          </cell>
        </row>
        <row r="3437">
          <cell r="A3437">
            <v>89520</v>
          </cell>
          <cell r="B3437" t="str">
            <v>JOELHO 45 GRAUS, PVC, SERIE R, ÁGUA PLUVIAL, DN 50 MM, JUNTA ELÁSTICA, FORNECIDO E INSTALADO EM RAMAL DE ENCAMINHAMENTO. AF_12/2014</v>
          </cell>
          <cell r="C3437" t="str">
            <v>UN</v>
          </cell>
          <cell r="D3437">
            <v>9.48</v>
          </cell>
        </row>
        <row r="3438">
          <cell r="A3438">
            <v>89521</v>
          </cell>
          <cell r="B3438" t="str">
            <v>JOELHO 90 GRAUS, PVC, SOLDÁVEL, DN 85MM, INSTALADO EM PRUMADA DE ÁGUA - FORNECIMENTO E INSTALAÇÃO. AF_12/2014</v>
          </cell>
          <cell r="C3438" t="str">
            <v>UN</v>
          </cell>
          <cell r="D3438">
            <v>81.400000000000006</v>
          </cell>
        </row>
        <row r="3439">
          <cell r="A3439">
            <v>89522</v>
          </cell>
          <cell r="B3439" t="str">
            <v>JOELHO 90 GRAUS, PVC, SERIE R, ÁGUA PLUVIAL, DN 75 MM, JUNTA ELÁSTICA, FORNECIDO E INSTALADO EM RAMAL DE ENCAMINHAMENTO. AF_12/2014</v>
          </cell>
          <cell r="C3439" t="str">
            <v>UN</v>
          </cell>
          <cell r="D3439">
            <v>21.02</v>
          </cell>
        </row>
        <row r="3440">
          <cell r="A3440">
            <v>89523</v>
          </cell>
          <cell r="B3440" t="str">
            <v>JOELHO 45 GRAUS, PVC, SOLDÁVEL, DN 85MM, INSTALADO EM PRUMADA DE ÁGUA - FORNECIMENTO E INSTALAÇÃO. AF_12/2014</v>
          </cell>
          <cell r="C3440" t="str">
            <v>UN</v>
          </cell>
          <cell r="D3440">
            <v>62.38</v>
          </cell>
        </row>
        <row r="3441">
          <cell r="A3441">
            <v>89524</v>
          </cell>
          <cell r="B3441" t="str">
            <v>JOELHO 45 GRAUS, PVC, SERIE R, ÁGUA PLUVIAL, DN 75 MM, JUNTA ELÁSTICA, FORNECIDO E INSTALADO EM RAMAL DE ENCAMINHAMENTO. AF_12/2014</v>
          </cell>
          <cell r="C3441" t="str">
            <v>UN</v>
          </cell>
          <cell r="D3441">
            <v>18.760000000000002</v>
          </cell>
        </row>
        <row r="3442">
          <cell r="A3442">
            <v>89525</v>
          </cell>
          <cell r="B3442" t="str">
            <v>CURVA 90 GRAUS, PVC, SOLDÁVEL, DN 85MM, INSTALADO EM PRUMADA DE ÁGUA - FORNECIMENTO E INSTALAÇÃO. AF_12/2014</v>
          </cell>
          <cell r="C3442" t="str">
            <v>UN</v>
          </cell>
          <cell r="D3442">
            <v>61.41</v>
          </cell>
        </row>
        <row r="3443">
          <cell r="A3443">
            <v>89526</v>
          </cell>
          <cell r="B3443" t="str">
            <v>CURVA 87 GRAUS E 30 MINUTOS, PVC, SERIE R, ÁGUA PLUVIAL, DN 75 MM, JUNTA ELÁSTICA, FORNECIDO E INSTALADO EM RAMAL DE ENCAMINHAMENTO. AF_12/2014</v>
          </cell>
          <cell r="C3443" t="str">
            <v>UN</v>
          </cell>
          <cell r="D3443">
            <v>27</v>
          </cell>
        </row>
        <row r="3444">
          <cell r="A3444">
            <v>89527</v>
          </cell>
          <cell r="B3444" t="str">
            <v>CURVA 45 GRAUS, PVC, SOLDÁVEL, DN 85MM, INSTALADO EM PRUMADA DE ÁGUA - FORNECIMENTO E INSTALAÇÃO. AF_12/2014</v>
          </cell>
          <cell r="C3444" t="str">
            <v>UN</v>
          </cell>
          <cell r="D3444">
            <v>48.07</v>
          </cell>
        </row>
        <row r="3445">
          <cell r="A3445">
            <v>89528</v>
          </cell>
          <cell r="B3445" t="str">
            <v>LUVA, PVC, SOLDÁVEL, DN 25MM, INSTALADO EM PRUMADA DE ÁGUA - FORNECIMENTO E INSTALAÇÃO. AF_12/2014</v>
          </cell>
          <cell r="C3445" t="str">
            <v>UN</v>
          </cell>
          <cell r="D3445">
            <v>3.1</v>
          </cell>
        </row>
        <row r="3446">
          <cell r="A3446">
            <v>89529</v>
          </cell>
          <cell r="B3446" t="str">
            <v>JOELHO 90 GRAUS, PVC, SERIE R, ÁGUA PLUVIAL, DN 100 MM, JUNTA ELÁSTICA, FORNECIDO E INSTALADO EM RAMAL DE ENCAMINHAMENTO. AF_12/2014</v>
          </cell>
          <cell r="C3446" t="str">
            <v>UN</v>
          </cell>
          <cell r="D3446">
            <v>31.1</v>
          </cell>
        </row>
        <row r="3447">
          <cell r="A3447">
            <v>89530</v>
          </cell>
          <cell r="B3447" t="str">
            <v>LUVA DE CORRER, PVC, SOLDÁVEL, DN 25MM, INSTALADO EM PRUMADA DE ÁGUA - FORNECIMENTO E INSTALAÇÃO. AF_12/2014</v>
          </cell>
          <cell r="C3447" t="str">
            <v>UN</v>
          </cell>
          <cell r="D3447">
            <v>9.02</v>
          </cell>
        </row>
        <row r="3448">
          <cell r="A3448">
            <v>89531</v>
          </cell>
          <cell r="B3448" t="str">
            <v>JOELHO 45 GRAUS, PVC, SERIE R, ÁGUA PLUVIAL, DN 100 MM, JUNTA ELÁSTICA, FORNECIDO E INSTALADO EM RAMAL DE ENCAMINHAMENTO. AF_12/2014</v>
          </cell>
          <cell r="C3448" t="str">
            <v>UN</v>
          </cell>
          <cell r="D3448">
            <v>25.6</v>
          </cell>
        </row>
        <row r="3449">
          <cell r="A3449">
            <v>89532</v>
          </cell>
          <cell r="B3449" t="str">
            <v>LUVA DE REDUÇÃO, PVC, SOLDÁVEL, DN 32MM X 25MM, INSTALADO EM PRUMADA DE ÁGUA - FORNECIMENTO E INSTALAÇÃO. AF_12/2014</v>
          </cell>
          <cell r="C3449" t="str">
            <v>UN</v>
          </cell>
          <cell r="D3449">
            <v>4.92</v>
          </cell>
        </row>
        <row r="3450">
          <cell r="A3450">
            <v>89533</v>
          </cell>
          <cell r="B3450" t="str">
            <v>JOELHO 45 GRAUS PARA PÉ DE COLUNA, PVC, SERIE R, ÁGUA PLUVIAL, DN 100 MM, JUNTA ELÁSTICA, FORNECIDO E INSTALADO EM RAMAL DE ENCAMINHAMENTO. AF_12/2014</v>
          </cell>
          <cell r="C3450" t="str">
            <v>UN</v>
          </cell>
          <cell r="D3450">
            <v>25.6</v>
          </cell>
        </row>
        <row r="3451">
          <cell r="A3451">
            <v>89534</v>
          </cell>
          <cell r="B3451" t="str">
            <v>LUVA SOLDÁVEL E COM ROSCA, PVC, SOLDÁVEL, DN 25MM X 3/4, INSTALADO EM PRUMADA DE ÁGUA - FORNECIMENTO E INSTALAÇÃO. AF_12/2014</v>
          </cell>
          <cell r="C3451" t="str">
            <v>UN</v>
          </cell>
          <cell r="D3451">
            <v>3.63</v>
          </cell>
        </row>
        <row r="3452">
          <cell r="A3452">
            <v>89535</v>
          </cell>
          <cell r="B3452" t="str">
            <v>CURVA 87 GRAUS E 30 MINUTOS, PVC, SERIE R, ÁGUA PLUVIAL, DN 100 MM, JUNTA ELÁSTICA, FORNECIDO E INSTALADO EM RAMAL DE ENCAMINHAMENTO. AF_12/2014</v>
          </cell>
          <cell r="C3452" t="str">
            <v>UN</v>
          </cell>
          <cell r="D3452">
            <v>39.729999999999997</v>
          </cell>
        </row>
        <row r="3453">
          <cell r="A3453">
            <v>89536</v>
          </cell>
          <cell r="B3453" t="str">
            <v>UNIÃO, PVC, SOLDÁVEL, DN 25MM, INSTALADO EM PRUMADA DE ÁGUA - FORNECIMENTO E INSTALAÇÃO. AF_12/2014</v>
          </cell>
          <cell r="C3453" t="str">
            <v>UN</v>
          </cell>
          <cell r="D3453">
            <v>8.1999999999999993</v>
          </cell>
        </row>
        <row r="3454">
          <cell r="A3454">
            <v>89538</v>
          </cell>
          <cell r="B3454" t="str">
            <v>ADAPTADOR CURTO COM BOLSA E ROSCA PARA REGISTRO, PVC, SOLDÁVEL, DN 25MM X 3/4, INSTALADO EM PRUMADA DE ÁGUA - FORNECIMENTO E INSTALAÇÃO. AF_12/2014</v>
          </cell>
          <cell r="C3454" t="str">
            <v>UN</v>
          </cell>
          <cell r="D3454">
            <v>3.16</v>
          </cell>
        </row>
        <row r="3455">
          <cell r="A3455">
            <v>89540</v>
          </cell>
          <cell r="B3455" t="str">
            <v>CURVA DE TRANSPOSIÇÃO, PVC, SOLDÁVEL, DN 25MM, INSTALADO EM PRUMADA DE ÁGUA  - FORNECIMENTO E INSTALAÇÃO. AF_12/2014</v>
          </cell>
          <cell r="C3455" t="str">
            <v>UN</v>
          </cell>
          <cell r="D3455">
            <v>6.94</v>
          </cell>
        </row>
        <row r="3456">
          <cell r="A3456">
            <v>89541</v>
          </cell>
          <cell r="B3456" t="str">
            <v>LUVA, PVC, SOLDÁVEL, DN 32MM, INSTALADO EM PRUMADA DE ÁGUA - FORNECIMENTO E INSTALAÇÃO. AF_12/2014</v>
          </cell>
          <cell r="C3456" t="str">
            <v>UN</v>
          </cell>
          <cell r="D3456">
            <v>4.46</v>
          </cell>
        </row>
        <row r="3457">
          <cell r="A3457">
            <v>89542</v>
          </cell>
          <cell r="B3457" t="str">
            <v>LUVA DE CORRER, PVC, SOLDÁVEL, DN 32MM, INSTALADO EM PRUMADA DE ÁGUA - FORNECIMENTO E INSTALAÇÃO. AF_12/2014</v>
          </cell>
          <cell r="C3457" t="str">
            <v>UN</v>
          </cell>
          <cell r="D3457">
            <v>18.579999999999998</v>
          </cell>
        </row>
        <row r="3458">
          <cell r="A3458">
            <v>89544</v>
          </cell>
          <cell r="B3458" t="str">
            <v>LUVA SIMPLES, PVC, SERIE R, ÁGUA PLUVIAL, DN 40 MM, JUNTA SOLDÁVEL, FORNECIDO E INSTALADO EM RAMAL DE ENCAMINHAMENTO. AF_12/2014</v>
          </cell>
          <cell r="C3458" t="str">
            <v>UN</v>
          </cell>
          <cell r="D3458">
            <v>6.54</v>
          </cell>
        </row>
        <row r="3459">
          <cell r="A3459">
            <v>89545</v>
          </cell>
          <cell r="B3459" t="str">
            <v>LUVA SIMPLES, PVC, SERIE R, ÁGUA PLUVIAL, DN 50 MM, JUNTA ELÁSTICA, FORNECIDO E INSTALADO EM RAMAL DE ENCAMINHAMENTO. AF_12/2014</v>
          </cell>
          <cell r="C3459" t="str">
            <v>UN</v>
          </cell>
          <cell r="D3459">
            <v>9.4600000000000009</v>
          </cell>
        </row>
        <row r="3460">
          <cell r="A3460">
            <v>89546</v>
          </cell>
          <cell r="B3460" t="str">
            <v>BUCHA DE REDUÇÃO LONGA, PVC, SERIE R, ÁGUA PLUVIAL, DN 50 X 40 MM, JUNTA ELÁSTICA, FORNECIDO E INSTALADO EM RAMAL DE ENCAMINHAMENTO. AF_12/2014</v>
          </cell>
          <cell r="C3460" t="str">
            <v>UN</v>
          </cell>
          <cell r="D3460">
            <v>8.27</v>
          </cell>
        </row>
        <row r="3461">
          <cell r="A3461">
            <v>89547</v>
          </cell>
          <cell r="B3461" t="str">
            <v>LUVA SIMPLES, PVC, SERIE R, ÁGUA PLUVIAL, DN 75 MM, JUNTA ELÁSTICA, FORNECIDO E INSTALADO EM RAMAL DE ENCAMINHAMENTO. AF_12/2014</v>
          </cell>
          <cell r="C3461" t="str">
            <v>UN</v>
          </cell>
          <cell r="D3461">
            <v>14.22</v>
          </cell>
        </row>
        <row r="3462">
          <cell r="A3462">
            <v>89548</v>
          </cell>
          <cell r="B3462" t="str">
            <v>LUVA DE CORRER, PVC, SERIE R, ÁGUA PLUVIAL, DN 75 MM, JUNTA ELÁSTICA, FORNECIDO E INSTALADO EM RAMAL DE ENCAMINHAMENTO. AF_12/2014</v>
          </cell>
          <cell r="C3462" t="str">
            <v>UN</v>
          </cell>
          <cell r="D3462">
            <v>15.34</v>
          </cell>
        </row>
        <row r="3463">
          <cell r="A3463">
            <v>89549</v>
          </cell>
          <cell r="B3463" t="str">
            <v>REDUÇÃO EXCÊNTRICA, PVC, SERIE R, ÁGUA PLUVIAL, DN 75 X 50 MM, JUNTA ELÁSTICA, FORNECIDO E INSTALADO EM RAMAL DE ENCAMINHAMENTO. AF_12/2014</v>
          </cell>
          <cell r="C3463" t="str">
            <v>UN</v>
          </cell>
          <cell r="D3463">
            <v>11.2</v>
          </cell>
        </row>
        <row r="3464">
          <cell r="A3464">
            <v>89550</v>
          </cell>
          <cell r="B3464" t="str">
            <v>TÊ DE INSPEÇÃO, PVC, SERIE R, ÁGUA PLUVIAL, DN 75 MM, JUNTA ELÁSTICA, FORNECIDO E INSTALADO EM RAMAL DE ENCAMINHAMENTO. AF_12/2014</v>
          </cell>
          <cell r="C3464" t="str">
            <v>UN</v>
          </cell>
          <cell r="D3464">
            <v>26.57</v>
          </cell>
        </row>
        <row r="3465">
          <cell r="A3465">
            <v>89551</v>
          </cell>
          <cell r="B3465" t="str">
            <v>LUVA SOLDÁVEL E COM ROSCA, PVC, SOLDÁVEL, DN 32MM X 1, INSTALADO EM PRUMADA DE ÁGUA - FORNECIMENTO E INSTALAÇÃO. AF_12/2014</v>
          </cell>
          <cell r="C3465" t="str">
            <v>UN</v>
          </cell>
          <cell r="D3465">
            <v>6.61</v>
          </cell>
        </row>
        <row r="3466">
          <cell r="A3466">
            <v>89552</v>
          </cell>
          <cell r="B3466" t="str">
            <v>UNIÃO, PVC, SOLDÁVEL, DN 32MM, INSTALADO EM PRUMADA DE ÁGUA - FORNECIMENTO E INSTALAÇÃO. AF_12/2014</v>
          </cell>
          <cell r="C3466" t="str">
            <v>UN</v>
          </cell>
          <cell r="D3466">
            <v>12.43</v>
          </cell>
        </row>
        <row r="3467">
          <cell r="A3467">
            <v>89553</v>
          </cell>
          <cell r="B3467" t="str">
            <v>ADAPTADOR CURTO COM BOLSA E ROSCA PARA REGISTRO, PVC, SOLDÁVEL, DN 32MM X 1, INSTALADO EM PRUMADA DE ÁGUA - FORNECIMENTO E INSTALAÇÃO. AF_12/2014</v>
          </cell>
          <cell r="C3467" t="str">
            <v>UN</v>
          </cell>
          <cell r="D3467">
            <v>4.4000000000000004</v>
          </cell>
        </row>
        <row r="3468">
          <cell r="A3468">
            <v>89554</v>
          </cell>
          <cell r="B3468" t="str">
            <v>LUVA SIMPLES, PVC, SERIE R, ÁGUA PLUVIAL, DN 100 MM, JUNTA ELÁSTICA, FORNECIDO E INSTALADO EM RAMAL DE ENCAMINHAMENTO. AF_12/2014</v>
          </cell>
          <cell r="C3468" t="str">
            <v>UN</v>
          </cell>
          <cell r="D3468">
            <v>17.63</v>
          </cell>
        </row>
        <row r="3469">
          <cell r="A3469">
            <v>89555</v>
          </cell>
          <cell r="B3469" t="str">
            <v>CURVA DE TRANSPOSIÇÃO, PVC, SOLDÁVEL, DN 32MM, INSTALADO EM PRUMADA DE ÁGUA   FORNECIMENTO E INSTALAÇÃO. AF_12/2014</v>
          </cell>
          <cell r="C3469" t="str">
            <v>UN</v>
          </cell>
          <cell r="D3469">
            <v>14.86</v>
          </cell>
        </row>
        <row r="3470">
          <cell r="A3470">
            <v>89556</v>
          </cell>
          <cell r="B3470" t="str">
            <v>LUVA DE CORRER, PVC, SERIE R, ÁGUA PLUVIAL, DN 100 MM, JUNTA ELÁSTICA, FORNECIDO E INSTALADO EM RAMAL DE ENCAMINHAMENTO. AF_12/2014</v>
          </cell>
          <cell r="C3470" t="str">
            <v>UN</v>
          </cell>
          <cell r="D3470">
            <v>25.33</v>
          </cell>
        </row>
        <row r="3471">
          <cell r="A3471">
            <v>89557</v>
          </cell>
          <cell r="B3471" t="str">
            <v>REDUÇÃO EXCÊNTRICA, PVC, SERIE R, ÁGUA PLUVIAL, DN 100 X 75 MM, JUNTA ELÁSTICA, FORNECIDO E INSTALADO EM RAMAL DE ENCAMINHAMENTO. AF_12/2014</v>
          </cell>
          <cell r="C3471" t="str">
            <v>UN</v>
          </cell>
          <cell r="D3471">
            <v>20.28</v>
          </cell>
        </row>
        <row r="3472">
          <cell r="A3472">
            <v>89558</v>
          </cell>
          <cell r="B3472" t="str">
            <v>LUVA, PVC, SOLDÁVEL, DN 40MM, INSTALADO EM PRUMADA DE ÁGUA - FORNECIMENTO E INSTALAÇÃO. AF_12/2014</v>
          </cell>
          <cell r="C3472" t="str">
            <v>UN</v>
          </cell>
          <cell r="D3472">
            <v>6.5</v>
          </cell>
        </row>
        <row r="3473">
          <cell r="A3473">
            <v>89559</v>
          </cell>
          <cell r="B3473" t="str">
            <v>TÊ DE INSPEÇÃO, PVC, SERIE R, ÁGUA PLUVIAL, DN 100 MM, JUNTA ELÁSTICA, FORNECIDO E INSTALADO EM RAMAL DE ENCAMINHAMENTO. AF_12/2014</v>
          </cell>
          <cell r="C3473" t="str">
            <v>UN</v>
          </cell>
          <cell r="D3473">
            <v>43.68</v>
          </cell>
        </row>
        <row r="3474">
          <cell r="A3474">
            <v>89561</v>
          </cell>
          <cell r="B3474" t="str">
            <v>JUNÇÃO SIMPLES, PVC, SERIE R, ÁGUA PLUVIAL, DN 40 MM, JUNTA SOLDÁVEL, FORNECIDO E INSTALADO EM RAMAL DE ENCAMINHAMENTO. AF_12/2014</v>
          </cell>
          <cell r="C3474" t="str">
            <v>UN</v>
          </cell>
          <cell r="D3474">
            <v>9.89</v>
          </cell>
        </row>
        <row r="3475">
          <cell r="A3475">
            <v>89562</v>
          </cell>
          <cell r="B3475" t="str">
            <v>LUVA DE REDUÇÃO, PVC, SOLDÁVEL, DN 40MM X 32MM, INSTALADO EM PRUMADA DE ÁGUA - FORNECIMENTO E INSTALAÇÃO. AF_12/2014</v>
          </cell>
          <cell r="C3475" t="str">
            <v>UN</v>
          </cell>
          <cell r="D3475">
            <v>6.84</v>
          </cell>
        </row>
        <row r="3476">
          <cell r="A3476">
            <v>89563</v>
          </cell>
          <cell r="B3476" t="str">
            <v>JUNÇÃO SIMPLES, PVC, SERIE R, ÁGUA PLUVIAL, DN 50 MM, JUNTA ELÁSTICA, FORNECIDO E INSTALADO EM RAMAL DE ENCAMINHAMENTO. AF_12/2014</v>
          </cell>
          <cell r="C3476" t="str">
            <v>UN</v>
          </cell>
          <cell r="D3476">
            <v>15.77</v>
          </cell>
        </row>
        <row r="3477">
          <cell r="A3477">
            <v>89564</v>
          </cell>
          <cell r="B3477" t="str">
            <v>LUVA COM ROSCA, PVC, SOLDÁVEL, DN 40MM X 1.1/4, INSTALADO EM PRUMADA DE ÁGUA - FORNECIMENTO E INSTALAÇÃO. AF_12/2014</v>
          </cell>
          <cell r="C3477" t="str">
            <v>UN</v>
          </cell>
          <cell r="D3477">
            <v>11.45</v>
          </cell>
        </row>
        <row r="3478">
          <cell r="A3478">
            <v>89565</v>
          </cell>
          <cell r="B3478" t="str">
            <v>JUNÇÃO SIMPLES, PVC, SERIE R, ÁGUA PLUVIAL, DN 75 X 75 MM, JUNTA ELÁSTICA, FORNECIDO E INSTALADO EM RAMAL DE ENCAMINHAMENTO. AF_12/2014</v>
          </cell>
          <cell r="C3478" t="str">
            <v>UN</v>
          </cell>
          <cell r="D3478">
            <v>37.46</v>
          </cell>
        </row>
        <row r="3479">
          <cell r="A3479">
            <v>89566</v>
          </cell>
          <cell r="B3479" t="str">
            <v>TÊ, PVC, SERIE R, ÁGUA PLUVIAL, DN 75 MM, JUNTA ELÁSTICA, FORNECIDO E INSTALADO EM RAMAL DE ENCAMINHAMENTO. AF_12/2014</v>
          </cell>
          <cell r="C3479" t="str">
            <v>UN</v>
          </cell>
          <cell r="D3479">
            <v>32.58</v>
          </cell>
        </row>
        <row r="3480">
          <cell r="A3480">
            <v>89567</v>
          </cell>
          <cell r="B3480" t="str">
            <v>JUNÇÃO SIMPLES, PVC, SERIE R, ÁGUA PLUVIAL, DN 100 X 100 MM, JUNTA ELÁSTICA, FORNECIDO E INSTALADO EM RAMAL DE ENCAMINHAMENTO. AF_12/2014</v>
          </cell>
          <cell r="C3480" t="str">
            <v>UN</v>
          </cell>
          <cell r="D3480">
            <v>55.3</v>
          </cell>
        </row>
        <row r="3481">
          <cell r="A3481">
            <v>89568</v>
          </cell>
          <cell r="B3481" t="str">
            <v>UNIÃO, PVC, SOLDÁVEL, DN 40MM, INSTALADO EM PRUMADA DE ÁGUA - FORNECIMENTO E INSTALAÇÃO. AF_12/2014</v>
          </cell>
          <cell r="C3481" t="str">
            <v>UN</v>
          </cell>
          <cell r="D3481">
            <v>21.9</v>
          </cell>
        </row>
        <row r="3482">
          <cell r="A3482">
            <v>89569</v>
          </cell>
          <cell r="B3482" t="str">
            <v>JUNÇÃO SIMPLES, PVC, SERIE R, ÁGUA PLUVIAL, DN 100 X 75 MM, JUNTA ELÁSTICA, FORNECIDO E INSTALADO EM RAMAL DE ENCAMINHAMENTO. AF_12/2014</v>
          </cell>
          <cell r="C3482" t="str">
            <v>UN</v>
          </cell>
          <cell r="D3482">
            <v>52.44</v>
          </cell>
        </row>
        <row r="3483">
          <cell r="A3483">
            <v>89570</v>
          </cell>
          <cell r="B3483" t="str">
            <v>ADAPTADOR CURTO COM BOLSA E ROSCA PARA REGISTRO, PVC, SOLDÁVEL, DN 40MM X 1.1/2, INSTALADO EM PRUMADA DE ÁGUA - FORNECIMENTO E INSTALAÇÃO. AF_12/2014</v>
          </cell>
          <cell r="C3483" t="str">
            <v>UN</v>
          </cell>
          <cell r="D3483">
            <v>8.4499999999999993</v>
          </cell>
        </row>
        <row r="3484">
          <cell r="A3484">
            <v>89571</v>
          </cell>
          <cell r="B3484" t="str">
            <v>TÊ, PVC, SERIE R, ÁGUA PLUVIAL, DN 100 X 100 MM, JUNTA ELÁSTICA, FORNECIDO E INSTALADO EM RAMAL DE ENCAMINHAMENTO. AF_12/2014</v>
          </cell>
          <cell r="C3484" t="str">
            <v>UN</v>
          </cell>
          <cell r="D3484">
            <v>51.02</v>
          </cell>
        </row>
        <row r="3485">
          <cell r="A3485">
            <v>89572</v>
          </cell>
          <cell r="B3485" t="str">
            <v>ADAPTADOR CURTO COM BOLSA E ROSCA PARA REGISTRO, PVC, SOLDÁVEL, DN 40MM X 1.1/4, INSTALADO EM PRUMADA DE ÁGUA - FORNECIMENTO E INSTALAÇÃO. AF_12/2014</v>
          </cell>
          <cell r="C3485" t="str">
            <v>UN</v>
          </cell>
          <cell r="D3485">
            <v>6.21</v>
          </cell>
        </row>
        <row r="3486">
          <cell r="A3486">
            <v>89573</v>
          </cell>
          <cell r="B3486" t="str">
            <v>TÊ, PVC, SERIE R, ÁGUA PLUVIAL, DN 100 X 75 MM, JUNTA ELÁSTICA, FORNECIDO E INSTALADO EM RAMAL DE ENCAMINHAMENTO. AF_12/2014</v>
          </cell>
          <cell r="C3486" t="str">
            <v>UN</v>
          </cell>
          <cell r="D3486">
            <v>46.65</v>
          </cell>
        </row>
        <row r="3487">
          <cell r="A3487">
            <v>89574</v>
          </cell>
          <cell r="B3487" t="str">
            <v>JUNÇÃO DUPLA, PVC, SERIE R, ÁGUA PLUVIAL, DN 100 X 100 X 100 MM, JUNTA ELÁSTICA, FORNECIDO E INSTALADO EM RAMAL DE ENCAMINHAMENTO. AF_12/2014</v>
          </cell>
          <cell r="C3487" t="str">
            <v>UN</v>
          </cell>
          <cell r="D3487">
            <v>90.24</v>
          </cell>
        </row>
        <row r="3488">
          <cell r="A3488">
            <v>89575</v>
          </cell>
          <cell r="B3488" t="str">
            <v>LUVA, PVC, SOLDÁVEL, DN 50MM, INSTALADO EM PRUMADA DE ÁGUA - FORNECIMENTO E INSTALAÇÃO. AF_12/2014</v>
          </cell>
          <cell r="C3488" t="str">
            <v>UN</v>
          </cell>
          <cell r="D3488">
            <v>8.2100000000000009</v>
          </cell>
        </row>
        <row r="3489">
          <cell r="A3489">
            <v>89577</v>
          </cell>
          <cell r="B3489" t="str">
            <v>LUVA DE CORRER, PVC, SOLDÁVEL, DN 50MM, INSTALADO EM PRUMADA DE ÁGUA - FORNECIMENTO E INSTALAÇÃO. AF_12/2014</v>
          </cell>
          <cell r="C3489" t="str">
            <v>UN</v>
          </cell>
          <cell r="D3489">
            <v>22.72</v>
          </cell>
        </row>
        <row r="3490">
          <cell r="A3490">
            <v>89579</v>
          </cell>
          <cell r="B3490" t="str">
            <v>LUVA DE REDUÇÃO, PVC, SOLDÁVEL, DN 50MM X 25MM, INSTALADO EM PRUMADA DE ÁGUA   FORNECIMENTO E INSTALAÇÃO. AF_12/2014</v>
          </cell>
          <cell r="C3490" t="str">
            <v>UN</v>
          </cell>
          <cell r="D3490">
            <v>8.3800000000000008</v>
          </cell>
        </row>
        <row r="3491">
          <cell r="A3491">
            <v>89581</v>
          </cell>
          <cell r="B3491" t="str">
            <v>JOELHO 90 GRAUS, PVC, SERIE R, ÁGUA PLUVIAL, DN 75 MM, JUNTA ELÁSTICA, FORNECIDO E INSTALADO EM CONDUTORES VERTICAIS DE ÁGUAS PLUVIAIS. AF_12/2014</v>
          </cell>
          <cell r="C3491" t="str">
            <v>UN</v>
          </cell>
          <cell r="D3491">
            <v>19.14</v>
          </cell>
        </row>
        <row r="3492">
          <cell r="A3492">
            <v>89582</v>
          </cell>
          <cell r="B3492" t="str">
            <v>JOELHO 45 GRAUS, PVC, SERIE R, ÁGUA PLUVIAL, DN 75 MM, JUNTA ELÁSTICA, FORNECIDO E INSTALADO EM CONDUTORES VERTICAIS DE ÁGUAS PLUVIAIS. AF_12/2014</v>
          </cell>
          <cell r="C3492" t="str">
            <v>UN</v>
          </cell>
          <cell r="D3492">
            <v>16.88</v>
          </cell>
        </row>
        <row r="3493">
          <cell r="A3493">
            <v>89583</v>
          </cell>
          <cell r="B3493" t="str">
            <v>CURVA 87 GRAUS E 30 MINUTOS, PVC, SERIE R, ÁGUA PLUVIAL, DN 75 MM, JUNTA ELÁSTICA, FORNECIDO E INSTALADO EM CONDUTORES VERTICAIS DE ÁGUAS PLUVIAIS. AF_12/2014</v>
          </cell>
          <cell r="C3493" t="str">
            <v>UN</v>
          </cell>
          <cell r="D3493">
            <v>25.12</v>
          </cell>
        </row>
        <row r="3494">
          <cell r="A3494">
            <v>89584</v>
          </cell>
          <cell r="B3494" t="str">
            <v>JOELHO 90 GRAUS, PVC, SERIE R, ÁGUA PLUVIAL, DN 100 MM, JUNTA ELÁSTICA, FORNECIDO E INSTALADO EM CONDUTORES VERTICAIS DE ÁGUAS PLUVIAIS. AF_12/2014</v>
          </cell>
          <cell r="C3494" t="str">
            <v>UN</v>
          </cell>
          <cell r="D3494">
            <v>29.22</v>
          </cell>
        </row>
        <row r="3495">
          <cell r="A3495">
            <v>89585</v>
          </cell>
          <cell r="B3495" t="str">
            <v>JOELHO 45 GRAUS, PVC, SERIE R, ÁGUA PLUVIAL, DN 100 MM, JUNTA ELÁSTICA, FORNECIDO E INSTALADO EM CONDUTORES VERTICAIS DE ÁGUAS PLUVIAIS. AF_12/2014</v>
          </cell>
          <cell r="C3495" t="str">
            <v>UN</v>
          </cell>
          <cell r="D3495">
            <v>23.72</v>
          </cell>
        </row>
        <row r="3496">
          <cell r="A3496">
            <v>89586</v>
          </cell>
          <cell r="B3496" t="str">
            <v>JOELHO 45 GRAUS PARA PÉ DE COLUNA, PVC, SERIE R, ÁGUA PLUVIAL, DN 100 MM, JUNTA ELÁSTICA, FORNECIDO E INSTALADO EM CONDUTORES VERTICAIS DE ÁGUAS PLUVIAIS. AF_12/2014</v>
          </cell>
          <cell r="C3496" t="str">
            <v>UN</v>
          </cell>
          <cell r="D3496">
            <v>23.72</v>
          </cell>
        </row>
        <row r="3497">
          <cell r="A3497">
            <v>89587</v>
          </cell>
          <cell r="B3497" t="str">
            <v>CURVA 87 GRAUS E 30 MINUTOS, PVC, SERIE R, ÁGUA PLUVIAL, DN 100 MM, JUNTA ELÁSTICA, FORNECIDO E INSTALADO EM CONDUTORES VERTICAIS DE ÁGUAS PLUVIAIS. AF_12/2014</v>
          </cell>
          <cell r="C3497" t="str">
            <v>UN</v>
          </cell>
          <cell r="D3497">
            <v>37.85</v>
          </cell>
        </row>
        <row r="3498">
          <cell r="A3498">
            <v>89590</v>
          </cell>
          <cell r="B3498" t="str">
            <v>JOELHO 90 GRAUS, PVC, SERIE R, ÁGUA PLUVIAL, DN 150 MM, JUNTA ELÁSTICA, FORNECIDO E INSTALADO EM CONDUTORES VERTICAIS DE ÁGUAS PLUVIAIS. AF_12/2014</v>
          </cell>
          <cell r="C3498" t="str">
            <v>UN</v>
          </cell>
          <cell r="D3498">
            <v>90.02</v>
          </cell>
        </row>
        <row r="3499">
          <cell r="A3499">
            <v>89591</v>
          </cell>
          <cell r="B3499" t="str">
            <v>JOELHO 45 GRAUS, PVC, SERIE R, ÁGUA PLUVIAL, DN 150 MM, JUNTA ELÁSTICA, FORNECIDO E INSTALADO EM CONDUTORES VERTICAIS DE ÁGUAS PLUVIAIS. AF_12/2014</v>
          </cell>
          <cell r="C3499" t="str">
            <v>UN</v>
          </cell>
          <cell r="D3499">
            <v>74.22</v>
          </cell>
        </row>
        <row r="3500">
          <cell r="A3500">
            <v>89592</v>
          </cell>
          <cell r="B3500" t="str">
            <v>CURVA 87 GRAUS E 30 MINUTOS, PVC, SERIE R, ÁGUA PLUVIAL, DN 150 MM, JUNTA ELÁSTICA, FORNECIDO E INSTALADO EM CONDUTORES VERTICAIS DE ÁGUAS PLUVIAIS. AF_12/2014</v>
          </cell>
          <cell r="C3500" t="str">
            <v>UN</v>
          </cell>
          <cell r="D3500">
            <v>120.17</v>
          </cell>
        </row>
        <row r="3501">
          <cell r="A3501">
            <v>89593</v>
          </cell>
          <cell r="B3501" t="str">
            <v>LUVA COM ROSCA, PVC, SOLDÁVEL, DN 50MM X 1.1/2, INSTALADO EM PRUMADA DE ÁGUA - FORNECIMENTO E INSTALAÇÃO. AF_12/2014</v>
          </cell>
          <cell r="C3501" t="str">
            <v>UN</v>
          </cell>
          <cell r="D3501">
            <v>20.72</v>
          </cell>
        </row>
        <row r="3502">
          <cell r="A3502">
            <v>89594</v>
          </cell>
          <cell r="B3502" t="str">
            <v>UNIÃO, PVC, SOLDÁVEL, DN 50MM, INSTALADO EM PRUMADA DE ÁGUA - FORNECIMENTO E INSTALAÇÃO. AF_12/2014</v>
          </cell>
          <cell r="C3502" t="str">
            <v>UN</v>
          </cell>
          <cell r="D3502">
            <v>24.67</v>
          </cell>
        </row>
        <row r="3503">
          <cell r="A3503">
            <v>89595</v>
          </cell>
          <cell r="B3503" t="str">
            <v>ADAPTADOR CURTO COM BOLSA E ROSCA PARA REGISTRO, PVC, SOLDÁVEL, DN 50MM X 1.1/4, INSTALADO EM PRUMADA DE ÁGUA - FORNECIMENTO E INSTALAÇÃO. AF_12/2014</v>
          </cell>
          <cell r="C3503" t="str">
            <v>UN</v>
          </cell>
          <cell r="D3503">
            <v>10.42</v>
          </cell>
        </row>
        <row r="3504">
          <cell r="A3504">
            <v>89596</v>
          </cell>
          <cell r="B3504" t="str">
            <v>ADAPTADOR CURTO COM BOLSA E ROSCA PARA REGISTRO, PVC, SOLDÁVEL, DN 50MM X 1.1/2, INSTALADO EM PRUMADA DE ÁGUA - FORNECIMENTO E INSTALAÇÃO. AF_12/2014</v>
          </cell>
          <cell r="C3504" t="str">
            <v>UN</v>
          </cell>
          <cell r="D3504">
            <v>8.1</v>
          </cell>
        </row>
        <row r="3505">
          <cell r="A3505">
            <v>89597</v>
          </cell>
          <cell r="B3505" t="str">
            <v>LUVA, PVC, SOLDÁVEL, DN 60MM, INSTALADO EM PRUMADA DE ÁGUA - FORNECIMENTO E INSTALAÇÃO. AF_12/2014</v>
          </cell>
          <cell r="C3505" t="str">
            <v>UN</v>
          </cell>
          <cell r="D3505">
            <v>14.15</v>
          </cell>
        </row>
        <row r="3506">
          <cell r="A3506">
            <v>89598</v>
          </cell>
          <cell r="B3506" t="str">
            <v>LUVA DE CORRER, PVC, SOLDÁVEL, DN 60MM, INSTALADO EM PRUMADA DE ÁGUA   FORNECIMENTO E INSTALAÇÃO. AF_12/2014</v>
          </cell>
          <cell r="C3506" t="str">
            <v>UN</v>
          </cell>
          <cell r="D3506">
            <v>33.81</v>
          </cell>
        </row>
        <row r="3507">
          <cell r="A3507">
            <v>89599</v>
          </cell>
          <cell r="B3507" t="str">
            <v>LUVA SIMPLES, PVC, SERIE R, ÁGUA PLUVIAL, DN 75 MM, JUNTA ELÁSTICA, FORNECIDO E INSTALADO EM CONDUTORES VERTICAIS DE ÁGUAS PLUVIAIS. AF_12/2014</v>
          </cell>
          <cell r="C3507" t="str">
            <v>UN</v>
          </cell>
          <cell r="D3507">
            <v>12.81</v>
          </cell>
        </row>
        <row r="3508">
          <cell r="A3508">
            <v>89600</v>
          </cell>
          <cell r="B3508" t="str">
            <v>LUVA DE CORRER, PVC, SERIE R, ÁGUA PLUVIAL, DN 75 MM, JUNTA ELÁSTICA, FORNECIDO E INSTALADO EM CONDUTORES VERTICAIS DE ÁGUAS PLUVIAIS. AF_12/2014</v>
          </cell>
          <cell r="C3508" t="str">
            <v>UN</v>
          </cell>
          <cell r="D3508">
            <v>13.93</v>
          </cell>
        </row>
        <row r="3509">
          <cell r="A3509">
            <v>89605</v>
          </cell>
          <cell r="B3509" t="str">
            <v>LUVA DE REDUÇÃO, PVC, SOLDÁVEL, DN 60MM X 50MM, INSTALADO EM PRUMADA DE ÁGUA - FORNECIMENTO E INSTALAÇÃO. AF_12/2014</v>
          </cell>
          <cell r="C3509" t="str">
            <v>UN</v>
          </cell>
          <cell r="D3509">
            <v>13.86</v>
          </cell>
        </row>
        <row r="3510">
          <cell r="A3510">
            <v>89609</v>
          </cell>
          <cell r="B3510" t="str">
            <v>UNIÃO, PVC, SOLDÁVEL, DN 60MM, INSTALADO EM PRUMADA DE ÁGUA - FORNECIMENTO E INSTALAÇÃO. AF_12/2014</v>
          </cell>
          <cell r="C3510" t="str">
            <v>UN</v>
          </cell>
          <cell r="D3510">
            <v>55.32</v>
          </cell>
        </row>
        <row r="3511">
          <cell r="A3511">
            <v>89610</v>
          </cell>
          <cell r="B3511" t="str">
            <v>ADAPTADOR CURTO COM BOLSA E ROSCA PARA REGISTRO, PVC, SOLDÁVEL, DN 60MM X 2, INSTALADO EM PRUMADA DE ÁGUA - FORNECIMENTO E INSTALAÇÃO. AF_12/2014</v>
          </cell>
          <cell r="C3511" t="str">
            <v>UN</v>
          </cell>
          <cell r="D3511">
            <v>14.16</v>
          </cell>
        </row>
        <row r="3512">
          <cell r="A3512">
            <v>89611</v>
          </cell>
          <cell r="B3512" t="str">
            <v>LUVA, PVC, SOLDÁVEL, DN 75MM, INSTALADO EM PRUMADA DE ÁGUA - FORNECIMENTO E INSTALAÇÃO. AF_12/2014</v>
          </cell>
          <cell r="C3512" t="str">
            <v>UN</v>
          </cell>
          <cell r="D3512">
            <v>22.43</v>
          </cell>
        </row>
        <row r="3513">
          <cell r="A3513">
            <v>89612</v>
          </cell>
          <cell r="B3513" t="str">
            <v>UNIÃO, PVC, SOLDÁVEL, DN 75MM, INSTALADO EM PRUMADA DE ÁGUA - FORNECIMENTO E INSTALAÇÃO. AF_12/2014</v>
          </cell>
          <cell r="C3513" t="str">
            <v>UN</v>
          </cell>
          <cell r="D3513">
            <v>107.59</v>
          </cell>
        </row>
        <row r="3514">
          <cell r="A3514">
            <v>89613</v>
          </cell>
          <cell r="B3514" t="str">
            <v>ADAPTADOR CURTO COM BOLSA E ROSCA PARA REGISTRO, PVC, SOLDÁVEL, DN 75MM X 2.1/2, INSTALADO EM PRUMADA DE ÁGUA - FORNECIMENTO E INSTALAÇÃO. AF_12/2014</v>
          </cell>
          <cell r="C3514" t="str">
            <v>UN</v>
          </cell>
          <cell r="D3514">
            <v>20.3</v>
          </cell>
        </row>
        <row r="3515">
          <cell r="A3515">
            <v>89614</v>
          </cell>
          <cell r="B3515" t="str">
            <v>LUVA, PVC, SOLDÁVEL, DN 85MM, INSTALADO EM PRUMADA DE ÁGUA - FORNECIMENTO E INSTALAÇÃO. AF_12/2014</v>
          </cell>
          <cell r="C3515" t="str">
            <v>UN</v>
          </cell>
          <cell r="D3515">
            <v>40.64</v>
          </cell>
        </row>
        <row r="3516">
          <cell r="A3516">
            <v>89615</v>
          </cell>
          <cell r="B3516" t="str">
            <v>UNIÃO, PVC, SOLDÁVEL, DN 85MM, INSTALADO EM PRUMADA DE ÁGUA - FORNECIMENTO E INSTALAÇÃO. AF_12/2014</v>
          </cell>
          <cell r="C3516" t="str">
            <v>UN</v>
          </cell>
          <cell r="D3516">
            <v>161.76</v>
          </cell>
        </row>
        <row r="3517">
          <cell r="A3517">
            <v>89616</v>
          </cell>
          <cell r="B3517" t="str">
            <v>ADAPTADOR CURTO COM BOLSA E ROSCA PARA REGISTRO, PVC, SOLDÁVEL, DN 85MM X 3, INSTALADO EM PRUMADA DE ÁGUA - FORNECIMENTO E INSTALAÇÃO. AF_12/2014</v>
          </cell>
          <cell r="C3517" t="str">
            <v>UN</v>
          </cell>
          <cell r="D3517">
            <v>28.68</v>
          </cell>
        </row>
        <row r="3518">
          <cell r="A3518">
            <v>89617</v>
          </cell>
          <cell r="B3518" t="str">
            <v>TE, PVC, SOLDÁVEL, DN 25MM, INSTALADO EM PRUMADA DE ÁGUA - FORNECIMENTO E INSTALAÇÃO. AF_12/2014</v>
          </cell>
          <cell r="C3518" t="str">
            <v>UN</v>
          </cell>
          <cell r="D3518">
            <v>5.67</v>
          </cell>
        </row>
        <row r="3519">
          <cell r="A3519">
            <v>89618</v>
          </cell>
          <cell r="B3519" t="str">
            <v>TÊ COM BUCHA DE LATÃO NA BOLSA CENTRAL, PVC, SOLDÁVEL, DN 25MM X 1/2, INSTALADO EM PRUMADA DE ÁGUA - FORNECIMENTO E INSTALAÇÃO. AF_12/2014</v>
          </cell>
          <cell r="C3519" t="str">
            <v>UN</v>
          </cell>
          <cell r="D3519">
            <v>10.41</v>
          </cell>
        </row>
        <row r="3520">
          <cell r="A3520">
            <v>89619</v>
          </cell>
          <cell r="B3520" t="str">
            <v>TÊ DE REDUÇÃO, PVC, SOLDÁVEL, DN 25MM X 20MM, INSTALADO EM PRUMADA DE ÁGUA - FORNECIMENTO E INSTALAÇÃO. AF_12/2014</v>
          </cell>
          <cell r="C3520" t="str">
            <v>UN</v>
          </cell>
          <cell r="D3520">
            <v>6.93</v>
          </cell>
        </row>
        <row r="3521">
          <cell r="A3521">
            <v>89620</v>
          </cell>
          <cell r="B3521" t="str">
            <v>TE, PVC, SOLDÁVEL, DN 32MM, INSTALADO EM PRUMADA DE ÁGUA - FORNECIMENTO E INSTALAÇÃO. AF_12/2014</v>
          </cell>
          <cell r="C3521" t="str">
            <v>UN</v>
          </cell>
          <cell r="D3521">
            <v>8.7100000000000009</v>
          </cell>
        </row>
        <row r="3522">
          <cell r="A3522">
            <v>89621</v>
          </cell>
          <cell r="B3522" t="str">
            <v>TÊ COM BUCHA DE LATÃO NA BOLSA CENTRAL, PVC, SOLDÁVEL, DN 32MM X 3/4, INSTALADO EM PRUMADA DE ÁGUA - FORNECIMENTO E INSTALAÇÃO. AF_12/2014</v>
          </cell>
          <cell r="C3522" t="str">
            <v>UN</v>
          </cell>
          <cell r="D3522">
            <v>16.75</v>
          </cell>
        </row>
        <row r="3523">
          <cell r="A3523">
            <v>89622</v>
          </cell>
          <cell r="B3523" t="str">
            <v>TÊ DE REDUÇÃO, PVC, SOLDÁVEL, DN 32MM X 25MM, INSTALADO EM PRUMADA DE ÁGUA - FORNECIMENTO E INSTALAÇÃO. AF_12/2014</v>
          </cell>
          <cell r="C3523" t="str">
            <v>UN</v>
          </cell>
          <cell r="D3523">
            <v>9.9600000000000009</v>
          </cell>
        </row>
        <row r="3524">
          <cell r="A3524">
            <v>89623</v>
          </cell>
          <cell r="B3524" t="str">
            <v>TE, PVC, SOLDÁVEL, DN 40MM, INSTALADO EM PRUMADA DE ÁGUA - FORNECIMENTO E INSTALAÇÃO. AF_12/2014</v>
          </cell>
          <cell r="C3524" t="str">
            <v>UN</v>
          </cell>
          <cell r="D3524">
            <v>13.18</v>
          </cell>
        </row>
        <row r="3525">
          <cell r="A3525">
            <v>89624</v>
          </cell>
          <cell r="B3525" t="str">
            <v>TÊ DE REDUÇÃO, PVC, SOLDÁVEL, DN 40MM X 32MM, INSTALADO EM PRUMADA DE ÁGUA - FORNECIMENTO E INSTALAÇÃO. AF_12/2014</v>
          </cell>
          <cell r="C3525" t="str">
            <v>UN</v>
          </cell>
          <cell r="D3525">
            <v>13.81</v>
          </cell>
        </row>
        <row r="3526">
          <cell r="A3526">
            <v>89625</v>
          </cell>
          <cell r="B3526" t="str">
            <v>TE, PVC, SOLDÁVEL, DN 50MM, INSTALADO EM PRUMADA DE ÁGUA - FORNECIMENTO E INSTALAÇÃO. AF_12/2014</v>
          </cell>
          <cell r="C3526" t="str">
            <v>UN</v>
          </cell>
          <cell r="D3526">
            <v>15.99</v>
          </cell>
        </row>
        <row r="3527">
          <cell r="A3527">
            <v>89626</v>
          </cell>
          <cell r="B3527" t="str">
            <v>TÊ DE REDUÇÃO, PVC, SOLDÁVEL, DN 50MM X 40MM, INSTALADO EM PRUMADA DE ÁGUA - FORNECIMENTO E INSTALAÇÃO. AF_12/2014</v>
          </cell>
          <cell r="C3527" t="str">
            <v>UN</v>
          </cell>
          <cell r="D3527">
            <v>20.87</v>
          </cell>
        </row>
        <row r="3528">
          <cell r="A3528">
            <v>89627</v>
          </cell>
          <cell r="B3528" t="str">
            <v>TÊ DE REDUÇÃO, PVC, SOLDÁVEL, DN 50MM X 25MM, INSTALADO EM PRUMADA DE ÁGUA - FORNECIMENTO E INSTALAÇÃO. AF_12/2014</v>
          </cell>
          <cell r="C3528" t="str">
            <v>UN</v>
          </cell>
          <cell r="D3528">
            <v>15.26</v>
          </cell>
        </row>
        <row r="3529">
          <cell r="A3529">
            <v>89628</v>
          </cell>
          <cell r="B3529" t="str">
            <v>TE, PVC, SOLDÁVEL, DN 60MM, INSTALADO EM PRUMADA DE ÁGUA - FORNECIMENTO E INSTALAÇÃO. AF_12/2014</v>
          </cell>
          <cell r="C3529" t="str">
            <v>UN</v>
          </cell>
          <cell r="D3529">
            <v>30.79</v>
          </cell>
        </row>
        <row r="3530">
          <cell r="A3530">
            <v>89629</v>
          </cell>
          <cell r="B3530" t="str">
            <v>TE, PVC, SOLDÁVEL, DN 75MM, INSTALADO EM PRUMADA DE ÁGUA - FORNECIMENTO E INSTALAÇÃO. AF_12/2014</v>
          </cell>
          <cell r="C3530" t="str">
            <v>UN</v>
          </cell>
          <cell r="D3530">
            <v>54.34</v>
          </cell>
        </row>
        <row r="3531">
          <cell r="A3531">
            <v>89630</v>
          </cell>
          <cell r="B3531" t="str">
            <v>TE DE REDUÇÃO, PVC, SOLDÁVEL, DN 75MM X 50MM, INSTALADO EM PRUMADA DE ÁGUA - FORNECIMENTO E INSTALAÇÃO. AF_12/2014</v>
          </cell>
          <cell r="C3531" t="str">
            <v>UN</v>
          </cell>
          <cell r="D3531">
            <v>47.7</v>
          </cell>
        </row>
        <row r="3532">
          <cell r="A3532">
            <v>89631</v>
          </cell>
          <cell r="B3532" t="str">
            <v>TE, PVC, SOLDÁVEL, DN 85MM, INSTALADO EM PRUMADA DE ÁGUA - FORNECIMENTO E INSTALAÇÃO. AF_12/2014</v>
          </cell>
          <cell r="C3532" t="str">
            <v>UN</v>
          </cell>
          <cell r="D3532">
            <v>80.89</v>
          </cell>
        </row>
        <row r="3533">
          <cell r="A3533">
            <v>89632</v>
          </cell>
          <cell r="B3533" t="str">
            <v>TE DE REDUÇÃO, PVC, SOLDÁVEL, DN 85MM X 60MM, INSTALADO EM PRUMADA DE ÁGUA - FORNECIMENTO E INSTALAÇÃO. AF_12/2014</v>
          </cell>
          <cell r="C3533" t="str">
            <v>UN</v>
          </cell>
          <cell r="D3533">
            <v>67.290000000000006</v>
          </cell>
        </row>
        <row r="3534">
          <cell r="A3534">
            <v>89637</v>
          </cell>
          <cell r="B3534" t="str">
            <v>JOELHO 90 GRAUS, CPVC, SOLDÁVEL, DN 15MM, INSTALADO EM RAMAL OU SUB-RAMAL DE ÁGUA - FORNECIMENTO E INSTALAÇÃO. AF_12/2014</v>
          </cell>
          <cell r="C3534" t="str">
            <v>UN</v>
          </cell>
          <cell r="D3534">
            <v>8.07</v>
          </cell>
        </row>
        <row r="3535">
          <cell r="A3535">
            <v>89638</v>
          </cell>
          <cell r="B3535" t="str">
            <v>JOELHO 45 GRAUS, CPVC, SOLDÁVEL, DN 15MM, INSTALADO EM RAMAL OU SUB-RAMAL DE ÁGUA - FORNECIMENTO E INSTALAÇÃO. AF_12/2014</v>
          </cell>
          <cell r="C3535" t="str">
            <v>UN</v>
          </cell>
          <cell r="D3535">
            <v>8.7799999999999994</v>
          </cell>
        </row>
        <row r="3536">
          <cell r="A3536">
            <v>89639</v>
          </cell>
          <cell r="B3536" t="str">
            <v>CURVA 90 GRAUS, CPVC, SOLDÁVEL, DN 15MM, INSTALADO EM RAMAL OU SUB-RAMAL DE ÁGUA - FORNECIMENTO E INSTALAÇÃO. AF_12/2014</v>
          </cell>
          <cell r="C3536" t="str">
            <v>UN</v>
          </cell>
          <cell r="D3536">
            <v>9.0500000000000007</v>
          </cell>
        </row>
        <row r="3537">
          <cell r="A3537">
            <v>89640</v>
          </cell>
          <cell r="B3537" t="str">
            <v>JOELHO DE TRANSIÇÃO, 90 GRAUS, CPVC, SOLDÁVEL, DN 15MM X 1/2", INSTALADO EM RAMAL OU SUB-RAMAL DE ÁGUA - FORNECIMENTO E INSTALAÇÃO. AF_12/2014</v>
          </cell>
          <cell r="C3537" t="str">
            <v>UN</v>
          </cell>
          <cell r="D3537">
            <v>13.27</v>
          </cell>
        </row>
        <row r="3538">
          <cell r="A3538">
            <v>89641</v>
          </cell>
          <cell r="B3538" t="str">
            <v>JOELHO 90 GRAUS, CPVC, SOLDÁVEL, DN 22MM, INSTALADO EM RAMAL OU SUB-RAMAL DE ÁGUA - FORNECIMENTO E INSTALAÇÃO. AF_12/2014</v>
          </cell>
          <cell r="C3538" t="str">
            <v>UN</v>
          </cell>
          <cell r="D3538">
            <v>11.12</v>
          </cell>
        </row>
        <row r="3539">
          <cell r="A3539">
            <v>89642</v>
          </cell>
          <cell r="B3539" t="str">
            <v>JOELHO 45 GRAUS, CPVC, SOLDÁVEL, DN 22MM, INSTALADO EM RAMAL OU SUB-RAMAL DE ÁGUA - FORNECIMENTO E INSTALAÇÃO. AF_12/2014</v>
          </cell>
          <cell r="C3539" t="str">
            <v>UN</v>
          </cell>
          <cell r="D3539">
            <v>12.48</v>
          </cell>
        </row>
        <row r="3540">
          <cell r="A3540">
            <v>89643</v>
          </cell>
          <cell r="B3540" t="str">
            <v>CURVA 90 GRAUS, CPVC, SOLDÁVEL, DN 22MM, INSTALADO EM RAMAL OU SUB-RAMAL DE ÁGUA - FORNECIMENTO E INSTALAÇÃO. AF_12/2014</v>
          </cell>
          <cell r="C3540" t="str">
            <v>UN</v>
          </cell>
          <cell r="D3540">
            <v>12.93</v>
          </cell>
        </row>
        <row r="3541">
          <cell r="A3541">
            <v>89644</v>
          </cell>
          <cell r="B3541" t="str">
            <v>JOELHO DE TRANSIÇÃO, 90 GRAUS, CPVC, SOLDÁVEL, DN 22MM X 1/2", INSTALADO EM RAMAL OU SUB-RAMAL DE ÁGUA - FORNECIMENTO E INSTALAÇÃO. AF_12/2014</v>
          </cell>
          <cell r="C3541" t="str">
            <v>UN</v>
          </cell>
          <cell r="D3541">
            <v>19.36</v>
          </cell>
        </row>
        <row r="3542">
          <cell r="A3542">
            <v>89645</v>
          </cell>
          <cell r="B3542" t="str">
            <v>JOELHO DE TRANSIÇÃO, 90 GRAUS, CPVC, SOLDÁVEL, DN 22MM X 3/4", INSTALADO EM RAMAL OU SUB-RAMAL DE ÁGUA - FORNECIMENTO E INSTALAÇÃO. AF_12/2014</v>
          </cell>
          <cell r="C3542" t="str">
            <v>UN</v>
          </cell>
          <cell r="D3542">
            <v>20.85</v>
          </cell>
        </row>
        <row r="3543">
          <cell r="A3543">
            <v>89646</v>
          </cell>
          <cell r="B3543" t="str">
            <v>JOELHO 90 GRAUS, CPVC, SOLDÁVEL, DN 28MM, INSTALADO EM RAMAL OU SUB-RAMAL DE ÁGUA - FORNECIMENTO E INSTALAÇÃO. AF_12/2014</v>
          </cell>
          <cell r="C3543" t="str">
            <v>UN</v>
          </cell>
          <cell r="D3543">
            <v>16.47</v>
          </cell>
        </row>
        <row r="3544">
          <cell r="A3544">
            <v>89647</v>
          </cell>
          <cell r="B3544" t="str">
            <v>JOELHO 45 GRAUS, CPVC, SOLDÁVEL, DN 28MM, INSTALADO EM RAMAL OU SUB-RAMAL DE ÁGUA  FORNECIMENTO E INSTALAÇÃO. AF_12/2014</v>
          </cell>
          <cell r="C3544" t="str">
            <v>UN</v>
          </cell>
          <cell r="D3544">
            <v>16.16</v>
          </cell>
        </row>
        <row r="3545">
          <cell r="A3545">
            <v>89648</v>
          </cell>
          <cell r="B3545" t="str">
            <v>CURVA 90 GRAUS, CPVC, SOLDÁVEL, DN 28MM, INSTALADO EM RAMAL OU SUB-RAMAL DE ÁGUA  FORNECIMENTO E INSTALAÇÃO. AF_12/2014</v>
          </cell>
          <cell r="C3545" t="str">
            <v>UN</v>
          </cell>
          <cell r="D3545">
            <v>17.62</v>
          </cell>
        </row>
        <row r="3546">
          <cell r="A3546">
            <v>89649</v>
          </cell>
          <cell r="B3546" t="str">
            <v>JOELHO 90 GRAUS, CPVC, SOLDÁVEL, DN 35MM, INSTALADO EM RAMAL OU SUB-RAMAL DE ÁGUA  FORNECIMENTO E INSTALAÇÃO. AF_12/2014</v>
          </cell>
          <cell r="C3546" t="str">
            <v>UN</v>
          </cell>
          <cell r="D3546">
            <v>23.59</v>
          </cell>
        </row>
        <row r="3547">
          <cell r="A3547">
            <v>89650</v>
          </cell>
          <cell r="B3547" t="str">
            <v>JOELHO 45 GRAUS, CPVC, SOLDÁVEL, DN 35MM, INSTALADO EM RAMAL OU SUB-RAMAL DE ÁGUA  FORNECIMENTO E INSTALAÇÃO. AF_12/2014</v>
          </cell>
          <cell r="C3547" t="str">
            <v>UN</v>
          </cell>
          <cell r="D3547">
            <v>23.59</v>
          </cell>
        </row>
        <row r="3548">
          <cell r="A3548">
            <v>89651</v>
          </cell>
          <cell r="B3548" t="str">
            <v>LUVA, CPVC, SOLDÁVEL, DN 15MM, INSTALADO EM RAMAL OU SUB-RAMAL DE ÁGUA - FORNECIMENTO E INSTALAÇÃO. AF_12/2014</v>
          </cell>
          <cell r="C3548" t="str">
            <v>UN</v>
          </cell>
          <cell r="D3548">
            <v>5.49</v>
          </cell>
        </row>
        <row r="3549">
          <cell r="A3549">
            <v>89652</v>
          </cell>
          <cell r="B3549" t="str">
            <v>LUVA DE CORRER, CPVC, SOLDÁVEL, DN 15MM, INSTALADO EM RAMAL OU SUB-RAMAL DE ÁGUA  FORNECIMENTO E INSTALAÇÃO. AF_12/2014</v>
          </cell>
          <cell r="C3549" t="str">
            <v>UN</v>
          </cell>
          <cell r="D3549">
            <v>8.6</v>
          </cell>
        </row>
        <row r="3550">
          <cell r="A3550">
            <v>89653</v>
          </cell>
          <cell r="B3550" t="str">
            <v>LUVA DE TRANSIÇÃO, CPVC, SOLDÁVEL, DN15MM X 1/2", INSTALADO EM RAMAL OU SUB-RAMAL DE ÁGUA - FORNECIMENTO E INSTALAÇÃO. AF_12/2014</v>
          </cell>
          <cell r="C3550" t="str">
            <v>UN</v>
          </cell>
          <cell r="D3550">
            <v>13.4</v>
          </cell>
        </row>
        <row r="3551">
          <cell r="A3551">
            <v>89654</v>
          </cell>
          <cell r="B3551" t="str">
            <v>UNIÃO, CPVC, SOLDÁVEL, DN15MM, INSTALADO EM RAMAL OU SUB-RAMAL DE ÁGUA  FORNECIMENTO E INSTALAÇÃO. AF_12/2014</v>
          </cell>
          <cell r="C3551" t="str">
            <v>UN</v>
          </cell>
          <cell r="D3551">
            <v>13.08</v>
          </cell>
        </row>
        <row r="3552">
          <cell r="A3552">
            <v>89655</v>
          </cell>
          <cell r="B3552" t="str">
            <v>CONECTOR, CPVC, SOLDÁVEL, DN 15MM X 1/2, INSTALADO EM RAMAL OU SUB-RAMAL DE ÁGUA  FORNECIMENTO E INSTALAÇÃO. AF_12/2014</v>
          </cell>
          <cell r="C3552" t="str">
            <v>UN</v>
          </cell>
          <cell r="D3552">
            <v>18.940000000000001</v>
          </cell>
        </row>
        <row r="3553">
          <cell r="A3553">
            <v>89656</v>
          </cell>
          <cell r="B3553" t="str">
            <v>ADAPTADOR, CPVC, SOLDÁVEL, DN15MM, INSTALADO EM RAMAL OU SUB-RAMAL DE ÁGUA  FORNECIMENTO E INSTALAÇÃO. AF_12/2014</v>
          </cell>
          <cell r="C3553" t="str">
            <v>UN</v>
          </cell>
          <cell r="D3553">
            <v>9.1</v>
          </cell>
        </row>
        <row r="3554">
          <cell r="A3554">
            <v>89657</v>
          </cell>
          <cell r="B3554" t="str">
            <v>CURVA DE TRANSPOSIÇÃO, CPVC, SOLDÁVEL, DN15MM, INSTALADO EM RAMAL OU SUB-RAMAL DE ÁGUA  FORNECIMENTO E INSTALAÇÃO. AF_12/2014</v>
          </cell>
          <cell r="C3554" t="str">
            <v>UN</v>
          </cell>
          <cell r="D3554">
            <v>9.26</v>
          </cell>
        </row>
        <row r="3555">
          <cell r="A3555">
            <v>89658</v>
          </cell>
          <cell r="B3555" t="str">
            <v>LUVA, CPVC, SOLDÁVEL, DN 22MM, INSTALADO EM RAMAL OU SUB-RAMAL DE ÁGUA  FORNECIMENTO E INSTALAÇÃO. AF_12/2014</v>
          </cell>
          <cell r="C3555" t="str">
            <v>UN</v>
          </cell>
          <cell r="D3555">
            <v>7.41</v>
          </cell>
        </row>
        <row r="3556">
          <cell r="A3556">
            <v>89659</v>
          </cell>
          <cell r="B3556" t="str">
            <v>LUVA DE CORRER, CPVC, SOLDÁVEL, DN 22MM, INSTALADO EM RAMAL OU SUB-RAMAL DE ÁGUA  FORNECIMENTO E INSTALAÇÃO. AF_12/2014</v>
          </cell>
          <cell r="C3556" t="str">
            <v>UN</v>
          </cell>
          <cell r="D3556">
            <v>12.18</v>
          </cell>
        </row>
        <row r="3557">
          <cell r="A3557">
            <v>89660</v>
          </cell>
          <cell r="B3557" t="str">
            <v>LUVA DE TRANSIÇÃO, CPVC, SOLDÁVEL, DN22MM X 25MM, INSTALADO EM RAMAL OU SUB-RAMAL DE ÁGUA - FORNECIMENTO E INSTALAÇÃO. AF_12/2014</v>
          </cell>
          <cell r="C3557" t="str">
            <v>UN</v>
          </cell>
          <cell r="D3557">
            <v>6.99</v>
          </cell>
        </row>
        <row r="3558">
          <cell r="A3558">
            <v>89661</v>
          </cell>
          <cell r="B3558" t="str">
            <v>UNIÃO, CPVC, SOLDÁVEL, DN22MM, INSTALADO EM RAMAL OU SUB-RAMAL DE ÁGUA  FORNECIMENTO E INSTALAÇÃO. AF_12/2014</v>
          </cell>
          <cell r="C3558" t="str">
            <v>UN</v>
          </cell>
          <cell r="D3558">
            <v>15.81</v>
          </cell>
        </row>
        <row r="3559">
          <cell r="A3559">
            <v>89662</v>
          </cell>
          <cell r="B3559" t="str">
            <v>CONECTOR, CPVC, SOLDÁVEL, DN 22MM X 1/2, INSTALADO EM RAMAL OU SUB-RAMAL DE ÁGUA  FORNECIMENTO E INSTALAÇÃO. AF_12/2014</v>
          </cell>
          <cell r="C3559" t="str">
            <v>UN</v>
          </cell>
          <cell r="D3559">
            <v>23.59</v>
          </cell>
        </row>
        <row r="3560">
          <cell r="A3560">
            <v>89663</v>
          </cell>
          <cell r="B3560" t="str">
            <v>ADAPTADOR, CPVC, SOLDÁVEL, DN22MM, INSTALADO EM RAMAL OU SUB-RAMAL DE ÁGUA  FORNECIMENTO E INSTALAÇÃO. AF_12/2014</v>
          </cell>
          <cell r="C3560" t="str">
            <v>UN</v>
          </cell>
          <cell r="D3560">
            <v>10.57</v>
          </cell>
        </row>
        <row r="3561">
          <cell r="A3561">
            <v>89664</v>
          </cell>
          <cell r="B3561" t="str">
            <v>CURVA DE TRANSPOSIÇÃO, CPVC, SOLDÁVEL, DN22MM, INSTALADO EM RAMAL OU SUB-RAMAL DE ÁGUA  FORNECIMENTO E INSTALAÇÃO. AF_12/2014</v>
          </cell>
          <cell r="C3561" t="str">
            <v>UN</v>
          </cell>
          <cell r="D3561">
            <v>12.18</v>
          </cell>
        </row>
        <row r="3562">
          <cell r="A3562">
            <v>89665</v>
          </cell>
          <cell r="B3562" t="str">
            <v>REDUÇÃO EXCÊNTRICA, PVC, SERIE R, ÁGUA PLUVIAL, DN 75 X 50 MM, JUNTA ELÁSTICA, FORNECIDO E INSTALADO EM CONDUTORES VERTICAIS DE ÁGUAS PLUVIAIS. AF_12/2014</v>
          </cell>
          <cell r="C3562" t="str">
            <v>UN</v>
          </cell>
          <cell r="D3562">
            <v>9.7899999999999991</v>
          </cell>
        </row>
        <row r="3563">
          <cell r="A3563">
            <v>89666</v>
          </cell>
          <cell r="B3563" t="str">
            <v>BUCHA DE REDUÇÃO, CPVC, SOLDÁVEL, DN22MM X 15MM, INSTALADO EM RAMAL OU SUB-RAMAL DE ÁGUA  FORNECIMENTO E INSTALAÇÃO. AF_12/2014</v>
          </cell>
          <cell r="C3563" t="str">
            <v>UN</v>
          </cell>
          <cell r="D3563">
            <v>6.28</v>
          </cell>
        </row>
        <row r="3564">
          <cell r="A3564">
            <v>89667</v>
          </cell>
          <cell r="B3564" t="str">
            <v>TÊ DE INSPEÇÃO, PVC, SERIE R, ÁGUA PLUVIAL, DN 75 MM, JUNTA ELÁSTICA, FORNECIDO E INSTALADO EM CONDUTORES VERTICAIS DE ÁGUAS PLUVIAIS. AF_12/2014</v>
          </cell>
          <cell r="C3564" t="str">
            <v>UN</v>
          </cell>
          <cell r="D3564">
            <v>25.16</v>
          </cell>
        </row>
        <row r="3565">
          <cell r="A3565">
            <v>89668</v>
          </cell>
          <cell r="B3565" t="str">
            <v>CONECTOR, CPVC, SOLDÁVEL, DN22MM X 3/4", INSTALADO EM RAMAL OU SUB-RAMAL DE ÁGUA - FORNECIMENTO E INSTALAÇÃO. AF_12/2014</v>
          </cell>
          <cell r="C3565" t="str">
            <v>UN</v>
          </cell>
          <cell r="D3565">
            <v>22.44</v>
          </cell>
        </row>
        <row r="3566">
          <cell r="A3566">
            <v>89669</v>
          </cell>
          <cell r="B3566" t="str">
            <v>LUVA SIMPLES, PVC, SERIE R, ÁGUA PLUVIAL, DN 100 MM, JUNTA ELÁSTICA, FORNECIDO E INSTALADO EM CONDUTORES VERTICAIS DE ÁGUAS PLUVIAIS. AF_12/2014</v>
          </cell>
          <cell r="C3566" t="str">
            <v>UN</v>
          </cell>
          <cell r="D3566">
            <v>16.46</v>
          </cell>
        </row>
        <row r="3567">
          <cell r="A3567">
            <v>89670</v>
          </cell>
          <cell r="B3567" t="str">
            <v>LUVA, CPVC, SOLDÁVEL, DN 28MM, INSTALADO EM RAMAL OU SUB-RAMAL DE ÁGUA  FORNECIMENTO E INSTALAÇÃO. AF_12/2014</v>
          </cell>
          <cell r="C3567" t="str">
            <v>UN</v>
          </cell>
          <cell r="D3567">
            <v>10.55</v>
          </cell>
        </row>
        <row r="3568">
          <cell r="A3568">
            <v>89671</v>
          </cell>
          <cell r="B3568" t="str">
            <v>LUVA DE CORRER, PVC, SERIE R, ÁGUA PLUVIAL, DN 100 MM, JUNTA ELÁSTICA, FORNECIDO E INSTALADO EM CONDUTORES VERTICAIS DE ÁGUAS PLUVIAIS. AF_12/2014</v>
          </cell>
          <cell r="C3568" t="str">
            <v>UN</v>
          </cell>
          <cell r="D3568">
            <v>24.16</v>
          </cell>
        </row>
        <row r="3569">
          <cell r="A3569">
            <v>89672</v>
          </cell>
          <cell r="B3569" t="str">
            <v>LUVA DE CORRER, CPVC, SOLDÁVEL, DN 28MM, INSTALADO EM RAMAL OU SUB-RAMAL DE ÁGUA  FORNECIMENTO E INSTALAÇÃO. AF_12/2014</v>
          </cell>
          <cell r="C3569" t="str">
            <v>UN</v>
          </cell>
          <cell r="D3569">
            <v>16.02</v>
          </cell>
        </row>
        <row r="3570">
          <cell r="A3570">
            <v>89673</v>
          </cell>
          <cell r="B3570" t="str">
            <v>REDUÇÃO EXCÊNTRICA, PVC, SERIE R, ÁGUA PLUVIAL, DN 100 X 75 MM, JUNTA ELÁSTICA, FORNECIDO E INSTALADO EM CONDUTORES VERTICAIS DE ÁGUAS PLUVIAIS. AF_12/2014</v>
          </cell>
          <cell r="C3570" t="str">
            <v>UN</v>
          </cell>
          <cell r="D3570">
            <v>19.11</v>
          </cell>
        </row>
        <row r="3571">
          <cell r="A3571">
            <v>89674</v>
          </cell>
          <cell r="B3571" t="str">
            <v>UNIÃO, CPVC, SOLDÁVEL, DN28MM, INSTALADO EM RAMAL OU SUB-RAMAL DE ÁGUA  FORNECIMENTO E INSTALAÇÃO. AF_12/2014</v>
          </cell>
          <cell r="C3571" t="str">
            <v>UN</v>
          </cell>
          <cell r="D3571">
            <v>22.98</v>
          </cell>
        </row>
        <row r="3572">
          <cell r="A3572">
            <v>89675</v>
          </cell>
          <cell r="B3572" t="str">
            <v>TÊ DE INSPEÇÃO, PVC, SERIE R, ÁGUA PLUVIAL, DN 100 MM, JUNTA ELÁSTICA, FORNECIDO E INSTALADO EM CONDUTORES VERTICAIS DE ÁGUAS PLUVIAIS. AF_12/2014</v>
          </cell>
          <cell r="C3572" t="str">
            <v>UN</v>
          </cell>
          <cell r="D3572">
            <v>42.51</v>
          </cell>
        </row>
        <row r="3573">
          <cell r="A3573">
            <v>89676</v>
          </cell>
          <cell r="B3573" t="str">
            <v>CONECTOR, CPVC, SOLDÁVEL, DN 28MM X 1, INSTALADO EM RAMAL OU SUB-RAMAL DE ÁGUA  FORNECIMENTO E INSTALAÇÃO. AF_12/2014</v>
          </cell>
          <cell r="C3573" t="str">
            <v>UN</v>
          </cell>
          <cell r="D3573">
            <v>34.35</v>
          </cell>
        </row>
        <row r="3574">
          <cell r="A3574">
            <v>89677</v>
          </cell>
          <cell r="B3574" t="str">
            <v>LUVA SIMPLES, PVC, SERIE R, ÁGUA PLUVIAL, DN 150 MM, JUNTA ELÁSTICA, FORNECIDO E INSTALADO EM CONDUTORES VERTICAIS DE ÁGUAS PLUVIAIS. AF_12/2014</v>
          </cell>
          <cell r="C3574" t="str">
            <v>UN</v>
          </cell>
          <cell r="D3574">
            <v>46.02</v>
          </cell>
        </row>
        <row r="3575">
          <cell r="A3575">
            <v>89678</v>
          </cell>
          <cell r="B3575" t="str">
            <v>BUCHA DE REDUÇÃO, CPVC, SOLDÁVEL, DN28MM X 22MM, INSTALADO EM RAMAL OU SUB-RAMAL DE ÁGUA  FORNECIMENTO E INSTALAÇÃO. AF_12/2014</v>
          </cell>
          <cell r="C3575" t="str">
            <v>UN</v>
          </cell>
          <cell r="D3575">
            <v>8.1199999999999992</v>
          </cell>
        </row>
        <row r="3576">
          <cell r="A3576">
            <v>89679</v>
          </cell>
          <cell r="B3576" t="str">
            <v>LUVA DE CORRER, PVC, SERIE R, ÁGUA PLUVIAL, DN 150 MM, JUNTA ELÁSTICA, FORNECIDO E INSTALADO EM CONDUTORES VERTICAIS DE ÁGUAS PLUVIAIS. AF_12/2014</v>
          </cell>
          <cell r="C3576" t="str">
            <v>UN</v>
          </cell>
          <cell r="D3576">
            <v>73.5</v>
          </cell>
        </row>
        <row r="3577">
          <cell r="A3577">
            <v>89680</v>
          </cell>
          <cell r="B3577" t="str">
            <v>LUVA, CPVC, SOLDÁVEL, DN 35MM, INSTALADO EM RAMAL OU SUB-RAMAL DE ÁGUA  FORNECIMENTO E INSTALAÇÃO. AF_12/2014</v>
          </cell>
          <cell r="C3577" t="str">
            <v>UN</v>
          </cell>
          <cell r="D3577">
            <v>15.94</v>
          </cell>
        </row>
        <row r="3578">
          <cell r="A3578">
            <v>89681</v>
          </cell>
          <cell r="B3578" t="str">
            <v>REDUÇÃO EXCÊNTRICA, PVC, SERIE R, ÁGUA PLUVIAL, DN 150 X 100 MM, JUNTA ELÁSTICA, FORNECIDO E INSTALADO EM CONDUTORES VERTICAIS DE ÁGUAS PLUVIAIS. AF_12/2014</v>
          </cell>
          <cell r="C3578" t="str">
            <v>UN</v>
          </cell>
          <cell r="D3578">
            <v>50.89</v>
          </cell>
        </row>
        <row r="3579">
          <cell r="A3579">
            <v>89682</v>
          </cell>
          <cell r="B3579" t="str">
            <v>LUVA DE CORRER, CPVC, SOLDÁVEL, DN 35MM, INSTALADO EM RAMAL OU SUB-RAMAL DE ÁGUA  FORNECIMENTO E INSTALAÇÃO. AF_12/2014</v>
          </cell>
          <cell r="C3579" t="str">
            <v>UN</v>
          </cell>
          <cell r="D3579">
            <v>24.11</v>
          </cell>
        </row>
        <row r="3580">
          <cell r="A3580">
            <v>89684</v>
          </cell>
          <cell r="B3580" t="str">
            <v>UNIÃO, CPVC, SOLDÁVEL, DN35MM, INSTALADO EM RAMAL OU SUB-RAMAL DE ÁGUA  FORNECIMENTO E INSTALAÇÃO. AF_12/2014</v>
          </cell>
          <cell r="C3580" t="str">
            <v>UN</v>
          </cell>
          <cell r="D3580">
            <v>32.869999999999997</v>
          </cell>
        </row>
        <row r="3581">
          <cell r="A3581">
            <v>89685</v>
          </cell>
          <cell r="B3581" t="str">
            <v>JUNÇÃO SIMPLES, PVC, SERIE R, ÁGUA PLUVIAL, DN 75 X 75 MM, JUNTA ELÁSTICA, FORNECIDO E INSTALADO EM CONDUTORES VERTICAIS DE ÁGUAS PLUVIAIS. AF_12/2014</v>
          </cell>
          <cell r="C3581" t="str">
            <v>UN</v>
          </cell>
          <cell r="D3581">
            <v>34.869999999999997</v>
          </cell>
        </row>
        <row r="3582">
          <cell r="A3582">
            <v>89686</v>
          </cell>
          <cell r="B3582" t="str">
            <v>CONECTOR, CPVC, SOLDÁVEL, DN 35MM X 1 1/4, INSTALADO EM RAMAL OU SUB-RAMAL DE ÁGUA  FORNECIMENTO E INSTALAÇÃO. AF_12/2014</v>
          </cell>
          <cell r="C3582" t="str">
            <v>UN</v>
          </cell>
          <cell r="D3582">
            <v>119.53</v>
          </cell>
        </row>
        <row r="3583">
          <cell r="A3583">
            <v>89687</v>
          </cell>
          <cell r="B3583" t="str">
            <v>TÊ, PVC, SERIE R, ÁGUA PLUVIAL, DN 75 X 75 MM, JUNTA ELÁSTICA, FORNECIDO E INSTALADO EM CONDUTORES VERTICAIS DE ÁGUAS PLUVIAIS. AF_12/2014</v>
          </cell>
          <cell r="C3583" t="str">
            <v>UN</v>
          </cell>
          <cell r="D3583">
            <v>29.99</v>
          </cell>
        </row>
        <row r="3584">
          <cell r="A3584">
            <v>89689</v>
          </cell>
          <cell r="B3584" t="str">
            <v>BUCHA DE REDUÇÃO, CPVC, SOLDÁVEL, DN35MM X 28MM, INSTALADO EM RAMAL OU SUB-RAMAL DE ÁGUA  FORNECIMENTO E INSTALAÇÃO. AF_12/2014</v>
          </cell>
          <cell r="C3584" t="str">
            <v>UN</v>
          </cell>
          <cell r="D3584">
            <v>25.87</v>
          </cell>
        </row>
        <row r="3585">
          <cell r="A3585">
            <v>89690</v>
          </cell>
          <cell r="B3585" t="str">
            <v>JUNÇÃO SIMPLES, PVC, SERIE R, ÁGUA PLUVIAL, DN 100 X 100 MM, JUNTA ELÁSTICA, FORNECIDO E INSTALADO EM CONDUTORES VERTICAIS DE ÁGUAS PLUVIAIS. AF_12/2014</v>
          </cell>
          <cell r="C3585" t="str">
            <v>UN</v>
          </cell>
          <cell r="D3585">
            <v>52.71</v>
          </cell>
        </row>
        <row r="3586">
          <cell r="A3586">
            <v>89691</v>
          </cell>
          <cell r="B3586" t="str">
            <v>TE, CPVC, SOLDÁVEL, DN 15MM, INSTALADO EM RAMAL OU SUB-RAMAL DE ÁGUA - FORNECIMENTO E INSTALAÇÃO. AF_12/2014</v>
          </cell>
          <cell r="C3586" t="str">
            <v>UN</v>
          </cell>
          <cell r="D3586">
            <v>10.45</v>
          </cell>
        </row>
        <row r="3587">
          <cell r="A3587">
            <v>89692</v>
          </cell>
          <cell r="B3587" t="str">
            <v>JUNÇÃO SIMPLES, PVC, SERIE R, ÁGUA PLUVIAL, DN 100 X 75 MM, JUNTA ELÁSTICA, FORNECIDO E INSTALADO EM CONDUTORES VERTICAIS DE ÁGUAS PLUVIAIS. AF_12/2014</v>
          </cell>
          <cell r="C3587" t="str">
            <v>UN</v>
          </cell>
          <cell r="D3587">
            <v>49.85</v>
          </cell>
        </row>
        <row r="3588">
          <cell r="A3588">
            <v>89693</v>
          </cell>
          <cell r="B3588" t="str">
            <v>TÊ, PVC, SERIE R, ÁGUA PLUVIAL, DN 100 X 100 MM, JUNTA ELÁSTICA, FORNECIDO E INSTALADO EM CONDUTORES VERTICAIS DE ÁGUAS PLUVIAIS. AF_12/2014</v>
          </cell>
          <cell r="C3588" t="str">
            <v>UN</v>
          </cell>
          <cell r="D3588">
            <v>48.43</v>
          </cell>
        </row>
        <row r="3589">
          <cell r="A3589">
            <v>89694</v>
          </cell>
          <cell r="B3589" t="str">
            <v>TE DE TRANSIÇÃO, CPVC, SOLDÁVEL, DN 15MM X 1/2, INSTALADO EM RAMAL OU SUB-RAMAL DE ÁGUA  FORNECIMENTO E INSTALAÇÃO. AF_12/2014</v>
          </cell>
          <cell r="C3589" t="str">
            <v>UN</v>
          </cell>
          <cell r="D3589">
            <v>15.8</v>
          </cell>
        </row>
        <row r="3590">
          <cell r="A3590">
            <v>89695</v>
          </cell>
          <cell r="B3590" t="str">
            <v>TÊ MISTURADOR, CPVC, SOLDÁVEL, DN15MM, INSTALADO EM RAMAL OU SUB-RAMAL DE ÁGUA  FORNECIMENTO E INSTALAÇÃO. AF_12/2014</v>
          </cell>
          <cell r="C3590" t="str">
            <v>UN</v>
          </cell>
          <cell r="D3590">
            <v>14.79</v>
          </cell>
        </row>
        <row r="3591">
          <cell r="A3591">
            <v>89696</v>
          </cell>
          <cell r="B3591" t="str">
            <v>TÊ, PVC, SERIE R, ÁGUA PLUVIAL, DN 100 X 75 MM, JUNTA ELÁSTICA, FORNECIDO E INSTALADO EM CONDUTORES VERTICAIS DE ÁGUAS PLUVIAIS. AF_12/2014</v>
          </cell>
          <cell r="C3591" t="str">
            <v>UN</v>
          </cell>
          <cell r="D3591">
            <v>44.06</v>
          </cell>
        </row>
        <row r="3592">
          <cell r="A3592">
            <v>89697</v>
          </cell>
          <cell r="B3592" t="str">
            <v>TE, CPVC, SOLDÁVEL, DN 22MM, INSTALADO EM RAMAL OU SUB-RAMAL DE ÁGUA - FORNECIMENTO E INSTALAÇÃO. AF_12/2014</v>
          </cell>
          <cell r="C3592" t="str">
            <v>UN</v>
          </cell>
          <cell r="D3592">
            <v>12.81</v>
          </cell>
        </row>
        <row r="3593">
          <cell r="A3593">
            <v>89698</v>
          </cell>
          <cell r="B3593" t="str">
            <v>JUNÇÃO SIMPLES, PVC, SERIE R, ÁGUA PLUVIAL, DN 150 X 150 MM, JUNTA ELÁSTICA, FORNECIDO E INSTALADO EM CONDUTORES VERTICAIS DE ÁGUAS PLUVIAIS. AF_12/2014</v>
          </cell>
          <cell r="C3593" t="str">
            <v>UN</v>
          </cell>
          <cell r="D3593">
            <v>153.34</v>
          </cell>
        </row>
        <row r="3594">
          <cell r="A3594">
            <v>89699</v>
          </cell>
          <cell r="B3594" t="str">
            <v>JUNÇÃO SIMPLES, PVC, SERIE R, ÁGUA PLUVIAL, DN 150 X 100 MM, JUNTA ELÁSTICA, FORNECIDO E INSTALADO EM CONDUTORES VERTICAIS DE ÁGUAS PLUVIAIS. AF_12/2014</v>
          </cell>
          <cell r="C3594" t="str">
            <v>UN</v>
          </cell>
          <cell r="D3594">
            <v>132.11000000000001</v>
          </cell>
        </row>
        <row r="3595">
          <cell r="A3595">
            <v>89700</v>
          </cell>
          <cell r="B3595" t="str">
            <v>TE DE TRANSIÇÃO, CPVC, SOLDÁVEL, DN 22MM X 1/2, INSTALADO EM RAMAL OU SUB-RAMAL DE ÁGUA  FORNECIMENTO E INSTALAÇÃO. AF_12/2014</v>
          </cell>
          <cell r="C3595" t="str">
            <v>UN</v>
          </cell>
          <cell r="D3595">
            <v>17.39</v>
          </cell>
        </row>
        <row r="3596">
          <cell r="A3596">
            <v>89701</v>
          </cell>
          <cell r="B3596" t="str">
            <v>TÊ, PVC, SERIE R, ÁGUA PLUVIAL, DN 150 X 150 MM, JUNTA ELÁSTICA, FORNECIDO E INSTALADO EM CONDUTORES VERTICAIS DE ÁGUAS PLUVIAIS. AF_12/2014</v>
          </cell>
          <cell r="C3596" t="str">
            <v>UN</v>
          </cell>
          <cell r="D3596">
            <v>104.46</v>
          </cell>
        </row>
        <row r="3597">
          <cell r="A3597">
            <v>89702</v>
          </cell>
          <cell r="B3597" t="str">
            <v>TÊ MISTURADOR, CPVC, SOLDÁVEL, DN22MM, INSTALADO EM RAMAL OU SUB-RAMAL DE ÁGUA  FORNECIMENTO E INSTALAÇÃO. AF_12/2014</v>
          </cell>
          <cell r="C3597" t="str">
            <v>UN</v>
          </cell>
          <cell r="D3597">
            <v>17.39</v>
          </cell>
        </row>
        <row r="3598">
          <cell r="A3598">
            <v>89703</v>
          </cell>
          <cell r="B3598" t="str">
            <v>TE MISTURADOR DE TRANSIÇÃO, CPVC, SOLDÁVEL, DN 22MM X 3/4", INSTALADO EM RAMAL OU SUB-RAMAL DE ÁGUA - FORNECIMENTO E INSTALAÇÃO. AF_12/2014</v>
          </cell>
          <cell r="C3598" t="str">
            <v>UN</v>
          </cell>
          <cell r="D3598">
            <v>35.97</v>
          </cell>
        </row>
        <row r="3599">
          <cell r="A3599">
            <v>89704</v>
          </cell>
          <cell r="B3599" t="str">
            <v>TÊ, PVC, SERIE R, ÁGUA PLUVIAL, DN 150 X 100 MM, JUNTA ELÁSTICA, FORNECIDO E INSTALADO EM CONDUTORES VERTICAIS DE ÁGUAS PLUVIAIS. AF_12/2014</v>
          </cell>
          <cell r="C3599" t="str">
            <v>UN</v>
          </cell>
          <cell r="D3599">
            <v>84.05</v>
          </cell>
        </row>
        <row r="3600">
          <cell r="A3600">
            <v>89705</v>
          </cell>
          <cell r="B3600" t="str">
            <v>TÊ, CPVC, SOLDÁVEL, DN28MM, INSTALADO EM RAMAL OU SUB-RAMAL DE ÁGUA   FORNECIMENTO E INSTALAÇÃO. AF_12/2014</v>
          </cell>
          <cell r="C3600" t="str">
            <v>UN</v>
          </cell>
          <cell r="D3600">
            <v>19.97</v>
          </cell>
        </row>
        <row r="3601">
          <cell r="A3601">
            <v>89706</v>
          </cell>
          <cell r="B3601" t="str">
            <v>TÊ, CPVC, SOLDÁVEL, DN35MM, INSTALADO EM RAMAL OU SUB-RAMAL DE ÁGUA  FORNECIMENTO E INSTALAÇÃO. AF_12/2014</v>
          </cell>
          <cell r="C3601" t="str">
            <v>UN</v>
          </cell>
          <cell r="D3601">
            <v>40.5</v>
          </cell>
        </row>
        <row r="3602">
          <cell r="A3602">
            <v>89718</v>
          </cell>
          <cell r="B3602" t="str">
            <v>TUBO, CPVC, SOLDÁVEL, DN 35MM, INSTALADO EM RAMAL DE DISTRIBUIÇÃO DE ÁGUA   FORNECIMENTO E INSTALAÇÃO. AF_12/2014</v>
          </cell>
          <cell r="C3602" t="str">
            <v>M</v>
          </cell>
          <cell r="D3602">
            <v>25.07</v>
          </cell>
        </row>
        <row r="3603">
          <cell r="A3603">
            <v>89719</v>
          </cell>
          <cell r="B3603" t="str">
            <v>JOELHO 90 GRAUS, CPVC, SOLDÁVEL, DN 22MM, INSTALADO EM RAMAL DE DISTRIBUIÇÃO DE ÁGUA   FORNECIMENTO E INSTALAÇÃO. AF_12/2014</v>
          </cell>
          <cell r="C3603" t="str">
            <v>UN</v>
          </cell>
          <cell r="D3603">
            <v>8.48</v>
          </cell>
        </row>
        <row r="3604">
          <cell r="A3604">
            <v>89720</v>
          </cell>
          <cell r="B3604" t="str">
            <v>JOELHO 45 GRAUS, CPVC, SOLDÁVEL, DN 22MM, INSTALADO EM RAMAL DE DISTRIBUIÇÃO DE ÁGUA   FORNECIMENTO E INSTALAÇÃO. AF_12/2014</v>
          </cell>
          <cell r="C3604" t="str">
            <v>UN</v>
          </cell>
          <cell r="D3604">
            <v>9.84</v>
          </cell>
        </row>
        <row r="3605">
          <cell r="A3605">
            <v>89721</v>
          </cell>
          <cell r="B3605" t="str">
            <v>CURVA 90 GRAUS, CPVC, SOLDÁVEL, DN 22MM, INSTALADO EM RAMAL DE DISTRIBUIÇÃO DE ÁGUA - FORNECIMENTO E INSTALAÇÃO. AF_12/2014</v>
          </cell>
          <cell r="C3605" t="str">
            <v>UN</v>
          </cell>
          <cell r="D3605">
            <v>10.29</v>
          </cell>
        </row>
        <row r="3606">
          <cell r="A3606">
            <v>89722</v>
          </cell>
          <cell r="B3606" t="str">
            <v>JOELHO DE TRANSIÇÃO, 90 GRAUS, CPVC, SOLDÁVEL, DN 22MM X 1/2", INSTALADO EM RAMAL DE ALIMENTAÇAÕ DE ÁGUA - FORNECIMENTO E INSTALAÇÃO. AF_12/2014</v>
          </cell>
          <cell r="C3606" t="str">
            <v>UN</v>
          </cell>
          <cell r="D3606">
            <v>16.72</v>
          </cell>
        </row>
        <row r="3607">
          <cell r="A3607">
            <v>89723</v>
          </cell>
          <cell r="B3607" t="str">
            <v>JOELHO 90 GRAUS, CPVC, SOLDÁVEL, DN 28MM, INSTALADO EM RAMAL DE DISTRIBUIÇÃO DE ÁGUA   FORNECIMENTO E INSTALAÇÃO. AF_12/2014</v>
          </cell>
          <cell r="C3607" t="str">
            <v>UN</v>
          </cell>
          <cell r="D3607">
            <v>13.41</v>
          </cell>
        </row>
        <row r="3608">
          <cell r="A3608">
            <v>89724</v>
          </cell>
          <cell r="B3608" t="str">
            <v>JOELHO 90 GRAUS, PVC, SERIE NORMAL, ESGOTO PREDIAL, DN 40 MM, JUNTA SOLDÁVEL, FORNECIDO E INSTALADO EM RAMAL DE DESCARGA OU RAMAL DE ESGOTO SANITÁRIO. AF_12/2014</v>
          </cell>
          <cell r="C3608" t="str">
            <v>UN</v>
          </cell>
          <cell r="D3608">
            <v>8.41</v>
          </cell>
        </row>
        <row r="3609">
          <cell r="A3609">
            <v>89725</v>
          </cell>
          <cell r="B3609" t="str">
            <v>JOELHO 45 GRAUS, CPVC, SOLDÁVEL, DN 28MM, INSTALADO EM RAMAL DE DISTRIBUIÇÃO DE ÁGUA   FORNECIMENTO E INSTALAÇÃO. AF_12/2014</v>
          </cell>
          <cell r="C3609" t="str">
            <v>UN</v>
          </cell>
          <cell r="D3609">
            <v>13.1</v>
          </cell>
        </row>
        <row r="3610">
          <cell r="A3610">
            <v>89726</v>
          </cell>
          <cell r="B3610" t="str">
            <v>JOELHO 45 GRAUS, PVC, SERIE NORMAL, ESGOTO PREDIAL, DN 40 MM, JUNTA SOLDÁVEL, FORNECIDO E INSTALADO EM RAMAL DE DESCARGA OU RAMAL DE ESGOTO SANITÁRIO. AF_12/2014</v>
          </cell>
          <cell r="C3610" t="str">
            <v>UN</v>
          </cell>
          <cell r="D3610">
            <v>6.62</v>
          </cell>
        </row>
        <row r="3611">
          <cell r="A3611">
            <v>89727</v>
          </cell>
          <cell r="B3611" t="str">
            <v>CURVA 90 GRAUS, CPVC, SOLDÁVEL, DN 28MM, INSTALADO EM RAMAL DE DISTRIBUIÇÃO DE ÁGUA   FORNECIMENTO E INSTALAÇÃO. AF_12/2014</v>
          </cell>
          <cell r="C3611" t="str">
            <v>UN</v>
          </cell>
          <cell r="D3611">
            <v>14.56</v>
          </cell>
        </row>
        <row r="3612">
          <cell r="A3612">
            <v>89728</v>
          </cell>
          <cell r="B3612" t="str">
            <v>CURVA CURTA 90 GRAUS, PVC, SERIE NORMAL, ESGOTO PREDIAL, DN 40 MM, JUNTA SOLDÁVEL, FORNECIDO E INSTALADO EM RAMAL DE DESCARGA OU RAMAL DE ESGOTO SANITÁRIO. AF_12/2014</v>
          </cell>
          <cell r="C3612" t="str">
            <v>UN</v>
          </cell>
          <cell r="D3612">
            <v>8.85</v>
          </cell>
        </row>
        <row r="3613">
          <cell r="A3613">
            <v>89729</v>
          </cell>
          <cell r="B3613" t="str">
            <v>JOELHO 90 GRAUS, CPVC, SOLDÁVEL, DN 35MM, INSTALADO EM RAMAL DE DISTRIBUIÇÃO DE ÁGUA   FORNECIMENTO E INSTALAÇÃO. AF_12/2014</v>
          </cell>
          <cell r="C3613" t="str">
            <v>UN</v>
          </cell>
          <cell r="D3613">
            <v>19.96</v>
          </cell>
        </row>
        <row r="3614">
          <cell r="A3614">
            <v>89730</v>
          </cell>
          <cell r="B3614" t="str">
            <v>CURVA LONGA 90 GRAUS, PVC, SERIE NORMAL, ESGOTO PREDIAL, DN 40 MM, JUNTA SOLDÁVEL, FORNECIDO E INSTALADO EM RAMAL DE DESCARGA OU RAMAL DE ESGOTO SANITÁRIO. AF_12/2014</v>
          </cell>
          <cell r="C3614" t="str">
            <v>UN</v>
          </cell>
          <cell r="D3614">
            <v>9.43</v>
          </cell>
        </row>
        <row r="3615">
          <cell r="A3615">
            <v>89731</v>
          </cell>
          <cell r="B3615" t="str">
            <v>JOELHO 90 GRAUS, PVC, SERIE NORMAL, ESGOTO PREDIAL, DN 50 MM, JUNTA ELÁSTICA, FORNECIDO E INSTALADO EM RAMAL DE DESCARGA OU RAMAL DE ESGOTO SANITÁRIO. AF_12/2014</v>
          </cell>
          <cell r="C3615" t="str">
            <v>UN</v>
          </cell>
          <cell r="D3615">
            <v>9.5500000000000007</v>
          </cell>
        </row>
        <row r="3616">
          <cell r="A3616">
            <v>89732</v>
          </cell>
          <cell r="B3616" t="str">
            <v>JOELHO 45 GRAUS, PVC, SERIE NORMAL, ESGOTO PREDIAL, DN 50 MM, JUNTA ELÁSTICA, FORNECIDO E INSTALADO EM RAMAL DE DESCARGA OU RAMAL DE ESGOTO SANITÁRIO. AF_12/2014</v>
          </cell>
          <cell r="C3616" t="str">
            <v>UN</v>
          </cell>
          <cell r="D3616">
            <v>9.9700000000000006</v>
          </cell>
        </row>
        <row r="3617">
          <cell r="A3617">
            <v>89733</v>
          </cell>
          <cell r="B3617" t="str">
            <v>CURVA CURTA 90 GRAUS, PVC, SERIE NORMAL, ESGOTO PREDIAL, DN 50 MM, JUNTA ELÁSTICA, FORNECIDO E INSTALADO EM RAMAL DE DESCARGA OU RAMAL DE ESGOTO SANITÁRIO. AF_12/2014</v>
          </cell>
          <cell r="C3617" t="str">
            <v>UN</v>
          </cell>
          <cell r="D3617">
            <v>14.51</v>
          </cell>
        </row>
        <row r="3618">
          <cell r="A3618">
            <v>89734</v>
          </cell>
          <cell r="B3618" t="str">
            <v>JOELHO 45 GRAUS, CPVC, SOLDÁVEL, DN 35MM, INSTALADO EM RAMAL DE DISTRIBUIÇÃO DE ÁGUA   FORNECIMENTO E INSTALAÇÃO. AF_12/2014</v>
          </cell>
          <cell r="C3618" t="str">
            <v>UN</v>
          </cell>
          <cell r="D3618">
            <v>19.96</v>
          </cell>
        </row>
        <row r="3619">
          <cell r="A3619">
            <v>89735</v>
          </cell>
          <cell r="B3619" t="str">
            <v>CURVA LONGA 90 GRAUS, PVC, SERIE NORMAL, ESGOTO PREDIAL, DN 50 MM, JUNTA ELÁSTICA, FORNECIDO E INSTALADO EM RAMAL DE DESCARGA OU RAMAL DE ESGOTO SANITÁRIO. AF_12/2014</v>
          </cell>
          <cell r="C3619" t="str">
            <v>UN</v>
          </cell>
          <cell r="D3619">
            <v>15.2</v>
          </cell>
        </row>
        <row r="3620">
          <cell r="A3620">
            <v>89736</v>
          </cell>
          <cell r="B3620" t="str">
            <v>LUVA, CPVC, SOLDÁVEL, DN 22MM, INSTALADO EM RAMAL DE DISTRIBUIÇÃO DE ÁGUA   FORNECIMENTO E INSTALAÇÃO. AF_12/2014</v>
          </cell>
          <cell r="C3620" t="str">
            <v>UN</v>
          </cell>
          <cell r="D3620">
            <v>5.68</v>
          </cell>
        </row>
        <row r="3621">
          <cell r="A3621">
            <v>89737</v>
          </cell>
          <cell r="B3621" t="str">
            <v>JOELHO 90 GRAUS, PVC, SERIE NORMAL, ESGOTO PREDIAL, DN 75 MM, JUNTA ELÁSTICA, FORNECIDO E INSTALADO EM RAMAL DE DESCARGA OU RAMAL DE ESGOTO SANITÁRIO. AF_12/2014</v>
          </cell>
          <cell r="C3621" t="str">
            <v>UN</v>
          </cell>
          <cell r="D3621">
            <v>15.86</v>
          </cell>
        </row>
        <row r="3622">
          <cell r="A3622">
            <v>89738</v>
          </cell>
          <cell r="B3622" t="str">
            <v>LUVA DE CORRER, CPVC, SOLDÁVEL, DN 22MM, INSTALADO EM RAMAL DE DISTRIBUIÇÃO DE ÁGUA   FORNECIMENTO E INSTALAÇÃO. AF_12/2014</v>
          </cell>
          <cell r="C3622" t="str">
            <v>UN</v>
          </cell>
          <cell r="D3622">
            <v>10.45</v>
          </cell>
        </row>
        <row r="3623">
          <cell r="A3623">
            <v>89739</v>
          </cell>
          <cell r="B3623" t="str">
            <v>JOELHO 45 GRAUS, PVC, SERIE NORMAL, ESGOTO PREDIAL, DN 75 MM, JUNTA ELÁSTICA, FORNECIDO E INSTALADO EM RAMAL DE DESCARGA OU RAMAL DE ESGOTO SANITÁRIO. AF_12/2014</v>
          </cell>
          <cell r="C3623" t="str">
            <v>UN</v>
          </cell>
          <cell r="D3623">
            <v>16.47</v>
          </cell>
        </row>
        <row r="3624">
          <cell r="A3624">
            <v>89740</v>
          </cell>
          <cell r="B3624" t="str">
            <v>LUVA DE TRANSIÇÃO, CPVC, SOLDÁVEL, DN 22MM X 25MM, INSTALADO EM RAMAL DE DISTRIBUIÇÃO DE ÁGUA   FORNECIMENTO E INSTALAÇÃO. AF_12/2014</v>
          </cell>
          <cell r="C3624" t="str">
            <v>UN</v>
          </cell>
          <cell r="D3624">
            <v>5.26</v>
          </cell>
        </row>
        <row r="3625">
          <cell r="A3625">
            <v>89741</v>
          </cell>
          <cell r="B3625" t="str">
            <v>UNIÃO, CPVC, SOLDÁVEL, DN 22MM, INSTALADO EM RAMAL DE DISTRIBUIÇÃO DE ÁGUA   FORNECIMENTO E INSTALAÇÃO. AF_12/2014</v>
          </cell>
          <cell r="C3625" t="str">
            <v>UN</v>
          </cell>
          <cell r="D3625">
            <v>14.08</v>
          </cell>
        </row>
        <row r="3626">
          <cell r="A3626">
            <v>89742</v>
          </cell>
          <cell r="B3626" t="str">
            <v>CURVA CURTA 90 GRAUS, PVC, SERIE NORMAL, ESGOTO PREDIAL, DN 75 MM, JUNTA ELÁSTICA, FORNECIDO E INSTALADO EM RAMAL DE DESCARGA OU RAMAL DE ESGOTO SANITÁRIO. AF_12/2014</v>
          </cell>
          <cell r="C3626" t="str">
            <v>UN</v>
          </cell>
          <cell r="D3626">
            <v>24.47</v>
          </cell>
        </row>
        <row r="3627">
          <cell r="A3627">
            <v>89743</v>
          </cell>
          <cell r="B3627" t="str">
            <v>CURVA LONGA 90 GRAUS, PVC, SERIE NORMAL, ESGOTO PREDIAL, DN 75 MM, JUNTA ELÁSTICA, FORNECIDO E INSTALADO EM RAMAL DE DESCARGA OU RAMAL DE ESGOTO SANITÁRIO. AF_12/2014</v>
          </cell>
          <cell r="C3627" t="str">
            <v>UN</v>
          </cell>
          <cell r="D3627">
            <v>33.1</v>
          </cell>
        </row>
        <row r="3628">
          <cell r="A3628">
            <v>89744</v>
          </cell>
          <cell r="B3628" t="str">
            <v>JOELHO 90 GRAUS, PVC, SERIE NORMAL, ESGOTO PREDIAL, DN 100 MM, JUNTA ELÁSTICA, FORNECIDO E INSTALADO EM RAMAL DE DESCARGA OU RAMAL DE ESGOTO SANITÁRIO. AF_12/2014</v>
          </cell>
          <cell r="C3628" t="str">
            <v>UN</v>
          </cell>
          <cell r="D3628">
            <v>20.69</v>
          </cell>
        </row>
        <row r="3629">
          <cell r="A3629">
            <v>89745</v>
          </cell>
          <cell r="B3629" t="str">
            <v>CONECTOR, CPVC, SOLDÁVEL, DN 22MM X 1/2 , INSTALADO EM RAMAL DE DISTRIBUIÇÃO DE ÁGUA   FORNECIMENTO E INSTALAÇÃO. AF_12/2014</v>
          </cell>
          <cell r="C3629" t="str">
            <v>UN</v>
          </cell>
          <cell r="D3629">
            <v>21.86</v>
          </cell>
        </row>
        <row r="3630">
          <cell r="A3630">
            <v>89746</v>
          </cell>
          <cell r="B3630" t="str">
            <v>JOELHO 45 GRAUS, PVC, SERIE NORMAL, ESGOTO PREDIAL, DN 100 MM, JUNTA ELÁSTICA, FORNECIDO E INSTALADO EM RAMAL DE DESCARGA OU RAMAL DE ESGOTO SANITÁRIO. AF_12/2014</v>
          </cell>
          <cell r="C3630" t="str">
            <v>UN</v>
          </cell>
          <cell r="D3630">
            <v>20.65</v>
          </cell>
        </row>
        <row r="3631">
          <cell r="A3631">
            <v>89747</v>
          </cell>
          <cell r="B3631" t="str">
            <v>ADAPTADOR, CPVC, SOLDÁVEL, DN 22MM, INSTALADO EM RAMAL DE DISTRIBUIÇÃO DE ÁGUA   FORNECIMENTO E INSTALAÇÃO. AF_12/2014</v>
          </cell>
          <cell r="C3631" t="str">
            <v>UN</v>
          </cell>
          <cell r="D3631">
            <v>8.84</v>
          </cell>
        </row>
        <row r="3632">
          <cell r="A3632">
            <v>89748</v>
          </cell>
          <cell r="B3632" t="str">
            <v>CURVA CURTA 90 GRAUS, PVC, SERIE NORMAL, ESGOTO PREDIAL, DN 100 MM, JUNTA ELÁSTICA, FORNECIDO E INSTALADO EM RAMAL DE DESCARGA OU RAMAL DE ESGOTO SANITÁRIO. AF_12/2014</v>
          </cell>
          <cell r="C3632" t="str">
            <v>UN</v>
          </cell>
          <cell r="D3632">
            <v>30.04</v>
          </cell>
        </row>
        <row r="3633">
          <cell r="A3633">
            <v>89749</v>
          </cell>
          <cell r="B3633" t="str">
            <v>CURVA DE TRANSPOSIÇÃO, CPVC, SOLDÁVEL, DN 22MM, INSTALADO EM RAMAL DE DISTRIBUIÇÃO DE ÁGUA   FORNECIMENTO E INSTALAÇÃO. AF_12/2014</v>
          </cell>
          <cell r="C3633" t="str">
            <v>UN</v>
          </cell>
          <cell r="D3633">
            <v>10.45</v>
          </cell>
        </row>
        <row r="3634">
          <cell r="A3634">
            <v>89750</v>
          </cell>
          <cell r="B3634" t="str">
            <v>CURVA LONGA 90 GRAUS, PVC, SERIE NORMAL, ESGOTO PREDIAL, DN 100 MM, JUNTA ELÁSTICA, FORNECIDO E INSTALADO EM RAMAL DE DESCARGA OU RAMAL DE ESGOTO SANITÁRIO. AF_12/2014</v>
          </cell>
          <cell r="C3634" t="str">
            <v>UN</v>
          </cell>
          <cell r="D3634">
            <v>46.65</v>
          </cell>
        </row>
        <row r="3635">
          <cell r="A3635">
            <v>89751</v>
          </cell>
          <cell r="B3635" t="str">
            <v>BUCHA DE REDUÇÃO, CPVC, SOLDÁVEL, DN 22MM X 15MM, INSTALADO EM RAMAL DE DISTRIBUIÇÃO DE ÁGUA   FORNECIMENTO E INSTALAÇÃO. AF_12/2014</v>
          </cell>
          <cell r="C3635" t="str">
            <v>UN</v>
          </cell>
          <cell r="D3635">
            <v>4.55</v>
          </cell>
        </row>
        <row r="3636">
          <cell r="A3636">
            <v>89752</v>
          </cell>
          <cell r="B3636" t="str">
            <v>LUVA SIMPLES, PVC, SERIE NORMAL, ESGOTO PREDIAL, DN 40 MM, JUNTA SOLDÁVEL, FORNECIDO E INSTALADO EM RAMAL DE DESCARGA OU RAMAL DE ESGOTO SANITÁRIO. AF_12/2014</v>
          </cell>
          <cell r="C3636" t="str">
            <v>UN</v>
          </cell>
          <cell r="D3636">
            <v>5.38</v>
          </cell>
        </row>
        <row r="3637">
          <cell r="A3637">
            <v>89753</v>
          </cell>
          <cell r="B3637" t="str">
            <v>LUVA SIMPLES, PVC, SERIE NORMAL, ESGOTO PREDIAL, DN 50 MM, JUNTA ELÁSTICA, FORNECIDO E INSTALADO EM RAMAL DE DESCARGA OU RAMAL DE ESGOTO SANITÁRIO. AF_12/2014</v>
          </cell>
          <cell r="C3637" t="str">
            <v>UN</v>
          </cell>
          <cell r="D3637">
            <v>7.45</v>
          </cell>
        </row>
        <row r="3638">
          <cell r="A3638">
            <v>89754</v>
          </cell>
          <cell r="B3638" t="str">
            <v>LUVA DE CORRER, PVC, SERIE NORMAL, ESGOTO PREDIAL, DN 50 MM, JUNTA ELÁSTICA, FORNECIDO E INSTALADO EM RAMAL DE DESCARGA OU RAMAL DE ESGOTO SANITÁRIO. AF_12/2014</v>
          </cell>
          <cell r="C3638" t="str">
            <v>UN</v>
          </cell>
          <cell r="D3638">
            <v>12.49</v>
          </cell>
        </row>
        <row r="3639">
          <cell r="A3639">
            <v>89755</v>
          </cell>
          <cell r="B3639" t="str">
            <v>LUVA, CPVC, SOLDÁVEL, DN 28MM, INSTALADO EM RAMAL DE DISTRIBUIÇÃO DE ÁGUA   FORNECIMENTO E INSTALAÇÃO. AF_12/2014</v>
          </cell>
          <cell r="C3639" t="str">
            <v>UN</v>
          </cell>
          <cell r="D3639">
            <v>8.52</v>
          </cell>
        </row>
        <row r="3640">
          <cell r="A3640">
            <v>89756</v>
          </cell>
          <cell r="B3640" t="str">
            <v>LUVA DE CORRER, CPVC, SOLDÁVEL, DN 28MM, INSTALADO EM RAMAL DE DISTRIBUIÇÃO DE ÁGUA   FORNECIMENTO E INSTALAÇÃO. AF_12/2014</v>
          </cell>
          <cell r="C3640" t="str">
            <v>UN</v>
          </cell>
          <cell r="D3640">
            <v>13.99</v>
          </cell>
        </row>
        <row r="3641">
          <cell r="A3641">
            <v>89757</v>
          </cell>
          <cell r="B3641" t="str">
            <v>UNIÃO, CPVC, SOLDÁVEL, DN 28MM, INSTALADO EM RAMAL DE DISTRIBUIÇÃO DE ÁGUA   FORNECIMENTO E INSTALAÇÃO. AF_12/2014</v>
          </cell>
          <cell r="C3641" t="str">
            <v>UN</v>
          </cell>
          <cell r="D3641">
            <v>20.95</v>
          </cell>
        </row>
        <row r="3642">
          <cell r="A3642">
            <v>89758</v>
          </cell>
          <cell r="B3642" t="str">
            <v>CONECTOR, CPVC, SOLDÁVEL, DN 28MM X 1 , INSTALADO EM RAMAL DE DISTRIBUIÇÃO DE ÁGUA   FORNECIMENTO E INSTALAÇÃO. AF_12/2014</v>
          </cell>
          <cell r="C3642" t="str">
            <v>UN</v>
          </cell>
          <cell r="D3642">
            <v>32.32</v>
          </cell>
        </row>
        <row r="3643">
          <cell r="A3643">
            <v>89759</v>
          </cell>
          <cell r="B3643" t="str">
            <v>BUCHA DE REDUÇÃO, CPVC, SOLDÁVEL, DN 28MM X 22MM, INSTALADO EM RAMAL DE DISTRIBUIÇÃO DE ÁGUA - FORNECIMENTO E INSTALAÇÃO. AF_12/2014</v>
          </cell>
          <cell r="C3643" t="str">
            <v>UN</v>
          </cell>
          <cell r="D3643">
            <v>6.09</v>
          </cell>
        </row>
        <row r="3644">
          <cell r="A3644">
            <v>89760</v>
          </cell>
          <cell r="B3644" t="str">
            <v>LUVA, CPVC, SOLDÁVEL, DN 35MM, INSTALADO EM RAMAL DE DISTRIBUIÇÃO DE ÁGUA - FORNECIMENTO E INSTALAÇÃO. AF_12/2014</v>
          </cell>
          <cell r="C3644" t="str">
            <v>UN</v>
          </cell>
          <cell r="D3644">
            <v>13.54</v>
          </cell>
        </row>
        <row r="3645">
          <cell r="A3645">
            <v>89761</v>
          </cell>
          <cell r="B3645" t="str">
            <v>LUVA DE CORRER, CPVC, SOLDÁVEL, DN 35MM, INSTALADO EM RAMAL DE DISTRIBUIÇÃO DE ÁGUA - FORNECIMENTO E INSTALAÇÃO. AF_12/2014</v>
          </cell>
          <cell r="C3645" t="str">
            <v>UN</v>
          </cell>
          <cell r="D3645">
            <v>21.71</v>
          </cell>
        </row>
        <row r="3646">
          <cell r="A3646">
            <v>89762</v>
          </cell>
          <cell r="B3646" t="str">
            <v>UNIÃO, CPVC, SOLDÁVEL, DN35MM, INSTALADO EM RAMAL DE DISTRIBUIÇÃO DE ÁGUA - FORNECIMENTO E INSTALAÇÃO. AF_12/2014</v>
          </cell>
          <cell r="C3646" t="str">
            <v>UN</v>
          </cell>
          <cell r="D3646">
            <v>30.47</v>
          </cell>
        </row>
        <row r="3647">
          <cell r="A3647">
            <v>89763</v>
          </cell>
          <cell r="B3647" t="str">
            <v>CONECTOR, CPVC, SOLDÁVEL, DN 35MM X 1 1/4 , INSTALADO EM RAMAL DE DISTRIBUIÇÃO DE ÁGUA - FORNECIMENTO E INSTALAÇÃO. AF_12/2014</v>
          </cell>
          <cell r="C3647" t="str">
            <v>UN</v>
          </cell>
          <cell r="D3647">
            <v>117.13</v>
          </cell>
        </row>
        <row r="3648">
          <cell r="A3648">
            <v>89764</v>
          </cell>
          <cell r="B3648" t="str">
            <v>BUCHA DE REDUÇÃO, CPVC, SOLDÁVEL, DN35MM X 28MM, INSTALADO EM RAMAL DE DISTRIBUIÇÃO DE ÁGUA - FORNECIMENTO E INSTALAÇÃO. AF_12/2014</v>
          </cell>
          <cell r="C3648" t="str">
            <v>UN</v>
          </cell>
          <cell r="D3648">
            <v>23.47</v>
          </cell>
        </row>
        <row r="3649">
          <cell r="A3649">
            <v>89765</v>
          </cell>
          <cell r="B3649" t="str">
            <v>TE, CPVC, SOLDÁVEL, DN 22MM, INSTALADO EM RAMAL DE DISTRIBUIÇÃO DE ÁGUA - FORNECIMENTO E INSTALAÇÃO. AF_12/2014</v>
          </cell>
          <cell r="C3649" t="str">
            <v>UN</v>
          </cell>
          <cell r="D3649">
            <v>10.97</v>
          </cell>
        </row>
        <row r="3650">
          <cell r="A3650">
            <v>89766</v>
          </cell>
          <cell r="B3650" t="str">
            <v>TE DE TRANSIÇÃO, CPVC, SOLDÁVEL, DN 22MM X 1/2 , INSTALADO EM RAMAL DE DISTRIBUIÇÃO DE ÁGUA   FORNECIMENTO E INSTALAÇÃO. AF_12/2014</v>
          </cell>
          <cell r="C3650" t="str">
            <v>UN</v>
          </cell>
          <cell r="D3650">
            <v>15.55</v>
          </cell>
        </row>
        <row r="3651">
          <cell r="A3651">
            <v>89767</v>
          </cell>
          <cell r="B3651" t="str">
            <v>TÊ MISTURADOR, CPVC, SOLDÁVEL, DN 22MM, INSTALADO EM RAMAL DE DISTRIBUIÇÃO DE ÁGUA - FORNECIMENTO E INSTALAÇÃO. AF_12/2014</v>
          </cell>
          <cell r="C3651" t="str">
            <v>UN</v>
          </cell>
          <cell r="D3651">
            <v>15.55</v>
          </cell>
        </row>
        <row r="3652">
          <cell r="A3652">
            <v>89768</v>
          </cell>
          <cell r="B3652" t="str">
            <v>TÊ, CPVC, SOLDÁVEL, DN 28MM, INSTALADO EM RAMAL DE DISTRIBUIÇÃO DE ÁGUA - FORNECIMENTO E INSTALAÇÃO. AF_12/2014</v>
          </cell>
          <cell r="C3652" t="str">
            <v>UN</v>
          </cell>
          <cell r="D3652">
            <v>15.88</v>
          </cell>
        </row>
        <row r="3653">
          <cell r="A3653">
            <v>89769</v>
          </cell>
          <cell r="B3653" t="str">
            <v>TÊ, CPVC, SOLDÁVEL, DN35MM, INSTALADO EM RAMAL DE DISTRIBUIÇÃO DE ÁGUA - FORNECIMENTO E INSTALAÇÃO. AF_12/2014</v>
          </cell>
          <cell r="C3653" t="str">
            <v>UN</v>
          </cell>
          <cell r="D3653">
            <v>35.67</v>
          </cell>
        </row>
        <row r="3654">
          <cell r="A3654">
            <v>89772</v>
          </cell>
          <cell r="B3654" t="str">
            <v>TUBO, CPVC, SOLDÁVEL, DN 54MM, INSTALADO EM PRUMADA DE ÁGUA  FORNECIMENTO E INSTALAÇÃO. AF_12/2014</v>
          </cell>
          <cell r="C3654" t="str">
            <v>M</v>
          </cell>
          <cell r="D3654">
            <v>39.71</v>
          </cell>
        </row>
        <row r="3655">
          <cell r="A3655">
            <v>89774</v>
          </cell>
          <cell r="B3655" t="str">
            <v>LUVA SIMPLES, PVC, SERIE NORMAL, ESGOTO PREDIAL, DN 75 MM, JUNTA ELÁSTICA, FORNECIDO E INSTALADO EM RAMAL DE DESCARGA OU RAMAL DE ESGOTO SANITÁRIO. AF_12/2014</v>
          </cell>
          <cell r="C3655" t="str">
            <v>UN</v>
          </cell>
          <cell r="D3655">
            <v>12.31</v>
          </cell>
        </row>
        <row r="3656">
          <cell r="A3656">
            <v>89776</v>
          </cell>
          <cell r="B3656" t="str">
            <v>LUVA DE CORRER, PVC, SERIE NORMAL, ESGOTO PREDIAL, DN 75 MM, JUNTA ELÁSTICA, FORNECIDO E INSTALADO EM RAMAL DE DESCARGA OU RAMAL DE ESGOTO SANITÁRIO. AF_12/2014</v>
          </cell>
          <cell r="C3656" t="str">
            <v>UN</v>
          </cell>
          <cell r="D3656">
            <v>16.21</v>
          </cell>
        </row>
        <row r="3657">
          <cell r="A3657">
            <v>89777</v>
          </cell>
          <cell r="B3657" t="str">
            <v>JOELHO 90 GRAUS, CPVC, SOLDÁVEL, DN 35MM, INSTALADO EM PRUMADA DE ÁGUA  FORNECIMENTO E INSTALAÇÃO. AF_12/2014</v>
          </cell>
          <cell r="C3657" t="str">
            <v>UN</v>
          </cell>
          <cell r="D3657">
            <v>18.32</v>
          </cell>
        </row>
        <row r="3658">
          <cell r="A3658">
            <v>89778</v>
          </cell>
          <cell r="B3658" t="str">
            <v>LUVA SIMPLES, PVC, SERIE NORMAL, ESGOTO PREDIAL, DN 100 MM, JUNTA ELÁSTICA, FORNECIDO E INSTALADO EM RAMAL DE DESCARGA OU RAMAL DE ESGOTO SANITÁRIO. AF_12/2014</v>
          </cell>
          <cell r="C3658" t="str">
            <v>UN</v>
          </cell>
          <cell r="D3658">
            <v>15.58</v>
          </cell>
        </row>
        <row r="3659">
          <cell r="A3659">
            <v>89779</v>
          </cell>
          <cell r="B3659" t="str">
            <v>LUVA DE CORRER, PVC, SERIE NORMAL, ESGOTO PREDIAL, DN 100 MM, JUNTA ELÁSTICA, FORNECIDO E INSTALADO EM RAMAL DE DESCARGA OU RAMAL DE ESGOTO SANITÁRIO. AF_12/2014</v>
          </cell>
          <cell r="C3659" t="str">
            <v>UN</v>
          </cell>
          <cell r="D3659">
            <v>22.79</v>
          </cell>
        </row>
        <row r="3660">
          <cell r="A3660">
            <v>89780</v>
          </cell>
          <cell r="B3660" t="str">
            <v>JOELHO 45 GRAUS, CPVC, SOLDÁVEL, DN 35MM, INSTALADO EM PRUMADA DE ÁGUA - FORNECIMENTO E INSTALAÇÃO. AF_12/2014</v>
          </cell>
          <cell r="C3660" t="str">
            <v>UN</v>
          </cell>
          <cell r="D3660">
            <v>18.32</v>
          </cell>
        </row>
        <row r="3661">
          <cell r="A3661">
            <v>89781</v>
          </cell>
          <cell r="B3661" t="str">
            <v>JOELHO 90 GRAUS, CPVC, SOLDÁVEL, DN 42MM, INSTALADO EM PRUMADA DE ÁGUA  FORNECIMENTO E INSTALAÇÃO. AF_12/2014</v>
          </cell>
          <cell r="C3661" t="str">
            <v>UN</v>
          </cell>
          <cell r="D3661">
            <v>27.04</v>
          </cell>
        </row>
        <row r="3662">
          <cell r="A3662">
            <v>89782</v>
          </cell>
          <cell r="B3662" t="str">
            <v>TE, PVC, SERIE NORMAL, ESGOTO PREDIAL, DN 40 X 40 MM, JUNTA SOLDÁVEL, FORNECIDO E INSTALADO EM RAMAL DE DESCARGA OU RAMAL DE ESGOTO SANITÁRIO. AF_12/2014</v>
          </cell>
          <cell r="C3662" t="str">
            <v>UN</v>
          </cell>
          <cell r="D3662">
            <v>10.4</v>
          </cell>
        </row>
        <row r="3663">
          <cell r="A3663">
            <v>89783</v>
          </cell>
          <cell r="B3663" t="str">
            <v>JUNÇÃO SIMPLES, PVC, SERIE NORMAL, ESGOTO PREDIAL, DN 40 MM, JUNTA SOLDÁVEL, FORNECIDO E INSTALADO EM RAMAL DE DESCARGA OU RAMAL DE ESGOTO SANITÁRIO. AF_12/2014</v>
          </cell>
          <cell r="C3663" t="str">
            <v>UN</v>
          </cell>
          <cell r="D3663">
            <v>10.59</v>
          </cell>
        </row>
        <row r="3664">
          <cell r="A3664">
            <v>89784</v>
          </cell>
          <cell r="B3664" t="str">
            <v>TE, PVC, SERIE NORMAL, ESGOTO PREDIAL, DN 50 X 50 MM, JUNTA ELÁSTICA, FORNECIDO E INSTALADO EM RAMAL DE DESCARGA OU RAMAL DE ESGOTO SANITÁRIO. AF_12/2014</v>
          </cell>
          <cell r="C3664" t="str">
            <v>UN</v>
          </cell>
          <cell r="D3664">
            <v>16.28</v>
          </cell>
        </row>
        <row r="3665">
          <cell r="A3665">
            <v>89785</v>
          </cell>
          <cell r="B3665" t="str">
            <v>JUNÇÃO SIMPLES, PVC, SERIE NORMAL, ESGOTO PREDIAL, DN 50 X 50 MM, JUNTA ELÁSTICA, FORNECIDO E INSTALADO EM RAMAL DE DESCARGA OU RAMAL DE ESGOTO SANITÁRIO. AF_12/2014</v>
          </cell>
          <cell r="C3665" t="str">
            <v>UN</v>
          </cell>
          <cell r="D3665">
            <v>17.48</v>
          </cell>
        </row>
        <row r="3666">
          <cell r="A3666">
            <v>89786</v>
          </cell>
          <cell r="B3666" t="str">
            <v>TE, PVC, SERIE NORMAL, ESGOTO PREDIAL, DN 75 X 75 MM, JUNTA ELÁSTICA, FORNECIDO E INSTALADO EM RAMAL DE DESCARGA OU RAMAL DE ESGOTO SANITÁRIO. AF_12/2014</v>
          </cell>
          <cell r="C3666" t="str">
            <v>UN</v>
          </cell>
          <cell r="D3666">
            <v>26.37</v>
          </cell>
        </row>
        <row r="3667">
          <cell r="A3667">
            <v>89787</v>
          </cell>
          <cell r="B3667" t="str">
            <v>JOELHO 45 GRAUS, CPVC, SOLDÁVEL, DN 42MM, INSTALADO EM PRUMADA DE ÁGUA  FORNECIMENTO E INSTALAÇÃO. AF_12/2014</v>
          </cell>
          <cell r="C3667" t="str">
            <v>UN</v>
          </cell>
          <cell r="D3667">
            <v>27.04</v>
          </cell>
        </row>
        <row r="3668">
          <cell r="A3668">
            <v>89788</v>
          </cell>
          <cell r="B3668" t="str">
            <v>JOELHO 90 GRAUS, CPVC, SOLDÁVEL, DN 54MM, INSTALADO EM PRUMADA DE ÁGUA  FORNECIMENTO E INSTALAÇÃO. AF_12/2014</v>
          </cell>
          <cell r="C3668" t="str">
            <v>UN</v>
          </cell>
          <cell r="D3668">
            <v>52.17</v>
          </cell>
        </row>
        <row r="3669">
          <cell r="A3669">
            <v>89789</v>
          </cell>
          <cell r="B3669" t="str">
            <v>JOELHO 45 GRAUS, CPVC, SOLDÁVEL, DN 54MM, INSTALADO EM PRUMADA DE ÁGUA  FORNECIMENTO E INSTALAÇÃO. AF_12/2014</v>
          </cell>
          <cell r="C3669" t="str">
            <v>UN</v>
          </cell>
          <cell r="D3669">
            <v>52.97</v>
          </cell>
        </row>
        <row r="3670">
          <cell r="A3670">
            <v>89790</v>
          </cell>
          <cell r="B3670" t="str">
            <v>JOELHO 90 GRAUS, CPVC, SOLDÁVEL, DN 73MM, INSTALADO EM PRUMADA DE ÁGUA  FORNECIMENTO E INSTALAÇÃO. AF_12/2014</v>
          </cell>
          <cell r="C3670" t="str">
            <v>UN</v>
          </cell>
          <cell r="D3670">
            <v>127.67</v>
          </cell>
        </row>
        <row r="3671">
          <cell r="A3671">
            <v>89791</v>
          </cell>
          <cell r="B3671" t="str">
            <v>JOELHO 45 GRAUS, CPVC, SOLDÁVEL, DN 73MM, INSTALADO EM PRUMADA DE ÁGUA  FORNECIMENTO E INSTALAÇÃO. AF_12/2014</v>
          </cell>
          <cell r="C3671" t="str">
            <v>UN</v>
          </cell>
          <cell r="D3671">
            <v>130.63</v>
          </cell>
        </row>
        <row r="3672">
          <cell r="A3672">
            <v>89792</v>
          </cell>
          <cell r="B3672" t="str">
            <v>JOELHO 90 GRAUS, CPVC, SOLDÁVEL, DN 89MM, INSTALADO EM PRUMADA DE ÁGUA  FORNECIMENTO E INSTALAÇÃO. AF_12/2014</v>
          </cell>
          <cell r="C3672" t="str">
            <v>UN</v>
          </cell>
          <cell r="D3672">
            <v>149.91999999999999</v>
          </cell>
        </row>
        <row r="3673">
          <cell r="A3673">
            <v>89793</v>
          </cell>
          <cell r="B3673" t="str">
            <v>JOELHO 45 GRAUS, CPVC, SOLDÁVEL, DN 89MM, INSTALADO EM PRUMADA DE ÁGUA  FORNECIMENTO E INSTALAÇÃO. AF_12/2014</v>
          </cell>
          <cell r="C3673" t="str">
            <v>UN</v>
          </cell>
          <cell r="D3673">
            <v>153.9</v>
          </cell>
        </row>
        <row r="3674">
          <cell r="A3674">
            <v>89794</v>
          </cell>
          <cell r="B3674" t="str">
            <v>LUVA, CPVC, SOLDÁVEL, DN 35MM, INSTALADO EM PRUMADA DE ÁGUA  FORNECIMENTO E INSTALAÇÃO. AF_12/2014</v>
          </cell>
          <cell r="C3674" t="str">
            <v>UN</v>
          </cell>
          <cell r="D3674">
            <v>12.46</v>
          </cell>
        </row>
        <row r="3675">
          <cell r="A3675">
            <v>89795</v>
          </cell>
          <cell r="B3675" t="str">
            <v>JUNÇÃO SIMPLES, PVC, SERIE NORMAL, ESGOTO PREDIAL, DN 75 X 75 MM, JUNTA ELÁSTICA, FORNECIDO E INSTALADO EM RAMAL DE DESCARGA OU RAMAL DE ESGOTO SANITÁRIO. AF_12/2014</v>
          </cell>
          <cell r="C3675" t="str">
            <v>UN</v>
          </cell>
          <cell r="D3675">
            <v>28.02</v>
          </cell>
        </row>
        <row r="3676">
          <cell r="A3676">
            <v>89796</v>
          </cell>
          <cell r="B3676" t="str">
            <v>TE, PVC, SERIE NORMAL, ESGOTO PREDIAL, DN 100 X 100 MM, JUNTA ELÁSTICA, FORNECIDO E INSTALADO EM RAMAL DE DESCARGA OU RAMAL DE ESGOTO SANITÁRIO. AF_12/2014</v>
          </cell>
          <cell r="C3676" t="str">
            <v>UN</v>
          </cell>
          <cell r="D3676">
            <v>32.950000000000003</v>
          </cell>
        </row>
        <row r="3677">
          <cell r="A3677">
            <v>89797</v>
          </cell>
          <cell r="B3677" t="str">
            <v>JUNÇÃO SIMPLES, PVC, SERIE NORMAL, ESGOTO PREDIAL, DN 100 X 100 MM, JUNTA ELÁSTICA, FORNECIDO E INSTALADO EM RAMAL DE DESCARGA OU RAMAL DE ESGOTO SANITÁRIO. AF_12/2014</v>
          </cell>
          <cell r="C3677" t="str">
            <v>UN</v>
          </cell>
          <cell r="D3677">
            <v>36.81</v>
          </cell>
        </row>
        <row r="3678">
          <cell r="A3678">
            <v>89801</v>
          </cell>
          <cell r="B3678" t="str">
            <v>JOELHO 90 GRAUS, PVC, SERIE NORMAL, ESGOTO PREDIAL, DN 50 MM, JUNTA ELÁSTICA, FORNECIDO E INSTALADO EM PRUMADA DE ESGOTO SANITÁRIO OU VENTILAÇÃO. AF_12/2014</v>
          </cell>
          <cell r="C3678" t="str">
            <v>UN</v>
          </cell>
          <cell r="D3678">
            <v>5.32</v>
          </cell>
        </row>
        <row r="3679">
          <cell r="A3679">
            <v>89802</v>
          </cell>
          <cell r="B3679" t="str">
            <v>JOELHO 45 GRAUS, PVC, SERIE NORMAL, ESGOTO PREDIAL, DN 50 MM, JUNTA ELÁSTICA, FORNECIDO E INSTALADO EM PRUMADA DE ESGOTO SANITÁRIO OU VENTILAÇÃO. AF_12/2014</v>
          </cell>
          <cell r="C3679" t="str">
            <v>UN</v>
          </cell>
          <cell r="D3679">
            <v>5.74</v>
          </cell>
        </row>
        <row r="3680">
          <cell r="A3680">
            <v>89803</v>
          </cell>
          <cell r="B3680" t="str">
            <v>CURVA CURTA 90 GRAUS, PVC, SERIE NORMAL, ESGOTO PREDIAL, DN 50 MM, JUNTA ELÁSTICA, FORNECIDO E INSTALADO EM PRUMADA DE ESGOTO SANITÁRIO OU VENTILAÇÃO. AF_12/2014</v>
          </cell>
          <cell r="C3680" t="str">
            <v>UN</v>
          </cell>
          <cell r="D3680">
            <v>10.28</v>
          </cell>
        </row>
        <row r="3681">
          <cell r="A3681">
            <v>89804</v>
          </cell>
          <cell r="B3681" t="str">
            <v>CURVA LONGA 90 GRAUS, PVC, SERIE NORMAL, ESGOTO PREDIAL, DN 50 MM, JUNTA ELÁSTICA, FORNECIDO E INSTALADO EM PRUMADA DE ESGOTO SANITÁRIO OU VENTILAÇÃO. AF_12/2014</v>
          </cell>
          <cell r="C3681" t="str">
            <v>UN</v>
          </cell>
          <cell r="D3681">
            <v>10.97</v>
          </cell>
        </row>
        <row r="3682">
          <cell r="A3682">
            <v>89805</v>
          </cell>
          <cell r="B3682" t="str">
            <v>JOELHO 90 GRAUS, PVC, SERIE NORMAL, ESGOTO PREDIAL, DN 75 MM, JUNTA ELÁSTICA, FORNECIDO E INSTALADO EM PRUMADA DE ESGOTO SANITÁRIO OU VENTILAÇÃO. AF_12/2014</v>
          </cell>
          <cell r="C3682" t="str">
            <v>UN</v>
          </cell>
          <cell r="D3682">
            <v>10.69</v>
          </cell>
        </row>
        <row r="3683">
          <cell r="A3683">
            <v>89806</v>
          </cell>
          <cell r="B3683" t="str">
            <v>JOELHO 45 GRAUS, PVC, SERIE NORMAL, ESGOTO PREDIAL, DN 75 MM, JUNTA ELÁSTICA, FORNECIDO E INSTALADO EM PRUMADA DE ESGOTO SANITÁRIO OU VENTILAÇÃO. AF_12/2014</v>
          </cell>
          <cell r="C3683" t="str">
            <v>UN</v>
          </cell>
          <cell r="D3683">
            <v>11.3</v>
          </cell>
        </row>
        <row r="3684">
          <cell r="A3684">
            <v>89807</v>
          </cell>
          <cell r="B3684" t="str">
            <v>CURVA CURTA 90 GRAUS, PVC, SERIE NORMAL, ESGOTO PREDIAL, DN 75 MM, JUNTA ELÁSTICA, FORNECIDO E INSTALADO EM PRUMADA DE ESGOTO SANITÁRIO OU VENTILAÇÃO. AF_12/2014</v>
          </cell>
          <cell r="C3684" t="str">
            <v>UN</v>
          </cell>
          <cell r="D3684">
            <v>19.3</v>
          </cell>
        </row>
        <row r="3685">
          <cell r="A3685">
            <v>89808</v>
          </cell>
          <cell r="B3685" t="str">
            <v>CURVA LONGA 90 GRAUS, PVC, SERIE NORMAL, ESGOTO PREDIAL, DN 75 MM, JUNTA ELÁSTICA, FORNECIDO E INSTALADO EM PRUMADA DE ESGOTO SANITÁRIO OU VENTILAÇÃO. AF_12/2014</v>
          </cell>
          <cell r="C3685" t="str">
            <v>UN</v>
          </cell>
          <cell r="D3685">
            <v>27.93</v>
          </cell>
        </row>
        <row r="3686">
          <cell r="A3686">
            <v>89809</v>
          </cell>
          <cell r="B3686" t="str">
            <v>JOELHO 90 GRAUS, PVC, SERIE NORMAL, ESGOTO PREDIAL, DN 100 MM, JUNTA ELÁSTICA, FORNECIDO E INSTALADO EM PRUMADA DE ESGOTO SANITÁRIO OU VENTILAÇÃO. AF_12/2014</v>
          </cell>
          <cell r="C3686" t="str">
            <v>UN</v>
          </cell>
          <cell r="D3686">
            <v>14.58</v>
          </cell>
        </row>
        <row r="3687">
          <cell r="A3687">
            <v>89810</v>
          </cell>
          <cell r="B3687" t="str">
            <v>JOELHO 45 GRAUS, PVC, SERIE NORMAL, ESGOTO PREDIAL, DN 100 MM, JUNTA ELÁSTICA, FORNECIDO E INSTALADO EM PRUMADA DE ESGOTO SANITÁRIO OU VENTILAÇÃO. AF_12/2014</v>
          </cell>
          <cell r="C3687" t="str">
            <v>UN</v>
          </cell>
          <cell r="D3687">
            <v>14.54</v>
          </cell>
        </row>
        <row r="3688">
          <cell r="A3688">
            <v>89811</v>
          </cell>
          <cell r="B3688" t="str">
            <v>CURVA CURTA 90 GRAUS, PVC, SERIE NORMAL, ESGOTO PREDIAL, DN 100 MM, JUNTA ELÁSTICA, FORNECIDO E INSTALADO EM PRUMADA DE ESGOTO SANITÁRIO OU VENTILAÇÃO. AF_12/2014</v>
          </cell>
          <cell r="C3688" t="str">
            <v>UN</v>
          </cell>
          <cell r="D3688">
            <v>23.93</v>
          </cell>
        </row>
        <row r="3689">
          <cell r="A3689">
            <v>89812</v>
          </cell>
          <cell r="B3689" t="str">
            <v>CURVA LONGA 90 GRAUS, PVC, SERIE NORMAL, ESGOTO PREDIAL, DN 100 MM, JUNTA ELÁSTICA, FORNECIDO E INSTALADO EM PRUMADA DE ESGOTO SANITÁRIO OU VENTILAÇÃO. AF_12/2014</v>
          </cell>
          <cell r="C3689" t="str">
            <v>UN</v>
          </cell>
          <cell r="D3689">
            <v>40.54</v>
          </cell>
        </row>
        <row r="3690">
          <cell r="A3690">
            <v>89813</v>
          </cell>
          <cell r="B3690" t="str">
            <v>LUVA SIMPLES, PVC, SERIE NORMAL, ESGOTO PREDIAL, DN 50 MM, JUNTA ELÁSTICA, FORNECIDO E INSTALADO EM PRUMADA DE ESGOTO SANITÁRIO OU VENTILAÇÃO. AF_12/2014</v>
          </cell>
          <cell r="C3690" t="str">
            <v>UN</v>
          </cell>
          <cell r="D3690">
            <v>5.0999999999999996</v>
          </cell>
        </row>
        <row r="3691">
          <cell r="A3691">
            <v>89814</v>
          </cell>
          <cell r="B3691" t="str">
            <v>LUVA DE CORRER, PVC, SERIE NORMAL, ESGOTO PREDIAL, DN 50 MM, JUNTA ELÁSTICA, FORNECIDO E INSTALADO EM PRUMADA DE ESGOTO SANITÁRIO OU VENTILAÇÃO. AF_12/2014</v>
          </cell>
          <cell r="C3691" t="str">
            <v>UN</v>
          </cell>
          <cell r="D3691">
            <v>10.14</v>
          </cell>
        </row>
        <row r="3692">
          <cell r="A3692">
            <v>89815</v>
          </cell>
          <cell r="B3692" t="str">
            <v>LUVA DE CORRER, CPVC, SOLDÁVEL, DN 35MM, INSTALADO EM PRUMADA DE ÁGUA  FORNECIMENTO E INSTALAÇÃO. AF_12/2014</v>
          </cell>
          <cell r="C3692" t="str">
            <v>UN</v>
          </cell>
          <cell r="D3692">
            <v>20.63</v>
          </cell>
        </row>
        <row r="3693">
          <cell r="A3693">
            <v>89816</v>
          </cell>
          <cell r="B3693" t="str">
            <v>UNIÃO, CPVC, SOLDÁVEL, DN35MM, INSTALADO EM PRUMADA DE ÁGUA  FORNECIMENTO E INSTALAÇÃO. AF_12/2014</v>
          </cell>
          <cell r="C3693" t="str">
            <v>UN</v>
          </cell>
          <cell r="D3693">
            <v>29.39</v>
          </cell>
        </row>
        <row r="3694">
          <cell r="A3694">
            <v>89817</v>
          </cell>
          <cell r="B3694" t="str">
            <v>LUVA SIMPLES, PVC, SERIE NORMAL, ESGOTO PREDIAL, DN 75 MM, JUNTA ELÁSTICA, FORNECIDO E INSTALADO EM PRUMADA DE ESGOTO SANITÁRIO OU VENTILAÇÃO. AF_12/2014</v>
          </cell>
          <cell r="C3694" t="str">
            <v>UN</v>
          </cell>
          <cell r="D3694">
            <v>9.02</v>
          </cell>
        </row>
        <row r="3695">
          <cell r="A3695">
            <v>89818</v>
          </cell>
          <cell r="B3695" t="str">
            <v>CONECTOR, CPVC, SOLDÁVEL, DN 35MM X 1 1/4, INSTALADO EM PRUMADA DE ÁGUA  FORNECIMENTO E INSTALAÇÃO. AF_12/2014</v>
          </cell>
          <cell r="C3695" t="str">
            <v>UN</v>
          </cell>
          <cell r="D3695">
            <v>116.05</v>
          </cell>
        </row>
        <row r="3696">
          <cell r="A3696">
            <v>89819</v>
          </cell>
          <cell r="B3696" t="str">
            <v>LUVA DE CORRER, PVC, SERIE NORMAL, ESGOTO PREDIAL, DN 75 MM, JUNTA ELÁSTICA, FORNECIDO E INSTALADO EM PRUMADA DE ESGOTO SANITÁRIO OU VENTILAÇÃO. AF_12/2014</v>
          </cell>
          <cell r="C3696" t="str">
            <v>UN</v>
          </cell>
          <cell r="D3696">
            <v>12.92</v>
          </cell>
        </row>
        <row r="3697">
          <cell r="A3697">
            <v>89820</v>
          </cell>
          <cell r="B3697" t="str">
            <v>BUCHA DE REDUÇÃO, CPVC, SOLDÁVEL, DN35MM X 28MM, INSTALADO EM PRUMADA DE ÁGUA  FORNECIMENTO E INSTALAÇÃO. AF_12/2014</v>
          </cell>
          <cell r="C3697" t="str">
            <v>UN</v>
          </cell>
          <cell r="D3697">
            <v>22.39</v>
          </cell>
        </row>
        <row r="3698">
          <cell r="A3698">
            <v>89821</v>
          </cell>
          <cell r="B3698" t="str">
            <v>LUVA SIMPLES, PVC, SERIE NORMAL, ESGOTO PREDIAL, DN 100 MM, JUNTA ELÁSTICA, FORNECIDO E INSTALADO EM PRUMADA DE ESGOTO SANITÁRIO OU VENTILAÇÃO. AF_12/2014</v>
          </cell>
          <cell r="C3698" t="str">
            <v>UN</v>
          </cell>
          <cell r="D3698">
            <v>11.35</v>
          </cell>
        </row>
        <row r="3699">
          <cell r="A3699">
            <v>89822</v>
          </cell>
          <cell r="B3699" t="str">
            <v>LUVA, CPVC, SOLDÁVEL, DN 42MM, INSTALADO EM PRUMADA DE ÁGUA  FORNECIMENTO E INSTALAÇÃO. AF_12/2014</v>
          </cell>
          <cell r="C3699" t="str">
            <v>UN</v>
          </cell>
          <cell r="D3699">
            <v>16.3</v>
          </cell>
        </row>
        <row r="3700">
          <cell r="A3700">
            <v>89823</v>
          </cell>
          <cell r="B3700" t="str">
            <v>LUVA DE CORRER, PVC, SERIE NORMAL, ESGOTO PREDIAL, DN 100 MM, JUNTA ELÁSTICA, FORNECIDO E INSTALADO EM PRUMADA DE ESGOTO SANITÁRIO OU VENTILAÇÃO. AF_12/2014</v>
          </cell>
          <cell r="C3700" t="str">
            <v>UN</v>
          </cell>
          <cell r="D3700">
            <v>18.559999999999999</v>
          </cell>
        </row>
        <row r="3701">
          <cell r="A3701">
            <v>89824</v>
          </cell>
          <cell r="B3701" t="str">
            <v>LUVA DE CORRER, CPVC, SOLDÁVEL, DN 42MM, INSTALADO EM PRUMADA DE ÁGUA  FORNECIMENTO E INSTALAÇÃO. AF_12/2014</v>
          </cell>
          <cell r="C3701" t="str">
            <v>UN</v>
          </cell>
          <cell r="D3701">
            <v>27.94</v>
          </cell>
        </row>
        <row r="3702">
          <cell r="A3702">
            <v>89825</v>
          </cell>
          <cell r="B3702" t="str">
            <v>TE, PVC, SERIE NORMAL, ESGOTO PREDIAL, DN 50 X 50 MM, JUNTA ELÁSTICA, FORNECIDO E INSTALADO EM PRUMADA DE ESGOTO SANITÁRIO OU VENTILAÇÃO. AF_12/2014</v>
          </cell>
          <cell r="C3702" t="str">
            <v>UN</v>
          </cell>
          <cell r="D3702">
            <v>11.11</v>
          </cell>
        </row>
        <row r="3703">
          <cell r="A3703">
            <v>89826</v>
          </cell>
          <cell r="B3703" t="str">
            <v>LUVA DE TRANSIÇÃO, CPVC, SOLDÁVEL, DN42MM X 1.1/2, INSTALADO EM PRUMADA DE ÁGUA  FORNECIMENTO E INSTALAÇÃO. AF_12/2014</v>
          </cell>
          <cell r="C3703" t="str">
            <v>UN</v>
          </cell>
          <cell r="D3703">
            <v>118.56</v>
          </cell>
        </row>
        <row r="3704">
          <cell r="A3704">
            <v>89827</v>
          </cell>
          <cell r="B3704" t="str">
            <v>JUNÇÃO SIMPLES, PVC, SERIE NORMAL, ESGOTO PREDIAL, DN 50 X 50 MM, JUNTA ELÁSTICA, FORNECIDO E INSTALADO EM PRUMADA DE ESGOTO SANITÁRIO OU VENTILAÇÃO. AF_12/2014</v>
          </cell>
          <cell r="C3704" t="str">
            <v>UN</v>
          </cell>
          <cell r="D3704">
            <v>12.31</v>
          </cell>
        </row>
        <row r="3705">
          <cell r="A3705">
            <v>89828</v>
          </cell>
          <cell r="B3705" t="str">
            <v>UNIÃO, CPVC, SOLDÁVEL, DN42MM, INSTALADO EM PRUMADA DE ÁGUA  FORNECIMENTO E INSTALAÇÃO. AF_12/2014</v>
          </cell>
          <cell r="C3705" t="str">
            <v>UN</v>
          </cell>
          <cell r="D3705">
            <v>42.31</v>
          </cell>
        </row>
        <row r="3706">
          <cell r="A3706">
            <v>89829</v>
          </cell>
          <cell r="B3706" t="str">
            <v>TE, PVC, SERIE NORMAL, ESGOTO PREDIAL, DN 75 X 75 MM, JUNTA ELÁSTICA, FORNECIDO E INSTALADO EM PRUMADA DE ESGOTO SANITÁRIO OU VENTILAÇÃO. AF_12/2014</v>
          </cell>
          <cell r="C3706" t="str">
            <v>UN</v>
          </cell>
          <cell r="D3706">
            <v>19.79</v>
          </cell>
        </row>
        <row r="3707">
          <cell r="A3707">
            <v>89830</v>
          </cell>
          <cell r="B3707" t="str">
            <v>JUNÇÃO SIMPLES, PVC, SERIE NORMAL, ESGOTO PREDIAL, DN 75 X 75 MM, JUNTA ELÁSTICA, FORNECIDO E INSTALADO EM PRUMADA DE ESGOTO SANITÁRIO OU VENTILAÇÃO. AF_12/2014</v>
          </cell>
          <cell r="C3707" t="str">
            <v>UN</v>
          </cell>
          <cell r="D3707">
            <v>21.44</v>
          </cell>
        </row>
        <row r="3708">
          <cell r="A3708">
            <v>89831</v>
          </cell>
          <cell r="B3708" t="str">
            <v>CONECTOR, CPVC, SOLDÁVEL, DN 42MM X 1.1/2, INSTALADO EM PRUMADA DE ÁGUA  FORNECIMENTO E INSTALAÇÃO. AF_12/2014</v>
          </cell>
          <cell r="C3708" t="str">
            <v>UN</v>
          </cell>
          <cell r="D3708">
            <v>141.66999999999999</v>
          </cell>
        </row>
        <row r="3709">
          <cell r="A3709">
            <v>89832</v>
          </cell>
          <cell r="B3709" t="str">
            <v>BUCHA DE REDUÇÃO, CPVC, SOLDÁVEL, DN 42MM X 22MM, INSTALADO EM RAMAL DE DISTRIBUIÇÃO DE ÁGUA - FORNECIMENTO E INSTALAÇÃO. AF_12/2014</v>
          </cell>
          <cell r="C3709" t="str">
            <v>UN</v>
          </cell>
          <cell r="D3709">
            <v>29.27</v>
          </cell>
        </row>
        <row r="3710">
          <cell r="A3710">
            <v>89833</v>
          </cell>
          <cell r="B3710" t="str">
            <v>TE, PVC, SERIE NORMAL, ESGOTO PREDIAL, DN 100 X 100 MM, JUNTA ELÁSTICA, FORNECIDO E INSTALADO EM PRUMADA DE ESGOTO SANITÁRIO OU VENTILAÇÃO. AF_12/2014</v>
          </cell>
          <cell r="C3710" t="str">
            <v>UN</v>
          </cell>
          <cell r="D3710">
            <v>24.97</v>
          </cell>
        </row>
        <row r="3711">
          <cell r="A3711">
            <v>89834</v>
          </cell>
          <cell r="B3711" t="str">
            <v>JUNÇÃO SIMPLES, PVC, SERIE NORMAL, ESGOTO PREDIAL, DN 100 X 100 MM, JUNTA ELÁSTICA, FORNECIDO E INSTALADO EM PRUMADA DE ESGOTO SANITÁRIO OU VENTILAÇÃO. AF_12/2014</v>
          </cell>
          <cell r="C3711" t="str">
            <v>UN</v>
          </cell>
          <cell r="D3711">
            <v>28.83</v>
          </cell>
        </row>
        <row r="3712">
          <cell r="A3712">
            <v>89835</v>
          </cell>
          <cell r="B3712" t="str">
            <v>LUVA, CPVC, SOLDÁVEL, DN 54MM, INSTALADO EM PRUMADA DE ÁGUA  FORNECIMENTO E INSTALAÇÃO. AF_12/2014</v>
          </cell>
          <cell r="C3712" t="str">
            <v>UN</v>
          </cell>
          <cell r="D3712">
            <v>28.97</v>
          </cell>
        </row>
        <row r="3713">
          <cell r="A3713">
            <v>89836</v>
          </cell>
          <cell r="B3713" t="str">
            <v>LUVA DE TRANSIÇÃO, CPVC, SOLDÁVEL, DN 54MM X 2, INSTALADO EM PRUMADA DE ÁGUA  FORNECIMENTO E INSTALAÇÃO. AF_12/2014</v>
          </cell>
          <cell r="C3713" t="str">
            <v>UN</v>
          </cell>
          <cell r="D3713">
            <v>191.38</v>
          </cell>
        </row>
        <row r="3714">
          <cell r="A3714">
            <v>89837</v>
          </cell>
          <cell r="B3714" t="str">
            <v>UNIÃO, CPVC, SOLDÁVEL, DN 54MM, INSTALADO EM PRUMADA DE ÁGUA  FORNECIMENTO E INSTALAÇÃO. AF_12/2014</v>
          </cell>
          <cell r="C3714" t="str">
            <v>UN</v>
          </cell>
          <cell r="D3714">
            <v>95.61</v>
          </cell>
        </row>
        <row r="3715">
          <cell r="A3715">
            <v>89838</v>
          </cell>
          <cell r="B3715" t="str">
            <v>LUVA, CPVC, SOLDÁVEL, DN 73MM, INSTALADO EM PRUMADA DE ÁGUA  FORNECIMENTO E INSTALAÇÃO. AF_12/2014</v>
          </cell>
          <cell r="C3715" t="str">
            <v>UN</v>
          </cell>
          <cell r="D3715">
            <v>104.66</v>
          </cell>
        </row>
        <row r="3716">
          <cell r="A3716">
            <v>89839</v>
          </cell>
          <cell r="B3716" t="str">
            <v>UNIÃO, CPVC, SOLDÁVEL, DN 73MM, INSTALADO EM PRUMADA DE ÁGUA  FORNECIMENTO E INSTALAÇÃO. AF_12/2014</v>
          </cell>
          <cell r="C3716" t="str">
            <v>UN</v>
          </cell>
          <cell r="D3716">
            <v>138.36000000000001</v>
          </cell>
        </row>
        <row r="3717">
          <cell r="A3717">
            <v>89840</v>
          </cell>
          <cell r="B3717" t="str">
            <v>LUVA, CPVC, SOLDÁVEL, DN 89MM, INSTALADO EM PRUMADA DE ÁGUA  FORNECIMENTO E INSTALAÇÃO. AF_12/2014</v>
          </cell>
          <cell r="C3717" t="str">
            <v>UN</v>
          </cell>
          <cell r="D3717">
            <v>120.31</v>
          </cell>
        </row>
        <row r="3718">
          <cell r="A3718">
            <v>89841</v>
          </cell>
          <cell r="B3718" t="str">
            <v>UNIÃO, CPVC, SOLDÁVEL, DN 89MM, INSTALADO EM PRUMADA DE ÁGUA  FORNECIMENTO E INSTALAÇÃO. AF_12/2014</v>
          </cell>
          <cell r="C3718" t="str">
            <v>UN</v>
          </cell>
          <cell r="D3718">
            <v>202.64</v>
          </cell>
        </row>
        <row r="3719">
          <cell r="A3719">
            <v>89842</v>
          </cell>
          <cell r="B3719" t="str">
            <v>TÊ, CPVC, SOLDÁVEL, DN 35MM, INSTALADO EM PRUMADA DE ÁGUA  FORNECIMENTO E INSTALAÇÃO. AF_12/2014</v>
          </cell>
          <cell r="C3719" t="str">
            <v>UN</v>
          </cell>
          <cell r="D3719">
            <v>33.5</v>
          </cell>
        </row>
        <row r="3720">
          <cell r="A3720">
            <v>89844</v>
          </cell>
          <cell r="B3720" t="str">
            <v>TE, CPVC, SOLDÁVEL, DN  42MM, INSTALADO EM PRUMADA DE ÁGUA  FORNECIMENTO E INSTALAÇÃO. AF_12/2014</v>
          </cell>
          <cell r="C3720" t="str">
            <v>UN</v>
          </cell>
          <cell r="D3720">
            <v>42.57</v>
          </cell>
        </row>
        <row r="3721">
          <cell r="A3721">
            <v>89845</v>
          </cell>
          <cell r="B3721" t="str">
            <v>TÊ, CPVC, SOLDÁVEL, DN 54 MM, INSTALADO EM PRUMADA DE ÁGUA  FORNECIMENTO E INSTALAÇÃO. AF_12/2014</v>
          </cell>
          <cell r="C3721" t="str">
            <v>UN</v>
          </cell>
          <cell r="D3721">
            <v>65.760000000000005</v>
          </cell>
        </row>
        <row r="3722">
          <cell r="A3722">
            <v>89846</v>
          </cell>
          <cell r="B3722" t="str">
            <v>TÊ, CPVC, SOLDÁVEL, DN 73MM, INSTALADO EM PRUMADA DE ÁGUA  FORNECIMENTO E INSTALAÇÃO. AF_12/2014</v>
          </cell>
          <cell r="C3722" t="str">
            <v>UN</v>
          </cell>
          <cell r="D3722">
            <v>146.65</v>
          </cell>
        </row>
        <row r="3723">
          <cell r="A3723">
            <v>89847</v>
          </cell>
          <cell r="B3723" t="str">
            <v>TÊ, CPVC, SOLDÁVEL, DN 89MM, INSTALADO EM PRUMADA DE ÁGUA  FORNECIMENTO E INSTALAÇÃO. AF_12/2014</v>
          </cell>
          <cell r="C3723" t="str">
            <v>UN</v>
          </cell>
          <cell r="D3723">
            <v>179.81</v>
          </cell>
        </row>
        <row r="3724">
          <cell r="A3724">
            <v>89850</v>
          </cell>
          <cell r="B3724" t="str">
            <v>JOELHO 90 GRAUS, PVC, SERIE NORMAL, ESGOTO PREDIAL, DN 100 MM, JUNTA ELÁSTICA, FORNECIDO E INSTALADO EM SUBCOLETOR AÉREO DE ESGOTO SANITÁRIO. AF_12/2014</v>
          </cell>
          <cell r="C3724" t="str">
            <v>UN</v>
          </cell>
          <cell r="D3724">
            <v>20.22</v>
          </cell>
        </row>
        <row r="3725">
          <cell r="A3725">
            <v>89851</v>
          </cell>
          <cell r="B3725" t="str">
            <v>JOELHO 45 GRAUS, PVC, SERIE NORMAL, ESGOTO PREDIAL, DN 100 MM, JUNTA ELÁSTICA, FORNECIDO E INSTALADO EM SUBCOLETOR AÉREO DE ESGOTO SANITÁRIO. AF_12/2014</v>
          </cell>
          <cell r="C3725" t="str">
            <v>UN</v>
          </cell>
          <cell r="D3725">
            <v>20.18</v>
          </cell>
        </row>
        <row r="3726">
          <cell r="A3726">
            <v>89852</v>
          </cell>
          <cell r="B3726" t="str">
            <v>CURVA CURTA 90 GRAUS, PVC, SERIE NORMAL, ESGOTO PREDIAL, DN 100 MM, JUNTA ELÁSTICA, FORNECIDO E INSTALADO EM SUBCOLETOR AÉREO DE ESGOTO SANITÁRIO. AF_12/2014</v>
          </cell>
          <cell r="C3726" t="str">
            <v>UN</v>
          </cell>
          <cell r="D3726">
            <v>29.57</v>
          </cell>
        </row>
        <row r="3727">
          <cell r="A3727">
            <v>89853</v>
          </cell>
          <cell r="B3727" t="str">
            <v>CURVA LONGA 90 GRAUS, PVC, SERIE NORMAL, ESGOTO PREDIAL, DN 100 MM, JUNTA ELÁSTICA, FORNECIDO E INSTALADO EM SUBCOLETOR AÉREO DE ESGOTO SANITÁRIO. AF_12/2014</v>
          </cell>
          <cell r="C3727" t="str">
            <v>UN</v>
          </cell>
          <cell r="D3727">
            <v>46.18</v>
          </cell>
        </row>
        <row r="3728">
          <cell r="A3728">
            <v>89854</v>
          </cell>
          <cell r="B3728" t="str">
            <v>JOELHO 90 GRAUS, PVC, SERIE NORMAL, ESGOTO PREDIAL, DN 150 MM, JUNTA ELÁSTICA, FORNECIDO E INSTALADO EM SUBCOLETOR AÉREO DE ESGOTO SANITÁRIO. AF_12/2014</v>
          </cell>
          <cell r="C3728" t="str">
            <v>UN</v>
          </cell>
          <cell r="D3728">
            <v>60.34</v>
          </cell>
        </row>
        <row r="3729">
          <cell r="A3729">
            <v>89855</v>
          </cell>
          <cell r="B3729" t="str">
            <v>JOELHO 45 GRAUS, PVC, SERIE NORMAL, ESGOTO PREDIAL, DN 150 MM, JUNTA ELÁSTICA, FORNECIDO E INSTALADO EM SUBCOLETOR AÉREO DE ESGOTO SANITÁRIO. AF_12/2014</v>
          </cell>
          <cell r="C3729" t="str">
            <v>UN</v>
          </cell>
          <cell r="D3729">
            <v>63.68</v>
          </cell>
        </row>
        <row r="3730">
          <cell r="A3730">
            <v>89856</v>
          </cell>
          <cell r="B3730" t="str">
            <v>LUVA SIMPLES, PVC, SERIE NORMAL, ESGOTO PREDIAL, DN 100 MM, JUNTA ELÁSTICA, FORNECIDO E INSTALADO EM SUBCOLETOR AÉREO DE ESGOTO SANITÁRIO. AF_12/2014</v>
          </cell>
          <cell r="C3730" t="str">
            <v>UN</v>
          </cell>
          <cell r="D3730">
            <v>15.11</v>
          </cell>
        </row>
        <row r="3731">
          <cell r="A3731">
            <v>89857</v>
          </cell>
          <cell r="B3731" t="str">
            <v>LUVA DE CORRER, PVC, SERIE NORMAL, ESGOTO PREDIAL, DN 100 MM, JUNTA ELÁSTICA, FORNECIDO E INSTALADO EM SUBCOLETOR AÉREO DE ESGOTO SANITÁRIO. AF_12/2014</v>
          </cell>
          <cell r="C3731" t="str">
            <v>UN</v>
          </cell>
          <cell r="D3731">
            <v>22.32</v>
          </cell>
        </row>
        <row r="3732">
          <cell r="A3732">
            <v>89859</v>
          </cell>
          <cell r="B3732" t="str">
            <v>LUVA DE CORRER, PVC, SERIE NORMAL, ESGOTO PREDIAL, DN 150 MM, JUNTA ELÁSTICA, FORNECIDO E INSTALADO EM SUBCOLETOR AÉREO DE ESGOTO SANITÁRIO. AF_12/2014</v>
          </cell>
          <cell r="C3732" t="str">
            <v>UN</v>
          </cell>
          <cell r="D3732">
            <v>62.6</v>
          </cell>
        </row>
        <row r="3733">
          <cell r="A3733">
            <v>89860</v>
          </cell>
          <cell r="B3733" t="str">
            <v>TE, PVC, SERIE NORMAL, ESGOTO PREDIAL, DN 100 X 100 MM, JUNTA ELÁSTICA, FORNECIDO E INSTALADO EM SUBCOLETOR AÉREO DE ESGOTO SANITÁRIO. AF_12/2014</v>
          </cell>
          <cell r="C3733" t="str">
            <v>UN</v>
          </cell>
          <cell r="D3733">
            <v>32.49</v>
          </cell>
        </row>
        <row r="3734">
          <cell r="A3734">
            <v>89861</v>
          </cell>
          <cell r="B3734" t="str">
            <v>JUNÇÃO SIMPLES, PVC, SERIE NORMAL, ESGOTO PREDIAL, DN 100 X 100 MM, JUNTA ELÁSTICA, FORNECIDO E INSTALADO EM SUBCOLETOR AÉREO DE ESGOTO SANITÁRIO. AF_12/2014</v>
          </cell>
          <cell r="C3734" t="str">
            <v>UN</v>
          </cell>
          <cell r="D3734">
            <v>36.35</v>
          </cell>
        </row>
        <row r="3735">
          <cell r="A3735">
            <v>89862</v>
          </cell>
          <cell r="B3735" t="str">
            <v>TE, PVC, SERIE NORMAL, ESGOTO PREDIAL, DN 150 X 150 MM, JUNTA ELÁSTICA, FORNECIDO E INSTALADO EM SUBCOLETOR AÉREO DE ESGOTO SANITÁRIO. AF_12/2014</v>
          </cell>
          <cell r="C3735" t="str">
            <v>UN</v>
          </cell>
          <cell r="D3735">
            <v>66.98</v>
          </cell>
        </row>
        <row r="3736">
          <cell r="A3736">
            <v>89863</v>
          </cell>
          <cell r="B3736" t="str">
            <v>JUNÇÃO SIMPLES, PVC, SERIE NORMAL, ESGOTO PREDIAL, DN 150 X 150 MM, JUNTA ELÁSTICA, FORNECIDO E INSTALADO EM SUBCOLETOR AÉREO DE ESGOTO SANITÁRIO. AF_12/2014</v>
          </cell>
          <cell r="C3736" t="str">
            <v>UN</v>
          </cell>
          <cell r="D3736">
            <v>131.6</v>
          </cell>
        </row>
        <row r="3737">
          <cell r="A3737">
            <v>89866</v>
          </cell>
          <cell r="B3737" t="str">
            <v>JOELHO 90 GRAUS, PVC, SOLDÁVEL, DN 25MM, INSTALADO EM DRENO DE AR-CONDICIONADO - FORNECIMENTO E INSTALAÇÃO. AF_12/2014</v>
          </cell>
          <cell r="C3737" t="str">
            <v>UN</v>
          </cell>
          <cell r="D3737">
            <v>4.5</v>
          </cell>
        </row>
        <row r="3738">
          <cell r="A3738">
            <v>89867</v>
          </cell>
          <cell r="B3738" t="str">
            <v>JOELHO 45 GRAUS, PVC, SOLDÁVEL, DN 25MM, INSTALADO EM DRENO DE AR-CONDICIONADO - FORNECIMENTO E INSTALAÇÃO. AF_12/2014</v>
          </cell>
          <cell r="C3738" t="str">
            <v>UN</v>
          </cell>
          <cell r="D3738">
            <v>4.9800000000000004</v>
          </cell>
        </row>
        <row r="3739">
          <cell r="A3739">
            <v>89868</v>
          </cell>
          <cell r="B3739" t="str">
            <v>LUVA, PVC, SOLDÁVEL, DN 25MM, INSTALADO EM DRENO DE AR-CONDICIONADO - FORNECIMENTO E INSTALAÇÃO. AF_12/2014</v>
          </cell>
          <cell r="C3739" t="str">
            <v>UN</v>
          </cell>
          <cell r="D3739">
            <v>3.12</v>
          </cell>
        </row>
        <row r="3740">
          <cell r="A3740">
            <v>89869</v>
          </cell>
          <cell r="B3740" t="str">
            <v>TE, PVC, SOLDÁVEL, DN 25MM, INSTALADO EM DRENO DE AR-CONDICIONADO - FORNECIMENTO E INSTALAÇÃO. AF_12/2014</v>
          </cell>
          <cell r="C3740" t="str">
            <v>UN</v>
          </cell>
          <cell r="D3740">
            <v>6.83</v>
          </cell>
        </row>
        <row r="3741">
          <cell r="A3741">
            <v>89979</v>
          </cell>
          <cell r="B3741" t="str">
            <v>LUVA COM BUCHA DE LATÃO, PVC, SOLDÁVEL, DN 32MM X 1 , INSTALADO EM RAMAL OU SUB-RAMAL DE ÁGUA   FORNECIMENTO E INSTALAÇÃO. AF_12/2014</v>
          </cell>
          <cell r="C3741" t="str">
            <v>UN</v>
          </cell>
          <cell r="D3741">
            <v>18.149999999999999</v>
          </cell>
        </row>
        <row r="3742">
          <cell r="A3742">
            <v>89980</v>
          </cell>
          <cell r="B3742" t="str">
            <v>LUVA COM BUCHA DE LATÃO, PVC, SOLDÁVEL, DN 25MM X 3/4, INSTALADO EM PRUMADA DE ÁGUA - FORNECIMENTO E INSTALAÇÃO. AF_12/2014</v>
          </cell>
          <cell r="C3742" t="str">
            <v>UN</v>
          </cell>
          <cell r="D3742">
            <v>6.84</v>
          </cell>
        </row>
        <row r="3743">
          <cell r="A3743">
            <v>89981</v>
          </cell>
          <cell r="B3743" t="str">
            <v>LUVA SOLDÁVEL E COM BUCHA DE LATÃO, PVC, SOLDÁVEL, DN 32MM X 1 , INSTALADO EM PRUMADA DE ÁGUA   FORNECIMENTO E INSTALAÇÃO. AF_12/2014</v>
          </cell>
          <cell r="C3743" t="str">
            <v>UN</v>
          </cell>
          <cell r="D3743">
            <v>14.78</v>
          </cell>
        </row>
        <row r="3744">
          <cell r="A3744">
            <v>90373</v>
          </cell>
          <cell r="B3744" t="str">
            <v>JOELHO 90 GRAUS COM BUCHA DE LATÃO, PVC, SOLDÁVEL, DN 25MM, X 1/2 INSTALADO EM RAMAL OU SUB-RAMAL DE ÁGUA - FORNECIMENTO E INSTALAÇÃO. AF_12/2014</v>
          </cell>
          <cell r="C3744" t="str">
            <v>UN</v>
          </cell>
          <cell r="D3744">
            <v>11.66</v>
          </cell>
        </row>
        <row r="3745">
          <cell r="A3745">
            <v>90374</v>
          </cell>
          <cell r="B3745" t="str">
            <v>TÊ COM BUCHA DE LATÃO NA BOLSA CENTRAL, PVC, SOLDÁVEL, DN 25MM X 3/4, INSTALADO EM RAMAL OU SUB-RAMAL DE ÁGUA - FORNECIMENTO E INSTALAÇÃO. AF_03/2015</v>
          </cell>
          <cell r="C3745" t="str">
            <v>UN</v>
          </cell>
          <cell r="D3745">
            <v>17.510000000000002</v>
          </cell>
        </row>
        <row r="3746">
          <cell r="A3746">
            <v>90375</v>
          </cell>
          <cell r="B3746" t="str">
            <v>BUCHA DE REDUÇÃO, PVC, SOLDÁVEL, DN 40MM X 32MM, INSTALADO EM RAMAL OU SUB-RAMAL DE ÁGUA - FORNECIMENTO E INSTALAÇÃO. AF_03/2015</v>
          </cell>
          <cell r="C3746" t="str">
            <v>UN</v>
          </cell>
          <cell r="D3746">
            <v>7.86</v>
          </cell>
        </row>
        <row r="3747">
          <cell r="A3747">
            <v>92287</v>
          </cell>
          <cell r="B3747" t="str">
            <v>COTOVELO EM COBRE, DN 22 MM, 90 GRAUS, SEM ANEL DE SOLDA, INSTALADO EM PRUMADA   FORNECIMENTO E INSTALAÇÃO. AF_12/2015</v>
          </cell>
          <cell r="C3747" t="str">
            <v>UN</v>
          </cell>
          <cell r="D3747">
            <v>13.11</v>
          </cell>
        </row>
        <row r="3748">
          <cell r="A3748">
            <v>92288</v>
          </cell>
          <cell r="B3748" t="str">
            <v>COTOVELO EM COBRE, DN 28 MM, 90 GRAUS, SEM ANEL DE SOLDA, INSTALADO EM PRUMADA  FORNECIMENTO E INSTALAÇÃO. AF_12/2015</v>
          </cell>
          <cell r="C3748" t="str">
            <v>UN</v>
          </cell>
          <cell r="D3748">
            <v>19.670000000000002</v>
          </cell>
        </row>
        <row r="3749">
          <cell r="A3749">
            <v>92289</v>
          </cell>
          <cell r="B3749" t="str">
            <v>COTOVELO EM COBRE, DN 35 MM, 90 GRAUS, SEM ANEL DE SOLDA, INSTALADO EM PRUMADA  FORNECIMENTO E INSTALAÇÃO. AF_12/2015</v>
          </cell>
          <cell r="C3749" t="str">
            <v>UN</v>
          </cell>
          <cell r="D3749">
            <v>33.46</v>
          </cell>
        </row>
        <row r="3750">
          <cell r="A3750">
            <v>92290</v>
          </cell>
          <cell r="B3750" t="str">
            <v>COTOVELO EM COBRE, DN 42 MM, 90 GRAUS, SEM ANEL DE SOLDA, INSTALADO EM PRUMADA  FORNECIMENTO E INSTALAÇÃO. AF_12/2015</v>
          </cell>
          <cell r="C3750" t="str">
            <v>UN</v>
          </cell>
          <cell r="D3750">
            <v>50.05</v>
          </cell>
        </row>
        <row r="3751">
          <cell r="A3751">
            <v>92291</v>
          </cell>
          <cell r="B3751" t="str">
            <v>COTOVELO EM COBRE, DN 54 MM, 90 GRAUS, SEM ANEL DE SOLDA, INSTALADO EM PRUMADA  FORNECIMENTO E INSTALAÇÃO. AF_12/2015</v>
          </cell>
          <cell r="C3751" t="str">
            <v>UN</v>
          </cell>
          <cell r="D3751">
            <v>75.87</v>
          </cell>
        </row>
        <row r="3752">
          <cell r="A3752">
            <v>92292</v>
          </cell>
          <cell r="B3752" t="str">
            <v>COTOVELO EM COBRE, DN 66 MM, 90 GRAUS, SEM ANEL DE SOLDA, INSTALADO EM PRUMADA  FORNECIMENTO E INSTALAÇÃO. AF_12/2015</v>
          </cell>
          <cell r="C3752" t="str">
            <v>UN</v>
          </cell>
          <cell r="D3752">
            <v>230.95</v>
          </cell>
        </row>
        <row r="3753">
          <cell r="A3753">
            <v>92293</v>
          </cell>
          <cell r="B3753" t="str">
            <v>LUVA EM COBRE, DN 22 MM, SEM ANEL DE SOLDA, INSTALADO EM PRUMADA  FORNECIMENTO E INSTALAÇÃO. AF_12/2015</v>
          </cell>
          <cell r="C3753" t="str">
            <v>UN</v>
          </cell>
          <cell r="D3753">
            <v>7.68</v>
          </cell>
        </row>
        <row r="3754">
          <cell r="A3754">
            <v>92294</v>
          </cell>
          <cell r="B3754" t="str">
            <v>LUVA EM COBRE, DN 28 MM, SEM ANEL DE SOLDA, INSTALADO EM PRUMADA  FORNECIMENTO E INSTALAÇÃO. AF_12/2015</v>
          </cell>
          <cell r="C3754" t="str">
            <v>UN</v>
          </cell>
          <cell r="D3754">
            <v>12.17</v>
          </cell>
        </row>
        <row r="3755">
          <cell r="A3755">
            <v>92295</v>
          </cell>
          <cell r="B3755" t="str">
            <v>LUVA EM COBRE, DN 35 MM, SEM ANEL DE SOLDA, INSTALADO EM PRUMADA  FORNECIMENTO E INSTALAÇÃO. AF_12/2015</v>
          </cell>
          <cell r="C3755" t="str">
            <v>UN</v>
          </cell>
          <cell r="D3755">
            <v>21.81</v>
          </cell>
        </row>
        <row r="3756">
          <cell r="A3756">
            <v>92296</v>
          </cell>
          <cell r="B3756" t="str">
            <v>LUVA EM COBRE, DN 42 MM, SEM ANEL DE SOLDA, INSTALADO EM PRUMADA  FORNECIMENTO E INSTALAÇÃO. AF_12/2015</v>
          </cell>
          <cell r="C3756" t="str">
            <v>UN</v>
          </cell>
          <cell r="D3756">
            <v>28.8</v>
          </cell>
        </row>
        <row r="3757">
          <cell r="A3757">
            <v>92297</v>
          </cell>
          <cell r="B3757" t="str">
            <v>LUVA EM COBRE, DN 54 MM, SEM ANEL DE SOLDA, INSTALADO EM PRUMADA  FORNECIMENTO E INSTALAÇÃO. AF_12/2015</v>
          </cell>
          <cell r="C3757" t="str">
            <v>UN</v>
          </cell>
          <cell r="D3757">
            <v>43.99</v>
          </cell>
        </row>
        <row r="3758">
          <cell r="A3758">
            <v>92298</v>
          </cell>
          <cell r="B3758" t="str">
            <v>LUVA EM COBRE, DN 66 MM, SEM ANEL DE SOLDA, INSTALADO EM PRUMADA  FORNECIMENTO E INSTALAÇÃO. AF_12/2015</v>
          </cell>
          <cell r="C3758" t="str">
            <v>UN</v>
          </cell>
          <cell r="D3758">
            <v>120.09</v>
          </cell>
        </row>
        <row r="3759">
          <cell r="A3759">
            <v>92299</v>
          </cell>
          <cell r="B3759" t="str">
            <v>TE EM COBRE, DN 22 MM, SEM ANEL DE SOLDA, INSTALADO EM PRUMADA  FORNECIMENTO E INSTALAÇÃO. AF_12/2015</v>
          </cell>
          <cell r="C3759" t="str">
            <v>UN</v>
          </cell>
          <cell r="D3759">
            <v>17.32</v>
          </cell>
        </row>
        <row r="3760">
          <cell r="A3760">
            <v>92300</v>
          </cell>
          <cell r="B3760" t="str">
            <v>TE EM COBRE, DN 28 MM, SEM ANEL DE SOLDA, INSTALADO EM PRUMADA  FORNECIMENTO E INSTALAÇÃO. AF_12/2015</v>
          </cell>
          <cell r="C3760" t="str">
            <v>UN</v>
          </cell>
          <cell r="D3760">
            <v>25.19</v>
          </cell>
        </row>
        <row r="3761">
          <cell r="A3761">
            <v>92301</v>
          </cell>
          <cell r="B3761" t="str">
            <v>TE EM COBRE, DN 35 MM, SEM ANEL DE SOLDA, INSTALADO EM PRUMADA  FORNECIMENTO E INSTALAÇÃO. AF_12/2015</v>
          </cell>
          <cell r="C3761" t="str">
            <v>UN</v>
          </cell>
          <cell r="D3761">
            <v>47.41</v>
          </cell>
        </row>
        <row r="3762">
          <cell r="A3762">
            <v>92302</v>
          </cell>
          <cell r="B3762" t="str">
            <v>TE EM COBRE, DN 42 MM, SEM ANEL DE SOLDA, INSTALADO EM PRUMADA  FORNECIMENTO E INSTALAÇÃO. AF_12/2015</v>
          </cell>
          <cell r="C3762" t="str">
            <v>UN</v>
          </cell>
          <cell r="D3762">
            <v>62.27</v>
          </cell>
        </row>
        <row r="3763">
          <cell r="A3763">
            <v>92303</v>
          </cell>
          <cell r="B3763" t="str">
            <v>TE EM COBRE, DN 54 MM, SEM ANEL DE SOLDA, INSTALADO EM PRUMADA  FORNECIMENTO E INSTALAÇÃO. AF_12/2015</v>
          </cell>
          <cell r="C3763" t="str">
            <v>UN</v>
          </cell>
          <cell r="D3763">
            <v>112</v>
          </cell>
        </row>
        <row r="3764">
          <cell r="A3764">
            <v>92304</v>
          </cell>
          <cell r="B3764" t="str">
            <v>TE EM COBRE, DN 66 MM, SEM ANEL DE SOLDA, INSTALADO EM PRUMADA  FORNECIMENTO E INSTALAÇÃO. AF_12/2015</v>
          </cell>
          <cell r="C3764" t="str">
            <v>UN</v>
          </cell>
          <cell r="D3764">
            <v>285.39</v>
          </cell>
        </row>
        <row r="3765">
          <cell r="A3765">
            <v>92311</v>
          </cell>
          <cell r="B3765" t="str">
            <v>COTOVELO EM COBRE, DN 15 MM, 90 GRAUS, SEM ANEL DE SOLDA, INSTALADO EM RAMAL DE DISTRIBUIÇÃO  FORNECIMENTO E INSTALAÇÃO. AF_12/2015</v>
          </cell>
          <cell r="C3765" t="str">
            <v>UN</v>
          </cell>
          <cell r="D3765">
            <v>10.44</v>
          </cell>
        </row>
        <row r="3766">
          <cell r="A3766">
            <v>92312</v>
          </cell>
          <cell r="B3766" t="str">
            <v>COTOVELO EM COBRE, DN 22 MM, 90 GRAUS, SEM ANEL DE SOLDA, INSTALADO EM RAMAL DE DISTRIBUIÇÃO  FORNECIMENTO E INSTALAÇÃO. AF_12/2015</v>
          </cell>
          <cell r="C3766" t="str">
            <v>UN</v>
          </cell>
          <cell r="D3766">
            <v>16.04</v>
          </cell>
        </row>
        <row r="3767">
          <cell r="A3767">
            <v>92313</v>
          </cell>
          <cell r="B3767" t="str">
            <v>COTOVELO EM COBRE, DN 28 MM, 90 GRAUS, SEM ANEL DE SOLDA, INSTALADO EM RAMAL DE DISTRIBUIÇÃO  FORNECIMENTO E INSTALAÇÃO. AF_12/2015</v>
          </cell>
          <cell r="C3767" t="str">
            <v>UN</v>
          </cell>
          <cell r="D3767">
            <v>22.61</v>
          </cell>
        </row>
        <row r="3768">
          <cell r="A3768">
            <v>92314</v>
          </cell>
          <cell r="B3768" t="str">
            <v>LUVA EM COBRE, DN 15 MM, SEM ANEL DE SOLDA, INSTALADO EM RAMAL DE DISTRIBUIÇÃO  FORNECIMENTO E INSTALAÇÃO. AF_12/2015</v>
          </cell>
          <cell r="C3768" t="str">
            <v>UN</v>
          </cell>
          <cell r="D3768">
            <v>6.81</v>
          </cell>
        </row>
        <row r="3769">
          <cell r="A3769">
            <v>92315</v>
          </cell>
          <cell r="B3769" t="str">
            <v>LUVA EM COBRE, DN 22 MM, SEM ANEL DE SOLDA, INSTALADO EM RAMAL DE DISTRIBUIÇÃO  FORNECIMENTO E INSTALAÇÃO. AF_12/2015</v>
          </cell>
          <cell r="C3769" t="str">
            <v>UN</v>
          </cell>
          <cell r="D3769">
            <v>9.68</v>
          </cell>
        </row>
        <row r="3770">
          <cell r="A3770">
            <v>92316</v>
          </cell>
          <cell r="B3770" t="str">
            <v>LUVA EM COBRE, DN 28 MM, SEM ANEL DE SOLDA, INSTALADO EM RAMAL DE DISTRIBUIÇÃO  FORNECIMENTO E INSTALAÇÃO. AF_12/2015</v>
          </cell>
          <cell r="C3770" t="str">
            <v>UN</v>
          </cell>
          <cell r="D3770">
            <v>14.17</v>
          </cell>
        </row>
        <row r="3771">
          <cell r="A3771">
            <v>92317</v>
          </cell>
          <cell r="B3771" t="str">
            <v>TE EM COBRE, DN 15 MM, SEM ANEL DE SOLDA, INSTALADO EM RAMAL DE DISTRIBUIÇÃO  FORNECIMENTO E INSTALAÇÃO. AF_12/2015</v>
          </cell>
          <cell r="C3771" t="str">
            <v>UN</v>
          </cell>
          <cell r="D3771">
            <v>14.14</v>
          </cell>
        </row>
        <row r="3772">
          <cell r="A3772">
            <v>92318</v>
          </cell>
          <cell r="B3772" t="str">
            <v>TE EM COBRE, DN 22 MM, SEM ANEL DE SOLDA, INSTALADO EM RAMAL DE DISTRIBUIÇÃO  FORNECIMENTO E INSTALAÇÃO. AF_12/2015</v>
          </cell>
          <cell r="C3772" t="str">
            <v>UN</v>
          </cell>
          <cell r="D3772">
            <v>21.24</v>
          </cell>
        </row>
        <row r="3773">
          <cell r="A3773">
            <v>92319</v>
          </cell>
          <cell r="B3773" t="str">
            <v>TE EM COBRE, DN 28 MM, SEM ANEL DE SOLDA, INSTALADO EM RAMAL DE DISTRIBUIÇÃO  FORNECIMENTO E INSTALAÇÃO. AF_12/2015</v>
          </cell>
          <cell r="C3773" t="str">
            <v>UN</v>
          </cell>
          <cell r="D3773">
            <v>29.11</v>
          </cell>
        </row>
        <row r="3774">
          <cell r="A3774">
            <v>92326</v>
          </cell>
          <cell r="B3774" t="str">
            <v>COTOVELO EM COBRE, DN 15 MM, 90 GRAUS, SEM ANEL DE SOLDA, INSTALADO EM RAMAL E SUB-RAMAL  FORNECIMENTO E INSTALAÇÃO. AF_12/2015</v>
          </cell>
          <cell r="C3774" t="str">
            <v>UN</v>
          </cell>
          <cell r="D3774">
            <v>11.34</v>
          </cell>
        </row>
        <row r="3775">
          <cell r="A3775">
            <v>92327</v>
          </cell>
          <cell r="B3775" t="str">
            <v>COTOVELO EM COBRE, DN 22 MM, 90 GRAUS, SEM ANEL DE SOLDA, INSTALADO EM RAMAL E SUB-RAMAL  FORNECIMENTO E INSTALAÇÃO. AF_12/2015</v>
          </cell>
          <cell r="C3775" t="str">
            <v>UN</v>
          </cell>
          <cell r="D3775">
            <v>18.75</v>
          </cell>
        </row>
        <row r="3776">
          <cell r="A3776">
            <v>92328</v>
          </cell>
          <cell r="B3776" t="str">
            <v>COTOVELO EM COBRE, DN 28 MM, 90 GRAUS, SEM ANEL DE SOLDA, INSTALADO EM RAMAL E SUB-RAMAL  FORNECIMENTO E INSTALAÇÃO. AF_12/2015</v>
          </cell>
          <cell r="C3776" t="str">
            <v>UN</v>
          </cell>
          <cell r="D3776">
            <v>27.41</v>
          </cell>
        </row>
        <row r="3777">
          <cell r="A3777">
            <v>92329</v>
          </cell>
          <cell r="B3777" t="str">
            <v>LUVA EM COBRE, DN 15 MM, SEM ANEL DE SOLDA, INSTALADO EM RAMAL E SUB-RAMAL  FORNECIMENTO E INSTALAÇÃO. AF_12/2015</v>
          </cell>
          <cell r="C3777" t="str">
            <v>UN</v>
          </cell>
          <cell r="D3777">
            <v>6.99</v>
          </cell>
        </row>
        <row r="3778">
          <cell r="A3778">
            <v>92330</v>
          </cell>
          <cell r="B3778" t="str">
            <v>LUVA EM COBRE, DN 22 MM, SEM ANEL DE SOLDA, INSTALADO EM RAMAL E SUB-RAMAL  FORNECIMENTO E INSTALAÇÃO. AF_12/2015</v>
          </cell>
          <cell r="C3778" t="str">
            <v>UN</v>
          </cell>
          <cell r="D3778">
            <v>11.45</v>
          </cell>
        </row>
        <row r="3779">
          <cell r="A3779">
            <v>92331</v>
          </cell>
          <cell r="B3779" t="str">
            <v>LUVA EM COBRE, DN 28 MM, SEM ANEL DE SOLDA, INSTALADO EM RAMAL E SUB-RAMAL  FORNECIMENTO E INSTALAÇÃO. AF_12/2015</v>
          </cell>
          <cell r="C3779" t="str">
            <v>UN</v>
          </cell>
          <cell r="D3779">
            <v>17.37</v>
          </cell>
        </row>
        <row r="3780">
          <cell r="A3780">
            <v>92332</v>
          </cell>
          <cell r="B3780" t="str">
            <v>TE EM COBRE, DN 15 MM, SEM ANEL DE SOLDA, INSTALADO EM RAMAL E SUB-RAMAL  FORNECIMENTO E INSTALAÇÃO. AF_12/2015</v>
          </cell>
          <cell r="C3780" t="str">
            <v>UN</v>
          </cell>
          <cell r="D3780">
            <v>14.44</v>
          </cell>
        </row>
        <row r="3781">
          <cell r="A3781">
            <v>92333</v>
          </cell>
          <cell r="B3781" t="str">
            <v>TE EM COBRE, DN 22 MM, SEM ANEL DE SOLDA, INSTALADO EM RAMAL E SUB-RAMAL  FORNECIMENTO E INSTALAÇÃO. AF_12/2015</v>
          </cell>
          <cell r="C3781" t="str">
            <v>UN</v>
          </cell>
          <cell r="D3781">
            <v>24.81</v>
          </cell>
        </row>
        <row r="3782">
          <cell r="A3782">
            <v>92334</v>
          </cell>
          <cell r="B3782" t="str">
            <v>TE EM COBRE, DN 28 MM, SEM ANEL DE SOLDA, INSTALADO EM RAMAL E SUB-RAMAL  FORNECIMENTO E INSTALAÇÃO. AF_12/2015</v>
          </cell>
          <cell r="C3782" t="str">
            <v>UN</v>
          </cell>
          <cell r="D3782">
            <v>35.479999999999997</v>
          </cell>
        </row>
        <row r="3783">
          <cell r="A3783">
            <v>92344</v>
          </cell>
          <cell r="B3783" t="str">
            <v>NIPLE, EM FERRO GALVANIZADO, DN 50 (2"), CONEXÃO ROSQUEADA, INSTALADO EM PRUMADAS - FORNECIMENTO E INSTALAÇÃO. AF_12/2015</v>
          </cell>
          <cell r="C3783" t="str">
            <v>UN</v>
          </cell>
          <cell r="D3783">
            <v>52.15</v>
          </cell>
        </row>
        <row r="3784">
          <cell r="A3784">
            <v>92345</v>
          </cell>
          <cell r="B3784" t="str">
            <v>LUVA, EM FERRO GALVANIZADO, DN 50 (2"), CONEXÃO ROSQUEADA, INSTALADO EM PRUMADAS - FORNECIMENTO E INSTALAÇÃO. AF_12/2015</v>
          </cell>
          <cell r="C3784" t="str">
            <v>UN</v>
          </cell>
          <cell r="D3784">
            <v>52.13</v>
          </cell>
        </row>
        <row r="3785">
          <cell r="A3785">
            <v>92346</v>
          </cell>
          <cell r="B3785" t="str">
            <v>NIPLE, EM FERRO GALVANIZADO, DN 65 (2 1/2"), CONEXÃO ROSQUEADA, INSTALADO EM PRUMADAS - FORNECIMENTO E INSTALAÇÃO. AF_12/2015</v>
          </cell>
          <cell r="C3785" t="str">
            <v>UN</v>
          </cell>
          <cell r="D3785">
            <v>66.290000000000006</v>
          </cell>
        </row>
        <row r="3786">
          <cell r="A3786">
            <v>92347</v>
          </cell>
          <cell r="B3786" t="str">
            <v>LUVA, EM FERRO GALVANIZADO, DN 65 (2 1/2"), CONEXÃO ROSQUEADA, INSTALADO EM PRUMADAS - FORNECIMENTO E INSTALAÇÃO. AF_12/2015</v>
          </cell>
          <cell r="C3786" t="str">
            <v>UN</v>
          </cell>
          <cell r="D3786">
            <v>72.55</v>
          </cell>
        </row>
        <row r="3787">
          <cell r="A3787">
            <v>92348</v>
          </cell>
          <cell r="B3787" t="str">
            <v>NIPLE, EM FERRO GALVANIZADO, DN 80 (3"), CONEXÃO ROSQUEADA, INSTALADO EM PRUMADAS - FORNECIMENTO E INSTALAÇÃO. AF_12/2015</v>
          </cell>
          <cell r="C3787" t="str">
            <v>UN</v>
          </cell>
          <cell r="D3787">
            <v>89.55</v>
          </cell>
        </row>
        <row r="3788">
          <cell r="A3788">
            <v>92349</v>
          </cell>
          <cell r="B3788" t="str">
            <v>LUVA, EM FERRO GALVANIZADO, DN 80 (3"), CONEXÃO ROSQUEADA, INSTALADO EM PRUMADAS - FORNECIMENTO E INSTALAÇÃO. AF_12/2015</v>
          </cell>
          <cell r="C3788" t="str">
            <v>UN</v>
          </cell>
          <cell r="D3788">
            <v>95.13</v>
          </cell>
        </row>
        <row r="3789">
          <cell r="A3789">
            <v>92350</v>
          </cell>
          <cell r="B3789" t="str">
            <v>JOELHO 45 GRAUS, EM FERRO GALVANIZADO, DN 50 (2"), CONEXÃO ROSQUEADA, INSTALADO EM PRUMADAS - FORNECIMENTO E INSTALAÇÃO. AF_12/2015</v>
          </cell>
          <cell r="C3789" t="str">
            <v>UN</v>
          </cell>
          <cell r="D3789">
            <v>77.66</v>
          </cell>
        </row>
        <row r="3790">
          <cell r="A3790">
            <v>92351</v>
          </cell>
          <cell r="B3790" t="str">
            <v>JOELHO 90 GRAUS, EM FERRO GALVANIZADO, DN 50 (2"), CONEXÃO ROSQUEADA, INSTALADO EM PRUMADAS - FORNECIMENTO E INSTALAÇÃO. AF_12/2015</v>
          </cell>
          <cell r="C3790" t="str">
            <v>UN</v>
          </cell>
          <cell r="D3790">
            <v>76.27</v>
          </cell>
        </row>
        <row r="3791">
          <cell r="A3791">
            <v>92352</v>
          </cell>
          <cell r="B3791" t="str">
            <v>JOELHO 45 GRAUS, EM FERRO GALVANIZADO, DN 65 (2 1/2"), CONEXÃO ROSQUEADA, INSTALADO EM PRUMADAS - FORNECIMENTO E INSTALAÇÃO. AF_12/2015</v>
          </cell>
          <cell r="C3791" t="str">
            <v>UN</v>
          </cell>
          <cell r="D3791">
            <v>111.43</v>
          </cell>
        </row>
        <row r="3792">
          <cell r="A3792">
            <v>92353</v>
          </cell>
          <cell r="B3792" t="str">
            <v>JOELHO 90 GRAUS, EM FERRO GALVANIZADO, DN 65 (2 1/2"), CONEXÃO ROSQUEADA, INSTALADO EM PRUMADAS - FORNECIMENTO E INSTALAÇÃO. AF_12/2015</v>
          </cell>
          <cell r="C3792" t="str">
            <v>UN</v>
          </cell>
          <cell r="D3792">
            <v>105.3</v>
          </cell>
        </row>
        <row r="3793">
          <cell r="A3793">
            <v>92354</v>
          </cell>
          <cell r="B3793" t="str">
            <v>JOELHO 45 GRAUS, EM FERRO GALVANIZADO, DN 80 (3"), CONEXÃO ROSQUEADA, INSTALADO EM PRUMADAS - FORNECIMENTO E INSTALAÇÃO. AF_12/2015</v>
          </cell>
          <cell r="C3793" t="str">
            <v>UN</v>
          </cell>
          <cell r="D3793">
            <v>143.91</v>
          </cell>
        </row>
        <row r="3794">
          <cell r="A3794">
            <v>92355</v>
          </cell>
          <cell r="B3794" t="str">
            <v>JOELHO 90 GRAUS, EM FERRO GALVANIZADO, DN 80 (3"), CONEXÃO ROSQUEADA, INSTALADO EM PRUMADAS - FORNECIMENTO E INSTALAÇÃO. AF_12/2015</v>
          </cell>
          <cell r="C3794" t="str">
            <v>UN</v>
          </cell>
          <cell r="D3794">
            <v>132.09</v>
          </cell>
        </row>
        <row r="3795">
          <cell r="A3795">
            <v>92356</v>
          </cell>
          <cell r="B3795" t="str">
            <v>TÊ, EM FERRO GALVANIZADO, DN 50 (2"), CONEXÃO ROSQUEADA, INSTALADO EM PRUMADAS - FORNECIMENTO E INSTALAÇÃO. AF_12/2015</v>
          </cell>
          <cell r="C3795" t="str">
            <v>UN</v>
          </cell>
          <cell r="D3795">
            <v>101.68</v>
          </cell>
        </row>
        <row r="3796">
          <cell r="A3796">
            <v>92357</v>
          </cell>
          <cell r="B3796" t="str">
            <v>TÊ, EM FERRO GALVANIZADO, DN 65 (2 1/2"), CONEXÃO ROSQUEADA, INSTALADO EM PRUMADAS - FORNECIMENTO E INSTALAÇÃO. AF_12/2015</v>
          </cell>
          <cell r="C3796" t="str">
            <v>UN</v>
          </cell>
          <cell r="D3796">
            <v>143.5</v>
          </cell>
        </row>
        <row r="3797">
          <cell r="A3797">
            <v>92358</v>
          </cell>
          <cell r="B3797" t="str">
            <v>TÊ, EM FERRO GALVANIZADO, DN 80 (3"), CONEXÃO ROSQUEADA, INSTALADO EM PRUMADAS - FORNECIMENTO E INSTALAÇÃO. AF_12/2015</v>
          </cell>
          <cell r="C3797" t="str">
            <v>UN</v>
          </cell>
          <cell r="D3797">
            <v>175</v>
          </cell>
        </row>
        <row r="3798">
          <cell r="A3798">
            <v>92369</v>
          </cell>
          <cell r="B3798" t="str">
            <v>NIPLE, EM FERRO GALVANIZADO, DN 25 (1"), CONEXÃO ROSQUEADA, INSTALADO EM REDE DE ALIMENTAÇÃO PARA HIDRANTE - FORNECIMENTO E INSTALAÇÃO. AF_12/2015</v>
          </cell>
          <cell r="C3798" t="str">
            <v>UN</v>
          </cell>
          <cell r="D3798">
            <v>30.28</v>
          </cell>
        </row>
        <row r="3799">
          <cell r="A3799">
            <v>92370</v>
          </cell>
          <cell r="B3799" t="str">
            <v>LUVA, EM FERRO GALVANIZADO, DN 25 (1"), CONEXÃO ROSQUEADA, INSTALADO EM REDE DE ALIMENTAÇÃO PARA HIDRANTE - FORNECIMENTO E INSTALAÇÃO. AF_12/2015</v>
          </cell>
          <cell r="C3799" t="str">
            <v>UN</v>
          </cell>
          <cell r="D3799">
            <v>31.41</v>
          </cell>
        </row>
        <row r="3800">
          <cell r="A3800">
            <v>92371</v>
          </cell>
          <cell r="B3800" t="str">
            <v>NIPLE, EM FERRO GALVANIZADO, DN 32 (1 1/4"), CONEXÃO ROSQUEADA, INSTALADO EM REDE DE ALIMENTAÇÃO PARA HIDRANTE - FORNECIMENTO E INSTALAÇÃO. AF_12/2015</v>
          </cell>
          <cell r="C3800" t="str">
            <v>UN</v>
          </cell>
          <cell r="D3800">
            <v>35.68</v>
          </cell>
        </row>
        <row r="3801">
          <cell r="A3801">
            <v>92372</v>
          </cell>
          <cell r="B3801" t="str">
            <v>LUVA, EM FERRO GALVANIZADO, DN 32 (1 1/4"), CONEXÃO ROSQUEADA, INSTALADO EM REDE DE ALIMENTAÇÃO PARA HIDRANTE - FORNECIMENTO E INSTALAÇÃO. AF_12/2015</v>
          </cell>
          <cell r="C3801" t="str">
            <v>UN</v>
          </cell>
          <cell r="D3801">
            <v>36.729999999999997</v>
          </cell>
        </row>
        <row r="3802">
          <cell r="A3802">
            <v>92373</v>
          </cell>
          <cell r="B3802" t="str">
            <v>NIPLE, EM FERRO GALVANIZADO, DN 40 (1 1/2"), CONEXÃO ROSQUEADA, INSTALADO EM REDE DE ALIMENTAÇÃO PARA HIDRANTE - FORNECIMENTO E INSTALAÇÃO. AF_12/2015</v>
          </cell>
          <cell r="C3802" t="str">
            <v>UN</v>
          </cell>
          <cell r="D3802">
            <v>41.44</v>
          </cell>
        </row>
        <row r="3803">
          <cell r="A3803">
            <v>92374</v>
          </cell>
          <cell r="B3803" t="str">
            <v>LUVA, EM FERRO GALVANIZADO, DN 40 (1 1/2"), CONEXÃO ROSQUEADA, INSTALADO EM REDE DE ALIMENTAÇÃO PARA HIDRANTE - FORNECIMENTO E INSTALAÇÃO. AF_12/2015</v>
          </cell>
          <cell r="C3803" t="str">
            <v>UN</v>
          </cell>
          <cell r="D3803">
            <v>41.64</v>
          </cell>
        </row>
        <row r="3804">
          <cell r="A3804">
            <v>92375</v>
          </cell>
          <cell r="B3804" t="str">
            <v>NIPLE, EM FERRO GALVANIZADO, DN 50 (2"), CONEXÃO ROSQUEADA, INSTALADO EM REDE DE ALIMENTAÇÃO PARA HIDRANTE - FORNECIMENTO E INSTALAÇÃO. AF_12/2015</v>
          </cell>
          <cell r="C3804" t="str">
            <v>UN</v>
          </cell>
          <cell r="D3804">
            <v>52.1</v>
          </cell>
        </row>
        <row r="3805">
          <cell r="A3805">
            <v>92376</v>
          </cell>
          <cell r="B3805" t="str">
            <v>LUVA, EM FERRO GALVANIZADO, DN 50 (2"), CONEXÃO ROSQUEADA, INSTALADO EM REDE DE ALIMENTAÇÃO PARA HIDRANTE - FORNECIMENTO E INSTALAÇÃO. AF_12/2015</v>
          </cell>
          <cell r="C3805" t="str">
            <v>UN</v>
          </cell>
          <cell r="D3805">
            <v>52.08</v>
          </cell>
        </row>
        <row r="3806">
          <cell r="A3806">
            <v>92377</v>
          </cell>
          <cell r="B3806" t="str">
            <v>NIPLE, EM FERRO GALVANIZADO, DN 65 (2 1/2"), CONEXÃO ROSQUEADA, INSTALADO EM REDE DE ALIMENTAÇÃO PARA HIDRANTE - FORNECIMENTO E INSTALAÇÃO. AF_12/2015</v>
          </cell>
          <cell r="C3806" t="str">
            <v>UN</v>
          </cell>
          <cell r="D3806">
            <v>67.89</v>
          </cell>
        </row>
        <row r="3807">
          <cell r="A3807">
            <v>92378</v>
          </cell>
          <cell r="B3807" t="str">
            <v>LUVA, EM FERRO GALVANIZADO, DN 65 (2 1/2"), CONEXÃO ROSQUEADA, INSTALADO EM REDE DE ALIMENTAÇÃO PARA HIDRANTE - FORNECIMENTO E INSTALAÇÃO. AF_12/2015</v>
          </cell>
          <cell r="C3807" t="str">
            <v>UN</v>
          </cell>
          <cell r="D3807">
            <v>74.150000000000006</v>
          </cell>
        </row>
        <row r="3808">
          <cell r="A3808">
            <v>92379</v>
          </cell>
          <cell r="B3808" t="str">
            <v>NIPLE, EM FERRO GALVANIZADO, DN 80 (3"), CONEXÃO ROSQUEADA, INSTALADO EM REDE DE ALIMENTAÇÃO PARA HIDRANTE - FORNECIMENTO E INSTALAÇÃO. AF_12/2015</v>
          </cell>
          <cell r="C3808" t="str">
            <v>UN</v>
          </cell>
          <cell r="D3808">
            <v>92.84</v>
          </cell>
        </row>
        <row r="3809">
          <cell r="A3809">
            <v>92380</v>
          </cell>
          <cell r="B3809" t="str">
            <v>LUVA, EM FERRO GALVANIZADO, DN 80 (3"), CONEXÃO ROSQUEADA, INSTALADO EM REDE DE ALIMENTAÇÃO PARA HIDRANTE - FORNECIMENTO E INSTALAÇÃO. AF_12/2015</v>
          </cell>
          <cell r="C3809" t="str">
            <v>UN</v>
          </cell>
          <cell r="D3809">
            <v>98.42</v>
          </cell>
        </row>
        <row r="3810">
          <cell r="A3810">
            <v>92381</v>
          </cell>
          <cell r="B3810" t="str">
            <v>JOELHO 45 GRAUS, EM FERRO GALVANIZADO, DN 25 (1"), CONEXÃO ROSQUEADA, INSTALADO EM REDE DE ALIMENTAÇÃO PARA HIDRANTE - FORNECIMENTO E INSTALAÇÃO. AF_12/2015</v>
          </cell>
          <cell r="C3810" t="str">
            <v>UN</v>
          </cell>
          <cell r="D3810">
            <v>45.74</v>
          </cell>
        </row>
        <row r="3811">
          <cell r="A3811">
            <v>92382</v>
          </cell>
          <cell r="B3811" t="str">
            <v>JOELHO 90 GRAUS, EM FERRO GALVANIZADO, DN 25 (1"), CONEXÃO ROSQUEADA, INSTALADO EM REDE DE ALIMENTAÇÃO PARA HIDRANTE - FORNECIMENTO E INSTALAÇÃO. AF_12/2015</v>
          </cell>
          <cell r="C3811" t="str">
            <v>UN</v>
          </cell>
          <cell r="D3811">
            <v>44.24</v>
          </cell>
        </row>
        <row r="3812">
          <cell r="A3812">
            <v>92383</v>
          </cell>
          <cell r="B3812" t="str">
            <v>JOELHO 45 GRAUS, EM FERRO GALVANIZADO, DN 32 (1 1/4"), CONEXÃO ROSQUEADA, INSTALADO EM REDE DE ALIMENTAÇÃO PARA HIDRANTE - FORNECIMENTO E INSTALAÇÃO. AF_12/2015</v>
          </cell>
          <cell r="C3812" t="str">
            <v>UN</v>
          </cell>
          <cell r="D3812">
            <v>55.67</v>
          </cell>
        </row>
        <row r="3813">
          <cell r="A3813">
            <v>92384</v>
          </cell>
          <cell r="B3813" t="str">
            <v>JOELHO 90 GRAUS, EM FERRO GALVANIZADO, DN 32 (1 1/4"), CONEXÃO ROSQUEADA, INSTALADO EM REDE DE ALIMENTAÇÃO PARA HIDRANTE - FORNECIMENTO E INSTALAÇÃO. AF_12/2015</v>
          </cell>
          <cell r="C3813" t="str">
            <v>UN</v>
          </cell>
          <cell r="D3813">
            <v>52.69</v>
          </cell>
        </row>
        <row r="3814">
          <cell r="A3814">
            <v>92385</v>
          </cell>
          <cell r="B3814" t="str">
            <v>JOELHO 45 GRAUS, EM FERRO GALVANIZADO, DN 40 (1 1/2"), CONEXÃO ROSQUEADA, INSTALADO EM REDE DE ALIMENTAÇÃO PARA HIDRANTE - FORNECIMENTO E INSTALAÇÃO. AF_12/2015</v>
          </cell>
          <cell r="C3814" t="str">
            <v>UN</v>
          </cell>
          <cell r="D3814">
            <v>63.16</v>
          </cell>
        </row>
        <row r="3815">
          <cell r="A3815">
            <v>92386</v>
          </cell>
          <cell r="B3815" t="str">
            <v>JOELHO 90 GRAUS, EM FERRO GALVANIZADO, DN 40 (1 1/2"), CONEXÃO ROSQUEADA, INSTALADO EM REDE DE ALIMENTAÇÃO PARA HIDRANTE - FORNECIMENTO E INSTALAÇÃO. AF_12/2015</v>
          </cell>
          <cell r="C3815" t="str">
            <v>UN</v>
          </cell>
          <cell r="D3815">
            <v>61.11</v>
          </cell>
        </row>
        <row r="3816">
          <cell r="A3816">
            <v>92387</v>
          </cell>
          <cell r="B3816" t="str">
            <v>JOELHO 45 GRAUS, EM FERRO GALVANIZADO, DN 50 (2"), CONEXÃO ROSQUEADA, INSTALADO EM REDE DE ALIMENTAÇÃO PARA HIDRANTE - FORNECIMENTO E INSTALAÇÃO. AF_12/2015</v>
          </cell>
          <cell r="C3816" t="str">
            <v>UN</v>
          </cell>
          <cell r="D3816">
            <v>77.56</v>
          </cell>
        </row>
        <row r="3817">
          <cell r="A3817">
            <v>92388</v>
          </cell>
          <cell r="B3817" t="str">
            <v>JOELHO 90 GRAUS, EM FERRO GALVANIZADO, DN 50 (2"), CONEXÃO ROSQUEADA, INSTALADO EM REDE DE ALIMENTAÇÃO PARA HIDRANTE - FORNECIMENTO E INSTALAÇÃO. AF_12/2015</v>
          </cell>
          <cell r="C3817" t="str">
            <v>UN</v>
          </cell>
          <cell r="D3817">
            <v>76.17</v>
          </cell>
        </row>
        <row r="3818">
          <cell r="A3818">
            <v>92389</v>
          </cell>
          <cell r="B3818" t="str">
            <v>JOELHO 45 GRAUS, EM FERRO GALVANIZADO, DN 65 (2 1/2"), CONEXÃO ROSQUEADA, INSTALADO EM REDE DE ALIMENTAÇÃO PARA HIDRANTE - FORNECIMENTO E INSTALAÇÃO. AF_12/2015</v>
          </cell>
          <cell r="C3818" t="str">
            <v>UN</v>
          </cell>
          <cell r="D3818">
            <v>113.87</v>
          </cell>
        </row>
        <row r="3819">
          <cell r="A3819">
            <v>92390</v>
          </cell>
          <cell r="B3819" t="str">
            <v>JOELHO 90 GRAUS, EM FERRO GALVANIZADO, DN 65 (2 1/2"), CONEXÃO ROSQUEADA, INSTALADO EM REDE DE ALIMENTAÇÃO PARA HIDRANTE - FORNECIMENTO E INSTALAÇÃO. AF_12/2015</v>
          </cell>
          <cell r="C3819" t="str">
            <v>UN</v>
          </cell>
          <cell r="D3819">
            <v>107.74</v>
          </cell>
        </row>
        <row r="3820">
          <cell r="A3820">
            <v>92635</v>
          </cell>
          <cell r="B3820" t="str">
            <v>JOELHO 45 GRAUS, EM FERRO GALVANIZADO, CONEXÃO ROSQUEADA, DN 80 (3"), INSTALADO EM REDE DE ALIMENTAÇÃO PARA HIDRANTE - FORNECIMENTO E INSTALAÇÃO. AF_12/2015</v>
          </cell>
          <cell r="C3820" t="str">
            <v>UN</v>
          </cell>
          <cell r="D3820">
            <v>148.84</v>
          </cell>
        </row>
        <row r="3821">
          <cell r="A3821">
            <v>92636</v>
          </cell>
          <cell r="B3821" t="str">
            <v>JOELHO 90 GRAUS, EM FERRO GALVANIZADO, CONEXÃO ROSQUEADA, DN 80 (3"), INSTALADO EM REDE DE ALIMENTAÇÃO PARA HIDRANTE - FORNECIMENTO E INSTALAÇÃO. AF_12/2015</v>
          </cell>
          <cell r="C3821" t="str">
            <v>UN</v>
          </cell>
          <cell r="D3821">
            <v>137.02000000000001</v>
          </cell>
        </row>
        <row r="3822">
          <cell r="A3822">
            <v>92637</v>
          </cell>
          <cell r="B3822" t="str">
            <v>TÊ, EM FERRO GALVANIZADO, CONEXÃO ROSQUEADA, DN 25 (1"), INSTALADO EM REDE DE ALIMENTAÇÃO PARA HIDRANTE - FORNECIMENTO E INSTALAÇÃO. AF_12/2015</v>
          </cell>
          <cell r="C3822" t="str">
            <v>UN</v>
          </cell>
          <cell r="D3822">
            <v>59.55</v>
          </cell>
        </row>
        <row r="3823">
          <cell r="A3823">
            <v>92638</v>
          </cell>
          <cell r="B3823" t="str">
            <v>TÊ, EM FERRO GALVANIZADO, CONEXÃO ROSQUEADA, DN 32 (1 1/4"), INSTALADO EM REDE DE ALIMENTAÇÃO PARA HIDRANTE - FORNECIMENTO E INSTALAÇÃO. AF_12/2015</v>
          </cell>
          <cell r="C3823" t="str">
            <v>UN</v>
          </cell>
          <cell r="D3823">
            <v>70.66</v>
          </cell>
        </row>
        <row r="3824">
          <cell r="A3824">
            <v>92639</v>
          </cell>
          <cell r="B3824" t="str">
            <v>TÊ, EM FERRO GALVANIZADO, CONEXÃO ROSQUEADA, DN 40 (1 1/2"), INSTALADO EM REDE DE ALIMENTAÇÃO PARA HIDRANTE - FORNECIMENTO E INSTALAÇÃO. AF_12/2015</v>
          </cell>
          <cell r="C3824" t="str">
            <v>UN</v>
          </cell>
          <cell r="D3824">
            <v>80.709999999999994</v>
          </cell>
        </row>
        <row r="3825">
          <cell r="A3825">
            <v>92640</v>
          </cell>
          <cell r="B3825" t="str">
            <v>TÊ, EM FERRO GALVANIZADO, CONEXÃO ROSQUEADA, DN 50 (2"), INSTALADO EM REDE DE ALIMENTAÇÃO PARA HIDRANTE - FORNECIMENTO E INSTALAÇÃO. AF_12/2015</v>
          </cell>
          <cell r="C3825" t="str">
            <v>UN</v>
          </cell>
          <cell r="D3825">
            <v>101.54</v>
          </cell>
        </row>
        <row r="3826">
          <cell r="A3826">
            <v>92642</v>
          </cell>
          <cell r="B3826" t="str">
            <v>TÊ, EM FERRO GALVANIZADO, CONEXÃO ROSQUEADA, DN 65 (2 1/2"), INSTALADO EM REDE DE ALIMENTAÇÃO PARA HIDRANTE - FORNECIMENTO E INSTALAÇÃO. AF_12/2015</v>
          </cell>
          <cell r="C3826" t="str">
            <v>UN</v>
          </cell>
          <cell r="D3826">
            <v>146.69</v>
          </cell>
        </row>
        <row r="3827">
          <cell r="A3827">
            <v>92644</v>
          </cell>
          <cell r="B3827" t="str">
            <v>TÊ, EM FERRO GALVANIZADO, CONEXÃO ROSQUEADA, DN 80 (3"), INSTALADO EM REDE DE ALIMENTAÇÃO PARA HIDRANTE - FORNECIMENTO E INSTALAÇÃO. AF_12/2015</v>
          </cell>
          <cell r="C3827" t="str">
            <v>UN</v>
          </cell>
          <cell r="D3827">
            <v>181.59</v>
          </cell>
        </row>
        <row r="3828">
          <cell r="A3828">
            <v>92657</v>
          </cell>
          <cell r="B3828" t="str">
            <v>NIPLE, EM FERRO GALVANIZADO, CONEXÃO ROSQUEADA, DN 25 (1"), INSTALADO EM REDE DE ALIMENTAÇÃO PARA SPRINKLER - FORNECIMENTO E INSTALAÇÃO. AF_12/2015</v>
          </cell>
          <cell r="C3828" t="str">
            <v>UN</v>
          </cell>
          <cell r="D3828">
            <v>21.4</v>
          </cell>
        </row>
        <row r="3829">
          <cell r="A3829">
            <v>92658</v>
          </cell>
          <cell r="B3829" t="str">
            <v>LUVA, EM FERRO GALVANIZADO, CONEXÃO ROSQUEADA, DN 25 (1"), INSTALADO EM REDE DE ALIMENTAÇÃO PARA SPRINKLER - FORNECIMENTO E INSTALAÇÃO. AF_12/2015</v>
          </cell>
          <cell r="C3829" t="str">
            <v>UN</v>
          </cell>
          <cell r="D3829">
            <v>22.53</v>
          </cell>
        </row>
        <row r="3830">
          <cell r="A3830">
            <v>92659</v>
          </cell>
          <cell r="B3830" t="str">
            <v>NIPLE, EM FERRO GALVANIZADO, CONEXÃO ROSQUEADA, DN 32 (1 1/4"), INSTALADO EM REDE DE ALIMENTAÇÃO PARA SPRINKLER - FORNECIMENTO E INSTALAÇÃO. AF_12/2015</v>
          </cell>
          <cell r="C3830" t="str">
            <v>UN</v>
          </cell>
          <cell r="D3830">
            <v>25.59</v>
          </cell>
        </row>
        <row r="3831">
          <cell r="A3831">
            <v>92660</v>
          </cell>
          <cell r="B3831" t="str">
            <v>LUVA, EM FERRO GALVANIZADO, CONEXÃO ROSQUEADA, DN 32 (1 1/4"), INSTALADO EM REDE DE ALIMENTAÇÃO PARA SPRINKLER - FORNECIMENTO E INSTALAÇÃO. AF_12/2015</v>
          </cell>
          <cell r="C3831" t="str">
            <v>UN</v>
          </cell>
          <cell r="D3831">
            <v>26.64</v>
          </cell>
        </row>
        <row r="3832">
          <cell r="A3832">
            <v>92661</v>
          </cell>
          <cell r="B3832" t="str">
            <v>NIPLE, EM FERRO GALVANIZADO, CONEXÃO ROSQUEADA, DN 40 (1 1/2"), INSTALADO EM REDE DE ALIMENTAÇÃO PARA SPRINKLER - FORNECIMENTO E INSTALAÇÃO. AF_12/2015</v>
          </cell>
          <cell r="C3832" t="str">
            <v>UN</v>
          </cell>
          <cell r="D3832">
            <v>29.94</v>
          </cell>
        </row>
        <row r="3833">
          <cell r="A3833">
            <v>92662</v>
          </cell>
          <cell r="B3833" t="str">
            <v>LUVA, EM FERRO GALVANIZADO, CONEXÃO ROSQUEADA, DN 40 (1 1/2"), INSTALADO EM REDE DE ALIMENTAÇÃO PARA SPRINKLER - FORNECIMENTO E INSTALAÇÃO. AF_12/2015</v>
          </cell>
          <cell r="C3833" t="str">
            <v>UN</v>
          </cell>
          <cell r="D3833">
            <v>30.14</v>
          </cell>
        </row>
        <row r="3834">
          <cell r="A3834">
            <v>92663</v>
          </cell>
          <cell r="B3834" t="str">
            <v>NIPLE, EM FERRO GALVANIZADO, CONEXÃO ROSQUEADA, DN 50 (2"), INSTALADO EM REDE DE ALIMENTAÇÃO PARA SPRINKLER - FORNECIMENTO E INSTALAÇÃO. AF_12/2015</v>
          </cell>
          <cell r="C3834" t="str">
            <v>UN</v>
          </cell>
          <cell r="D3834">
            <v>38.85</v>
          </cell>
        </row>
        <row r="3835">
          <cell r="A3835">
            <v>92664</v>
          </cell>
          <cell r="B3835" t="str">
            <v>LUVA, EM FERRO GALVANIZADO, CONEXÃO ROSQUEADA, DN 50 (2"), INSTALADO EM REDE DE ALIMENTAÇÃO PARA SPRINKLER - FORNECIMENTO E INSTALAÇÃO. AF_12/2015</v>
          </cell>
          <cell r="C3835" t="str">
            <v>UN</v>
          </cell>
          <cell r="D3835">
            <v>38.83</v>
          </cell>
        </row>
        <row r="3836">
          <cell r="A3836">
            <v>92665</v>
          </cell>
          <cell r="B3836" t="str">
            <v>NIPLE, EM FERRO GALVANIZADO, CONEXÃO ROSQUEADA, DN 65 (2 1/2"), INSTALADO EM REDE DE ALIMENTAÇÃO PARA SPRINKLER - FORNECIMENTO E INSTALAÇÃO. AF_12/2015</v>
          </cell>
          <cell r="C3836" t="str">
            <v>UN</v>
          </cell>
          <cell r="D3836">
            <v>52</v>
          </cell>
        </row>
        <row r="3837">
          <cell r="A3837">
            <v>92666</v>
          </cell>
          <cell r="B3837" t="str">
            <v>LUVA, EM FERRO GALVANIZADO, CONEXÃO ROSQUEADA, DN 65 (2 1/2"), INSTALADO EM REDE DE ALIMENTAÇÃO PARA SPRINKLER - FORNECIMENTO E INSTALAÇÃO. AF_12/2015</v>
          </cell>
          <cell r="C3837" t="str">
            <v>UN</v>
          </cell>
          <cell r="D3837">
            <v>58.26</v>
          </cell>
        </row>
        <row r="3838">
          <cell r="A3838">
            <v>92667</v>
          </cell>
          <cell r="B3838" t="str">
            <v>NIPLE, EM FERRO GALVANIZADO, CONEXÃO ROSQUEADA, DN 80 (3"), INSTALADO EM REDE DE ALIMENTAÇÃO PARA SPRINKLER - FORNECIMENTO E INSTALAÇÃO. AF_12/2015</v>
          </cell>
          <cell r="C3838" t="str">
            <v>UN</v>
          </cell>
          <cell r="D3838">
            <v>74.37</v>
          </cell>
        </row>
        <row r="3839">
          <cell r="A3839">
            <v>92668</v>
          </cell>
          <cell r="B3839" t="str">
            <v>LUVA, EM FERRO GALVANIZADO, CONEXÃO ROSQUEADA, DN 80 (3"), INSTALADO EM REDE DE ALIMENTAÇÃO PARA SPRINKLER - FORNECIMENTO E INSTALAÇÃO. AF_12/2015</v>
          </cell>
          <cell r="C3839" t="str">
            <v>UN</v>
          </cell>
          <cell r="D3839">
            <v>79.95</v>
          </cell>
        </row>
        <row r="3840">
          <cell r="A3840">
            <v>92669</v>
          </cell>
          <cell r="B3840" t="str">
            <v>JOELHO 45 GRAUS, EM FERRO GALVANIZADO, CONEXÃO ROSQUEADA, DN 25 (1"), INSTALADO EM REDE DE ALIMENTAÇÃO PARA SPRINKLER - FORNECIMENTO E INSTALAÇÃO. AF_12/2015</v>
          </cell>
          <cell r="C3840" t="str">
            <v>UN</v>
          </cell>
          <cell r="D3840">
            <v>32.4</v>
          </cell>
        </row>
        <row r="3841">
          <cell r="A3841">
            <v>92670</v>
          </cell>
          <cell r="B3841" t="str">
            <v>JOELHO 90 GRAUS, EM FERRO GALVANIZADO, CONEXÃO ROSQUEADA, DN 25 (1"), INSTALADO EM REDE DE ALIMENTAÇÃO PARA SPRINKLER - FORNECIMENTO E INSTALAÇÃO. AF_12/2015</v>
          </cell>
          <cell r="C3841" t="str">
            <v>UN</v>
          </cell>
          <cell r="D3841">
            <v>30.9</v>
          </cell>
        </row>
        <row r="3842">
          <cell r="A3842">
            <v>92671</v>
          </cell>
          <cell r="B3842" t="str">
            <v>JOELHO 45 GRAUS, EM FERRO GALVANIZADO, CONEXÃO ROSQUEADA, DN 32 (1 1/4"), INSTALADO EM REDE DE ALIMENTAÇÃO PARA SPRINKLER - FORNECIMENTO E INSTALAÇÃO. AF_12/2015</v>
          </cell>
          <cell r="C3842" t="str">
            <v>UN</v>
          </cell>
          <cell r="D3842">
            <v>40.54</v>
          </cell>
        </row>
        <row r="3843">
          <cell r="A3843">
            <v>92672</v>
          </cell>
          <cell r="B3843" t="str">
            <v>JOELHO 90 GRAUS, EM FERRO GALVANIZADO, CONEXÃO ROSQUEADA, DN 32 (1 1/4"), INSTALADO EM REDE DE ALIMENTAÇÃO PARA SPRINKLER - FORNECIMENTO E INSTALAÇÃO. AF_12/2015</v>
          </cell>
          <cell r="C3843" t="str">
            <v>UN</v>
          </cell>
          <cell r="D3843">
            <v>37.56</v>
          </cell>
        </row>
        <row r="3844">
          <cell r="A3844">
            <v>92673</v>
          </cell>
          <cell r="B3844" t="str">
            <v>JOELHO 45 GRAUS, EM FERRO GALVANIZADO, CONEXÃO ROSQUEADA, DN 40 (1 1/2"), INSTALADO EM REDE DE ALIMENTAÇÃO PARA SPRINKLER - FORNECIMENTO E INSTALAÇÃO. AF_12/2015</v>
          </cell>
          <cell r="C3844" t="str">
            <v>UN</v>
          </cell>
          <cell r="D3844">
            <v>45.92</v>
          </cell>
        </row>
        <row r="3845">
          <cell r="A3845">
            <v>92674</v>
          </cell>
          <cell r="B3845" t="str">
            <v>JOELHO 90 GRAUS, EM FERRO GALVANIZADO, CONEXÃO ROSQUEADA, DN 40 (1 1/2"), INSTALADO EM REDE DE ALIMENTAÇÃO PARA SPRINKLER - FORNECIMENTO E INSTALAÇÃO. AF_12/2015</v>
          </cell>
          <cell r="C3845" t="str">
            <v>UN</v>
          </cell>
          <cell r="D3845">
            <v>43.87</v>
          </cell>
        </row>
        <row r="3846">
          <cell r="A3846">
            <v>92675</v>
          </cell>
          <cell r="B3846" t="str">
            <v>JOELHO 45 GRAUS, EM FERRO GALVANIZADO, CONEXÃO ROSQUEADA, DN 50 (2"), INSTALADO EM REDE DE ALIMENTAÇÃO PARA SPRINKLER - FORNECIMENTO E INSTALAÇÃO. AF_12/2015</v>
          </cell>
          <cell r="C3846" t="str">
            <v>UN</v>
          </cell>
          <cell r="D3846">
            <v>57.73</v>
          </cell>
        </row>
        <row r="3847">
          <cell r="A3847">
            <v>92676</v>
          </cell>
          <cell r="B3847" t="str">
            <v>JOELHO 90 GRAUS, EM FERRO GALVANIZADO, CONEXÃO ROSQUEADA, DN 50 (2"), INSTALADO EM REDE DE ALIMENTAÇÃO PARA SPRINKLER - FORNECIMENTO E INSTALAÇÃO. AF_12/2015</v>
          </cell>
          <cell r="C3847" t="str">
            <v>UN</v>
          </cell>
          <cell r="D3847">
            <v>56.34</v>
          </cell>
        </row>
        <row r="3848">
          <cell r="A3848">
            <v>92677</v>
          </cell>
          <cell r="B3848" t="str">
            <v>JOELHO 45 GRAUS, EM FERRO GALVANIZADO, CONEXÃO ROSQUEADA, DN 65 (2 1/2"), INSTALADO EM REDE DE ALIMENTAÇÃO PARA SPRINKLER - FORNECIMENTO E INSTALAÇÃO. AF_12/2015</v>
          </cell>
          <cell r="C3848" t="str">
            <v>UN</v>
          </cell>
          <cell r="D3848">
            <v>90.09</v>
          </cell>
        </row>
        <row r="3849">
          <cell r="A3849">
            <v>92678</v>
          </cell>
          <cell r="B3849" t="str">
            <v>JOELHO 90 GRAUS, EM FERRO GALVANIZADO, CONEXÃO ROSQUEADA, DN 65 (2 1/2"), INSTALADO EM REDE DE ALIMENTAÇÃO PARA SPRINKLER - FORNECIMENTO E INSTALAÇÃO. AF_12/2015</v>
          </cell>
          <cell r="C3849" t="str">
            <v>UN</v>
          </cell>
          <cell r="D3849">
            <v>83.96</v>
          </cell>
        </row>
        <row r="3850">
          <cell r="A3850">
            <v>92679</v>
          </cell>
          <cell r="B3850" t="str">
            <v>JOELHO 45 GRAUS, EM FERRO GALVANIZADO, CONEXÃO ROSQUEADA, DN 80 (3"), INSTALADO EM REDE DE ALIMENTAÇÃO PARA SPRINKLER - FORNECIMENTO E INSTALAÇÃO. AF_12/2015</v>
          </cell>
          <cell r="C3850" t="str">
            <v>UN</v>
          </cell>
          <cell r="D3850">
            <v>121.17</v>
          </cell>
        </row>
        <row r="3851">
          <cell r="A3851">
            <v>92680</v>
          </cell>
          <cell r="B3851" t="str">
            <v>JOELHO 90 GRAUS, EM FERRO GALVANIZADO, CONEXÃO ROSQUEADA, DN 80 (3"), INSTALADO EM REDE DE ALIMENTAÇÃO PARA SPRINKLER - FORNECIMENTO E INSTALAÇÃO. AF_12/2015</v>
          </cell>
          <cell r="C3851" t="str">
            <v>UN</v>
          </cell>
          <cell r="D3851">
            <v>109.35</v>
          </cell>
        </row>
        <row r="3852">
          <cell r="A3852">
            <v>92681</v>
          </cell>
          <cell r="B3852" t="str">
            <v>TÊ, EM FERRO GALVANIZADO, CONEXÃO ROSQUEADA, DN 25 (1"), INSTALADO EM REDE DE ALIMENTAÇÃO PARA SPRINKLER - FORNECIMENTO E INSTALAÇÃO. AF_12/2015</v>
          </cell>
          <cell r="C3852" t="str">
            <v>UN</v>
          </cell>
          <cell r="D3852">
            <v>41.75</v>
          </cell>
        </row>
        <row r="3853">
          <cell r="A3853">
            <v>92682</v>
          </cell>
          <cell r="B3853" t="str">
            <v>TÊ, EM FERRO GALVANIZADO, CONEXÃO ROSQUEADA, DN 32 (1 1/4"), INSTALADO EM REDE DE ALIMENTAÇÃO PARA SPRINKLER - FORNECIMENTO E INSTALAÇÃO. AF_12/2015</v>
          </cell>
          <cell r="C3853" t="str">
            <v>UN</v>
          </cell>
          <cell r="D3853">
            <v>50.41</v>
          </cell>
        </row>
        <row r="3854">
          <cell r="A3854">
            <v>92683</v>
          </cell>
          <cell r="B3854" t="str">
            <v>TÊ, EM FERRO GALVANIZADO, CONEXÃO ROSQUEADA, DN 40 (1 1/2"), INSTALADO EM REDE DE ALIMENTAÇÃO PARA SPRINKLER - FORNECIMENTO E INSTALAÇÃO. AF_12/2015</v>
          </cell>
          <cell r="C3854" t="str">
            <v>UN</v>
          </cell>
          <cell r="D3854">
            <v>57.74</v>
          </cell>
        </row>
        <row r="3855">
          <cell r="A3855">
            <v>92684</v>
          </cell>
          <cell r="B3855" t="str">
            <v>TÊ, EM FERRO GALVANIZADO, CONEXÃO ROSQUEADA, DN 50 (2"), INSTALADO EM REDE DE ALIMENTAÇÃO PARA SPRINKLER - FORNECIMENTO E INSTALAÇÃO. AF_12/2015</v>
          </cell>
          <cell r="C3855" t="str">
            <v>UN</v>
          </cell>
          <cell r="D3855">
            <v>75.08</v>
          </cell>
        </row>
        <row r="3856">
          <cell r="A3856">
            <v>92685</v>
          </cell>
          <cell r="B3856" t="str">
            <v>TÊ, EM FERRO GALVANIZADO, CONEXÃO ROSQUEADA, DN 65 (2 1/2"), INSTALADO EM REDE DE ALIMENTAÇÃO PARA SPRINKLER - FORNECIMENTO E INSTALAÇÃO. AF_12/2015</v>
          </cell>
          <cell r="C3856" t="str">
            <v>UN</v>
          </cell>
          <cell r="D3856">
            <v>115.02</v>
          </cell>
        </row>
        <row r="3857">
          <cell r="A3857">
            <v>92686</v>
          </cell>
          <cell r="B3857" t="str">
            <v>TÊ, EM FERRO GALVANIZADO, CONEXÃO ROSQUEADA, DN 80 (3"), INSTALADO EM REDE DE ALIMENTAÇÃO PARA SPRINKLER - FORNECIMENTO E INSTALAÇÃO. AF_12/2015</v>
          </cell>
          <cell r="C3857" t="str">
            <v>UN</v>
          </cell>
          <cell r="D3857">
            <v>144.65</v>
          </cell>
        </row>
        <row r="3858">
          <cell r="A3858">
            <v>92692</v>
          </cell>
          <cell r="B3858" t="str">
            <v>NIPLE, EM FERRO GALVANIZADO, CONEXÃO ROSQUEADA, DN 15 (1/2"), INSTALADO EM RAMAIS E SUB-RAMAIS DE GÁS - FORNECIMENTO E INSTALAÇÃO. AF_12/2015</v>
          </cell>
          <cell r="C3858" t="str">
            <v>UN</v>
          </cell>
          <cell r="D3858">
            <v>11.69</v>
          </cell>
        </row>
        <row r="3859">
          <cell r="A3859">
            <v>92693</v>
          </cell>
          <cell r="B3859" t="str">
            <v>LUVA, EM FERRO GALVANIZADO, CONEXÃO ROSQUEADA, DN 15 (1/2"), INSTALADO EM RAMAIS E SUB-RAMAIS DE GÁS - FORNECIMENTO E INSTALAÇÃO. AF_12/2015</v>
          </cell>
          <cell r="C3859" t="str">
            <v>UN</v>
          </cell>
          <cell r="D3859">
            <v>11.94</v>
          </cell>
        </row>
        <row r="3860">
          <cell r="A3860">
            <v>92694</v>
          </cell>
          <cell r="B3860" t="str">
            <v>NIPLE, EM FERRO GALVANIZADO, CONEXÃO ROSQUEADA, DN 20 (3/4"), INSTALADO EM RAMAIS E SUB-RAMAIS DE GÁS - FORNECIMENTO E INSTALAÇÃO. AF_12/2015</v>
          </cell>
          <cell r="C3860" t="str">
            <v>UN</v>
          </cell>
          <cell r="D3860">
            <v>18.91</v>
          </cell>
        </row>
        <row r="3861">
          <cell r="A3861">
            <v>92695</v>
          </cell>
          <cell r="B3861" t="str">
            <v>LUVA, EM FERRO GALVANIZADO, CONEXÃO ROSQUEADA, DN 20 (3/4"), INSTALADO EM RAMAIS E SUB-RAMAIS DE GÁS - FORNECIMENTO E INSTALAÇÃO. AF_12/2015</v>
          </cell>
          <cell r="C3861" t="str">
            <v>UN</v>
          </cell>
          <cell r="D3861">
            <v>19.16</v>
          </cell>
        </row>
        <row r="3862">
          <cell r="A3862">
            <v>92696</v>
          </cell>
          <cell r="B3862" t="str">
            <v>NIPLE, EM FERRO GALVANIZADO, CONEXÃO ROSQUEADA, DN 25 (1"), INSTALADO EM RAMAIS E SUB-RAMAIS DE GÁS - FORNECIMENTO E INSTALAÇÃO. AF_12/2015</v>
          </cell>
          <cell r="C3862" t="str">
            <v>UN</v>
          </cell>
          <cell r="D3862">
            <v>29.89</v>
          </cell>
        </row>
        <row r="3863">
          <cell r="A3863">
            <v>92697</v>
          </cell>
          <cell r="B3863" t="str">
            <v>LUVA, EM FERRO GALVANIZADO, CONEXÃO ROSQUEADA, DN 25 (1"), INSTALADO EM RAMAIS E SUB-RAMAIS DE GÁS - FORNECIMENTO E INSTALAÇÃO. AF_12/2015</v>
          </cell>
          <cell r="C3863" t="str">
            <v>UN</v>
          </cell>
          <cell r="D3863">
            <v>31.02</v>
          </cell>
        </row>
        <row r="3864">
          <cell r="A3864">
            <v>92698</v>
          </cell>
          <cell r="B3864" t="str">
            <v>JOELHO 45 GRAUS, EM FERRO GALVANIZADO, CONEXÃO ROSQUEADA, DN 15 (1/2"), INSTALADO EM RAMAIS E SUB-RAMAIS DE GÁS - FORNECIMENTO E INSTALAÇÃO. AF_12/2015</v>
          </cell>
          <cell r="C3864" t="str">
            <v>UN</v>
          </cell>
          <cell r="D3864">
            <v>17.329999999999998</v>
          </cell>
        </row>
        <row r="3865">
          <cell r="A3865">
            <v>92699</v>
          </cell>
          <cell r="B3865" t="str">
            <v>JOELHO 90 GRAUS, EM FERRO GALVANIZADO, CONEXÃO ROSQUEADA, DN 15 (1/2"), INSTALADO EM RAMAIS E SUB-RAMAIS DE GÁS - FORNECIMENTO E INSTALAÇÃO. AF_12/2015</v>
          </cell>
          <cell r="C3865" t="str">
            <v>UN</v>
          </cell>
          <cell r="D3865">
            <v>16.510000000000002</v>
          </cell>
        </row>
        <row r="3866">
          <cell r="A3866">
            <v>92700</v>
          </cell>
          <cell r="B3866" t="str">
            <v>JOELHO 45 GRAUS, EM FERRO GALVANIZADO, CONEXÃO ROSQUEADA, DN 20 (3/4"), INSTALADO EM RAMAIS E SUB-RAMAIS DE GÁS - FORNECIMENTO E INSTALAÇÃO. AF_12/2015</v>
          </cell>
          <cell r="C3866" t="str">
            <v>UN</v>
          </cell>
          <cell r="D3866">
            <v>28.64</v>
          </cell>
        </row>
        <row r="3867">
          <cell r="A3867">
            <v>92701</v>
          </cell>
          <cell r="B3867" t="str">
            <v>JOELHO 90 GRAUS, EM FERRO GALVANIZADO, CONEXÃO ROSQUEADA, DN 20 (3/4"), INSTALADO EM RAMAIS E SUB-RAMAIS DE GÁS - FORNECIMENTO E INSTALAÇÃO. AF_12/2015</v>
          </cell>
          <cell r="C3867" t="str">
            <v>UN</v>
          </cell>
          <cell r="D3867">
            <v>27.42</v>
          </cell>
        </row>
        <row r="3868">
          <cell r="A3868">
            <v>92702</v>
          </cell>
          <cell r="B3868" t="str">
            <v>JOELHO 45 GRAUS, EM FERRO GALVANIZADO, CONEXÃO ROSQUEADA, DN 25 (1"), INSTALADO EM RAMAIS E SUB-RAMAIS DE GÁS - FORNECIMENTO E INSTALAÇÃO. AF_12/2015</v>
          </cell>
          <cell r="C3868" t="str">
            <v>UN</v>
          </cell>
          <cell r="D3868">
            <v>45.22</v>
          </cell>
        </row>
        <row r="3869">
          <cell r="A3869">
            <v>92703</v>
          </cell>
          <cell r="B3869" t="str">
            <v>JOELHO 90 GRAUS, EM FERRO GALVANIZADO, CONEXÃO ROSQUEADA, DN 25 (1"), INSTALADO EM RAMAIS E SUB-RAMAIS DE GÁS - FORNECIMENTO E INSTALAÇÃO. AF_12/2015</v>
          </cell>
          <cell r="C3869" t="str">
            <v>UN</v>
          </cell>
          <cell r="D3869">
            <v>43.72</v>
          </cell>
        </row>
        <row r="3870">
          <cell r="A3870">
            <v>92704</v>
          </cell>
          <cell r="B3870" t="str">
            <v>TÊ, EM FERRO GALVANIZADO, CONEXÃO ROSQUEADA, DN 15 (1/2"), INSTALADO EM RAMAIS E SUB-RAMAIS DE GÁS - FORNECIMENTO E INSTALAÇÃO. AF_12/2015</v>
          </cell>
          <cell r="C3870" t="str">
            <v>UN</v>
          </cell>
          <cell r="D3870">
            <v>22.21</v>
          </cell>
        </row>
        <row r="3871">
          <cell r="A3871">
            <v>92705</v>
          </cell>
          <cell r="B3871" t="str">
            <v>TÊ, EM FERRO GALVANIZADO, CONEXÃO ROSQUEADA, DN 20 (3/4"), INSTALADO EM RAMAIS E SUB-RAMAIS DE GÁS - FORNECIMENTO E INSTALAÇÃO. AF_12/2015</v>
          </cell>
          <cell r="C3871" t="str">
            <v>UN</v>
          </cell>
          <cell r="D3871">
            <v>36.299999999999997</v>
          </cell>
        </row>
        <row r="3872">
          <cell r="A3872">
            <v>92706</v>
          </cell>
          <cell r="B3872" t="str">
            <v>TÊ, EM FERRO GALVANIZADO, CONEXÃO ROSQUEADA, DN 25 (1"), INSTALADO EM RAMAIS E SUB-RAMAIS DE GÁS - FORNECIMENTO E INSTALAÇÃO. AF_12/2015</v>
          </cell>
          <cell r="C3872" t="str">
            <v>UN</v>
          </cell>
          <cell r="D3872">
            <v>58.84</v>
          </cell>
        </row>
        <row r="3873">
          <cell r="A3873">
            <v>92889</v>
          </cell>
          <cell r="B3873" t="str">
            <v>UNIÃO, EM FERRO GALVANIZADO, DN 50 (2"), CONEXÃO ROSQUEADA, INSTALADO EM PRUMADAS - FORNECIMENTO E INSTALAÇÃO. AF_12/2015</v>
          </cell>
          <cell r="C3873" t="str">
            <v>UN</v>
          </cell>
          <cell r="D3873">
            <v>92.81</v>
          </cell>
        </row>
        <row r="3874">
          <cell r="A3874">
            <v>92890</v>
          </cell>
          <cell r="B3874" t="str">
            <v>UNIÃO, EM FERRO GALVANIZADO, DN 65 (2 1/2"), CONEXÃO ROSQUEADA, INSTALADO EM PRUMADAS - FORNECIMENTO E INSTALAÇÃO. AF_12/2015</v>
          </cell>
          <cell r="C3874" t="str">
            <v>UN</v>
          </cell>
          <cell r="D3874">
            <v>136.22</v>
          </cell>
        </row>
        <row r="3875">
          <cell r="A3875">
            <v>92891</v>
          </cell>
          <cell r="B3875" t="str">
            <v>UNIÃO, EM FERRO GALVANIZADO, DN 80 (3"), CONEXÃO ROSQUEADA, INSTALADO EM PRUMADAS - FORNECIMENTO E INSTALAÇÃO. AF_12/2015</v>
          </cell>
          <cell r="C3875" t="str">
            <v>UN</v>
          </cell>
          <cell r="D3875">
            <v>195.36</v>
          </cell>
        </row>
        <row r="3876">
          <cell r="A3876">
            <v>92892</v>
          </cell>
          <cell r="B3876" t="str">
            <v>UNIÃO, EM FERRO GALVANIZADO, DN 25 (1"), CONEXÃO ROSQUEADA, INSTALADO EM REDE DE ALIMENTAÇÃO PARA HIDRANTE - FORNECIMENTO E INSTALAÇÃO. AF_12/2015</v>
          </cell>
          <cell r="C3876" t="str">
            <v>UN</v>
          </cell>
          <cell r="D3876">
            <v>43.52</v>
          </cell>
        </row>
        <row r="3877">
          <cell r="A3877">
            <v>92893</v>
          </cell>
          <cell r="B3877" t="str">
            <v>UNIÃO, EM FERRO GALVANIZADO, DN 32 (1 1/4"), CONEXÃO ROSQUEADA, INSTALADO EM REDE DE ALIMENTAÇÃO PARA HIDRANTE - FORNECIMENTO E INSTALAÇÃO. AF_12/2015</v>
          </cell>
          <cell r="C3877" t="str">
            <v>UN</v>
          </cell>
          <cell r="D3877">
            <v>59.23</v>
          </cell>
        </row>
        <row r="3878">
          <cell r="A3878">
            <v>92894</v>
          </cell>
          <cell r="B3878" t="str">
            <v>UNIÃO, EM FERRO GALVANIZADO, DN 40 (1 1/2"), CONEXÃO ROSQUEADA, INSTALADO EM REDE DE ALIMENTAÇÃO PARA HIDRANTE - FORNECIMENTO E INSTALAÇÃO. AF_12/2015</v>
          </cell>
          <cell r="C3878" t="str">
            <v>UN</v>
          </cell>
          <cell r="D3878">
            <v>69.89</v>
          </cell>
        </row>
        <row r="3879">
          <cell r="A3879">
            <v>92895</v>
          </cell>
          <cell r="B3879" t="str">
            <v>UNIÃO, EM FERRO GALVANIZADO, DN 50 (2"), CONEXÃO ROSQUEADA, INSTALADO EM REDE DE ALIMENTAÇÃO PARA HIDRANTE - FORNECIMENTO E INSTALAÇÃO. AF_12/2015</v>
          </cell>
          <cell r="C3879" t="str">
            <v>UN</v>
          </cell>
          <cell r="D3879">
            <v>92.76</v>
          </cell>
        </row>
        <row r="3880">
          <cell r="A3880">
            <v>92896</v>
          </cell>
          <cell r="B3880" t="str">
            <v>UNIÃO, EM FERRO GALVANIZADO, DN 65 (2 1/2"), CONEXÃO ROSQUEADA, INSTALADO EM REDE DE ALIMENTAÇÃO PARA HIDRANTE - FORNECIMENTO E INSTALAÇÃO. AF_12/2015</v>
          </cell>
          <cell r="C3880" t="str">
            <v>UN</v>
          </cell>
          <cell r="D3880">
            <v>137.82</v>
          </cell>
        </row>
        <row r="3881">
          <cell r="A3881">
            <v>92897</v>
          </cell>
          <cell r="B3881" t="str">
            <v>UNIÃO, EM FERRO GALVANIZADO, DN 80 (3"), CONEXÃO ROSQUEADA, INSTALADO EM REDE DE ALIMENTAÇÃO PARA HIDRANTE - FORNECIMENTO E INSTALAÇÃO. AF_12/2015</v>
          </cell>
          <cell r="C3881" t="str">
            <v>UN</v>
          </cell>
          <cell r="D3881">
            <v>198.65</v>
          </cell>
        </row>
        <row r="3882">
          <cell r="A3882">
            <v>92898</v>
          </cell>
          <cell r="B3882" t="str">
            <v>UNIÃO, EM FERRO GALVANIZADO, CONEXÃO ROSQUEADA, DN 25 (1"), INSTALADO EM REDE DE ALIMENTAÇÃO PARA SPRINKLER - FORNECIMENTO E INSTALAÇÃO. AF_12/2015</v>
          </cell>
          <cell r="C3882" t="str">
            <v>UN</v>
          </cell>
          <cell r="D3882">
            <v>34.64</v>
          </cell>
        </row>
        <row r="3883">
          <cell r="A3883">
            <v>92899</v>
          </cell>
          <cell r="B3883" t="str">
            <v>UNIÃO, EM FERRO GALVANIZADO, CONEXÃO ROSQUEADA, DN 32 (1 1/4"), INSTALADO EM REDE DE ALIMENTAÇÃO PARA SPRINKLER - FORNECIMENTO E INSTALAÇÃO. AF_12/2015</v>
          </cell>
          <cell r="C3883" t="str">
            <v>UN</v>
          </cell>
          <cell r="D3883">
            <v>49.14</v>
          </cell>
        </row>
        <row r="3884">
          <cell r="A3884">
            <v>92900</v>
          </cell>
          <cell r="B3884" t="str">
            <v>UNIÃO, EM FERRO GALVANIZADO, CONEXÃO ROSQUEADA, DN 40 (1 1/2"), INSTALADO EM REDE DE ALIMENTAÇÃO PARA SPRINKLER - FORNECIMENTO E INSTALAÇÃO. AF_12/2015</v>
          </cell>
          <cell r="C3884" t="str">
            <v>UN</v>
          </cell>
          <cell r="D3884">
            <v>58.39</v>
          </cell>
        </row>
        <row r="3885">
          <cell r="A3885">
            <v>92901</v>
          </cell>
          <cell r="B3885" t="str">
            <v>UNIÃO, EM FERRO GALVANIZADO, CONEXÃO ROSQUEADA, DN 50 (2"), INSTALADO EM REDE DE ALIMENTAÇÃO PARA SPRINKLER - FORNECIMENTO E INSTALAÇÃO. AF_12/2015</v>
          </cell>
          <cell r="C3885" t="str">
            <v>UN</v>
          </cell>
          <cell r="D3885">
            <v>79.510000000000005</v>
          </cell>
        </row>
        <row r="3886">
          <cell r="A3886">
            <v>92902</v>
          </cell>
          <cell r="B3886" t="str">
            <v>UNIÃO, EM FERRO GALVANIZADO, CONEXÃO ROSQUEADA, DN 65 (2 1/2"), INSTALADO EM REDE DE ALIMENTAÇÃO PARA SPRINKLER - FORNECIMENTO E INSTALAÇÃO. AF_12/2015</v>
          </cell>
          <cell r="C3886" t="str">
            <v>UN</v>
          </cell>
          <cell r="D3886">
            <v>121.93</v>
          </cell>
        </row>
        <row r="3887">
          <cell r="A3887">
            <v>92903</v>
          </cell>
          <cell r="B3887" t="str">
            <v>UNIÃO, EM FERRO GALVANIZADO, CONEXÃO ROSQUEADA, DN 80 (3"), INSTALADO EM REDE DE ALIMENTAÇÃO PARA SPRINKLER - FORNECIMENTO E INSTALAÇÃO. AF_12/2015</v>
          </cell>
          <cell r="C3887" t="str">
            <v>UN</v>
          </cell>
          <cell r="D3887">
            <v>180.18</v>
          </cell>
        </row>
        <row r="3888">
          <cell r="A3888">
            <v>92904</v>
          </cell>
          <cell r="B3888" t="str">
            <v>UNIÃO, EM FERRO GALVANIZADO, CONEXÃO ROSQUEADA, DN 15 (1/2"), INSTALADO EM RAMAIS E SUB-RAMAIS DE GÁS - FORNECIMENTO E INSTALAÇÃO. AF_12/2015</v>
          </cell>
          <cell r="C3888" t="str">
            <v>UN</v>
          </cell>
          <cell r="D3888">
            <v>23.05</v>
          </cell>
        </row>
        <row r="3889">
          <cell r="A3889">
            <v>92905</v>
          </cell>
          <cell r="B3889" t="str">
            <v>UNIÃO, EM FERRO GALVANIZADO, CONEXÃO ROSQUEADA, DN 20 (3/4"), INSTALADO EM RAMAIS E SUB-RAMAIS DE GÁS - FORNECIMENTO E INSTALAÇÃO. AF_12/2015</v>
          </cell>
          <cell r="C3889" t="str">
            <v>UN</v>
          </cell>
          <cell r="D3889">
            <v>33.74</v>
          </cell>
        </row>
        <row r="3890">
          <cell r="A3890">
            <v>92906</v>
          </cell>
          <cell r="B3890" t="str">
            <v>UNIÃO, EM FERRO GALVANIZADO, CONEXÃO ROSQUEADA, DN 25 (1"), INSTALADO EM RAMAIS E SUB-RAMAIS DE GÁS - FORNECIMENTO E INSTALAÇÃO. AF_12/2015</v>
          </cell>
          <cell r="C3890" t="str">
            <v>UN</v>
          </cell>
          <cell r="D3890">
            <v>43.13</v>
          </cell>
        </row>
        <row r="3891">
          <cell r="A3891">
            <v>92907</v>
          </cell>
          <cell r="B3891" t="str">
            <v>LUVA DE REDUÇÃO, EM FERRO GALVANIZADO, 2" X 1 1/2", CONEXÃO ROSQUEADA, INSTALADO EM PRUMADAS - FORNECIMENTO E INSTALAÇÃO. AF_12/2015</v>
          </cell>
          <cell r="C3891" t="str">
            <v>UN</v>
          </cell>
          <cell r="D3891">
            <v>54.5</v>
          </cell>
        </row>
        <row r="3892">
          <cell r="A3892">
            <v>92908</v>
          </cell>
          <cell r="B3892" t="str">
            <v>LUVA DE REDUÇÃO, EM FERRO GALVANIZADO, 2" X 1 1/4", CONEXÃO ROSQUEADA, INSTALADO EM PRUMADAS - FORNECIMENTO E INSTALAÇÃO. AF_12/2015</v>
          </cell>
          <cell r="C3892" t="str">
            <v>UN</v>
          </cell>
          <cell r="D3892">
            <v>54.5</v>
          </cell>
        </row>
        <row r="3893">
          <cell r="A3893">
            <v>92909</v>
          </cell>
          <cell r="B3893" t="str">
            <v>LUVA DE REDUÇÃO, EM FERRO GALVANIZADO, 2" X 1", CONEXÃO ROSQUEADA, INSTALADO EM PRUMADAS - FORNECIMENTO E INSTALAÇÃO. AF_12/2015</v>
          </cell>
          <cell r="C3893" t="str">
            <v>UN</v>
          </cell>
          <cell r="D3893">
            <v>54.5</v>
          </cell>
        </row>
        <row r="3894">
          <cell r="A3894">
            <v>92910</v>
          </cell>
          <cell r="B3894" t="str">
            <v>LUVA DE REDUÇÃO, EM FERRO GALVANIZADO, 2 1/2" X 1 1/2", CONEXÃO ROSQUEADA, INSTALADO EM PRUMADAS - FORNECIMENTO E INSTALAÇÃO. AF_12/2015</v>
          </cell>
          <cell r="C3894" t="str">
            <v>UN</v>
          </cell>
          <cell r="D3894">
            <v>75.2</v>
          </cell>
        </row>
        <row r="3895">
          <cell r="A3895">
            <v>92911</v>
          </cell>
          <cell r="B3895" t="str">
            <v>LUVA DE REDUÇÃO, EM FERRO GALVANIZADO, 2 1/2" X 2", CONEXÃO ROSQUEADA, INSTALADO EM PRUMADAS - FORNECIMENTO E INSTALAÇÃO. AF_12/2015</v>
          </cell>
          <cell r="C3895" t="str">
            <v>UN</v>
          </cell>
          <cell r="D3895">
            <v>75.2</v>
          </cell>
        </row>
        <row r="3896">
          <cell r="A3896">
            <v>92912</v>
          </cell>
          <cell r="B3896" t="str">
            <v>LUVA DE REDUÇÃO, EM FERRO GALVANIZADO, 3" X 1 1/2", CONEXÃO ROSQUEADA, INSTALADO EM PRUMADAS - FORNECIMENTO E INSTALAÇÃO. AF_12/2015</v>
          </cell>
          <cell r="C3896" t="str">
            <v>UN</v>
          </cell>
          <cell r="D3896">
            <v>97.04</v>
          </cell>
        </row>
        <row r="3897">
          <cell r="A3897">
            <v>92913</v>
          </cell>
          <cell r="B3897" t="str">
            <v>LUVA DE REDUÇÃO, EM FERRO GALVANIZADO, 3" X 2 1/2", CONEXÃO ROSQUEADA, INSTALADO EM PRUMADAS - FORNECIMENTO E INSTALAÇÃO. AF_12/2015</v>
          </cell>
          <cell r="C3897" t="str">
            <v>UN</v>
          </cell>
          <cell r="D3897">
            <v>99.75</v>
          </cell>
        </row>
        <row r="3898">
          <cell r="A3898">
            <v>92914</v>
          </cell>
          <cell r="B3898" t="str">
            <v>LUVA DE REDUÇÃO, EM FERRO GALVANIZADO, 3" X 2", CONEXÃO ROSQUEADA, INSTALADO EM PRUMADAS - FORNECIMENTO E INSTALAÇÃO. AF_12/2015</v>
          </cell>
          <cell r="C3898" t="str">
            <v>UN</v>
          </cell>
          <cell r="D3898">
            <v>99.75</v>
          </cell>
        </row>
        <row r="3899">
          <cell r="A3899">
            <v>92918</v>
          </cell>
          <cell r="B3899" t="str">
            <v>LUVA DE REDUÇÃO, EM FERRO GALVANIZADO, 1" X 1/2", CONEXÃO ROSQUEADA, INSTALADO EM REDE DE ALIMENTAÇÃO PARA HIDRANTE - FORNECIMENTO E INSTALAÇÃO. AF_12/2015</v>
          </cell>
          <cell r="C3899" t="str">
            <v>UN</v>
          </cell>
          <cell r="D3899">
            <v>31.32</v>
          </cell>
        </row>
        <row r="3900">
          <cell r="A3900">
            <v>92920</v>
          </cell>
          <cell r="B3900" t="str">
            <v>LUVA DE REDUÇÃO, EM FERRO GALVANIZADO, 1" X 3/4", CONEXÃO ROSQUEADA, INSTALADO EM REDE DE ALIMENTAÇÃO PARA HIDRANTE - FORNECIMENTO E INSTALAÇÃO. AF_12/2015</v>
          </cell>
          <cell r="C3900" t="str">
            <v>UN</v>
          </cell>
          <cell r="D3900">
            <v>31.47</v>
          </cell>
        </row>
        <row r="3901">
          <cell r="A3901">
            <v>92925</v>
          </cell>
          <cell r="B3901" t="str">
            <v>LUVA DE REDUÇÃO, EM FERRO GALVANIZADO, 1 1/4" X 1", CONEXÃO ROSQUEADA, INSTALADO EM REDE DE ALIMENTAÇÃO PARA HIDRANTE - FORNECIMENTO E INSTALAÇÃO. AF_12/2015</v>
          </cell>
          <cell r="C3901" t="str">
            <v>UN</v>
          </cell>
          <cell r="D3901">
            <v>37.57</v>
          </cell>
        </row>
        <row r="3902">
          <cell r="A3902">
            <v>92926</v>
          </cell>
          <cell r="B3902" t="str">
            <v>LUVA DE REDUÇÃO, EM FERRO GALVANIZADO, 1 1/4" X 1/2", CONEXÃO ROSQUEADA, INSTALADO EM REDE DE ALIMENTAÇÃO PARA HIDRANTE - FORNECIMENTO E INSTALAÇÃO. AF_12/2015</v>
          </cell>
          <cell r="C3902" t="str">
            <v>UN</v>
          </cell>
          <cell r="D3902">
            <v>37.56</v>
          </cell>
        </row>
        <row r="3903">
          <cell r="A3903">
            <v>92927</v>
          </cell>
          <cell r="B3903" t="str">
            <v>LUVA DE REDUÇÃO, EM FERRO GALVANIZADO, 1 1/4" X 3/4", CONEXÃO ROSQUEADA, INSTALADO EM REDE DE ALIMENTAÇÃO PARA HIDRANTE - FORNECIMENTO E INSTALAÇÃO. AF_12/2015</v>
          </cell>
          <cell r="C3903" t="str">
            <v>UN</v>
          </cell>
          <cell r="D3903">
            <v>37.56</v>
          </cell>
        </row>
        <row r="3904">
          <cell r="A3904">
            <v>92928</v>
          </cell>
          <cell r="B3904" t="str">
            <v>LUVA DE REDUÇÃO, EM FERRO GALVANIZADO, 1 1/2" X 1 1/4", CONEXÃO ROSQUEADA, INSTALADO EM REDE DE ALIMENTAÇÃO PARA HIDRANTE - FORNECIMENTO E INSTALAÇÃO. AF_12/2015</v>
          </cell>
          <cell r="C3904" t="str">
            <v>UN</v>
          </cell>
          <cell r="D3904">
            <v>42.51</v>
          </cell>
        </row>
        <row r="3905">
          <cell r="A3905">
            <v>92929</v>
          </cell>
          <cell r="B3905" t="str">
            <v>LUVA DE REDUÇÃO, EM FERRO GALVANIZADO, 1 1/2" X 1", CONEXÃO ROSQUEADA, INSTALADO EM REDE DE ALIMENTAÇÃO PARA HIDRANTE - FORNECIMENTO E INSTALAÇÃO. AF_12/2015</v>
          </cell>
          <cell r="C3905" t="str">
            <v>UN</v>
          </cell>
          <cell r="D3905">
            <v>42.51</v>
          </cell>
        </row>
        <row r="3906">
          <cell r="A3906">
            <v>92930</v>
          </cell>
          <cell r="B3906" t="str">
            <v>LUVA DE REDUÇÃO, EM FERRO GALVANIZADO, 1 1/2" X 3/4", CONEXÃO ROSQUEADA, INSTALADO EM REDE DE ALIMENTAÇÃO PARA HIDRANTE - FORNECIMENTO E INSTALAÇÃO. AF_12/2015</v>
          </cell>
          <cell r="C3906" t="str">
            <v>UN</v>
          </cell>
          <cell r="D3906">
            <v>42.51</v>
          </cell>
        </row>
        <row r="3907">
          <cell r="A3907">
            <v>92931</v>
          </cell>
          <cell r="B3907" t="str">
            <v>LUVA DE REDUÇÃO, EM FERRO GALVANIZADO, 2" X 1 1/2", CONEXÃO ROSQUEADA, INSTALADO EM REDE DE ALIMENTAÇÃO PARA HIDRANTE - FORNECIMENTO E INSTALAÇÃO. AF_12/2015</v>
          </cell>
          <cell r="C3907" t="str">
            <v>UN</v>
          </cell>
          <cell r="D3907">
            <v>54.45</v>
          </cell>
        </row>
        <row r="3908">
          <cell r="A3908">
            <v>92932</v>
          </cell>
          <cell r="B3908" t="str">
            <v>LUVA DE REDUÇÃO, EM FERRO GALVANIZADO, 2" X 1 1/4", CONEXÃO ROSQUEADA, INSTALADO EM REDE DE ALIMENTAÇÃO PARA HIDRANTE - FORNECIMENTO E INSTALAÇÃO. AF_12/2015</v>
          </cell>
          <cell r="C3908" t="str">
            <v>UN</v>
          </cell>
          <cell r="D3908">
            <v>54.45</v>
          </cell>
        </row>
        <row r="3909">
          <cell r="A3909">
            <v>92933</v>
          </cell>
          <cell r="B3909" t="str">
            <v>LUVA DE REDUÇÃO, EM FERRO GALVANIZADO, 2" X 1", CONEXÃO ROSQUEADA, INSTALADO EM REDE DE ALIMENTAÇÃO PARA HIDRANTE - FORNECIMENTO E INSTALAÇÃO. AF_12/2015</v>
          </cell>
          <cell r="C3909" t="str">
            <v>UN</v>
          </cell>
          <cell r="D3909">
            <v>54.45</v>
          </cell>
        </row>
        <row r="3910">
          <cell r="A3910">
            <v>92934</v>
          </cell>
          <cell r="B3910" t="str">
            <v>LUVA DE REDUÇÃO, EM FERRO GALVANIZADO, 2 1/2" X 1 1/2", CONEXÃO ROSQUEADA, INSTALADO EM REDE DE ALIMENTAÇÃO PARA HIDRANTE - FORNECIMENTO E INSTALAÇÃO. AF_12/2015</v>
          </cell>
          <cell r="C3910" t="str">
            <v>UN</v>
          </cell>
          <cell r="D3910">
            <v>76.8</v>
          </cell>
        </row>
        <row r="3911">
          <cell r="A3911">
            <v>92935</v>
          </cell>
          <cell r="B3911" t="str">
            <v>LUVA DE REDUÇÃO, EM FERRO GALVANIZADO, 2 1/2" X 2", CONEXÃO ROSQUEADA, INSTALADO EM REDE DE ALIMENTAÇÃO PARA HIDRANTE - FORNECIMENTO E INSTALAÇÃO. AF_12/2015</v>
          </cell>
          <cell r="C3911" t="str">
            <v>UN</v>
          </cell>
          <cell r="D3911">
            <v>76.8</v>
          </cell>
        </row>
        <row r="3912">
          <cell r="A3912">
            <v>92936</v>
          </cell>
          <cell r="B3912" t="str">
            <v>LUVA DE REDUÇÃO, EM FERRO GALVANIZADO, 3" X 2 1/2", CONEXÃO ROSQUEADA, INSTALADO EM REDE DE ALIMENTAÇÃO PARA HIDRANTE - FORNECIMENTO E INSTALAÇÃO. AF_12/2015</v>
          </cell>
          <cell r="C3912" t="str">
            <v>UN</v>
          </cell>
          <cell r="D3912">
            <v>103.04</v>
          </cell>
        </row>
        <row r="3913">
          <cell r="A3913">
            <v>92937</v>
          </cell>
          <cell r="B3913" t="str">
            <v>LUVA DE REDUÇÃO, EM FERRO GALVANIZADO, 3" X 2", CONEXÃO ROSQUEADA, INSTALADO EM REDE DE ALIMENTAÇÃO PARA HIDRANTE - FORNECIMENTO E INSTALAÇÃO. AF_12/2015</v>
          </cell>
          <cell r="C3913" t="str">
            <v>UN</v>
          </cell>
          <cell r="D3913">
            <v>103.04</v>
          </cell>
        </row>
        <row r="3914">
          <cell r="A3914">
            <v>92938</v>
          </cell>
          <cell r="B3914" t="str">
            <v>LUVA DE REDUÇÃO, EM FERRO GALVANIZADO, 1" X 1/2", CONEXÃO ROSQUEADA, INSTALADO EM REDE DE ALIMENTAÇÃO PARA SPRINKLER - FORNECIMENTO E INSTALAÇÃO. AF_12/2015</v>
          </cell>
          <cell r="C3914" t="str">
            <v>UN</v>
          </cell>
          <cell r="D3914">
            <v>22.44</v>
          </cell>
        </row>
        <row r="3915">
          <cell r="A3915">
            <v>92939</v>
          </cell>
          <cell r="B3915" t="str">
            <v>LUVA DE REDUÇÃO, EM FERRO GALVANIZADO, 1" X 3/4", CONEXÃO ROSQUEADA, INSTALADO EM REDE DE ALIMENTAÇÃO PARA SPRINKLER - FORNECIMENTO E INSTALAÇÃO. AF_12/2015</v>
          </cell>
          <cell r="C3915" t="str">
            <v>UN</v>
          </cell>
          <cell r="D3915">
            <v>22.59</v>
          </cell>
        </row>
        <row r="3916">
          <cell r="A3916">
            <v>92940</v>
          </cell>
          <cell r="B3916" t="str">
            <v>LUVA DE REDUÇÃO, EM FERRO GALVANIZADO, 1 1/4" X 1", CONEXÃO ROSQUEADA, INSTALADO EM REDE DE ALIMENTAÇÃO PARA SPRINKLER - FORNECIMENTO E INSTALAÇÃO. AF_12/2015</v>
          </cell>
          <cell r="C3916" t="str">
            <v>UN</v>
          </cell>
          <cell r="D3916">
            <v>27.48</v>
          </cell>
        </row>
        <row r="3917">
          <cell r="A3917">
            <v>92941</v>
          </cell>
          <cell r="B3917" t="str">
            <v>LUVA DE REDUÇÃO, EM FERRO GALVANIZADO, 1 1/4" X 1/2", CONEXÃO ROSQUEADA, INSTALADO EM REDE DE ALIMENTAÇÃO PARA SPRINKLER - FORNECIMENTO E INSTALAÇÃO. AF_12/2015</v>
          </cell>
          <cell r="C3917" t="str">
            <v>UN</v>
          </cell>
          <cell r="D3917">
            <v>27.47</v>
          </cell>
        </row>
        <row r="3918">
          <cell r="A3918">
            <v>92942</v>
          </cell>
          <cell r="B3918" t="str">
            <v>LUVA DE REDUÇÃO, EM FERRO GALVANIZADO, 1 1/4" X 3/4", CONEXÃO ROSQUEADA, INSTALADO EM REDE DE ALIMENTAÇÃO PARA SPRINKLER - FORNECIMENTO E INSTALAÇÃO. AF_12/2015</v>
          </cell>
          <cell r="C3918" t="str">
            <v>UN</v>
          </cell>
          <cell r="D3918">
            <v>27.47</v>
          </cell>
        </row>
        <row r="3919">
          <cell r="A3919">
            <v>92943</v>
          </cell>
          <cell r="B3919" t="str">
            <v>LUVA DE REDUÇÃO, EM FERRO GALVANIZADO, 1 1/2" X 1 1/4", CONEXÃO ROSQUEADA, INSTALADO EM REDE DE ALIMENTAÇÃO PARA SPRINKLER - FORNECIMENTO E INSTALAÇÃO. AF_12/2015</v>
          </cell>
          <cell r="C3919" t="str">
            <v>UN</v>
          </cell>
          <cell r="D3919">
            <v>31.01</v>
          </cell>
        </row>
        <row r="3920">
          <cell r="A3920">
            <v>92944</v>
          </cell>
          <cell r="B3920" t="str">
            <v>LUVA DE REDUÇÃO, EM FERRO GALVANIZADO, 1 1/2" X 1", CONEXÃO ROSQUEADA, INSTALADO EM REDE DE ALIMENTAÇÃO PARA SPRINKLER - FORNECIMENTO E INSTALAÇÃO. AF_12/2015</v>
          </cell>
          <cell r="C3920" t="str">
            <v>UN</v>
          </cell>
          <cell r="D3920">
            <v>31.01</v>
          </cell>
        </row>
        <row r="3921">
          <cell r="A3921">
            <v>92945</v>
          </cell>
          <cell r="B3921" t="str">
            <v>LUVA DE REDUÇÃO, EM FERRO GALVANIZADO, 1 1/2" X 3/4", CONEXÃO ROSQUEADA, INSTALADO EM REDE DE ALIMENTAÇÃO PARA SPRINKLER - FORNECIMENTO E INSTALAÇÃO. AF_12/2015</v>
          </cell>
          <cell r="C3921" t="str">
            <v>UN</v>
          </cell>
          <cell r="D3921">
            <v>31.01</v>
          </cell>
        </row>
        <row r="3922">
          <cell r="A3922">
            <v>92946</v>
          </cell>
          <cell r="B3922" t="str">
            <v>LUVA DE REDUÇÃO, EM FERRO GALVANIZADO, 2" X 1 1/2", CONEXÃO ROSQUEADA, INSTALADO EM REDE DE ALIMENTAÇÃO PARA SPRINKLER - FORNECIMENTO E INSTALAÇÃO. AF_12/2015</v>
          </cell>
          <cell r="C3922" t="str">
            <v>UN</v>
          </cell>
          <cell r="D3922">
            <v>41.2</v>
          </cell>
        </row>
        <row r="3923">
          <cell r="A3923">
            <v>92947</v>
          </cell>
          <cell r="B3923" t="str">
            <v>LUVA DE REDUÇÃO, EM FERRO GALVANIZADO, 2" X 1 1/4", CONEXÃO ROSQUEADA, INSTALADO EM REDE DE ALIMENTAÇÃO PARA SPRINKLER - FORNECIMENTO E INSTALAÇÃO. AF_12/2015</v>
          </cell>
          <cell r="C3923" t="str">
            <v>UN</v>
          </cell>
          <cell r="D3923">
            <v>41.2</v>
          </cell>
        </row>
        <row r="3924">
          <cell r="A3924">
            <v>92948</v>
          </cell>
          <cell r="B3924" t="str">
            <v>LUVA DE REDUÇÃO, EM FERRO GALVANIZADO, 2" X 1", CONEXÃO ROSQUEADA, INSTALADO EM REDE DE ALIMENTAÇÃO PARA SPRINKLER - FORNECIMENTO E INSTALAÇÃO. AF_12/2015</v>
          </cell>
          <cell r="C3924" t="str">
            <v>UN</v>
          </cell>
          <cell r="D3924">
            <v>41.2</v>
          </cell>
        </row>
        <row r="3925">
          <cell r="A3925">
            <v>92949</v>
          </cell>
          <cell r="B3925" t="str">
            <v>LUVA DE REDUÇÃO, EM FERRO GALVANIZADO, 2 1/2" X 1 1/2", CONEXÃO ROSQUEADA, INSTALADO EM REDE DE ALIMENTAÇÃO PARA SPRINKLER - FORNECIMENTO E INSTALAÇÃO. AF_12/2015</v>
          </cell>
          <cell r="C3925" t="str">
            <v>UN</v>
          </cell>
          <cell r="D3925">
            <v>60.91</v>
          </cell>
        </row>
        <row r="3926">
          <cell r="A3926">
            <v>92950</v>
          </cell>
          <cell r="B3926" t="str">
            <v>LUVA DE REDUÇÃO, EM FERRO GALVANIZADO, 2 1/2" X 2", CONEXÃO ROSQUEADA, INSTALADO EM REDE DE ALIMENTAÇÃO PARA SPRINKLER - FORNECIMENTO E INSTALAÇÃO. AF_12/2015</v>
          </cell>
          <cell r="C3926" t="str">
            <v>UN</v>
          </cell>
          <cell r="D3926">
            <v>60.91</v>
          </cell>
        </row>
        <row r="3927">
          <cell r="A3927">
            <v>92951</v>
          </cell>
          <cell r="B3927" t="str">
            <v>LUVA DE REDUÇÃO, EM FERRO GALVANIZADO, 3" X 2 1/2", CONEXÃO ROSQUEADA, INSTALADO EM REDE DE ALIMENTAÇÃO PARA SPRINKLER - FORNECIMENTO E INSTALAÇÃO. AF_12/2015</v>
          </cell>
          <cell r="C3927" t="str">
            <v>UN</v>
          </cell>
          <cell r="D3927">
            <v>84.57</v>
          </cell>
        </row>
        <row r="3928">
          <cell r="A3928">
            <v>92952</v>
          </cell>
          <cell r="B3928" t="str">
            <v>LUVA DE REDUÇÃO, EM FERRO GALVANIZADO, 3" X 2", CONEXÃO ROSQUEADA, INSTALADO EM REDE DE ALIMENTAÇÃO PARA SPRINKLER - FORNECIMENTO E INSTALAÇÃO. AF_12/2015</v>
          </cell>
          <cell r="C3928" t="str">
            <v>UN</v>
          </cell>
          <cell r="D3928">
            <v>84.57</v>
          </cell>
        </row>
        <row r="3929">
          <cell r="A3929">
            <v>92953</v>
          </cell>
          <cell r="B3929" t="str">
            <v>LUVA DE REDUÇÃO, EM FERRO GALVANIZADO, 3/4" X 1/2", CONEXÃO ROSQUEADA, INSTALADO EM RAMAIS E SUB-RAMAIS DE GÁS - FORNECIMENTO E INSTALAÇÃO. AF_12/2015</v>
          </cell>
          <cell r="C3929" t="str">
            <v>UN</v>
          </cell>
          <cell r="D3929">
            <v>19.98</v>
          </cell>
        </row>
        <row r="3930">
          <cell r="A3930">
            <v>93050</v>
          </cell>
          <cell r="B3930" t="str">
            <v>LUVA PASSANTE EM COBRE, DN 22 MM, SEM ANEL DE SOLDA, INSTALADO EM PRUMADA  FORNECIMENTO E INSTALAÇÃO. AF_01/2016</v>
          </cell>
          <cell r="C3930" t="str">
            <v>UN</v>
          </cell>
          <cell r="D3930">
            <v>8.52</v>
          </cell>
        </row>
        <row r="3931">
          <cell r="A3931">
            <v>93051</v>
          </cell>
          <cell r="B3931" t="str">
            <v>BUCHA DE REDUÇÃO EM COBRE, DN 22 MM X 15 MM, SEM ANEL DE SOLDA, BOLSA X BOLSA, INSTALADO EM PRUMADA  FORNECIMENTO E INSTALAÇÃO. AF_01/2016</v>
          </cell>
          <cell r="C3931" t="str">
            <v>UN</v>
          </cell>
          <cell r="D3931">
            <v>7.95</v>
          </cell>
        </row>
        <row r="3932">
          <cell r="A3932">
            <v>93052</v>
          </cell>
          <cell r="B3932" t="str">
            <v>JUNTA DE EXPANSÃO EM COBRE, DN 22 MM, PONTA X PONTA, INSTALADO EM PRUMADA  FORNECIMENTO E INSTALAÇÃO. AF_01/2016</v>
          </cell>
          <cell r="C3932" t="str">
            <v>UN</v>
          </cell>
          <cell r="D3932">
            <v>334.42</v>
          </cell>
        </row>
        <row r="3933">
          <cell r="A3933">
            <v>93054</v>
          </cell>
          <cell r="B3933" t="str">
            <v>CONECTOR EM BRONZE/LATÃO, DN 22 MM X 3/4", SEM ANEL DE SOLDA, BOLSA X ROSCA F, INSTALADO EM PRUMADA  FORNECIMENTO E INSTALAÇÃO. AF_01/2016</v>
          </cell>
          <cell r="C3933" t="str">
            <v>UN</v>
          </cell>
          <cell r="D3933">
            <v>15.32</v>
          </cell>
        </row>
        <row r="3934">
          <cell r="A3934">
            <v>93055</v>
          </cell>
          <cell r="B3934" t="str">
            <v>CURVA DE TRANSPOSIÇÃO EM BRONZE/LATÃO, DN 22 MM, SEM ANEL DE SOLDA, BOLSA X BOLSA, INSTALADO EM PRUMADA  FORNECIMENTO E INSTALAÇÃO. AF_01/2016</v>
          </cell>
          <cell r="C3934" t="str">
            <v>UN</v>
          </cell>
          <cell r="D3934">
            <v>30.11</v>
          </cell>
        </row>
        <row r="3935">
          <cell r="A3935">
            <v>93056</v>
          </cell>
          <cell r="B3935" t="str">
            <v>LUVA PASSANTE EM COBRE, DN 28 MM, SEM ANEL DE SOLDA, INSTALADO EM PRUMADA  FORNECIMENTO E INSTALAÇÃO. AF_01/2016</v>
          </cell>
          <cell r="C3935" t="str">
            <v>UN</v>
          </cell>
          <cell r="D3935">
            <v>12.17</v>
          </cell>
        </row>
        <row r="3936">
          <cell r="A3936">
            <v>93057</v>
          </cell>
          <cell r="B3936" t="str">
            <v>BUCHA DE REDUÇÃO EM COBRE, DN 28 MM X 22 MM, SEM ANEL DE SOLDA, PONTA X BOLSA, INSTALADO EM PRUMADA  FORNECIMENTO E INSTALAÇÃO. AF_01/2016</v>
          </cell>
          <cell r="C3936" t="str">
            <v>UN</v>
          </cell>
          <cell r="D3936">
            <v>10.79</v>
          </cell>
        </row>
        <row r="3937">
          <cell r="A3937">
            <v>93058</v>
          </cell>
          <cell r="B3937" t="str">
            <v>JUNTA DE EXPANSÃO EM COBRE, DN 28 MM, PONTA X PONTA, INSTALADO EM PRUMADA  FORNECIMENTO E INSTALAÇÃO. AF_01/2016</v>
          </cell>
          <cell r="C3937" t="str">
            <v>UN</v>
          </cell>
          <cell r="D3937">
            <v>367.85</v>
          </cell>
        </row>
        <row r="3938">
          <cell r="A3938">
            <v>93059</v>
          </cell>
          <cell r="B3938" t="str">
            <v>CONECTOR EM BRONZE/LATÃO, DN 28 MM X 1/2", SEM ANEL DE SOLDA, BOLSA X ROSCA F, INSTALADO EM PRUMADA  FORNECIMENTO E INSTALAÇÃO. AF_01/2016</v>
          </cell>
          <cell r="C3938" t="str">
            <v>UN</v>
          </cell>
          <cell r="D3938">
            <v>20.83</v>
          </cell>
        </row>
        <row r="3939">
          <cell r="A3939">
            <v>93060</v>
          </cell>
          <cell r="B3939" t="str">
            <v>CURVA DE TRANSPOSIÇÃO EM BRONZE/LATÃO, DN 28 MM, SEM ANEL DE SOLDA, BOLSA X BOLSA, INSTALADO EM PRUMADA  FORNECIMENTO E INSTALAÇÃO. AF_01/2016</v>
          </cell>
          <cell r="C3939" t="str">
            <v>UN</v>
          </cell>
          <cell r="D3939">
            <v>51.85</v>
          </cell>
        </row>
        <row r="3940">
          <cell r="A3940">
            <v>93061</v>
          </cell>
          <cell r="B3940" t="str">
            <v>LUVA PASSANTE EM COBRE, DN 35 MM, SEM ANEL DE SOLDA, INSTALADO EM PRUMADA  FORNECIMENTO E INSTALAÇÃO. AF_01/2016</v>
          </cell>
          <cell r="C3940" t="str">
            <v>UN</v>
          </cell>
          <cell r="D3940">
            <v>21.89</v>
          </cell>
        </row>
        <row r="3941">
          <cell r="A3941">
            <v>93062</v>
          </cell>
          <cell r="B3941" t="str">
            <v>BUCHA DE REDUÇÃO EM COBRE, DN 35 MM X 28 MM, SEM ANEL DE SOLDA, PONTA X BOLSA, INSTALADO EM PRUMADA  FORNECIMENTO E INSTALAÇÃO. AF_01/2016</v>
          </cell>
          <cell r="C3941" t="str">
            <v>UN</v>
          </cell>
          <cell r="D3941">
            <v>19.21</v>
          </cell>
        </row>
        <row r="3942">
          <cell r="A3942">
            <v>93063</v>
          </cell>
          <cell r="B3942" t="str">
            <v>JUNTA DE EXPANSÃO EM BRONZE/LATÃO, DN 35 MM, PONTA X PONTA, INSTALADO EM PRUMADA  FORNECIMENTO E INSTALAÇÃO. AF_01/2016</v>
          </cell>
          <cell r="C3942" t="str">
            <v>UN</v>
          </cell>
          <cell r="D3942">
            <v>421.38</v>
          </cell>
        </row>
        <row r="3943">
          <cell r="A3943">
            <v>93064</v>
          </cell>
          <cell r="B3943" t="str">
            <v>LUVA PASSANTE EM COBRE, DN 42 MM, SEM ANEL DE SOLDA, INSTALADO EM PRUMADA  FORNECIMENTO E INSTALAÇÃO. AF_01/2016</v>
          </cell>
          <cell r="C3943" t="str">
            <v>UN</v>
          </cell>
          <cell r="D3943">
            <v>33.200000000000003</v>
          </cell>
        </row>
        <row r="3944">
          <cell r="A3944">
            <v>93065</v>
          </cell>
          <cell r="B3944" t="str">
            <v>BUCHA DE REDUÇÃO EM COBRE, DN 42 MM X 35 MM, SEM ANEL DE SOLDA, PONTA X BOLSA, INSTALADO EM PRUMADA  FORNECIMENTO E INSTALAÇÃO. AF_01/2016</v>
          </cell>
          <cell r="C3944" t="str">
            <v>UN</v>
          </cell>
          <cell r="D3944">
            <v>31.22</v>
          </cell>
        </row>
        <row r="3945">
          <cell r="A3945">
            <v>93066</v>
          </cell>
          <cell r="B3945" t="str">
            <v>JUNTA DE EXPANSÃO EM BRONZE/LATÃO, DN 42 MM, PONTA X PONTA, INSTALADO EM PRUMADA  FORNECIMENTO E INSTALAÇÃO. AF_01/2016</v>
          </cell>
          <cell r="C3945" t="str">
            <v>UN</v>
          </cell>
          <cell r="D3945">
            <v>528.80999999999995</v>
          </cell>
        </row>
        <row r="3946">
          <cell r="A3946">
            <v>93067</v>
          </cell>
          <cell r="B3946" t="str">
            <v>LUVA PASSANTE EM COBRE, DN 54 MM, SEM ANEL DE SOLDA, INSTALADO EM PRUMADA  FORNECIMENTO E INSTALAÇÃO. AF_01/2016</v>
          </cell>
          <cell r="C3946" t="str">
            <v>UN</v>
          </cell>
          <cell r="D3946">
            <v>48.78</v>
          </cell>
        </row>
        <row r="3947">
          <cell r="A3947">
            <v>93068</v>
          </cell>
          <cell r="B3947" t="str">
            <v>BUCHA DE REDUÇÃO EM COBRE, DN 54 MM X 42 MM, SEM ANEL DE SOLDA, PONTA X BOLSA, INSTALADO EM PRUMADA  FORNECIMENTO E INSTALAÇÃO. AF_01/2016</v>
          </cell>
          <cell r="C3947" t="str">
            <v>UN</v>
          </cell>
          <cell r="D3947">
            <v>42.97</v>
          </cell>
        </row>
        <row r="3948">
          <cell r="A3948">
            <v>93069</v>
          </cell>
          <cell r="B3948" t="str">
            <v>JUNTA DE EXPANSÃO EM BRONZE/LATÃO, DN 54 MM, PONTA X PONTA, INSTALADO EM PRUMADA  FORNECIMENTO E INSTALAÇÃO. AF_01/2016</v>
          </cell>
          <cell r="C3948" t="str">
            <v>UN</v>
          </cell>
          <cell r="D3948">
            <v>732.6</v>
          </cell>
        </row>
        <row r="3949">
          <cell r="A3949">
            <v>93070</v>
          </cell>
          <cell r="B3949" t="str">
            <v>LUVA PASSANTE EM COBRE, DN 66 MM, SEM ANEL DE SOLDA, INSTALADO EM PRUMADA  FORNECIMENTO E INSTALAÇÃO. AF_01/2016</v>
          </cell>
          <cell r="C3949" t="str">
            <v>UN</v>
          </cell>
          <cell r="D3949">
            <v>120.09</v>
          </cell>
        </row>
        <row r="3950">
          <cell r="A3950">
            <v>93071</v>
          </cell>
          <cell r="B3950" t="str">
            <v>BUCHA DE REDUÇÃO EM COBRE, DN 66 MM X 54 MM, SEM ANEL DE SOLDA, PONTA X BOLSA, INSTALADO EM PRUMADA  FORNECIMENTO E INSTALAÇÃO. AF_01/2016</v>
          </cell>
          <cell r="C3950" t="str">
            <v>UN</v>
          </cell>
          <cell r="D3950">
            <v>111.71</v>
          </cell>
        </row>
        <row r="3951">
          <cell r="A3951">
            <v>93072</v>
          </cell>
          <cell r="B3951" t="str">
            <v>JUNTA DE EXPANSÃO EM BRONZE/LATÃO, DN 66 MM, PONTA X PONTA, INSTALADO EM PRUMADA  FORNECIMENTO E INSTALAÇÃO. AF_01/2016</v>
          </cell>
          <cell r="C3951" t="str">
            <v>UN</v>
          </cell>
          <cell r="D3951">
            <v>966.26</v>
          </cell>
        </row>
        <row r="3952">
          <cell r="A3952">
            <v>93073</v>
          </cell>
          <cell r="B3952" t="str">
            <v>TE DUPLA CURVA EM BRONZE/LATÃO, DN 3/4" X 22 MM X 3/4", SEM ANEL DE SOLDA, ROSCA F X BOLSA X ROSCA F, INSTALADO EM PRUMADA  FORNECIMENTO E INSTALAÇÃO. AF_01/2016</v>
          </cell>
          <cell r="C3952" t="str">
            <v>UN</v>
          </cell>
          <cell r="D3952">
            <v>55.27</v>
          </cell>
        </row>
        <row r="3953">
          <cell r="A3953">
            <v>93074</v>
          </cell>
          <cell r="B3953" t="str">
            <v>CURVA EM COBRE, DN 15 MM, 45 GRAUS, SEM ANEL DE SOLDA, BOLSA X BOLSA, INSTALADO EM RAMAL DE DISTRIBUIÇÃO  FORNECIMENTO E INSTALAÇÃO. AF_01/2016</v>
          </cell>
          <cell r="C3953" t="str">
            <v>UN</v>
          </cell>
          <cell r="D3953">
            <v>10.42</v>
          </cell>
        </row>
        <row r="3954">
          <cell r="A3954">
            <v>93075</v>
          </cell>
          <cell r="B3954" t="str">
            <v>COTOVELO EM BRONZE/LATÃO, DN 15 MM X 1/2", 90 GRAUS, SEM ANEL DE SOLDA, BOLSA X ROSCA F, INSTALADO EM RAMAL DE DISTRIBUIÇÃO  FORNECIMENTO E INSTALAÇÃO. AF_01/2016</v>
          </cell>
          <cell r="C3954" t="str">
            <v>UN</v>
          </cell>
          <cell r="D3954">
            <v>15.95</v>
          </cell>
        </row>
        <row r="3955">
          <cell r="A3955">
            <v>93076</v>
          </cell>
          <cell r="B3955" t="str">
            <v>CURVA EM COBRE, DN 22 MM, 45 GRAUS, SEM ANEL DE SOLDA, BOLSA X BOLSA, INSTALADO EM RAMAL DE DISTRIBUIÇÃO  FORNECIMENTO E INSTALAÇÃO. AF_01/2016</v>
          </cell>
          <cell r="C3955" t="str">
            <v>UN</v>
          </cell>
          <cell r="D3955">
            <v>15.86</v>
          </cell>
        </row>
        <row r="3956">
          <cell r="A3956">
            <v>93077</v>
          </cell>
          <cell r="B3956" t="str">
            <v>COTOVELO EM BRONZE/LATÃO, DN 22 MM X 1/2", 90 GRAUS, SEM ANEL DE SOLDA, BOLSA X ROSCA F, INSTALADO EM RAMAL DE DISTRIBUIÇÃO  FORNECIMENTO E INSTALAÇÃO. AF_01/2016</v>
          </cell>
          <cell r="C3956" t="str">
            <v>UN</v>
          </cell>
          <cell r="D3956">
            <v>22.07</v>
          </cell>
        </row>
        <row r="3957">
          <cell r="A3957">
            <v>93078</v>
          </cell>
          <cell r="B3957" t="str">
            <v>COTOVELO EM BRONZE/LATÃO, DN 22 MM X 3/4", 90 GRAUS, SEM ANEL DE SOLDA, BOLSA X ROSCA F, INSTALADO EM RAMAL DE DISTRIBUIÇÃO  FORNECIMENTO E INSTALAÇÃO. AF_01/2016</v>
          </cell>
          <cell r="C3957" t="str">
            <v>UN</v>
          </cell>
          <cell r="D3957">
            <v>23.7</v>
          </cell>
        </row>
        <row r="3958">
          <cell r="A3958">
            <v>93079</v>
          </cell>
          <cell r="B3958" t="str">
            <v>CURVA EM COBRE, DN 28 MM, 45 GRAUS, SEM ANEL DE SOLDA, BOLSA X BOLSA, INSTALADO EM RAMAL DE DISTRIBUIÇÃO  FORNECIMENTO E INSTALAÇÃO. AF_01/2016</v>
          </cell>
          <cell r="C3958" t="str">
            <v>UN</v>
          </cell>
          <cell r="D3958">
            <v>21.47</v>
          </cell>
        </row>
        <row r="3959">
          <cell r="A3959">
            <v>93080</v>
          </cell>
          <cell r="B3959" t="str">
            <v>LUVA PASSANTE EM COBRE, DN 15 MM, SEM ANEL DE SOLDA, INSTALADO EM RAMAL DE DISTRIBUIÇÃO  FORNECIMENTO E INSTALAÇÃO. AF_01/2016</v>
          </cell>
          <cell r="C3959" t="str">
            <v>UN</v>
          </cell>
          <cell r="D3959">
            <v>6.83</v>
          </cell>
        </row>
        <row r="3960">
          <cell r="A3960">
            <v>93081</v>
          </cell>
          <cell r="B3960" t="str">
            <v>CONECTOR EM BRONZE/LATÃO, DN 15 MM X 1/2", SEM ANEL DE SOLDA, BOLSA X ROSCA F, INSTALADO EM RAMAL DE DISTRIBUIÇÃO  FORNECIMENTO E INSTALAÇÃO. AF_01/2016</v>
          </cell>
          <cell r="C3960" t="str">
            <v>UN</v>
          </cell>
          <cell r="D3960">
            <v>13.86</v>
          </cell>
        </row>
        <row r="3961">
          <cell r="A3961">
            <v>93082</v>
          </cell>
          <cell r="B3961" t="str">
            <v>CURVA DE TRANSPOSIÇÃO EM BRONZE/LATÃO, DN 15 MM, SEM ANEL DE SOLDA, BOLSA X BOLSA, INSTALADO EM RAMAL DE DISTRIBUIÇÃO  FORNECIMENTO E INSTALAÇÃO. AF_01/2016</v>
          </cell>
          <cell r="C3961" t="str">
            <v>UN</v>
          </cell>
          <cell r="D3961">
            <v>16.649999999999999</v>
          </cell>
        </row>
        <row r="3962">
          <cell r="A3962">
            <v>93083</v>
          </cell>
          <cell r="B3962" t="str">
            <v>JUNTA DE EXPANSÃO EM COBRE, DN 15 MM, PONTA X PONTA, INSTALADO EM RAMAL DE DISTRIBUIÇÃO  FORNECIMENTO E INSTALAÇÃO. AF_01/2016</v>
          </cell>
          <cell r="C3962" t="str">
            <v>UN</v>
          </cell>
          <cell r="D3962">
            <v>289.70999999999998</v>
          </cell>
        </row>
        <row r="3963">
          <cell r="A3963">
            <v>93084</v>
          </cell>
          <cell r="B3963" t="str">
            <v>LUVA PASSANTE EM COBRE, DN 22 MM, SEM ANEL DE SOLDA, INSTALADO EM RAMAL DE DISTRIBUIÇÃO  FORNECIMENTO E INSTALAÇÃO. AF_01/2016</v>
          </cell>
          <cell r="C3963" t="str">
            <v>UN</v>
          </cell>
          <cell r="D3963">
            <v>10.52</v>
          </cell>
        </row>
        <row r="3964">
          <cell r="A3964">
            <v>93085</v>
          </cell>
          <cell r="B3964" t="str">
            <v>BUCHA DE REDUÇÃO EM COBRE, DN 22 MM X 15 MM, SEM ANEL DE SOLDA, PONTA X BOLSA, INSTALADO EM RAMAL DE DISTRIBUIÇÃO  FORNECIMENTO E INSTALAÇÃO. AF_01/2016</v>
          </cell>
          <cell r="C3964" t="str">
            <v>UN</v>
          </cell>
          <cell r="D3964">
            <v>9.9499999999999993</v>
          </cell>
        </row>
        <row r="3965">
          <cell r="A3965">
            <v>93086</v>
          </cell>
          <cell r="B3965" t="str">
            <v>JUNTA DE EXPANSÃO EM COBRE, DN 22 MM, PONTA X PONTA, INSTALADO EM RAMAL DE DISTRIBUIÇÃO  FORNECIMENTO E INSTALAÇÃO. AF_01/2016</v>
          </cell>
          <cell r="C3965" t="str">
            <v>UN</v>
          </cell>
          <cell r="D3965">
            <v>336.42</v>
          </cell>
        </row>
        <row r="3966">
          <cell r="A3966">
            <v>93087</v>
          </cell>
          <cell r="B3966" t="str">
            <v>CONECTOR EM BRONZE/LATÃO, DN 22 MM X 1/2", SEM ANEL DE SOLDA, BOLSA X ROSCA F, INSTALADO EM RAMAL DE DISTRIBUIÇÃO  FORNECIMENTO E INSTALAÇÃO. AF_01/2016</v>
          </cell>
          <cell r="C3966" t="str">
            <v>UN</v>
          </cell>
          <cell r="D3966">
            <v>15.15</v>
          </cell>
        </row>
        <row r="3967">
          <cell r="A3967">
            <v>93088</v>
          </cell>
          <cell r="B3967" t="str">
            <v>CONECTOR EM BRONZE/LATÃO, DN 22 MM X 3/4", SEM ANEL DE SOLDA, BOLSA X ROSCA F, INSTALADO EM RAMAL DE DISTRIBUIÇÃO  FORNECIMENTO E INSTALAÇÃO. AF_01/2016</v>
          </cell>
          <cell r="C3967" t="str">
            <v>UN</v>
          </cell>
          <cell r="D3967">
            <v>17.440000000000001</v>
          </cell>
        </row>
        <row r="3968">
          <cell r="A3968">
            <v>93089</v>
          </cell>
          <cell r="B3968" t="str">
            <v>CURVA DE TRANSPOSIÇÃO EM BRONZE/LATÃO, DN 22 MM, SEM ANEL DE SOLDA, BOLSA X BOLSA, INSTALADO EM RAMAL DE DISTRIBUIÇÃO  FORNECIMENTO E INSTALAÇÃO. AF_01/2016</v>
          </cell>
          <cell r="C3968" t="str">
            <v>UN</v>
          </cell>
          <cell r="D3968">
            <v>32.11</v>
          </cell>
        </row>
        <row r="3969">
          <cell r="A3969">
            <v>93090</v>
          </cell>
          <cell r="B3969" t="str">
            <v>LUVA PASSANTE EM COBRE, DN 28 MM, SEM ANEL DE SOLDA, INSTALADO EM RAMAL DE DISTRIBUIÇÃO  FORNECIMENTO E INSTALAÇÃO. AF_01/2016</v>
          </cell>
          <cell r="C3969" t="str">
            <v>UN</v>
          </cell>
          <cell r="D3969">
            <v>14.17</v>
          </cell>
        </row>
        <row r="3970">
          <cell r="A3970">
            <v>93091</v>
          </cell>
          <cell r="B3970" t="str">
            <v>BUCHA DE REDUÇÃO EM COBRE, DN 28 MM X 22 MM, SEM ANEL DE SOLDA, INSTALADO EM RAMAL DE DISTRIBUIÇÃO  FORNECIMENTO E INSTALAÇÃO. AF_01/2016</v>
          </cell>
          <cell r="C3970" t="str">
            <v>UN</v>
          </cell>
          <cell r="D3970">
            <v>12.79</v>
          </cell>
        </row>
        <row r="3971">
          <cell r="A3971">
            <v>93092</v>
          </cell>
          <cell r="B3971" t="str">
            <v>JUNTA DE EXPANSÃO EM COBRE, DN 28 MM, PONTA X PONTA, INSTALADO EM RAMAL DE DISTRIBUIÇÃO  FORNECIMENTO E INSTALAÇÃO. AF_01/2016</v>
          </cell>
          <cell r="C3971" t="str">
            <v>UN</v>
          </cell>
          <cell r="D3971">
            <v>369.85</v>
          </cell>
        </row>
        <row r="3972">
          <cell r="A3972">
            <v>93093</v>
          </cell>
          <cell r="B3972" t="str">
            <v>CONECTOR EM BRONZE/LATÃO, DN 28 MM X 1/2", SEM ANEL DE SOLDA, BOLSA X ROSCA F, INSTALADO EM RAMAL DE DISTRIBUIÇÃO  FORNECIMENTO E INSTALAÇÃO. AF_01/2016</v>
          </cell>
          <cell r="C3972" t="str">
            <v>UN</v>
          </cell>
          <cell r="D3972">
            <v>22.83</v>
          </cell>
        </row>
        <row r="3973">
          <cell r="A3973">
            <v>93094</v>
          </cell>
          <cell r="B3973" t="str">
            <v>CURVA DE TRANSPOSIÇÃO EM BRONZE/LATÃO, DN 28 MM, SEM ANEL DE SOLDA, BOLSA X BOLSA, INSTALADO EM RAMAL DE DISTRIBUIÇÃO  FORNECIMENTO E INSTALAÇÃO. AF_01/2016</v>
          </cell>
          <cell r="C3973" t="str">
            <v>UN</v>
          </cell>
          <cell r="D3973">
            <v>53.85</v>
          </cell>
        </row>
        <row r="3974">
          <cell r="A3974">
            <v>93095</v>
          </cell>
          <cell r="B3974" t="str">
            <v>TE DUPLA CURVA EM BRONZE/LATÃO, DN 1/2" X 15 MM X 1/2", SEM ANEL DE SOLDA, ROSCA F X BOLSA X ROSCA F, INSTALADO EM RAMAL DE DISTRIBUIÇÃO  FORNECIMENTO E INSTALAÇÃO. AF_01/2016</v>
          </cell>
          <cell r="C3974" t="str">
            <v>UN</v>
          </cell>
          <cell r="D3974">
            <v>42.07</v>
          </cell>
        </row>
        <row r="3975">
          <cell r="A3975">
            <v>93096</v>
          </cell>
          <cell r="B3975" t="str">
            <v>TE DUPLA CURVA EM BRONZE/LATÃO, DN 3/4" X 22 MM X 3/4", SEM ANEL DE SOLDA, ROSCA F X BOLSA X ROSCA F, INSTALADO EM RAMAL DE DISTRIBUIÇÃO  FORNECIMENTO E INSTALAÇÃO. AF_01/2016</v>
          </cell>
          <cell r="C3975" t="str">
            <v>UN</v>
          </cell>
          <cell r="D3975">
            <v>59.19</v>
          </cell>
        </row>
        <row r="3976">
          <cell r="A3976">
            <v>93097</v>
          </cell>
          <cell r="B3976" t="str">
            <v>CURVA EM COBRE, DN 15 MM, 45 GRAUS, SEM ANEL DE SOLDA, BOLSA X BOLSA, INSTALADO EM RAMAL E SUB-RAMAL  FORNECIMENTO E INSTALAÇÃO. AF_01/2016</v>
          </cell>
          <cell r="C3976" t="str">
            <v>UN</v>
          </cell>
          <cell r="D3976">
            <v>10.65</v>
          </cell>
        </row>
        <row r="3977">
          <cell r="A3977">
            <v>93098</v>
          </cell>
          <cell r="B3977" t="str">
            <v>COTOVELO EM BRONZE/LATÃO, DN 15 MM X 1/2", 90 GRAUS, SEM ANEL DE SOLDA, BOLSA X ROSCA F, INSTALADO EM RAMAL E SUB-RAMAL  FORNECIMENTO E INSTALAÇÃO. AF_01/2016</v>
          </cell>
          <cell r="C3977" t="str">
            <v>UN</v>
          </cell>
          <cell r="D3977">
            <v>16.18</v>
          </cell>
        </row>
        <row r="3978">
          <cell r="A3978">
            <v>93099</v>
          </cell>
          <cell r="B3978" t="str">
            <v>CURVA EM COBRE, DN 22 MM, 45 GRAUS, SEM ANEL DE SOLDA, BOLSA X BOLSA, INSTALADO EM RAMAL E SUB-RAMAL  FORNECIMENTO E INSTALAÇÃO. AF_01/2016</v>
          </cell>
          <cell r="C3978" t="str">
            <v>UN</v>
          </cell>
          <cell r="D3978">
            <v>18.57</v>
          </cell>
        </row>
        <row r="3979">
          <cell r="A3979">
            <v>93100</v>
          </cell>
          <cell r="B3979" t="str">
            <v>COTOVELO EM BRONZE/LATÃO, DN 22 MM X 1/2", 90 GRAUS, SEM ANEL DE SOLDA, BOLSA X ROSCA F, INSTALADO EM RAMAL E SUB-RAMAL  FORNECIMENTO E INSTALAÇÃO. AF_01/2016</v>
          </cell>
          <cell r="C3979" t="str">
            <v>UN</v>
          </cell>
          <cell r="D3979">
            <v>24.78</v>
          </cell>
        </row>
        <row r="3980">
          <cell r="A3980">
            <v>93101</v>
          </cell>
          <cell r="B3980" t="str">
            <v>COTOVELO EM BRONZE/LATÃO, DN 22 MM X 3/4", 90 GRAUS, SEM ANEL DE SOLDA, BOLSA X ROSCA F, INSTALADO EM RAMAL E SUB-RAMAL  FORNECIMENTO E INSTALAÇÃO. AF_01/2016</v>
          </cell>
          <cell r="C3980" t="str">
            <v>UN</v>
          </cell>
          <cell r="D3980">
            <v>26.41</v>
          </cell>
        </row>
        <row r="3981">
          <cell r="A3981">
            <v>93102</v>
          </cell>
          <cell r="B3981" t="str">
            <v>CURVA EM COBRE, DN 28 MM, 45 GRAUS, SEM ANEL DE SOLDA, BOLSA X BOLSA, INSTALADO EM RAMAL E SUB-RAMAL  FORNECIMENTO E INSTALAÇÃO. AF_01/2016</v>
          </cell>
          <cell r="C3981" t="str">
            <v>UN</v>
          </cell>
          <cell r="D3981">
            <v>23.92</v>
          </cell>
        </row>
        <row r="3982">
          <cell r="A3982">
            <v>93103</v>
          </cell>
          <cell r="B3982" t="str">
            <v>LUVA PASSANTE EM COBRE, DN 15 MM, SEM ANEL DE SOLDA, INSTALADO EM RAMAL E SUB-RAMAL  FORNECIMENTO E INSTALAÇÃO. AF_01/2016</v>
          </cell>
          <cell r="C3982" t="str">
            <v>UN</v>
          </cell>
          <cell r="D3982">
            <v>7.01</v>
          </cell>
        </row>
        <row r="3983">
          <cell r="A3983">
            <v>93104</v>
          </cell>
          <cell r="B3983" t="str">
            <v>CONECTOR EM BRONZE/LATÃO, DN 15 MM X 1/2", SEM ANEL DE SOLDA, BOLSA X ROSCA F, INSTALADO EM RAMAL E SUB-RAMAL  FORNECIMENTO E INSTALAÇÃO. AF_01/2016</v>
          </cell>
          <cell r="C3983" t="str">
            <v>UN</v>
          </cell>
          <cell r="D3983">
            <v>14.04</v>
          </cell>
        </row>
        <row r="3984">
          <cell r="A3984">
            <v>93105</v>
          </cell>
          <cell r="B3984" t="str">
            <v>CURVA DE TRANSPOSIÇÃO EM BRONZE/LATÃO, DN 15 MM, SEM ANEL DE SOLDA, BOLSA X BOLSA, INSTALADO EM RAMAL E SUB-RAMAL  FORNECIMENTO E INSTALAÇÃO. AF_01/2016</v>
          </cell>
          <cell r="C3984" t="str">
            <v>UN</v>
          </cell>
          <cell r="D3984">
            <v>16.829999999999998</v>
          </cell>
        </row>
        <row r="3985">
          <cell r="A3985">
            <v>93106</v>
          </cell>
          <cell r="B3985" t="str">
            <v>JUNTA DE EXPANSÃO EM COBRE, DN 15 MM, PONTA X PONTA, INSTALADO EM RAMAL E SUB-RAMAL  FORNECIMENTO E INSTALAÇÃO. AF_01/2016</v>
          </cell>
          <cell r="C3985" t="str">
            <v>UN</v>
          </cell>
          <cell r="D3985">
            <v>289.89</v>
          </cell>
        </row>
        <row r="3986">
          <cell r="A3986">
            <v>93107</v>
          </cell>
          <cell r="B3986" t="str">
            <v>LUVA PASSANTE EM COBRE, DN 22 MM, SEM ANEL DE SOLDA, INSTALADO EM RAMAL E SUB-RAMAL  FORNECIMENTO E INSTALAÇÃO. AF_01/2016</v>
          </cell>
          <cell r="C3986" t="str">
            <v>UN</v>
          </cell>
          <cell r="D3986">
            <v>12.29</v>
          </cell>
        </row>
        <row r="3987">
          <cell r="A3987">
            <v>93108</v>
          </cell>
          <cell r="B3987" t="str">
            <v>BUCHA DE REDUÇÃO EM COBRE, DN 22 MM X 15 MM, SEM ANEL DE SOLDA, PONTA X BOLSA, INSTALADO EM RAMAL E SUB-RAMAL  FORNECIMENTO E INSTALAÇÃO. AF_01/2016</v>
          </cell>
          <cell r="C3987" t="str">
            <v>UN</v>
          </cell>
          <cell r="D3987">
            <v>11.72</v>
          </cell>
        </row>
        <row r="3988">
          <cell r="A3988">
            <v>93109</v>
          </cell>
          <cell r="B3988" t="str">
            <v>JUNTA DE EXPANSÃO EM COBRE, DN 22 MM, PONTA X PONTA, INSTALADO EM RAMAL E SUB-RAMAL  FORNECIMENTO E INSTALAÇÃO. AF_01/2016</v>
          </cell>
          <cell r="C3988" t="str">
            <v>UN</v>
          </cell>
          <cell r="D3988">
            <v>338.19</v>
          </cell>
        </row>
        <row r="3989">
          <cell r="A3989">
            <v>93110</v>
          </cell>
          <cell r="B3989" t="str">
            <v>CONECTOR EM BRONZE/LATÃO, DN 22 MM X 1/2", SEM ANEL DE SOLDA, BOLSA X ROSCA F, INSTALADO EM RAMAL E SUB-RAMAL  FORNECIMENTO E INSTALAÇÃO. AF_01/2016</v>
          </cell>
          <cell r="C3989" t="str">
            <v>UN</v>
          </cell>
          <cell r="D3989">
            <v>16.920000000000002</v>
          </cell>
        </row>
        <row r="3990">
          <cell r="A3990">
            <v>93111</v>
          </cell>
          <cell r="B3990" t="str">
            <v>CONECTOR EM BRONZE/LATÃO, DN 22 MM X 3/4", SEM ANEL DE SOLDA, BOLSA X ROSCA F, INSTALADO EM RAMAL E SUB-RAMAL  FORNECIMENTO E INSTALAÇÃO. AF_01/2016</v>
          </cell>
          <cell r="C3990" t="str">
            <v>UN</v>
          </cell>
          <cell r="D3990">
            <v>19.09</v>
          </cell>
        </row>
        <row r="3991">
          <cell r="A3991">
            <v>93112</v>
          </cell>
          <cell r="B3991" t="str">
            <v>CURVA DE TRANSPOSIÇÃO EM BRONZE/LATÃO, DN 22 MM, SEM ANEL DE SOLDA, BOLSA X BOLSA, INSTALADO EM RAMAL E SUB-RAMAL  FORNECIMENTO E INSTALAÇÃO. AF_01/2016</v>
          </cell>
          <cell r="C3991" t="str">
            <v>UN</v>
          </cell>
          <cell r="D3991">
            <v>33.880000000000003</v>
          </cell>
        </row>
        <row r="3992">
          <cell r="A3992">
            <v>93113</v>
          </cell>
          <cell r="B3992" t="str">
            <v>LUVA PASSANTE EM COBRE, DN 28 MM, SEM ANEL DE SOLDA, INSTALADO EM RAMAL E SUB-RAMAL  FORNECIMENTO E INSTALAÇÃO. AF_01/2016</v>
          </cell>
          <cell r="C3992" t="str">
            <v>UN</v>
          </cell>
          <cell r="D3992">
            <v>17.37</v>
          </cell>
        </row>
        <row r="3993">
          <cell r="A3993">
            <v>93114</v>
          </cell>
          <cell r="B3993" t="str">
            <v>CONECTOR EM BRONZE/LATÃO, DN 28 MM X 1/2", SEM ANEL DE SOLDA, BOLSA X ROSCA F, INSTALADO EM RAMAL E SUB-RAMAL  FORNECIMENTO E INSTALAÇÃO. AF_01/2016</v>
          </cell>
          <cell r="C3993" t="str">
            <v>UN</v>
          </cell>
          <cell r="D3993">
            <v>26.03</v>
          </cell>
        </row>
        <row r="3994">
          <cell r="A3994">
            <v>93115</v>
          </cell>
          <cell r="B3994" t="str">
            <v>CURVA DE TRANSPOSIÇÃO EM BRONZE/LATÃO, DN 28 MM, SEM ANEL DE SOLDA, BOLSA X BOLSA, INSTALADO EM RAMAL E SUB-RAMAL  FORNECIMENTO E INSTALAÇÃO. AF_01/2016</v>
          </cell>
          <cell r="C3994" t="str">
            <v>UN</v>
          </cell>
          <cell r="D3994">
            <v>57.05</v>
          </cell>
        </row>
        <row r="3995">
          <cell r="A3995">
            <v>93116</v>
          </cell>
          <cell r="B3995" t="str">
            <v>JUNTA DE EXPANSÃO EM COBRE, DN 28 MM, PONTA X PONTA, INSTALADO EM RAMAL E SUB-RAMAL  FORNECIMENTO E INSTALAÇÃO. AF_01/2016</v>
          </cell>
          <cell r="C3995" t="str">
            <v>UN</v>
          </cell>
          <cell r="D3995">
            <v>373.05</v>
          </cell>
        </row>
        <row r="3996">
          <cell r="A3996">
            <v>93117</v>
          </cell>
          <cell r="B3996" t="str">
            <v>TE DUPLA CURVA EM BRONZE/LATÃO, DN 1/2" X 15 MM X 1/2", SEM ANEL DE SOLDA, ROSCA F X BOLSA X ROSCA F, INSTALADO EM RAMAL E SUB-RAMAL  FORNECIMENTO E INSTALAÇÃO. AF_01/2016</v>
          </cell>
          <cell r="C3996" t="str">
            <v>UN</v>
          </cell>
          <cell r="D3996">
            <v>42.37</v>
          </cell>
        </row>
        <row r="3997">
          <cell r="A3997">
            <v>93118</v>
          </cell>
          <cell r="B3997" t="str">
            <v>TE DUPLA CURVA EM BRONZE/LATÃO, DN 3/4" X 22 MM X 3/4", SEM ANEL DE SOLDA, ROSCA F X BOLSA X ROSCA F, INSTALADO EM RAMAL E SUB-RAMAL  FORNECIMENTO E INSTALAÇÃO. AF_01/2016</v>
          </cell>
          <cell r="C3997" t="str">
            <v>UN</v>
          </cell>
          <cell r="D3997">
            <v>62.76</v>
          </cell>
        </row>
        <row r="3998">
          <cell r="A3998">
            <v>93119</v>
          </cell>
          <cell r="B3998" t="str">
            <v>CURVA EM COBRE, DN 22 MM, 45 GRAUS, SEM ANEL DE SOLDA, BOLSA X BOLSA, INSTALADO EM PRUMADA  FORNECIMENTO E INSTALAÇÃO. AF_01/2016</v>
          </cell>
          <cell r="C3998" t="str">
            <v>UN</v>
          </cell>
          <cell r="D3998">
            <v>12.93</v>
          </cell>
        </row>
        <row r="3999">
          <cell r="A3999">
            <v>93120</v>
          </cell>
          <cell r="B3999" t="str">
            <v>COTOVELO EM BRONZE/LATÃO, DN 22 MM X 1/2", 90 GRAUS, SEM ANEL DE SOLDA, BOLSA X ROSCA F, INSTALADO EM PRUMADA  FORNECIMENTO E INSTALAÇÃO. AF_01/2016</v>
          </cell>
          <cell r="C3999" t="str">
            <v>UN</v>
          </cell>
          <cell r="D3999">
            <v>19.14</v>
          </cell>
        </row>
        <row r="4000">
          <cell r="A4000">
            <v>93121</v>
          </cell>
          <cell r="B4000" t="str">
            <v>COTOVELO EM BRONZE/LATÃO, DN 22 MM X 3/4", 90 GRAUS, SEM ANEL DE SOLDA, BOLSA X ROSCA F, INSTALADO EM PRUMADA  FORNECIMENTO E INSTALAÇÃO. AF_01/2016</v>
          </cell>
          <cell r="C4000" t="str">
            <v>UN</v>
          </cell>
          <cell r="D4000">
            <v>20.77</v>
          </cell>
        </row>
        <row r="4001">
          <cell r="A4001">
            <v>93122</v>
          </cell>
          <cell r="B4001" t="str">
            <v>CURVA EM COBRE, DN 28 MM, 45 GRAUS, SEM ANEL DE SOLDA, BOLSA X BOLSA, INSTALADO EM PRUMADA  FORNECIMENTO E INSTALAÇÃO. AF_01/2016</v>
          </cell>
          <cell r="C4001" t="str">
            <v>UN</v>
          </cell>
          <cell r="D4001">
            <v>18.53</v>
          </cell>
        </row>
        <row r="4002">
          <cell r="A4002">
            <v>93123</v>
          </cell>
          <cell r="B4002" t="str">
            <v>CURVA EM COBRE, DN 35 MM, 45 GRAUS, SEM ANEL DE SOLDA, BOLSA X BOLSA, INSTALADO EM PRUMADA  FORNECIMENTO E INSTALAÇÃO. AF_01/2016</v>
          </cell>
          <cell r="C4002" t="str">
            <v>UN</v>
          </cell>
          <cell r="D4002">
            <v>39.03</v>
          </cell>
        </row>
        <row r="4003">
          <cell r="A4003">
            <v>93124</v>
          </cell>
          <cell r="B4003" t="str">
            <v>CURVA EM COBRE, DN 42 MM, 45 GRAUS, SEM ANEL DE SOLDA, BOLSA X BOLSA, INSTALADO EM PRUMADA  FORNECIMENTO E INSTALAÇÃO. AF_01/2016</v>
          </cell>
          <cell r="C4003" t="str">
            <v>UN</v>
          </cell>
          <cell r="D4003">
            <v>60.5</v>
          </cell>
        </row>
        <row r="4004">
          <cell r="A4004">
            <v>93125</v>
          </cell>
          <cell r="B4004" t="str">
            <v>CURVA EM COBRE, DN 54 MM, 45 GRAUS, SEM ANEL DE SOLDA, BOLSA X BOLSA, INSTALADO EM PRUMADA  FORNECIMENTO E INSTALAÇÃO. AF_01/2016</v>
          </cell>
          <cell r="C4004" t="str">
            <v>UN</v>
          </cell>
          <cell r="D4004">
            <v>87.45</v>
          </cell>
        </row>
        <row r="4005">
          <cell r="A4005">
            <v>93126</v>
          </cell>
          <cell r="B4005" t="str">
            <v>CURVA EM COBRE, DN 66 MM, 45 GRAUS, SEM ANEL DE SOLDA, BOLSA X BOLSA, INSTALADO EM PRUMADA  FORNECIMENTO E INSTALAÇÃO. AF_01/2016</v>
          </cell>
          <cell r="C4005" t="str">
            <v>UN</v>
          </cell>
          <cell r="D4005">
            <v>190.7</v>
          </cell>
        </row>
        <row r="4006">
          <cell r="A4006">
            <v>93133</v>
          </cell>
          <cell r="B4006" t="str">
            <v>BUCHA DE REDUÇÃO EM COBRE, DN 28 MM X 22 MM, SEM ANEL DE SOLDA, INSTALADO EM RAMAL E SUB-RAMAL  FORNECIMENTO E INSTALAÇÃO. AF_01/2016</v>
          </cell>
          <cell r="C4006" t="str">
            <v>UN</v>
          </cell>
          <cell r="D4006">
            <v>15.99</v>
          </cell>
        </row>
        <row r="4007">
          <cell r="A4007">
            <v>94465</v>
          </cell>
          <cell r="B4007" t="str">
            <v>LUVA, EM FERRO GALVANIZADO, CONEXÃO ROSQUEADA, DN 50 (2), INSTALADO EM RESERVAÇÃO DE ÁGUA DE EDIFICAÇÃO QUE POSSUA RESERVATÓRIO DE FIBRA/FIBROCIMENTO  FORNECIMENTO E INSTALAÇÃO. AF_06/2016</v>
          </cell>
          <cell r="C4007" t="str">
            <v>UN</v>
          </cell>
          <cell r="D4007">
            <v>38.119999999999997</v>
          </cell>
        </row>
        <row r="4008">
          <cell r="A4008">
            <v>94466</v>
          </cell>
          <cell r="B4008" t="str">
            <v>NIPLE, EM FERRO GALVANIZADO, CONEXÃO ROSQUEADA, DN 50 (2), INSTALADO EM RESERVAÇÃO DE ÁGUA DE EDIFICAÇÃO QUE POSSUA RESERVATÓRIO DE FIBRA/FIBROCIMENTO  FORNECIMENTO E INSTALAÇÃO. AF_06/2016</v>
          </cell>
          <cell r="C4008" t="str">
            <v>UN</v>
          </cell>
          <cell r="D4008">
            <v>38.14</v>
          </cell>
        </row>
        <row r="4009">
          <cell r="A4009">
            <v>94467</v>
          </cell>
          <cell r="B4009" t="str">
            <v>LUVA, EM FERRO GALVANIZADO, CONEXÃO ROSQUEADA, DN 65 (2 1/2), INSTALADO EM RESERVAÇÃO DE ÁGUA DE EDIFICAÇÃO QUE POSSUA RESERVATÓRIO DE FIBRA/FIBROCIMENTO  FORNECIMENTO E INSTALAÇÃO. AF_06/2016</v>
          </cell>
          <cell r="C4009" t="str">
            <v>UN</v>
          </cell>
          <cell r="D4009">
            <v>55.77</v>
          </cell>
        </row>
        <row r="4010">
          <cell r="A4010">
            <v>94468</v>
          </cell>
          <cell r="B4010" t="str">
            <v>NIPLE, EM FERRO GALVANIZADO, CONEXÃO ROSQUEADA, DN 65 (2 1/2), INSTALADO EM RESERVAÇÃO DE ÁGUA DE EDIFICAÇÃO QUE POSSUA RESERVATÓRIO DE FIBRA/FIBROCIMENTO  FORNECIMENTO E INSTALAÇÃO. AF_06/2016</v>
          </cell>
          <cell r="C4010" t="str">
            <v>UN</v>
          </cell>
          <cell r="D4010">
            <v>49.51</v>
          </cell>
        </row>
        <row r="4011">
          <cell r="A4011">
            <v>94469</v>
          </cell>
          <cell r="B4011" t="str">
            <v>LUVA, EM FERRO GALVANIZADO, CONEXÃO ROSQUEADA, DN 80 (3), INSTALADO EM RESERVAÇÃO DE ÁGUA DE EDIFICAÇÃO QUE POSSUA RESERVATÓRIO DE FIBRA/FIBROCIMENTO  FORNECIMENTO E INSTALAÇÃO. AF_06/2016</v>
          </cell>
          <cell r="C4011" t="str">
            <v>UN</v>
          </cell>
          <cell r="D4011">
            <v>79.84</v>
          </cell>
        </row>
        <row r="4012">
          <cell r="A4012">
            <v>94470</v>
          </cell>
          <cell r="B4012" t="str">
            <v>NIPLE, EM FERRO GALVANIZADO, CONEXÃO ROSQUEADA, DN 80 (3), INSTALADO EM RESERVAÇÃO DE ÁGUA DE EDIFICAÇÃO QUE POSSUA RESERVATÓRIO DE FIBRA/FIBROCIMENTO  FORNECIMENTO E INSTALAÇÃO. AF_06/2016</v>
          </cell>
          <cell r="C4012" t="str">
            <v>UN</v>
          </cell>
          <cell r="D4012">
            <v>74.260000000000005</v>
          </cell>
        </row>
        <row r="4013">
          <cell r="A4013">
            <v>94471</v>
          </cell>
          <cell r="B4013" t="str">
            <v>COTOVELO 90 GRAUS, EM FERRO GALVANIZADO, CONEXÃO ROSQUEADA, DN 50 (2), INSTALADO EM RESERVAÇÃO DE ÁGUA DE EDIFICAÇÃO QUE POSSUA RESERVATÓRIO DE FIBRA/FIBROCIMENTO  FORNECIMENTO E INSTALAÇÃO. AF_06/2016</v>
          </cell>
          <cell r="C4013" t="str">
            <v>UN</v>
          </cell>
          <cell r="D4013">
            <v>55.31</v>
          </cell>
        </row>
        <row r="4014">
          <cell r="A4014">
            <v>94472</v>
          </cell>
          <cell r="B4014" t="str">
            <v>COTOVELO 45 GRAUS, EM FERRO GALVANIZADO, CONEXÃO ROSQUEADA, DN 50 (2), INSTALADO EM RESERVAÇÃO DE ÁGUA DE EDIFICAÇÃO QUE POSSUA RESERVATÓRIO DE FIBRA/FIBROCIMENTO  FORNECIMENTO E INSTALAÇÃO. AF_06/2016</v>
          </cell>
          <cell r="C4014" t="str">
            <v>UN</v>
          </cell>
          <cell r="D4014">
            <v>56.7</v>
          </cell>
        </row>
        <row r="4015">
          <cell r="A4015">
            <v>94473</v>
          </cell>
          <cell r="B4015" t="str">
            <v>COTOVELO 90 GRAUS, EM FERRO GALVANIZADO, CONEXÃO ROSQUEADA, DN 65 (2 1/2), INSTALADO EM RESERVAÇÃO DE ÁGUA DE EDIFICAÇÃO QUE POSSUA RESERVATÓRIO DE FIBRA/FIBROCIMENTO  FORNECIMENTO E INSTALAÇÃO. AF_06/2016</v>
          </cell>
          <cell r="C4015" t="str">
            <v>UN</v>
          </cell>
          <cell r="D4015">
            <v>80.25</v>
          </cell>
        </row>
        <row r="4016">
          <cell r="A4016">
            <v>94474</v>
          </cell>
          <cell r="B4016" t="str">
            <v>COTOVELO 45 GRAUS, EM FERRO GALVANIZADO, CONEXÃO ROSQUEADA, DN 65 (2 1/2), INSTALADO EM RESERVAÇÃO DE ÁGUA DE EDIFICAÇÃO QUE POSSUA RESERVATÓRIO DE FIBRA/FIBROCIMENTO  FORNECIMENTO E INSTALAÇÃO. AF_06/2016</v>
          </cell>
          <cell r="C4016" t="str">
            <v>UN</v>
          </cell>
          <cell r="D4016">
            <v>86.38</v>
          </cell>
        </row>
        <row r="4017">
          <cell r="A4017">
            <v>94475</v>
          </cell>
          <cell r="B4017" t="str">
            <v>COTOVELO 90 GRAUS, EM FERRO GALVANIZADO, CONEXÃO ROSQUEADA, DN 80 (3), INSTALADO EM RESERVAÇÃO DE ÁGUA DE EDIFICAÇÃO QUE POSSUA RESERVATÓRIO DE FIBRA/FIBROCIMENTO  FORNECIMENTO E INSTALAÇÃO. AF_06/2016</v>
          </cell>
          <cell r="C4017" t="str">
            <v>UN</v>
          </cell>
          <cell r="D4017">
            <v>109.19</v>
          </cell>
        </row>
        <row r="4018">
          <cell r="A4018">
            <v>94476</v>
          </cell>
          <cell r="B4018" t="str">
            <v>COTOVELO 45 GRAUS, EM FERRO GALVANIZADO, CONEXÃO ROSQUEADA, DN 80 (3), INSTALADO EM RESERVAÇÃO DE ÁGUA DE EDIFICAÇÃO QUE POSSUA RESERVATÓRIO DE FIBRA/FIBROCIMENTO  FORNECIMENTO E INSTALAÇÃO. AF_06/2016</v>
          </cell>
          <cell r="C4018" t="str">
            <v>UN</v>
          </cell>
          <cell r="D4018">
            <v>121.01</v>
          </cell>
        </row>
        <row r="4019">
          <cell r="A4019">
            <v>94477</v>
          </cell>
          <cell r="B4019" t="str">
            <v>TÊ, EM FERRO GALVANIZADO, CONEXÃO ROSQUEADA, DN 50 (2), INSTALADO EM RESERVAÇÃO DE ÁGUA DE EDIFICAÇÃO QUE POSSUA RESERVATÓRIO DE FIBRA/FIBROCIMENTO  FORNECIMENTO E INSTALAÇÃO. AF_06/2016</v>
          </cell>
          <cell r="C4019" t="str">
            <v>UN</v>
          </cell>
          <cell r="D4019">
            <v>73.61</v>
          </cell>
        </row>
        <row r="4020">
          <cell r="A4020">
            <v>94478</v>
          </cell>
          <cell r="B4020" t="str">
            <v>TÊ, EM FERRO GALVANIZADO, CONEXÃO ROSQUEADA, DN 65 (2 1/2), INSTALADO EM RESERVAÇÃO DE ÁGUA DE EDIFICAÇÃO QUE POSSUA RESERVATÓRIO DE FIBRA/FIBROCIMENTO  FORNECIMENTO E INSTALAÇÃO. AF_06/2016</v>
          </cell>
          <cell r="C4020" t="str">
            <v>UN</v>
          </cell>
          <cell r="D4020">
            <v>109.96</v>
          </cell>
        </row>
        <row r="4021">
          <cell r="A4021">
            <v>94479</v>
          </cell>
          <cell r="B4021" t="str">
            <v>TÊ, EM FERRO GALVANIZADO, CONEXÃO ROSQUEADA, DN 80 (3), INSTALADO EM RESERVAÇÃO DE ÁGUA DE EDIFICAÇÃO QUE POSSUA RESERVATÓRIO DE FIBRA/FIBROCIMENTO  FORNECIMENTO E INSTALAÇÃO. AF_06/2016</v>
          </cell>
          <cell r="C4021" t="str">
            <v>UN</v>
          </cell>
          <cell r="D4021">
            <v>144.36000000000001</v>
          </cell>
        </row>
        <row r="4022">
          <cell r="A4022">
            <v>94606</v>
          </cell>
          <cell r="B4022" t="str">
            <v>LUVA EM COBRE, DN 54 MM, SEM ANEL DE SOLDA, INSTALADO EM RESERVAÇÃO DE ÁGUA DE EDIFICAÇÃO QUE POSSUA RESERVATÓRIO DE FIBRA/FIBROCIMENTO  FORNECIMENTO E INSTALAÇÃO. AF_06/2016</v>
          </cell>
          <cell r="C4022" t="str">
            <v>UN</v>
          </cell>
          <cell r="D4022">
            <v>57.78</v>
          </cell>
        </row>
        <row r="4023">
          <cell r="A4023">
            <v>94608</v>
          </cell>
          <cell r="B4023" t="str">
            <v>LUVA EM COBRE, DN 66 MM, SEM ANEL DE SOLDA, INSTALADO EM RESERVAÇÃO DE ÁGUA DE EDIFICAÇÃO QUE POSSUA RESERVATÓRIO DE FIBRA/FIBROCIMENTO  FORNECIMENTO E INSTALAÇÃO. AF_06/2016</v>
          </cell>
          <cell r="C4023" t="str">
            <v>UN</v>
          </cell>
          <cell r="D4023">
            <v>131.53</v>
          </cell>
        </row>
        <row r="4024">
          <cell r="A4024">
            <v>94610</v>
          </cell>
          <cell r="B4024" t="str">
            <v>LUVA EM COBRE, DN 79 MM, SEM ANEL DE SOLDA, INSTALADO EM RESERVAÇÃO DE ÁGUA DE EDIFICAÇÃO QUE POSSUA RESERVATÓRIO DE FIBRA/FIBROCIMENTO  FORNECIMENTO E INSTALAÇÃO. AF_06/2016</v>
          </cell>
          <cell r="C4024" t="str">
            <v>UN</v>
          </cell>
          <cell r="D4024">
            <v>192.56</v>
          </cell>
        </row>
        <row r="4025">
          <cell r="A4025">
            <v>94612</v>
          </cell>
          <cell r="B4025" t="str">
            <v>LUVA DE COBRE, DN 104 MM, SEM ANEL DE SOLDA, INSTALADO EM RESERVAÇÃO DE ÁGUA DE EDIFICAÇÃO QUE POSSUA RESERVATÓRIO DE FIBRA/FIBROCIMENTO  FORNECIMENTO E INSTALAÇÃO. AF_06/2016</v>
          </cell>
          <cell r="C4025" t="str">
            <v>UN</v>
          </cell>
          <cell r="D4025">
            <v>267.01</v>
          </cell>
        </row>
        <row r="4026">
          <cell r="A4026">
            <v>94614</v>
          </cell>
          <cell r="B4026" t="str">
            <v>COTOVELO EM COBRE, DN 54 MM, 90 GRAUS, SEM ANEL DE SOLDA, INSTALADO EM RESERVAÇÃO DE ÁGUA DE EDIFICAÇÃO QUE POSSUA RESERVATÓRIO DE FIBRA/FIBROCIMENTO  FORNECIMENTO E INSTALAÇÃO. AF_06/2016</v>
          </cell>
          <cell r="C4026" t="str">
            <v>UN</v>
          </cell>
          <cell r="D4026">
            <v>96.36</v>
          </cell>
        </row>
        <row r="4027">
          <cell r="A4027">
            <v>94615</v>
          </cell>
          <cell r="B4027" t="str">
            <v>CURVA EM COBRE, DN 54 MM, 45 GRAUS, SEM ANEL DE SOLDA, BOLSA X BOLSA, INSTALADO EM RESERVAÇÃO DE ÁGUA DE EDIFICAÇÃO QUE POSSUA RESERVATÓRIO DE FIBRA/FIBROCIMENTO  FORNECIMENTO E INSTALAÇÃO. AF_06/2016</v>
          </cell>
          <cell r="C4027" t="str">
            <v>UN</v>
          </cell>
          <cell r="D4027">
            <v>107.94</v>
          </cell>
        </row>
        <row r="4028">
          <cell r="A4028">
            <v>94616</v>
          </cell>
          <cell r="B4028" t="str">
            <v>COTOVELO EM COBRE, DN 66 MM, 90 GRAUS, SEM ANEL DE SOLDA, INSTALADO EM RESERVAÇÃO DE ÁGUA DE EDIFICAÇÃO QUE POSSUA RESERVATÓRIO DE FIBRA/FIBROCIMENTO  FORNECIMENTO E INSTALAÇÃO. AF_06/2016</v>
          </cell>
          <cell r="C4028" t="str">
            <v>UN</v>
          </cell>
          <cell r="D4028">
            <v>248.53</v>
          </cell>
        </row>
        <row r="4029">
          <cell r="A4029">
            <v>94617</v>
          </cell>
          <cell r="B4029" t="str">
            <v>CURVA EM COBRE, DN 66 MM, 45 GRAUS, SEM ANEL DE SOLDA, BOLSA X BOLSA, INSTALADO EM RESERVAÇÃO DE ÁGUA DE EDIFICAÇÃO QUE POSSUA RESERVATÓRIO DE FIBRA/FIBROCIMENTO  FORNECIMENTO E INSTALAÇÃO. AF_06/2016</v>
          </cell>
          <cell r="C4029" t="str">
            <v>UN</v>
          </cell>
          <cell r="D4029">
            <v>208.28</v>
          </cell>
        </row>
        <row r="4030">
          <cell r="A4030">
            <v>94618</v>
          </cell>
          <cell r="B4030" t="str">
            <v>COTOVELO EM COBRE, DN 79 MM, 90 GRAUS, SEM ANEL DE SOLDA, INSTALADO EM RESERVAÇÃO DE ÁGUA DE EDIFICAÇÃO QUE POSSUA RESERVATÓRIO DE FIBRA/FIBROCIMENTO  FORNECIMENTO E INSTALAÇÃO. AF_06/2016</v>
          </cell>
          <cell r="C4030" t="str">
            <v>UN</v>
          </cell>
          <cell r="D4030">
            <v>245.23</v>
          </cell>
        </row>
        <row r="4031">
          <cell r="A4031">
            <v>94620</v>
          </cell>
          <cell r="B4031" t="str">
            <v>COTOVELO EM COBRE, DN 104 MM, 90 GRAUS, SEM ANEL DE SOLDA, INSTALADO EM RESERVAÇÃO DE ÁGUA DE EDIFICAÇÃO QUE POSSUA RESERVATÓRIO DE FIBRA/FIBROCIMENTO  FORNECIMENTO E INSTALAÇÃO. AF_06/2016</v>
          </cell>
          <cell r="C4031" t="str">
            <v>UN</v>
          </cell>
          <cell r="D4031">
            <v>546.35</v>
          </cell>
        </row>
        <row r="4032">
          <cell r="A4032">
            <v>94622</v>
          </cell>
          <cell r="B4032" t="str">
            <v>TE EM COBRE, DN 54 MM, SEM ANEL DE SOLDA, INSTALADO EM RESERVAÇÃO DE ÁGUA DE EDIFICAÇÃO QUE POSSUA RESERVATÓRIO DE FIBRA/FIBROCIMENTO  FORNECIMENTO E INSTALAÇÃO. AF_06/2016</v>
          </cell>
          <cell r="C4032" t="str">
            <v>UN</v>
          </cell>
          <cell r="D4032">
            <v>139.59</v>
          </cell>
        </row>
        <row r="4033">
          <cell r="A4033">
            <v>94623</v>
          </cell>
          <cell r="B4033" t="str">
            <v>TE EM COBRE, DN 66 MM, SEM ANEL DE SOLDA, INSTALADO EM RESERVAÇÃO DE ÁGUA DE EDIFICAÇÃO QUE POSSUA RESERVATÓRIO DE FIBRA/FIBROCIMENTO  FORNECIMENTO E INSTALAÇÃO. AF_06/2016</v>
          </cell>
          <cell r="C4033" t="str">
            <v>UN</v>
          </cell>
          <cell r="D4033">
            <v>308.85000000000002</v>
          </cell>
        </row>
        <row r="4034">
          <cell r="A4034">
            <v>94624</v>
          </cell>
          <cell r="B4034" t="str">
            <v>TE EM COBRE, DN 79 MM, SEM ANEL DE SOLDA, INSTALADO EM RESERVAÇÃO DE ÁGUA DE EDIFICAÇÃO QUE POSSUA RESERVATÓRIO DE FIBRA/FIBROCIMENTO  FORNECIMENTO E INSTALAÇÃO. AF_06/2016</v>
          </cell>
          <cell r="C4034" t="str">
            <v>UN</v>
          </cell>
          <cell r="D4034">
            <v>463.74</v>
          </cell>
        </row>
        <row r="4035">
          <cell r="A4035">
            <v>94625</v>
          </cell>
          <cell r="B4035" t="str">
            <v>TE EM COBRE, DN 104 MM, SEM ANEL DE SOLDA, INSTALADO EM RESERVAÇÃO DE ÁGUA DE EDIFICAÇÃO QUE POSSUA RESERVATÓRIO DE FIBRA/FIBROCIMENTO  FORNECIMENTO E INSTALAÇÃO. AF_06/2016</v>
          </cell>
          <cell r="C4035" t="str">
            <v>UN</v>
          </cell>
          <cell r="D4035">
            <v>948.06</v>
          </cell>
        </row>
        <row r="4036">
          <cell r="A4036">
            <v>94656</v>
          </cell>
          <cell r="B4036" t="str">
            <v>ADAPTADOR CURTO COM BOLSA E ROSCA PARA REGISTRO, PVC, SOLDÁVEL, DN  25 MM X 3/4 , INSTALADO EM RESERVAÇÃO DE ÁGUA DE EDIFICAÇÃO QUE POSSUA RESERVATÓRIO DE FIBRA/FIBROCIMENTO   FORNECIMENTO E INSTALAÇÃO. AF_06/2016</v>
          </cell>
          <cell r="C4036" t="str">
            <v>UN</v>
          </cell>
          <cell r="D4036">
            <v>5.42</v>
          </cell>
        </row>
        <row r="4037">
          <cell r="A4037">
            <v>94657</v>
          </cell>
          <cell r="B4037" t="str">
            <v>LUVA PVC, SOLDÁVEL, DN  25 MM, INSTALADA EM RESERVAÇÃO DE ÁGUA DE EDIFICAÇÃO QUE POSSUA RESERVATÓRIO DE FIBRA/FIBROCIMENTO   FORNECIMENTO E INSTALAÇÃO. AF_06/2016</v>
          </cell>
          <cell r="C4037" t="str">
            <v>UN</v>
          </cell>
          <cell r="D4037">
            <v>5.36</v>
          </cell>
        </row>
        <row r="4038">
          <cell r="A4038">
            <v>94658</v>
          </cell>
          <cell r="B4038" t="str">
            <v>ADAPTADOR CURTO COM BOLSA E ROSCA PARA REGISTRO, PVC, SOLDÁVEL, DN 32 MM X 1 , INSTALADO EM RESERVAÇÃO DE ÁGUA DE EDIFICAÇÃO QUE POSSUA RESERVATÓRIO DE FIBRA/FIBROCIMENTO   FORNECIMENTO E INSTALAÇÃO. AF_06/2016</v>
          </cell>
          <cell r="C4038" t="str">
            <v>UN</v>
          </cell>
          <cell r="D4038">
            <v>6.01</v>
          </cell>
        </row>
        <row r="4039">
          <cell r="A4039">
            <v>94659</v>
          </cell>
          <cell r="B4039" t="str">
            <v>LUVA PVC, SOLDÁVEL, DN 32 MM, INSTALADA EM RESERVAÇÃO DE ÁGUA DE EDIFICAÇÃO QUE POSSUA RESERVATÓRIO DE FIBRA/FIBROCIMENTO   FORNECIMENTO E INSTALAÇÃO. AF_06/2016</v>
          </cell>
          <cell r="C4039" t="str">
            <v>UN</v>
          </cell>
          <cell r="D4039">
            <v>6.07</v>
          </cell>
        </row>
        <row r="4040">
          <cell r="A4040">
            <v>94660</v>
          </cell>
          <cell r="B4040" t="str">
            <v>ADAPTADOR CURTO COM BOLSA E ROSCA PARA REGISTRO, PVC, SOLDÁVEL, DN 40 MM X 1 1/4 , INSTALADO EM RESERVAÇÃO DE ÁGUA DE EDIFICAÇÃO QUE POSSUA RESERVATÓRIO DE FIBRA/FIBROCIMENTO   FORNECIMENTO E INSTALAÇÃO. AF_06/2016</v>
          </cell>
          <cell r="C4040" t="str">
            <v>UN</v>
          </cell>
          <cell r="D4040">
            <v>9.5</v>
          </cell>
        </row>
        <row r="4041">
          <cell r="A4041">
            <v>94661</v>
          </cell>
          <cell r="B4041" t="str">
            <v>LUVA, PVC, SOLDÁVEL, DN 40 MM, INSTALADO EM RESERVAÇÃO DE ÁGUA DE EDIFICAÇÃO QUE POSSUA RESERVATÓRIO DE FIBRA/FIBROCIMENTO   FORNECIMENTO E INSTALAÇÃO. AF_06/2016</v>
          </cell>
          <cell r="C4041" t="str">
            <v>UN</v>
          </cell>
          <cell r="D4041">
            <v>9.7899999999999991</v>
          </cell>
        </row>
        <row r="4042">
          <cell r="A4042">
            <v>94662</v>
          </cell>
          <cell r="B4042" t="str">
            <v>ADAPTADOR CURTO COM BOLSA E ROSCA PARA REGISTRO, PVC, SOLDÁVEL, DN 50 MM X 1 1/2 , INSTALADO EM RESERVAÇÃO DE ÁGUA DE EDIFICAÇÃO QUE POSSUA RESERVATÓRIO DE FIBRA/FIBROCIMENTO   FORNECIMENTO E INSTALAÇÃO. AF_06/2016</v>
          </cell>
          <cell r="C4042" t="str">
            <v>UN</v>
          </cell>
          <cell r="D4042">
            <v>10.1</v>
          </cell>
        </row>
        <row r="4043">
          <cell r="A4043">
            <v>94663</v>
          </cell>
          <cell r="B4043" t="str">
            <v>LUVA, PVC, SOLDÁVEL, DN 50 MM, INSTALADO EM RESERVAÇÃO DE ÁGUA DE EDIFICAÇÃO QUE POSSUA RESERVATÓRIO DE FIBRA/FIBROCIMENTO   FORNECIMENTO E INSTALAÇÃO. AF_06/2016</v>
          </cell>
          <cell r="C4043" t="str">
            <v>UN</v>
          </cell>
          <cell r="D4043">
            <v>10.210000000000001</v>
          </cell>
        </row>
        <row r="4044">
          <cell r="A4044">
            <v>94664</v>
          </cell>
          <cell r="B4044" t="str">
            <v>ADAPTADOR CURTO COM BOLSA E ROSCA PARA REGISTRO, PVC, SOLDÁVEL, DN 60 MM X 2 , INSTALADO EM RESERVAÇÃO DE ÁGUA DE EDIFICAÇÃO QUE POSSUA RESERVATÓRIO DE FIBRA/FIBROCIMENTO   FORNECIMENTO E INSTALAÇÃO. AF_06/2016</v>
          </cell>
          <cell r="C4044" t="str">
            <v>UN</v>
          </cell>
          <cell r="D4044">
            <v>20.58</v>
          </cell>
        </row>
        <row r="4045">
          <cell r="A4045">
            <v>94665</v>
          </cell>
          <cell r="B4045" t="str">
            <v>LUVA, PVC, SOLDÁVEL, DN 60 MM, INSTALADO EM RESERVAÇÃO DE ÁGUA DE EDIFICAÇÃO QUE POSSUA RESERVATÓRIO DE FIBRA/FIBROCIMENTO   FORNECIMENTO E INSTALAÇÃO. AF_06/2016</v>
          </cell>
          <cell r="C4045" t="str">
            <v>UN</v>
          </cell>
          <cell r="D4045">
            <v>20.57</v>
          </cell>
        </row>
        <row r="4046">
          <cell r="A4046">
            <v>94666</v>
          </cell>
          <cell r="B4046" t="str">
            <v>ADAPTADOR CURTO COM BOLSA E ROSCA PARA REGISTRO, PVC, SOLDÁVEL, DN 75 MM X 2 1/2 , INSTALADO EM RESERVAÇÃO DE ÁGUA DE EDIFICAÇÃO QUE POSSUA RESERVATÓRIO DE FIBRA/FIBROCIMENTO   FORNECIMENTO E INSTALAÇÃO. AF_06/2016</v>
          </cell>
          <cell r="C4046" t="str">
            <v>UN</v>
          </cell>
          <cell r="D4046">
            <v>24</v>
          </cell>
        </row>
        <row r="4047">
          <cell r="A4047">
            <v>94667</v>
          </cell>
          <cell r="B4047" t="str">
            <v>LUVA, PVC, SOLDÁVEL, DN 75 MM, INSTALADO EM RESERVAÇÃO DE ÁGUA DE EDIFICAÇÃO QUE POSSUA RESERVATÓRIO DE FIBRA/FIBROCIMENTO   FORNECIMENTO E INSTALAÇÃO. AF_06/2016</v>
          </cell>
          <cell r="C4047" t="str">
            <v>UN</v>
          </cell>
          <cell r="D4047">
            <v>26.13</v>
          </cell>
        </row>
        <row r="4048">
          <cell r="A4048">
            <v>94668</v>
          </cell>
          <cell r="B4048" t="str">
            <v>ADAPTADOR CURTO COM BOLSA E ROSCA PARA REGISTRO, PVC, SOLDÁVEL, DN 85 MM X 3 , INSTALADO EM RESERVAÇÃO DE ÁGUA DE EDIFICAÇÃO QUE POSSUA RESERVATÓRIO DE FIBRA/FIBROCIMENTO   FORNECIMENTO E INSTALAÇÃO. AF_06/2016</v>
          </cell>
          <cell r="C4048" t="str">
            <v>UN</v>
          </cell>
          <cell r="D4048">
            <v>41.39</v>
          </cell>
        </row>
        <row r="4049">
          <cell r="A4049">
            <v>94669</v>
          </cell>
          <cell r="B4049" t="str">
            <v>LUVA, PVC, SOLDÁVEL, DN 85 MM, INSTALADO EM RESERVAÇÃO DE ÁGUA DE EDIFICAÇÃO QUE POSSUA RESERVATÓRIO DE FIBRA/FIBROCIMENTO   FORNECIMENTO E INSTALAÇÃO. AF_06/2016</v>
          </cell>
          <cell r="C4049" t="str">
            <v>UN</v>
          </cell>
          <cell r="D4049">
            <v>53.35</v>
          </cell>
        </row>
        <row r="4050">
          <cell r="A4050">
            <v>94670</v>
          </cell>
          <cell r="B4050" t="str">
            <v>ADAPTADOR CURTO COM BOLSA E ROSCA PARA REGISTRO, PVC, SOLDÁVEL, DN 110 MM X 4 , INSTALADO EM RESERVAÇÃO DE ÁGUA DE EDIFICAÇÃO QUE POSSUA RESERVATÓRIO DE FIBRA/FIBROCIMENTO   FORNECIMENTO E INSTALAÇÃO. AF_06/2016</v>
          </cell>
          <cell r="C4050" t="str">
            <v>UN</v>
          </cell>
          <cell r="D4050">
            <v>52.04</v>
          </cell>
        </row>
        <row r="4051">
          <cell r="A4051">
            <v>94671</v>
          </cell>
          <cell r="B4051" t="str">
            <v>LUVA, PVC, SOLDÁVEL, DN 110 MM, INSTALADO EM RESERVAÇÃO DE ÁGUA DE EDIFICAÇÃO QUE POSSUA RESERVATÓRIO DE FIBRA/FIBROCIMENTO   FORNECIMENTO E INSTALAÇÃO. AF_06/2016</v>
          </cell>
          <cell r="C4051" t="str">
            <v>UN</v>
          </cell>
          <cell r="D4051">
            <v>71.959999999999994</v>
          </cell>
        </row>
        <row r="4052">
          <cell r="A4052">
            <v>94672</v>
          </cell>
          <cell r="B4052" t="str">
            <v>JOELHO 90 GRAUS COM BUCHA DE LATÃO, PVC, SOLDÁVEL, DN  25 MM, X 3/4 INSTALADO EM RESERVAÇÃO DE ÁGUA DE EDIFICAÇÃO QUE POSSUA RESERVATÓRIO DE FIBRA/FIBROCIMENTO   FORNECIMENTO E INSTALAÇÃO. AF_06/2016</v>
          </cell>
          <cell r="C4052" t="str">
            <v>UN</v>
          </cell>
          <cell r="D4052">
            <v>8.84</v>
          </cell>
        </row>
        <row r="4053">
          <cell r="A4053">
            <v>94673</v>
          </cell>
          <cell r="B4053" t="str">
            <v>CURVA 90 GRAUS, PVC, SOLDÁVEL, DN  25 MM, INSTALADO EM RESERVAÇÃO DE ÁGUA DE EDIFICAÇÃO QUE POSSUA RESERVATÓRIO DE FIBRA/FIBROCIMENTO   FORNECIMENTO E INSTALAÇÃO. AF_06/2016</v>
          </cell>
          <cell r="C4053" t="str">
            <v>UN</v>
          </cell>
          <cell r="D4053">
            <v>8.68</v>
          </cell>
        </row>
        <row r="4054">
          <cell r="A4054">
            <v>94674</v>
          </cell>
          <cell r="B4054" t="str">
            <v>JOELHO 90 GRAUS, PVC, SOLDÁVEL, DN 32 MM INSTALADO EM RESERVAÇÃO DE ÁGUA DE EDIFICAÇÃO QUE POSSUA RESERVATÓRIO DE FIBRA/FIBROCIMENTO   FORNECIMENTO E INSTALAÇÃO. AF_06/2016</v>
          </cell>
          <cell r="C4054" t="str">
            <v>UN</v>
          </cell>
          <cell r="D4054">
            <v>8.1199999999999992</v>
          </cell>
        </row>
        <row r="4055">
          <cell r="A4055">
            <v>94675</v>
          </cell>
          <cell r="B4055" t="str">
            <v>CURVA 90 GRAUS, PVC, SOLDÁVEL, DN 32 MM, INSTALADO EM RESERVAÇÃO DE ÁGUA DE EDIFICAÇÃO QUE POSSUA RESERVATÓRIO DE FIBRA/FIBROCIMENTO   FORNECIMENTO E INSTALAÇÃO. AF_06/2016</v>
          </cell>
          <cell r="C4055" t="str">
            <v>UN</v>
          </cell>
          <cell r="D4055">
            <v>11.13</v>
          </cell>
        </row>
        <row r="4056">
          <cell r="A4056">
            <v>94676</v>
          </cell>
          <cell r="B4056" t="str">
            <v>JOELHO 90 GRAUS, PVC, SOLDÁVEL, DN 40 MM INSTALADO EM RESERVAÇÃO DE ÁGUA DE EDIFICAÇÃO QUE POSSUA RESERVATÓRIO DE FIBRA/FIBROCIMENTO   FORNECIMENTO E INSTALAÇÃO. AF_06/2016</v>
          </cell>
          <cell r="C4056" t="str">
            <v>UN</v>
          </cell>
          <cell r="D4056">
            <v>13.28</v>
          </cell>
        </row>
        <row r="4057">
          <cell r="A4057">
            <v>94677</v>
          </cell>
          <cell r="B4057" t="str">
            <v>CURVA 90 GRAUS, PVC, SOLDÁVEL, DN 40 MM, INSTALADO EM RESERVAÇÃO DE ÁGUA DE EDIFICAÇÃO QUE POSSUA RESERVATÓRIO DE FIBRA/FIBROCIMENTO   FORNECIMENTO E INSTALAÇÃO. AF_06/2016</v>
          </cell>
          <cell r="C4057" t="str">
            <v>UN</v>
          </cell>
          <cell r="D4057">
            <v>17.809999999999999</v>
          </cell>
        </row>
        <row r="4058">
          <cell r="A4058">
            <v>94678</v>
          </cell>
          <cell r="B4058" t="str">
            <v>JOELHO 90 GRAUS, PVC, SOLDÁVEL, DN 50 MM INSTALADO EM RESERVAÇÃO DE ÁGUA DE EDIFICAÇÃO QUE POSSUA RESERVATÓRIO DE FIBRA/FIBROCIMENTO   FORNECIMENTO E INSTALAÇÃO. AF_06/2016</v>
          </cell>
          <cell r="C4058" t="str">
            <v>UN</v>
          </cell>
          <cell r="D4058">
            <v>13.55</v>
          </cell>
        </row>
        <row r="4059">
          <cell r="A4059">
            <v>94679</v>
          </cell>
          <cell r="B4059" t="str">
            <v>CURVA 90 GRAUS, PVC, SOLDÁVEL, DN 50 MM, INSTALADO EM RESERVAÇÃO DE ÁGUA DE EDIFICAÇÃO QUE POSSUA RESERVATÓRIO DE FIBRA/FIBROCIMENTO   FORNECIMENTO E INSTALAÇÃO. AF_06/2016</v>
          </cell>
          <cell r="C4059" t="str">
            <v>UN</v>
          </cell>
          <cell r="D4059">
            <v>19.52</v>
          </cell>
        </row>
        <row r="4060">
          <cell r="A4060">
            <v>94680</v>
          </cell>
          <cell r="B4060" t="str">
            <v>JOELHO 90 GRAUS, PVC, SOLDÁVEL, DN 60 MM INSTALADO EM RESERVAÇÃO DE ÁGUA DE EDIFICAÇÃO QUE POSSUA RESERVATÓRIO DE FIBRA/FIBROCIMENTO   FORNECIMENTO E INSTALAÇÃO. AF_06/2016</v>
          </cell>
          <cell r="C4060" t="str">
            <v>UN</v>
          </cell>
          <cell r="D4060">
            <v>32.68</v>
          </cell>
        </row>
        <row r="4061">
          <cell r="A4061">
            <v>94681</v>
          </cell>
          <cell r="B4061" t="str">
            <v>CURVA 90 GRAUS, PVC, SOLDÁVEL, DN 60 MM, INSTALADO EM RESERVAÇÃO DE ÁGUA DE EDIFICAÇÃO QUE POSSUA RESERVATÓRIO DE FIBRA/FIBROCIMENTO   FORNECIMENTO E INSTALAÇÃO. AF_06/2016</v>
          </cell>
          <cell r="C4061" t="str">
            <v>UN</v>
          </cell>
          <cell r="D4061">
            <v>40.86</v>
          </cell>
        </row>
        <row r="4062">
          <cell r="A4062">
            <v>94682</v>
          </cell>
          <cell r="B4062" t="str">
            <v>JOELHO 90 GRAUS, PVC, SOLDÁVEL, DN 75 MM INSTALADO EM RESERVAÇÃO DE ÁGUA DE EDIFICAÇÃO QUE POSSUA RESERVATÓRIO DE FIBRA/FIBROCIMENTO   FORNECIMENTO E INSTALAÇÃO. AF_06/2016</v>
          </cell>
          <cell r="C4062" t="str">
            <v>UN</v>
          </cell>
          <cell r="D4062">
            <v>74.760000000000005</v>
          </cell>
        </row>
        <row r="4063">
          <cell r="A4063">
            <v>94683</v>
          </cell>
          <cell r="B4063" t="str">
            <v>CURVA 90 GRAUS, PVC, SOLDÁVEL, DN 75 MM, INSTALADO EM RESERVAÇÃO DE ÁGUA DE EDIFICAÇÃO QUE POSSUA RESERVATÓRIO DE FIBRA/FIBROCIMENTO   FORNECIMENTO E INSTALAÇÃO. AF_06/2016</v>
          </cell>
          <cell r="C4063" t="str">
            <v>UN</v>
          </cell>
          <cell r="D4063">
            <v>50.75</v>
          </cell>
        </row>
        <row r="4064">
          <cell r="A4064">
            <v>94684</v>
          </cell>
          <cell r="B4064" t="str">
            <v>JOELHO 90 GRAUS, PVC, SOLDÁVEL, DN 85 MM INSTALADO EM RESERVAÇÃO DE ÁGUA DE EDIFICAÇÃO QUE POSSUA RESERVATÓRIO DE FIBRA/FIBROCIMENTO   FORNECIMENTO E INSTALAÇÃO. AF_06/2016</v>
          </cell>
          <cell r="C4064" t="str">
            <v>UN</v>
          </cell>
          <cell r="D4064">
            <v>98.98</v>
          </cell>
        </row>
        <row r="4065">
          <cell r="A4065">
            <v>94685</v>
          </cell>
          <cell r="B4065" t="str">
            <v>CURVA 90 GRAUS, PVC, SOLDÁVEL, DN 85 MM, INSTALADO EM RESERVAÇÃO DE ÁGUA DE EDIFICAÇÃO QUE POSSUA RESERVATÓRIO DE FIBRA/FIBROCIMENTO   FORNECIMENTO E INSTALAÇÃO. AF_06/2016</v>
          </cell>
          <cell r="C4065" t="str">
            <v>UN</v>
          </cell>
          <cell r="D4065">
            <v>78.989999999999995</v>
          </cell>
        </row>
        <row r="4066">
          <cell r="A4066">
            <v>94686</v>
          </cell>
          <cell r="B4066" t="str">
            <v>JOELHO 90 GRAUS, PVC, SOLDÁVEL, DN 110 MM INSTALADO EM RESERVAÇÃO DE ÁGUA DE EDIFICAÇÃO QUE POSSUA RESERVATÓRIO DE FIBRA/FIBROCIMENTO   FORNECIMENTO E INSTALAÇÃO. AF_06/2016</v>
          </cell>
          <cell r="C4066" t="str">
            <v>UN</v>
          </cell>
          <cell r="D4066">
            <v>174.34</v>
          </cell>
        </row>
        <row r="4067">
          <cell r="A4067">
            <v>94687</v>
          </cell>
          <cell r="B4067" t="str">
            <v>CURVA 90 GRAUS, PVC, SOLDÁVEL, DN 110 MM, INSTALADO EM RESERVAÇÃO DE ÁGUA DE EDIFICAÇÃO QUE POSSUA RESERVATÓRIO DE FIBRA/FIBROCIMENTO   FORNECIMENTO E INSTALAÇÃO. AF_06/2016</v>
          </cell>
          <cell r="C4067" t="str">
            <v>UN</v>
          </cell>
          <cell r="D4067">
            <v>144.19999999999999</v>
          </cell>
        </row>
        <row r="4068">
          <cell r="A4068">
            <v>94688</v>
          </cell>
          <cell r="B4068" t="str">
            <v>TÊ, PVC, SOLDÁVEL, DN  25 MM INSTALADO EM RESERVAÇÃO DE ÁGUA DE EDIFICAÇÃO QUE POSSUA RESERVATÓRIO DE FIBRA/FIBROCIMENTO   FORNECIMENTO E INSTALAÇÃO. AF_06/2016</v>
          </cell>
          <cell r="C4068" t="str">
            <v>UN</v>
          </cell>
          <cell r="D4068">
            <v>9.89</v>
          </cell>
        </row>
        <row r="4069">
          <cell r="A4069">
            <v>94689</v>
          </cell>
          <cell r="B4069" t="str">
            <v>TÊ COM BUCHA DE LATÃO NA BOLSA CENTRAL, PVC, SOLDÁVEL, DN  25 MM X 3/4 , INSTALADO EM RESERVAÇÃO DE ÁGUA DE EDIFICAÇÃO QUE POSSUA RESERVATÓRIO DE FIBRA/FIBROCIMENTO   FORNECIMENTO E INSTALAÇÃO. AF_06/2016</v>
          </cell>
          <cell r="C4069" t="str">
            <v>UN</v>
          </cell>
          <cell r="D4069">
            <v>12.05</v>
          </cell>
        </row>
        <row r="4070">
          <cell r="A4070">
            <v>94690</v>
          </cell>
          <cell r="B4070" t="str">
            <v>TÊ, PVC, SOLDÁVEL, DN 32 MM INSTALADO EM RESERVAÇÃO DE ÁGUA DE EDIFICAÇÃO QUE POSSUA RESERVATÓRIO DE FIBRA/FIBROCIMENTO   FORNECIMENTO E INSTALAÇÃO. AF_06/2016</v>
          </cell>
          <cell r="C4070" t="str">
            <v>UN</v>
          </cell>
          <cell r="D4070">
            <v>11.7</v>
          </cell>
        </row>
        <row r="4071">
          <cell r="A4071">
            <v>94691</v>
          </cell>
          <cell r="B4071" t="str">
            <v>TÊ DE REDUÇÃO, PVC, SOLDÁVEL, DN 32 MM X  25 MM, INSTALADO EM RESERVAÇÃO DE ÁGUA DE EDIFICAÇÃO QUE POSSUA RESERVATÓRIO DE FIBRA/FIBROCIMENTO   FORNECIMENTO E INSTALAÇÃO. AF_06/2016</v>
          </cell>
          <cell r="C4071" t="str">
            <v>UN</v>
          </cell>
          <cell r="D4071">
            <v>12.95</v>
          </cell>
        </row>
        <row r="4072">
          <cell r="A4072">
            <v>94692</v>
          </cell>
          <cell r="B4072" t="str">
            <v>TÊ, PVC, SOLDÁVEL, DN 40 MM INSTALADO EM RESERVAÇÃO DE ÁGUA DE EDIFICAÇÃO QUE POSSUA RESERVATÓRIO DE FIBRA/FIBROCIMENTO   FORNECIMENTO E INSTALAÇÃO. AF_06/2016</v>
          </cell>
          <cell r="C4072" t="str">
            <v>UN</v>
          </cell>
          <cell r="D4072">
            <v>19.37</v>
          </cell>
        </row>
        <row r="4073">
          <cell r="A4073">
            <v>94693</v>
          </cell>
          <cell r="B4073" t="str">
            <v>TÊ DE REDUÇÃO, PVC, SOLDÁVEL, DN 40 MM X 32 MM, INSTALADO EM RESERVAÇÃO DE ÁGUA DE EDIFICAÇÃO QUE POSSUA RESERVATÓRIO DE FIBRA/FIBROCIMENTO   FORNECIMENTO E INSTALAÇÃO. AF_06/2016</v>
          </cell>
          <cell r="C4073" t="str">
            <v>UN</v>
          </cell>
          <cell r="D4073">
            <v>20</v>
          </cell>
        </row>
        <row r="4074">
          <cell r="A4074">
            <v>94694</v>
          </cell>
          <cell r="B4074" t="str">
            <v>TÊ, PVC, SOLDÁVEL, DN 50 MM INSTALADO EM RESERVAÇÃO DE ÁGUA DE EDIFICAÇÃO QUE POSSUA RESERVATÓRIO DE FIBRA/FIBROCIMENTO   FORNECIMENTO E INSTALAÇÃO. AF_06/2016</v>
          </cell>
          <cell r="C4074" t="str">
            <v>UN</v>
          </cell>
          <cell r="D4074">
            <v>20.04</v>
          </cell>
        </row>
        <row r="4075">
          <cell r="A4075">
            <v>94695</v>
          </cell>
          <cell r="B4075" t="str">
            <v>TÊ DE REDUÇÃO, PVC, SOLDÁVEL, DN 50 MM X 40 MM, INSTALADO EM RESERVAÇÃO DE ÁGUA DE EDIFICAÇÃO QUE POSSUA RESERVATÓRIO DE FIBRA/FIBROCIMENTO   FORNECIMENTO E INSTALAÇÃO. AF_06/2016</v>
          </cell>
          <cell r="C4075" t="str">
            <v>UN</v>
          </cell>
          <cell r="D4075">
            <v>24.92</v>
          </cell>
        </row>
        <row r="4076">
          <cell r="A4076">
            <v>94696</v>
          </cell>
          <cell r="B4076" t="str">
            <v>TÊ, PVC, SOLDÁVEL, DN 60 MM INSTALADO EM RESERVAÇÃO DE ÁGUA DE EDIFICAÇÃO QUE POSSUA RESERVATÓRIO DE FIBRA/FIBROCIMENTO   FORNECIMENTO E INSTALAÇÃO. AF_06/2016</v>
          </cell>
          <cell r="C4076" t="str">
            <v>UN</v>
          </cell>
          <cell r="D4076">
            <v>42.89</v>
          </cell>
        </row>
        <row r="4077">
          <cell r="A4077">
            <v>94697</v>
          </cell>
          <cell r="B4077" t="str">
            <v>TÊ, PVC, SOLDÁVEL, DN 75 MM INSTALADO EM RESERVAÇÃO DE ÁGUA DE EDIFICAÇÃO QUE POSSUA RESERVATÓRIO DE FIBRA/FIBROCIMENTO   FORNECIMENTO E INSTALAÇÃO. AF_06/2016</v>
          </cell>
          <cell r="C4077" t="str">
            <v>UN</v>
          </cell>
          <cell r="D4077">
            <v>61.79</v>
          </cell>
        </row>
        <row r="4078">
          <cell r="A4078">
            <v>94698</v>
          </cell>
          <cell r="B4078" t="str">
            <v>TÊ DE REDUÇÃO, PVC, SOLDÁVEL, DN 75 MM X 50 MM, INSTALADO EM RESERVAÇÃO DE ÁGUA DE EDIFICAÇÃO QUE POSSUA RESERVATÓRIO DE FIBRA/FIBROCIMENTO   FORNECIMENTO E INSTALAÇÃO. AF_06/2016</v>
          </cell>
          <cell r="C4078" t="str">
            <v>UN</v>
          </cell>
          <cell r="D4078">
            <v>55.15</v>
          </cell>
        </row>
        <row r="4079">
          <cell r="A4079">
            <v>94699</v>
          </cell>
          <cell r="B4079" t="str">
            <v>TÊ, PVC, SOLDÁVEL, DN 85 MM INSTALADO EM RESERVAÇÃO DE ÁGUA DE EDIFICAÇÃO QUE POSSUA RESERVATÓRIO DE FIBRA/FIBROCIMENTO   FORNECIMENTO E INSTALAÇÃO. AF_06/2016</v>
          </cell>
          <cell r="C4079" t="str">
            <v>UN</v>
          </cell>
          <cell r="D4079">
            <v>104.8</v>
          </cell>
        </row>
        <row r="4080">
          <cell r="A4080">
            <v>94700</v>
          </cell>
          <cell r="B4080" t="str">
            <v>TÊ DE REDUÇÃO, PVC, SOLDÁVEL, DN 85 MM X 60 MM, INSTALADO EM RESERVAÇÃO DE ÁGUA DE EDIFICAÇÃO QUE POSSUA RESERVATÓRIO DE FIBRA/FIBROCIMENTO   FORNECIMENTO E INSTALAÇÃO. AF_06/2016</v>
          </cell>
          <cell r="C4080" t="str">
            <v>UN</v>
          </cell>
          <cell r="D4080">
            <v>91.2</v>
          </cell>
        </row>
        <row r="4081">
          <cell r="A4081">
            <v>94701</v>
          </cell>
          <cell r="B4081" t="str">
            <v>TÊ, PVC, SOLDÁVEL, DN 110 MM INSTALADO EM RESERVAÇÃO DE ÁGUA DE EDIFICAÇÃO QUE POSSUA RESERVATÓRIO DE FIBRA/FIBROCIMENTO   FORNECIMENTO E INSTALAÇÃO. AF_06/2016</v>
          </cell>
          <cell r="C4081" t="str">
            <v>UN</v>
          </cell>
          <cell r="D4081">
            <v>147.93</v>
          </cell>
        </row>
        <row r="4082">
          <cell r="A4082">
            <v>94702</v>
          </cell>
          <cell r="B4082" t="str">
            <v>TÊ DE REDUÇÃO, PVC, SOLDÁVEL, DN 110 MM X 60 MM, INSTALADO EM RESERVAÇÃO DE ÁGUA DE EDIFICAÇÃO QUE POSSUA RESERVATÓRIO DE FIBRA/FIBROCIMENTO   FORNECIMENTO E INSTALAÇÃO. AF_06/2016</v>
          </cell>
          <cell r="C4082" t="str">
            <v>UN</v>
          </cell>
          <cell r="D4082">
            <v>140.97</v>
          </cell>
        </row>
        <row r="4083">
          <cell r="A4083">
            <v>94703</v>
          </cell>
          <cell r="B4083" t="str">
            <v>ADAPTADOR COM FLANGE E ANEL DE VEDAÇÃO, PVC, SOLDÁVEL, DN  25 MM X 3/4 , INSTALADO EM RESERVAÇÃO DE ÁGUA DE EDIFICAÇÃO QUE POSSUA RESERVATÓRIO DE FIBRA/FIBROCIMENTO   FORNECIMENTO E INSTALAÇÃO. AF_06/2016</v>
          </cell>
          <cell r="C4083" t="str">
            <v>UN</v>
          </cell>
          <cell r="D4083">
            <v>14.64</v>
          </cell>
        </row>
        <row r="4084">
          <cell r="A4084">
            <v>94704</v>
          </cell>
          <cell r="B4084" t="str">
            <v>ADAPTADOR COM FLANGE E ANEL DE VEDAÇÃO, PVC, SOLDÁVEL, DN 32 MM X 1 , INSTALADO EM RESERVAÇÃO DE ÁGUA DE EDIFICAÇÃO QUE POSSUA RESERVATÓRIO DE FIBRA/FIBROCIMENTO   FORNECIMENTO E INSTALAÇÃO. AF_06/2016</v>
          </cell>
          <cell r="C4084" t="str">
            <v>UN</v>
          </cell>
          <cell r="D4084">
            <v>16.73</v>
          </cell>
        </row>
        <row r="4085">
          <cell r="A4085">
            <v>94705</v>
          </cell>
          <cell r="B4085" t="str">
            <v>ADAPTADOR COM FLANGE E ANEL DE VEDAÇÃO, PVC, SOLDÁVEL, DN 40 MM X 1 1/4 , INSTALADO EM RESERVAÇÃO DE ÁGUA DE EDIFICAÇÃO QUE POSSUA RESERVATÓRIO DE FIBRA/FIBROCIMENTO   FORNECIMENTO E INSTALAÇÃO. AF_06/2016</v>
          </cell>
          <cell r="C4085" t="str">
            <v>UN</v>
          </cell>
          <cell r="D4085">
            <v>19.89</v>
          </cell>
        </row>
        <row r="4086">
          <cell r="A4086">
            <v>94706</v>
          </cell>
          <cell r="B4086" t="str">
            <v>ADAPTADOR COM FLANGE E ANEL DE VEDAÇÃO, PVC, SOLDÁVEL, DN 50 MM X 1 1/2 , INSTALADO EM RESERVAÇÃO DE ÁGUA DE EDIFICAÇÃO QUE POSSUA RESERVATÓRIO DE FIBRA/FIBROCIMENTO   FORNECIMENTO E INSTALAÇÃO. AF_06/2016</v>
          </cell>
          <cell r="C4086" t="str">
            <v>UN</v>
          </cell>
          <cell r="D4086">
            <v>28.91</v>
          </cell>
        </row>
        <row r="4087">
          <cell r="A4087">
            <v>94707</v>
          </cell>
          <cell r="B4087" t="str">
            <v>ADAPTADOR COM FLANGE E ANEL DE VEDAÇÃO, PVC, SOLDÁVEL, DN 60 MM X 2 , INSTALADO EM RESERVAÇÃO DE ÁGUA DE EDIFICAÇÃO QUE POSSUA RESERVATÓRIO DE FIBRA/FIBROCIMENTO   FORNECIMENTO E INSTALAÇÃO. AF_06/2016</v>
          </cell>
          <cell r="C4087" t="str">
            <v>UN</v>
          </cell>
          <cell r="D4087">
            <v>34.78</v>
          </cell>
        </row>
        <row r="4088">
          <cell r="A4088">
            <v>94708</v>
          </cell>
          <cell r="B4088" t="str">
            <v>ADAPTADOR COM FLANGES LIVRES, PVC, SOLDÁVEL, DN  25 MM X 3/4 , INSTALADO EM RESERVAÇÃO DE ÁGUA DE EDIFICAÇÃO QUE POSSUA RESERVATÓRIO DE FIBRA/FIBROCIMENTO   FORNECIMENTO E INSTALAÇÃO. AF_06/2016</v>
          </cell>
          <cell r="C4088" t="str">
            <v>UN</v>
          </cell>
          <cell r="D4088">
            <v>19.98</v>
          </cell>
        </row>
        <row r="4089">
          <cell r="A4089">
            <v>94709</v>
          </cell>
          <cell r="B4089" t="str">
            <v>ADAPTADOR COM FLANGES LIVRES, PVC, SOLDÁVEL, DN 32 MM X 1 , INSTALADO EM RESERVAÇÃO DE ÁGUA DE EDIFICAÇÃO QUE POSSUA RESERVATÓRIO DE FIBRA/FIBROCIMENTO   FORNECIMENTO E INSTALAÇÃO. AF_06/2016</v>
          </cell>
          <cell r="C4089" t="str">
            <v>UN</v>
          </cell>
          <cell r="D4089">
            <v>24.15</v>
          </cell>
        </row>
        <row r="4090">
          <cell r="A4090">
            <v>94710</v>
          </cell>
          <cell r="B4090" t="str">
            <v>ADAPTADOR COM FLANGES LIVRES, PVC, SOLDÁVEL, DN 40 MM X 1 1/4 , INSTALADO EM RESERVAÇÃO DE ÁGUA DE EDIFICAÇÃO QUE POSSUA RESERVATÓRIO DE FIBRA/FIBROCIMENTO   FORNECIMENTO E INSTALAÇÃO. AF_06/2016</v>
          </cell>
          <cell r="C4090" t="str">
            <v>UN</v>
          </cell>
          <cell r="D4090">
            <v>34.479999999999997</v>
          </cell>
        </row>
        <row r="4091">
          <cell r="A4091">
            <v>94711</v>
          </cell>
          <cell r="B4091" t="str">
            <v>ADAPTADOR COM FLANGES LIVRES, PVC, SOLDÁVEL, DN 50 MM X 1 1/2 , INSTALADO EM RESERVAÇÃO DE ÁGUA DE EDIFICAÇÃO QUE POSSUA RESERVATÓRIO DE FIBRA/FIBROCIMENTO   FORNECIMENTO E INSTALAÇÃO. AF_06/2016</v>
          </cell>
          <cell r="C4091" t="str">
            <v>UN</v>
          </cell>
          <cell r="D4091">
            <v>42.5</v>
          </cell>
        </row>
        <row r="4092">
          <cell r="A4092">
            <v>94712</v>
          </cell>
          <cell r="B4092" t="str">
            <v>ADAPTADOR COM FLANGES LIVRES, PVC, SOLDÁVEL, DN 60 MM X 2 , INSTALADO EM RESERVAÇÃO DE ÁGUA DE EDIFICAÇÃO QUE POSSUA RESERVATÓRIO DE FIBRA/FIBROCIMENTO   FORNECIMENTO E INSTALAÇÃO. AF_06/2016</v>
          </cell>
          <cell r="C4092" t="str">
            <v>UN</v>
          </cell>
          <cell r="D4092">
            <v>54.36</v>
          </cell>
        </row>
        <row r="4093">
          <cell r="A4093">
            <v>94713</v>
          </cell>
          <cell r="B4093" t="str">
            <v>ADAPTADOR COM FLANGES LIVRES, PVC, SOLDÁVEL, DN 75 MM X 2 1/2 , INSTALADO EM RESERVAÇÃO DE ÁGUA DE EDIFICAÇÃO QUE POSSUA RESERVATÓRIO DE FIBRA/FIBROCIMENTO   FORNECIMENTO E INSTALAÇÃO. AF_06/2016</v>
          </cell>
          <cell r="C4093" t="str">
            <v>UN</v>
          </cell>
          <cell r="D4093">
            <v>129.61000000000001</v>
          </cell>
        </row>
        <row r="4094">
          <cell r="A4094">
            <v>94714</v>
          </cell>
          <cell r="B4094" t="str">
            <v>ADAPTADOR COM FLANGES LIVRES, PVC, SOLDÁVEL, DN 85 MM X 3 , INSTALADO EM RESERVAÇÃO DE ÁGUA DE EDIFICAÇÃO QUE POSSUA RESERVATÓRIO DE FIBRA/FIBROCIMENTO   FORNECIMENTO E INSTALAÇÃO. AF_06/2016</v>
          </cell>
          <cell r="C4094" t="str">
            <v>UN</v>
          </cell>
          <cell r="D4094">
            <v>173</v>
          </cell>
        </row>
        <row r="4095">
          <cell r="A4095">
            <v>94715</v>
          </cell>
          <cell r="B4095" t="str">
            <v>ADAPTADOR COM FLANGES LIVRES, PVC, SOLDÁVEL, DN 110 MM X 4 , INSTALADO EM RESERVAÇÃO DE ÁGUA DE EDIFICAÇÃO QUE POSSUA RESERVATÓRIO DE FIBRA/FIBROCIMENTO   FORNECIMENTO E INSTALAÇÃO. AF_06/2016</v>
          </cell>
          <cell r="C4095" t="str">
            <v>UN</v>
          </cell>
          <cell r="D4095">
            <v>235.92</v>
          </cell>
        </row>
        <row r="4096">
          <cell r="A4096">
            <v>94724</v>
          </cell>
          <cell r="B4096" t="str">
            <v>CONECTOR, CPVC, SOLDÁVEL, DN 22 MM X 3/4, INSTALADO EM RESERVAÇÃO DE ÁGUA DE EDIFICAÇÃO QUE POSSUA RESERVATÓRIO DE FIBRA/FIBROCIMENTO  FORNECIMENTO E INSTALAÇÃO. AF_06/2016</v>
          </cell>
          <cell r="C4096" t="str">
            <v>UN</v>
          </cell>
          <cell r="D4096">
            <v>20.88</v>
          </cell>
        </row>
        <row r="4097">
          <cell r="A4097">
            <v>94725</v>
          </cell>
          <cell r="B4097" t="str">
            <v>LUVA, CPVC, SOLDÁVEL, DN 22 MM, INSTALADO EM RESERVAÇÃO DE ÁGUA DE EDIFICAÇÃO QUE POSSUA RESERVATÓRIO DE FIBRA/FIBROCIMENTO  FORNECIMENTO E INSTALAÇÃO. AF_06/2016</v>
          </cell>
          <cell r="C4097" t="str">
            <v>UN</v>
          </cell>
          <cell r="D4097">
            <v>5.85</v>
          </cell>
        </row>
        <row r="4098">
          <cell r="A4098">
            <v>94726</v>
          </cell>
          <cell r="B4098" t="str">
            <v>CONECTOR, CPVC, SOLDÁVEL, DN 28 MM X 1, INSTALADO EM RESERVAÇÃO DE ÁGUA DE EDIFICAÇÃO QUE POSSUA RESERVATÓRIO DE FIBRA/FIBROCIMENTO  FORNECIMENTO E INSTALAÇÃO. AF_06/2016</v>
          </cell>
          <cell r="C4098" t="str">
            <v>UN</v>
          </cell>
          <cell r="D4098">
            <v>31.64</v>
          </cell>
        </row>
        <row r="4099">
          <cell r="A4099">
            <v>94727</v>
          </cell>
          <cell r="B4099" t="str">
            <v>LUVA, CPVC, SOLDÁVEL, DN 28 MM, INSTALADO EM RESERVAÇÃO DE ÁGUA DE EDIFICAÇÃO QUE POSSUA RESERVATÓRIO DE FIBRA/FIBROCIMENTO  FORNECIMENTO E INSTALAÇÃO. AF_06/2016</v>
          </cell>
          <cell r="C4099" t="str">
            <v>UN</v>
          </cell>
          <cell r="D4099">
            <v>7.84</v>
          </cell>
        </row>
        <row r="4100">
          <cell r="A4100">
            <v>94728</v>
          </cell>
          <cell r="B4100" t="str">
            <v>CONECTOR, CPVC, SOLDÁVEL, DN 35 MM X 1 1/4, INSTALADO EM RESERVAÇÃO DE ÁGUA DE EDIFICAÇÃO QUE POSSUA RESERVATÓRIO DE FIBRA/FIBROCIMENTO  FORNECIMENTO E INSTALAÇÃO. AF_06/2016</v>
          </cell>
          <cell r="C4100" t="str">
            <v>UN</v>
          </cell>
          <cell r="D4100">
            <v>116.94</v>
          </cell>
        </row>
        <row r="4101">
          <cell r="A4101">
            <v>94729</v>
          </cell>
          <cell r="B4101" t="str">
            <v>LUVA, CPVC, SOLDÁVEL, DN 35 MM, INSTALADO EM RESERVAÇÃO DE ÁGUA DE EDIFICAÇÃO QUE POSSUA RESERVATÓRIO DE FIBRA/FIBROCIMENTO  FORNECIMENTO E INSTALAÇÃO. AF_06/2016</v>
          </cell>
          <cell r="C4101" t="str">
            <v>UN</v>
          </cell>
          <cell r="D4101">
            <v>13.35</v>
          </cell>
        </row>
        <row r="4102">
          <cell r="A4102">
            <v>94730</v>
          </cell>
          <cell r="B4102" t="str">
            <v>CONECTOR, CPVC, SOLDÁVEL, DN 42 MM X 1 1/2, INSTALADO EM RESERVAÇÃO DE ÁGUA DE EDIFICAÇÃO QUE POSSUA RESERVATÓRIO DE FIBRA/FIBROCIMENTO  FORNECIMENTO E INSTALAÇÃO. AF_06/2016</v>
          </cell>
          <cell r="C4102" t="str">
            <v>UN</v>
          </cell>
          <cell r="D4102">
            <v>141.74</v>
          </cell>
        </row>
        <row r="4103">
          <cell r="A4103">
            <v>94731</v>
          </cell>
          <cell r="B4103" t="str">
            <v>LUVA, CPVC, SOLDÁVEL, DN 42 MM, INSTALADO EM RESERVAÇÃO DE ÁGUA DE EDIFICAÇÃO QUE POSSUA RESERVATÓRIO DE FIBRA/FIBROCIMENTO  FORNECIMENTO E INSTALAÇÃO. AF_06/2016</v>
          </cell>
          <cell r="C4103" t="str">
            <v>UN</v>
          </cell>
          <cell r="D4103">
            <v>16.37</v>
          </cell>
        </row>
        <row r="4104">
          <cell r="A4104">
            <v>94733</v>
          </cell>
          <cell r="B4104" t="str">
            <v>LUVA, CPVC, SOLDÁVEL, DN 54 MM, INSTALADO EM RESERVAÇÃO DE ÁGUA DE EDIFICAÇÃO QUE POSSUA RESERVATÓRIO DE FIBRA/FIBROCIMENTO  FORNECIMENTO E INSTALAÇÃO. AF_06/2016</v>
          </cell>
          <cell r="C4104" t="str">
            <v>UN</v>
          </cell>
          <cell r="D4104">
            <v>31.45</v>
          </cell>
        </row>
        <row r="4105">
          <cell r="A4105">
            <v>94737</v>
          </cell>
          <cell r="B4105" t="str">
            <v>LUVA, CPVC, SOLDÁVEL, DN 89 MM, INSTALADO EM RESERVAÇÃO DE ÁGUA DE EDIFICAÇÃO QUE POSSUA RESERVATÓRIO DE FIBRA/FIBROCIMENTO  FORNECIMENTO E INSTALAÇÃO. AF_06/2016</v>
          </cell>
          <cell r="C4105" t="str">
            <v>UN</v>
          </cell>
          <cell r="D4105">
            <v>125.84</v>
          </cell>
        </row>
        <row r="4106">
          <cell r="A4106">
            <v>94740</v>
          </cell>
          <cell r="B4106" t="str">
            <v>JOELHO 90 GRAUS, CPVC, SOLDÁVEL, DN 22 MM, INSTALADO EM RESERVAÇÃO DE ÁGUA DE EDIFICAÇÃO QUE POSSUA RESERVATÓRIO DE FIBRA/FIBROCIMENTO  FORNECIMENTO E INSTALAÇÃO. AF_06/2016</v>
          </cell>
          <cell r="C4106" t="str">
            <v>UN</v>
          </cell>
          <cell r="D4106">
            <v>9.1300000000000008</v>
          </cell>
        </row>
        <row r="4107">
          <cell r="A4107">
            <v>94741</v>
          </cell>
          <cell r="B4107" t="str">
            <v>CURVA 90 GRAUS, CPVC, SOLDÁVEL, DN 22 MM, INSTALADO EM RESERVAÇÃO DE ÁGUA DE EDIFICAÇÃO QUE POSSUA RESERVATÓRIO DE FIBRA/FIBROCIMENTO  FORNECIMENTO E INSTALAÇÃO. AF_06/2016</v>
          </cell>
          <cell r="C4107" t="str">
            <v>UN</v>
          </cell>
          <cell r="D4107">
            <v>10.94</v>
          </cell>
        </row>
        <row r="4108">
          <cell r="A4108">
            <v>94742</v>
          </cell>
          <cell r="B4108" t="str">
            <v>JOELHO 90 GRAUS, CPVC, SOLDÁVEL, DN 28 MM, INSTALADO EM RESERVAÇÃO DE ÁGUA DE EDIFICAÇÃO QUE POSSUA RESERVATÓRIO DE FIBRA/FIBROCIMENTO  FORNECIMENTO E INSTALAÇÃO. AF_06/2016</v>
          </cell>
          <cell r="C4108" t="str">
            <v>UN</v>
          </cell>
          <cell r="D4108">
            <v>12.97</v>
          </cell>
        </row>
        <row r="4109">
          <cell r="A4109">
            <v>94743</v>
          </cell>
          <cell r="B4109" t="str">
            <v>CURVA 90 GRAUS, CPVC, SOLDÁVEL, DN 28 MM, INSTALADO EM RESERVAÇÃO DE ÁGUA DE EDIFICAÇÃO QUE POSSUA RESERVATÓRIO DE FIBRA/FIBROCIMENTO  FORNECIMENTO E INSTALAÇÃO. AF_06/2016</v>
          </cell>
          <cell r="C4109" t="str">
            <v>UN</v>
          </cell>
          <cell r="D4109">
            <v>14.12</v>
          </cell>
        </row>
        <row r="4110">
          <cell r="A4110">
            <v>94744</v>
          </cell>
          <cell r="B4110" t="str">
            <v>JOELHO 90 GRAUS, CPVC, SOLDÁVEL, DN 35 MM, INSTALADO EM RESERVAÇÃO DE ÁGUA DE EDIFICAÇÃO QUE POSSUA RESERVATÓRIO DE FIBRA/FIBROCIMENTO  FORNECIMENTO E INSTALAÇÃO. AF_06/2016</v>
          </cell>
          <cell r="C4110" t="str">
            <v>UN</v>
          </cell>
          <cell r="D4110">
            <v>20.239999999999998</v>
          </cell>
        </row>
        <row r="4111">
          <cell r="A4111">
            <v>94746</v>
          </cell>
          <cell r="B4111" t="str">
            <v>JOELHO 90 GRAUS, CPVC, SOLDÁVEL, DN 42 MM, INSTALADO EM RESERVAÇÃO DE ÁGUA DE EDIFICAÇÃO QUE POSSUA RESERVATÓRIO DE FIBRA/FIBROCIMENTO  FORNECIMENTO E INSTALAÇÃO. AF_06/2016</v>
          </cell>
          <cell r="C4111" t="str">
            <v>UN</v>
          </cell>
          <cell r="D4111">
            <v>27.9</v>
          </cell>
        </row>
        <row r="4112">
          <cell r="A4112">
            <v>94748</v>
          </cell>
          <cell r="B4112" t="str">
            <v>JOELHO 90 GRAUS, CPVC, SOLDÁVEL, DN 54 MM, INSTALADO EM RESERVAÇÃO DE ÁGUA DE EDIFICAÇÃO QUE POSSUA RESERVATÓRIO DE FIBRA/FIBROCIMENTO  FORNECIMENTO E INSTALAÇÃO. AF_06/2016</v>
          </cell>
          <cell r="C4112" t="str">
            <v>UN</v>
          </cell>
          <cell r="D4112">
            <v>56.81</v>
          </cell>
        </row>
        <row r="4113">
          <cell r="A4113">
            <v>94750</v>
          </cell>
          <cell r="B4113" t="str">
            <v>JOELHO 90 GRAUS, CPVC, SOLDÁVEL, DN 73 MM, INSTALADO EM RESERVAÇÃO DE ÁGUA DE EDIFICAÇÃO QUE POSSUA RESERVATÓRIO DE FIBRA/FIBROCIMENTO  FORNECIMENTO E INSTALAÇÃO. AF_06/2016</v>
          </cell>
          <cell r="C4113" t="str">
            <v>UN</v>
          </cell>
          <cell r="D4113">
            <v>129.21</v>
          </cell>
        </row>
        <row r="4114">
          <cell r="A4114">
            <v>94752</v>
          </cell>
          <cell r="B4114" t="str">
            <v>JOELHO 90 GRAUS, CPVC, SOLDÁVEL, DN 89 MM, INSTALADO EM RESERVAÇÃO DE ÁGUA DE EDIFICAÇÃO QUE POSSUA RESERVATÓRIO DE FIBRA/FIBROCIMENTO  FORNECIMENTO E INSTALAÇÃO. AF_06/2016</v>
          </cell>
          <cell r="C4114" t="str">
            <v>UN</v>
          </cell>
          <cell r="D4114">
            <v>160.72</v>
          </cell>
        </row>
        <row r="4115">
          <cell r="A4115">
            <v>94756</v>
          </cell>
          <cell r="B4115" t="str">
            <v>TE, CPVC, SOLDÁVEL, DN 22 MM, INSTALADO EM RESERVAÇÃO DE ÁGUA DE EDIFICAÇÃO QUE POSSUA RESERVATÓRIO DE FIBRA/FIBROCIMENTO  FORNECIMENTO E INSTALAÇÃO. AF_06/2016</v>
          </cell>
          <cell r="C4115" t="str">
            <v>UN</v>
          </cell>
          <cell r="D4115">
            <v>11.67</v>
          </cell>
        </row>
        <row r="4116">
          <cell r="A4116">
            <v>94757</v>
          </cell>
          <cell r="B4116" t="str">
            <v>TE, CPVC, SOLDÁVEL, DN 28 MM, INSTALADO EM RESERVAÇÃO DE ÁGUA DE EDIFICAÇÃO QUE POSSUA RESERVATÓRIO DE FIBRA/FIBROCIMENTO  FORNECIMENTO E INSTALAÇÃO. AF_06/2016</v>
          </cell>
          <cell r="C4116" t="str">
            <v>UN</v>
          </cell>
          <cell r="D4116">
            <v>15.1</v>
          </cell>
        </row>
        <row r="4117">
          <cell r="A4117">
            <v>94758</v>
          </cell>
          <cell r="B4117" t="str">
            <v>TE, CPVC, SOLDÁVEL, DN 35 MM, INSTALADO EM RESERVAÇÃO DE ÁGUA DE EDIFICAÇÃO QUE POSSUA RESERVATÓRIO DE FIBRA/FIBROCIMENTO  FORNECIMENTO E INSTALAÇÃO. AF_06/2016</v>
          </cell>
          <cell r="C4117" t="str">
            <v>UN</v>
          </cell>
          <cell r="D4117">
            <v>35.79</v>
          </cell>
        </row>
        <row r="4118">
          <cell r="A4118">
            <v>94759</v>
          </cell>
          <cell r="B4118" t="str">
            <v>TE, CPVC, SOLDÁVEL, DN 42 MM, INSTALADO EM RESERVAÇÃO DE ÁGUA DE EDIFICAÇÃO QUE POSSUA RESERVATÓRIO DE FIBRA/FIBROCIMENTO  FORNECIMENTO E INSTALAÇÃO. AF_06/2016</v>
          </cell>
          <cell r="C4118" t="str">
            <v>UN</v>
          </cell>
          <cell r="D4118">
            <v>43.43</v>
          </cell>
        </row>
        <row r="4119">
          <cell r="A4119">
            <v>94760</v>
          </cell>
          <cell r="B4119" t="str">
            <v>TE, CPVC, SOLDÁVEL, DN 54 MM, INSTALADO EM RESERVAÇÃO DE ÁGUA DE EDIFICAÇÃO QUE POSSUA RESERVATÓRIO DE FIBRA/FIBROCIMENTO  FORNECIMENTO E INSTALAÇÃO. AF_06/2016</v>
          </cell>
          <cell r="C4119" t="str">
            <v>UN</v>
          </cell>
          <cell r="D4119">
            <v>71.61</v>
          </cell>
        </row>
        <row r="4120">
          <cell r="A4120">
            <v>94761</v>
          </cell>
          <cell r="B4120" t="str">
            <v>TE, CPVC, SOLDÁVEL, DN 73 MM, INSTALADO EM RESERVAÇÃO DE ÁGUA DE EDIFICAÇÃO QUE POSSUA RESERVATÓRIO DE FIBRA/FIBROCIMENTO  FORNECIMENTO E INSTALAÇÃO. AF_06/2016</v>
          </cell>
          <cell r="C4120" t="str">
            <v>UN</v>
          </cell>
          <cell r="D4120">
            <v>148.15</v>
          </cell>
        </row>
        <row r="4121">
          <cell r="A4121">
            <v>94762</v>
          </cell>
          <cell r="B4121" t="str">
            <v>TE, CPVC, SOLDÁVEL, DN 89 MM, INSTALADO EM RESERVAÇÃO DE ÁGUA DE EDIFICAÇÃO QUE POSSUA RESERVATÓRIO DE FIBRA/FIBROCIMENTO  FORNECIMENTO E INSTALAÇÃO. AF_06/2016</v>
          </cell>
          <cell r="C4121" t="str">
            <v>UN</v>
          </cell>
          <cell r="D4121">
            <v>193.43</v>
          </cell>
        </row>
        <row r="4122">
          <cell r="A4122">
            <v>94783</v>
          </cell>
          <cell r="B4122" t="str">
            <v>ADAPTADOR COM FLANGE E ANEL DE VEDAÇÃO, PVC, SOLDÁVEL, DN  20 MM X 1/2 , INSTALADO EM RESERVAÇÃO DE ÁGUA DE EDIFICAÇÃO QUE POSSUA RESERVATÓRIO DE FIBRA/FIBROCIMENTO   FORNECIMENTO E INSTALAÇÃO. AF_06/2016</v>
          </cell>
          <cell r="C4122" t="str">
            <v>UN</v>
          </cell>
          <cell r="D4122">
            <v>13.73</v>
          </cell>
        </row>
        <row r="4123">
          <cell r="A4123">
            <v>94785</v>
          </cell>
          <cell r="B4123" t="str">
            <v>ADAPTADOR COM FLANGES LIVRES, PVC, SOLDÁVEL LONGO, DN 32 MM X 1 , INSTALADO EM RESERVAÇÃO DE ÁGUA DE EDIFICAÇÃO QUE POSSUA RESERVATÓRIO DE FIBRA/FIBROCIMENTO   FORNECIMENTO E INSTALAÇÃO. AF_06/2016</v>
          </cell>
          <cell r="C4123" t="str">
            <v>UN</v>
          </cell>
          <cell r="D4123">
            <v>24.44</v>
          </cell>
        </row>
        <row r="4124">
          <cell r="A4124">
            <v>94786</v>
          </cell>
          <cell r="B4124" t="str">
            <v>ADAPTADOR COM FLANGES LIVRES, PVC, SOLDÁVEL LONGO, DN 40 MM X 1 1/4 , INSTALADO EM RESERVAÇÃO DE ÁGUA DE EDIFICAÇÃO QUE POSSUA RESERVATÓRIO DE FIBRA/FIBROCIMENTO   FORNECIMENTO E INSTALAÇÃO. AF_06/2016</v>
          </cell>
          <cell r="C4124" t="str">
            <v>UN</v>
          </cell>
          <cell r="D4124">
            <v>30.34</v>
          </cell>
        </row>
        <row r="4125">
          <cell r="A4125">
            <v>94787</v>
          </cell>
          <cell r="B4125" t="str">
            <v>ADAPTADOR COM FLANGES LIVRES, PVC, SOLDÁVEL LONGO, DN 50 MM X 1 1/2 , INSTALADO EM RESERVAÇÃO DE ÁGUA DE EDIFICAÇÃO QUE POSSUA RESERVATÓRIO DE FIBRA/FIBROCIMENTO   FORNECIMENTO E INSTALAÇÃO. AF_06/2016</v>
          </cell>
          <cell r="C4125" t="str">
            <v>UN</v>
          </cell>
          <cell r="D4125">
            <v>40.94</v>
          </cell>
        </row>
        <row r="4126">
          <cell r="A4126">
            <v>94788</v>
          </cell>
          <cell r="B4126" t="str">
            <v>ADAPTADOR COM FLANGES LIVRES, PVC, SOLDÁVEL LONGO, DN 60 MM X 2 , INSTALADO EM RESERVAÇÃO DE ÁGUA DE EDIFICAÇÃO QUE POSSUA RESERVATÓRIO DE FIBRA/FIBROCIMENTO   FORNECIMENTO E INSTALAÇÃO. AF_06/2016</v>
          </cell>
          <cell r="C4126" t="str">
            <v>UN</v>
          </cell>
          <cell r="D4126">
            <v>55.77</v>
          </cell>
        </row>
        <row r="4127">
          <cell r="A4127">
            <v>94789</v>
          </cell>
          <cell r="B4127" t="str">
            <v>ADAPTADOR COM FLANGES LIVRES, PVC, SOLDÁVEL LONGO, DN 75 MM X 2 1/2 , INSTALADO EM RESERVAÇÃO DE ÁGUA DE EDIFICAÇÃO QUE POSSUA RESERVATÓRIO DE FIBRA/FIBROCIMENTO   FORNECIMENTO E INSTALAÇÃO. AF_06/2016</v>
          </cell>
          <cell r="C4127" t="str">
            <v>UN</v>
          </cell>
          <cell r="D4127">
            <v>158.69</v>
          </cell>
        </row>
        <row r="4128">
          <cell r="A4128">
            <v>94790</v>
          </cell>
          <cell r="B4128" t="str">
            <v>ADAPTADOR COM FLANGES LIVRES, PVC, SOLDÁVEL LONGO, DN 85 MM X 3 , INSTALADO EM RESERVAÇÃO DE ÁGUA DE EDIFICAÇÃO QUE POSSUA RESERVATÓRIO DE FIBRA/FIBROCIMENTO   FORNECIMENTO E INSTALAÇÃO. AF_06/2016</v>
          </cell>
          <cell r="C4128" t="str">
            <v>UN</v>
          </cell>
          <cell r="D4128">
            <v>182.36</v>
          </cell>
        </row>
        <row r="4129">
          <cell r="A4129">
            <v>94791</v>
          </cell>
          <cell r="B4129" t="str">
            <v>ADAPTADOR COM FLANGES LIVRES, PVC, SOLDÁVEL LONGO, DN 110 MM X 4 , INSTALADO EM RESERVAÇÃO DE ÁGUA DE EDIFICAÇÃO QUE POSSUA RESERVATÓRIO DE FIBRA/FIBROCIMENTO   FORNECIMENTO E INSTALAÇÃO. AF_06/2016</v>
          </cell>
          <cell r="C4129" t="str">
            <v>UN</v>
          </cell>
          <cell r="D4129">
            <v>252.4</v>
          </cell>
        </row>
        <row r="4130">
          <cell r="A4130">
            <v>94863</v>
          </cell>
          <cell r="B4130" t="str">
            <v>LUVA, CPVC, SOLDÁVEL, DN 73 MM, INSTALADO EM RESERVAÇÃO DE ÁGUA DE EDIFICAÇÃO QUE POSSUA RESERVATÓRIO DE FIBRA/FIBROCIMENTO  FORNECIMENTO E INSTALAÇÃO. AF_06/2016</v>
          </cell>
          <cell r="C4130" t="str">
            <v>UN</v>
          </cell>
          <cell r="D4130">
            <v>105.38</v>
          </cell>
        </row>
        <row r="4131">
          <cell r="A4131">
            <v>95141</v>
          </cell>
          <cell r="B4131" t="str">
            <v>ADAPTADOR COM FLANGES LIVRES, PVC, SOLDÁVEL LONGO, DN  25 MM X 3/4 , INSTALADO EM RESERVAÇÃO DE ÁGUA DE EDIFICAÇÃO QUE POSSUA RESERVATÓRIO DE FIBRA/FIBROCIMENTO    FORNECIMENTO E INSTALAÇÃO. AF_06/2016</v>
          </cell>
          <cell r="C4131" t="str">
            <v>UN</v>
          </cell>
          <cell r="D4131">
            <v>23.16</v>
          </cell>
        </row>
        <row r="4132">
          <cell r="A4132">
            <v>95237</v>
          </cell>
          <cell r="B4132" t="str">
            <v>LUVA COM BUCHA DE LATÃO, PVC, SOLDÁVEL, DN 32MM X 1 , INSTALADO EM RAMAL DE DISTRIBUIÇÃO DE ÁGUA   FORNECIMENTO E INSTALAÇÃO. AF_12/2014</v>
          </cell>
          <cell r="C4132" t="str">
            <v>UN</v>
          </cell>
          <cell r="D4132">
            <v>15.85</v>
          </cell>
        </row>
        <row r="4133">
          <cell r="A4133">
            <v>95693</v>
          </cell>
          <cell r="B4133" t="str">
            <v>LUVA SIMPLES, PVC, SÉRIE NORMAL, ESGOTO PREDIAL, DN 150 MM, JUNTA ELÁSTICA, FORNECIDO E INSTALADO EM SUBCOLETOR AÉREO DE ESGOTO SANITÁRIO. AF_12/2014</v>
          </cell>
          <cell r="C4133" t="str">
            <v>UN</v>
          </cell>
          <cell r="D4133">
            <v>39.950000000000003</v>
          </cell>
        </row>
        <row r="4134">
          <cell r="A4134">
            <v>95694</v>
          </cell>
          <cell r="B4134" t="str">
            <v>CURVA 90 GRAUS, PVC, SERIE R, ÁGUA PLUVIAL, DN 100 MM, JUNTA ELÁSTICA, FORNECIDO E INSTALADO EM RAMAL DE ENCAMINHAMENTO. AF_12/2014</v>
          </cell>
          <cell r="C4134" t="str">
            <v>UN</v>
          </cell>
          <cell r="D4134">
            <v>49.06</v>
          </cell>
        </row>
        <row r="4135">
          <cell r="A4135">
            <v>95695</v>
          </cell>
          <cell r="B4135" t="str">
            <v>CURVA 90 GRAUS, PVC, SERIE R, ÁGUA PLUVIAL, DN 100 MM, JUNTA ELÁSTICA, FORNECIDO E INSTALADO EM CONDUTORES VERTICAIS DE ÁGUAS PLUVIAIS. AF_12/2014</v>
          </cell>
          <cell r="C4135" t="str">
            <v>UN</v>
          </cell>
          <cell r="D4135">
            <v>47.18</v>
          </cell>
        </row>
        <row r="4136">
          <cell r="A4136">
            <v>95696</v>
          </cell>
          <cell r="B4136" t="str">
            <v>SPRINKLER TIPO PENDENTE, 68 °C, UNIÃO POR ROSCA DN 15 (1/2") - FORNECIMENTO E INSTALAÇÃO. AF_12/2015</v>
          </cell>
          <cell r="C4136" t="str">
            <v>UN</v>
          </cell>
          <cell r="D4136">
            <v>40.549999999999997</v>
          </cell>
        </row>
        <row r="4137">
          <cell r="A4137">
            <v>96637</v>
          </cell>
          <cell r="B4137" t="str">
            <v>JOELHO 90 GRAUS, PPR, DN 25 MM, CLASSE PN 25, INSTALADO EM RAMAL OU SUB-RAMAL DE ÁGUA  FORNECIMENTO E INSTALAÇÃO . AF_06/2015</v>
          </cell>
          <cell r="C4137" t="str">
            <v>UN</v>
          </cell>
          <cell r="D4137">
            <v>12.98</v>
          </cell>
        </row>
        <row r="4138">
          <cell r="A4138">
            <v>96638</v>
          </cell>
          <cell r="B4138" t="str">
            <v>JOELHO 45 GRAUS, PPR, DN 25 MM, CLASSE PN 25, INSTALADO EM RAMAL OU SUB-RAMAL DE ÁGUA  FORNECIMENTO E INSTALAÇÃO . AF_06/2015</v>
          </cell>
          <cell r="C4138" t="str">
            <v>UN</v>
          </cell>
          <cell r="D4138">
            <v>12.63</v>
          </cell>
        </row>
        <row r="4139">
          <cell r="A4139">
            <v>96639</v>
          </cell>
          <cell r="B4139" t="str">
            <v>LUVA, PPR, DN 25 MM, CLASSE PN 25, INSTALADO EM RAMAL OU SUB-RAMAL DE ÁGUA  FORNECIMENTO E INSTALAÇÃO . AF_06/2015</v>
          </cell>
          <cell r="C4139" t="str">
            <v>UN</v>
          </cell>
          <cell r="D4139">
            <v>8.94</v>
          </cell>
        </row>
        <row r="4140">
          <cell r="A4140">
            <v>96640</v>
          </cell>
          <cell r="B4140" t="str">
            <v>CONECTOR MACHO, PPR, 25 X 1/2'', CLASSE PN 25, INSTALADO EM RAMAL OU SUB-RAMAL DE ÁGUA   FORNECIMENTO E INSTALAÇÃO . AF_06/2015</v>
          </cell>
          <cell r="C4140" t="str">
            <v>UN</v>
          </cell>
          <cell r="D4140">
            <v>18.71</v>
          </cell>
        </row>
        <row r="4141">
          <cell r="A4141">
            <v>96641</v>
          </cell>
          <cell r="B4141" t="str">
            <v>CONECTOR FÊMEA, PPR, 25 X 1/2'', CLASSE PN 25, INSTALADO EM RAMAL OU SUB-RAMAL DE ÁGUA   FORNECIMENTO E INSTALAÇÃO . AF_06/2015</v>
          </cell>
          <cell r="C4141" t="str">
            <v>UN</v>
          </cell>
          <cell r="D4141">
            <v>15.22</v>
          </cell>
        </row>
        <row r="4142">
          <cell r="A4142">
            <v>96642</v>
          </cell>
          <cell r="B4142" t="str">
            <v>TÊ NORMAL, PPR, DN 25 MM, CLASSE PN 25, INSTALADO EM RAMAL OU SUB-RAMAL DE ÁGUA  FORNECIMENTO E INSTALAÇÃO . AF_06/2015</v>
          </cell>
          <cell r="C4142" t="str">
            <v>UN</v>
          </cell>
          <cell r="D4142">
            <v>17.22</v>
          </cell>
        </row>
        <row r="4143">
          <cell r="A4143">
            <v>96643</v>
          </cell>
          <cell r="B4143" t="str">
            <v>TÊ MISTURADOR, PPR, 25 X 3/4'' , CLASSE PN 25, INSTALADO EM RAMAL OU SUB-RAMAL DE ÁGUA  FORNECIMENTO E INSTALAÇÃO . AF_06/2015</v>
          </cell>
          <cell r="C4143" t="str">
            <v>UN</v>
          </cell>
          <cell r="D4143">
            <v>37.69</v>
          </cell>
        </row>
        <row r="4144">
          <cell r="A4144">
            <v>96650</v>
          </cell>
          <cell r="B4144" t="str">
            <v>JOELHO 90 GRAUS, PPR, DN 25 MM, CLASSE PN 25, INSTALADO EM RAMAL DE DISTRIBUIÇÃO  FORNECIMENTO E INSTALAÇÃO . AF_06/2015</v>
          </cell>
          <cell r="C4144" t="str">
            <v>UN</v>
          </cell>
          <cell r="D4144">
            <v>9.41</v>
          </cell>
        </row>
        <row r="4145">
          <cell r="A4145">
            <v>96651</v>
          </cell>
          <cell r="B4145" t="str">
            <v>JOELHO 45 GRAUS, PPR, DN 25 MM, CLASSE PN 25, INSTALADO EM RAMAL DE DISTRIBUIÇÃO DE ÁGUA  FORNECIMENTO E INSTALAÇÃO . AF_06/2015</v>
          </cell>
          <cell r="C4145" t="str">
            <v>UN</v>
          </cell>
          <cell r="D4145">
            <v>9.06</v>
          </cell>
        </row>
        <row r="4146">
          <cell r="A4146">
            <v>96652</v>
          </cell>
          <cell r="B4146" t="str">
            <v>JOELHO 90 GRAUS, PPR, DN 32 MM, CLASSE PN 25, INSTALADO EM RAMAL DE DISTRIBUIÇÃO  FORNECIMENTO E INSTALAÇÃO . AF_06/2015</v>
          </cell>
          <cell r="C4146" t="str">
            <v>UN</v>
          </cell>
          <cell r="D4146">
            <v>18.309999999999999</v>
          </cell>
        </row>
        <row r="4147">
          <cell r="A4147">
            <v>96653</v>
          </cell>
          <cell r="B4147" t="str">
            <v>JOELHO 45 GRAUS, PPR, DN 32 MM, CLASSE PN 25, INSTALADO EM RAMAL DE DISTRIBUIÇÃO DE ÁGUA  FORNECIMENTO E INSTALAÇÃO . AF_06/2015</v>
          </cell>
          <cell r="C4147" t="str">
            <v>UN</v>
          </cell>
          <cell r="D4147">
            <v>18.27</v>
          </cell>
        </row>
        <row r="4148">
          <cell r="A4148">
            <v>96654</v>
          </cell>
          <cell r="B4148" t="str">
            <v>JOELHO 90 GRAUS, PPR, DN 40 MM, CLASSE PN 25, INSTALADO EM RAMAL DE DISTRIBUIÇÃO  FORNECIMENTO E INSTALAÇÃO . AF_06/2015</v>
          </cell>
          <cell r="C4148" t="str">
            <v>UN</v>
          </cell>
          <cell r="D4148">
            <v>29.96</v>
          </cell>
        </row>
        <row r="4149">
          <cell r="A4149">
            <v>96655</v>
          </cell>
          <cell r="B4149" t="str">
            <v>JOELHO 45 GRAUS, PPR, DN 40 MM, CLASSE PN 25, INSTALADO EM RAMAL DE DISTRIBUIÇÃO DE ÁGUA  FORNECIMENTO E INSTALAÇÃO . AF_06/2015</v>
          </cell>
          <cell r="C4149" t="str">
            <v>UN</v>
          </cell>
          <cell r="D4149">
            <v>29.58</v>
          </cell>
        </row>
        <row r="4150">
          <cell r="A4150">
            <v>96656</v>
          </cell>
          <cell r="B4150" t="str">
            <v>LUVA, PPR, DN 25 MM, CLASSE PN 25, INSTALADO EM RAMAL DE DISTRIBUIÇÃO DE ÁGUA  FORNECIMENTO E INSTALAÇÃO . AF_06/2015</v>
          </cell>
          <cell r="C4150" t="str">
            <v>UN</v>
          </cell>
          <cell r="D4150">
            <v>6.59</v>
          </cell>
        </row>
        <row r="4151">
          <cell r="A4151">
            <v>96657</v>
          </cell>
          <cell r="B4151" t="str">
            <v>CONECTOR MACHO, PPR, 25 X 1/2, CLASSE PN 25, INSTALADO EM RAMAL DE DISTRIBUIÇÃO DE ÁGUA  FORNECIMENTO E INSTALAÇÃO . AF_06/2015</v>
          </cell>
          <cell r="C4151" t="str">
            <v>UN</v>
          </cell>
          <cell r="D4151">
            <v>16.36</v>
          </cell>
        </row>
        <row r="4152">
          <cell r="A4152">
            <v>96658</v>
          </cell>
          <cell r="B4152" t="str">
            <v>CONECTOR FÊMEA, PPR, 25 X 1/2'', CLASSE PN 25, INSTALADO EM RAMAL DE DISTRIBUIÇÃO DE ÁGUA   FORNECIMENTO E INSTALAÇÃO . AF_06/2015</v>
          </cell>
          <cell r="C4152" t="str">
            <v>UN</v>
          </cell>
          <cell r="D4152">
            <v>12.87</v>
          </cell>
        </row>
        <row r="4153">
          <cell r="A4153">
            <v>96659</v>
          </cell>
          <cell r="B4153" t="str">
            <v>LUVA, PPR, DN 32 MM, CLASSE PN 25, INSTALADO EM RAMAL DE DISTRIBUIÇÃO DE ÁGUA  FORNECIMENTO E INSTALAÇÃO. AF_06/2015</v>
          </cell>
          <cell r="C4153" t="str">
            <v>UN</v>
          </cell>
          <cell r="D4153">
            <v>12.34</v>
          </cell>
        </row>
        <row r="4154">
          <cell r="A4154">
            <v>96660</v>
          </cell>
          <cell r="B4154" t="str">
            <v>CONECTOR MACHO, PPR, 32 X 3/4'', CLASSE PN 25, INSTALADO EM RAMAL DE DISTRIBUIÇÃO DE ÁGUA   FORNECIMENTO E INSTALAÇÃO. AF_06/2015</v>
          </cell>
          <cell r="C4154" t="str">
            <v>UN</v>
          </cell>
          <cell r="D4154">
            <v>28.63</v>
          </cell>
        </row>
        <row r="4155">
          <cell r="A4155">
            <v>96661</v>
          </cell>
          <cell r="B4155" t="str">
            <v>CONECTOR FÊMEA, PPR, 32 X 3/4'', CLASSE PN 25, INSTALADO EM RAMAL DE DISTRIBUIÇÃO DE ÁGUA   FORNECIMENTO E INSTALAÇÃO . AF_06/2015</v>
          </cell>
          <cell r="C4155" t="str">
            <v>UN</v>
          </cell>
          <cell r="D4155">
            <v>23.27</v>
          </cell>
        </row>
        <row r="4156">
          <cell r="A4156">
            <v>96662</v>
          </cell>
          <cell r="B4156" t="str">
            <v>BUCHA DE REDUÇÃO, PPR, 32 X 25, CLASSE PN 25, INSTALADO EM RAMAL DE DISTRIBUIÇÃO DE ÁGUA  FORNECIMENTO E INSTALAÇÃO . AF_06/2015</v>
          </cell>
          <cell r="C4156" t="str">
            <v>UN</v>
          </cell>
          <cell r="D4156">
            <v>12.52</v>
          </cell>
        </row>
        <row r="4157">
          <cell r="A4157">
            <v>96663</v>
          </cell>
          <cell r="B4157" t="str">
            <v>LUVA, PPR, DN 40 MM, CLASSE PN 25, INSTALADO EM RAMAL DE DISTRIBUIÇÃO DE ÁGUA  FORNECIMENTO E INSTALAÇÃO. AF_06/2015</v>
          </cell>
          <cell r="C4157" t="str">
            <v>UN</v>
          </cell>
          <cell r="D4157">
            <v>21.52</v>
          </cell>
        </row>
        <row r="4158">
          <cell r="A4158">
            <v>96664</v>
          </cell>
          <cell r="B4158" t="str">
            <v>BUCHA DE REDUÇÃO, PPR, 40 X 25, CLASSE PN 25, INSTALADO EM RAMAL DE DISTRIBUIÇÃO DE ÁGUA  FORNECIMENTO E INSTALAÇÃO . AF_06/2015</v>
          </cell>
          <cell r="C4158" t="str">
            <v>UN</v>
          </cell>
          <cell r="D4158">
            <v>22.67</v>
          </cell>
        </row>
        <row r="4159">
          <cell r="A4159">
            <v>96665</v>
          </cell>
          <cell r="B4159" t="str">
            <v>TÊ NORMAL, PPR, DN 25 MM, CLASSE PN 25, INSTALADO EM RAMAL DE DISTRIBUIÇÃO DE ÁGUA  FORNECIMENTO E INSTALAÇÃO . AF_06/2015</v>
          </cell>
          <cell r="C4159" t="str">
            <v>UN</v>
          </cell>
          <cell r="D4159">
            <v>12.43</v>
          </cell>
        </row>
        <row r="4160">
          <cell r="A4160">
            <v>96666</v>
          </cell>
          <cell r="B4160" t="str">
            <v>TÊ NORMAL, PPR, DN 32 MM, CLASSE PN 25, INSTALADO EM RAMAL DE DISTRIBUIÇÃO DE ÁGUA  FORNECIMENTO E INSTALAÇÃO . AF_06/2015</v>
          </cell>
          <cell r="C4160" t="str">
            <v>UN</v>
          </cell>
          <cell r="D4160">
            <v>24.5</v>
          </cell>
        </row>
        <row r="4161">
          <cell r="A4161">
            <v>96667</v>
          </cell>
          <cell r="B4161" t="str">
            <v>TÊ NORMAL, PPR, DN 40 MM, CLASSE PN 25, INSTALADO EM RAMAL DE DISTRIBUIÇÃO DE ÁGUA  FORNECIMENTO E INSTALAÇÃO . AF_06/2015</v>
          </cell>
          <cell r="C4161" t="str">
            <v>UN</v>
          </cell>
          <cell r="D4161">
            <v>41.55</v>
          </cell>
        </row>
        <row r="4162">
          <cell r="A4162">
            <v>96684</v>
          </cell>
          <cell r="B4162" t="str">
            <v>JOELHO 90 GRAUS, PPR, DN 25 MM, CLASSE PN 25, INSTALADO EM PRUMADA DE ÁGUA  FORNECIMENTO E INSTALAÇÃO . AF_06/2015</v>
          </cell>
          <cell r="C4162" t="str">
            <v>UN</v>
          </cell>
          <cell r="D4162">
            <v>4.05</v>
          </cell>
        </row>
        <row r="4163">
          <cell r="A4163">
            <v>96685</v>
          </cell>
          <cell r="B4163" t="str">
            <v>JOELHO 45 GRAUS, PPR, DN 25 MM, CLASSE PN 25, INSTALADO EM PRUMADA DE ÁGUA  FORNECIMENTO E INSTALAÇÃO . AF_06/2015</v>
          </cell>
          <cell r="C4163" t="str">
            <v>UN</v>
          </cell>
          <cell r="D4163">
            <v>3.7</v>
          </cell>
        </row>
        <row r="4164">
          <cell r="A4164">
            <v>96686</v>
          </cell>
          <cell r="B4164" t="str">
            <v>JOELHO 90 GRAUS, PPR, DN 32 MM, CLASSE PN 25, INSTALADO EM PRUMADA DE ÁGUA  FORNECIMENTO E INSTALAÇÃO . AF_06/2015</v>
          </cell>
          <cell r="C4164" t="str">
            <v>UN</v>
          </cell>
          <cell r="D4164">
            <v>6.05</v>
          </cell>
        </row>
        <row r="4165">
          <cell r="A4165">
            <v>96687</v>
          </cell>
          <cell r="B4165" t="str">
            <v>JOELHO 45 GRAUS, PPR, DN 32 MM, CLASSE PN 25, INSTALADO EM PRUMADA DE ÁGUA  FORNECIMENTO E INSTALAÇÃO . AF_06/2015</v>
          </cell>
          <cell r="C4165" t="str">
            <v>UN</v>
          </cell>
          <cell r="D4165">
            <v>6.01</v>
          </cell>
        </row>
        <row r="4166">
          <cell r="A4166">
            <v>96688</v>
          </cell>
          <cell r="B4166" t="str">
            <v>JOELHO 90 GRAUS, PPR, DN 40 MM, CLASSE PN 25, INSTALADO EM PRUMADA DE ÁGUA  FORNECIMENTO E INSTALAÇÃO . AF_06/2015</v>
          </cell>
          <cell r="C4166" t="str">
            <v>UN</v>
          </cell>
          <cell r="D4166">
            <v>10.119999999999999</v>
          </cell>
        </row>
        <row r="4167">
          <cell r="A4167">
            <v>96689</v>
          </cell>
          <cell r="B4167" t="str">
            <v>JOELHO 45 GRAUS, PPR, DN 40 MM, CLASSE PN 25, INSTALADO EM PRUMADA DE ÁGUA  FORNECIMENTO E INSTALAÇÃO . AF_06/2015</v>
          </cell>
          <cell r="C4167" t="str">
            <v>UN</v>
          </cell>
          <cell r="D4167">
            <v>9.74</v>
          </cell>
        </row>
        <row r="4168">
          <cell r="A4168">
            <v>96690</v>
          </cell>
          <cell r="B4168" t="str">
            <v>JOELHO 90 GRAUS, PPR, DN 50 MM, CLASSE PN 25, INSTALADO EM PRUMADA DE ÁGUA  FORNECIMENTO E INSTALAÇÃO . AF_06/2015</v>
          </cell>
          <cell r="C4168" t="str">
            <v>UN</v>
          </cell>
          <cell r="D4168">
            <v>18.239999999999998</v>
          </cell>
        </row>
        <row r="4169">
          <cell r="A4169">
            <v>96691</v>
          </cell>
          <cell r="B4169" t="str">
            <v>JOELHO 45 GRAUS, PPR, DN 50 MM, CLASSE PN 25, INSTALADO EM PRUMADA DE ÁGUA  FORNECIMENTO E INSTALAÇÃO . AF_06/2015</v>
          </cell>
          <cell r="C4169" t="str">
            <v>UN</v>
          </cell>
          <cell r="D4169">
            <v>18.760000000000002</v>
          </cell>
        </row>
        <row r="4170">
          <cell r="A4170">
            <v>96692</v>
          </cell>
          <cell r="B4170" t="str">
            <v>JOELHO 90 GRAUS, PPR, DN 63 MM, CLASSE PN 25, INSTALADO EM PRUMADA DE ÁGUA  FORNECIMENTO E INSTALAÇÃO . AF_06/2015</v>
          </cell>
          <cell r="C4170" t="str">
            <v>UN</v>
          </cell>
          <cell r="D4170">
            <v>27.65</v>
          </cell>
        </row>
        <row r="4171">
          <cell r="A4171">
            <v>96693</v>
          </cell>
          <cell r="B4171" t="str">
            <v>JOELHO 45 GRAUS, PPR, DN 63 MM, CLASSE PN 25, INSTALADO EM PRUMADA DE ÁGUA  FORNECIMENTO E INSTALAÇÃO . AF_06/2015</v>
          </cell>
          <cell r="C4171" t="str">
            <v>UN</v>
          </cell>
          <cell r="D4171">
            <v>26.37</v>
          </cell>
        </row>
        <row r="4172">
          <cell r="A4172">
            <v>96694</v>
          </cell>
          <cell r="B4172" t="str">
            <v>JOELHO 90 GRAUS, PPR, DN 75 MM, CLASSE PN 25, INSTALADO EM PRUMADA DE ÁGUA  FORNECIMENTO E INSTALAÇÃO . AF_06/2015</v>
          </cell>
          <cell r="C4172" t="str">
            <v>UN</v>
          </cell>
          <cell r="D4172">
            <v>57.97</v>
          </cell>
        </row>
        <row r="4173">
          <cell r="A4173">
            <v>96695</v>
          </cell>
          <cell r="B4173" t="str">
            <v>JOELHO 45 GRAUS, PPR, DN 75 MM, CLASSE PN 25, INSTALADO EM PRUMADA DE ÁGUA  FORNECIMENTO E INSTALAÇÃO . AF_06/2015</v>
          </cell>
          <cell r="C4173" t="str">
            <v>UN</v>
          </cell>
          <cell r="D4173">
            <v>56.47</v>
          </cell>
        </row>
        <row r="4174">
          <cell r="A4174">
            <v>96696</v>
          </cell>
          <cell r="B4174" t="str">
            <v>JOELHO 90 GRAUS, PPR, DN 90 MM, CLASSE PN 25, INSTALADO EM PRUMADA DE ÁGUA  FORNECIMENTO E INSTALAÇÃO . AF_06/2015</v>
          </cell>
          <cell r="C4174" t="str">
            <v>UN</v>
          </cell>
          <cell r="D4174">
            <v>86.88</v>
          </cell>
        </row>
        <row r="4175">
          <cell r="A4175">
            <v>96697</v>
          </cell>
          <cell r="B4175" t="str">
            <v>JOELHO 90 GRAUS, PPR, DN 110 MM, CLASSE PN 25, INSTALADO EM PRUMADA DE ÁGUA  FORNECIMENTO E INSTALAÇÃO . AF_06/2015</v>
          </cell>
          <cell r="C4175" t="str">
            <v>UN</v>
          </cell>
          <cell r="D4175">
            <v>129.88</v>
          </cell>
        </row>
        <row r="4176">
          <cell r="A4176">
            <v>96698</v>
          </cell>
          <cell r="B4176" t="str">
            <v>LUVA, PPR, DN 25 MM, CLASSE PN 25, INSTALADO EM PRUMADA DE ÁGUA  FORNECIMENTO E INSTALAÇÃO . AF_06/2015</v>
          </cell>
          <cell r="C4176" t="str">
            <v>UN</v>
          </cell>
          <cell r="D4176">
            <v>3.01</v>
          </cell>
        </row>
        <row r="4177">
          <cell r="A4177">
            <v>96699</v>
          </cell>
          <cell r="B4177" t="str">
            <v>CONECTOR MACHO, PPR, 25 X 1/2'', CLASSE PN 25, INSTALADO EM PRUMADA DE ÁGUA   FORNECIMENTO E INSTALAÇÃO . AF_06/2015</v>
          </cell>
          <cell r="C4177" t="str">
            <v>UN</v>
          </cell>
          <cell r="D4177">
            <v>12.78</v>
          </cell>
        </row>
        <row r="4178">
          <cell r="A4178">
            <v>96700</v>
          </cell>
          <cell r="B4178" t="str">
            <v>CONECTOR FÊMEA, PPR, 25 X 1/2'', CLASSE PN 25, INSTALADO EM PRUMADA DE ÁGUA   FORNECIMENTO E INSTALAÇÃO . AF_06/2015</v>
          </cell>
          <cell r="C4178" t="str">
            <v>UN</v>
          </cell>
          <cell r="D4178">
            <v>9.2899999999999991</v>
          </cell>
        </row>
        <row r="4179">
          <cell r="A4179">
            <v>96701</v>
          </cell>
          <cell r="B4179" t="str">
            <v>LUVA, PPR, DN 32 MM, CLASSE PN 25, INSTALADO EM PRUMADA DE ÁGUA  FORNECIMENTO E INSTALAÇÃO. AF_06/2015</v>
          </cell>
          <cell r="C4179" t="str">
            <v>UN</v>
          </cell>
          <cell r="D4179">
            <v>4.16</v>
          </cell>
        </row>
        <row r="4180">
          <cell r="A4180">
            <v>96702</v>
          </cell>
          <cell r="B4180" t="str">
            <v>BUCHA DE REDUÇÃO, PPR, 32 X 25, CLASSE PN 25, INSTALADO EM PRUMADA DE ÁGUA  FORNECIMENTO E INSTALAÇÃO . AF_06/2015</v>
          </cell>
          <cell r="C4180" t="str">
            <v>UN</v>
          </cell>
          <cell r="D4180">
            <v>4.34</v>
          </cell>
        </row>
        <row r="4181">
          <cell r="A4181">
            <v>96703</v>
          </cell>
          <cell r="B4181" t="str">
            <v>LUVA, PPR, DN 40 MM, CLASSE PN 25, INSTALADO EM PRUMADA DE ÁGUA  FORNECIMENTO E INSTALAÇÃO. AF_06/2015</v>
          </cell>
          <cell r="C4181" t="str">
            <v>UN</v>
          </cell>
          <cell r="D4181">
            <v>8.27</v>
          </cell>
        </row>
        <row r="4182">
          <cell r="A4182">
            <v>96704</v>
          </cell>
          <cell r="B4182" t="str">
            <v>BUCHA DE REDUÇÃO, PPR, 40 X 25, CLASSE PN 25, INSTALADO EM PRUMADA DE ÁGUA  FORNECIMENTO E INSTALAÇÃO . AF_06/2015</v>
          </cell>
          <cell r="C4182" t="str">
            <v>UN</v>
          </cell>
          <cell r="D4182">
            <v>9.42</v>
          </cell>
        </row>
        <row r="4183">
          <cell r="A4183">
            <v>96705</v>
          </cell>
          <cell r="B4183" t="str">
            <v>LUVA, PPR, DN 50 MM, CLASSE PN 25, INSTALADO EM PRUMADA DE ÁGUA  FORNECIMENTO E INSTALAÇÃO. AF_06/2015</v>
          </cell>
          <cell r="C4183" t="str">
            <v>UN</v>
          </cell>
          <cell r="D4183">
            <v>12.45</v>
          </cell>
        </row>
        <row r="4184">
          <cell r="A4184">
            <v>96706</v>
          </cell>
          <cell r="B4184" t="str">
            <v>LUVA, PPR, DN 63 MM, CLASSE PN 25, INSTALADO EM PRUMADA DE ÁGUA  FORNECIMENTO E INSTALAÇÃO. AF_06/2015</v>
          </cell>
          <cell r="C4184" t="str">
            <v>UN</v>
          </cell>
          <cell r="D4184">
            <v>18.760000000000002</v>
          </cell>
        </row>
        <row r="4185">
          <cell r="A4185">
            <v>96707</v>
          </cell>
          <cell r="B4185" t="str">
            <v>LUVA, PPR, DN 75 MM, CLASSE PN 25, INSTALADO EM PRUMADA DE ÁGUA  FORNECIMENTO E INSTALAÇÃO. AF_06/2015</v>
          </cell>
          <cell r="C4185" t="str">
            <v>UN</v>
          </cell>
          <cell r="D4185">
            <v>37.380000000000003</v>
          </cell>
        </row>
        <row r="4186">
          <cell r="A4186">
            <v>96708</v>
          </cell>
          <cell r="B4186" t="str">
            <v>LUVA, PPR, DN 90 MM, CLASSE PN 25, INSTALADO EM PRUMADA DE ÁGUA  FORNECIMENTO E INSTALAÇÃO. AF_06/2015</v>
          </cell>
          <cell r="C4186" t="str">
            <v>UN</v>
          </cell>
          <cell r="D4186">
            <v>58.44</v>
          </cell>
        </row>
        <row r="4187">
          <cell r="A4187">
            <v>96709</v>
          </cell>
          <cell r="B4187" t="str">
            <v>LUVA, PPR, DN 110 MM, CLASSE PN 25, INSTALADO EM PRUMADA DE ÁGUA  FORNECIMENTO E INSTALAÇÃO. AF_06/2015</v>
          </cell>
          <cell r="C4187" t="str">
            <v>UN</v>
          </cell>
          <cell r="D4187">
            <v>91.86</v>
          </cell>
        </row>
        <row r="4188">
          <cell r="A4188">
            <v>96710</v>
          </cell>
          <cell r="B4188" t="str">
            <v>TÊ NORMAL, PPR, DN 25 MM, CLASSE PN 25, INSTALADO EM PRUMADA DE ÁGUA  FORNECIMENTO E INSTALAÇÃO . AF_06/2015</v>
          </cell>
          <cell r="C4188" t="str">
            <v>UN</v>
          </cell>
          <cell r="D4188">
            <v>5.33</v>
          </cell>
        </row>
        <row r="4189">
          <cell r="A4189">
            <v>96711</v>
          </cell>
          <cell r="B4189" t="str">
            <v>TÊ NORMAL, PPR, DN 32 MM, CLASSE PN 25, INSTALADO EM PRUMADA DE ÁGUA  FORNECIMENTO E INSTALAÇÃO . AF_06/2015</v>
          </cell>
          <cell r="C4189" t="str">
            <v>UN</v>
          </cell>
          <cell r="D4189">
            <v>8.19</v>
          </cell>
        </row>
        <row r="4190">
          <cell r="A4190">
            <v>96712</v>
          </cell>
          <cell r="B4190" t="str">
            <v>TÊ NORMAL, PPR, DN 40 MM, CLASSE PN 25, INSTALADO EM PRUMADA DE ÁGUA  FORNECIMENTO E INSTALAÇÃO . AF_06/2015</v>
          </cell>
          <cell r="C4190" t="str">
            <v>UN</v>
          </cell>
          <cell r="D4190">
            <v>15.05</v>
          </cell>
        </row>
        <row r="4191">
          <cell r="A4191">
            <v>96713</v>
          </cell>
          <cell r="B4191" t="str">
            <v>TÊ NORMAL, PPR, DN 50 MM, CLASSE PN 25, INSTALADO EM PRUMADA DE ÁGUA  FORNECIMENTO E INSTALAÇÃO . AF_06/2015</v>
          </cell>
          <cell r="C4191" t="str">
            <v>UN</v>
          </cell>
          <cell r="D4191">
            <v>21.1</v>
          </cell>
        </row>
        <row r="4192">
          <cell r="A4192">
            <v>96714</v>
          </cell>
          <cell r="B4192" t="str">
            <v>TÊ NORMAL, PPR, DN 63 MM, CLASSE PN 25, INSTALADO EM PRUMADA DE ÁGUA  FORNECIMENTO E INSTALAÇÃO . AF_06/2015</v>
          </cell>
          <cell r="C4192" t="str">
            <v>UN</v>
          </cell>
          <cell r="D4192">
            <v>35.119999999999997</v>
          </cell>
        </row>
        <row r="4193">
          <cell r="A4193">
            <v>96715</v>
          </cell>
          <cell r="B4193" t="str">
            <v>TÊ NORMAL, PPR, DN 75 MM, CLASSE PN 25, INSTALADO EM PRUMADA DE ÁGUA  FORNECIMENTO E INSTALAÇÃO . AF_06/2015</v>
          </cell>
          <cell r="C4193" t="str">
            <v>UN</v>
          </cell>
          <cell r="D4193">
            <v>63.67</v>
          </cell>
        </row>
        <row r="4194">
          <cell r="A4194">
            <v>96716</v>
          </cell>
          <cell r="B4194" t="str">
            <v>TÊ NORMAL, PPR, DN 90 MM, CLASSE PN 25, INSTALADO EM PRUMADA DE ÁGUA  FORNECIMENTO E INSTALAÇÃO . AF_06/2015</v>
          </cell>
          <cell r="C4194" t="str">
            <v>UN</v>
          </cell>
          <cell r="D4194">
            <v>95.09</v>
          </cell>
        </row>
        <row r="4195">
          <cell r="A4195">
            <v>96717</v>
          </cell>
          <cell r="B4195" t="str">
            <v>TÊ NORMAL, PPR, DN 110 MM, CLASSE PN 25, INSTALADO EM PRUMADA DE ÁGUA  FORNECIMENTO E INSTALAÇÃO . AF_06/2015</v>
          </cell>
          <cell r="C4195" t="str">
            <v>UN</v>
          </cell>
          <cell r="D4195">
            <v>148.85</v>
          </cell>
        </row>
        <row r="4196">
          <cell r="A4196">
            <v>96736</v>
          </cell>
          <cell r="B4196" t="str">
            <v>LUVA, PPR, DN 20 MM, CLASSE PN 25, INSTALADO EM RESERVAÇÃO DE ÁGUA DE EDIFICAÇÃO QUE POSSUA RESERVATÓRIO DE FIBRA/FIBROCIMENTO  FORNECIMENTO E INSTALAÇÃO. AF_06/2016</v>
          </cell>
          <cell r="C4196" t="str">
            <v>UN</v>
          </cell>
          <cell r="D4196">
            <v>5.0599999999999996</v>
          </cell>
        </row>
        <row r="4197">
          <cell r="A4197">
            <v>96737</v>
          </cell>
          <cell r="B4197" t="str">
            <v>LUVA, PPR, DN 25 MM, CLASSE PN 25, INSTALADO EM RESERVAÇÃO DE ÁGUA DE EDIFICAÇÃO QUE POSSUA RESERVATÓRIO DE FIBRA/FIBROCIMENTO  FORNECIMENTO E INSTALAÇÃO. AF_06/2016</v>
          </cell>
          <cell r="C4197" t="str">
            <v>UN</v>
          </cell>
          <cell r="D4197">
            <v>5.6</v>
          </cell>
        </row>
        <row r="4198">
          <cell r="A4198">
            <v>96738</v>
          </cell>
          <cell r="B4198" t="str">
            <v>CONECTOR MACHO, PPR, 25 X 1/2'', CLASSE PN 25,  INSTALADO EM RESERVAÇÃO DE ÁGUA DE EDIFICAÇÃO QUE POSSUA RESERVATÓRIO DE FIBRA/FIBROCIMENTO   FORNECIMENTO E INSTALAÇÃO. AF_06/2016</v>
          </cell>
          <cell r="C4198" t="str">
            <v>UN</v>
          </cell>
          <cell r="D4198">
            <v>15.37</v>
          </cell>
        </row>
        <row r="4199">
          <cell r="A4199">
            <v>96739</v>
          </cell>
          <cell r="B4199" t="str">
            <v>LUVA, PPR, DN 32 MM, CLASSE PN 25, INSTALADO EM RESERVAÇÃO DE ÁGUA DE EDIFICAÇÃO QUE POSSUA RESERVATÓRIO DE FIBRA/FIBROCIMENTO  FORNECIMENTO E INSTALAÇÃO. AF_06/2016</v>
          </cell>
          <cell r="C4199" t="str">
            <v>UN</v>
          </cell>
          <cell r="D4199">
            <v>7.22</v>
          </cell>
        </row>
        <row r="4200">
          <cell r="A4200">
            <v>96740</v>
          </cell>
          <cell r="B4200" t="str">
            <v>CONECTOR MACHO, PPR, 32 X 3/4'', CLASSE PN 25,  INSTALADO EM RESERVAÇÃO DE ÁGUA DE EDIFICAÇÃO QUE POSSUA RESERVATÓRIO DE FIBRA/FIBROCIMENTO   FORNECIMENTO E INSTALAÇÃO. AF_06/2016</v>
          </cell>
          <cell r="C4200" t="str">
            <v>UN</v>
          </cell>
          <cell r="D4200">
            <v>23.51</v>
          </cell>
        </row>
        <row r="4201">
          <cell r="A4201">
            <v>96741</v>
          </cell>
          <cell r="B4201" t="str">
            <v>LUVA, PPR, DN 40 MM, CLASSE PN 25, INSTALADO EM RESERVAÇÃO DE ÁGUA DE EDIFICAÇÃO QUE POSSUA RESERVATÓRIO DE FIBRA/FIBROCIMENTO  FORNECIMENTO E INSTALAÇÃO. AF_06/2016</v>
          </cell>
          <cell r="C4201" t="str">
            <v>UN</v>
          </cell>
          <cell r="D4201">
            <v>10.39</v>
          </cell>
        </row>
        <row r="4202">
          <cell r="A4202">
            <v>96742</v>
          </cell>
          <cell r="B4202" t="str">
            <v>LUVA, PPR, DN 50 MM, CLASSE PN 25, INSTALADO EM RESERVAÇÃO DE ÁGUA DE EDIFICAÇÃO QUE POSSUA RESERVATÓRIO DE FIBRA/FIBROCIMENTO  FORNECIMENTO E INSTALAÇÃO. AF_06/2016</v>
          </cell>
          <cell r="C4202" t="str">
            <v>UN</v>
          </cell>
          <cell r="D4202">
            <v>15.8</v>
          </cell>
        </row>
        <row r="4203">
          <cell r="A4203">
            <v>96743</v>
          </cell>
          <cell r="B4203" t="str">
            <v>LUVA, PPR, DN 63 MM, CLASSE PN 25, INSTALADO EM RESERVAÇÃO DE ÁGUA DE EDIFICAÇÃO QUE POSSUA RESERVATÓRIO DE FIBRA/FIBROCIMENTO  FORNECIMENTO E INSTALAÇÃO. AF_06/2016</v>
          </cell>
          <cell r="C4203" t="str">
            <v>UN</v>
          </cell>
          <cell r="D4203">
            <v>19.66</v>
          </cell>
        </row>
        <row r="4204">
          <cell r="A4204">
            <v>96744</v>
          </cell>
          <cell r="B4204" t="str">
            <v>LUVA, PPR, DN 75 MM, CLASSE PN 25, INSTALADO EM RESERVAÇÃO DE ÁGUA DE EDIFICAÇÃO QUE POSSUA RESERVATÓRIO DE FIBRA/FIBROCIMENTO  FORNECIMENTO E INSTALAÇÃO. AF_06/2016</v>
          </cell>
          <cell r="C4204" t="str">
            <v>UN</v>
          </cell>
          <cell r="D4204">
            <v>40.67</v>
          </cell>
        </row>
        <row r="4205">
          <cell r="A4205">
            <v>96745</v>
          </cell>
          <cell r="B4205" t="str">
            <v>LUVA, PPR, DN 90 MM, CLASSE PN 25, INSTALADO EM RESERVAÇÃO DE ÁGUA DE EDIFICAÇÃO QUE POSSUA RESERVATÓRIO DE FIBRA/FIBROCIMENTO  FORNECIMENTO E INSTALAÇÃO. AF_06/2016</v>
          </cell>
          <cell r="C4205" t="str">
            <v>UN</v>
          </cell>
          <cell r="D4205">
            <v>57.65</v>
          </cell>
        </row>
        <row r="4206">
          <cell r="A4206">
            <v>96746</v>
          </cell>
          <cell r="B4206" t="str">
            <v>LUVA, PPR, DN 110 MM, CLASSE PN 25, INSTALADO EM RESERVAÇÃO DE ÁGUA DE EDIFICAÇÃO QUE POSSUA RESERVATÓRIO DE FIBRA/FIBROCIMENTO  FORNECIMENTO E INSTALAÇÃO. AF_06/2016</v>
          </cell>
          <cell r="C4206" t="str">
            <v>UN</v>
          </cell>
          <cell r="D4206">
            <v>91.82</v>
          </cell>
        </row>
        <row r="4207">
          <cell r="A4207">
            <v>96747</v>
          </cell>
          <cell r="B4207" t="str">
            <v>JOELHO 90 GRAUS, PPR, DN 20 MM, CLASSE PN 25,  INSTALADO EM RESERVAÇÃO DE ÁGUA DE EDIFICAÇÃO QUE POSSUA RESERVATÓRIO DE FIBRA/FIBROCIMENTO  FORNECIMENTO E INSTALAÇÃO. AF_06/2016</v>
          </cell>
          <cell r="C4207" t="str">
            <v>UN</v>
          </cell>
          <cell r="D4207">
            <v>7.28</v>
          </cell>
        </row>
        <row r="4208">
          <cell r="A4208">
            <v>96748</v>
          </cell>
          <cell r="B4208" t="str">
            <v>JOELHO 90 GRAUS, PPR, DN 25 MM, CLASSE PN 25,  INSTALADO EM RESERVAÇÃO DE ÁGUA DE EDIFICAÇÃO QUE POSSUA RESERVATÓRIO DE FIBRA/FIBROCIMENTO  FORNECIMENTO E INSTALAÇÃO. AF_06/2016</v>
          </cell>
          <cell r="C4208" t="str">
            <v>UN</v>
          </cell>
          <cell r="D4208">
            <v>7.95</v>
          </cell>
        </row>
        <row r="4209">
          <cell r="A4209">
            <v>96749</v>
          </cell>
          <cell r="B4209" t="str">
            <v>JOELHO 90 GRAUS, PPR, DN 32 MM, CLASSE PN 25,  INSTALADO EM RESERVAÇÃO DE ÁGUA DE EDIFICAÇÃO QUE POSSUA RESERVATÓRIO DE FIBRA/FIBROCIMENTO  FORNECIMENTO E INSTALAÇÃO. AF_06/2016</v>
          </cell>
          <cell r="C4209" t="str">
            <v>UN</v>
          </cell>
          <cell r="D4209">
            <v>10.65</v>
          </cell>
        </row>
        <row r="4210">
          <cell r="A4210">
            <v>96750</v>
          </cell>
          <cell r="B4210" t="str">
            <v>JOELHO 90 GRAUS, PPR, DN 40 MM, CLASSE PN 25,  INSTALADO EM RESERVAÇÃO DE ÁGUA DE EDIFICAÇÃO QUE POSSUA RESERVATÓRIO DE FIBRA/FIBROCIMENTO  FORNECIMENTO E INSTALAÇÃO. AF_06/2016</v>
          </cell>
          <cell r="C4210" t="str">
            <v>UN</v>
          </cell>
          <cell r="D4210">
            <v>13.27</v>
          </cell>
        </row>
        <row r="4211">
          <cell r="A4211">
            <v>96751</v>
          </cell>
          <cell r="B4211" t="str">
            <v>JOELHO 90 GRAUS, PPR, DN 50 MM, CLASSE PN 25,  INSTALADO EM RESERVAÇÃO DE ÁGUA DE EDIFICAÇÃO QUE POSSUA RESERVATÓRIO DE FIBRA/FIBROCIMENTO  FORNECIMENTO E INSTALAÇÃO. AF_06/2016</v>
          </cell>
          <cell r="C4211" t="str">
            <v>UN</v>
          </cell>
          <cell r="D4211">
            <v>23.23</v>
          </cell>
        </row>
        <row r="4212">
          <cell r="A4212">
            <v>96752</v>
          </cell>
          <cell r="B4212" t="str">
            <v>JOELHO 90 GRAUS, PPR, DN 63 MM, CLASSE PN 25,  INSTALADO EM RESERVAÇÃO DE ÁGUA DE EDIFICAÇÃO QUE POSSUA RESERVATÓRIO DE FIBRA/FIBROCIMENTO  FORNECIMENTO E INSTALAÇÃO. AF_06/2016</v>
          </cell>
          <cell r="C4212" t="str">
            <v>UN</v>
          </cell>
          <cell r="D4212">
            <v>28.97</v>
          </cell>
        </row>
        <row r="4213">
          <cell r="A4213">
            <v>96753</v>
          </cell>
          <cell r="B4213" t="str">
            <v>JOELHO 90 GRAUS, PPR, DN 75 MM, CLASSE PN 25,  INSTALADO EM RESERVAÇÃO DE ÁGUA DE EDIFICAÇÃO QUE POSSUA RESERVATÓRIO DE FIBRA/FIBROCIMENTO  FORNECIMENTO E INSTALAÇÃO. AF_06/2016</v>
          </cell>
          <cell r="C4213" t="str">
            <v>UN</v>
          </cell>
          <cell r="D4213">
            <v>62.9</v>
          </cell>
        </row>
        <row r="4214">
          <cell r="A4214">
            <v>96754</v>
          </cell>
          <cell r="B4214" t="str">
            <v>JOELHO 90 GRAUS, PPR, DN 90 MM, CLASSE PN 25,  INSTALADO EM RESERVAÇÃO DE ÁGUA DE EDIFICAÇÃO QUE POSSUA RESERVATÓRIO DE FIBRA/FIBROCIMENTO  FORNECIMENTO E INSTALAÇÃO. AF_06/2016</v>
          </cell>
          <cell r="C4214" t="str">
            <v>UN</v>
          </cell>
          <cell r="D4214">
            <v>85.66</v>
          </cell>
        </row>
        <row r="4215">
          <cell r="A4215">
            <v>96755</v>
          </cell>
          <cell r="B4215" t="str">
            <v>JOELHO 90 GRAUS, PPR, DN 110 MM, CLASSE PN 25,  INSTALADO EM RESERVAÇÃO DE ÁGUA DE EDIFICAÇÃO QUE POSSUA RESERVATÓRIO DE FIBRA/FIBROCIMENTO  FORNECIMENTO E INSTALAÇÃO. AF_06/2016</v>
          </cell>
          <cell r="C4215" t="str">
            <v>UN</v>
          </cell>
          <cell r="D4215">
            <v>129.83000000000001</v>
          </cell>
        </row>
        <row r="4216">
          <cell r="A4216">
            <v>96756</v>
          </cell>
          <cell r="B4216" t="str">
            <v>TÊ MISTURADOR, PPR, DN 20 MM, CLASSE PN 25,  INSTALADO EM RESERVAÇÃO DE ÁGUA DE EDIFICAÇÃO QUE POSSUA RESERVATÓRIO DE FIBRA/FIBROCIMENTO  FORNECIMENTO E INSTALAÇÃO. AF_06/2016</v>
          </cell>
          <cell r="C4216" t="str">
            <v>UN</v>
          </cell>
          <cell r="D4216">
            <v>12.25</v>
          </cell>
        </row>
        <row r="4217">
          <cell r="A4217">
            <v>96757</v>
          </cell>
          <cell r="B4217" t="str">
            <v>TÊ MISTURADOR, PPR, DN 25 MM, CLASSE PN 25,  INSTALADO EM RESERVAÇÃO DE ÁGUA DE EDIFICAÇÃO QUE POSSUA RESERVATÓRIO DE FIBRA/FIBROCIMENTO  FORNECIMENTO E INSTALAÇÃO. AF_06/2016</v>
          </cell>
          <cell r="C4217" t="str">
            <v>UN</v>
          </cell>
          <cell r="D4217">
            <v>11.89</v>
          </cell>
        </row>
        <row r="4218">
          <cell r="A4218">
            <v>96758</v>
          </cell>
          <cell r="B4218" t="str">
            <v>TÊ, PPR, DN 32 MM, CLASSE PN 25,  INSTALADO EM RESERVAÇÃO DE ÁGUA DE EDIFICAÇÃO QUE POSSUA RESERVATÓRIO DE FIBRA/FIBROCIMENTO  FORNECIMENTO E INSTALAÇÃO. AF_06/2016</v>
          </cell>
          <cell r="C4218" t="str">
            <v>UN</v>
          </cell>
          <cell r="D4218">
            <v>14.3</v>
          </cell>
        </row>
        <row r="4219">
          <cell r="A4219">
            <v>96759</v>
          </cell>
          <cell r="B4219" t="str">
            <v>TÊ, PPR, DN 40 MM, CLASSE PN 25,  INSTALADO EM RESERVAÇÃO DE ÁGUA DE EDIFICAÇÃO QUE POSSUA RESERVATÓRIO DE FIBRA/FIBROCIMENTO  FORNECIMENTO E INSTALAÇÃO. AF_06/2016</v>
          </cell>
          <cell r="C4219" t="str">
            <v>UN</v>
          </cell>
          <cell r="D4219">
            <v>19.28</v>
          </cell>
        </row>
        <row r="4220">
          <cell r="A4220">
            <v>96760</v>
          </cell>
          <cell r="B4220" t="str">
            <v>TÊ, PPR, DN 50 MM, CLASSE PN 25,  INSTALADO EM RESERVAÇÃO DE ÁGUA DE EDIFICAÇÃO QUE POSSUA RESERVATÓRIO DE FIBRA/FIBROCIMENTO  FORNECIMENTO E INSTALAÇÃO. AF_06/2016</v>
          </cell>
          <cell r="C4220" t="str">
            <v>UN</v>
          </cell>
          <cell r="D4220">
            <v>27.74</v>
          </cell>
        </row>
        <row r="4221">
          <cell r="A4221">
            <v>96761</v>
          </cell>
          <cell r="B4221" t="str">
            <v>TÊ, PPR, DN 63 MM, CLASSE PN 25,  INSTALADO EM RESERVAÇÃO DE ÁGUA DE EDIFICAÇÃO QUE POSSUA RESERVATÓRIO DE FIBRA/FIBROCIMENTO  FORNECIMENTO E INSTALAÇÃO. AF_06/2016</v>
          </cell>
          <cell r="C4221" t="str">
            <v>UN</v>
          </cell>
          <cell r="D4221">
            <v>36.92</v>
          </cell>
        </row>
        <row r="4222">
          <cell r="A4222">
            <v>96762</v>
          </cell>
          <cell r="B4222" t="str">
            <v>TÊ, PPR, DN 75 MM, CLASSE PN 25,  INSTALADO EM RESERVAÇÃO DE ÁGUA DE EDIFICAÇÃO QUE POSSUA RESERVATÓRIO DE FIBRA/FIBROCIMENTO  FORNECIMENTO E INSTALAÇÃO. AF_06/2016</v>
          </cell>
          <cell r="C4222" t="str">
            <v>UN</v>
          </cell>
          <cell r="D4222">
            <v>70.209999999999994</v>
          </cell>
        </row>
        <row r="4223">
          <cell r="A4223">
            <v>96763</v>
          </cell>
          <cell r="B4223" t="str">
            <v>TÊ, PPR, DN 90 MM, CLASSE PN 25,  INSTALADO EM RESERVAÇÃO DE ÁGUA DE EDIFICAÇÃO QUE POSSUA RESERVATÓRIO DE FIBRA/FIBROCIMENTO  FORNECIMENTO E INSTALAÇÃO. AF_06/2016</v>
          </cell>
          <cell r="C4223" t="str">
            <v>UN</v>
          </cell>
          <cell r="D4223">
            <v>93.45</v>
          </cell>
        </row>
        <row r="4224">
          <cell r="A4224">
            <v>96764</v>
          </cell>
          <cell r="B4224" t="str">
            <v>TÊ, PPR, DN 110 MM, CLASSE PN 25,  INSTALADO EM RESERVAÇÃO DE ÁGUA DE EDIFICAÇÃO QUE POSSUA RESERVATÓRIO DE FIBRA/FIBROCIMENTO  FORNECIMENTO E INSTALAÇÃO. AF_06/2016</v>
          </cell>
          <cell r="C4224" t="str">
            <v>UN</v>
          </cell>
          <cell r="D4224">
            <v>148.76</v>
          </cell>
        </row>
        <row r="4225">
          <cell r="A4225">
            <v>96802</v>
          </cell>
          <cell r="B4225" t="str">
            <v>KIT CHASSI PEX, PRÉ-FABRICADO, PARA CHUVEIRO COM REGISTROS DE PRESSÃO E CONEXÕES POR CRIMPAGEM  FORNECIMENTO E INSTALAÇÃO. AF_06/2015</v>
          </cell>
          <cell r="C4225" t="str">
            <v>UN</v>
          </cell>
          <cell r="D4225">
            <v>219.52</v>
          </cell>
        </row>
        <row r="4226">
          <cell r="A4226">
            <v>96803</v>
          </cell>
          <cell r="B4226" t="str">
            <v>KIT CHASSI PEX, PRÉ-FABRICADO, PARA COZINHA COM CUBA SIMPLES E CONEXÕES POR CRIMPAGEM  FORNECIMENTO E INSTALAÇÃO. AF_06/2015</v>
          </cell>
          <cell r="C4226" t="str">
            <v>UN</v>
          </cell>
          <cell r="D4226">
            <v>113.61</v>
          </cell>
        </row>
        <row r="4227">
          <cell r="A4227">
            <v>96804</v>
          </cell>
          <cell r="B4227" t="str">
            <v>KIT CHASSI PEX, PRÉ-FABRICADO, PARA ÁREA DE SERVIÇO COM TANQUE E MÁQUINA DE LAVAR ROUPA, E CONEXÕES POR CRIMPAGEM  FORNECIMENTO E INSTALAÇÃO. AF_06/2015</v>
          </cell>
          <cell r="C4227" t="str">
            <v>UN</v>
          </cell>
          <cell r="D4227">
            <v>205.82</v>
          </cell>
        </row>
        <row r="4228">
          <cell r="A4228">
            <v>96805</v>
          </cell>
          <cell r="B4228" t="str">
            <v>KIT CHASSI PEX, PRÉ-FABRICADO, PARA CHUVEIRO COM REGISTROS DE PRESSÃO E CONEXÕES POR ANEL DESLIZANTE  FORNECIMENTO E INSTALAÇÃO. AF_06/2015</v>
          </cell>
          <cell r="C4228" t="str">
            <v>UN</v>
          </cell>
          <cell r="D4228">
            <v>228.38</v>
          </cell>
        </row>
        <row r="4229">
          <cell r="A4229">
            <v>96806</v>
          </cell>
          <cell r="B4229" t="str">
            <v>KIT CHASSI PEX, PRÉ-FABRICADO, PARA COZINHA COM CUBA SIMPLES E CONEXÕES POR ANEL DESLIZANTE  FORNECIMENTO E INSTALAÇÃO. AF_06/2015</v>
          </cell>
          <cell r="C4229" t="str">
            <v>UN</v>
          </cell>
          <cell r="D4229">
            <v>112.76</v>
          </cell>
        </row>
        <row r="4230">
          <cell r="A4230">
            <v>96807</v>
          </cell>
          <cell r="B4230" t="str">
            <v>KIT CHASSI PEX, PRÉ-FABRICADO, PARA ÁREA DE SERVIÇO COM TANQUE E MÁQUINA DE LAVAR ROUPA, E CONEXÕES POR ANEL DESLIZANTE  FORNECIMENTO E INSTALAÇÃO. AF_06/2015</v>
          </cell>
          <cell r="C4230" t="str">
            <v>UN</v>
          </cell>
          <cell r="D4230">
            <v>189.55</v>
          </cell>
        </row>
        <row r="4231">
          <cell r="A4231">
            <v>96808</v>
          </cell>
          <cell r="B4231" t="str">
            <v>UNIÃO METÁLICA PARA INSTALAÇÕES EM PEX, DN 16 MM, FIXAÇÃO DAS CONEXÕES POR ANEL DESLIZANTE  FORNECIMENTO E INSTALAÇÃO . AF_06/2015</v>
          </cell>
          <cell r="C4231" t="str">
            <v>UN</v>
          </cell>
          <cell r="D4231">
            <v>11.3</v>
          </cell>
        </row>
        <row r="4232">
          <cell r="A4232">
            <v>96809</v>
          </cell>
          <cell r="B4232" t="str">
            <v>CONEXÃO FIXA, ROSCA FÊMEA, METÁLICA, PARA INSTALAÇÕES EM PEX, DN 16 MM X 1/2", COM ANEL DESLIZANTE. FORNECIMENTO E INSTALAÇÃO. AF_06/2015</v>
          </cell>
          <cell r="C4232" t="str">
            <v>UN</v>
          </cell>
          <cell r="D4232">
            <v>12.77</v>
          </cell>
        </row>
        <row r="4233">
          <cell r="A4233">
            <v>96810</v>
          </cell>
          <cell r="B4233" t="str">
            <v>CONEXÃO MÓVEL, ROSCA FÊMEA, METÁLICA, PARA INSTALAÇÕES EM PEX, DN 16 MM X 3/4", COM ANEL DESLIZANTE. FORNECIMENTO E INSTALAÇÃO. AF_06/2015</v>
          </cell>
          <cell r="C4233" t="str">
            <v>UN</v>
          </cell>
          <cell r="D4233">
            <v>13.76</v>
          </cell>
        </row>
        <row r="4234">
          <cell r="A4234">
            <v>96811</v>
          </cell>
          <cell r="B4234" t="str">
            <v>UNIÃO METÁLICA PARA INSTALAÇÕES EM PEX, DN 20 MM, FIXAÇÃO DAS CONEXÕES POR ANEL DESLIZANTE  FORNECIMENTO E INSTALAÇÃO . AF_06/2015</v>
          </cell>
          <cell r="C4234" t="str">
            <v>UN</v>
          </cell>
          <cell r="D4234">
            <v>14.92</v>
          </cell>
        </row>
        <row r="4235">
          <cell r="A4235">
            <v>96812</v>
          </cell>
          <cell r="B4235" t="str">
            <v>CONEXÃO FIXA, ROSCA FÊMEA, METÁLICA, PARA INSTALAÇÕES EM PEX, DN 20 MM X 1/2", COM ANEL DESLIZANTE. FORNECIMENTO E INSTALAÇÃO. AF_06/2015</v>
          </cell>
          <cell r="C4235" t="str">
            <v>UN</v>
          </cell>
          <cell r="D4235">
            <v>14.4</v>
          </cell>
        </row>
        <row r="4236">
          <cell r="A4236">
            <v>96813</v>
          </cell>
          <cell r="B4236" t="str">
            <v>CONEXÃO FIXA, ROSCA FÊMEA, METÁLICA, PARA INSTALAÇÕES EM PEX, DN 20 MM X 3/4", COM ANEL DESLIZANTE. FORNECIMENTO E INSTALAÇÃO. AF_06/2015</v>
          </cell>
          <cell r="C4236" t="str">
            <v>UN</v>
          </cell>
          <cell r="D4236">
            <v>16.36</v>
          </cell>
        </row>
        <row r="4237">
          <cell r="A4237">
            <v>96814</v>
          </cell>
          <cell r="B4237" t="str">
            <v>UNIÃO DE REDUÇÃO, METÁLICA, PARA INSTALAÇÕES EM PEX, DN 20 X 16 MM, CONEXÃO POR ANEL DESLIZANTE  FORNECIMENTO E INSTALAÇÃO. AF_06/2015</v>
          </cell>
          <cell r="C4237" t="str">
            <v>UN</v>
          </cell>
          <cell r="D4237">
            <v>14.07</v>
          </cell>
        </row>
        <row r="4238">
          <cell r="A4238">
            <v>96815</v>
          </cell>
          <cell r="B4238" t="str">
            <v>UNIÃO METÁLICA PARA INSTALAÇÕES EM PEX, DN 25 MM, FIXAÇÃO DAS CONEXÕES POR ANEL DESLIZANTE   FORNECIMENTO E INSTALAÇÃO. AF_06/2015</v>
          </cell>
          <cell r="C4238" t="str">
            <v>UN</v>
          </cell>
          <cell r="D4238">
            <v>22.98</v>
          </cell>
        </row>
        <row r="4239">
          <cell r="A4239">
            <v>96816</v>
          </cell>
          <cell r="B4239" t="str">
            <v>CONEXÃO FIXA, ROSCA FÊMEA, METÁLICA, PARA INSTALAÇÕES EM PEX, DN 25 MM X 3/4", COM ANEL DESLIZANTE. FORNECIMENTO E INSTALAÇÃO. AF_06/2015</v>
          </cell>
          <cell r="C4239" t="str">
            <v>UN</v>
          </cell>
          <cell r="D4239">
            <v>19.239999999999998</v>
          </cell>
        </row>
        <row r="4240">
          <cell r="A4240">
            <v>96817</v>
          </cell>
          <cell r="B4240" t="str">
            <v>CONEXÃO FIXA, ROSCA FÊMEA, METÁLICA, PARA INSTALAÇÕES EM PEX, DN 25 MM X 1", COM ANEL DESLIZANTE. FORNECIMENTO E INSTALAÇÃO. AF_06/2015</v>
          </cell>
          <cell r="C4240" t="str">
            <v>UN</v>
          </cell>
          <cell r="D4240">
            <v>21.62</v>
          </cell>
        </row>
        <row r="4241">
          <cell r="A4241">
            <v>96818</v>
          </cell>
          <cell r="B4241" t="str">
            <v>UNIÃO DE REDUÇÃO, METÁLICA, PEX, DN 25 X 16 MM, CONEXÃO POR ANEL DESLIZANTE  FORNECIMENTO E INSTALAÇÃO. AF_06/2015</v>
          </cell>
          <cell r="C4241" t="str">
            <v>UN</v>
          </cell>
          <cell r="D4241">
            <v>20.260000000000002</v>
          </cell>
        </row>
        <row r="4242">
          <cell r="A4242">
            <v>96819</v>
          </cell>
          <cell r="B4242" t="str">
            <v>UNIÃO DE REDUÇÃO, METÁLICA, PEX, DN 25 X 20 MM, CONEXÃO POR ANEL DESLIZANTE  FORNECIMENTO E INSTALAÇÃO. AF_06/2015</v>
          </cell>
          <cell r="C4242" t="str">
            <v>UN</v>
          </cell>
          <cell r="D4242">
            <v>20.260000000000002</v>
          </cell>
        </row>
        <row r="4243">
          <cell r="A4243">
            <v>96820</v>
          </cell>
          <cell r="B4243" t="str">
            <v>UNIÃO METÁLICA PARA INSTALAÇÕES EM PEX, DN 32 MM, FIXAÇÃO DAS CONEXÕES POR ANEL DESLIZANTE   FORNECIMENTO E INSTALAÇÃO. AF_06/2015</v>
          </cell>
          <cell r="C4243" t="str">
            <v>UN</v>
          </cell>
          <cell r="D4243">
            <v>35.76</v>
          </cell>
        </row>
        <row r="4244">
          <cell r="A4244">
            <v>96821</v>
          </cell>
          <cell r="B4244" t="str">
            <v>CONEXÃO FIXA, ROSCA FÊMEA, METÁLICA, PARA INSTALAÇÕES EM PEX, DN 32 MM X 1", COM ANEL DESLIZANTE  FORNECIMENTO E INSTALAÇÃO. AF_06/2015</v>
          </cell>
          <cell r="C4244" t="str">
            <v>UN</v>
          </cell>
          <cell r="D4244">
            <v>30.8</v>
          </cell>
        </row>
        <row r="4245">
          <cell r="A4245">
            <v>96822</v>
          </cell>
          <cell r="B4245" t="str">
            <v>UNIÃO DE REDUÇÃO, METÁLICA, PEX, DN 32 X 25 MM, CONEXÃO POR ANEL DESLIZANTE  FORNECIMENTO E INSTALAÇÃO. AF_06/2015</v>
          </cell>
          <cell r="C4245" t="str">
            <v>UN</v>
          </cell>
          <cell r="D4245">
            <v>31.18</v>
          </cell>
        </row>
        <row r="4246">
          <cell r="A4246">
            <v>96823</v>
          </cell>
          <cell r="B4246" t="str">
            <v>LUVA PARA INSTALAÇÕES EM PEX, DN 16 MM, CONEXÃO POR CRIMPAGEM  FORNECIMENTO E INSTALAÇÃO . AF_06/2015</v>
          </cell>
          <cell r="C4246" t="str">
            <v>UN</v>
          </cell>
          <cell r="D4246">
            <v>12.91</v>
          </cell>
        </row>
        <row r="4247">
          <cell r="A4247">
            <v>96824</v>
          </cell>
          <cell r="B4247" t="str">
            <v>CONEXÃO FIXA, ROSCA FÊMEA, PARA INSTALAÇÕES EM PEX, DN 16MM X 1/2", CONEXÃO POR CRIMPAGEM  FORNECIMENTO E INSTALAÇÃO. AF_06/2015</v>
          </cell>
          <cell r="C4247" t="str">
            <v>UN</v>
          </cell>
          <cell r="D4247">
            <v>14.44</v>
          </cell>
        </row>
        <row r="4248">
          <cell r="A4248">
            <v>96825</v>
          </cell>
          <cell r="B4248" t="str">
            <v>CONEXÃO FIXA, ROSCA FÊMEA, PARA INSTALAÇÕES EM PEX, DN 16MM X 3/4", CONEXÃO POR CRIMPAGEM  FORNECIMENTO E INSTALAÇÃO. AF_06/2015</v>
          </cell>
          <cell r="C4248" t="str">
            <v>UN</v>
          </cell>
          <cell r="D4248">
            <v>19.21</v>
          </cell>
        </row>
        <row r="4249">
          <cell r="A4249">
            <v>96826</v>
          </cell>
          <cell r="B4249" t="str">
            <v>LUVA PARA INSTALAÇÕES EM PEX, DN 20 MM, CONEXÃO POR CRIMPAGEM   FORNECIMENTO E INSTALAÇÃO. AF_06/2015</v>
          </cell>
          <cell r="C4249" t="str">
            <v>UN</v>
          </cell>
          <cell r="D4249">
            <v>17.7</v>
          </cell>
        </row>
        <row r="4250">
          <cell r="A4250">
            <v>96827</v>
          </cell>
          <cell r="B4250" t="str">
            <v>CONEXÃO FIXA, ROSCA FÊMEA, PARA INSTALAÇÕES EM PEX, DN 20MM X 1/2", CONEXÃO POR CRIMPAGEM  FORNECIMENTO E INSTALAÇÃO. AF_06/2015</v>
          </cell>
          <cell r="C4250" t="str">
            <v>UN</v>
          </cell>
          <cell r="D4250">
            <v>18.32</v>
          </cell>
        </row>
        <row r="4251">
          <cell r="A4251">
            <v>96828</v>
          </cell>
          <cell r="B4251" t="str">
            <v>CONEXÃO FIXA, ROSCA FÊMEA, PARA INSTALAÇÕES EM PEX, DN 20MM X 3/4", CONEXÃO POR CRIMPAGEM  FORNECIMENTO E INSTALAÇÃO. AF_06/2015</v>
          </cell>
          <cell r="C4251" t="str">
            <v>UN</v>
          </cell>
          <cell r="D4251">
            <v>22.7</v>
          </cell>
        </row>
        <row r="4252">
          <cell r="A4252">
            <v>96829</v>
          </cell>
          <cell r="B4252" t="str">
            <v>LUVA DE REDUÇÃO PARA INSTALAÇÕES EM PEX, DN 20 X 16 MM, CONEXÃO POR CRIMPAGEM  FORNECIMENTO E INSTALAÇÃO. AF_06/2015</v>
          </cell>
          <cell r="C4252" t="str">
            <v>UN</v>
          </cell>
          <cell r="D4252">
            <v>17.68</v>
          </cell>
        </row>
        <row r="4253">
          <cell r="A4253">
            <v>96830</v>
          </cell>
          <cell r="B4253" t="str">
            <v>LUVA PARA INSTALAÇÕES EM PEX, DN 25 MM, CONEXÃO POR CRIMPAGEM   FORNECIMENTO E INSTALAÇÃO. AF_06/2015</v>
          </cell>
          <cell r="C4253" t="str">
            <v>UN</v>
          </cell>
          <cell r="D4253">
            <v>25.39</v>
          </cell>
        </row>
        <row r="4254">
          <cell r="A4254">
            <v>96831</v>
          </cell>
          <cell r="B4254" t="str">
            <v>CONEXÃO FIXA, ROSCA FÊMEA, PARA INSTALAÇÕES EM PEX, DN 25MM X 1/2", CONEXÃO POR CRIMPAGEM  FORNECIMENTO E INSTALAÇÃO. AF_06/2015</v>
          </cell>
          <cell r="C4254" t="str">
            <v>UN</v>
          </cell>
          <cell r="D4254">
            <v>20.97</v>
          </cell>
        </row>
        <row r="4255">
          <cell r="A4255">
            <v>96832</v>
          </cell>
          <cell r="B4255" t="str">
            <v>CONEXÃO FIXA, ROSCA FÊMEA, PARA INSTALAÇÕES EM PEX, DN 25MM X 3/4", CONEXÃO POR CRIMPAGEM  FORNECIMENTO E INSTALAÇÃO. AF_06/2015</v>
          </cell>
          <cell r="C4255" t="str">
            <v>UN</v>
          </cell>
          <cell r="D4255">
            <v>24.01</v>
          </cell>
        </row>
        <row r="4256">
          <cell r="A4256">
            <v>96833</v>
          </cell>
          <cell r="B4256" t="str">
            <v>LUVA DE REDUÇÃO PARA INSTALAÇÕES EM PEX, DN 25 X 16 MM, CONEXÃO POR CRIMPAGEM  FORNECIMENTO E INSTALAÇÃO. AF_06/2015</v>
          </cell>
          <cell r="C4256" t="str">
            <v>UN</v>
          </cell>
          <cell r="D4256">
            <v>22.58</v>
          </cell>
        </row>
        <row r="4257">
          <cell r="A4257">
            <v>96834</v>
          </cell>
          <cell r="B4257" t="str">
            <v>LUVA PARA INSTALAÇÕES EM PEX, DN 32 MM, CONEXÃO POR CRIMPAGEM  FORNECIMENTO E INSTALAÇÃO . AF_06/2015</v>
          </cell>
          <cell r="C4257" t="str">
            <v>UN</v>
          </cell>
          <cell r="D4257">
            <v>36.68</v>
          </cell>
        </row>
        <row r="4258">
          <cell r="A4258">
            <v>96835</v>
          </cell>
          <cell r="B4258" t="str">
            <v>CONEXÃO FIXA, ROSCA FÊMEA, PARA INSTALAÇÕES EM PEX, DN 32 MM X 3/4", CONEXÃO POR CRIMPAGEM  FORNECIMENTO E INSTALAÇÃO. AF_06/2015</v>
          </cell>
          <cell r="C4258" t="str">
            <v>UN</v>
          </cell>
          <cell r="D4258">
            <v>31.95</v>
          </cell>
        </row>
        <row r="4259">
          <cell r="A4259">
            <v>96836</v>
          </cell>
          <cell r="B4259" t="str">
            <v>LUVA DE REDUÇÃO PARA INSTALAÇÕES EM PEX, DN 32 X 25 MM, CONEXÃO POR CRIMPAGEM  FORNECIMENTO E INSTALAÇÃO. AF_06/2015</v>
          </cell>
          <cell r="C4259" t="str">
            <v>UN</v>
          </cell>
          <cell r="D4259">
            <v>33.909999999999997</v>
          </cell>
        </row>
        <row r="4260">
          <cell r="A4260">
            <v>96837</v>
          </cell>
          <cell r="B4260" t="str">
            <v>JOELHO 90 GRAUS, METÁLICO, PARA INSTALAÇÕES EM PEX, DN 16 MM, CONEXÃO POR ANEL DESLIZANTE   FORNECIMENTO E INSTALAÇÃO. AF_06/2015</v>
          </cell>
          <cell r="C4260" t="str">
            <v>UN</v>
          </cell>
          <cell r="D4260">
            <v>19.43</v>
          </cell>
        </row>
        <row r="4261">
          <cell r="A4261">
            <v>96838</v>
          </cell>
          <cell r="B4261" t="str">
            <v>JOELHO 90 GRAUS, ROSCA FÊMEA TERMINAL, METÁLICO, PARA INSTALAÇÕES EM PEX, DN 16MM X 1/2", CONEXÃO POR ANEL DESLIZANTE  FORNECIMENTO E INSTALAÇÃO. AF_06/2015</v>
          </cell>
          <cell r="C4261" t="str">
            <v>UN</v>
          </cell>
          <cell r="D4261">
            <v>18.010000000000002</v>
          </cell>
        </row>
        <row r="4262">
          <cell r="A4262">
            <v>96839</v>
          </cell>
          <cell r="B4262" t="str">
            <v>JOELHO, ROSCA FÊMEA, COM BASE FIXA, METÁLICO, PARA INSTALAÇÕES EM PEX, DN 16MM X 1/2", CONEXÃO POR ANEL DESLIZANTE  FORNECIMENTO E INSTALAÇÃO. AF_06/2015</v>
          </cell>
          <cell r="C4262" t="str">
            <v>UN</v>
          </cell>
          <cell r="D4262">
            <v>17.760000000000002</v>
          </cell>
        </row>
        <row r="4263">
          <cell r="A4263">
            <v>96840</v>
          </cell>
          <cell r="B4263" t="str">
            <v>JOELHO 90 GRAUS, METÁLICO, PARA INSTALAÇÕES EM PEX, DN 20 MM, CONEXÃO POR ANEL DESLIZANTE  FORNECIMENTO E INSTALAÇÃO . AF_06/2015</v>
          </cell>
          <cell r="C4263" t="str">
            <v>UN</v>
          </cell>
          <cell r="D4263">
            <v>22.73</v>
          </cell>
        </row>
        <row r="4264">
          <cell r="A4264">
            <v>96841</v>
          </cell>
          <cell r="B4264" t="str">
            <v>JOELHO 90 GRAUS, ROSCA FÊMEA TERMINAL, METÁLICO, PARA INSTALAÇÕES EM PEX, DN 20 MM X 1/2", CONEXÃO POR ANEL DESLIZANTE  FORNECIMENTO E INSTALAÇÃO. AF_06/2015</v>
          </cell>
          <cell r="C4264" t="str">
            <v>UN</v>
          </cell>
          <cell r="D4264">
            <v>20.190000000000001</v>
          </cell>
        </row>
        <row r="4265">
          <cell r="A4265">
            <v>96842</v>
          </cell>
          <cell r="B4265" t="str">
            <v>JOELHO 90 GRAUS, ROSCA FÊMEA TERMINAL, METÁLICO, PARA INSTALAÇÕES EM PEX, DN 20 MM X 3/4", CONEXÃO POR ANEL DESLIZANTE  FORNECIMENTO E INSTALAÇÃO. AF_06/2015</v>
          </cell>
          <cell r="C4265" t="str">
            <v>UN</v>
          </cell>
          <cell r="D4265">
            <v>25.05</v>
          </cell>
        </row>
        <row r="4266">
          <cell r="A4266">
            <v>96843</v>
          </cell>
          <cell r="B4266" t="str">
            <v>JOELHO ROSCA FÊMEA, COM BASE FIXA, METÁLICO, PARA INSTALAÇÕES EM PEX, DN 20MM X 1/2", CONEXÃO POR ANEL DESLIZANTE  FORNECIMENTO E INSTALAÇÃO. AF_06/2015</v>
          </cell>
          <cell r="C4266" t="str">
            <v>UN</v>
          </cell>
          <cell r="D4266">
            <v>24.18</v>
          </cell>
        </row>
        <row r="4267">
          <cell r="A4267">
            <v>96844</v>
          </cell>
          <cell r="B4267" t="str">
            <v>JOELHO ROSCA FÊMEA, MÓVEL, METÁLICO, PARA INSTALAÇÕES EM PEX, DN 20MM X 3/4", CONEXÃO POR ANEL DESLIZANTE  FORNECIMENTO E INSTALAÇÃO. AF_06/2015</v>
          </cell>
          <cell r="C4267" t="str">
            <v>UN</v>
          </cell>
          <cell r="D4267">
            <v>32.119999999999997</v>
          </cell>
        </row>
        <row r="4268">
          <cell r="A4268">
            <v>96845</v>
          </cell>
          <cell r="B4268" t="str">
            <v>JOELHO 90 GRAUS, METÁLICO, PARA INSTALAÇÕES EM PEX, DN 25 MM, CONEXÃO POR ANEL DESLIZANTE   FORNECIMENTO E INSTALAÇÃO. AF_06/2015</v>
          </cell>
          <cell r="C4268" t="str">
            <v>UN</v>
          </cell>
          <cell r="D4268">
            <v>34.69</v>
          </cell>
        </row>
        <row r="4269">
          <cell r="A4269">
            <v>96846</v>
          </cell>
          <cell r="B4269" t="str">
            <v>JOELHO 90 GRAUS, ROSCA FÊMEA TERMINAL, METÁLICO, PARA INSTALAÇÕES EM PEX, DN 25 MM X 3/4", CONEXÃO POR ANEL DESLIZANTE  FORNECIMENTO E INSTALAÇÃO. AF_06/2015</v>
          </cell>
          <cell r="C4269" t="str">
            <v>UN</v>
          </cell>
          <cell r="D4269">
            <v>27.91</v>
          </cell>
        </row>
        <row r="4270">
          <cell r="A4270">
            <v>96847</v>
          </cell>
          <cell r="B4270" t="str">
            <v>JOELHO ROSCA FÊMEA, COM BASE FIXA, METÁLICO, PARA INSTALAÇÕES EM PEX, DN 25MM X 3/4", CONEXÃO POR ANEL DESLIZANTE  FORNECIMENTO E INSTALAÇÃO. AF_06/2015</v>
          </cell>
          <cell r="C4270" t="str">
            <v>UN</v>
          </cell>
          <cell r="D4270">
            <v>30.4</v>
          </cell>
        </row>
        <row r="4271">
          <cell r="A4271">
            <v>96848</v>
          </cell>
          <cell r="B4271" t="str">
            <v>JOELHO 90 GRAUS, METÁLICO, PARA INSTALAÇÕES EM PEX, DN 32 MM, CONEXÃO POR ANEL DESLIZANTE  FORNECIMENTO E INSTALAÇÃO . AF_06/2015</v>
          </cell>
          <cell r="C4271" t="str">
            <v>UN</v>
          </cell>
          <cell r="D4271">
            <v>44.78</v>
          </cell>
        </row>
        <row r="4272">
          <cell r="A4272">
            <v>96849</v>
          </cell>
          <cell r="B4272" t="str">
            <v>JOELHO 90 GRAUS, PARA INSTALAÇÕES EM PEX, DN 16 MM, CONEXÃO POR CRIMPAGEM   FORNECIMENTO E INSTALAÇÃO. AF_06/2015</v>
          </cell>
          <cell r="C4272" t="str">
            <v>UN</v>
          </cell>
          <cell r="D4272">
            <v>16.52</v>
          </cell>
        </row>
        <row r="4273">
          <cell r="A4273">
            <v>96850</v>
          </cell>
          <cell r="B4273" t="str">
            <v>JOELHO 90 GRAUS, ROSCA FÊMEA TERMINAL, PARA INSTALAÇÕES EM PEX, DN 16MM X 1/2", CONEXÃO POR CRIMPAGEM  FORNECIMENTO E INSTALAÇÃO. AF_06/2015</v>
          </cell>
          <cell r="C4273" t="str">
            <v>UN</v>
          </cell>
          <cell r="D4273">
            <v>19.059999999999999</v>
          </cell>
        </row>
        <row r="4274">
          <cell r="A4274">
            <v>96851</v>
          </cell>
          <cell r="B4274" t="str">
            <v>JOELHO 90 GRAUS, ROSCA FÊMEA TERMINAL, PARA INSTALAÇÕES EM PEX, DN 16MM X 3/4", CONEXÃO POR CRIMPAGEM  FORNECIMENTO E INSTALAÇÃO. AF_06/2015</v>
          </cell>
          <cell r="C4274" t="str">
            <v>UN</v>
          </cell>
          <cell r="D4274">
            <v>24.74</v>
          </cell>
        </row>
        <row r="4275">
          <cell r="A4275">
            <v>96852</v>
          </cell>
          <cell r="B4275" t="str">
            <v>JOELHO 90 GRAUS, PARA INSTALAÇÕES EM PEX, DN 20 MM, CONEXÃO POR CRIMPAGEM   FORNECIMENTO E INSTALAÇÃO. AF_06/2015</v>
          </cell>
          <cell r="C4275" t="str">
            <v>UN</v>
          </cell>
          <cell r="D4275">
            <v>21.76</v>
          </cell>
        </row>
        <row r="4276">
          <cell r="A4276">
            <v>96853</v>
          </cell>
          <cell r="B4276" t="str">
            <v>JOELHO 90 GRAUS, ROSCA FÊMEA TERMINAL, PARA INSTALAÇÕES EM PEX, DN 20MM X 1/2", CONEXÃO POR CRIMPAGEM  FORNECIMENTO E INSTALAÇÃO. AF_06/2015</v>
          </cell>
          <cell r="C4276" t="str">
            <v>UN</v>
          </cell>
          <cell r="D4276">
            <v>24.24</v>
          </cell>
        </row>
        <row r="4277">
          <cell r="A4277">
            <v>96854</v>
          </cell>
          <cell r="B4277" t="str">
            <v>JOELHO 90 GRAUS, ROSCA FÊMEA TERMINAL, PARA INSTALAÇÕES EM PEX, DN 20MM X 3/4", CONEXÃO POR CRIMPAGEM  FORNECIMENTO E INSTALAÇÃO. AF_06/2015</v>
          </cell>
          <cell r="C4277" t="str">
            <v>UN</v>
          </cell>
          <cell r="D4277">
            <v>28.63</v>
          </cell>
        </row>
        <row r="4278">
          <cell r="A4278">
            <v>96855</v>
          </cell>
          <cell r="B4278" t="str">
            <v>JOELHO 90 GRAUS, PARA INSTALAÇÕES EM PEX, DN 25 MM, CONEXÃO POR CRIMPAGEM   FORNECIMENTO E INSTALAÇÃO. AF_06/2015</v>
          </cell>
          <cell r="C4278" t="str">
            <v>UN</v>
          </cell>
          <cell r="D4278">
            <v>26.93</v>
          </cell>
        </row>
        <row r="4279">
          <cell r="A4279">
            <v>96856</v>
          </cell>
          <cell r="B4279" t="str">
            <v>JOELHO 90 GRAUS, ROSCA FÊMEA TERMINAL, PARA INSTALAÇÕES EM PEX, DN 25MM X 1/2", CONEXÃO POR CRIMPAGEM  FORNECIMENTO E INSTALAÇÃO. AF_06/2015</v>
          </cell>
          <cell r="C4279" t="str">
            <v>UN</v>
          </cell>
          <cell r="D4279">
            <v>27.29</v>
          </cell>
        </row>
        <row r="4280">
          <cell r="A4280">
            <v>96857</v>
          </cell>
          <cell r="B4280" t="str">
            <v>JOELHO 90 GRAUS, ROSCA FÊMEA TERMINAL, PARA INSTALAÇÕES EM PEX, DN 25MM X 1, CONEXÃO POR CRIMPAGEM  FORNECIMENTO E INSTALAÇÃO. AF_06/2015</v>
          </cell>
          <cell r="C4280" t="str">
            <v>UN</v>
          </cell>
          <cell r="D4280">
            <v>42.15</v>
          </cell>
        </row>
        <row r="4281">
          <cell r="A4281">
            <v>96858</v>
          </cell>
          <cell r="B4281" t="str">
            <v>JOELHO 90 GRAUS, PARA INSTALAÇÕES EM PEX, DN 32 MM, CONEXÃO POR CRIMPAGEM   FORNECIMENTO E INSTALAÇÃO. AF_06/2015</v>
          </cell>
          <cell r="C4281" t="str">
            <v>UN</v>
          </cell>
          <cell r="D4281">
            <v>43.12</v>
          </cell>
        </row>
        <row r="4282">
          <cell r="A4282">
            <v>96859</v>
          </cell>
          <cell r="B4282" t="str">
            <v>JOELHO 90 GRAUS, ROSCA FÊMEA TERMINAL, PARA INSTALAÇÕES EM PEX, DN 32 MM X 1", CONEXÃO POR CRIMPAGEM  FORNECIMENTO E INSTALAÇÃO. AF_06/2015</v>
          </cell>
          <cell r="C4282" t="str">
            <v>UN</v>
          </cell>
          <cell r="D4282">
            <v>52.77</v>
          </cell>
        </row>
        <row r="4283">
          <cell r="A4283">
            <v>96860</v>
          </cell>
          <cell r="B4283" t="str">
            <v>TÊ, METÁLICO, PARA INSTALAÇÕES EM PEX, DN 16 MM, CONEXÃO POR ANEL DESLIZANTE  FORNECIMENTO E INSTALAÇÃO. AF_06/2015</v>
          </cell>
          <cell r="C4283" t="str">
            <v>UN</v>
          </cell>
          <cell r="D4283">
            <v>22.91</v>
          </cell>
        </row>
        <row r="4284">
          <cell r="A4284">
            <v>96861</v>
          </cell>
          <cell r="B4284" t="str">
            <v>TÊ, ROSCA FÊMEA, METÁLICO, PARA INSTALAÇÕES EM PEX, DN 16 MM X ½, CONEXÃO POR ANEL DESLIZANTE   FORNECIMENTO E INSTALAÇÃO. AF_06/2015</v>
          </cell>
          <cell r="C4284" t="str">
            <v>UN</v>
          </cell>
          <cell r="D4284">
            <v>24.51</v>
          </cell>
        </row>
        <row r="4285">
          <cell r="A4285">
            <v>96862</v>
          </cell>
          <cell r="B4285" t="str">
            <v>TÊ, METÁLICO, PARA INSTALAÇÕES EM PEX, DN 20 MM, CONEXÃO POR ANEL DESLIZANTE  FORNECIMENTO E INSTALAÇÃO. AF_06/2015</v>
          </cell>
          <cell r="C4285" t="str">
            <v>UN</v>
          </cell>
          <cell r="D4285">
            <v>27.55</v>
          </cell>
        </row>
        <row r="4286">
          <cell r="A4286">
            <v>96863</v>
          </cell>
          <cell r="B4286" t="str">
            <v>TÊ, ROSCA FÊMEA, METÁLICO, PARA INSTALAÇÕES EM PEX, DN 20 MM X ½, CONEXÃO POR ANEL DESLIZANTE   FORNECIMENTO E INSTALAÇÃO. AF_06/2015</v>
          </cell>
          <cell r="C4286" t="str">
            <v>UN</v>
          </cell>
          <cell r="D4286">
            <v>27.28</v>
          </cell>
        </row>
        <row r="4287">
          <cell r="A4287">
            <v>96864</v>
          </cell>
          <cell r="B4287" t="str">
            <v>TÊ, METÁLICO, PARA INSTALAÇÕES EM PEX, DN 25 MM, CONEXÃO POR ANEL DESLIZANTE  FORNECIMENTO E INSTALAÇÃO. AF_06/2015</v>
          </cell>
          <cell r="C4287" t="str">
            <v>UN</v>
          </cell>
          <cell r="D4287">
            <v>41.93</v>
          </cell>
        </row>
        <row r="4288">
          <cell r="A4288">
            <v>96865</v>
          </cell>
          <cell r="B4288" t="str">
            <v>TÊ, ROSCA FÊMEA, METÁLICO, PARA INSTALAÇÕES EM PEX, DN 25 MM X 3/4", CONEXÃO POR ANEL DESLIZANTE  FORNECIMENTO E INSTALAÇÃO. AF_06/2015</v>
          </cell>
          <cell r="C4288" t="str">
            <v>UN</v>
          </cell>
          <cell r="D4288">
            <v>41.15</v>
          </cell>
        </row>
        <row r="4289">
          <cell r="A4289">
            <v>96866</v>
          </cell>
          <cell r="B4289" t="str">
            <v>TÊ, METÁLICO, PARA INSTALAÇÕES EM PEX, DN 32 MM, CONEXÃO POR ANEL DESLIZANTE  FORNECIMENTO E INSTALAÇÃO. AF_06/2015</v>
          </cell>
          <cell r="C4289" t="str">
            <v>UN</v>
          </cell>
          <cell r="D4289">
            <v>54.8</v>
          </cell>
        </row>
        <row r="4290">
          <cell r="A4290">
            <v>96867</v>
          </cell>
          <cell r="B4290" t="str">
            <v>TÊ, ROSCA MACHO, METÁLICO, PARA INSTALAÇÕES EM PEX, DN 32 MM X 1", CONEXÃO POR ANEL DESLIZANTE  FORNECIMENTO E INSTALAÇÃO. AF_06/2015</v>
          </cell>
          <cell r="C4290" t="str">
            <v>UN</v>
          </cell>
          <cell r="D4290">
            <v>62.9</v>
          </cell>
        </row>
        <row r="4291">
          <cell r="A4291">
            <v>96868</v>
          </cell>
          <cell r="B4291" t="str">
            <v>TÊ, PARA INSTALAÇÕES EM PEX, DN 16 MM, CONEXÃO POR CRIMPAGEM  FORNECIMENTO E INSTALAÇÃO. AF_06/2015</v>
          </cell>
          <cell r="C4291" t="str">
            <v>UN</v>
          </cell>
          <cell r="D4291">
            <v>25.27</v>
          </cell>
        </row>
        <row r="4292">
          <cell r="A4292">
            <v>96869</v>
          </cell>
          <cell r="B4292" t="str">
            <v>TÊ, PARA INSTALAÇÕES EM PEX, DN 20 MM, CONEXÃO POR CRIMPAGEM  FORNECIMENTO E INSTALAÇÃO. AF_06/2015</v>
          </cell>
          <cell r="C4292" t="str">
            <v>UN</v>
          </cell>
          <cell r="D4292">
            <v>30.16</v>
          </cell>
        </row>
        <row r="4293">
          <cell r="A4293">
            <v>96870</v>
          </cell>
          <cell r="B4293" t="str">
            <v>TÊ, PEX, DN 25 MM, CONEXÃO POR CRIMPAGEM  FORNECIMENTO E INSTALAÇÃO. AF_06/2015</v>
          </cell>
          <cell r="C4293" t="str">
            <v>UN</v>
          </cell>
          <cell r="D4293">
            <v>46.69</v>
          </cell>
        </row>
        <row r="4294">
          <cell r="A4294">
            <v>96871</v>
          </cell>
          <cell r="B4294" t="str">
            <v>TÊ, PARA INSTALAÇÕES EM PEX, DN 32 MM, CONEXÃO POR CRIMPAGEM  FORNECIMENTO E INSTALAÇÃO. AF_06/2015</v>
          </cell>
          <cell r="C4294" t="str">
            <v>UN</v>
          </cell>
          <cell r="D4294">
            <v>67.010000000000005</v>
          </cell>
        </row>
        <row r="4295">
          <cell r="A4295">
            <v>96872</v>
          </cell>
          <cell r="B4295" t="str">
            <v>DISTRIBUIDOR 2 SAÍDAS, METÁLICO, PARA INSTALAÇÕES EM PEX, ENTRADA DE 3/4" X 2 SAÍDAS DE 1/2", CONEXÃO POR ANEL DESLIZANTE  FORNECIMENTO E INSTALAÇÃO. AF_06/2015</v>
          </cell>
          <cell r="C4295" t="str">
            <v>UN</v>
          </cell>
          <cell r="D4295">
            <v>63.83</v>
          </cell>
        </row>
        <row r="4296">
          <cell r="A4296">
            <v>96873</v>
          </cell>
          <cell r="B4296" t="str">
            <v>DISTRIBUIDOR 2 SAÍDAS, METÁLICO, PARA INSTALAÇÕES EM PEX, ENTRADA DE 1" X 2 SAÍDAS DE 1/2", CONEXÃO POR ANEL DESLIZANTE  FORNECIMENTO E INSTALAÇÃO. AF_06/2015</v>
          </cell>
          <cell r="C4296" t="str">
            <v>UN</v>
          </cell>
          <cell r="D4296">
            <v>72.77</v>
          </cell>
        </row>
        <row r="4297">
          <cell r="A4297">
            <v>96874</v>
          </cell>
          <cell r="B4297" t="str">
            <v>DISTRIBUIDOR 3 SAÍDAS, METÁLICO, PARA INSTALAÇÕES EM PEX, ENTRADA DE 3/4" X 3 SAÍDAS DE 1/2", CONEXÃO POR ANEL DESLIZANTE  FORNECIMENTO E INSTALAÇÃO . AF_06/2015</v>
          </cell>
          <cell r="C4297" t="str">
            <v>UN</v>
          </cell>
          <cell r="D4297">
            <v>78.31</v>
          </cell>
        </row>
        <row r="4298">
          <cell r="A4298">
            <v>96875</v>
          </cell>
          <cell r="B4298" t="str">
            <v>DISTRIBUIDOR 3 SAÍDAS, METÁLICO, PARA INSTALAÇÕES EM PEX, ENTRADA DE 1 X 3 SAÍDAS DE 1/2, CONEXÃO POR ANEL DESLIZANTE   FORNECIMENTO E INSTALAÇÃO. AF_06/2015</v>
          </cell>
          <cell r="C4298" t="str">
            <v>UN</v>
          </cell>
          <cell r="D4298">
            <v>92.69</v>
          </cell>
        </row>
        <row r="4299">
          <cell r="A4299">
            <v>96876</v>
          </cell>
          <cell r="B4299" t="str">
            <v>DISTRIBUIDOR 2 SAÍDAS, PARA INSTALAÇÕES EM PEX, ENTRADA DE 32 MM X 2 SAÍDAS DE 16 MM, CONEXÃO POR CRIMPAGEM FORNECIMENTO E INSTALAÇÃO. AF_06/2015</v>
          </cell>
          <cell r="C4299" t="str">
            <v>UN</v>
          </cell>
          <cell r="D4299">
            <v>155.13999999999999</v>
          </cell>
        </row>
        <row r="4300">
          <cell r="A4300">
            <v>96877</v>
          </cell>
          <cell r="B4300" t="str">
            <v>DISTRIBUIDOR 2 SAÍDAS, PARA INSTALAÇÕES EM PEX, ENTRADA DE 32 MM X 2 SAÍDAS DE 20 MM, CONEXÃO POR CRIMPAGEM  FORNECIMENTO E INSTALAÇÃO. AF_06/2015</v>
          </cell>
          <cell r="C4300" t="str">
            <v>UN</v>
          </cell>
          <cell r="D4300">
            <v>165.58</v>
          </cell>
        </row>
        <row r="4301">
          <cell r="A4301">
            <v>96878</v>
          </cell>
          <cell r="B4301" t="str">
            <v>DISTRIBUIDOR 2 SAÍDAS, PARA INSTALAÇÕES EM PEX, ENTRADA DE 32 MM X 2 SAÍDAS DE 25 MM, CONEXÃO POR CRIMPAGEM  FORNECIMENTO E INSTALAÇÃO. AF_06/2015</v>
          </cell>
          <cell r="C4301" t="str">
            <v>UN</v>
          </cell>
          <cell r="D4301">
            <v>167.53</v>
          </cell>
        </row>
        <row r="4302">
          <cell r="A4302">
            <v>96879</v>
          </cell>
          <cell r="B4302" t="str">
            <v>DISTRIBUIDOR 3 SAÍDAS, PARA INSTALAÇÕES EM PEX, ENTRADA DE 32 MM X 3 SAÍDAS DE 16 MM, CONEXÃO POR CRIMPAGEM  FORNECIMENTO E INSTALAÇÃO. AF_06/2015</v>
          </cell>
          <cell r="C4302" t="str">
            <v>UN</v>
          </cell>
          <cell r="D4302">
            <v>169.58</v>
          </cell>
        </row>
        <row r="4303">
          <cell r="A4303">
            <v>96880</v>
          </cell>
          <cell r="B4303" t="str">
            <v>DISTRIBUIDOR 3 SAÍDAS, PARA INSTALAÇÕES EM PEX, ENTRADA DE 32 MM X 3 SAÍDAS DE 20 MM, CONEXÃO POR CRIMPAGEM  FORNECIMENTO E INSTALAÇÃO. AF_06/2015</v>
          </cell>
          <cell r="C4303" t="str">
            <v>UN</v>
          </cell>
          <cell r="D4303">
            <v>192.95</v>
          </cell>
        </row>
        <row r="4304">
          <cell r="A4304">
            <v>96881</v>
          </cell>
          <cell r="B4304" t="str">
            <v>DISTRIBUIDOR 3 SAÍDAS, PARA INSTALAÇÕES EM PEX, ENTRADA DE 32 MM X 3 SAÍDAS DE 25 MM, CONEXÃO POR CRIMPAGEM  FORNECIMENTO E INSTALAÇÃO. AF_06/2015</v>
          </cell>
          <cell r="C4304" t="str">
            <v>UN</v>
          </cell>
          <cell r="D4304">
            <v>203.54</v>
          </cell>
        </row>
        <row r="4305">
          <cell r="A4305">
            <v>97425</v>
          </cell>
          <cell r="B4305" t="str">
            <v>FLANGE EM AÇO, DN 15 MM X 1/2'', INSTALADO EM RESERVAÇÃO DE ÁGUA DE EDIFICAÇÃO QUE POSSUA RESERVATÓRIO DE FIBRA/FIBROCIMENTO - FORNECIMENTO E INSTALAÇÃO. AF_06/2016</v>
          </cell>
          <cell r="C4305" t="str">
            <v>UN</v>
          </cell>
          <cell r="D4305">
            <v>23.7</v>
          </cell>
        </row>
        <row r="4306">
          <cell r="A4306">
            <v>97426</v>
          </cell>
          <cell r="B4306" t="str">
            <v>FLANGE EM AÇO, DN 20 MM X 3/4'', INSTALADO EM RESERVAÇÃO DE ÁGUA DE EDIFICAÇÃO QUE POSSUA RESERVATÓRIO DE FIBRA/FIBROCIMENTO - FORNECIMENTO E INSTALAÇÃO. AF_06/2016</v>
          </cell>
          <cell r="C4306" t="str">
            <v>UN</v>
          </cell>
          <cell r="D4306">
            <v>27.8</v>
          </cell>
        </row>
        <row r="4307">
          <cell r="A4307">
            <v>97427</v>
          </cell>
          <cell r="B4307" t="str">
            <v>FLANGE EM AÇO, DN 25 MM X 1'', INSTALADO EM RESERVAÇÃO DE ÁGUA DE EDIFICAÇÃO QUE POSSUA RESERVATÓRIO DE FIBRA/FIBROCIMENTO - FORNECIMENTO E INSTALAÇÃO. AF_06/2016</v>
          </cell>
          <cell r="C4307" t="str">
            <v>UN</v>
          </cell>
          <cell r="D4307">
            <v>30.9</v>
          </cell>
        </row>
        <row r="4308">
          <cell r="A4308">
            <v>97428</v>
          </cell>
          <cell r="B4308" t="str">
            <v>FLANGE EM AÇO, DN 32 MM X 1 1/4'', INSTALADO EM RESERVAÇÃO DE ÁGUA DE EDIFICAÇÃO QUE POSSUA RESERVATÓRIO DE FIBRA/FIBROCIMENTO - FORNECIMENTO E INSTALAÇÃO. AF_06/2016</v>
          </cell>
          <cell r="C4308" t="str">
            <v>UN</v>
          </cell>
          <cell r="D4308">
            <v>38.1</v>
          </cell>
        </row>
        <row r="4309">
          <cell r="A4309">
            <v>97429</v>
          </cell>
          <cell r="B4309" t="str">
            <v>FLANGE EM AÇO, DN 40 MM X 1 1/2'', INSTALADO EM RESERVAÇÃO DE ÁGUA DE EDIFICAÇÃO QUE POSSUA RESERVATÓRIO DE FIBRA/FIBROCIMENTO - FORNECIMENTO E INSTALAÇÃO. AF_06/2016</v>
          </cell>
          <cell r="C4309" t="str">
            <v>UN</v>
          </cell>
          <cell r="D4309">
            <v>44.72</v>
          </cell>
        </row>
        <row r="4310">
          <cell r="A4310">
            <v>97430</v>
          </cell>
          <cell r="B4310" t="str">
            <v>ACOPLAMENTO RÍGIDO EM AÇO, CONEXÃO RANHURADA, DN 50 (2"), INSTALADO EM PRUMADAS - FORNECIMENTO E INSTALAÇÃO. AF_12/2015</v>
          </cell>
          <cell r="C4310" t="str">
            <v>UN</v>
          </cell>
          <cell r="D4310">
            <v>30.51</v>
          </cell>
        </row>
        <row r="4311">
          <cell r="A4311">
            <v>97431</v>
          </cell>
          <cell r="B4311" t="str">
            <v>ACOPLAMENTO RÍGIDO EM AÇO, CONEXÃO RANHURADA, DN 65 (2 1/2"), INSTALADO EM PRUMADAS - FORNECIMENTO E INSTALAÇÃO. AF_12/2015</v>
          </cell>
          <cell r="C4311" t="str">
            <v>UN</v>
          </cell>
          <cell r="D4311">
            <v>34.29</v>
          </cell>
        </row>
        <row r="4312">
          <cell r="A4312">
            <v>97432</v>
          </cell>
          <cell r="B4312" t="str">
            <v>ACOPLAMENTO RÍGIDO EM AÇO, CONEXÃO RANHURADA, DN 80 (3"), INSTALADO EM PRUMADAS - FORNECIMENTO E INSTALAÇÃO. AF_12/2015</v>
          </cell>
          <cell r="C4312" t="str">
            <v>UN</v>
          </cell>
          <cell r="D4312">
            <v>38.729999999999997</v>
          </cell>
        </row>
        <row r="4313">
          <cell r="A4313">
            <v>97433</v>
          </cell>
          <cell r="B4313" t="str">
            <v>CURVA 45 GRAUS, EM AÇO, CONEXÃO RANHURADA, DN 50 (2), INSTALADO EM PRUMADAS - FORNECIMENTO E INSTALAÇÃO. AF_12/2015</v>
          </cell>
          <cell r="C4313" t="str">
            <v>UN</v>
          </cell>
          <cell r="D4313">
            <v>64.53</v>
          </cell>
        </row>
        <row r="4314">
          <cell r="A4314">
            <v>97434</v>
          </cell>
          <cell r="B4314" t="str">
            <v>CURVA 90 GRAUS, EM AÇO, CONEXÃO RANHURADA, DN 50 (2"), INSTALADO EM PRUMADAS - FORNECIMENTO E INSTALAÇÃO. AF_12/2015</v>
          </cell>
          <cell r="C4314" t="str">
            <v>UN</v>
          </cell>
          <cell r="D4314">
            <v>65.55</v>
          </cell>
        </row>
        <row r="4315">
          <cell r="A4315">
            <v>97435</v>
          </cell>
          <cell r="B4315" t="str">
            <v>CURVA 45 GRAUS, EM AÇO, CONEXÃO RANHURADA, DN 65 (2 1/2"), INSTALADO EM PRUMADAS - FORNECIMENTO E INSTALAÇÃO. AF_12/2015</v>
          </cell>
          <cell r="C4315" t="str">
            <v>UN</v>
          </cell>
          <cell r="D4315">
            <v>75.31</v>
          </cell>
        </row>
        <row r="4316">
          <cell r="A4316">
            <v>97436</v>
          </cell>
          <cell r="B4316" t="str">
            <v>CURVA 90 GRAUS, EM AÇO, CONEXÃO RANHURADA, DN 65 (2 1/2), INSTALADO EM PRUMADAS - FORNECIMENTO E INSTALAÇÃO. AF_12/2015</v>
          </cell>
          <cell r="C4316" t="str">
            <v>UN</v>
          </cell>
          <cell r="D4316">
            <v>77.28</v>
          </cell>
        </row>
        <row r="4317">
          <cell r="A4317">
            <v>97437</v>
          </cell>
          <cell r="B4317" t="str">
            <v>CURVA 45 GRAUS, EM AÇO, CONEXÃO RANHURADA, DN 80 (3"), INSTALADO EM PRUMADAS - FORNECIMENTO E INSTALAÇÃO. AF_12/2015</v>
          </cell>
          <cell r="C4317" t="str">
            <v>UN</v>
          </cell>
          <cell r="D4317">
            <v>86.08</v>
          </cell>
        </row>
        <row r="4318">
          <cell r="A4318">
            <v>97438</v>
          </cell>
          <cell r="B4318" t="str">
            <v>CURVA 90 GRAUS, EM AÇO, CONEXÃO RANHURADA, DN 80 (3"), INSTALADO EM PRUMADAS - FORNECIMENTO E INSTALAÇÃO. AF_12/2015</v>
          </cell>
          <cell r="C4318" t="str">
            <v>UN</v>
          </cell>
          <cell r="D4318">
            <v>88.19</v>
          </cell>
        </row>
        <row r="4319">
          <cell r="A4319">
            <v>97439</v>
          </cell>
          <cell r="B4319" t="str">
            <v>TÊ, EM AÇO, CONEXÃO RANHURADA, DN 50 (2"), INSTALADO EM PRUMADAS - FORNECIMENTO E INSTALAÇÃO. AF_12/2015</v>
          </cell>
          <cell r="C4319" t="str">
            <v>UN</v>
          </cell>
          <cell r="D4319">
            <v>95.86</v>
          </cell>
        </row>
        <row r="4320">
          <cell r="A4320">
            <v>97440</v>
          </cell>
          <cell r="B4320" t="str">
            <v>TÊ, EM AÇO, CONEXÃO RANHURADA, DN 65 (2 1/2"), INSTALADO EM PRUMADAS - FORNECIMENTO E INSTALAÇÃO. AF_12/2015</v>
          </cell>
          <cell r="C4320" t="str">
            <v>UN</v>
          </cell>
          <cell r="D4320">
            <v>114.32</v>
          </cell>
        </row>
        <row r="4321">
          <cell r="A4321">
            <v>97442</v>
          </cell>
          <cell r="B4321" t="str">
            <v>TÊ, EM AÇO, CONEXÃO RANHURADA, DN 80 (3"), INSTALADO EM PRUMADAS - FORNECIMENTO E INSTALAÇÃO. AF_12/2015</v>
          </cell>
          <cell r="C4321" t="str">
            <v>UN</v>
          </cell>
          <cell r="D4321">
            <v>126.67</v>
          </cell>
        </row>
        <row r="4322">
          <cell r="A4322">
            <v>97443</v>
          </cell>
          <cell r="B4322" t="str">
            <v>LUVA, EM AÇO, CONEXÃO SOLDADA, DN 50 (2"), INSTALADO EM PRUMADAS - FORNECIMENTO E INSTALAÇÃO. AF_12/2015</v>
          </cell>
          <cell r="C4322" t="str">
            <v>UN</v>
          </cell>
          <cell r="D4322">
            <v>81.430000000000007</v>
          </cell>
        </row>
        <row r="4323">
          <cell r="A4323">
            <v>97444</v>
          </cell>
          <cell r="B4323" t="str">
            <v>LUVA COM REDUÇÃO, EM AÇO, CONEXÃO SOLDADA, DN 50 X 40 MM (2 X 1 1/2), INSTALADO EM PRUMADAS - FORNECIMENTO E INSTALAÇÃO. AF_12/2015</v>
          </cell>
          <cell r="C4323" t="str">
            <v>UN</v>
          </cell>
          <cell r="D4323">
            <v>93.12</v>
          </cell>
        </row>
        <row r="4324">
          <cell r="A4324">
            <v>97446</v>
          </cell>
          <cell r="B4324" t="str">
            <v>LUVA, EM AÇO, CONEXÃO SOLDADA, DN 65 (2 1/2"), INSTALADO EM PRUMADAS - FORNECIMENTO E INSTALAÇÃO. AF_12/2015</v>
          </cell>
          <cell r="C4324" t="str">
            <v>UN</v>
          </cell>
          <cell r="D4324">
            <v>151.74</v>
          </cell>
        </row>
        <row r="4325">
          <cell r="A4325">
            <v>97447</v>
          </cell>
          <cell r="B4325" t="str">
            <v>LUVA COM REDUÇÃO, EM AÇO, CONEXÃO SOLDADA, DN 65 X 50 MM (2 1/2" X 2"), INSTALADO EM PRUMADAS - FORNECIMENTO E INSTALAÇÃO. AF_12/2015</v>
          </cell>
          <cell r="C4325" t="str">
            <v>UN</v>
          </cell>
          <cell r="D4325">
            <v>151.74</v>
          </cell>
        </row>
        <row r="4326">
          <cell r="A4326">
            <v>97449</v>
          </cell>
          <cell r="B4326" t="str">
            <v>LUVA, EM AÇO, CONEXÃO SOLDADA, DN 80 (3), INSTALADO EM PRUMADAS - FORNECIMENTO E INSTALAÇÃO. AF_12/2015</v>
          </cell>
          <cell r="C4326" t="str">
            <v>UN</v>
          </cell>
          <cell r="D4326">
            <v>162.35</v>
          </cell>
        </row>
        <row r="4327">
          <cell r="A4327">
            <v>97450</v>
          </cell>
          <cell r="B4327" t="str">
            <v>LUVA COM REDUÇÃO, EM AÇO, CONEXÃO SOLDADA, DN 80 X 65 MM (3" X 2 1/2"), INSTALADO EM PRUMADAS - FORNECIMENTO E INSTALAÇÃO. AF_12/2015</v>
          </cell>
          <cell r="C4327" t="str">
            <v>UN</v>
          </cell>
          <cell r="D4327">
            <v>194.19</v>
          </cell>
        </row>
        <row r="4328">
          <cell r="A4328">
            <v>97452</v>
          </cell>
          <cell r="B4328" t="str">
            <v>CURVA 45 GRAUS, EM AÇO, CONEXÃO SOLDADA, DN 50 (2), INSTALADO EM PRUMADAS - FORNECIMENTO E INSTALAÇÃO. AF_12/2015</v>
          </cell>
          <cell r="C4328" t="str">
            <v>UN</v>
          </cell>
          <cell r="D4328">
            <v>131.51</v>
          </cell>
        </row>
        <row r="4329">
          <cell r="A4329">
            <v>97453</v>
          </cell>
          <cell r="B4329" t="str">
            <v>CURVA 90 GRAUS, EM AÇO, CONEXÃO SOLDADA, DN 50 (2), INSTALADO EM PRUMADAS - FORNECIMENTO E INSTALAÇÃO. AF_12/2015</v>
          </cell>
          <cell r="C4329" t="str">
            <v>UN</v>
          </cell>
          <cell r="D4329">
            <v>138.18</v>
          </cell>
        </row>
        <row r="4330">
          <cell r="A4330">
            <v>97454</v>
          </cell>
          <cell r="B4330" t="str">
            <v>CURVA 45 GRAUS, EM AÇO, CONEXÃO SOLDADA, DN 65 (2 1/2), INSTALADO EM PRUMADAS - FORNECIMENTO E INSTALAÇÃO. AF_12/2015</v>
          </cell>
          <cell r="C4330" t="str">
            <v>UN</v>
          </cell>
          <cell r="D4330">
            <v>210.41</v>
          </cell>
        </row>
        <row r="4331">
          <cell r="A4331">
            <v>97455</v>
          </cell>
          <cell r="B4331" t="str">
            <v>CURVA 90 GRAUS, EM AÇO, CONEXÃO SOLDADA, DN 65 (2 1/2), INSTALADO EM PRUMADAS - FORNECIMENTO E INSTALAÇÃO. AF_12/2015</v>
          </cell>
          <cell r="C4331" t="str">
            <v>UN</v>
          </cell>
          <cell r="D4331">
            <v>221.08</v>
          </cell>
        </row>
        <row r="4332">
          <cell r="A4332">
            <v>97456</v>
          </cell>
          <cell r="B4332" t="str">
            <v>CURVA 45 GRAUS, EM AÇO, CONEXÃO SOLDADA, DN 80 (3), INSTALADO EM PRUMADAS - FORNECIMENTO E INSTALAÇÃO. AF_12/2015</v>
          </cell>
          <cell r="C4332" t="str">
            <v>UN</v>
          </cell>
          <cell r="D4332">
            <v>446.74</v>
          </cell>
        </row>
        <row r="4333">
          <cell r="A4333">
            <v>97457</v>
          </cell>
          <cell r="B4333" t="str">
            <v>CURVA 90 GRAUS, EM AÇO, CONEXÃO SOLDADA, DN 80 (3), INSTALADO EM PRUMADAS - FORNECIMENTO E INSTALAÇÃO. AF_12/2015</v>
          </cell>
          <cell r="C4333" t="str">
            <v>UN</v>
          </cell>
          <cell r="D4333">
            <v>398.86</v>
          </cell>
        </row>
        <row r="4334">
          <cell r="A4334">
            <v>97458</v>
          </cell>
          <cell r="B4334" t="str">
            <v>TÊ, EM AÇO, CONEXÃO SOLDADA, DN 50 (2"), INSTALADO EM PRUMADAS - FORNECIMENTO E INSTALAÇÃO. AF_12/2015</v>
          </cell>
          <cell r="C4334" t="str">
            <v>UN</v>
          </cell>
          <cell r="D4334">
            <v>202.27</v>
          </cell>
        </row>
        <row r="4335">
          <cell r="A4335">
            <v>97459</v>
          </cell>
          <cell r="B4335" t="str">
            <v>TÊ, EM AÇO, CONEXÃO SOLDADA, DN 65 (2 1/2"), INSTALADO EM PRUMADAS - FORNECIMENTO E INSTALAÇÃO. AF_12/2015</v>
          </cell>
          <cell r="C4335" t="str">
            <v>UN</v>
          </cell>
          <cell r="D4335">
            <v>328.63</v>
          </cell>
        </row>
        <row r="4336">
          <cell r="A4336">
            <v>97460</v>
          </cell>
          <cell r="B4336" t="str">
            <v>TÊ, EM AÇO, CONEXÃO SOLDADA, DN 80 (3"), INSTALADO EM PRUMADAS - FORNECIMENTO E INSTALAÇÃO. AF_12/2015</v>
          </cell>
          <cell r="C4336" t="str">
            <v>UN</v>
          </cell>
          <cell r="D4336">
            <v>490.18</v>
          </cell>
        </row>
        <row r="4337">
          <cell r="A4337">
            <v>97461</v>
          </cell>
          <cell r="B4337" t="str">
            <v>LUVA, EM AÇO, CONEXÃO SOLDADA, DN 25 (1), INSTALADO EM REDE DE ALIMENTAÇÃO PARA HIDRANTE - FORNECIMENTO E INSTALAÇÃO. AF_12/2015</v>
          </cell>
          <cell r="C4337" t="str">
            <v>UN</v>
          </cell>
          <cell r="D4337">
            <v>25.4</v>
          </cell>
        </row>
        <row r="4338">
          <cell r="A4338">
            <v>97462</v>
          </cell>
          <cell r="B4338" t="str">
            <v>LUVA COM REDUÇÃO, EM AÇO, CONEXÃO SOLDADA, DN 25 X 20 MM (1 X 3/4), INSTALADO EM REDE DE ALIMENTAÇÃO PARA HIDRANTE - FORNECIMENTO E INSTALAÇÃO. AF_12/2015</v>
          </cell>
          <cell r="C4338" t="str">
            <v>UN</v>
          </cell>
          <cell r="D4338">
            <v>21.98</v>
          </cell>
        </row>
        <row r="4339">
          <cell r="A4339">
            <v>97464</v>
          </cell>
          <cell r="B4339" t="str">
            <v>LUVA, EM AÇO, CONEXÃO SOLDADA, DN 32 (1 1/4), INSTALADO EM REDE DE ALIMENTAÇÃO PARA HIDRANTE - FORNECIMENTO E INSTALAÇÃO. AF_12/2015</v>
          </cell>
          <cell r="C4339" t="str">
            <v>UN</v>
          </cell>
          <cell r="D4339">
            <v>35.85</v>
          </cell>
        </row>
        <row r="4340">
          <cell r="A4340">
            <v>97465</v>
          </cell>
          <cell r="B4340" t="str">
            <v>LUVA COM REDUÇÃO, EM AÇO, CONEXÃO SOLDADA, DN 32 X 25 MM (1 1/4  X 1), INSTALADO EM REDE DE ALIMENTAÇÃO PARA HIDRANTE - FORNECIMENTO E INSTALAÇÃO. AF_12/2015</v>
          </cell>
          <cell r="C4340" t="str">
            <v>UN</v>
          </cell>
          <cell r="D4340">
            <v>41.63</v>
          </cell>
        </row>
        <row r="4341">
          <cell r="A4341">
            <v>97467</v>
          </cell>
          <cell r="B4341" t="str">
            <v>LUVA, EM AÇO, CONEXÃO SOLDADA, DN 40 (1 1/2), INSTALADO EM REDE DE ALIMENTAÇÃO PARA HIDRANTE - FORNECIMENTO E INSTALAÇÃO. AF_12/2015</v>
          </cell>
          <cell r="C4341" t="str">
            <v>UN</v>
          </cell>
          <cell r="D4341">
            <v>45.37</v>
          </cell>
        </row>
        <row r="4342">
          <cell r="A4342">
            <v>97468</v>
          </cell>
          <cell r="B4342" t="str">
            <v>LUVA COM REDUÇÃO, EM AÇO, CONEXÃO SOLDADA, DN 40  X 32 MM (1 1/2 X 1 1/4), INSTALADO EM REDE DE ALIMENTAÇÃO PARA HIDRANTE - FORNECIMENTO E INSTALAÇÃO. AF_12/2015</v>
          </cell>
          <cell r="C4342" t="str">
            <v>UN</v>
          </cell>
          <cell r="D4342">
            <v>52.77</v>
          </cell>
        </row>
        <row r="4343">
          <cell r="A4343">
            <v>97470</v>
          </cell>
          <cell r="B4343" t="str">
            <v>LUVA, EM AÇO, CONEXÃO SOLDADA, DN 50 (2), INSTALADO EM REDE DE ALIMENTAÇÃO PARA HIDRANTE - FORNECIMENTO E INSTALAÇÃO. AF_12/2015</v>
          </cell>
          <cell r="C4343" t="str">
            <v>UN</v>
          </cell>
          <cell r="D4343">
            <v>65.349999999999994</v>
          </cell>
        </row>
        <row r="4344">
          <cell r="A4344">
            <v>97471</v>
          </cell>
          <cell r="B4344" t="str">
            <v>LUVA COM REDUÇÃO, EM AÇO, CONEXÃO SOLDADA, DN 50 X 40 MM (2 X 1 1/2), INSTALADO EM REDE DE ALIMENTAÇÃO PARA HIDRANTE - FORNECIMENTO E INSTALAÇÃO. AF_12/2015</v>
          </cell>
          <cell r="C4344" t="str">
            <v>UN</v>
          </cell>
          <cell r="D4344">
            <v>77.040000000000006</v>
          </cell>
        </row>
        <row r="4345">
          <cell r="A4345">
            <v>97474</v>
          </cell>
          <cell r="B4345" t="str">
            <v>LUVA, EM AÇO, CONEXÃO SOLDADA, DN 65 (2 1/2), INSTALADO EM REDE DE ALIMENTAÇÃO PARA HIDRANTE - FORNECIMENTO E INSTALAÇÃO. AF_12/2015</v>
          </cell>
          <cell r="C4345" t="str">
            <v>UN</v>
          </cell>
          <cell r="D4345">
            <v>114.77</v>
          </cell>
        </row>
        <row r="4346">
          <cell r="A4346">
            <v>97475</v>
          </cell>
          <cell r="B4346" t="str">
            <v>LUVA COM REDUÇÃO, EM AÇO, CONEXÃO SOLDADA, DN 65 X 50 MM (2 1/2 X 2), INSTALADO EM REDE DE ALIMENTAÇÃO PARA HIDRANTE - FORNECIMENTO E INSTALAÇÃO. AF_12/2015</v>
          </cell>
          <cell r="C4346" t="str">
            <v>UN</v>
          </cell>
          <cell r="D4346">
            <v>138.4</v>
          </cell>
        </row>
        <row r="4347">
          <cell r="A4347">
            <v>97477</v>
          </cell>
          <cell r="B4347" t="str">
            <v>LUVA, EM AÇO, CONEXÃO SOLDADA, DN 80 (3), INSTALADO EM REDE DE ALIMENTAÇÃO PARA HIDRANTE - FORNECIMENTO E INSTALAÇÃO. AF_12/2015</v>
          </cell>
          <cell r="C4347" t="str">
            <v>UN</v>
          </cell>
          <cell r="D4347">
            <v>151.74</v>
          </cell>
        </row>
        <row r="4348">
          <cell r="A4348">
            <v>97478</v>
          </cell>
          <cell r="B4348" t="str">
            <v>LUVA COM REDUÇÃO, EM AÇO, CONEXÃO SOLDADA, DN 80 X 65 MM (3 X 2 1/2), INSTALADO EM REDE DE ALIMENTAÇÃO PARA HIDRANTE - FORNECIMENTO E INSTALAÇÃO. AF_12/2015</v>
          </cell>
          <cell r="C4348" t="str">
            <v>UN</v>
          </cell>
          <cell r="D4348">
            <v>183.58</v>
          </cell>
        </row>
        <row r="4349">
          <cell r="A4349">
            <v>97479</v>
          </cell>
          <cell r="B4349" t="str">
            <v>CURVA 45 GRAUS, EM AÇO, CONEXÃO SOLDADA, DN 25 (1), INSTALADO EM REDE DE ALIMENTAÇÃO PARA HIDRANTE - FORNECIMENTO E INSTALAÇÃO. AF_12/2015</v>
          </cell>
          <cell r="C4349" t="str">
            <v>UN</v>
          </cell>
          <cell r="D4349">
            <v>40.340000000000003</v>
          </cell>
        </row>
        <row r="4350">
          <cell r="A4350">
            <v>97480</v>
          </cell>
          <cell r="B4350" t="str">
            <v>CURVA 90 GRAUS, EM AÇO, CONEXÃO SOLDADA, DN 25 (1), INSTALADO EM REDE DE ALIMENTAÇÃO PARA HIDRANTE - FORNECIMENTO E INSTALAÇÃO. AF_12/2015</v>
          </cell>
          <cell r="C4350" t="str">
            <v>UN</v>
          </cell>
          <cell r="D4350">
            <v>40.340000000000003</v>
          </cell>
        </row>
        <row r="4351">
          <cell r="A4351">
            <v>97481</v>
          </cell>
          <cell r="B4351" t="str">
            <v>CURVA 45 GRAUS, EM AÇO, CONEXÃO SOLDADA, DN 32 (1 1/4), INSTALADO EM REDE DE ALIMENTAÇÃO PARA HIDRANTE - FORNECIMENTO E INSTALAÇÃO. AF_12/2015</v>
          </cell>
          <cell r="C4351" t="str">
            <v>UN</v>
          </cell>
          <cell r="D4351">
            <v>57.31</v>
          </cell>
        </row>
        <row r="4352">
          <cell r="A4352">
            <v>97482</v>
          </cell>
          <cell r="B4352" t="str">
            <v>CURVA 90 GRAUS, EM AÇO, CONEXÃO SOLDADA, DN 32 (1 1/4), INSTALADO EM REDE DE ALIMENTAÇÃO PARA HIDRANTE - FORNECIMENTO E INSTALAÇÃO. AF_12/2015</v>
          </cell>
          <cell r="C4352" t="str">
            <v>UN</v>
          </cell>
          <cell r="D4352">
            <v>57.31</v>
          </cell>
        </row>
        <row r="4353">
          <cell r="A4353">
            <v>97483</v>
          </cell>
          <cell r="B4353" t="str">
            <v>CURVA 45 GRAUS, EM AÇO, CONEXÃO SOLDADA, DN 40 (1 1/2"), INSTALADO EM REDE DE ALIMENTAÇÃO PARA HIDRANTE - FORNECIMENTO E INSTALAÇÃO. AF_12/2015</v>
          </cell>
          <cell r="C4353" t="str">
            <v>UN</v>
          </cell>
          <cell r="D4353">
            <v>78.92</v>
          </cell>
        </row>
        <row r="4354">
          <cell r="A4354">
            <v>97484</v>
          </cell>
          <cell r="B4354" t="str">
            <v>CURVA 90 GRAUS, EM AÇO, CONEXÃO SOLDADA, DN 40 (1 1/2"), INSTALADO EM REDE DE ALIMENTAÇÃO PARA HIDRANTE - FORNECIMENTO E INSTALAÇÃO. AF_12/2015</v>
          </cell>
          <cell r="C4354" t="str">
            <v>UN</v>
          </cell>
          <cell r="D4354">
            <v>78.92</v>
          </cell>
        </row>
        <row r="4355">
          <cell r="A4355">
            <v>97485</v>
          </cell>
          <cell r="B4355" t="str">
            <v>CURVA 45 GRAUS, EM AÇO, CONEXÃO SOLDADA, DN 50 (2"), INSTALADO EM REDE DE ALIMENTAÇÃO PARA HIDRANTE - FORNECIMENTO E INSTALAÇÃO. AF_12/2015</v>
          </cell>
          <cell r="C4355" t="str">
            <v>UN</v>
          </cell>
          <cell r="D4355">
            <v>107.43</v>
          </cell>
        </row>
        <row r="4356">
          <cell r="A4356">
            <v>97486</v>
          </cell>
          <cell r="B4356" t="str">
            <v>CURVA 90 GRAUS, EM AÇO, CONEXÃO SOLDADA, DN 50 (2"), INSTALADO EM REDE DE ALIMENTAÇÃO PARA HIDRANTE - FORNECIMENTO E INSTALAÇÃO. AF_12/2015</v>
          </cell>
          <cell r="C4356" t="str">
            <v>UN</v>
          </cell>
          <cell r="D4356">
            <v>114.1</v>
          </cell>
        </row>
        <row r="4357">
          <cell r="A4357">
            <v>97487</v>
          </cell>
          <cell r="B4357" t="str">
            <v>CURVA 45 GRAUS, EM AÇO, CONEXÃO SOLDADA, DN 65 (2 1/2"), INSTALADO EM REDE DE ALIMENTAÇÃO PARA HIDRANTE - FORNECIMENTO E INSTALAÇÃO. AF_12/2015</v>
          </cell>
          <cell r="C4357" t="str">
            <v>UN</v>
          </cell>
          <cell r="D4357">
            <v>190.45</v>
          </cell>
        </row>
        <row r="4358">
          <cell r="A4358">
            <v>97488</v>
          </cell>
          <cell r="B4358" t="str">
            <v>CURVA 90 GRAUS, EM AÇO, CONEXÃO SOLDADA, DN 65 (2 1/2"), INSTALADO EM REDE DE ALIMENTAÇÃO PARA HIDRANTE - FORNECIMENTO E INSTALAÇÃO. AF_12/2015</v>
          </cell>
          <cell r="C4358" t="str">
            <v>UN</v>
          </cell>
          <cell r="D4358">
            <v>201.12</v>
          </cell>
        </row>
        <row r="4359">
          <cell r="A4359">
            <v>97489</v>
          </cell>
          <cell r="B4359" t="str">
            <v>CURVA 45 GRAUS, EM AÇO, CONEXÃO SOLDADA, DN 80 (3"), INSTALADO EM REDE DE ALIMENTAÇÃO PARA HIDRANTE - FORNECIMENTO E INSTALAÇÃO. AF_12/2015</v>
          </cell>
          <cell r="C4359" t="str">
            <v>UN</v>
          </cell>
          <cell r="D4359">
            <v>430.81</v>
          </cell>
        </row>
        <row r="4360">
          <cell r="A4360">
            <v>97490</v>
          </cell>
          <cell r="B4360" t="str">
            <v>CURVA 90 GRAUS, EM AÇO, CONEXÃO SOLDADA, DN 80 (3"), INSTALADO EM REDE DE ALIMENTAÇÃO PARA HIDRANTE - FORNECIMENTO E INSTALAÇÃO. AF_12/2015</v>
          </cell>
          <cell r="C4360" t="str">
            <v>UN</v>
          </cell>
          <cell r="D4360">
            <v>382.93</v>
          </cell>
        </row>
        <row r="4361">
          <cell r="A4361">
            <v>97491</v>
          </cell>
          <cell r="B4361" t="str">
            <v>TÊ, EM AÇO, CONEXÃO SOLDADA, DN 25 (1"), INSTALADO EM REDE DE ALIMENTAÇÃO PARA HIDRANTE - FORNECIMENTO E INSTALAÇÃO. AF_12/2015</v>
          </cell>
          <cell r="C4361" t="str">
            <v>UN</v>
          </cell>
          <cell r="D4361">
            <v>60.86</v>
          </cell>
        </row>
        <row r="4362">
          <cell r="A4362">
            <v>97492</v>
          </cell>
          <cell r="B4362" t="str">
            <v>TÊ, EM AÇO, CONEXÃO SOLDADA, DN 32 (1 1/4"), INSTALADO EM REDE DE ALIMENTAÇÃO PARA HIDRANTE - FORNECIMENTO E INSTALAÇÃO. AF_12/2015</v>
          </cell>
          <cell r="C4362" t="str">
            <v>UN</v>
          </cell>
          <cell r="D4362">
            <v>87.64</v>
          </cell>
        </row>
        <row r="4363">
          <cell r="A4363">
            <v>97493</v>
          </cell>
          <cell r="B4363" t="str">
            <v>TÊ, EM AÇO, CONEXÃO SOLDADA, DN 40 (1 1/2"), INSTALADO EM REDE DE ALIMENTAÇÃO PARA HIDRANTE - FORNECIMENTO E INSTALAÇÃO. AF_12/2015</v>
          </cell>
          <cell r="C4363" t="str">
            <v>UN</v>
          </cell>
          <cell r="D4363">
            <v>112.52</v>
          </cell>
        </row>
        <row r="4364">
          <cell r="A4364">
            <v>97494</v>
          </cell>
          <cell r="B4364" t="str">
            <v>TÊ, EM AÇO, CONEXÃO SOLDADA, DN 50 (2"), INSTALADO EM REDE DE ALIMENTAÇÃO PARA HIDRANTE - FORNECIMENTO E INSTALAÇÃO. AF_12/2015</v>
          </cell>
          <cell r="C4364" t="str">
            <v>UN</v>
          </cell>
          <cell r="D4364">
            <v>170.1</v>
          </cell>
        </row>
        <row r="4365">
          <cell r="A4365">
            <v>97495</v>
          </cell>
          <cell r="B4365" t="str">
            <v>TÊ, EM AÇO, CONEXÃO SOLDADA, DN 65 (2 1/2"), INSTALADO EM REDE DE ALIMENTAÇÃO PARA HIDRANTE - FORNECIMENTO E INSTALAÇÃO. AF_12/2015</v>
          </cell>
          <cell r="C4365" t="str">
            <v>UN</v>
          </cell>
          <cell r="D4365">
            <v>301.95999999999998</v>
          </cell>
        </row>
        <row r="4366">
          <cell r="A4366">
            <v>97496</v>
          </cell>
          <cell r="B4366" t="str">
            <v>TÊ, EM AÇO, CONEXÃO SOLDADA, DN 80 (3"), INSTALADO EM REDE DE ALIMENTAÇÃO PARA HIDRANTE - FORNECIMENTO E INSTALAÇÃO. AF_12/2015</v>
          </cell>
          <cell r="C4366" t="str">
            <v>UN</v>
          </cell>
          <cell r="D4366">
            <v>468.98</v>
          </cell>
        </row>
        <row r="4367">
          <cell r="A4367">
            <v>97499</v>
          </cell>
          <cell r="B4367" t="str">
            <v>LUVA, EM AÇO, CONEXÃO SOLDADA, DN 25 (1"), INSTALADO EM REDE DE ALIMENTAÇÃO PARA SPRINKLER - FORNECIMENTO E INSTALAÇÃO. AF_12/2015</v>
          </cell>
          <cell r="C4367" t="str">
            <v>UN</v>
          </cell>
          <cell r="D4367">
            <v>22.81</v>
          </cell>
        </row>
        <row r="4368">
          <cell r="A4368">
            <v>97500</v>
          </cell>
          <cell r="B4368" t="str">
            <v>LUVA COM REDUÇÃO, EM AÇO, CONEXÃO SOLDADA, DN 25 X 20 MM (1" X 3/4"), INSTALADO EM REDE DE ALIMENTAÇÃO PARA SPRINKLER - FORNECIMENTO E INSTALAÇÃO. AF_12/2015</v>
          </cell>
          <cell r="C4368" t="str">
            <v>UN</v>
          </cell>
          <cell r="D4368">
            <v>19.39</v>
          </cell>
        </row>
        <row r="4369">
          <cell r="A4369">
            <v>97502</v>
          </cell>
          <cell r="B4369" t="str">
            <v>LUVA, EM AÇO, CONEXÃO SOLDADA, DN 32 (1 1/4"), INSTALADO EM REDE DE ALIMENTAÇÃO PARA SPRINKLER - FORNECIMENTO E INSTALAÇÃO. AF_12/2015</v>
          </cell>
          <cell r="C4369" t="str">
            <v>UN</v>
          </cell>
          <cell r="D4369">
            <v>31.03</v>
          </cell>
        </row>
        <row r="4370">
          <cell r="A4370">
            <v>97503</v>
          </cell>
          <cell r="B4370" t="str">
            <v>LUVA COM REDUÇÃO, EM AÇO, CONEXÃO SOLDADA, DN 32 X 25 MM (1 1/4"  X 1"), INSTALADO EM REDE DE ALIMENTAÇÃO PARA SPRINKLER - FORNECIMENTO E INSTALAÇÃO. AF_12/2015</v>
          </cell>
          <cell r="C4370" t="str">
            <v>UN</v>
          </cell>
          <cell r="D4370">
            <v>37.049999999999997</v>
          </cell>
        </row>
        <row r="4371">
          <cell r="A4371">
            <v>97505</v>
          </cell>
          <cell r="B4371" t="str">
            <v>LUVA, EM AÇO, CONEXÃO SOLDADA, DN 40 (1 1/2"), INSTALADO EM REDE DE ALIMENTAÇÃO PARA SPRINKLER - FORNECIMENTO E INSTALAÇÃO. AF_12/2015</v>
          </cell>
          <cell r="C4371" t="str">
            <v>UN</v>
          </cell>
          <cell r="D4371">
            <v>38.590000000000003</v>
          </cell>
        </row>
        <row r="4372">
          <cell r="A4372">
            <v>97506</v>
          </cell>
          <cell r="B4372" t="str">
            <v>LUVA COM REDUÇÃO, EM AÇO, CONEXÃO SOLDADA, DN 40  X 32 MM (1 1/2" X 1 1/4"), INSTALADO EM REDE DE ALIMENTAÇÃO PARA SPRINKLER - FORNECIMENTO E INSTALAÇÃO. AF_12/2015</v>
          </cell>
          <cell r="C4372" t="str">
            <v>UN</v>
          </cell>
          <cell r="D4372">
            <v>45.99</v>
          </cell>
        </row>
        <row r="4373">
          <cell r="A4373">
            <v>97508</v>
          </cell>
          <cell r="B4373" t="str">
            <v>LUVA, EM AÇO, CONEXÃO SOLDADA, DN 50 (2"), INSTALADO EM REDE DE ALIMENTAÇÃO PARA SPRINKLER - FORNECIMENTO E INSTALAÇÃO. AF_12/2015</v>
          </cell>
          <cell r="C4373" t="str">
            <v>UN</v>
          </cell>
          <cell r="D4373">
            <v>55.75</v>
          </cell>
        </row>
        <row r="4374">
          <cell r="A4374">
            <v>97509</v>
          </cell>
          <cell r="B4374" t="str">
            <v>LUVA COM REDUÇÃO, EM AÇO, CONEXÃO SOLDADA, DN 50 X 40 MM (2" X 1 1/2"), INSTALADO EM REDE DE ALIMENTAÇÃO PARA SPRINKLER - FORNECIMENTO E INSTALAÇÃO. AF_12/2015</v>
          </cell>
          <cell r="C4374" t="str">
            <v>UN</v>
          </cell>
          <cell r="D4374">
            <v>67.44</v>
          </cell>
        </row>
        <row r="4375">
          <cell r="A4375">
            <v>97511</v>
          </cell>
          <cell r="B4375" t="str">
            <v>LUVA, EM AÇO, CONEXÃO SOLDADA, DN 65 (2 1/2"), INSTALADO EM REDE DE ALIMENTAÇÃO PARA SPRINKLER - FORNECIMENTO E INSTALAÇÃO. AF_12/2015</v>
          </cell>
          <cell r="C4375" t="str">
            <v>UN</v>
          </cell>
          <cell r="D4375">
            <v>100.97</v>
          </cell>
        </row>
        <row r="4376">
          <cell r="A4376">
            <v>97512</v>
          </cell>
          <cell r="B4376" t="str">
            <v>LUVA COM REDUÇÃO, EM AÇO, CONEXÃO SOLDADA, DN 65 X 50 MM (2 1/2" X 2"), INSTALADO EM REDE DE ALIMENTAÇÃO PARA SPRINKLER - FORNECIMENTO E INSTALAÇÃO. AF_12/2015</v>
          </cell>
          <cell r="C4376" t="str">
            <v>UN</v>
          </cell>
          <cell r="D4376">
            <v>124.6</v>
          </cell>
        </row>
        <row r="4377">
          <cell r="A4377">
            <v>97514</v>
          </cell>
          <cell r="B4377" t="str">
            <v>LUVA, EM AÇO, CONEXÃO SOLDADA, DN 80 (3"), INSTALADO EM REDE DE ALIMENTAÇÃO PARA SPRINKLER - FORNECIMENTO E INSTALAÇÃO. AF_12/2015</v>
          </cell>
          <cell r="C4377" t="str">
            <v>UN</v>
          </cell>
          <cell r="D4377">
            <v>133.61000000000001</v>
          </cell>
        </row>
        <row r="4378">
          <cell r="A4378">
            <v>97515</v>
          </cell>
          <cell r="B4378" t="str">
            <v>LUVA COM REDUÇÃO, EM AÇO, CONEXÃO SOLDADA, DN 80 X 65 MM (3" X 2 1/2"), INSTALADO EM REDE DE ALIMENTAÇÃO PARA SPRINKLER - FORNECIMENTO E INSTALAÇÃO. AF_12/2015</v>
          </cell>
          <cell r="C4378" t="str">
            <v>UN</v>
          </cell>
          <cell r="D4378">
            <v>165.45</v>
          </cell>
        </row>
        <row r="4379">
          <cell r="A4379">
            <v>97517</v>
          </cell>
          <cell r="B4379" t="str">
            <v>CURVA 45 GRAUS, EM AÇO, CONEXÃO SOLDADA, DN 25 (1"), INSTALADO EM REDE DE ALIMENTAÇÃO PARA SPRINKLER - FORNECIMENTO E INSTALAÇÃO. AF_12/2015</v>
          </cell>
          <cell r="C4379" t="str">
            <v>UN</v>
          </cell>
          <cell r="D4379">
            <v>36.46</v>
          </cell>
        </row>
        <row r="4380">
          <cell r="A4380">
            <v>97518</v>
          </cell>
          <cell r="B4380" t="str">
            <v>CURVA 90 GRAUS, EM AÇO, CONEXÃO SOLDADA, DN 25 (1"), INSTALADO EM REDE DE ALIMENTAÇÃO PARA SPRINKLER - FORNECIMENTO E INSTALAÇÃO. AF_12/2015</v>
          </cell>
          <cell r="C4380" t="str">
            <v>UN</v>
          </cell>
          <cell r="D4380">
            <v>36.46</v>
          </cell>
        </row>
        <row r="4381">
          <cell r="A4381">
            <v>97519</v>
          </cell>
          <cell r="B4381" t="str">
            <v>CURVA 45 GRAUS, EM AÇO, CONEXÃO SOLDADA, DN 32 (1 1/4"), INSTALADO EM REDE DE ALIMENTAÇÃO PARA SPRINKLER - FORNECIMENTO E INSTALAÇÃO. AF_12/2015</v>
          </cell>
          <cell r="C4381" t="str">
            <v>UN</v>
          </cell>
          <cell r="D4381">
            <v>50.44</v>
          </cell>
        </row>
        <row r="4382">
          <cell r="A4382">
            <v>97520</v>
          </cell>
          <cell r="B4382" t="str">
            <v>CURVA 90 GRAUS, EM AÇO, CONEXÃO SOLDADA, DN 32 (1 1/4"), INSTALADO EM REDE DE ALIMENTAÇÃO PARA SPRINKLER - FORNECIMENTO E INSTALAÇÃO. AF_12/2015</v>
          </cell>
          <cell r="C4382" t="str">
            <v>UN</v>
          </cell>
          <cell r="D4382">
            <v>50.44</v>
          </cell>
        </row>
        <row r="4383">
          <cell r="A4383">
            <v>97521</v>
          </cell>
          <cell r="B4383" t="str">
            <v>CURVA 45 GRAUS, EM AÇO, CONEXÃO SOLDADA, DN 40 (1 1/2"), INSTALADO EM REDE DE ALIMENTAÇÃO PARA SPRINKLER - FORNECIMENTO E INSTALAÇÃO. AF_12/2015</v>
          </cell>
          <cell r="C4383" t="str">
            <v>UN</v>
          </cell>
          <cell r="D4383">
            <v>68.7</v>
          </cell>
        </row>
        <row r="4384">
          <cell r="A4384">
            <v>97522</v>
          </cell>
          <cell r="B4384" t="str">
            <v>CURVA 90 GRAUS, EM AÇO, CONEXÃO SOLDADA, DN 40 (1 1/2"), INSTALADO EM REDE DE ALIMENTAÇÃO PARA SPRINKLER - FORNECIMENTO E INSTALAÇÃO. AF_12/2015</v>
          </cell>
          <cell r="C4384" t="str">
            <v>UN</v>
          </cell>
          <cell r="D4384">
            <v>68.7</v>
          </cell>
        </row>
        <row r="4385">
          <cell r="A4385">
            <v>97523</v>
          </cell>
          <cell r="B4385" t="str">
            <v>CURVA 45 GRAUS, EM AÇO, CONEXÃO SOLDADA, DN 50 (2"), INSTALADO EM REDE DE ALIMENTAÇÃO PARA SPRINKLER - FORNECIMENTO E INSTALAÇÃO. AF_12/2015</v>
          </cell>
          <cell r="C4385" t="str">
            <v>UN</v>
          </cell>
          <cell r="D4385">
            <v>93.01</v>
          </cell>
        </row>
        <row r="4386">
          <cell r="A4386">
            <v>97524</v>
          </cell>
          <cell r="B4386" t="str">
            <v>CURVA 90 GRAUS, EM AÇO, CONEXÃO SOLDADA, DN 50 (2"), INSTALADO EM REDE DE ALIMENTAÇÃO PARA SPRINKLER - FORNECIMENTO E INSTALAÇÃO. AF_12/2015</v>
          </cell>
          <cell r="C4386" t="str">
            <v>UN</v>
          </cell>
          <cell r="D4386">
            <v>99.68</v>
          </cell>
        </row>
        <row r="4387">
          <cell r="A4387">
            <v>97525</v>
          </cell>
          <cell r="B4387" t="str">
            <v>CURVA 45 GRAUS, EM AÇO, CONEXÃO SOLDADA, DN 65 (2 1/2"), INSTALADO EM REDE DE ALIMENTAÇÃO PARA SPRINKLER - FORNECIMENTO E INSTALAÇÃO. AF_12/2015</v>
          </cell>
          <cell r="C4387" t="str">
            <v>UN</v>
          </cell>
          <cell r="D4387">
            <v>169.64</v>
          </cell>
        </row>
        <row r="4388">
          <cell r="A4388">
            <v>97526</v>
          </cell>
          <cell r="B4388" t="str">
            <v>CURVA 90 GRAUS, EM AÇO, CONEXÃO SOLDADA, DN 65 (2 1/2"), INSTALADO EM REDE DE ALIMENTAÇÃO PARA SPRINKLER - FORNECIMENTO E INSTALAÇÃO. AF_12/2015</v>
          </cell>
          <cell r="C4388" t="str">
            <v>UN</v>
          </cell>
          <cell r="D4388">
            <v>180.31</v>
          </cell>
        </row>
        <row r="4389">
          <cell r="A4389">
            <v>97527</v>
          </cell>
          <cell r="B4389" t="str">
            <v>CURVA 45 GRAUS, EM AÇO, CONEXÃO SOLDADA, DN 80 (3"), INSTALADO EM REDE DE ALIMENTAÇÃO PARA SPRINKLER - FORNECIMENTO E INSTALAÇÃO. AF_12/2015</v>
          </cell>
          <cell r="C4389" t="str">
            <v>UN</v>
          </cell>
          <cell r="D4389">
            <v>403.67</v>
          </cell>
        </row>
        <row r="4390">
          <cell r="A4390">
            <v>97528</v>
          </cell>
          <cell r="B4390" t="str">
            <v>CURVA 90 GRAUS, EM AÇO, CONEXÃO SOLDADA, DN 80 (3"), INSTALADO EM REDE DE ALIMENTAÇÃO PARA SPRINKLER - FORNECIMENTO E INSTALAÇÃO. AF_12/2015</v>
          </cell>
          <cell r="C4390" t="str">
            <v>UN</v>
          </cell>
          <cell r="D4390">
            <v>355.79</v>
          </cell>
        </row>
        <row r="4391">
          <cell r="A4391">
            <v>97529</v>
          </cell>
          <cell r="B4391" t="str">
            <v>TÊ, EM AÇO, CONEXÃO SOLDADA, DN 25 (1"), INSTALADO EM REDE DE ALIMENTAÇÃO PARA SPRINKLER - FORNECIMENTO E INSTALAÇÃO. AF_12/2015</v>
          </cell>
          <cell r="C4391" t="str">
            <v>UN</v>
          </cell>
          <cell r="D4391">
            <v>55.76</v>
          </cell>
        </row>
        <row r="4392">
          <cell r="A4392">
            <v>97530</v>
          </cell>
          <cell r="B4392" t="str">
            <v>TÊ, EM AÇO, CONEXÃO SOLDADA, DN 32 (1 1/4"), INSTALADO EM REDE DE ALIMENTAÇÃO PARA SPRINKLER - FORNECIMENTO E INSTALAÇÃO. AF_12/2015</v>
          </cell>
          <cell r="C4392" t="str">
            <v>UN</v>
          </cell>
          <cell r="D4392">
            <v>78.48</v>
          </cell>
        </row>
        <row r="4393">
          <cell r="A4393">
            <v>97531</v>
          </cell>
          <cell r="B4393" t="str">
            <v>TÊ, EM AÇO, CONEXÃO SOLDADA, DN 40 (1 1/2"), INSTALADO EM REDE DE ALIMENTAÇÃO PARA SPRINKLER - FORNECIMENTO E INSTALAÇÃO. AF_12/2015</v>
          </cell>
          <cell r="C4393" t="str">
            <v>UN</v>
          </cell>
          <cell r="D4393">
            <v>98.88</v>
          </cell>
        </row>
        <row r="4394">
          <cell r="A4394">
            <v>97532</v>
          </cell>
          <cell r="B4394" t="str">
            <v>TÊ, EM AÇO, CONEXÃO SOLDADA, DN 50 (2"), INSTALADO EM REDE DE ALIMENTAÇÃO PARA SPRINKLER - FORNECIMENTO E INSTALAÇÃO. AF_12/2015</v>
          </cell>
          <cell r="C4394" t="str">
            <v>UN</v>
          </cell>
          <cell r="D4394">
            <v>150.88999999999999</v>
          </cell>
        </row>
        <row r="4395">
          <cell r="A4395">
            <v>97533</v>
          </cell>
          <cell r="B4395" t="str">
            <v>TÊ, EM AÇO, CONEXÃO SOLDADA, DN 65 (2 1/2"), INSTALADO EM REDE DE ALIMENTAÇÃO PARA SPRINKLER - FORNECIMENTO E INSTALAÇÃO. AF_12/2015</v>
          </cell>
          <cell r="C4395" t="str">
            <v>UN</v>
          </cell>
          <cell r="D4395">
            <v>278.33</v>
          </cell>
        </row>
        <row r="4396">
          <cell r="A4396">
            <v>97534</v>
          </cell>
          <cell r="B4396" t="str">
            <v>TÊ, EM AÇO, CONEXÃO SOLDADA, DN 80 (3"), INSTALADO EM REDE DE ALIMENTAÇÃO PARA SPRINKLER - FORNECIMENTO E INSTALAÇÃO. AF_12/2015</v>
          </cell>
          <cell r="C4396" t="str">
            <v>UN</v>
          </cell>
          <cell r="D4396">
            <v>432.79</v>
          </cell>
        </row>
        <row r="4397">
          <cell r="A4397">
            <v>97537</v>
          </cell>
          <cell r="B4397" t="str">
            <v>LUVA, EM AÇO, CONEXÃO SOLDADA, DN 15 (1/2"), INSTALADO EM RAMAIS E SUB-RAMAIS DE GÁS - FORNECIMENTO E INSTALAÇÃO. AF_12/2015</v>
          </cell>
          <cell r="C4397" t="str">
            <v>UN</v>
          </cell>
          <cell r="D4397">
            <v>17.87</v>
          </cell>
        </row>
        <row r="4398">
          <cell r="A4398">
            <v>97540</v>
          </cell>
          <cell r="B4398" t="str">
            <v>LUVA, EM AÇO, CONEXÃO SOLDADA, DN 20 (3/4"), INSTALADO EM RAMAIS E SUB-RAMAIS DE GÁS - FORNECIMENTO E INSTALAÇÃO. AF_12/2015</v>
          </cell>
          <cell r="C4398" t="str">
            <v>UN</v>
          </cell>
          <cell r="D4398">
            <v>25.3</v>
          </cell>
        </row>
        <row r="4399">
          <cell r="A4399">
            <v>97541</v>
          </cell>
          <cell r="B4399" t="str">
            <v>LUVA COM REDUÇÃO, EM AÇO, CONEXÃO SOLDADA, DN 20 X 15 MM (3/4 " X 1/2"), INSTALADO EM RAMAIS E SUB-RAMAIS DE GÁS - FORNECIMENTO E INSTALAÇÃO. AF_12/2015</v>
          </cell>
          <cell r="C4399" t="str">
            <v>UN</v>
          </cell>
          <cell r="D4399">
            <v>22.45</v>
          </cell>
        </row>
        <row r="4400">
          <cell r="A4400">
            <v>97543</v>
          </cell>
          <cell r="B4400" t="str">
            <v>LUVA, EM AÇO, CONEXÃO SOLDADA, DN 25 (1"), INSTALADO EM RAMAIS E SUB-RAMAIS DE GÁS - FORNECIMENTO E INSTALAÇÃO. AF_12/2015</v>
          </cell>
          <cell r="C4400" t="str">
            <v>UN</v>
          </cell>
          <cell r="D4400">
            <v>43</v>
          </cell>
        </row>
        <row r="4401">
          <cell r="A4401">
            <v>97544</v>
          </cell>
          <cell r="B4401" t="str">
            <v>LUVA COM REDUÇÃO, EM AÇO, CONEXÃO SOLDADA, DN 25 X 20 MM (1" X 3/4"), INSTALADO EM RAMAIS E SUB-RAMAIS DE GÁS - FORNECIMENTO E INSTALAÇÃO. AF_12/2015</v>
          </cell>
          <cell r="C4401" t="str">
            <v>UN</v>
          </cell>
          <cell r="D4401">
            <v>39.58</v>
          </cell>
        </row>
        <row r="4402">
          <cell r="A4402">
            <v>97546</v>
          </cell>
          <cell r="B4402" t="str">
            <v>CURVA 45 GRAUS, EM AÇO, CONEXÃO SOLDADA, DN 15 (1/2"), INSTALADO EM RAMAIS E SUB-RAMAIS DE GÁS - FORNECIMENTO E INSTALAÇÃO. AF_12/2015</v>
          </cell>
          <cell r="C4402" t="str">
            <v>UN</v>
          </cell>
          <cell r="D4402">
            <v>25.34</v>
          </cell>
        </row>
        <row r="4403">
          <cell r="A4403">
            <v>97547</v>
          </cell>
          <cell r="B4403" t="str">
            <v>CURVA 90 GRAUS, EM AÇO, CONEXÃO SOLDADA, DN 15 (1/2"), INSTALADO EM RAMAIS E SUB-RAMAIS DE GÁS - FORNECIMENTO E INSTALAÇÃO. AF_12/2015</v>
          </cell>
          <cell r="C4403" t="str">
            <v>UN</v>
          </cell>
          <cell r="D4403">
            <v>25.34</v>
          </cell>
        </row>
        <row r="4404">
          <cell r="A4404">
            <v>97548</v>
          </cell>
          <cell r="B4404" t="str">
            <v>CURVA 45 GRAUS, EM AÇO, CONEXÃO SOLDADA, DN 20 (3/4"), INSTALADO EM RAMAIS E SUB-RAMAIS DE GÁS - FORNECIMENTO E INSTALAÇÃO. AF_12/2015</v>
          </cell>
          <cell r="C4404" t="str">
            <v>UN</v>
          </cell>
          <cell r="D4404">
            <v>38.72</v>
          </cell>
        </row>
        <row r="4405">
          <cell r="A4405">
            <v>97549</v>
          </cell>
          <cell r="B4405" t="str">
            <v>CURVA 90 GRAUS, EM AÇO, CONEXÃO SOLDADA, DN 20 (3/4"), INSTALADO EM RAMAIS E SUB-RAMAIS DE GÁS - FORNECIMENTO E INSTALAÇÃO. AF_12/2015</v>
          </cell>
          <cell r="C4405" t="str">
            <v>UN</v>
          </cell>
          <cell r="D4405">
            <v>38.72</v>
          </cell>
        </row>
        <row r="4406">
          <cell r="A4406">
            <v>97550</v>
          </cell>
          <cell r="B4406" t="str">
            <v>CURVA 45 GRAUS, EM AÇO, CONEXÃO SOLDADA, DN 25 (1"), INSTALADO EM RAMAIS E SUB-RAMAIS DE GÁS - FORNECIMENTO E INSTALAÇÃO. AF_12/2015</v>
          </cell>
          <cell r="C4406" t="str">
            <v>UN</v>
          </cell>
          <cell r="D4406">
            <v>66.790000000000006</v>
          </cell>
        </row>
        <row r="4407">
          <cell r="A4407">
            <v>97551</v>
          </cell>
          <cell r="B4407" t="str">
            <v>CURVA 90 GRAUS, EM AÇO, CONEXÃO SOLDADA, DN 25 (1"), INSTALADO EM RAMAIS E SUB-RAMAIS DE GÁS - FORNECIMENTO E INSTALAÇÃO. AF_12/2015</v>
          </cell>
          <cell r="C4407" t="str">
            <v>UN</v>
          </cell>
          <cell r="D4407">
            <v>66.790000000000006</v>
          </cell>
        </row>
        <row r="4408">
          <cell r="A4408">
            <v>97552</v>
          </cell>
          <cell r="B4408" t="str">
            <v>TÊ, EM AÇO, CONEXÃO SOLDADA, DN 15 (1/2"), INSTALADO EM RAMAIS E SUB-RAMAIS DE GÁS - FORNECIMENTO E INSTALAÇÃO. AF_12/2015</v>
          </cell>
          <cell r="C4408" t="str">
            <v>UN</v>
          </cell>
          <cell r="D4408">
            <v>36.28</v>
          </cell>
        </row>
        <row r="4409">
          <cell r="A4409">
            <v>97553</v>
          </cell>
          <cell r="B4409" t="str">
            <v>TÊ, EM AÇO, CONEXÃO SOLDADA, DN 20 (3/4"), INSTALADO EM RAMAIS E SUB-RAMAIS DE GÁS - FORNECIMENTO E INSTALAÇÃO. AF_12/2015</v>
          </cell>
          <cell r="C4409" t="str">
            <v>UN</v>
          </cell>
          <cell r="D4409">
            <v>54.13</v>
          </cell>
        </row>
        <row r="4410">
          <cell r="A4410">
            <v>97554</v>
          </cell>
          <cell r="B4410" t="str">
            <v>TÊ, EM AÇO, CONEXÃO SOLDADA, DN 25 (1"), INSTALADO EM RAMAIS E SUB-RAMAIS DE GÁS - FORNECIMENTO E INSTALAÇÃO. AF_12/2015</v>
          </cell>
          <cell r="C4410" t="str">
            <v>UN</v>
          </cell>
          <cell r="D4410">
            <v>96.23</v>
          </cell>
        </row>
        <row r="4411">
          <cell r="A4411">
            <v>98602</v>
          </cell>
          <cell r="B4411" t="str">
            <v>CONECTOR EM BRONZE/LATÃO, DN 22 MM X 1/2", SEM ANEL DE SOLDA, BOLSA X ROSCA F, INSTALADO EM PRUMADA  FORNECIMENTO E INSTALAÇÃO. AF_01/2016</v>
          </cell>
          <cell r="C4411" t="str">
            <v>UN</v>
          </cell>
          <cell r="D4411">
            <v>13.15</v>
          </cell>
        </row>
        <row r="4412">
          <cell r="A4412">
            <v>6171</v>
          </cell>
          <cell r="B4412" t="str">
            <v>TAMPA DE CONCRETO ARMADO 60X60X5CM PARA CAIXA</v>
          </cell>
          <cell r="C4412" t="str">
            <v>UN</v>
          </cell>
          <cell r="D4412">
            <v>24.87</v>
          </cell>
        </row>
        <row r="4413">
          <cell r="A4413" t="str">
            <v>74166/1</v>
          </cell>
          <cell r="B4413" t="str">
            <v>CAIXA DE INSPEÇÃO EM CONCRETO PRÉ-MOLDADO DN 60CM COM TAMPA H= 60CM - FORNECIMENTO E INSTALACAO</v>
          </cell>
          <cell r="C4413" t="str">
            <v>UN</v>
          </cell>
          <cell r="D4413">
            <v>227.77</v>
          </cell>
        </row>
        <row r="4414">
          <cell r="A4414" t="str">
            <v>74166/2</v>
          </cell>
          <cell r="B4414" t="str">
            <v>CAIXA DE INSPECAO EM ANEL DE CONCRETO PRE MOLDADO, COM 950MM DE ALTURA TOTAL. ANEIS COM ESP=50MM, DIAM.=600MM. EXCLUSIVE TAMPAO E ESCAVACAO - FORNECIMENTO E INSTALACAO</v>
          </cell>
          <cell r="C4414" t="str">
            <v>UN</v>
          </cell>
          <cell r="D4414">
            <v>278.3</v>
          </cell>
        </row>
        <row r="4415">
          <cell r="A4415">
            <v>88503</v>
          </cell>
          <cell r="B4415" t="str">
            <v>CAIXA D´ÁGUA EM POLIETILENO, 1000 LITROS, COM ACESSÓRIOS</v>
          </cell>
          <cell r="C4415" t="str">
            <v>UN</v>
          </cell>
          <cell r="D4415">
            <v>767.63</v>
          </cell>
        </row>
        <row r="4416">
          <cell r="A4416">
            <v>88504</v>
          </cell>
          <cell r="B4416" t="str">
            <v>CAIXA D´AGUA EM POLIETILENO, 500 LITROS, COM ACESSÓRIOS</v>
          </cell>
          <cell r="C4416" t="str">
            <v>UN</v>
          </cell>
          <cell r="D4416">
            <v>645.41</v>
          </cell>
        </row>
        <row r="4417">
          <cell r="A4417">
            <v>97900</v>
          </cell>
          <cell r="B4417" t="str">
            <v>CAIXA ENTERRADA HIDRÁULICA RETANGULAR EM ALVENARIA COM TIJOLOS CERÂMICOS MACIÇOS, DIMENSÕES INTERNAS: 0,3X0,3X0,3 M PARA REDE DE ESGOTO. AF_05/2018</v>
          </cell>
          <cell r="C4417" t="str">
            <v>UN</v>
          </cell>
          <cell r="D4417">
            <v>165.42</v>
          </cell>
        </row>
        <row r="4418">
          <cell r="A4418">
            <v>97901</v>
          </cell>
          <cell r="B4418" t="str">
            <v>CAIXA ENTERRADA HIDRÁULICA RETANGULAR EM ALVENARIA COM TIJOLOS CERÂMICOS MACIÇOS, DIMENSÕES INTERNAS: 0,4X0,4X0,4 M PARA REDE DE ESGOTO. AF_05/2018</v>
          </cell>
          <cell r="C4418" t="str">
            <v>UN</v>
          </cell>
          <cell r="D4418">
            <v>262.37</v>
          </cell>
        </row>
        <row r="4419">
          <cell r="A4419">
            <v>97902</v>
          </cell>
          <cell r="B4419" t="str">
            <v>CAIXA ENTERRADA HIDRÁULICA RETANGULAR EM ALVENARIA COM TIJOLOS CERÂMICOS MACIÇOS, DIMENSÕES INTERNAS: 0,6X0,6X0,6 M PARA REDE DE ESGOTO. AF_05/2018</v>
          </cell>
          <cell r="C4419" t="str">
            <v>UN</v>
          </cell>
          <cell r="D4419">
            <v>513.14</v>
          </cell>
        </row>
        <row r="4420">
          <cell r="A4420">
            <v>97903</v>
          </cell>
          <cell r="B4420" t="str">
            <v>CAIXA ENTERRADA HIDRÁULICA RETANGULAR EM ALVENARIA COM TIJOLOS CERÂMICOS MACIÇOS, DIMENSÕES INTERNAS: 0,8X0,8X0,6 M PARA REDE DE ESGOTO. AF_05/2018</v>
          </cell>
          <cell r="C4420" t="str">
            <v>UN</v>
          </cell>
          <cell r="D4420">
            <v>708.32</v>
          </cell>
        </row>
        <row r="4421">
          <cell r="A4421">
            <v>97904</v>
          </cell>
          <cell r="B4421" t="str">
            <v>CAIXA ENTERRADA HIDRÁULICA RETANGULAR EM ALVENARIA COM TIJOLOS CERÂMICOS MACIÇOS, DIMENSÕES INTERNAS: 1X1X0,6 M PARA REDE DE ESGOTO. AF_05/2018</v>
          </cell>
          <cell r="C4421" t="str">
            <v>UN</v>
          </cell>
          <cell r="D4421">
            <v>821.38</v>
          </cell>
        </row>
        <row r="4422">
          <cell r="A4422">
            <v>97905</v>
          </cell>
          <cell r="B4422" t="str">
            <v>CAIXA ENTERRADA HIDRÁULICA RETANGULAR, EM ALVENARIA COM BLOCOS DE CONCRETO, DIMENSÕES INTERNAS: 0,4X0,4X0,4 M PARA REDE DE ESGOTO. AF_05/2018</v>
          </cell>
          <cell r="C4422" t="str">
            <v>UN</v>
          </cell>
          <cell r="D4422">
            <v>213.35</v>
          </cell>
        </row>
        <row r="4423">
          <cell r="A4423">
            <v>97906</v>
          </cell>
          <cell r="B4423" t="str">
            <v>CAIXA ENTERRADA HIDRÁULICA RETANGULAR, EM ALVENARIA COM BLOCOS DE CONCRETO, DIMENSÕES INTERNAS: 0,6X0,6X0,6 M PARA REDE DE ESGOTO. AF_05/2018</v>
          </cell>
          <cell r="C4423" t="str">
            <v>UN</v>
          </cell>
          <cell r="D4423">
            <v>395.25</v>
          </cell>
        </row>
        <row r="4424">
          <cell r="A4424">
            <v>97907</v>
          </cell>
          <cell r="B4424" t="str">
            <v>CAIXA ENTERRADA HIDRÁULICA RETANGULAR, EM ALVENARIA COM BLOCOS DE CONCRETO, DIMENSÕES INTERNAS: 0,8X0,8X0,6 M PARA REDE DE ESGOTO. AF_05/2018</v>
          </cell>
          <cell r="C4424" t="str">
            <v>UN</v>
          </cell>
          <cell r="D4424">
            <v>557.88</v>
          </cell>
        </row>
        <row r="4425">
          <cell r="A4425">
            <v>97908</v>
          </cell>
          <cell r="B4425" t="str">
            <v>CAIXA ENTERRADA HIDRÁULICA RETANGULAR, EM ALVENARIA COM BLOCOS DE CONCRETO, DIMENSÕES INTERNAS: 1X1X0,6 M PARA REDE DE ESGOTO. AF_05/2018</v>
          </cell>
          <cell r="C4425" t="str">
            <v>UN</v>
          </cell>
          <cell r="D4425">
            <v>643.38</v>
          </cell>
        </row>
        <row r="4426">
          <cell r="A4426">
            <v>98102</v>
          </cell>
          <cell r="B4426" t="str">
            <v>CAIXA DE GORDURA SIMPLES, CIRCULAR, EM CONCRETO PRÉ-MOLDADO, DIÂMETRO INTERNO = 0,4 M, ALTURA INTERNA = 0,4 M. AF_05/2018</v>
          </cell>
          <cell r="C4426" t="str">
            <v>UN</v>
          </cell>
          <cell r="D4426">
            <v>66.959999999999994</v>
          </cell>
        </row>
        <row r="4427">
          <cell r="A4427">
            <v>98103</v>
          </cell>
          <cell r="B4427" t="str">
            <v>CAIXA DE GORDURA DUPLA, CIRCULAR, EM CONCRETO PRÉ-MOLDADO, DIÂMETRO INTERNO = 0,6 M, ALTURA INTERNA = 0,6 M. AF_05/2018</v>
          </cell>
          <cell r="C4427" t="str">
            <v>UN</v>
          </cell>
          <cell r="D4427">
            <v>139.44999999999999</v>
          </cell>
        </row>
        <row r="4428">
          <cell r="A4428">
            <v>98104</v>
          </cell>
          <cell r="B4428" t="str">
            <v>CAIXA DE GORDURA SIMPLES (CAPACIDADE: 36L), RETANGULAR, EM ALVENARIA COM TIJOLOS CERÂMICOS MACIÇOS, DIMENSÕES INTERNAS = 0,2X0,4 M, ALTURA INTERNA = 0,8 M. AF_05/2018</v>
          </cell>
          <cell r="C4428" t="str">
            <v>UN</v>
          </cell>
          <cell r="D4428">
            <v>347.21</v>
          </cell>
        </row>
        <row r="4429">
          <cell r="A4429">
            <v>98105</v>
          </cell>
          <cell r="B4429" t="str">
            <v>CAIXA DE GORDURA DUPLA (CAPACIDADE: 126 L), RETANGULAR, EM ALVENARIA COM TIJOLOS CERÂMICOS MACIÇOS, DIMENSÕES INTERNAS = 0,4X0,7 M, ALTURA INTERNA = 0,8 M. AF_05/2018</v>
          </cell>
          <cell r="C4429" t="str">
            <v>UN</v>
          </cell>
          <cell r="D4429">
            <v>602.86</v>
          </cell>
        </row>
        <row r="4430">
          <cell r="A4430">
            <v>98106</v>
          </cell>
          <cell r="B4430" t="str">
            <v>CAIXA DE GORDURA ESPECIAL (CAPACIDADE: 312 L - PARA ATÉ 146 PESSOAS SERVIDAS NO PICO), RETANGULAR, EM ALVENARIA COM TIJOLOS CERÂMICOS MACIÇOS, DIMENSÕES INTERNAS = 0,4X1,2 M, ALTURA INTERNA = 1 M. AF_05/2018</v>
          </cell>
          <cell r="C4430" t="str">
            <v>UN</v>
          </cell>
          <cell r="D4430">
            <v>995.55</v>
          </cell>
        </row>
        <row r="4431">
          <cell r="A4431">
            <v>98107</v>
          </cell>
          <cell r="B4431" t="str">
            <v>CAIXA DE GORDURA SIMPLES (CAPACIDADE: 36 L), RETANGULAR, EM ALVENARIA COM BLOCOS DE CONCRETO, DIMENSÕES INTERNAS = 0,2X0,4 M, ALTURA INTERNA = 0,8 M. AF_05/2018</v>
          </cell>
          <cell r="C4431" t="str">
            <v>UN</v>
          </cell>
          <cell r="D4431">
            <v>255.47</v>
          </cell>
        </row>
        <row r="4432">
          <cell r="A4432">
            <v>98108</v>
          </cell>
          <cell r="B4432" t="str">
            <v>CAIXA DE GORDURA DUPLA (CAPACIDADE: 126 L), RETANGULAR, EM ALVENARIA COM BLOCOS DE CONCRETO, DIMENSÕES INTERNAS = 0,4X0,7 M, ALTURA INTERNA = 0,8 M. AF_05/2018</v>
          </cell>
          <cell r="C4432" t="str">
            <v>UN</v>
          </cell>
          <cell r="D4432">
            <v>454.97</v>
          </cell>
        </row>
        <row r="4433">
          <cell r="A4433">
            <v>99250</v>
          </cell>
          <cell r="B4433" t="str">
            <v>CAIXA ENTERRADA HIDRÁULICA RETANGULAR EM ALVENARIA COM TIJOLOS CERÂMICOS MACIÇOS, DIMENSÕES INTERNAS: 0,3X0,3X0,3 M PARA REDE DE DRENAGEM. AF_05/2018</v>
          </cell>
          <cell r="C4433" t="str">
            <v>UN</v>
          </cell>
          <cell r="D4433">
            <v>162.11000000000001</v>
          </cell>
        </row>
        <row r="4434">
          <cell r="A4434">
            <v>99251</v>
          </cell>
          <cell r="B4434" t="str">
            <v>CAIXA ENTERRADA HIDRÁULICA RETANGULAR EM ALVENARIA COM TIJOLOS CERÂMICOS MACIÇOS, DIMENSÕES INTERNAS: 0,4X0,4X0,4 M PARA REDE DE DRENAGEM. AF_05/2018</v>
          </cell>
          <cell r="C4434" t="str">
            <v>UN</v>
          </cell>
          <cell r="D4434">
            <v>256.68</v>
          </cell>
        </row>
        <row r="4435">
          <cell r="A4435">
            <v>99253</v>
          </cell>
          <cell r="B4435" t="str">
            <v>CAIXA ENTERRADA HIDRÁULICA RETANGULAR EM ALVENARIA COM TIJOLOS CERÂMICOS MACIÇOS, DIMENSÕES INTERNAS: 0,6X0,6X0,6 M PARA REDE DE DRENAGEM. AF_05/2018</v>
          </cell>
          <cell r="C4435" t="str">
            <v>UN</v>
          </cell>
          <cell r="D4435">
            <v>500.37</v>
          </cell>
        </row>
        <row r="4436">
          <cell r="A4436">
            <v>99255</v>
          </cell>
          <cell r="B4436" t="str">
            <v>CAIXA ENTERRADA HIDRÁULICA RETANGULAR EM ALVENARIA COM TIJOLOS CERÂMICOS MACIÇOS, DIMENSÕES INTERNAS: 0,8X0,8X0,6 M PARA REDE DE DRENAGEM. AF_05/2018</v>
          </cell>
          <cell r="C4436" t="str">
            <v>UN</v>
          </cell>
          <cell r="D4436">
            <v>690.8</v>
          </cell>
        </row>
        <row r="4437">
          <cell r="A4437">
            <v>99257</v>
          </cell>
          <cell r="B4437" t="str">
            <v>CAIXA ENTERRADA HIDRÁULICA RETANGULAR EM ALVENARIA COM TIJOLOS CERÂMICOS MACIÇOS, DIMENSÕES INTERNAS: 1X1X0,6 M PARA REDE DE DRENAGEM. AF_05/2018</v>
          </cell>
          <cell r="C4437" t="str">
            <v>UN</v>
          </cell>
          <cell r="D4437">
            <v>798.72</v>
          </cell>
        </row>
        <row r="4438">
          <cell r="A4438">
            <v>99258</v>
          </cell>
          <cell r="B4438" t="str">
            <v>CAIXA ENTERRADA HIDRÁULICA RETANGULAR, EM ALVENARIA COM BLOCOS DE CONCRETO, DIMENSÕES INTERNAS: 0,4X0,4X0,4 M PARA REDE DE DRENAGEM. AF_05/2018</v>
          </cell>
          <cell r="C4438" t="str">
            <v>UN</v>
          </cell>
          <cell r="D4438">
            <v>208.66</v>
          </cell>
        </row>
        <row r="4439">
          <cell r="A4439">
            <v>99260</v>
          </cell>
          <cell r="B4439" t="str">
            <v>CAIXA ENTERRADA HIDRÁULICA RETANGULAR, EM ALVENARIA COM BLOCOS DE CONCRETO, DIMENSÕES INTERNAS: 0,6X0,6X0,6 M PARA REDE DE DRENAGEM. AF_05/2018</v>
          </cell>
          <cell r="C4439" t="str">
            <v>UN</v>
          </cell>
          <cell r="D4439">
            <v>387.21</v>
          </cell>
        </row>
        <row r="4440">
          <cell r="A4440">
            <v>99262</v>
          </cell>
          <cell r="B4440" t="str">
            <v>CAIXA ENTERRADA HIDRÁULICA RETANGULAR, EM ALVENARIA COM BLOCOS DE CONCRETO, DIMENSÕES INTERNAS: 0,8X0,8X0,6 M PARA REDE DE DRENAGEM. AF_05/2018</v>
          </cell>
          <cell r="C4440" t="str">
            <v>UN</v>
          </cell>
          <cell r="D4440">
            <v>546.4</v>
          </cell>
        </row>
        <row r="4441">
          <cell r="A4441">
            <v>99264</v>
          </cell>
          <cell r="B4441" t="str">
            <v>CAIXA ENTERRADA HIDRÁULICA RETANGULAR, EM ALVENARIA COM BLOCOS DE CONCRETO, DIMENSÕES INTERNAS: 1X1X0,6 M PARA REDE DE DRENAGEM. AF_05/2018</v>
          </cell>
          <cell r="C4441" t="str">
            <v>UN</v>
          </cell>
          <cell r="D4441">
            <v>627.86</v>
          </cell>
        </row>
        <row r="4442">
          <cell r="A4442">
            <v>89482</v>
          </cell>
          <cell r="B4442" t="str">
            <v>CAIXA SIFONADA, PVC, DN 100 X 100 X 50 MM, FORNECIDA E INSTALADA EM RAMAIS DE ENCAMINHAMENTO DE ÁGUA PLUVIAL. AF_12/2014</v>
          </cell>
          <cell r="C4442" t="str">
            <v>UN</v>
          </cell>
          <cell r="D4442">
            <v>24.37</v>
          </cell>
        </row>
        <row r="4443">
          <cell r="A4443">
            <v>89491</v>
          </cell>
          <cell r="B4443" t="str">
            <v>CAIXA SIFONADA, PVC, DN 150 X 185 X 75 MM, FORNECIDA E INSTALADA EM RAMAIS DE ENCAMINHAMENTO DE ÁGUA PLUVIAL. AF_12/2014</v>
          </cell>
          <cell r="C4443" t="str">
            <v>UN</v>
          </cell>
          <cell r="D4443">
            <v>60.42</v>
          </cell>
        </row>
        <row r="4444">
          <cell r="A4444">
            <v>89495</v>
          </cell>
          <cell r="B4444" t="str">
            <v>RALO SIFONADO, PVC, DN 100 X 40 MM, JUNTA SOLDÁVEL, FORNECIDO E INSTALADO EM RAMAIS DE ENCAMINHAMENTO DE ÁGUA PLUVIAL. AF_12/2014</v>
          </cell>
          <cell r="C4444" t="str">
            <v>UN</v>
          </cell>
          <cell r="D4444">
            <v>9.76</v>
          </cell>
        </row>
        <row r="4445">
          <cell r="A4445">
            <v>89707</v>
          </cell>
          <cell r="B4445" t="str">
            <v>CAIXA SIFONADA, PVC, DN 100 X 100 X 50 MM, JUNTA ELÁSTICA, FORNECIDA E INSTALADA EM RAMAL DE DESCARGA OU EM RAMAL DE ESGOTO SANITÁRIO. AF_12/2014</v>
          </cell>
          <cell r="C4445" t="str">
            <v>UN</v>
          </cell>
          <cell r="D4445">
            <v>29.95</v>
          </cell>
        </row>
        <row r="4446">
          <cell r="A4446">
            <v>89708</v>
          </cell>
          <cell r="B4446" t="str">
            <v>CAIXA SIFONADA, PVC, DN 150 X 185 X 75 MM, JUNTA ELÁSTICA, FORNECIDA E INSTALADA EM RAMAL DE DESCARGA OU EM RAMAL DE ESGOTO SANITÁRIO. AF_12/2014</v>
          </cell>
          <cell r="C4446" t="str">
            <v>UN</v>
          </cell>
          <cell r="D4446">
            <v>68.150000000000006</v>
          </cell>
        </row>
        <row r="4447">
          <cell r="A4447">
            <v>89709</v>
          </cell>
          <cell r="B4447" t="str">
            <v>RALO SIFONADO, PVC, DN 100 X 40 MM, JUNTA SOLDÁVEL, FORNECIDO E INSTALADO EM RAMAL DE DESCARGA OU EM RAMAL DE ESGOTO SANITÁRIO. AF_12/2014</v>
          </cell>
          <cell r="C4447" t="str">
            <v>UN</v>
          </cell>
          <cell r="D4447">
            <v>11.41</v>
          </cell>
        </row>
        <row r="4448">
          <cell r="A4448">
            <v>89710</v>
          </cell>
          <cell r="B4448" t="str">
            <v>RALO SECO, PVC, DN 100 X 40 MM, JUNTA SOLDÁVEL, FORNECIDO E INSTALADO EM RAMAL DE DESCARGA OU EM RAMAL DE ESGOTO SANITÁRIO. AF_12/2014</v>
          </cell>
          <cell r="C4448" t="str">
            <v>UN</v>
          </cell>
          <cell r="D4448">
            <v>11.19</v>
          </cell>
        </row>
        <row r="4449">
          <cell r="A4449">
            <v>72739</v>
          </cell>
          <cell r="B4449" t="str">
            <v>VASO SANITARIO INFANTIL SIFONADO, PARA VALVULA DE DESCARGA, EM LOUCA BRANCA, COM ACESSORIOS, INCLUSIVE ASSENTO PLASTICO, BOLSA DE BORRACHA PARA LIGACAO, TUBO PVC LIGACAO - FORNECIMENTO E INSTALACAO</v>
          </cell>
          <cell r="C4449" t="str">
            <v>UN</v>
          </cell>
          <cell r="D4449">
            <v>546.13</v>
          </cell>
        </row>
        <row r="4450">
          <cell r="A4450" t="str">
            <v>74234/1</v>
          </cell>
          <cell r="B4450" t="str">
            <v>MICTORIO SIFONADO DE LOUCA BRANCA COM PERTENCES, COM REGISTRO DE PRESSAO 1/2" COM CANOPLA CROMADA ACABAMENTO SIMPLES E CONJUNTO PARA FIXACAO  - FORNECIMENTO E INSTALACAO</v>
          </cell>
          <cell r="C4450" t="str">
            <v>UN</v>
          </cell>
          <cell r="D4450">
            <v>571.4</v>
          </cell>
        </row>
        <row r="4451">
          <cell r="A4451">
            <v>86872</v>
          </cell>
          <cell r="B4451" t="str">
            <v>TANQUE DE LOUÇA BRANCA COM COLUNA, 30L OU EQUIVALENTE - FORNECIMENTO E INSTALAÇÃO. AF_12/2013</v>
          </cell>
          <cell r="C4451" t="str">
            <v>UN</v>
          </cell>
          <cell r="D4451">
            <v>747.1</v>
          </cell>
        </row>
        <row r="4452">
          <cell r="A4452">
            <v>86874</v>
          </cell>
          <cell r="B4452" t="str">
            <v>TANQUE DE LOUÇA BRANCA SUSPENSO, 18L OU EQUIVALENTE - FORNECIMENTO E INSTALAÇÃO. AF_12/2013</v>
          </cell>
          <cell r="C4452" t="str">
            <v>UN</v>
          </cell>
          <cell r="D4452">
            <v>456.77</v>
          </cell>
        </row>
        <row r="4453">
          <cell r="A4453">
            <v>86875</v>
          </cell>
          <cell r="B4453" t="str">
            <v>TANQUE DE MÁRMORE SINTÉTICO COM COLUNA, 22L OU EQUIVALENTE  FORNECIMENTO E INSTALAÇÃO. AF_12/2013</v>
          </cell>
          <cell r="C4453" t="str">
            <v>UN</v>
          </cell>
          <cell r="D4453">
            <v>424.55</v>
          </cell>
        </row>
        <row r="4454">
          <cell r="A4454">
            <v>86876</v>
          </cell>
          <cell r="B4454" t="str">
            <v>TANQUE DE MÁRMORE SINTÉTICO SUSPENSO, 22L OU EQUIVALENTE - FORNECIMENTO E INSTALAÇÃO. AF_12/2013</v>
          </cell>
          <cell r="C4454" t="str">
            <v>UN</v>
          </cell>
          <cell r="D4454">
            <v>241.96</v>
          </cell>
        </row>
        <row r="4455">
          <cell r="A4455">
            <v>86877</v>
          </cell>
          <cell r="B4455" t="str">
            <v>VÁLVULA EM METAL CROMADO 1.1/2" X 1.1/2" PARA TANQUE OU LAVATÓRIO, COM OU SEM LADRÃO - FORNECIMENTO E INSTALAÇÃO. AF_12/2013</v>
          </cell>
          <cell r="C4455" t="str">
            <v>UN</v>
          </cell>
          <cell r="D4455">
            <v>24.13</v>
          </cell>
        </row>
        <row r="4456">
          <cell r="A4456">
            <v>86878</v>
          </cell>
          <cell r="B4456" t="str">
            <v>VÁLVULA EM METAL CROMADO TIPO AMERICANA 3.1/2" X 1.1/2" PARA PIA - FORNECIMENTO E INSTALAÇÃO. AF_12/2013</v>
          </cell>
          <cell r="C4456" t="str">
            <v>UN</v>
          </cell>
          <cell r="D4456">
            <v>44.84</v>
          </cell>
        </row>
        <row r="4457">
          <cell r="A4457">
            <v>86879</v>
          </cell>
          <cell r="B4457" t="str">
            <v>VÁLVULA EM PLÁSTICO 1" PARA PIA, TANQUE OU LAVATÓRIO, COM OU SEM LADRÃO - FORNECIMENTO E INSTALAÇÃO. AF_12/2013</v>
          </cell>
          <cell r="C4457" t="str">
            <v>UN</v>
          </cell>
          <cell r="D4457">
            <v>7.33</v>
          </cell>
        </row>
        <row r="4458">
          <cell r="A4458">
            <v>86880</v>
          </cell>
          <cell r="B4458" t="str">
            <v>VÁLVULA EM PLÁSTICO CROMADO TIPO AMERICANA 3.1/2" X 1.1/2" SEM ADAPTADOR PARA PIA - FORNECIMENTO E INSTALAÇÃO. AF_12/2013</v>
          </cell>
          <cell r="C4458" t="str">
            <v>UN</v>
          </cell>
          <cell r="D4458">
            <v>19.95</v>
          </cell>
        </row>
        <row r="4459">
          <cell r="A4459">
            <v>86881</v>
          </cell>
          <cell r="B4459" t="str">
            <v>SIFÃO DO TIPO GARRAFA EM METAL CROMADO 1 X 1.1/2" - FORNECIMENTO E INSTALAÇÃO. AF_12/2013</v>
          </cell>
          <cell r="C4459" t="str">
            <v>UN</v>
          </cell>
          <cell r="D4459">
            <v>123.92</v>
          </cell>
        </row>
        <row r="4460">
          <cell r="A4460">
            <v>86882</v>
          </cell>
          <cell r="B4460" t="str">
            <v>SIFÃO DO TIPO GARRAFA/COPO EM PVC 1.1/4 X 1.1/2" - FORNECIMENTO E INSTALAÇÃO. AF_12/2013</v>
          </cell>
          <cell r="C4460" t="str">
            <v>UN</v>
          </cell>
          <cell r="D4460">
            <v>20.66</v>
          </cell>
        </row>
        <row r="4461">
          <cell r="A4461">
            <v>86883</v>
          </cell>
          <cell r="B4461" t="str">
            <v>SIFÃO DO TIPO FLEXÍVEL EM PVC 1 X 1.1/2 - FORNECIMENTO E INSTALAÇÃO. AF_12/2013</v>
          </cell>
          <cell r="C4461" t="str">
            <v>UN</v>
          </cell>
          <cell r="D4461">
            <v>11.78</v>
          </cell>
        </row>
        <row r="4462">
          <cell r="A4462">
            <v>86884</v>
          </cell>
          <cell r="B4462" t="str">
            <v>ENGATE FLEXÍVEL EM PLÁSTICO BRANCO, 1/2" X 30CM - FORNECIMENTO E INSTALAÇÃO. AF_12/2013</v>
          </cell>
          <cell r="C4462" t="str">
            <v>UN</v>
          </cell>
          <cell r="D4462">
            <v>9.06</v>
          </cell>
        </row>
        <row r="4463">
          <cell r="A4463">
            <v>86885</v>
          </cell>
          <cell r="B4463" t="str">
            <v>ENGATE FLEXÍVEL EM PLÁSTICO BRANCO, 1/2" X 40CM - FORNECIMENTO E INSTALAÇÃO. AF_12/2013</v>
          </cell>
          <cell r="C4463" t="str">
            <v>UN</v>
          </cell>
          <cell r="D4463">
            <v>10.26</v>
          </cell>
        </row>
        <row r="4464">
          <cell r="A4464">
            <v>86886</v>
          </cell>
          <cell r="B4464" t="str">
            <v>ENGATE FLEXÍVEL EM INOX, 1/2 X 30CM - FORNECIMENTO E INSTALAÇÃO. AF_12/2013</v>
          </cell>
          <cell r="C4464" t="str">
            <v>UN</v>
          </cell>
          <cell r="D4464">
            <v>31.37</v>
          </cell>
        </row>
        <row r="4465">
          <cell r="A4465">
            <v>86887</v>
          </cell>
          <cell r="B4465" t="str">
            <v>ENGATE FLEXÍVEL EM INOX, 1/2 X 40CM - FORNECIMENTO E INSTALAÇÃO. AF_12/2013</v>
          </cell>
          <cell r="C4465" t="str">
            <v>UN</v>
          </cell>
          <cell r="D4465">
            <v>33.86</v>
          </cell>
        </row>
        <row r="4466">
          <cell r="A4466">
            <v>86888</v>
          </cell>
          <cell r="B4466" t="str">
            <v>VASO SANITÁRIO SIFONADO COM CAIXA ACOPLADA LOUÇA BRANCA - FORNECIMENTO E INSTALAÇÃO. AF_12/2013</v>
          </cell>
          <cell r="C4466" t="str">
            <v>UN</v>
          </cell>
          <cell r="D4466">
            <v>442.91</v>
          </cell>
        </row>
        <row r="4467">
          <cell r="A4467">
            <v>86889</v>
          </cell>
          <cell r="B4467" t="str">
            <v>BANCADA DE GRANITO CINZA POLIDO PARA PIA DE COZINHA 1,50 X 0,60 M - FORNECIMENTO E INSTALAÇÃO. AF_12/2013</v>
          </cell>
          <cell r="C4467" t="str">
            <v>UN</v>
          </cell>
          <cell r="D4467">
            <v>587.28</v>
          </cell>
        </row>
        <row r="4468">
          <cell r="A4468">
            <v>86893</v>
          </cell>
          <cell r="B4468" t="str">
            <v>BANCADA DE MÁRMORE BRANCO POLIDO PARA PIA DE COZINHA 1,50 X 0,60 M - FORNECIMENTO E INSTALAÇÃO. AF_12/2013</v>
          </cell>
          <cell r="C4468" t="str">
            <v>UN</v>
          </cell>
          <cell r="D4468">
            <v>510.02</v>
          </cell>
        </row>
        <row r="4469">
          <cell r="A4469">
            <v>86894</v>
          </cell>
          <cell r="B4469" t="str">
            <v>BANCADA DE MÁRMORE SINTÉTICO 120 X 60CM, COM CUBA INTEGRADA - FORNECIMENTO E INSTALAÇÃO. AF_12/2013</v>
          </cell>
          <cell r="C4469" t="str">
            <v>UN</v>
          </cell>
          <cell r="D4469">
            <v>285.35000000000002</v>
          </cell>
        </row>
        <row r="4470">
          <cell r="A4470">
            <v>86895</v>
          </cell>
          <cell r="B4470" t="str">
            <v>BANCADA DE GRANITO CINZA POLIDO PARA LAVATÓRIO 0,50 X 0,60 M - FORNECIMENTO E INSTALAÇÃO. AF_12/2013</v>
          </cell>
          <cell r="C4470" t="str">
            <v>UN</v>
          </cell>
          <cell r="D4470">
            <v>298.82</v>
          </cell>
        </row>
        <row r="4471">
          <cell r="A4471">
            <v>86899</v>
          </cell>
          <cell r="B4471" t="str">
            <v>BANCADA DE MÁRMORE BRANCO POLIDO PARA LAVATÓRIO 0,50 X 0,60 M - FORNECIMENTO E INSTALAÇÃO. AF_12/2013</v>
          </cell>
          <cell r="C4471" t="str">
            <v>UN</v>
          </cell>
          <cell r="D4471">
            <v>269.83999999999997</v>
          </cell>
        </row>
        <row r="4472">
          <cell r="A4472">
            <v>86900</v>
          </cell>
          <cell r="B4472" t="str">
            <v>CUBA DE EMBUTIR DE AÇO INOXIDÁVEL MÉDIA - FORNECIMENTO E INSTALAÇÃO. AF_12/2013</v>
          </cell>
          <cell r="C4472" t="str">
            <v>UN</v>
          </cell>
          <cell r="D4472">
            <v>157.71</v>
          </cell>
        </row>
        <row r="4473">
          <cell r="A4473">
            <v>86901</v>
          </cell>
          <cell r="B4473" t="str">
            <v>CUBA DE EMBUTIR OVAL EM LOUÇA BRANCA, 35 X 50CM OU EQUIVALENTE - FORNECIMENTO E INSTALAÇÃO. AF_12/2013</v>
          </cell>
          <cell r="C4473" t="str">
            <v>UN</v>
          </cell>
          <cell r="D4473">
            <v>133.53</v>
          </cell>
        </row>
        <row r="4474">
          <cell r="A4474">
            <v>86902</v>
          </cell>
          <cell r="B4474" t="str">
            <v>LAVATÓRIO LOUÇA BRANCA COM COLUNA, *44 X 35,5* CM, PADRÃO POPULAR - FORNECIMENTO E INSTALAÇÃO. AF_12/2013</v>
          </cell>
          <cell r="C4474" t="str">
            <v>UN</v>
          </cell>
          <cell r="D4474">
            <v>251.25</v>
          </cell>
        </row>
        <row r="4475">
          <cell r="A4475">
            <v>86903</v>
          </cell>
          <cell r="B4475" t="str">
            <v>LAVATÓRIO LOUÇA BRANCA COM COLUNA, 45 X 55CM OU EQUIVALENTE, PADRÃO MÉDIO - FORNECIMENTO E INSTALAÇÃO. AF_12/2013</v>
          </cell>
          <cell r="C4475" t="str">
            <v>UN</v>
          </cell>
          <cell r="D4475">
            <v>335.32</v>
          </cell>
        </row>
        <row r="4476">
          <cell r="A4476">
            <v>86904</v>
          </cell>
          <cell r="B4476" t="str">
            <v>LAVATÓRIO LOUÇA BRANCA SUSPENSO, 29,5 X 39CM OU EQUIVALENTE, PADRÃO POPULAR - FORNECIMENTO E INSTALAÇÃO. AF_12/2013</v>
          </cell>
          <cell r="C4476" t="str">
            <v>UN</v>
          </cell>
          <cell r="D4476">
            <v>130.96</v>
          </cell>
        </row>
        <row r="4477">
          <cell r="A4477">
            <v>86905</v>
          </cell>
          <cell r="B4477" t="str">
            <v>APARELHO MISTURADOR DE MESA PARA LAVATÓRIO, PADRÃO MÉDIO - FORNECIMENTO E INSTALAÇÃO. AF_12/2013</v>
          </cell>
          <cell r="C4477" t="str">
            <v>UN</v>
          </cell>
          <cell r="D4477">
            <v>189.7</v>
          </cell>
        </row>
        <row r="4478">
          <cell r="A4478">
            <v>86906</v>
          </cell>
          <cell r="B4478" t="str">
            <v>TORNEIRA CROMADA DE MESA, 1/2" OU 3/4", PARA LAVATÓRIO, PADRÃO POPULAR - FORNECIMENTO E INSTALAÇÃO. AF_12/2013</v>
          </cell>
          <cell r="C4478" t="str">
            <v>UN</v>
          </cell>
          <cell r="D4478">
            <v>44.25</v>
          </cell>
        </row>
        <row r="4479">
          <cell r="A4479">
            <v>86908</v>
          </cell>
          <cell r="B4479" t="str">
            <v>APARELHO MISTURADOR DE MESA PARA PIA DE COZINHA, PADRÃO MÉDIO - FORNECIMENTO E INSTALAÇÃO. AF_12/2013</v>
          </cell>
          <cell r="C4479" t="str">
            <v>UN</v>
          </cell>
          <cell r="D4479">
            <v>223.8</v>
          </cell>
        </row>
        <row r="4480">
          <cell r="A4480">
            <v>86909</v>
          </cell>
          <cell r="B4480" t="str">
            <v>TORNEIRA CROMADA TUBO MÓVEL, DE MESA, 1/2" OU 3/4", PARA PIA DE COZINHA, PADRÃO ALTO - FORNECIMENTO E INSTALAÇÃO. AF_12/2013</v>
          </cell>
          <cell r="C4480" t="str">
            <v>UN</v>
          </cell>
          <cell r="D4480">
            <v>88.1</v>
          </cell>
        </row>
        <row r="4481">
          <cell r="A4481">
            <v>86910</v>
          </cell>
          <cell r="B4481" t="str">
            <v>TORNEIRA CROMADA TUBO MÓVEL, DE PAREDE, 1/2" OU 3/4", PARA PIA DE COZINHA, PADRÃO MÉDIO - FORNECIMENTO E INSTALAÇÃO. AF_12/2013</v>
          </cell>
          <cell r="C4481" t="str">
            <v>UN</v>
          </cell>
          <cell r="D4481">
            <v>84.36</v>
          </cell>
        </row>
        <row r="4482">
          <cell r="A4482">
            <v>86911</v>
          </cell>
          <cell r="B4482" t="str">
            <v>TORNEIRA CROMADA LONGA, DE PAREDE, 1/2" OU 3/4", PARA PIA DE COZINHA, PADRÃO POPULAR - FORNECIMENTO E INSTALAÇÃO. AF_12/2013</v>
          </cell>
          <cell r="C4482" t="str">
            <v>UN</v>
          </cell>
          <cell r="D4482">
            <v>37.97</v>
          </cell>
        </row>
        <row r="4483">
          <cell r="A4483">
            <v>86912</v>
          </cell>
          <cell r="B4483" t="str">
            <v>TORNEIRA CROMADA LONGA, DE PAREDE, 1/2" OU 3/4", PARA PIA DE COZINHA, PADRÃO MÉDIO - FORNECIMENTO E INSTALAÇÃO. AF_12/2013</v>
          </cell>
          <cell r="C4483" t="str">
            <v>UN</v>
          </cell>
          <cell r="D4483">
            <v>37.97</v>
          </cell>
        </row>
        <row r="4484">
          <cell r="A4484">
            <v>86913</v>
          </cell>
          <cell r="B4484" t="str">
            <v>TORNEIRA CROMADA 1/2" OU 3/4" PARA TANQUE, PADRÃO POPULAR - FORNECIMENTO E INSTALAÇÃO. AF_12/2013</v>
          </cell>
          <cell r="C4484" t="str">
            <v>UN</v>
          </cell>
          <cell r="D4484">
            <v>18.04</v>
          </cell>
        </row>
        <row r="4485">
          <cell r="A4485">
            <v>86914</v>
          </cell>
          <cell r="B4485" t="str">
            <v>TORNEIRA CROMADA 1/2" OU 3/4" PARA TANQUE, PADRÃO MÉDIO - FORNECIMENTO E INSTALAÇÃO. AF_12/2013</v>
          </cell>
          <cell r="C4485" t="str">
            <v>UN</v>
          </cell>
          <cell r="D4485">
            <v>34.979999999999997</v>
          </cell>
        </row>
        <row r="4486">
          <cell r="A4486">
            <v>86915</v>
          </cell>
          <cell r="B4486" t="str">
            <v>TORNEIRA CROMADA DE MESA, 1/2" OU 3/4", PARA LAVATÓRIO, PADRÃO MÉDIO - FORNECIMENTO E INSTALAÇÃO. AF_12/2013</v>
          </cell>
          <cell r="C4486" t="str">
            <v>UN</v>
          </cell>
          <cell r="D4486">
            <v>73.709999999999994</v>
          </cell>
        </row>
        <row r="4487">
          <cell r="A4487">
            <v>86916</v>
          </cell>
          <cell r="B4487" t="str">
            <v>TORNEIRA PLÁSTICA 3/4" PARA TANQUE - FORNECIMENTO E INSTALAÇÃO. AF_12/2013</v>
          </cell>
          <cell r="C4487" t="str">
            <v>UN</v>
          </cell>
          <cell r="D4487">
            <v>28.11</v>
          </cell>
        </row>
        <row r="4488">
          <cell r="A4488">
            <v>86919</v>
          </cell>
          <cell r="B4488" t="str">
            <v>TANQUE DE LOUÇA BRANCA COM COLUNA, 30L OU EQUIVALENTE, INCLUSO SIFÃO FLEXÍVEL EM PVC, VÁLVULA METÁLICA E TORNEIRA DE METAL CROMADO PADRÃO MÉDIO - FORNECIMENTO E INSTALAÇÃO. AF_12/2013</v>
          </cell>
          <cell r="C4488" t="str">
            <v>UN</v>
          </cell>
          <cell r="D4488">
            <v>817.99</v>
          </cell>
        </row>
        <row r="4489">
          <cell r="A4489">
            <v>86920</v>
          </cell>
          <cell r="B4489" t="str">
            <v>TANQUE DE LOUÇA BRANCA COM COLUNA, 30L OU EQUIVALENTE, INCLUSO SIFÃO FLEXÍVEL EM PVC, VÁLVULA PLÁSTICA E TORNEIRA DE METAL CROMADO PADRÃO POPULAR - FORNECIMENTO E INSTALAÇÃO. AF_12/2013</v>
          </cell>
          <cell r="C4489" t="str">
            <v>UN</v>
          </cell>
          <cell r="D4489">
            <v>784.25</v>
          </cell>
        </row>
        <row r="4490">
          <cell r="A4490">
            <v>86921</v>
          </cell>
          <cell r="B4490" t="str">
            <v>TANQUE DE LOUÇA BRANCA COM COLUNA, 30L OU EQUIVALENTE, INCLUSO SIFÃO FLEXÍVEL EM PVC, VÁLVULA PLÁSTICA E TORNEIRA DE PLÁSTICO - FORNECIMENTO E INSTALAÇÃO. AF_12/2013</v>
          </cell>
          <cell r="C4490" t="str">
            <v>UN</v>
          </cell>
          <cell r="D4490">
            <v>794.32</v>
          </cell>
        </row>
        <row r="4491">
          <cell r="A4491">
            <v>86922</v>
          </cell>
          <cell r="B4491" t="str">
            <v>TANQUE DE LOUÇA BRANCA SUSPENSO, 18L OU EQUIVALENTE, INCLUSO SIFÃO TIPO GARRAFA EM METAL CROMADO, VÁLVULA METÁLICA E TORNEIRA DE METAL CROMADO PADRÃO MÉDIO - FORNECIMENTO E INSTALAÇÃO. AF_12/2013</v>
          </cell>
          <cell r="C4491" t="str">
            <v>UN</v>
          </cell>
          <cell r="D4491">
            <v>639.79999999999995</v>
          </cell>
        </row>
        <row r="4492">
          <cell r="A4492">
            <v>86923</v>
          </cell>
          <cell r="B4492" t="str">
            <v>TANQUE DE LOUÇA BRANCA SUSPENSO, 18L OU EQUIVALENTE, INCLUSO SIFÃO TIPO GARRAFA EM PVC, VÁLVULA PLÁSTICA E TORNEIRA DE METAL CROMADO PADRÃO POPULAR - FORNECIMENTO E INSTALAÇÃO. AF_12/2013</v>
          </cell>
          <cell r="C4492" t="str">
            <v>UN</v>
          </cell>
          <cell r="D4492">
            <v>502.8</v>
          </cell>
        </row>
        <row r="4493">
          <cell r="A4493">
            <v>86924</v>
          </cell>
          <cell r="B4493" t="str">
            <v>TANQUE DE LOUÇA BRANCA SUSPENSO, 18L OU EQUIVALENTE, INCLUSO SIFÃO TIPO GARRAFA EM PVC, VÁLVULA PLÁSTICA E TORNEIRA DE PLÁSTICO - FORNECIMENTO E INSTALAÇÃO. AF_12/2013</v>
          </cell>
          <cell r="C4493" t="str">
            <v>UN</v>
          </cell>
          <cell r="D4493">
            <v>512.87</v>
          </cell>
        </row>
        <row r="4494">
          <cell r="A4494">
            <v>86925</v>
          </cell>
          <cell r="B4494" t="str">
            <v>TANQUE DE MÁRMORE SINTÉTICO COM COLUNA, 22L OU EQUIVALENTE, INCLUSO SIFÃO FLEXÍVEL EM PVC, VÁLVULA PLÁSTICA E TORNEIRA DE METAL CROMADO PADRÃO POPULAR - FORNECIMENTO E INSTALAÇÃO. AF_12/2013</v>
          </cell>
          <cell r="C4494" t="str">
            <v>UN</v>
          </cell>
          <cell r="D4494">
            <v>461.7</v>
          </cell>
        </row>
        <row r="4495">
          <cell r="A4495">
            <v>86926</v>
          </cell>
          <cell r="B4495" t="str">
            <v>TANQUE DE MÁRMORE SINTÉTICO COM COLUNA, 22L OU EQUIVALENTE, INCLUSO SIFÃO FLEXÍVEL EM PVC, VÁLVULA PLÁSTICA E TORNEIRA DE PLÁSTICO - FORNECIMENTO E INSTALAÇÃO. AF_12/2013</v>
          </cell>
          <cell r="C4495" t="str">
            <v>UN</v>
          </cell>
          <cell r="D4495">
            <v>471.77</v>
          </cell>
        </row>
        <row r="4496">
          <cell r="A4496">
            <v>86927</v>
          </cell>
          <cell r="B4496" t="str">
            <v>TANQUE DE MÁRMORE SINTÉTICO SUSPENSO, 22L OU EQUIVALENTE, INCLUSO SIFÃO TIPO GARRAFA EM PVC, VÁLVULA PLÁSTICA E TORNEIRA DE METAL CROMADO PADRÃO POPULAR - FORNECIMENTO E INSTALAÇÃO. AF_12/2013</v>
          </cell>
          <cell r="C4496" t="str">
            <v>UN</v>
          </cell>
          <cell r="D4496">
            <v>287.99</v>
          </cell>
        </row>
        <row r="4497">
          <cell r="A4497">
            <v>86928</v>
          </cell>
          <cell r="B4497" t="str">
            <v>TANQUE DE MÁRMORE SINTÉTICO SUSPENSO, 22L OU EQUIVALENTE, INCLUSO SIFÃO TIPO GARRAFA EM PVC, VÁLVULA PLÁSTICA E TORNEIRA DE PLÁSTICO - FORNECIMENTO E INSTALAÇÃO. AF_12/2013</v>
          </cell>
          <cell r="C4497" t="str">
            <v>UN</v>
          </cell>
          <cell r="D4497">
            <v>298.06</v>
          </cell>
        </row>
        <row r="4498">
          <cell r="A4498">
            <v>86929</v>
          </cell>
          <cell r="B4498" t="str">
            <v>TANQUE DE MÁRMORE SINTÉTICO SUSPENSO, 22L OU EQUIVALENTE, INCLUSO SIFÃO FLEXÍVEL EM PVC, VÁLVULA PLÁSTICA E TORNEIRA DE METAL CROMADO PADRÃO POPULAR - FORNECIMENTO E INSTALAÇÃO. AF_12/2013</v>
          </cell>
          <cell r="C4498" t="str">
            <v>UN</v>
          </cell>
          <cell r="D4498">
            <v>279.11</v>
          </cell>
        </row>
        <row r="4499">
          <cell r="A4499">
            <v>86930</v>
          </cell>
          <cell r="B4499" t="str">
            <v>TANQUE DE MÁRMORE SINTÉTICO SUSPENSO, 22L OU EQUIVALENTE, INCLUSO SIFÃO FLEXÍVEL EM PVC, VÁLVULA PLÁSTICA E TORNEIRA DE PLÁSTICO - FORNECIMENTO E INSTALAÇÃO. AF_12/2013</v>
          </cell>
          <cell r="C4499" t="str">
            <v>UN</v>
          </cell>
          <cell r="D4499">
            <v>289.18</v>
          </cell>
        </row>
        <row r="4500">
          <cell r="A4500">
            <v>86931</v>
          </cell>
          <cell r="B4500" t="str">
            <v>VASO SANITÁRIO SIFONADO COM CAIXA ACOPLADA LOUÇA BRANCA, INCLUSO ENGATE FLEXÍVEL EM PLÁSTICO BRANCO, 1/2  X 40CM - FORNECIMENTO E INSTALAÇÃO. AF_12/2013</v>
          </cell>
          <cell r="C4500" t="str">
            <v>UN</v>
          </cell>
          <cell r="D4500">
            <v>453.17</v>
          </cell>
        </row>
        <row r="4501">
          <cell r="A4501">
            <v>86932</v>
          </cell>
          <cell r="B4501" t="str">
            <v>VASO SANITÁRIO SIFONADO COM CAIXA ACOPLADA LOUÇA BRANCA - PADRÃO MÉDIO, INCLUSO ENGATE FLEXÍVEL EM METAL CROMADO, 1/2 X 40CM - FORNECIMENTO E INSTALAÇÃO. AF_12/2013</v>
          </cell>
          <cell r="C4501" t="str">
            <v>UN</v>
          </cell>
          <cell r="D4501">
            <v>476.77</v>
          </cell>
        </row>
        <row r="4502">
          <cell r="A4502">
            <v>86933</v>
          </cell>
          <cell r="B4502" t="str">
            <v>BANCADA DE MÁRMORE SINTÉTICO 120 X 60CM, COM CUBA INTEGRADA, INCLUSO SIFÃO TIPO GARRAFA EM PVC, VÁLVULA EM PLÁSTICO CROMADO TIPO AMERICANA E TORNEIRA CROMADA LONGA, DE PAREDE, PADRÃO POPULAR - FORNECIMENTO E INSTALAÇÃO. AF_12/2013</v>
          </cell>
          <cell r="C4502" t="str">
            <v>UN</v>
          </cell>
          <cell r="D4502">
            <v>363.93</v>
          </cell>
        </row>
        <row r="4503">
          <cell r="A4503">
            <v>86934</v>
          </cell>
          <cell r="B4503" t="str">
            <v>BANCADA DE MÁRMORE SINTÉTICO 120 X 60CM, COM CUBA INTEGRADA, INCLUSO SIFÃO TIPO FLEXÍVEL EM PVC, VÁLVULA EM PLÁSTICO CROMADO TIPO AMERICANA E TORNEIRA CROMADA LONGA, DE PAREDE, PADRÃO POPULAR - FORNECIMENTO E INSTALAÇÃO. AF_12/2013</v>
          </cell>
          <cell r="C4503" t="str">
            <v>UN</v>
          </cell>
          <cell r="D4503">
            <v>355.05</v>
          </cell>
        </row>
        <row r="4504">
          <cell r="A4504">
            <v>86935</v>
          </cell>
          <cell r="B4504" t="str">
            <v>CUBA DE EMBUTIR DE AÇO INOXIDÁVEL MÉDIA, INCLUSO VÁLVULA TIPO AMERICANA EM METAL CROMADO E SIFÃO FLEXÍVEL EM PVC - FORNECIMENTO E INSTALAÇÃO. AF_12/2013</v>
          </cell>
          <cell r="C4504" t="str">
            <v>UN</v>
          </cell>
          <cell r="D4504">
            <v>214.33</v>
          </cell>
        </row>
        <row r="4505">
          <cell r="A4505">
            <v>86936</v>
          </cell>
          <cell r="B4505" t="str">
            <v>CUBA DE EMBUTIR DE AÇO INOXIDÁVEL MÉDIA, INCLUSO VÁLVULA TIPO AMERICANA E SIFÃO TIPO GARRAFA EM METAL CROMADO - FORNECIMENTO E INSTALAÇÃO. AF_12/2013</v>
          </cell>
          <cell r="C4505" t="str">
            <v>UN</v>
          </cell>
          <cell r="D4505">
            <v>326.47000000000003</v>
          </cell>
        </row>
        <row r="4506">
          <cell r="A4506">
            <v>86937</v>
          </cell>
          <cell r="B4506" t="str">
            <v>CUBA DE EMBUTIR OVAL EM LOUÇA BRANCA, 35 X 50CM OU EQUIVALENTE, INCLUSO VÁLVULA EM METAL CROMADO E SIFÃO FLEXÍVEL EM PVC - FORNECIMENTO E INSTALAÇÃO. AF_12/2013</v>
          </cell>
          <cell r="C4506" t="str">
            <v>UN</v>
          </cell>
          <cell r="D4506">
            <v>169.44</v>
          </cell>
        </row>
        <row r="4507">
          <cell r="A4507">
            <v>86938</v>
          </cell>
          <cell r="B4507" t="str">
            <v>CUBA DE EMBUTIR OVAL EM LOUÇA BRANCA, 35 X 50CM OU EQUIVALENTE, INCLUSO VÁLVULA E SIFÃO TIPO GARRAFA EM METAL CROMADO - FORNECIMENTO E INSTALAÇÃO. AF_12/2013</v>
          </cell>
          <cell r="C4507" t="str">
            <v>UN</v>
          </cell>
          <cell r="D4507">
            <v>281.58</v>
          </cell>
        </row>
        <row r="4508">
          <cell r="A4508">
            <v>86939</v>
          </cell>
          <cell r="B4508" t="str">
            <v>LAVATÓRIO LOUÇA BRANCA COM COLUNA, *44 X 35,5* CM, PADRÃO POPULAR, INCLUSO SIFÃO FLEXÍVEL EM PVC, VÁLVULA E ENGATE FLEXÍVEL 30CM EM PLÁSTICO E COM TORNEIRA CROMADA PADRÃO POPULAR - FORNECIMENTO E INSTALAÇÃO. AF_12/2013</v>
          </cell>
          <cell r="C4508" t="str">
            <v>UN</v>
          </cell>
          <cell r="D4508">
            <v>323.67</v>
          </cell>
        </row>
        <row r="4509">
          <cell r="A4509">
            <v>86940</v>
          </cell>
          <cell r="B4509" t="str">
            <v>LAVATÓRIO LOUÇA BRANCA COM COLUNA, 45 X 55CM OU EQUIVALENTE, PADRÃO MÉDIO, INCLUSO SIFÃO TIPO GARRAFA, VÁLVULA E ENGATE FLEXÍVEL DE 40CM EM METAL CROMADO, COM APARELHO MISTURADOR PADRÃO MÉDIO - FORNECIMENTO E INSTALAÇÃO. AF_12/2013</v>
          </cell>
          <cell r="C4509" t="str">
            <v>UN</v>
          </cell>
          <cell r="D4509">
            <v>740.79</v>
          </cell>
        </row>
        <row r="4510">
          <cell r="A4510">
            <v>86941</v>
          </cell>
          <cell r="B4510" t="str">
            <v>LAVATÓRIO LOUÇA BRANCA COM COLUNA, 45 X 55CM OU EQUIVALENTE, PADRÃO MÉDIO, INCLUSO SIFÃO TIPO GARRAFA, VÁLVULA E ENGATE FLEXÍVEL DE 40CM EM METAL CROMADO, COM TORNEIRA CROMADA DE MESA, PADRÃO MÉDIO - FORNECIMENTO E INSTALAÇÃO. AF_12/2013</v>
          </cell>
          <cell r="C4510" t="str">
            <v>UN</v>
          </cell>
          <cell r="D4510">
            <v>590.94000000000005</v>
          </cell>
        </row>
        <row r="4511">
          <cell r="A4511">
            <v>86942</v>
          </cell>
          <cell r="B4511" t="str">
            <v>LAVATÓRIO LOUÇA BRANCA SUSPENSO, 29,5 X 39CM OU EQUIVALENTE, PADRÃO POPULAR, INCLUSO SIFÃO TIPO GARRAFA EM PVC, VÁLVULA E ENGATE FLEXÍVEL 30CM EM PLÁSTICO E TORNEIRA CROMADA DE MESA, PADRÃO POPULAR - FORNECIMENTO E INSTALAÇÃO. AF_12/2013</v>
          </cell>
          <cell r="C4511" t="str">
            <v>UN</v>
          </cell>
          <cell r="D4511">
            <v>212.26</v>
          </cell>
        </row>
        <row r="4512">
          <cell r="A4512">
            <v>86943</v>
          </cell>
          <cell r="B4512" t="str">
            <v>LAVATÓRIO LOUÇA BRANCA SUSPENSO, 29,5 X 39CM OU EQUIVALENTE, PADRÃO POPULAR, INCLUSO SIFÃO FLEXÍVEL EM PVC, VÁLVULA E ENGATE FLEXÍVEL 30CM EM PLÁSTICO E TORNEIRA CROMADA DE MESA, PADRÃO POPULAR - FORNECIMENTO E INSTALAÇÃO. AF_12/2013</v>
          </cell>
          <cell r="C4512" t="str">
            <v>UN</v>
          </cell>
          <cell r="D4512">
            <v>203.38</v>
          </cell>
        </row>
        <row r="4513">
          <cell r="A4513">
            <v>86947</v>
          </cell>
          <cell r="B4513" t="str">
            <v>BANCADA MÁRMORE BRANCO POLIDO 0,50X0,60M, INCLUSO CUBA DE EMBUTIR OVAL EM LOUÇA BRANCA 35 X 50CM, VÁLVULA, SIFÃO TIPO GARRAFA E ENGATE FLEXÍVEL 40CM EM METAL CROMADO E APARELHO MISTURADOR DE MESA, PADRÃO MÉDIO - FORNECIMENTO E INSTALAÇÃO. AF_12/2013</v>
          </cell>
          <cell r="C4513" t="str">
            <v>UN</v>
          </cell>
          <cell r="D4513">
            <v>808.84</v>
          </cell>
        </row>
        <row r="4514">
          <cell r="A4514">
            <v>88571</v>
          </cell>
          <cell r="B4514" t="str">
            <v>SABONETEIRA DE SOBREPOR (FIXADA NA PAREDE), TIPO CONCHA, EM ACO INOXIDAVEL - FORNECIMENTO E INSTALACAO</v>
          </cell>
          <cell r="C4514" t="str">
            <v>UN</v>
          </cell>
          <cell r="D4514">
            <v>53.94</v>
          </cell>
        </row>
        <row r="4515">
          <cell r="A4515">
            <v>93396</v>
          </cell>
          <cell r="B4515" t="str">
            <v>BANCADA GRANITO CINZA POLIDO 0,50 X 0,60M, INCL. CUBA DE EMBUTIR OVAL LOUÇA BRANCA 35 X 50CM, VÁLVULA METAL CROMADO, SIFÃO FLEXÍVEL PVC, ENGATE 30CM FLEXÍVEL PLÁSTICO E TORNEIRA CROMADA DE MESA, PADRÃO POPULAR - FORNEC. E INSTALAÇÃO. AF_12/2013</v>
          </cell>
          <cell r="C4515" t="str">
            <v>UN</v>
          </cell>
          <cell r="D4515">
            <v>521.57000000000005</v>
          </cell>
        </row>
        <row r="4516">
          <cell r="A4516">
            <v>93441</v>
          </cell>
          <cell r="B4516"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16" t="str">
            <v>UN</v>
          </cell>
          <cell r="D4516">
            <v>848.64</v>
          </cell>
        </row>
        <row r="4517">
          <cell r="A4517">
            <v>93442</v>
          </cell>
          <cell r="B4517"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17" t="str">
            <v>UN</v>
          </cell>
          <cell r="D4517">
            <v>933.65</v>
          </cell>
        </row>
        <row r="4518">
          <cell r="A4518">
            <v>95469</v>
          </cell>
          <cell r="B4518" t="str">
            <v>VASO SANITARIO SIFONADO CONVENCIONAL COM  LOUÇA BRANCA - FORNECIMENTO E INSTALAÇÃO. AF_10/2016</v>
          </cell>
          <cell r="C4518" t="str">
            <v>UN</v>
          </cell>
          <cell r="D4518">
            <v>209.79</v>
          </cell>
        </row>
        <row r="4519">
          <cell r="A4519">
            <v>95470</v>
          </cell>
          <cell r="B4519" t="str">
            <v>VASO SANITARIO SIFONADO CONVENCIONAL COM LOUÇA BRANCA, INCLUSO CONJUNTO DE LIGAÇÃO PARA BACIA SANITÁRIA AJUSTÁVEL - FORNECIMENTO E INSTALAÇÃO. AF_10/2016</v>
          </cell>
          <cell r="C4519" t="str">
            <v>UN</v>
          </cell>
          <cell r="D4519">
            <v>216.12</v>
          </cell>
        </row>
        <row r="4520">
          <cell r="A4520">
            <v>95471</v>
          </cell>
          <cell r="B4520" t="str">
            <v>VASO SANITARIO SIFONADO CONVENCIONAL PARA PCD SEM FURO FRONTAL COM  LOUÇA BRANCA SEM ASSENTO -  FORNECIMENTO E INSTALAÇÃO. AF_10/2016</v>
          </cell>
          <cell r="C4520" t="str">
            <v>UN</v>
          </cell>
          <cell r="D4520">
            <v>766.89</v>
          </cell>
        </row>
        <row r="4521">
          <cell r="A4521">
            <v>95472</v>
          </cell>
          <cell r="B4521" t="str">
            <v>VASO SANITARIO SIFONADO CONVENCIONAL PARA PCD SEM FURO FRONTAL COM LOUÇA BRANCA SEM ASSENTO, INCLUSO CONJUNTO DE LIGAÇÃO PARA BACIA SANITÁRIA AJUSTÁVEL - FORNECIMENTO E INSTALAÇÃO. AF_10/2016</v>
          </cell>
          <cell r="C4521" t="str">
            <v>UN</v>
          </cell>
          <cell r="D4521">
            <v>773.22</v>
          </cell>
        </row>
        <row r="4522">
          <cell r="A4522">
            <v>95542</v>
          </cell>
          <cell r="B4522" t="str">
            <v>PORTA TOALHA ROSTO EM METAL CROMADO, TIPO ARGOLA, INCLUSO FIXAÇÃO. AF_10/2016</v>
          </cell>
          <cell r="C4522" t="str">
            <v>UN</v>
          </cell>
          <cell r="D4522">
            <v>28.59</v>
          </cell>
        </row>
        <row r="4523">
          <cell r="A4523">
            <v>95543</v>
          </cell>
          <cell r="B4523" t="str">
            <v>PORTA TOALHA BANHO EM METAL CROMADO, TIPO BARRA, INCLUSO FIXAÇÃO. AF_10/2016</v>
          </cell>
          <cell r="C4523" t="str">
            <v>UN</v>
          </cell>
          <cell r="D4523">
            <v>46.62</v>
          </cell>
        </row>
        <row r="4524">
          <cell r="A4524">
            <v>95544</v>
          </cell>
          <cell r="B4524" t="str">
            <v>PAPELEIRA DE PAREDE EM METAL CROMADO SEM TAMPA, INCLUSO FIXAÇÃO. AF_10/2016</v>
          </cell>
          <cell r="C4524" t="str">
            <v>UN</v>
          </cell>
          <cell r="D4524">
            <v>35.96</v>
          </cell>
        </row>
        <row r="4525">
          <cell r="A4525">
            <v>95545</v>
          </cell>
          <cell r="B4525" t="str">
            <v>SABONETEIRA DE PAREDE EM METAL CROMADO, INCLUSO FIXAÇÃO. AF_10/2016</v>
          </cell>
          <cell r="C4525" t="str">
            <v>UN</v>
          </cell>
          <cell r="D4525">
            <v>35.18</v>
          </cell>
        </row>
        <row r="4526">
          <cell r="A4526">
            <v>95546</v>
          </cell>
          <cell r="B4526" t="str">
            <v>KIT DE ACESSORIOS PARA BANHEIRO EM METAL CROMADO, 5 PECAS, INCLUSO FIXAÇÃO. AF_10/2016</v>
          </cell>
          <cell r="C4526" t="str">
            <v>UN</v>
          </cell>
          <cell r="D4526">
            <v>108.65</v>
          </cell>
        </row>
        <row r="4527">
          <cell r="A4527">
            <v>95547</v>
          </cell>
          <cell r="B4527" t="str">
            <v>SABONETEIRA PLASTICA TIPO DISPENSER PARA SABONETE LIQUIDO COM RESERVATORIO 800 A 1500 ML, INCLUSO FIXAÇÃO. AF_10/2016</v>
          </cell>
          <cell r="C4527" t="str">
            <v>UN</v>
          </cell>
          <cell r="D4527">
            <v>47.41</v>
          </cell>
        </row>
        <row r="4528">
          <cell r="A4528">
            <v>6087</v>
          </cell>
          <cell r="B4528" t="str">
            <v>TAMPA EM CONCRETO ARMADO 60X60X5CM P/CX INSPECAO/FOSSA SEPTICA</v>
          </cell>
          <cell r="C4528" t="str">
            <v>UN</v>
          </cell>
          <cell r="D4528">
            <v>24.45</v>
          </cell>
        </row>
        <row r="4529">
          <cell r="A4529">
            <v>98052</v>
          </cell>
          <cell r="B4529" t="str">
            <v>TANQUE SÉPTICO CIRCULAR, EM CONCRETO PRÉ-MOLDADO, DIÂMETRO INTERNO = 1,10 M, ALTURA INTERNA = 2,50 M, VOLUME ÚTIL: 2138,2 L (PARA 5 CONTRIBUINTES). AF_05/2018</v>
          </cell>
          <cell r="C4529" t="str">
            <v>UN</v>
          </cell>
          <cell r="D4529">
            <v>1212.26</v>
          </cell>
        </row>
        <row r="4530">
          <cell r="A4530">
            <v>98053</v>
          </cell>
          <cell r="B4530" t="str">
            <v>TANQUE SÉPTICO CIRCULAR, EM CONCRETO PRÉ-MOLDADO, DIÂMETRO INTERNO = 1,40 M, ALTURA INTERNA = 2,50 M, VOLUME ÚTIL: 3463,6 L (PARA 13 CONTRIBUINTES). AF_05/2018</v>
          </cell>
          <cell r="C4530" t="str">
            <v>UN</v>
          </cell>
          <cell r="D4530">
            <v>1763.54</v>
          </cell>
        </row>
        <row r="4531">
          <cell r="A4531">
            <v>98054</v>
          </cell>
          <cell r="B4531" t="str">
            <v>TANQUE SÉPTICO CIRCULAR, EM CONCRETO PRÉ-MOLDADO, DIÂMETRO INTERNO = 1,88 M, ALTURA INTERNA = 2,50 M, VOLUME ÚTIL: 6245,8 L (PARA 32 CONTRIBUINTES). AF_05/2018</v>
          </cell>
          <cell r="C4531" t="str">
            <v>UN</v>
          </cell>
          <cell r="D4531">
            <v>2541.54</v>
          </cell>
        </row>
        <row r="4532">
          <cell r="A4532">
            <v>98055</v>
          </cell>
          <cell r="B4532" t="str">
            <v>TANQUE SÉPTICO CIRCULAR, EM CONCRETO PRÉ-MOLDADO, DIÂMETRO INTERNO = 2,38 M, ALTURA INTERNA = 2,50 M, VOLUME ÚTIL: 10009,8 L (PARA 69 CONTRIBUINTES). AF_05/2018</v>
          </cell>
          <cell r="C4532" t="str">
            <v>UN</v>
          </cell>
          <cell r="D4532">
            <v>3375.61</v>
          </cell>
        </row>
        <row r="4533">
          <cell r="A4533">
            <v>98056</v>
          </cell>
          <cell r="B4533" t="str">
            <v>TANQUE SÉPTICO CIRCULAR, EM CONCRETO PRÉ-MOLDADO, DIÂMETRO INTERNO = 2,38 M, ALTURA INTERNA = 3,0 M, VOLUME ÚTIL: 12234,2 L (PARA 86 CONTRIBUINTES). AF_05/2018</v>
          </cell>
          <cell r="C4533" t="str">
            <v>UN</v>
          </cell>
          <cell r="D4533">
            <v>3887.78</v>
          </cell>
        </row>
        <row r="4534">
          <cell r="A4534">
            <v>98057</v>
          </cell>
          <cell r="B4534" t="str">
            <v>TANQUE SÉPTICO CIRCULAR, EM CONCRETO PRÉ-MOLDADO, DIÂMETRO INTERNO = 2,88 M, ALTURA INTERNA = 2,50 M, VOLUME ÚTIL: 14657,4 L (PARA 105 CONTRIBUINTES). AF_05/2018</v>
          </cell>
          <cell r="C4534" t="str">
            <v>UN</v>
          </cell>
          <cell r="D4534">
            <v>5100.54</v>
          </cell>
        </row>
        <row r="4535">
          <cell r="A4535">
            <v>98066</v>
          </cell>
          <cell r="B4535" t="str">
            <v>TANQUE SÉPTICO RETANGULAR, EM ALVENARIA COM TIJOLOS CERÂMICOS MACIÇOS, DIMENSÕES INTERNAS: 1,0 X 2,0 X 1,4 M, VOLUME ÚTIL: 2000 L (PARA 5 CONTRIBUINTES). AF_05/2018</v>
          </cell>
          <cell r="C4535" t="str">
            <v>UN</v>
          </cell>
          <cell r="D4535">
            <v>4134.75</v>
          </cell>
        </row>
        <row r="4536">
          <cell r="A4536">
            <v>98067</v>
          </cell>
          <cell r="B4536" t="str">
            <v>TANQUE SÉPTICO RETANGULAR, EM ALVENARIA COM TIJOLOS CERÂMICOS MACIÇOS, DIMENSÕES INTERNAS: 1,2 X 2,4 X 1,6 M, VOLUME ÚTIL: 3456 L (PARA 13 CONTRIBUINTES). AF_05/2018</v>
          </cell>
          <cell r="C4536" t="str">
            <v>UN</v>
          </cell>
          <cell r="D4536">
            <v>5526.42</v>
          </cell>
        </row>
        <row r="4537">
          <cell r="A4537">
            <v>98068</v>
          </cell>
          <cell r="B4537" t="str">
            <v>TANQUE SÉPTICO RETANGULAR, EM ALVENARIA COM TIJOLOS CERÂMICOS MACIÇOS, DIMENSÕES INTERNAS: 1,4 X 3,2 X 1,8 M, VOLUME ÚTIL: 6272 L (PARA 32 CONTRIBUINTES). AF_05/2018</v>
          </cell>
          <cell r="C4537" t="str">
            <v>UN</v>
          </cell>
          <cell r="D4537">
            <v>7821.63</v>
          </cell>
        </row>
        <row r="4538">
          <cell r="A4538">
            <v>98069</v>
          </cell>
          <cell r="B4538" t="str">
            <v>TANQUE SÉPTICO RETANGULAR, EM ALVENARIA COM TIJOLOS CERÂMICOS MACIÇOS, DIMENSÕES INTERNAS: 1,6 X 4,4 X 1,8 M, VOLUME ÚTIL: 9856 L (PARA 68 CONTRIBUINTES). AF_05/2018</v>
          </cell>
          <cell r="C4538" t="str">
            <v>UN</v>
          </cell>
          <cell r="D4538">
            <v>10510.16</v>
          </cell>
        </row>
        <row r="4539">
          <cell r="A4539">
            <v>98070</v>
          </cell>
          <cell r="B4539" t="str">
            <v>TANQUE SÉPTICO RETANGULAR, EM ALVENARIA COM TIJOLOS CERÂMICOS MACIÇOS, DIMENSÕES INTERNAS: 1,6 X 4,8 X 2,0 M, VOLUME ÚTIL: 12288 L (PARA 86 CONTRIBUINTES). AF_05/2018</v>
          </cell>
          <cell r="C4539" t="str">
            <v>UN</v>
          </cell>
          <cell r="D4539">
            <v>12032.5</v>
          </cell>
        </row>
        <row r="4540">
          <cell r="A4540">
            <v>98071</v>
          </cell>
          <cell r="B4540" t="str">
            <v>TANQUE SÉPTICO RETANGULAR, EM ALVENARIA COM TIJOLOS CERÂMICOS MACIÇOS, DIMENSÕES INTERNAS: 1,6 X 4,6 X 2,4 M, VOLUME ÚTIL: 14720 L (PARA 105 CONTRIBUINTES). AF_05/2018</v>
          </cell>
          <cell r="C4540" t="str">
            <v>UN</v>
          </cell>
          <cell r="D4540">
            <v>13174.99</v>
          </cell>
        </row>
        <row r="4541">
          <cell r="A4541">
            <v>98072</v>
          </cell>
          <cell r="B4541" t="str">
            <v>FILTRO ANAERÓBIO RETANGULAR, EM ALVENARIA COM TIJOLOS CERÂMICOS MACIÇOS, DIMENSÕES INTERNAS: 0,8 X 1,2 X 1,67 M, VOLUME ÚTIL: 1152 L (PARA 5 CONTRIBUINTES). AF_05/2018</v>
          </cell>
          <cell r="C4541" t="str">
            <v>UN</v>
          </cell>
          <cell r="D4541">
            <v>3452.41</v>
          </cell>
        </row>
        <row r="4542">
          <cell r="A4542">
            <v>98073</v>
          </cell>
          <cell r="B4542" t="str">
            <v>FILTRO ANAERÓBIO RETANGULAR, EM ALVENARIA COM TIJOLOS CERÂMICOS MACIÇOS, DIMENSÕES INTERNAS: 1,2 X 1,8 X 1,67 M, VOLUME ÚTIL: 2592 L (PARA 13 CONTRIBUINTES). AF_05/2018</v>
          </cell>
          <cell r="C4542" t="str">
            <v>UN</v>
          </cell>
          <cell r="D4542">
            <v>5400.78</v>
          </cell>
        </row>
        <row r="4543">
          <cell r="A4543">
            <v>98074</v>
          </cell>
          <cell r="B4543" t="str">
            <v>FILTRO ANAERÓBIO RETANGULAR, EM ALVENARIA COM TIJOLOS CERÂMICOS MACIÇOS, DIMENSÕES INTERNAS: 1,4 X 3,0 X 1,67 M, VOLUME ÚTIL: 5040 L (PARA 32 CONTRIBUINTES). AF_05/2018</v>
          </cell>
          <cell r="C4543" t="str">
            <v>UN</v>
          </cell>
          <cell r="D4543">
            <v>8386.06</v>
          </cell>
        </row>
        <row r="4544">
          <cell r="A4544">
            <v>98075</v>
          </cell>
          <cell r="B4544" t="str">
            <v>FILTRO ANAERÓBIO RETANGULAR, EM ALVENARIA COM TIJOLOS CERÂMICOS MACIÇOS, DIMENSÕES INTERNAS: 1,4 X 4,2 X 1,67 M, VOLUME ÚTIL: 7056 L (PARA 67 CONTRIBUINTES). AF_05/2018</v>
          </cell>
          <cell r="C4544" t="str">
            <v>UN</v>
          </cell>
          <cell r="D4544">
            <v>10902.94</v>
          </cell>
        </row>
        <row r="4545">
          <cell r="A4545">
            <v>98076</v>
          </cell>
          <cell r="B4545" t="str">
            <v>FILTRO ANAERÓBIO RETANGULAR, EM ALVENARIA COM TIJOLOS CERÂMICOS MACIÇOS, DIMENSÕES INTERNAS: 1,6 X 4,6 X 1,67 M, VOLUME ÚTIL: 8832 L (PARA 84 CONTRIBUINTES). AF_05/2018</v>
          </cell>
          <cell r="C4545" t="str">
            <v>UN</v>
          </cell>
          <cell r="D4545">
            <v>12565.14</v>
          </cell>
        </row>
        <row r="4546">
          <cell r="A4546">
            <v>98077</v>
          </cell>
          <cell r="B4546" t="str">
            <v>FILTRO ANAERÓBIO RETANGULAR, EM ALVENARIA COM TIJOLOS CERÂMICOS MACIÇOS, DIMENSÕES INTERNAS: 1,6 X 5,6 X 1,67 M, VOLUME ÚTIL: 10752 L (PARA 103 CONTRIBUINTES). AF_05/2018</v>
          </cell>
          <cell r="C4546" t="str">
            <v>UN</v>
          </cell>
          <cell r="D4546">
            <v>14791.7</v>
          </cell>
        </row>
        <row r="4547">
          <cell r="A4547">
            <v>98078</v>
          </cell>
          <cell r="B4547" t="str">
            <v>SUMIDOURO RETANGULAR, EM ALVENARIA COM TIJOLOS CERÂMICOS MACIÇOS, DIMENSÕES INTERNAS: 0,8 X 1,4 X 3,0 M, ÁREA DE INFILTRAÇÃO: 13,2 M² (PARA 5 CONTRIBUINTES). AF_05/2018</v>
          </cell>
          <cell r="C4547" t="str">
            <v>UN</v>
          </cell>
          <cell r="D4547">
            <v>3420.14</v>
          </cell>
        </row>
        <row r="4548">
          <cell r="A4548">
            <v>98079</v>
          </cell>
          <cell r="B4548" t="str">
            <v>SUMIDOURO RETANGULAR, EM ALVENARIA COM TIJOLOS CERÂMICOS MACIÇOS, DIMENSÕES INTERNAS: 1,0 X 3,0 X 3,0 M, ÁREA DE INFILTRAÇÃO: 25 M² (PARA 10 CONTRIBUINTES). AF_05/2018</v>
          </cell>
          <cell r="C4548" t="str">
            <v>UN</v>
          </cell>
          <cell r="D4548">
            <v>5995.94</v>
          </cell>
        </row>
        <row r="4549">
          <cell r="A4549">
            <v>98080</v>
          </cell>
          <cell r="B4549" t="str">
            <v>SUMIDOURO RETANGULAR, EM ALVENARIA COM TIJOLOS CERÂMICOS MACIÇOS, DIMENSÕES INTERNAS: 1,6 X 3,4 X 3,0 M, ÁREA DE INFILTRAÇÃO: 32,9 M² (PARA 13 CONTRIBUINTES). AF_05/2018</v>
          </cell>
          <cell r="C4549" t="str">
            <v>UN</v>
          </cell>
          <cell r="D4549">
            <v>7723.26</v>
          </cell>
        </row>
        <row r="4550">
          <cell r="A4550">
            <v>98081</v>
          </cell>
          <cell r="B4550" t="str">
            <v>SUMIDOURO RETANGULAR, EM ALVENARIA COM TIJOLOS CERÂMICOS MACIÇOS, DIMENSÕES INTERNAS: 1,6 X 5,8 X 3,0 M, ÁREA DE INFILTRAÇÃO: 50 M² (PARA 20 CONTRIBUINTES). AF_05/2018</v>
          </cell>
          <cell r="C4550" t="str">
            <v>UN</v>
          </cell>
          <cell r="D4550">
            <v>11451.8</v>
          </cell>
        </row>
        <row r="4551">
          <cell r="A4551">
            <v>98082</v>
          </cell>
          <cell r="B4551" t="str">
            <v>TANQUE SÉPTICO RETANGULAR, EM ALVENARIA COM BLOCOS DE CONCRETO, DIMENSÕES INTERNAS: 1,0 X 2,0 X 1,4 M, VOLUME ÚTIL: 2000 L (PARA 5 CONTRIBUINTES). AF_05/2018</v>
          </cell>
          <cell r="C4551" t="str">
            <v>UN</v>
          </cell>
          <cell r="D4551">
            <v>3272.12</v>
          </cell>
        </row>
        <row r="4552">
          <cell r="A4552">
            <v>98083</v>
          </cell>
          <cell r="B4552" t="str">
            <v>TANQUE SÉPTICO RETANGULAR, EM ALVENARIA COM BLOCOS DE CONCRETO, DIMENSÕES INTERNAS: 1,2 X 2,4 X 1,6 M, VOLUME ÚTIL: 3456 L (PARA 13 CONTRIBUINTES). AF_05/2018</v>
          </cell>
          <cell r="C4552" t="str">
            <v>UN</v>
          </cell>
          <cell r="D4552">
            <v>4335.28</v>
          </cell>
        </row>
        <row r="4553">
          <cell r="A4553">
            <v>98084</v>
          </cell>
          <cell r="B4553" t="str">
            <v>TANQUE SÉPTICO RETANGULAR, EM ALVENARIA COM BLOCOS DE CONCRETO, DIMENSÕES INTERNAS: 1,4 X 3,2 X 1,8 M, VOLUME ÚTIL: 6272 L (PARA 32 CONTRIBUINTES). AF_05/2018</v>
          </cell>
          <cell r="C4553" t="str">
            <v>UN</v>
          </cell>
          <cell r="D4553">
            <v>6103.42</v>
          </cell>
        </row>
        <row r="4554">
          <cell r="A4554">
            <v>98085</v>
          </cell>
          <cell r="B4554" t="str">
            <v>TANQUE SÉPTICO RETANGULAR, EM ALVENARIA COM BLOCOS DE CONCRETO, DIMENSÕES INTERNAS: 1,6 X 4,4 X 1,8 M, VOLUME ÚTIL: 9856 L (PARA 68 CONTRIBUINTES). AF_05/2018</v>
          </cell>
          <cell r="C4554" t="str">
            <v>UN</v>
          </cell>
          <cell r="D4554">
            <v>8282.94</v>
          </cell>
        </row>
        <row r="4555">
          <cell r="A4555">
            <v>98086</v>
          </cell>
          <cell r="B4555" t="str">
            <v>TANQUE SÉPTICO RETANGULAR, EM ALVENARIA COM BLOCOS DE CONCRETO, DIMENSÕES INTERNAS: 1,6 X 4,8 X 2,0 M, VOLUME ÚTIL: 12288 L (PARA 86 CONTRIBUINTES). AF_05/2018</v>
          </cell>
          <cell r="C4555" t="str">
            <v>UN</v>
          </cell>
          <cell r="D4555">
            <v>9374.09</v>
          </cell>
        </row>
        <row r="4556">
          <cell r="A4556">
            <v>98087</v>
          </cell>
          <cell r="B4556" t="str">
            <v>TANQUE SÉPTICO RETANGULAR, EM ALVENARIA COM BLOCOS DE CONCRETO, DIMENSÕES INTERNAS: 1,6 X 4,6 X 2,4 M, VOLUME ÚTIL: 14720 L (PARA 105 CONTRIBUINTES). AF_05/2018</v>
          </cell>
          <cell r="C4556" t="str">
            <v>UN</v>
          </cell>
          <cell r="D4556">
            <v>10045.379999999999</v>
          </cell>
        </row>
        <row r="4557">
          <cell r="A4557">
            <v>98088</v>
          </cell>
          <cell r="B4557" t="str">
            <v>FILTRO ANAERÓBIO RETANGULAR, EM ALVENARIA COM BLOCOS DE CONCRETO, DIMENSÕES INTERNAS: 0,8 X 1,2 X 1,67 M, VOLUME ÚTIL: 1152 L (PARA 5 CONTRIBUINTES). AF_05/2018</v>
          </cell>
          <cell r="C4557" t="str">
            <v>UN</v>
          </cell>
          <cell r="D4557">
            <v>2778.88</v>
          </cell>
        </row>
        <row r="4558">
          <cell r="A4558">
            <v>98089</v>
          </cell>
          <cell r="B4558" t="str">
            <v>FILTRO ANAERÓBIO RETANGULAR, EM ALVENARIA COM BLOCOS DE CONCRETO, DIMENSÕES INTERNAS: 1,2 X 1,8 X 1,67 M, VOLUME ÚTIL: 2592 L (PARA 13 CONTRIBUINTES). AF_05/2018</v>
          </cell>
          <cell r="C4558" t="str">
            <v>UN</v>
          </cell>
          <cell r="D4558">
            <v>4400.7700000000004</v>
          </cell>
        </row>
        <row r="4559">
          <cell r="A4559">
            <v>98090</v>
          </cell>
          <cell r="B4559" t="str">
            <v>FILTRO ANAERÓBIO RETANGULAR, EM ALVENARIA COM BLOCOS DE CONCRETO, DIMENSÕES INTERNAS: 1,4 X 3,0 X 1,67 M, VOLUME ÚTIL: 5040 L (PARA 32 CONTRIBUINTES). AF_05/2018</v>
          </cell>
          <cell r="C4559" t="str">
            <v>UN</v>
          </cell>
          <cell r="D4559">
            <v>6914.34</v>
          </cell>
        </row>
        <row r="4560">
          <cell r="A4560">
            <v>98091</v>
          </cell>
          <cell r="B4560" t="str">
            <v>FILTRO ANAERÓBIO RETANGULAR, EM ALVENARIA COM BLOCOS DE CONCRETO, DIMENSÕES INTERNAS: 1,4 X 4,2 X 1,67 M, VOLUME ÚTIL: 7056 L (PARA 67 CONTRIBUINTES). AF_05/2018</v>
          </cell>
          <cell r="C4560" t="str">
            <v>UN</v>
          </cell>
          <cell r="D4560">
            <v>8925.8700000000008</v>
          </cell>
        </row>
        <row r="4561">
          <cell r="A4561">
            <v>98092</v>
          </cell>
          <cell r="B4561" t="str">
            <v>FILTRO ANAERÓBIO RETANGULAR, EM ALVENARIA COM BLOCOS DE CONCRETO, DIMENSÕES INTERNAS: 1,6 X 4,6 X 1,67 M, VOLUME ÚTIL: 8832 L (PARA 84 CONTRIBUINTES). AF_05/2018</v>
          </cell>
          <cell r="C4561" t="str">
            <v>UN</v>
          </cell>
          <cell r="D4561">
            <v>10485.700000000001</v>
          </cell>
        </row>
        <row r="4562">
          <cell r="A4562">
            <v>98093</v>
          </cell>
          <cell r="B4562" t="str">
            <v>FILTRO ANAERÓBIO RETANGULAR, EM ALVENARIA COM BLOCOS DE CONCRETO, DIMENSÕES INTERNAS: 1,6 X 5,6 X 1,67 M, VOLUME ÚTIL: 10752 L (PARA 103 CONTRIBUINTES). AF_05/2018</v>
          </cell>
          <cell r="C4562" t="str">
            <v>UN</v>
          </cell>
          <cell r="D4562">
            <v>12376.63</v>
          </cell>
        </row>
        <row r="4563">
          <cell r="A4563">
            <v>98094</v>
          </cell>
          <cell r="B4563" t="str">
            <v>SUMIDOURO RETANGULAR, EM ALVENARIA COM BLOCOS DE CONCRETO, DIMENSÕES INTERNAS: 0,8 X 1,4 X 3,0 M, ÁREA DE INFILTRAÇÃO: 13,2 M² (PARA 5 CONTRIBUINTES). AF_05/2018</v>
          </cell>
          <cell r="C4563" t="str">
            <v>UN</v>
          </cell>
          <cell r="D4563">
            <v>2274.87</v>
          </cell>
        </row>
        <row r="4564">
          <cell r="A4564">
            <v>98099</v>
          </cell>
          <cell r="B4564" t="str">
            <v>SUMIDOURO RETANGULAR, EM ALVENARIA COM BLOCOS DE CONCRETO, DIMENSÕES INTERNAS: 1,0 X 3,0 X 3,0 M, ÁREA DE INFILTRAÇÃO: 25 M² (PARA 10 CONTRIBUINTES). AF_05/2018</v>
          </cell>
          <cell r="C4564" t="str">
            <v>UN</v>
          </cell>
          <cell r="D4564">
            <v>3909.48</v>
          </cell>
        </row>
        <row r="4565">
          <cell r="A4565">
            <v>98100</v>
          </cell>
          <cell r="B4565" t="str">
            <v>SUMIDOURO RETANGULAR, EM ALVENARIA COM BLOCOS DE CONCRETO, DIMENSÕES INTERNAS: 1,6 X 3,4 X 3,0 M, ÁREA DE INFILTRAÇÃO: 32,9 M² (PARA 13 CONTRIBUINTES). AF_05/2018</v>
          </cell>
          <cell r="C4565" t="str">
            <v>UN</v>
          </cell>
          <cell r="D4565">
            <v>5113.91</v>
          </cell>
        </row>
        <row r="4566">
          <cell r="A4566">
            <v>98101</v>
          </cell>
          <cell r="B4566" t="str">
            <v>SUMIDOURO RETANGULAR, EM ALVENARIA COM BLOCOS DE CONCRETO, DIMENSÕES INTERNAS: 1,6 X 5,8 X 3,0 M, ÁREA DE INFILTRAÇÃO: 50 M² (PARA 20 CONTRIBUINTES). AF_05/2018</v>
          </cell>
          <cell r="C4566" t="str">
            <v>UN</v>
          </cell>
          <cell r="D4566">
            <v>7574.24</v>
          </cell>
        </row>
        <row r="4567">
          <cell r="A4567">
            <v>98109</v>
          </cell>
          <cell r="B4567" t="str">
            <v>CAIXA DE GORDURA ESPECIAL (CAPACIDADE: 312 L - PARA ATÉ 146 PESSOAS SERVIDAS NO PICO), RETANGULAR, EM ALVENARIA COM BLOCOS DE CONCRETO, DIMENSÕES INTERNAS = 0,4X1,2 M, ALTURA INTERNA = 1 M. AF_05/2018</v>
          </cell>
          <cell r="C4567" t="str">
            <v>UN</v>
          </cell>
          <cell r="D4567">
            <v>740.37</v>
          </cell>
        </row>
        <row r="4568">
          <cell r="A4568">
            <v>98110</v>
          </cell>
          <cell r="B4568" t="str">
            <v>CAIXA DE GORDURA PEQUENA (CAPACIDADE: 19 L), CIRCULAR, EM PVC, DIÂMETRO INTERNO= 0,3 M. AF_05/2018</v>
          </cell>
          <cell r="C4568" t="str">
            <v>UN</v>
          </cell>
          <cell r="D4568">
            <v>499.57</v>
          </cell>
        </row>
        <row r="4569">
          <cell r="A4569">
            <v>98111</v>
          </cell>
          <cell r="B4569" t="str">
            <v>CAIXA DE INSPEÇÃO PARA ATERRAMENTO, CIRCULAR, EM POLIETILENO, DIÂMETRO INTERNO = 0,3 M. AF_05/2018</v>
          </cell>
          <cell r="C4569" t="str">
            <v>UN</v>
          </cell>
          <cell r="D4569">
            <v>26.38</v>
          </cell>
        </row>
        <row r="4570">
          <cell r="A4570">
            <v>98114</v>
          </cell>
          <cell r="B4570" t="str">
            <v>TAMPA CIRCULAR PARA ESGOTO E DRENAGEM, EM FERRO FUNDIDO, DIÂMETRO INTERNO = 0,6 M. AF_05/2018</v>
          </cell>
          <cell r="C4570" t="str">
            <v>UN</v>
          </cell>
          <cell r="D4570">
            <v>439.76</v>
          </cell>
        </row>
        <row r="4571">
          <cell r="A4571">
            <v>98115</v>
          </cell>
          <cell r="B4571" t="str">
            <v>TAMPA CIRCULAR PARA ESGOTO E DRENAGEM, EM CONCRETO PRÉ-MOLDADO, DIÂMETRO INTERNO = 0,6 M. AF_05/2018</v>
          </cell>
          <cell r="C4571" t="str">
            <v>UN</v>
          </cell>
          <cell r="D4571">
            <v>111.53</v>
          </cell>
        </row>
        <row r="4572">
          <cell r="A4572">
            <v>89957</v>
          </cell>
          <cell r="B4572" t="str">
            <v>PONTO DE CONSUMO TERMINAL DE ÁGUA FRIA (SUBRAMAL) COM TUBULAÇÃO DE PVC, DN 25 MM, INSTALADO EM RAMAL DE ÁGUA, INCLUSOS RASGO E CHUMBAMENTO EM ALVENARIA. AF_12/2014</v>
          </cell>
          <cell r="C4572" t="str">
            <v>UN</v>
          </cell>
          <cell r="D4572">
            <v>130.71</v>
          </cell>
        </row>
        <row r="4573">
          <cell r="A4573">
            <v>89959</v>
          </cell>
          <cell r="B4573" t="str">
            <v>PONTO DE CONSUMO TERMINAL DE ÁGUA QUENTE (SUBRAMAL) COM TUBULAÇÃO DE CPVC, DN 22 MM, INSTALADO EM RAMAL DE ÁGUA, INCLUSOS RASGO E CHUMBAMENTO EM ALVENARIA. AF_12/2014</v>
          </cell>
          <cell r="C4573" t="str">
            <v>UN</v>
          </cell>
          <cell r="D4573">
            <v>190.63</v>
          </cell>
        </row>
        <row r="4574">
          <cell r="A4574" t="str">
            <v>74093/1</v>
          </cell>
          <cell r="B4574" t="str">
            <v>VALVULA PE COM CRIVO BRONZE 1.1/4" - FORNECIMENTO E INSTALACAO</v>
          </cell>
          <cell r="C4574" t="str">
            <v>UN</v>
          </cell>
          <cell r="D4574">
            <v>83.85</v>
          </cell>
        </row>
        <row r="4575">
          <cell r="A4575" t="str">
            <v>74169/1</v>
          </cell>
          <cell r="B4575" t="str">
            <v>REGISTRO/VALVULA GLOBO ANGULAR 45 GRAUS EM LATAO PARA HIDRANTES DE INCÊNDIO PREDIAL DN 2.1/2, COM VOLANTE, CLASSE DE PRESSAO DE ATE 200 PSI - FORNECIMENTO E INSTALACAO</v>
          </cell>
          <cell r="C4575" t="str">
            <v>UN</v>
          </cell>
          <cell r="D4575">
            <v>285.77</v>
          </cell>
        </row>
        <row r="4576">
          <cell r="A4576">
            <v>89349</v>
          </cell>
          <cell r="B4576" t="str">
            <v>REGISTRO DE PRESSÃO BRUTO, LATÃO, ROSCÁVEL, 1/2", FORNECIDO E INSTALADO EM RAMAL DE ÁGUA. AF_12/2014</v>
          </cell>
          <cell r="C4576" t="str">
            <v>UN</v>
          </cell>
          <cell r="D4576">
            <v>25.64</v>
          </cell>
        </row>
        <row r="4577">
          <cell r="A4577">
            <v>89351</v>
          </cell>
          <cell r="B4577" t="str">
            <v>REGISTRO DE PRESSÃO BRUTO, LATÃO,  ROSCÁVEL, 3/4, FORNECIDO E INSTALADO EM RAMAL DE ÁGUA. AF_12/2014</v>
          </cell>
          <cell r="C4577" t="str">
            <v>UN</v>
          </cell>
          <cell r="D4577">
            <v>28.76</v>
          </cell>
        </row>
        <row r="4578">
          <cell r="A4578">
            <v>89352</v>
          </cell>
          <cell r="B4578" t="str">
            <v>REGISTRO DE GAVETA BRUTO, LATÃO, ROSCÁVEL, 1/2", FORNECIDO E INSTALADO EM RAMAL DE ÁGUA. AF_12/2014</v>
          </cell>
          <cell r="C4578" t="str">
            <v>UN</v>
          </cell>
          <cell r="D4578">
            <v>32.26</v>
          </cell>
        </row>
        <row r="4579">
          <cell r="A4579">
            <v>89353</v>
          </cell>
          <cell r="B4579" t="str">
            <v>REGISTRO DE GAVETA BRUTO, LATÃO, ROSCÁVEL, 3/4", FORNECIDO E INSTALADO EM RAMAL DE ÁGUA. AF_12/2014</v>
          </cell>
          <cell r="C4579" t="str">
            <v>UN</v>
          </cell>
          <cell r="D4579">
            <v>33.51</v>
          </cell>
        </row>
        <row r="4580">
          <cell r="A4580">
            <v>89354</v>
          </cell>
          <cell r="B4580" t="str">
            <v>MISTURADOR MONOCOMANDO PARA CHUVEIRO, BASE BRUTA E ACABAMENTO CROMADO, FORNECIDO E INSTALADO EM RAMAL DE ÁGUA. AF_12/2014</v>
          </cell>
          <cell r="C4580" t="str">
            <v>UN</v>
          </cell>
          <cell r="D4580">
            <v>215.54</v>
          </cell>
        </row>
        <row r="4581">
          <cell r="A4581">
            <v>89969</v>
          </cell>
          <cell r="B4581" t="str">
            <v>KIT DE REGISTRO DE PRESSÃO BRUTO DE LATÃO ½", INCLUSIVE CONEXÕES,  ROSCÁVEL, INSTALADO EM RAMAL DE ÁGUA FRIA - FORNECIMENTO E INSTALAÇÃO. AF_12/2014</v>
          </cell>
          <cell r="C4581" t="str">
            <v>UN</v>
          </cell>
          <cell r="D4581">
            <v>37.020000000000003</v>
          </cell>
        </row>
        <row r="4582">
          <cell r="A4582">
            <v>89970</v>
          </cell>
          <cell r="B4582" t="str">
            <v>KIT DE REGISTRO DE PRESSÃO BRUTO DE LATÃO ¾", INCLUSIVE CONEXÕES, ROSCÁVEL, INSTALADO EM RAMAL DE ÁGUA FRIA - FORNECIMENTO E INSTALAÇÃO. AF_12/2014</v>
          </cell>
          <cell r="C4582" t="str">
            <v>UN</v>
          </cell>
          <cell r="D4582">
            <v>41.29</v>
          </cell>
        </row>
        <row r="4583">
          <cell r="A4583">
            <v>89971</v>
          </cell>
          <cell r="B4583" t="str">
            <v>KIT DE REGISTRO DE GAVETA BRUTO DE LATÃO ½", INCLUSIVE CONEXÕES, ROSCÁVEL, INSTALADO EM RAMAL DE ÁGUA FRIA - FORNECIMENTO E INSTALAÇÃO. AF_12/2014</v>
          </cell>
          <cell r="C4583" t="str">
            <v>UN</v>
          </cell>
          <cell r="D4583">
            <v>42.48</v>
          </cell>
        </row>
        <row r="4584">
          <cell r="A4584">
            <v>89972</v>
          </cell>
          <cell r="B4584" t="str">
            <v>KIT DE REGISTRO DE GAVETA BRUTO DE LATÃO ¾", INCLUSIVE CONEXÕES, ROSCÁVEL, INSTALADO EM RAMAL DE ÁGUA FRIA - FORNECIMENTO E INSTALAÇÃO. AF_12/2014</v>
          </cell>
          <cell r="C4584" t="str">
            <v>UN</v>
          </cell>
          <cell r="D4584">
            <v>45.57</v>
          </cell>
        </row>
        <row r="4585">
          <cell r="A4585">
            <v>89973</v>
          </cell>
          <cell r="B4585" t="str">
            <v>KIT DE MISTURADOR BASE BRUTA DE LATÃO ¾" MONOCOMANDO PARA CHUVEIRO, INCLUSIVE CONEXÕES, INSTALADO EM RAMAL DE ÁGUA - FORNECIMENTO E INSTALAÇÃO. AF_12/2014</v>
          </cell>
          <cell r="C4585" t="str">
            <v>UN</v>
          </cell>
          <cell r="D4585">
            <v>372.1</v>
          </cell>
        </row>
        <row r="4586">
          <cell r="A4586">
            <v>89974</v>
          </cell>
          <cell r="B4586" t="str">
            <v>KIT DE TÊ MISTURADOR EM CPVC ¾" COM DUPLO COMANDO PARA CHUVEIRO, INCLUSIVE CONEXÕES, INSTALADO EM RAMAL DE ÁGUA - FORNECIMENTO E INSTALAÇÃO. AF_12/2014</v>
          </cell>
          <cell r="C4586" t="str">
            <v>UN</v>
          </cell>
          <cell r="D4586">
            <v>227.61</v>
          </cell>
        </row>
        <row r="4587">
          <cell r="A4587">
            <v>89984</v>
          </cell>
          <cell r="B4587" t="str">
            <v>REGISTRO DE PRESSÃO BRUTO, LATÃO, ROSCÁVEL, 1/2", COM ACABAMENTO E CANOPLA CROMADOS. FORNECIDO E INSTALADO EM RAMAL DE ÁGUA. AF_12/2014</v>
          </cell>
          <cell r="C4587" t="str">
            <v>UN</v>
          </cell>
          <cell r="D4587">
            <v>66.150000000000006</v>
          </cell>
        </row>
        <row r="4588">
          <cell r="A4588">
            <v>89985</v>
          </cell>
          <cell r="B4588" t="str">
            <v>REGISTRO DE PRESSÃO BRUTO, LATÃO, ROSCÁVEL, 3/4", COM ACABAMENTO E CANOPLA CROMADOS. FORNECIDO E INSTALADO EM RAMAL DE ÁGUA. AF_12/2014</v>
          </cell>
          <cell r="C4588" t="str">
            <v>UN</v>
          </cell>
          <cell r="D4588">
            <v>67.95</v>
          </cell>
        </row>
        <row r="4589">
          <cell r="A4589">
            <v>89986</v>
          </cell>
          <cell r="B4589" t="str">
            <v>REGISTRO DE GAVETA BRUTO, LATÃO, ROSCÁVEL, 1/2", COM ACABAMENTO E CANOPLA CROMADOS. FORNECIDO E INSTALADO EM RAMAL DE ÁGUA. AF_12/2014</v>
          </cell>
          <cell r="C4589" t="str">
            <v>UN</v>
          </cell>
          <cell r="D4589">
            <v>64.64</v>
          </cell>
        </row>
        <row r="4590">
          <cell r="A4590">
            <v>89987</v>
          </cell>
          <cell r="B4590" t="str">
            <v>REGISTRO DE GAVETA BRUTO, LATÃO, ROSCÁVEL, 3/4", COM ACABAMENTO E CANOPLA CROMADOS. FORNECIDO E INSTALADO EM RAMAL DE ÁGUA. AF_12/2014</v>
          </cell>
          <cell r="C4590" t="str">
            <v>UN</v>
          </cell>
          <cell r="D4590">
            <v>71.28</v>
          </cell>
        </row>
        <row r="4591">
          <cell r="A4591">
            <v>90371</v>
          </cell>
          <cell r="B4591" t="str">
            <v>REGISTRO DE ESFERA, PVC, ROSCÁVEL, 3/4", FORNECIDO E INSTALADO EM RAMAL DE ÁGUA. AF_03/2015</v>
          </cell>
          <cell r="C4591" t="str">
            <v>UN</v>
          </cell>
          <cell r="D4591">
            <v>32.58</v>
          </cell>
        </row>
        <row r="4592">
          <cell r="A4592">
            <v>94489</v>
          </cell>
          <cell r="B4592" t="str">
            <v>REGISTRO DE ESFERA, PVC, SOLDÁVEL, DN  25 MM, INSTALADO EM RESERVAÇÃO DE ÁGUA DE EDIFICAÇÃO QUE POSSUA RESERVATÓRIO DE FIBRA/FIBROCIMENTO   FORNECIMENTO E INSTALAÇÃO. AF_06/2016</v>
          </cell>
          <cell r="C4592" t="str">
            <v>UN</v>
          </cell>
          <cell r="D4592">
            <v>27.5</v>
          </cell>
        </row>
        <row r="4593">
          <cell r="A4593">
            <v>94490</v>
          </cell>
          <cell r="B4593" t="str">
            <v>REGISTRO DE ESFERA, PVC, SOLDÁVEL, DN  32 MM, INSTALADO EM RESERVAÇÃO DE ÁGUA DE EDIFICAÇÃO QUE POSSUA RESERVATÓRIO DE FIBRA/FIBROCIMENTO   FORNECIMENTO E INSTALAÇÃO. AF_06/2016</v>
          </cell>
          <cell r="C4593" t="str">
            <v>UN</v>
          </cell>
          <cell r="D4593">
            <v>46.22</v>
          </cell>
        </row>
        <row r="4594">
          <cell r="A4594">
            <v>94491</v>
          </cell>
          <cell r="B4594" t="str">
            <v>REGISTRO DE ESFERA, PVC, SOLDÁVEL, DN  40 MM, INSTALADO EM RESERVAÇÃO DE ÁGUA DE EDIFICAÇÃO QUE POSSUA RESERVATÓRIO DE FIBRA/FIBROCIMENTO   FORNECIMENTO E INSTALAÇÃO. AF_06/2016</v>
          </cell>
          <cell r="C4594" t="str">
            <v>UN</v>
          </cell>
          <cell r="D4594">
            <v>63.33</v>
          </cell>
        </row>
        <row r="4595">
          <cell r="A4595">
            <v>94492</v>
          </cell>
          <cell r="B4595" t="str">
            <v>REGISTRO DE ESFERA, PVC, SOLDÁVEL, DN  50 MM, INSTALADO EM RESERVAÇÃO DE ÁGUA DE EDIFICAÇÃO QUE POSSUA RESERVATÓRIO DE FIBRA/FIBROCIMENTO   FORNECIMENTO E INSTALAÇÃO. AF_06/2016</v>
          </cell>
          <cell r="C4595" t="str">
            <v>UN</v>
          </cell>
          <cell r="D4595">
            <v>64.959999999999994</v>
          </cell>
        </row>
        <row r="4596">
          <cell r="A4596">
            <v>94493</v>
          </cell>
          <cell r="B4596" t="str">
            <v>REGISTRO DE ESFERA, PVC, SOLDÁVEL, DN  60 MM, INSTALADO EM RESERVAÇÃO DE ÁGUA DE EDIFICAÇÃO QUE POSSUA RESERVATÓRIO DE FIBRA/FIBROCIMENTO   FORNECIMENTO E INSTALAÇÃO. AF_06/2016</v>
          </cell>
          <cell r="C4596" t="str">
            <v>UN</v>
          </cell>
          <cell r="D4596">
            <v>117.88</v>
          </cell>
        </row>
        <row r="4597">
          <cell r="A4597">
            <v>94494</v>
          </cell>
          <cell r="B4597" t="str">
            <v>REGISTRO DE GAVETA BRUTO, LATÃO, ROSCÁVEL, 3/4, INSTALADO EM RESERVAÇÃO DE ÁGUA DE EDIFICAÇÃO QUE POSSUA RESERVATÓRIO DE FIBRA/FIBROCIMENTO  FORNECIMENTO E INSTALAÇÃO. AF_06/2016</v>
          </cell>
          <cell r="C4597" t="str">
            <v>UN</v>
          </cell>
          <cell r="D4597">
            <v>60.46</v>
          </cell>
        </row>
        <row r="4598">
          <cell r="A4598">
            <v>94495</v>
          </cell>
          <cell r="B4598" t="str">
            <v>REGISTRO DE GAVETA BRUTO, LATÃO, ROSCÁVEL, 1, INSTALADO EM RESERVAÇÃO DE ÁGUA DE EDIFICAÇÃO QUE POSSUA RESERVATÓRIO DE FIBRA/FIBROCIMENTO  FORNECIMENTO E INSTALAÇÃO. AF_06/2016</v>
          </cell>
          <cell r="C4598" t="str">
            <v>UN</v>
          </cell>
          <cell r="D4598">
            <v>74.33</v>
          </cell>
        </row>
        <row r="4599">
          <cell r="A4599">
            <v>94496</v>
          </cell>
          <cell r="B4599" t="str">
            <v>REGISTRO DE GAVETA BRUTO, LATÃO, ROSCÁVEL, 1 1/4, INSTALADO EM RESERVAÇÃO DE ÁGUA DE EDIFICAÇÃO QUE POSSUA RESERVATÓRIO DE FIBRA/FIBROCIMENTO  FORNECIMENTO E INSTALAÇÃO. AF_06/2016</v>
          </cell>
          <cell r="C4599" t="str">
            <v>UN</v>
          </cell>
          <cell r="D4599">
            <v>88.85</v>
          </cell>
        </row>
        <row r="4600">
          <cell r="A4600">
            <v>94497</v>
          </cell>
          <cell r="B4600" t="str">
            <v>REGISTRO DE GAVETA BRUTO, LATÃO, ROSCÁVEL, 1 1/2, INSTALADO EM RESERVAÇÃO DE ÁGUA DE EDIFICAÇÃO QUE POSSUA RESERVATÓRIO DE FIBRA/FIBROCIMENTO  FORNECIMENTO E INSTALAÇÃO. AF_06/2016</v>
          </cell>
          <cell r="C4600" t="str">
            <v>UN</v>
          </cell>
          <cell r="D4600">
            <v>102.39</v>
          </cell>
        </row>
        <row r="4601">
          <cell r="A4601">
            <v>94498</v>
          </cell>
          <cell r="B4601" t="str">
            <v>REGISTRO DE GAVETA BRUTO, LATÃO, ROSCÁVEL, 2, INSTALADO EM RESERVAÇÃO DE ÁGUA DE EDIFICAÇÃO QUE POSSUA RESERVATÓRIO DE FIBRA/FIBROCIMENTO  FORNECIMENTO E INSTALAÇÃO. AF_06/2016</v>
          </cell>
          <cell r="C4601" t="str">
            <v>UN</v>
          </cell>
          <cell r="D4601">
            <v>129.55000000000001</v>
          </cell>
        </row>
        <row r="4602">
          <cell r="A4602">
            <v>94499</v>
          </cell>
          <cell r="B4602" t="str">
            <v>REGISTRO DE GAVETA BRUTO, LATÃO, ROSCÁVEL, 2 1/2, INSTALADO EM RESERVAÇÃO DE ÁGUA DE EDIFICAÇÃO QUE POSSUA RESERVATÓRIO DE FIBRA/FIBROCIMENTO  FORNECIMENTO E INSTALAÇÃO. AF_06/2016</v>
          </cell>
          <cell r="C4602" t="str">
            <v>UN</v>
          </cell>
          <cell r="D4602">
            <v>226.97</v>
          </cell>
        </row>
        <row r="4603">
          <cell r="A4603">
            <v>94500</v>
          </cell>
          <cell r="B4603" t="str">
            <v>REGISTRO DE GAVETA BRUTO, LATÃO, ROSCÁVEL, 3, INSTALADO EM RESERVAÇÃO DE ÁGUA DE EDIFICAÇÃO QUE POSSUA RESERVATÓRIO DE FIBRA/FIBROCIMENTO  FORNECIMENTO E INSTALAÇÃO. AF_06/2016</v>
          </cell>
          <cell r="C4603" t="str">
            <v>UN</v>
          </cell>
          <cell r="D4603">
            <v>268.17</v>
          </cell>
        </row>
        <row r="4604">
          <cell r="A4604">
            <v>94501</v>
          </cell>
          <cell r="B4604" t="str">
            <v>REGISTRO DE GAVETA BRUTO, LATÃO, ROSCÁVEL, 4, INSTALADO EM RESERVAÇÃO DE ÁGUA DE EDIFICAÇÃO QUE POSSUA RESERVATÓRIO DE FIBRA/FIBROCIMENTO  FORNECIMENTO E INSTALAÇÃO. AF_06/2016</v>
          </cell>
          <cell r="C4604" t="str">
            <v>UN</v>
          </cell>
          <cell r="D4604">
            <v>514.98</v>
          </cell>
        </row>
        <row r="4605">
          <cell r="A4605">
            <v>94792</v>
          </cell>
          <cell r="B4605" t="str">
            <v>REGISTRO DE GAVETA BRUTO, LATÃO, ROSCÁVEL, 1, COM ACABAMENTO E CANOPLA CROMADOS, INSTALADO EM RESERVAÇÃO DE ÁGUA DE EDIFICAÇÃO QUE POSSUA RESERVATÓRIO DE FIBRA/FIBROCIMENTO  FORNECIMENTO E INSTALAÇÃO. AF_06/2016</v>
          </cell>
          <cell r="C4605" t="str">
            <v>UN</v>
          </cell>
          <cell r="D4605">
            <v>108.09</v>
          </cell>
        </row>
        <row r="4606">
          <cell r="A4606">
            <v>94793</v>
          </cell>
          <cell r="B4606" t="str">
            <v>REGISTRO DE GAVETA BRUTO, LATÃO, ROSCÁVEL, 1 1/4, COM ACABAMENTO E CANOPLA CROMADOS, INSTALADO EM RESERVAÇÃO DE ÁGUA DE EDIFICAÇÃO QUE POSSUA RESERVATÓRIO DE FIBRA/FIBROCIMENTO  FORNECIMENTO E INSTALAÇÃO. AF_06/2016</v>
          </cell>
          <cell r="C4606" t="str">
            <v>UN</v>
          </cell>
          <cell r="D4606">
            <v>136.83000000000001</v>
          </cell>
        </row>
        <row r="4607">
          <cell r="A4607">
            <v>94794</v>
          </cell>
          <cell r="B4607" t="str">
            <v>REGISTRO DE GAVETA BRUTO, LATÃO, ROSCÁVEL, 1 1/2, COM ACABAMENTO E CANOPLA CROMADOS, INSTALADO EM RESERVAÇÃO DE ÁGUA DE EDIFICAÇÃO QUE POSSUA RESERVATÓRIO DE FIBRA/FIBROCIMENTO  FORNECIMENTO E INSTALAÇÃO. AF_06/2016</v>
          </cell>
          <cell r="C4607" t="str">
            <v>UN</v>
          </cell>
          <cell r="D4607">
            <v>141.41</v>
          </cell>
        </row>
        <row r="4608">
          <cell r="A4608">
            <v>94795</v>
          </cell>
          <cell r="B4608" t="str">
            <v>TORNEIRA DE BOIA, ROSCÁVEL, 1/2 , FORNECIDA E INSTALADA EM RESERVAÇÃO DE ÁGUA. AF_06/2016</v>
          </cell>
          <cell r="C4608" t="str">
            <v>UN</v>
          </cell>
          <cell r="D4608">
            <v>24.85</v>
          </cell>
        </row>
        <row r="4609">
          <cell r="A4609">
            <v>94796</v>
          </cell>
          <cell r="B4609" t="str">
            <v>TORNEIRA DE BOIA, ROSCÁVEL, 3/4 , FORNECIDA E INSTALADA EM RESERVAÇÃO DE ÁGUA. AF_06/2016</v>
          </cell>
          <cell r="C4609" t="str">
            <v>UN</v>
          </cell>
          <cell r="D4609">
            <v>29.53</v>
          </cell>
        </row>
        <row r="4610">
          <cell r="A4610">
            <v>94797</v>
          </cell>
          <cell r="B4610" t="str">
            <v>TORNEIRA DE BOIA, ROSCÁVEL, 1, FORNECIDA E INSTALADA EM RESERVAÇÃO DE ÁGUA. AF_06/2016</v>
          </cell>
          <cell r="C4610" t="str">
            <v>UN</v>
          </cell>
          <cell r="D4610">
            <v>44.43</v>
          </cell>
        </row>
        <row r="4611">
          <cell r="A4611">
            <v>94798</v>
          </cell>
          <cell r="B4611" t="str">
            <v>TORNEIRA DE BOIA, ROSCÁVEL, 1 1/4 , FORNECIDA E INSTALADA EM RESERVAÇÃO DE ÁGUA. AF_06/2016</v>
          </cell>
          <cell r="C4611" t="str">
            <v>UN</v>
          </cell>
          <cell r="D4611">
            <v>93.05</v>
          </cell>
        </row>
        <row r="4612">
          <cell r="A4612">
            <v>94799</v>
          </cell>
          <cell r="B4612" t="str">
            <v>TORNEIRA DE BOIA, ROSCÁVEL, 1 1/2 , FORNECIDA E INSTALADA EM RESERVAÇÃO DE ÁGUA. AF_06/2016</v>
          </cell>
          <cell r="C4612" t="str">
            <v>UN</v>
          </cell>
          <cell r="D4612">
            <v>91.33</v>
          </cell>
        </row>
        <row r="4613">
          <cell r="A4613">
            <v>94800</v>
          </cell>
          <cell r="B4613" t="str">
            <v>TORNEIRA DE BOIA, ROSCÁVEL, 2, FORNECIDA E INSTALADA EM RESERVAÇÃO DE ÁGUA. AF_06/2016</v>
          </cell>
          <cell r="C4613" t="str">
            <v>UN</v>
          </cell>
          <cell r="D4613">
            <v>153.51</v>
          </cell>
        </row>
        <row r="4614">
          <cell r="A4614">
            <v>95248</v>
          </cell>
          <cell r="B4614" t="str">
            <v>VÁLVULA DE ESFERA BRUTA, BRONZE, ROSCÁVEL, 1/2  , INSTALADO EM RESERVAÇÃO DE ÁGUA DE EDIFICAÇÃO QUE POSSUA RESERVATÓRIO DE FIBRA/FIBROCIMENTO - FORNECIMENTO E INSTALAÇÃO. AF_06/2016</v>
          </cell>
          <cell r="C4614" t="str">
            <v>UN</v>
          </cell>
          <cell r="D4614">
            <v>70.56</v>
          </cell>
        </row>
        <row r="4615">
          <cell r="A4615">
            <v>95249</v>
          </cell>
          <cell r="B4615" t="str">
            <v>VÁLVULA DE ESFERA BRUTA, BRONZE, ROSCÁVEL, 3/4'', INSTALADO EM RESERVAÇÃO DE ÁGUA DE EDIFICAÇÃO QUE POSSUA RESERVATÓRIO DE FIBRA/FIBROCIMENTO - FORNECIMENTO E INSTALAÇÃO. AF_06/2016</v>
          </cell>
          <cell r="C4615" t="str">
            <v>UN</v>
          </cell>
          <cell r="D4615">
            <v>75.81</v>
          </cell>
        </row>
        <row r="4616">
          <cell r="A4616">
            <v>95250</v>
          </cell>
          <cell r="B4616" t="str">
            <v>VÁLVULA DE ESFERA BRUTA, BRONZE, ROSCÁVEL, 1'', INSTALADO EM RESERVAÇÃO DE ÁGUA DE EDIFICAÇÃO QUE POSSUA RESERVATÓRIO DE FIBRA/FIBROCIMENTO -   FORNECIMENTO E INSTALAÇÃO. AF_06/2016</v>
          </cell>
          <cell r="C4616" t="str">
            <v>UN</v>
          </cell>
          <cell r="D4616">
            <v>89.58</v>
          </cell>
        </row>
        <row r="4617">
          <cell r="A4617">
            <v>95251</v>
          </cell>
          <cell r="B4617" t="str">
            <v>VÁLVULA DE ESFERA BRUTA, BRONZE, ROSCÁVEL, 1 1/4'', INSTALADO EM RESERVAÇÃO DE ÁGUA DE EDIFICAÇÃO QUE POSSUA RESERVATÓRIO DE FIBRA/FIBROCIMENTO -   FORNECIMENTO E INSTALAÇÃO. AF_06/2016</v>
          </cell>
          <cell r="C4617" t="str">
            <v>UN</v>
          </cell>
          <cell r="D4617">
            <v>116.42</v>
          </cell>
        </row>
        <row r="4618">
          <cell r="A4618">
            <v>95252</v>
          </cell>
          <cell r="B4618" t="str">
            <v>VÁLVULA DE ESFERA BRUTA, BRONZE, ROSCÁVEL, 1 1/2'', INSTALADO EM RESERVAÇÃO DE ÁGUA DE EDIFICAÇÃO QUE POSSUA RESERVATÓRIO DE FIBRA/FIBROCIMENTO -   FORNECIMENTO E INSTALAÇÃO. AF_06/2016</v>
          </cell>
          <cell r="C4618" t="str">
            <v>UN</v>
          </cell>
          <cell r="D4618">
            <v>132.63999999999999</v>
          </cell>
        </row>
        <row r="4619">
          <cell r="A4619">
            <v>95253</v>
          </cell>
          <cell r="B4619" t="str">
            <v>VÁLVULA DE ESFERA BRUTA, BRONZE, ROSCÁVEL, 2'', INSTALADO EM RESERVAÇÃO DE ÁGUA DE EDIFICAÇÃO QUE POSSUA RESERVATÓRIO DE FIBRA/FIBROCIMENTO - FORNECIMENTO E INSTALAÇÃO. AF_06/2016</v>
          </cell>
          <cell r="C4619" t="str">
            <v>UN</v>
          </cell>
          <cell r="D4619">
            <v>185.91</v>
          </cell>
        </row>
        <row r="4620">
          <cell r="A4620">
            <v>99619</v>
          </cell>
          <cell r="B4620" t="str">
            <v>VÁLVULA DE RETENÇÃO HORIZONTAL, DE BRONZE, ROSCÁVEL, 3/4" - FORNECIMENTO E INSTALAÇÃO. AF_01/2019</v>
          </cell>
          <cell r="C4620" t="str">
            <v>UN</v>
          </cell>
          <cell r="D4620">
            <v>60.59</v>
          </cell>
        </row>
        <row r="4621">
          <cell r="A4621">
            <v>99620</v>
          </cell>
          <cell r="B4621" t="str">
            <v>VÁLVULA DE RETENÇÃO HORIZONTAL, DE BRONZE, ROSCÁVEL, 1" - FORNECIMENTO E INSTALAÇÃO. AF_01/2019</v>
          </cell>
          <cell r="C4621" t="str">
            <v>UN</v>
          </cell>
          <cell r="D4621">
            <v>105.88</v>
          </cell>
        </row>
        <row r="4622">
          <cell r="A4622">
            <v>99621</v>
          </cell>
          <cell r="B4622" t="str">
            <v>VÁLVULA DE RETENÇÃO HORIZONTAL, DE BRONZE, ROSCÁVEL, 1 1/4" - FORNECIMENTO E INSTALAÇÃO. AF_01/2019</v>
          </cell>
          <cell r="C4622" t="str">
            <v>UN</v>
          </cell>
          <cell r="D4622">
            <v>141.16999999999999</v>
          </cell>
        </row>
        <row r="4623">
          <cell r="A4623">
            <v>99622</v>
          </cell>
          <cell r="B4623" t="str">
            <v>VÁLVULA DE RETENÇÃO HORIZONTAL, DE BRONZE, ROSCÁVEL, 1 1/2"  - FORNECIMENTO E INSTALAÇÃO. AF_01/2019</v>
          </cell>
          <cell r="C4623" t="str">
            <v>UN</v>
          </cell>
          <cell r="D4623">
            <v>153.38999999999999</v>
          </cell>
        </row>
        <row r="4624">
          <cell r="A4624">
            <v>99623</v>
          </cell>
          <cell r="B4624" t="str">
            <v>VÁLVULA DE RETENÇÃO HORIZONTAL, DE BRONZE, ROSCÁVEL, 2"  - FORNECIMENTO E INSTALAÇÃO. AF_01/2019</v>
          </cell>
          <cell r="C4624" t="str">
            <v>UN</v>
          </cell>
          <cell r="D4624">
            <v>201.52</v>
          </cell>
        </row>
        <row r="4625">
          <cell r="A4625">
            <v>99624</v>
          </cell>
          <cell r="B4625" t="str">
            <v>VÁLVULA DE RETENÇÃO HORIZONTAL, DE BRONZE, ROSCÁVEL, 2 1/2" - FORNECIMENTO E INSTALAÇÃO. AF_01/2019</v>
          </cell>
          <cell r="C4625" t="str">
            <v>UN</v>
          </cell>
          <cell r="D4625">
            <v>271.48</v>
          </cell>
        </row>
        <row r="4626">
          <cell r="A4626">
            <v>99625</v>
          </cell>
          <cell r="B4626" t="str">
            <v>VÁLVULA DE RETENÇÃO HORIZONTAL, DE BRONZE, ROSCÁVEL, 3" - FORNECIMENTO E INSTALAÇÃO. AF_01/2019</v>
          </cell>
          <cell r="C4626" t="str">
            <v>UN</v>
          </cell>
          <cell r="D4626">
            <v>361.74</v>
          </cell>
        </row>
        <row r="4627">
          <cell r="A4627">
            <v>99626</v>
          </cell>
          <cell r="B4627" t="str">
            <v>VÁLVULA DE RETENÇÃO HORIZONTAL, DE BRONZE, ROSCÁVEL, 4" - FORNECIMENTO E INSTALAÇÃO. AF_01/2019</v>
          </cell>
          <cell r="C4627" t="str">
            <v>UN</v>
          </cell>
          <cell r="D4627">
            <v>538.79</v>
          </cell>
        </row>
        <row r="4628">
          <cell r="A4628">
            <v>99627</v>
          </cell>
          <cell r="B4628" t="str">
            <v>VÁLVULA DE RETENÇÃO VERTICAL, DE BRONZE, ROSCÁVEL, 1/2" - FORNECIMENTO E INSTALAÇÃO. AF_01/2019</v>
          </cell>
          <cell r="C4628" t="str">
            <v>UN</v>
          </cell>
          <cell r="D4628">
            <v>67.94</v>
          </cell>
        </row>
        <row r="4629">
          <cell r="A4629">
            <v>99628</v>
          </cell>
          <cell r="B4629" t="str">
            <v>VÁLVULA DE RETENÇÃO VERTICAL, DE BRONZE, ROSCÁVEL, 3/4" - FORNECIMENTO E INSTALAÇÃO. AF_01/2019</v>
          </cell>
          <cell r="C4629" t="str">
            <v>UN</v>
          </cell>
          <cell r="D4629">
            <v>42.26</v>
          </cell>
        </row>
        <row r="4630">
          <cell r="A4630">
            <v>99629</v>
          </cell>
          <cell r="B4630" t="str">
            <v>VÁLVULA DE RETENÇÃO VERTICAL, DE BRONZE, ROSCÁVEL, 1" - FORNECIMENTO E INSTALAÇÃO. AF_01/2019</v>
          </cell>
          <cell r="C4630" t="str">
            <v>UN</v>
          </cell>
          <cell r="D4630">
            <v>72.239999999999995</v>
          </cell>
        </row>
        <row r="4631">
          <cell r="A4631">
            <v>99630</v>
          </cell>
          <cell r="B4631" t="str">
            <v>VÁLVULA DE RETENÇÃO VERTICAL, DE BRONZE, ROSCÁVEL, 1 1/4" - FORNECIMENTO E INSTALAÇÃO. AF_01/2019</v>
          </cell>
          <cell r="C4631" t="str">
            <v>UN</v>
          </cell>
          <cell r="D4631">
            <v>90.93</v>
          </cell>
        </row>
        <row r="4632">
          <cell r="A4632">
            <v>99631</v>
          </cell>
          <cell r="B4632" t="str">
            <v>VÁLVULA DE RETENÇÃO VERTICAL, DE BRONZE, ROSCÁVEL, 1 1/2" - FORNECIMENTO E INSTALAÇÃO. AF_01/2019</v>
          </cell>
          <cell r="C4632" t="str">
            <v>UN</v>
          </cell>
          <cell r="D4632">
            <v>99.09</v>
          </cell>
        </row>
        <row r="4633">
          <cell r="A4633">
            <v>99632</v>
          </cell>
          <cell r="B4633" t="str">
            <v>VÁLVULA DE RETENÇÃO VERTICAL, DE BRONZE, ROSCÁVEL, 2" - FORNECIMENTO E INSTALAÇÃO. AF_01/2019</v>
          </cell>
          <cell r="C4633" t="str">
            <v>UN</v>
          </cell>
          <cell r="D4633">
            <v>128.91</v>
          </cell>
        </row>
        <row r="4634">
          <cell r="A4634">
            <v>99633</v>
          </cell>
          <cell r="B4634" t="str">
            <v>VÁLVULA DE RETENÇÃO VERTICAL, DE BRONZE, ROSCÁVEL, 3" - FORNECIMENTO E INSTALAÇÃO. AF_01/2019</v>
          </cell>
          <cell r="C4634" t="str">
            <v>UN</v>
          </cell>
          <cell r="D4634">
            <v>237.51</v>
          </cell>
        </row>
        <row r="4635">
          <cell r="A4635">
            <v>99634</v>
          </cell>
          <cell r="B4635" t="str">
            <v>VÁLVULA DE RETENÇÃO VERTICAL, DE BRONZE, ROSCÁVEL, 4" - FORNECIMENTO E INSTALAÇÃO. AF_01/2019</v>
          </cell>
          <cell r="C4635" t="str">
            <v>UN</v>
          </cell>
          <cell r="D4635">
            <v>382.48</v>
          </cell>
        </row>
        <row r="4636">
          <cell r="A4636">
            <v>99635</v>
          </cell>
          <cell r="B4636" t="str">
            <v>VÁLVULA DE DESCARGA METÁLICA, BASE 1 1/2 ", ACABAMENTO METALICO CROMADO - FORNECIMENTO E INSTALAÇÃO. AF_01/2019</v>
          </cell>
          <cell r="C4636" t="str">
            <v>UN</v>
          </cell>
          <cell r="D4636">
            <v>265.67</v>
          </cell>
        </row>
        <row r="4637">
          <cell r="A4637">
            <v>95634</v>
          </cell>
          <cell r="B4637" t="str">
            <v>KIT CAVALETE PARA MEDIÇÃO DE ÁGUA - ENTRADA PRINCIPAL, EM PVC SOLDÁVEL DN 20 (½")   FORNECIMENTO E INSTALAÇÃO (EXCLUSIVE HIDRÔMETRO). AF_11/2016</v>
          </cell>
          <cell r="C4637" t="str">
            <v>UN</v>
          </cell>
          <cell r="D4637">
            <v>125.06</v>
          </cell>
        </row>
        <row r="4638">
          <cell r="A4638">
            <v>95635</v>
          </cell>
          <cell r="B4638" t="str">
            <v>KIT CAVALETE PARA MEDIÇÃO DE ÁGUA - ENTRADA PRINCIPAL, EM PVC SOLDÁVEL DN 25 (¾")   FORNECIMENTO E INSTALAÇÃO (EXCLUSIVE HIDRÔMETRO). AF_11/2016</v>
          </cell>
          <cell r="C4638" t="str">
            <v>UN</v>
          </cell>
          <cell r="D4638">
            <v>137.57</v>
          </cell>
        </row>
        <row r="4639">
          <cell r="A4639">
            <v>95637</v>
          </cell>
          <cell r="B4639" t="str">
            <v>KIT CAVALETE PARA MEDIÇÃO DE ÁGUA - ENTRADA PRINCIPAL, EM AÇO GALVANIZADO DN 32 (1 ¼)  FORNECIMENTO E INSTALAÇÃO (EXCLUSIVE HIDRÔMETRO). AF_11/2016</v>
          </cell>
          <cell r="C4639" t="str">
            <v>UN</v>
          </cell>
          <cell r="D4639">
            <v>461.13</v>
          </cell>
        </row>
        <row r="4640">
          <cell r="A4640">
            <v>95638</v>
          </cell>
          <cell r="B4640" t="str">
            <v>KIT CAVALETE PARA MEDIÇÃO DE ÁGUA - ENTRADA PRINCIPAL, EM AÇO GALVANIZADO DN 40 (1 ½)  FORNECIMENTO E INSTALAÇÃO (EXCLUSIVE HIDRÔMETRO). AF_11/2016</v>
          </cell>
          <cell r="C4640" t="str">
            <v>UN</v>
          </cell>
          <cell r="D4640">
            <v>554.29</v>
          </cell>
        </row>
        <row r="4641">
          <cell r="A4641">
            <v>95639</v>
          </cell>
          <cell r="B4641" t="str">
            <v>KIT CAVALETE PARA MEDIÇÃO DE ÁGUA - ENTRADA PRINCIPAL, EM AÇO GALVANIZADO DN 50 (2)  FORNECIMENTO E INSTALAÇÃO (EXCLUSIVE HIDRÔMETRO). AF_11/2016</v>
          </cell>
          <cell r="C4641" t="str">
            <v>UN</v>
          </cell>
          <cell r="D4641">
            <v>684.09</v>
          </cell>
        </row>
        <row r="4642">
          <cell r="A4642">
            <v>95641</v>
          </cell>
          <cell r="B4642" t="str">
            <v>KIT CAVALETE PARA MEDIÇÃO DE ÁGUA - ENTRADA INDIVIDUALIZADA, EM PVC DN 25 (¾), PARA 2 MEDIDORES  FORNECIMENTO E INSTALAÇÃO (EXCLUSIVE HIDRÔMETRO). AF_11/2016</v>
          </cell>
          <cell r="C4642" t="str">
            <v>UN</v>
          </cell>
          <cell r="D4642">
            <v>237.1</v>
          </cell>
        </row>
        <row r="4643">
          <cell r="A4643">
            <v>95642</v>
          </cell>
          <cell r="B4643" t="str">
            <v>KIT CAVALETE PARA MEDIÇÃO DE ÁGUA - ENTRADA INDIVIDUALIZADA, EM PVC DN 25 (¾), PARA 3 MEDIDORES  FORNECIMENTO E INSTALAÇÃO (EXCLUSIVE HIDRÔMETRO). AF_11/2016</v>
          </cell>
          <cell r="C4643" t="str">
            <v>UN</v>
          </cell>
          <cell r="D4643">
            <v>350.75</v>
          </cell>
        </row>
        <row r="4644">
          <cell r="A4644">
            <v>95643</v>
          </cell>
          <cell r="B4644" t="str">
            <v>KIT CAVALETE PARA MEDIÇÃO DE ÁGUA - ENTRADA INDIVIDUALIZADA, EM PVC DN 25 (¾), PARA 4 MEDIDORES  FORNECIMENTO E INSTALAÇÃO (EXCLUSIVE HIDRÔMETRO). AF_11/2016</v>
          </cell>
          <cell r="C4644" t="str">
            <v>UN</v>
          </cell>
          <cell r="D4644">
            <v>458.98</v>
          </cell>
        </row>
        <row r="4645">
          <cell r="A4645">
            <v>95644</v>
          </cell>
          <cell r="B4645" t="str">
            <v>KIT CAVALETE PARA MEDIÇÃO DE ÁGUA - ENTRADA INDIVIDUALIZADA, EM PVC DN 32 (1), PARA 1 MEDIDOR  FORNECIMENTO E INSTALAÇÃO (EXCLUSIVE HIDRÔMETRO). AF_11/2016</v>
          </cell>
          <cell r="C4645" t="str">
            <v>UN</v>
          </cell>
          <cell r="D4645">
            <v>168.05</v>
          </cell>
        </row>
        <row r="4646">
          <cell r="A4646">
            <v>95645</v>
          </cell>
          <cell r="B4646" t="str">
            <v>KIT CAVALETE PARA MEDIÇÃO DE ÁGUA - ENTRADA INDIVIDUALIZADA, EM PVC DN 32 (1), PARA 2 MEDIDORES  FORNECIMENTO E INSTALAÇÃO (EXCLUSIVE HIDRÔMETRO). AF_11/2016</v>
          </cell>
          <cell r="C4646" t="str">
            <v>UN</v>
          </cell>
          <cell r="D4646">
            <v>308.08999999999997</v>
          </cell>
        </row>
        <row r="4647">
          <cell r="A4647">
            <v>95646</v>
          </cell>
          <cell r="B4647" t="str">
            <v>KIT CAVALETE PARA MEDIÇÃO DE ÁGUA - ENTRADA INDIVIDUALIZADA, EM PVC DN 32 (1), PARA 3 MEDIDORES  FORNECIMENTO E INSTALAÇÃO (EXCLUSIVE HIDRÔMETRO). AF_11/2016</v>
          </cell>
          <cell r="C4647" t="str">
            <v>UN</v>
          </cell>
          <cell r="D4647">
            <v>458.89</v>
          </cell>
        </row>
        <row r="4648">
          <cell r="A4648">
            <v>95647</v>
          </cell>
          <cell r="B4648" t="str">
            <v>KIT CAVALETE PARA MEDIÇÃO DE ÁGUA - ENTRADA INDIVIDUALIZADA, EM PVC DN 32 (1), PARA 4 MEDIDORES  FORNECIMENTO E INSTALAÇÃO (EXCLUSIVE HIDRÔMETRO). AF_11/2016</v>
          </cell>
          <cell r="C4648" t="str">
            <v>UN</v>
          </cell>
          <cell r="D4648">
            <v>601.83000000000004</v>
          </cell>
        </row>
        <row r="4649">
          <cell r="A4649">
            <v>95673</v>
          </cell>
          <cell r="B4649" t="str">
            <v>HIDRÔMETRO DN 20 (½), 1,5 M³/H  FORNECIMENTO E INSTALAÇÃO. AF_11/2016</v>
          </cell>
          <cell r="C4649" t="str">
            <v>UN</v>
          </cell>
          <cell r="D4649">
            <v>186.52</v>
          </cell>
        </row>
        <row r="4650">
          <cell r="A4650">
            <v>95674</v>
          </cell>
          <cell r="B4650" t="str">
            <v>HIDRÔMETRO DN 20 (½), 3,0 M³/H  FORNECIMENTO E INSTALAÇÃO. AF_11/2016</v>
          </cell>
          <cell r="C4650" t="str">
            <v>UN</v>
          </cell>
          <cell r="D4650">
            <v>198.65</v>
          </cell>
        </row>
        <row r="4651">
          <cell r="A4651">
            <v>95675</v>
          </cell>
          <cell r="B4651" t="str">
            <v>HIDRÔMETRO DN 25 (¾ ), 5,0 M³/H FORNECIMENTO E INSTALAÇÃO. AF_11/2016</v>
          </cell>
          <cell r="C4651" t="str">
            <v>UN</v>
          </cell>
          <cell r="D4651">
            <v>243.29</v>
          </cell>
        </row>
        <row r="4652">
          <cell r="A4652">
            <v>95676</v>
          </cell>
          <cell r="B4652" t="str">
            <v>CAIXA EM CONCRETO PRÉ-MOLDADO PARA ABRIGO DE HIDRÔMETRO COM DN 20 (½)  FORNECIMENTO E INSTALAÇÃO. AF_11/2016</v>
          </cell>
          <cell r="C4652" t="str">
            <v>UN</v>
          </cell>
          <cell r="D4652">
            <v>74.72</v>
          </cell>
        </row>
        <row r="4653">
          <cell r="A4653">
            <v>97741</v>
          </cell>
          <cell r="B4653" t="str">
            <v>KIT CAVALETE PARA MEDIÇÃO DE ÁGUA - ENTRADA INDIVIDUALIZADA, EM PVC DN 25 (¾), PARA 1 MEDIDOR  FORNECIMENTO E INSTALAÇÃO (EXCLUSIVE HIDRÔMETRO). AF_11/2016</v>
          </cell>
          <cell r="C4653" t="str">
            <v>UN</v>
          </cell>
          <cell r="D4653">
            <v>132.22999999999999</v>
          </cell>
        </row>
        <row r="4654">
          <cell r="A4654">
            <v>72285</v>
          </cell>
          <cell r="B4654" t="str">
            <v>CAIXA DE AREIA 40X40X40CM EM ALVENARIA - EXECUÇÃO</v>
          </cell>
          <cell r="C4654" t="str">
            <v>UN</v>
          </cell>
          <cell r="D4654">
            <v>94.58</v>
          </cell>
        </row>
        <row r="4655">
          <cell r="A4655">
            <v>90436</v>
          </cell>
          <cell r="B4655" t="str">
            <v>FURO EM ALVENARIA PARA DIÂMETROS MENORES OU IGUAIS A 40 MM. AF_05/2015</v>
          </cell>
          <cell r="C4655" t="str">
            <v>UN</v>
          </cell>
          <cell r="D4655">
            <v>14.61</v>
          </cell>
        </row>
        <row r="4656">
          <cell r="A4656">
            <v>90437</v>
          </cell>
          <cell r="B4656" t="str">
            <v>FURO EM ALVENARIA PARA DIÂMETROS MAIORES QUE 40 MM E MENORES OU IGUAIS A 75 MM. AF_05/2015</v>
          </cell>
          <cell r="C4656" t="str">
            <v>UN</v>
          </cell>
          <cell r="D4656">
            <v>35.51</v>
          </cell>
        </row>
        <row r="4657">
          <cell r="A4657">
            <v>90438</v>
          </cell>
          <cell r="B4657" t="str">
            <v>FURO EM ALVENARIA PARA DIÂMETROS MAIORES QUE 75 MM. AF_05/2015</v>
          </cell>
          <cell r="C4657" t="str">
            <v>UN</v>
          </cell>
          <cell r="D4657">
            <v>50.9</v>
          </cell>
        </row>
        <row r="4658">
          <cell r="A4658">
            <v>90439</v>
          </cell>
          <cell r="B4658" t="str">
            <v>FURO EM CONCRETO PARA DIÂMETROS MENORES OU IGUAIS A 40 MM. AF_05/2015</v>
          </cell>
          <cell r="C4658" t="str">
            <v>UN</v>
          </cell>
          <cell r="D4658">
            <v>65.61</v>
          </cell>
        </row>
        <row r="4659">
          <cell r="A4659">
            <v>90440</v>
          </cell>
          <cell r="B4659" t="str">
            <v>FURO EM CONCRETO PARA DIÂMETROS MAIORES QUE 40 MM E MENORES OU IGUAIS A 75 MM. AF_05/2015</v>
          </cell>
          <cell r="C4659" t="str">
            <v>UN</v>
          </cell>
          <cell r="D4659">
            <v>105.11</v>
          </cell>
        </row>
        <row r="4660">
          <cell r="A4660">
            <v>90441</v>
          </cell>
          <cell r="B4660" t="str">
            <v>FURO EM CONCRETO PARA DIÂMETROS MAIORES QUE 75 MM. AF_05/2015</v>
          </cell>
          <cell r="C4660" t="str">
            <v>UN</v>
          </cell>
          <cell r="D4660">
            <v>134.24</v>
          </cell>
        </row>
        <row r="4661">
          <cell r="A4661">
            <v>90443</v>
          </cell>
          <cell r="B4661" t="str">
            <v>RASGO EM ALVENARIA PARA RAMAIS/ DISTRIBUIÇÃO COM DIAMETROS MENORES OU IGUAIS A 40 MM. AF_05/2015</v>
          </cell>
          <cell r="C4661" t="str">
            <v>M</v>
          </cell>
          <cell r="D4661">
            <v>13.28</v>
          </cell>
        </row>
        <row r="4662">
          <cell r="A4662">
            <v>90444</v>
          </cell>
          <cell r="B4662" t="str">
            <v>RASGO EM CONTRAPISO PARA RAMAIS/ DISTRIBUIÇÃO COM DIÂMETROS MENORES OU IGUAIS A 40 MM. AF_05/2015</v>
          </cell>
          <cell r="C4662" t="str">
            <v>M</v>
          </cell>
          <cell r="D4662">
            <v>28.16</v>
          </cell>
        </row>
        <row r="4663">
          <cell r="A4663">
            <v>90445</v>
          </cell>
          <cell r="B4663" t="str">
            <v>RASGO EM CONTRAPISO PARA RAMAIS/ DISTRIBUIÇÃO COM DIÂMETROS MAIORES QUE 40 MM E MENORES OU IGUAIS A 75 MM. AF_05/2015</v>
          </cell>
          <cell r="C4663" t="str">
            <v>M</v>
          </cell>
          <cell r="D4663">
            <v>30.06</v>
          </cell>
        </row>
        <row r="4664">
          <cell r="A4664">
            <v>90446</v>
          </cell>
          <cell r="B4664" t="str">
            <v>RASGO EM CONTRAPISO PARA RAMAIS/ DISTRIBUIÇÃO COM DIÂMETROS MAIORES QUE 75 MM. AF_05/2015</v>
          </cell>
          <cell r="C4664" t="str">
            <v>M</v>
          </cell>
          <cell r="D4664">
            <v>32.659999999999997</v>
          </cell>
        </row>
        <row r="4665">
          <cell r="A4665">
            <v>90447</v>
          </cell>
          <cell r="B4665" t="str">
            <v>RASGO EM ALVENARIA PARA ELETRODUTOS COM DIAMETROS MENORES OU IGUAIS A 40 MM. AF_05/2015</v>
          </cell>
          <cell r="C4665" t="str">
            <v>M</v>
          </cell>
          <cell r="D4665">
            <v>6.56</v>
          </cell>
        </row>
        <row r="4666">
          <cell r="A4666">
            <v>90451</v>
          </cell>
          <cell r="B4666" t="str">
            <v>PASSANTE TIPO PEÇA EM POLIESTIRENO PARA ABERTURA PARA PASSAGEM DE 1 TUBO, FIXADO EM LAJE. AF_05/2015</v>
          </cell>
          <cell r="C4666" t="str">
            <v>UN</v>
          </cell>
          <cell r="D4666">
            <v>4.09</v>
          </cell>
        </row>
        <row r="4667">
          <cell r="A4667">
            <v>90452</v>
          </cell>
          <cell r="B4667" t="str">
            <v>PASSANTE TIPO PEÇA EM POLIESTIRENO PARA ABERTURA PARA PASSAGEM DE MAIS DE 1 TUBO, FIXADO EM LAJE. AF_05/2015</v>
          </cell>
          <cell r="C4667" t="str">
            <v>UN</v>
          </cell>
          <cell r="D4667">
            <v>13.47</v>
          </cell>
        </row>
        <row r="4668">
          <cell r="A4668">
            <v>90453</v>
          </cell>
          <cell r="B4668" t="str">
            <v>PASSANTE TIPO TUBO DE DIÂMETRO MENOR OU IGUAL A 40 MM, FIXADO EM LAJE. AF_05/2015</v>
          </cell>
          <cell r="C4668" t="str">
            <v>UN</v>
          </cell>
          <cell r="D4668">
            <v>2.54</v>
          </cell>
        </row>
        <row r="4669">
          <cell r="A4669">
            <v>90454</v>
          </cell>
          <cell r="B4669" t="str">
            <v>PASSANTE TIPO TUBO DE DIÂMETRO MAIORES QUE 40 MM E MENORES OU IGUAIS A 75 MM, FIXADO EM LAJE. AF_05/2015</v>
          </cell>
          <cell r="C4669" t="str">
            <v>UN</v>
          </cell>
          <cell r="D4669">
            <v>4.3600000000000003</v>
          </cell>
        </row>
        <row r="4670">
          <cell r="A4670">
            <v>90455</v>
          </cell>
          <cell r="B4670" t="str">
            <v>PASSANTE TIPO TUBO DE DIÂMETRO MAIOR QUE 75 MM, FIXADO EM LAJE. AF_05/2015</v>
          </cell>
          <cell r="C4670" t="str">
            <v>UN</v>
          </cell>
          <cell r="D4670">
            <v>5.9</v>
          </cell>
        </row>
        <row r="4671">
          <cell r="A4671">
            <v>90456</v>
          </cell>
          <cell r="B4671" t="str">
            <v>QUEBRA EM ALVENARIA PARA INSTALAÇÃO DE CAIXA DE TOMADA (4X4 OU 4X2). AF_05/2015</v>
          </cell>
          <cell r="C4671" t="str">
            <v>UN</v>
          </cell>
          <cell r="D4671">
            <v>4.2699999999999996</v>
          </cell>
        </row>
        <row r="4672">
          <cell r="A4672">
            <v>90457</v>
          </cell>
          <cell r="B4672" t="str">
            <v>QUEBRA EM ALVENARIA PARA INSTALAÇÃO DE QUADRO DISTRIBUIÇÃO PEQUENO (19X25 CM). AF_05/2015</v>
          </cell>
          <cell r="C4672" t="str">
            <v>UN</v>
          </cell>
          <cell r="D4672">
            <v>9.73</v>
          </cell>
        </row>
        <row r="4673">
          <cell r="A4673">
            <v>90458</v>
          </cell>
          <cell r="B4673" t="str">
            <v>QUEBRA EM ALVENARIA PARA INSTALAÇÃO DE QUADRO DISTRIBUIÇÃO GRANDE (76X40 CM). AF_05/2015</v>
          </cell>
          <cell r="C4673" t="str">
            <v>UN</v>
          </cell>
          <cell r="D4673">
            <v>27.59</v>
          </cell>
        </row>
        <row r="4674">
          <cell r="A4674">
            <v>90459</v>
          </cell>
          <cell r="B4674" t="str">
            <v>QUEBRA EM ALVENARIA PARA INSTALAÇÃO DE ABRIGO PARA MANGUEIRAS (90X60 CM). AF_05/2015</v>
          </cell>
          <cell r="C4674" t="str">
            <v>UN</v>
          </cell>
          <cell r="D4674">
            <v>38.92</v>
          </cell>
        </row>
        <row r="4675">
          <cell r="A4675">
            <v>90460</v>
          </cell>
          <cell r="B4675" t="str">
            <v>PERFILADO DE SEÇÃO 38X76 MM PARA SUPORTE DE ATÉ 3 TUBOS HORIZONTAIS. AF_05/2015</v>
          </cell>
          <cell r="C4675" t="str">
            <v>M</v>
          </cell>
          <cell r="D4675">
            <v>26.94</v>
          </cell>
        </row>
        <row r="4676">
          <cell r="A4676">
            <v>90461</v>
          </cell>
          <cell r="B4676" t="str">
            <v>PERFILADO DE SEÇÃO 38X76 MM PARA SUPORTE DE MAIS DE 3 TUBOS HORIZONTAIS. AF_05/2015</v>
          </cell>
          <cell r="C4676" t="str">
            <v>M</v>
          </cell>
          <cell r="D4676">
            <v>14.77</v>
          </cell>
        </row>
        <row r="4677">
          <cell r="A4677">
            <v>90462</v>
          </cell>
          <cell r="B4677" t="str">
            <v>PERFILADO DE SEÇÃO 38X38 MM PARA SUPORTE DE ATÉ 3 TUBOS VERTICAIS. AF_05/2015</v>
          </cell>
          <cell r="C4677" t="str">
            <v>M</v>
          </cell>
          <cell r="D4677">
            <v>3.27</v>
          </cell>
        </row>
        <row r="4678">
          <cell r="A4678">
            <v>90463</v>
          </cell>
          <cell r="B4678" t="str">
            <v>PERFILADO DE SEÇÃO 38X38 MM PARA SUPORTE DE MAIS DE 3 TUBOS VERTICAIS. AF_05/2015</v>
          </cell>
          <cell r="C4678" t="str">
            <v>M</v>
          </cell>
          <cell r="D4678">
            <v>2.62</v>
          </cell>
        </row>
        <row r="4679">
          <cell r="A4679">
            <v>90466</v>
          </cell>
          <cell r="B4679" t="str">
            <v>CHUMBAMENTO LINEAR EM ALVENARIA PARA RAMAIS/DISTRIBUIÇÃO COM DIÂMETROS MENORES OU IGUAIS A 40 MM. AF_05/2015</v>
          </cell>
          <cell r="C4679" t="str">
            <v>M</v>
          </cell>
          <cell r="D4679">
            <v>12.73</v>
          </cell>
        </row>
        <row r="4680">
          <cell r="A4680">
            <v>90467</v>
          </cell>
          <cell r="B4680" t="str">
            <v>CHUMBAMENTO LINEAR EM ALVENARIA PARA RAMAIS/DISTRIBUIÇÃO COM DIÂMETROS MAIORES QUE 40 MM E MENORES OU IGUAIS A 75 MM. AF_05/2015</v>
          </cell>
          <cell r="C4680" t="str">
            <v>M</v>
          </cell>
          <cell r="D4680">
            <v>20.09</v>
          </cell>
        </row>
        <row r="4681">
          <cell r="A4681">
            <v>90468</v>
          </cell>
          <cell r="B4681" t="str">
            <v>CHUMBAMENTO LINEAR EM CONTRAPISO PARA RAMAIS/DISTRIBUIÇÃO COM DIÂMETROS MENORES OU IGUAIS A 40 MM. AF_05/2015</v>
          </cell>
          <cell r="C4681" t="str">
            <v>M</v>
          </cell>
          <cell r="D4681">
            <v>5.29</v>
          </cell>
        </row>
        <row r="4682">
          <cell r="A4682">
            <v>90469</v>
          </cell>
          <cell r="B4682" t="str">
            <v>CHUMBAMENTO LINEAR EM CONTRAPISO PARA RAMAIS/DISTRIBUIÇÃO COM DIÂMETROS MAIORES QUE 40 MM E MENORES OU IGUAIS A 75 MM. AF_05/2015</v>
          </cell>
          <cell r="C4682" t="str">
            <v>M</v>
          </cell>
          <cell r="D4682">
            <v>8.43</v>
          </cell>
        </row>
        <row r="4683">
          <cell r="A4683">
            <v>90470</v>
          </cell>
          <cell r="B4683" t="str">
            <v>CHUMBAMENTO LINEAR EM CONTRAPISO PARA RAMAIS/DISTRIBUIÇÃO COM DIÂMETROS MAIORES QUE 75 MM. AF_05/2015</v>
          </cell>
          <cell r="C4683" t="str">
            <v>M</v>
          </cell>
          <cell r="D4683">
            <v>11.39</v>
          </cell>
        </row>
        <row r="4684">
          <cell r="A4684">
            <v>91166</v>
          </cell>
          <cell r="B4684" t="str">
            <v>FIXAÇÃO DE TUBOS HORIZONTAIS DE PEX DIAMETROS IGUAIS OU INFERIORES A 40 MM COM ABRAÇADEIRA PLÁSTICA 390 MM, FIXADA EM LAJE. AF_05/2015</v>
          </cell>
          <cell r="C4684" t="str">
            <v>M</v>
          </cell>
          <cell r="D4684">
            <v>3.21</v>
          </cell>
        </row>
        <row r="4685">
          <cell r="A4685">
            <v>91167</v>
          </cell>
          <cell r="B4685" t="str">
            <v>FIXAÇÃO DE TUBOS HORIZONTAIS DE PPR DIÂMETROS MENORES OU IGUAIS A 40 MM COM ABRAÇADEIRA METÁLICA RÍGIDA TIPO D 1/2", FIXADA EM PERFILADO EM LAJE. AF_05/2015</v>
          </cell>
          <cell r="C4685" t="str">
            <v>M</v>
          </cell>
          <cell r="D4685">
            <v>9.82</v>
          </cell>
        </row>
        <row r="4686">
          <cell r="A4686">
            <v>91168</v>
          </cell>
          <cell r="B4686" t="str">
            <v>FIXAÇÃO DE TUBOS HORIZONTAIS DE PPR DIÂMETROS MAIORES QUE 40 MM E MENORES OU IGUAIS A 75 MM COM ABRAÇADEIRA METÁLICA RÍGIDA TIPO D 1 1/2", FIXADA EM PERFILADO EM LAJE. AF_05/2015</v>
          </cell>
          <cell r="C4686" t="str">
            <v>M</v>
          </cell>
          <cell r="D4686">
            <v>7.35</v>
          </cell>
        </row>
        <row r="4687">
          <cell r="A4687">
            <v>91169</v>
          </cell>
          <cell r="B4687" t="str">
            <v>FIXAÇÃO DE TUBOS HORIZONTAIS DE PPR DIÂMETROS MAIORES QUE 75 MM COM ABRAÇADEIRA METÁLICA RÍGIDA TIPO D 3", FIXADA EM PERFILADO EM LAJE. AF_05/2015</v>
          </cell>
          <cell r="C4687" t="str">
            <v>M</v>
          </cell>
          <cell r="D4687">
            <v>8.75</v>
          </cell>
        </row>
        <row r="4688">
          <cell r="A4688">
            <v>91170</v>
          </cell>
          <cell r="B4688" t="str">
            <v>FIXAÇÃO DE TUBOS HORIZONTAIS DE PVC, CPVC OU COBRE DIÂMETROS MENORES OU IGUAIS A 40 MM OU ELETROCALHAS ATÉ 150MM DE LARGURA, COM ABRAÇADEIRA METÁLICA RÍGIDA TIPO D 1/2, FIXADA EM PERFILADO EM LAJE. AF_05/2015</v>
          </cell>
          <cell r="C4688" t="str">
            <v>M</v>
          </cell>
          <cell r="D4688">
            <v>2.5299999999999998</v>
          </cell>
        </row>
        <row r="4689">
          <cell r="A4689">
            <v>91171</v>
          </cell>
          <cell r="B4689" t="str">
            <v>FIXAÇÃO DE TUBOS HORIZONTAIS DE PVC, CPVC OU COBRE DIÂMETROS MAIORES QUE 40 MM E MENORES OU IGUAIS A 75 MM COM ABRAÇADEIRA METÁLICA RÍGIDA TIPO D 1 1/2", FIXADA EM PERFILADO EM LAJE. AF_05/2015</v>
          </cell>
          <cell r="C4689" t="str">
            <v>M</v>
          </cell>
          <cell r="D4689">
            <v>3.13</v>
          </cell>
        </row>
        <row r="4690">
          <cell r="A4690">
            <v>91172</v>
          </cell>
          <cell r="B4690" t="str">
            <v>FIXAÇÃO DE TUBOS HORIZONTAIS DE PVC, CPVC OU COBRE DIÂMETROS MAIORES QUE 75 MM COM ABRAÇADEIRA METÁLICA RÍGIDA TIPO D 3", FIXADA EM PERFILADO EM LAJE. AF_05/2015</v>
          </cell>
          <cell r="C4690" t="str">
            <v>M</v>
          </cell>
          <cell r="D4690">
            <v>4.62</v>
          </cell>
        </row>
        <row r="4691">
          <cell r="A4691">
            <v>91173</v>
          </cell>
          <cell r="B4691" t="str">
            <v>FIXAÇÃO DE TUBOS VERTICAIS DE PPR DIÂMETROS MENORES OU IGUAIS A 40 MM COM ABRAÇADEIRA METÁLICA RÍGIDA TIPO D 1/2", FIXADA EM PERFILADO EM ALVENARIA. AF_05/2015</v>
          </cell>
          <cell r="C4691" t="str">
            <v>M</v>
          </cell>
          <cell r="D4691">
            <v>1.28</v>
          </cell>
        </row>
        <row r="4692">
          <cell r="A4692">
            <v>91174</v>
          </cell>
          <cell r="B4692" t="str">
            <v>FIXAÇÃO DE TUBOS VERTICAIS DE PPR DIÂMETROS MAIORES QUE 40 MM E MENORES OU IGUAIS A 75 MM COM ABRAÇADEIRA METÁLICA RÍGIDA TIPO D 1 1/2", FIXADA EM PERFILADO EM ALVENARIA. AF_05/2015</v>
          </cell>
          <cell r="C4692" t="str">
            <v>M</v>
          </cell>
          <cell r="D4692">
            <v>2.48</v>
          </cell>
        </row>
        <row r="4693">
          <cell r="A4693">
            <v>91175</v>
          </cell>
          <cell r="B4693" t="str">
            <v>FIXAÇÃO DE TUBOS VERTICAIS DE PPR DIÂMETROS MAIORES QUE 75 MM COM ABRAÇADEIRA METÁLICA RÍGIDA TIPO D 3", FIXADA EM PERFILADO EM ALVENARIA. AF_05/2015</v>
          </cell>
          <cell r="C4693" t="str">
            <v>M</v>
          </cell>
          <cell r="D4693">
            <v>4.0599999999999996</v>
          </cell>
        </row>
        <row r="4694">
          <cell r="A4694">
            <v>91176</v>
          </cell>
          <cell r="B4694" t="str">
            <v>FIXAÇÃO DE TUBOS HORIZONTAIS DE PPR DIÂMETROS MENORES OU IGUAIS A 40 MM COM ABRAÇADEIRA METÁLICA RÍGIDA TIPO  D  1/2" , FIXADA DIRETAMENTE NA LAJE. AF_05/2015</v>
          </cell>
          <cell r="C4694" t="str">
            <v>M</v>
          </cell>
          <cell r="D4694">
            <v>39.53</v>
          </cell>
        </row>
        <row r="4695">
          <cell r="A4695">
            <v>91177</v>
          </cell>
          <cell r="B4695" t="str">
            <v>FIXAÇÃO DE TUBOS HORIZONTAIS DE PPR DIÂMETROS MAIORES QUE 40 MM E MENORES OU IGUAIS A 75 MM COM ABRAÇADEIRA METÁLICA RÍGIDA TIPO  D  1 1/2" , FIXADA DIRETAMENTE NA LAJE. AF_05/2015</v>
          </cell>
          <cell r="C4695" t="str">
            <v>M</v>
          </cell>
          <cell r="D4695">
            <v>18.04</v>
          </cell>
        </row>
        <row r="4696">
          <cell r="A4696">
            <v>91178</v>
          </cell>
          <cell r="B4696" t="str">
            <v>FIXAÇÃO DE TUBOS HORIZONTAIS DE PPR DIÂMETROS MAIORES QUE 75 MM COM ABRAÇADEIRA METÁLICA RÍGIDA TIPO  D  3" , FIXADA DIRETAMENTE NA LAJE. AF_05/2015</v>
          </cell>
          <cell r="C4696" t="str">
            <v>M</v>
          </cell>
          <cell r="D4696">
            <v>17.16</v>
          </cell>
        </row>
        <row r="4697">
          <cell r="A4697">
            <v>91179</v>
          </cell>
          <cell r="B4697" t="str">
            <v>FIXAÇÃO DE TUBOS HORIZONTAIS DE PVC, CPVC OU COBRE DIÂMETROS MENORES OU IGUAIS A 40 MM COM ABRAÇADEIRA METÁLICA RÍGIDA TIPO  D  1/2" , FIXADA DIRETAMENTE NA LAJE. AF_05/2015</v>
          </cell>
          <cell r="C4697" t="str">
            <v>M</v>
          </cell>
          <cell r="D4697">
            <v>10.15</v>
          </cell>
        </row>
        <row r="4698">
          <cell r="A4698">
            <v>91180</v>
          </cell>
          <cell r="B4698" t="str">
            <v>FIXAÇÃO DE TUBOS HORIZONTAIS DE PVC, CPVC OU COBRE DIÂMETROS MAIORES QUE 40 MM E MENORES OU IGUAIS A 75 MM COM ABRAÇADEIRA METÁLICA RÍGIDA TIPO D 1 1/2, FIXADA DIRETAMENTE NA LAJE. AF_05/2015</v>
          </cell>
          <cell r="C4698" t="str">
            <v>M</v>
          </cell>
          <cell r="D4698">
            <v>8.01</v>
          </cell>
        </row>
        <row r="4699">
          <cell r="A4699">
            <v>91181</v>
          </cell>
          <cell r="B4699" t="str">
            <v>FIXAÇÃO DE TUBOS HORIZONTAIS DE PVC, CPVC OU COBRE DIÂMETROS MAIORES QUE 75 MM COM ABRAÇADEIRA METÁLICA RÍGIDA TIPO  D  3" , FIXADA DIRETAMENTE NA LAJE. AF_05/2015</v>
          </cell>
          <cell r="C4699" t="str">
            <v>M</v>
          </cell>
          <cell r="D4699">
            <v>8.69</v>
          </cell>
        </row>
        <row r="4700">
          <cell r="A4700">
            <v>91182</v>
          </cell>
          <cell r="B4700" t="str">
            <v>FIXAÇÃO DE TUBOS HORIZONTAIS DE PPR DIÂMETROS MENORES OU IGUAIS A 40 MM COM ABRAÇADEIRA METÁLICA FLEXÍVEL 18 MM, FIXADA DIRETAMENTE NA LAJE. AF_05/2015</v>
          </cell>
          <cell r="C4700" t="str">
            <v>M</v>
          </cell>
          <cell r="D4700">
            <v>27.2</v>
          </cell>
        </row>
        <row r="4701">
          <cell r="A4701">
            <v>91183</v>
          </cell>
          <cell r="B4701" t="str">
            <v>FIXAÇÃO DE TUBOS HORIZONTAIS DE PPR DIÂMETROS MAIORES QUE 40 MM E MENORES OU IGUAIS A 75 MM COM ABRAÇADEIRA METÁLICA FLEXÍVEL 18 MM, FIXADA DIRETAMENTE NA LAJE. AF_05/2015</v>
          </cell>
          <cell r="C4701" t="str">
            <v>M</v>
          </cell>
          <cell r="D4701">
            <v>13.46</v>
          </cell>
        </row>
        <row r="4702">
          <cell r="A4702">
            <v>91184</v>
          </cell>
          <cell r="B4702" t="str">
            <v>FIXAÇÃO DE TUBOS HORIZONTAIS DE PPR DIÂMETROS MAIORES QUE 75 MM COM ABRAÇADEIRA METÁLICA FLEXÍVEL 18 MM, FIXADA DIRETAMENTE NA LAJE. AF_05/2015</v>
          </cell>
          <cell r="C4702" t="str">
            <v>M</v>
          </cell>
          <cell r="D4702">
            <v>12.62</v>
          </cell>
        </row>
        <row r="4703">
          <cell r="A4703">
            <v>91185</v>
          </cell>
          <cell r="B4703" t="str">
            <v>FIXAÇÃO DE TUBOS HORIZONTAIS DE PVC, CPVC OU COBRE DIÂMETROS MENORES OU IGUAIS A 40 MM COM ABRAÇADEIRA METÁLICA FLEXÍVEL 18 MM, FIXADA DIRETAMENTE NA LAJE. AF_05/2015</v>
          </cell>
          <cell r="C4703" t="str">
            <v>M</v>
          </cell>
          <cell r="D4703">
            <v>6.98</v>
          </cell>
        </row>
        <row r="4704">
          <cell r="A4704">
            <v>91186</v>
          </cell>
          <cell r="B4704" t="str">
            <v>FIXAÇÃO DE TUBOS HORIZONTAIS DE PVC, CPVC OU COBRE DIÂMETROS MAIORES QUE 40 MM E MENORES OU IGUAIS A 75 MM COM ABRAÇADEIRA METÁLICA FLEXÍVEL 18 MM, FIXADA DIRETAMENTE NA LAJE. AF_05/2015</v>
          </cell>
          <cell r="C4704" t="str">
            <v>M</v>
          </cell>
          <cell r="D4704">
            <v>5.74</v>
          </cell>
        </row>
        <row r="4705">
          <cell r="A4705">
            <v>91187</v>
          </cell>
          <cell r="B4705" t="str">
            <v>FIXAÇÃO DE TUBOS HORIZONTAIS DE PVC, CPVC OU COBRE DIÂMETROS MAIORES QUE 75 MM COM ABRAÇADEIRA METÁLICA FLEXÍVEL 18 MM, FIXADA DIRETAMENTE NA LAJE. AF_05/2015</v>
          </cell>
          <cell r="C4705" t="str">
            <v>M</v>
          </cell>
          <cell r="D4705">
            <v>6.66</v>
          </cell>
        </row>
        <row r="4706">
          <cell r="A4706">
            <v>91188</v>
          </cell>
          <cell r="B4706" t="str">
            <v>CHUMBAMENTO PONTUAL DE ABERTURA EM LAJE COM PASSAGEM DE 1 TUBO DE DIAMETRO EQUIVALENTE IGUAL À  50 MM. AF_05/2015</v>
          </cell>
          <cell r="C4706" t="str">
            <v>UN</v>
          </cell>
          <cell r="D4706">
            <v>6.66</v>
          </cell>
        </row>
        <row r="4707">
          <cell r="A4707">
            <v>91189</v>
          </cell>
          <cell r="B4707" t="str">
            <v>CHUMBAMENTO PONTUAL DE ABERTURA EM LAJE COM PASSAGEM DE MAIS DE 1 TUBO DE  DIAMETRO EQUIVALENTE IGUAL À  50 MM. AF_05/2015</v>
          </cell>
          <cell r="C4707" t="str">
            <v>UN</v>
          </cell>
          <cell r="D4707">
            <v>41.11</v>
          </cell>
        </row>
        <row r="4708">
          <cell r="A4708">
            <v>91190</v>
          </cell>
          <cell r="B4708" t="str">
            <v>CHUMBAMENTO PONTUAL EM PASSAGEM DE TUBO COM DIÂMETRO MENOR OU IGUAL A 40 MM. AF_05/2015</v>
          </cell>
          <cell r="C4708" t="str">
            <v>UN</v>
          </cell>
          <cell r="D4708">
            <v>4.97</v>
          </cell>
        </row>
        <row r="4709">
          <cell r="A4709">
            <v>91191</v>
          </cell>
          <cell r="B4709" t="str">
            <v>CHUMBAMENTO PONTUAL EM PASSAGEM DE TUBO COM DIÂMETROS ENTRE 40 MM E 75 MM. AF_05/2015</v>
          </cell>
          <cell r="C4709" t="str">
            <v>UN</v>
          </cell>
          <cell r="D4709">
            <v>5.28</v>
          </cell>
        </row>
        <row r="4710">
          <cell r="A4710">
            <v>91192</v>
          </cell>
          <cell r="B4710" t="str">
            <v>CHUMBAMENTO PONTUAL EM PASSAGEM DE TUBO COM DIÂMETRO MAIOR QUE 75 MM. AF_05/2015</v>
          </cell>
          <cell r="C4710" t="str">
            <v>UN</v>
          </cell>
          <cell r="D4710">
            <v>5.86</v>
          </cell>
        </row>
        <row r="4711">
          <cell r="A4711">
            <v>91222</v>
          </cell>
          <cell r="B4711" t="str">
            <v>RASGO EM ALVENARIA PARA RAMAIS/ DISTRIBUIÇÃO COM DIÂMETROS MAIORES QUE 40 MM E MENORES OU IGUAIS A 75 MM. AF_05/2015</v>
          </cell>
          <cell r="C4711" t="str">
            <v>M</v>
          </cell>
          <cell r="D4711">
            <v>14.3</v>
          </cell>
        </row>
        <row r="4712">
          <cell r="A4712">
            <v>94480</v>
          </cell>
          <cell r="B4712" t="str">
            <v>CONJUNTO HIDRÁULICO PARA INSTALAÇÃO DE BOMBA EM AÇO ROSCÁVEL, DN SUCÇÃO 65 (2½) E DN RECALQUE 50 (2), PARA EDIFICAÇÃO ENTRE 12 E 18 PAVIMENTOS  FORNECIMENTO E INSTALAÇÃO. AF_06/2016</v>
          </cell>
          <cell r="C4712" t="str">
            <v>UN</v>
          </cell>
          <cell r="D4712">
            <v>1985.31</v>
          </cell>
        </row>
        <row r="4713">
          <cell r="A4713">
            <v>94481</v>
          </cell>
          <cell r="B4713" t="str">
            <v>CONJUNTO HIDRÁULICO PARA INSTALAÇÃO DE BOMBA EM AÇO ROSCÁVEL, DN SUCÇÃO 50 (2) E DN RECALQUE 40 (1 1/2), PARA EDIFICAÇÃO ENTRE 8 E 12 PAVIMENTOS  FORNECIMENTO E INSTALAÇÃO. AF_06/2016</v>
          </cell>
          <cell r="C4713" t="str">
            <v>UN</v>
          </cell>
          <cell r="D4713">
            <v>1453.5</v>
          </cell>
        </row>
        <row r="4714">
          <cell r="A4714">
            <v>94482</v>
          </cell>
          <cell r="B4714" t="str">
            <v>CONJUNTO HIDRÁULICO PARA INSTALAÇÃO DE BOMBA EM AÇO ROSCÁVEL, DN SUCÇÃO 40 (1 1/2) E DN RECALQUE 32 (1 1/4), PARA EDIFICAÇÃO ENTRE 4 E 8 PAVIMENTOS  FORNECIMENTO E INSTALAÇÃO. AF_06/2016</v>
          </cell>
          <cell r="C4714" t="str">
            <v>UN</v>
          </cell>
          <cell r="D4714">
            <v>1182.28</v>
          </cell>
        </row>
        <row r="4715">
          <cell r="A4715">
            <v>94483</v>
          </cell>
          <cell r="B4715" t="str">
            <v>CONJUNTO HIDRÁULICO PARA INSTALAÇÃO DE BOMBA EM AÇO ROSCÁVEL, DN SUCÇÃO 32 (1 1/4) E DN RECALQUE 25 (1), PARA EDIFICAÇÃO ATÉ 4 PAVIMENTOS  FORNECIMENTO E INSTALAÇÃO. AF_06/2016</v>
          </cell>
          <cell r="C4715" t="str">
            <v>UN</v>
          </cell>
          <cell r="D4715">
            <v>1014.15</v>
          </cell>
        </row>
        <row r="4716">
          <cell r="A4716">
            <v>95541</v>
          </cell>
          <cell r="B4716" t="str">
            <v>FIXAÇÃO UTILIZANDO PARAFUSO E BUCHA DE NYLON, SOMENTE MÃO DE OBRA. AF_10/2016</v>
          </cell>
          <cell r="C4716" t="str">
            <v>UN</v>
          </cell>
          <cell r="D4716">
            <v>4.7300000000000004</v>
          </cell>
        </row>
        <row r="4717">
          <cell r="A4717">
            <v>95573</v>
          </cell>
          <cell r="B4717" t="str">
            <v>MÃO-FRANCESA EM AÇO, ABAS IGUAIS 40 CM, CAPACIDADE MÍNIMA 70 KG, BRANCO  FORNECIMENTO E INSTALAÇÃO. AF_11/2016</v>
          </cell>
          <cell r="C4717" t="str">
            <v>UN</v>
          </cell>
          <cell r="D4717">
            <v>41.05</v>
          </cell>
        </row>
        <row r="4718">
          <cell r="A4718">
            <v>95574</v>
          </cell>
          <cell r="B4718" t="str">
            <v>MÃO-FRANCESA EM AÇO, ABAS IGUAIS 30 CM, CAPACIDADE MÍNIMA 60 KG, BRANCO  FORNECIMENTO E INSTALAÇÃO. AF_11/2016</v>
          </cell>
          <cell r="C4718" t="str">
            <v>UN</v>
          </cell>
          <cell r="D4718">
            <v>31.51</v>
          </cell>
        </row>
        <row r="4719">
          <cell r="A4719">
            <v>96559</v>
          </cell>
          <cell r="B4719" t="str">
            <v>PERFILADO DE SEÇÃO 38X76 MM PARA SUPORTE DE DUTO EM CHAPA GALVANIZADA BITOLA 26. AF_07/2017</v>
          </cell>
          <cell r="C4719" t="str">
            <v>M2</v>
          </cell>
          <cell r="D4719">
            <v>76.2</v>
          </cell>
        </row>
        <row r="4720">
          <cell r="A4720">
            <v>96560</v>
          </cell>
          <cell r="B4720" t="str">
            <v>PERFILADO DE SEÇÃO 38X76 MM PARA SUPORTE DE DUTO EM CHAPA GALVANIZADA BITOLA 24. AF_07/2017</v>
          </cell>
          <cell r="C4720" t="str">
            <v>M2</v>
          </cell>
          <cell r="D4720">
            <v>38.65</v>
          </cell>
        </row>
        <row r="4721">
          <cell r="A4721">
            <v>96561</v>
          </cell>
          <cell r="B4721" t="str">
            <v>PERFILADO DE SEÇÃO 38X76 MM PARA SUPORTE DE DUTO EM CHAPA GALVANIZADA BITOLA 22. AF_07/2017</v>
          </cell>
          <cell r="C4721" t="str">
            <v>M2</v>
          </cell>
          <cell r="D4721">
            <v>23.38</v>
          </cell>
        </row>
        <row r="4722">
          <cell r="A4722">
            <v>96562</v>
          </cell>
          <cell r="B4722" t="str">
            <v>PERFILADO DE SEÇÃO 38X76 MM PARA SUPORTE DE ELETROCALHA LISA OU PERFURADA EM AÇO GALVANIZADO, LARGURA 200 OU 400 MM E ALTURA 50 MM. AF_07/2017</v>
          </cell>
          <cell r="C4722" t="str">
            <v>M</v>
          </cell>
          <cell r="D4722">
            <v>39.5</v>
          </cell>
        </row>
        <row r="4723">
          <cell r="A4723">
            <v>96563</v>
          </cell>
          <cell r="B4723" t="str">
            <v>PERFILADO DE SEÇÃO 38X76 MM PARA SUPORTE DE ELETROCALHA LISA OU PERFURADA EM AÇO GALVANIZADO, LARGURA 500 OU 800 MM E ALTURA 50 MM. AF_07/2017</v>
          </cell>
          <cell r="C4723" t="str">
            <v>M</v>
          </cell>
          <cell r="D4723">
            <v>42.04</v>
          </cell>
        </row>
        <row r="4724">
          <cell r="A4724" t="str">
            <v>73826/1</v>
          </cell>
          <cell r="B4724" t="str">
            <v>INSTALACAO DE COMPRESSOR DE AR, POTENCIA &lt;= 5 CV</v>
          </cell>
          <cell r="C4724" t="str">
            <v>UN</v>
          </cell>
          <cell r="D4724">
            <v>577.20000000000005</v>
          </cell>
        </row>
        <row r="4725">
          <cell r="A4725" t="str">
            <v>73826/2</v>
          </cell>
          <cell r="B4725" t="str">
            <v>INSTALACAO DE COMPRESSOR DE AR, POTENCIA &gt; 5 E &lt;= 10 CV</v>
          </cell>
          <cell r="C4725" t="str">
            <v>UN</v>
          </cell>
          <cell r="D4725">
            <v>750.36</v>
          </cell>
        </row>
        <row r="4726">
          <cell r="A4726" t="str">
            <v>73834/1</v>
          </cell>
          <cell r="B4726" t="str">
            <v>INSTALACAO DE CONJ.MOTO BOMBA SUBMERSIVEL ATE 10 CV</v>
          </cell>
          <cell r="C4726" t="str">
            <v>UN</v>
          </cell>
          <cell r="D4726">
            <v>231.59</v>
          </cell>
        </row>
        <row r="4727">
          <cell r="A4727" t="str">
            <v>73834/2</v>
          </cell>
          <cell r="B4727" t="str">
            <v>INSTALACAO DE CONJ.MOTO BOMBA SUBMERSIVEL DE 11 A 25 CV</v>
          </cell>
          <cell r="C4727" t="str">
            <v>UN</v>
          </cell>
          <cell r="D4727">
            <v>370.56</v>
          </cell>
        </row>
        <row r="4728">
          <cell r="A4728" t="str">
            <v>73834/3</v>
          </cell>
          <cell r="B4728" t="str">
            <v>INSTALACAO DE CONJ.MOTO BOMBA SUBMERSIVEL DE 26 A 50 CV</v>
          </cell>
          <cell r="C4728" t="str">
            <v>UN</v>
          </cell>
          <cell r="D4728">
            <v>741.12</v>
          </cell>
        </row>
        <row r="4729">
          <cell r="A4729" t="str">
            <v>73834/4</v>
          </cell>
          <cell r="B4729" t="str">
            <v>INSTALACAO DE CONJ.MOTO BOMBA SUBMERSIVEL DE 51 A 100 CV</v>
          </cell>
          <cell r="C4729" t="str">
            <v>UN</v>
          </cell>
          <cell r="D4729">
            <v>1111.68</v>
          </cell>
        </row>
        <row r="4730">
          <cell r="A4730" t="str">
            <v>73835/1</v>
          </cell>
          <cell r="B4730" t="str">
            <v>INSTALACAO DE CONJ.MOTO BOMBA VERTICAL POT &lt;= 100 CV</v>
          </cell>
          <cell r="C4730" t="str">
            <v>UN</v>
          </cell>
          <cell r="D4730">
            <v>1454.12</v>
          </cell>
        </row>
        <row r="4731">
          <cell r="A4731" t="str">
            <v>73835/2</v>
          </cell>
          <cell r="B4731" t="str">
            <v>INSTALACAO DE CONJ.MOTO BOMBA VERTICAL 100 &lt; POT &lt;= 200 CV</v>
          </cell>
          <cell r="C4731" t="str">
            <v>UN</v>
          </cell>
          <cell r="D4731">
            <v>1977.61</v>
          </cell>
        </row>
        <row r="4732">
          <cell r="A4732" t="str">
            <v>73835/3</v>
          </cell>
          <cell r="B4732" t="str">
            <v>INSTALACAO DE CONJ.MOTO BOMBA VERTICAL 200 &lt; POT &lt;= 300 CV</v>
          </cell>
          <cell r="C4732" t="str">
            <v>UN</v>
          </cell>
          <cell r="D4732">
            <v>2210.27</v>
          </cell>
        </row>
        <row r="4733">
          <cell r="A4733" t="str">
            <v>73836/1</v>
          </cell>
          <cell r="B4733" t="str">
            <v>INSTALACAO DE CONJ.MOTO BOMBA HORIZONTAL ATE 10 CV</v>
          </cell>
          <cell r="C4733" t="str">
            <v>UN</v>
          </cell>
          <cell r="D4733">
            <v>581.65</v>
          </cell>
        </row>
        <row r="4734">
          <cell r="A4734" t="str">
            <v>73836/2</v>
          </cell>
          <cell r="B4734" t="str">
            <v>INSTALACAO DE CONJ.MOTO BOMBA HORIZONTAL DE 12,5 A 25 CV</v>
          </cell>
          <cell r="C4734" t="str">
            <v>UN</v>
          </cell>
          <cell r="D4734">
            <v>756.14</v>
          </cell>
        </row>
        <row r="4735">
          <cell r="A4735" t="str">
            <v>73836/3</v>
          </cell>
          <cell r="B4735" t="str">
            <v>INSTALACAO DE CONJ.MOTO BOMBA HORIZONTAL DE 30 A 75 CV</v>
          </cell>
          <cell r="C4735" t="str">
            <v>UN</v>
          </cell>
          <cell r="D4735">
            <v>1163.3</v>
          </cell>
        </row>
        <row r="4736">
          <cell r="A4736" t="str">
            <v>73836/4</v>
          </cell>
          <cell r="B4736" t="str">
            <v>INSTALACAO DE CONJ.MOTO BOMBA HORIZONTAL DE 100 A 150 CV</v>
          </cell>
          <cell r="C4736" t="str">
            <v>UN</v>
          </cell>
          <cell r="D4736">
            <v>1861.28</v>
          </cell>
        </row>
        <row r="4737">
          <cell r="A4737" t="str">
            <v>73837/1</v>
          </cell>
          <cell r="B4737" t="str">
            <v>INSTALACAO DE CONJ.MOTO BOMBA SUBMERSO ATE 5 CV</v>
          </cell>
          <cell r="C4737" t="str">
            <v>UN</v>
          </cell>
          <cell r="D4737">
            <v>231.59</v>
          </cell>
        </row>
        <row r="4738">
          <cell r="A4738" t="str">
            <v>73837/2</v>
          </cell>
          <cell r="B4738" t="str">
            <v>INSTALACAO DE CONJ.MOTO BOMBA SUBMERSO DE 6 A 25 CV</v>
          </cell>
          <cell r="C4738" t="str">
            <v>UN</v>
          </cell>
          <cell r="D4738">
            <v>463.2</v>
          </cell>
        </row>
        <row r="4739">
          <cell r="A4739" t="str">
            <v>73837/3</v>
          </cell>
          <cell r="B4739" t="str">
            <v>INSTALACAO DE CONJ.MOTO BOMBA SUBMERSO DE 26 A 50 CV</v>
          </cell>
          <cell r="C4739" t="str">
            <v>UN</v>
          </cell>
          <cell r="D4739">
            <v>926.4</v>
          </cell>
        </row>
        <row r="4740">
          <cell r="A4740">
            <v>73612</v>
          </cell>
          <cell r="B4740" t="str">
            <v>INSTALACAO DE CLORADOR</v>
          </cell>
          <cell r="C4740" t="str">
            <v>UN</v>
          </cell>
          <cell r="D4740">
            <v>471.9</v>
          </cell>
        </row>
        <row r="4741">
          <cell r="A4741">
            <v>73660</v>
          </cell>
          <cell r="B4741" t="str">
            <v>LEITO FILTRANTE - ASSENTAMENTO DE BLOCOS LEOPOLD</v>
          </cell>
          <cell r="C4741" t="str">
            <v>M2</v>
          </cell>
          <cell r="D4741">
            <v>83.7</v>
          </cell>
        </row>
        <row r="4742">
          <cell r="A4742">
            <v>73693</v>
          </cell>
          <cell r="B4742" t="str">
            <v>LEITO FILTRANTE - COLOCACAO DE LONA PLASTICA</v>
          </cell>
          <cell r="C4742" t="str">
            <v>M2</v>
          </cell>
          <cell r="D4742">
            <v>24.89</v>
          </cell>
        </row>
        <row r="4743">
          <cell r="A4743">
            <v>73694</v>
          </cell>
          <cell r="B4743" t="str">
            <v>INSTALACAO DE BOMBA DOSADORA</v>
          </cell>
          <cell r="C4743" t="str">
            <v>UN</v>
          </cell>
          <cell r="D4743">
            <v>189.17</v>
          </cell>
        </row>
        <row r="4744">
          <cell r="A4744">
            <v>73695</v>
          </cell>
          <cell r="B4744" t="str">
            <v>INSTALACAO DE AGITADOR</v>
          </cell>
          <cell r="C4744" t="str">
            <v>UN</v>
          </cell>
          <cell r="D4744">
            <v>97.29</v>
          </cell>
        </row>
        <row r="4745">
          <cell r="A4745" t="str">
            <v>73824/1</v>
          </cell>
          <cell r="B4745" t="str">
            <v>INSTALACAO DE MISTURADOR VERTICAL</v>
          </cell>
          <cell r="C4745" t="str">
            <v>UN</v>
          </cell>
          <cell r="D4745">
            <v>471.9</v>
          </cell>
        </row>
        <row r="4746">
          <cell r="A4746" t="str">
            <v>73825/2</v>
          </cell>
          <cell r="B4746" t="str">
            <v>VERTEDOR TRIANGULAR DE ALUMINIO</v>
          </cell>
          <cell r="C4746" t="str">
            <v>M2</v>
          </cell>
          <cell r="D4746">
            <v>1019.16</v>
          </cell>
        </row>
        <row r="4747">
          <cell r="A4747" t="str">
            <v>73873/1</v>
          </cell>
          <cell r="B4747" t="str">
            <v>LEITO FILTRANTE - COLOCACAO E APILOAMENTO DE TERRA NO FILTRO</v>
          </cell>
          <cell r="C4747" t="str">
            <v>M3</v>
          </cell>
          <cell r="D4747">
            <v>102.74</v>
          </cell>
        </row>
        <row r="4748">
          <cell r="A4748" t="str">
            <v>73873/2</v>
          </cell>
          <cell r="B4748" t="str">
            <v>LEITO FILTRANTE - FORN.E ENCHIMENTO C/ BRITA NO. 4</v>
          </cell>
          <cell r="C4748" t="str">
            <v>M3</v>
          </cell>
          <cell r="D4748">
            <v>188.18</v>
          </cell>
        </row>
        <row r="4749">
          <cell r="A4749" t="str">
            <v>73873/3</v>
          </cell>
          <cell r="B4749" t="str">
            <v>LEITO FILTRANTE - COLOCACAO DE AREIA NOS FILTROS</v>
          </cell>
          <cell r="C4749" t="str">
            <v>M3</v>
          </cell>
          <cell r="D4749">
            <v>102.74</v>
          </cell>
        </row>
        <row r="4750">
          <cell r="A4750" t="str">
            <v>73873/4</v>
          </cell>
          <cell r="B4750" t="str">
            <v>LEITO FILTRANTE - COLOCACAO DE PEDREGULHOS NOS FILTROS</v>
          </cell>
          <cell r="C4750" t="str">
            <v>M3</v>
          </cell>
          <cell r="D4750">
            <v>112.53</v>
          </cell>
        </row>
        <row r="4751">
          <cell r="A4751" t="str">
            <v>73873/5</v>
          </cell>
          <cell r="B4751" t="str">
            <v>LEITO FILTRANTE - COLOCACAO DE ANTRACITO NOS FILTROS</v>
          </cell>
          <cell r="C4751" t="str">
            <v>M3</v>
          </cell>
          <cell r="D4751">
            <v>102.74</v>
          </cell>
        </row>
        <row r="4752">
          <cell r="A4752" t="str">
            <v>73827/1</v>
          </cell>
          <cell r="B4752" t="str">
            <v>KIT CAVALETE PVC COM REGISTRO 1/2" - FORNECIMENTO E INSTALAÇÃO</v>
          </cell>
          <cell r="C4752" t="str">
            <v>UN</v>
          </cell>
          <cell r="D4752">
            <v>72.150000000000006</v>
          </cell>
        </row>
        <row r="4753">
          <cell r="A4753" t="str">
            <v>74218/1</v>
          </cell>
          <cell r="B4753" t="str">
            <v>KIT CAVALETE PVC COM REGISTRO 3/4" - FORNECIMENTO E INSTALACAO</v>
          </cell>
          <cell r="C4753" t="str">
            <v>UN</v>
          </cell>
          <cell r="D4753">
            <v>68.06</v>
          </cell>
        </row>
        <row r="4754">
          <cell r="A4754" t="str">
            <v>74253/1</v>
          </cell>
          <cell r="B4754" t="str">
            <v>RAMAL PREDIAL EM TUBO PEAD 20MM - FORNECIMENTO, INSTALAÇÃO, ESCAVAÇÃO E REATERRO</v>
          </cell>
          <cell r="C4754" t="str">
            <v>M</v>
          </cell>
          <cell r="D4754">
            <v>29.49</v>
          </cell>
        </row>
        <row r="4755">
          <cell r="A4755">
            <v>83878</v>
          </cell>
          <cell r="B4755" t="str">
            <v>LIGACAO DA REDE 50MM AO RAMAL PREDIAL 1/2"</v>
          </cell>
          <cell r="C4755" t="str">
            <v>UN</v>
          </cell>
          <cell r="D4755">
            <v>52.83</v>
          </cell>
        </row>
        <row r="4756">
          <cell r="A4756">
            <v>83879</v>
          </cell>
          <cell r="B4756" t="str">
            <v>LIGACAO DA REDE 75MM AO RAMAL PREDIAL 1/2"</v>
          </cell>
          <cell r="C4756" t="str">
            <v>UN</v>
          </cell>
          <cell r="D4756">
            <v>61.09</v>
          </cell>
        </row>
        <row r="4757">
          <cell r="A4757">
            <v>73658</v>
          </cell>
          <cell r="B4757" t="str">
            <v>LIGAÇÃO DOMICILIAR DE ESGOTO DN 100MM, DA CASA ATÉ A CAIXA, COMPOSTO POR 10,0M TUBO DE PVC ESGOTO PREDIAL DN 100MM E CAIXA DE ALVENARIA COM TAMPA DE CONCRETO - FORNECIMENTO E INSTALAÇÃO</v>
          </cell>
          <cell r="C4757" t="str">
            <v>UN</v>
          </cell>
          <cell r="D4757">
            <v>634.52</v>
          </cell>
        </row>
        <row r="4758">
          <cell r="A4758">
            <v>93350</v>
          </cell>
          <cell r="B475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58" t="str">
            <v>UN</v>
          </cell>
          <cell r="D4758">
            <v>937.39</v>
          </cell>
        </row>
        <row r="4759">
          <cell r="A4759">
            <v>93351</v>
          </cell>
          <cell r="B475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59" t="str">
            <v>UN</v>
          </cell>
          <cell r="D4759">
            <v>762.34</v>
          </cell>
        </row>
        <row r="4760">
          <cell r="A4760">
            <v>93352</v>
          </cell>
          <cell r="B476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60" t="str">
            <v>UN</v>
          </cell>
          <cell r="D4760">
            <v>589.14</v>
          </cell>
        </row>
        <row r="4761">
          <cell r="A4761">
            <v>93353</v>
          </cell>
          <cell r="B476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61" t="str">
            <v>UN</v>
          </cell>
          <cell r="D4761">
            <v>420.1</v>
          </cell>
        </row>
        <row r="4762">
          <cell r="A4762">
            <v>93354</v>
          </cell>
          <cell r="B476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62" t="str">
            <v>UN</v>
          </cell>
          <cell r="D4762">
            <v>548.79</v>
          </cell>
        </row>
        <row r="4763">
          <cell r="A4763">
            <v>93355</v>
          </cell>
          <cell r="B476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63" t="str">
            <v>UN</v>
          </cell>
          <cell r="D4763">
            <v>455.99</v>
          </cell>
        </row>
        <row r="4764">
          <cell r="A4764">
            <v>93356</v>
          </cell>
          <cell r="B476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64" t="str">
            <v>UN</v>
          </cell>
          <cell r="D4764">
            <v>362.77</v>
          </cell>
        </row>
        <row r="4765">
          <cell r="A4765">
            <v>93357</v>
          </cell>
          <cell r="B476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65" t="str">
            <v>UN</v>
          </cell>
          <cell r="D4765">
            <v>271.45</v>
          </cell>
        </row>
        <row r="4766">
          <cell r="A4766">
            <v>83335</v>
          </cell>
          <cell r="B4766" t="str">
            <v>ESCAVACAO SUBMERSA COM DRAGA DE MANDIBULA</v>
          </cell>
          <cell r="C4766" t="str">
            <v>M3</v>
          </cell>
          <cell r="D4766">
            <v>40.01</v>
          </cell>
        </row>
        <row r="4767">
          <cell r="A4767">
            <v>88548</v>
          </cell>
          <cell r="B4767" t="str">
            <v>DRAGAGEM (C/ ESCAVADEIRA DRAG LINE DE ARRASTE 140HP)</v>
          </cell>
          <cell r="C4767" t="str">
            <v>M3</v>
          </cell>
          <cell r="D4767">
            <v>25.48</v>
          </cell>
        </row>
        <row r="4768">
          <cell r="A4768" t="str">
            <v>73903/1</v>
          </cell>
          <cell r="B4768" t="str">
            <v>LIMPEZA SUPERFICIAL DA CAMADA VEGETAL EM JAZIDA</v>
          </cell>
          <cell r="C4768" t="str">
            <v>M2</v>
          </cell>
          <cell r="D4768">
            <v>0.35</v>
          </cell>
        </row>
        <row r="4769">
          <cell r="A4769" t="str">
            <v>74151/1</v>
          </cell>
          <cell r="B4769" t="str">
            <v>ESCAVACAO E CARGA MATERIAL 1A CATEGORIA, UTILIZANDO TRATOR DE ESTEIRAS DE 110 A 160HP COM LAMINA, PESO OPERACIONAL * 13T  E PA CARREGADEIRA COM 170 HP.</v>
          </cell>
          <cell r="C4769" t="str">
            <v>M3</v>
          </cell>
          <cell r="D4769">
            <v>3.17</v>
          </cell>
        </row>
        <row r="4770">
          <cell r="A4770" t="str">
            <v>74153/1</v>
          </cell>
          <cell r="B4770" t="str">
            <v>ESPALHAMENTO MECANIZADO (COM MOTONIVELADORA 140 HP) MATERIAL 1A. CATEGORIA</v>
          </cell>
          <cell r="C4770" t="str">
            <v>M2</v>
          </cell>
          <cell r="D4770">
            <v>0.24</v>
          </cell>
        </row>
        <row r="4771">
          <cell r="A4771" t="str">
            <v>74154/1</v>
          </cell>
          <cell r="B4771" t="str">
            <v>ESCAVACAO, CARGA E TRANSPORTE DE  MATERIAL DE 1A CATEGORIA COM TRATOR SOBRE ESTEIRAS 347 HP E CACAMBA 6M3,  DMT 50 A 200M</v>
          </cell>
          <cell r="C4771" t="str">
            <v>M3</v>
          </cell>
          <cell r="D4771">
            <v>4.72</v>
          </cell>
        </row>
        <row r="4772">
          <cell r="A4772" t="str">
            <v>74155/1</v>
          </cell>
          <cell r="B4772" t="str">
            <v>ESCAVACAO E TRANSPORTE DE MATERIAL DE  1A CAT DMT 50M COM TRATOR SOBRE  ESTEIRAS 347 HP COM LAMINA E ESCARIFICADOR</v>
          </cell>
          <cell r="C4772" t="str">
            <v>M3</v>
          </cell>
          <cell r="D4772">
            <v>1.44</v>
          </cell>
        </row>
        <row r="4773">
          <cell r="A4773" t="str">
            <v>74155/2</v>
          </cell>
          <cell r="B4773" t="str">
            <v>ESCAVACAO E TRANSPORTE DE MATERIAL DE  2A CAT DMT 50M COM TRATOR SOBRE  ESTEIRAS 347 HP COM LAMINA E ESCARIFICADOR</v>
          </cell>
          <cell r="C4773" t="str">
            <v>M3</v>
          </cell>
          <cell r="D4773">
            <v>2.78</v>
          </cell>
        </row>
        <row r="4774">
          <cell r="A4774" t="str">
            <v>74205/1</v>
          </cell>
          <cell r="B4774" t="str">
            <v>ESCAVACAO MECANICA DE MATERIAL 1A. CATEGORIA, PROVENIENTE DE CORTE DE SUBLEITO (C/TRATOR ESTEIRAS  160HP)</v>
          </cell>
          <cell r="C4774" t="str">
            <v>M3</v>
          </cell>
          <cell r="D4774">
            <v>1.49</v>
          </cell>
        </row>
        <row r="4775">
          <cell r="A4775">
            <v>79472</v>
          </cell>
          <cell r="B4775" t="str">
            <v>REGULARIZACAO DE SUPERFICIES EM TERRA COM MOTONIVELADORA</v>
          </cell>
          <cell r="C4775" t="str">
            <v>M2</v>
          </cell>
          <cell r="D4775">
            <v>0.49</v>
          </cell>
        </row>
        <row r="4776">
          <cell r="A4776">
            <v>79473</v>
          </cell>
          <cell r="B4776" t="str">
            <v>CORTE E ATERRO COMPENSADO</v>
          </cell>
          <cell r="C4776" t="str">
            <v>M3</v>
          </cell>
          <cell r="D4776">
            <v>5.16</v>
          </cell>
        </row>
        <row r="4777">
          <cell r="A4777">
            <v>79480</v>
          </cell>
          <cell r="B4777" t="str">
            <v>ESCAVACAO MECANICA CAMPO ABERTO EM SOLO EXCETO ROCHA ATE 2,00M PROFUNDIDADE</v>
          </cell>
          <cell r="C4777" t="str">
            <v>M3</v>
          </cell>
          <cell r="D4777">
            <v>2.16</v>
          </cell>
        </row>
        <row r="4778">
          <cell r="A4778">
            <v>83336</v>
          </cell>
          <cell r="B4778" t="str">
            <v>ESCAVACAO MECANICA PARA ACERTO DE TALUDES, EM MATERIAL DE 1A CATEGORIA, COM ESCAVADEIRA HIDRAULICA</v>
          </cell>
          <cell r="C4778" t="str">
            <v>M3</v>
          </cell>
          <cell r="D4778">
            <v>4.71</v>
          </cell>
        </row>
        <row r="4779">
          <cell r="A4779">
            <v>83338</v>
          </cell>
          <cell r="B4779" t="str">
            <v>ESCAVACAO MECANICA, A CEU ABERTO, EM MATERIAL DE 1A CATEGORIA, COM ESCAVADEIRA HIDRAULICA, CAPACIDADE DE 0,78 M3</v>
          </cell>
          <cell r="C4779" t="str">
            <v>M3</v>
          </cell>
          <cell r="D4779">
            <v>2.52</v>
          </cell>
        </row>
        <row r="4780">
          <cell r="A4780">
            <v>89885</v>
          </cell>
          <cell r="B4780" t="str">
            <v>ESCAVAÇÃO VERTICAL A CÉU ABERTO, INCLUINDO CARGA, DESCARGA E TRANSPORTE, EM SOLO DE 1ª CATEGORIA COM ESCAVADEIRA HIDRÁULICA (CAÇAMBA: 0,8 M³ / 111 HP), FROTA DE 3 CAMINHÕES BASCULANTES DE 14 M³, DMT DE 0,2 KM E VELOCIDADE MÉDIA 4 KM/H. AF_12/2013</v>
          </cell>
          <cell r="C4780" t="str">
            <v>M3</v>
          </cell>
          <cell r="D4780">
            <v>7.93</v>
          </cell>
        </row>
        <row r="4781">
          <cell r="A4781">
            <v>89886</v>
          </cell>
          <cell r="B4781" t="str">
            <v>ESCAVAÇÃO VERTICAL A CÉU ABERTO, INCLUINDO CARGA, DESCARGA E TRANSPORTE, EM SOLO DE 1ª CATEGORIA COM ESCAVADEIRA HIDRÁULICA (CAÇAMBA: 0,8 M³ / 111 HP), FROTA DE 3 CAMINHÕES BASCULANTES DE 14 M³, DMT DE 0,3 KM E VELOCIDADE MÉDIA 5,9 KM/H. AF_12/2013</v>
          </cell>
          <cell r="C4781" t="str">
            <v>M3</v>
          </cell>
          <cell r="D4781">
            <v>7.96</v>
          </cell>
        </row>
        <row r="4782">
          <cell r="A4782">
            <v>89887</v>
          </cell>
          <cell r="B4782" t="str">
            <v>ESCAVAÇÃO VERTICAL A CÉU ABERTO, INCLUINDO CARGA, DESCARGA E TRANSPORTE, EM SOLO DE 1ª CATEGORIA COM ESCAVADEIRA HIDRÁULICA (CAÇAMBA: 0,8 M³ / 111 HP), FROTA DE 3 CAMINHÕES BASCULANTES DE 14 M³, DMT DE 0,6 KM E VELOCIDADE MÉDIA 10 KM/H. AF_12/2013</v>
          </cell>
          <cell r="C4782" t="str">
            <v>M3</v>
          </cell>
          <cell r="D4782">
            <v>8.2200000000000006</v>
          </cell>
        </row>
        <row r="4783">
          <cell r="A4783">
            <v>89888</v>
          </cell>
          <cell r="B4783" t="str">
            <v>ESCAVAÇÃO VERTICAL A CÉU ABERTO, INCLUINDO CARGA, DESCARGA E TRANSPORTE, EM SOLO DE 1ª CATEGORIA COM ESCAVADEIRA HIDRÁULICA (CAÇAMBA: 0,8 M³ / 111 HP), FROTA DE 3 CAMINHÕES BASCULANTES DE 14 M³, DMT DE 0,8 KM E VELOCIDADE MÉDIA 14 KM/H. AF_12/2013</v>
          </cell>
          <cell r="C4783" t="str">
            <v>M3</v>
          </cell>
          <cell r="D4783">
            <v>8.14</v>
          </cell>
        </row>
        <row r="4784">
          <cell r="A4784">
            <v>89889</v>
          </cell>
          <cell r="B4784" t="str">
            <v>ESCAVAÇÃO VERTICAL A CÉU ABERTO, INCLUINDO CARGA, DESCARGA E TRANSPORTE, EM SOLO DE 1ª CATEGORIA COM ESCAVADEIRA HIDRÁULICA (CAÇAMBA: 0,8 M³ / 111 HP), FROTA DE 3 CAMINHÕES BASCULANTES DE 14 M³, DMT DE 1 KM E VELOCIDADE MÉDIA 15 KM/H. AF_12/2013</v>
          </cell>
          <cell r="C4784" t="str">
            <v>M3</v>
          </cell>
          <cell r="D4784">
            <v>8.42</v>
          </cell>
        </row>
        <row r="4785">
          <cell r="A4785">
            <v>89890</v>
          </cell>
          <cell r="B4785" t="str">
            <v>ESCAVAÇÃO VERTICAL A CÉU ABERTO, INCLUINDO CARGA, DESCARGA E TRANSPORTE, EM SOLO DE 1ª CATEGORIA COM ESCAVADEIRA HIDRÁULICA (CAÇAMBA: 0,8 M³ / 111 HP), FROTA DE 4 CAMINHÕES BASCULANTES DE 14 M³, DMT DE 1,5 KM E VELOCIDADE MÉDIA 18 KM/H. AF_12/2013</v>
          </cell>
          <cell r="C4785" t="str">
            <v>M3</v>
          </cell>
          <cell r="D4785">
            <v>11.64</v>
          </cell>
        </row>
        <row r="4786">
          <cell r="A4786">
            <v>89893</v>
          </cell>
          <cell r="B4786" t="str">
            <v>ESCAVAÇÃO VERTICAL A CÉU ABERTO, INCLUINDO CARGA, DESCARGA E TRANSPORTE, EM SOLO DE 1ª CATEGORIA COM ESCAVADEIRA HIDRÁULICA (CAÇAMBA: 0,8 M³ / 111 HP), FROTA DE 5 CAMINHÕES BASCULANTES DE 14 M³, DMT DE 3 KM E VELOCIDADE MÉDIA 20 KM/H. AF_12/2013</v>
          </cell>
          <cell r="C4786" t="str">
            <v>M3</v>
          </cell>
          <cell r="D4786">
            <v>14.3</v>
          </cell>
        </row>
        <row r="4787">
          <cell r="A4787">
            <v>89894</v>
          </cell>
          <cell r="B4787" t="str">
            <v>ESCAVAÇÃO VERTICAL A CÉU ABERTO, INCLUINDO CARGA, DESCARGA E TRANSPORTE, EM SOLO DE 1ª CATEGORIA COM ESCAVADEIRA HIDRÁULICA (CAÇAMBA: 0,8 M³ / 111 HP), FROTA DE 6 CAMINHÕES BASCULANTES DE 14 M³, DMT DE 4 KM E VELOCIDADE MÉDIA 22 KM/H. AF_12/2013</v>
          </cell>
          <cell r="C4787" t="str">
            <v>M3</v>
          </cell>
          <cell r="D4787">
            <v>15.92</v>
          </cell>
        </row>
        <row r="4788">
          <cell r="A4788">
            <v>89895</v>
          </cell>
          <cell r="B4788" t="str">
            <v>ESCAVAÇÃO VERTICAL A CÉU ABERTO, INCLUINDO CARGA, DESCARGA E TRANSPORTE, EM SOLO DE 1ª CATEGORIA COM ESCAVADEIRA HIDRÁULICA (CAÇAMBA: 0,8 M³ / 111 HP), FROTA DE 7 CAMINHÕES BASCULANTES DE 14 M³, DMT DE 6 KM E VELOCIDADE MÉDIA 22 KM/H. AF_12/2013</v>
          </cell>
          <cell r="C4788" t="str">
            <v>M3</v>
          </cell>
          <cell r="D4788">
            <v>19.28</v>
          </cell>
        </row>
        <row r="4789">
          <cell r="A4789">
            <v>89903</v>
          </cell>
          <cell r="B4789" t="str">
            <v>ESCAVAÇÃO VERTICAL A CÉU ABERTO, INCLUINDO CARGA, DESCARGA E TRANSPORTE, EM SOLO DE 1ª CATEGORIA COM ESCAVADEIRA HIDRÁULICA (CAÇAMBA: 0,8 M³ / 111 HP), FROTA DE 2 CAMINHÕES BASCULANTES DE 18 M³, DMT DE 0,2 KM E VELOCIDADE MÉDIA 4 KM/H. AF_12/2013</v>
          </cell>
          <cell r="C4789" t="str">
            <v>M3</v>
          </cell>
          <cell r="D4789">
            <v>6.95</v>
          </cell>
        </row>
        <row r="4790">
          <cell r="A4790">
            <v>89904</v>
          </cell>
          <cell r="B4790" t="str">
            <v>ESCAVAÇÃO VERTICAL A CÉU ABERTO, INCLUINDO CARGA, DESCARGA E TRANSPORTE, EM SOLO DE 1ª CATEGORIA COM ESCAVADEIRA HIDRÁULICA (CAÇAMBA: 0,8 M³ / 111 HP), FROTA DE 2 CAMINHÕES BASCULANTES DE 18 M³, DMT DE 0,3 KM E VELOCIDADE MÉDIA 5,9KM/H. AF_12/2013</v>
          </cell>
          <cell r="C4790" t="str">
            <v>M3</v>
          </cell>
          <cell r="D4790">
            <v>6.99</v>
          </cell>
        </row>
        <row r="4791">
          <cell r="A4791">
            <v>89905</v>
          </cell>
          <cell r="B4791" t="str">
            <v>ESCAVAÇÃO VERTICAL A CÉU ABERTO, INCLUINDO CARGA, DESCARGA E TRANSPORTE, EM SOLO DE 1ª CATEGORIA COM ESCAVADEIRA HIDRÁULICA (CAÇAMBA: 0,8 M³ / 111 HP), FROTA DE 2 CAMINHÕES BASCULANTES DE 18 M³, DMT DE 0,6 KM E VELOCIDADE MÉDIA 10 KM/H. AF_12/2013</v>
          </cell>
          <cell r="C4791" t="str">
            <v>M3</v>
          </cell>
          <cell r="D4791">
            <v>7.22</v>
          </cell>
        </row>
        <row r="4792">
          <cell r="A4792">
            <v>89906</v>
          </cell>
          <cell r="B4792" t="str">
            <v>ESCAVAÇÃO VERTICAL A CÉU ABERTO, INCLUINDO CARGA, DESCARGA E TRANSPORTE, EM SOLO DE 1ª CATEGORIA COM ESCAVADEIRA HIDRÁULICA (CAÇAMBA: 0,8 M³ / 111 HP), FROTA DE 2 CAMINHÕES BASCULANTES DE 18 M³, DMT DE 0,8 KM E VELOCIDADE MÉDIA 14 KM/H. AF_12/2013</v>
          </cell>
          <cell r="C4792" t="str">
            <v>M3</v>
          </cell>
          <cell r="D4792">
            <v>7.14</v>
          </cell>
        </row>
        <row r="4793">
          <cell r="A4793">
            <v>89907</v>
          </cell>
          <cell r="B4793" t="str">
            <v>ESCAVAÇÃO VERTICAL A CÉU ABERTO, INCLUINDO CARGA, DESCARGA E TRANSPORTE, EM SOLO DE 1ª CATEGORIA COM ESCAVADEIRA HIDRÁULICA (CAÇAMBA: 0,8 M³ / 111 HP), FROTA DE 3 CAMINHÕES BASCULANTES DE 18 M³, DMT DE 1 KM E VELOCIDADE MÉDIA 15 KM/H. AF_12/2013</v>
          </cell>
          <cell r="C4793" t="str">
            <v>M3</v>
          </cell>
          <cell r="D4793">
            <v>8.07</v>
          </cell>
        </row>
        <row r="4794">
          <cell r="A4794">
            <v>89908</v>
          </cell>
          <cell r="B4794" t="str">
            <v>ESCAVAÇÃO VERTICAL A CÉU ABERTO, INCLUINDO CARGA, DESCARGA E TRANSPORTE, EM SOLO DE 1ª CATEGORIA COM ESCAVADEIRA HIDRÁULICA (CAÇAMBA: 0,8 M³ / 111 HP), FROTA DE 4 CAMINHÕES BASCULANTES DE 18 M³, DMT DE 1,5 KM E VELOCIDADE MÉDIA 18 KM/H. AF_12/2013</v>
          </cell>
          <cell r="C4794" t="str">
            <v>M3</v>
          </cell>
          <cell r="D4794">
            <v>10.96</v>
          </cell>
        </row>
        <row r="4795">
          <cell r="A4795">
            <v>89911</v>
          </cell>
          <cell r="B4795" t="str">
            <v>ESCAVAÇÃO VERTICAL A CÉU ABERTO, INCLUINDO CARGA, DESCARGA E TRANSPORTE, EM SOLO DE 1ª CATEGORIA COM ESCAVADEIRA HIDRÁULICA (CAÇAMBA: 0,8 M³ / 111 HP), FROTA DE 5 CAMINHÕES BASCULANTES DE 18 M³, DMT DE 3 KM E VELOCIDADE MÉDIA 20 KM/H. AF_12/2013</v>
          </cell>
          <cell r="C4795" t="str">
            <v>M3</v>
          </cell>
          <cell r="D4795">
            <v>13.35</v>
          </cell>
        </row>
        <row r="4796">
          <cell r="A4796">
            <v>89912</v>
          </cell>
          <cell r="B4796" t="str">
            <v>ESCAVAÇÃO VERTICAL A CÉU ABERTO, INCLUINDO CARGA, DESCARGA E TRANSPORTE, EM SOLO DE 1ª CATEGORIA COM ESCAVADEIRA HIDRÁULICA (CAÇAMBA: 0,8 M³ / 111 HP), FROTA DE 5 CAMINHÕES BASCULANTES DE 18 M³, DMT DE 4 KM E VELOCIDADE MÉDIA 22 KM/H. AF_12/2013</v>
          </cell>
          <cell r="C4796" t="str">
            <v>M3</v>
          </cell>
          <cell r="D4796">
            <v>14.21</v>
          </cell>
        </row>
        <row r="4797">
          <cell r="A4797">
            <v>89913</v>
          </cell>
          <cell r="B4797" t="str">
            <v>ESCAVAÇÃO VERTICAL A CÉU ABERTO, INCLUINDO CARGA, DESCARGA E TRANSPORTE, EM SOLO DE 1ª CATEGORIA COM ESCAVADEIRA HIDRÁULICA (CAÇAMBA: 0,8 M³ / 111 HP), FROTA DE 6 CAMINHÕES BASCULANTES DE 18 M³, DMT DE 6 KM E VELOCIDADE MÉDIA 22 KM/H. AF_12/2013</v>
          </cell>
          <cell r="C4797" t="str">
            <v>M3</v>
          </cell>
          <cell r="D4797">
            <v>17.239999999999998</v>
          </cell>
        </row>
        <row r="4798">
          <cell r="A4798">
            <v>89921</v>
          </cell>
          <cell r="B4798" t="str">
            <v>ESCAVAÇÃO VERTICAL A CÉU ABERTO, INCLUINDO CARGA, DESCARGA E TRANSPORTE, EM SOLO DE 1ª CATEGORIA COM ESCAVADEIRA HIDRÁULICA (CAÇAMBA: 1,2 M³ / 155 HP), FROTA DE 3 CAMINHÕES BASCULANTES DE 14 M³, DMT DE 0,2 KM E VELOCIDADE MÉDIA 4 KM/H. AF_12/2013</v>
          </cell>
          <cell r="C4798" t="str">
            <v>M3</v>
          </cell>
          <cell r="D4798">
            <v>6.43</v>
          </cell>
        </row>
        <row r="4799">
          <cell r="A4799">
            <v>89922</v>
          </cell>
          <cell r="B4799" t="str">
            <v>ESCAVAÇÃO VERTICAL A CÉU ABERTO, INCLUINDO CARGA, DESCARGA E TRANSPORTE, EM SOLO DE 1ª CATEGORIA COM ESCAVADEIRA HIDRÁULICA (CAÇAMBA: 1,2 M³ / 155 HP), FROTA DE 3 CAMINHÕES BASCULANTES DE 14 M³, DMT DE 0,3 KM E VELOCIDADE MÉDIA 5,9 KM/H. AF_12/2013</v>
          </cell>
          <cell r="C4799" t="str">
            <v>M3</v>
          </cell>
          <cell r="D4799">
            <v>6.46</v>
          </cell>
        </row>
        <row r="4800">
          <cell r="A4800">
            <v>89923</v>
          </cell>
          <cell r="B4800" t="str">
            <v>ESCAVAÇÃO VERTICAL A CÉU ABERTO, INCLUINDO CARGA, DESCARGA E TRANSPORTE, EM SOLO DE 1ª CATEGORIA COM ESCAVADEIRA HIDRÁULICA (CAÇAMBA: 1,2 M³ / 155 HP), FROTA DE 3 CAMINHÕES BASCULANTES DE 14 M³, DMT DE 0,6 KM E VELOCIDADE MÉDIA 10 KM/H. AF_12/2013</v>
          </cell>
          <cell r="C4800" t="str">
            <v>M3</v>
          </cell>
          <cell r="D4800">
            <v>6.72</v>
          </cell>
        </row>
        <row r="4801">
          <cell r="A4801">
            <v>89924</v>
          </cell>
          <cell r="B4801" t="str">
            <v>ESCAVAÇÃO VERTICAL A CÉU ABERTO, INCLUINDO CARGA, DESCARGA E TRANSPORTE, EM SOLO DE 1ª CATEGORIA COM ESCAVADEIRA HIDRÁULICA (CAÇAMBA: 1,2 M³ / 155 HP), FROTA DE 3 CAMINHÕES BASCULANTES DE 14 M³, DMT DE 0,8 KM E VELOCIDADE MÉDIA 14 KM/H. AF_12/2013</v>
          </cell>
          <cell r="C4801" t="str">
            <v>M3</v>
          </cell>
          <cell r="D4801">
            <v>6.63</v>
          </cell>
        </row>
        <row r="4802">
          <cell r="A4802">
            <v>89925</v>
          </cell>
          <cell r="B4802" t="str">
            <v>ESCAVAÇÃO VERTICAL A CÉU ABERTO, INCLUINDO CARGA, DESCARGA E TRANSPORTE, EM SOLO DE 1ª CATEGORIA COM ESCAVADEIRA HIDRÁULICA (CAÇAMBA: 1,2 M³ / 155 HP), FROTA DE 3 CAMINHÕES BASCULANTES DE 14 M³, DMT DE 1 KM E VELOCIDADE MÉDIA 15 KM/H. AF_12/2013</v>
          </cell>
          <cell r="C4802" t="str">
            <v>M3</v>
          </cell>
          <cell r="D4802">
            <v>6.92</v>
          </cell>
        </row>
        <row r="4803">
          <cell r="A4803">
            <v>89926</v>
          </cell>
          <cell r="B4803" t="str">
            <v>ESCAVAÇÃO VERTICAL A CÉU ABERTO, INCLUINDO CARGA, DESCARGA E TRANSPORTE, EM SOLO DE 1ª CATEGORIA COM ESCAVADEIRA HIDRÁULICA (CAÇAMBA: 1,2 M³ / 155 HP), FROTA DE 5 CAMINHÕES BASCULANTES DE 14 M³, DMT DE 1,5 KM E VELOCIDADE MÉDIA 18 KM/H. AF_12/2013</v>
          </cell>
          <cell r="C4803" t="str">
            <v>M3</v>
          </cell>
          <cell r="D4803">
            <v>10.42</v>
          </cell>
        </row>
        <row r="4804">
          <cell r="A4804">
            <v>89929</v>
          </cell>
          <cell r="B4804" t="str">
            <v>ESCAVAÇÃO VERTICAL A CÉU ABERTO, INCLUINDO CARGA, DESCARGA E TRANSPORTE, EM SOLO DE 1ª CATEGORIA COM ESCAVADEIRA HIDRÁULICA (CAÇAMBA: 1,2 M³ / 155 HP), FROTA DE 7 CAMINHÕES BASCULANTES DE 14 M³, DMT DE 3 KM E VELOCIDADE MÉDIA 20 KM/H. AF_12/2013</v>
          </cell>
          <cell r="C4804" t="str">
            <v>M3</v>
          </cell>
          <cell r="D4804">
            <v>13.39</v>
          </cell>
        </row>
        <row r="4805">
          <cell r="A4805">
            <v>89930</v>
          </cell>
          <cell r="B4805" t="str">
            <v>ESCAVAÇÃO VERTICAL A CÉU ABERTO, INCLUINDO CARGA, DESCARGA E TRANSPORTE, EM SOLO DE 1ª CATEGORIA COM ESCAVADEIRA HIDRÁULICA (CAÇAMBA: 1,2 M³ / 155 HP), FROTA DE 7 CAMINHÕES BASCULANTES DE 14 M³, DMT DE 4 KM E VELOCIDADE MÉDIA 22 KM/H. AF_12/2013</v>
          </cell>
          <cell r="C4805" t="str">
            <v>M3</v>
          </cell>
          <cell r="D4805">
            <v>14.31</v>
          </cell>
        </row>
        <row r="4806">
          <cell r="A4806">
            <v>89931</v>
          </cell>
          <cell r="B4806" t="str">
            <v>ESCAVAÇÃO VERTICAL A CÉU ABERTO, INCLUINDO CARGA, DESCARGA E TRANSPORTE, EM SOLO DE 1ª CATEGORIA COM ESCAVADEIRA HIDRÁULICA (CAÇAMBA: 1,2 M³ / 155 HP), FROTA DE 9 CAMINHÕES BASCULANTES DE 14 M³, DMT DE 6 KM E VELOCIDADE MÉDIA 22 KM/H. AF_12/2013</v>
          </cell>
          <cell r="C4806" t="str">
            <v>M3</v>
          </cell>
          <cell r="D4806">
            <v>17.989999999999998</v>
          </cell>
        </row>
        <row r="4807">
          <cell r="A4807">
            <v>89939</v>
          </cell>
          <cell r="B4807" t="str">
            <v>ESCAVAÇÃO VERTICAL A CÉU ABERTO, INCLUINDO CARGA, DESCARGA E TRANSPORTE, EM SOLO DE 1ª CATEGORIA COM ESCAVADEIRA HIDRÁULICA (CAÇAMBA: 1,2 M³ / 155 HP), FROTA DE 3 CAMINHÕES BASCULANTES DE 18 M³, DMT DE 0,2 KM E VELOCIDADE MÉDIA 4 KM/H. AF_12/2013</v>
          </cell>
          <cell r="C4807" t="str">
            <v>M3</v>
          </cell>
          <cell r="D4807">
            <v>6.02</v>
          </cell>
        </row>
        <row r="4808">
          <cell r="A4808">
            <v>89940</v>
          </cell>
          <cell r="B4808" t="str">
            <v>ESCAVAÇÃO VERTICAL A CÉU ABERTO, INCLUINDO CARGA, DESCARGA E TRANSPORTE, EM SOLO DE 1ª CATEGORIA COM ESCAVADEIRA HIDRÁULICA (CAÇAMBA: 1,2 M³ / 155 HP), FROTA DE 3 CAMINHÕES BASCULANTES DE 18 M³, DMT DE 0,3 KM E VELOCIDADE MÉDIA 5,9 KM/H. AF_12/2013</v>
          </cell>
          <cell r="C4808" t="str">
            <v>M3</v>
          </cell>
          <cell r="D4808">
            <v>6.05</v>
          </cell>
        </row>
        <row r="4809">
          <cell r="A4809">
            <v>89941</v>
          </cell>
          <cell r="B4809" t="str">
            <v>ESCAVAÇÃO VERTICAL A CÉU ABERTO, INCLUINDO CARGA, DESCARGA E TRANSPORTE, EM SOLO DE 1ª CATEGORIA COM ESCAVADEIRA HIDRÁULICA (CAÇAMBA: 1,2 M³ / 155 HP), FROTA DE 3 CAMINHÕES BASCULANTES DE 18 M³, DMT DE 0,6 KM E VELOCIDADE MÉDIA 10 KM/H. AF_12/2013</v>
          </cell>
          <cell r="C4809" t="str">
            <v>M3</v>
          </cell>
          <cell r="D4809">
            <v>6.29</v>
          </cell>
        </row>
        <row r="4810">
          <cell r="A4810">
            <v>89942</v>
          </cell>
          <cell r="B4810" t="str">
            <v>ESCAVAÇÃO VERTICAL A CÉU ABERTO, INCLUINDO CARGA, DESCARGA E TRANSPORTE, EM SOLO DE 1ª CATEGORIA COM ESCAVADEIRA HIDRÁULICA (CAÇAMBA: 1,2 M³ / 155 HP), FROTA DE 3 CAMINHÕES BASCULANTES DE 18 M³, DMT DE 0,8 KM E VELOCIDADE MÉDIA 14 KM/H. AF_12/2013</v>
          </cell>
          <cell r="C4810" t="str">
            <v>M3</v>
          </cell>
          <cell r="D4810">
            <v>6.21</v>
          </cell>
        </row>
        <row r="4811">
          <cell r="A4811">
            <v>89943</v>
          </cell>
          <cell r="B4811" t="str">
            <v>ESCAVAÇÃO VERTICAL A CÉU ABERTO, INCLUINDO CARGA, DESCARGA E TRANSPORTE, EM SOLO DE 1ª CATEGORIA COM ESCAVADEIRA HIDRÁULICA (CAÇAMBA: 1,2 M³ / 155 HP), FROTA DE 3 CAMINHÕES BASCULANTES DE 18 M³, DMT DE 1 KM E VELOCIDADE MÉDIA 15 KM/H. AF_12/2013</v>
          </cell>
          <cell r="C4811" t="str">
            <v>M3</v>
          </cell>
          <cell r="D4811">
            <v>6.46</v>
          </cell>
        </row>
        <row r="4812">
          <cell r="A4812">
            <v>89944</v>
          </cell>
          <cell r="B4812" t="str">
            <v>ESCAVAÇÃO VERTICAL A CÉU ABERTO, INCLUINDO CARGA, DESCARGA E TRANSPORTE, EM SOLO DE 1ª CATEGORIA COM ESCAVADEIRA HIDRÁULICA (CAÇAMBA: 1,2 M³ / 155 HP), FROTA DE 5 CAMINHÕES BASCULANTES DE 18 M³, DMT DE 1,5 KM E VELOCIDADE MÉDIA 18 KM/H. AF_12/2013</v>
          </cell>
          <cell r="C4812" t="str">
            <v>M3</v>
          </cell>
          <cell r="D4812">
            <v>9.61</v>
          </cell>
        </row>
        <row r="4813">
          <cell r="A4813">
            <v>89947</v>
          </cell>
          <cell r="B4813" t="str">
            <v>ESCAVAÇÃO VERTICAL A CÉU ABERTO, INCLUINDO CARGA, DESCARGA E TRANSPORTE, EM SOLO DE 1ª CATEGORIA COM ESCAVADEIRA HIDRÁULICA (CAÇAMBA: 1,2 M³ / 155 HP), FROTA DE 6 CAMINHÕES BASCULANTES DE 18 M³, DMT DE 3 KM E VELOCIDADE MÉDIA 20 KM/H. AF_12/2013</v>
          </cell>
          <cell r="C4813" t="str">
            <v>M3</v>
          </cell>
          <cell r="D4813">
            <v>11.82</v>
          </cell>
        </row>
        <row r="4814">
          <cell r="A4814">
            <v>89948</v>
          </cell>
          <cell r="B4814" t="str">
            <v>ESCAVAÇÃO VERTICAL A CÉU ABERTO, INCLUINDO CARGA, DESCARGA E TRANSPORTE, EM SOLO DE 1ª CATEGORIA COM ESCAVADEIRA HIDRÁULICA (CAÇAMBA: 1,2 M³ / 155 HP), FROTA DE 7 CAMINHÕES BASCULANTES DE 18 M³, DMT DE 4 KM E VELOCIDADE MÉDIA 22 KM/H. AF_12/2013</v>
          </cell>
          <cell r="C4814" t="str">
            <v>M3</v>
          </cell>
          <cell r="D4814">
            <v>13.12</v>
          </cell>
        </row>
        <row r="4815">
          <cell r="A4815">
            <v>89949</v>
          </cell>
          <cell r="B4815" t="str">
            <v>ESCAVAÇÃO VERTICAL A CÉU ABERTO, INCLUINDO CARGA, DESCARGA E TRANSPORTE, EM SOLO DE 1ª CATEGORIA COM ESCAVADEIRA HIDRÁULICA (CAÇAMBA: 1,2 M³ / 155 HP), FROTA DE 8 CAMINHÕES BASCULANTES DE 18 M³, DMT DE 6 KM E VELOCIDADE MÉDIA 22 KM/H. AF_12/2013</v>
          </cell>
          <cell r="C4815" t="str">
            <v>M3</v>
          </cell>
          <cell r="D4815">
            <v>15.94</v>
          </cell>
        </row>
        <row r="4816">
          <cell r="A4816">
            <v>96520</v>
          </cell>
          <cell r="B4816" t="str">
            <v>ESCAVAÇÃO MECANIZADA PARA BLOCO DE COROAMENTO OU SAPATA, SEM PREVISÃO DE FÔRMA, COM RETROESCAVADEIRA. AF_06/2017</v>
          </cell>
          <cell r="C4816" t="str">
            <v>M3</v>
          </cell>
          <cell r="D4816">
            <v>90.13</v>
          </cell>
        </row>
        <row r="4817">
          <cell r="A4817">
            <v>96521</v>
          </cell>
          <cell r="B4817" t="str">
            <v>ESCAVAÇÃO MECANIZADA PARA BLOCO DE COROAMENTO OU SAPATA, COM PREVISÃO DE FÔRMA, COM RETROESCAVADEIRA. AF_06/2017</v>
          </cell>
          <cell r="C4817" t="str">
            <v>M3</v>
          </cell>
          <cell r="D4817">
            <v>35.35</v>
          </cell>
        </row>
        <row r="4818">
          <cell r="A4818">
            <v>96522</v>
          </cell>
          <cell r="B4818" t="str">
            <v>ESCAVAÇÃO MANUAL PARA BLOCO DE COROAMENTO OU SAPATA, SEM PREVISÃO DE FÔRMA. AF_06/2017</v>
          </cell>
          <cell r="C4818" t="str">
            <v>M3</v>
          </cell>
          <cell r="D4818">
            <v>153.47</v>
          </cell>
        </row>
        <row r="4819">
          <cell r="A4819">
            <v>96523</v>
          </cell>
          <cell r="B4819" t="str">
            <v>ESCAVAÇÃO MANUAL PARA BLOCO DE COROAMENTO OU SAPATA, COM PREVISÃO DE FÔRMA. AF_06/2017</v>
          </cell>
          <cell r="C4819" t="str">
            <v>M3</v>
          </cell>
          <cell r="D4819">
            <v>97.78</v>
          </cell>
        </row>
        <row r="4820">
          <cell r="A4820">
            <v>96524</v>
          </cell>
          <cell r="B4820" t="str">
            <v>ESCAVAÇÃO MECANIZADA PARA VIGA BALDRAME, SEM PREVISÃO DE FÔRMA, COM MINI-ESCAVADEIRA. AF_06/2017</v>
          </cell>
          <cell r="C4820" t="str">
            <v>M3</v>
          </cell>
          <cell r="D4820">
            <v>175.9</v>
          </cell>
        </row>
        <row r="4821">
          <cell r="A4821">
            <v>96525</v>
          </cell>
          <cell r="B4821" t="str">
            <v>ESCAVAÇÃO MECANIZADA PARA VIGA BALDRAME, COM PREVISÃO DE FÔRMA, COM MINI-ESCAVADEIRA. AF_06/2017</v>
          </cell>
          <cell r="C4821" t="str">
            <v>M3</v>
          </cell>
          <cell r="D4821">
            <v>33.299999999999997</v>
          </cell>
        </row>
        <row r="4822">
          <cell r="A4822">
            <v>96526</v>
          </cell>
          <cell r="B4822" t="str">
            <v>ESCAVAÇÃO MANUAL DE VALA PARA VIGA BALDRAME, SEM PREVISÃO DE FÔRMA. AF_06/2017</v>
          </cell>
          <cell r="C4822" t="str">
            <v>M3</v>
          </cell>
          <cell r="D4822">
            <v>310.07</v>
          </cell>
        </row>
        <row r="4823">
          <cell r="A4823">
            <v>96527</v>
          </cell>
          <cell r="B4823" t="str">
            <v>ESCAVAÇÃO MANUAL DE VALA PARA VIGA BALDRAME, COM PREVISÃO DE FÔRMA. AF_06/2017</v>
          </cell>
          <cell r="C4823" t="str">
            <v>M3</v>
          </cell>
          <cell r="D4823">
            <v>128.31</v>
          </cell>
        </row>
        <row r="4824">
          <cell r="A4824">
            <v>96528</v>
          </cell>
          <cell r="B4824" t="str">
            <v>FABRICAÇÃO, MONTAGEM E DESMONTAGEM DE FÔRMA PARA BLOCO DE COROAMENTO, EM MADEIRA SERRADA, E=25 MM, 1 UTILIZAÇÃO. AF_06/2017</v>
          </cell>
          <cell r="C4824" t="str">
            <v>M2</v>
          </cell>
          <cell r="D4824">
            <v>131.38999999999999</v>
          </cell>
        </row>
        <row r="4825">
          <cell r="A4825">
            <v>98116</v>
          </cell>
          <cell r="B4825" t="str">
            <v>ESCAVAÇÃO VERTICAL A CÉU ABERTO, INCLUINDO CARGA, DESCARGA E TRANSPORTE, EM SOLO DE 1ª CATEGORIA COM ESCAVADEIRA HIDRÁULICA (CAÇAMBA: 0,8 M³ / 111 HP), FROTA DE 4 CAMINHÕES BASCULANTES DE 14 M³, DMT DE 2 KM E VELOCIDADE MÉDIA 20 KM/H. AF_02/2018</v>
          </cell>
          <cell r="C4825" t="str">
            <v>M3</v>
          </cell>
          <cell r="D4825">
            <v>12.14</v>
          </cell>
        </row>
        <row r="4826">
          <cell r="A4826">
            <v>98117</v>
          </cell>
          <cell r="B4826" t="str">
            <v>ESCAVAÇÃO VERTICAL A CÉU ABERTO, INCLUINDO CARGA, DESCARGA E TRANSPORTE, EM SOLO DE 1ª CATEGORIA COM ESCAVADEIRA HIDRÁULICA (CAÇAMBA: 0,8 M³ / 111 HP), FROTA DE 4 CAMINHÕES BASCULANTES DE 18 M³, DMT DE 2 KM E VELOCIDADE MÉDIA 20 KM/H. AF_02/2018</v>
          </cell>
          <cell r="C4826" t="str">
            <v>M3</v>
          </cell>
          <cell r="D4826">
            <v>11.4</v>
          </cell>
        </row>
        <row r="4827">
          <cell r="A4827">
            <v>98118</v>
          </cell>
          <cell r="B4827" t="str">
            <v>ESCAVAÇÃO VERTICAL A CÉU ABERTO, INCLUINDO CARGA, DESCARGA E TRANSPORTE, EM SOLO DE 1ª CATEGORIA COM ESCAVADEIRA HIDRÁULICA (CAÇAMBA: 1,2 M³ / 155 HP), FROTA DE 6 CAMINHÕES BASCULANTES DE 14 M³, DMT DE 2 KM E VELOCIDADE MÉDIA 20 KM/H. AF_02/2018</v>
          </cell>
          <cell r="C4827" t="str">
            <v>M3</v>
          </cell>
          <cell r="D4827">
            <v>11.41</v>
          </cell>
        </row>
        <row r="4828">
          <cell r="A4828">
            <v>98119</v>
          </cell>
          <cell r="B4828" t="str">
            <v>ESCAVAÇÃO VERTICAL A CÉU ABERTO, INCLUINDO CARGA, DESCARGA E TRANSPORTE, EM SOLO DE 1ª CATEGORIA COM ESCAVADEIRA HIDRÁULICA (CAÇAMBA: 1,2 M³ / 155 HP), FROTA DE 5 CAMINHÕES BASCULANTES DE 18 M³, DMT DE 2 KM E VELOCIDADE MÉDIA 20 KM/H. AF_02/2018</v>
          </cell>
          <cell r="C4828" t="str">
            <v>M3</v>
          </cell>
          <cell r="D4828">
            <v>10.050000000000001</v>
          </cell>
        </row>
        <row r="4829">
          <cell r="A4829">
            <v>72915</v>
          </cell>
          <cell r="B4829" t="str">
            <v>ESCAVACAO MECANICA DE VALA EM MATERIAL DE 2A. CATEGORIA ATE 2 M DE PROFUNDIDADE COM UTILIZACAO DE ESCAVADEIRA HIDRAULICA</v>
          </cell>
          <cell r="C4829" t="str">
            <v>M3</v>
          </cell>
          <cell r="D4829">
            <v>11.07</v>
          </cell>
        </row>
        <row r="4830">
          <cell r="A4830">
            <v>72917</v>
          </cell>
          <cell r="B4830" t="str">
            <v>ESCAVACAO MECANICA DE VALA EM MATERIAL 2A. CATEGORIA DE 2,01 ATE 4,00 M DE PROFUNDIDADE COM UTILIZACAO DE ESCAVADEIRA HIDRAULICA</v>
          </cell>
          <cell r="C4830" t="str">
            <v>M3</v>
          </cell>
          <cell r="D4830">
            <v>12.65</v>
          </cell>
        </row>
        <row r="4831">
          <cell r="A4831">
            <v>72918</v>
          </cell>
          <cell r="B4831" t="str">
            <v>ESCAVACAO MECANICA DE VALA EM MATERIAL 2A. CATEGORIA DE 4,01 ATE 6,00 M DE PROFUNDIDADE COM UTILIZACAO DE ESCAVADEIRA HIDRAULICA</v>
          </cell>
          <cell r="C4831" t="str">
            <v>M3</v>
          </cell>
          <cell r="D4831">
            <v>14.76</v>
          </cell>
        </row>
        <row r="4832">
          <cell r="A4832" t="str">
            <v>73965/9</v>
          </cell>
          <cell r="B4832" t="str">
            <v>ESCAVACAO MANUAL DE VALA EM LODO, DE 1,5 ATE 3M, EXCLUINDO ESGOTAMENTO/ESCORAMENTO.</v>
          </cell>
          <cell r="C4832" t="str">
            <v>M3</v>
          </cell>
          <cell r="D4832">
            <v>212.5</v>
          </cell>
        </row>
        <row r="4833">
          <cell r="A4833" t="str">
            <v>79506/2</v>
          </cell>
          <cell r="B4833" t="str">
            <v>ESCAVAÇÃO MANUAL DE VALA/CAVA EM LODO, ENTRE 3 E 4,5M DE PROFUNDIDADE</v>
          </cell>
          <cell r="C4833" t="str">
            <v>M3</v>
          </cell>
          <cell r="D4833">
            <v>318.75</v>
          </cell>
        </row>
        <row r="4834">
          <cell r="A4834">
            <v>83343</v>
          </cell>
          <cell r="B4834" t="str">
            <v>ESCAVACAO MECANICA DE VALAS (SOLO COM AGUA), PROFUNDIDADE MAIOR QUE 4,00 M ATE 6,00 M.</v>
          </cell>
          <cell r="C4834" t="str">
            <v>M3</v>
          </cell>
          <cell r="D4834">
            <v>14.24</v>
          </cell>
        </row>
        <row r="4835">
          <cell r="A4835">
            <v>90082</v>
          </cell>
          <cell r="B4835" t="str">
            <v>ESCAVAÇÃO MECANIZADA DE VALA COM PROF. ATÉ 1,5 M (MÉDIA ENTRE MONTANTE E JUSANTE/UMA COMPOSIÇÃO POR TRECHO), COM ESCAVADEIRA HIDRÁULICA (0,8 M3), LARG. DE 1,5 M A 2,5 M, EM SOLO DE 1A CATEGORIA, EM LOCAIS COM ALTO NÍVEL DE INTERFERÊNCIA. AF_01/2015</v>
          </cell>
          <cell r="C4835" t="str">
            <v>M3</v>
          </cell>
          <cell r="D4835">
            <v>8.67</v>
          </cell>
        </row>
        <row r="4836">
          <cell r="A4836">
            <v>90084</v>
          </cell>
          <cell r="B483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36" t="str">
            <v>M3</v>
          </cell>
          <cell r="D4836">
            <v>8.44</v>
          </cell>
        </row>
        <row r="4837">
          <cell r="A4837">
            <v>90085</v>
          </cell>
          <cell r="B4837"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37" t="str">
            <v>M3</v>
          </cell>
          <cell r="D4837">
            <v>7.92</v>
          </cell>
        </row>
        <row r="4838">
          <cell r="A4838">
            <v>90086</v>
          </cell>
          <cell r="B4838"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38" t="str">
            <v>M3</v>
          </cell>
          <cell r="D4838">
            <v>8.01</v>
          </cell>
        </row>
        <row r="4839">
          <cell r="A4839">
            <v>90087</v>
          </cell>
          <cell r="B4839" t="str">
            <v>ESCAVAÇÃO MECANIZADA DE VALA COM PROF. DE 3,0 M ATÉ 4,5 M(MÉDIA ENTRE MONTANTE E JUSANTE/UMA COMPOSIÇÃO POR TRECHO), COM ESCAVADEIRA HIDRÁULICA (1,2 M3/155 HP), LARG. DE 1,5 M A 2,5 M, EM SOLO DE 1A CATEGORIA, EM LOCAIS COM ALTO NÍVEL DE INTERFERÊNCIA. AF_01/2015</v>
          </cell>
          <cell r="C4839" t="str">
            <v>M3</v>
          </cell>
          <cell r="D4839">
            <v>6.88</v>
          </cell>
        </row>
        <row r="4840">
          <cell r="A4840">
            <v>90088</v>
          </cell>
          <cell r="B4840"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40" t="str">
            <v>M3</v>
          </cell>
          <cell r="D4840">
            <v>7.02</v>
          </cell>
        </row>
        <row r="4841">
          <cell r="A4841">
            <v>90090</v>
          </cell>
          <cell r="B4841"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41" t="str">
            <v>M3</v>
          </cell>
          <cell r="D4841">
            <v>6.74</v>
          </cell>
        </row>
        <row r="4842">
          <cell r="A4842">
            <v>90091</v>
          </cell>
          <cell r="B4842" t="str">
            <v>ESCAVAÇÃO MECANIZADA DE VALA COM PROF. ATÉ 1,5 M(MÉDIA ENTRE MONTANTE E JUSANTE/UMA COMPOSIÇÃO POR TRECHO), COM ESCAVADEIRA HIDRÁULICA (0,8 M3), LARG. DE 1,5M A 2,5 M, EM SOLO DE 1A CATEGORIA, LOCAIS COM BAIXO NÍVEL DE INTERFERÊNCIA. AF_01/2015</v>
          </cell>
          <cell r="C4842" t="str">
            <v>M3</v>
          </cell>
          <cell r="D4842">
            <v>5.18</v>
          </cell>
        </row>
        <row r="4843">
          <cell r="A4843">
            <v>90092</v>
          </cell>
          <cell r="B4843"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43" t="str">
            <v>M3</v>
          </cell>
          <cell r="D4843">
            <v>5.0199999999999996</v>
          </cell>
        </row>
        <row r="4844">
          <cell r="A4844">
            <v>90093</v>
          </cell>
          <cell r="B4844"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44" t="str">
            <v>M3</v>
          </cell>
          <cell r="D4844">
            <v>4.7300000000000004</v>
          </cell>
        </row>
        <row r="4845">
          <cell r="A4845">
            <v>90094</v>
          </cell>
          <cell r="B484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45" t="str">
            <v>M3</v>
          </cell>
          <cell r="D4845">
            <v>4.78</v>
          </cell>
        </row>
        <row r="4846">
          <cell r="A4846">
            <v>90095</v>
          </cell>
          <cell r="B484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46" t="str">
            <v>M3</v>
          </cell>
          <cell r="D4846">
            <v>4.1100000000000003</v>
          </cell>
        </row>
        <row r="4847">
          <cell r="A4847">
            <v>90096</v>
          </cell>
          <cell r="B4847"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47" t="str">
            <v>M3</v>
          </cell>
          <cell r="D4847">
            <v>4.18</v>
          </cell>
        </row>
        <row r="4848">
          <cell r="A4848">
            <v>90098</v>
          </cell>
          <cell r="B4848"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48" t="str">
            <v>M3</v>
          </cell>
          <cell r="D4848">
            <v>4.0199999999999996</v>
          </cell>
        </row>
        <row r="4849">
          <cell r="A4849">
            <v>90099</v>
          </cell>
          <cell r="B4849" t="str">
            <v>ESCAVAÇÃO MECANIZADA DE VALA COM PROF. ATÉ 1,5 M (MÉDIA ENTRE MONTANTE E JUSANTE/UMA COMPOSIÇÃO POR TRECHO), COM RETROESCAVADEIRA (0,26 M3/88 HP), LARG. MENOR QUE 0,8 M, EM SOLO DE 1A CATEGORIA, EM LOCAIS COM ALTO NÍVEL DE INTERFERÊNCIA. AF_01/2015</v>
          </cell>
          <cell r="C4849" t="str">
            <v>M3</v>
          </cell>
          <cell r="D4849">
            <v>12.27</v>
          </cell>
        </row>
        <row r="4850">
          <cell r="A4850">
            <v>90100</v>
          </cell>
          <cell r="B4850" t="str">
            <v>ESCAVAÇÃO MECANIZADA DE VALA COM PROF. ATÉ 1,5 M (MÉDIA ENTRE MONTANTE E JUSANTE/UMA COMPOSIÇÃO POR TRECHO), COM RETROESCAVADEIRA (0,26 M3/88 HP), LARG. DE 0,8 M A 1,5 M, EM SOLO DE 1A CATEGORIA, EM LOCAIS COM ALTO NÍVEL DE INTERFERÊNCIA. AF_01/2015</v>
          </cell>
          <cell r="C4850" t="str">
            <v>M3</v>
          </cell>
          <cell r="D4850">
            <v>10.43</v>
          </cell>
        </row>
        <row r="4851">
          <cell r="A4851">
            <v>90101</v>
          </cell>
          <cell r="B4851" t="str">
            <v>ESCAVAÇÃO MECANIZADA DE VALA COM PROF. MAIOR QUE 1,5 M ATÉ 3,0 M (MÉDIA ENTRE MONTANTE E JUSANTE/UMA COMPOSIÇÃO POR TRECHO), COM RETROESCAVADEIRA (0,26 M3/88 HP), LARG. MENOR QUE 0,8 M, EM SOLO DE 1A CATEGORIA, EM LOCAIS COM ALTO NÍVEL DE INTERFERÊNCIA.AF_01/2015</v>
          </cell>
          <cell r="C4851" t="str">
            <v>M3</v>
          </cell>
          <cell r="D4851">
            <v>10.3</v>
          </cell>
        </row>
        <row r="4852">
          <cell r="A4852">
            <v>90102</v>
          </cell>
          <cell r="B485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52" t="str">
            <v>M3</v>
          </cell>
          <cell r="D4852">
            <v>9.3699999999999992</v>
          </cell>
        </row>
        <row r="4853">
          <cell r="A4853">
            <v>90105</v>
          </cell>
          <cell r="B4853"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53" t="str">
            <v>M3</v>
          </cell>
          <cell r="D4853">
            <v>7.32</v>
          </cell>
        </row>
        <row r="4854">
          <cell r="A4854">
            <v>90106</v>
          </cell>
          <cell r="B4854"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54" t="str">
            <v>M3</v>
          </cell>
          <cell r="D4854">
            <v>6.22</v>
          </cell>
        </row>
        <row r="4855">
          <cell r="A4855">
            <v>90107</v>
          </cell>
          <cell r="B4855"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55" t="str">
            <v>M3</v>
          </cell>
          <cell r="D4855">
            <v>6.14</v>
          </cell>
        </row>
        <row r="4856">
          <cell r="A4856">
            <v>90108</v>
          </cell>
          <cell r="B485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56" t="str">
            <v>M3</v>
          </cell>
          <cell r="D4856">
            <v>5.59</v>
          </cell>
        </row>
        <row r="4857">
          <cell r="A4857">
            <v>93358</v>
          </cell>
          <cell r="B4857" t="str">
            <v>ESCAVAÇÃO MANUAL DE VALA COM PROFUNDIDADE MENOR OU IGUAL A 1,30 M. AF_03/2016</v>
          </cell>
          <cell r="C4857" t="str">
            <v>M3</v>
          </cell>
          <cell r="D4857">
            <v>84.06</v>
          </cell>
        </row>
        <row r="4858">
          <cell r="A4858">
            <v>79482</v>
          </cell>
          <cell r="B4858" t="str">
            <v>ATERRO COM AREIA COM ADENSAMENTO HIDRAULICO</v>
          </cell>
          <cell r="C4858" t="str">
            <v>M3</v>
          </cell>
          <cell r="D4858">
            <v>77.02</v>
          </cell>
        </row>
        <row r="4859">
          <cell r="A4859">
            <v>94304</v>
          </cell>
          <cell r="B4859" t="str">
            <v>ATERRO MECANIZADO DE VALA COM ESCAVADEIRA HIDRÁULICA (CAPACIDADE DA CAÇAMBA: 0,8 M³ / POTÊNCIA: 111 HP), LARGURA DE 1,5 A 2,5 M, PROFUNDIDADE ATÉ 1,5 M, COM SOLO ARGILO-ARENOSO. AF_05/2016</v>
          </cell>
          <cell r="C4859" t="str">
            <v>M3</v>
          </cell>
          <cell r="D4859">
            <v>27.49</v>
          </cell>
        </row>
        <row r="4860">
          <cell r="A4860">
            <v>94305</v>
          </cell>
          <cell r="B4860" t="str">
            <v>ATERRO MECANIZADO DE VALA COM ESCAVADEIRA HIDRÁULICA (CAPACIDADE DA CAÇAMBA: 0,8 M³ / POTÊNCIA: 111 HP), LARGURA ATÉ 1,5 M, PROFUNDIDADE DE 1,5 A 3,0 M, COM SOLO ARGILO-ARENOSO. AF_05/2016</v>
          </cell>
          <cell r="C4860" t="str">
            <v>M3</v>
          </cell>
          <cell r="D4860">
            <v>24.17</v>
          </cell>
        </row>
        <row r="4861">
          <cell r="A4861">
            <v>94306</v>
          </cell>
          <cell r="B4861" t="str">
            <v>ATERRO MECANIZADO DE VALA COM ESCAVADEIRA HIDRÁULICA (CAPACIDADE DA CAÇAMBA: 0,8 M³ / POTÊNCIA: 111 HP), LARGURA DE 1,5 A 2,5 M, PROFUNDIDADE DE 1,5 A 3,0 M, COM SOLO ARGILO-ARENOSO. AF_05/2016</v>
          </cell>
          <cell r="C4861" t="str">
            <v>M3</v>
          </cell>
          <cell r="D4861">
            <v>19.96</v>
          </cell>
        </row>
        <row r="4862">
          <cell r="A4862">
            <v>94307</v>
          </cell>
          <cell r="B4862" t="str">
            <v>ATERRO MECANIZADO DE VALA COM ESCAVADEIRA HIDRÁULICA (CAPACIDADE DA CAÇAMBA: 0,8 M³ / POTÊNCIA: 111 HP), LARGURA ATÉ 1,5 M, PROFUNDIDADE DE 3,0 A 4,5 M, COM SOLO ARGILO-ARENOSO. AF_05/2016</v>
          </cell>
          <cell r="C4862" t="str">
            <v>M3</v>
          </cell>
          <cell r="D4862">
            <v>20.91</v>
          </cell>
        </row>
        <row r="4863">
          <cell r="A4863">
            <v>94308</v>
          </cell>
          <cell r="B4863" t="str">
            <v>ATERRO MECANIZADO DE VALA COM ESCAVADEIRA HIDRÁULICA (CAPACIDADE DA CAÇAMBA: 0,8 M³ / POTÊNCIA: 111 HP), LARGURA DE 1,5 A 2,5 M, PROFUNDIDADE DE 3,0 A 4,5 M, COM SOLO ARGILO-ARENOSO. AF_05/2016</v>
          </cell>
          <cell r="C4863" t="str">
            <v>M3</v>
          </cell>
          <cell r="D4863">
            <v>18.45</v>
          </cell>
        </row>
        <row r="4864">
          <cell r="A4864">
            <v>94309</v>
          </cell>
          <cell r="B4864" t="str">
            <v>ATERRO MECANIZADO DE VALA COM ESCAVADEIRA HIDRÁULICA (CAPACIDADE DA CAÇAMBA: 0,8 M³ / POTÊNCIA: 111 HP), LARGURA ATÉ 1,5 M, PROFUNDIDADE DE 4,5 A 6,0 M, COM SOLO ARGILO-ARENOSO. AF_05/2016</v>
          </cell>
          <cell r="C4864" t="str">
            <v>M3</v>
          </cell>
          <cell r="D4864">
            <v>19.52</v>
          </cell>
        </row>
        <row r="4865">
          <cell r="A4865">
            <v>94310</v>
          </cell>
          <cell r="B4865" t="str">
            <v>ATERRO MECANIZADO DE VALA COM ESCAVADEIRA HIDRÁULICA (CAPACIDADE DA CAÇAMBA: 0,8 M³ / POTÊNCIA: 111 HP), LARGURA DE 1,5 A 2,5 M, PROFUNDIDADE DE 4,5 A 6,0 M, COM SOLO ARGILO-ARENOSO. AF_05/2016</v>
          </cell>
          <cell r="C4865" t="str">
            <v>M3</v>
          </cell>
          <cell r="D4865">
            <v>17.71</v>
          </cell>
        </row>
        <row r="4866">
          <cell r="A4866">
            <v>94315</v>
          </cell>
          <cell r="B4866" t="str">
            <v>ATERRO MECANIZADO DE VALA COM RETROESCAVADEIRA (CAPACIDADE DA CAÇAMBA DA RETRO: 0,26 M³ / POTÊNCIA: 88 HP), LARGURA ATÉ 0,8 M, PROFUNDIDADE ATÉ 1,5 M, COM SOLO ARGILO-ARENOSO. AF_05/2016</v>
          </cell>
          <cell r="C4866" t="str">
            <v>M3</v>
          </cell>
          <cell r="D4866">
            <v>36.700000000000003</v>
          </cell>
        </row>
        <row r="4867">
          <cell r="A4867">
            <v>94316</v>
          </cell>
          <cell r="B4867" t="str">
            <v>ATERRO MECANIZADO DE VALA COM RETROESCAVADEIRA (CAPACIDADE DA CAÇAMBA DA RETRO: 0,26 M³ / POTÊNCIA: 88 HP), LARGURA DE 0,8 A 1,5 M, PROFUNDIDADE ATÉ 1,5 M, COM SOLO ARGILO-ARENOSO. AF_05/2016</v>
          </cell>
          <cell r="C4867" t="str">
            <v>M3</v>
          </cell>
          <cell r="D4867">
            <v>28.32</v>
          </cell>
        </row>
        <row r="4868">
          <cell r="A4868">
            <v>94317</v>
          </cell>
          <cell r="B4868" t="str">
            <v>ATERRO MECANIZADO DE VALA COM RETROESCAVADEIRA (CAPACIDADE DA CAÇAMBA DA RETRO: 0,26 M³ / POTÊNCIA: 88 HP), LARGURA ATÉ 0,8 M, PROFUNDIDADE DE 1,5 A 3,0 M, COM SOLO ARGILO-ARENOSO. AF_05/2016</v>
          </cell>
          <cell r="C4868" t="str">
            <v>M3</v>
          </cell>
          <cell r="D4868">
            <v>24.63</v>
          </cell>
        </row>
        <row r="4869">
          <cell r="A4869">
            <v>94318</v>
          </cell>
          <cell r="B4869" t="str">
            <v>ATERRO MECANIZADO DE VALA COM RETROESCAVADEIRA (CAPACIDADE DA CAÇAMBA DA RETRO: 0,26 M³ / POTÊNCIA: 88 HP), LARGURA DE 0,8 A 1,5 M, PROFUNDIDADE DE 1,5 A 3,0 M, COM SOLO ARGILO-ARENOSO. AF_05/2016</v>
          </cell>
          <cell r="C4869" t="str">
            <v>M3</v>
          </cell>
          <cell r="D4869">
            <v>19.82</v>
          </cell>
        </row>
        <row r="4870">
          <cell r="A4870">
            <v>94319</v>
          </cell>
          <cell r="B4870" t="str">
            <v>ATERRO MANUAL DE VALAS COM SOLO ARGILO-ARENOSO E COMPACTAÇÃO MECANIZADA. AF_05/2016</v>
          </cell>
          <cell r="C4870" t="str">
            <v>M3</v>
          </cell>
          <cell r="D4870">
            <v>42.86</v>
          </cell>
        </row>
        <row r="4871">
          <cell r="A4871">
            <v>94327</v>
          </cell>
          <cell r="B4871" t="str">
            <v>ATERRO MECANIZADO DE VALA COM ESCAVADEIRA HIDRÁULICA (CAPACIDADE DA CAÇAMBA: 0,8 M³ / POTÊNCIA: 111 HP), LARGURA DE 1,5 A 2,5 M, PROFUNDIDADE ATÉ 1,5 M, COM AREIA PARA ATERRO. AF_05/2016</v>
          </cell>
          <cell r="C4871" t="str">
            <v>M3</v>
          </cell>
          <cell r="D4871">
            <v>81.61</v>
          </cell>
        </row>
        <row r="4872">
          <cell r="A4872">
            <v>94328</v>
          </cell>
          <cell r="B4872" t="str">
            <v>ATERRO MECANIZADO DE VALA COM ESCAVADEIRA HIDRÁULICA (CAPACIDADE DA CAÇAMBA: 0,8 M³ / POTÊNCIA: 111 HP), LARGURA ATÉ 1,5 M, PROFUNDIDADE DE 1,5 A 3,0 M, COM AREIA PARA ATERRO. AF_05/2016</v>
          </cell>
          <cell r="C4872" t="str">
            <v>M3</v>
          </cell>
          <cell r="D4872">
            <v>78.290000000000006</v>
          </cell>
        </row>
        <row r="4873">
          <cell r="A4873">
            <v>94329</v>
          </cell>
          <cell r="B4873" t="str">
            <v>ATERRO MECANIZADO DE VALA COM ESCAVADEIRA HIDRÁULICA (CAPACIDADE DA CAÇAMBA: 0,8 M³ / POTÊNCIA: 111 HP), LARGURA DE 1,5 A 2,5 M, PROFUNDIDADE DE 1,5 A 3,0 M, COM AREIA PARA ATERRO. AF_05/2016</v>
          </cell>
          <cell r="C4873" t="str">
            <v>M3</v>
          </cell>
          <cell r="D4873">
            <v>74.08</v>
          </cell>
        </row>
        <row r="4874">
          <cell r="A4874">
            <v>94330</v>
          </cell>
          <cell r="B4874" t="str">
            <v>ATERRO MECANIZADO DE VALA COM ESCAVADEIRA HIDRÁULICA (CAPACIDADE DA CAÇAMBA: 0,8 M³ / POTÊNCIA: 111 HP), LARGURA ATÉ 1,5 M, PROFUNDIDADE DE 3,0 A 4,5 M, COM AREIA PARA ATERRO. AF_05/2016</v>
          </cell>
          <cell r="C4874" t="str">
            <v>M3</v>
          </cell>
          <cell r="D4874">
            <v>75.03</v>
          </cell>
        </row>
        <row r="4875">
          <cell r="A4875">
            <v>94331</v>
          </cell>
          <cell r="B4875" t="str">
            <v>ATERRO MECANIZADO DE VALA COM ESCAVADEIRA HIDRÁULICA (CAPACIDADE DA CAÇAMBA: 0,8 M³ / POTÊNCIA: 111 HP), LARGURA DE 1,5 A 2,5 M, PROFUNDIDADE DE 3,0 A 4,5 M, COM AREIA PARA ATERRO. AF_05/2016</v>
          </cell>
          <cell r="C4875" t="str">
            <v>M3</v>
          </cell>
          <cell r="D4875">
            <v>72.569999999999993</v>
          </cell>
        </row>
        <row r="4876">
          <cell r="A4876">
            <v>94332</v>
          </cell>
          <cell r="B4876" t="str">
            <v>ATERRO MECANIZADO DE VALA COM ESCAVADEIRA HIDRÁULICA (CAPACIDADE DA CAÇAMBA: 0,8 M³ / POTÊNCIA: 111 HP), LARGURA ATÉ 1,5 M, PROFUNDIDADE DE 4,5 A 6,0 M, COM AREIA PARA ATERRO. AF_05/2016</v>
          </cell>
          <cell r="C4876" t="str">
            <v>M3</v>
          </cell>
          <cell r="D4876">
            <v>73.64</v>
          </cell>
        </row>
        <row r="4877">
          <cell r="A4877">
            <v>94333</v>
          </cell>
          <cell r="B4877" t="str">
            <v>ATERRO MECANIZADO DE VALA COM ESCAVADEIRA HIDRÁULICA (CAPACIDADE DA CAÇAMBA: 0,8 M³ / POTÊNCIA: 111 HP), LARGURA DE 1,5 A 2,5 M, PROFUNDIDADE DE 4,5 A 6,0 M, COM AREIA PARA ATERRO. AF_05/2016</v>
          </cell>
          <cell r="C4877" t="str">
            <v>M3</v>
          </cell>
          <cell r="D4877">
            <v>71.83</v>
          </cell>
        </row>
        <row r="4878">
          <cell r="A4878">
            <v>94338</v>
          </cell>
          <cell r="B4878" t="str">
            <v>ATERRO MECANIZADO DE VALA COM RETROESCAVADEIRA (CAPACIDADE DA CAÇAMBA DA RETRO: 0,26 M³ / POTÊNCIA: 88 HP), LARGURA ATÉ 0,8 M, PROFUNDIDADE ATÉ 1,5 M, COM AREIA PARA ATERRO. AF_05/2016</v>
          </cell>
          <cell r="C4878" t="str">
            <v>M3</v>
          </cell>
          <cell r="D4878">
            <v>90.82</v>
          </cell>
        </row>
        <row r="4879">
          <cell r="A4879">
            <v>94339</v>
          </cell>
          <cell r="B4879" t="str">
            <v>ATERRO MECANIZADO DE VALA COM RETROESCAVADEIRA (CAPACIDADE DA CAÇAMBA DA RETRO: 0,26 M³ / POTÊNCIA: 88 HP), LARGURA DE 0,8 A 1,5 M, PROFUNDIDADE ATÉ 1,5 M, COM AREIA PARA ATERRO. AF_05/2016</v>
          </cell>
          <cell r="C4879" t="str">
            <v>M3</v>
          </cell>
          <cell r="D4879">
            <v>82.44</v>
          </cell>
        </row>
        <row r="4880">
          <cell r="A4880">
            <v>94340</v>
          </cell>
          <cell r="B4880" t="str">
            <v>ATERRO MECANIZADO DE VALA COM RETROESCAVADEIRA (CAPACIDADE DA CAÇAMBA DA RETRO: 0,26 M³ / POTÊNCIA: 88 HP), LARGURA ATÉ 0,8 M, PROFUNDIDADE DE 1,5 A 3,0 M, COM AREIA PARA ATERRO. AF_05/2016</v>
          </cell>
          <cell r="C4880" t="str">
            <v>M3</v>
          </cell>
          <cell r="D4880">
            <v>78.75</v>
          </cell>
        </row>
        <row r="4881">
          <cell r="A4881">
            <v>94341</v>
          </cell>
          <cell r="B4881" t="str">
            <v>ATERRO MECANIZADO DE VALA COM RETROESCAVADEIRA (CAPACIDADE DA CAÇAMBA DA RETRO: 0,26 M³ / POTÊNCIA: 88 HP), LARGURA DE 0,8 A 1,5 M, PROFUNDIDADE DE 1,5 A 3,0 M, COM AREIA PARA ATERRO. AF_05/2016</v>
          </cell>
          <cell r="C4881" t="str">
            <v>M3</v>
          </cell>
          <cell r="D4881">
            <v>73.94</v>
          </cell>
        </row>
        <row r="4882">
          <cell r="A4882">
            <v>94342</v>
          </cell>
          <cell r="B4882" t="str">
            <v>ATERRO MANUAL DE VALAS COM AREIA PARA ATERRO E COMPACTAÇÃO MECANIZADA. AF_05/2016</v>
          </cell>
          <cell r="C4882" t="str">
            <v>M3</v>
          </cell>
          <cell r="D4882">
            <v>96.98</v>
          </cell>
        </row>
        <row r="4883">
          <cell r="A4883">
            <v>96385</v>
          </cell>
          <cell r="B4883" t="str">
            <v>EXECUÇÃO E COMPACTAÇÃO DE ATERRO COM SOLO PREDOMINANTEMENTE ARGILOSO - EXCLUSIVE ESCAVAÇÃO, CARGA E TRANSPORTE E SOLO. AF_09/2017</v>
          </cell>
          <cell r="C4883" t="str">
            <v>M3</v>
          </cell>
          <cell r="D4883">
            <v>6.07</v>
          </cell>
        </row>
        <row r="4884">
          <cell r="A4884">
            <v>96386</v>
          </cell>
          <cell r="B4884" t="str">
            <v>EXECUÇÃO E COMPACTAÇÃO DE ATERRO COM SOLO PREDOMINANTEMENTE ARENOSO - EXCLUSIVE ESCAVAÇÃO, CARGA E TRANSPORTE E SOLO. AF_09/2017</v>
          </cell>
          <cell r="C4884" t="str">
            <v>M3</v>
          </cell>
          <cell r="D4884">
            <v>5.79</v>
          </cell>
        </row>
        <row r="4885">
          <cell r="A4885">
            <v>83346</v>
          </cell>
          <cell r="B4885" t="str">
            <v>UMEDECIMENTO DE MATERIAL PARA FECHAMENTO DE VALAS.</v>
          </cell>
          <cell r="C4885" t="str">
            <v>M3</v>
          </cell>
          <cell r="D4885">
            <v>0.96</v>
          </cell>
        </row>
        <row r="4886">
          <cell r="A4886">
            <v>93360</v>
          </cell>
          <cell r="B4886" t="str">
            <v>REATERRO MECANIZADO DE VALA COM ESCAVADEIRA HIDRÁULICA (CAPACIDADE DA CAÇAMBA: 0,8 M³ / POTÊNCIA: 111 HP), LARGURA DE 1,5 A 2,5 M, PROFUNDIDADE ATÉ 1,5 M, COM SOLO DE 1ª CATEGORIA EM LOCAIS COM ALTO NÍVEL DE INTERFERÊNCIA. AF_04/2016</v>
          </cell>
          <cell r="C4886" t="str">
            <v>M3</v>
          </cell>
          <cell r="D4886">
            <v>16.98</v>
          </cell>
        </row>
        <row r="4887">
          <cell r="A4887">
            <v>93361</v>
          </cell>
          <cell r="B4887" t="str">
            <v>REATERRO MECANIZADO DE VALA COM ESCAVADEIRA HIDRÁULICA (CAPACIDADE DA CAÇAMBA: 0,8 M³ / POTÊNCIA: 111 HP), LARGURA ATÉ 1,5 M, PROFUNDIDADE DE 1,5 A 3,0 M, COM SOLO DE 1ª CATEGORIA EM LOCAIS COM ALTO NÍVEL DE INTERFERÊNCIA. AF_04/2016</v>
          </cell>
          <cell r="C4887" t="str">
            <v>M3</v>
          </cell>
          <cell r="D4887">
            <v>13.74</v>
          </cell>
        </row>
        <row r="4888">
          <cell r="A4888">
            <v>93362</v>
          </cell>
          <cell r="B4888" t="str">
            <v>REATERRO MECANIZADO DE VALA COM ESCAVADEIRA HIDRÁULICA (CAPACIDADE DA CAÇAMBA: 0,8 M³ / POTÊNCIA: 111 HP), LARGURA DE 1,5 A 2,5 M, PROFUNDIDADE DE 1,5 A 3,0 M, COM SOLO DE 1ª CATEGORIA EM LOCAIS COM ALTO NÍVEL DE INTERFERÊNCIA. AF_04/2016</v>
          </cell>
          <cell r="C4888" t="str">
            <v>M3</v>
          </cell>
          <cell r="D4888">
            <v>9.4700000000000006</v>
          </cell>
        </row>
        <row r="4889">
          <cell r="A4889">
            <v>93363</v>
          </cell>
          <cell r="B4889" t="str">
            <v>REATERRO MECANIZADO DE VALA COM ESCAVADEIRA HIDRÁULICA (CAPACIDADE DA CAÇAMBA: 0,8 M³ / POTÊNCIA: 111 HP), LARGURA ATÉ 1,5 M, PROFUNDIDADE DE 3,0 A 4,5 M COM SOLO DE 1ª CATEGORIA EM LOCAIS COM ALTO NÍVEL DE INTERFERÊNCIA. AF_04/2016</v>
          </cell>
          <cell r="C4889" t="str">
            <v>M3</v>
          </cell>
          <cell r="D4889">
            <v>10.41</v>
          </cell>
        </row>
        <row r="4890">
          <cell r="A4890">
            <v>93364</v>
          </cell>
          <cell r="B4890" t="str">
            <v>REATERRO MECANIZADO DE VALA COM ESCAVADEIRA HIDRÁULICA (CAPACIDADE DA CAÇAMBA: 0,8 M³ / POTÊNCIA: 111 HP), LARGURA DE 1,5 A 2,5 M, PROFUNDIDADE DE 3,0  A 4,5 M, COM SOLO (SEM SUBSTITUIÇÃO) DE 1ª CATEGORIA EM LOCAIS COM ALTO NÍVEL DE INTERFERÊNCIA. AF_04/2016</v>
          </cell>
          <cell r="C4890" t="str">
            <v>M3</v>
          </cell>
          <cell r="D4890">
            <v>7.95</v>
          </cell>
        </row>
        <row r="4891">
          <cell r="A4891">
            <v>93365</v>
          </cell>
          <cell r="B4891" t="str">
            <v>REATERRO MECANIZADO DE VALA COM ESCAVADEIRA HIDRÁULICA (CAPACIDADE DA CAÇAMBA: 0,8 M³ / POTÊNCIA: 111 HP), LARGURA ATÉ 1,5 M, PROFUNDIDADE DE 4,5 A 6,0 M, COM SOLO DE 1ª CATEGORIA EM LOCAIS COM ALTO NÍVEL DE INTERFERÊNCIA. AF_04/2016</v>
          </cell>
          <cell r="C4891" t="str">
            <v>M3</v>
          </cell>
          <cell r="D4891">
            <v>8.9700000000000006</v>
          </cell>
        </row>
        <row r="4892">
          <cell r="A4892">
            <v>93366</v>
          </cell>
          <cell r="B4892" t="str">
            <v>REATERRO MECANIZADO DE VALA COM ESCAVADEIRA HIDRÁULICA (CAPACIDADE DA CAÇAMBA: 0,8 M³ / POTÊNCIA: 111 HP), LARGURA DE 1,5 A 2,5 M, PROFUNDIDADE DE 4,5 A 6,0 M, COM SOLO DE 1ª CATEGORIA EM LOCAIS COM ALTO NÍVEL DE INTERFERÊNCIA. AF_04/2016</v>
          </cell>
          <cell r="C4892" t="str">
            <v>M3</v>
          </cell>
          <cell r="D4892">
            <v>7.22</v>
          </cell>
        </row>
        <row r="4893">
          <cell r="A4893">
            <v>93367</v>
          </cell>
          <cell r="B4893" t="str">
            <v>REATERRO MECANIZADO DE VALA COM ESCAVADEIRA HIDRÁULICA (CAPACIDADE DA CAÇAMBA: 0,8 M³ / POTÊNCIA: 111 HP), LARGURA DE 1,5 A 2,5 M, PROFUNDIDADE ATÉ 1,5 M, COM SOLO DE 1ª CATEGORIA EM LOCAIS COM BAIXO NÍVEL DE INTERFERÊNCIA. AF_04/2016</v>
          </cell>
          <cell r="C4893" t="str">
            <v>M3</v>
          </cell>
          <cell r="D4893">
            <v>15.96</v>
          </cell>
        </row>
        <row r="4894">
          <cell r="A4894">
            <v>93368</v>
          </cell>
          <cell r="B4894" t="str">
            <v>REATERRO MECANIZADO DE VALA COM ESCAVADEIRA HIDRÁULICA (CAPACIDADE DA CAÇAMBA: 0,8 M³ / POTÊNCIA: 111 HP), LARGURA ATÉ 1,5 M, PROFUNDIDADE DE 1,5 A 3,0 M, COM SOLO DE 1ª CATEGORIA EM LOCAIS COM BAIXO NÍVEL DE INTERFERÊNCIA. AF_04/2016</v>
          </cell>
          <cell r="C4894" t="str">
            <v>M3</v>
          </cell>
          <cell r="D4894">
            <v>12.67</v>
          </cell>
        </row>
        <row r="4895">
          <cell r="A4895">
            <v>93369</v>
          </cell>
          <cell r="B4895" t="str">
            <v>REATERRO MECANIZADO DE VALA COM ESCAVADEIRA HIDRÁULICA (CAPACIDADE DA CAÇAMBA: 0,8 M³ / POTÊNCIA: 111 HP), LARGURA DE 1,5 A 2,5 M, PROFUNDIDADE DE 1,5 A 3,0 M, COM SOLO (SEM SUBSTITUIÇÃO) DE 1ª CATEGORIA EM LOCAIS COM BAIXO NÍVEL DE INTERFERÊNCIA. AF_04/2016</v>
          </cell>
          <cell r="C4895" t="str">
            <v>M3</v>
          </cell>
          <cell r="D4895">
            <v>8.4499999999999993</v>
          </cell>
        </row>
        <row r="4896">
          <cell r="A4896">
            <v>93370</v>
          </cell>
          <cell r="B4896" t="str">
            <v>REATERRO MECANIZADO DE VALA COM ESCAVADEIRA HIDRÁULICA (CAPACIDADE DA CAÇAMBA: 0,8 M³ / POTÊNCIA: 111 HP), LARGURA ATÉ 1,5 M, PROFUNDIDADE DE 3,0 A 4,5 M, COM SOLO DE 1ª CATEGORIA EM LOCAIS COM BAIXO NÍVEL DE INTERFERÊNCIA. AF_04/2016</v>
          </cell>
          <cell r="C4896" t="str">
            <v>M3</v>
          </cell>
          <cell r="D4896">
            <v>9.41</v>
          </cell>
        </row>
        <row r="4897">
          <cell r="A4897">
            <v>93371</v>
          </cell>
          <cell r="B4897" t="str">
            <v>REATERRO MECANIZADO DE VALA COM ESCAVADEIRA HIDRÁULICA (CAPACIDADE DA CAÇAMBA: 0,8 M³ / POTÊNCIA: 111 HP), LARGURA DE 1,5 A 2,5 M, PROFUNDIDADE DE 3,0 A 4,5 M, COM SOLO (SEM SUBSTITUIÇÃO) DE 1ª CATEGORIA EM LOCAIS COM BAIXO NÍVEL DE INTERFERÊNCIA. AF_04/2016</v>
          </cell>
          <cell r="C4897" t="str">
            <v>M3</v>
          </cell>
          <cell r="D4897">
            <v>6.95</v>
          </cell>
        </row>
        <row r="4898">
          <cell r="A4898">
            <v>93372</v>
          </cell>
          <cell r="B4898" t="str">
            <v>REATERRO MECANIZADO DE VALA COM ESCAVADEIRA HIDRÁULICA (CAPACIDADE DA CAÇAMBA: 0,8 M³ / POTÊNCIA: 111 HP), LARGURA ATÉ 1,5 M, PROFUNDIDADE DE 4,5 A 6,0 M, COM SOLO DE 1ª CATEGORIA EM LOCAIS COM BAIXO NÍVEL DE INTERFERÊNCIA. AF_04/2016</v>
          </cell>
          <cell r="C4898" t="str">
            <v>M3</v>
          </cell>
          <cell r="D4898">
            <v>8.02</v>
          </cell>
        </row>
        <row r="4899">
          <cell r="A4899">
            <v>93373</v>
          </cell>
          <cell r="B4899" t="str">
            <v>REATERRO MECANIZADO DE VALA COM ESCAVADEIRA HIDRÁULICA (CAPACIDADE DA CAÇAMBA: 0,8 M³ / POTÊNCIA: 111 HP), LARGURA DE 1,5 A 2,5 M, PROFUNDIDADE DE 4,5 A 6,0 M, COM SOLO (SEM SUBSTITUIÇÃO) DE 1ª CATEGORIA EM LOCAIS COM BAIXO NÍVEL DE INTERFERÊNCIA. AF_04/2016</v>
          </cell>
          <cell r="C4899" t="str">
            <v>M3</v>
          </cell>
          <cell r="D4899">
            <v>6.23</v>
          </cell>
        </row>
        <row r="4900">
          <cell r="A4900">
            <v>93374</v>
          </cell>
          <cell r="B4900" t="str">
            <v>REATERRO MECANIZADO DE VALA COM RETROESCAVADEIRA (CAPACIDADE DA CAÇAMBA DA RETRO: 0,26 M³ / POTÊNCIA: 88 HP), LARGURA ATÉ 0,8 M, PROFUNDIDADE ATÉ 1,5 M, COM SOLO (SEM SUBSTITUIÇÃO) DE 1ª CATEGORIA EM LOCAIS COM ALTO NÍVEL DE INTERFERÊNCIA. AF_04/2016</v>
          </cell>
          <cell r="C4900" t="str">
            <v>M3</v>
          </cell>
          <cell r="D4900">
            <v>22.35</v>
          </cell>
        </row>
        <row r="4901">
          <cell r="A4901">
            <v>93375</v>
          </cell>
          <cell r="B4901" t="str">
            <v>REATERRO MECANIZADO DE VALA COM RETROESCAVADEIRA (CAPACIDADE DA CAÇAMBA DA RETRO: 0,26 M³ / POTÊNCIA: 88 HP), LARGURA DE 0,8 A 1,5 M, PROFUNDIDADE ATÉ 1,5 M, COM SOLO DE 1ª CATEGORIA EM LOCAIS COM ALTO NÍVEL DE INTERFERÊNCIA. AF_04/2016</v>
          </cell>
          <cell r="C4901" t="str">
            <v>M3</v>
          </cell>
          <cell r="D4901">
            <v>17.149999999999999</v>
          </cell>
        </row>
        <row r="4902">
          <cell r="A4902">
            <v>93376</v>
          </cell>
          <cell r="B4902" t="str">
            <v>REATERRO MECANIZADO DE VALA COM RETROESCAVADEIRA (CAPACIDADE DA CAÇAMBA DA RETRO: 0,26 M³ / POTÊNCIA: 88 HP), LARGURA ATÉ 0,8 M, PROFUNDIDADE DE 1,5 A 3,0 M, COM SOLO DE 1ª CATEGORIA EM LOCAIS COM ALTO NÍVEL DE INTERFERÊNCIA. AF_04/2016</v>
          </cell>
          <cell r="C4902" t="str">
            <v>M3</v>
          </cell>
          <cell r="D4902">
            <v>13.86</v>
          </cell>
        </row>
        <row r="4903">
          <cell r="A4903">
            <v>93377</v>
          </cell>
          <cell r="B4903" t="str">
            <v>REATERRO MECANIZADO DE VALA COM RETROESCAVADEIRA (CAPACIDADE DA CAÇAMBA DA RETRO: 0,26 M³ / POTÊNCIA: 88 HP), LARGURA DE 0,8 A 1,5 M, PROFUNDIDADE DE 1,5 A 3,0 M, COM SOLO (SEM SUBSTITUIÇÃO) DE 1ª CATEGORIA EM LOCAIS COM ALTO NÍVEL DE INTERFERÊNCIA. AF_04/2016</v>
          </cell>
          <cell r="C4903" t="str">
            <v>M3</v>
          </cell>
          <cell r="D4903">
            <v>8.8699999999999992</v>
          </cell>
        </row>
        <row r="4904">
          <cell r="A4904">
            <v>93378</v>
          </cell>
          <cell r="B4904" t="str">
            <v>REATERRO MECANIZADO DE VALA COM RETROESCAVADEIRA (CAPACIDADE DA CAÇAMBA DA RETRO: 0,26 M³ / POTÊNCIA: 88 HP), LARGURA ATÉ 0,8 M, PROFUNDIDADE ATÉ 1,5 M, COM SOLO DE 1ª CATEGORIA EM LOCAIS COM BAIXO NÍVEL DE INTERFERÊNCIA. AF_04/2016</v>
          </cell>
          <cell r="C4904" t="str">
            <v>M3</v>
          </cell>
          <cell r="D4904">
            <v>21.08</v>
          </cell>
        </row>
        <row r="4905">
          <cell r="A4905">
            <v>93379</v>
          </cell>
          <cell r="B4905" t="str">
            <v>REATERRO MECANIZADO DE VALA COM RETROESCAVADEIRA (CAPACIDADE DA CAÇAMBA DA RETRO: 0,26 M³ / POTÊNCIA: 88 HP), LARGURA DE 0,8 A 1,5 M, PROFUNDIDADE ATÉ 1,5 M, COM SOLO DE 1ª CATEGORIA EM LOCAIS COM BAIXO NÍVEL DE INTERFERÊNCIA. AF_04/2016</v>
          </cell>
          <cell r="C4905" t="str">
            <v>M3</v>
          </cell>
          <cell r="D4905">
            <v>16.170000000000002</v>
          </cell>
        </row>
        <row r="4906">
          <cell r="A4906">
            <v>93380</v>
          </cell>
          <cell r="B4906" t="str">
            <v>REATERRO MECANIZADO DE VALA COM RETROESCAVADEIRA (CAPACIDADE DA CAÇAMBA DA RETRO: 0,26 M³ / POTÊNCIA: 88 HP), LARGURA ATÉ 0,8 M, PROFUNDIDADE DE 1,5 A 3,0 M, COM SOLO DE 1ª CATEGORIA EM LOCAIS COM BAIXO NÍVEL DE INTERFERÊNCIA. AF_04/2016</v>
          </cell>
          <cell r="C4906" t="str">
            <v>M3</v>
          </cell>
          <cell r="D4906">
            <v>13.1</v>
          </cell>
        </row>
        <row r="4907">
          <cell r="A4907">
            <v>93381</v>
          </cell>
          <cell r="B4907" t="str">
            <v>REATERRO MECANIZADO DE VALA COM RETROESCAVADEIRA (CAPACIDADE DA CAÇAMBA DA RETRO: 0,26 M³ / POTÊNCIA: 88 HP), LARGURA DE 0,8 A 1,5 M, PROFUNDIDADE DE 1,5 A 3,0 M, COM SOLO (SEM SUBSTITUIÇÃO) DE 1ª CATEGORIA EM LOCAIS COM BAIXO NÍVEL DE INTERFERÊNCIA. AF_04/2016</v>
          </cell>
          <cell r="C4907" t="str">
            <v>M3</v>
          </cell>
          <cell r="D4907">
            <v>8.32</v>
          </cell>
        </row>
        <row r="4908">
          <cell r="A4908">
            <v>93382</v>
          </cell>
          <cell r="B4908" t="str">
            <v>REATERRO MANUAL DE VALAS COM COMPACTAÇÃO MECANIZADA. AF_04/2016</v>
          </cell>
          <cell r="C4908" t="str">
            <v>M3</v>
          </cell>
          <cell r="D4908">
            <v>31.36</v>
          </cell>
        </row>
        <row r="4909">
          <cell r="A4909">
            <v>96995</v>
          </cell>
          <cell r="B4909" t="str">
            <v>REATERRO MANUAL APILOADO COM SOQUETE. AF_10/2017</v>
          </cell>
          <cell r="C4909" t="str">
            <v>M3</v>
          </cell>
          <cell r="D4909">
            <v>50.97</v>
          </cell>
        </row>
        <row r="4910">
          <cell r="A4910">
            <v>72838</v>
          </cell>
          <cell r="B4910" t="str">
            <v>TRANSPORTE COMERCIAL COM CAMINHAO CARROCERIA 9 T, RODOVIA EM LEITO NATURAL</v>
          </cell>
          <cell r="C4910" t="str">
            <v>TXKM</v>
          </cell>
          <cell r="D4910">
            <v>0.9</v>
          </cell>
        </row>
        <row r="4911">
          <cell r="A4911">
            <v>72839</v>
          </cell>
          <cell r="B4911" t="str">
            <v>TRANSPORTE COMERCIAL COM CAMINHAO CARROCERIA 9 T, RODOVIA COM REVESTIMENTO PRIMARIO</v>
          </cell>
          <cell r="C4911" t="str">
            <v>TXKM</v>
          </cell>
          <cell r="D4911">
            <v>0.72</v>
          </cell>
        </row>
        <row r="4912">
          <cell r="A4912">
            <v>72840</v>
          </cell>
          <cell r="B4912" t="str">
            <v>TRANSPORTE COMERCIAL COM CAMINHAO CARROCERIA 9 T, RODOVIA PAVIMENTADA</v>
          </cell>
          <cell r="C4912" t="str">
            <v>TXKM</v>
          </cell>
          <cell r="D4912">
            <v>0.6</v>
          </cell>
        </row>
        <row r="4913">
          <cell r="A4913">
            <v>72844</v>
          </cell>
          <cell r="B4913" t="str">
            <v>CARGA, MANOBRAS E DESCARGA DE AREIA, BRITA, PEDRA DE MAO E SOLOS COM CAMINHAO BASCULANTE 6 M3 (DESCARGA LIVRE)</v>
          </cell>
          <cell r="C4913" t="str">
            <v>T</v>
          </cell>
          <cell r="D4913">
            <v>0.77</v>
          </cell>
        </row>
        <row r="4914">
          <cell r="A4914">
            <v>72845</v>
          </cell>
          <cell r="B4914" t="str">
            <v>CARGA, MANOBRAS E DESCARGA DE BRITA PARA TRATAMENTOS SUPERFICIAIS, COM CAMINHAO BASCULANTE 6 M3</v>
          </cell>
          <cell r="C4914" t="str">
            <v>T</v>
          </cell>
          <cell r="D4914">
            <v>4.6500000000000004</v>
          </cell>
        </row>
        <row r="4915">
          <cell r="A4915">
            <v>72846</v>
          </cell>
          <cell r="B4915" t="str">
            <v>CARGA, MANOBRAS E DESCARGA DE MISTURA BETUMINOSA A QUENTE, COM CAMINHAO BASCULANTE 6 M3</v>
          </cell>
          <cell r="C4915" t="str">
            <v>T</v>
          </cell>
          <cell r="D4915">
            <v>3.84</v>
          </cell>
        </row>
        <row r="4916">
          <cell r="A4916">
            <v>72847</v>
          </cell>
          <cell r="B4916" t="str">
            <v>CARGA, MANOBRAS E DESCARGA DE MISTURA BETUMINOSA A FRIO, COM CAMINHAO BASCULANTE 6 M3</v>
          </cell>
          <cell r="C4916" t="str">
            <v>T</v>
          </cell>
          <cell r="D4916">
            <v>8.2799999999999994</v>
          </cell>
        </row>
        <row r="4917">
          <cell r="A4917">
            <v>72848</v>
          </cell>
          <cell r="B4917" t="str">
            <v>CARGA, MANOBRAS E DESCARGA DE BRITA PARA BASE DE MACADAME, COM CAMINHAO BASCULANTE 6 M3</v>
          </cell>
          <cell r="C4917" t="str">
            <v>T</v>
          </cell>
          <cell r="D4917">
            <v>2.0699999999999998</v>
          </cell>
        </row>
        <row r="4918">
          <cell r="A4918">
            <v>72849</v>
          </cell>
          <cell r="B4918" t="str">
            <v>CARGA, MANOBRAS E DESCARGA DE MISTURAS DE SOLOS E AGREGADOS (BASES ESTABILIZADAS EM USINA) COM CAMINHAO BASCULANTE 6 M3</v>
          </cell>
          <cell r="C4918" t="str">
            <v>T</v>
          </cell>
          <cell r="D4918">
            <v>2.64</v>
          </cell>
        </row>
        <row r="4919">
          <cell r="A4919">
            <v>72850</v>
          </cell>
          <cell r="B4919" t="str">
            <v>CARGA, MANOBRAS E DESCARGA DE MATERIAIS DIVERSOS, COM CAMINHAO CARROCERIA 9T (CARGA E DESCARGA MANUAIS)</v>
          </cell>
          <cell r="C4919" t="str">
            <v>T</v>
          </cell>
          <cell r="D4919">
            <v>11.33</v>
          </cell>
        </row>
        <row r="4920">
          <cell r="A4920">
            <v>72882</v>
          </cell>
          <cell r="B4920" t="str">
            <v>TRANSPORTE COMERCIAL COM CAMINHAO CARROCERIA 9 T, RODOVIA EM LEITO NATURAL</v>
          </cell>
          <cell r="C4920" t="str">
            <v>M3XKM</v>
          </cell>
          <cell r="D4920">
            <v>1.34</v>
          </cell>
        </row>
        <row r="4921">
          <cell r="A4921">
            <v>72883</v>
          </cell>
          <cell r="B4921" t="str">
            <v>TRANSPORTE COMERCIAL COM CAMINHAO CARROCERIA 9 T, RODOVIA COM REVESTIMENTO PRIMARIO</v>
          </cell>
          <cell r="C4921" t="str">
            <v>M3XKM</v>
          </cell>
          <cell r="D4921">
            <v>1.07</v>
          </cell>
        </row>
        <row r="4922">
          <cell r="A4922">
            <v>72884</v>
          </cell>
          <cell r="B4922" t="str">
            <v>TRANSPORTE COMERCIAL COM CAMINHAO CARROCERIA 9 T, RODOVIA PAVIMENTADA</v>
          </cell>
          <cell r="C4922" t="str">
            <v>M3XKM</v>
          </cell>
          <cell r="D4922">
            <v>0.9</v>
          </cell>
        </row>
        <row r="4923">
          <cell r="A4923">
            <v>72888</v>
          </cell>
          <cell r="B4923" t="str">
            <v>CARGA, MANOBRAS E DESCARGA DE AREIA, BRITA, PEDRA DE MAO E SOLOS COM CAMINHAO BASCULANTE 6 M3 (DESCARGA LIVRE)</v>
          </cell>
          <cell r="C4923" t="str">
            <v>M3</v>
          </cell>
          <cell r="D4923">
            <v>1.1499999999999999</v>
          </cell>
        </row>
        <row r="4924">
          <cell r="A4924">
            <v>72890</v>
          </cell>
          <cell r="B4924" t="str">
            <v>CARGA, MANOBRAS E DESCARGA DE BRITA PARA TRATAMENTOS SUPERFICIAIS, COM CAMINHAO BASCULANTE 6 M3, DESCARGA EM DISTRIBUIDOR</v>
          </cell>
          <cell r="C4924" t="str">
            <v>M3</v>
          </cell>
          <cell r="D4924">
            <v>6.98</v>
          </cell>
        </row>
        <row r="4925">
          <cell r="A4925">
            <v>72891</v>
          </cell>
          <cell r="B4925" t="str">
            <v>CARGA, MANOBRAS E DESCARGA DE MISTURA BETUMINOSA A QUENTE, COM CAMINHAO BASCULANTE 6 M3, DESCARGA EM VIBRO-ACABADORA</v>
          </cell>
          <cell r="C4925" t="str">
            <v>M3</v>
          </cell>
          <cell r="D4925">
            <v>5.76</v>
          </cell>
        </row>
        <row r="4926">
          <cell r="A4926">
            <v>72892</v>
          </cell>
          <cell r="B4926" t="str">
            <v>CARGA, MANOBRAS E DESCARGA DE DE MISTURA BETUMINOSA A FRIO, COM CAMINHAO BASCULANTE 6 M3, DESCARGA EM VIBRO-ACABADORA</v>
          </cell>
          <cell r="C4926" t="str">
            <v>M3</v>
          </cell>
          <cell r="D4926">
            <v>12.42</v>
          </cell>
        </row>
        <row r="4927">
          <cell r="A4927">
            <v>72893</v>
          </cell>
          <cell r="B4927" t="str">
            <v>CARGA, MANOBRAS E DESCARGA DE BRITA PARA BASE DE MACADAME, COM CAMINHAO BASCULANTE 6 M3, DESCARGA EM DISTRIBUIDOR</v>
          </cell>
          <cell r="C4927" t="str">
            <v>M3</v>
          </cell>
          <cell r="D4927">
            <v>3.09</v>
          </cell>
        </row>
        <row r="4928">
          <cell r="A4928">
            <v>72894</v>
          </cell>
          <cell r="B4928" t="str">
            <v>CARGA, MANOBRAS E DESCARGA DE MISTURAS DE SOLOS E AGREGADOS, COM CAMINHAO BASCULANTE 6 M3, DESCARGA EM DISTRIBUIDOR</v>
          </cell>
          <cell r="C4928" t="str">
            <v>M3</v>
          </cell>
          <cell r="D4928">
            <v>3.97</v>
          </cell>
        </row>
        <row r="4929">
          <cell r="A4929">
            <v>72895</v>
          </cell>
          <cell r="B4929" t="str">
            <v>CARGA, MANOBRAS E DESCARGA DE MATERIAIS DIVERSOS, COM CAMINHAO BASCULANTE 6M3 (CARGA E DESCARGA MANUAIS)</v>
          </cell>
          <cell r="C4929" t="str">
            <v>M3</v>
          </cell>
          <cell r="D4929">
            <v>20.94</v>
          </cell>
        </row>
        <row r="4930">
          <cell r="A4930">
            <v>72897</v>
          </cell>
          <cell r="B4930" t="str">
            <v>CARGA MANUAL DE ENTULHO EM CAMINHAO BASCULANTE 6 M3</v>
          </cell>
          <cell r="C4930" t="str">
            <v>M3</v>
          </cell>
          <cell r="D4930">
            <v>24.46</v>
          </cell>
        </row>
        <row r="4931">
          <cell r="A4931">
            <v>72898</v>
          </cell>
          <cell r="B4931" t="str">
            <v>CARGA E DESCARGA MECANIZADAS DE ENTULHO EM CAMINHAO BASCULANTE 6 M3</v>
          </cell>
          <cell r="C4931" t="str">
            <v>M3</v>
          </cell>
          <cell r="D4931">
            <v>4.04</v>
          </cell>
        </row>
        <row r="4932">
          <cell r="A4932">
            <v>72899</v>
          </cell>
          <cell r="B4932" t="str">
            <v>TRANSPORTE DE ENTULHO COM CAMINHÃO BASCULANTE 6 M3, RODOVIA PAVIMENTADA, DMT ATE 0,5 KM</v>
          </cell>
          <cell r="C4932" t="str">
            <v>M3</v>
          </cell>
          <cell r="D4932">
            <v>5.41</v>
          </cell>
        </row>
        <row r="4933">
          <cell r="A4933">
            <v>72900</v>
          </cell>
          <cell r="B4933" t="str">
            <v>TRANSPORTE DE ENTULHO COM CAMINHAO BASCULANTE 6 M3, RODOVIA PAVIMENTADA, DMT 0,5 A 1,0 KM</v>
          </cell>
          <cell r="C4933" t="str">
            <v>M3</v>
          </cell>
          <cell r="D4933">
            <v>5.96</v>
          </cell>
        </row>
        <row r="4934">
          <cell r="A4934" t="str">
            <v>74010/1</v>
          </cell>
          <cell r="B4934" t="str">
            <v>CARGA E DESCARGA MECANICA DE SOLO UTILIZANDO CAMINHAO BASCULANTE 6,0M3/16T E PA CARREGADEIRA SOBRE PNEUS 128 HP, CAPACIDADE DA CAÇAMBA 1,7 A 2,8 M3, PESO OPERACIONAL 11632 KG</v>
          </cell>
          <cell r="C4934" t="str">
            <v>M3</v>
          </cell>
          <cell r="D4934">
            <v>1.77</v>
          </cell>
        </row>
        <row r="4935">
          <cell r="A4935">
            <v>83356</v>
          </cell>
          <cell r="B4935" t="str">
            <v>TRANSPORTE COMERCIAL DE BRITA</v>
          </cell>
          <cell r="C4935" t="str">
            <v>M3XKM</v>
          </cell>
          <cell r="D4935">
            <v>0.78</v>
          </cell>
        </row>
        <row r="4936">
          <cell r="A4936">
            <v>83358</v>
          </cell>
          <cell r="B4936" t="str">
            <v>TRANSPORTE DE PAVIMENTACAO REMOVIDA (RODOVIAS NAO URBANAS)</v>
          </cell>
          <cell r="C4936" t="str">
            <v>M3XKM</v>
          </cell>
          <cell r="D4936">
            <v>1.63</v>
          </cell>
        </row>
        <row r="4937">
          <cell r="A4937">
            <v>95303</v>
          </cell>
          <cell r="B4937" t="str">
            <v>TRANSPORTE COM CAMINHÃO BASCULANTE 10 M3 DE MASSA ASFALTICA PARA PAVIMENTAÇÃO URBANA</v>
          </cell>
          <cell r="C4937" t="str">
            <v>M3XKM</v>
          </cell>
          <cell r="D4937">
            <v>1</v>
          </cell>
        </row>
        <row r="4938">
          <cell r="A4938">
            <v>97912</v>
          </cell>
          <cell r="B4938" t="str">
            <v>TRANSPORTE COM CAMINHÃO BASCULANTE DE 6 M3, EM VIA URBANA EM LEITO NATURAL (UNIDADE: M3XKM). AF_01/2018</v>
          </cell>
          <cell r="C4938" t="str">
            <v>M3XKM</v>
          </cell>
          <cell r="D4938">
            <v>2.2000000000000002</v>
          </cell>
        </row>
        <row r="4939">
          <cell r="A4939">
            <v>97913</v>
          </cell>
          <cell r="B4939" t="str">
            <v>TRANSPORTE COM CAMINHÃO BASCULANTE DE 6 M3, EM VIA URBANA EM REVESTIMENTO PRIMÁRIO (UNIDADE: M3XKM). AF_01/2018</v>
          </cell>
          <cell r="C4939" t="str">
            <v>M3XKM</v>
          </cell>
          <cell r="D4939">
            <v>1.68</v>
          </cell>
        </row>
        <row r="4940">
          <cell r="A4940">
            <v>97914</v>
          </cell>
          <cell r="B4940" t="str">
            <v>TRANSPORTE COM CAMINHÃO BASCULANTE DE 6 M3, EM VIA URBANA PAVIMENTADA, DMT ATÉ 30 KM (UNIDADE: M3XKM). AF_01/2018</v>
          </cell>
          <cell r="C4940" t="str">
            <v>M3XKM</v>
          </cell>
          <cell r="D4940">
            <v>1.58</v>
          </cell>
        </row>
        <row r="4941">
          <cell r="A4941">
            <v>97915</v>
          </cell>
          <cell r="B4941" t="str">
            <v>TRANSPORTE COM CAMINHÃO BASCULANTE DE 6 M3, EM VIA URBANA PAVIMENTADA, DMT ACIMA DE 30 KM (UNIDADE: M3XKM). AF_01/2018</v>
          </cell>
          <cell r="C4941" t="str">
            <v>M3XKM</v>
          </cell>
          <cell r="D4941">
            <v>1.1200000000000001</v>
          </cell>
        </row>
        <row r="4942">
          <cell r="A4942">
            <v>97916</v>
          </cell>
          <cell r="B4942" t="str">
            <v>TRANSPORTE COM CAMINHÃO BASCULANTE DE 6 M3, EM VIA URBANA EM LEITO NATURAL (UNIDADE: TXKM). AF_01/2018</v>
          </cell>
          <cell r="C4942" t="str">
            <v>TXKM</v>
          </cell>
          <cell r="D4942">
            <v>1.47</v>
          </cell>
        </row>
        <row r="4943">
          <cell r="A4943">
            <v>97917</v>
          </cell>
          <cell r="B4943" t="str">
            <v>TRANSPORTE COM CAMINHÃO BASCULANTE DE 6 M3, EM VIA URBANA EM REVESTIMENTO PRIMÁRIO (UNIDADE: TXKM). AF_01/2018</v>
          </cell>
          <cell r="C4943" t="str">
            <v>TXKM</v>
          </cell>
          <cell r="D4943">
            <v>1.1200000000000001</v>
          </cell>
        </row>
        <row r="4944">
          <cell r="A4944">
            <v>97918</v>
          </cell>
          <cell r="B4944" t="str">
            <v>TRANSPORTE COM CAMINHÃO BASCULANTE DE 6 M3, EM VIA URBANA PAVIMENTADA, DMT ATÉ 30 KM (UNIDADE: TXKM). AF_01/2018</v>
          </cell>
          <cell r="C4944" t="str">
            <v>TXKM</v>
          </cell>
          <cell r="D4944">
            <v>1.05</v>
          </cell>
        </row>
        <row r="4945">
          <cell r="A4945">
            <v>97919</v>
          </cell>
          <cell r="B4945" t="str">
            <v>TRANSPORTE COM CAMINHÃO BASCULANTE DE 6 M3, EM VIA URBANA PAVIMENTADA, DMT ACIMA DE 30 KM (UNIDADE: TXKM). AF_01/2018</v>
          </cell>
          <cell r="C4945" t="str">
            <v>TXKM</v>
          </cell>
          <cell r="D4945">
            <v>0.74</v>
          </cell>
        </row>
        <row r="4946">
          <cell r="A4946">
            <v>94097</v>
          </cell>
          <cell r="B4946" t="str">
            <v>PREPARO DE FUNDO DE VALA COM LARGURA MENOR QUE 1,5 M, EM LOCAL COM NÍVEL BAIXO DE INTERFERÊNCIA. AF_06/2016</v>
          </cell>
          <cell r="C4946" t="str">
            <v>M2</v>
          </cell>
          <cell r="D4946">
            <v>6.35</v>
          </cell>
        </row>
        <row r="4947">
          <cell r="A4947">
            <v>94098</v>
          </cell>
          <cell r="B4947" t="str">
            <v>PREPARO DE FUNDO DE VALA  COM LARGURA MENOR QUE 1,5 M, EM LOCAL COM NÍVEL ALTO DE INTERFERÊNCIA. AF_06/2016</v>
          </cell>
          <cell r="C4947" t="str">
            <v>M2</v>
          </cell>
          <cell r="D4947">
            <v>7.26</v>
          </cell>
        </row>
        <row r="4948">
          <cell r="A4948">
            <v>94099</v>
          </cell>
          <cell r="B4948" t="str">
            <v>PREPARO DE FUNDO DE VALA COM LARGURA MAIOR OU IGUAL A 1,5 M E MENOR QUE 2,5 M, EM LOCAL COM NÍVEL BAIXO DE INTERFERÊNCIA. AF_06/2016</v>
          </cell>
          <cell r="C4948" t="str">
            <v>M2</v>
          </cell>
          <cell r="D4948">
            <v>3.19</v>
          </cell>
        </row>
        <row r="4949">
          <cell r="A4949">
            <v>94100</v>
          </cell>
          <cell r="B4949" t="str">
            <v>PREPARO DE FUNDO DE VALA  COM LARGURA MAIOR OU IGUAL A 1,5 M E MENOR QUE 2,5 M, EM LOCAL COM NÍVEL ALTO DE INTERFERÊNCIA. AF_06/2016</v>
          </cell>
          <cell r="C4949" t="str">
            <v>M2</v>
          </cell>
          <cell r="D4949">
            <v>4.08</v>
          </cell>
        </row>
        <row r="4950">
          <cell r="A4950">
            <v>94102</v>
          </cell>
          <cell r="B4950" t="str">
            <v>LASTRO DE VALA COM PREPARO DE FUNDO, LARGURA MENOR QUE 1,5 M, COM CAMADA DE AREIA, LANÇAMENTO MANUAL, EM LOCAL COM NÍVEL BAIXO DE INTERFERÊNCIA. AF_06/2016</v>
          </cell>
          <cell r="C4950" t="str">
            <v>M3</v>
          </cell>
          <cell r="D4950">
            <v>183.61</v>
          </cell>
        </row>
        <row r="4951">
          <cell r="A4951">
            <v>94103</v>
          </cell>
          <cell r="B4951" t="str">
            <v>LASTRO DE VALA COM PREPARO DE FUNDO, LARGURA MENOR QUE 1,5 M, COM CAMADA DE BRITA, LANÇAMENTO MANUAL, EM LOCAL COM NÍVEL BAIXO DE INTERFERÊNCIA. AF_06/2016</v>
          </cell>
          <cell r="C4951" t="str">
            <v>M3</v>
          </cell>
          <cell r="D4951">
            <v>236.46</v>
          </cell>
        </row>
        <row r="4952">
          <cell r="A4952">
            <v>94104</v>
          </cell>
          <cell r="B4952" t="str">
            <v>LASTRO DE VALA COM PREPARO DE FUNDO, LARGURA MENOR QUE 1,5 M, COM CAMADA DE AREIA, LANÇAMENTO MANUAL, EM LOCAL COM NÍVEL ALTO DE INTERFERÊNCIA. AF_06/2016</v>
          </cell>
          <cell r="C4952" t="str">
            <v>M3</v>
          </cell>
          <cell r="D4952">
            <v>188.64</v>
          </cell>
        </row>
        <row r="4953">
          <cell r="A4953">
            <v>94105</v>
          </cell>
          <cell r="B4953" t="str">
            <v>LASTRO DE VALA COM PREPARO DE FUNDO, LARGURA MENOR QUE 1,5 M, COM CAMADA DE BRITA, LANÇAMENTO MANUAL, EM LOCAL COM NÍVEL ALTO DE INTERFERÊNCIA. AF_06/2016</v>
          </cell>
          <cell r="C4953" t="str">
            <v>M3</v>
          </cell>
          <cell r="D4953">
            <v>241.53</v>
          </cell>
        </row>
        <row r="4954">
          <cell r="A4954">
            <v>94106</v>
          </cell>
          <cell r="B4954" t="str">
            <v>LASTRO COM PREPARO DE FUNDO, LARGURA MAIOR OU IGUAL A 1,5 M, COM CAMADA DE AREIA, LANÇAMENTO MANUAL, EM LOCAL COM NÍVEL BAIXO DE INTERFERÊNCIA. AF_06/2016</v>
          </cell>
          <cell r="C4954" t="str">
            <v>M3</v>
          </cell>
          <cell r="D4954">
            <v>158.04</v>
          </cell>
        </row>
        <row r="4955">
          <cell r="A4955">
            <v>94107</v>
          </cell>
          <cell r="B4955" t="str">
            <v>LASTRO COM PREPARO DE FUNDO, LARGURA MAIOR OU IGUAL A 1,5 M, COM CAMADA DE BRITA, LANÇAMENTO MANUAL, EM LOCAL COM NÍVEL BAIXO DE INTERFERÊNCIA. AF_06/2016</v>
          </cell>
          <cell r="C4955" t="str">
            <v>M3</v>
          </cell>
          <cell r="D4955">
            <v>210.91</v>
          </cell>
        </row>
        <row r="4956">
          <cell r="A4956">
            <v>94108</v>
          </cell>
          <cell r="B4956" t="str">
            <v>LASTRO COM PREPARO DE FUNDO, LARGURA MAIOR OU IGUAL A 1,5 M, COM CAMADA DE AREIA, LANÇAMENTO MANUAL, EM LOCAL COM NÍVEL ALTO DE INTERFERÊNCIA. AF_06/2016</v>
          </cell>
          <cell r="C4956" t="str">
            <v>M3</v>
          </cell>
          <cell r="D4956">
            <v>163.09</v>
          </cell>
        </row>
        <row r="4957">
          <cell r="A4957">
            <v>94110</v>
          </cell>
          <cell r="B4957" t="str">
            <v>LASTRO COM PREPARO DE FUNDO, LARGURA MAIOR OU IGUAL A 1,5 M, COM CAMADA DE BRITA, LANÇAMENTO MANUAL, EM LOCAL COM NÍVEL ALTO DE INTERFERÊNCIA. AF_06/2016</v>
          </cell>
          <cell r="C4957" t="str">
            <v>M3</v>
          </cell>
          <cell r="D4957">
            <v>215.93</v>
          </cell>
        </row>
        <row r="4958">
          <cell r="A4958">
            <v>94111</v>
          </cell>
          <cell r="B4958" t="str">
            <v>LASTRO DE VALA COM PREPARO DE FUNDO, LARGURA MENOR QUE 1,5 M, COM CAMADA DE AREIA, LANÇAMENTO MECANIZADO, EM LOCAL COM NÍVEL BAIXO DE INTERFERÊNCIA. AF_06/2016</v>
          </cell>
          <cell r="C4958" t="str">
            <v>M3</v>
          </cell>
          <cell r="D4958">
            <v>141.11000000000001</v>
          </cell>
        </row>
        <row r="4959">
          <cell r="A4959">
            <v>94112</v>
          </cell>
          <cell r="B4959" t="str">
            <v>LASTRO DE VALA COM PREPARO DE FUNDO, LARGURA MENOR QUE 1,5 M, COM CAMADA DE BRITA, LANÇAMENTO MECANIZADO, EM LOCAL COM NÍVEL BAIXO DE INTERFERÊNCIA. AF_06/2016</v>
          </cell>
          <cell r="C4959" t="str">
            <v>M3</v>
          </cell>
          <cell r="D4959">
            <v>184.08</v>
          </cell>
        </row>
        <row r="4960">
          <cell r="A4960">
            <v>94113</v>
          </cell>
          <cell r="B4960" t="str">
            <v>LASTRO DE VALA COM PREPARO DE FUNDO, LARGURA MENOR QUE 1,5 M, COM CAMADA DE AREIA, LANÇAMENTO MECANIZADO, EM LOCAL COM NÍVEL ALTO DE INTERFERÊNCIA. AF_06/2016</v>
          </cell>
          <cell r="C4960" t="str">
            <v>M3</v>
          </cell>
          <cell r="D4960">
            <v>148.44999999999999</v>
          </cell>
        </row>
        <row r="4961">
          <cell r="A4961">
            <v>94114</v>
          </cell>
          <cell r="B4961" t="str">
            <v>LASTRO DE VALA COM PREPARO DE FUNDO, LARGURA MENOR QUE 1,5 M, COM CAMADA DE BRITA, LANÇAMENTO MECANIZADO, EM LOCAL COM NÍVEL ALTO DE INTERFERÊNCIA. AF_06/2016</v>
          </cell>
          <cell r="C4961" t="str">
            <v>M3</v>
          </cell>
          <cell r="D4961">
            <v>192.37</v>
          </cell>
        </row>
        <row r="4962">
          <cell r="A4962">
            <v>94115</v>
          </cell>
          <cell r="B4962" t="str">
            <v>LASTRO COM PREPARO DE FUNDO, LARGURA MAIOR OU IGUAL A 1,5 M, COM CAMADA DE AREIA, LANÇAMENTO MECANIZADO, EM LOCAL COM NÍVEL BAIXO DE INTERFERÊNCIA. AF_06/2016</v>
          </cell>
          <cell r="C4962" t="str">
            <v>M3</v>
          </cell>
          <cell r="D4962">
            <v>106.28</v>
          </cell>
        </row>
        <row r="4963">
          <cell r="A4963">
            <v>94116</v>
          </cell>
          <cell r="B4963" t="str">
            <v>LASTRO COM PREPARO DE FUNDO, LARGURA MAIOR OU IGUAL A 1,5 M, COM CAMADA DE BRITA, LANÇAMENTO MECANIZADO, EM LOCAL COM NÍVEL BAIXO DE INTERFERÊNCIA. AF_06/2016</v>
          </cell>
          <cell r="C4963" t="str">
            <v>M3</v>
          </cell>
          <cell r="D4963">
            <v>144.25</v>
          </cell>
        </row>
        <row r="4964">
          <cell r="A4964">
            <v>94117</v>
          </cell>
          <cell r="B4964" t="str">
            <v>LASTRO COM PREPARO DE FUNDO, LARGURA MAIOR OU IGUAL A 1,5 M, COM CAMADA DE AREIA, LANÇAMENTO MECANIZADO, EM LOCAL COM NÍVEL ALTO DE INTERFERÊNCIA. AF_06/2016</v>
          </cell>
          <cell r="C4964" t="str">
            <v>M3</v>
          </cell>
          <cell r="D4964">
            <v>113.11</v>
          </cell>
        </row>
        <row r="4965">
          <cell r="A4965">
            <v>94118</v>
          </cell>
          <cell r="B4965" t="str">
            <v>LASTRO COM PREPARO DE FUNDO, LARGURA MAIOR OU IGUAL A 1,5 M, COM CAMADA DE BRITA, LANÇAMENTO MECANIZADO, EM LOCAL COM NÍVEL ALTO DE INTERFERÊNCIA. AF_06/2016</v>
          </cell>
          <cell r="C4965" t="str">
            <v>M3</v>
          </cell>
          <cell r="D4965">
            <v>152.28</v>
          </cell>
        </row>
        <row r="4966">
          <cell r="A4966">
            <v>6514</v>
          </cell>
          <cell r="B4966" t="str">
            <v>FORNECIMENTO E LANCAMENTO DE BRITA N. 4</v>
          </cell>
          <cell r="C4966" t="str">
            <v>M3</v>
          </cell>
          <cell r="D4966">
            <v>108.36</v>
          </cell>
        </row>
        <row r="4967">
          <cell r="A4967">
            <v>88549</v>
          </cell>
          <cell r="B4967" t="str">
            <v>FORNECIMENTO E ASSENTAMENTO DE BRITA 2-DRENOS E FILTROS   MM</v>
          </cell>
          <cell r="C4967" t="str">
            <v>M3</v>
          </cell>
          <cell r="D4967">
            <v>81.62</v>
          </cell>
        </row>
        <row r="4968">
          <cell r="A4968">
            <v>41721</v>
          </cell>
          <cell r="B4968" t="str">
            <v>COMPACTACAO MECANICA A 95% DO PROCTOR NORMAL - PAVIMENTACAO URBANA</v>
          </cell>
          <cell r="C4968" t="str">
            <v>M3</v>
          </cell>
          <cell r="D4968">
            <v>3.18</v>
          </cell>
        </row>
        <row r="4969">
          <cell r="A4969">
            <v>41722</v>
          </cell>
          <cell r="B4969" t="str">
            <v>COMPACTACAO MECANICA A 100% DO PROCTOR NORMAL - PAVIMENTACAO URBANA</v>
          </cell>
          <cell r="C4969" t="str">
            <v>M3</v>
          </cell>
          <cell r="D4969">
            <v>4.75</v>
          </cell>
        </row>
        <row r="4970">
          <cell r="A4970" t="str">
            <v>74005/1</v>
          </cell>
          <cell r="B4970" t="str">
            <v>COMPACTACAO MECANICA, SEM CONTROLE DO GC (C/COMPACTADOR PLACA 400 KG)</v>
          </cell>
          <cell r="C4970" t="str">
            <v>M3</v>
          </cell>
          <cell r="D4970">
            <v>5.94</v>
          </cell>
        </row>
        <row r="4971">
          <cell r="A4971" t="str">
            <v>74005/2</v>
          </cell>
          <cell r="B4971" t="str">
            <v>COMPACTACAO MECANICA C/ CONTROLE DO GC&gt;=95% DO PN (AREAS) (C/MONIVELADORA 140 HP E ROLO COMPRESSOR VIBRATORIO 80 HP)</v>
          </cell>
          <cell r="C4971" t="str">
            <v>M3</v>
          </cell>
          <cell r="D4971">
            <v>5.56</v>
          </cell>
        </row>
        <row r="4972">
          <cell r="A4972" t="str">
            <v>74034/1</v>
          </cell>
          <cell r="B4972" t="str">
            <v>ESPALHAMENTO DE MATERIAL DE 1A CATEGORIA COM TRATOR DE ESTEIRA COM 153HP</v>
          </cell>
          <cell r="C4972" t="str">
            <v>M3</v>
          </cell>
          <cell r="D4972">
            <v>1.69</v>
          </cell>
        </row>
        <row r="4973">
          <cell r="A4973">
            <v>83344</v>
          </cell>
          <cell r="B4973" t="str">
            <v>ESPALHAMENTO DE MATERIAL EM BOTA FORA, COM UTILIZACAO DE TRATOR DE ESTEIRAS DE 165 HP</v>
          </cell>
          <cell r="C4973" t="str">
            <v>M3</v>
          </cell>
          <cell r="D4973">
            <v>1.04</v>
          </cell>
        </row>
        <row r="4974">
          <cell r="A4974">
            <v>95606</v>
          </cell>
          <cell r="B4974" t="str">
            <v>UMIDIFICAÇÃO DE MATERIAL PARA VALAS COM CAMINHÃO PIPA 10000L. AF_11/2016</v>
          </cell>
          <cell r="C4974" t="str">
            <v>M3</v>
          </cell>
          <cell r="D4974">
            <v>1.3</v>
          </cell>
        </row>
        <row r="4975">
          <cell r="A4975">
            <v>72131</v>
          </cell>
          <cell r="B4975" t="str">
            <v>ALVENARIA EM TIJOLO CERAMICO MACICO 5X10X20CM 1 VEZ (ESPESSURA 20CM), ASSENTADO COM ARGAMASSA TRACO 1:2:8 (CIMENTO, CAL E AREIA)</v>
          </cell>
          <cell r="C4975" t="str">
            <v>M2</v>
          </cell>
          <cell r="D4975">
            <v>128.37</v>
          </cell>
        </row>
        <row r="4976">
          <cell r="A4976">
            <v>72132</v>
          </cell>
          <cell r="B4976" t="str">
            <v>ALVENARIA EM TIJOLO CERAMICO MACICO 5X10X20CM 1/2 VEZ (ESPESSURA 10CM), ASSENTADO COM ARGAMASSA TRACO 1:2:8 (CIMENTO, CAL E AREIA)</v>
          </cell>
          <cell r="C4976" t="str">
            <v>M2</v>
          </cell>
          <cell r="D4976">
            <v>67.16</v>
          </cell>
        </row>
        <row r="4977">
          <cell r="A4977">
            <v>72133</v>
          </cell>
          <cell r="B4977" t="str">
            <v>ALVENARIA EM TIJOLO CERAMICO MACICO 5X10X20CM 1 1/2 VEZ (ESPESSURA 30CM), ASSENTADO COM ARGAMASSA TRACO 1:2:8 (CIMENTO, CAL E AREIA)</v>
          </cell>
          <cell r="C4977" t="str">
            <v>M2</v>
          </cell>
          <cell r="D4977">
            <v>234.04</v>
          </cell>
        </row>
        <row r="4978">
          <cell r="A4978">
            <v>87471</v>
          </cell>
          <cell r="B4978" t="str">
            <v>ALVENARIA DE VEDAÇÃO DE BLOCOS CERÂMICOS FURADOS NA VERTICAL DE 9X19X39CM (ESPESSURA 9CM) DE PAREDES COM ÁREA LÍQUIDA MENOR QUE 6M² SEM VÃOS E ARGAMASSA DE ASSENTAMENTO COM PREPARO EM BETONEIRA. AF_06/2014</v>
          </cell>
          <cell r="C4978" t="str">
            <v>M2</v>
          </cell>
          <cell r="D4978">
            <v>40.97</v>
          </cell>
        </row>
        <row r="4979">
          <cell r="A4979">
            <v>87472</v>
          </cell>
          <cell r="B4979" t="str">
            <v>ALVENARIA DE VEDAÇÃO DE BLOCOS CERÂMICOS FURADOS NA VERTICAL DE 9X19X39CM (ESPESSURA 9CM) DE PAREDES COM ÁREA LÍQUIDA MENOR QUE 6M² SEM VÃOS E ARGAMASSA DE ASSENTAMENTO COM PREPARO MANUAL. AF_06/2014</v>
          </cell>
          <cell r="C4979" t="str">
            <v>M2</v>
          </cell>
          <cell r="D4979">
            <v>42.32</v>
          </cell>
        </row>
        <row r="4980">
          <cell r="A4980">
            <v>87473</v>
          </cell>
          <cell r="B4980" t="str">
            <v>ALVENARIA DE VEDAÇÃO DE BLOCOS CERÂMICOS FURADOS NA VERTICAL DE 14X19X39CM (ESPESSURA 14CM) DE PAREDES COM ÁREA LÍQUIDA MENOR QUE 6M² SEM VÃOS E ARGAMASSA DE ASSENTAMENTO COM PREPARO EM BETONEIRA. AF_06/2014</v>
          </cell>
          <cell r="C4980" t="str">
            <v>M2</v>
          </cell>
          <cell r="D4980">
            <v>57.37</v>
          </cell>
        </row>
        <row r="4981">
          <cell r="A4981">
            <v>87474</v>
          </cell>
          <cell r="B4981" t="str">
            <v>ALVENARIA DE VEDAÇÃO DE BLOCOS CERÂMICOS FURADOS NA VERTICAL DE 14X19X39CM (ESPESSURA 14CM) DE PAREDES COM ÁREA LÍQUIDA MENOR QUE 6M² SEM VÃOS E ARGAMASSA DE ASSENTAMENTO COM PREPARO MANUAL. AF_06/2014</v>
          </cell>
          <cell r="C4981" t="str">
            <v>M2</v>
          </cell>
          <cell r="D4981">
            <v>58.9</v>
          </cell>
        </row>
        <row r="4982">
          <cell r="A4982">
            <v>87475</v>
          </cell>
          <cell r="B4982" t="str">
            <v>ALVENARIA DE VEDAÇÃO DE BLOCOS CERÂMICOS FURADOS NA VERTICAL DE 19X19X39CM (ESPESSURA 19CM) DE PAREDES COM ÁREA LÍQUIDA MENOR QUE 6M² SEM VÃOS E ARGAMASSA DE ASSENTAMENTO COM PREPARO EM BETONEIRA. AF_06/2014</v>
          </cell>
          <cell r="C4982" t="str">
            <v>M2</v>
          </cell>
          <cell r="D4982">
            <v>67.06</v>
          </cell>
        </row>
        <row r="4983">
          <cell r="A4983">
            <v>87476</v>
          </cell>
          <cell r="B4983" t="str">
            <v>ALVENARIA DE VEDAÇÃO DE BLOCOS CERÂMICOS FURADOS NA VERTICAL DE 19X19X39CM (ESPESSURA 19CM) DE PAREDES COM ÁREA LÍQUIDA MENOR QUE 6M² SEM VÃOS E ARGAMASSA DE ASSENTAMENTO COM PREPARO MANUAL. AF_06/2014</v>
          </cell>
          <cell r="C4983" t="str">
            <v>M2</v>
          </cell>
          <cell r="D4983">
            <v>68.86</v>
          </cell>
        </row>
        <row r="4984">
          <cell r="A4984">
            <v>87477</v>
          </cell>
          <cell r="B4984" t="str">
            <v>ALVENARIA DE VEDAÇÃO DE BLOCOS CERÂMICOS FURADOS NA VERTICAL DE 9X19X39CM (ESPESSURA 9CM) DE PAREDES COM ÁREA LÍQUIDA MAIOR OU IGUAL A 6M² SEM VÃOS E ARGAMASSA DE ASSENTAMENTO COM PREPARO EM BETONEIRA. AF_06/2014</v>
          </cell>
          <cell r="C4984" t="str">
            <v>M2</v>
          </cell>
          <cell r="D4984">
            <v>36.01</v>
          </cell>
        </row>
        <row r="4985">
          <cell r="A4985">
            <v>87478</v>
          </cell>
          <cell r="B4985" t="str">
            <v>ALVENARIA DE VEDAÇÃO DE BLOCOS CERÂMICOS FURADOS NA VERTICAL DE 9X19X39CM (ESPESSURA 9CM) DE PAREDES COM ÁREA LÍQUIDA MAIOR OU IGUAL A 6M² SEM VÃOS E ARGAMASSA DE ASSENTAMENTO COM PREPARO MANUAL. AF_06/2014</v>
          </cell>
          <cell r="C4985" t="str">
            <v>M2</v>
          </cell>
          <cell r="D4985">
            <v>37.36</v>
          </cell>
        </row>
        <row r="4986">
          <cell r="A4986">
            <v>87479</v>
          </cell>
          <cell r="B4986" t="str">
            <v>ALVENARIA DE VEDAÇÃO DE BLOCOS CERÂMICOS FURADOS NA VERTICAL DE 14X19X39CM (ESPESSURA 14CM) DE PAREDES COM ÁREA LÍQUIDA MAIOR OU IGUAL A 6M² SEM VÃOS E ARGAMASSA DE ASSENTAMENTO COM PREPARO EM BETONEIRA. AF_06/2014</v>
          </cell>
          <cell r="C4986" t="str">
            <v>M2</v>
          </cell>
          <cell r="D4986">
            <v>51.89</v>
          </cell>
        </row>
        <row r="4987">
          <cell r="A4987">
            <v>87480</v>
          </cell>
          <cell r="B4987" t="str">
            <v>ALVENARIA DE VEDAÇÃO DE BLOCOS CERÂMICOS FURADOS NA VERTICAL DE 14X19X39CM (ESPESSURA 14CM) DE PAREDES COM ÁREA LÍQUIDA MAIOR OU IGUAL A 6M² SEM VÃOS E ARGAMASSA DE ASSENTAMENTO COM PREPARO MANUAL. AF_06/2014</v>
          </cell>
          <cell r="C4987" t="str">
            <v>M2</v>
          </cell>
          <cell r="D4987">
            <v>53.42</v>
          </cell>
        </row>
        <row r="4988">
          <cell r="A4988">
            <v>87481</v>
          </cell>
          <cell r="B4988" t="str">
            <v>ALVENARIA DE VEDAÇÃO DE BLOCOS CERÂMICOS FURADOS NA VERTICAL DE 19X19X39CM (ESPESSURA 19CM) DE PAREDES COM ÁREA LÍQUIDA MAIOR OU IGUAL A 6M² SEM VÃOS E ARGAMASSA DE ASSENTAMENTO COM PREPARO EM BETONEIRA. AF_06/2014</v>
          </cell>
          <cell r="C4988" t="str">
            <v>M2</v>
          </cell>
          <cell r="D4988">
            <v>61.6</v>
          </cell>
        </row>
        <row r="4989">
          <cell r="A4989">
            <v>87482</v>
          </cell>
          <cell r="B4989" t="str">
            <v>ALVENARIA DE VEDAÇÃO DE BLOCOS CERÂMICOS FURADOS NA VERTICAL DE 19X19X39CM (ESPESSURA 19CM) DE PAREDES COM ÁREA LÍQUIDA MAIOR OU IGUAL A 6M² SEM VÃOS E ARGAMASSA DE ASSENTAMENTO COM PREPARO MANUAL. AF_06/2014</v>
          </cell>
          <cell r="C4989" t="str">
            <v>M2</v>
          </cell>
          <cell r="D4989">
            <v>63.4</v>
          </cell>
        </row>
        <row r="4990">
          <cell r="A4990">
            <v>87483</v>
          </cell>
          <cell r="B4990" t="str">
            <v>ALVENARIA DE VEDAÇÃO DE BLOCOS CERÂMICOS FURADOS NA VERTICAL DE 9X19X39CM (ESPESSURA 9CM) DE PAREDES COM ÁREA LÍQUIDA MENOR QUE 6M² COM VÃOS E ARGAMASSA DE ASSENTAMENTO COM PREPARO EM BETONEIRA. AF_06/2014</v>
          </cell>
          <cell r="C4990" t="str">
            <v>M2</v>
          </cell>
          <cell r="D4990">
            <v>48.88</v>
          </cell>
        </row>
        <row r="4991">
          <cell r="A4991">
            <v>87484</v>
          </cell>
          <cell r="B4991" t="str">
            <v>ALVENARIA DE VEDAÇÃO DE BLOCOS CERÂMICOS FURADOS NA VERTICAL DE 9X19X39CM (ESPESSURA 9CM) DE PAREDES COM ÁREA LÍQUIDA MENOR QUE 6M² COM VÃOS E ARGAMASSA DE ASSENTAMENTO COM PREPARO MANUAL. AF_06/2014</v>
          </cell>
          <cell r="C4991" t="str">
            <v>M2</v>
          </cell>
          <cell r="D4991">
            <v>50.23</v>
          </cell>
        </row>
        <row r="4992">
          <cell r="A4992">
            <v>87485</v>
          </cell>
          <cell r="B4992" t="str">
            <v>ALVENARIA DE VEDAÇÃO DE BLOCOS CERÂMICOS FURADOS NA VERTICAL DE 14X19X39CM (ESPESSURA 14CM) DE PAREDES COM ÁREA LÍQUIDA MENOR QUE 6M² COM VÃOS E ARGAMASSA DE ASSENTAMENTO COM PREPARO EM BETONEIRA. AF_06/2014</v>
          </cell>
          <cell r="C4992" t="str">
            <v>M2</v>
          </cell>
          <cell r="D4992">
            <v>65.37</v>
          </cell>
        </row>
        <row r="4993">
          <cell r="A4993">
            <v>87487</v>
          </cell>
          <cell r="B4993" t="str">
            <v>ALVENARIA DE VEDAÇÃO DE BLOCOS CERÂMICOS FURADOS NA VERTICAL DE 19X19X39CM (ESPESSURA 19CM) DE PAREDES COM ÁREA LÍQUIDA MENOR QUE 6M² COM VÃOS E ARGAMASSA DE ASSENTAMENTO COM PREPARO EM BETONEIRA. AF_06/2014</v>
          </cell>
          <cell r="C4993" t="str">
            <v>M2</v>
          </cell>
          <cell r="D4993">
            <v>74.739999999999995</v>
          </cell>
        </row>
        <row r="4994">
          <cell r="A4994">
            <v>87488</v>
          </cell>
          <cell r="B4994" t="str">
            <v>ALVENARIA DE VEDAÇÃO DE BLOCOS CERÂMICOS FURADOS NA VERTICAL DE 19X19X39CM (ESPESSURA 19CM) DE PAREDES COM ÁREA LÍQUIDA MENOR QUE 6M² COM VÃOS E ARGAMASSA DE ASSENTAMENTO COM PREPARO MANUAL. AF_06/2014</v>
          </cell>
          <cell r="C4994" t="str">
            <v>M2</v>
          </cell>
          <cell r="D4994">
            <v>76.540000000000006</v>
          </cell>
        </row>
        <row r="4995">
          <cell r="A4995">
            <v>87489</v>
          </cell>
          <cell r="B4995" t="str">
            <v>ALVENARIA DE VEDAÇÃO DE BLOCOS CERÂMICOS FURADOS NA VERTICAL DE 9X19X39CM (ESPESSURA 9CM) DE PAREDES COM ÁREA LÍQUIDA MAIOR OU IGUAL A 6M² COM VÃOS E ARGAMASSA DE ASSENTAMENTO COM PREPARO EM BETONEIRA. AF_06/2014</v>
          </cell>
          <cell r="C4995" t="str">
            <v>M2</v>
          </cell>
          <cell r="D4995">
            <v>40.47</v>
          </cell>
        </row>
        <row r="4996">
          <cell r="A4996">
            <v>87490</v>
          </cell>
          <cell r="B4996" t="str">
            <v>ALVENARIA DE VEDAÇÃO DE BLOCOS CERÂMICOS FURADOS NA VERTICAL DE 9X19X39CM (ESPESSURA 9CM) DE PAREDES COM ÁREA LÍQUIDA MAIOR OU IGUAL A 6M² COM VÃOS E ARGAMASSA DE ASSENTAMENTO COM PREPARO MANUAL. AF_06/2014</v>
          </cell>
          <cell r="C4996" t="str">
            <v>M2</v>
          </cell>
          <cell r="D4996">
            <v>41.82</v>
          </cell>
        </row>
        <row r="4997">
          <cell r="A4997">
            <v>87491</v>
          </cell>
          <cell r="B4997" t="str">
            <v>ALVENARIA DE VEDAÇÃO DE BLOCOS CERÂMICOS FURADOS NA VERTICAL DE 14X19X39CM (ESPESSURA 14CM) DE PAREDES COM ÁREA LÍQUIDA MAIOR OU IGUAL A 6M² COM VÃOS E ARGAMASSA DE ASSENTAMENTO COM PREPARO EM BETONEIRA. AF_06/2014</v>
          </cell>
          <cell r="C4997" t="str">
            <v>M2</v>
          </cell>
          <cell r="D4997">
            <v>56.43</v>
          </cell>
        </row>
        <row r="4998">
          <cell r="A4998">
            <v>87492</v>
          </cell>
          <cell r="B4998" t="str">
            <v>ALVENARIA DE VEDAÇÃO DE BLOCOS CERÂMICOS FURADOS NA VERTICAL DE 14X19X39CM (ESPESSURA 14CM) DE PAREDES COM ÁREA LÍQUIDA MAIOR OU IGUAL A 6M² COM VÃOS E ARGAMASSA DE ASSENTAMENTO COM PREPARO MANUAL. AF_06/2014</v>
          </cell>
          <cell r="C4998" t="str">
            <v>M2</v>
          </cell>
          <cell r="D4998">
            <v>57.96</v>
          </cell>
        </row>
        <row r="4999">
          <cell r="A4999">
            <v>87493</v>
          </cell>
          <cell r="B4999" t="str">
            <v>ALVENARIA DE VEDAÇÃO DE BLOCOS CERÂMICOS FURADOS NA VERTICAL DE 19X19X39CM (ESPESSURA 19CM) DE PAREDES COM ÁREA LÍQUIDA MAIOR OU IGUAL A 6M² COM VÃOS E ARGAMASSA DE ASSENTAMENTO COM PREPARO EM BETONEIRA. AF_06/2014</v>
          </cell>
          <cell r="C4999" t="str">
            <v>M2</v>
          </cell>
          <cell r="D4999">
            <v>66.209999999999994</v>
          </cell>
        </row>
        <row r="5000">
          <cell r="A5000">
            <v>87494</v>
          </cell>
          <cell r="B5000" t="str">
            <v>ALVENARIA DE VEDAÇÃO DE BLOCOS CERÂMICOS FURADOS NA VERTICAL DE 19X19X39CM (ESPESSURA 19CM) DE PAREDES COM ÁREA LÍQUIDA MAIOR OU IGUAL A 6M² COM VÃOS E ARGAMASSA DE ASSENTAMENTO COM PREPARO MANUAL. AF_06/2014</v>
          </cell>
          <cell r="C5000" t="str">
            <v>M2</v>
          </cell>
          <cell r="D5000">
            <v>68.010000000000005</v>
          </cell>
        </row>
        <row r="5001">
          <cell r="A5001">
            <v>87495</v>
          </cell>
          <cell r="B5001" t="str">
            <v>ALVENARIA DE VEDAÇÃO DE BLOCOS CERÂMICOS FURADOS NA HORIZONTAL DE 9X19X19CM (ESPESSURA 9CM) DE PAREDES COM ÁREA LÍQUIDA MENOR QUE 6M² SEM VÃOS E ARGAMASSA DE ASSENTAMENTO COM PREPARO EM BETONEIRA. AF_06/2014</v>
          </cell>
          <cell r="C5001" t="str">
            <v>M2</v>
          </cell>
          <cell r="D5001">
            <v>81.11</v>
          </cell>
        </row>
        <row r="5002">
          <cell r="A5002">
            <v>87496</v>
          </cell>
          <cell r="B5002" t="str">
            <v>ALVENARIA DE VEDAÇÃO DE BLOCOS CERÂMICOS FURADOS NA HORIZONTAL DE 9X19X19CM (ESPESSURA 9CM) DE PAREDES COM ÁREA LÍQUIDA MENOR QUE 6M² SEM VÃOS E ARGAMASSA DE ASSENTAMENTO COM PREPARO MANUAL. AF_06/2014</v>
          </cell>
          <cell r="C5002" t="str">
            <v>M2</v>
          </cell>
          <cell r="D5002">
            <v>82.38</v>
          </cell>
        </row>
        <row r="5003">
          <cell r="A5003">
            <v>87497</v>
          </cell>
          <cell r="B5003" t="str">
            <v>ALVENARIA DE VEDAÇÃO DE BLOCOS CERÂMICOS FURADOS NA HORIZONTAL DE 11,5X19X19CM (ESPESSURA 11,5CM) DE PAREDES COM ÁREA LÍQUIDA MENOR QUE 6M² SEM VÃOS E ARGAMASSA DE ASSENTAMENTO COM PREPARO EM BETONEIRA. AF_06/2014</v>
          </cell>
          <cell r="C5003" t="str">
            <v>M2</v>
          </cell>
          <cell r="D5003">
            <v>75</v>
          </cell>
        </row>
        <row r="5004">
          <cell r="A5004">
            <v>87498</v>
          </cell>
          <cell r="B5004" t="str">
            <v>ALVENARIA DE VEDAÇÃO DE BLOCOS CERÂMICOS FURADOS NA HORIZONTAL DE 11,5X19X19CM (ESPESSURA 11,5CM) DE PAREDES COM ÁREA LÍQUIDA MENOR QUE 6M² SEM VÃOS E ARGAMASSA DE ASSENTAMENTO COM PREPARO MANUAL. AF_06/2014</v>
          </cell>
          <cell r="C5004" t="str">
            <v>M2</v>
          </cell>
          <cell r="D5004">
            <v>76.62</v>
          </cell>
        </row>
        <row r="5005">
          <cell r="A5005">
            <v>87499</v>
          </cell>
          <cell r="B5005" t="str">
            <v>ALVENARIA DE VEDAÇÃO DE BLOCOS CERÂMICOS FURADOS NA HORIZONTAL DE 9X14X19CM (ESPESSURA 9CM) DE PAREDES COM ÁREA LÍQUIDA MENOR QUE 6M² SEM VÃOS E ARGAMASSA DE ASSENTAMENTO COM PREPARO EM BETONEIRA. AF_06/2014</v>
          </cell>
          <cell r="C5005" t="str">
            <v>M2</v>
          </cell>
          <cell r="D5005">
            <v>89.99</v>
          </cell>
        </row>
        <row r="5006">
          <cell r="A5006">
            <v>87500</v>
          </cell>
          <cell r="B5006" t="str">
            <v>ALVENARIA DE VEDAÇÃO DE BLOCOS CERÂMICOS FURADOS NA HORIZONTAL DE 9X14X19CM (ESPESSURA 9CM) DE PAREDES COM ÁREA LÍQUIDA MENOR QUE 6M² SEM VÃOS E ARGAMASSA DE ASSENTAMENTO COM PREPARO MANUAL. AF_06/2014</v>
          </cell>
          <cell r="C5006" t="str">
            <v>M2</v>
          </cell>
          <cell r="D5006">
            <v>91.37</v>
          </cell>
        </row>
        <row r="5007">
          <cell r="A5007">
            <v>87501</v>
          </cell>
          <cell r="B5007" t="str">
            <v>ALVENARIA DE VEDAÇÃO DE BLOCOS CERÂMICOS FURADOS NA HORIZONTAL DE 14X9X19CM (ESPESSURA 14CM, BLOCO DEITADO) DE PAREDES COM ÁREA LÍQUIDA MENOR QUE 6M² SEM VÃOS E ARGAMASSA DE ASSENTAMENTO COM PREPARO EM BETONEIRA. AF_06/2014</v>
          </cell>
          <cell r="C5007" t="str">
            <v>M2</v>
          </cell>
          <cell r="D5007">
            <v>140.13999999999999</v>
          </cell>
        </row>
        <row r="5008">
          <cell r="A5008">
            <v>87502</v>
          </cell>
          <cell r="B5008" t="str">
            <v>ALVENARIA DE VEDAÇÃO DE BLOCOS CERÂMICOS FURADOS NA HORIZONTAL DE 14X9X19CM (ESPESSURA 14CM, BLOCO DEITADO) DE PAREDES COM ÁREA LÍQUIDA MENOR QUE 6M² SEM VÃOS E ARGAMASSA DE ASSENTAMENTO COM PREPARO MANUAL. AF_06/2014</v>
          </cell>
          <cell r="C5008" t="str">
            <v>M2</v>
          </cell>
          <cell r="D5008">
            <v>141.9</v>
          </cell>
        </row>
        <row r="5009">
          <cell r="A5009">
            <v>87503</v>
          </cell>
          <cell r="B5009" t="str">
            <v>ALVENARIA DE VEDAÇÃO DE BLOCOS CERÂMICOS FURADOS NA HORIZONTAL DE 9X19X19CM (ESPESSURA 9CM) DE PAREDES COM ÁREA LÍQUIDA MAIOR OU IGUAL A 6M² SEM VÃOS E ARGAMASSA DE ASSENTAMENTO COM PREPARO EM BETONEIRA. AF_06/2014</v>
          </cell>
          <cell r="C5009" t="str">
            <v>M2</v>
          </cell>
          <cell r="D5009">
            <v>68.11</v>
          </cell>
        </row>
        <row r="5010">
          <cell r="A5010">
            <v>87504</v>
          </cell>
          <cell r="B5010" t="str">
            <v>ALVENARIA DE VEDAÇÃO DE BLOCOS CERÂMICOS FURADOS NA HORIZONTAL DE 9X19X19CM (ESPESSURA 9CM) DE PAREDES COM ÁREA LÍQUIDA MAIOR OU IGUAL A 6M² SEM VÃOS E ARGAMASSA DE ASSENTAMENTO COM PREPARO MANUAL. AF_06/2014</v>
          </cell>
          <cell r="C5010" t="str">
            <v>M2</v>
          </cell>
          <cell r="D5010">
            <v>69.38</v>
          </cell>
        </row>
        <row r="5011">
          <cell r="A5011">
            <v>87505</v>
          </cell>
          <cell r="B5011" t="str">
            <v>ALVENARIA DE VEDAÇÃO DE BLOCOS CERÂMICOS FURADOS NA HORIZONTAL DE 11,5X19X19CM (ESPESSURA 11,5M) DE PAREDES COM ÁREA LÍQUIDA MAIOR OU IGUAL A 6M² SEM VÃOS E ARGAMASSA DE ASSENTAMENTO COM PREPARO EM BETONEIRA. AF_06/2014</v>
          </cell>
          <cell r="C5011" t="str">
            <v>M2</v>
          </cell>
          <cell r="D5011">
            <v>62.18</v>
          </cell>
        </row>
        <row r="5012">
          <cell r="A5012">
            <v>87506</v>
          </cell>
          <cell r="B5012" t="str">
            <v>ALVENARIA DE VEDAÇÃO DE BLOCOS CERÂMICOS FURADOS NA HORIZONTAL DE 11,5X19X19CM (ESPESSURA 11,5M) DE PAREDES COM ÁREA LÍQUIDA MAIOR OU IGUAL A 6M² SEM VÃOS E ARGAMASSA DE ASSENTAMENTO COM PREPARO MANUAL. AF_06/2014</v>
          </cell>
          <cell r="C5012" t="str">
            <v>M2</v>
          </cell>
          <cell r="D5012">
            <v>63.8</v>
          </cell>
        </row>
        <row r="5013">
          <cell r="A5013">
            <v>87507</v>
          </cell>
          <cell r="B5013" t="str">
            <v>ALVENARIA DE VEDAÇÃO DE BLOCOS CERÂMICOS FURADOS NA HORIZONTAL DE 9X14X19CM (ESPESSURA 9CM) DE PAREDES COM ÁREA LÍQUIDA MAIOR OU IGUAL A 6M² SEM VÃOS E ARGAMASSA DE ASSENTAMENTO COM PREPARO EM BETONEIRA. AF_06/2014</v>
          </cell>
          <cell r="C5013" t="str">
            <v>M2</v>
          </cell>
          <cell r="D5013">
            <v>72.83</v>
          </cell>
        </row>
        <row r="5014">
          <cell r="A5014">
            <v>87508</v>
          </cell>
          <cell r="B5014" t="str">
            <v>ALVENARIA DE VEDAÇÃO DE BLOCOS CERÂMICOS FURADOS NA HORIZONTAL DE 9X14X19CM (ESPESSURA 9CM) DE PAREDES COM ÁREA LÍQUIDA MAIOR OU IGUAL A 6M² SEM VÃOS E ARGAMASSA DE ASSENTAMENTO COM PREPARO MANUAL. AF_06/2014</v>
          </cell>
          <cell r="C5014" t="str">
            <v>M2</v>
          </cell>
          <cell r="D5014">
            <v>74.209999999999994</v>
          </cell>
        </row>
        <row r="5015">
          <cell r="A5015">
            <v>87509</v>
          </cell>
          <cell r="B5015" t="str">
            <v>ALVENARIA DE VEDAÇÃO DE BLOCOS CERÂMICOS FURADOS NA HORIZONTAL DE 14X9X19CM (ESPESSURA 14CM, BLOCO DEITADO) DE PAREDES COM ÁREA LÍQUIDA MAIOR OU IGUAL A 6M² SEM VÃOS E ARGAMASSA DE ASSENTAMENTO COM PREPARO EM BETONEIRA. AF_06/2014</v>
          </cell>
          <cell r="C5015" t="str">
            <v>M2</v>
          </cell>
          <cell r="D5015">
            <v>112.62</v>
          </cell>
        </row>
        <row r="5016">
          <cell r="A5016">
            <v>87510</v>
          </cell>
          <cell r="B5016" t="str">
            <v>ALVENARIA DE VEDAÇÃO DE BLOCOS CERÂMICOS FURADOS NA HORIZONTAL DE 14X9X19CM (ESPESSURA 14CM, BLOCO DEITADO) DE PAREDES COM ÁREA LÍQUIDA MAIOR OU IGUAL A 6M² SEM VÃOS E ARGAMASSA DE ASSENTAMENTO COM PREPARO MANUAL. AF_06/2014</v>
          </cell>
          <cell r="C5016" t="str">
            <v>M2</v>
          </cell>
          <cell r="D5016">
            <v>114.38</v>
          </cell>
        </row>
        <row r="5017">
          <cell r="A5017">
            <v>87511</v>
          </cell>
          <cell r="B5017" t="str">
            <v>ALVENARIA DE VEDAÇÃO DE BLOCOS CERÂMICOS FURADOS NA HORIZONTAL DE 9X19X19CM (ESPESSURA 9CM) DE PAREDES COM ÁREA LÍQUIDA MENOR QUE 6M² COM VÃOS E ARGAMASSA DE ASSENTAMENTO COM PREPARO EM BETONEIRA. AF_06/2014</v>
          </cell>
          <cell r="C5017" t="str">
            <v>M2</v>
          </cell>
          <cell r="D5017">
            <v>92.37</v>
          </cell>
        </row>
        <row r="5018">
          <cell r="A5018">
            <v>87512</v>
          </cell>
          <cell r="B5018" t="str">
            <v>ALVENARIA DE VEDAÇÃO DE BLOCOS CERÂMICOS FURADOS NA HORIZONTAL DE 9X19X19CM (ESPESSURA 9CM) DE PAREDES COM ÁREA LÍQUIDA MENOR QUE 6M² COM VÃOS E ARGAMASSA DE ASSENTAMENTO COM PREPARO MANUAL. AF_06/2014</v>
          </cell>
          <cell r="C5018" t="str">
            <v>M2</v>
          </cell>
          <cell r="D5018">
            <v>93.64</v>
          </cell>
        </row>
        <row r="5019">
          <cell r="A5019">
            <v>87513</v>
          </cell>
          <cell r="B5019" t="str">
            <v>ALVENARIA DE VEDAÇÃO DE BLOCOS CERÂMICOS FURADOS NA HORIZONTAL DE 11,5X19X19CM (ESPESSURA 11,5CM) DE PAREDES COM ÁREA LÍQUIDA MENOR QUE 6M² COM VÃOS E ARGAMASSA DE ASSENTAMENTO COM PREPARO EM BETONEIRA. AF_06/2014</v>
          </cell>
          <cell r="C5019" t="str">
            <v>M2</v>
          </cell>
          <cell r="D5019">
            <v>86.68</v>
          </cell>
        </row>
        <row r="5020">
          <cell r="A5020">
            <v>87514</v>
          </cell>
          <cell r="B5020" t="str">
            <v>ALVENARIA DE VEDAÇÃO DE BLOCOS CERÂMICOS FURADOS NA HORIZONTAL DE 11,5X19X19CM (ESPESSURA 11,5CM) DE PAREDES COM ÁREA LÍQUIDA MENOR QUE 6M² COM VÃOS E ARGAMASSA DE ASSENTAMENTO COM PREPARO MANUAL. AF_06/2014</v>
          </cell>
          <cell r="C5020" t="str">
            <v>M2</v>
          </cell>
          <cell r="D5020">
            <v>88.3</v>
          </cell>
        </row>
        <row r="5021">
          <cell r="A5021">
            <v>87515</v>
          </cell>
          <cell r="B5021" t="str">
            <v>ALVENARIA DE VEDAÇÃO DE BLOCOS CERÂMICOS FURADOS NA HORIZONTAL DE 9X14X19CM (ESPESSURA 9CM) DE PAREDES COM ÁREA LÍQUIDA MENOR QUE 6M² COM VÃOS E ARGAMASSA DE ASSENTAMENTO COM PREPARO EM BETONEIRA. AF_06/2014</v>
          </cell>
          <cell r="C5021" t="str">
            <v>M2</v>
          </cell>
          <cell r="D5021">
            <v>105.7</v>
          </cell>
        </row>
        <row r="5022">
          <cell r="A5022">
            <v>87516</v>
          </cell>
          <cell r="B5022" t="str">
            <v>ALVENARIA DE VEDAÇÃO DE BLOCOS CERÂMICOS FURADOS NA HORIZONTAL DE 9X14X19CM (ESPESSURA 9CM) DE PAREDES COM ÁREA LÍQUIDA MENOR QUE 6M² COM VÃOS E ARGAMASSA DE ASSENTAMENTO COM PREPARO MANUAL. AF_06/2014</v>
          </cell>
          <cell r="C5022" t="str">
            <v>M2</v>
          </cell>
          <cell r="D5022">
            <v>107.08</v>
          </cell>
        </row>
        <row r="5023">
          <cell r="A5023">
            <v>87517</v>
          </cell>
          <cell r="B5023" t="str">
            <v>ALVENARIA DE VEDAÇÃO DE BLOCOS CERÂMICOS FURADOS NA HORIZONTAL DE 14X9X19CM (ESPESSURA 14CM, BLOCO DEITADO) DE PAREDES COM ÁREA LÍQUIDA MENOR QUE 6M² COM VÃOS E ARGAMASSA DE ASSENTAMENTO COM PREPARO EM BETONEIRA. AF_06/2014</v>
          </cell>
          <cell r="C5023" t="str">
            <v>M2</v>
          </cell>
          <cell r="D5023">
            <v>164.61</v>
          </cell>
        </row>
        <row r="5024">
          <cell r="A5024">
            <v>87518</v>
          </cell>
          <cell r="B5024" t="str">
            <v>ALVENARIA DE VEDAÇÃO DE BLOCOS CERÂMICOS FURADOS NA HORIZONTAL DE 14X9X19CM (ESPESSURA 14CM, BLOCO DEITADO) DE PAREDES COM ÁREA LÍQUIDA MENOR QUE 6M² COM VÃOS E ARGAMASSA DE ASSENTAMENTO COM PREPARO MANUAL. AF_06/2014</v>
          </cell>
          <cell r="C5024" t="str">
            <v>M2</v>
          </cell>
          <cell r="D5024">
            <v>166.37</v>
          </cell>
        </row>
        <row r="5025">
          <cell r="A5025">
            <v>87519</v>
          </cell>
          <cell r="B5025" t="str">
            <v>ALVENARIA DE VEDAÇÃO DE BLOCOS CERÂMICOS FURADOS NA HORIZONTAL DE 9X19X19CM (ESPESSURA 9CM) DE PAREDES COM ÁREA LÍQUIDA MAIOR OU IGUAL A 6M² COM VÃOS E ARGAMASSA DE ASSENTAMENTO COM PREPARO EM BETONEIRA. AF_06/2014</v>
          </cell>
          <cell r="C5025" t="str">
            <v>M2</v>
          </cell>
          <cell r="D5025">
            <v>75.150000000000006</v>
          </cell>
        </row>
        <row r="5026">
          <cell r="A5026">
            <v>87520</v>
          </cell>
          <cell r="B5026" t="str">
            <v>ALVENARIA DE VEDAÇÃO DE BLOCOS CERÂMICOS FURADOS NA HORIZONTAL DE 9X19X19CM (ESPESSURA 9CM) DE PAREDES COM ÁREA LÍQUIDA MAIOR OU IGUAL A 6M² COM VÃOS E ARGAMASSA DE ASSENTAMENTO COM PREPARO MANUAL. AF_06/2014</v>
          </cell>
          <cell r="C5026" t="str">
            <v>M2</v>
          </cell>
          <cell r="D5026">
            <v>76.42</v>
          </cell>
        </row>
        <row r="5027">
          <cell r="A5027">
            <v>87521</v>
          </cell>
          <cell r="B5027" t="str">
            <v>ALVENARIA DE VEDAÇÃO DE BLOCOS CERÂMICOS FURADOS NA HORIZONTAL DE 11,5X19X19CM (ESPESSURA 11,5CM) DE PAREDES COM ÁREA LÍQUIDA MAIOR OU IGUAL A 6M² COM VÃOS E ARGAMASSA DE ASSENTAMENTO COM PREPARO EM BETONEIRA. AF_06/2014</v>
          </cell>
          <cell r="C5027" t="str">
            <v>M2</v>
          </cell>
          <cell r="D5027">
            <v>69.260000000000005</v>
          </cell>
        </row>
        <row r="5028">
          <cell r="A5028">
            <v>87522</v>
          </cell>
          <cell r="B5028" t="str">
            <v>ALVENARIA DE VEDAÇÃO DE BLOCOS CERÂMICOS FURADOS NA HORIZONTAL DE 11,5X19X19CM (ESPESSURA 11,5CM) DE PAREDES COM ÁREA LÍQUIDA MAIOR OU IGUAL A 6M² COM VÃOS E ARGAMASSA DE ASSENTAMENTO COM PREPARO MANUAL. AF_06/2014</v>
          </cell>
          <cell r="C5028" t="str">
            <v>M2</v>
          </cell>
          <cell r="D5028">
            <v>70.88</v>
          </cell>
        </row>
        <row r="5029">
          <cell r="A5029">
            <v>87523</v>
          </cell>
          <cell r="B5029" t="str">
            <v>ALVENARIA DE VEDAÇÃO DE BLOCOS CERÂMICOS FURADOS NA HORIZONTAL DE 9X14X19CM (ESPESSURA 9CM) DE PAREDES COM ÁREA LÍQUIDA MAIOR OU IGUAL A 6M² COM VÃOS E ARGAMASSA DE ASSENTAMENTO COM PREPARO EM BETONEIRA. AF_06/2014</v>
          </cell>
          <cell r="C5029" t="str">
            <v>M2</v>
          </cell>
          <cell r="D5029">
            <v>82.35</v>
          </cell>
        </row>
        <row r="5030">
          <cell r="A5030">
            <v>87524</v>
          </cell>
          <cell r="B5030" t="str">
            <v>ALVENARIA DE VEDAÇÃO DE BLOCOS CERÂMICOS FURADOS NA HORIZONTAL DE 9X14X19CM (ESPESSURA 9CM) DE PAREDES COM ÁREA LÍQUIDA MAIOR OU IGUAL A 6M² COM VÃOS E ARGAMASSA DE ASSENTAMENTO COM PREPARO MANUAL. AF_06/2014</v>
          </cell>
          <cell r="C5030" t="str">
            <v>M2</v>
          </cell>
          <cell r="D5030">
            <v>83.73</v>
          </cell>
        </row>
        <row r="5031">
          <cell r="A5031">
            <v>87525</v>
          </cell>
          <cell r="B5031" t="str">
            <v>ALVENARIA DE VEDAÇÃO DE BLOCOS CERÂMICOS FURADOS NA HORIZONTAL DE 14X9X19CM (ESPESSURA 14CM, BLOCO DEITADO) DE PAREDES COM ÁREA LÍQUIDA MAIOR OU IGUAL A 6M² COM VÃOS E ARGAMASSA DE ASSENTAMENTO COM PREPARO EM BETONEIRA. AF_06/2014</v>
          </cell>
          <cell r="C5031" t="str">
            <v>M2</v>
          </cell>
          <cell r="D5031">
            <v>127.39</v>
          </cell>
        </row>
        <row r="5032">
          <cell r="A5032">
            <v>87526</v>
          </cell>
          <cell r="B5032" t="str">
            <v>ALVENARIA DE VEDAÇÃO DE BLOCOS CERÂMICOS FURADOS NA HORIZONTAL DE 14X9X19CM (ESPESSURA 14CM, BLOCO DEITADO) DE PAREDES COM ÁREA LÍQUIDA MAIOR OU IGUAL A 6M² COM VÃOS E ARGAMASSA DE ASSENTAMENTO COM PREPARO MANUAL. AF_06/2014</v>
          </cell>
          <cell r="C5032" t="str">
            <v>M2</v>
          </cell>
          <cell r="D5032">
            <v>129.15</v>
          </cell>
        </row>
        <row r="5033">
          <cell r="A5033">
            <v>89043</v>
          </cell>
          <cell r="B5033" t="str">
            <v>(COMPOSIÇÃO REPRESENTATIVA) DO SERVIÇO DE ALVENARIA DE VEDAÇÃO DE BLOCOS VAZADOS DE CERÂMICA DE 9X19X19CM (ESPESSURA 9CM), PARA EDIFICAÇÃO HABITACIONAL MULTIFAMILIAR (PRÉDIO). AF_11/2014</v>
          </cell>
          <cell r="C5033" t="str">
            <v>M2</v>
          </cell>
          <cell r="D5033">
            <v>76.81</v>
          </cell>
        </row>
        <row r="5034">
          <cell r="A5034">
            <v>89168</v>
          </cell>
          <cell r="B5034" t="str">
            <v>(COMPOSIÇÃO REPRESENTATIVA) DO SERVIÇO DE ALVENARIA DE VEDAÇÃO DE BLOCOS VAZADOS DE CERÂMICA DE 9X19X19CM (ESPESSURA 9CM), PARA EDIFICAÇÃO HABITACIONAL UNIFAMILIAR (CASA) E EDIFICAÇÃO PÚBLICA PADRÃO. AF_11/2014</v>
          </cell>
          <cell r="C5034" t="str">
            <v>M2</v>
          </cell>
          <cell r="D5034">
            <v>79.349999999999994</v>
          </cell>
        </row>
        <row r="5035">
          <cell r="A5035">
            <v>89977</v>
          </cell>
          <cell r="B5035" t="str">
            <v>(COMPOSIÇÃO REPRESENTATIVA) DO SERVIÇO DE ALVENARIA DE VEDAÇÃO DE BLOCOS VAZADOS DE CERÂMICA DE 14X9X19CM (ESPESSURA 14CM, BLOCO DEITADO), PARA EDIFICAÇÃO HABITACIONAL UNIFAMILIAR (CASA) E EDIFICAÇÃO PÚBLICA PADRÃO. AF_12/2014</v>
          </cell>
          <cell r="C5035" t="str">
            <v>M2</v>
          </cell>
          <cell r="D5035">
            <v>136.53</v>
          </cell>
        </row>
        <row r="5036">
          <cell r="A5036">
            <v>90112</v>
          </cell>
          <cell r="B5036" t="str">
            <v>ALVENARIA DE VEDAÇÃO DE BLOCOS CERÂMICOS FURADOS NA VERTICAL DE 14X19X39CM (ESPESSURA 14CM) DE PAREDES COM ÁREA LÍQUIDA MENOR QUE 6M2 COM VÃOS E ARGAMASSA DE ASSENTAMENTO COM PREPARO MANUAL. AF_06/2014</v>
          </cell>
          <cell r="C5036" t="str">
            <v>M2</v>
          </cell>
          <cell r="D5036">
            <v>66.900000000000006</v>
          </cell>
        </row>
        <row r="5037">
          <cell r="A5037">
            <v>95474</v>
          </cell>
          <cell r="B5037" t="str">
            <v>ALVENARIA DE EMBASAMENTO EM TIJOLOS CERAMICOS MACICOS 5X10X20CM, ASSENTADO  COM ARGAMASSA TRACO 1:2:8 (CIMENTO, CAL E AREIA)</v>
          </cell>
          <cell r="C5037" t="str">
            <v>M3</v>
          </cell>
          <cell r="D5037">
            <v>644.6</v>
          </cell>
        </row>
        <row r="5038">
          <cell r="A5038">
            <v>89282</v>
          </cell>
          <cell r="B5038" t="str">
            <v>ALVENARIA ESTRUTURAL DE BLOCOS CERÂMICOS 14X19X39, (ESPESSURA DE 14 CM), PARA PAREDES COM ÁREA LÍQUIDA MENOR QUE 6M², SEM VÃOS, UTILIZANDO PALHETA E ARGAMASSA DE ASSENTAMENTO COM PREPARO EM BETONEIRA. AF_12/2014</v>
          </cell>
          <cell r="C5038" t="str">
            <v>M2</v>
          </cell>
          <cell r="D5038">
            <v>51.51</v>
          </cell>
        </row>
        <row r="5039">
          <cell r="A5039">
            <v>89283</v>
          </cell>
          <cell r="B5039" t="str">
            <v>ALVENARIA ESTRUTURAL DE BLOCOS CERÂMICOS 14X19X39, (ESPESSURA DE 14 CM), PARA PAREDES COM ÁREA LÍQUIDA MENOR QUE 6M², SEM VÃOS, UTILIZANDO PALHETA E ARGAMASSA DE ASSENTAMENTO COM PREPARO MANUAL. AF_12/2014</v>
          </cell>
          <cell r="C5039" t="str">
            <v>M2</v>
          </cell>
          <cell r="D5039">
            <v>53.05</v>
          </cell>
        </row>
        <row r="5040">
          <cell r="A5040">
            <v>89284</v>
          </cell>
          <cell r="B5040" t="str">
            <v>ALVENARIA ESTRUTURAL DE BLOCOS CERÂMICOS 14X19X39, (ESPESSURA DE 14 CM), PARA PAREDES COM ÁREA LÍQUIDA MAIOR OU IGUAL QUE 6M², SEM VÃOS, UTILIZANDO PALHETA E ARGAMASSA DE ASSENTAMENTO COM PREPARO EM BETONEIRA. AF_12/2014</v>
          </cell>
          <cell r="C5040" t="str">
            <v>M2</v>
          </cell>
          <cell r="D5040">
            <v>45.99</v>
          </cell>
        </row>
        <row r="5041">
          <cell r="A5041">
            <v>89285</v>
          </cell>
          <cell r="B5041" t="str">
            <v>ALVENARIA ESTRUTURAL DE BLOCOS CERÂMICOS 14X19X39, (ESPESSURA DE 14 CM), PARA PAREDES COM ÁREA LÍQUIDA MAIOR OU IGUAL QUE 6M², SEM VÃOS, UTILIZANDO PALHETA E ARGAMASSA DE ASSENTAMENTO COM PREPARO MANUAL. AF_12/2014</v>
          </cell>
          <cell r="C5041" t="str">
            <v>M2</v>
          </cell>
          <cell r="D5041">
            <v>47.53</v>
          </cell>
        </row>
        <row r="5042">
          <cell r="A5042">
            <v>89286</v>
          </cell>
          <cell r="B5042" t="str">
            <v>ALVENARIA ESTRUTURAL DE BLOCOS CERÂMICOS 14X19X39, (ESPESSURA DE 14 CM), PARA PAREDES COM ÁREA LÍQUIDA MENOR QUE 6M², COM VÃOS, UTILIZANDO PALHETA E ARGAMASSA DE ASSENTAMENTO COM PREPARO EM BETONEIRA. AF_12/2014</v>
          </cell>
          <cell r="C5042" t="str">
            <v>M2</v>
          </cell>
          <cell r="D5042">
            <v>56.55</v>
          </cell>
        </row>
        <row r="5043">
          <cell r="A5043">
            <v>89287</v>
          </cell>
          <cell r="B5043" t="str">
            <v>ALVENARIA ESTRUTURAL DE BLOCOS CERÂMICOS 14X19X39, (ESPESSURA DE 14 CM), PARA PAREDES COM ÁREA LÍQUIDA MENOR QUE 6M², COM VÃOS, UTILIZANDO PALHETA E ARGAMASSA DE ASSENTAMENTO COM PREPARO MANUAL. AF_12/2014</v>
          </cell>
          <cell r="C5043" t="str">
            <v>M2</v>
          </cell>
          <cell r="D5043">
            <v>58.09</v>
          </cell>
        </row>
        <row r="5044">
          <cell r="A5044">
            <v>89288</v>
          </cell>
          <cell r="B5044" t="str">
            <v>ALVENARIA ESTRUTURAL DE BLOCOS CERÂMICOS 14X19X39, (ESPESSURA DE 14 CM), PARA PAREDES COM ÁREA LÍQUIDA MAIOR OU IGUAL A 6M², COM VÃOS, UTILIZANDO PALHETA E ARGAMASSA DE ASSENTAMENTO COM PREPARO EM BETONEIRA. AF_12/2014</v>
          </cell>
          <cell r="C5044" t="str">
            <v>M2</v>
          </cell>
          <cell r="D5044">
            <v>48.84</v>
          </cell>
        </row>
        <row r="5045">
          <cell r="A5045">
            <v>89289</v>
          </cell>
          <cell r="B5045" t="str">
            <v>ALVENARIA ESTRUTURAL DE BLOCOS CERÂMICOS 14X19X39, (ESPESSURA DE 14 CM), PARA PAREDES COM ÁREA LÍQUIDA MAIOR OU IGUAL A 6M², COM VÃOS, UTILIZANDO PALHETA E ARGAMASSA DE ASSENTAMENTO COM PREPARO MANUAL. AF_12/2014</v>
          </cell>
          <cell r="C5045" t="str">
            <v>M2</v>
          </cell>
          <cell r="D5045">
            <v>50.38</v>
          </cell>
        </row>
        <row r="5046">
          <cell r="A5046">
            <v>89290</v>
          </cell>
          <cell r="B5046" t="str">
            <v>ALVENARIA ESTRUTURAL DE BLOCOS CERÂMICOS 14X19X29, (ESPESSURA DE 14 CM), PARA PAREDES COM ÁREA LÍQUIDA MENOR QUE 6M², SEM VÃOS, UTILIZANDO PALHETA E ARGAMASSA DE ASSENTAMENTO COM PREPARO EM BETONEIRA. AF_12/2014</v>
          </cell>
          <cell r="C5046" t="str">
            <v>M2</v>
          </cell>
          <cell r="D5046">
            <v>62.56</v>
          </cell>
        </row>
        <row r="5047">
          <cell r="A5047">
            <v>89291</v>
          </cell>
          <cell r="B5047" t="str">
            <v>ALVENARIA ESTRUTURAL DE BLOCOS CERÂMICOS 14X19X29, (ESPESSURA DE 14 CM), PARA PAREDES COM ÁREA LÍQUIDA MENOR QUE 6M², SEM VÃOS, UTILIZANDO PALHETA E ARGAMASSA DE ASSENTAMENTO COM PREPARO MANUAL. AF_12/2014</v>
          </cell>
          <cell r="C5047" t="str">
            <v>M2</v>
          </cell>
          <cell r="D5047">
            <v>64.27</v>
          </cell>
        </row>
        <row r="5048">
          <cell r="A5048">
            <v>89292</v>
          </cell>
          <cell r="B5048" t="str">
            <v>ALVENARIA ESTRUTURAL DE BLOCOS CERÂMICOS 14X19X29, (ESPESSURA DE 14 CM), PARA PAREDES COM ÁREA LÍQUIDA MAIOR OU IGUAL A 6M², SEM VÃOS, UTILIZANDO PALHETA E ARGAMASSA DE ASSENTAMENTO COM PREPARO EM BETONEIRA. AF_12/2014</v>
          </cell>
          <cell r="C5048" t="str">
            <v>M2</v>
          </cell>
          <cell r="D5048">
            <v>57.08</v>
          </cell>
        </row>
        <row r="5049">
          <cell r="A5049">
            <v>89293</v>
          </cell>
          <cell r="B5049" t="str">
            <v>ALVENARIA ESTRUTURAL DE BLOCOS CERÂMICOS 14X19X29, (ESPESSURA DE 14 CM), PARA PAREDES COM ÁREA LÍQUIDA MAIOR OU IGUAL A 6M2, SEM VÃOS, UTILIZANDO PALHETA E ARGAMASSA DE ASSENTAMENTO COM PREPARO MANUAL. AF_12/2014</v>
          </cell>
          <cell r="C5049" t="str">
            <v>M2</v>
          </cell>
          <cell r="D5049">
            <v>58.79</v>
          </cell>
        </row>
        <row r="5050">
          <cell r="A5050">
            <v>89294</v>
          </cell>
          <cell r="B5050" t="str">
            <v>ALVENARIA ESTRUTURAL DE BLOCOS CERÂMICOS 14X19X29, (ESPESSURA DE 14 CM), PARA PAREDES COM ÁREA LÍQUIDA MENOR QUE 6M², COM VÃOS, UTILIZANDO PALHETA E ARGAMASSA DE ASSENTAMENTO COM PREPARO EM BETONEIRA. AF_12/2014</v>
          </cell>
          <cell r="C5050" t="str">
            <v>M2</v>
          </cell>
          <cell r="D5050">
            <v>69.650000000000006</v>
          </cell>
        </row>
        <row r="5051">
          <cell r="A5051">
            <v>89295</v>
          </cell>
          <cell r="B5051" t="str">
            <v>ALVENARIA ESTRUTURAL DE BLOCOS CERÂMICOS 14X19X29, (ESPESSURA DE 14 CM), PARA PAREDES COM ÁREA LÍQUIDA MENOR QUE 6M², COM VÃOS, UTILIZANDO PALHETA E ARGAMASSA DE ASSENTAMENTO COM PREPARO MANUAL. AF_12/2014</v>
          </cell>
          <cell r="C5051" t="str">
            <v>M2</v>
          </cell>
          <cell r="D5051">
            <v>71.36</v>
          </cell>
        </row>
        <row r="5052">
          <cell r="A5052">
            <v>89296</v>
          </cell>
          <cell r="B5052" t="str">
            <v>ALVENARIA ESTRUTURAL DE BLOCOS CERÂMICOS 14X19X29, (ESPESSURA DE 14 CM), PARA PAREDES COM ÁREA LÍQUIDA MAIOR OU IGUAL A 6M², COM VÃOS, UTILIZANDO PALHETA E ARGAMASSA DE ASSENTAMENTO COM PREPARO EM BETONEIRA. AF_12/2014</v>
          </cell>
          <cell r="C5052" t="str">
            <v>M2</v>
          </cell>
          <cell r="D5052">
            <v>61.09</v>
          </cell>
        </row>
        <row r="5053">
          <cell r="A5053">
            <v>89297</v>
          </cell>
          <cell r="B5053" t="str">
            <v>ALVENARIA ESTRUTURAL DE BLOCOS CERÂMICOS 14X19X29, (ESPESSURA DE 14 CM), PARA PAREDES COM ÁREA LÍQUIDA MAIOR OU IGUAL A 6M², COM VÃOS, UTILIZANDO PALHETA E ARGAMASSA DE ASSENTAMENTO COM PREPARO MANUAL. AF_12/2014</v>
          </cell>
          <cell r="C5053" t="str">
            <v>M2</v>
          </cell>
          <cell r="D5053">
            <v>62.8</v>
          </cell>
        </row>
        <row r="5054">
          <cell r="A5054">
            <v>89298</v>
          </cell>
          <cell r="B5054" t="str">
            <v>ALVENARIA ESTRUTURAL DE BLOCOS CERÂMICOS 14X19X39, (ESPESSURA DE 14 CM), PARA PAREDES COM ÁREA LÍQUIDA MENOR QUE 6M², SEM VÃOS, UTILIZANDO COLHER DE PEDREIRO E ARGAMASSA DE ASSENTAMENTO COM PREPARO EM BETONEIRA. AF_12/2014</v>
          </cell>
          <cell r="C5054" t="str">
            <v>M2</v>
          </cell>
          <cell r="D5054">
            <v>64.48</v>
          </cell>
        </row>
        <row r="5055">
          <cell r="A5055">
            <v>89299</v>
          </cell>
          <cell r="B5055" t="str">
            <v>ALVENARIA ESTRUTURAL DE BLOCOS CERÂMICOS 14X19X39, (ESPESSURA DE 14 CM), PARA PAREDES COM ÁREA LÍQUIDA MENOR QUE 6M², SEM VÃOS, UTILIZANDO COLHER DE PEDREIRO E ARGAMASSA DE ASSENTAMENTO COM PREPARO MANUAL. AF_12/2014</v>
          </cell>
          <cell r="C5055" t="str">
            <v>M2</v>
          </cell>
          <cell r="D5055">
            <v>66.650000000000006</v>
          </cell>
        </row>
        <row r="5056">
          <cell r="A5056">
            <v>89300</v>
          </cell>
          <cell r="B5056" t="str">
            <v>ALVENARIA ESTRUTURAL DE BLOCOS CERÂMICOS 14X19X39, (ESPESSURA DE 14 CM), PARA PAREDES COM ÁREA LÍQUIDA MAIOR OU IGUAL A 6M², SEM VÃOS, UTILIZANDO COLHER DE PEDREIRO E ARGAMASSA DE ASSENTAMENTO COM PREPARO EM BETONEIRA. AF_12/2014</v>
          </cell>
          <cell r="C5056" t="str">
            <v>M2</v>
          </cell>
          <cell r="D5056">
            <v>58.96</v>
          </cell>
        </row>
        <row r="5057">
          <cell r="A5057">
            <v>89301</v>
          </cell>
          <cell r="B5057" t="str">
            <v>ALVENARIA ESTRUTURAL DE BLOCOS CERÂMICOS 14X19X39, (ESPESSURA DE 14 CM), PARA PAREDES COM ÁREA LÍQUIDA MAIOR OU IGUAL A 6M², SEM VÃOS, UTILIZANDO COLHER DE PEDREIRO E ARGAMASSA DE ASSENTAMENTO COM PREPARO MANUAL. AF_12/2014</v>
          </cell>
          <cell r="C5057" t="str">
            <v>M2</v>
          </cell>
          <cell r="D5057">
            <v>61.13</v>
          </cell>
        </row>
        <row r="5058">
          <cell r="A5058">
            <v>89302</v>
          </cell>
          <cell r="B5058" t="str">
            <v>ALVENARIA ESTRUTURAL DE BLOCOS CERÂMICOS 14X19X39, (ESPESSURA DE 14 CM), PARA PAREDES COM ÁREA LÍQUIDA MENOR QUE 6M², COM VÃOS, UTILIZANDO COLHER DE PEDREIRO E ARGAMASSA DE ASSENTAMENTO COM PREPARO EM BETONEIRA. AF_12/2014</v>
          </cell>
          <cell r="C5058" t="str">
            <v>M2</v>
          </cell>
          <cell r="D5058">
            <v>73.56</v>
          </cell>
        </row>
        <row r="5059">
          <cell r="A5059">
            <v>89303</v>
          </cell>
          <cell r="B5059" t="str">
            <v>ALVENARIA ESTRUTURAL DE BLOCOS CERÂMICOS 14X19X39, (ESPESSURA DE 14 CM), PARA PAREDES COM ÁREA LÍQUIDA MENOR QUE 6M², COM VÃOS, UTILIZANDO COLHER DE PEDREIRO E ARGAMASSA DE ASSENTAMENTO COM PREPARO MANUAL. AF_12/2014</v>
          </cell>
          <cell r="C5059" t="str">
            <v>M2</v>
          </cell>
          <cell r="D5059">
            <v>75.73</v>
          </cell>
        </row>
        <row r="5060">
          <cell r="A5060">
            <v>89304</v>
          </cell>
          <cell r="B5060" t="str">
            <v>ALVENARIA ESTRUTURAL DE BLOCOS CERÂMICOS 14X19X39, (ESPESSURA DE 14 CM), PARA PAREDES COM ÁREA LÍQUIDA MAIOR OU IGUAL A 6M², COM VÃOS, UTILIZANDO COLHER DE PEDREIRO E ARGAMASSA DE ASSENTAMENTO COM PREPARO EM BETONEIRA. AF_12/2014</v>
          </cell>
          <cell r="C5060" t="str">
            <v>M2</v>
          </cell>
          <cell r="D5060">
            <v>64.33</v>
          </cell>
        </row>
        <row r="5061">
          <cell r="A5061">
            <v>89305</v>
          </cell>
          <cell r="B5061" t="str">
            <v>ALVENARIA ESTRUTURAL DE BLOCOS CERÂMICOS 14X19X39, (ESPESSURA DE 14 CM), PARA PAREDES COM ÁREA LÍQUIDA MAIOR OU IGUAL A 6M², COM VÃOS, UTILIZANDO COLHER DE PEDREIRO E ARGAMASSA DE ASSENTAMENTO COM PREPARO MANUAL. AF_12/2014</v>
          </cell>
          <cell r="C5061" t="str">
            <v>M2</v>
          </cell>
          <cell r="D5061">
            <v>66.5</v>
          </cell>
        </row>
        <row r="5062">
          <cell r="A5062">
            <v>89306</v>
          </cell>
          <cell r="B5062" t="str">
            <v>ALVENARIA ESTRUTURAL DE BLOCOS CERÂMICOS 14X19X29, (ESPESSURA DE 14 CM), PARA PAREDES COM ÁREA LÍQUIDA MENOR QUE 6M², SEM VÃOS, UTILIZANDO COLHER DE PEDREIRO E ARGAMASSA DE ASSENTAMENTO COM PREPARO EM BETONEIRA. AF_12/2014</v>
          </cell>
          <cell r="C5062" t="str">
            <v>M2</v>
          </cell>
          <cell r="D5062">
            <v>75.760000000000005</v>
          </cell>
        </row>
        <row r="5063">
          <cell r="A5063">
            <v>89307</v>
          </cell>
          <cell r="B5063" t="str">
            <v>ALVENARIA ESTRUTURAL DE BLOCOS CERÂMICOS 14X19X29, (ESPESSURA DE 14 CM), PARA PAREDES COM ÁREA LÍQUIDA MENOR QUE 6M², SEM VÃOS, UTILIZANDO COLHER DE PEDREIRO E ARGAMASSA DE ASSENTAMENTO COM PREPARO MANUAL. AF_12/2014</v>
          </cell>
          <cell r="C5063" t="str">
            <v>M2</v>
          </cell>
          <cell r="D5063">
            <v>78.17</v>
          </cell>
        </row>
        <row r="5064">
          <cell r="A5064">
            <v>89308</v>
          </cell>
          <cell r="B5064" t="str">
            <v>ALVENARIA ESTRUTURAL DE BLOCOS CERÂMICOS 14X19X29, (ESPESSURA DE 14 CM), PARA PAREDES COM ÁREA LÍQUIDA MAIOR OU IGUAL A 6M², SEM VÃOS, UTILIZANDO COLHER DE PEDREIRO E ARGAMASSA DE ASSENTAMENTO COM PREPARO EM BETONEIRA. AF_12/2014</v>
          </cell>
          <cell r="C5064" t="str">
            <v>M2</v>
          </cell>
          <cell r="D5064">
            <v>70.260000000000005</v>
          </cell>
        </row>
        <row r="5065">
          <cell r="A5065">
            <v>89309</v>
          </cell>
          <cell r="B5065" t="str">
            <v>ALVENARIA ESTRUTURAL DE BLOCOS CERÂMICOS 14X19X29, (ESPESSURA DE 14 CM), PARA PAREDES COM ÁREA LÍQUIDA MAIOR OU IGUAL A 6M², SEM VÃOS, UTILIZANDO COLHER DE PEDREIRO E ARGAMASSA DE ASSENTAMENTO COM PREPARO MANUAL. AF_12/2014</v>
          </cell>
          <cell r="C5065" t="str">
            <v>M2</v>
          </cell>
          <cell r="D5065">
            <v>72.67</v>
          </cell>
        </row>
        <row r="5066">
          <cell r="A5066">
            <v>89310</v>
          </cell>
          <cell r="B5066" t="str">
            <v>ALVENARIA ESTRUTURAL DE BLOCOS CERÂMICOS 14X19X29, (ESPESSURA DE 14 CM), PARA PAREDES COM ÁREA LÍQUIDA MENOR QUE 6M², COM VÃOS, UTILIZANDO COLHER DE PEDREIRO E ARGAMASSA DE ASSENTAMENTO COM PREPARO EM BETONEIRA. AF_12/2014</v>
          </cell>
          <cell r="C5066" t="str">
            <v>M2</v>
          </cell>
          <cell r="D5066">
            <v>86.83</v>
          </cell>
        </row>
        <row r="5067">
          <cell r="A5067">
            <v>89311</v>
          </cell>
          <cell r="B5067" t="str">
            <v>ALVENARIA ESTRUTURAL DE BLOCOS CERÂMICOS 14X19X29, (ESPESSURA DE 14 CM), PARA PAREDES COM ÁREA LÍQUIDA MENOR QUE 6M², COM VÃOS, UTILIZANDO COLHER DE PEDREIRO E ARGAMASSA DE ASSENTAMENTO COM PREPARO MANUAL. AF_12/2014</v>
          </cell>
          <cell r="C5067" t="str">
            <v>M2</v>
          </cell>
          <cell r="D5067">
            <v>89.24</v>
          </cell>
        </row>
        <row r="5068">
          <cell r="A5068">
            <v>89312</v>
          </cell>
          <cell r="B5068" t="str">
            <v>ALVENARIA ESTRUTURAL DE BLOCOS CERÂMICOS 14X19X29, (ESPESSURA DE 14 CM), PARA PAREDES COM ÁREA LÍQUIDA MAIOR OU IGUAL A 6M², COM VÃOS, UTILIZANDO COLHER DE PEDREIRO E ARGAMASSA DE ASSENTAMENTO COM PREPARO EM BETONEIRA. AF_12/2014</v>
          </cell>
          <cell r="C5068" t="str">
            <v>M2</v>
          </cell>
          <cell r="D5068">
            <v>76.790000000000006</v>
          </cell>
        </row>
        <row r="5069">
          <cell r="A5069">
            <v>89313</v>
          </cell>
          <cell r="B5069" t="str">
            <v>ALVENARIA ESTRUTURAL DE BLOCOS CERÂMICOS 14X19X29, (ESPESSURA DE 14 CM), PARA PAREDES COM ÁREA LÍQUIDA MAIOR OU IGUAL A 6M², COM VÃOS, UTILIZANDO COLHER DE PEDREIRO E ARGAMASSA DE ASSENTAMENTO COM PREPARO MANUAL. AF_12/2014</v>
          </cell>
          <cell r="C5069" t="str">
            <v>M2</v>
          </cell>
          <cell r="D5069">
            <v>79.2</v>
          </cell>
        </row>
        <row r="5070">
          <cell r="A5070">
            <v>95465</v>
          </cell>
          <cell r="B5070" t="str">
            <v>COBOGO CERAMICO (ELEMENTO VAZADO), 9X20X20CM, ASSENTADO COM ARGAMASSA TRACO 1:4 DE CIMENTO E AREIA</v>
          </cell>
          <cell r="C5070" t="str">
            <v>M2</v>
          </cell>
          <cell r="D5070">
            <v>120.86</v>
          </cell>
        </row>
        <row r="5071">
          <cell r="A5071">
            <v>87447</v>
          </cell>
          <cell r="B5071" t="str">
            <v>ALVENARIA DE VEDAÇÃO DE BLOCOS VAZADOS DE CONCRETO DE 9X19X39CM (ESPESSURA 9CM) DE PAREDES COM ÁREA LÍQUIDA MENOR QUE 6M² SEM VÃOS E ARGAMASSA DE ASSENTAMENTO COM PREPARO EM BETONEIRA. AF_06/2014</v>
          </cell>
          <cell r="C5071" t="str">
            <v>M2</v>
          </cell>
          <cell r="D5071">
            <v>52.66</v>
          </cell>
        </row>
        <row r="5072">
          <cell r="A5072">
            <v>87448</v>
          </cell>
          <cell r="B5072" t="str">
            <v>ALVENARIA DE VEDAÇÃO DE BLOCOS VAZADOS DE CONCRETO DE 9X19X39CM (ESPESSURA 9CM) DE PAREDES COM ÁREA LÍQUIDA MENOR QUE 6M² SEM VÃOS E ARGAMASSA DE ASSENTAMENTO COM PREPARO MANUAL. AF_06/2014</v>
          </cell>
          <cell r="C5072" t="str">
            <v>M2</v>
          </cell>
          <cell r="D5072">
            <v>53.41</v>
          </cell>
        </row>
        <row r="5073">
          <cell r="A5073">
            <v>87449</v>
          </cell>
          <cell r="B5073" t="str">
            <v>ALVENARIA DE VEDAÇÃO DE BLOCOS VAZADOS DE CONCRETO DE 14X19X39CM (ESPESSURA 14CM) DE PAREDES COM ÁREA LÍQUIDA MENOR QUE 6M² SEM VÃOS E ARGAMASSA DE ASSENTAMENTO COM PREPARO EM BETONEIRA. AF_06/2014</v>
          </cell>
          <cell r="C5073" t="str">
            <v>M2</v>
          </cell>
          <cell r="D5073">
            <v>68.2</v>
          </cell>
        </row>
        <row r="5074">
          <cell r="A5074">
            <v>87450</v>
          </cell>
          <cell r="B5074" t="str">
            <v>ALVENARIA DE VEDAÇÃO DE BLOCOS VAZADOS DE CONCRETO DE 14X19X39CM (ESPESSURA 14CM) DE PAREDES COM ÁREA LÍQUIDA MENOR QUE 6M² SEM VÃOS E ARGAMASSA DE ASSENTAMENTO COM PREPARO MANUAL. AF_06/2014</v>
          </cell>
          <cell r="C5074" t="str">
            <v>M2</v>
          </cell>
          <cell r="D5074">
            <v>69.540000000000006</v>
          </cell>
        </row>
        <row r="5075">
          <cell r="A5075">
            <v>87451</v>
          </cell>
          <cell r="B5075" t="str">
            <v>ALVENARIA DE VEDAÇÃO DE BLOCOS VAZADOS DE CONCRETO DE 19X19X39CM (ESPESSURA 19CM) DE PAREDES COM ÁREA LÍQUIDA MENOR QUE 6M² SEM VÃOS E ARGAMASSA DE ASSENTAMENTO COM PREPARO EM BETONEIRA. AF_06/2014</v>
          </cell>
          <cell r="C5075" t="str">
            <v>M2</v>
          </cell>
          <cell r="D5075">
            <v>82.33</v>
          </cell>
        </row>
        <row r="5076">
          <cell r="A5076">
            <v>87452</v>
          </cell>
          <cell r="B5076" t="str">
            <v>ALVENARIA DE VEDAÇÃO DE BLOCOS VAZADOS DE CONCRETO DE 19X19X39CM (ESPESSURA 19CM) DE PAREDES COM ÁREA LÍQUIDA MENOR QUE 6M² SEM VÃOS E ARGAMASSA DE ASSENTAMENTO COM PREPARO MANUAL. AF_06/2014</v>
          </cell>
          <cell r="C5076" t="str">
            <v>M2</v>
          </cell>
          <cell r="D5076">
            <v>82.67</v>
          </cell>
        </row>
        <row r="5077">
          <cell r="A5077">
            <v>87453</v>
          </cell>
          <cell r="B5077" t="str">
            <v>ALVENARIA DE VEDAÇÃO DE BLOCOS VAZADOS DE CONCRETO DE 9X19X39CM (ESPESSURA 9CM) DE PAREDES COM ÁREA LÍQUIDA MAIOR OU IGUAL A 6M² SEM VÃOS E ARGAMASSA DE ASSENTAMENTO COM PREPARO EM BETONEIRA. AF_06/2014</v>
          </cell>
          <cell r="C5077" t="str">
            <v>M2</v>
          </cell>
          <cell r="D5077">
            <v>48.08</v>
          </cell>
        </row>
        <row r="5078">
          <cell r="A5078">
            <v>87454</v>
          </cell>
          <cell r="B5078" t="str">
            <v>ALVENARIA DE VEDAÇÃO DE BLOCOS VAZADOS DE CONCRETO DE 9X19X39CM (ESPESSURA 9CM) DE PAREDES COM ÁREA LÍQUIDA MAIOR OU IGUAL A 6M² SEM VÃOS E ARGAMASSA DE ASSENTAMENTO COM PREPARO MANUAL. AF_06/2014</v>
          </cell>
          <cell r="C5078" t="str">
            <v>M2</v>
          </cell>
          <cell r="D5078">
            <v>49.23</v>
          </cell>
        </row>
        <row r="5079">
          <cell r="A5079">
            <v>87455</v>
          </cell>
          <cell r="B5079" t="str">
            <v>ALVENARIA DE VEDAÇÃO DE BLOCOS VAZADOS DE CONCRETO DE 14X19X39CM (ESPESSURA 14CM) DE PAREDES COM ÁREA LÍQUIDA MAIOR OU IGUAL A 6M² SEM VÃOS E ARGAMASSA DE ASSENTAMENTO COM PREPARO EM BETONEIRA. AF_06/2014</v>
          </cell>
          <cell r="C5079" t="str">
            <v>M2</v>
          </cell>
          <cell r="D5079">
            <v>62.83</v>
          </cell>
        </row>
        <row r="5080">
          <cell r="A5080">
            <v>87456</v>
          </cell>
          <cell r="B5080" t="str">
            <v>ALVENARIA DE VEDAÇÃO DE BLOCOS VAZADOS DE CONCRETO DE 14X19X39CM (ESPESSURA 14CM) DE PAREDES COM ÁREA LÍQUIDA MAIOR OU IGUAL A 6M² SEM VÃOS E ARGAMASSA DE ASSENTAMENTO COM PREPARO MANUAL. AF_06/2014</v>
          </cell>
          <cell r="C5080" t="str">
            <v>M2</v>
          </cell>
          <cell r="D5080">
            <v>64.44</v>
          </cell>
        </row>
        <row r="5081">
          <cell r="A5081">
            <v>87457</v>
          </cell>
          <cell r="B5081" t="str">
            <v>ALVENARIA DE VEDAÇÃO DE BLOCOS VAZADOS DE CONCRETO DE 19X19X39CM (ESPESSURA 19CM) DE PAREDES COM ÁREA LÍQUIDA MAIOR OU IGUAL A 6M² SEM VÃOS E ARGAMASSA DE ASSENTAMENTO COM PREPARO EM BETONEIRA. AF_06/2014</v>
          </cell>
          <cell r="C5081" t="str">
            <v>M2</v>
          </cell>
          <cell r="D5081">
            <v>75.569999999999993</v>
          </cell>
        </row>
        <row r="5082">
          <cell r="A5082">
            <v>87458</v>
          </cell>
          <cell r="B5082" t="str">
            <v>ALVENARIA DE VEDAÇÃO DE BLOCOS VAZADOS DE CONCRETO DE 19X19X39CM (ESPESSURA 19CM) DE PAREDES COM ÁREA LÍQUIDA MAIOR OU IGUAL A 6M² SEM VÃOS E ARGAMASSA DE ASSENTAMENTO COM PREPARO MANUAL. AF_06/2014</v>
          </cell>
          <cell r="C5082" t="str">
            <v>M2</v>
          </cell>
          <cell r="D5082">
            <v>77.239999999999995</v>
          </cell>
        </row>
        <row r="5083">
          <cell r="A5083">
            <v>87459</v>
          </cell>
          <cell r="B5083" t="str">
            <v>ALVENARIA DE VEDAÇÃO DE BLOCOS VAZADOS DE CONCRETO DE 9X19X39CM (ESPESSURA 9CM) DE PAREDES COM ÁREA LÍQUIDA MENOR QUE 6M² COM VÃOS E ARGAMASSA DE ASSENTAMENTO COM PREPARO EM BETONEIRA. AF_06/2014</v>
          </cell>
          <cell r="C5083" t="str">
            <v>M2</v>
          </cell>
          <cell r="D5083">
            <v>60.47</v>
          </cell>
        </row>
        <row r="5084">
          <cell r="A5084">
            <v>87460</v>
          </cell>
          <cell r="B5084" t="str">
            <v>ALVENARIA DE VEDAÇÃO DE BLOCOS VAZADOS DE CONCRETO DE 9X19X39CM (ESPESSURA 9CM) DE PAREDES COM ÁREA LÍQUIDA MENOR QUE 6M² COM VÃOS E ARGAMASSA DE ASSENTAMENTO COM PREPARO MANUAL. AF_06/2014</v>
          </cell>
          <cell r="C5084" t="str">
            <v>M2</v>
          </cell>
          <cell r="D5084">
            <v>61.62</v>
          </cell>
        </row>
        <row r="5085">
          <cell r="A5085">
            <v>87461</v>
          </cell>
          <cell r="B5085" t="str">
            <v>ALVENARIA DE VEDAÇÃO DE BLOCOS VAZADOS DE CONCRETO DE 14X19X39CM (ESPESSURA 14CM) DE PAREDES COM ÁREA LÍQUIDA MENOR QUE 6M² COM VÃOS E ARGAMASSA DE ASSENTAMENTO COM PREPARO EM BETONEIRA. AF_06/2014</v>
          </cell>
          <cell r="C5085" t="str">
            <v>M2</v>
          </cell>
          <cell r="D5085">
            <v>76.03</v>
          </cell>
        </row>
        <row r="5086">
          <cell r="A5086">
            <v>87462</v>
          </cell>
          <cell r="B5086" t="str">
            <v>ALVENARIA DE VEDAÇÃO DE BLOCOS VAZADOS DE CONCRETO DE 14X19X39CM (ESPESSURA 14CM) DE PAREDES COM ÁREA LÍQUIDA MENOR QUE 6M² COM VÃOS E ARGAMASSA DE ASSENTAMENTO COM PREPARO MANUAL. AF_06/2014</v>
          </cell>
          <cell r="C5086" t="str">
            <v>M2</v>
          </cell>
          <cell r="D5086">
            <v>77.37</v>
          </cell>
        </row>
        <row r="5087">
          <cell r="A5087">
            <v>87463</v>
          </cell>
          <cell r="B5087" t="str">
            <v>ALVENARIA DE VEDAÇÃO DE BLOCOS VAZADOS DE CONCRETO DE 19X19X39CM (ESPESSURA 19CM) DE PAREDES COM ÁREA LÍQUIDA MENOR QUE 6M² COM VÃOS E ARGAMASSA DE ASSENTAMENTO COM PREPARO EM BETONEIRA. AF_06/2014</v>
          </cell>
          <cell r="C5087" t="str">
            <v>M2</v>
          </cell>
          <cell r="D5087">
            <v>88.88</v>
          </cell>
        </row>
        <row r="5088">
          <cell r="A5088">
            <v>87464</v>
          </cell>
          <cell r="B5088" t="str">
            <v>ALVENARIA DE VEDAÇÃO DE BLOCOS VAZADOS DE CONCRETO DE 19X19X39CM (ESPESSURA 19CM) DE PAREDES COM ÁREA LÍQUIDA MENOR QUE 6M² COM VÃOS E ARGAMASSA DE ASSENTAMENTO COM PREPARO MANUAL. AF_06/2014</v>
          </cell>
          <cell r="C5088" t="str">
            <v>M2</v>
          </cell>
          <cell r="D5088">
            <v>90.55</v>
          </cell>
        </row>
        <row r="5089">
          <cell r="A5089">
            <v>87465</v>
          </cell>
          <cell r="B5089" t="str">
            <v>ALVENARIA DE VEDAÇÃO DE BLOCOS VAZADOS DE CONCRETO DE 9X19X39CM (ESPESSURA 9CM) DE PAREDES COM ÁREA LÍQUIDA MAIOR OU IGUAL A 6M² COM VÃOS E ARGAMASSA DE ASSENTAMENTO COM PREPARO EM BETONEIRA. AF_06/2014</v>
          </cell>
          <cell r="C5089" t="str">
            <v>M2</v>
          </cell>
          <cell r="D5089">
            <v>52.44</v>
          </cell>
        </row>
        <row r="5090">
          <cell r="A5090">
            <v>87466</v>
          </cell>
          <cell r="B5090" t="str">
            <v>ALVENARIA DE VEDAÇÃO DE BLOCOS VAZADOS DE CONCRETO DE 9X19X39CM (ESPESSURA 9CM) DE PAREDES COM ÁREA LÍQUIDA MAIOR OU IGUAL A 6M² COM VÃOS E ARGAMASSA DE ASSENTAMENTO COM PREPARO MANUAL. AF_06/2014</v>
          </cell>
          <cell r="C5090" t="str">
            <v>M2</v>
          </cell>
          <cell r="D5090">
            <v>53.59</v>
          </cell>
        </row>
        <row r="5091">
          <cell r="A5091">
            <v>87467</v>
          </cell>
          <cell r="B5091" t="str">
            <v>ALVENARIA DE VEDAÇÃO DE BLOCOS VAZADOS DE CONCRETO DE 14X19X39CM (ESPESSURA 14CM) DE PAREDES COM ÁREA LÍQUIDA MAIOR OU IGUAL A 6M² COM VÃOS E ARGAMASSA DE ASSENTAMENTO COM PREPARO EM BETONEIRA. AF_06/2014</v>
          </cell>
          <cell r="C5091" t="str">
            <v>M2</v>
          </cell>
          <cell r="D5091">
            <v>67.489999999999995</v>
          </cell>
        </row>
        <row r="5092">
          <cell r="A5092">
            <v>87468</v>
          </cell>
          <cell r="B5092" t="str">
            <v>ALVENARIA DE VEDAÇÃO DE BLOCOS VAZADOS DE CONCRETO DE 14X19X39CM (ESPESSURA 14CM) DE PAREDES COM ÁREA LÍQUIDA MAIOR OU IGUAL A 6M² COM VÃOS E ARGAMASSA DE ASSENTAMENTO COM PREPARO MANUAL. AF_06/2014</v>
          </cell>
          <cell r="C5092" t="str">
            <v>M2</v>
          </cell>
          <cell r="D5092">
            <v>68.83</v>
          </cell>
        </row>
        <row r="5093">
          <cell r="A5093">
            <v>87469</v>
          </cell>
          <cell r="B5093" t="str">
            <v>ALVENARIA DE VEDAÇÃO DE BLOCOS VAZADOS DE CONCRETO DE 19X19X39CM (ESPESSURA 19CM) DE PAREDES COM ÁREA LÍQUIDA MAIOR OU IGUAL A 6M² COM VÃOS E ARGAMASSA DE ASSENTAMENTO COM PREPARO EM BETONEIRA. AF_06/2014</v>
          </cell>
          <cell r="C5093" t="str">
            <v>M2</v>
          </cell>
          <cell r="D5093">
            <v>80.349999999999994</v>
          </cell>
        </row>
        <row r="5094">
          <cell r="A5094">
            <v>87470</v>
          </cell>
          <cell r="B5094" t="str">
            <v>ALVENARIA DE VEDAÇÃO DE BLOCOS VAZADOS DE CONCRETO DE 19X19X39CM (ESPESSURA 19CM) DE PAREDES COM ÁREA LÍQUIDA MAIOR OU IGUAL A 6M² COM VÃOS E ARGAMASSA DE ASSENTAMENTO COM PREPARO MANUAL. AF_06/2014</v>
          </cell>
          <cell r="C5094" t="str">
            <v>M2</v>
          </cell>
          <cell r="D5094">
            <v>82.02</v>
          </cell>
        </row>
        <row r="5095">
          <cell r="A5095">
            <v>89044</v>
          </cell>
          <cell r="B5095" t="str">
            <v>(COMPOSIÇÃO REPRESENTATIVA) DO SERVIÇO DE ALVENARIA DE VEDAÇÃO DE BLOCOS VAZADOS DE CONCRETO DE 9X19X39CM (ESPESSURA 9CM), PARA EDIFICAÇÃO HABITACIONAL MULTIFAMILIAR (PRÉDIO). AF_11/2014</v>
          </cell>
          <cell r="C5095" t="str">
            <v>M2</v>
          </cell>
          <cell r="D5095">
            <v>52.57</v>
          </cell>
        </row>
        <row r="5096">
          <cell r="A5096">
            <v>89169</v>
          </cell>
          <cell r="B5096" t="str">
            <v>(COMPOSIÇÃO REPRESENTATIVA) DO SERVIÇO DE ALVENARIA DE VEDAÇÃO DE BLOCOS VAZADOS DE CONCRETO DE 9X19X39CM (ESPESSURA 9CM), PARA EDIFICAÇÃO HABITACIONAL UNIFAMILIAR (CASA) E EDIFICAÇÃO PÚBLICA PADRÃO. AF_11/2014</v>
          </cell>
          <cell r="C5096" t="str">
            <v>M2</v>
          </cell>
          <cell r="D5096">
            <v>53.58</v>
          </cell>
        </row>
        <row r="5097">
          <cell r="A5097">
            <v>89978</v>
          </cell>
          <cell r="B5097" t="str">
            <v>(COMPOSIÇÃO REPRESENTATIVA) DO SERVIÇO DE ALVENARIA DE VEDAÇÃO DE BLOCOS VAZADOS DE CONCRETO DE 14X19X39CM (ESPESSURA 14CM), PARA EDIFICAÇÃO HABITACIONAL UNIFAMILIAR (CASA) E EDIFICAÇÃO PÚBLICA PADRÃO. AF_12/2014</v>
          </cell>
          <cell r="C5097" t="str">
            <v>M2</v>
          </cell>
          <cell r="D5097">
            <v>68.8</v>
          </cell>
        </row>
        <row r="5098">
          <cell r="A5098" t="str">
            <v>73937/1</v>
          </cell>
          <cell r="B5098" t="str">
            <v>COBOGO DE CONCRETO (ELEMENTO VAZADO), 7X50X50CM, ASSENTADO COM ARGAMASSA TRACO 1:4 (CIMENTO E AREIA)</v>
          </cell>
          <cell r="C5098" t="str">
            <v>M2</v>
          </cell>
          <cell r="D5098">
            <v>111.09</v>
          </cell>
        </row>
        <row r="5099">
          <cell r="A5099" t="str">
            <v>73937/3</v>
          </cell>
          <cell r="B5099" t="str">
            <v>COBOGO DE CONCRETO (ELEMENTO VAZADO), 7X50X50CM, ASSENTADO COM ARGAMASSA TRACO 1:3 (CIMENTO E AREIA)</v>
          </cell>
          <cell r="C5099" t="str">
            <v>M2</v>
          </cell>
          <cell r="D5099">
            <v>111.28</v>
          </cell>
        </row>
        <row r="5100">
          <cell r="A5100" t="str">
            <v>73937/5</v>
          </cell>
          <cell r="B5100" t="str">
            <v>COBOGO DE CONCRETO (ELEMENTO VAZADO), 10X29X39CM ABERTURA COM VIDRO, ASSENTADO COM ARGAMASSA TRACO 1:4 (CIMENTO E AREIA MEDIA NAO PENEIRADA)</v>
          </cell>
          <cell r="C5100" t="str">
            <v>M2</v>
          </cell>
          <cell r="D5100">
            <v>185.26</v>
          </cell>
        </row>
        <row r="5101">
          <cell r="A5101">
            <v>89453</v>
          </cell>
          <cell r="B5101" t="str">
            <v>ALVENARIA DE BLOCOS DE CONCRETO ESTRUTURAL 14X19X39 CM, (ESPESSURA 14 CM), FBK = 4,5 MPA, PARA PAREDES COM ÁREA LÍQUIDA MENOR QUE 6M², SEM VÃOS, UTILIZANDO PALHETA. AF_12/2014</v>
          </cell>
          <cell r="C5101" t="str">
            <v>M2</v>
          </cell>
          <cell r="D5101">
            <v>56.16</v>
          </cell>
        </row>
        <row r="5102">
          <cell r="A5102">
            <v>89454</v>
          </cell>
          <cell r="B5102" t="str">
            <v>ALVENARIA DE BLOCOS DE CONCRETO ESTRUTURAL 14X19X39 CM, (ESPESSURA 14 CM), FBK = 4,5 MPA, PARA PAREDES COM ÁREA LÍQUIDA MAIOR OU IGUAL A 6M², SEM VÃOS, UTILIZANDO PALHETA. AF_12/2014</v>
          </cell>
          <cell r="C5102" t="str">
            <v>M2</v>
          </cell>
          <cell r="D5102">
            <v>53.28</v>
          </cell>
        </row>
        <row r="5103">
          <cell r="A5103">
            <v>89455</v>
          </cell>
          <cell r="B5103" t="str">
            <v>ALVENARIA DE BLOCOS DE CONCRETO ESTRUTURAL 14X19X39 CM, (ESPESSURA 14 CM) FBK = 14,0 MPA, PARA PAREDES COM ÁREA LÍQUIDA MENOR QUE 6M², SEM VÃOS, UTILIZANDO PALHETA. AF_12/2014</v>
          </cell>
          <cell r="C5103" t="str">
            <v>M2</v>
          </cell>
          <cell r="D5103">
            <v>68.98</v>
          </cell>
        </row>
        <row r="5104">
          <cell r="A5104">
            <v>89456</v>
          </cell>
          <cell r="B5104" t="str">
            <v>ALVENARIA DE BLOCOS DE CONCRETO ESTRUTURAL 14X19X39 CM, (ESPESSURA 14 CM) FBK = 14,0 MPA, PARA PAREDES COM ÁREA LÍQUIDA MAIOR OU IGUAL A 6M², SEM VÃOS, UTILIZANDO PALHETA. AF_12/2014</v>
          </cell>
          <cell r="C5104" t="str">
            <v>M2</v>
          </cell>
          <cell r="D5104">
            <v>65.430000000000007</v>
          </cell>
        </row>
        <row r="5105">
          <cell r="A5105">
            <v>89457</v>
          </cell>
          <cell r="B5105" t="str">
            <v>ALVENARIA DE BLOCOS DE CONCRETO ESTRUTURAL 14X19X39 CM, (ESPESSURA 14 CM), FBK = 4,5 MPA, PARA PAREDES COM ÁREA LÍQUIDA MENOR QUE 6M², COM VÃOS, UTILIZANDO PALHETA. AF_12/2014</v>
          </cell>
          <cell r="C5105" t="str">
            <v>M2</v>
          </cell>
          <cell r="D5105">
            <v>60.61</v>
          </cell>
        </row>
        <row r="5106">
          <cell r="A5106">
            <v>89458</v>
          </cell>
          <cell r="B5106" t="str">
            <v>ALVENARIA DE BLOCOS DE CONCRETO ESTRUTURAL 14X19X39 CM, (ESPESSURA 14 CM), FBK = 4,5 MPA, PARA PAREDES COM ÁREA LÍQUIDA MAIOR OU IGUAL A 6M², COM VÃOS, UTILIZANDO PALHETA. AF_12/2014</v>
          </cell>
          <cell r="C5106" t="str">
            <v>M2</v>
          </cell>
          <cell r="D5106">
            <v>55.8</v>
          </cell>
        </row>
        <row r="5107">
          <cell r="A5107">
            <v>89459</v>
          </cell>
          <cell r="B5107" t="str">
            <v>ALVENARIA DE BLOCOS DE CONCRETO ESTRUTURAL 14X19X39 CM, (ESPESSURA 14 CM) FBK = 14,0 MPA, PARA PAREDES COM ÁREA LÍQUIDA MENOR QUE 6M², COM VÃOS, UTILIZANDO PALHETA. AF_12/2014</v>
          </cell>
          <cell r="C5107" t="str">
            <v>M2</v>
          </cell>
          <cell r="D5107">
            <v>74.8</v>
          </cell>
        </row>
        <row r="5108">
          <cell r="A5108">
            <v>89460</v>
          </cell>
          <cell r="B5108" t="str">
            <v>ALVENARIA DE BLOCOS DE CONCRETO ESTRUTURAL 14X19X39 CM, (ESPESSURA 14 CM) FBK = 14,0 MPA, PARA PAREDES COM ÁREA LÍQUIDA MAIOR OU IGUAL A 6M², COM VÃOS, UTILIZANDO PALHETA. AF_12/2014</v>
          </cell>
          <cell r="C5108" t="str">
            <v>M2</v>
          </cell>
          <cell r="D5108">
            <v>68.989999999999995</v>
          </cell>
        </row>
        <row r="5109">
          <cell r="A5109">
            <v>89462</v>
          </cell>
          <cell r="B5109" t="str">
            <v>ALVENARIA DE BLOCOS DE CONCRETO ESTRUTURAL 14X19X29 CM, (ESPESSURA 14 CM), FBK = 4,5 MPA, PARA PAREDES COM ÁREA LÍQUIDA MENOR QUE 6M², SEM VÃOS, UTILIZANDO PALHETA. AF_12/2014</v>
          </cell>
          <cell r="C5109" t="str">
            <v>M2</v>
          </cell>
          <cell r="D5109">
            <v>65.31</v>
          </cell>
        </row>
        <row r="5110">
          <cell r="A5110">
            <v>89463</v>
          </cell>
          <cell r="B5110" t="str">
            <v>ALVENARIA DE BLOCOS DE CONCRETO ESTRUTURAL 14X19X29 CM, (ESPESSURA 14 CM), FBK = 4,5 MPA, PARA PAREDES COM ÁREA LÍQUIDA MAIOR OU IGUAL A 6M², SEM VÃOS, UTILIZANDO PALHETA. AF_12/2014</v>
          </cell>
          <cell r="C5110" t="str">
            <v>M2</v>
          </cell>
          <cell r="D5110">
            <v>62.63</v>
          </cell>
        </row>
        <row r="5111">
          <cell r="A5111">
            <v>89464</v>
          </cell>
          <cell r="B5111" t="str">
            <v>ALVENARIA DE BLOCOS DE CONCRETO ESTRUTURAL 14X19X29 CM, (ESPESSURA 14 CM) FBK = 14,0 MPA, PARA PAREDES COM ÁREA LÍQUIDA MENOR QUE 6M², SEM VÃOS, UTILIZANDO PALHETA. AF_12/2014</v>
          </cell>
          <cell r="C5111" t="str">
            <v>M2</v>
          </cell>
          <cell r="D5111">
            <v>84.88</v>
          </cell>
        </row>
        <row r="5112">
          <cell r="A5112">
            <v>89465</v>
          </cell>
          <cell r="B5112" t="str">
            <v>ALVENARIA DE BLOCOS DE CONCRETO ESTRUTURAL 14X19X29 CM, (ESPESSURA 14 CM) FBK = 14,0 MPA, PARA PAREDES COM ÁREA LÍQUIDA MAIOR OU IGUAL A 6M², SEM VÃOS, UTILIZANDO PALHETA. AF_12/2014</v>
          </cell>
          <cell r="C5112" t="str">
            <v>M2</v>
          </cell>
          <cell r="D5112">
            <v>81.709999999999994</v>
          </cell>
        </row>
        <row r="5113">
          <cell r="A5113">
            <v>89466</v>
          </cell>
          <cell r="B5113" t="str">
            <v>ALVENARIA DE BLOCOS DE CONCRETO ESTRUTURAL 14X19X29 CM, (ESPESSURA 14 CM), FBK = 4,5 MPA, PARA PAREDES COM ÁREA LÍQUIDA MENOR QUE 6M², COM VÃOS, UTILIZANDO PALHETA. AF_12/2014</v>
          </cell>
          <cell r="C5113" t="str">
            <v>M2</v>
          </cell>
          <cell r="D5113">
            <v>70.34</v>
          </cell>
        </row>
        <row r="5114">
          <cell r="A5114">
            <v>89467</v>
          </cell>
          <cell r="B5114" t="str">
            <v>ALVENARIA DE BLOCOS DE CONCRETO ESTRUTURAL 14X19X29 CM, (ESPESSURA 14 CM), FBK = 4,5 MPA, PARA PAREDES COM ÁREA LÍQUIDA MAIOR OU IGUAL A 6M², COM VÃOS, UTILIZANDO PALHETA. AF_12/2014</v>
          </cell>
          <cell r="C5114" t="str">
            <v>M2</v>
          </cell>
          <cell r="D5114">
            <v>65.37</v>
          </cell>
        </row>
        <row r="5115">
          <cell r="A5115">
            <v>89468</v>
          </cell>
          <cell r="B5115" t="str">
            <v>ALVENARIA DE BLOCOS DE CONCRETO ESTRUTURAL 14X19X29 CM, (ESPESSURA 14 CM) FBK = 14,0 MPA, PARA PAREDES COM ÁREA LÍQUIDA MENOR QUE 6M², COM VÃOS, UTILIZANDO PALHETA. AF_12/2014</v>
          </cell>
          <cell r="C5115" t="str">
            <v>M2</v>
          </cell>
          <cell r="D5115">
            <v>90.8</v>
          </cell>
        </row>
        <row r="5116">
          <cell r="A5116">
            <v>89469</v>
          </cell>
          <cell r="B5116" t="str">
            <v>ALVENARIA DE BLOCOS DE CONCRETO ESTRUTURAL 14X19X29 CM, (ESPESSURA 14 CM) FBK = 14,0 MPA, PARA PAREDES COM ÁREA LÍQUIDA MAIOR OU IGUAL A 6M², COM VÃOS, UTILIZANDO PALHETA. AF_12/2014</v>
          </cell>
          <cell r="C5116" t="str">
            <v>M2</v>
          </cell>
          <cell r="D5116">
            <v>85.04</v>
          </cell>
        </row>
        <row r="5117">
          <cell r="A5117">
            <v>89470</v>
          </cell>
          <cell r="B5117" t="str">
            <v>ALVENARIA DE BLOCOS DE CONCRETO ESTRUTURAL 14X19X39 CM, (ESPESSURA 14 CM), FBK = 4,5 MPA, PARA PAREDES COM ÁREA LÍQUIDA MENOR QUE 6M², SEM VÃOS, UTILIZANDO COLHER DE PEDREIRO. AF_12/2014</v>
          </cell>
          <cell r="C5117" t="str">
            <v>M2</v>
          </cell>
          <cell r="D5117">
            <v>71.22</v>
          </cell>
        </row>
        <row r="5118">
          <cell r="A5118">
            <v>89471</v>
          </cell>
          <cell r="B5118" t="str">
            <v>ALVENARIA DE BLOCOS DE CONCRETO ESTRUTURAL 14X19X39 CM, (ESPESSURA 14 CM), FBK = 4,5 MPA, PARA PAREDES COM ÁREA LÍQUIDA MAIOR OU IGUAL A 6M², SEM VÃOS, UTILIZANDO COLHER DE PEDREIRO. AF_12/2014</v>
          </cell>
          <cell r="C5118" t="str">
            <v>M2</v>
          </cell>
          <cell r="D5118">
            <v>68.349999999999994</v>
          </cell>
        </row>
        <row r="5119">
          <cell r="A5119">
            <v>89472</v>
          </cell>
          <cell r="B5119" t="str">
            <v>ALVENARIA DE BLOCOS DE CONCRETO ESTRUTURAL 14X19X39 CM, (ESPESSURA 14 CM) FBK = 14,0 MPA, PARA PAREDES COM ÁREA LÍQUIDA MENOR QUE 6M², SEM VÃOS, UTILIZANDO COLHER DE PEDREIRO. AF_12/2014</v>
          </cell>
          <cell r="C5119" t="str">
            <v>M2</v>
          </cell>
          <cell r="D5119">
            <v>83.71</v>
          </cell>
        </row>
        <row r="5120">
          <cell r="A5120">
            <v>89473</v>
          </cell>
          <cell r="B5120" t="str">
            <v>ALVENARIA DE BLOCOS DE CONCRETO ESTRUTURAL 14X19X39 CM, (ESPESSURA 14 CM) FBK = 14,0 MPA, PARA PAREDES COM ÁREA LÍQUIDA MAIOR OU IGUAL A 6M², SEM VÃOS, UTILIZANDO COLHER DE PEDREIRO. AF_12/2014</v>
          </cell>
          <cell r="C5120" t="str">
            <v>M2</v>
          </cell>
          <cell r="D5120">
            <v>80.44</v>
          </cell>
        </row>
        <row r="5121">
          <cell r="A5121">
            <v>89474</v>
          </cell>
          <cell r="B5121" t="str">
            <v>ALVENARIA DE BLOCOS DE CONCRETO ESTRUTURAL 14X19X39 CM, (ESPESSURA 14 CM), FBK = 4,5 MPA, PARA PAREDES COM ÁREA LÍQUIDA MENOR QUE 6M², COM VÃOS, UTILIZANDO COLHER DE PEDREIRO. AF_12/2014</v>
          </cell>
          <cell r="C5121" t="str">
            <v>M2</v>
          </cell>
          <cell r="D5121">
            <v>80.150000000000006</v>
          </cell>
        </row>
        <row r="5122">
          <cell r="A5122">
            <v>89475</v>
          </cell>
          <cell r="B5122" t="str">
            <v>ALVENARIA DE BLOCOS DE CONCRETO ESTRUTURAL 14X19X39 CM, (ESPESSURA 14 CM), FBK = 4,5 MPA, PARA PAREDES COM ÁREA LÍQUIDA MAIOR OU IGUAL A 6M², COM VÃOS, UTILIZANDO COLHER DE PEDREIRO. AF_12/2014</v>
          </cell>
          <cell r="C5122" t="str">
            <v>M2</v>
          </cell>
          <cell r="D5122">
            <v>73.319999999999993</v>
          </cell>
        </row>
        <row r="5123">
          <cell r="A5123">
            <v>89476</v>
          </cell>
          <cell r="B5123" t="str">
            <v>ALVENARIA DE BLOCOS DE CONCRETO ESTRUTURAL 14X19X39 CM, (ESPESSURA 14 CM) FBK = 14,0 MPA, PARA PAREDES COM ÁREA LÍQUIDA MENOR QUE 6M², COM VÃOS, UTILIZANDO COLHER DE PEDREIRO. AF_12/2014</v>
          </cell>
          <cell r="C5123" t="str">
            <v>M2</v>
          </cell>
          <cell r="D5123">
            <v>94.28</v>
          </cell>
        </row>
        <row r="5124">
          <cell r="A5124">
            <v>89477</v>
          </cell>
          <cell r="B5124" t="str">
            <v>ALVENARIA DE BLOCOS DE CONCRETO ESTRUTURAL 14X19X39 CM, (ESPESSURA 14 CM) FBK = 14,0 MPA, PARA PAREDES COM ÁREA LÍQUIDA MAIOR OU IGUAL A 6M², COM VÃOS, UTILIZANDO COLHER DE PEDREIRO. AF_12/2014</v>
          </cell>
          <cell r="C5124" t="str">
            <v>M2</v>
          </cell>
          <cell r="D5124">
            <v>86.72</v>
          </cell>
        </row>
        <row r="5125">
          <cell r="A5125">
            <v>89478</v>
          </cell>
          <cell r="B5125" t="str">
            <v>ALVENARIA DE BLOCOS DE CONCRETO ESTRUTURAL 14X19X29 CM, (ESPESSURA 14 CM), FBK = 4,5 MPA, PARA PAREDES COM ÁREA LÍQUIDA MENOR QUE 6M², SEM VÃOS, UTILIZANDO COLHER DE PEDREIRO. AF_12/2014</v>
          </cell>
          <cell r="C5125" t="str">
            <v>M2</v>
          </cell>
          <cell r="D5125">
            <v>80.59</v>
          </cell>
        </row>
        <row r="5126">
          <cell r="A5126">
            <v>89479</v>
          </cell>
          <cell r="B5126" t="str">
            <v>ALVENARIA DE BLOCOS DE CONCRETO ESTRUTURAL 14X19X29 CM, (ESPESSURA 14 CM), FBK = 4,5 MPA, PARA PAREDES COM ÁREA LÍQUIDA MAIOR OU IGUAL A 6M², SEM VÃOS, UTILIZANDO COLHER DE PEDREIRO. AF_12/2014</v>
          </cell>
          <cell r="C5126" t="str">
            <v>M2</v>
          </cell>
          <cell r="D5126">
            <v>77.92</v>
          </cell>
        </row>
        <row r="5127">
          <cell r="A5127">
            <v>89480</v>
          </cell>
          <cell r="B5127" t="str">
            <v>ALVENARIA DE BLOCOS DE CONCRETO ESTRUTURAL 14X19X29 CM, (ESPESSURA 14 CM) FBK = 14,0 MPA, PARA PAREDES COM ÁREA LÍQUIDA MENOR QUE 6M², SEM VÃOS, UTILIZANDO COLHER DE PEDREIRO. AF_12/2014</v>
          </cell>
          <cell r="C5127" t="str">
            <v>M2</v>
          </cell>
          <cell r="D5127">
            <v>99.82</v>
          </cell>
        </row>
        <row r="5128">
          <cell r="A5128">
            <v>89483</v>
          </cell>
          <cell r="B5128" t="str">
            <v>ALVENARIA DE BLOCOS DE CONCRETO ESTRUTURAL 14X19X29 CM, (ESPESSURA 14 CM) FBK = 14,0 MPA, PARA PAREDES COM ÁREA LÍQUIDA MAIOR OU IGUAL A 6M², SEM VÃOS, UTILIZANDO COLHER DE PEDREIRO. AF_12/2014</v>
          </cell>
          <cell r="C5128" t="str">
            <v>M2</v>
          </cell>
          <cell r="D5128">
            <v>96.93</v>
          </cell>
        </row>
        <row r="5129">
          <cell r="A5129">
            <v>89484</v>
          </cell>
          <cell r="B5129" t="str">
            <v>ALVENARIA DE BLOCOS DE CONCRETO ESTRUTURAL 14X19X29 CM, (ESPESSURA 14 CM), FBK = 4,5 MPA, PARA PAREDES COM ÁREA LÍQUIDA MENOR QUE 6M², COM VÃOS, UTILIZANDO COLHER DE PEDREIRO. AF_12/2014</v>
          </cell>
          <cell r="C5129" t="str">
            <v>M2</v>
          </cell>
          <cell r="D5129">
            <v>90.08</v>
          </cell>
        </row>
        <row r="5130">
          <cell r="A5130">
            <v>89486</v>
          </cell>
          <cell r="B5130" t="str">
            <v>ALVENARIA DE BLOCOS DE CONCRETO ESTRUTURAL 14X19X29 CM, (ESPESSURA 14 CM), FBK = 4,5 MPA, PARA PAREDES COM ÁREA LÍQUIDA MAIOR OU IGUAL A 6M², COM VÃOS, UTILIZANDO COLHER DE PEDREIRO. AF_12/2014</v>
          </cell>
          <cell r="C5130" t="str">
            <v>M2</v>
          </cell>
          <cell r="D5130">
            <v>83.38</v>
          </cell>
        </row>
        <row r="5131">
          <cell r="A5131">
            <v>89487</v>
          </cell>
          <cell r="B5131" t="str">
            <v>ALVENARIA DE BLOCOS DE CONCRETO ESTRUTURAL 14X19X29 CM, (ESPESSURA 14 CM) FBK = 14,0 MPA, PARA PAREDES COM ÁREA LÍQUIDA MENOR QUE 6M², COM VÃOS, UTILIZANDO COLHER DE PEDREIRO. AF_12/2014</v>
          </cell>
          <cell r="C5131" t="str">
            <v>M2</v>
          </cell>
          <cell r="D5131">
            <v>110.49</v>
          </cell>
        </row>
        <row r="5132">
          <cell r="A5132">
            <v>89488</v>
          </cell>
          <cell r="B5132" t="str">
            <v>ALVENARIA DE BLOCOS DE CONCRETO ESTRUTURAL 14X19X29 CM, (ESPESSURA 14 CM) FBK = 14,0 MPA, PARA PAREDES COM ÁREA LÍQUIDA MAIOR OU IGUAL A 6M², COM VÃOS, UTILIZANDO COLHER DE PEDREIRO. AF_12/2014</v>
          </cell>
          <cell r="C5132" t="str">
            <v>M2</v>
          </cell>
          <cell r="D5132">
            <v>102.97</v>
          </cell>
        </row>
        <row r="5133">
          <cell r="A5133">
            <v>91815</v>
          </cell>
          <cell r="B5133" t="str">
            <v>(COMPOSIÇÃO REPRESENTATIVA) DE ALVENARIA DE BLOCOS DE CONCRETO ESTRUTURAL 14X19X39 CM, (ESPESSURA 14 CM), FBK = 4,5 MPA, UTILIZANDO PALHETA, PARA EDIFICAÇÃO HABITACIONAL. AF_10/2015</v>
          </cell>
          <cell r="C5133" t="str">
            <v>M2</v>
          </cell>
          <cell r="D5133">
            <v>56.31</v>
          </cell>
        </row>
        <row r="5134">
          <cell r="A5134">
            <v>91816</v>
          </cell>
          <cell r="B5134" t="str">
            <v>COMPOSIÇÃO REPRESENTATIVA DE SERVIÇOS DE ALVENARIA DE BLOCOS DE CONCRETO ESTRUTURAL 14X19X29 CM, (ESPESSURA 14 CM), FBK = 4,5 MPA, UTILIZANDO PALHETA, PARA EDIFICAÇÃO HABITACIONAL. AF_10/2015</v>
          </cell>
          <cell r="C5134" t="str">
            <v>M2</v>
          </cell>
          <cell r="D5134">
            <v>65.73</v>
          </cell>
        </row>
        <row r="5135">
          <cell r="A5135">
            <v>72139</v>
          </cell>
          <cell r="B5135" t="str">
            <v>BLOCOS DE VIDRO TIPO CANELADO 19X19X8CM, ASSENTADO COM ARGAMASSA TRACO 1:3 (CIMENTO E AREIA GROSSA) PREPARO MECANICO, COM REJUNTAMENTO EM CIMENTO BRANCO E BARRAS DE ACO</v>
          </cell>
          <cell r="C5135" t="str">
            <v>M2</v>
          </cell>
          <cell r="D5135">
            <v>502.04</v>
          </cell>
        </row>
        <row r="5136">
          <cell r="A5136">
            <v>72175</v>
          </cell>
          <cell r="B5136" t="str">
            <v>BLOCOS DE VIDRO TIPO XADREZ 20X20X10CM, ASSENTADO COM ARGAMASSA TRACO 1:3 (CIMENTO E AREIA GROSSA) PREPARO MECANICO, COM REJUNTAMENTO EM CIMENTO BRANCO E BARRAS DE ACO</v>
          </cell>
          <cell r="C5136" t="str">
            <v>M2</v>
          </cell>
          <cell r="D5136">
            <v>505.29</v>
          </cell>
        </row>
        <row r="5137">
          <cell r="A5137">
            <v>72176</v>
          </cell>
          <cell r="B5137" t="str">
            <v>BLOCOS DE VIDRO TIPO XADREZ 20X10X8CM, ASSENTADO COM ARGAMASSA TRACO 1:3 (CIMENTO E AREIA GROSSA) PREPARO MECANICO, COM REJUNTAMENTO EM CIMENTO BRANCO E BARRAS DE ACO</v>
          </cell>
          <cell r="C5137" t="str">
            <v>M2</v>
          </cell>
          <cell r="D5137">
            <v>508.29</v>
          </cell>
        </row>
        <row r="5138">
          <cell r="A5138">
            <v>72178</v>
          </cell>
          <cell r="B5138" t="str">
            <v>RETIRADA DE DIVISORIAS EM CHAPAS DE MADEIRA, COM MONTANTES METALICOS</v>
          </cell>
          <cell r="C5138" t="str">
            <v>M2</v>
          </cell>
          <cell r="D5138">
            <v>33.97</v>
          </cell>
        </row>
        <row r="5139">
          <cell r="A5139">
            <v>72179</v>
          </cell>
          <cell r="B5139" t="str">
            <v>RECOLOCACAO DE PLACAS DIVISORIAS DE GRANILITE, CONSIDERANDO REAPROVEITAMENTO DO MATERIAL</v>
          </cell>
          <cell r="C5139" t="str">
            <v>M2</v>
          </cell>
          <cell r="D5139">
            <v>69.2</v>
          </cell>
        </row>
        <row r="5140">
          <cell r="A5140">
            <v>72180</v>
          </cell>
          <cell r="B5140" t="str">
            <v>RECOLOCACAO DE DIVISORIAS TIPO CHAPAS OU TABUAS, EXCLUSIVE ENTARUGAMENTO, CONSIDERANDO REAPROVEITAMENTO DO MATERIAL</v>
          </cell>
          <cell r="C5140" t="str">
            <v>M2</v>
          </cell>
          <cell r="D5140">
            <v>20.69</v>
          </cell>
        </row>
        <row r="5141">
          <cell r="A5141">
            <v>72181</v>
          </cell>
          <cell r="B5141" t="str">
            <v>RECOLOCACAO DE DIVISORIAS TIPO CHAPAS OU TABUAS, INCLUSIVE ENTARUGAMENTO, CONSIDERANDO REAPROVEITAMENTO DO MATERIAL</v>
          </cell>
          <cell r="C5141" t="str">
            <v>M2</v>
          </cell>
          <cell r="D5141">
            <v>41.82</v>
          </cell>
        </row>
        <row r="5142">
          <cell r="A5142" t="str">
            <v>73774/1</v>
          </cell>
          <cell r="B5142" t="str">
            <v>DIVISORIA EM MARMORITE ESPESSURA 35MM, CHUMBAMENTO NO PISO E PAREDE COM ARGAMASSA DE CIMENTO E AREIA, POLIMENTO MANUAL, EXCLUSIVE FERRAGENS</v>
          </cell>
          <cell r="C5142" t="str">
            <v>M2</v>
          </cell>
          <cell r="D5142">
            <v>345.47</v>
          </cell>
        </row>
        <row r="5143">
          <cell r="A5143" t="str">
            <v>73909/1</v>
          </cell>
          <cell r="B5143" t="str">
            <v>DIVISORIA EM MADEIRA COMPENSADA RESINADA ESPESSURA 6MM, ESTRUTURADA EM MADEIRA DE LEI 3"X3"</v>
          </cell>
          <cell r="C5143" t="str">
            <v>M2</v>
          </cell>
          <cell r="D5143">
            <v>269.86</v>
          </cell>
        </row>
        <row r="5144">
          <cell r="A5144" t="str">
            <v>74229/1</v>
          </cell>
          <cell r="B5144" t="str">
            <v>DIVISORIA EM MARMORE BRANCO POLIDO, ESPESSURA 3 CM, ASSENTADO COM ARGAMASSA TRACO 1:4 (CIMENTO E AREIA), ARREMATE COM CIMENTO BRANCO, EXCLUSIVE FERRAGENS</v>
          </cell>
          <cell r="C5144" t="str">
            <v>M2</v>
          </cell>
          <cell r="D5144">
            <v>626.19000000000005</v>
          </cell>
        </row>
        <row r="5145">
          <cell r="A5145">
            <v>79627</v>
          </cell>
          <cell r="B5145" t="str">
            <v>DIVISORIA EM GRANITO BRANCO POLIDO, ESP = 3CM, ASSENTADO COM ARGAMASSA TRACO 1:4, ARREMATE EM CIMENTO BRANCO, EXCLUSIVE FERRAGENS</v>
          </cell>
          <cell r="C5145" t="str">
            <v>M2</v>
          </cell>
          <cell r="D5145">
            <v>654.04999999999995</v>
          </cell>
        </row>
        <row r="5146">
          <cell r="A5146">
            <v>96358</v>
          </cell>
          <cell r="B5146" t="str">
            <v>PAREDE COM PLACAS DE GESSO ACARTONADO (DRYWALL), PARA USO INTERNO, COM DUAS FACES SIMPLES E ESTRUTURA METÁLICA COM GUIAS SIMPLES, SEM VÃOS. AF_06/2017_P</v>
          </cell>
          <cell r="C5146" t="str">
            <v>M2</v>
          </cell>
          <cell r="D5146">
            <v>84.9</v>
          </cell>
        </row>
        <row r="5147">
          <cell r="A5147">
            <v>96359</v>
          </cell>
          <cell r="B5147" t="str">
            <v>PAREDE COM PLACAS DE GESSO ACARTONADO (DRYWALL), PARA USO INTERNO, COM DUAS FACES SIMPLES E ESTRUTURA METÁLICA COM GUIAS SIMPLES, COM VÃOS AF_06/2017_P</v>
          </cell>
          <cell r="C5147" t="str">
            <v>M2</v>
          </cell>
          <cell r="D5147">
            <v>93.19</v>
          </cell>
        </row>
        <row r="5148">
          <cell r="A5148">
            <v>96360</v>
          </cell>
          <cell r="B5148" t="str">
            <v>PAREDE COM PLACAS DE GESSO ACARTONADO (DRYWALL), PARA USO INTERNO, COM DUAS FACES SIMPLES E ESTRUTURA METÁLICA COM GUIAS DUPLAS, SEM VÃOS. AF_06/2017_P</v>
          </cell>
          <cell r="C5148" t="str">
            <v>M2</v>
          </cell>
          <cell r="D5148">
            <v>106.45</v>
          </cell>
        </row>
        <row r="5149">
          <cell r="A5149">
            <v>96361</v>
          </cell>
          <cell r="B5149" t="str">
            <v>PAREDE COM PLACAS DE GESSO ACARTONADO (DRYWALL), PARA USO INTERNO, COM DUAS FACES SIMPLES E ESTRUTURA METÁLICA COM GUIAS DUPLAS, COM VÃOS. AF_06/2017_P</v>
          </cell>
          <cell r="C5149" t="str">
            <v>M2</v>
          </cell>
          <cell r="D5149">
            <v>122.37</v>
          </cell>
        </row>
        <row r="5150">
          <cell r="A5150">
            <v>96362</v>
          </cell>
          <cell r="B5150" t="str">
            <v>PAREDE COM PLACAS DE GESSO ACARTONADO (DRYWALL), PARA USO INTERNO, COM UMA FACE SIMPLES E OUTRA FACE DUPLA E ESTRUTURA METÁLICA COM GUIAS SIMPLES, SEM VÃOS. AF_06/2017_P</v>
          </cell>
          <cell r="C5150" t="str">
            <v>M2</v>
          </cell>
          <cell r="D5150">
            <v>111.79</v>
          </cell>
        </row>
        <row r="5151">
          <cell r="A5151">
            <v>96363</v>
          </cell>
          <cell r="B5151" t="str">
            <v>PAREDE COM PLACAS DE GESSO ACARTONADO (DRYWALL), PARA USO INTERNO, COM UMA FACE SIMPLES E OUTRA FACE DUPLA E ESTRUTURA METÁLICA COM GUIAS SIMPLES, COM VÃOS. AF_06/2017_P</v>
          </cell>
          <cell r="C5151" t="str">
            <v>M2</v>
          </cell>
          <cell r="D5151">
            <v>120.49</v>
          </cell>
        </row>
        <row r="5152">
          <cell r="A5152">
            <v>96364</v>
          </cell>
          <cell r="B5152" t="str">
            <v>PAREDE COM PLACAS DE GESSO ACARTONADO (DRYWALL), PARA USO INTERNO COM UMA FACE SIMPLES E OUTRA FACE DUPLA E ESTRUTURA METÁLICA COM GUIAS DUPLAS, SEM VÃOS. AF_06/2017_P</v>
          </cell>
          <cell r="C5152" t="str">
            <v>M2</v>
          </cell>
          <cell r="D5152">
            <v>133.34</v>
          </cell>
        </row>
        <row r="5153">
          <cell r="A5153">
            <v>96365</v>
          </cell>
          <cell r="B5153" t="str">
            <v>PAREDE COM PLACAS DE GESSO ACARTONADO (DRYWALL), PARA USO INTERNO, COM UMA FACE SIMPLES E OUTRA FACE DUPLA E   ESTRUTURA METÁLICA COM GUIAS DUPLAS, COM VÃOS. AF_06/2017_P</v>
          </cell>
          <cell r="C5153" t="str">
            <v>M2</v>
          </cell>
          <cell r="D5153">
            <v>149.68</v>
          </cell>
        </row>
        <row r="5154">
          <cell r="A5154">
            <v>96366</v>
          </cell>
          <cell r="B5154" t="str">
            <v>PAREDE COM PLACAS DE GESSO ACARTONADO (DRYWALL), PARA USO INTERNO, COM DUAS FACES DUPLAS E ESTRUTURA METÁLICA COM GUIAS SIMPLES, SEM VÃOS. AF_06/2017_P</v>
          </cell>
          <cell r="C5154" t="str">
            <v>M2</v>
          </cell>
          <cell r="D5154">
            <v>138.68</v>
          </cell>
        </row>
        <row r="5155">
          <cell r="A5155">
            <v>96367</v>
          </cell>
          <cell r="B5155" t="str">
            <v>PAREDE COM PLACAS DE GESSO ACARTONADO (DRYWALL), PARA USO INTERNO, COM DUAS FACES DUPLAS E ESTRUTURA METÁLICA COM GUIAS SIMPLES, COM VÃOS. AF_06/2017_P</v>
          </cell>
          <cell r="C5155" t="str">
            <v>M2</v>
          </cell>
          <cell r="D5155">
            <v>147.81</v>
          </cell>
        </row>
        <row r="5156">
          <cell r="A5156">
            <v>96368</v>
          </cell>
          <cell r="B5156" t="str">
            <v>PAREDE COM PLACAS DE GESSO ACARTONADO (DRYWALL), PARA USO INTERNO COM DUAS FACES DUPLAS E ESTRUTURA METÁLICA COM GUIAS DUPLAS, SEM VÃOS. AF_06/2017</v>
          </cell>
          <cell r="C5156" t="str">
            <v>M2</v>
          </cell>
          <cell r="D5156">
            <v>160.24</v>
          </cell>
        </row>
        <row r="5157">
          <cell r="A5157">
            <v>96369</v>
          </cell>
          <cell r="B5157" t="str">
            <v>PAREDE COM PLACAS DE GESSO ACARTONADO (DRYWALL), PARA USO INTERNO, COM DUAS FACES DUPLAS E ESTRUTURA METÁLICA COM GUIAS DUPLAS, COM VÃOS. AF_06/2017_P</v>
          </cell>
          <cell r="C5157" t="str">
            <v>M2</v>
          </cell>
          <cell r="D5157">
            <v>176.99</v>
          </cell>
        </row>
        <row r="5158">
          <cell r="A5158">
            <v>96370</v>
          </cell>
          <cell r="B5158" t="str">
            <v>PAREDE COM PLACAS DE GESSO ACARTONADO (DRYWALL), PARA USO INTERNO, COM UMA FACE SIMPLES E ESTRUTURA METÁLICA COM GUIAS SIMPLES, SEM VÃOS. AF_06/2017_P</v>
          </cell>
          <cell r="C5158" t="str">
            <v>M2</v>
          </cell>
          <cell r="D5158">
            <v>53.83</v>
          </cell>
        </row>
        <row r="5159">
          <cell r="A5159">
            <v>96371</v>
          </cell>
          <cell r="B5159" t="str">
            <v>PAREDE COM PLACAS DE GESSO ACARTONADO (DRYWALL), PARA USO INTERNO, COM UMA FACE SIMPLES E ESTRUTURA METÁLICA COM GUIAS SIMPLES, COM VÃOS. AF_06/2017_P</v>
          </cell>
          <cell r="C5159" t="str">
            <v>M2</v>
          </cell>
          <cell r="D5159">
            <v>61.89</v>
          </cell>
        </row>
        <row r="5160">
          <cell r="A5160">
            <v>96372</v>
          </cell>
          <cell r="B5160" t="str">
            <v>INSTALAÇÃO DE ISOLAMENTO COM LÃ DE ROCHA EM PAREDES DRYWALL. AF_06/2017</v>
          </cell>
          <cell r="C5160" t="str">
            <v>M2</v>
          </cell>
          <cell r="D5160">
            <v>20.25</v>
          </cell>
        </row>
        <row r="5161">
          <cell r="A5161">
            <v>96373</v>
          </cell>
          <cell r="B5161" t="str">
            <v>INSTALAÇÃO DE REFORÇO METÁLICO EM PAREDE DRYWALL. AF_06/2017</v>
          </cell>
          <cell r="C5161" t="str">
            <v>M</v>
          </cell>
          <cell r="D5161">
            <v>7.79</v>
          </cell>
        </row>
        <row r="5162">
          <cell r="A5162">
            <v>96374</v>
          </cell>
          <cell r="B5162" t="str">
            <v>INSTALAÇÃO DE REFORÇO DE MADEIRA EM PAREDE DRYWALL. AF_06/2017</v>
          </cell>
          <cell r="C5162" t="str">
            <v>M</v>
          </cell>
          <cell r="D5162">
            <v>23.02</v>
          </cell>
        </row>
        <row r="5163">
          <cell r="A5163" t="str">
            <v>73863/1</v>
          </cell>
          <cell r="B5163" t="str">
            <v>ALVENARIA COM BLOCOS DE CONCRETO CELULAR 10X30X60CM, ESPESSURA 10CM, ASSENTADOS COM ARGAMASSA TRACO 1:2:9 (CIMENTO, CAL E AREIA) PREPARO MANUAL</v>
          </cell>
          <cell r="C5163" t="str">
            <v>M2</v>
          </cell>
          <cell r="D5163">
            <v>58.37</v>
          </cell>
        </row>
        <row r="5164">
          <cell r="A5164" t="str">
            <v>73863/2</v>
          </cell>
          <cell r="B5164" t="str">
            <v>ALVENARIA COM BLOCOS DE CONCRETO CELULAR 20X30X60CM, ESPESSURA 20CM, ASSENTADOS COM ARGAMASSA TRACO 1:2:9 (CIMENTO, CAL E AREIA) PREPARO MANUAL</v>
          </cell>
          <cell r="C5164" t="str">
            <v>M2</v>
          </cell>
          <cell r="D5164">
            <v>118.81</v>
          </cell>
        </row>
        <row r="5165">
          <cell r="A5165" t="str">
            <v>73790/2</v>
          </cell>
          <cell r="B5165" t="str">
            <v>REASSENTAMENTO DE PARALELEPIPEDO SOBRE COLCHAO DE PO DE PEDRA ESPESSURA 10CM, REJUNTADO COM BETUME E PEDRISCO, CONSIDERANDO APROVEITAMENTO DO PARALELEPIPEDO</v>
          </cell>
          <cell r="C5165" t="str">
            <v>M2</v>
          </cell>
          <cell r="D5165">
            <v>63.19</v>
          </cell>
        </row>
        <row r="5166">
          <cell r="A5166" t="str">
            <v>73790/4</v>
          </cell>
          <cell r="B5166" t="str">
            <v>REASSENTAMENTO DE PARALELEPIPEDO SOBRE COLCHAO DE PO DE PEDRA ESPESSURA 10CM, REJUNTADO COM ARGAMASSA TRACO 1:3 (CIMENTO E AREIA), CONSIDERANDO APROVEITAMENTO DO PARALELEPIPEDO</v>
          </cell>
          <cell r="C5166" t="str">
            <v>M2</v>
          </cell>
          <cell r="D5166">
            <v>50.87</v>
          </cell>
        </row>
        <row r="5167">
          <cell r="A5167">
            <v>83694</v>
          </cell>
          <cell r="B5167" t="str">
            <v>RECOMPOSICAO DE PAVIMENTACAO TIPO BLOKRET SOBRE COLCHAO DE AREIA COM REAPROVEITAMENTO DE MATERIAL</v>
          </cell>
          <cell r="C5167" t="str">
            <v>M2</v>
          </cell>
          <cell r="D5167">
            <v>18.829999999999998</v>
          </cell>
        </row>
        <row r="5168">
          <cell r="A5168" t="str">
            <v>83695/1</v>
          </cell>
          <cell r="B5168" t="str">
            <v>REJUNTAMENTO PAVIMENTACAO PARALELEPIPEDO BETUME CASCALH INCL MATERIAIS</v>
          </cell>
          <cell r="C5168" t="str">
            <v>M2</v>
          </cell>
          <cell r="D5168">
            <v>29.71</v>
          </cell>
        </row>
        <row r="5169">
          <cell r="A5169">
            <v>83771</v>
          </cell>
          <cell r="B5169" t="str">
            <v>RECOMPOSICAO DE REVESTIMENTO PRIMARIO MEDIDO P/ VOLUME COMPACTADO</v>
          </cell>
          <cell r="C5169" t="str">
            <v>M3</v>
          </cell>
          <cell r="D5169">
            <v>8.1199999999999992</v>
          </cell>
        </row>
        <row r="5170">
          <cell r="A5170">
            <v>92970</v>
          </cell>
          <cell r="B5170" t="str">
            <v>DEMOLIÇÃO DE PAVIMENTAÇÃO ASFÁLTICA COM UTILIZAÇÃO DE MARTELO PERFURADOR, ESPESSURA ATÉ 15 CM, EXCLUSIVE CARGA E TRANSPORTE</v>
          </cell>
          <cell r="C5170" t="str">
            <v>M2</v>
          </cell>
          <cell r="D5170">
            <v>14.83</v>
          </cell>
        </row>
        <row r="5171">
          <cell r="A5171">
            <v>72916</v>
          </cell>
          <cell r="B5171" t="str">
            <v>BASE DE SOLO CIMENTO 2% MISTURA EM USINA, COMPACTACAO 100% PROCTOR INTERMEDIARIO, EXCLUSIVE ESCAVACAO, CARGA E TRANSPORTE DO SOLO</v>
          </cell>
          <cell r="C5171" t="str">
            <v>M3</v>
          </cell>
          <cell r="D5171">
            <v>28.45</v>
          </cell>
        </row>
        <row r="5172">
          <cell r="A5172">
            <v>72919</v>
          </cell>
          <cell r="B5172" t="str">
            <v>BASE DE SOLO CIMENTO 4% MISTURA EM USINA, COMPACTACAO 100% PROCTOR NORMAL, EXCLUSIVE ESCAVACAO, CARGA E TRANSPORTE DO SOLO</v>
          </cell>
          <cell r="C5172" t="str">
            <v>M3</v>
          </cell>
          <cell r="D5172">
            <v>39.090000000000003</v>
          </cell>
        </row>
        <row r="5173">
          <cell r="A5173">
            <v>72922</v>
          </cell>
          <cell r="B5173" t="str">
            <v>BASE DE SOLO CIMENTO 6% COM MISTURA EM USINA, COMPACTACAO 100% PROCTOR NORMAL, EXCLUSIVE ESCAVACAO, CARGA E TRANSPORTE DO SOLO</v>
          </cell>
          <cell r="C5173" t="str">
            <v>M3</v>
          </cell>
          <cell r="D5173">
            <v>52.69</v>
          </cell>
        </row>
        <row r="5174">
          <cell r="A5174">
            <v>72923</v>
          </cell>
          <cell r="B5174" t="str">
            <v>BASE DE SOLO - BRITA (40/60), MISTURA EM USINA, COMPACTACAO 100% PROCTOR MODIFICADO, EXCLUSIVE ESCAVACAO, CARGA E TRANSPORTE</v>
          </cell>
          <cell r="C5174" t="str">
            <v>M3</v>
          </cell>
          <cell r="D5174">
            <v>61.22</v>
          </cell>
        </row>
        <row r="5175">
          <cell r="A5175">
            <v>72924</v>
          </cell>
          <cell r="B5175" t="str">
            <v>BASE DE SOLO - BRITA (50/50), MISTURA EM USINA, COMPACTACAO 100% PROCTOR MODIFICADO, EXCLUSIVE ESCAVACAO, CARGA E TRANSPORTE</v>
          </cell>
          <cell r="C5175" t="str">
            <v>M3</v>
          </cell>
          <cell r="D5175">
            <v>52.74</v>
          </cell>
        </row>
        <row r="5176">
          <cell r="A5176">
            <v>72961</v>
          </cell>
          <cell r="B5176" t="str">
            <v>REGULARIZACAO E COMPACTACAO DE SUBLEITO ATE 20 CM DE ESPESSURA</v>
          </cell>
          <cell r="C5176" t="str">
            <v>M2</v>
          </cell>
          <cell r="D5176">
            <v>1.4</v>
          </cell>
        </row>
        <row r="5177">
          <cell r="A5177">
            <v>96387</v>
          </cell>
          <cell r="B5177" t="str">
            <v>EXECUÇÃO E COMPACTAÇÃO DE BASE E OU SUB BASE COM SOLO ESTABILIZADO GRANULOMETRICAMENTE - EXCLUSIVE ESCAVAÇÃO, CARGA E TRANSPORTE E SOLO. AF_09/2017</v>
          </cell>
          <cell r="C5177" t="str">
            <v>M3</v>
          </cell>
          <cell r="D5177">
            <v>7.67</v>
          </cell>
        </row>
        <row r="5178">
          <cell r="A5178">
            <v>96388</v>
          </cell>
          <cell r="B5178" t="str">
            <v>EXECUÇÃO E COMPACTAÇÃO DE BASE E OU SUB BASE COM SOLO PREDOMINANTEMENTE ARENOSO - EXCLUSIVE ESCAVAÇÃO, CARGA E TRANSPORTE E SOLO. AF_09/2017</v>
          </cell>
          <cell r="C5178" t="str">
            <v>M3</v>
          </cell>
          <cell r="D5178">
            <v>7.23</v>
          </cell>
        </row>
        <row r="5179">
          <cell r="A5179">
            <v>96389</v>
          </cell>
          <cell r="B5179" t="str">
            <v>EXECUÇÃO E COMPACTAÇÃO DE BASE E OU SUB BASE COM SOLO MELHORADO COM CIMENTO (TEOR DE 2%) - EXCLUSIVE ESCAVAÇÃO, CARGA E TRANSPORTE E SOLO. AF_09/2017</v>
          </cell>
          <cell r="C5179" t="str">
            <v>M3</v>
          </cell>
          <cell r="D5179">
            <v>29.11</v>
          </cell>
        </row>
        <row r="5180">
          <cell r="A5180">
            <v>96390</v>
          </cell>
          <cell r="B5180" t="str">
            <v>EXECUÇÃO E COMPACTAÇÃO DE BASE E OU SUB BASE COM SOLO MELHORADO COM CIMENTO (TEOR DE 4%) - EXCLUSIVE ESCAVAÇÃO, CARGA E TRANSPORTE E SOLO. AF_09/2017</v>
          </cell>
          <cell r="C5180" t="str">
            <v>M3</v>
          </cell>
          <cell r="D5180">
            <v>47.11</v>
          </cell>
        </row>
        <row r="5181">
          <cell r="A5181">
            <v>96391</v>
          </cell>
          <cell r="B5181" t="str">
            <v>EXECUÇÃO E COMPACTAÇÃO DE BASE E OU SUB BASE COM SOLO CIMENTO (TEOR DE CIMENTO IGUAL A 6%) - EXCLUSIVE ESCAVAÇÃO, CARGA E TRANSPORTE E SOLO. AF_09/2017</v>
          </cell>
          <cell r="C5181" t="str">
            <v>M3</v>
          </cell>
          <cell r="D5181">
            <v>64.959999999999994</v>
          </cell>
        </row>
        <row r="5182">
          <cell r="A5182">
            <v>96392</v>
          </cell>
          <cell r="B5182" t="str">
            <v>EXECUÇÃO E COMPACTAÇÃO DE BASE E OU SUB BASE COM SOLO CIMENTO (TEOR DE CIMENTO IGUAL A 8%) - EXCLUSIVE ESCAVAÇÃO, CARGA E TRANSPORTE E SOLO. AF_09/2017</v>
          </cell>
          <cell r="C5182" t="str">
            <v>M3</v>
          </cell>
          <cell r="D5182">
            <v>86.09</v>
          </cell>
        </row>
        <row r="5183">
          <cell r="A5183">
            <v>96396</v>
          </cell>
          <cell r="B5183" t="str">
            <v>EXECUÇÃO E COMPACTAÇÃO DE BASE E OU SUB BASE COM BRITA GRADUADA SIMPLES - EXCLUSIVE CARGA E TRANSPORTE. AF_09/2017</v>
          </cell>
          <cell r="C5183" t="str">
            <v>M3</v>
          </cell>
          <cell r="D5183">
            <v>103.38</v>
          </cell>
        </row>
        <row r="5184">
          <cell r="A5184">
            <v>96397</v>
          </cell>
          <cell r="B5184" t="str">
            <v>EXECUÇÃO E COMPACTAÇÃO DE BASE E OU SUB BASE COM BRITA GRADUADA TRATADA COM CIMENTO - EXCLUSIVE CARGA E TRANSPORTE. AF_09/2017</v>
          </cell>
          <cell r="C5184" t="str">
            <v>M3</v>
          </cell>
          <cell r="D5184">
            <v>135.72</v>
          </cell>
        </row>
        <row r="5185">
          <cell r="A5185">
            <v>96398</v>
          </cell>
          <cell r="B5185" t="str">
            <v>EXECUÇÃO E COMPACTAÇÃO DE BASE E OU SUB BASE COM CONCRETO COMPACTADO COM ROLO - EXCLUSIVE CARGA E TRANSPORTE. AF_09/2017</v>
          </cell>
          <cell r="C5185" t="str">
            <v>M3</v>
          </cell>
          <cell r="D5185">
            <v>148.38</v>
          </cell>
        </row>
        <row r="5186">
          <cell r="A5186">
            <v>96399</v>
          </cell>
          <cell r="B5186" t="str">
            <v>EXECUÇÃO E COMPACTAÇÃO DE BASE E OU SUB BASE COM PEDRA RACHÃO - EXCLUSIVE ESCAVAÇÃO, CARGA E TRANSPORTE. AF_09/2017</v>
          </cell>
          <cell r="C5186" t="str">
            <v>M3</v>
          </cell>
          <cell r="D5186">
            <v>84.69</v>
          </cell>
        </row>
        <row r="5187">
          <cell r="A5187">
            <v>96400</v>
          </cell>
          <cell r="B5187" t="str">
            <v>EXECUÇÃO E COMPACTAÇÃO DE BASE E OU SUB BASE COM MACADAME SECO - EXCLUSIVE ESCAVAÇÃO, CARGA E TRANSPORTE. AF_09/2017</v>
          </cell>
          <cell r="C5187" t="str">
            <v>M3</v>
          </cell>
          <cell r="D5187">
            <v>93.08</v>
          </cell>
        </row>
        <row r="5188">
          <cell r="A5188">
            <v>96401</v>
          </cell>
          <cell r="B5188" t="str">
            <v>EXECUÇÃO DE IMPRIMAÇÃO COM ASFALTO DILUÍDO CM-30. AF_09/2017</v>
          </cell>
          <cell r="C5188" t="str">
            <v>M2</v>
          </cell>
          <cell r="D5188">
            <v>7.06</v>
          </cell>
        </row>
        <row r="5189">
          <cell r="A5189">
            <v>96402</v>
          </cell>
          <cell r="B5189" t="str">
            <v>EXECUÇÃO DE IMPRIMAÇÃO LIGANTE (PINTURA DE LIGAÇÃO) COM EMULSÃO ASFÁLTICA RR-2C. AF_09/2017</v>
          </cell>
          <cell r="C5189" t="str">
            <v>M2</v>
          </cell>
          <cell r="D5189">
            <v>1.55</v>
          </cell>
        </row>
        <row r="5190">
          <cell r="A5190">
            <v>72799</v>
          </cell>
          <cell r="B5190" t="str">
            <v>PAVIMENTO EM PARALELEPIPEDO SOBRE COLCHAO DE AREIA REJUNTADO COM ARGAMASSA DE CIMENTO E AREIA NO TRAÇO 1:3 (PEDRAS PEQUENAS 30 A 35 PECAS POR M2)</v>
          </cell>
          <cell r="C5190" t="str">
            <v>M2</v>
          </cell>
          <cell r="D5190">
            <v>83.99</v>
          </cell>
        </row>
        <row r="5191">
          <cell r="A5191">
            <v>72942</v>
          </cell>
          <cell r="B5191" t="str">
            <v>PINTURA DE LIGACAO COM EMULSAO RR-1C</v>
          </cell>
          <cell r="C5191" t="str">
            <v>M2</v>
          </cell>
          <cell r="D5191">
            <v>1.74</v>
          </cell>
        </row>
        <row r="5192">
          <cell r="A5192">
            <v>72943</v>
          </cell>
          <cell r="B5192" t="str">
            <v>PINTURA DE LIGACAO COM EMULSAO RR-2C</v>
          </cell>
          <cell r="C5192" t="str">
            <v>M2</v>
          </cell>
          <cell r="D5192">
            <v>2.0699999999999998</v>
          </cell>
        </row>
        <row r="5193">
          <cell r="A5193">
            <v>72972</v>
          </cell>
          <cell r="B5193" t="str">
            <v>CONTENCAO LATERAL COM SOLO LOCAL PARA PAVIMENTO POLIEDRICO</v>
          </cell>
          <cell r="C5193" t="str">
            <v>M2</v>
          </cell>
          <cell r="D5193">
            <v>1.1299999999999999</v>
          </cell>
        </row>
        <row r="5194">
          <cell r="A5194">
            <v>72973</v>
          </cell>
          <cell r="B5194" t="str">
            <v>CORTE E PREPARO DE CORDAO DE PEDRA PARA PAVIMENTO POLIEDRICO</v>
          </cell>
          <cell r="C5194" t="str">
            <v>M</v>
          </cell>
          <cell r="D5194">
            <v>2.12</v>
          </cell>
        </row>
        <row r="5195">
          <cell r="A5195">
            <v>72974</v>
          </cell>
          <cell r="B5195" t="str">
            <v>CORTE E PREPARO DE PEDRA PARA PAVIMENTO POLIEDRICO</v>
          </cell>
          <cell r="C5195" t="str">
            <v>M2</v>
          </cell>
          <cell r="D5195">
            <v>7.08</v>
          </cell>
        </row>
        <row r="5196">
          <cell r="A5196">
            <v>72975</v>
          </cell>
          <cell r="B5196" t="str">
            <v>DESMONTE MANUAL DE PEDRA PARA PAVIMENTO POLIEDRICO</v>
          </cell>
          <cell r="C5196" t="str">
            <v>M2</v>
          </cell>
          <cell r="D5196">
            <v>0.79</v>
          </cell>
        </row>
        <row r="5197">
          <cell r="A5197">
            <v>72978</v>
          </cell>
          <cell r="B5197" t="str">
            <v>EXTRACAO, CARGA E ASSENTAMENTO DE CORDAO DE PEDRA PARA PAVIMENTO POLIEDRICO, EXCLUSIVE TRANSPORTE DE PEDRA E INDENIZACAO PEDREIRA</v>
          </cell>
          <cell r="C5197" t="str">
            <v>M</v>
          </cell>
          <cell r="D5197">
            <v>7.07</v>
          </cell>
        </row>
        <row r="5198">
          <cell r="A5198">
            <v>72979</v>
          </cell>
          <cell r="B5198" t="str">
            <v>EXTRACAO, CARGA, PREPARO E ASSENTAMENTO DE PEDRAS POLIEDRICAS, EXCLUSIVE TRANSPORTE DE PEDRA E INDENIZACAO PEDREIRA</v>
          </cell>
          <cell r="C5198" t="str">
            <v>M2</v>
          </cell>
          <cell r="D5198">
            <v>13.53</v>
          </cell>
        </row>
        <row r="5199">
          <cell r="A5199" t="str">
            <v>73760/1</v>
          </cell>
          <cell r="B5199" t="str">
            <v>CAPA SELANTE COMPREENDENDO APLICAÇÃO DE ASFALTO NA PROPORÇÃO DE 0,7 A 1,5L / M2, DISTRIBUIÇÃO DE AGREGADOS DE 5 A 15KG/M2 E COMPACTAÇÃO COM ROLO - COM USO DA EMULSAO RR-2C, INCLUSO APLICACAO E COMPACTACAO</v>
          </cell>
          <cell r="C5199" t="str">
            <v>M2</v>
          </cell>
          <cell r="D5199">
            <v>4.5599999999999996</v>
          </cell>
        </row>
        <row r="5200">
          <cell r="A5200" t="str">
            <v>73849/1</v>
          </cell>
          <cell r="B5200" t="str">
            <v>AREIA ASFALTO A QUENTE (AAUQ) COM CAP 50/70, INCLUSO USINAGEM E APLICACAO, EXCLUSIVE TRANSPORTE</v>
          </cell>
          <cell r="C5200" t="str">
            <v>M3</v>
          </cell>
          <cell r="D5200">
            <v>845.93</v>
          </cell>
        </row>
        <row r="5201">
          <cell r="A5201" t="str">
            <v>73849/2</v>
          </cell>
          <cell r="B5201" t="str">
            <v>AREIA ASFALTO A FRIO (AAUF), COM EMULSAO RR-2C INCLUSO USINAGEM E APLICACAO, EXCLUSIVE TRANSPORTE</v>
          </cell>
          <cell r="C5201" t="str">
            <v>M3</v>
          </cell>
          <cell r="D5201">
            <v>676.54</v>
          </cell>
        </row>
        <row r="5202">
          <cell r="A5202">
            <v>92391</v>
          </cell>
          <cell r="B5202" t="str">
            <v>EXECUÇÃO DE PAVIMENTO EM PISO INTERTRAVADO, COM BLOCO PISOGRAMA DE 35 X 25 CM, ESPESSURA 6 CM. AF_12/2015</v>
          </cell>
          <cell r="C5202" t="str">
            <v>M2</v>
          </cell>
          <cell r="D5202">
            <v>50.08</v>
          </cell>
        </row>
        <row r="5203">
          <cell r="A5203">
            <v>92392</v>
          </cell>
          <cell r="B5203" t="str">
            <v>EXECUÇÃO DE PAVIMENTO EM PISO INTERTRAVADO, COM BLOCO PISOGRAMA DE 35 X 25 CM, ESPESSURA 8 CM. AF_12/2015</v>
          </cell>
          <cell r="C5203" t="str">
            <v>M2</v>
          </cell>
          <cell r="D5203">
            <v>52.72</v>
          </cell>
        </row>
        <row r="5204">
          <cell r="A5204">
            <v>92393</v>
          </cell>
          <cell r="B5204" t="str">
            <v>EXECUÇÃO DE PAVIMENTO EM PISO INTERTRAVADO, COM BLOCO SEXTAVADO DE 25 X 25 CM, ESPESSURA 6 CM. AF_12/2015</v>
          </cell>
          <cell r="C5204" t="str">
            <v>M2</v>
          </cell>
          <cell r="D5204">
            <v>45.73</v>
          </cell>
        </row>
        <row r="5205">
          <cell r="A5205">
            <v>92394</v>
          </cell>
          <cell r="B5205" t="str">
            <v>EXECUÇÃO DE PAVIMENTO EM PISO INTERTRAVADO, COM BLOCO SEXTAVADO DE 25 X 25 CM, ESPESSURA 8 CM. AF_12/2015</v>
          </cell>
          <cell r="C5205" t="str">
            <v>M2</v>
          </cell>
          <cell r="D5205">
            <v>50.19</v>
          </cell>
        </row>
        <row r="5206">
          <cell r="A5206">
            <v>92395</v>
          </cell>
          <cell r="B5206" t="str">
            <v>EXECUÇÃO DE PAVIMENTO EM PISO INTERTRAVADO, COM BLOCO SEXTAVADO DE 25 X 25 CM, ESPESSURA 10 CM. AF_12/2015</v>
          </cell>
          <cell r="C5206" t="str">
            <v>M2</v>
          </cell>
          <cell r="D5206">
            <v>64.48</v>
          </cell>
        </row>
        <row r="5207">
          <cell r="A5207">
            <v>92396</v>
          </cell>
          <cell r="B5207" t="str">
            <v>EXECUÇÃO DE PASSEIO EM PISO INTERTRAVADO, COM BLOCO RETANGULAR COR NATURAL DE 20 X 10 CM, ESPESSURA 6 CM. AF_12/2015</v>
          </cell>
          <cell r="C5207" t="str">
            <v>M2</v>
          </cell>
          <cell r="D5207">
            <v>59.6</v>
          </cell>
        </row>
        <row r="5208">
          <cell r="A5208">
            <v>92397</v>
          </cell>
          <cell r="B5208" t="str">
            <v>EXECUÇÃO DE PÁTIO/ESTACIONAMENTO EM PISO INTERTRAVADO, COM BLOCO RETANGULAR COR NATURAL DE 20 X 10 CM, ESPESSURA 6 CM. AF_12/2015</v>
          </cell>
          <cell r="C5208" t="str">
            <v>M2</v>
          </cell>
          <cell r="D5208">
            <v>45.81</v>
          </cell>
        </row>
        <row r="5209">
          <cell r="A5209">
            <v>92398</v>
          </cell>
          <cell r="B5209" t="str">
            <v>EXECUÇÃO DE PÁTIO/ESTACIONAMENTO EM PISO INTERTRAVADO, COM BLOCO RETANGULAR COR NATURAL DE 20 X 10 CM, ESPESSURA 8 CM. AF_12/2015</v>
          </cell>
          <cell r="C5209" t="str">
            <v>M2</v>
          </cell>
          <cell r="D5209">
            <v>53.02</v>
          </cell>
        </row>
        <row r="5210">
          <cell r="A5210">
            <v>92399</v>
          </cell>
          <cell r="B5210" t="str">
            <v>EXECUÇÃO DE VIA EM PISO INTERTRAVADO, COM BLOCO RETANGULAR COR NATURAL DE 20 X 10 CM, ESPESSURA 8 CM. AF_12/2015</v>
          </cell>
          <cell r="C5210" t="str">
            <v>M2</v>
          </cell>
          <cell r="D5210">
            <v>54.34</v>
          </cell>
        </row>
        <row r="5211">
          <cell r="A5211">
            <v>92400</v>
          </cell>
          <cell r="B5211" t="str">
            <v>EXECUÇÃO DE PÁTIO/ESTACIONAMENTO EM PISO INTERTRAVADO, COM BLOCO RETANGULAR DE 20 X 10 CM, ESPESSURA 10 CM. AF_12/2015</v>
          </cell>
          <cell r="C5211" t="str">
            <v>M2</v>
          </cell>
          <cell r="D5211">
            <v>65.790000000000006</v>
          </cell>
        </row>
        <row r="5212">
          <cell r="A5212">
            <v>92401</v>
          </cell>
          <cell r="B5212" t="str">
            <v>EXECUÇÃO DE VIA EM PISO INTERTRAVADO, COM BLOCO RETANGULAR DE 20 X 10 CM, ESPESSURA 10 CM. AF_12/2015</v>
          </cell>
          <cell r="C5212" t="str">
            <v>M2</v>
          </cell>
          <cell r="D5212">
            <v>67.19</v>
          </cell>
        </row>
        <row r="5213">
          <cell r="A5213">
            <v>92402</v>
          </cell>
          <cell r="B5213" t="str">
            <v>EXECUÇÃO DE PASSEIO EM PISO INTERTRAVADO, COM BLOCO 16 FACES DE 22 X 11 CM, ESPESSURA 6 CM. AF_12/2015</v>
          </cell>
          <cell r="C5213" t="str">
            <v>M2</v>
          </cell>
          <cell r="D5213">
            <v>61.63</v>
          </cell>
        </row>
        <row r="5214">
          <cell r="A5214">
            <v>92403</v>
          </cell>
          <cell r="B5214" t="str">
            <v>EXECUÇÃO DE PÁTIO/ESTACIONAMENTO EM PISO INTERTRAVADO, COM BLOCO 16 FACES DE 22 X 11 CM, ESPESSURA 6 CM. AF_12/2015</v>
          </cell>
          <cell r="C5214" t="str">
            <v>M2</v>
          </cell>
          <cell r="D5214">
            <v>47.75</v>
          </cell>
        </row>
        <row r="5215">
          <cell r="A5215">
            <v>92404</v>
          </cell>
          <cell r="B5215" t="str">
            <v>EXECUÇÃO DE PÁTIO/ESTACIONAMENTO EM PISO INTERTRAVADO, COM BLOCO 16 FACES DE 22 X 11 CM, ESPESSURA 8 CM. AF_12/2015</v>
          </cell>
          <cell r="C5215" t="str">
            <v>M2</v>
          </cell>
          <cell r="D5215">
            <v>54.95</v>
          </cell>
        </row>
        <row r="5216">
          <cell r="A5216">
            <v>92405</v>
          </cell>
          <cell r="B5216" t="str">
            <v>EXECUÇÃO DE VIA EM PISO INTERTRAVADO, COM BLOCO 16 FACES DE 22 X 11 CM, ESPESSURA 8 CM. AF_12/2015</v>
          </cell>
          <cell r="C5216" t="str">
            <v>M2</v>
          </cell>
          <cell r="D5216">
            <v>56.25</v>
          </cell>
        </row>
        <row r="5217">
          <cell r="A5217">
            <v>92406</v>
          </cell>
          <cell r="B5217" t="str">
            <v>EXECUÇÃO DE PÁTIO/ESTACIONAMENTO EM PISO INTERTRAVADO, COM BLOCO 16 FACES DE 22 X 11 CM, ESPESSURA 10 CM. AF_12/2015</v>
          </cell>
          <cell r="C5217" t="str">
            <v>M2</v>
          </cell>
          <cell r="D5217">
            <v>67.72</v>
          </cell>
        </row>
        <row r="5218">
          <cell r="A5218">
            <v>92407</v>
          </cell>
          <cell r="B5218" t="str">
            <v>EXECUÇÃO DE VIA EM PISO INTERTRAVADO, COM BLOCO 16 FACES DE 22 X 11 CM, ESPESSURA 10 CM. AF_12/2015</v>
          </cell>
          <cell r="C5218" t="str">
            <v>M2</v>
          </cell>
          <cell r="D5218">
            <v>69.11</v>
          </cell>
        </row>
        <row r="5219">
          <cell r="A5219">
            <v>93679</v>
          </cell>
          <cell r="B5219" t="str">
            <v>EXECUÇÃO DE PASSEIO EM PISO INTERTRAVADO, COM BLOCO RETANGULAR COLORIDO DE 20 X 10 CM, ESPESSURA 6 CM. AF_12/2015</v>
          </cell>
          <cell r="C5219" t="str">
            <v>M2</v>
          </cell>
          <cell r="D5219">
            <v>64.260000000000005</v>
          </cell>
        </row>
        <row r="5220">
          <cell r="A5220">
            <v>93680</v>
          </cell>
          <cell r="B5220" t="str">
            <v>EXECUÇÃO DE PÁTIO/ESTACIONAMENTO EM PISO INTERTRAVADO, COM BLOCO RETANGULAR COLORIDO DE 20 X 10 CM, ESPESSURA 6 CM. AF_12/2015</v>
          </cell>
          <cell r="C5220" t="str">
            <v>M2</v>
          </cell>
          <cell r="D5220">
            <v>50.28</v>
          </cell>
        </row>
        <row r="5221">
          <cell r="A5221">
            <v>93681</v>
          </cell>
          <cell r="B5221" t="str">
            <v>EXECUÇÃO DE PÁTIO/ESTACIONAMENTO EM PISO INTERTRAVADO, COM BLOCO RETANGULAR COLORIDO DE 20 X 10 CM, ESPESSURA 8 CM. AF_12/2015</v>
          </cell>
          <cell r="C5221" t="str">
            <v>M2</v>
          </cell>
          <cell r="D5221">
            <v>61.94</v>
          </cell>
        </row>
        <row r="5222">
          <cell r="A5222">
            <v>93682</v>
          </cell>
          <cell r="B5222" t="str">
            <v>EXECUÇÃO DE VIA EM PISO INTERTRAVADO, COM BLOCO RETANGULAR COLORIDO DE 20 X 10 CM, ESPESSURA 8 CM. AF_12/2015</v>
          </cell>
          <cell r="C5222" t="str">
            <v>M2</v>
          </cell>
          <cell r="D5222">
            <v>63.35</v>
          </cell>
        </row>
        <row r="5223">
          <cell r="A5223">
            <v>97114</v>
          </cell>
          <cell r="B5223" t="str">
            <v>EXECUÇÃO DE JUNTAS DE CONTRAÇÃO PARA PAVIMENTOS DE CONCRETO. AF_11/2017</v>
          </cell>
          <cell r="C5223" t="str">
            <v>M</v>
          </cell>
          <cell r="D5223">
            <v>0.43</v>
          </cell>
        </row>
        <row r="5224">
          <cell r="A5224">
            <v>97115</v>
          </cell>
          <cell r="B5224" t="str">
            <v>APLICAÇÃO DE GRAXA EM BARRAS DE TRANSFERÊNCIA PARA EXECUÇÃO DE PAVIMENTO DE CONCRETO. AF_11/2017</v>
          </cell>
          <cell r="C5224" t="str">
            <v>KG</v>
          </cell>
          <cell r="D5224">
            <v>42.25</v>
          </cell>
        </row>
        <row r="5225">
          <cell r="A5225">
            <v>97120</v>
          </cell>
          <cell r="B5225" t="str">
            <v>BARRAS DE LIGAÇÃO, AÇO CA-50 DE 10 MM, PARA EXECUÇÃO DE PAVIMENTO DE CONCRETO  FORNECIMENTO E INSTALAÇÃO. AF_11/2017</v>
          </cell>
          <cell r="C5225" t="str">
            <v>KG</v>
          </cell>
          <cell r="D5225">
            <v>7.2</v>
          </cell>
        </row>
        <row r="5226">
          <cell r="A5226">
            <v>97802</v>
          </cell>
          <cell r="B5226" t="str">
            <v>CONSTRUÇÃO DE PAVIMENTO COM TRATAMENTO SUPERFICIAL SIMPLES, COM EMULSÃO ASFÁLTICA RR-2C. AF_01/2018</v>
          </cell>
          <cell r="C5226" t="str">
            <v>M2</v>
          </cell>
          <cell r="D5226">
            <v>4.12</v>
          </cell>
        </row>
        <row r="5227">
          <cell r="A5227">
            <v>97803</v>
          </cell>
          <cell r="B5227" t="str">
            <v>CONSTRUÇÃO DE PAVIMENTO COM TRATAMENTO SUPERFICIAL SIMPLES, COM EMULSÃO ASFÁLTICA RR-2C, COM BANHO DILUÍDO. AF_01/2018</v>
          </cell>
          <cell r="C5227" t="str">
            <v>M2</v>
          </cell>
          <cell r="D5227">
            <v>4.99</v>
          </cell>
        </row>
        <row r="5228">
          <cell r="A5228">
            <v>97805</v>
          </cell>
          <cell r="B5228" t="str">
            <v>CONSTRUÇÃO DE PAVIMENTO COM TRATAMENTO SUPERFICIAL DUPLO, COM EMULSÃO ASFÁLTICA RR-2C. AF_01/2018</v>
          </cell>
          <cell r="C5228" t="str">
            <v>M2</v>
          </cell>
          <cell r="D5228">
            <v>8.85</v>
          </cell>
        </row>
        <row r="5229">
          <cell r="A5229">
            <v>97806</v>
          </cell>
          <cell r="B5229" t="str">
            <v>CONSTRUÇÃO DE PAVIMENTO COM TRATAMENTO SUPERFICIAL DUPLO, COM EMULSÃO ASFÁLTICA RR-2C, COM BANHO DILUÍDO. AF_01/2018</v>
          </cell>
          <cell r="C5229" t="str">
            <v>M2</v>
          </cell>
          <cell r="D5229">
            <v>10.89</v>
          </cell>
        </row>
        <row r="5230">
          <cell r="A5230">
            <v>97807</v>
          </cell>
          <cell r="B5230" t="str">
            <v>CONSTRUÇÃO DE PAVIMENTO COM TRATAMENTO SUPERFICIAL DUPLO, COM EMULSÃO ASFÁLTICA RR-2C, COM CAPA SELANTE. AF_01/2018</v>
          </cell>
          <cell r="C5230" t="str">
            <v>M2</v>
          </cell>
          <cell r="D5230">
            <v>12.6</v>
          </cell>
        </row>
        <row r="5231">
          <cell r="A5231">
            <v>97809</v>
          </cell>
          <cell r="B5231" t="str">
            <v>CONSTRUÇÃO DE PAVIMENTO COM TRATAMENTO SUPERFICIAL TRIPLO, COM EMULSÃO ASFÁLTICA RR-2C. AF_01/2018</v>
          </cell>
          <cell r="C5231" t="str">
            <v>M2</v>
          </cell>
          <cell r="D5231">
            <v>15.73</v>
          </cell>
        </row>
        <row r="5232">
          <cell r="A5232">
            <v>97810</v>
          </cell>
          <cell r="B5232" t="str">
            <v>CONSTRUÇÃO DE PAVIMENTO COM TRATAMENTO SUPERFICIAL TRIPLO, COM EMULSÃO ASFÁLTICA RR-2C, COM BANHO DILUÍDO. AF_01/2018</v>
          </cell>
          <cell r="C5232" t="str">
            <v>M2</v>
          </cell>
          <cell r="D5232">
            <v>17.77</v>
          </cell>
        </row>
        <row r="5233">
          <cell r="A5233">
            <v>97811</v>
          </cell>
          <cell r="B5233" t="str">
            <v>CONSTRUÇÃO DE PAVIMENTO COM TRATAMENTO SUPERFICIAL TRIPLO, COM EMULSÃO ASFÁLTICA RR-2C, COM CAPA SELANTE. AF_01/2018</v>
          </cell>
          <cell r="C5233" t="str">
            <v>M2</v>
          </cell>
          <cell r="D5233">
            <v>19.5</v>
          </cell>
        </row>
        <row r="5234">
          <cell r="A5234">
            <v>97813</v>
          </cell>
          <cell r="B5234" t="str">
            <v>RECONSTRUÇÃO DE PAVIMENTO COM TRATAMENTO SUPERFICIAL SIMPLES, COM EMULSÃO ASFÁLTICA RR-2C. AF_01/2018</v>
          </cell>
          <cell r="C5234" t="str">
            <v>M2</v>
          </cell>
          <cell r="D5234">
            <v>4.29</v>
          </cell>
        </row>
        <row r="5235">
          <cell r="A5235">
            <v>97814</v>
          </cell>
          <cell r="B5235" t="str">
            <v>RECONSTRUÇÃO DE PAVIMENTO COM TRATAMENTO SUPERFICIAL SIMPLES, COM EMULSÃO ASFÁLTICA RR-2C, COM BANHO DILUÍDO. AF_01/2018</v>
          </cell>
          <cell r="C5235" t="str">
            <v>M2</v>
          </cell>
          <cell r="D5235">
            <v>5.16</v>
          </cell>
        </row>
        <row r="5236">
          <cell r="A5236">
            <v>97816</v>
          </cell>
          <cell r="B5236" t="str">
            <v>RECONSTRUÇÃO DE PAVIMENTO COM TRATAMENTO SUPERFICIAL DUPLO, COM EMULSÃO ASFÁLTICA RR-2C. AF_01/2018</v>
          </cell>
          <cell r="C5236" t="str">
            <v>M2</v>
          </cell>
          <cell r="D5236">
            <v>9.39</v>
          </cell>
        </row>
        <row r="5237">
          <cell r="A5237">
            <v>97817</v>
          </cell>
          <cell r="B5237" t="str">
            <v>RECONSTRUÇÃO DE PAVIMENTO COM TRATAMENTO SUPERFICIAL DUPLO, COM EMULSÃO ASFÁLTICA RR-2C, COM BANHO DILUÍDO. AF_01/2018</v>
          </cell>
          <cell r="C5237" t="str">
            <v>M2</v>
          </cell>
          <cell r="D5237">
            <v>11.43</v>
          </cell>
        </row>
        <row r="5238">
          <cell r="A5238">
            <v>97818</v>
          </cell>
          <cell r="B5238" t="str">
            <v>RECONSTRUÇÃO DE PAVIMENTO COM TRATAMENTO SUPERFICIAL DUPLO, COM EMULSÃO ASFÁLTICA RR-2C, COM CAPA SELANTE. AF_01/2018</v>
          </cell>
          <cell r="C5238" t="str">
            <v>M2</v>
          </cell>
          <cell r="D5238">
            <v>13.32</v>
          </cell>
        </row>
        <row r="5239">
          <cell r="A5239">
            <v>97820</v>
          </cell>
          <cell r="B5239" t="str">
            <v>RECONSTRUÇÃO DE PAVIMENTO COM TRATAMENTO SUPERFICIAL TRIPLO, COM EMULSÃO ASFÁLTICA RR-2C. AF_01/2018</v>
          </cell>
          <cell r="C5239" t="str">
            <v>M2</v>
          </cell>
          <cell r="D5239">
            <v>16.82</v>
          </cell>
        </row>
        <row r="5240">
          <cell r="A5240">
            <v>97821</v>
          </cell>
          <cell r="B5240" t="str">
            <v>RECONSTRUÇÃO DE PAVIMENTO COM TRATAMENTO SUPERFICIAL TRIPLO, COM EMULSÃO ASFÁLTICA RR-2C, COM BANHO DILUÍDO. AF_01/2018</v>
          </cell>
          <cell r="C5240" t="str">
            <v>M2</v>
          </cell>
          <cell r="D5240">
            <v>18.87</v>
          </cell>
        </row>
        <row r="5241">
          <cell r="A5241">
            <v>97822</v>
          </cell>
          <cell r="B5241" t="str">
            <v>RECONSTRUÇÃO DE PAVIMENTO COM TRATAMENTO SUPERFICIAL TRIPLO, COM EMULSÃO ASFÁLTICA RR-2C, COM CAPA SELANTE. AF_01/2018</v>
          </cell>
          <cell r="C5241" t="str">
            <v>M2</v>
          </cell>
          <cell r="D5241">
            <v>20.78</v>
          </cell>
        </row>
        <row r="5242">
          <cell r="A5242">
            <v>72947</v>
          </cell>
          <cell r="B5242" t="str">
            <v>SINALIZACAO HORIZONTAL COM TINTA RETRORREFLETIVA A BASE DE RESINA ACRILICA COM MICROESFERAS DE VIDRO</v>
          </cell>
          <cell r="C5242" t="str">
            <v>M2</v>
          </cell>
          <cell r="D5242">
            <v>14.34</v>
          </cell>
        </row>
        <row r="5243">
          <cell r="A5243">
            <v>83693</v>
          </cell>
          <cell r="B5243" t="str">
            <v>CAIACAO EM MEIO FIO</v>
          </cell>
          <cell r="C5243" t="str">
            <v>M2</v>
          </cell>
          <cell r="D5243">
            <v>4.7</v>
          </cell>
        </row>
        <row r="5244">
          <cell r="A5244" t="str">
            <v>73770/1</v>
          </cell>
          <cell r="B5244" t="str">
            <v>BARREIRA PRE-MOLDADA EXTERNA CONCRETO ARMADO 0,25X0,40X1,14M FCK=25MPA ACO CA-50 INCL VIGOTA HORIZONTAL MONTANTE A CADA 1,00M  FERROS DE LIGACAO E MATERIAIS.</v>
          </cell>
          <cell r="C5244" t="str">
            <v>M</v>
          </cell>
          <cell r="D5244">
            <v>550</v>
          </cell>
        </row>
        <row r="5245">
          <cell r="A5245" t="str">
            <v>73770/2</v>
          </cell>
          <cell r="B5245" t="str">
            <v>BARREIRA DUPLA PRE-MOL INTER CONCRETO ARMADO 0,15X0,65X0,77M FCK=25MPA ACO CA-50 INCL FERROS DE LIGACAO E MATERIAIS.</v>
          </cell>
          <cell r="C5245" t="str">
            <v>M</v>
          </cell>
          <cell r="D5245">
            <v>476.37</v>
          </cell>
        </row>
        <row r="5246">
          <cell r="A5246" t="str">
            <v>83696/1</v>
          </cell>
          <cell r="B5246" t="str">
            <v>PINTURA GUARDA-CORPO GUARDA-RODA E MURETA PROTECAO COM CAL EM PONTES EVIADUTOS MEDIDA PELO DOBRO DA AREA TOTAL (LARGURAXALTURA).</v>
          </cell>
          <cell r="C5246" t="str">
            <v>M2</v>
          </cell>
          <cell r="D5246">
            <v>6.94</v>
          </cell>
        </row>
        <row r="5247">
          <cell r="A5247">
            <v>72962</v>
          </cell>
          <cell r="B5247" t="str">
            <v>USINAGEM DE CBUQ COM CAP 50/70, PARA CAPA DE ROLAMENTO</v>
          </cell>
          <cell r="C5247" t="str">
            <v>T</v>
          </cell>
          <cell r="D5247">
            <v>297.69</v>
          </cell>
        </row>
        <row r="5248">
          <cell r="A5248">
            <v>72963</v>
          </cell>
          <cell r="B5248" t="str">
            <v>USINAGEM DE CBUQ COM CAP 50/70, PARA BINDER</v>
          </cell>
          <cell r="C5248" t="str">
            <v>T</v>
          </cell>
          <cell r="D5248">
            <v>250.05</v>
          </cell>
        </row>
        <row r="5249">
          <cell r="A5249" t="str">
            <v>73759/2</v>
          </cell>
          <cell r="B5249" t="str">
            <v>PRE-MISTURADO A FRIO COM EMULSAO RL-1C, INCLUSO USINAGEM E APLICACAO, EXCLUSIVE TRANSPORTE</v>
          </cell>
          <cell r="C5249" t="str">
            <v>M3</v>
          </cell>
          <cell r="D5249">
            <v>501.07</v>
          </cell>
        </row>
        <row r="5250">
          <cell r="A5250">
            <v>95990</v>
          </cell>
          <cell r="B5250" t="str">
            <v>CONSTRUÇÃO DE PAVIMENTO COM APLICAÇÃO DE CONCRETO BETUMINOSO USINADO A QUENTE (CBUQ), CAMADA DE ROLAMENTO, COM ESPESSURA DE 3,0 CM - EXCLUSIVE TRANSPORTE. AF_03/2017</v>
          </cell>
          <cell r="C5250" t="str">
            <v>M3</v>
          </cell>
          <cell r="D5250">
            <v>985.4</v>
          </cell>
        </row>
        <row r="5251">
          <cell r="A5251">
            <v>95992</v>
          </cell>
          <cell r="B5251" t="str">
            <v>CONSTRUÇÃO DE PAVIMENTO COM APLICAÇÃO DE CONCRETO BETUMINOSO USINADO A QUENTE (CBUQ), BINDER, COM ESPESSURA DE 3,0 CM - EXCLUSIVE TRANSPORTE. AF_03/2017</v>
          </cell>
          <cell r="C5251" t="str">
            <v>M3</v>
          </cell>
          <cell r="D5251">
            <v>915.95</v>
          </cell>
        </row>
        <row r="5252">
          <cell r="A5252">
            <v>95993</v>
          </cell>
          <cell r="B5252" t="str">
            <v>CONSTRUÇÃO DE PAVIMENTO COM APLICAÇÃO DE CONCRETO BETUMINOSO USINADO A QUENTE (CBUQ), CAMADA DE ROLAMENTO, COM ESPESSURA DE 4,0 CM - EXCLUSIVE TRANSPORTE. AF_03/2017</v>
          </cell>
          <cell r="C5252" t="str">
            <v>M3</v>
          </cell>
          <cell r="D5252">
            <v>948.13</v>
          </cell>
        </row>
        <row r="5253">
          <cell r="A5253">
            <v>95994</v>
          </cell>
          <cell r="B5253" t="str">
            <v>CONSTRUÇÃO DE PAVIMENTO COM APLICAÇÃO DE CONCRETO BETUMINOSO USINADO A QUENTE (CBUQ), BINDER, COM ESPESSURA DE 4,0 CM - EXCLUSIVE TRANSPORTE. AF_03/2017</v>
          </cell>
          <cell r="C5253" t="str">
            <v>M3</v>
          </cell>
          <cell r="D5253">
            <v>889.13</v>
          </cell>
        </row>
        <row r="5254">
          <cell r="A5254">
            <v>95995</v>
          </cell>
          <cell r="B5254" t="str">
            <v>CONSTRUÇÃO DE PAVIMENTO COM APLICAÇÃO DE CONCRETO BETUMINOSO USINADO A QUENTE (CBUQ), CAMADA DE ROLAMENTO, COM ESPESSURA DE 5,0 CM - EXCLUSIVE TRANSPORTE. AF_03/2017</v>
          </cell>
          <cell r="C5254" t="str">
            <v>M3</v>
          </cell>
          <cell r="D5254">
            <v>925.11</v>
          </cell>
        </row>
        <row r="5255">
          <cell r="A5255">
            <v>95996</v>
          </cell>
          <cell r="B5255" t="str">
            <v>CONSTRUÇÃO DE PAVIMENTO COM APLICAÇÃO DE CONCRETO BETUMINOSO USINADO A QUENTE (CBUQ), BINDER, COM ESPESSURA DE 5,0 CM - EXCLUSIVE TRANSPORTE. AF_03/2017</v>
          </cell>
          <cell r="C5255" t="str">
            <v>M3</v>
          </cell>
          <cell r="D5255">
            <v>872.55</v>
          </cell>
        </row>
        <row r="5256">
          <cell r="A5256">
            <v>95997</v>
          </cell>
          <cell r="B5256" t="str">
            <v>CONSTRUÇÃO DE PAVIMENTO COM APLICAÇÃO DE CONCRETO BETUMINOSO USINADO A QUENTE (CBUQ), CAMADA DE ROLAMENTO, COM ESPESSURA DE 6,0 CM - EXCLUSIVE TRANSPORTE. AF_03/2017</v>
          </cell>
          <cell r="C5256" t="str">
            <v>M3</v>
          </cell>
          <cell r="D5256">
            <v>910.76</v>
          </cell>
        </row>
        <row r="5257">
          <cell r="A5257">
            <v>95998</v>
          </cell>
          <cell r="B5257" t="str">
            <v>CONSTRUÇÃO DE PAVIMENTO COM APLICAÇÃO DE CONCRETO BETUMINOSO USINADO A QUENTE (CBUQ), BINDER, COM ESPESSURA DE 6,0 CM - EXCLUSIVE TRANSPORTE. AF_03/2017</v>
          </cell>
          <cell r="C5257" t="str">
            <v>M3</v>
          </cell>
          <cell r="D5257">
            <v>862.26</v>
          </cell>
        </row>
        <row r="5258">
          <cell r="A5258">
            <v>95999</v>
          </cell>
          <cell r="B5258" t="str">
            <v>CONSTRUÇÃO DE PAVIMENTO COM APLICAÇÃO DE CONCRETO BETUMINOSO USINADO A QUENTE (CBUQ), CAMADA DE ROLAMENTO, COM ESPESSURA DE 7,0 CM - EXCLUSIVE TRANSPORTE. AF_03/2017</v>
          </cell>
          <cell r="C5258" t="str">
            <v>M3</v>
          </cell>
          <cell r="D5258">
            <v>900.55</v>
          </cell>
        </row>
        <row r="5259">
          <cell r="A5259">
            <v>96000</v>
          </cell>
          <cell r="B5259" t="str">
            <v>CONSTRUÇÃO DE PAVIMENTO COM APLICAÇÃO DE CONCRETO BETUMINOSO USINADO A QUENTE (CBUQ), BINDER, COM ESPESSURA DE 7,0 CM - EXCLUSIVE TRANSPORTE. AF_03/2017</v>
          </cell>
          <cell r="C5259" t="str">
            <v>M3</v>
          </cell>
          <cell r="D5259">
            <v>854.91</v>
          </cell>
        </row>
        <row r="5260">
          <cell r="A5260">
            <v>96001</v>
          </cell>
          <cell r="B5260" t="str">
            <v>FRESAGEM DE PAVIMENTO ASFÁLTICO (PROFUNDIDADE ATÉ 5,0 CM), EM LOCAIS COM NIVEL BAIXO DE INTERFERÊNCIA. AF_03/2017</v>
          </cell>
          <cell r="C5260" t="str">
            <v>M2</v>
          </cell>
          <cell r="D5260">
            <v>5.65</v>
          </cell>
        </row>
        <row r="5261">
          <cell r="A5261">
            <v>96002</v>
          </cell>
          <cell r="B5261" t="str">
            <v>FRESAGEM DE PAVIMENTO ASFÁLTICO (PROFUNDIDADE ATÉ 5,0 CM), EM LOCAIS COM NIVEL ALTO DE INTERFERÊNCIA. AF_03/2017</v>
          </cell>
          <cell r="C5261" t="str">
            <v>M2</v>
          </cell>
          <cell r="D5261">
            <v>6.61</v>
          </cell>
        </row>
        <row r="5262">
          <cell r="A5262">
            <v>96393</v>
          </cell>
          <cell r="B5262" t="str">
            <v>USINAGEM DE BRITA GRADUADA SIMPLES, UTILIZANDO BRITA COMERCIAL COM USINA 300 T/H. AF_06/2017</v>
          </cell>
          <cell r="C5262" t="str">
            <v>M3</v>
          </cell>
          <cell r="D5262">
            <v>96.59</v>
          </cell>
        </row>
        <row r="5263">
          <cell r="A5263">
            <v>96394</v>
          </cell>
          <cell r="B5263" t="str">
            <v>USINAGEM DE BRITA GRADUADA TRATADA COM CIMENTO, UTILIZANDO BRITA COMERCIAL COM USINA 300 T/H. AF_06/2017</v>
          </cell>
          <cell r="C5263" t="str">
            <v>M3</v>
          </cell>
          <cell r="D5263">
            <v>128.1</v>
          </cell>
        </row>
        <row r="5264">
          <cell r="A5264">
            <v>96395</v>
          </cell>
          <cell r="B5264" t="str">
            <v>USINAGEM DE CONCRETO PARA COMPACTAÇÃO COM ROLO, UTILIZANDO BRITA COMERCIAL. AF_06/2017</v>
          </cell>
          <cell r="C5264" t="str">
            <v>M3</v>
          </cell>
          <cell r="D5264">
            <v>141.61000000000001</v>
          </cell>
        </row>
        <row r="5265">
          <cell r="A5265">
            <v>73445</v>
          </cell>
          <cell r="B5265" t="str">
            <v>CAIACAO INT OU EXT SOBRE REVESTIMENTO LISO C/ADOCAO DE FIXADOR COM    COM DUAS DEMAOS</v>
          </cell>
          <cell r="C5265" t="str">
            <v>M2</v>
          </cell>
          <cell r="D5265">
            <v>11.41</v>
          </cell>
        </row>
        <row r="5266">
          <cell r="A5266">
            <v>73446</v>
          </cell>
          <cell r="B5266" t="str">
            <v>PINTURA DE SUPERFICIE C/TINTA GRAFITE</v>
          </cell>
          <cell r="C5266" t="str">
            <v>M2</v>
          </cell>
          <cell r="D5266">
            <v>24.98</v>
          </cell>
        </row>
        <row r="5267">
          <cell r="A5267" t="str">
            <v>74133/1</v>
          </cell>
          <cell r="B5267" t="str">
            <v>EMASSAMENTO COM MASSA A OLEO, UMA DEMAO</v>
          </cell>
          <cell r="C5267" t="str">
            <v>M2</v>
          </cell>
          <cell r="D5267">
            <v>20.010000000000002</v>
          </cell>
        </row>
        <row r="5268">
          <cell r="A5268" t="str">
            <v>74133/2</v>
          </cell>
          <cell r="B5268" t="str">
            <v>EMASSAMENTO COM MASSA A OLEO, DUAS DEMAOS</v>
          </cell>
          <cell r="C5268" t="str">
            <v>M2</v>
          </cell>
          <cell r="D5268">
            <v>24.9</v>
          </cell>
        </row>
        <row r="5269">
          <cell r="A5269">
            <v>79462</v>
          </cell>
          <cell r="B5269" t="str">
            <v>EMASSAMENTO COM MASSA EPOXI, 2 DEMAOS</v>
          </cell>
          <cell r="C5269" t="str">
            <v>M2</v>
          </cell>
          <cell r="D5269">
            <v>59.72</v>
          </cell>
        </row>
        <row r="5270">
          <cell r="A5270" t="str">
            <v>79494/1</v>
          </cell>
          <cell r="B5270" t="str">
            <v>PINTURA DE QUADRO ESCOLAR COM TINTA ESMALTE ACABAMENTO FOSCO, DUAS DEMAOS SOBRE MASSA ACRILICA</v>
          </cell>
          <cell r="C5270" t="str">
            <v>M2</v>
          </cell>
          <cell r="D5270">
            <v>14.44</v>
          </cell>
        </row>
        <row r="5271">
          <cell r="A5271">
            <v>84651</v>
          </cell>
          <cell r="B5271" t="str">
            <v>PINTURA COM TINTA IMPERMEAVEL MINERAL EM PO, DUAS DEMAOS</v>
          </cell>
          <cell r="C5271" t="str">
            <v>M2</v>
          </cell>
          <cell r="D5271">
            <v>12.38</v>
          </cell>
        </row>
        <row r="5272">
          <cell r="A5272">
            <v>88411</v>
          </cell>
          <cell r="B5272" t="str">
            <v>APLICAÇÃO MANUAL DE FUNDO SELADOR ACRÍLICO EM PANOS COM PRESENÇA DE VÃOS DE EDIFÍCIOS DE MÚLTIPLOS PAVIMENTOS. AF_06/2014</v>
          </cell>
          <cell r="C5272" t="str">
            <v>M2</v>
          </cell>
          <cell r="D5272">
            <v>2.76</v>
          </cell>
        </row>
        <row r="5273">
          <cell r="A5273">
            <v>88412</v>
          </cell>
          <cell r="B5273" t="str">
            <v>APLICAÇÃO MANUAL DE FUNDO SELADOR ACRÍLICO EM PANOS CEGOS DE FACHADA (SEM PRESENÇA DE VÃOS) DE EDIFÍCIOS DE MÚLTIPLOS PAVIMENTOS. AF_06/2014</v>
          </cell>
          <cell r="C5273" t="str">
            <v>M2</v>
          </cell>
          <cell r="D5273">
            <v>2.0099999999999998</v>
          </cell>
        </row>
        <row r="5274">
          <cell r="A5274">
            <v>88413</v>
          </cell>
          <cell r="B5274" t="str">
            <v>APLICAÇÃO MANUAL DE FUNDO SELADOR ACRÍLICO EM SUPERFÍCIES EXTERNAS DE SACADA DE EDIFÍCIOS DE MÚLTIPLOS PAVIMENTOS. AF_06/2014</v>
          </cell>
          <cell r="C5274" t="str">
            <v>M2</v>
          </cell>
          <cell r="D5274">
            <v>4.24</v>
          </cell>
        </row>
        <row r="5275">
          <cell r="A5275">
            <v>88414</v>
          </cell>
          <cell r="B5275" t="str">
            <v>APLICAÇÃO MANUAL DE FUNDO SELADOR ACRÍLICO EM SUPERFÍCIES INTERNAS DA SACADA DE EDIFÍCIOS DE MÚLTIPLOS PAVIMENTOS. AF_06/2014</v>
          </cell>
          <cell r="C5275" t="str">
            <v>M2</v>
          </cell>
          <cell r="D5275">
            <v>4.72</v>
          </cell>
        </row>
        <row r="5276">
          <cell r="A5276">
            <v>88415</v>
          </cell>
          <cell r="B5276" t="str">
            <v>APLICAÇÃO MANUAL DE FUNDO SELADOR ACRÍLICO EM PAREDES EXTERNAS DE CASAS. AF_06/2014</v>
          </cell>
          <cell r="C5276" t="str">
            <v>M2</v>
          </cell>
          <cell r="D5276">
            <v>2.99</v>
          </cell>
        </row>
        <row r="5277">
          <cell r="A5277">
            <v>88416</v>
          </cell>
          <cell r="B5277" t="str">
            <v>APLICAÇÃO MANUAL DE PINTURA COM TINTA TEXTURIZADA ACRÍLICA EM PANOS COM PRESENÇA DE VÃOS DE EDIFÍCIOS DE MÚLTIPLOS PAVIMENTOS, UMA COR. AF_06/2014</v>
          </cell>
          <cell r="C5277" t="str">
            <v>M2</v>
          </cell>
          <cell r="D5277">
            <v>16.5</v>
          </cell>
        </row>
        <row r="5278">
          <cell r="A5278">
            <v>88417</v>
          </cell>
          <cell r="B5278" t="str">
            <v>APLICAÇÃO MANUAL DE PINTURA COM TINTA TEXTURIZADA ACRÍLICA EM PANOS CEGOS DE FACHADA (SEM PRESENÇA DE VÃOS) DE EDIFÍCIOS DE MÚLTIPLOS PAVIMENTOS, UMA COR. AF_06/2014</v>
          </cell>
          <cell r="C5278" t="str">
            <v>M2</v>
          </cell>
          <cell r="D5278">
            <v>13.87</v>
          </cell>
        </row>
        <row r="5279">
          <cell r="A5279">
            <v>88420</v>
          </cell>
          <cell r="B5279" t="str">
            <v>APLICAÇÃO MANUAL DE PINTURA COM TINTA TEXTURIZADA ACRÍLICA EM SUPERFÍCIES EXTERNAS DE SACADA DE EDIFÍCIOS DE MÚLTIPLOS PAVIMENTOS, UMA COR. AF_06/2014</v>
          </cell>
          <cell r="C5279" t="str">
            <v>M2</v>
          </cell>
          <cell r="D5279">
            <v>21.81</v>
          </cell>
        </row>
        <row r="5280">
          <cell r="A5280">
            <v>88421</v>
          </cell>
          <cell r="B5280" t="str">
            <v>APLICAÇÃO MANUAL DE PINTURA COM TINTA TEXTURIZADA ACRÍLICA EM SUPERFÍCIES INTERNAS DA SACADA DE EDIFÍCIOS DE MÚLTIPLOS PAVIMENTOS, UMA COR. AF_06/2014</v>
          </cell>
          <cell r="C5280" t="str">
            <v>M2</v>
          </cell>
          <cell r="D5280">
            <v>23.49</v>
          </cell>
        </row>
        <row r="5281">
          <cell r="A5281">
            <v>88423</v>
          </cell>
          <cell r="B5281" t="str">
            <v>APLICAÇÃO MANUAL DE PINTURA COM TINTA TEXTURIZADA ACRÍLICA EM PAREDES EXTERNAS DE CASAS, UMA COR. AF_06/2014</v>
          </cell>
          <cell r="C5281" t="str">
            <v>M2</v>
          </cell>
          <cell r="D5281">
            <v>17.329999999999998</v>
          </cell>
        </row>
        <row r="5282">
          <cell r="A5282">
            <v>88424</v>
          </cell>
          <cell r="B5282" t="str">
            <v>APLICAÇÃO MANUAL DE PINTURA COM TINTA TEXTURIZADA ACRÍLICA EM PANOS COM PRESENÇA DE VÃOS DE EDIFÍCIOS DE MÚLTIPLOS PAVIMENTOS, DUAS CORES. AF_06/2014</v>
          </cell>
          <cell r="C5282" t="str">
            <v>M2</v>
          </cell>
          <cell r="D5282">
            <v>20.12</v>
          </cell>
        </row>
        <row r="5283">
          <cell r="A5283">
            <v>88426</v>
          </cell>
          <cell r="B5283" t="str">
            <v>APLICAÇÃO MANUAL DE PINTURA COM TINTA TEXTURIZADA ACRÍLICA EM PANOS CEGOS DE FACHADA (SEM PRESENÇA DE VÃOS) DE EDIFÍCIOS DE MÚLTIPLOS PAVIMENTOS, DUAS CORES. AF_06/2014</v>
          </cell>
          <cell r="C5283" t="str">
            <v>M2</v>
          </cell>
          <cell r="D5283">
            <v>15.57</v>
          </cell>
        </row>
        <row r="5284">
          <cell r="A5284">
            <v>88428</v>
          </cell>
          <cell r="B5284" t="str">
            <v>APLICAÇÃO MANUAL DE PINTURA COM TINTA TEXTURIZADA ACRÍLICA EM SUPERFÍCIES EXTERNAS DE SACADA DE EDIFÍCIOS DE MÚLTIPLOS PAVIMENTOS, DUAS CORES. AF_06/2014</v>
          </cell>
          <cell r="C5284" t="str">
            <v>M2</v>
          </cell>
          <cell r="D5284">
            <v>29.25</v>
          </cell>
        </row>
        <row r="5285">
          <cell r="A5285">
            <v>88429</v>
          </cell>
          <cell r="B5285" t="str">
            <v>APLICAÇÃO MANUAL DE PINTURA COM TINTA TEXTURIZADA ACRÍLICA EM SUPERFÍCIES INTERNAS DA SACADA DE EDIFÍCIOS DE MÚLTIPLOS PAVIMENTOS, DUAS CORES. AF_06/2014</v>
          </cell>
          <cell r="C5285" t="str">
            <v>M2</v>
          </cell>
          <cell r="D5285">
            <v>32.18</v>
          </cell>
        </row>
        <row r="5286">
          <cell r="A5286">
            <v>88431</v>
          </cell>
          <cell r="B5286" t="str">
            <v>APLICAÇÃO MANUAL DE PINTURA COM TINTA TEXTURIZADA ACRÍLICA EM PAREDES EXTERNAS DE CASAS, DUAS CORES. AF_06/2014</v>
          </cell>
          <cell r="C5286" t="str">
            <v>M2</v>
          </cell>
          <cell r="D5286">
            <v>21.55</v>
          </cell>
        </row>
        <row r="5287">
          <cell r="A5287">
            <v>88432</v>
          </cell>
          <cell r="B5287" t="str">
            <v>APLICAÇÃO MANUAL DE PINTURA COM TINTA TEXTURIZADA ACRÍLICA EM MOLDURAS DE EPS, PRÉ-FABRICADOS, OU OUTROS. AF_06/2014</v>
          </cell>
          <cell r="C5287" t="str">
            <v>M2</v>
          </cell>
          <cell r="D5287">
            <v>17.03</v>
          </cell>
        </row>
        <row r="5288">
          <cell r="A5288">
            <v>88482</v>
          </cell>
          <cell r="B5288" t="str">
            <v>APLICAÇÃO DE FUNDO SELADOR LÁTEX PVA EM TETO, UMA DEMÃO. AF_06/2014</v>
          </cell>
          <cell r="C5288" t="str">
            <v>M2</v>
          </cell>
          <cell r="D5288">
            <v>3.55</v>
          </cell>
        </row>
        <row r="5289">
          <cell r="A5289">
            <v>88483</v>
          </cell>
          <cell r="B5289" t="str">
            <v>APLICAÇÃO DE FUNDO SELADOR LÁTEX PVA EM PAREDES, UMA DEMÃO. AF_06/2014</v>
          </cell>
          <cell r="C5289" t="str">
            <v>M2</v>
          </cell>
          <cell r="D5289">
            <v>3.24</v>
          </cell>
        </row>
        <row r="5290">
          <cell r="A5290">
            <v>88484</v>
          </cell>
          <cell r="B5290" t="str">
            <v>APLICAÇÃO DE FUNDO SELADOR ACRÍLICO EM TETO, UMA DEMÃO. AF_06/2014</v>
          </cell>
          <cell r="C5290" t="str">
            <v>M2</v>
          </cell>
          <cell r="D5290">
            <v>3.02</v>
          </cell>
        </row>
        <row r="5291">
          <cell r="A5291">
            <v>88485</v>
          </cell>
          <cell r="B5291" t="str">
            <v>APLICAÇÃO DE FUNDO SELADOR ACRÍLICO EM PAREDES, UMA DEMÃO. AF_06/2014</v>
          </cell>
          <cell r="C5291" t="str">
            <v>M2</v>
          </cell>
          <cell r="D5291">
            <v>2.57</v>
          </cell>
        </row>
        <row r="5292">
          <cell r="A5292">
            <v>88486</v>
          </cell>
          <cell r="B5292" t="str">
            <v>APLICAÇÃO MANUAL DE PINTURA COM TINTA LÁTEX PVA EM TETO, DUAS DEMÃOS. AF_06/2014</v>
          </cell>
          <cell r="C5292" t="str">
            <v>M2</v>
          </cell>
          <cell r="D5292">
            <v>11.54</v>
          </cell>
        </row>
        <row r="5293">
          <cell r="A5293">
            <v>88487</v>
          </cell>
          <cell r="B5293" t="str">
            <v>APLICAÇÃO MANUAL DE PINTURA COM TINTA LÁTEX PVA EM PAREDES, DUAS DEMÃOS. AF_06/2014</v>
          </cell>
          <cell r="C5293" t="str">
            <v>M2</v>
          </cell>
          <cell r="D5293">
            <v>10.130000000000001</v>
          </cell>
        </row>
        <row r="5294">
          <cell r="A5294">
            <v>88488</v>
          </cell>
          <cell r="B5294" t="str">
            <v>APLICAÇÃO MANUAL DE PINTURA COM TINTA LÁTEX ACRÍLICA EM TETO, DUAS DEMÃOS. AF_06/2014</v>
          </cell>
          <cell r="C5294" t="str">
            <v>M2</v>
          </cell>
          <cell r="D5294">
            <v>15.04</v>
          </cell>
        </row>
        <row r="5295">
          <cell r="A5295">
            <v>88489</v>
          </cell>
          <cell r="B5295" t="str">
            <v>APLICAÇÃO MANUAL DE PINTURA COM TINTA LÁTEX ACRÍLICA EM PAREDES, DUAS DEMÃOS. AF_06/2014</v>
          </cell>
          <cell r="C5295" t="str">
            <v>M2</v>
          </cell>
          <cell r="D5295">
            <v>13.02</v>
          </cell>
        </row>
        <row r="5296">
          <cell r="A5296">
            <v>88490</v>
          </cell>
          <cell r="B5296" t="str">
            <v>APLICAÇÃO MECÂNICA DE PINTURA COM TINTA LÁTEX PVA EM TETO, DUAS DEMÃOS. AF_06/2014</v>
          </cell>
          <cell r="C5296" t="str">
            <v>M2</v>
          </cell>
          <cell r="D5296">
            <v>7.62</v>
          </cell>
        </row>
        <row r="5297">
          <cell r="A5297">
            <v>88491</v>
          </cell>
          <cell r="B5297" t="str">
            <v>APLICAÇÃO MECÂNICA DE PINTURA COM TINTA LÁTEX PVA EM PAREDES, DUAS DEMÃOS. AF_06/2014</v>
          </cell>
          <cell r="C5297" t="str">
            <v>M2</v>
          </cell>
          <cell r="D5297">
            <v>7.29</v>
          </cell>
        </row>
        <row r="5298">
          <cell r="A5298">
            <v>88492</v>
          </cell>
          <cell r="B5298" t="str">
            <v>APLICAÇÃO MECÂNICA DE PINTURA COM TINTA LÁTEX ACRÍLICA EM TETO, DUAS DEMÃOS. AF_06/2014</v>
          </cell>
          <cell r="C5298" t="str">
            <v>M2</v>
          </cell>
          <cell r="D5298">
            <v>9.23</v>
          </cell>
        </row>
        <row r="5299">
          <cell r="A5299">
            <v>88493</v>
          </cell>
          <cell r="B5299" t="str">
            <v>APLICAÇÃO MECÂNICA DE PINTURA COM TINTA LÁTEX ACRÍLICA EM PAREDES, DUAS DEMÃOS. AF_06/2014</v>
          </cell>
          <cell r="C5299" t="str">
            <v>M2</v>
          </cell>
          <cell r="D5299">
            <v>8.75</v>
          </cell>
        </row>
        <row r="5300">
          <cell r="A5300">
            <v>88494</v>
          </cell>
          <cell r="B5300" t="str">
            <v>APLICAÇÃO E LIXAMENTO DE MASSA LÁTEX EM TETO, UMA DEMÃO. AF_06/2014</v>
          </cell>
          <cell r="C5300" t="str">
            <v>M2</v>
          </cell>
          <cell r="D5300">
            <v>20.58</v>
          </cell>
        </row>
        <row r="5301">
          <cell r="A5301">
            <v>88495</v>
          </cell>
          <cell r="B5301" t="str">
            <v>APLICAÇÃO E LIXAMENTO DE MASSA LÁTEX EM PAREDES, UMA DEMÃO. AF_06/2014</v>
          </cell>
          <cell r="C5301" t="str">
            <v>M2</v>
          </cell>
          <cell r="D5301">
            <v>10.93</v>
          </cell>
        </row>
        <row r="5302">
          <cell r="A5302">
            <v>88496</v>
          </cell>
          <cell r="B5302" t="str">
            <v>APLICAÇÃO E LIXAMENTO DE MASSA LÁTEX EM TETO, DUAS DEMÃOS. AF_06/2014</v>
          </cell>
          <cell r="C5302" t="str">
            <v>M2</v>
          </cell>
          <cell r="D5302">
            <v>27.84</v>
          </cell>
        </row>
        <row r="5303">
          <cell r="A5303">
            <v>88497</v>
          </cell>
          <cell r="B5303" t="str">
            <v>APLICAÇÃO E LIXAMENTO DE MASSA LÁTEX EM PAREDES, DUAS DEMÃOS. AF_06/2014</v>
          </cell>
          <cell r="C5303" t="str">
            <v>M2</v>
          </cell>
          <cell r="D5303">
            <v>14.98</v>
          </cell>
        </row>
        <row r="5304">
          <cell r="A5304">
            <v>95305</v>
          </cell>
          <cell r="B5304" t="str">
            <v>TEXTURA ACRÍLICA, APLICAÇÃO MANUAL EM PAREDE, UMA DEMÃO. AF_09/2016</v>
          </cell>
          <cell r="C5304" t="str">
            <v>M2</v>
          </cell>
          <cell r="D5304">
            <v>13.46</v>
          </cell>
        </row>
        <row r="5305">
          <cell r="A5305">
            <v>95306</v>
          </cell>
          <cell r="B5305" t="str">
            <v>TEXTURA ACRÍLICA, APLICAÇÃO MANUAL EM TETO, UMA DEMÃO. AF_09/2016</v>
          </cell>
          <cell r="C5305" t="str">
            <v>M2</v>
          </cell>
          <cell r="D5305">
            <v>16.02</v>
          </cell>
        </row>
        <row r="5306">
          <cell r="A5306">
            <v>95622</v>
          </cell>
          <cell r="B5306" t="str">
            <v>APLICAÇÃO MANUAL DE TINTA LÁTEX ACRÍLICA EM PANOS COM PRESENÇA DE VÃOS DE EDIFÍCIOS DE MÚLTIPLOS PAVIMENTOS, DUAS DEMÃOS. AF_11/2016</v>
          </cell>
          <cell r="C5306" t="str">
            <v>M2</v>
          </cell>
          <cell r="D5306">
            <v>14.1</v>
          </cell>
        </row>
        <row r="5307">
          <cell r="A5307">
            <v>95623</v>
          </cell>
          <cell r="B5307" t="str">
            <v>APLICAÇÃO MANUAL DE TINTA LÁTEX ACRÍLICA EM PANOS SEM PRESENÇA DE VÃOS DE EDIFÍCIOS DE MÚLTIPLOS PAVIMENTOS, DUAS DEMÃOS. AF_11/2016</v>
          </cell>
          <cell r="C5307" t="str">
            <v>M2</v>
          </cell>
          <cell r="D5307">
            <v>10.51</v>
          </cell>
        </row>
        <row r="5308">
          <cell r="A5308">
            <v>95624</v>
          </cell>
          <cell r="B5308" t="str">
            <v>APLICAÇÃO MANUAL DE TINTA LÁTEX ACRÍLICA EM SUPERFÍCIES EXTERNAS DE SACADA DE EDIFÍCIOS DE MÚLTIPLOS PAVIMENTOS, DUAS DEMÃOS. AF_11/2016</v>
          </cell>
          <cell r="C5308" t="str">
            <v>M2</v>
          </cell>
          <cell r="D5308">
            <v>21.4</v>
          </cell>
        </row>
        <row r="5309">
          <cell r="A5309">
            <v>95625</v>
          </cell>
          <cell r="B5309" t="str">
            <v>APLICAÇÃO MANUAL DE TINTA LÁTEX ACRÍLICA EM SUPERFÍCIES INTERNAS DE SACADA DE EDIFÍCIOS DE MÚLTIPLOS PAVIMENTOS, DUAS DEMÃOS. AF_11/2016</v>
          </cell>
          <cell r="C5309" t="str">
            <v>M2</v>
          </cell>
          <cell r="D5309">
            <v>23.71</v>
          </cell>
        </row>
        <row r="5310">
          <cell r="A5310">
            <v>95626</v>
          </cell>
          <cell r="B5310" t="str">
            <v>APLICAÇÃO MANUAL DE TINTA LÁTEX ACRÍLICA EM PAREDE EXTERNAS DE CASAS, DUAS DEMÃOS. AF_11/2016</v>
          </cell>
          <cell r="C5310" t="str">
            <v>M2</v>
          </cell>
          <cell r="D5310">
            <v>15.26</v>
          </cell>
        </row>
        <row r="5311">
          <cell r="A5311">
            <v>96126</v>
          </cell>
          <cell r="B5311" t="str">
            <v>APLICAÇÃO MANUAL DE MASSA ACRÍLICA EM PANOS DE FACHADA COM PRESENÇA DE VÃOS, DE EDIFÍCIOS DE MÚLTIPLOS PAVIMENTOS, UMA DEMÃO. AF_05/2017</v>
          </cell>
          <cell r="C5311" t="str">
            <v>M2</v>
          </cell>
          <cell r="D5311">
            <v>17.97</v>
          </cell>
        </row>
        <row r="5312">
          <cell r="A5312">
            <v>96127</v>
          </cell>
          <cell r="B5312" t="str">
            <v>APLICAÇÃO MANUAL DE MASSA ACRÍLICA EM PANOS DE FACHADA SEM PRESENÇA DE VÃOS, DE EDIFÍCIOS DE MÚLTIPLOS PAVIMENTOS, UMA DEMÃO. AF_05/2017</v>
          </cell>
          <cell r="C5312" t="str">
            <v>M2</v>
          </cell>
          <cell r="D5312">
            <v>13.48</v>
          </cell>
        </row>
        <row r="5313">
          <cell r="A5313">
            <v>96128</v>
          </cell>
          <cell r="B5313" t="str">
            <v>APLICAÇÃO MANUAL DE MASSA ACRÍLICA EM SUPERFÍCIES EXTERNAS DE SACADA DE EDIFÍCIOS DE MÚLTIPLOS PAVIMENTOS, UMA DEMÃO. AF_05/2017</v>
          </cell>
          <cell r="C5313" t="str">
            <v>M2</v>
          </cell>
          <cell r="D5313">
            <v>27.06</v>
          </cell>
        </row>
        <row r="5314">
          <cell r="A5314">
            <v>96129</v>
          </cell>
          <cell r="B5314" t="str">
            <v>APLICAÇÃO MANUAL DE MASSA ACRÍLICA EM SUPERFÍCIES INTERNAS DE SACADA DE EDIFÍCIOS DE MÚLTIPLOS PAVIMENTOS, UMA DEMÃO. AF_05/2017</v>
          </cell>
          <cell r="C5314" t="str">
            <v>M2</v>
          </cell>
          <cell r="D5314">
            <v>29.96</v>
          </cell>
        </row>
        <row r="5315">
          <cell r="A5315">
            <v>96130</v>
          </cell>
          <cell r="B5315" t="str">
            <v>APLICAÇÃO MANUAL DE MASSA ACRÍLICA EM PAREDES EXTERNAS DE CASAS, UMA DEMÃO. AF_05/2017</v>
          </cell>
          <cell r="C5315" t="str">
            <v>M2</v>
          </cell>
          <cell r="D5315">
            <v>19.38</v>
          </cell>
        </row>
        <row r="5316">
          <cell r="A5316">
            <v>96131</v>
          </cell>
          <cell r="B5316" t="str">
            <v>APLICAÇÃO MANUAL DE MASSA ACRÍLICA EM PANOS DE FACHADA COM PRESENÇA DE VÃOS, DE EDIFÍCIOS DE MÚLTIPLOS PAVIMENTOS, DUAS DEMÃOS. AF_05/2017</v>
          </cell>
          <cell r="C5316" t="str">
            <v>M2</v>
          </cell>
          <cell r="D5316">
            <v>24.73</v>
          </cell>
        </row>
        <row r="5317">
          <cell r="A5317">
            <v>96132</v>
          </cell>
          <cell r="B5317" t="str">
            <v>APLICAÇÃO MANUAL DE MASSA ACRÍLICA EM PANOS DE FACHADA SEM PRESENÇA DE VÃOS, DE EDIFÍCIOS DE MÚLTIPLOS PAVIMENTOS, DUAS DEMÃOS. AF_05/2017</v>
          </cell>
          <cell r="C5317" t="str">
            <v>M2</v>
          </cell>
          <cell r="D5317">
            <v>18.739999999999998</v>
          </cell>
        </row>
        <row r="5318">
          <cell r="A5318">
            <v>96133</v>
          </cell>
          <cell r="B5318" t="str">
            <v>APLICAÇÃO MANUAL DE MASSA ACRÍLICA EM SUPERFÍCIES EXTERNAS DE SACADA DE EDIFÍCIOS DE MÚLTIPLOS PAVIMENTOS, DUAS DEMÃOS. AF_05/2017</v>
          </cell>
          <cell r="C5318" t="str">
            <v>M2</v>
          </cell>
          <cell r="D5318">
            <v>36.81</v>
          </cell>
        </row>
        <row r="5319">
          <cell r="A5319">
            <v>96134</v>
          </cell>
          <cell r="B5319" t="str">
            <v>APLICAÇÃO MANUAL DE MASSA ACRÍLICA EM SUPERFÍCIES INTERNAS DE SACADA DE EDIFÍCIOS DE MÚLTIPLOS PAVIMENTOS, DUAS DEMÃOS. AF_05/2017</v>
          </cell>
          <cell r="C5319" t="str">
            <v>M2</v>
          </cell>
          <cell r="D5319">
            <v>40.67</v>
          </cell>
        </row>
        <row r="5320">
          <cell r="A5320">
            <v>96135</v>
          </cell>
          <cell r="B5320" t="str">
            <v>APLICAÇÃO MANUAL DE MASSA ACRÍLICA EM PAREDES EXTERNAS DE CASAS, DUAS DEMÃOS. AF_05/2017</v>
          </cell>
          <cell r="C5320" t="str">
            <v>M2</v>
          </cell>
          <cell r="D5320">
            <v>26.63</v>
          </cell>
        </row>
        <row r="5321">
          <cell r="A5321">
            <v>79460</v>
          </cell>
          <cell r="B5321" t="str">
            <v>PINTURA EPOXI, DUAS DEMAOS</v>
          </cell>
          <cell r="C5321" t="str">
            <v>M2</v>
          </cell>
          <cell r="D5321">
            <v>50.53</v>
          </cell>
        </row>
        <row r="5322">
          <cell r="A5322">
            <v>79465</v>
          </cell>
          <cell r="B5322" t="str">
            <v>PINTURA COM TINTA A BASE DE BORRACHA CLORADA, 2 DEMAOS</v>
          </cell>
          <cell r="C5322" t="str">
            <v>M2</v>
          </cell>
          <cell r="D5322">
            <v>45.63</v>
          </cell>
        </row>
        <row r="5323">
          <cell r="A5323" t="str">
            <v>79514/1</v>
          </cell>
          <cell r="B5323" t="str">
            <v>PINTURA EPOXI, TRES DEMAOS</v>
          </cell>
          <cell r="C5323" t="str">
            <v>M2</v>
          </cell>
          <cell r="D5323">
            <v>70.180000000000007</v>
          </cell>
        </row>
        <row r="5324">
          <cell r="A5324">
            <v>84647</v>
          </cell>
          <cell r="B5324" t="str">
            <v>PINTURA EPOXI INCLUSO EMASSAMENTO E FUNDO PREPARADOR</v>
          </cell>
          <cell r="C5324" t="str">
            <v>M2</v>
          </cell>
          <cell r="D5324">
            <v>161.16999999999999</v>
          </cell>
        </row>
        <row r="5325">
          <cell r="A5325">
            <v>84656</v>
          </cell>
          <cell r="B5325" t="str">
            <v>TRATAMENTO EM  CONCRETO COM ESTUQUE E LIXAMENTO</v>
          </cell>
          <cell r="C5325" t="str">
            <v>M2</v>
          </cell>
          <cell r="D5325">
            <v>42.04</v>
          </cell>
        </row>
        <row r="5326">
          <cell r="A5326">
            <v>6082</v>
          </cell>
          <cell r="B5326" t="str">
            <v>PINTURA EM VERNIZ SINTETICO BRILHANTE EM MADEIRA, TRES DEMAOS</v>
          </cell>
          <cell r="C5326" t="str">
            <v>M2</v>
          </cell>
          <cell r="D5326">
            <v>20.7</v>
          </cell>
        </row>
        <row r="5327">
          <cell r="A5327">
            <v>40905</v>
          </cell>
          <cell r="B5327" t="str">
            <v>VERNIZ SINTETICO EM MADEIRA, DUAS DEMAOS</v>
          </cell>
          <cell r="C5327" t="str">
            <v>M2</v>
          </cell>
          <cell r="D5327">
            <v>25.02</v>
          </cell>
        </row>
        <row r="5328">
          <cell r="A5328" t="str">
            <v>73739/1</v>
          </cell>
          <cell r="B5328" t="str">
            <v>PINTURA ESMALTE ACETINADO EM MADEIRA, DUAS DEMAOS</v>
          </cell>
          <cell r="C5328" t="str">
            <v>M2</v>
          </cell>
          <cell r="D5328">
            <v>20.5</v>
          </cell>
        </row>
        <row r="5329">
          <cell r="A5329" t="str">
            <v>74065/1</v>
          </cell>
          <cell r="B5329" t="str">
            <v>PINTURA ESMALTE FOSCO PARA MADEIRA, DUAS DEMAOS, SOBRE FUNDO NIVELADOR BRANCO</v>
          </cell>
          <cell r="C5329" t="str">
            <v>M2</v>
          </cell>
          <cell r="D5329">
            <v>28.43</v>
          </cell>
        </row>
        <row r="5330">
          <cell r="A5330" t="str">
            <v>74065/2</v>
          </cell>
          <cell r="B5330" t="str">
            <v>PINTURA ESMALTE ACETINADO PARA MADEIRA, DUAS DEMAOS, SOBRE FUNDO NIVELADOR BRANCO</v>
          </cell>
          <cell r="C5330" t="str">
            <v>M2</v>
          </cell>
          <cell r="D5330">
            <v>27.99</v>
          </cell>
        </row>
        <row r="5331">
          <cell r="A5331" t="str">
            <v>74065/3</v>
          </cell>
          <cell r="B5331" t="str">
            <v>PINTURA ESMALTE BRILHANTE PARA MADEIRA, DUAS DEMAOS, SOBRE FUNDO NIVELADOR BRANCO</v>
          </cell>
          <cell r="C5331" t="str">
            <v>M2</v>
          </cell>
          <cell r="D5331">
            <v>27.87</v>
          </cell>
        </row>
        <row r="5332">
          <cell r="A5332">
            <v>79463</v>
          </cell>
          <cell r="B5332" t="str">
            <v>PINTURA A OLEO, 1 DEMAO</v>
          </cell>
          <cell r="C5332" t="str">
            <v>M2</v>
          </cell>
          <cell r="D5332">
            <v>17.600000000000001</v>
          </cell>
        </row>
        <row r="5333">
          <cell r="A5333">
            <v>79464</v>
          </cell>
          <cell r="B5333" t="str">
            <v>PINTURA A OLEO, 2 DEMAOS</v>
          </cell>
          <cell r="C5333" t="str">
            <v>M2</v>
          </cell>
          <cell r="D5333">
            <v>23.4</v>
          </cell>
        </row>
        <row r="5334">
          <cell r="A5334">
            <v>79466</v>
          </cell>
          <cell r="B5334" t="str">
            <v>PINTURA COM VERNIZ POLIURETANO, 2 DEMAOS</v>
          </cell>
          <cell r="C5334" t="str">
            <v>M2</v>
          </cell>
          <cell r="D5334">
            <v>21.52</v>
          </cell>
        </row>
        <row r="5335">
          <cell r="A5335" t="str">
            <v>79497/1</v>
          </cell>
          <cell r="B5335" t="str">
            <v>PINTURA A OLEO, 3 DEMAOS</v>
          </cell>
          <cell r="C5335" t="str">
            <v>M2</v>
          </cell>
          <cell r="D5335">
            <v>28.94</v>
          </cell>
        </row>
        <row r="5336">
          <cell r="A5336">
            <v>84645</v>
          </cell>
          <cell r="B5336" t="str">
            <v>VERNIZ SINTETICO BRILHANTE, 2 DEMAOS</v>
          </cell>
          <cell r="C5336" t="str">
            <v>M2</v>
          </cell>
          <cell r="D5336">
            <v>21.28</v>
          </cell>
        </row>
        <row r="5337">
          <cell r="A5337">
            <v>84657</v>
          </cell>
          <cell r="B5337" t="str">
            <v>FUNDO SINTETICO NIVELADOR BRANCO</v>
          </cell>
          <cell r="C5337" t="str">
            <v>M2</v>
          </cell>
          <cell r="D5337">
            <v>11.2</v>
          </cell>
        </row>
        <row r="5338">
          <cell r="A5338">
            <v>84659</v>
          </cell>
          <cell r="B5338" t="str">
            <v>PINTURA ESMALTE FOSCO EM MADEIRA, DUAS DEMAOS</v>
          </cell>
          <cell r="C5338" t="str">
            <v>M2</v>
          </cell>
          <cell r="D5338">
            <v>18.940000000000001</v>
          </cell>
        </row>
        <row r="5339">
          <cell r="A5339">
            <v>84679</v>
          </cell>
          <cell r="B5339" t="str">
            <v>PINTURA IMUNIZANTE PARA MADEIRA, DUAS DEMAOS</v>
          </cell>
          <cell r="C5339" t="str">
            <v>M2</v>
          </cell>
          <cell r="D5339">
            <v>22.33</v>
          </cell>
        </row>
        <row r="5340">
          <cell r="A5340">
            <v>95464</v>
          </cell>
          <cell r="B5340" t="str">
            <v>PINTURA VERNIZ POLIURETANO BRILHANTE EM MADEIRA, TRES DEMAOS</v>
          </cell>
          <cell r="C5340" t="str">
            <v>M2</v>
          </cell>
          <cell r="D5340">
            <v>25.1</v>
          </cell>
        </row>
        <row r="5341">
          <cell r="A5341" t="str">
            <v>73794/1</v>
          </cell>
          <cell r="B5341" t="str">
            <v>PINTURA COM TINTA PROTETORA ACABAMENTO GRAFITE ESMALTE SOBRE SUPERFICIE METALICA, 2 DEMAOS</v>
          </cell>
          <cell r="C5341" t="str">
            <v>M2</v>
          </cell>
          <cell r="D5341">
            <v>44.14</v>
          </cell>
        </row>
        <row r="5342">
          <cell r="A5342" t="str">
            <v>73865/1</v>
          </cell>
          <cell r="B5342" t="str">
            <v>FUNDO PREPARADOR PRIMER A BASE DE EPOXI, PARA ESTRUTURA METALICA, UMA DEMAO, ESPESSURA DE 25 MICRA.</v>
          </cell>
          <cell r="C5342" t="str">
            <v>M2</v>
          </cell>
          <cell r="D5342">
            <v>9.75</v>
          </cell>
        </row>
        <row r="5343">
          <cell r="A5343" t="str">
            <v>73924/1</v>
          </cell>
          <cell r="B5343" t="str">
            <v>PINTURA ESMALTE ALTO BRILHO, DUAS DEMAOS, SOBRE SUPERFICIE METALICA</v>
          </cell>
          <cell r="C5343" t="str">
            <v>M2</v>
          </cell>
          <cell r="D5343">
            <v>31.34</v>
          </cell>
        </row>
        <row r="5344">
          <cell r="A5344" t="str">
            <v>73924/2</v>
          </cell>
          <cell r="B5344" t="str">
            <v>PINTURA ESMALTE ACETINADO, DUAS DEMAOS, SOBRE SUPERFICIE METALICA</v>
          </cell>
          <cell r="C5344" t="str">
            <v>M2</v>
          </cell>
          <cell r="D5344">
            <v>31.46</v>
          </cell>
        </row>
        <row r="5345">
          <cell r="A5345" t="str">
            <v>73924/3</v>
          </cell>
          <cell r="B5345" t="str">
            <v>PINTURA ESMALTE FOSCO, DUAS DEMAOS, SOBRE SUPERFICIE METALICA</v>
          </cell>
          <cell r="C5345" t="str">
            <v>M2</v>
          </cell>
          <cell r="D5345">
            <v>31.9</v>
          </cell>
        </row>
        <row r="5346">
          <cell r="A5346" t="str">
            <v>74064/1</v>
          </cell>
          <cell r="B5346" t="str">
            <v>FUNDO ANTICORROSIVO A BASE DE OXIDO DE FERRO (ZARCAO), DUAS DEMAOS</v>
          </cell>
          <cell r="C5346" t="str">
            <v>M2</v>
          </cell>
          <cell r="D5346">
            <v>24.1</v>
          </cell>
        </row>
        <row r="5347">
          <cell r="A5347" t="str">
            <v>74064/2</v>
          </cell>
          <cell r="B5347" t="str">
            <v>FUNDO ANTICORROSIVO A BASE DE OXIDO DE FERRO (ZARCAO), UMA DEMAO</v>
          </cell>
          <cell r="C5347" t="str">
            <v>M2</v>
          </cell>
          <cell r="D5347">
            <v>15.9</v>
          </cell>
        </row>
        <row r="5348">
          <cell r="A5348" t="str">
            <v>74145/1</v>
          </cell>
          <cell r="B5348" t="str">
            <v>PINTURA ESMALTE FOSCO, DUAS DEMAOS, SOBRE SUPERFICIE METALICA, INCLUSO UMA DEMAO DE FUNDO ANTICORROSIVO. UTILIZACAO DE REVOLVER ( AR-COMPRIMIDO).</v>
          </cell>
          <cell r="C5348" t="str">
            <v>M2</v>
          </cell>
          <cell r="D5348">
            <v>20.04</v>
          </cell>
        </row>
        <row r="5349">
          <cell r="A5349" t="str">
            <v>79498/1</v>
          </cell>
          <cell r="B5349" t="str">
            <v>PINTURA A OLEO BRILHANTE SOBRE SUPERFICIE METALICA, UMA DEMAO INCLUSO UMA DEMAO DE FUNDO ANTICORROSIVO</v>
          </cell>
          <cell r="C5349" t="str">
            <v>M2</v>
          </cell>
          <cell r="D5349">
            <v>19.5</v>
          </cell>
        </row>
        <row r="5350">
          <cell r="A5350" t="str">
            <v>79499/1</v>
          </cell>
          <cell r="B5350" t="str">
            <v>PINTURA POSTE RETO DE ACO 3,5 A 6M C/1 DEMAO D/TINTA GRAFITE C/PROPRIEDADES DE PRIMER E ACABAMENTO - OBS: C/ALTO TEOR DE ZARCAO</v>
          </cell>
          <cell r="C5350" t="str">
            <v>UN</v>
          </cell>
          <cell r="D5350">
            <v>24.68</v>
          </cell>
        </row>
        <row r="5351">
          <cell r="A5351" t="str">
            <v>79515/1</v>
          </cell>
          <cell r="B5351" t="str">
            <v>PINTURA COM TINTA PROTETORA ACABAMENTO ALUMINIO, TRES DEMAOS</v>
          </cell>
          <cell r="C5351" t="str">
            <v>M2</v>
          </cell>
          <cell r="D5351">
            <v>40.049999999999997</v>
          </cell>
        </row>
        <row r="5352">
          <cell r="A5352">
            <v>84660</v>
          </cell>
          <cell r="B5352" t="str">
            <v>FUNDO PREPARADOR PRIMER SINTETICO, PARA ESTRUTURA METALICA, UMA DEMÃO, ESPESSURA DE 25 MICRA</v>
          </cell>
          <cell r="C5352" t="str">
            <v>M2</v>
          </cell>
          <cell r="D5352">
            <v>7.14</v>
          </cell>
        </row>
        <row r="5353">
          <cell r="A5353">
            <v>84661</v>
          </cell>
          <cell r="B5353" t="str">
            <v>PINTURA COM TINTA PROTETORA ACABAMENTO ALUMINIO, UMA DEMAO SOBRE SUPERFCIE METALICA</v>
          </cell>
          <cell r="C5353" t="str">
            <v>M2</v>
          </cell>
          <cell r="D5353">
            <v>20.12</v>
          </cell>
        </row>
        <row r="5354">
          <cell r="A5354">
            <v>84662</v>
          </cell>
          <cell r="B5354" t="str">
            <v>PINTURA COM TINTA PROTETORA ACABAMENTO ALUMINIO, DUAS DEMAOS SOBRE SUPERFICIE METALICA</v>
          </cell>
          <cell r="C5354" t="str">
            <v>M2</v>
          </cell>
          <cell r="D5354">
            <v>32.06</v>
          </cell>
        </row>
        <row r="5355">
          <cell r="A5355">
            <v>95468</v>
          </cell>
          <cell r="B5355" t="str">
            <v>PINTURA ESMALTE BRILHANTE (2 DEMAOS) SOBRE SUPERFICIE METALICA, INCLUSIVE PROTECAO COM ZARCAO (1 DEMAO)</v>
          </cell>
          <cell r="C5355" t="str">
            <v>M2</v>
          </cell>
          <cell r="D5355">
            <v>47.61</v>
          </cell>
        </row>
        <row r="5356">
          <cell r="A5356">
            <v>41595</v>
          </cell>
          <cell r="B5356" t="str">
            <v>PINTURA ACRILICA DE FAIXAS DE DEMARCACAO EM QUADRA POLIESPORTIVA, 5 CM DE LARGURA</v>
          </cell>
          <cell r="C5356" t="str">
            <v>M</v>
          </cell>
          <cell r="D5356">
            <v>13.91</v>
          </cell>
        </row>
        <row r="5357">
          <cell r="A5357" t="str">
            <v>73978/1</v>
          </cell>
          <cell r="B5357" t="str">
            <v>PINTURA HIDROFUGANTE COM SILICONE SOBRE PISO CIMENTADO, UMA DEMAO</v>
          </cell>
          <cell r="C5357" t="str">
            <v>M2</v>
          </cell>
          <cell r="D5357">
            <v>20.79</v>
          </cell>
        </row>
        <row r="5358">
          <cell r="A5358" t="str">
            <v>74245/1</v>
          </cell>
          <cell r="B5358" t="str">
            <v>PINTURA ACRILICA EM PISO CIMENTADO DUAS DEMAOS</v>
          </cell>
          <cell r="C5358" t="str">
            <v>M2</v>
          </cell>
          <cell r="D5358">
            <v>17.25</v>
          </cell>
        </row>
        <row r="5359">
          <cell r="A5359">
            <v>79467</v>
          </cell>
          <cell r="B5359" t="str">
            <v>PINTURA COM TINTA A BASE DE BORRACHA CLORADA , DE FAIXAS DE DEMARCACAO, EM QUADRA POLIESPORTIVA, 5 CM DE LARGURA.</v>
          </cell>
          <cell r="C5359" t="str">
            <v>ML</v>
          </cell>
          <cell r="D5359">
            <v>16.36</v>
          </cell>
        </row>
        <row r="5360">
          <cell r="A5360" t="str">
            <v>79500/2</v>
          </cell>
          <cell r="B5360" t="str">
            <v>PINTURA ACRILICA EM PISO CIMENTADO, TRES DEMAOS</v>
          </cell>
          <cell r="C5360" t="str">
            <v>M2</v>
          </cell>
          <cell r="D5360">
            <v>23.9</v>
          </cell>
        </row>
        <row r="5361">
          <cell r="A5361">
            <v>84663</v>
          </cell>
          <cell r="B5361" t="str">
            <v>APLICACAO DE VERNIZ POLIURETANO FOSCO SOBRE PISO DE PEDRAS DECORATIVAS, 3 DEMAOS</v>
          </cell>
          <cell r="C5361" t="str">
            <v>M2</v>
          </cell>
          <cell r="D5361">
            <v>25.78</v>
          </cell>
        </row>
        <row r="5362">
          <cell r="A5362">
            <v>84665</v>
          </cell>
          <cell r="B5362" t="str">
            <v>PINTURA ACRILICA PARA SINALIZAÇÃO HORIZONTAL EM PISO CIMENTADO</v>
          </cell>
          <cell r="C5362" t="str">
            <v>M2</v>
          </cell>
          <cell r="D5362">
            <v>25.76</v>
          </cell>
        </row>
        <row r="5363">
          <cell r="A5363">
            <v>84666</v>
          </cell>
          <cell r="B5363" t="str">
            <v>POLIMENTO E ENCERAMENTO DE PISO EM MADEIRA</v>
          </cell>
          <cell r="C5363" t="str">
            <v>M2</v>
          </cell>
          <cell r="D5363">
            <v>26.78</v>
          </cell>
        </row>
        <row r="5364">
          <cell r="A5364">
            <v>75889</v>
          </cell>
          <cell r="B5364" t="str">
            <v>PINTURA PARA TELHAS DE ALUMINIO COM TINTA ESMALTE AUTOMOTIVA</v>
          </cell>
          <cell r="C5364" t="str">
            <v>M2</v>
          </cell>
          <cell r="D5364">
            <v>22.38</v>
          </cell>
        </row>
        <row r="5365">
          <cell r="A5365">
            <v>72191</v>
          </cell>
          <cell r="B5365" t="str">
            <v>RECOLOCACAO DE TACOS DE MADEIRA COM REAPROVEITAMENTO DE MATERIAL E ASSENTAMENTO COM ARGAMASSA 1:4 (CIMENTO E AREIA)</v>
          </cell>
          <cell r="C5365" t="str">
            <v>M2</v>
          </cell>
          <cell r="D5365">
            <v>98.34</v>
          </cell>
        </row>
        <row r="5366">
          <cell r="A5366">
            <v>72192</v>
          </cell>
          <cell r="B5366" t="str">
            <v>RECOLOCACAO DE PISO DE TABUAS DE MADEIRA, CONSIDERANDO REAPROVEITAMENTO DO MATERIAL, EXCLUSIVE VIGAMENTO</v>
          </cell>
          <cell r="C5366" t="str">
            <v>M2</v>
          </cell>
          <cell r="D5366">
            <v>27.6</v>
          </cell>
        </row>
        <row r="5367">
          <cell r="A5367">
            <v>72193</v>
          </cell>
          <cell r="B5367" t="str">
            <v>RECOLOCACAO DE PISO DE TABUAS DE MADEIRA, CONSIDERANDO REAPROVEITAMENTO DO MATERIAL, INCLUSIVE VIGAMENTO</v>
          </cell>
          <cell r="C5367" t="str">
            <v>M2</v>
          </cell>
          <cell r="D5367">
            <v>77.16</v>
          </cell>
        </row>
        <row r="5368">
          <cell r="A5368">
            <v>73655</v>
          </cell>
          <cell r="B5368" t="str">
            <v>PISO EM TABUA CORRIDA DE MADEIRA ESPESSURA 2,5CM FIXADO EM PECAS DE MADEIRA E ASSENTADO EM ARGAMASSA TRACO 1:4 (CIMENTO/AREIA)</v>
          </cell>
          <cell r="C5368" t="str">
            <v>M2</v>
          </cell>
          <cell r="D5368">
            <v>195.4</v>
          </cell>
        </row>
        <row r="5369">
          <cell r="A5369" t="str">
            <v>73734/1</v>
          </cell>
          <cell r="B5369" t="str">
            <v>PISO EM TACO DE MADEIRA 7X21CM, ASSENTADO COM ARGAMASSA TRACO 1:4 (CIMENTO E AREIA MEDIA)</v>
          </cell>
          <cell r="C5369" t="str">
            <v>M2</v>
          </cell>
          <cell r="D5369">
            <v>176.55</v>
          </cell>
        </row>
        <row r="5370">
          <cell r="A5370">
            <v>84181</v>
          </cell>
          <cell r="B5370" t="str">
            <v>PISO EM TACO DE MADEIRA 7X21CM, FIXADO COM COLA BASE DE PVA</v>
          </cell>
          <cell r="C5370" t="str">
            <v>M2</v>
          </cell>
          <cell r="D5370">
            <v>142.28</v>
          </cell>
        </row>
        <row r="5371">
          <cell r="A5371">
            <v>87246</v>
          </cell>
          <cell r="B5371" t="str">
            <v>REVESTIMENTO CERÂMICO PARA PISO COM PLACAS TIPO ESMALTADA EXTRA DE DIMENSÕES 35X35 CM APLICADA EM AMBIENTES DE ÁREA MENOR QUE 5 M2. AF_06/2014</v>
          </cell>
          <cell r="C5371" t="str">
            <v>M2</v>
          </cell>
          <cell r="D5371">
            <v>46.73</v>
          </cell>
        </row>
        <row r="5372">
          <cell r="A5372">
            <v>87247</v>
          </cell>
          <cell r="B5372" t="str">
            <v>REVESTIMENTO CERÂMICO PARA PISO COM PLACAS TIPO ESMALTADA EXTRA DE DIMENSÕES 35X35 CM APLICADA EM AMBIENTES DE ÁREA ENTRE 5 M2 E 10 M2. AF_06/2014</v>
          </cell>
          <cell r="C5372" t="str">
            <v>M2</v>
          </cell>
          <cell r="D5372">
            <v>38.99</v>
          </cell>
        </row>
        <row r="5373">
          <cell r="A5373">
            <v>87248</v>
          </cell>
          <cell r="B5373" t="str">
            <v>REVESTIMENTO CERÂMICO PARA PISO COM PLACAS TIPO ESMALTADA EXTRA DE DIMENSÕES 35X35 CM APLICADA EM AMBIENTES DE ÁREA MAIOR QUE 10 M2. AF_06/2014</v>
          </cell>
          <cell r="C5373" t="str">
            <v>M2</v>
          </cell>
          <cell r="D5373">
            <v>32.380000000000003</v>
          </cell>
        </row>
        <row r="5374">
          <cell r="A5374">
            <v>87249</v>
          </cell>
          <cell r="B5374" t="str">
            <v>REVESTIMENTO CERÂMICO PARA PISO COM PLACAS TIPO ESMALTADA EXTRA DE DIMENSÕES 45X45 CM APLICADA EM AMBIENTES DE ÁREA MENOR QUE 5 M2. AF_06/2014</v>
          </cell>
          <cell r="C5374" t="str">
            <v>M2</v>
          </cell>
          <cell r="D5374">
            <v>53.88</v>
          </cell>
        </row>
        <row r="5375">
          <cell r="A5375">
            <v>87250</v>
          </cell>
          <cell r="B5375" t="str">
            <v>REVESTIMENTO CERÂMICO PARA PISO COM PLACAS TIPO ESMALTADA EXTRA DE DIMENSÕES 45X45 CM APLICADA EM AMBIENTES DE ÁREA ENTRE 5 M2 E 10 M2. AF_06/2014</v>
          </cell>
          <cell r="C5375" t="str">
            <v>M2</v>
          </cell>
          <cell r="D5375">
            <v>41.6</v>
          </cell>
        </row>
        <row r="5376">
          <cell r="A5376">
            <v>87251</v>
          </cell>
          <cell r="B5376" t="str">
            <v>REVESTIMENTO CERÂMICO PARA PISO COM PLACAS TIPO ESMALTADA EXTRA DE DIMENSÕES 45X45 CM APLICADA EM AMBIENTES DE ÁREA MAIOR QUE 10 M2. AF_06/2014</v>
          </cell>
          <cell r="C5376" t="str">
            <v>M2</v>
          </cell>
          <cell r="D5376">
            <v>33.44</v>
          </cell>
        </row>
        <row r="5377">
          <cell r="A5377">
            <v>87255</v>
          </cell>
          <cell r="B5377" t="str">
            <v>REVESTIMENTO CERÂMICO PARA PISO COM PLACAS TIPO ESMALTADA EXTRA DE DIMENSÕES 60X60 CM APLICADA EM AMBIENTES DE ÁREA MENOR QUE 5 M2. AF_06/2014</v>
          </cell>
          <cell r="C5377" t="str">
            <v>M2</v>
          </cell>
          <cell r="D5377">
            <v>80.05</v>
          </cell>
        </row>
        <row r="5378">
          <cell r="A5378">
            <v>87256</v>
          </cell>
          <cell r="B5378" t="str">
            <v>REVESTIMENTO CERÂMICO PARA PISO COM PLACAS TIPO ESMALTADA EXTRA DE DIMENSÕES 60X60 CM APLICADA EM AMBIENTES DE ÁREA ENTRE 5 M2 E 10 M2. AF_06/2014</v>
          </cell>
          <cell r="C5378" t="str">
            <v>M2</v>
          </cell>
          <cell r="D5378">
            <v>65.959999999999994</v>
          </cell>
        </row>
        <row r="5379">
          <cell r="A5379">
            <v>87257</v>
          </cell>
          <cell r="B5379" t="str">
            <v>REVESTIMENTO CERÂMICO PARA PISO COM PLACAS TIPO ESMALTADA EXTRA DE DIMENSÕES 60X60 CM APLICADA EM AMBIENTES DE ÁREA MAIOR QUE 10 M2. AF_06/2014</v>
          </cell>
          <cell r="C5379" t="str">
            <v>M2</v>
          </cell>
          <cell r="D5379">
            <v>56.54</v>
          </cell>
        </row>
        <row r="5380">
          <cell r="A5380">
            <v>87258</v>
          </cell>
          <cell r="B5380" t="str">
            <v>REVESTIMENTO CERÂMICO PARA PISO COM PLACAS TIPO PORCELANATO DE DIMENSÕES 45X45 CM APLICADA EM AMBIENTES DE ÁREA MENOR QUE 5 M². AF_06/2014</v>
          </cell>
          <cell r="C5380" t="str">
            <v>M2</v>
          </cell>
          <cell r="D5380">
            <v>102.4</v>
          </cell>
        </row>
        <row r="5381">
          <cell r="A5381">
            <v>87259</v>
          </cell>
          <cell r="B5381" t="str">
            <v>REVESTIMENTO CERÂMICO PARA PISO COM PLACAS TIPO PORCELANATO DE DIMENSÕES 45X45 CM APLICADA EM AMBIENTES DE ÁREA ENTRE 5 M² E 10 M². AF_06/2014</v>
          </cell>
          <cell r="C5381" t="str">
            <v>M2</v>
          </cell>
          <cell r="D5381">
            <v>89.12</v>
          </cell>
        </row>
        <row r="5382">
          <cell r="A5382">
            <v>87260</v>
          </cell>
          <cell r="B5382" t="str">
            <v>REVESTIMENTO CERÂMICO PARA PISO COM PLACAS TIPO PORCELANATO DE DIMENSÕES 45X45 CM APLICADA EM AMBIENTES DE ÁREA MAIOR QUE 10 M². AF_06/2014</v>
          </cell>
          <cell r="C5382" t="str">
            <v>M2</v>
          </cell>
          <cell r="D5382">
            <v>80.94</v>
          </cell>
        </row>
        <row r="5383">
          <cell r="A5383">
            <v>87261</v>
          </cell>
          <cell r="B5383" t="str">
            <v>REVESTIMENTO CERÂMICO PARA PISO COM PLACAS TIPO PORCELANATO DE DIMENSÕES 60X60 CM APLICADA EM AMBIENTES DE ÁREA MENOR QUE 5 M². AF_06/2014</v>
          </cell>
          <cell r="C5383" t="str">
            <v>M2</v>
          </cell>
          <cell r="D5383">
            <v>116.79</v>
          </cell>
        </row>
        <row r="5384">
          <cell r="A5384">
            <v>87262</v>
          </cell>
          <cell r="B5384" t="str">
            <v>REVESTIMENTO CERÂMICO PARA PISO COM PLACAS TIPO PORCELANATO DE DIMENSÕES 60X60 CM APLICADA EM AMBIENTES DE ÁREA ENTRE 5 M² E 10 M². AF_06/2014</v>
          </cell>
          <cell r="C5384" t="str">
            <v>M2</v>
          </cell>
          <cell r="D5384">
            <v>101.86</v>
          </cell>
        </row>
        <row r="5385">
          <cell r="A5385">
            <v>87263</v>
          </cell>
          <cell r="B5385" t="str">
            <v>REVESTIMENTO CERÂMICO PARA PISO COM PLACAS TIPO PORCELANATO DE DIMENSÕES 60X60 CM APLICADA EM AMBIENTES DE ÁREA MAIOR QUE 10 M². AF_06/2014</v>
          </cell>
          <cell r="C5385" t="str">
            <v>M2</v>
          </cell>
          <cell r="D5385">
            <v>92.24</v>
          </cell>
        </row>
        <row r="5386">
          <cell r="A5386">
            <v>89046</v>
          </cell>
          <cell r="B5386" t="str">
            <v>(COMPOSIÇÃO REPRESENTATIVA) DO SERVIÇO DE REVESTIMENTO CERÂMICO PARA PISO COM PLACAS TIPO GRÉS DE DIMENSÕES 35X35 CM, PARA EDIFICAÇÃO HABITACIONAL MULTIFAMILIAR (PRÉDIO). AF_11/2014</v>
          </cell>
          <cell r="C5386" t="str">
            <v>M2</v>
          </cell>
          <cell r="D5386">
            <v>38.549999999999997</v>
          </cell>
        </row>
        <row r="5387">
          <cell r="A5387">
            <v>89171</v>
          </cell>
          <cell r="B5387" t="str">
            <v>(COMPOSIÇÃO REPRESENTATIVA) DO SERVIÇO DE REVESTIMENTO CERÂMICO PARA PISO COM PLACAS TIPO GRÉS DE DIMENSÕES 35X35 CM, PARA EDIFICAÇÃO HABITACIONAL UNIFAMILIAR (CASA) E EDIFICAÇÃO PÚBLICA PADRÃO. AF_11/2014</v>
          </cell>
          <cell r="C5387" t="str">
            <v>M2</v>
          </cell>
          <cell r="D5387">
            <v>35.380000000000003</v>
          </cell>
        </row>
        <row r="5388">
          <cell r="A5388">
            <v>93389</v>
          </cell>
          <cell r="B5388" t="str">
            <v>REVESTIMENTO CERÂMICO PARA PISO COM PLACAS TIPO ESMALTADA PADRÃO POPULAR DE DIMENSÕES 35X35 CM APLICADA EM AMBIENTES DE ÁREA MENOR QUE 5 M2. AF_06/2014</v>
          </cell>
          <cell r="C5388" t="str">
            <v>M2</v>
          </cell>
          <cell r="D5388">
            <v>43.43</v>
          </cell>
        </row>
        <row r="5389">
          <cell r="A5389">
            <v>93390</v>
          </cell>
          <cell r="B5389" t="str">
            <v>REVESTIMENTO CERÂMICO PARA PISO COM PLACAS TIPO ESMALTADA PADRÃO POPULAR DE DIMENSÕES 35X35 CM APLICADA EM AMBIENTES DE ÁREA ENTRE 5 M2 E 10 M2. AF_06/2014</v>
          </cell>
          <cell r="C5389" t="str">
            <v>M2</v>
          </cell>
          <cell r="D5389">
            <v>35.75</v>
          </cell>
        </row>
        <row r="5390">
          <cell r="A5390">
            <v>93391</v>
          </cell>
          <cell r="B5390" t="str">
            <v>REVESTIMENTO CERÂMICO PARA PISO COM PLACAS TIPO ESMALTADA PADRÃO POPULAR DE DIMENSÕES 35X35 CM APLICADA EM AMBIENTES DE ÁREA MAIOR QUE 10 M2. AF_06/2014</v>
          </cell>
          <cell r="C5390" t="str">
            <v>M2</v>
          </cell>
          <cell r="D5390">
            <v>29.14</v>
          </cell>
        </row>
        <row r="5391">
          <cell r="A5391" t="str">
            <v>73743/1</v>
          </cell>
          <cell r="B5391" t="str">
            <v>PISO EM PEDRA SÃO TOME ASSENTADO SOBRE ARGAMASSA 1:3 (CIMENTO E AREIA) REJUNTADO COM CIMENTO BRANCO</v>
          </cell>
          <cell r="C5391" t="str">
            <v>M2</v>
          </cell>
          <cell r="D5391">
            <v>153.88</v>
          </cell>
        </row>
        <row r="5392">
          <cell r="A5392" t="str">
            <v>73921/2</v>
          </cell>
          <cell r="B5392" t="str">
            <v>PISO EM PEDRA ARDOSIA ASSENTADO SOBRE ARGAMASSA COLANTE REJUNTADO COM CIMENTO COMUM</v>
          </cell>
          <cell r="C5392" t="str">
            <v>M2</v>
          </cell>
          <cell r="D5392">
            <v>35.22</v>
          </cell>
        </row>
        <row r="5393">
          <cell r="A5393">
            <v>84183</v>
          </cell>
          <cell r="B5393" t="str">
            <v>PISO EM PEDRA PORTUGUESA ASSENTADO SOBRE BASE DE AREIA, REJUNTADO COM CIMENTO COMUM</v>
          </cell>
          <cell r="C5393" t="str">
            <v>M2</v>
          </cell>
          <cell r="D5393">
            <v>120.91</v>
          </cell>
        </row>
        <row r="5394">
          <cell r="A5394">
            <v>98670</v>
          </cell>
          <cell r="B5394" t="str">
            <v>PISO EM LADRILHO HIDRÁULICO APLICADO EM AMBIENTES INTERNOS, INCLUSO APLICAÇÃO DE RESINA. AF_06/2018</v>
          </cell>
          <cell r="C5394" t="str">
            <v>M2</v>
          </cell>
          <cell r="D5394">
            <v>153.79</v>
          </cell>
        </row>
        <row r="5395">
          <cell r="A5395">
            <v>98671</v>
          </cell>
          <cell r="B5395" t="str">
            <v>PISO EM GRANITO APLICADO EM AMBIENTES INTERNOS. AF_06/2018</v>
          </cell>
          <cell r="C5395" t="str">
            <v>M2</v>
          </cell>
          <cell r="D5395">
            <v>308.95999999999998</v>
          </cell>
        </row>
        <row r="5396">
          <cell r="A5396">
            <v>98672</v>
          </cell>
          <cell r="B5396" t="str">
            <v>PISO EM MÁRMORE APLICADO EM AMBIENTES INTERNOS. AF_06/2018</v>
          </cell>
          <cell r="C5396" t="str">
            <v>M2</v>
          </cell>
          <cell r="D5396">
            <v>403.09</v>
          </cell>
        </row>
        <row r="5397">
          <cell r="A5397">
            <v>98673</v>
          </cell>
          <cell r="B5397" t="str">
            <v>PISO VINÍLICO SEMI-FLEXÍVEL EM PLACAS, PADRÃO LISO, ESPESSURA 3,2 MM, FIXADO COM COLA. AF_06/2018</v>
          </cell>
          <cell r="C5397" t="str">
            <v>M2</v>
          </cell>
          <cell r="D5397">
            <v>132.43</v>
          </cell>
        </row>
        <row r="5398">
          <cell r="A5398">
            <v>98679</v>
          </cell>
          <cell r="B5398" t="str">
            <v>PISO CIMENTADO, TRAÇO 1:3 (CIMENTO E AREIA), ACABAMENTO LISO, ESPESSURA 2,0 CM, PREPARO MECÂNICO DA ARGAMASSA. AF_06/2018</v>
          </cell>
          <cell r="C5398" t="str">
            <v>M2</v>
          </cell>
          <cell r="D5398">
            <v>27.43</v>
          </cell>
        </row>
        <row r="5399">
          <cell r="A5399">
            <v>98680</v>
          </cell>
          <cell r="B5399" t="str">
            <v>PISO CIMENTADO, TRAÇO 1:3 (CIMENTO E AREIA), ACABAMENTO LISO, ESPESSURA 3,0 CM, PREPARO MECÂNICO DA ARGAMASSA. AF_06/2018</v>
          </cell>
          <cell r="C5399" t="str">
            <v>M2</v>
          </cell>
          <cell r="D5399">
            <v>33.549999999999997</v>
          </cell>
        </row>
        <row r="5400">
          <cell r="A5400">
            <v>98681</v>
          </cell>
          <cell r="B5400" t="str">
            <v>PISO CIMENTADO, TRAÇO 1:3 (CIMENTO E AREIA), ACABAMENTO RÚSTICO, ESPESSURA 2,0 CM, PREPARO MECÂNICO DA ARGAMASSA. AF_06/2018</v>
          </cell>
          <cell r="C5400" t="str">
            <v>M2</v>
          </cell>
          <cell r="D5400">
            <v>25.08</v>
          </cell>
        </row>
        <row r="5401">
          <cell r="A5401">
            <v>98682</v>
          </cell>
          <cell r="B5401" t="str">
            <v>PISO CIMENTADO, TRAÇO 1:3 (CIMENTO E AREIA), ACABAMENTO RÚSTICO, ESPESSURA 3,0 CM, PREPARO MECÂNICO DA ARGAMASSA. AF_06/2018</v>
          </cell>
          <cell r="C5401" t="str">
            <v>M2</v>
          </cell>
          <cell r="D5401">
            <v>31.2</v>
          </cell>
        </row>
        <row r="5402">
          <cell r="A5402">
            <v>98685</v>
          </cell>
          <cell r="B5402" t="str">
            <v>RODAPÉ EM GRANITO, ALTURA 10 CM. AF_06/2018</v>
          </cell>
          <cell r="C5402" t="str">
            <v>M</v>
          </cell>
          <cell r="D5402">
            <v>56.99</v>
          </cell>
        </row>
        <row r="5403">
          <cell r="A5403">
            <v>98686</v>
          </cell>
          <cell r="B5403" t="str">
            <v>RODAPÉ EM LADRILHO HIDRÁULICO, ALTURA 7 CM. AF_06/2018</v>
          </cell>
          <cell r="C5403" t="str">
            <v>M</v>
          </cell>
          <cell r="D5403">
            <v>40.369999999999997</v>
          </cell>
        </row>
        <row r="5404">
          <cell r="A5404">
            <v>98688</v>
          </cell>
          <cell r="B5404" t="str">
            <v>RODAPÉ EM POLIESTIRENO, ALTURA 5 CM. AF_06/2018</v>
          </cell>
          <cell r="C5404" t="str">
            <v>M</v>
          </cell>
          <cell r="D5404">
            <v>41.23</v>
          </cell>
        </row>
        <row r="5405">
          <cell r="A5405">
            <v>98689</v>
          </cell>
          <cell r="B5405" t="str">
            <v>SOLEIRA EM GRANITO, LARGURA 15 CM, ESPESSURA 2,0 CM. AF_06/2018</v>
          </cell>
          <cell r="C5405" t="str">
            <v>M</v>
          </cell>
          <cell r="D5405">
            <v>82.2</v>
          </cell>
        </row>
        <row r="5406">
          <cell r="A5406">
            <v>72187</v>
          </cell>
          <cell r="B5406" t="str">
            <v>PISO DE BORRACHA FRISADO, ESPESSURA 7MM, ASSENTADO COM ARGAMASSA TRACO 1:3 (CIMENTO E AREIA)</v>
          </cell>
          <cell r="C5406" t="str">
            <v>M2</v>
          </cell>
          <cell r="D5406">
            <v>173.94</v>
          </cell>
        </row>
        <row r="5407">
          <cell r="A5407">
            <v>72188</v>
          </cell>
          <cell r="B5407" t="str">
            <v>PISO DE BORRACHA PASTILHADO, ESPESSURA 7MM, ASSENTADO COM ARGAMASSA TRACO 1:3 (CIMENTO E AREIA)</v>
          </cell>
          <cell r="C5407" t="str">
            <v>M2</v>
          </cell>
          <cell r="D5407">
            <v>173.94</v>
          </cell>
        </row>
        <row r="5408">
          <cell r="A5408" t="str">
            <v>73876/1</v>
          </cell>
          <cell r="B5408" t="str">
            <v>PISO DE BORRACHA PASTILHADO, ESPESSURA 7MM, FIXADO COM COLA</v>
          </cell>
          <cell r="C5408" t="str">
            <v>M2</v>
          </cell>
          <cell r="D5408">
            <v>157.13</v>
          </cell>
        </row>
        <row r="5409">
          <cell r="A5409">
            <v>84186</v>
          </cell>
          <cell r="B5409" t="str">
            <v>PISO DE BORRACHA CANELADA, ESPESSURA 3,5MM, FIXADO COM COLA</v>
          </cell>
          <cell r="C5409" t="str">
            <v>M2</v>
          </cell>
          <cell r="D5409">
            <v>71.06</v>
          </cell>
        </row>
        <row r="5410">
          <cell r="A5410">
            <v>84187</v>
          </cell>
          <cell r="B5410" t="str">
            <v>ASSENTAMENTO DE PISO DE BORRACHA PASTILHADA FIXADO COM COLA</v>
          </cell>
          <cell r="C5410" t="str">
            <v>M2</v>
          </cell>
          <cell r="D5410">
            <v>17.98</v>
          </cell>
        </row>
        <row r="5411">
          <cell r="A5411">
            <v>72137</v>
          </cell>
          <cell r="B5411" t="str">
            <v>PISO INDUSTRIAL ALTA RESISTENCIA, ESPESSURA 12MM, INCLUSO JUNTAS DE DILATACAO PLASTICAS E POLIMENTO MECANIZADO</v>
          </cell>
          <cell r="C5411" t="str">
            <v>M2</v>
          </cell>
          <cell r="D5411">
            <v>116.18</v>
          </cell>
        </row>
        <row r="5412">
          <cell r="A5412">
            <v>72815</v>
          </cell>
          <cell r="B5412" t="str">
            <v>APLICACAO DE TINTA A BASE DE EPOXI SOBRE PISO</v>
          </cell>
          <cell r="C5412" t="str">
            <v>M2</v>
          </cell>
          <cell r="D5412">
            <v>57.4</v>
          </cell>
        </row>
        <row r="5413">
          <cell r="A5413">
            <v>84191</v>
          </cell>
          <cell r="B5413" t="str">
            <v>PISO EM GRANILITE, MARMORITE OU GRANITINA ESPESSURA 8 MM, INCLUSO JUNTAS DE DILATACAO PLASTICAS</v>
          </cell>
          <cell r="C5413" t="str">
            <v>M2</v>
          </cell>
          <cell r="D5413">
            <v>113.55</v>
          </cell>
        </row>
        <row r="5414">
          <cell r="A5414" t="str">
            <v>74111/1</v>
          </cell>
          <cell r="B5414" t="str">
            <v>SOLEIRA / TABEIRA EM MARMORE BRANCO COMUM, POLIDO, LARGURA 5 CM, ESPESSURA 2 CM, ASSENTADA COM ARGAMASSA COLANTE</v>
          </cell>
          <cell r="C5414" t="str">
            <v>M</v>
          </cell>
          <cell r="D5414">
            <v>35.520000000000003</v>
          </cell>
        </row>
        <row r="5415">
          <cell r="A5415">
            <v>98695</v>
          </cell>
          <cell r="B5415" t="str">
            <v>SOLEIRA EM MÁRMORE, LARGURA 15 CM, ESPESSURA 2,0 CM. AF_06/2018</v>
          </cell>
          <cell r="C5415" t="str">
            <v>M</v>
          </cell>
          <cell r="D5415">
            <v>74.400000000000006</v>
          </cell>
        </row>
        <row r="5416">
          <cell r="A5416">
            <v>98697</v>
          </cell>
          <cell r="B5416" t="str">
            <v>RODAPÉ EM MÁRMORE, ALTURA 7 CM. AF_06/2018</v>
          </cell>
          <cell r="C5416" t="str">
            <v>M</v>
          </cell>
          <cell r="D5416">
            <v>48.75</v>
          </cell>
        </row>
        <row r="5417">
          <cell r="A5417" t="str">
            <v>73886/1</v>
          </cell>
          <cell r="B5417" t="str">
            <v>RODAPE EM MADEIRA, ALTURA 7CM, FIXADO EM PECAS DE MADEIRA</v>
          </cell>
          <cell r="C5417" t="str">
            <v>M</v>
          </cell>
          <cell r="D5417">
            <v>18.7</v>
          </cell>
        </row>
        <row r="5418">
          <cell r="A5418">
            <v>84162</v>
          </cell>
          <cell r="B5418" t="str">
            <v>RODAPE EM MADEIRA, ALTURA 7CM, FIXADO COM COLA</v>
          </cell>
          <cell r="C5418" t="str">
            <v>M</v>
          </cell>
          <cell r="D5418">
            <v>19.73</v>
          </cell>
        </row>
        <row r="5419">
          <cell r="A5419">
            <v>88648</v>
          </cell>
          <cell r="B5419" t="str">
            <v>RODAPÉ CERÂMICO DE 7CM DE ALTURA COM PLACAS TIPO ESMALTADA EXTRA  DE DIMENSÕES 35X35CM. AF_06/2014</v>
          </cell>
          <cell r="C5419" t="str">
            <v>M</v>
          </cell>
          <cell r="D5419">
            <v>5.45</v>
          </cell>
        </row>
        <row r="5420">
          <cell r="A5420">
            <v>88649</v>
          </cell>
          <cell r="B5420" t="str">
            <v>RODAPÉ CERÂMICO DE 7CM DE ALTURA COM PLACAS TIPO ESMALTADA EXTRA DE DIMENSÕES 45X45CM. AF_06/2014</v>
          </cell>
          <cell r="C5420" t="str">
            <v>M</v>
          </cell>
          <cell r="D5420">
            <v>6.05</v>
          </cell>
        </row>
        <row r="5421">
          <cell r="A5421">
            <v>88650</v>
          </cell>
          <cell r="B5421" t="str">
            <v>RODAPÉ CERÂMICO DE 7CM DE ALTURA COM PLACAS TIPO ESMALTADA EXTRA DE DIMENSÕES 60X60CM. AF_06/2014</v>
          </cell>
          <cell r="C5421" t="str">
            <v>M</v>
          </cell>
          <cell r="D5421">
            <v>10.55</v>
          </cell>
        </row>
        <row r="5422">
          <cell r="A5422">
            <v>96467</v>
          </cell>
          <cell r="B5422" t="str">
            <v>RODAPÉ CERÂMICO DE 7CM DE ALTURA COM PLACAS TIPO ESMALTADA COMERCIAL DE DIMENSÕES 35X35CM (PADRAO POPULAR). AF_06/2017</v>
          </cell>
          <cell r="C5422" t="str">
            <v>M</v>
          </cell>
          <cell r="D5422">
            <v>5.08</v>
          </cell>
        </row>
        <row r="5423">
          <cell r="A5423" t="str">
            <v>73850/1</v>
          </cell>
          <cell r="B5423" t="str">
            <v>RODAPE EM MARMORITE, ALTURA 10CM</v>
          </cell>
          <cell r="C5423" t="str">
            <v>M</v>
          </cell>
          <cell r="D5423">
            <v>31.22</v>
          </cell>
        </row>
        <row r="5424">
          <cell r="A5424">
            <v>84168</v>
          </cell>
          <cell r="B5424" t="str">
            <v>RODAPE EM ARDOSIA ASSENTADO COM ARGAMASSA TRACO 1:4 (CIMENTO E AREIA) ALTURA 10CM</v>
          </cell>
          <cell r="C5424" t="str">
            <v>M</v>
          </cell>
          <cell r="D5424">
            <v>17.510000000000002</v>
          </cell>
        </row>
        <row r="5425">
          <cell r="A5425">
            <v>68325</v>
          </cell>
          <cell r="B5425" t="str">
            <v>PISO EM CONCRETO 20 MPA PREPARO MECANICO, ESPESSURA 7CM, INCLUSO SELANTE ELASTICO A BASE DE POLIURETANO</v>
          </cell>
          <cell r="C5425" t="str">
            <v>M2</v>
          </cell>
          <cell r="D5425">
            <v>48.75</v>
          </cell>
        </row>
        <row r="5426">
          <cell r="A5426">
            <v>68333</v>
          </cell>
          <cell r="B5426" t="str">
            <v>PISO EM CONCRETO 20 MPA PREPARO MECANICO, ESPESSURA 7CM, INCLUSO JUNTAS DE DILATACAO EM MADEIRA</v>
          </cell>
          <cell r="C5426" t="str">
            <v>M2</v>
          </cell>
          <cell r="D5426">
            <v>50.66</v>
          </cell>
        </row>
        <row r="5427">
          <cell r="A5427">
            <v>72183</v>
          </cell>
          <cell r="B5427" t="str">
            <v>PISO EM CONCRETO 20MPA PREPARO MECANICO, ESPESSURA 7 CM, COM ARMACAO EM TELA SOLDADA</v>
          </cell>
          <cell r="C5427" t="str">
            <v>M2</v>
          </cell>
          <cell r="D5427">
            <v>88.95</v>
          </cell>
        </row>
        <row r="5428">
          <cell r="A5428">
            <v>84175</v>
          </cell>
          <cell r="B5428" t="str">
            <v>JUNTA 5X5CM COM ARGAMASSA TRACO 1:3 (CIMENTO E AREIA) PARA PISO EM PLACAS</v>
          </cell>
          <cell r="C5428" t="str">
            <v>M</v>
          </cell>
          <cell r="D5428">
            <v>15.65</v>
          </cell>
        </row>
        <row r="5429">
          <cell r="A5429">
            <v>84176</v>
          </cell>
          <cell r="B5429" t="str">
            <v>JUNTA 2,5X2,5CM COM ARGAMASSA 1:1:3 IMPERMEABILIZANTE DE HIDRO-ASFALTO CIMENTO E AREIA PARA PISO EM PLACAS</v>
          </cell>
          <cell r="C5429" t="str">
            <v>M</v>
          </cell>
          <cell r="D5429">
            <v>27.52</v>
          </cell>
        </row>
        <row r="5430">
          <cell r="A5430">
            <v>94990</v>
          </cell>
          <cell r="B5430" t="str">
            <v>EXECUÇÃO DE PASSEIO (CALÇADA) OU PISO DE CONCRETO COM CONCRETO MOLDADO IN LOCO, FEITO EM OBRA, ACABAMENTO CONVENCIONAL, NÃO ARMADO. AF_07/2016</v>
          </cell>
          <cell r="C5430" t="str">
            <v>M3</v>
          </cell>
          <cell r="D5430">
            <v>580.66999999999996</v>
          </cell>
        </row>
        <row r="5431">
          <cell r="A5431">
            <v>94991</v>
          </cell>
          <cell r="B5431" t="str">
            <v>EXECUÇÃO DE PASSEIO (CALÇADA) OU PISO DE CONCRETO COM CONCRETO MOLDADO IN LOCO, USINADO, ACABAMENTO CONVENCIONAL, NÃO ARMADO. AF_07/2016</v>
          </cell>
          <cell r="C5431" t="str">
            <v>M3</v>
          </cell>
          <cell r="D5431">
            <v>436.72</v>
          </cell>
        </row>
        <row r="5432">
          <cell r="A5432">
            <v>94992</v>
          </cell>
          <cell r="B5432" t="str">
            <v>EXECUÇÃO DE PASSEIO (CALÇADA) OU PISO DE CONCRETO COM CONCRETO MOLDADO IN LOCO, FEITO EM OBRA, ACABAMENTO CONVENCIONAL, ESPESSURA 6 CM, ARMADO. AF_07/2016</v>
          </cell>
          <cell r="C5432" t="str">
            <v>M2</v>
          </cell>
          <cell r="D5432">
            <v>61.93</v>
          </cell>
        </row>
        <row r="5433">
          <cell r="A5433">
            <v>94993</v>
          </cell>
          <cell r="B5433" t="str">
            <v>EXECUÇÃO DE PASSEIO (CALÇADA) OU PISO DE CONCRETO COM CONCRETO MOLDADO IN LOCO, USINADO, ACABAMENTO CONVENCIONAL, ESPESSURA 6 CM, ARMADO. AF_07/2016</v>
          </cell>
          <cell r="C5433" t="str">
            <v>M2</v>
          </cell>
          <cell r="D5433">
            <v>53.3</v>
          </cell>
        </row>
        <row r="5434">
          <cell r="A5434">
            <v>94994</v>
          </cell>
          <cell r="B5434" t="str">
            <v>EXECUÇÃO DE PASSEIO (CALÇADA) OU PISO DE CONCRETO COM CONCRETO MOLDADO IN LOCO, FEITO EM OBRA, ACABAMENTO CONVENCIONAL, ESPESSURA 8 CM, ARMADO. AF_07/2016</v>
          </cell>
          <cell r="C5434" t="str">
            <v>M2</v>
          </cell>
          <cell r="D5434">
            <v>75.319999999999993</v>
          </cell>
        </row>
        <row r="5435">
          <cell r="A5435">
            <v>94995</v>
          </cell>
          <cell r="B5435" t="str">
            <v>EXECUÇÃO DE PASSEIO (CALÇADA) OU PISO DE CONCRETO COM CONCRETO MOLDADO IN LOCO, USINADO, ACABAMENTO CONVENCIONAL, ESPESSURA 8 CM, ARMADO. AF_07/2016</v>
          </cell>
          <cell r="C5435" t="str">
            <v>M2</v>
          </cell>
          <cell r="D5435">
            <v>63.81</v>
          </cell>
        </row>
        <row r="5436">
          <cell r="A5436">
            <v>94996</v>
          </cell>
          <cell r="B5436" t="str">
            <v>EXECUÇÃO DE PASSEIO (CALÇADA) OU PISO DE CONCRETO COM CONCRETO MOLDADO IN LOCO, FEITO EM OBRA, ACABAMENTO CONVENCIONAL, ESPESSURA 10 CM, ARMADO. AF_07/2016</v>
          </cell>
          <cell r="C5436" t="str">
            <v>M2</v>
          </cell>
          <cell r="D5436">
            <v>87.29</v>
          </cell>
        </row>
        <row r="5437">
          <cell r="A5437">
            <v>94997</v>
          </cell>
          <cell r="B5437" t="str">
            <v>EXECUÇÃO DE PASSEIO (CALÇADA) OU PISO DE CONCRETO COM CONCRETO MOLDADO IN LOCO, USINADO, ACABAMENTO CONVENCIONAL, ESPESSURA 10 CM, ARMADO. AF_07/2016</v>
          </cell>
          <cell r="C5437" t="str">
            <v>M2</v>
          </cell>
          <cell r="D5437">
            <v>72.89</v>
          </cell>
        </row>
        <row r="5438">
          <cell r="A5438">
            <v>94998</v>
          </cell>
          <cell r="B5438" t="str">
            <v>EXECUÇÃO DE PASSEIO (CALÇADA) OU PISO DE CONCRETO COM CONCRETO MOLDADO IN LOCO, FEITO EM OBRA, ACABAMENTO CONVENCIONAL, ESPESSURA 12 CM, ARMADO. AF_07/2016</v>
          </cell>
          <cell r="C5438" t="str">
            <v>M2</v>
          </cell>
          <cell r="D5438">
            <v>98.89</v>
          </cell>
        </row>
        <row r="5439">
          <cell r="A5439">
            <v>94999</v>
          </cell>
          <cell r="B5439" t="str">
            <v>EXECUÇÃO DE PASSEIO (CALÇADA) OU PISO DE CONCRETO COM CONCRETO MOLDADO IN LOCO, USINADO, ACABAMENTO CONVENCIONAL, ESPESSURA 12 CM, ARMADO. AF_07/2016</v>
          </cell>
          <cell r="C5439" t="str">
            <v>M2</v>
          </cell>
          <cell r="D5439">
            <v>81.62</v>
          </cell>
        </row>
        <row r="5440">
          <cell r="A5440">
            <v>87620</v>
          </cell>
          <cell r="B5440" t="str">
            <v>CONTRAPISO EM ARGAMASSA TRAÇO 1:4 (CIMENTO E AREIA), PREPARO MECÂNICO COM BETONEIRA 400 L, APLICADO EM ÁREAS SECAS SOBRE LAJE, ADERIDO, ESPESSURA 2CM. AF_06/2014</v>
          </cell>
          <cell r="C5440" t="str">
            <v>M2</v>
          </cell>
          <cell r="D5440">
            <v>26.18</v>
          </cell>
        </row>
        <row r="5441">
          <cell r="A5441">
            <v>87622</v>
          </cell>
          <cell r="B5441" t="str">
            <v>CONTRAPISO EM ARGAMASSA TRAÇO 1:4 (CIMENTO E AREIA), PREPARO MANUAL, APLICADO EM ÁREAS SECAS SOBRE LAJE, ADERIDO, ESPESSURA 2CM. AF_06/2014</v>
          </cell>
          <cell r="C5441" t="str">
            <v>M2</v>
          </cell>
          <cell r="D5441">
            <v>29.97</v>
          </cell>
        </row>
        <row r="5442">
          <cell r="A5442">
            <v>87623</v>
          </cell>
          <cell r="B5442" t="str">
            <v>CONTRAPISO EM ARGAMASSA PRONTA, PREPARO MECÂNICO COM MISTURADOR 300 KG, APLICADO EM ÁREAS SECAS SOBRE LAJE, ADERIDO, ESPESSURA 2CM. AF_06/2014</v>
          </cell>
          <cell r="C5442" t="str">
            <v>M2</v>
          </cell>
          <cell r="D5442">
            <v>55.24</v>
          </cell>
        </row>
        <row r="5443">
          <cell r="A5443">
            <v>87624</v>
          </cell>
          <cell r="B5443" t="str">
            <v>CONTRAPISO EM ARGAMASSA PRONTA, PREPARO MANUAL, APLICADO EM ÁREAS SECAS SOBRE LAJE, ADERIDO, ESPESSURA 2CM. AF_06/2014</v>
          </cell>
          <cell r="C5443" t="str">
            <v>M2</v>
          </cell>
          <cell r="D5443">
            <v>61.79</v>
          </cell>
        </row>
        <row r="5444">
          <cell r="A5444">
            <v>87630</v>
          </cell>
          <cell r="B5444" t="str">
            <v>CONTRAPISO EM ARGAMASSA TRAÇO 1:4 (CIMENTO E AREIA), PREPARO MECÂNICO COM BETONEIRA 400 L, APLICADO EM ÁREAS SECAS SOBRE LAJE, ADERIDO, ESPESSURA 3CM. AF_06/2014</v>
          </cell>
          <cell r="C5444" t="str">
            <v>M2</v>
          </cell>
          <cell r="D5444">
            <v>32.1</v>
          </cell>
        </row>
        <row r="5445">
          <cell r="A5445">
            <v>87632</v>
          </cell>
          <cell r="B5445" t="str">
            <v>CONTRAPISO EM ARGAMASSA TRAÇO 1:4 (CIMENTO E AREIA), PREPARO MANUAL, APLICADO EM ÁREAS SECAS SOBRE LAJE, ADERIDO, ESPESSURA 3CM. AF_06/2014</v>
          </cell>
          <cell r="C5445" t="str">
            <v>M2</v>
          </cell>
          <cell r="D5445">
            <v>37.380000000000003</v>
          </cell>
        </row>
        <row r="5446">
          <cell r="A5446">
            <v>87633</v>
          </cell>
          <cell r="B5446" t="str">
            <v>CONTRAPISO EM ARGAMASSA PRONTA, PREPARO MECÂNICO COM MISTURADOR 300 KG, APLICADO EM ÁREAS SECAS SOBRE LAJE, ADERIDO, ESPESSURA 3CM. AF_06/2014</v>
          </cell>
          <cell r="C5446" t="str">
            <v>M2</v>
          </cell>
          <cell r="D5446">
            <v>72.510000000000005</v>
          </cell>
        </row>
        <row r="5447">
          <cell r="A5447">
            <v>87634</v>
          </cell>
          <cell r="B5447" t="str">
            <v>CONTRAPISO EM ARGAMASSA PRONTA, PREPARO MANUAL, APLICADO EM ÁREAS SECAS SOBRE LAJE, ADERIDO, ESPESSURA 3CM. AF_06/2014</v>
          </cell>
          <cell r="C5447" t="str">
            <v>M2</v>
          </cell>
          <cell r="D5447">
            <v>81.61</v>
          </cell>
        </row>
        <row r="5448">
          <cell r="A5448">
            <v>87640</v>
          </cell>
          <cell r="B5448" t="str">
            <v>CONTRAPISO EM ARGAMASSA TRAÇO 1:4 (CIMENTO E AREIA), PREPARO MECÂNICO COM BETONEIRA 400 L, APLICADO EM ÁREAS SECAS SOBRE LAJE, ADERIDO, ESPESSURA 4CM. AF_06/2014</v>
          </cell>
          <cell r="C5448" t="str">
            <v>M2</v>
          </cell>
          <cell r="D5448">
            <v>36.840000000000003</v>
          </cell>
        </row>
        <row r="5449">
          <cell r="A5449">
            <v>87642</v>
          </cell>
          <cell r="B5449" t="str">
            <v>CONTRAPISO EM ARGAMASSA TRAÇO 1:4 (CIMENTO E AREIA), PREPARO MANUAL, APLICADO EM ÁREAS SECAS SOBRE LAJE, ADERIDO, ESPESSURA 4CM. AF_06/2014</v>
          </cell>
          <cell r="C5449" t="str">
            <v>M2</v>
          </cell>
          <cell r="D5449">
            <v>43.33</v>
          </cell>
        </row>
        <row r="5450">
          <cell r="A5450">
            <v>87643</v>
          </cell>
          <cell r="B5450" t="str">
            <v>CONTRAPISO EM ARGAMASSA PRONTA, PREPARO MECÂNICO COM MISTURADOR 300 KG, APLICADO EM ÁREAS SECAS SOBRE LAJE, ADERIDO, ESPESSURA 4CM. AF_06/2014</v>
          </cell>
          <cell r="C5450" t="str">
            <v>M2</v>
          </cell>
          <cell r="D5450">
            <v>86.53</v>
          </cell>
        </row>
        <row r="5451">
          <cell r="A5451">
            <v>87644</v>
          </cell>
          <cell r="B5451" t="str">
            <v>CONTRAPISO EM ARGAMASSA PRONTA, PREPARO MANUAL, APLICADO EM ÁREAS SECAS SOBRE LAJE, ADERIDO, ESPESSURA 4CM. AF_06/2014</v>
          </cell>
          <cell r="C5451" t="str">
            <v>M2</v>
          </cell>
          <cell r="D5451">
            <v>97.73</v>
          </cell>
        </row>
        <row r="5452">
          <cell r="A5452">
            <v>87680</v>
          </cell>
          <cell r="B5452" t="str">
            <v>CONTRAPISO EM ARGAMASSA TRAÇO 1:4 (CIMENTO E AREIA), PREPARO MECÂNICO COM BETONEIRA 400 L, APLICADO EM ÁREAS SECAS SOBRE LAJE, NÃO ADERIDO, ESPESSURA 4CM. AF_06/2014</v>
          </cell>
          <cell r="C5452" t="str">
            <v>M2</v>
          </cell>
          <cell r="D5452">
            <v>30.33</v>
          </cell>
        </row>
        <row r="5453">
          <cell r="A5453">
            <v>87682</v>
          </cell>
          <cell r="B5453" t="str">
            <v>CONTRAPISO EM ARGAMASSA TRAÇO 1:4 (CIMENTO E AREIA), PREPARO MANUAL, APLICADO EM ÁREAS SECAS SOBRE LAJE, NÃO ADERIDO, ESPESSURA 4CM. AF_06/2014</v>
          </cell>
          <cell r="C5453" t="str">
            <v>M2</v>
          </cell>
          <cell r="D5453">
            <v>36.82</v>
          </cell>
        </row>
        <row r="5454">
          <cell r="A5454">
            <v>87683</v>
          </cell>
          <cell r="B5454" t="str">
            <v>CONTRAPISO EM ARGAMASSA PRONTA, PREPARO MECÂNICO COM MISTURADOR 300 KG, APLICADO EM ÁREAS SECAS SOBRE LAJE, NÃO ADERIDO, ESPESSURA 4CM. AF_06/2014</v>
          </cell>
          <cell r="C5454" t="str">
            <v>M2</v>
          </cell>
          <cell r="D5454">
            <v>80.02</v>
          </cell>
        </row>
        <row r="5455">
          <cell r="A5455">
            <v>87684</v>
          </cell>
          <cell r="B5455" t="str">
            <v>CONTRAPISO EM ARGAMASSA PRONTA, PREPARO MANUAL, APLICADO EM ÁREAS SECAS SOBRE LAJE, NÃO ADERIDO, ESPESSURA 4CM. AF_06/2014</v>
          </cell>
          <cell r="C5455" t="str">
            <v>M2</v>
          </cell>
          <cell r="D5455">
            <v>91.22</v>
          </cell>
        </row>
        <row r="5456">
          <cell r="A5456">
            <v>87690</v>
          </cell>
          <cell r="B5456" t="str">
            <v>CONTRAPISO EM ARGAMASSA TRAÇO 1:4 (CIMENTO E AREIA), PREPARO MECÂNICO COM BETONEIRA 400 L, APLICADO EM ÁREAS SECAS SOBRE LAJE, NÃO ADERIDO, ESPESSURA 5CM. AF_06/2014</v>
          </cell>
          <cell r="C5456" t="str">
            <v>M2</v>
          </cell>
          <cell r="D5456">
            <v>35.42</v>
          </cell>
        </row>
        <row r="5457">
          <cell r="A5457">
            <v>87692</v>
          </cell>
          <cell r="B5457" t="str">
            <v>CONTRAPISO EM ARGAMASSA TRAÇO 1:4 (CIMENTO E AREIA), PREPARO MANUAL, APLICADO EM ÁREAS SECAS SOBRE LAJE, NÃO ADERIDO, ESPESSURA 5CM. AF_06/2014</v>
          </cell>
          <cell r="C5457" t="str">
            <v>M2</v>
          </cell>
          <cell r="D5457">
            <v>42.85</v>
          </cell>
        </row>
        <row r="5458">
          <cell r="A5458">
            <v>87693</v>
          </cell>
          <cell r="B5458" t="str">
            <v>CONTRAPISO EM ARGAMASSA PRONTA, PREPARO MECÂNICO COM MISTURADOR 300 KG, APLICADO EM ÁREAS SECAS SOBRE LAJE, NÃO ADERIDO, ESPESSURA 5CM. AF_06/2014</v>
          </cell>
          <cell r="C5458" t="str">
            <v>M2</v>
          </cell>
          <cell r="D5458">
            <v>92.33</v>
          </cell>
        </row>
        <row r="5459">
          <cell r="A5459">
            <v>87694</v>
          </cell>
          <cell r="B5459" t="str">
            <v>CONTRAPISO EM ARGAMASSA PRONTA, PREPARO MANUAL, APLICADO EM ÁREAS SECAS SOBRE LAJE, NÃO ADERIDO, ESPESSURA 5CM. AF_06/2014</v>
          </cell>
          <cell r="C5459" t="str">
            <v>M2</v>
          </cell>
          <cell r="D5459">
            <v>105.15</v>
          </cell>
        </row>
        <row r="5460">
          <cell r="A5460">
            <v>87700</v>
          </cell>
          <cell r="B5460" t="str">
            <v>CONTRAPISO EM ARGAMASSA TRAÇO 1:4 (CIMENTO E AREIA), PREPARO MECÂNICO COM BETONEIRA 400 L, APLICADO EM ÁREAS SECAS SOBRE LAJE, NÃO ADERIDO, ESPESSURA 6CM. AF_06/2014</v>
          </cell>
          <cell r="C5460" t="str">
            <v>M2</v>
          </cell>
          <cell r="D5460">
            <v>38.159999999999997</v>
          </cell>
        </row>
        <row r="5461">
          <cell r="A5461">
            <v>87702</v>
          </cell>
          <cell r="B5461" t="str">
            <v>CONTRAPISO EM ARGAMASSA TRAÇO 1:4 (CIMENTO E AREIA), PREPARO MANUAL, APLICADO EM ÁREAS SECAS SOBRE LAJE, NÃO ADERIDO, ESPESSURA 6CM. AF_06/2014</v>
          </cell>
          <cell r="C5461" t="str">
            <v>M2</v>
          </cell>
          <cell r="D5461">
            <v>46.25</v>
          </cell>
        </row>
        <row r="5462">
          <cell r="A5462">
            <v>87703</v>
          </cell>
          <cell r="B5462" t="str">
            <v>CONTRAPISO EM ARGAMASSA PRONTA, PREPARO MECÂNICO COM MISTURADOR 300 KG, APLICADO EM ÁREAS SECAS SOBRE LAJE, NÃO ADERIDO, ESPESSURA 6CM. AF_06/2014</v>
          </cell>
          <cell r="C5462" t="str">
            <v>M2</v>
          </cell>
          <cell r="D5462">
            <v>100.13</v>
          </cell>
        </row>
        <row r="5463">
          <cell r="A5463">
            <v>87704</v>
          </cell>
          <cell r="B5463" t="str">
            <v>CONTRAPISO EM ARGAMASSA PRONTA, PREPARO MANUAL, APLICADO EM ÁREAS SECAS SOBRE LAJE, NÃO ADERIDO, ESPESSURA 6CM. AF_06/2014</v>
          </cell>
          <cell r="C5463" t="str">
            <v>M2</v>
          </cell>
          <cell r="D5463">
            <v>114.1</v>
          </cell>
        </row>
        <row r="5464">
          <cell r="A5464">
            <v>87735</v>
          </cell>
          <cell r="B5464" t="str">
            <v>CONTRAPISO EM ARGAMASSA TRAÇO 1:4 (CIMENTO E AREIA), PREPARO MECÂNICO COM BETONEIRA 400 L, APLICADO EM ÁREAS MOLHADAS SOBRE LAJE, ADERIDO, ESPESSURA 2CM. AF_06/2014</v>
          </cell>
          <cell r="C5464" t="str">
            <v>M2</v>
          </cell>
          <cell r="D5464">
            <v>37.67</v>
          </cell>
        </row>
        <row r="5465">
          <cell r="A5465">
            <v>87737</v>
          </cell>
          <cell r="B5465" t="str">
            <v>CONTRAPISO EM ARGAMASSA TRAÇO 1:4 (CIMENTO E AREIA), PREPARO MANUAL, APLICADO EM ÁREAS MOLHADAS SOBRE LAJE, ADERIDO, ESPESSURA 2CM. AF_06/2014</v>
          </cell>
          <cell r="C5465" t="str">
            <v>M2</v>
          </cell>
          <cell r="D5465">
            <v>41.46</v>
          </cell>
        </row>
        <row r="5466">
          <cell r="A5466">
            <v>87738</v>
          </cell>
          <cell r="B5466" t="str">
            <v>CONTRAPISO EM ARGAMASSA PRONTA, PREPARO MECÂNICO COM MISTURADOR 300 KG, APLICADO EM ÁREAS MOLHADAS SOBRE LAJE, ADERIDO, ESPESSURA 2CM. AF_06/2014</v>
          </cell>
          <cell r="C5466" t="str">
            <v>M2</v>
          </cell>
          <cell r="D5466">
            <v>66.73</v>
          </cell>
        </row>
        <row r="5467">
          <cell r="A5467">
            <v>87739</v>
          </cell>
          <cell r="B5467" t="str">
            <v>CONTRAPISO EM ARGAMASSA PRONTA, PREPARO MANUAL, APLICADO EM ÁREAS MOLHADAS SOBRE LAJE, ADERIDO, ESPESSURA 2CM. AF_06/2014</v>
          </cell>
          <cell r="C5467" t="str">
            <v>M2</v>
          </cell>
          <cell r="D5467">
            <v>73.28</v>
          </cell>
        </row>
        <row r="5468">
          <cell r="A5468">
            <v>87745</v>
          </cell>
          <cell r="B5468" t="str">
            <v>CONTRAPISO EM ARGAMASSA TRAÇO 1:4 (CIMENTO E AREIA), PREPARO MECÂNICO COM BETONEIRA 400 L, APLICADO EM ÁREAS MOLHADAS SOBRE LAJE, ADERIDO, ESPESSURA 3CM. AF_06/2014</v>
          </cell>
          <cell r="C5468" t="str">
            <v>M2</v>
          </cell>
          <cell r="D5468">
            <v>43.59</v>
          </cell>
        </row>
        <row r="5469">
          <cell r="A5469">
            <v>87747</v>
          </cell>
          <cell r="B5469" t="str">
            <v>CONTRAPISO EM ARGAMASSA TRAÇO 1:4 (CIMENTO E AREIA), PREPARO MANUAL, APLICADO EM ÁREAS MOLHADAS SOBRE LAJE, ADERIDO, ESPESSURA 3CM. AF_06/2014</v>
          </cell>
          <cell r="C5469" t="str">
            <v>M2</v>
          </cell>
          <cell r="D5469">
            <v>48.87</v>
          </cell>
        </row>
        <row r="5470">
          <cell r="A5470">
            <v>87748</v>
          </cell>
          <cell r="B5470" t="str">
            <v>CONTRAPISO EM ARGAMASSA PRONTA, PREPARO MECÂNICO COM MISTURADOR 300 KG, APLICADO EM ÁREAS MOLHADAS SOBRE LAJE, ADERIDO, ESPESSURA 3CM. AF_06/2014</v>
          </cell>
          <cell r="C5470" t="str">
            <v>M2</v>
          </cell>
          <cell r="D5470">
            <v>84</v>
          </cell>
        </row>
        <row r="5471">
          <cell r="A5471">
            <v>87749</v>
          </cell>
          <cell r="B5471" t="str">
            <v>CONTRAPISO EM ARGAMASSA PRONTA, PREPARO MANUAL, APLICADO EM ÁREAS MOLHADAS SOBRE LAJE, ADERIDO, ESPESSURA 3CM. AF_06/2014</v>
          </cell>
          <cell r="C5471" t="str">
            <v>M2</v>
          </cell>
          <cell r="D5471">
            <v>93.1</v>
          </cell>
        </row>
        <row r="5472">
          <cell r="A5472">
            <v>87755</v>
          </cell>
          <cell r="B5472" t="str">
            <v>CONTRAPISO EM ARGAMASSA TRAÇO 1:4 (CIMENTO E AREIA), PREPARO MECÂNICO COM BETONEIRA 400 L, APLICADO EM ÁREAS MOLHADAS SOBRE IMPERMEABILIZAÇÃO, ESPESSURA 3CM. AF_06/2014</v>
          </cell>
          <cell r="C5472" t="str">
            <v>M2</v>
          </cell>
          <cell r="D5472">
            <v>41.11</v>
          </cell>
        </row>
        <row r="5473">
          <cell r="A5473">
            <v>87757</v>
          </cell>
          <cell r="B5473" t="str">
            <v>CONTRAPISO EM ARGAMASSA TRAÇO 1:4 (CIMENTO E AREIA), PREPARO MANUAL, APLICADO EM ÁREAS MOLHADAS SOBRE IMPERMEABILIZAÇÃO, ESPESSURA 3CM. AF_06/2014</v>
          </cell>
          <cell r="C5473" t="str">
            <v>M2</v>
          </cell>
          <cell r="D5473">
            <v>46.39</v>
          </cell>
        </row>
        <row r="5474">
          <cell r="A5474">
            <v>87758</v>
          </cell>
          <cell r="B5474" t="str">
            <v>CONTRAPISO EM ARGAMASSA PRONTA, PREPARO MECÂNICO COM MISTURADOR 300 KG, APLICADO EM ÁREAS MOLHADAS SOBRE IMPERMEABILIZAÇÃO, ESPESSURA 3CM. AF_06/2014</v>
          </cell>
          <cell r="C5474" t="str">
            <v>M2</v>
          </cell>
          <cell r="D5474">
            <v>81.52</v>
          </cell>
        </row>
        <row r="5475">
          <cell r="A5475">
            <v>87759</v>
          </cell>
          <cell r="B5475" t="str">
            <v>CONTRAPISO EM ARGAMASSA PRONTA, PREPARO MANUAL, APLICADO EM ÁREAS MOLHADAS SOBRE IMPERMEABILIZAÇÃO, ESPESSURA 3CM. AF_06/2014</v>
          </cell>
          <cell r="C5475" t="str">
            <v>M2</v>
          </cell>
          <cell r="D5475">
            <v>90.62</v>
          </cell>
        </row>
        <row r="5476">
          <cell r="A5476">
            <v>87765</v>
          </cell>
          <cell r="B5476" t="str">
            <v>CONTRAPISO EM ARGAMASSA TRAÇO 1:4 (CIMENTO E AREIA), PREPARO MECÂNICO COM BETONEIRA 400 L, APLICADO EM ÁREAS MOLHADAS SOBRE IMPERMEABILIZAÇÃO, ESPESSURA 4CM. AF_06/2014</v>
          </cell>
          <cell r="C5476" t="str">
            <v>M2</v>
          </cell>
          <cell r="D5476">
            <v>45.85</v>
          </cell>
        </row>
        <row r="5477">
          <cell r="A5477">
            <v>87767</v>
          </cell>
          <cell r="B5477" t="str">
            <v>CONTRAPISO EM ARGAMASSA TRAÇO 1:4 (CIMENTO E AREIA), PREPARO MANUAL, APLICADO EM ÁREAS MOLHADAS SOBRE IMPERMEABILIZAÇÃO, ESPESSURA 4CM. AF_06/2014</v>
          </cell>
          <cell r="C5477" t="str">
            <v>M2</v>
          </cell>
          <cell r="D5477">
            <v>52.34</v>
          </cell>
        </row>
        <row r="5478">
          <cell r="A5478">
            <v>87768</v>
          </cell>
          <cell r="B5478" t="str">
            <v>CONTRAPISO EM ARGAMASSA PRONTA, PREPARO MECÂNICO COM MISTURADOR 300 KG, APLICADO EM ÁREAS MOLHADAS SOBRE IMPERMEABILIZAÇÃO, ESPESSURA 4CM. AF_06/2014</v>
          </cell>
          <cell r="C5478" t="str">
            <v>M2</v>
          </cell>
          <cell r="D5478">
            <v>95.54</v>
          </cell>
        </row>
        <row r="5479">
          <cell r="A5479">
            <v>87769</v>
          </cell>
          <cell r="B5479" t="str">
            <v>CONTRAPISO EM ARGAMASSA PRONTA, PREPARO MANUAL, APLICADO EM ÁREAS MOLHADAS SOBRE IMPERMEABILIZAÇÃO, ESPESSURA 4CM. AF_06/2014</v>
          </cell>
          <cell r="C5479" t="str">
            <v>M2</v>
          </cell>
          <cell r="D5479">
            <v>106.74</v>
          </cell>
        </row>
        <row r="5480">
          <cell r="A5480">
            <v>88470</v>
          </cell>
          <cell r="B5480" t="str">
            <v>CONTRAPISO AUTONIVELANTE, APLICADO SOBRE LAJE, NÃO ADERIDO, ESPESSURA 3CM. AF_06/2014</v>
          </cell>
          <cell r="C5480" t="str">
            <v>M2</v>
          </cell>
          <cell r="D5480">
            <v>19.75</v>
          </cell>
        </row>
        <row r="5481">
          <cell r="A5481">
            <v>88471</v>
          </cell>
          <cell r="B5481" t="str">
            <v>CONTRAPISO AUTONIVELANTE, APLICADO SOBRE LAJE, NÃO ADERIDO, ESPESSURA 4CM. AF_06/2014</v>
          </cell>
          <cell r="C5481" t="str">
            <v>M2</v>
          </cell>
          <cell r="D5481">
            <v>24.48</v>
          </cell>
        </row>
        <row r="5482">
          <cell r="A5482">
            <v>88472</v>
          </cell>
          <cell r="B5482" t="str">
            <v>CONTRAPISO AUTONIVELANTE, APLICADO SOBRE LAJE, NÃO ADERIDO, ESPESSURA 5CM. AF_06/2014</v>
          </cell>
          <cell r="C5482" t="str">
            <v>M2</v>
          </cell>
          <cell r="D5482">
            <v>28.2</v>
          </cell>
        </row>
        <row r="5483">
          <cell r="A5483">
            <v>88476</v>
          </cell>
          <cell r="B5483" t="str">
            <v>CONTRAPISO AUTONIVELANTE, APLICADO SOBRE LAJE, ADERIDO, ESPESSURA 2CM. AF_06/2014</v>
          </cell>
          <cell r="C5483" t="str">
            <v>M2</v>
          </cell>
          <cell r="D5483">
            <v>15.96</v>
          </cell>
        </row>
        <row r="5484">
          <cell r="A5484">
            <v>88477</v>
          </cell>
          <cell r="B5484" t="str">
            <v>CONTRAPISO AUTONIVELANTE, APLICADO SOBRE LAJE, ADERIDO, ESPESSURA 3CM. AF_06/2014</v>
          </cell>
          <cell r="C5484" t="str">
            <v>M2</v>
          </cell>
          <cell r="D5484">
            <v>22.17</v>
          </cell>
        </row>
        <row r="5485">
          <cell r="A5485">
            <v>88478</v>
          </cell>
          <cell r="B5485" t="str">
            <v>CONTRAPISO AUTONIVELANTE, APLICADO SOBRE LAJE, ADERIDO, ESPESSURA 4CM. AF_06/2014</v>
          </cell>
          <cell r="C5485" t="str">
            <v>M2</v>
          </cell>
          <cell r="D5485">
            <v>27.17</v>
          </cell>
        </row>
        <row r="5486">
          <cell r="A5486">
            <v>90900</v>
          </cell>
          <cell r="B5486" t="str">
            <v>CONTRAPISO ACÚSTICO EM ARGAMASSA TRAÇO 1:4 (CIMENTO E AREIA), PREPARO MECÂNICO COM BETONEIRA 400L, APLICADO EM ÁREAS SECAS MENORES QUE 15M2, ESPESSURA 5CM. AF_10/2014</v>
          </cell>
          <cell r="C5486" t="str">
            <v>M2</v>
          </cell>
          <cell r="D5486">
            <v>64.72</v>
          </cell>
        </row>
        <row r="5487">
          <cell r="A5487">
            <v>90902</v>
          </cell>
          <cell r="B5487" t="str">
            <v>CONTRAPISO ACÚSTICO EM ARGAMASSA TRAÇO 1:4 (CIMENTO E AREIA), PREPARO MANUAL, APLICADO EM ÁREAS SECAS MENORES QUE 15M2, ESPESSURA 5CM. AF_10/2014</v>
          </cell>
          <cell r="C5487" t="str">
            <v>M2</v>
          </cell>
          <cell r="D5487">
            <v>72.150000000000006</v>
          </cell>
        </row>
        <row r="5488">
          <cell r="A5488">
            <v>90903</v>
          </cell>
          <cell r="B5488" t="str">
            <v>CONTRAPISO ACÚSTICO EM ARGAMASSA PRONTA, PREPARO MECÂNICO COM MISTURADOR 300 KG, APLICADO EM ÁREAS SECAS MENORES QUE 15M2, ESPESSURA 5CM. AF_10/2014</v>
          </cell>
          <cell r="C5488" t="str">
            <v>M2</v>
          </cell>
          <cell r="D5488">
            <v>121.63</v>
          </cell>
        </row>
        <row r="5489">
          <cell r="A5489">
            <v>90904</v>
          </cell>
          <cell r="B5489" t="str">
            <v>CONTRAPISO ACÚSTICO EM ARGAMASSA PRONTA, PREPARO MANUAL, APLICADO EM ÁREAS SECAS MENORES QUE 15M2, ESPESSURA 5CM. AF_10/2014</v>
          </cell>
          <cell r="C5489" t="str">
            <v>M2</v>
          </cell>
          <cell r="D5489">
            <v>134.44999999999999</v>
          </cell>
        </row>
        <row r="5490">
          <cell r="A5490">
            <v>90910</v>
          </cell>
          <cell r="B5490" t="str">
            <v>CONTRAPISO ACÚSTICO EM ARGAMASSA TRAÇO 1:4 (CIMENTO E AREIA), PREPARO MECÂNICO COM BETONEIRA 400L, APLICADO EM ÁREAS SECAS MENORES QUE 15M2, ESPESSURA 6CM. AF_10/2014</v>
          </cell>
          <cell r="C5490" t="str">
            <v>M2</v>
          </cell>
          <cell r="D5490">
            <v>68.48</v>
          </cell>
        </row>
        <row r="5491">
          <cell r="A5491">
            <v>90912</v>
          </cell>
          <cell r="B5491" t="str">
            <v>CONTRAPISO ACÚSTICO EM ARGAMASSA TRAÇO 1:4 (CIMENTO E AREIA), PREPARO MANUAL, APLICADO EM ÁREAS SECAS MENORES QUE 15M2, ESPESSURA 6CM. AF_10/2014</v>
          </cell>
          <cell r="C5491" t="str">
            <v>M2</v>
          </cell>
          <cell r="D5491">
            <v>76.569999999999993</v>
          </cell>
        </row>
        <row r="5492">
          <cell r="A5492">
            <v>90913</v>
          </cell>
          <cell r="B5492" t="str">
            <v>CONTRAPISO ACÚSTICO EM ARGAMASSA PRONTA, PREPARO MECÂNICO COM MISTURADOR 300 KG, APLICADO EM ÁREAS SECAS MENORES QUE 15M2, ESPESSURA 6CM. AF_10/2014</v>
          </cell>
          <cell r="C5492" t="str">
            <v>M2</v>
          </cell>
          <cell r="D5492">
            <v>130.44999999999999</v>
          </cell>
        </row>
        <row r="5493">
          <cell r="A5493">
            <v>90914</v>
          </cell>
          <cell r="B5493" t="str">
            <v>CONTRAPISO ACÚSTICO EM ARGAMASSA PRONTA, PREPARO MANUAL, APLICADO EM ÁREAS SECAS MENORES QUE 15M2, ESPESSURA 6CM. AF_10/2014</v>
          </cell>
          <cell r="C5493" t="str">
            <v>M2</v>
          </cell>
          <cell r="D5493">
            <v>144.41999999999999</v>
          </cell>
        </row>
        <row r="5494">
          <cell r="A5494">
            <v>90920</v>
          </cell>
          <cell r="B5494" t="str">
            <v>CONTRAPISO ACÚSTICO EM ARGAMASSA TRAÇO 1:4 (CIMENTO E AREIA), PREPARO MECÂNICO COM BETONEIRA 400L, APLICADO EM ÁREAS SECAS MENORES QUE 15M2, ESPESSURA 7CM. AF_10/2014</v>
          </cell>
          <cell r="C5494" t="str">
            <v>M2</v>
          </cell>
          <cell r="D5494">
            <v>75.44</v>
          </cell>
        </row>
        <row r="5495">
          <cell r="A5495">
            <v>90922</v>
          </cell>
          <cell r="B5495" t="str">
            <v>CONTRAPISO ACÚSTICO EM ARGAMASSA TRAÇO 1:4 (CIMENTO E AREIA), PREPARO MANUAL, APLICADO EM ÁREAS SECAS MENORES QUE 15M2, ESPESSURA 7CM. AF_10/2014</v>
          </cell>
          <cell r="C5495" t="str">
            <v>M2</v>
          </cell>
          <cell r="D5495">
            <v>84.75</v>
          </cell>
        </row>
        <row r="5496">
          <cell r="A5496">
            <v>90923</v>
          </cell>
          <cell r="B5496" t="str">
            <v>CONTRAPISO ACÚSTICO EM ARGAMASSA PRONTA, PREPARO MECÂNICO COM MISTURADOR 300 KG, APLICADO EM ÁREAS SECAS MENORES QUE 15M2, ESPESSURA 7CM. AF_10/2014</v>
          </cell>
          <cell r="C5496" t="str">
            <v>M2</v>
          </cell>
          <cell r="D5496">
            <v>146.69999999999999</v>
          </cell>
        </row>
        <row r="5497">
          <cell r="A5497">
            <v>90924</v>
          </cell>
          <cell r="B5497" t="str">
            <v>CONTRAPISO ACÚSTICO EM ARGAMASSA PRONTA, PREPARO MANUAL, APLICADO EM ÁREAS SECAS MENORES QUE 15M2, ESPESSURA 7CM. AF_10/2014</v>
          </cell>
          <cell r="C5497" t="str">
            <v>M2</v>
          </cell>
          <cell r="D5497">
            <v>162.75</v>
          </cell>
        </row>
        <row r="5498">
          <cell r="A5498">
            <v>90930</v>
          </cell>
          <cell r="B5498" t="str">
            <v>CONTRAPISO ACÚSTICO EM ARGAMASSA TRAÇO 1:4 (CIMENTO E AREIA), PREPARO MECÂNICO COM BETONEIRA 400L, APLICADO EM ÁREAS SECAS MAIORES QUE 15M2, ESPESSURA 5CM. AF_10/2014</v>
          </cell>
          <cell r="C5498" t="str">
            <v>M2</v>
          </cell>
          <cell r="D5498">
            <v>57.57</v>
          </cell>
        </row>
        <row r="5499">
          <cell r="A5499">
            <v>90932</v>
          </cell>
          <cell r="B5499" t="str">
            <v>CONTRAPISO ACÚSTICO EM ARGAMASSA TRAÇO 1:4 (CIMENTO E AREIA), PREPARO MANUAL, APLICADO EM ÁREAS SECAS MAIORES QUE 15M2, ESPESSURA 5CM. AF_10/2014</v>
          </cell>
          <cell r="C5499" t="str">
            <v>M2</v>
          </cell>
          <cell r="D5499">
            <v>65</v>
          </cell>
        </row>
        <row r="5500">
          <cell r="A5500">
            <v>90933</v>
          </cell>
          <cell r="B5500" t="str">
            <v>CONTRAPISO ACÚSTICO EM ARGAMASSA PRONTA, PREPARO MECÂNICO COM MISTURADOR 300 KG, APLICADO EM ÁREAS SECAS MAIORES QUE 15M2, ESPESSURA 5CM. AF_10/2014</v>
          </cell>
          <cell r="C5500" t="str">
            <v>M2</v>
          </cell>
          <cell r="D5500">
            <v>114.48</v>
          </cell>
        </row>
        <row r="5501">
          <cell r="A5501">
            <v>90934</v>
          </cell>
          <cell r="B5501" t="str">
            <v>CONTRAPISO ACÚSTICO EM ARGAMASSA PRONTA, PREPARO MANUAL, APLICADO EM ÁREAS SECAS MAIORES QUE 15M2, ESPESSURA 5CM. AF_10/2014</v>
          </cell>
          <cell r="C5501" t="str">
            <v>M2</v>
          </cell>
          <cell r="D5501">
            <v>127.3</v>
          </cell>
        </row>
        <row r="5502">
          <cell r="A5502">
            <v>90940</v>
          </cell>
          <cell r="B5502" t="str">
            <v>CONTRAPISO ACÚSTICO EM ARGAMASSA TRAÇO 1:4 (CIMENTO E AREIA), PREPARO MECÂNICO COM BETONEIRA 400L, APLICADO EM ÁREAS SECAS MAIORES QUE 15M2, ESPESSURA 6CM. AF_10/2014</v>
          </cell>
          <cell r="C5502" t="str">
            <v>M2</v>
          </cell>
          <cell r="D5502">
            <v>61.37</v>
          </cell>
        </row>
        <row r="5503">
          <cell r="A5503">
            <v>90942</v>
          </cell>
          <cell r="B5503" t="str">
            <v>CONTRAPISO ACÚSTICO EM ARGAMASSA TRAÇO 1:4 (CIMENTO E AREIA), PREPARO MANUAL, APLICADO EM ÁREAS SECAS MAIORES QUE 15M2, ESPESSURA 6CM. AF_10/2014</v>
          </cell>
          <cell r="C5503" t="str">
            <v>M2</v>
          </cell>
          <cell r="D5503">
            <v>69.459999999999994</v>
          </cell>
        </row>
        <row r="5504">
          <cell r="A5504">
            <v>90943</v>
          </cell>
          <cell r="B5504" t="str">
            <v>CONTRAPISO ACÚSTICO EM ARGAMASSA PRONTA, PREPARO MECÂNICO COM MISTURADOR 300 KG, APLICADO EM ÁREAS SECAS MAIORES QUE 15M2, ESPESSURA 6CM. AF_10/2014</v>
          </cell>
          <cell r="C5504" t="str">
            <v>M2</v>
          </cell>
          <cell r="D5504">
            <v>123.34</v>
          </cell>
        </row>
        <row r="5505">
          <cell r="A5505">
            <v>90944</v>
          </cell>
          <cell r="B5505" t="str">
            <v>CONTRAPISO ACÚSTICO EM ARGAMASSA PRONTA, PREPARO MANUAL, APLICADO EM ÁREAS SECAS MAIORES QUE 15M2, ESPESSURA 6CM. AF_10/2014</v>
          </cell>
          <cell r="C5505" t="str">
            <v>M2</v>
          </cell>
          <cell r="D5505">
            <v>137.31</v>
          </cell>
        </row>
        <row r="5506">
          <cell r="A5506">
            <v>90950</v>
          </cell>
          <cell r="B5506" t="str">
            <v>CONTRAPISO ACÚSTICO EM ARGAMASSA TRAÇO 1:4 (CIMENTO E AREIA), PREPARO MECÂNICO COM BETONEIRA 400L, APLICADO EM ÁREAS SECAS MAIORES QUE 15M2, ESPESSURA 7CM. AF_10/2014</v>
          </cell>
          <cell r="C5506" t="str">
            <v>M2</v>
          </cell>
          <cell r="D5506">
            <v>68.290000000000006</v>
          </cell>
        </row>
        <row r="5507">
          <cell r="A5507">
            <v>90952</v>
          </cell>
          <cell r="B5507" t="str">
            <v>CONTRAPISO ACÚSTICO EM ARGAMASSA TRAÇO 1:4 (CIMENTO E AREIA), PREPARO MANUAL, APLICADO EM ÁREAS SECAS MAIORES QUE 15M2, ESPESSURA 7CM. AF_10/2014</v>
          </cell>
          <cell r="C5507" t="str">
            <v>M2</v>
          </cell>
          <cell r="D5507">
            <v>77.599999999999994</v>
          </cell>
        </row>
        <row r="5508">
          <cell r="A5508">
            <v>90953</v>
          </cell>
          <cell r="B5508" t="str">
            <v>CONTRAPISO ACÚSTICO EM ARGAMASSA PRONTA, PREPARO MECÂNICO COM MISTURADOR 300 KG, APLICADO EM ÁREAS SECAS MAIORES QUE 15M2, ESPESSURA 7CM. AF_10/2014</v>
          </cell>
          <cell r="C5508" t="str">
            <v>M2</v>
          </cell>
          <cell r="D5508">
            <v>139.55000000000001</v>
          </cell>
        </row>
        <row r="5509">
          <cell r="A5509">
            <v>90954</v>
          </cell>
          <cell r="B5509" t="str">
            <v>CONTRAPISO ACÚSTICO EM ARGAMASSA PRONTA, PREPARO MANUAL, APLICADO EM ÁREAS SECAS MAIORES QUE 15M2, ESPESSURA 7CM. AF_10/2014</v>
          </cell>
          <cell r="C5509" t="str">
            <v>M2</v>
          </cell>
          <cell r="D5509">
            <v>155.6</v>
          </cell>
        </row>
        <row r="5510">
          <cell r="A5510">
            <v>94438</v>
          </cell>
          <cell r="B5510" t="str">
            <v>(COMPOSIÇÃO REPRESENTATIVA) DO SERVIÇO DE CONTRAPISO EM ARGAMASSA TRAÇO 1:4 (CIM E AREIA), EM BETONEIRA 400 L, ESPESSURA 3 CM ÁREAS SECAS E 3 CM ÁREAS MOLHADAS, PARA EDIFICAÇÃO HABITACIONAL UNIFAMILIAR (CASA) E EDIFICAÇÃO PÚBLICA PADRÃO. AF_11/2014</v>
          </cell>
          <cell r="C5510" t="str">
            <v>M2</v>
          </cell>
          <cell r="D5510">
            <v>35.85</v>
          </cell>
        </row>
        <row r="5511">
          <cell r="A5511">
            <v>94439</v>
          </cell>
          <cell r="B551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11" t="str">
            <v>M2</v>
          </cell>
          <cell r="D5511">
            <v>39.64</v>
          </cell>
        </row>
        <row r="5512">
          <cell r="A5512">
            <v>94779</v>
          </cell>
          <cell r="B5512" t="str">
            <v>(COMPOSIÇÃO REPRESENTATIVA) DO SERVIÇO DE CONTRAPISO EM ARGAMASSA TRAÇO 1:4 (CIM E AREIA), EM BETONEIRA 400 L, ESPESSURA 3 CM ÁREAS SECAS E 3 CM ÁREAS MOLHADAS, PARA EDIFICAÇÃO HABITACIONAL MULTIFAMILIAR (PRÉDIO). AF_11/2014</v>
          </cell>
          <cell r="C5512" t="str">
            <v>M2</v>
          </cell>
          <cell r="D5512">
            <v>34.39</v>
          </cell>
        </row>
        <row r="5513">
          <cell r="A5513">
            <v>94782</v>
          </cell>
          <cell r="B551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13" t="str">
            <v>M2</v>
          </cell>
          <cell r="D5513">
            <v>38.6</v>
          </cell>
        </row>
        <row r="5514">
          <cell r="A5514">
            <v>72190</v>
          </cell>
          <cell r="B5514" t="str">
            <v>RODAPE BORRACHA LISO, ALTURA = 7CM, ESPESSURA = 2 MM, PARA ARGAMASSA</v>
          </cell>
          <cell r="C5514" t="str">
            <v>M</v>
          </cell>
          <cell r="D5514">
            <v>31.91</v>
          </cell>
        </row>
        <row r="5515">
          <cell r="A5515">
            <v>87871</v>
          </cell>
          <cell r="B5515" t="str">
            <v>CHAPISCO APLICADO SOMENTE EM ESTRUTURAS DE CONCRETO EM ALVENARIAS INTERNAS, COM DESEMPENADEIRA DENTADA. ARGAMASSA INDUSTRIALIZADA COM PREPARO MANUAL. AF_06/2014</v>
          </cell>
          <cell r="C5515" t="str">
            <v>M2</v>
          </cell>
          <cell r="D5515">
            <v>16.05</v>
          </cell>
        </row>
        <row r="5516">
          <cell r="A5516">
            <v>87872</v>
          </cell>
          <cell r="B5516" t="str">
            <v>CHAPISCO APLICADO SOMENTE EM ESTRUTURAS DE CONCRETO EM ALVENARIAS INTERNAS, COM DESEMPENADEIRA DENTADA.  ARGAMASSA INDUSTRIALIZADA COM PREPARO EM MISTURADOR 300 KG. AF_06/2014</v>
          </cell>
          <cell r="C5516" t="str">
            <v>M2</v>
          </cell>
          <cell r="D5516">
            <v>15.25</v>
          </cell>
        </row>
        <row r="5517">
          <cell r="A5517">
            <v>87873</v>
          </cell>
          <cell r="B5517" t="str">
            <v>CHAPISCO APLICADO EM ALVENARIAS E ESTRUTURAS DE CONCRETO INTERNAS, COM ROLO PARA TEXTURA ACRÍLICA.  ARGAMASSA TRAÇO 1:4 E EMULSÃO POLIMÉRICA (ADESIVO) COM PREPARO MANUAL. AF_06/2014</v>
          </cell>
          <cell r="C5517" t="str">
            <v>M2</v>
          </cell>
          <cell r="D5517">
            <v>4.18</v>
          </cell>
        </row>
        <row r="5518">
          <cell r="A5518">
            <v>87874</v>
          </cell>
          <cell r="B5518" t="str">
            <v>CHAPISCO APLICADO EM ALVENARIAS E ESTRUTURAS DE CONCRETO INTERNAS, COM ROLO PARA TEXTURA ACRÍLICA.  ARGAMASSA TRAÇO 1:4 E EMULSÃO POLIMÉRICA (ADESIVO) COM PREPARO EM BETONEIRA 400L. AF_06/2014</v>
          </cell>
          <cell r="C5518" t="str">
            <v>M2</v>
          </cell>
          <cell r="D5518">
            <v>4.01</v>
          </cell>
        </row>
        <row r="5519">
          <cell r="A5519">
            <v>87876</v>
          </cell>
          <cell r="B5519" t="str">
            <v>CHAPISCO APLICADO EM ALVENARIAS E ESTRUTURAS DE CONCRETO INTERNAS, COM ROLO PARA TEXTURA ACRÍLICA.  ARGAMASSA INDUSTRIALIZADA COM PREPARO MANUAL. AF_06/2014</v>
          </cell>
          <cell r="C5519" t="str">
            <v>M2</v>
          </cell>
          <cell r="D5519">
            <v>8.23</v>
          </cell>
        </row>
        <row r="5520">
          <cell r="A5520">
            <v>87877</v>
          </cell>
          <cell r="B5520" t="str">
            <v>CHAPISCO APLICADO EM ALVENARIAS E ESTRUTURAS DE CONCRETO INTERNAS, COM ROLO PARA TEXTURA ACRÍLICA.  ARGAMASSA INDUSTRIALIZADA COM PREPARO EM MISTURADOR 300 KG. AF_06/2014</v>
          </cell>
          <cell r="C5520" t="str">
            <v>M2</v>
          </cell>
          <cell r="D5520">
            <v>7.85</v>
          </cell>
        </row>
        <row r="5521">
          <cell r="A5521">
            <v>87878</v>
          </cell>
          <cell r="B5521" t="str">
            <v>CHAPISCO APLICADO EM ALVENARIAS E ESTRUTURAS DE CONCRETO INTERNAS, COM COLHER DE PEDREIRO.  ARGAMASSA TRAÇO 1:3 COM PREPARO MANUAL. AF_06/2014</v>
          </cell>
          <cell r="C5521" t="str">
            <v>M2</v>
          </cell>
          <cell r="D5521">
            <v>4.03</v>
          </cell>
        </row>
        <row r="5522">
          <cell r="A5522">
            <v>87879</v>
          </cell>
          <cell r="B5522" t="str">
            <v>CHAPISCO APLICADO EM ALVENARIAS E ESTRUTURAS DE CONCRETO INTERNAS, COM COLHER DE PEDREIRO.  ARGAMASSA TRAÇO 1:3 COM PREPARO EM BETONEIRA 400L. AF_06/2014</v>
          </cell>
          <cell r="C5522" t="str">
            <v>M2</v>
          </cell>
          <cell r="D5522">
            <v>3.47</v>
          </cell>
        </row>
        <row r="5523">
          <cell r="A5523">
            <v>87881</v>
          </cell>
          <cell r="B5523" t="str">
            <v>CHAPISCO APLICADO NO TETO, COM ROLO PARA TEXTURA ACRÍLICA. ARGAMASSA TRAÇO 1:4 E EMULSÃO POLIMÉRICA (ADESIVO) COM PREPARO MANUAL. AF_06/2014</v>
          </cell>
          <cell r="C5523" t="str">
            <v>M2</v>
          </cell>
          <cell r="D5523">
            <v>4.07</v>
          </cell>
        </row>
        <row r="5524">
          <cell r="A5524">
            <v>87882</v>
          </cell>
          <cell r="B5524" t="str">
            <v>CHAPISCO APLICADO NO TETO, COM ROLO PARA TEXTURA ACRÍLICA. ARGAMASSA TRAÇO 1:4 E EMULSÃO POLIMÉRICA (ADESIVO) COM PREPARO EM BETONEIRA 400L. AF_06/2014</v>
          </cell>
          <cell r="C5524" t="str">
            <v>M2</v>
          </cell>
          <cell r="D5524">
            <v>3.9</v>
          </cell>
        </row>
        <row r="5525">
          <cell r="A5525">
            <v>87884</v>
          </cell>
          <cell r="B5525" t="str">
            <v>CHAPISCO APLICADO NO TETO, COM ROLO PARA TEXTURA ACRÍLICA. ARGAMASSA INDUSTRIALIZADA COM PREPARO MANUAL. AF_06/2014</v>
          </cell>
          <cell r="C5525" t="str">
            <v>M2</v>
          </cell>
          <cell r="D5525">
            <v>8.1199999999999992</v>
          </cell>
        </row>
        <row r="5526">
          <cell r="A5526">
            <v>87885</v>
          </cell>
          <cell r="B5526" t="str">
            <v>CHAPISCO APLICADO NO TETO, COM ROLO PARA TEXTURA ACRÍLICA. ARGAMASSA INDUSTRIALIZADA COM PREPARO EM MISTURADOR 300 KG. AF_06/2014</v>
          </cell>
          <cell r="C5526" t="str">
            <v>M2</v>
          </cell>
          <cell r="D5526">
            <v>7.74</v>
          </cell>
        </row>
        <row r="5527">
          <cell r="A5527">
            <v>87886</v>
          </cell>
          <cell r="B5527" t="str">
            <v>CHAPISCO APLICADO NO TETO, COM DESEMPENADEIRA DENTADA. ARGAMASSA INDUSTRIALIZADA COM PREPARO MANUAL. AF_06/2014</v>
          </cell>
          <cell r="C5527" t="str">
            <v>M2</v>
          </cell>
          <cell r="D5527">
            <v>23.29</v>
          </cell>
        </row>
        <row r="5528">
          <cell r="A5528">
            <v>87887</v>
          </cell>
          <cell r="B5528" t="str">
            <v>CHAPISCO APLICADO NO TETO, COM DESEMPENADEIRA DENTADA. ARGAMASSA INDUSTRIALIZADA COM PREPARO EM MISTURADOR 300 KG. AF_06/2014</v>
          </cell>
          <cell r="C5528" t="str">
            <v>M2</v>
          </cell>
          <cell r="D5528">
            <v>22.49</v>
          </cell>
        </row>
        <row r="5529">
          <cell r="A5529">
            <v>87888</v>
          </cell>
          <cell r="B5529" t="str">
            <v>CHAPISCO APLICADO EM ALVENARIA (SEM PRESENÇA DE VÃOS) E ESTRUTURAS DE CONCRETO DE FACHADA, COM ROLO PARA TEXTURA ACRÍLICA.  ARGAMASSA TRAÇO 1:4 E EMULSÃO POLIMÉRICA (ADESIVO) COM PREPARO MANUAL. AF_06/2014</v>
          </cell>
          <cell r="C5529" t="str">
            <v>M2</v>
          </cell>
          <cell r="D5529">
            <v>5.72</v>
          </cell>
        </row>
        <row r="5530">
          <cell r="A5530">
            <v>87889</v>
          </cell>
          <cell r="B5530" t="str">
            <v>CHAPISCO APLICADO EM ALVENARIA (SEM PRESENÇA DE VÃOS) E ESTRUTURAS DE CONCRETO DE FACHADA, COM ROLO PARA TEXTURA ACRÍLICA.  ARGAMASSA TRAÇO 1:4 E EMULSÃO POLIMÉRICA (ADESIVO) COM PREPARO EM BETONEIRA 400L. AF_06/2014</v>
          </cell>
          <cell r="C5530" t="str">
            <v>M2</v>
          </cell>
          <cell r="D5530">
            <v>5.55</v>
          </cell>
        </row>
        <row r="5531">
          <cell r="A5531">
            <v>87891</v>
          </cell>
          <cell r="B5531" t="str">
            <v>CHAPISCO APLICADO EM ALVENARIA (SEM PRESENÇA DE VÃOS) E ESTRUTURAS DE CONCRETO DE FACHADA, COM ROLO PARA TEXTURA ACRÍLICA.  ARGAMASSA INDUSTRIALIZADA COM PREPARO MANUAL. AF_06/2014</v>
          </cell>
          <cell r="C5531" t="str">
            <v>M2</v>
          </cell>
          <cell r="D5531">
            <v>9.77</v>
          </cell>
        </row>
        <row r="5532">
          <cell r="A5532">
            <v>87892</v>
          </cell>
          <cell r="B5532" t="str">
            <v>CHAPISCO APLICADO EM ALVENARIA (SEM PRESENÇA DE VÃOS) E ESTRUTURAS DE CONCRETO DE FACHADA, COM ROLO PARA TEXTURA ACRÍLICA.  ARGAMASSA INDUSTRIALIZADA COM PREPARO EM MISTURADOR 300 KG. AF_06/2014</v>
          </cell>
          <cell r="C5532" t="str">
            <v>M2</v>
          </cell>
          <cell r="D5532">
            <v>9.39</v>
          </cell>
        </row>
        <row r="5533">
          <cell r="A5533">
            <v>87893</v>
          </cell>
          <cell r="B5533" t="str">
            <v>CHAPISCO APLICADO EM ALVENARIA (SEM PRESENÇA DE VÃOS) E ESTRUTURAS DE CONCRETO DE FACHADA, COM COLHER DE PEDREIRO.  ARGAMASSA TRAÇO 1:3 COM PREPARO MANUAL. AF_06/2014</v>
          </cell>
          <cell r="C5533" t="str">
            <v>M2</v>
          </cell>
          <cell r="D5533">
            <v>6.7</v>
          </cell>
        </row>
        <row r="5534">
          <cell r="A5534">
            <v>87894</v>
          </cell>
          <cell r="B5534" t="str">
            <v>CHAPISCO APLICADO EM ALVENARIA (SEM PRESENÇA DE VÃOS) E ESTRUTURAS DE CONCRETO DE FACHADA, COM COLHER DE PEDREIRO.  ARGAMASSA TRAÇO 1:3 COM PREPARO EM BETONEIRA 400L. AF_06/2014</v>
          </cell>
          <cell r="C5534" t="str">
            <v>M2</v>
          </cell>
          <cell r="D5534">
            <v>6.14</v>
          </cell>
        </row>
        <row r="5535">
          <cell r="A5535">
            <v>87896</v>
          </cell>
          <cell r="B5535" t="str">
            <v>CHAPISCO APLICADO EM ALVENARIA (SEM PRESENÇA DE VÃOS) E ESTRUTURAS DE CONCRETO DE FACHADA, COM EQUIPAMENTO DE PROJEÇÃO.  ARGAMASSA TRAÇO 1:3 COM PREPARO MANUAL. AF_06/2014</v>
          </cell>
          <cell r="C5535" t="str">
            <v>M2</v>
          </cell>
          <cell r="D5535">
            <v>5.83</v>
          </cell>
        </row>
        <row r="5536">
          <cell r="A5536">
            <v>87897</v>
          </cell>
          <cell r="B5536" t="str">
            <v>CHAPISCO APLICADO EM ALVENARIA (SEM PRESENÇA DE VÃOS) E ESTRUTURAS DE CONCRETO DE FACHADA, COM EQUIPAMENTO DE PROJEÇÃO.  ARGAMASSA TRAÇO 1:3 COM PREPARO EM BETONEIRA 400 L. AF_06/2014</v>
          </cell>
          <cell r="C5536" t="str">
            <v>M2</v>
          </cell>
          <cell r="D5536">
            <v>5.27</v>
          </cell>
        </row>
        <row r="5537">
          <cell r="A5537">
            <v>87899</v>
          </cell>
          <cell r="B5537" t="str">
            <v>CHAPISCO APLICADO EM ALVENARIA (COM PRESENÇA DE VÃOS) E ESTRUTURAS DE CONCRETO DE FACHADA, COM ROLO PARA TEXTURA ACRÍLICA.  ARGAMASSA TRAÇO 1:4 E EMULSÃO POLIMÉRICA (ADESIVO) COM PREPARO MANUAL. AF_06/2014</v>
          </cell>
          <cell r="C5537" t="str">
            <v>M2</v>
          </cell>
          <cell r="D5537">
            <v>7.06</v>
          </cell>
        </row>
        <row r="5538">
          <cell r="A5538">
            <v>87900</v>
          </cell>
          <cell r="B5538" t="str">
            <v>CHAPISCO APLICADO EM ALVENARIA (COM PRESENÇA DE VÃOS) E ESTRUTURAS DE CONCRETO DE FACHADA, COM ROLO PARA TEXTURA ACRÍLICA.  ARGAMASSA TRAÇO 1:4 E EMULSÃO POLIMÉRICA (ADESIVO) COM PREPARO EM BETONEIRA 400L. AF_06/2014</v>
          </cell>
          <cell r="C5538" t="str">
            <v>M2</v>
          </cell>
          <cell r="D5538">
            <v>6.89</v>
          </cell>
        </row>
        <row r="5539">
          <cell r="A5539">
            <v>87902</v>
          </cell>
          <cell r="B5539" t="str">
            <v>CHAPISCO APLICADO EM ALVENARIA (COM PRESENÇA DE VÃOS) E ESTRUTURAS DE CONCRETO DE FACHADA, COM ROLO PARA TEXTURA ACRÍLICA.  ARGAMASSA INDUSTRIALIZADA COM PREPARO MANUAL. AF_06/2014</v>
          </cell>
          <cell r="C5539" t="str">
            <v>M2</v>
          </cell>
          <cell r="D5539">
            <v>11.11</v>
          </cell>
        </row>
        <row r="5540">
          <cell r="A5540">
            <v>87903</v>
          </cell>
          <cell r="B5540" t="str">
            <v>CHAPISCO APLICADO EM ALVENARIA (COM PRESENÇA DE VÃOS) E ESTRUTURAS DE CONCRETO DE FACHADA, COM ROLO PARA TEXTURA ACRÍLICA.  ARGAMASSA INDUSTRIALIZADA COM PREPARO EM MISTURADOR 300 KG. AF_06/2014</v>
          </cell>
          <cell r="C5540" t="str">
            <v>M2</v>
          </cell>
          <cell r="D5540">
            <v>10.73</v>
          </cell>
        </row>
        <row r="5541">
          <cell r="A5541">
            <v>87904</v>
          </cell>
          <cell r="B5541" t="str">
            <v>CHAPISCO APLICADO EM ALVENARIA (COM PRESENÇA DE VÃOS) E ESTRUTURAS DE CONCRETO DE FACHADA, COM COLHER DE PEDREIRO.  ARGAMASSA TRAÇO 1:3 COM PREPARO MANUAL. AF_06/2014</v>
          </cell>
          <cell r="C5541" t="str">
            <v>M2</v>
          </cell>
          <cell r="D5541">
            <v>8.9499999999999993</v>
          </cell>
        </row>
        <row r="5542">
          <cell r="A5542">
            <v>87905</v>
          </cell>
          <cell r="B5542" t="str">
            <v>CHAPISCO APLICADO EM ALVENARIA (COM PRESENÇA DE VÃOS) E ESTRUTURAS DE CONCRETO DE FACHADA, COM COLHER DE PEDREIRO.  ARGAMASSA TRAÇO 1:3 COM PREPARO EM BETONEIRA 400L. AF_06/2014</v>
          </cell>
          <cell r="C5542" t="str">
            <v>M2</v>
          </cell>
          <cell r="D5542">
            <v>8.39</v>
          </cell>
        </row>
        <row r="5543">
          <cell r="A5543">
            <v>87907</v>
          </cell>
          <cell r="B5543" t="str">
            <v>CHAPISCO APLICADO EM ALVENARIA (COM PRESENÇA DE VÃOS) E ESTRUTURAS DE CONCRETO DE FACHADA, COM EQUIPAMENTO DE PROJEÇÃO.  ARGAMASSA TRAÇO 1:3 COM PREPARO MANUAL. AF_06/2014</v>
          </cell>
          <cell r="C5543" t="str">
            <v>M2</v>
          </cell>
          <cell r="D5543">
            <v>7.7</v>
          </cell>
        </row>
        <row r="5544">
          <cell r="A5544">
            <v>87908</v>
          </cell>
          <cell r="B5544" t="str">
            <v>CHAPISCO APLICADO EM ALVENARIA (COM PRESENÇA DE VÃOS) E ESTRUTURAS DE CONCRETO DE FACHADA, COM EQUIPAMENTO DE PROJEÇÃO.  ARGAMASSA TRAÇO 1:3 COM PREPARO EM BETONEIRA 400 L. AF_06/2014</v>
          </cell>
          <cell r="C5544" t="str">
            <v>M2</v>
          </cell>
          <cell r="D5544">
            <v>7.14</v>
          </cell>
        </row>
        <row r="5545">
          <cell r="A5545">
            <v>87910</v>
          </cell>
          <cell r="B5545" t="str">
            <v>CHAPISCO APLICADO SOMENTE NA ESTRUTURA DE CONCRETO DA FACHADA, COM DESEMPENADEIRA DENTADA. ARGAMASSA INDUSTRIALIZADA COM PREPARO MANUAL. AF_06/2014</v>
          </cell>
          <cell r="C5545" t="str">
            <v>M2</v>
          </cell>
          <cell r="D5545">
            <v>23.04</v>
          </cell>
        </row>
        <row r="5546">
          <cell r="A5546">
            <v>87911</v>
          </cell>
          <cell r="B5546" t="str">
            <v>CHAPISCO APLICADO SOMENTE NA ESTRUTURA DE CONCRETO DA FACHADA, COM DESEMPENADEIRA DENTADA. ARGAMASSA INDUSTRIALIZADA COM PREPARO EM MISTURADOR 300 KG. AF_06/2014</v>
          </cell>
          <cell r="C5546" t="str">
            <v>M2</v>
          </cell>
          <cell r="D5546">
            <v>22.24</v>
          </cell>
        </row>
        <row r="5547">
          <cell r="A5547">
            <v>5991</v>
          </cell>
          <cell r="B5547" t="str">
            <v>BARRA LISA COM ARGAMASSA TRACO 1:4 (CIMENTO E AREIA GROSSA), ESPESSURA 2,0CM, INCLUSO ADITIVO IMPERMEABILIZANTE, PREPARO MECANICO DA ARGAMASSA</v>
          </cell>
          <cell r="C5547" t="str">
            <v>M2</v>
          </cell>
          <cell r="D5547">
            <v>53.43</v>
          </cell>
        </row>
        <row r="5548">
          <cell r="A5548">
            <v>84023</v>
          </cell>
          <cell r="B5548" t="str">
            <v>BARRA LISA TRACO 1:3 (CIMENTO E AREIA MEDIA), ESPESSURA 1,5CM, PREPARO MANUAL DA ARGAMASSA</v>
          </cell>
          <cell r="C5548" t="str">
            <v>M2</v>
          </cell>
          <cell r="D5548">
            <v>50.88</v>
          </cell>
        </row>
        <row r="5549">
          <cell r="A5549">
            <v>84024</v>
          </cell>
          <cell r="B5549" t="str">
            <v>BARRA LISA TRACO 1:3 (CIMENTO E AREIA MEDIA), ESPESSURA 1,0CM, PREPARO MANUAL DA ARGAMASSA</v>
          </cell>
          <cell r="C5549" t="str">
            <v>M2</v>
          </cell>
          <cell r="D5549">
            <v>48.73</v>
          </cell>
        </row>
        <row r="5550">
          <cell r="A5550">
            <v>84026</v>
          </cell>
          <cell r="B5550" t="str">
            <v>BARRA LISA TRACO 1:4 (CIMENTO E AREIA MEDIA), ESPESSURA 2,0CM, PREPARO MANUAL DA ARGAMASSA</v>
          </cell>
          <cell r="C5550" t="str">
            <v>M2</v>
          </cell>
          <cell r="D5550">
            <v>59.03</v>
          </cell>
        </row>
        <row r="5551">
          <cell r="A5551">
            <v>84027</v>
          </cell>
          <cell r="B5551" t="str">
            <v>BARRA LISA TRACO 1:3 (CIMENTO E AREIA MEDIA), ESPESSURA 0,5CM, PREPARO MANUAL DA ARGAMASSA</v>
          </cell>
          <cell r="C5551" t="str">
            <v>M2</v>
          </cell>
          <cell r="D5551">
            <v>41.69</v>
          </cell>
        </row>
        <row r="5552">
          <cell r="A5552">
            <v>84028</v>
          </cell>
          <cell r="B5552" t="str">
            <v>BARRA LISA TRACO 1:4 (CIMENTO E AREIA MEDIA), COM CORANTE AMARELO, ESPESSURA 2,0CM, PREPARO MANUAL DA ARGAMASSA</v>
          </cell>
          <cell r="C5552" t="str">
            <v>M2</v>
          </cell>
          <cell r="D5552">
            <v>64.819999999999993</v>
          </cell>
        </row>
        <row r="5553">
          <cell r="A5553">
            <v>84072</v>
          </cell>
          <cell r="B5553" t="str">
            <v>BARRA LISA TRACO 1:3 (CIMENTO E AREIA MEDIA NAO PENEIRADA), INCLUSO ADITIVO IMPERMEABILIZANTE, ESPESSURA 0,5CM, PREPARO MANUAL DA ARGAMASSA</v>
          </cell>
          <cell r="C5553" t="str">
            <v>M2</v>
          </cell>
          <cell r="D5553">
            <v>42.23</v>
          </cell>
        </row>
        <row r="5554">
          <cell r="A5554">
            <v>87411</v>
          </cell>
          <cell r="B5554" t="str">
            <v>APLICAÇÃO MANUAL DE GESSO DESEMPENADO (SEM TALISCAS) EM TETO DE AMBIENTES DE ÁREA MAIOR QUE 10M², ESPESSURA DE 0,5CM. AF_06/2014</v>
          </cell>
          <cell r="C5554" t="str">
            <v>M2</v>
          </cell>
          <cell r="D5554">
            <v>15.4</v>
          </cell>
        </row>
        <row r="5555">
          <cell r="A5555">
            <v>87412</v>
          </cell>
          <cell r="B5555" t="str">
            <v>APLICAÇÃO MANUAL DE GESSO DESEMPENADO (SEM TALISCAS) EM TETO DE AMBIENTES DE ÁREA ENTRE 5M² E 10M², ESPESSURA DE 0,5CM. AF_06/2014</v>
          </cell>
          <cell r="C5555" t="str">
            <v>M2</v>
          </cell>
          <cell r="D5555">
            <v>22.79</v>
          </cell>
        </row>
        <row r="5556">
          <cell r="A5556">
            <v>87413</v>
          </cell>
          <cell r="B5556" t="str">
            <v>APLICAÇÃO MANUAL DE GESSO DESEMPENADO (SEM TALISCAS) EM TETO DE AMBIENTES DE ÁREA MENOR QUE 5M², ESPESSURA DE 0,5CM. AF_06/2014</v>
          </cell>
          <cell r="C5556" t="str">
            <v>M2</v>
          </cell>
          <cell r="D5556">
            <v>27.01</v>
          </cell>
        </row>
        <row r="5557">
          <cell r="A5557">
            <v>87414</v>
          </cell>
          <cell r="B5557" t="str">
            <v>APLICAÇÃO MANUAL DE GESSO DESEMPENADO (SEM TALISCAS) EM TETO DE AMBIENTES DE ÁREA MAIOR QUE 10M², ESPESSURA DE 1,0CM. AF_06/2014</v>
          </cell>
          <cell r="C5557" t="str">
            <v>M2</v>
          </cell>
          <cell r="D5557">
            <v>22.32</v>
          </cell>
        </row>
        <row r="5558">
          <cell r="A5558">
            <v>87415</v>
          </cell>
          <cell r="B5558" t="str">
            <v>APLICAÇÃO MANUAL DE GESSO DESEMPENADO (SEM TALISCAS) EM TETO DE AMBIENTES DE ÁREA ENTRE 5M² E 10M², ESPESSURA DE 1,0CM. AF_06/2014</v>
          </cell>
          <cell r="C5558" t="str">
            <v>M2</v>
          </cell>
          <cell r="D5558">
            <v>29.5</v>
          </cell>
        </row>
        <row r="5559">
          <cell r="A5559">
            <v>87416</v>
          </cell>
          <cell r="B5559" t="str">
            <v>APLICAÇÃO MANUAL DE GESSO DESEMPENADO (SEM TALISCAS) EM TETO DE AMBIENTES DE ÁREA MENOR QUE 5M², ESPESSURA DE 1,0CM. AF_06/2014</v>
          </cell>
          <cell r="C5559" t="str">
            <v>M2</v>
          </cell>
          <cell r="D5559">
            <v>33.979999999999997</v>
          </cell>
        </row>
        <row r="5560">
          <cell r="A5560">
            <v>87417</v>
          </cell>
          <cell r="B5560" t="str">
            <v>APLICAÇÃO MANUAL DE GESSO DESEMPENADO (SEM TALISCAS) EM PAREDES DE AMBIENTES DE ÁREA MAIOR QUE 10M², ESPESSURA DE 0,5CM. AF_06/2014</v>
          </cell>
          <cell r="C5560" t="str">
            <v>M2</v>
          </cell>
          <cell r="D5560">
            <v>16.440000000000001</v>
          </cell>
        </row>
        <row r="5561">
          <cell r="A5561">
            <v>87418</v>
          </cell>
          <cell r="B5561" t="str">
            <v>APLICAÇÃO MANUAL DE GESSO DESEMPENADO (SEM TALISCAS) EM PAREDES DE AMBIENTES DE ÁREA ENTRE 5M² E 10M², ESPESSURA DE 0,5CM. AF_06/2014</v>
          </cell>
          <cell r="C5561" t="str">
            <v>M2</v>
          </cell>
          <cell r="D5561">
            <v>16.989999999999998</v>
          </cell>
        </row>
        <row r="5562">
          <cell r="A5562">
            <v>87419</v>
          </cell>
          <cell r="B5562" t="str">
            <v>APLICAÇÃO MANUAL DE GESSO DESEMPENADO (SEM TALISCAS) EM PAREDES DE AMBIENTES DE ÁREA MENOR QUE 5M², ESPESSURA DE 0,5CM. AF_06/2014</v>
          </cell>
          <cell r="C5562" t="str">
            <v>M2</v>
          </cell>
          <cell r="D5562">
            <v>18.579999999999998</v>
          </cell>
        </row>
        <row r="5563">
          <cell r="A5563">
            <v>87420</v>
          </cell>
          <cell r="B5563" t="str">
            <v>APLICAÇÃO MANUAL DE GESSO DESEMPENADO (SEM TALISCAS) EM PAREDES DE AMBIENTES DE ÁREA MAIOR QUE 10M², ESPESSURA DE 1,0CM. AF_06/2014</v>
          </cell>
          <cell r="C5563" t="str">
            <v>M2</v>
          </cell>
          <cell r="D5563">
            <v>24.18</v>
          </cell>
        </row>
        <row r="5564">
          <cell r="A5564">
            <v>87421</v>
          </cell>
          <cell r="B5564" t="str">
            <v>APLICAÇÃO MANUAL DE GESSO DESEMPENADO (SEM TALISCAS) EM PAREDES DE AMBIENTES DE ÁREA ENTRE 5M² E 10M², ESPESSURA DE 1,0CM. AF_06/2014</v>
          </cell>
          <cell r="C5564" t="str">
            <v>M2</v>
          </cell>
          <cell r="D5564">
            <v>24.73</v>
          </cell>
        </row>
        <row r="5565">
          <cell r="A5565">
            <v>87422</v>
          </cell>
          <cell r="B5565" t="str">
            <v>APLICAÇÃO MANUAL DE GESSO DESEMPENADO (SEM TALISCAS) EM PAREDES DE AMBIENTES DE ÁREA MENOR QUE 5M², ESPESSURA DE 1,0CM. AF_06/2014</v>
          </cell>
          <cell r="C5565" t="str">
            <v>M2</v>
          </cell>
          <cell r="D5565">
            <v>26.32</v>
          </cell>
        </row>
        <row r="5566">
          <cell r="A5566">
            <v>87423</v>
          </cell>
          <cell r="B5566" t="str">
            <v>APLICAÇÃO MANUAL DE GESSO SARRAFEADO (COM TALISCAS) EM PAREDES DE AMBIENTES DE ÁREA MAIOR QUE 10M², ESPESSURA DE 1,0CM. AF_06/2014</v>
          </cell>
          <cell r="C5566" t="str">
            <v>M2</v>
          </cell>
          <cell r="D5566">
            <v>33.15</v>
          </cell>
        </row>
        <row r="5567">
          <cell r="A5567">
            <v>87424</v>
          </cell>
          <cell r="B5567" t="str">
            <v>APLICAÇÃO MANUAL DE GESSO SARRAFEADO (COM TALISCAS) EM PAREDES DE AMBIENTES DE ÁREA ENTRE 5M² E 10M², ESPESSURA DE 1,0CM. AF_06/2014</v>
          </cell>
          <cell r="C5567" t="str">
            <v>M2</v>
          </cell>
          <cell r="D5567">
            <v>33.979999999999997</v>
          </cell>
        </row>
        <row r="5568">
          <cell r="A5568">
            <v>87425</v>
          </cell>
          <cell r="B5568" t="str">
            <v>APLICAÇÃO MANUAL DE GESSO SARRAFEADO (COM TALISCAS) EM PAREDES DE AMBIENTES DE ÁREA MENOR QUE 5M², ESPESSURA DE 1,0CM. AF_06/2014</v>
          </cell>
          <cell r="C5568" t="str">
            <v>M2</v>
          </cell>
          <cell r="D5568">
            <v>35.299999999999997</v>
          </cell>
        </row>
        <row r="5569">
          <cell r="A5569">
            <v>87426</v>
          </cell>
          <cell r="B5569" t="str">
            <v>APLICAÇÃO MANUAL DE GESSO SARRAFEADO (COM TALISCAS) EM PAREDES DE AMBIENTES DE ÁREA MAIOR QUE 10M², ESPESSURA DE 1,5CM. AF_06/2014</v>
          </cell>
          <cell r="C5569" t="str">
            <v>M2</v>
          </cell>
          <cell r="D5569">
            <v>38.54</v>
          </cell>
        </row>
        <row r="5570">
          <cell r="A5570">
            <v>87427</v>
          </cell>
          <cell r="B5570" t="str">
            <v>APLICAÇÃO MANUAL DE GESSO SARRAFEADO (COM TALISCAS) EM PAREDES DE AMBIENTES DE ÁREA ENTRE 5M² E 10M², ESPESSURA DE 1,5CM. AF_06/2014</v>
          </cell>
          <cell r="C5570" t="str">
            <v>M2</v>
          </cell>
          <cell r="D5570">
            <v>39.369999999999997</v>
          </cell>
        </row>
        <row r="5571">
          <cell r="A5571">
            <v>87428</v>
          </cell>
          <cell r="B5571" t="str">
            <v>APLICAÇÃO MANUAL DE GESSO SARRAFEADO (COM TALISCAS) EM PAREDES DE AMBIENTES DE ÁREA MENOR QUE 5M², ESPESSURA DE 1,5CM. AF_06/2014</v>
          </cell>
          <cell r="C5571" t="str">
            <v>M2</v>
          </cell>
          <cell r="D5571">
            <v>40.68</v>
          </cell>
        </row>
        <row r="5572">
          <cell r="A5572">
            <v>87429</v>
          </cell>
          <cell r="B5572" t="str">
            <v>APLICAÇÃO DE GESSO PROJETADO COM EQUIPAMENTO DE PROJEÇÃO EM PAREDES DE AMBIENTES DE ÁREA MAIOR QUE 10M², DESEMPENADO (SEM TALISCAS), ESPESSURA DE 0,5CM. AF_06/2014</v>
          </cell>
          <cell r="C5572" t="str">
            <v>M2</v>
          </cell>
          <cell r="D5572">
            <v>18.64</v>
          </cell>
        </row>
        <row r="5573">
          <cell r="A5573">
            <v>87430</v>
          </cell>
          <cell r="B5573" t="str">
            <v>APLICAÇÃO DE GESSO PROJETADO COM EQUIPAMENTO DE PROJEÇÃO EM PAREDES DE AMBIENTES DE ÁREA ENTRE 5M² E 10M², DESEMPENADO (SEM TALISCAS), ESPESSURA DE 0,5CM. AF_06/2014</v>
          </cell>
          <cell r="C5573" t="str">
            <v>M2</v>
          </cell>
          <cell r="D5573">
            <v>19.190000000000001</v>
          </cell>
        </row>
        <row r="5574">
          <cell r="A5574">
            <v>87431</v>
          </cell>
          <cell r="B5574" t="str">
            <v>APLICAÇÃO DE GESSO PROJETADO COM EQUIPAMENTO DE PROJEÇÃO EM PAREDES DE AMBIENTES DE ÁREA MENOR QUE 5M², DESEMPENADO (SEM TALISCAS), ESPESSURA DE 0,5CM. AF_06/2014</v>
          </cell>
          <cell r="C5574" t="str">
            <v>M2</v>
          </cell>
          <cell r="D5574">
            <v>19.46</v>
          </cell>
        </row>
        <row r="5575">
          <cell r="A5575">
            <v>87432</v>
          </cell>
          <cell r="B5575" t="str">
            <v>APLICAÇÃO DE GESSO PROJETADO COM EQUIPAMENTO DE PROJEÇÃO EM PAREDES DE AMBIENTES DE ÁREA MAIOR QUE 10M², DESEMPENADO (SEM TALISCAS), ESPESSURA DE 1,0CM. AF_06/2014</v>
          </cell>
          <cell r="C5575" t="str">
            <v>M2</v>
          </cell>
          <cell r="D5575">
            <v>26.22</v>
          </cell>
        </row>
        <row r="5576">
          <cell r="A5576">
            <v>87433</v>
          </cell>
          <cell r="B5576" t="str">
            <v>APLICAÇÃO DE GESSO PROJETADO COM EQUIPAMENTO DE PROJEÇÃO EM PAREDES DE AMBIENTES DE ÁREA ENTRE 5M² E 10M², DESEMPENADO (SEM TALISCAS), ESPESSURA DE 1,0CM. AF_06/2014</v>
          </cell>
          <cell r="C5576" t="str">
            <v>M2</v>
          </cell>
          <cell r="D5576">
            <v>27.32</v>
          </cell>
        </row>
        <row r="5577">
          <cell r="A5577">
            <v>87434</v>
          </cell>
          <cell r="B5577" t="str">
            <v>APLICAÇÃO DE GESSO PROJETADO COM EQUIPAMENTO DE PROJEÇÃO EM PAREDES DE AMBIENTES DE ÁREA MENOR QUE 5M², DESEMPENADO (SEM TALISCAS), ESPESSURA DE 1,0CM. AF_06/2014</v>
          </cell>
          <cell r="C5577" t="str">
            <v>M2</v>
          </cell>
          <cell r="D5577">
            <v>28.08</v>
          </cell>
        </row>
        <row r="5578">
          <cell r="A5578">
            <v>87435</v>
          </cell>
          <cell r="B5578" t="str">
            <v>APLICAÇÃO DE GESSO PROJETADO COM EQUIPAMENTO DE PROJEÇÃO EM PAREDES DE AMBIENTES DE ÁREA MAIOR QUE 10M², SARRAFEADO (COM TALISCAS), ESPESSURA DE 1,0CM. AF_06/2014</v>
          </cell>
          <cell r="C5578" t="str">
            <v>M2</v>
          </cell>
          <cell r="D5578">
            <v>29.66</v>
          </cell>
        </row>
        <row r="5579">
          <cell r="A5579">
            <v>87436</v>
          </cell>
          <cell r="B5579" t="str">
            <v>APLICAÇÃO DE GESSO PROJETADO COM EQUIPAMENTO DE PROJEÇÃO EM PAREDES DE AMBIENTES DE ÁREA ENTRE 5M² E 10M², SARRAFEADO (COM TALISCAS), ESPESSURA DE 1,0CM. AF_06/2014</v>
          </cell>
          <cell r="C5579" t="str">
            <v>M2</v>
          </cell>
          <cell r="D5579">
            <v>31.53</v>
          </cell>
        </row>
        <row r="5580">
          <cell r="A5580">
            <v>87437</v>
          </cell>
          <cell r="B5580" t="str">
            <v>APLICAÇÃO DE GESSO PROJETADO COM EQUIPAMENTO DE PROJEÇÃO EM PAREDES DE AMBIENTES DE ÁREA MENOR QUE 5M², SARRAFEADO (COM TALISCAS), ESPESSURA DE 1,0CM. AF_06/2014</v>
          </cell>
          <cell r="C5580" t="str">
            <v>M2</v>
          </cell>
          <cell r="D5580">
            <v>32.85</v>
          </cell>
        </row>
        <row r="5581">
          <cell r="A5581">
            <v>87438</v>
          </cell>
          <cell r="B5581" t="str">
            <v>APLICAÇÃO DE GESSO PROJETADO COM EQUIPAMENTO DE PROJEÇÃO EM PAREDES DE AMBIENTES DE ÁREA MAIOR QUE 10M², SARRAFEADO (COM TALISCAS), ESPESSURA DE 1,5CM. AF_06/2014</v>
          </cell>
          <cell r="C5581" t="str">
            <v>M2</v>
          </cell>
          <cell r="D5581">
            <v>36.299999999999997</v>
          </cell>
        </row>
        <row r="5582">
          <cell r="A5582">
            <v>87439</v>
          </cell>
          <cell r="B5582" t="str">
            <v>APLICAÇÃO DE GESSO PROJETADO COM EQUIPAMENTO DE PROJEÇÃO EM PAREDES DE AMBIENTES DE ÁREA ENTRE 5M² E 10M², SARRAFEADO (COM TALISCAS), ESPESSURA DE 1,5CM. AF_06/2014</v>
          </cell>
          <cell r="C5582" t="str">
            <v>M2</v>
          </cell>
          <cell r="D5582">
            <v>38.659999999999997</v>
          </cell>
        </row>
        <row r="5583">
          <cell r="A5583">
            <v>87440</v>
          </cell>
          <cell r="B5583" t="str">
            <v>APLICAÇÃO DE GESSO PROJETADO COM EQUIPAMENTO DE PROJEÇÃO EM PAREDES DE AMBIENTES DE ÁREA MENOR QUE 5M², SARRAFEADO (COM TALISCAS), ESPESSURA DE 1,5CM. AF_06/2014</v>
          </cell>
          <cell r="C5583" t="str">
            <v>M2</v>
          </cell>
          <cell r="D5583">
            <v>39.76</v>
          </cell>
        </row>
        <row r="5584">
          <cell r="A5584">
            <v>87527</v>
          </cell>
          <cell r="B5584" t="str">
            <v>EMBOÇO, PARA RECEBIMENTO DE CERÂMICA, EM ARGAMASSA TRAÇO 1:2:8, PREPARO MECÂNICO COM BETONEIRA 400L, APLICADO MANUALMENTE EM FACES INTERNAS DE PAREDES, PARA AMBIENTE COM ÁREA MENOR QUE 5M2, ESPESSURA DE 20MM, COM EXECUÇÃO DE TALISCAS. AF_06/2014</v>
          </cell>
          <cell r="C5584" t="str">
            <v>M2</v>
          </cell>
          <cell r="D5584">
            <v>34.5</v>
          </cell>
        </row>
        <row r="5585">
          <cell r="A5585">
            <v>87528</v>
          </cell>
          <cell r="B5585" t="str">
            <v>EMBOÇO, PARA RECEBIMENTO DE CERÂMICA, EM ARGAMASSA TRAÇO 1:2:8, PREPARO MANUAL, APLICADO MANUALMENTE EM FACES INTERNAS DE PAREDES, PARA AMBIENTE COM ÁREA MENOR QUE 5M2, ESPESSURA DE 20MM, COM EXECUÇÃO DE TALISCAS. AF_06/2014</v>
          </cell>
          <cell r="C5585" t="str">
            <v>M2</v>
          </cell>
          <cell r="D5585">
            <v>39.380000000000003</v>
          </cell>
        </row>
        <row r="5586">
          <cell r="A5586">
            <v>87529</v>
          </cell>
          <cell r="B5586" t="str">
            <v>MASSA ÚNICA, PARA RECEBIMENTO DE PINTURA, EM ARGAMASSA TRAÇO 1:2:8, PREPARO MECÂNICO COM BETONEIRA 400L, APLICADA MANUALMENTE EM FACES INTERNAS DE PAREDES, ESPESSURA DE 20MM, COM EXECUÇÃO DE TALISCAS. AF_06/2014</v>
          </cell>
          <cell r="C5586" t="str">
            <v>M2</v>
          </cell>
          <cell r="D5586">
            <v>30.6</v>
          </cell>
        </row>
        <row r="5587">
          <cell r="A5587">
            <v>87530</v>
          </cell>
          <cell r="B5587" t="str">
            <v>MASSA ÚNICA, PARA RECEBIMENTO DE PINTURA, EM ARGAMASSA TRAÇO 1:2:8, PREPARO MANUAL, APLICADA MANUALMENTE EM FACES INTERNAS DE PAREDES, ESPESSURA DE 20MM, COM EXECUÇÃO DE TALISCAS. AF_06/2014</v>
          </cell>
          <cell r="C5587" t="str">
            <v>M2</v>
          </cell>
          <cell r="D5587">
            <v>35.479999999999997</v>
          </cell>
        </row>
        <row r="5588">
          <cell r="A5588">
            <v>87531</v>
          </cell>
          <cell r="B5588" t="str">
            <v>EMBOÇO, PARA RECEBIMENTO DE CERÂMICA, EM ARGAMASSA TRAÇO 1:2:8, PREPARO MECÂNICO COM BETONEIRA 400L, APLICADO MANUALMENTE EM FACES INTERNAS DE PAREDES, PARA AMBIENTE COM ÁREA ENTRE 5M2 E 10M2, ESPESSURA DE 20MM, COM EXECUÇÃO DE TALISCAS. AF_06/2014</v>
          </cell>
          <cell r="C5588" t="str">
            <v>M2</v>
          </cell>
          <cell r="D5588">
            <v>29.22</v>
          </cell>
        </row>
        <row r="5589">
          <cell r="A5589">
            <v>87532</v>
          </cell>
          <cell r="B5589" t="str">
            <v>EMBOÇO, PARA RECEBIMENTO DE CERÂMICA, EM ARGAMASSA TRAÇO 1:2:8, PREPARO MANUAL, APLICADO MANUALMENTE EM FACES INTERNAS DE PAREDES, PARA AMBIENTE COM ÁREA  ENTRE 5M2 E 10M2, ESPESSURA DE 20MM, COM EXECUÇÃO DE TALISCAS. AF_06/2014</v>
          </cell>
          <cell r="C5589" t="str">
            <v>M2</v>
          </cell>
          <cell r="D5589">
            <v>34.1</v>
          </cell>
        </row>
        <row r="5590">
          <cell r="A5590">
            <v>87535</v>
          </cell>
          <cell r="B5590" t="str">
            <v>EMBOÇO, PARA RECEBIMENTO DE CERÂMICA, EM ARGAMASSA TRAÇO 1:2:8, PREPARO MECÂNICO COM BETONEIRA 400L, APLICADO MANUALMENTE EM FACES INTERNAS DE PAREDES, PARA AMBIENTE COM ÁREA  MAIOR QUE 10M2, ESPESSURA DE 20MM, COM EXECUÇÃO DE TALISCAS. AF_06/2014</v>
          </cell>
          <cell r="C5590" t="str">
            <v>M2</v>
          </cell>
          <cell r="D5590">
            <v>25.32</v>
          </cell>
        </row>
        <row r="5591">
          <cell r="A5591">
            <v>87536</v>
          </cell>
          <cell r="B5591" t="str">
            <v>EMBOÇO, PARA RECEBIMENTO DE CERÂMICA, EM ARGAMASSA TRAÇO 1:2:8, PREPARO MANUAL, APLICADO MANUALMENTE EM FACES INTERNAS DE PAREDES, PARA AMBIENTE COM ÁREA  MAIOR QUE 10M2, ESPESSURA DE 20MM, COM EXECUÇÃO DE TALISCAS. AF_06/2014</v>
          </cell>
          <cell r="C5591" t="str">
            <v>M2</v>
          </cell>
          <cell r="D5591">
            <v>30.2</v>
          </cell>
        </row>
        <row r="5592">
          <cell r="A5592">
            <v>87537</v>
          </cell>
          <cell r="B559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92" t="str">
            <v>M2</v>
          </cell>
          <cell r="D5592">
            <v>52.31</v>
          </cell>
        </row>
        <row r="5593">
          <cell r="A5593">
            <v>87538</v>
          </cell>
          <cell r="B5593" t="str">
            <v>MASSA ÚNICA, PARA RECEBIMENTO DE PINTURA, EM ARGAMASSA INDUSTRIALIZADA, PREPARO MECÂNICO, APLICADO COM EQUIPAMENTO DE MISTURA E PROJEÇÃO DE 1,5 M3/H DE ARGAMASSA EM FACES INTERNAS DE PAREDES, ESPESSURA DE 20MM, COM EXECUÇÃO DE TALISCAS. AF_06/2014</v>
          </cell>
          <cell r="C5593" t="str">
            <v>M2</v>
          </cell>
          <cell r="D5593">
            <v>48.97</v>
          </cell>
        </row>
        <row r="5594">
          <cell r="A5594">
            <v>87539</v>
          </cell>
          <cell r="B559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94" t="str">
            <v>M2</v>
          </cell>
          <cell r="D5594">
            <v>47.78</v>
          </cell>
        </row>
        <row r="5595">
          <cell r="A5595">
            <v>87541</v>
          </cell>
          <cell r="B559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95" t="str">
            <v>M2</v>
          </cell>
          <cell r="D5595">
            <v>44.44</v>
          </cell>
        </row>
        <row r="5596">
          <cell r="A5596">
            <v>87543</v>
          </cell>
          <cell r="B5596" t="str">
            <v>MASSA ÚNICA, PARA RECEBIMENTO DE PINTURA OU CERÂMICA, ARGAMASSA INDUSTRIALIZADA, PREPARO MECÂNICO, APLICADO COM EQUIPAMENTO DE MISTURA E PROJEÇÃO DE 1,5 M3/H EM FACES INTERNAS DE PAREDES, ESPESSURA DE 5MM, SEM EXECUÇÃO DE TALISCAS. AF_06/2014</v>
          </cell>
          <cell r="C5596" t="str">
            <v>M2</v>
          </cell>
          <cell r="D5596">
            <v>16.86</v>
          </cell>
        </row>
        <row r="5597">
          <cell r="A5597">
            <v>87545</v>
          </cell>
          <cell r="B5597" t="str">
            <v>EMBOÇO, PARA RECEBIMENTO DE CERÂMICA, EM ARGAMASSA TRAÇO 1:2:8, PREPARO MECÂNICO COM BETONEIRA 400L, APLICADO MANUALMENTE EM FACES INTERNAS DE PAREDES, PARA AMBIENTE COM ÁREA MENOR QUE 5M2, ESPESSURA DE 10MM, COM EXECUÇÃO DE TALISCAS. AF_06/2014</v>
          </cell>
          <cell r="C5597" t="str">
            <v>M2</v>
          </cell>
          <cell r="D5597">
            <v>24.18</v>
          </cell>
        </row>
        <row r="5598">
          <cell r="A5598">
            <v>87546</v>
          </cell>
          <cell r="B5598" t="str">
            <v>EMBOÇO, PARA RECEBIMENTO DE CERÂMICA, EM ARGAMASSA TRAÇO 1:2:8, PREPARO MANUAL, APLICADO MANUALMENTE EM FACES INTERNAS DE PAREDES, PARA AMBIENTE COM ÁREA MENOR QUE 5M2, ESPESSURA DE 10MM, COM EXECUÇÃO DE TALISCAS. AF_06/2014</v>
          </cell>
          <cell r="C5598" t="str">
            <v>M2</v>
          </cell>
          <cell r="D5598">
            <v>26.95</v>
          </cell>
        </row>
        <row r="5599">
          <cell r="A5599">
            <v>87547</v>
          </cell>
          <cell r="B5599" t="str">
            <v>MASSA ÚNICA, PARA RECEBIMENTO DE PINTURA, EM ARGAMASSA TRAÇO 1:2:8, PREPARO MECÂNICO COM BETONEIRA 400L, APLICADA MANUALMENTE EM FACES INTERNAS DE PAREDES, ESPESSURA DE 10MM, COM EXECUÇÃO DE TALISCAS. AF_06/2014</v>
          </cell>
          <cell r="C5599" t="str">
            <v>M2</v>
          </cell>
          <cell r="D5599">
            <v>20.309999999999999</v>
          </cell>
        </row>
        <row r="5600">
          <cell r="A5600">
            <v>87548</v>
          </cell>
          <cell r="B5600" t="str">
            <v>MASSA ÚNICA, PARA RECEBIMENTO DE PINTURA, EM ARGAMASSA TRAÇO 1:2:8, PREPARO MANUAL, APLICADA MANUALMENTE EM FACES INTERNAS DE PAREDES, ESPESSURA DE 10MM, COM EXECUÇÃO DE TALISCAS. AF_06/2014</v>
          </cell>
          <cell r="C5600" t="str">
            <v>M2</v>
          </cell>
          <cell r="D5600">
            <v>23.08</v>
          </cell>
        </row>
        <row r="5601">
          <cell r="A5601">
            <v>87549</v>
          </cell>
          <cell r="B5601" t="str">
            <v>EMBOÇO, PARA RECEBIMENTO DE CERÂMICA, EM ARGAMASSA TRAÇO 1:2:8, PREPARO MECÂNICO COM BETONEIRA 400L, APLICADO MANUALMENTE EM FACES INTERNAS DE PAREDES, PARA AMBIENTE COM ÁREA ENTRE 5M2 E 10M2, ESPESSURA DE 10MM, COM EXECUÇÃO DE TALISCAS. AF_06/2014</v>
          </cell>
          <cell r="C5601" t="str">
            <v>M2</v>
          </cell>
          <cell r="D5601">
            <v>18.91</v>
          </cell>
        </row>
        <row r="5602">
          <cell r="A5602">
            <v>87550</v>
          </cell>
          <cell r="B5602" t="str">
            <v>EMBOÇO, PARA RECEBIMENTO DE CERÂMICA, EM ARGAMASSA TRAÇO 1:2:8, PREPARO MANUAL, APLICADO MANUALMENTE EM FACES INTERNAS DE PAREDES, PARA AMBIENTE COM ÁREA ENTRE 5M2 E 10M2, ESPESSURA DE 10MM, COM EXECUÇÃO DE TALISCAS. AF_06/2014</v>
          </cell>
          <cell r="C5602" t="str">
            <v>M2</v>
          </cell>
          <cell r="D5602">
            <v>21.68</v>
          </cell>
        </row>
        <row r="5603">
          <cell r="A5603">
            <v>87553</v>
          </cell>
          <cell r="B5603" t="str">
            <v>EMBOÇO, PARA RECEBIMENTO DE CERÂMICA, EM ARGAMASSA TRAÇO 1:2:8, PREPARO MECÂNICO COM BETONEIRA 400L, APLICADO MANUALMENTE EM FACES INTERNAS DE PAREDES, PARA AMBIENTE COM ÁREA MAIOR QUE 10M2, ESPESSURA DE 10MM, COM EXECUÇÃO DE TALISCAS. AF_06/2014</v>
          </cell>
          <cell r="C5603" t="str">
            <v>M2</v>
          </cell>
          <cell r="D5603">
            <v>15.01</v>
          </cell>
        </row>
        <row r="5604">
          <cell r="A5604">
            <v>87554</v>
          </cell>
          <cell r="B5604" t="str">
            <v>EMBOÇO, PARA RECEBIMENTO DE CERÂMICA, EM ARGAMASSA TRAÇO 1:2:8, PREPARO MANUAL, APLICADO MANUALMENTE EM FACES INTERNAS DE PAREDES, PARA AMBIENTE COM ÁREA MAIOR QUE 10M2, ESPESSURA DE 10MM, COM EXECUÇÃO DE TALISCAS. AF_06/2014</v>
          </cell>
          <cell r="C5604" t="str">
            <v>M2</v>
          </cell>
          <cell r="D5604">
            <v>17.78</v>
          </cell>
        </row>
        <row r="5605">
          <cell r="A5605">
            <v>87555</v>
          </cell>
          <cell r="B560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605" t="str">
            <v>M2</v>
          </cell>
          <cell r="D5605">
            <v>33.08</v>
          </cell>
        </row>
        <row r="5606">
          <cell r="A5606">
            <v>87556</v>
          </cell>
          <cell r="B5606" t="str">
            <v>MASSA ÚNICA, PARA RECEBIMENTO DE PINTURA, EM ARGAMASSA INDUSTRIALIZADA, PREPARO MECÂNICO, APLICADO COM EQUIPAMENTO DE MISTURA E PROJEÇÃO DE 1,5 M3/H DE ARGAMASSA EM FACES INTERNAS DE PAREDES, ESPESSURA DE 10MM, COM EXECUÇÃO DE TALISCAS. AF_06/2014</v>
          </cell>
          <cell r="C5606" t="str">
            <v>M2</v>
          </cell>
          <cell r="D5606">
            <v>29.76</v>
          </cell>
        </row>
        <row r="5607">
          <cell r="A5607">
            <v>87557</v>
          </cell>
          <cell r="B560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07" t="str">
            <v>M2</v>
          </cell>
          <cell r="D5607">
            <v>28.55</v>
          </cell>
        </row>
        <row r="5608">
          <cell r="A5608">
            <v>87559</v>
          </cell>
          <cell r="B560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08" t="str">
            <v>M2</v>
          </cell>
          <cell r="D5608">
            <v>25.2</v>
          </cell>
        </row>
        <row r="5609">
          <cell r="A5609">
            <v>87561</v>
          </cell>
          <cell r="B5609" t="str">
            <v>MASSA ÚNICA, PARA RECEBIMENTO DE PINTURA OU CERÂMICA, EM ARGAMASSA INDUSTRIALIZADA, PREPARO MECÂNICO, APLICADO COM EQUIPAMENTO DE MISTURA E PROJEÇÃO DE 1,5 M3/H DE ARGAMASSA EM FACES INTERNAS DE PAREDES, ESPESSURA DE 10MM, SEM EXECUÇÃO DE TALISCAS. AF_06/2014</v>
          </cell>
          <cell r="C5609" t="str">
            <v>M2</v>
          </cell>
          <cell r="D5609">
            <v>28.85</v>
          </cell>
        </row>
        <row r="5610">
          <cell r="A5610">
            <v>87775</v>
          </cell>
          <cell r="B5610" t="str">
            <v>EMBOÇO OU MASSA ÚNICA EM ARGAMASSA TRAÇO 1:2:8, PREPARO MECÂNICO COM BETONEIRA 400 L, APLICADA MANUALMENTE EM PANOS DE FACHADA COM PRESENÇA DE VÃOS, ESPESSURA DE 25 MM. AF_06/2014</v>
          </cell>
          <cell r="C5610" t="str">
            <v>M2</v>
          </cell>
          <cell r="D5610">
            <v>51.56</v>
          </cell>
        </row>
        <row r="5611">
          <cell r="A5611">
            <v>87777</v>
          </cell>
          <cell r="B5611" t="str">
            <v>EMBOÇO OU MASSA ÚNICA EM ARGAMASSA TRAÇO 1:2:8, PREPARO MANUAL, APLICADA MANUALMENTE EM PANOS DE FACHADA COM PRESENÇA DE VÃOS, ESPESSURA DE 25 MM. AF_06/2014</v>
          </cell>
          <cell r="C5611" t="str">
            <v>M2</v>
          </cell>
          <cell r="D5611">
            <v>55.64</v>
          </cell>
        </row>
        <row r="5612">
          <cell r="A5612">
            <v>87778</v>
          </cell>
          <cell r="B5612" t="str">
            <v>EMBOÇO OU MASSA ÚNICA EM ARGAMASSA INDUSTRIALIZADA, PREPARO MECÂNICO E APLICAÇÃO COM EQUIPAMENTO DE MISTURA E PROJEÇÃO DE 1,5 M3/H DE ARGAMASSA EM PANOS DE FACHADA COM PRESENÇA DE VÃOS, ESPESSURA DE 25 MM. AF_06/2014</v>
          </cell>
          <cell r="C5612" t="str">
            <v>M2</v>
          </cell>
          <cell r="D5612">
            <v>63.56</v>
          </cell>
        </row>
        <row r="5613">
          <cell r="A5613">
            <v>87779</v>
          </cell>
          <cell r="B5613" t="str">
            <v>EMBOÇO OU MASSA ÚNICA EM ARGAMASSA TRAÇO 1:2:8, PREPARO MECÂNICO COM BETONEIRA 400 L, APLICADA MANUALMENTE EM PANOS DE FACHADA COM PRESENÇA DE VÃOS, ESPESSURA DE 35 MM. AF_06/2014</v>
          </cell>
          <cell r="C5613" t="str">
            <v>M2</v>
          </cell>
          <cell r="D5613">
            <v>59.45</v>
          </cell>
        </row>
        <row r="5614">
          <cell r="A5614">
            <v>87781</v>
          </cell>
          <cell r="B5614" t="str">
            <v>EMBOÇO OU MASSA ÚNICA EM ARGAMASSA TRAÇO 1:2:8, PREPARO MANUAL, APLICADA MANUALMENTE EM PANOS DE FACHADA COM PRESENÇA DE VÃOS, ESPESSURA DE 35 MM. AF_06/2014</v>
          </cell>
          <cell r="C5614" t="str">
            <v>M2</v>
          </cell>
          <cell r="D5614">
            <v>64.92</v>
          </cell>
        </row>
        <row r="5615">
          <cell r="A5615">
            <v>87783</v>
          </cell>
          <cell r="B5615" t="str">
            <v>EMBOÇO OU MASSA ÚNICA EM ARGAMASSA INDUSTRIALIZADA, PREPARO MECÂNICO E APLICAÇÃO COM EQUIPAMENTO DE MISTURA E PROJEÇÃO DE 1,5 M3/H DE ARGAMASSA EM PANOS DE FACHADA COM PRESENÇA DE VÃOS, ESPESSURA DE 35 MM. AF_06/2014</v>
          </cell>
          <cell r="C5615" t="str">
            <v>M2</v>
          </cell>
          <cell r="D5615">
            <v>77.7</v>
          </cell>
        </row>
        <row r="5616">
          <cell r="A5616">
            <v>87784</v>
          </cell>
          <cell r="B5616" t="str">
            <v>EMBOÇO OU MASSA ÚNICA EM ARGAMASSA TRAÇO 1:2:8, PREPARO MECÂNICO COM BETONEIRA 400 L, APLICADA MANUALMENTE EM PANOS DE FACHADA COM PRESENÇA DE VÃOS, ESPESSURA DE 45 MM. AF_06/2014</v>
          </cell>
          <cell r="C5616" t="str">
            <v>M2</v>
          </cell>
          <cell r="D5616">
            <v>67.33</v>
          </cell>
        </row>
        <row r="5617">
          <cell r="A5617">
            <v>87786</v>
          </cell>
          <cell r="B5617" t="str">
            <v>EMBOÇO OU MASSA ÚNICA EM ARGAMASSA TRAÇO 1:2:8, PREPARO MANUAL, APLICADA MANUALMENTE EM PANOS DE FACHADA COM PRESENÇA DE VÃOS, ESPESSURA DE 45 MM. AF_06/2014</v>
          </cell>
          <cell r="C5617" t="str">
            <v>M2</v>
          </cell>
          <cell r="D5617">
            <v>74.2</v>
          </cell>
        </row>
        <row r="5618">
          <cell r="A5618">
            <v>87787</v>
          </cell>
          <cell r="B5618" t="str">
            <v>EMBOÇO OU MASSA ÚNICA EM ARGAMASSA INDUSTRIALIZADA, PREPARO MECÂNICO E APLICAÇÃO COM EQUIPAMENTO DE MISTURA E PROJEÇÃO DE 1,5 M3/H DE ARGAMASSA EM PANOS DE FACHADA COM PRESENÇA DE VÃOS, ESPESSURA DE 45 MM. AF_06/2014</v>
          </cell>
          <cell r="C5618" t="str">
            <v>M2</v>
          </cell>
          <cell r="D5618">
            <v>91.86</v>
          </cell>
        </row>
        <row r="5619">
          <cell r="A5619">
            <v>87788</v>
          </cell>
          <cell r="B5619" t="str">
            <v>EMBOÇO OU MASSA ÚNICA EM ARGAMASSA TRAÇO 1:2:8, PREPARO MECÂNICO COM BETONEIRA 400 L, APLICADA MANUALMENTE EM PANOS DE FACHADA COM PRESENÇA DE VÃOS, ESPESSURA MAIOR OU IGUAL A 50 MM. AF_06/2014</v>
          </cell>
          <cell r="C5619" t="str">
            <v>M2</v>
          </cell>
          <cell r="D5619">
            <v>88.39</v>
          </cell>
        </row>
        <row r="5620">
          <cell r="A5620">
            <v>87790</v>
          </cell>
          <cell r="B5620" t="str">
            <v>EMBOÇO OU MASSA ÚNICA EM ARGAMASSA TRAÇO 1:2:8, PREPARO MANUAL, APLICADA MANUALMENTE EM PANOS DE FACHADA COM PRESENÇA DE VÃOS, ESPESSURA MAIOR OU IGUAL A 50 MM. AF_06/2014</v>
          </cell>
          <cell r="C5620" t="str">
            <v>M2</v>
          </cell>
          <cell r="D5620">
            <v>95.95</v>
          </cell>
        </row>
        <row r="5621">
          <cell r="A5621">
            <v>87791</v>
          </cell>
          <cell r="B5621" t="str">
            <v>EMBOÇO OU MASSA ÚNICA EM ARGAMASSA INDUSTRIALIZADA, PREPARO MECÂNICO E APLICAÇÃO COM EQUIPAMENTO DE MISTURA E PROJEÇÃO DE 1,5 M3/H DE ARGAMASSA EM PANOS DE FACHADA COM PRESENÇA DE VÃOS, ESPESSURA MAIOR OU IGUAL A 50 MM. AF_06/2014</v>
          </cell>
          <cell r="C5621" t="str">
            <v>M2</v>
          </cell>
          <cell r="D5621">
            <v>111.59</v>
          </cell>
        </row>
        <row r="5622">
          <cell r="A5622">
            <v>87792</v>
          </cell>
          <cell r="B5622" t="str">
            <v>EMBOÇO OU MASSA ÚNICA EM ARGAMASSA TRAÇO 1:2:8, PREPARO MECÂNICO COM BETONEIRA 400 L, APLICADA MANUALMENTE EM PANOS CEGOS DE FACHADA (SEM PRESENÇA DE VÃOS), ESPESSURA DE 25 MM. AF_06/2014</v>
          </cell>
          <cell r="C5622" t="str">
            <v>M2</v>
          </cell>
          <cell r="D5622">
            <v>32.43</v>
          </cell>
        </row>
        <row r="5623">
          <cell r="A5623">
            <v>87794</v>
          </cell>
          <cell r="B5623" t="str">
            <v>EMBOÇO OU MASSA ÚNICA EM ARGAMASSA TRAÇO 1:2:8, PREPARO MANUAL, APLICADA MANUALMENTE EM PANOS CEGOS DE FACHADA (SEM PRESENÇA DE VÃOS), ESPESSURA DE 25 MM. AF_06/2014</v>
          </cell>
          <cell r="C5623" t="str">
            <v>M2</v>
          </cell>
          <cell r="D5623">
            <v>36.24</v>
          </cell>
        </row>
        <row r="5624">
          <cell r="A5624">
            <v>87795</v>
          </cell>
          <cell r="B5624" t="str">
            <v>EMBOÇO OU MASSA ÚNICA EM ARGAMASSA INDUSTRIALIZADA, PREPARO MECÂNICO E APLICAÇÃO COM EQUIPAMENTO DE MISTURA E PROJEÇÃO DE 1,5 M3/H DE ARGAMASSA EM PANOS CEGOS DE FACHADA (SEM PRESENÇA DE VÃOS), ESPESSURA DE 25 MM. AF_06/2014</v>
          </cell>
          <cell r="C5624" t="str">
            <v>M2</v>
          </cell>
          <cell r="D5624">
            <v>43.19</v>
          </cell>
        </row>
        <row r="5625">
          <cell r="A5625">
            <v>87797</v>
          </cell>
          <cell r="B5625" t="str">
            <v>EMBOÇO OU MASSA ÚNICA EM ARGAMASSA TRAÇO 1:2:8, PREPARO MECÂNICO COM BETONEIRA 400 L, APLICADA MANUALMENTE EM PANOS CEGOS DE FACHADA (SEM PRESENÇA DE VÃOS), ESPESSURA DE 35 MM. AF_06/2014</v>
          </cell>
          <cell r="C5625" t="str">
            <v>M2</v>
          </cell>
          <cell r="D5625">
            <v>40.06</v>
          </cell>
        </row>
        <row r="5626">
          <cell r="A5626">
            <v>87799</v>
          </cell>
          <cell r="B5626" t="str">
            <v>EMBOÇO OU MASSA ÚNICA EM ARGAMASSA TRAÇO 1:2:8, PREPARO MANUAL, APLICADA MANUALMENTE EM PANOS CEGOS DE FACHADA (SEM PRESENÇA DE VÃOS), ESPESSURA DE 35 MM. AF_06/2014</v>
          </cell>
          <cell r="C5626" t="str">
            <v>M2</v>
          </cell>
          <cell r="D5626">
            <v>45.17</v>
          </cell>
        </row>
        <row r="5627">
          <cell r="A5627">
            <v>87800</v>
          </cell>
          <cell r="B5627" t="str">
            <v>EMBOÇO OU MASSA ÚNICA EM ARGAMASSA INDUSTRIALIZADA, PREPARO MECÂNICO E APLICAÇÃO COM EQUIPAMENTO DE MISTURA E PROJEÇÃO DE 1,5 M3/H DE ARGAMASSA EM PANOS CEGOS DE FACHADA (SEM PRESENÇA DE VÃOS), ESPESSURA DE 35 MM. AF_06/2014</v>
          </cell>
          <cell r="C5627" t="str">
            <v>M2</v>
          </cell>
          <cell r="D5627">
            <v>56.67</v>
          </cell>
        </row>
        <row r="5628">
          <cell r="A5628">
            <v>87801</v>
          </cell>
          <cell r="B5628" t="str">
            <v>EMBOÇO OU MASSA ÚNICA EM ARGAMASSA TRAÇO 1:2:8, PREPARO MECÂNICO COM BETONEIRA 400 L, APLICADA MANUALMENTE EM PANOS CEGOS DE FACHADA (SEM PRESENÇA DE VÃOS), ESPESSURA DE 45 MM. AF_06/2014</v>
          </cell>
          <cell r="C5628" t="str">
            <v>M2</v>
          </cell>
          <cell r="D5628">
            <v>47.69</v>
          </cell>
        </row>
        <row r="5629">
          <cell r="A5629">
            <v>87803</v>
          </cell>
          <cell r="B5629" t="str">
            <v>EMBOÇO OU MASSA ÚNICA EM ARGAMASSA TRAÇO 1:2:8, PREPARO MANUAL, APLICADA MANUALMENTE EM PANOS CEGOS DE FACHADA (SEM PRESENÇA DE VÃOS), ESPESSURA DE 45 MM. AF_06/2014</v>
          </cell>
          <cell r="C5629" t="str">
            <v>M2</v>
          </cell>
          <cell r="D5629">
            <v>54.1</v>
          </cell>
        </row>
        <row r="5630">
          <cell r="A5630">
            <v>87804</v>
          </cell>
          <cell r="B5630" t="str">
            <v>EMBOÇO OU MASSA ÚNICA EM ARGAMASSA INDUSTRIALIZADA, PREPARO MECÂNICO E APLICAÇÃO COM EQUIPAMENTO DE MISTURA E PROJEÇÃO DE 1,5 M3/H DE ARGAMASSA EM PANOS CEGOS DE FACHADA (SEM PRESENÇA DE VÃOS), ESPESSURA DE 45 MM. AF_06/2014</v>
          </cell>
          <cell r="C5630" t="str">
            <v>M2</v>
          </cell>
          <cell r="D5630">
            <v>70.150000000000006</v>
          </cell>
        </row>
        <row r="5631">
          <cell r="A5631">
            <v>87805</v>
          </cell>
          <cell r="B5631" t="str">
            <v>EMBOÇO OU MASSA ÚNICA EM ARGAMASSA TRAÇO 1:2:8, PREPARO MECÂNICO COM BETONEIRA 400 L, APLICADA MANUALMENTE EM PANOS CEGOS DE FACHADA (SEM PRESENÇA DE VÃOS), ESPESSURA MAIOR OU IGUAL A 50 MM. AF_06/2014</v>
          </cell>
          <cell r="C5631" t="str">
            <v>M2</v>
          </cell>
          <cell r="D5631">
            <v>55.42</v>
          </cell>
        </row>
        <row r="5632">
          <cell r="A5632">
            <v>87807</v>
          </cell>
          <cell r="B5632" t="str">
            <v>EMBOÇO OU MASSA ÚNICA EM ARGAMASSA TRAÇO 1:2:8, PREPARO MANUAL, APLICADA MANUALMENTE EM PANOS CEGOS DE FACHADA (SEM PRESENÇA DE VÃOS), ESPESSURA MAIOR OU IGUAL A 50 MM. AF_06/2014</v>
          </cell>
          <cell r="C5632" t="str">
            <v>M2</v>
          </cell>
          <cell r="D5632">
            <v>62.48</v>
          </cell>
        </row>
        <row r="5633">
          <cell r="A5633">
            <v>87808</v>
          </cell>
          <cell r="B5633" t="str">
            <v>EMBOÇO OU MASSA ÚNICA EM ARGAMASSA INDUSTRIALIZADA, PREPARO MECÂNICO E APLICAÇÃO COM EQUIPAMENTO DE MISTURA E PROJEÇÃO DE 1,5 M3/H DE ARGAMASSA EM PANOS CEGOS DE FACHADA (SEM PRESENÇA DE VÃOS), ESPESSURA MAIOR OU IGUAL A 50 MM. AF_06/2014</v>
          </cell>
          <cell r="C5633" t="str">
            <v>M2</v>
          </cell>
          <cell r="D5633">
            <v>76.400000000000006</v>
          </cell>
        </row>
        <row r="5634">
          <cell r="A5634">
            <v>87809</v>
          </cell>
          <cell r="B5634" t="str">
            <v>EMBOÇO OU MASSA ÚNICA EM ARGAMASSA TRAÇO 1:2:8, PREPARO MECÂNICO COM BETONEIRA 400 L, APLICADA MANUALMENTE EM SUPERFÍCIES EXTERNAS DA SACADA, ESPESSURA DE 25 MM, SEM USO DE TELA METÁLICA DE REFORÇO CONTRA FISSURAÇÃO. AF_06/2014</v>
          </cell>
          <cell r="C5634" t="str">
            <v>M2</v>
          </cell>
          <cell r="D5634">
            <v>86.71</v>
          </cell>
        </row>
        <row r="5635">
          <cell r="A5635">
            <v>87811</v>
          </cell>
          <cell r="B5635" t="str">
            <v>EMBOÇO OU MASSA ÚNICA EM ARGAMASSA TRAÇO 1:2:8, PREPARO MANUAL, APLICADA MANUALMENTE EM SUPERFÍCIES EXTERNAS DA SACADA, ESPESSURA DE 25 MM, SEM USO DE TELA METÁLICA DE REFORÇO CONTRA FISSURAÇÃO. AF_06/2014</v>
          </cell>
          <cell r="C5635" t="str">
            <v>M2</v>
          </cell>
          <cell r="D5635">
            <v>90.52</v>
          </cell>
        </row>
        <row r="5636">
          <cell r="A5636">
            <v>87812</v>
          </cell>
          <cell r="B5636" t="str">
            <v>EMBOÇO OU MASSA ÚNICA EM ARGAMASSA INDUSTRIALIZADA, PREPARO MECÂNICO E APLICAÇÃO COM EQUIPAMENTO DE MISTURA E PROJEÇÃO DE 1,5 M3/H EM SUPERFÍCIES EXTERNAS DA SACADA, ESPESSURA 25 MM, SEM USO DE TELA METÁLICA. AF_06/2014</v>
          </cell>
          <cell r="C5636" t="str">
            <v>M2</v>
          </cell>
          <cell r="D5636">
            <v>96.99</v>
          </cell>
        </row>
        <row r="5637">
          <cell r="A5637">
            <v>87813</v>
          </cell>
          <cell r="B5637" t="str">
            <v>EMBOÇO OU MASSA ÚNICA EM ARGAMASSA TRAÇO 1:2:8, PREPARO MECÂNICO COM BETONEIRA 400 L, APLICADA MANUALMENTE EM SUPERFÍCIES EXTERNAS DA SACADA, ESPESSURA DE 35 MM, SEM USO DE TELA METÁLICA DE REFORÇO CONTRA FISSURAÇÃO. AF_06/2014</v>
          </cell>
          <cell r="C5637" t="str">
            <v>M2</v>
          </cell>
          <cell r="D5637">
            <v>94.34</v>
          </cell>
        </row>
        <row r="5638">
          <cell r="A5638">
            <v>87815</v>
          </cell>
          <cell r="B5638" t="str">
            <v>EMBOÇO OU MASSA ÚNICA EM ARGAMASSA TRAÇO 1:2:8, PREPARO MANUAL, APLICADA MANUALMENTE EM SUPERFÍCIES EXTERNAS DA SACADA, ESPESSURA DE 35 MM, SEM USO DE TELA METÁLICA DE REFORÇO CONTRA FISSURAÇÃO. AF_06/2014</v>
          </cell>
          <cell r="C5638" t="str">
            <v>M2</v>
          </cell>
          <cell r="D5638">
            <v>99.45</v>
          </cell>
        </row>
        <row r="5639">
          <cell r="A5639">
            <v>87816</v>
          </cell>
          <cell r="B5639" t="str">
            <v>EMBOÇO OU MASSA ÚNICA EM ARGAMASSA INDUSTRIALIZADA, PREPARO MECÂNICO E APLICAÇÃO COM EQUIPAMENTO DE MISTURA E PROJEÇÃO DE 1,5 M3/H EM SUPERFÍCIES EXTERNAS DA SACADA, ESPESSURA 35 MM, SEM USO DE TELA METÁLICA. AF_06/2014</v>
          </cell>
          <cell r="C5639" t="str">
            <v>M2</v>
          </cell>
          <cell r="D5639">
            <v>110.48</v>
          </cell>
        </row>
        <row r="5640">
          <cell r="A5640">
            <v>87817</v>
          </cell>
          <cell r="B5640" t="str">
            <v>EMBOÇO OU MASSA ÚNICA EM ARGAMASSA TRAÇO 1:2:8, PREPARO MECÂNICO COM BETONEIRA 400 L, APLICADA MANUALMENTE EM SUPERFÍCIES EXTERNAS DA SACADA, ESPESSURA DE 45 MM, SEM USO DE TELA METÁLICA DE REFORÇO CONTRA FISSURAÇÃO. AF_06/2014</v>
          </cell>
          <cell r="C5640" t="str">
            <v>M2</v>
          </cell>
          <cell r="D5640">
            <v>101.48</v>
          </cell>
        </row>
        <row r="5641">
          <cell r="A5641">
            <v>87819</v>
          </cell>
          <cell r="B5641" t="str">
            <v>EMBOÇO OU MASSA ÚNICA EM ARGAMASSA TRAÇO 1:2:8, PREPARO MANUAL, APLICADA MANUALMENTE EM SUPERFÍCIES EXTERNAS DA SACADA, ESPESSURA DE 45 MM, SEM USO DE TELA METÁLICA DE REFORÇO CONTRA FISSURAÇÃO. AF_06/2014</v>
          </cell>
          <cell r="C5641" t="str">
            <v>M2</v>
          </cell>
          <cell r="D5641">
            <v>107.89</v>
          </cell>
        </row>
        <row r="5642">
          <cell r="A5642">
            <v>87820</v>
          </cell>
          <cell r="B5642" t="str">
            <v>EMBOÇO OU MASSA ÚNICA EM ARGAMASSA INDUSTRIALIZADA, PREPARO MECÂNICO E APLICAÇÃO COM EQUIPAMENTO DE MISTURA E PROJEÇÃO DE 1,5 M3/H EM SUPERFÍCIES EXTERNAS DA SACADA, ESPESSURA 45 MM, SEM USO DE TELA METÁLICA. AF_06/2014</v>
          </cell>
          <cell r="C5642" t="str">
            <v>M2</v>
          </cell>
          <cell r="D5642">
            <v>123.95</v>
          </cell>
        </row>
        <row r="5643">
          <cell r="A5643">
            <v>87821</v>
          </cell>
          <cell r="B5643" t="str">
            <v>EMBOÇO OU MASSA ÚNICA EM ARGAMASSA TRAÇO 1:2:8, PREPARO MECÂNICO COM BETONEIRA 400 L, APLICADA MANUALMENTE EM SUPERFÍCIES EXTERNAS DA SACADA, ESPESSURA MAIOR OU IGUAL A 50 MM, SEM USO DE TELA METÁLICA DE REFORÇO CONTRA FISSURAÇÃO. AF_06/2014</v>
          </cell>
          <cell r="C5643" t="str">
            <v>M2</v>
          </cell>
          <cell r="D5643">
            <v>148.84</v>
          </cell>
        </row>
        <row r="5644">
          <cell r="A5644">
            <v>87823</v>
          </cell>
          <cell r="B5644" t="str">
            <v>EMBOÇO OU MASSA ÚNICA EM ARGAMASSA TRAÇO 1:2:8, PREPARO MANUAL, APLICADA MANUALMENTE EM SUPERFÍCIES EXTERNAS DA SACADA, ESPESSURA MAIOR OU IGUAL A 50 MM, SEM USO DE TELA METÁLICA DE REFORÇO CONTRA FISSURAÇÃO. AF_06/2014</v>
          </cell>
          <cell r="C5644" t="str">
            <v>M2</v>
          </cell>
          <cell r="D5644">
            <v>155.9</v>
          </cell>
        </row>
        <row r="5645">
          <cell r="A5645">
            <v>87824</v>
          </cell>
          <cell r="B5645" t="str">
            <v>EMBOÇO OU MASSA ÚNICA EM ARGAMASSA INDUSTRIALIZADA, PREPARO MECÂNICO E APLICAÇÃO COM EQUIPAMENTO DE MISTURA E PROJEÇÃO DE 1,5 M3/H EM SUPERFÍCIES EXTERNAS DA SACADA, ESPESSURA MAIOR OU IGUAL A 50 MM, SEM USO DE TELA METÁLICA. AF_06/2014</v>
          </cell>
          <cell r="C5645" t="str">
            <v>M2</v>
          </cell>
          <cell r="D5645">
            <v>169.35</v>
          </cell>
        </row>
        <row r="5646">
          <cell r="A5646">
            <v>87825</v>
          </cell>
          <cell r="B5646" t="str">
            <v>EMBOÇO OU MASSA ÚNICA EM ARGAMASSA TRAÇO 1:2:8, PREPARO MECÂNICO COM BETONEIRA 400 L, APLICADA MANUALMENTE NAS PAREDES INTERNAS DA SACADA, ESPESSURA DE 25 MM, SEM USO DE TELA METÁLICA DE REFORÇO CONTRA FISSURAÇÃO. AF_06/2014</v>
          </cell>
          <cell r="C5646" t="str">
            <v>M2</v>
          </cell>
          <cell r="D5646">
            <v>66.66</v>
          </cell>
        </row>
        <row r="5647">
          <cell r="A5647">
            <v>87827</v>
          </cell>
          <cell r="B5647" t="str">
            <v>EMBOÇO OU MASSA ÚNICA EM ARGAMASSA TRAÇO 1:2:8, PREPARO MANUAL, APLICADA MANUALMENTE NAS PAREDES INTERNAS DA SACADA, ESPESSURA DE 25 MM, SEM USO DE TELA METÁLICA DE REFORÇO CONTRA FISSURAÇÃO. AF_06/2014</v>
          </cell>
          <cell r="C5647" t="str">
            <v>M2</v>
          </cell>
          <cell r="D5647">
            <v>71.33</v>
          </cell>
        </row>
        <row r="5648">
          <cell r="A5648">
            <v>87828</v>
          </cell>
          <cell r="B5648" t="str">
            <v>EMBOÇO OU MASSA ÚNICA EM ARGAMASSA INDUSTRIALIZADA, PREPARO MECÂNICO E APLICAÇÃO COM EQUIPAMENTO DE MISTURA E PROJEÇÃO DE 1,5 M3/H NAS PAREDES INTERNAS DA SACADA, ESPESSURA 25 MM, SEM USO DE TELA METÁLICA. AF_06/2014</v>
          </cell>
          <cell r="C5648" t="str">
            <v>M2</v>
          </cell>
          <cell r="D5648">
            <v>81.290000000000006</v>
          </cell>
        </row>
        <row r="5649">
          <cell r="A5649">
            <v>87829</v>
          </cell>
          <cell r="B5649" t="str">
            <v>EMBOÇO OU MASSA ÚNICA EM ARGAMASSA TRAÇO 1:2:8, PREPARO MECÂNICO COM BETONEIRA 400 L, APLICADA MANUALMENTE NAS PAREDES INTERNAS DA SACADA, ESPESSURA DE 35 MM, SEM USO DE TELA METÁLICA DE REFORÇO CONTRA FISSURAÇÃO. AF_06/2014</v>
          </cell>
          <cell r="C5649" t="str">
            <v>M2</v>
          </cell>
          <cell r="D5649">
            <v>75.11</v>
          </cell>
        </row>
        <row r="5650">
          <cell r="A5650">
            <v>87831</v>
          </cell>
          <cell r="B5650" t="str">
            <v>EMBOÇO OU MASSA ÚNICA EM ARGAMASSA TRAÇO 1:2:8, PREPARO MANUAL, APLICADA MANUALMENTE NAS PAREDES INTERNAS DA SACADA, ESPESSURA DE 35 MM, SEM USO DE TELA METÁLICA DE REFORÇO CONTRA FISSURAÇÃO. AF_06/2014</v>
          </cell>
          <cell r="C5650" t="str">
            <v>M2</v>
          </cell>
          <cell r="D5650">
            <v>81.36</v>
          </cell>
        </row>
        <row r="5651">
          <cell r="A5651">
            <v>87832</v>
          </cell>
          <cell r="B5651" t="str">
            <v>EMBOÇO OU MASSA ÚNICA EM ARGAMASSA INDUSTRIALIZADA, PREPARO MECÂNICO E APLICAÇÃO COM EQUIPAMENTO DE MISTURA E PROJEÇÃO DE 1,5 M3/H DE ARGAMASSA NAS PAREDES INTERNAS DA SACADA, ESPESSURA 35 MM, SEM USO DE TELA METÁLICA. AF_06/2014</v>
          </cell>
          <cell r="C5651" t="str">
            <v>M2</v>
          </cell>
          <cell r="D5651">
            <v>96.87</v>
          </cell>
        </row>
        <row r="5652">
          <cell r="A5652">
            <v>87834</v>
          </cell>
          <cell r="B5652" t="str">
            <v>REVESTIMENTO DECORATIVO MONOCAMADA APLICADO MANUALMENTE EM PANOS CEGOS DA FACHADA DE UM EDIFÍCIO DE ESTRUTURA CONVENCIONAL, COM ACABAMENTO RASPADO. AF_06/2014</v>
          </cell>
          <cell r="C5652" t="str">
            <v>M2</v>
          </cell>
          <cell r="D5652">
            <v>133.43</v>
          </cell>
        </row>
        <row r="5653">
          <cell r="A5653">
            <v>87835</v>
          </cell>
          <cell r="B5653" t="str">
            <v>REVESTIMENTO DECORATIVO MONOCAMADA APLICADO MANUALMENTE EM PANOS CEGOS DA FACHADA DE UM EDIFÍCIO DE ALVENARIA ESTRUTURAL, COM ACABAMENTO RASPADO. AF_06/2014</v>
          </cell>
          <cell r="C5653" t="str">
            <v>M2</v>
          </cell>
          <cell r="D5653">
            <v>92.62</v>
          </cell>
        </row>
        <row r="5654">
          <cell r="A5654">
            <v>87836</v>
          </cell>
          <cell r="B5654" t="str">
            <v>REVESTIMENTO DECORATIVO MONOCAMADA APLICADO COM EQUIPAMENTO DE PROJEÇÃO EM PANOS CEGOS DA FACHADA DE UM EDIFÍCIO DE ESTRUTURA CONVENCIONAL, COM ACABAMENTO RASPADO. AF_06/2014</v>
          </cell>
          <cell r="C5654" t="str">
            <v>M2</v>
          </cell>
          <cell r="D5654">
            <v>125.64</v>
          </cell>
        </row>
        <row r="5655">
          <cell r="A5655">
            <v>87837</v>
          </cell>
          <cell r="B5655" t="str">
            <v>REVESTIMENTO DECORATIVO MONOCAMADA APLICADO COM EQUIPAMENTO DE PROJEÇÃO EM PANOS CEGOS DA FACHADA DE UM EDIFÍCIO DE ALVENARIA ESTRUTURAL, COM ACABAMENTO RASPADO. AF_06/2014</v>
          </cell>
          <cell r="C5655" t="str">
            <v>M2</v>
          </cell>
          <cell r="D5655">
            <v>85.55</v>
          </cell>
        </row>
        <row r="5656">
          <cell r="A5656">
            <v>87838</v>
          </cell>
          <cell r="B5656" t="str">
            <v>REVESTIMENTO DECORATIVO MONOCAMADA APLICADO MANUALMENTE EM PANOS DA FACHADA COM PRESENÇA DE VÃOS, DE UM EDIFÍCIO DE ESTRUTURA CONVENCIONAL E ACABAMENTO RASPADO. AF_06/2014</v>
          </cell>
          <cell r="C5656" t="str">
            <v>M2</v>
          </cell>
          <cell r="D5656">
            <v>141.06</v>
          </cell>
        </row>
        <row r="5657">
          <cell r="A5657">
            <v>87839</v>
          </cell>
          <cell r="B5657" t="str">
            <v>REVESTIMENTO DECORATIVO MONOCAMADA APLICADO MANUALMENTE EM PANOS DA FACHADA COM PRESENÇA DE VÃOS, DE UM EDIFÍCIO DE ALVENARIA ESTRUTURAL E ACABAMENTO RASPADO. AF_06/2014</v>
          </cell>
          <cell r="C5657" t="str">
            <v>M2</v>
          </cell>
          <cell r="D5657">
            <v>98.51</v>
          </cell>
        </row>
        <row r="5658">
          <cell r="A5658">
            <v>87840</v>
          </cell>
          <cell r="B5658" t="str">
            <v>REVESTIMENTO DECORATIVO MONOCAMADA APLICADO COM EQUIPAMENTO DE PROJEÇÃO EM PANOS DA FACHADA COM PRESENÇA DE VÃOS, DE UM EDIFÍCIO DE ESTRUTURA CONVENCIONAL E ACABAMENTO RASPADO. AF_06/2014</v>
          </cell>
          <cell r="C5658" t="str">
            <v>M2</v>
          </cell>
          <cell r="D5658">
            <v>131.31</v>
          </cell>
        </row>
        <row r="5659">
          <cell r="A5659">
            <v>87841</v>
          </cell>
          <cell r="B5659" t="str">
            <v>REVESTIMENTO DECORATIVO MONOCAMADA APLICADO COM EQUIPAMENTO DE PROJEÇÃO EM PANOS DA FACHADA COM PRESENÇA DE VÃOS, DE UM EDIFÍCIO DE ALVENARIA ESTRUTURAL E ACABAMENTO RASPADO. AF_06/2014</v>
          </cell>
          <cell r="C5659" t="str">
            <v>M2</v>
          </cell>
          <cell r="D5659">
            <v>89.48</v>
          </cell>
        </row>
        <row r="5660">
          <cell r="A5660">
            <v>87842</v>
          </cell>
          <cell r="B5660" t="str">
            <v>REVESTIMENTO DECORATIVO MONOCAMADA APLICADO MANUALMENTE EM SUPERFÍCIES EXTERNAS DA SACADA DE UM EDIFÍCIO DE ESTRUTURA CONVENCIONAL E ACABAMENTO RASPADO. AF_06/2014</v>
          </cell>
          <cell r="C5660" t="str">
            <v>M2</v>
          </cell>
          <cell r="D5660">
            <v>145.13</v>
          </cell>
        </row>
        <row r="5661">
          <cell r="A5661">
            <v>87843</v>
          </cell>
          <cell r="B5661" t="str">
            <v>REVESTIMENTO DECORATIVO MONOCAMADA APLICADO MANUALMENTE EM SUPERFÍCIES EXTERNAS DA SACADA DE UM EDIFÍCIO DE ALVENARIA ESTRUTURAL E ACABAMENTO RASPADO. AF_06/2014</v>
          </cell>
          <cell r="C5661" t="str">
            <v>M2</v>
          </cell>
          <cell r="D5661">
            <v>109.87</v>
          </cell>
        </row>
        <row r="5662">
          <cell r="A5662">
            <v>87844</v>
          </cell>
          <cell r="B5662" t="str">
            <v>REVESTIMENTO DECORATIVO MONOCAMADA APLICADO COM EQUIPAMENTO DE PROJEÇÃO EM SUPERFÍCIES EXTERNAS DA SACADA DE UM EDIFÍCIO DE ESTRUTURA CONVENCIONAL E ACABAMENTO RASPADO. AF_06/2014</v>
          </cell>
          <cell r="C5662" t="str">
            <v>M2</v>
          </cell>
          <cell r="D5662">
            <v>130.21</v>
          </cell>
        </row>
        <row r="5663">
          <cell r="A5663">
            <v>87845</v>
          </cell>
          <cell r="B5663" t="str">
            <v>REVESTIMENTO DECORATIVO MONOCAMADA APLICADO COM EQUIPAMENTO DE PROJEÇÃO EM SUPERFÍCIES EXTERNAS DA SACADA DE UM EDIFÍCIO DE ALVENARIA ESTRUTURAL E ACABAMENTO RASPADO. AF_06/2014</v>
          </cell>
          <cell r="C5663" t="str">
            <v>M2</v>
          </cell>
          <cell r="D5663">
            <v>95.72</v>
          </cell>
        </row>
        <row r="5664">
          <cell r="A5664">
            <v>87846</v>
          </cell>
          <cell r="B5664" t="str">
            <v>REVESTIMENTO DECORATIVO MONOCAMADA APLICADO MANUALMENTE EM PANOS CEGOS DA FACHADA DE UM EDIFÍCIO DE ESTRUTURA CONVENCIONAL, COM ACABAMENTO TRAVERTINO. AF_06/2014</v>
          </cell>
          <cell r="C5664" t="str">
            <v>M2</v>
          </cell>
          <cell r="D5664">
            <v>145.80000000000001</v>
          </cell>
        </row>
        <row r="5665">
          <cell r="A5665">
            <v>87847</v>
          </cell>
          <cell r="B5665" t="str">
            <v>REVESTIMENTO DECORATIVO MONOCAMADA APLICADO MANUALMENTE EM PANOS CEGOS DA FACHADA DE UM EDIFÍCIO DE ALVENARIA ESTRUTURAL, COM ACABAMENTO TRAVERTINO. AF_06/2014</v>
          </cell>
          <cell r="C5665" t="str">
            <v>M2</v>
          </cell>
          <cell r="D5665">
            <v>104.99</v>
          </cell>
        </row>
        <row r="5666">
          <cell r="A5666">
            <v>87848</v>
          </cell>
          <cell r="B5666" t="str">
            <v>REVESTIMENTO DECORATIVO MONOCAMADA APLICADO COM EQUIPAMENTO DE PROJEÇÃO EM PANOS CEGOS DA FACHADA DE UM EDIFÍCIO DE ESTRUTURA CONVENCIONAL, COM ACABAMENTO TRAVERTINO. AF_06/2014</v>
          </cell>
          <cell r="C5666" t="str">
            <v>M2</v>
          </cell>
          <cell r="D5666">
            <v>136.5</v>
          </cell>
        </row>
        <row r="5667">
          <cell r="A5667">
            <v>87849</v>
          </cell>
          <cell r="B5667" t="str">
            <v>REVESTIMENTO DECORATIVO MONOCAMADA APLICADO COM EQUIPAMENTO DE PROJEÇÃO EM PANOS CEGOS DA FACHADA DE UM EDIFÍCIO DE ALVENARIA ESTRUTURAL, COM ACABAMENTO TRAVERTINO. AF_06/2014</v>
          </cell>
          <cell r="C5667" t="str">
            <v>M2</v>
          </cell>
          <cell r="D5667">
            <v>96.42</v>
          </cell>
        </row>
        <row r="5668">
          <cell r="A5668">
            <v>87850</v>
          </cell>
          <cell r="B5668" t="str">
            <v>REVESTIMENTO DECORATIVO MONOCAMADA APLICADO MANUALMENTE EM PANOS DA FACHADA COM PRESENÇA DE VÃOS, DE UM EDIFÍCIO DE ESTRUTURA CONVENCIONAL E ACABAMENTO TRAVERTINO. AF_06/2014</v>
          </cell>
          <cell r="C5668" t="str">
            <v>M2</v>
          </cell>
          <cell r="D5668">
            <v>153.44999999999999</v>
          </cell>
        </row>
        <row r="5669">
          <cell r="A5669">
            <v>87851</v>
          </cell>
          <cell r="B5669" t="str">
            <v>REVESTIMENTO DECORATIVO MONOCAMADA APLICADO MANUALMENTE EM PANOS DA FACHADA COM PRESENÇA DE VÃOS, DE UM EDIFÍCIO DE ALVENARIA ESTRUTURAL E ACABAMENTO TRAVERTINO. AF_06/2014</v>
          </cell>
          <cell r="C5669" t="str">
            <v>M2</v>
          </cell>
          <cell r="D5669">
            <v>110.91</v>
          </cell>
        </row>
        <row r="5670">
          <cell r="A5670">
            <v>87852</v>
          </cell>
          <cell r="B5670" t="str">
            <v>REVESTIMENTO DECORATIVO MONOCAMADA APLICADO COM EQUIPAMENTO DE PROJEÇÃO EM PANOS DA FACHADA COM PRESENÇA DE VÃOS, DE UM EDIFÍCIO DE ESTRUTURA CONVENCIONAL E ACABAMENTO TRAVERTINO. AF_06/2014</v>
          </cell>
          <cell r="C5670" t="str">
            <v>M2</v>
          </cell>
          <cell r="D5670">
            <v>142.13999999999999</v>
          </cell>
        </row>
        <row r="5671">
          <cell r="A5671">
            <v>87853</v>
          </cell>
          <cell r="B5671" t="str">
            <v>REVESTIMENTO DECORATIVO MONOCAMADA APLICADO COM EQUIPAMENTO DE PROJEÇÃO EM PANOS DA FACHADA COM PRESENÇA DE VÃOS, DE UM EDIFÍCIO DE ALVENARIA ESTRUTURAL E ACABAMENTO TRAVERTINO. AF_06/2014</v>
          </cell>
          <cell r="C5671" t="str">
            <v>M2</v>
          </cell>
          <cell r="D5671">
            <v>100.32</v>
          </cell>
        </row>
        <row r="5672">
          <cell r="A5672">
            <v>87854</v>
          </cell>
          <cell r="B5672" t="str">
            <v>REVESTIMENTO DECORATIVO MONOCAMADA APLICADO MANUALMENTE EM SUPERFÍCIES EXTERNAS DA SACADA DE UM EDIFÍCIO DE ESTRUTURA CONVENCIONAL E ACABAMENTO TRAVERTINO. AF_06/2014</v>
          </cell>
          <cell r="C5672" t="str">
            <v>M2</v>
          </cell>
          <cell r="D5672">
            <v>157.5</v>
          </cell>
        </row>
        <row r="5673">
          <cell r="A5673">
            <v>87855</v>
          </cell>
          <cell r="B5673" t="str">
            <v>REVESTIMENTO DECORATIVO MONOCAMADA APLICADO MANUALMENTE EM SUPERFÍCIES EXTERNAS DA SACADA DE UM EDIFÍCIO DE ALVENARIA ESTRUTURAL E ACABAMENTO TRAVERTINO. AF_06/2014</v>
          </cell>
          <cell r="C5673" t="str">
            <v>M2</v>
          </cell>
          <cell r="D5673">
            <v>122.27</v>
          </cell>
        </row>
        <row r="5674">
          <cell r="A5674">
            <v>87856</v>
          </cell>
          <cell r="B5674" t="str">
            <v>REVESTIMENTO DECORATIVO MONOCAMADA APLICADO COM EQUIPAMENTO DE PROJEÇÃO EM SUPERFÍCIES EXTERNAS DA SACADA DE UM EDIFÍCIO DE ESTRUTURA CONVENCIONAL E ACABAMENTO TRAVERTINO. AF_06/2014</v>
          </cell>
          <cell r="C5674" t="str">
            <v>M2</v>
          </cell>
          <cell r="D5674">
            <v>141.08000000000001</v>
          </cell>
        </row>
        <row r="5675">
          <cell r="A5675">
            <v>87857</v>
          </cell>
          <cell r="B5675" t="str">
            <v>REVESTIMENTO DECORATIVO MONOCAMADA APLICADO COM EQUIPAMENTO DE PROJEÇÃO EM SUPERFÍCIES EXTERNAS DA SACADA DE UM EDIFÍCIO DE ALVENARIA ESTRUTURAL E ACABAMENTO TRAVERTINO. AF_06/2014</v>
          </cell>
          <cell r="C5675" t="str">
            <v>M2</v>
          </cell>
          <cell r="D5675">
            <v>106.56</v>
          </cell>
        </row>
        <row r="5676">
          <cell r="A5676">
            <v>87858</v>
          </cell>
          <cell r="B5676" t="str">
            <v>REVESTIMENTO DECORATIVO MONOCAMADA APLICADO MANUALMENTE NAS PAREDES INTERNAS DA SACADA COM ACABAMENTO RASPADO. AF_06/2014</v>
          </cell>
          <cell r="C5676" t="str">
            <v>M2</v>
          </cell>
          <cell r="D5676">
            <v>103.81</v>
          </cell>
        </row>
        <row r="5677">
          <cell r="A5677">
            <v>87859</v>
          </cell>
          <cell r="B5677" t="str">
            <v>REVESTIMENTO DECORATIVO MONOCAMADA APLICADO MANUALMENTE NAS PAREDES INTERNAS DA SACADA COM ACABAMENTO TRAVERTINO. AF_06/2014</v>
          </cell>
          <cell r="C5677" t="str">
            <v>M2</v>
          </cell>
          <cell r="D5677">
            <v>122.59</v>
          </cell>
        </row>
        <row r="5678">
          <cell r="A5678">
            <v>89048</v>
          </cell>
          <cell r="B5678" t="str">
            <v>(COMPOSIÇÃO REPRESENTATIVA) DO SERVIÇO DE EMBOÇO/MASSA ÚNICA, TRAÇO 1:2:8, PREPARO MECÂNICO, COM BETONEIRA DE 400L, EM PAREDES DE AMBIENTES INTERNOS, COM EXECUÇÃO DE TALISCAS, PARA EDIFICAÇÃO HABITACIONAL MULTIFAMILIAR (PRÉDIO). AF_11/2014</v>
          </cell>
          <cell r="C5678" t="str">
            <v>M2</v>
          </cell>
          <cell r="D5678">
            <v>31.43</v>
          </cell>
        </row>
        <row r="5679">
          <cell r="A5679">
            <v>89049</v>
          </cell>
          <cell r="B5679" t="str">
            <v>(COMPOSIÇÃO REPRESENTATIVA) DO SERVIÇO DE APLICAÇÃO MANUAL DE GESSO DESEMPENADO (SEM TALISCAS) EM TETO, ESPESSURA 0,5 CM, PARA EDIFICAÇÃO HABITACIONAL MULTIFAMILIAR (PRÉDIO). AF_11/2014</v>
          </cell>
          <cell r="C5679" t="str">
            <v>M2</v>
          </cell>
          <cell r="D5679">
            <v>22.16</v>
          </cell>
        </row>
        <row r="5680">
          <cell r="A5680">
            <v>89173</v>
          </cell>
          <cell r="B5680" t="str">
            <v>(COMPOSIÇÃO REPRESENTATIVA) DO SERVIÇO DE EMBOÇO/MASSA ÚNICA, APLICADO MANUALMENTE, TRAÇO 1:2:8, EM BETONEIRA DE 400L, PAREDES INTERNAS, COM EXECUÇÃO DE TALISCAS, EDIFICAÇÃO HABITACIONAL UNIFAMILIAR (CASAS) E EDIFICAÇÃO PÚBLICA PADRÃO. AF_12/2014</v>
          </cell>
          <cell r="C5680" t="str">
            <v>M2</v>
          </cell>
          <cell r="D5680">
            <v>30.8</v>
          </cell>
        </row>
        <row r="5681">
          <cell r="A5681">
            <v>90406</v>
          </cell>
          <cell r="B5681" t="str">
            <v>MASSA ÚNICA, PARA RECEBIMENTO DE PINTURA, EM ARGAMASSA TRAÇO 1:2:8, PREPARO MECÂNICO COM BETONEIRA 400L, APLICADA MANUALMENTE EM TETO, ESPESSURA DE 20MM, COM EXECUÇÃO DE TALISCAS. AF_03/2015</v>
          </cell>
          <cell r="C5681" t="str">
            <v>M2</v>
          </cell>
          <cell r="D5681">
            <v>41.97</v>
          </cell>
        </row>
        <row r="5682">
          <cell r="A5682">
            <v>90407</v>
          </cell>
          <cell r="B5682" t="str">
            <v>MASSA ÚNICA, PARA RECEBIMENTO DE PINTURA, EM ARGAMASSA TRAÇO 1:2:8, PREPARO MANUAL, APLICADA MANUALMENTE EM TETO, ESPESSURA DE 20MM, COM EXECUÇÃO DE TALISCAS. AF_03/2015</v>
          </cell>
          <cell r="C5682" t="str">
            <v>M2</v>
          </cell>
          <cell r="D5682">
            <v>46.85</v>
          </cell>
        </row>
        <row r="5683">
          <cell r="A5683">
            <v>90408</v>
          </cell>
          <cell r="B5683" t="str">
            <v>MASSA ÚNICA, PARA RECEBIMENTO DE PINTURA, EM ARGAMASSA TRAÇO 1:2:8, PREPARO MECÂNICO COM BETONEIRA 400L, APLICADA MANUALMENTE EM TETO, ESPESSURA DE 10MM, COM EXECUÇÃO DE TALISCAS. AF_03/2015</v>
          </cell>
          <cell r="C5683" t="str">
            <v>M2</v>
          </cell>
          <cell r="D5683">
            <v>31.33</v>
          </cell>
        </row>
        <row r="5684">
          <cell r="A5684">
            <v>90409</v>
          </cell>
          <cell r="B5684" t="str">
            <v>MASSA ÚNICA, PARA RECEBIMENTO DE PINTURA, EM ARGAMASSA TRAÇO 1:2:8, PREPARO MANUAL, APLICADA MANUALMENTE EM TETO, ESPESSURA DE 10MM, COM EXECUÇÃO DE TALISCAS. AF_03/2015</v>
          </cell>
          <cell r="C5684" t="str">
            <v>M2</v>
          </cell>
          <cell r="D5684">
            <v>34.1</v>
          </cell>
        </row>
        <row r="5685">
          <cell r="A5685">
            <v>84084</v>
          </cell>
          <cell r="B5685" t="str">
            <v>APICOAMENTO MANUAL DE SUPERFICIE DE CONCRETO</v>
          </cell>
          <cell r="C5685" t="str">
            <v>M2</v>
          </cell>
          <cell r="D5685">
            <v>8.5</v>
          </cell>
        </row>
        <row r="5686">
          <cell r="A5686">
            <v>87242</v>
          </cell>
          <cell r="B5686" t="str">
            <v>REVESTIMENTO CERÂMICO PARA PAREDES EXTERNAS EM PASTILHAS DE PORCELANA 5 X 5 CM (PLACAS DE 30 X 30 CM), ALINHADAS A PRUMO, APLICADO EM PANOS COM VÃOS. AF_06/2014</v>
          </cell>
          <cell r="C5686" t="str">
            <v>M2</v>
          </cell>
          <cell r="D5686">
            <v>174.49</v>
          </cell>
        </row>
        <row r="5687">
          <cell r="A5687">
            <v>87243</v>
          </cell>
          <cell r="B5687" t="str">
            <v>REVESTIMENTO CERÂMICO PARA PAREDES EXTERNAS EM PASTILHAS DE PORCELANA 5 X 5 CM (PLACAS DE 30 X 30 CM), ALINHADAS A PRUMO, APLICADO EM PANOS SEM VÃOS. AF_06/2014</v>
          </cell>
          <cell r="C5687" t="str">
            <v>M2</v>
          </cell>
          <cell r="D5687">
            <v>157.55000000000001</v>
          </cell>
        </row>
        <row r="5688">
          <cell r="A5688">
            <v>87244</v>
          </cell>
          <cell r="B5688" t="str">
            <v>REVESTIMENTO CERÂMICO PARA PAREDES EXTERNAS EM PASTILHAS DE PORCELANA 5 X 5 CM (PLACAS DE 30 X 30 CM), ALINHADAS A PRUMO, APLICADO EM SUPERFÍCIES EXTERNAS DA SACADA. AF_06/2014</v>
          </cell>
          <cell r="C5688" t="str">
            <v>M2</v>
          </cell>
          <cell r="D5688">
            <v>171.58</v>
          </cell>
        </row>
        <row r="5689">
          <cell r="A5689">
            <v>87245</v>
          </cell>
          <cell r="B5689" t="str">
            <v>REVESTIMENTO CERÂMICO PARA PAREDES EXTERNAS EM PASTILHAS DE PORCELANA 5 X 5 CM (PLACAS DE 30 X 30 CM), ALINHADAS A PRUMO, APLICADO EM SUPERFÍCIES INTERNAS DA SACADA. AF_06/2014</v>
          </cell>
          <cell r="C5689" t="str">
            <v>M2</v>
          </cell>
          <cell r="D5689">
            <v>206.17</v>
          </cell>
        </row>
        <row r="5690">
          <cell r="A5690">
            <v>87264</v>
          </cell>
          <cell r="B5690" t="str">
            <v>REVESTIMENTO CERÂMICO PARA PAREDES INTERNAS COM PLACAS TIPO ESMALTADA EXTRA DE DIMENSÕES 20X20 CM APLICADAS EM AMBIENTES DE ÁREA MENOR QUE 5 M² NA ALTURA INTEIRA DAS PAREDES. AF_06/2014</v>
          </cell>
          <cell r="C5690" t="str">
            <v>M2</v>
          </cell>
          <cell r="D5690">
            <v>51.83</v>
          </cell>
        </row>
        <row r="5691">
          <cell r="A5691">
            <v>87265</v>
          </cell>
          <cell r="B5691" t="str">
            <v>REVESTIMENTO CERÂMICO PARA PAREDES INTERNAS COM PLACAS TIPO ESMALTADA EXTRA DE DIMENSÕES 20X20 CM APLICADAS EM AMBIENTES DE ÁREA MAIOR QUE 5 M² NA ALTURA INTEIRA DAS PAREDES. AF_06/2014</v>
          </cell>
          <cell r="C5691" t="str">
            <v>M2</v>
          </cell>
          <cell r="D5691">
            <v>43.03</v>
          </cell>
        </row>
        <row r="5692">
          <cell r="A5692">
            <v>87266</v>
          </cell>
          <cell r="B5692" t="str">
            <v>REVESTIMENTO CERÂMICO PARA PAREDES INTERNAS COM PLACAS TIPO ESMALTADA EXTRA DE DIMENSÕES 20X20 CM APLICADAS EM AMBIENTES DE ÁREA MENOR QUE 5 M² A MEIA ALTURA DAS PAREDES. AF_06/2014</v>
          </cell>
          <cell r="C5692" t="str">
            <v>M2</v>
          </cell>
          <cell r="D5692">
            <v>55.01</v>
          </cell>
        </row>
        <row r="5693">
          <cell r="A5693">
            <v>87267</v>
          </cell>
          <cell r="B5693" t="str">
            <v>REVESTIMENTO CERÂMICO PARA PAREDES INTERNAS COM PLACAS TIPO ESMALTADA EXTRA DE DIMENSÕES 20X20 CM APLICADAS EM AMBIENTES DE ÁREA MAIOR QUE 5 M² A MEIA ALTURA DAS PAREDES. AF_06/2014</v>
          </cell>
          <cell r="C5693" t="str">
            <v>M2</v>
          </cell>
          <cell r="D5693">
            <v>51.03</v>
          </cell>
        </row>
        <row r="5694">
          <cell r="A5694">
            <v>87268</v>
          </cell>
          <cell r="B5694" t="str">
            <v>REVESTIMENTO CERÂMICO PARA PAREDES INTERNAS COM PLACAS TIPO ESMALTADA EXTRA DE DIMENSÕES 25X35 CM APLICADAS EM AMBIENTES DE ÁREA MENOR QUE 5 M² NA ALTURA INTEIRA DAS PAREDES. AF_06/2014</v>
          </cell>
          <cell r="C5694" t="str">
            <v>M2</v>
          </cell>
          <cell r="D5694">
            <v>57.14</v>
          </cell>
        </row>
        <row r="5695">
          <cell r="A5695">
            <v>87269</v>
          </cell>
          <cell r="B5695" t="str">
            <v>REVESTIMENTO CERÂMICO PARA PAREDES INTERNAS COM PLACAS TIPO ESMALTADA EXTRA DE DIMENSÕES 25X35 CM APLICADAS EM AMBIENTES DE ÁREA MAIOR QUE 5 M² NA ALTURA INTEIRA DAS PAREDES. AF_06/2014</v>
          </cell>
          <cell r="C5695" t="str">
            <v>M2</v>
          </cell>
          <cell r="D5695">
            <v>47.54</v>
          </cell>
        </row>
        <row r="5696">
          <cell r="A5696">
            <v>87270</v>
          </cell>
          <cell r="B5696" t="str">
            <v>REVESTIMENTO CERÂMICO PARA PAREDES INTERNAS COM PLACAS TIPO ESMALTADA EXTRA DE DIMENSÕES 25X35 CM APLICADAS EM AMBIENTES DE ÁREA MENOR QUE 5 M² A MEIA ALTURA DAS PAREDES. AF_06/2014</v>
          </cell>
          <cell r="C5696" t="str">
            <v>M2</v>
          </cell>
          <cell r="D5696">
            <v>59.81</v>
          </cell>
        </row>
        <row r="5697">
          <cell r="A5697">
            <v>87271</v>
          </cell>
          <cell r="B5697" t="str">
            <v>REVESTIMENTO CERÂMICO PARA PAREDES INTERNAS COM PLACAS TIPO ESMALTADA EXTRA DE DIMENSÕES 25X35 CM APLICADAS EM AMBIENTES DE ÁREA MAIOR QUE 5 M² A MEIA ALTURA DAS PAREDES. AF_06/2014</v>
          </cell>
          <cell r="C5697" t="str">
            <v>M2</v>
          </cell>
          <cell r="D5697">
            <v>55.36</v>
          </cell>
        </row>
        <row r="5698">
          <cell r="A5698">
            <v>87272</v>
          </cell>
          <cell r="B5698" t="str">
            <v>REVESTIMENTO CERÂMICO PARA PAREDES INTERNAS COM PLACAS TIPO ESMALTADA EXTRA  DE DIMENSÕES 33X45 CM APLICADAS EM AMBIENTES DE ÁREA MENOR QUE 5 M² NA ALTURA INTEIRA DAS PAREDES. AF_06/2014</v>
          </cell>
          <cell r="C5698" t="str">
            <v>M2</v>
          </cell>
          <cell r="D5698">
            <v>61.78</v>
          </cell>
        </row>
        <row r="5699">
          <cell r="A5699">
            <v>87273</v>
          </cell>
          <cell r="B5699" t="str">
            <v>REVESTIMENTO CERÂMICO PARA PAREDES INTERNAS COM PLACAS TIPO ESMALTADA EXTRA DE DIMENSÕES 33X45 CM APLICADAS EM AMBIENTES DE ÁREA MAIOR QUE 5 M² NA ALTURA INTEIRA DAS PAREDES. AF_06/2014</v>
          </cell>
          <cell r="C5699" t="str">
            <v>M2</v>
          </cell>
          <cell r="D5699">
            <v>50.02</v>
          </cell>
        </row>
        <row r="5700">
          <cell r="A5700">
            <v>87274</v>
          </cell>
          <cell r="B5700" t="str">
            <v>REVESTIMENTO CERÂMICO PARA PAREDES INTERNAS COM PLACAS TIPO ESMALTADA EXTRA DE DIMENSÕES 33X45 CM APLICADAS EM AMBIENTES DE ÁREA MENOR QUE 5 M² A MEIA ALTURA DAS PAREDES. AF_06/2014</v>
          </cell>
          <cell r="C5700" t="str">
            <v>M2</v>
          </cell>
          <cell r="D5700">
            <v>63.66</v>
          </cell>
        </row>
        <row r="5701">
          <cell r="A5701">
            <v>87275</v>
          </cell>
          <cell r="B5701" t="str">
            <v>REVESTIMENTO CERÂMICO PARA PAREDES INTERNAS COM PLACAS TIPO ESMALTADA EXTRA  DE DIMENSÕES 33X45 CM APLICADAS EM AMBIENTES DE ÁREA MAIOR QUE 5 M² A MEIA ALTURA DAS PAREDES. AF_06/2014</v>
          </cell>
          <cell r="C5701" t="str">
            <v>M2</v>
          </cell>
          <cell r="D5701">
            <v>59.6</v>
          </cell>
        </row>
        <row r="5702">
          <cell r="A5702">
            <v>88786</v>
          </cell>
          <cell r="B5702" t="str">
            <v>REVESTIMENTO CERÂMICO PARA PAREDES EXTERNAS EM PASTILHAS DE PORCELANA 2,5 X 2,5 CM (PLACAS DE 30 X 30 CM), ALINHADAS A PRUMO, APLICADO EM PANOS COM VÃOS. AF_10/2014</v>
          </cell>
          <cell r="C5702" t="str">
            <v>M2</v>
          </cell>
          <cell r="D5702">
            <v>191.95</v>
          </cell>
        </row>
        <row r="5703">
          <cell r="A5703">
            <v>88787</v>
          </cell>
          <cell r="B5703" t="str">
            <v>REVESTIMENTO CERÂMICO PARA PAREDES EXTERNAS EM PASTILHAS DE PORCELANA 2,5 X 2,5 CM (PLACAS DE 30 X 30 CM), ALINHADAS A PRUMO, APLICADO EM PANOS SEM VÃOS. AF_10/2014</v>
          </cell>
          <cell r="C5703" t="str">
            <v>M2</v>
          </cell>
          <cell r="D5703">
            <v>174.25</v>
          </cell>
        </row>
        <row r="5704">
          <cell r="A5704">
            <v>88788</v>
          </cell>
          <cell r="B5704" t="str">
            <v>REVESTIMENTO CERÂMICO PARA PAREDES EXTERNAS EM PASTILHAS DE PORCELANA 2,5 X 2,5 CM (PLACAS DE 30 X 30 CM), ALINHADAS A PRUMO, APLICADO EM SUPERFÍCIES EXTERNAS DA SACADA. AF_10/2014</v>
          </cell>
          <cell r="C5704" t="str">
            <v>M2</v>
          </cell>
          <cell r="D5704">
            <v>188.28</v>
          </cell>
        </row>
        <row r="5705">
          <cell r="A5705">
            <v>88789</v>
          </cell>
          <cell r="B5705" t="str">
            <v>REVESTIMENTO CERÂMICO PARA PAREDES EXTERNAS EM PASTILHAS DE PORCELANA 2,5 X 2,5 CM (PLACAS DE 30 X 30 CM), ALINHADAS A PRUMO, APLICADO EM SUPERFÍCIES INTERNAS DA SACADA. AF_10/2014</v>
          </cell>
          <cell r="C5705" t="str">
            <v>M2</v>
          </cell>
          <cell r="D5705">
            <v>225.48</v>
          </cell>
        </row>
        <row r="5706">
          <cell r="A5706">
            <v>89045</v>
          </cell>
          <cell r="B5706" t="str">
            <v>(COMPOSIÇÃO REPRESENTATIVA) DO SERVIÇO DE REVESTIMENTO CERÂMICO PARA AMBIENTES DE ÁREAS MOLHADAS, MEIA PAREDE OU PAREDE INTEIRA, COM PLACAS TIPO GRÊS OU SEMI-GRÊS, DIMENSÕES 20X20 CM, PARA EDIFICAÇÃO HABITACIONAL MULTIFAMILIAR (PRÉDIO). AF_11/2014</v>
          </cell>
          <cell r="C5706" t="str">
            <v>M2</v>
          </cell>
          <cell r="D5706">
            <v>51.61</v>
          </cell>
        </row>
        <row r="5707">
          <cell r="A5707">
            <v>89170</v>
          </cell>
          <cell r="B5707" t="str">
            <v>(COMPOSIÇÃO REPRESENTATIVA) DO SERVIÇO DE REVESTIMENTO CERÂMICO PARA PAREDES INTERNAS, MEIA PAREDE, OU PAREDE INTEIRA, PLACAS GRÊS OU SEMI-GRÊS DE 20X20 CM, PARA EDIFICAÇÕES HABITACIONAIS UNIFAMILIAR (CASAS) E EDIFICAÇÕES PÚBLICAS PADRÃO. AF_11/2014</v>
          </cell>
          <cell r="C5707" t="str">
            <v>M2</v>
          </cell>
          <cell r="D5707">
            <v>49.4</v>
          </cell>
        </row>
        <row r="5708">
          <cell r="A5708">
            <v>93392</v>
          </cell>
          <cell r="B5708" t="str">
            <v>REVESTIMENTO CERÂMICO PARA PAREDES INTERNAS COM PLACAS TIPO ESMALTADA PADRÃO POPULAR DE DIMENSÕES 20X20 CM, ARGAMASSA TIPO AC I, APLICADAS EM AMBIENTES DE ÁREA MENOR QUE 5 M2 NA ALTURA INTEIRA DAS PAREDES. AF_06/2014</v>
          </cell>
          <cell r="C5708" t="str">
            <v>M2</v>
          </cell>
          <cell r="D5708">
            <v>44.03</v>
          </cell>
        </row>
        <row r="5709">
          <cell r="A5709">
            <v>93393</v>
          </cell>
          <cell r="B5709" t="str">
            <v>REVESTIMENTO CERÂMICO PARA PAREDES INTERNAS COM PLACAS TIPO ESMALTADA PADRÃO POPULAR DE DIMENSÕES 20X20 CM, ARGAMASSA TIPO AC I, APLICADAS EM AMBIENTES DE ÁREA MAIOR QUE 5 M2 NA ALTURA INTEIRA DAS PAREDES. AF_06/2014</v>
          </cell>
          <cell r="C5709" t="str">
            <v>M2</v>
          </cell>
          <cell r="D5709">
            <v>35.299999999999997</v>
          </cell>
        </row>
        <row r="5710">
          <cell r="A5710">
            <v>93394</v>
          </cell>
          <cell r="B5710" t="str">
            <v>REVESTIMENTO CERÂMICO PARA PAREDES INTERNAS COM PLACAS TIPO ESMALTADA PADRÃO POPULAR DE DIMENSÕES 20X20 CM, ARGAMASSA TIPO AC I, APLICADAS EM AMBIENTES DE ÁREA MENOR QUE 5 M2 A MEIA ALTURA DAS PAREDES. AF_06/2014</v>
          </cell>
          <cell r="C5710" t="str">
            <v>M2</v>
          </cell>
          <cell r="D5710">
            <v>47.21</v>
          </cell>
        </row>
        <row r="5711">
          <cell r="A5711">
            <v>93395</v>
          </cell>
          <cell r="B5711" t="str">
            <v>REVESTIMENTO CERÂMICO PARA PAREDES INTERNAS COM PLACAS TIPO ESMALTADA PADRÃO POPULAR DE DIMENSÕES 20X20 CM, ARGAMASSA TIPO AC I, APLICADAS EM AMBIENTES DE ÁREA MAIOR QUE 5 M2 A MEIA ALTURA DAS PAREDES. AF_06/2014</v>
          </cell>
          <cell r="C5711" t="str">
            <v>M2</v>
          </cell>
          <cell r="D5711">
            <v>43.23</v>
          </cell>
        </row>
        <row r="5712">
          <cell r="A5712">
            <v>99194</v>
          </cell>
          <cell r="B5712" t="str">
            <v>REVESTIMENTO CERÂMICO PARA PAREDES INTERNAS COM PLACAS TIPO ESMALTADA PADRÃO POPULAR DE DIMENSÕES 20X20 CM, ARGAMASSA TIPO AC III, APLICADAS EM AMBIENTES DE ÁREA MENOR QUE 5 M2 NA ALTURA INTEIRA DAS PAREDES. AF_06/2014</v>
          </cell>
          <cell r="C5712" t="str">
            <v>M2</v>
          </cell>
          <cell r="D5712">
            <v>48.98</v>
          </cell>
        </row>
        <row r="5713">
          <cell r="A5713">
            <v>99195</v>
          </cell>
          <cell r="B5713" t="str">
            <v>REVESTIMENTO CERÂMICO PARA PAREDES INTERNAS COM PLACAS TIPO ESMALTADA PADRÃO POPULAR DE DIMENSÕES 20X20 CM, ARGAMASSA TIPO AC III, APLICADAS EM AMBIENTES DE ÁREA MAIOR QUE 5 M2 NA ALTURA INTEIRA DAS PAREDES. AF_06/2014</v>
          </cell>
          <cell r="C5713" t="str">
            <v>M2</v>
          </cell>
          <cell r="D5713">
            <v>40.25</v>
          </cell>
        </row>
        <row r="5714">
          <cell r="A5714">
            <v>99196</v>
          </cell>
          <cell r="B5714" t="str">
            <v>REVESTIMENTO CERÂMICO PARA PAREDES INTERNAS COM PLACAS TIPO ESMALTADA PADRÃO POPULAR DE DIMENSÕES 20X20 CM, ARGAMASSA TIPO AC III, APLICADAS EM AMBIENTES DE ÁREA MENOR QUE 5 M2 A MEIA ALTURA DAS PAREDES. AF_06/2014</v>
          </cell>
          <cell r="C5714" t="str">
            <v>M2</v>
          </cell>
          <cell r="D5714">
            <v>52.16</v>
          </cell>
        </row>
        <row r="5715">
          <cell r="A5715">
            <v>99198</v>
          </cell>
          <cell r="B5715" t="str">
            <v>REVESTIMENTO CERÂMICO PARA PAREDES INTERNAS COM PLACAS TIPO ESMALTADA PADRÃO POPULAR DE DIMENSÕES 20X20 CM, ARGAMASSA TIPO AC III, APLICADAS EM AMBIENTES DE ÁREA MAIOR QUE 5 M2 A MEIA ALTURA DAS PAREDES. AF_06/2014</v>
          </cell>
          <cell r="C5715" t="str">
            <v>M2</v>
          </cell>
          <cell r="D5715">
            <v>48.18</v>
          </cell>
        </row>
        <row r="5716">
          <cell r="A5716">
            <v>84088</v>
          </cell>
          <cell r="B5716" t="str">
            <v>PEITORIL EM MARMORE BRANCO, LARGURA DE 15CM, ASSENTADO COM ARGAMASSA TRACO 1:4 (CIMENTO E AREIA MEDIA), PREPARO MANUAL DA ARGAMASSA</v>
          </cell>
          <cell r="C5716" t="str">
            <v>M</v>
          </cell>
          <cell r="D5716">
            <v>95.59</v>
          </cell>
        </row>
        <row r="5717">
          <cell r="A5717">
            <v>84089</v>
          </cell>
          <cell r="B5717" t="str">
            <v>PEITORIL EM MARMORE BRANCO, LARGURA DE 25CM, ASSENTADO COM ARGAMASSA TRACO 1:3 (CIMENTO E AREIA MEDIA), PREPARO MANUAL DA ARGAMASSA</v>
          </cell>
          <cell r="C5717" t="str">
            <v>M</v>
          </cell>
          <cell r="D5717">
            <v>135.18</v>
          </cell>
        </row>
        <row r="5718">
          <cell r="A5718">
            <v>40675</v>
          </cell>
          <cell r="B5718" t="str">
            <v>ASSENTAMENTO DE PEITORIL COM ARGAMASSA DE CIMENTO COLANTE</v>
          </cell>
          <cell r="C5718" t="str">
            <v>M</v>
          </cell>
          <cell r="D5718">
            <v>5.75</v>
          </cell>
        </row>
        <row r="5719">
          <cell r="A5719">
            <v>84093</v>
          </cell>
          <cell r="B5719" t="str">
            <v>TABEIRA DE MADEIRA LEI, 1A QUALIDADE, 2,5X30,0CM PARA BEIRAL DE TELHADO</v>
          </cell>
          <cell r="C5719" t="str">
            <v>M</v>
          </cell>
          <cell r="D5719">
            <v>35.229999999999997</v>
          </cell>
        </row>
        <row r="5720">
          <cell r="A5720">
            <v>96112</v>
          </cell>
          <cell r="B5720" t="str">
            <v>FORRO EM MADEIRA PINUS, PARA AMBIENTES RESIDENCIAIS, INCLUSIVE ESTRUTURA DE FIXAÇÃO. AF_05/2017</v>
          </cell>
          <cell r="C5720" t="str">
            <v>M2</v>
          </cell>
          <cell r="D5720">
            <v>113.55</v>
          </cell>
        </row>
        <row r="5721">
          <cell r="A5721">
            <v>96117</v>
          </cell>
          <cell r="B5721" t="str">
            <v>FORRO EM MADEIRA PINUS, PARA AMBIENTES COMERCIAIS, INCLUSIVE ESTRUTURA DE FIXAÇÃO. AF_05/2017</v>
          </cell>
          <cell r="C5721" t="str">
            <v>M2</v>
          </cell>
          <cell r="D5721">
            <v>127.59</v>
          </cell>
        </row>
        <row r="5722">
          <cell r="A5722">
            <v>96122</v>
          </cell>
          <cell r="B5722" t="str">
            <v>ACABAMENTOS PARA FORRO (RODA-FORRO EM MADEIRA PINUS). AF_05/2017</v>
          </cell>
          <cell r="C5722" t="str">
            <v>M</v>
          </cell>
          <cell r="D5722">
            <v>29.72</v>
          </cell>
        </row>
        <row r="5723">
          <cell r="A5723">
            <v>96109</v>
          </cell>
          <cell r="B5723" t="str">
            <v>FORRO EM PLACAS DE GESSO, PARA AMBIENTES RESIDENCIAIS. AF_05/2017_P</v>
          </cell>
          <cell r="C5723" t="str">
            <v>M2</v>
          </cell>
          <cell r="D5723">
            <v>46.41</v>
          </cell>
        </row>
        <row r="5724">
          <cell r="A5724">
            <v>96110</v>
          </cell>
          <cell r="B5724" t="str">
            <v>FORRO EM DRYWALL, PARA AMBIENTES RESIDENCIAIS, INCLUSIVE ESTRUTURA DE FIXAÇÃO. AF_05/2017_P</v>
          </cell>
          <cell r="C5724" t="str">
            <v>M2</v>
          </cell>
          <cell r="D5724">
            <v>63.09</v>
          </cell>
        </row>
        <row r="5725">
          <cell r="A5725">
            <v>96113</v>
          </cell>
          <cell r="B5725" t="str">
            <v>FORRO EM PLACAS DE GESSO, PARA AMBIENTES COMERCIAIS. AF_05/2017_P</v>
          </cell>
          <cell r="C5725" t="str">
            <v>M2</v>
          </cell>
          <cell r="D5725">
            <v>40.69</v>
          </cell>
        </row>
        <row r="5726">
          <cell r="A5726">
            <v>96114</v>
          </cell>
          <cell r="B5726" t="str">
            <v>FORRO EM DRYWALL, PARA AMBIENTES COMERCIAIS, INCLUSIVE ESTRUTURA DE FIXAÇÃO. AF_05/2017_P</v>
          </cell>
          <cell r="C5726" t="str">
            <v>M2</v>
          </cell>
          <cell r="D5726">
            <v>62.97</v>
          </cell>
        </row>
        <row r="5727">
          <cell r="A5727">
            <v>96120</v>
          </cell>
          <cell r="B5727" t="str">
            <v>ACABAMENTOS PARA FORRO (MOLDURA DE GESSO). AF_05/2017</v>
          </cell>
          <cell r="C5727" t="str">
            <v>M</v>
          </cell>
          <cell r="D5727">
            <v>3.11</v>
          </cell>
        </row>
        <row r="5728">
          <cell r="A5728">
            <v>96123</v>
          </cell>
          <cell r="B5728" t="str">
            <v>ACABAMENTOS PARA FORRO (MOLDURA EM DRYWALL, COM LARGURA DE 15 CM). AF_05/2017_P</v>
          </cell>
          <cell r="C5728" t="str">
            <v>M</v>
          </cell>
          <cell r="D5728">
            <v>26.04</v>
          </cell>
        </row>
        <row r="5729">
          <cell r="A5729">
            <v>99054</v>
          </cell>
          <cell r="B5729" t="str">
            <v>ACABAMENTOS PARA FORRO (SANCA DE GESSO MONTADA NA OBRA). AF_05/2017_P</v>
          </cell>
          <cell r="C5729" t="str">
            <v>M2</v>
          </cell>
          <cell r="D5729">
            <v>57.63</v>
          </cell>
        </row>
        <row r="5730">
          <cell r="A5730">
            <v>72200</v>
          </cell>
          <cell r="B5730" t="str">
            <v>REVESTIMENTO EM LAMINADO MELAMINICO TEXTURIZADO, ESPESSURA 0,8 MM, FIXADO COM COLA</v>
          </cell>
          <cell r="C5730" t="str">
            <v>M2</v>
          </cell>
          <cell r="D5730">
            <v>106.93</v>
          </cell>
        </row>
        <row r="5731">
          <cell r="A5731" t="str">
            <v>73807/1</v>
          </cell>
          <cell r="B5731" t="str">
            <v>CORRIMAO EM MARMORITE, LARGURA 15CM</v>
          </cell>
          <cell r="C5731" t="str">
            <v>M</v>
          </cell>
          <cell r="D5731">
            <v>118.07</v>
          </cell>
        </row>
        <row r="5732">
          <cell r="A5732">
            <v>72201</v>
          </cell>
          <cell r="B5732" t="str">
            <v>RECOLOCACO DE FORROS EM REGUA DE PVC E PERFIS, CONSIDERANDO REAPROVEITAMENTO DO MATERIAL</v>
          </cell>
          <cell r="C5732" t="str">
            <v>M2</v>
          </cell>
          <cell r="D5732">
            <v>14.86</v>
          </cell>
        </row>
        <row r="5733">
          <cell r="A5733">
            <v>96111</v>
          </cell>
          <cell r="B5733" t="str">
            <v>FORRO EM RÉGUAS DE PVC, FRISADO, PARA AMBIENTES RESIDENCIAIS, INCLUSIVE ESTRUTURA DE FIXAÇÃO. AF_05/2017_P</v>
          </cell>
          <cell r="C5733" t="str">
            <v>M2</v>
          </cell>
          <cell r="D5733">
            <v>43.44</v>
          </cell>
        </row>
        <row r="5734">
          <cell r="A5734">
            <v>96116</v>
          </cell>
          <cell r="B5734" t="str">
            <v>FORRO EM RÉGUAS DE PVC, FRISADO, PARA AMBIENTES COMERCIAIS, INCLUSIVE ESTRUTURA DE FIXAÇÃO. AF_05/2017_P</v>
          </cell>
          <cell r="C5734" t="str">
            <v>M2</v>
          </cell>
          <cell r="D5734">
            <v>46.31</v>
          </cell>
        </row>
        <row r="5735">
          <cell r="A5735">
            <v>96121</v>
          </cell>
          <cell r="B5735" t="str">
            <v>ACABAMENTOS PARA FORRO (RODA-FORRO EM PERFIL METÁLICO E PLÁSTICO). AF_05/2017</v>
          </cell>
          <cell r="C5735" t="str">
            <v>M</v>
          </cell>
          <cell r="D5735">
            <v>9.2100000000000009</v>
          </cell>
        </row>
        <row r="5736">
          <cell r="A5736">
            <v>96485</v>
          </cell>
          <cell r="B5736" t="str">
            <v>FORRO EM RÉGUAS DE PVC, LISO, PARA AMBIENTES RESIDENCIAIS, INCLUSIVE ESTRUTURA DE FIXAÇÃO. AF_05/2017_P</v>
          </cell>
          <cell r="C5736" t="str">
            <v>M2</v>
          </cell>
          <cell r="D5736">
            <v>49.8</v>
          </cell>
        </row>
        <row r="5737">
          <cell r="A5737">
            <v>96486</v>
          </cell>
          <cell r="B5737" t="str">
            <v>FORRO DE PVC, LISO, PARA AMBIENTES COMERCIAIS, INCLUSIVE ESTRUTURA DE FIXAÇÃO. AF_05/2017_P</v>
          </cell>
          <cell r="C5737" t="str">
            <v>M2</v>
          </cell>
          <cell r="D5737">
            <v>53.05</v>
          </cell>
        </row>
        <row r="5738">
          <cell r="A5738">
            <v>72198</v>
          </cell>
          <cell r="B5738" t="str">
            <v>ISOLAMENTO TERMICO COM ARGAMASSA TRACO 1:3 (CIMENTO E AREIA GROSSA NAO PENEIRADA), COM ADICAO DE PEROLAS DE ISOPOR, ESPESSURA 6CM, PREPARO MANUAL DA ARGAMASSA</v>
          </cell>
          <cell r="C5738" t="str">
            <v>M2</v>
          </cell>
          <cell r="D5738">
            <v>119.98</v>
          </cell>
        </row>
        <row r="5739">
          <cell r="A5739" t="str">
            <v>73833/1</v>
          </cell>
          <cell r="B5739" t="str">
            <v>ISOLAMENTO TERMICO COM MANTA DE LA DE VIDRO, ESPESSURA 2,5CM</v>
          </cell>
          <cell r="C5739" t="str">
            <v>M2</v>
          </cell>
          <cell r="D5739">
            <v>64.56</v>
          </cell>
        </row>
        <row r="5740">
          <cell r="A5740">
            <v>83730</v>
          </cell>
          <cell r="B5740" t="str">
            <v>REPARO ESTRUTURAL DE ESTRUTURAS DE CONCRETO COM ARGAMASSA POLIMERICA DE ALTO DESEMPENHO, E=2 CM</v>
          </cell>
          <cell r="C5740" t="str">
            <v>M2</v>
          </cell>
          <cell r="D5740">
            <v>217.04</v>
          </cell>
        </row>
        <row r="5741">
          <cell r="A5741">
            <v>83736</v>
          </cell>
          <cell r="B5741" t="str">
            <v>REPARO/COLAGEM DE ESTRUTURAS DE CONCRETO COM ADESIVO ESTRUTURAL A BASE DE EPOXI, E=2 MM</v>
          </cell>
          <cell r="C5741" t="str">
            <v>M2</v>
          </cell>
          <cell r="D5741">
            <v>204.07</v>
          </cell>
        </row>
        <row r="5742">
          <cell r="A5742">
            <v>91514</v>
          </cell>
          <cell r="B5742" t="str">
            <v>ESTUCAMENTO DE PANOS DE FACHADA SEM VÃOS DO SISTEMA DE PAREDES DE CONCRETO EM EDIFICAÇÕES DE MÚLTIPLOS PAVIMENTOS. AF_06/2015</v>
          </cell>
          <cell r="C5742" t="str">
            <v>M2</v>
          </cell>
          <cell r="D5742">
            <v>7.19</v>
          </cell>
        </row>
        <row r="5743">
          <cell r="A5743">
            <v>91515</v>
          </cell>
          <cell r="B5743" t="str">
            <v>ESTUCAMENTO DE PANOS DE FACHADA COM VÃOS DO SISTEMA DE PAREDES DE CONCRETO EM EDIFICAÇÕES DE MÚLTIPLOS PAVIMENTOS. AF_06/2015</v>
          </cell>
          <cell r="C5743" t="str">
            <v>M2</v>
          </cell>
          <cell r="D5743">
            <v>9.52</v>
          </cell>
        </row>
        <row r="5744">
          <cell r="A5744">
            <v>91516</v>
          </cell>
          <cell r="B5744" t="str">
            <v>ESTUCAMENTO DE SUPERFÍCIE EXTERNA DA SACADA DO SISTEMA DE PAREDES DE CONCRETO EM EDIFICAÇÕES DE MÚLTIPLOS PAVIMENTOS. AF_06/2015</v>
          </cell>
          <cell r="C5744" t="str">
            <v>M2</v>
          </cell>
          <cell r="D5744">
            <v>13.91</v>
          </cell>
        </row>
        <row r="5745">
          <cell r="A5745">
            <v>91517</v>
          </cell>
          <cell r="B5745" t="str">
            <v>ESTUCAMENTO DE PANOS DE FACHADA SEM VÃOS DO SISTEMA DE PAREDES DE CONCRETO EM EDIFICAÇÕES DE PAVIMENTO ÚNICO. AF_06/2015</v>
          </cell>
          <cell r="C5745" t="str">
            <v>M2</v>
          </cell>
          <cell r="D5745">
            <v>15.51</v>
          </cell>
        </row>
        <row r="5746">
          <cell r="A5746">
            <v>91519</v>
          </cell>
          <cell r="B5746" t="str">
            <v>ESTUCAMENTO DE PANOS DE FACHADA COM VÃOS DO SISTEMA DE PAREDES DE CONCRETO EM EDIFICAÇÕES DE PAVIMENTO ÚNICO. AF_06/2015</v>
          </cell>
          <cell r="C5746" t="str">
            <v>M2</v>
          </cell>
          <cell r="D5746">
            <v>17.82</v>
          </cell>
        </row>
        <row r="5747">
          <cell r="A5747">
            <v>91520</v>
          </cell>
          <cell r="B5747" t="str">
            <v>ESTUCAMENTO DE DENSIDADE BAIXA NAS FACES INTERNAS DE PAREDES DO SISTEMA DE PAREDES DE CONCRETO. AF_06/2015</v>
          </cell>
          <cell r="C5747" t="str">
            <v>M2</v>
          </cell>
          <cell r="D5747">
            <v>2.58</v>
          </cell>
        </row>
        <row r="5748">
          <cell r="A5748">
            <v>91522</v>
          </cell>
          <cell r="B5748" t="str">
            <v>ESTUCAMENTO, PARA QUALQUER REVESTIMENTO, EM TETO DO SISTEMA DE PAREDES DE CONCRETO. AF_06/2015</v>
          </cell>
          <cell r="C5748" t="str">
            <v>M2</v>
          </cell>
          <cell r="D5748">
            <v>3.1</v>
          </cell>
        </row>
        <row r="5749">
          <cell r="A5749">
            <v>91525</v>
          </cell>
          <cell r="B5749" t="str">
            <v>ESTUCAMENTO DE DENSIDADE ALTA, NAS FACES INTERNAS DE PAREDES DO SISTEMA DE PAREDES DE CONCRETO. AF_06/2015</v>
          </cell>
          <cell r="C5749" t="str">
            <v>M2</v>
          </cell>
          <cell r="D5749">
            <v>5.52</v>
          </cell>
        </row>
        <row r="5750">
          <cell r="A5750">
            <v>87280</v>
          </cell>
          <cell r="B5750" t="str">
            <v>ARGAMASSA TRAÇO 1:7 (EM VOLUME DE CIMENTO E AREIA MÉDIA ÚMIDA) COM ADIÇÃO DE PLASTIFICANTE PARA EMBOÇO/MASSA ÚNICA/ASSENTAMENTO DE ALVENARIA DE VEDAÇÃO, PREPARO MECÂNICO COM BETONEIRA 400 L. AF_08/2019</v>
          </cell>
          <cell r="C5750" t="str">
            <v>M3</v>
          </cell>
          <cell r="D5750">
            <v>281.24</v>
          </cell>
        </row>
        <row r="5751">
          <cell r="A5751">
            <v>87281</v>
          </cell>
          <cell r="B5751" t="str">
            <v>ARGAMASSA TRAÇO 1:7 (EM VOLUME DE CIMENTO E AREIA MÉDIA ÚMIDA) COM ADIÇÃO DE PLASTIFICANTE PARA EMBOÇO/MASSA ÚNICA/ASSENTAMENTO DE ALVENARIA DE VEDAÇÃO, PREPARO MECÂNICO COM BETONEIRA 600 L. AF_08/2019</v>
          </cell>
          <cell r="C5751" t="str">
            <v>M3</v>
          </cell>
          <cell r="D5751">
            <v>272.86</v>
          </cell>
        </row>
        <row r="5752">
          <cell r="A5752">
            <v>87283</v>
          </cell>
          <cell r="B5752" t="str">
            <v>ARGAMASSA TRAÇO 1:6 (EM VOLUME DE CIMENTO E AREIA MÉDIA ÚMIDA) COM ADIÇÃO DE PLASTIFICANTE PARA EMBOÇO/MASSA ÚNICA/ASSENTAMENTO DE ALVENARIA DE VEDAÇÃO, PREPARO MECÂNICO COM BETONEIRA 400 L. AF_08/2019</v>
          </cell>
          <cell r="C5752" t="str">
            <v>M3</v>
          </cell>
          <cell r="D5752">
            <v>285.91000000000003</v>
          </cell>
        </row>
        <row r="5753">
          <cell r="A5753">
            <v>87284</v>
          </cell>
          <cell r="B5753" t="str">
            <v>ARGAMASSA TRAÇO 1:6 (EM VOLUME DE CIMENTO E AREIA MÉDIA ÚMIDA) COM ADIÇÃO DE PLASTIFICANTE PARA EMBOÇO/MASSA ÚNICA/ASSENTAMENTO DE ALVENARIA DE VEDAÇÃO, PREPARO MECÂNICO COM BETONEIRA 600 L. AF_08/2019</v>
          </cell>
          <cell r="C5753" t="str">
            <v>M3</v>
          </cell>
          <cell r="D5753">
            <v>276.74</v>
          </cell>
        </row>
        <row r="5754">
          <cell r="A5754">
            <v>87286</v>
          </cell>
          <cell r="B5754" t="str">
            <v>ARGAMASSA TRAÇO 1:1:6 (EM VOLUME DE CIMENTO, CAL E AREIA MÉDIA ÚMIDA) PARA EMBOÇO/MASSA ÚNICA/ASSENTAMENTO DE ALVENARIA DE VEDAÇÃO, PREPARO MECÂNICO COM BETONEIRA 400 L. AF_08/2019</v>
          </cell>
          <cell r="C5754" t="str">
            <v>M3</v>
          </cell>
          <cell r="D5754">
            <v>370.84</v>
          </cell>
        </row>
        <row r="5755">
          <cell r="A5755">
            <v>87287</v>
          </cell>
          <cell r="B5755" t="str">
            <v>ARGAMASSA TRAÇO 1:1:6 (EM VOLUME DE CIMENTO, CAL E AREIA MÉDIA ÚMIDA) PARA EMBOÇO/MASSA ÚNICA/ASSENTAMENTO DE ALVENARIA DE VEDAÇÃO, PREPARO MECÂNICO COM BETONEIRA 600 L. AF_08/2019</v>
          </cell>
          <cell r="C5755" t="str">
            <v>M3</v>
          </cell>
          <cell r="D5755">
            <v>349.11</v>
          </cell>
        </row>
        <row r="5756">
          <cell r="A5756">
            <v>87289</v>
          </cell>
          <cell r="B5756" t="str">
            <v>ARGAMASSA TRAÇO 1:1,5:7,5 (EM VOLUME DE CIMENTO, CAL E AREIA MÉDIA ÚMIDA) PARA EMBOÇO/MASSA ÚNICA/ASSENTAMENTO DE ALVENARIA DE VEDAÇÃO, PREPARO MECÂNICO COM BETONEIRA 400 L. AF_08/2019</v>
          </cell>
          <cell r="C5756" t="str">
            <v>M3</v>
          </cell>
          <cell r="D5756">
            <v>362.1</v>
          </cell>
        </row>
        <row r="5757">
          <cell r="A5757">
            <v>87290</v>
          </cell>
          <cell r="B5757" t="str">
            <v>ARGAMASSA TRAÇO 1:1,5:7,5 (EM VOLUME DE CIMENTO, CAL E AREIA MÉDIA ÚMIDA) PARA EMBOÇO/MASSA ÚNICA/ASSENTAMENTO DE ALVENARIA DE VEDAÇÃO, PREPARO MECÂNICO COM BETONEIRA 600 L. AF_08/2019</v>
          </cell>
          <cell r="C5757" t="str">
            <v>M3</v>
          </cell>
          <cell r="D5757">
            <v>350.76</v>
          </cell>
        </row>
        <row r="5758">
          <cell r="A5758">
            <v>87292</v>
          </cell>
          <cell r="B5758" t="str">
            <v>ARGAMASSA TRAÇO 1:2:8 (EM VOLUME DE CIMENTO, CAL E AREIA MÉDIA ÚMIDA) PARA EMBOÇO/MASSA ÚNICA/ASSENTAMENTO DE ALVENARIA DE VEDAÇÃO, PREPARO MECÂNICO COM BETONEIRA 400 L. AF_08/2019</v>
          </cell>
          <cell r="C5758" t="str">
            <v>M3</v>
          </cell>
          <cell r="D5758">
            <v>371.55</v>
          </cell>
        </row>
        <row r="5759">
          <cell r="A5759">
            <v>87294</v>
          </cell>
          <cell r="B5759" t="str">
            <v>ARGAMASSA TRAÇO 1:2:9 (EM VOLUME DE CIMENTO, CAL E AREIA MÉDIA ÚMIDA) PARA EMBOÇO/MASSA ÚNICA/ASSENTAMENTO DE ALVENARIA DE VEDAÇÃO, PREPARO MECÂNICO COM BETONEIRA 600 L. AF_08/2019</v>
          </cell>
          <cell r="C5759" t="str">
            <v>M3</v>
          </cell>
          <cell r="D5759">
            <v>355.01</v>
          </cell>
        </row>
        <row r="5760">
          <cell r="A5760">
            <v>87295</v>
          </cell>
          <cell r="B5760" t="str">
            <v>ARGAMASSA TRAÇO 1:3:12 (EM VOLUME DE CIMENTO, CAL E AREIA MÉDIA ÚMIDA) PARA EMBOÇO/MASSA ÚNICA/ASSENTAMENTO DE ALVENARIA DE VEDAÇÃO, PREPARO MECÂNICO COM BETONEIRA 400 L. AF_08/2019</v>
          </cell>
          <cell r="C5760" t="str">
            <v>M3</v>
          </cell>
          <cell r="D5760">
            <v>376.59</v>
          </cell>
        </row>
        <row r="5761">
          <cell r="A5761">
            <v>87296</v>
          </cell>
          <cell r="B5761" t="str">
            <v>ARGAMASSA TRAÇO 1:3:12 (EM VOLUME DE CIMENTO, CAL E AREIA MÉDIA ÚMIDA) PARA EMBOÇO/MASSA ÚNICA/ASSENTAMENTO DE ALVENARIA DE VEDAÇÃO, PREPARO MECÂNICO COM BETONEIRA 600 L. AF_08/2019</v>
          </cell>
          <cell r="C5761" t="str">
            <v>M3</v>
          </cell>
          <cell r="D5761">
            <v>346.05</v>
          </cell>
        </row>
        <row r="5762">
          <cell r="A5762">
            <v>87298</v>
          </cell>
          <cell r="B5762" t="str">
            <v>ARGAMASSA TRAÇO 1:3 (EM VOLUME DE CIMENTO E AREIA MÉDIA ÚMIDA) PARA CONTRAPISO, PREPARO MECÂNICO COM BETONEIRA 400 L. AF_08/2019</v>
          </cell>
          <cell r="C5762" t="str">
            <v>M3</v>
          </cell>
          <cell r="D5762">
            <v>394.2</v>
          </cell>
        </row>
        <row r="5763">
          <cell r="A5763">
            <v>87299</v>
          </cell>
          <cell r="B5763" t="str">
            <v>ARGAMASSA TRAÇO 1:3 (EM VOLUME DE CIMENTO E AREIA MÉDIA ÚMIDA) PARA CONTRAPISO, PREPARO MECÂNICO COM BETONEIRA 600 L. AF_08/2019</v>
          </cell>
          <cell r="C5763" t="str">
            <v>M3</v>
          </cell>
          <cell r="D5763">
            <v>270.17</v>
          </cell>
        </row>
        <row r="5764">
          <cell r="A5764">
            <v>87301</v>
          </cell>
          <cell r="B5764" t="str">
            <v>ARGAMASSA TRAÇO 1:4 (EM VOLUME DE CIMENTO E AREIA MÉDIA ÚMIDA) PARA CONTRAPISO, PREPARO MECÂNICO COM BETONEIRA 400 L. AF_08/2019</v>
          </cell>
          <cell r="C5764" t="str">
            <v>M3</v>
          </cell>
          <cell r="D5764">
            <v>363.01</v>
          </cell>
        </row>
        <row r="5765">
          <cell r="A5765">
            <v>87302</v>
          </cell>
          <cell r="B5765" t="str">
            <v>ARGAMASSA TRAÇO 1:4 (EM VOLUME DE CIMENTO E AREIA MÉDIA ÚMIDA) PARA CONTRAPISO, PREPARO MECÂNICO COM BETONEIRA 600 L. AF_08/2019</v>
          </cell>
          <cell r="C5765" t="str">
            <v>M3</v>
          </cell>
          <cell r="D5765">
            <v>351.3</v>
          </cell>
        </row>
        <row r="5766">
          <cell r="A5766">
            <v>87304</v>
          </cell>
          <cell r="B5766" t="str">
            <v>ARGAMASSA TRAÇO 1:5 (EM VOLUME DE CIMENTO E AREIA MÉDIA ÚMIDA) PARA CONTRAPISO, PREPARO MECÂNICO COM BETONEIRA 400 L. AF_08/2019</v>
          </cell>
          <cell r="C5766" t="str">
            <v>M3</v>
          </cell>
          <cell r="D5766">
            <v>327.42</v>
          </cell>
        </row>
        <row r="5767">
          <cell r="A5767">
            <v>87305</v>
          </cell>
          <cell r="B5767" t="str">
            <v>ARGAMASSA TRAÇO 1:5 (EM VOLUME DE CIMENTO E AREIA MÉDIA ÚMIDA) PARA CONTRAPISO, PREPARO MECÂNICO COM BETONEIRA 600 L. AF_08/2019</v>
          </cell>
          <cell r="C5767" t="str">
            <v>M3</v>
          </cell>
          <cell r="D5767">
            <v>328.28</v>
          </cell>
        </row>
        <row r="5768">
          <cell r="A5768">
            <v>87307</v>
          </cell>
          <cell r="B5768" t="str">
            <v>ARGAMASSA TRAÇO 1:6 (EM VOLUME DE CIMENTO E AREIA MÉDIA ÚMIDA) PARA CONTRAPISO, PREPARO MECÂNICO COM BETONEIRA 400 L. AF_08/2019</v>
          </cell>
          <cell r="C5768" t="str">
            <v>M3</v>
          </cell>
          <cell r="D5768">
            <v>318.19</v>
          </cell>
        </row>
        <row r="5769">
          <cell r="A5769">
            <v>87308</v>
          </cell>
          <cell r="B5769" t="str">
            <v>ARGAMASSA TRAÇO 1:6 (EM VOLUME DE CIMENTO E AREIA MÉDIA ÚMIDA) PARA CONTRAPISO, PREPARO MECÂNICO COM BETONEIRA 600 L. AF_08/2019</v>
          </cell>
          <cell r="C5769" t="str">
            <v>M3</v>
          </cell>
          <cell r="D5769">
            <v>307.56</v>
          </cell>
        </row>
        <row r="5770">
          <cell r="A5770">
            <v>87310</v>
          </cell>
          <cell r="B5770" t="str">
            <v>ARGAMASSA TRAÇO 1:5 (EM VOLUME DE CIMENTO E AREIA GROSSA ÚMIDA) PARA CHAPISCO CONVENCIONAL, PREPARO MECÂNICO COM BETONEIRA 400 L. AF_08/2019</v>
          </cell>
          <cell r="C5770" t="str">
            <v>M3</v>
          </cell>
          <cell r="D5770">
            <v>287.38</v>
          </cell>
        </row>
        <row r="5771">
          <cell r="A5771">
            <v>87311</v>
          </cell>
          <cell r="B5771" t="str">
            <v>ARGAMASSA TRAÇO 1:5 (EM VOLUME DE CIMENTO E AREIA GROSSA ÚMIDA) PARA CHAPISCO CONVENCIONAL, PREPARO MECÂNICO COM BETONEIRA 600 L. AF_08/2019</v>
          </cell>
          <cell r="C5771" t="str">
            <v>M3</v>
          </cell>
          <cell r="D5771">
            <v>276.44</v>
          </cell>
        </row>
        <row r="5772">
          <cell r="A5772">
            <v>87313</v>
          </cell>
          <cell r="B5772" t="str">
            <v>ARGAMASSA TRAÇO 1:3 (EM VOLUME DE CIMENTO E AREIA GROSSA ÚMIDA) PARA CHAPISCO CONVENCIONAL, PREPARO MECÂNICO COM BETONEIRA 400 L. AF_08/2019</v>
          </cell>
          <cell r="C5772" t="str">
            <v>M3</v>
          </cell>
          <cell r="D5772">
            <v>334.29</v>
          </cell>
        </row>
        <row r="5773">
          <cell r="A5773">
            <v>87314</v>
          </cell>
          <cell r="B5773" t="str">
            <v>ARGAMASSA TRAÇO 1:3 (EM VOLUME DE CIMENTO E AREIA GROSSA ÚMIDA) PARA CHAPISCO CONVENCIONAL, PREPARO MECÂNICO COM BETONEIRA 600 L. AF_08/2019</v>
          </cell>
          <cell r="C5773" t="str">
            <v>M3</v>
          </cell>
          <cell r="D5773">
            <v>324.33</v>
          </cell>
        </row>
        <row r="5774">
          <cell r="A5774">
            <v>87316</v>
          </cell>
          <cell r="B5774" t="str">
            <v>ARGAMASSA TRAÇO 1:4 (EM VOLUME DE CIMENTO E AREIA GROSSA ÚMIDA) PARA CHAPISCO CONVENCIONAL, PREPARO MECÂNICO COM BETONEIRA 400 L. AF_08/2019</v>
          </cell>
          <cell r="C5774" t="str">
            <v>M3</v>
          </cell>
          <cell r="D5774">
            <v>313.2</v>
          </cell>
        </row>
        <row r="5775">
          <cell r="A5775">
            <v>87317</v>
          </cell>
          <cell r="B5775" t="str">
            <v>ARGAMASSA TRAÇO 1:4 (EM VOLUME DE CIMENTO E AREIA GROSSA ÚMIDA) PARA CHAPISCO CONVENCIONAL, PREPARO MECÂNICO COM BETONEIRA 600 L. AF_08/2019</v>
          </cell>
          <cell r="C5775" t="str">
            <v>M3</v>
          </cell>
          <cell r="D5775">
            <v>296.14</v>
          </cell>
        </row>
        <row r="5776">
          <cell r="A5776">
            <v>87319</v>
          </cell>
          <cell r="B5776" t="str">
            <v>ARGAMASSA TRAÇO 1:5 (EM VOLUME DE CIMENTO E AREIA GROSSA ÚMIDA) COM ADIÇÃO DE EMULSÃO POLIMÉRICA PARA CHAPISCO ROLADO, PREPARO MECÂNICO COM BETONEIRA 400 L. AF_08/2019</v>
          </cell>
          <cell r="C5776" t="str">
            <v>M3</v>
          </cell>
          <cell r="D5776">
            <v>1831.14</v>
          </cell>
        </row>
        <row r="5777">
          <cell r="A5777">
            <v>87320</v>
          </cell>
          <cell r="B5777" t="str">
            <v>ARGAMASSA TRAÇO 1:5 (EM VOLUME DE CIMENTO E AREIA GROSSA ÚMIDA) COM ADIÇÃO DE EMULSÃO POLIMÉRICA PARA CHAPISCO ROLADO, PREPARO MECÂNICO COM BETONEIRA 600 L. AF_08/2019</v>
          </cell>
          <cell r="C5777" t="str">
            <v>M3</v>
          </cell>
          <cell r="D5777">
            <v>1828.62</v>
          </cell>
        </row>
        <row r="5778">
          <cell r="A5778">
            <v>87322</v>
          </cell>
          <cell r="B5778" t="str">
            <v>ARGAMASSA TRAÇO 1:3 (EM VOLUME DE CIMENTO E AREIA GROSSA ÚMIDA) COM ADIÇÃO DE EMULSÃO POLIMÉRICA PARA CHAPISCO ROLADO, PREPARO MECÂNICO COM BETONEIRA 400 L. AF_08/2019</v>
          </cell>
          <cell r="C5778" t="str">
            <v>M3</v>
          </cell>
          <cell r="D5778">
            <v>1889.27</v>
          </cell>
        </row>
        <row r="5779">
          <cell r="A5779">
            <v>87323</v>
          </cell>
          <cell r="B5779" t="str">
            <v>ARGAMASSA TRAÇO 1:3 (EM VOLUME DE CIMENTO E AREIA GROSSA ÚMIDA) COM ADIÇÃO DE EMULSÃO POLIMÉRICA PARA CHAPISCO ROLADO, PREPARO MECÂNICO COM BETONEIRA 600 L. AF_08/2019</v>
          </cell>
          <cell r="C5779" t="str">
            <v>M3</v>
          </cell>
          <cell r="D5779">
            <v>1879.21</v>
          </cell>
        </row>
        <row r="5780">
          <cell r="A5780">
            <v>87325</v>
          </cell>
          <cell r="B5780" t="str">
            <v>ARGAMASSA TRAÇO 1:4 (EM VOLUME DE CIMENTO E AREIA GROSSA ÚMIDA) COM ADIÇÃO DE EMULSÃO POLIMÉRICA PARA CHAPISCO ROLADO, PREPARO MECÂNICO COM BETONEIRA 400 L. AF_08/2019</v>
          </cell>
          <cell r="C5780" t="str">
            <v>M3</v>
          </cell>
          <cell r="D5780">
            <v>1849.26</v>
          </cell>
        </row>
        <row r="5781">
          <cell r="A5781">
            <v>87326</v>
          </cell>
          <cell r="B5781" t="str">
            <v>ARGAMASSA TRAÇO 1:4 (EM VOLUME DE CIMENTO E AREIA GROSSA ÚMIDA) COM ADIÇÃO DE EMULSÃO POLIMÉRICA PARA CHAPISCO ROLADO, PREPARO MECÂNICO COM BETONEIRA 600 L. AF_08/2019</v>
          </cell>
          <cell r="C5781" t="str">
            <v>M3</v>
          </cell>
          <cell r="D5781">
            <v>1840.53</v>
          </cell>
        </row>
        <row r="5782">
          <cell r="A5782">
            <v>87327</v>
          </cell>
          <cell r="B5782" t="str">
            <v>ARGAMASSA TRAÇO 1:7 (EM VOLUME DE CIMENTO E AREIA MÉDIA ÚMIDA) COM ADIÇÃO DE PLASTIFICANTE PARA EMBOÇO/MASSA ÚNICA/ASSENTAMENTO DE ALVENARIA DE VEDAÇÃO, PREPARO MECÂNICO COM MISTURADOR DE EIXO HORIZONTAL DE 300 KG. AF_08/2019</v>
          </cell>
          <cell r="C5782" t="str">
            <v>M3</v>
          </cell>
          <cell r="D5782">
            <v>305.98</v>
          </cell>
        </row>
        <row r="5783">
          <cell r="A5783">
            <v>87328</v>
          </cell>
          <cell r="B5783" t="str">
            <v>ARGAMASSA TRAÇO 1:7 (EM VOLUME DE CIMENTO E AREIA MÉDIA ÚMIDA) COM ADIÇÃO DE PLASTIFICANTE PARA EMBOÇO/MASSA ÚNICA/ASSENTAMENTO DE ALVENARIA DE VEDAÇÃO, PREPARO MECÂNICO COM MISTURADOR DE EIXO HORIZONTAL DE 600 KG. AF_08/2019</v>
          </cell>
          <cell r="C5783" t="str">
            <v>M3</v>
          </cell>
          <cell r="D5783">
            <v>246.63</v>
          </cell>
        </row>
        <row r="5784">
          <cell r="A5784">
            <v>87329</v>
          </cell>
          <cell r="B5784" t="str">
            <v>ARGAMASSA TRAÇO 1:6 (EM VOLUME DE CIMENTO E AREIA MÉDIA ÚMIDA) COM ADIÇÃO DE PLASTIFICANTE PARA EMBOÇO/MASSA ÚNICA/ASSENTAMENTO DE ALVENARIA DE VEDAÇÃO, PREPARO MECÂNICO COM MISTURADOR DE EIXO HORIZONTAL DE 300 KG. AF_08/2019</v>
          </cell>
          <cell r="C5784" t="str">
            <v>M3</v>
          </cell>
          <cell r="D5784">
            <v>329.96</v>
          </cell>
        </row>
        <row r="5785">
          <cell r="A5785">
            <v>87330</v>
          </cell>
          <cell r="B5785" t="str">
            <v>ARGAMASSA TRAÇO 1:6 (EM VOLUME DE CIMENTO E AREIA MÉDIA ÚMIDA) COM ADIÇÃO DE PLASTIFICANTE PARA EMBOÇO/MASSA ÚNICA/ASSENTAMENTO DE ALVENARIA DE VEDAÇÃO, PREPARO MECÂNICO COM MISTURADOR DE EIXO HORIZONTAL DE 600 KG. AF_08/2019</v>
          </cell>
          <cell r="C5785" t="str">
            <v>M3</v>
          </cell>
          <cell r="D5785">
            <v>262.91000000000003</v>
          </cell>
        </row>
        <row r="5786">
          <cell r="A5786">
            <v>87331</v>
          </cell>
          <cell r="B5786" t="str">
            <v>ARGAMASSA TRAÇO 1:1:6 (EM VOLUME DE CIMENTO, CAL E AREIA MÉDIA ÚMIDA) PARA EMBOÇO/MASSA ÚNICA/ASSENTAMENTO DE ALVENARIA DE VEDAÇÃO, PREPARO MECÂNICO COM MISTURADOR DE EIXO HORIZONTAL DE 300 KG. AF_08/2019</v>
          </cell>
          <cell r="C5786" t="str">
            <v>M3</v>
          </cell>
          <cell r="D5786">
            <v>394.92</v>
          </cell>
        </row>
        <row r="5787">
          <cell r="A5787">
            <v>87332</v>
          </cell>
          <cell r="B5787" t="str">
            <v>ARGAMASSA TRAÇO 1:1:6 (EM VOLUME DE CIMENTO, CAL E AREIA MÉDIA ÚMIDA) PARA EMBOÇO/MASSA ÚNICA/ASSENTAMENTO DE ALVENARIA DE VEDAÇÃO, PREPARO MECÂNICO COM MISTURADOR DE EIXO HORIZONTAL DE 600 KG. AF_08/2019</v>
          </cell>
          <cell r="C5787" t="str">
            <v>M3</v>
          </cell>
          <cell r="D5787">
            <v>332.79</v>
          </cell>
        </row>
        <row r="5788">
          <cell r="A5788">
            <v>87333</v>
          </cell>
          <cell r="B5788" t="str">
            <v>ARGAMASSA TRAÇO 1:1,5:7,5 (EM VOLUME DE CIMENTO, CAL E AREIA MÉDIA ÚMIDA) PARA EMBOÇO/MASSA ÚNICA/ASSENTAMENTO DE ALVENARIA DE VEDAÇÃO, PREPARO MECÂNICO COM MISTURADOR DE EIXO HORIZONTAL DE 300 KG. AF_08/2019</v>
          </cell>
          <cell r="C5788" t="str">
            <v>M3</v>
          </cell>
          <cell r="D5788">
            <v>370.69</v>
          </cell>
        </row>
        <row r="5789">
          <cell r="A5789">
            <v>87334</v>
          </cell>
          <cell r="B5789" t="str">
            <v>ARGAMASSA TRAÇO 1:1,5:7,5 (EM VOLUME DE CIMENTO, CAL E AREIA MÉDIA ÚMIDA) PARA EMBOÇO/MASSA ÚNICA/ASSENTAMENTO DE ALVENARIA DE VEDAÇÃO, PREPARO MECÂNICO COM MISTURADOR DE EIXO HORIZONTAL DE 600 KG. AF_08/2019</v>
          </cell>
          <cell r="C5789" t="str">
            <v>M3</v>
          </cell>
          <cell r="D5789">
            <v>332.87</v>
          </cell>
        </row>
        <row r="5790">
          <cell r="A5790">
            <v>87335</v>
          </cell>
          <cell r="B5790" t="str">
            <v>ARGAMASSA TRAÇO 1:2:8 (EM VOLUME DE CIMENTO, CAL E AREIA MÉDIA ÚMIDA) PARA EMBOÇO/MASSA ÚNICA/ASSENTAMENTO DE ALVENARIA DE VEDAÇÃO, PREPARO MECÂNICO COM MISTURADOR DE EIXO HORIZONTAL DE 300 KG. AF_08/2019</v>
          </cell>
          <cell r="C5790" t="str">
            <v>M3</v>
          </cell>
          <cell r="D5790">
            <v>362.62</v>
          </cell>
        </row>
        <row r="5791">
          <cell r="A5791">
            <v>87336</v>
          </cell>
          <cell r="B5791" t="str">
            <v>ARGAMASSA TRAÇO 1:2:8 (EM VOLUME DE CIMENTO, CAL E AREIA MÉDIA ÚMIDA) PARA EMBOÇO/MASSA ÚNICA/ASSENTAMENTO DE ALVENARIA DE VEDAÇÃO, PREPARO MECÂNICO COM MISTURADOR DE EIXO HORIZONTAL DE 600 KG. AF_08/2019</v>
          </cell>
          <cell r="C5791" t="str">
            <v>M3</v>
          </cell>
          <cell r="D5791">
            <v>346.9</v>
          </cell>
        </row>
        <row r="5792">
          <cell r="A5792">
            <v>87337</v>
          </cell>
          <cell r="B5792" t="str">
            <v>ARGAMASSA TRAÇO 1:2:9 (EM VOLUME DE CIMENTO, CAL E AREIA MÉDIA ÚMIDA) PARA EMBOÇO/MASSA ÚNICA/ASSENTAMENTO DE ALVENARIA DE VEDAÇÃO, PREPARO MECÂNICO COM MISTURADOR DE EIXO HORIZONTAL DE 300 KG. AF_08/2019</v>
          </cell>
          <cell r="C5792" t="str">
            <v>M3</v>
          </cell>
          <cell r="D5792">
            <v>360.98</v>
          </cell>
        </row>
        <row r="5793">
          <cell r="A5793">
            <v>87338</v>
          </cell>
          <cell r="B5793" t="str">
            <v>ARGAMASSA TRAÇO 1:3:12 (EM VOLUME DE CIMENTO, CAL E AREIA MÉDIA ÚMIDA) PARA EMBOÇO/MASSA ÚNICA/ASSENTAMENTO DE ALVENARIA DE VEDAÇÃO, PREPARO MECÂNICO COM MISTURADOR DE EIXO HORIZONTAL DE 600 KG. AF_08/2019</v>
          </cell>
          <cell r="C5793" t="str">
            <v>M3</v>
          </cell>
          <cell r="D5793">
            <v>348.95</v>
          </cell>
        </row>
        <row r="5794">
          <cell r="A5794">
            <v>87339</v>
          </cell>
          <cell r="B5794" t="str">
            <v>ARGAMASSA TRAÇO 1:3 (EM VOLUME DE CIMENTO E AREIA MÉDIA ÚMIDA) PARA CONTRAPISO, PREPARO MECÂNICO COM MISTURADOR DE EIXO HORIZONTAL DE 160 KG. AF_08/2019</v>
          </cell>
          <cell r="C5794" t="str">
            <v>M3</v>
          </cell>
          <cell r="D5794">
            <v>523.46</v>
          </cell>
        </row>
        <row r="5795">
          <cell r="A5795">
            <v>87340</v>
          </cell>
          <cell r="B5795" t="str">
            <v>ARGAMASSA TRAÇO 1:3 (EM VOLUME DE CIMENTO E AREIA MÉDIA ÚMIDA) PARA CONTRAPISO, PREPARO MECÂNICO COM MISTURADOR DE EIXO HORIZONTAL DE 300 KG. AF_08/2019</v>
          </cell>
          <cell r="C5795" t="str">
            <v>M3</v>
          </cell>
          <cell r="D5795">
            <v>398.56</v>
          </cell>
        </row>
        <row r="5796">
          <cell r="A5796">
            <v>87341</v>
          </cell>
          <cell r="B5796" t="str">
            <v>ARGAMASSA TRAÇO 1:3 (EM VOLUME DE CIMENTO E AREIA MÉDIA ÚMIDA) PARA CONTRAPISO, PREPARO MECÂNICO COM MISTURADOR DE EIXO HORIZONTAL DE 600 KG. AF_08/2019</v>
          </cell>
          <cell r="C5796" t="str">
            <v>M3</v>
          </cell>
          <cell r="D5796">
            <v>366.68</v>
          </cell>
        </row>
        <row r="5797">
          <cell r="A5797">
            <v>87342</v>
          </cell>
          <cell r="B5797" t="str">
            <v>ARGAMASSA TRAÇO 1:4 (EM VOLUME DE CIMENTO E AREIA MÉDIA ÚMIDA) PARA CONTRAPISO, PREPARO MECÂNICO COM MISTURADOR DE EIXO HORIZONTAL DE 160 KG. AF_08/2019</v>
          </cell>
          <cell r="C5797" t="str">
            <v>M3</v>
          </cell>
          <cell r="D5797">
            <v>439.54</v>
          </cell>
        </row>
        <row r="5798">
          <cell r="A5798">
            <v>87343</v>
          </cell>
          <cell r="B5798" t="str">
            <v>ARGAMASSA TRAÇO 1:4 (EM VOLUME DE CIMENTO E AREIA MÉDIA ÚMIDA) PARA CONTRAPISO, PREPARO MECÂNICO COM MISTURADOR DE EIXO HORIZONTAL DE 300 KG. AF_08/2019</v>
          </cell>
          <cell r="C5798" t="str">
            <v>M3</v>
          </cell>
          <cell r="D5798">
            <v>368.83</v>
          </cell>
        </row>
        <row r="5799">
          <cell r="A5799">
            <v>87344</v>
          </cell>
          <cell r="B5799" t="str">
            <v>ARGAMASSA TRAÇO 1:4 (EM VOLUME DE CIMENTO E AREIA MÉDIA ÚMIDA) PARA CONTRAPISO, PREPARO MECÂNICO COM MISTURADOR DE EIXO HORIZONTAL DE 600 KG. AF_08/2019</v>
          </cell>
          <cell r="C5799" t="str">
            <v>M3</v>
          </cell>
          <cell r="D5799">
            <v>328.46</v>
          </cell>
        </row>
        <row r="5800">
          <cell r="A5800">
            <v>87345</v>
          </cell>
          <cell r="B5800" t="str">
            <v>ARGAMASSA TRAÇO 1:5 (EM VOLUME DE CIMENTO E AREIA MÉDIA ÚMIDA) PARA CONTRAPISO, PREPARO MECÂNICO COM MISTURADOR DE EIXO HORIZONTAL DE 160 KG. AF_08/2019</v>
          </cell>
          <cell r="C5800" t="str">
            <v>M3</v>
          </cell>
          <cell r="D5800">
            <v>392.95</v>
          </cell>
        </row>
        <row r="5801">
          <cell r="A5801">
            <v>87346</v>
          </cell>
          <cell r="B5801" t="str">
            <v>ARGAMASSA TRAÇO 1:5 (EM VOLUME DE CIMENTO E AREIA MÉDIA ÚMIDA) PARA CONTRAPISO, PREPARO MECÂNICO COM MISTURADOR DE EIXO HORIZONTAL DE 300 KG. AF_08/2019</v>
          </cell>
          <cell r="C5801" t="str">
            <v>M3</v>
          </cell>
          <cell r="D5801">
            <v>334.25</v>
          </cell>
        </row>
        <row r="5802">
          <cell r="A5802">
            <v>87347</v>
          </cell>
          <cell r="B5802" t="str">
            <v>ARGAMASSA TRAÇO 1:5 (EM VOLUME DE CIMENTO E AREIA MÉDIA ÚMIDA) PARA CONTRAPISO, PREPARO MECÂNICO COM MISTURADOR DE EIXO HORIZONTAL DE 600 KG. AF_08/2019</v>
          </cell>
          <cell r="C5802" t="str">
            <v>M3</v>
          </cell>
          <cell r="D5802">
            <v>302.49</v>
          </cell>
        </row>
        <row r="5803">
          <cell r="A5803">
            <v>87348</v>
          </cell>
          <cell r="B5803" t="str">
            <v>ARGAMASSA TRAÇO 1:6 (EM VOLUME DE CIMENTO E AREIA MÉDIA ÚMIDA) PARA CONTRAPISO, PREPARO MECÂNICO COM MISTURADOR DE EIXO HORIZONTAL DE 160 KG. AF_08/2019</v>
          </cell>
          <cell r="C5803" t="str">
            <v>M3</v>
          </cell>
          <cell r="D5803">
            <v>357.5</v>
          </cell>
        </row>
        <row r="5804">
          <cell r="A5804">
            <v>87349</v>
          </cell>
          <cell r="B5804" t="str">
            <v>ARGAMASSA TRAÇO 1:6 (EM VOLUME DE CIMENTO E AREIA MÉDIA ÚMIDA) PARA CONTRAPISO, PREPARO MECÂNICO COM MISTURADOR DE EIXO HORIZONTAL DE 600 KG. AF_08/2019</v>
          </cell>
          <cell r="C5804" t="str">
            <v>M3</v>
          </cell>
          <cell r="D5804">
            <v>279.62</v>
          </cell>
        </row>
        <row r="5805">
          <cell r="A5805">
            <v>87350</v>
          </cell>
          <cell r="B5805" t="str">
            <v>ARGAMASSA TRAÇO 1:5 (EM VOLUME DE CIMENTO E AREIA GROSSA ÚMIDA) PARA CHAPISCO CONVENCIONAL, PREPARO MECÂNICO COM MISTURADOR DE EIXO HORIZONTAL DE 300 KG. AF_08/2019</v>
          </cell>
          <cell r="C5805" t="str">
            <v>M3</v>
          </cell>
          <cell r="D5805">
            <v>335.28</v>
          </cell>
        </row>
        <row r="5806">
          <cell r="A5806">
            <v>87351</v>
          </cell>
          <cell r="B5806" t="str">
            <v>ARGAMASSA TRAÇO 1:5 (EM VOLUME DE CIMENTO E AREIA GROSSA ÚMIDA) PARA CHAPISCO CONVENCIONAL, PREPARO MECÂNICO COM MISTURADOR DE EIXO HORIZONTAL DE 600 KG. AF_08/2019</v>
          </cell>
          <cell r="C5806" t="str">
            <v>M3</v>
          </cell>
          <cell r="D5806">
            <v>263.58</v>
          </cell>
        </row>
        <row r="5807">
          <cell r="A5807">
            <v>87352</v>
          </cell>
          <cell r="B5807" t="str">
            <v>ARGAMASSA TRAÇO 1:3 (EM VOLUME DE CIMENTO E AREIA GROSSA ÚMIDA) PARA CHAPISCO CONVENCIONAL, PREPARO MECÂNICO COM MISTURADOR DE EIXO HORIZONTAL DE 160 KG. AF_08/2019</v>
          </cell>
          <cell r="C5807" t="str">
            <v>M3</v>
          </cell>
          <cell r="D5807">
            <v>418.67</v>
          </cell>
        </row>
        <row r="5808">
          <cell r="A5808">
            <v>87353</v>
          </cell>
          <cell r="B5808" t="str">
            <v>ARGAMASSA TRAÇO 1:3 (EM VOLUME DE CIMENTO E AREIA GROSSA ÚMIDA) PARA CHAPISCO CONVENCIONAL, PREPARO MECÂNICO COM MISTURADOR DE EIXO HORIZONTAL DE 300 KG. AF_08/2019</v>
          </cell>
          <cell r="C5808" t="str">
            <v>M3</v>
          </cell>
          <cell r="D5808">
            <v>342.31</v>
          </cell>
        </row>
        <row r="5809">
          <cell r="A5809">
            <v>87354</v>
          </cell>
          <cell r="B5809" t="str">
            <v>ARGAMASSA TRAÇO 1:3 (EM VOLUME DE CIMENTO E AREIA GROSSA ÚMIDA) PARA CHAPISCO CONVENCIONAL, PREPARO MECÂNICO COM MISTURADOR DE EIXO HORIZONTAL DE 600 KG. AF_08/2019</v>
          </cell>
          <cell r="C5809" t="str">
            <v>M3</v>
          </cell>
          <cell r="D5809">
            <v>306.52</v>
          </cell>
        </row>
        <row r="5810">
          <cell r="A5810">
            <v>87355</v>
          </cell>
          <cell r="B5810" t="str">
            <v>ARGAMASSA TRAÇO 1:4 (EM VOLUME DE CIMENTO E AREIA GROSSA ÚMIDA) PARA CHAPISCO CONVENCIONAL, PREPARO MECÂNICO COM MISTURADOR DE EIXO HORIZONTAL DE 160 KG. AF_08/2019</v>
          </cell>
          <cell r="C5810" t="str">
            <v>M3</v>
          </cell>
          <cell r="D5810">
            <v>354.68</v>
          </cell>
        </row>
        <row r="5811">
          <cell r="A5811">
            <v>87356</v>
          </cell>
          <cell r="B5811" t="str">
            <v>ARGAMASSA TRAÇO 1:4 (EM VOLUME DE CIMENTO E AREIA GROSSA ÚMIDA) PARA CHAPISCO CONVENCIONAL, PREPARO MECÂNICO COM MISTURADOR DE EIXO HORIZONTAL DE 300 KG. AF_08/2019</v>
          </cell>
          <cell r="C5811" t="str">
            <v>M3</v>
          </cell>
          <cell r="D5811">
            <v>302.37</v>
          </cell>
        </row>
        <row r="5812">
          <cell r="A5812">
            <v>87357</v>
          </cell>
          <cell r="B5812" t="str">
            <v>ARGAMASSA TRAÇO 1:4 (EM VOLUME DE CIMENTO E AREIA GROSSA ÚMIDA) PARA CHAPISCO CONVENCIONAL, PREPARO MECÂNICO COM MISTURADOR DE EIXO HORIZONTAL DE 600 KG. AF_08/2019</v>
          </cell>
          <cell r="C5812" t="str">
            <v>M3</v>
          </cell>
          <cell r="D5812">
            <v>276.7</v>
          </cell>
        </row>
        <row r="5813">
          <cell r="A5813">
            <v>87358</v>
          </cell>
          <cell r="B5813" t="str">
            <v>ARGAMASSA TRAÇO 1:5 (EM VOLUME DE CIMENTO E AREIA GROSSA ÚMIDA) COM ADIÇÃO DE EMULSÃO POLIMÉRICA PARA CHAPISCO ROLADO, PREPARO MECÂNICO COM MISTURADOR DE EIXO HORIZONTAL DE 300 KG. AF_08/2019</v>
          </cell>
          <cell r="C5813" t="str">
            <v>M3</v>
          </cell>
          <cell r="D5813">
            <v>1824.92</v>
          </cell>
        </row>
        <row r="5814">
          <cell r="A5814">
            <v>87359</v>
          </cell>
          <cell r="B5814" t="str">
            <v>ARGAMASSA TRAÇO 1:5 (EM VOLUME DE CIMENTO E AREIA GROSSA ÚMIDA) COM ADIÇÃO DE EMULSÃO POLIMÉRICA PARA CHAPISCO ROLADO, PREPARO MECÂNICO COM MISTURADOR DE EIXO HORIZONTAL DE 600 KG. AF_08/2019</v>
          </cell>
          <cell r="C5814" t="str">
            <v>M3</v>
          </cell>
          <cell r="D5814">
            <v>1790.44</v>
          </cell>
        </row>
        <row r="5815">
          <cell r="A5815">
            <v>87360</v>
          </cell>
          <cell r="B5815" t="str">
            <v>ARGAMASSA TRAÇO 1:3 (EM VOLUME DE CIMENTO E AREIA GROSSA ÚMIDA) COM ADIÇÃO DE EMULSÃO POLIMÉRICA PARA CHAPISCO ROLADO, PREPARO MECÂNICO COM MISTURADOR DE EIXO HORIZONTAL DE 160 KG. AF_08/2019</v>
          </cell>
          <cell r="C5815" t="str">
            <v>M3</v>
          </cell>
          <cell r="D5815">
            <v>1895.12</v>
          </cell>
        </row>
        <row r="5816">
          <cell r="A5816">
            <v>87361</v>
          </cell>
          <cell r="B5816" t="str">
            <v>ARGAMASSA TRAÇO 1:3 (EM VOLUME DE CIMENTO E AREIA GROSSA ÚMIDA) COM ADIÇÃO DE EMULSÃO POLIMÉRICA PARA CHAPISCO ROLADO, PREPARO MECÂNICO COM MISTURADOR DE EIXO HORIZONTAL DE 300 KG. AF_08/2019</v>
          </cell>
          <cell r="C5816" t="str">
            <v>M3</v>
          </cell>
          <cell r="D5816">
            <v>1842.35</v>
          </cell>
        </row>
        <row r="5817">
          <cell r="A5817">
            <v>87362</v>
          </cell>
          <cell r="B5817" t="str">
            <v>ARGAMASSA TRAÇO 1:3 (EM VOLUME DE CIMENTO E AREIA GROSSA ÚMIDA) COM ADIÇÃO DE EMULSÃO POLIMÉRICA PARA CHAPISCO ROLADO, PREPARO MECÂNICO COM MISTURADOR DE EIXO HORIZONTAL DE 600 KG. AF_08/2019</v>
          </cell>
          <cell r="C5817" t="str">
            <v>M3</v>
          </cell>
          <cell r="D5817">
            <v>1829.34</v>
          </cell>
        </row>
        <row r="5818">
          <cell r="A5818">
            <v>87363</v>
          </cell>
          <cell r="B5818" t="str">
            <v>ARGAMASSA TRAÇO 1:4 (EM VOLUME DE CIMENTO E AREIA GROSSA ÚMIDA) COM ADIÇÃO DE EMULSÃO POLIMÉRICA PARA CHAPISCO ROLADO, PREPARO MECÂNICO COM MISTURADOR DE EIXO HORIZONTAL DE 300 KG. AF_08/2019</v>
          </cell>
          <cell r="C5818" t="str">
            <v>M3</v>
          </cell>
          <cell r="D5818">
            <v>1849.27</v>
          </cell>
        </row>
        <row r="5819">
          <cell r="A5819">
            <v>87364</v>
          </cell>
          <cell r="B5819" t="str">
            <v>ARGAMASSA TRAÇO 1:4 (EM VOLUME DE CIMENTO E AREIA GROSSA ÚMIDA) COM ADIÇÃO DE EMULSÃO POLIMÉRICA PARA CHAPISCO ROLADO, PREPARO MECÂNICO COM MISTURADOR DE EIXO HORIZONTAL DE 600 KG. AF_08/2019</v>
          </cell>
          <cell r="C5819" t="str">
            <v>M3</v>
          </cell>
          <cell r="D5819">
            <v>1804.92</v>
          </cell>
        </row>
        <row r="5820">
          <cell r="A5820">
            <v>87365</v>
          </cell>
          <cell r="B5820" t="str">
            <v>ARGAMASSA TRAÇO 1:7 (EM VOLUME DE CIMENTO E AREIA MÉDIA ÚMIDA) COM ADIÇÃO DE PLASTIFICANTE PARA EMBOÇO/MASSA ÚNICA/ASSENTAMENTO DE ALVENARIA DE VEDAÇÃO, PREPARO MANUAL. AF_08/2019</v>
          </cell>
          <cell r="C5820" t="str">
            <v>M3</v>
          </cell>
          <cell r="D5820">
            <v>401.13</v>
          </cell>
        </row>
        <row r="5821">
          <cell r="A5821">
            <v>87366</v>
          </cell>
          <cell r="B5821" t="str">
            <v>ARGAMASSA TRAÇO 1:6 (EM VOLUME DE CIMENTO E AREIA MÉDIA ÚMIDA) COM ADIÇÃO DE PLASTIFICANTE PARA EMBOÇO/MASSA ÚNICA/ASSENTAMENTO DE ALVENARIA DE VEDAÇÃO, PREPARO MANUAL. AF_08/2019</v>
          </cell>
          <cell r="C5821" t="str">
            <v>M3</v>
          </cell>
          <cell r="D5821">
            <v>421.46</v>
          </cell>
        </row>
        <row r="5822">
          <cell r="A5822">
            <v>87367</v>
          </cell>
          <cell r="B5822" t="str">
            <v>ARGAMASSA TRAÇO 1:1:6 (EM VOLUME DE CIMENTO, CAL E AREIA MÉDIA ÚMIDA) PARA EMBOÇO/MASSA ÚNICA/ASSENTAMENTO DE ALVENARIA DE VEDAÇÃO, PREPARO MANUAL. AF_08/2019</v>
          </cell>
          <cell r="C5822" t="str">
            <v>M3</v>
          </cell>
          <cell r="D5822">
            <v>491.49</v>
          </cell>
        </row>
        <row r="5823">
          <cell r="A5823">
            <v>87368</v>
          </cell>
          <cell r="B5823" t="str">
            <v>ARGAMASSA TRAÇO 1:1,5:7,5 (EM VOLUME DE CIMENTO, CAL E AREIA MÉDIA ÚMIDA) PARA EMBOÇO/MASSA ÚNICA/ASSENTAMENTO DE ALVENARIA DE VEDAÇÃO, PREPARO MANUAL. AF_08/2019</v>
          </cell>
          <cell r="C5823" t="str">
            <v>M3</v>
          </cell>
          <cell r="D5823">
            <v>488.78</v>
          </cell>
        </row>
        <row r="5824">
          <cell r="A5824">
            <v>87369</v>
          </cell>
          <cell r="B5824" t="str">
            <v>ARGAMASSA TRAÇO 1:2:8 (EM VOLUME DE CIMENTO, CAL E AREIA MÉDIA ÚMIDA) PARA EMBOÇO/MASSA ÚNICA/ASSENTAMENTO DE ALVENARIA DE VEDAÇÃO, PREPARO MANUAL. AF_08/2019</v>
          </cell>
          <cell r="C5824" t="str">
            <v>M3</v>
          </cell>
          <cell r="D5824">
            <v>501.55</v>
          </cell>
        </row>
        <row r="5825">
          <cell r="A5825">
            <v>87370</v>
          </cell>
          <cell r="B5825" t="str">
            <v>ARGAMASSA TRAÇO 1:2:9 (EM VOLUME DE CIMENTO, CAL E AREIA MÉDIA ÚMIDA) PARA EMBOÇO/MASSA ÚNICA/ASSENTAMENTO DE ALVENARIA DE VEDAÇÃO, PREPARO MANUAL. AF_08/2019</v>
          </cell>
          <cell r="C5825" t="str">
            <v>M3</v>
          </cell>
          <cell r="D5825">
            <v>486.11</v>
          </cell>
        </row>
        <row r="5826">
          <cell r="A5826">
            <v>87371</v>
          </cell>
          <cell r="B5826" t="str">
            <v>ARGAMASSA TRAÇO 1:3:12 (EM VOLUME DE CIMENTO, CAL E AREIA MÉDIA ÚMIDA) PARA EMBOÇO/MASSA ÚNICA/ASSENTAMENTO DE ALVENARIA DE VEDAÇÃO, PREPARO MANUAL. AF_08/2019</v>
          </cell>
          <cell r="C5826" t="str">
            <v>M3</v>
          </cell>
          <cell r="D5826">
            <v>480.98</v>
          </cell>
        </row>
        <row r="5827">
          <cell r="A5827">
            <v>87372</v>
          </cell>
          <cell r="B5827" t="str">
            <v>ARGAMASSA TRAÇO 1:3 (EM VOLUME DE CIMENTO E AREIA MÉDIA ÚMIDA) PARA CONTRAPISO, PREPARO MANUAL. AF_08/2019</v>
          </cell>
          <cell r="C5827" t="str">
            <v>M3</v>
          </cell>
          <cell r="D5827">
            <v>537.27</v>
          </cell>
        </row>
        <row r="5828">
          <cell r="A5828">
            <v>87373</v>
          </cell>
          <cell r="B5828" t="str">
            <v>ARGAMASSA TRAÇO 1:4 (EM VOLUME DE CIMENTO E AREIA MÉDIA ÚMIDA) PARA CONTRAPISO, PREPARO MANUAL. AF_08/2019</v>
          </cell>
          <cell r="C5828" t="str">
            <v>M3</v>
          </cell>
          <cell r="D5828">
            <v>485.43</v>
          </cell>
        </row>
        <row r="5829">
          <cell r="A5829">
            <v>87374</v>
          </cell>
          <cell r="B5829" t="str">
            <v>ARGAMASSA TRAÇO 1:5 (EM VOLUME DE CIMENTO E AREIA MÉDIA ÚMIDA) PARA CONTRAPISO, PREPARO MANUAL. AF_08/2019</v>
          </cell>
          <cell r="C5829" t="str">
            <v>M3</v>
          </cell>
          <cell r="D5829">
            <v>460.74</v>
          </cell>
        </row>
        <row r="5830">
          <cell r="A5830">
            <v>87375</v>
          </cell>
          <cell r="B5830" t="str">
            <v>ARGAMASSA TRAÇO 1:6 (EM VOLUME DE CIMENTO E AREIA MÉDIA ÚMIDA) PARA CONTRAPISO, PREPARO MANUAL. AF_08/2019</v>
          </cell>
          <cell r="C5830" t="str">
            <v>M3</v>
          </cell>
          <cell r="D5830">
            <v>446.52</v>
          </cell>
        </row>
        <row r="5831">
          <cell r="A5831">
            <v>87376</v>
          </cell>
          <cell r="B5831" t="str">
            <v>ARGAMASSA TRAÇO 1:5 (EM VOLUME DE CIMENTO E AREIA GROSSA ÚMIDA) PARA CHAPISCO CONVENCIONAL, PREPARO MANUAL. AF_08/2019</v>
          </cell>
          <cell r="C5831" t="str">
            <v>M3</v>
          </cell>
          <cell r="D5831">
            <v>417.68</v>
          </cell>
        </row>
        <row r="5832">
          <cell r="A5832">
            <v>87377</v>
          </cell>
          <cell r="B5832" t="str">
            <v>ARGAMASSA TRAÇO 1:3 (EM VOLUME DE CIMENTO E AREIA GROSSA ÚMIDA) PARA CHAPISCO CONVENCIONAL, PREPARO MANUAL. AF_08/2019</v>
          </cell>
          <cell r="C5832" t="str">
            <v>M3</v>
          </cell>
          <cell r="D5832">
            <v>469.02</v>
          </cell>
        </row>
        <row r="5833">
          <cell r="A5833">
            <v>87378</v>
          </cell>
          <cell r="B5833" t="str">
            <v>ARGAMASSA TRAÇO 1:4 (EM VOLUME DE CIMENTO E AREIA GROSSA ÚMIDA) PARA CHAPISCO CONVENCIONAL, PREPARO MANUAL. AF_08/2019</v>
          </cell>
          <cell r="C5833" t="str">
            <v>M3</v>
          </cell>
          <cell r="D5833">
            <v>433.38</v>
          </cell>
        </row>
        <row r="5834">
          <cell r="A5834">
            <v>87379</v>
          </cell>
          <cell r="B5834" t="str">
            <v>ARGAMASSA TRAÇO 1:5 (EM VOLUME DE CIMENTO E AREIA GROSSA ÚMIDA) COM ADIÇÃO DE EMULSÃO POLIMÉRICA PARA CHAPISCO ROLADO, PREPARO MANUAL. AF_08/2019</v>
          </cell>
          <cell r="C5834" t="str">
            <v>M3</v>
          </cell>
          <cell r="D5834">
            <v>1949.13</v>
          </cell>
        </row>
        <row r="5835">
          <cell r="A5835">
            <v>87380</v>
          </cell>
          <cell r="B5835" t="str">
            <v>ARGAMASSA TRAÇO 1:3 (EM VOLUME DE CIMENTO E AREIA GROSSA ÚMIDA) COM ADIÇÃO DE EMULSÃO POLIMÉRICA PARA CHAPISCO ROLADO, PREPARO MANUAL. AF_08/2019</v>
          </cell>
          <cell r="C5835" t="str">
            <v>M3</v>
          </cell>
          <cell r="D5835">
            <v>1999.13</v>
          </cell>
        </row>
        <row r="5836">
          <cell r="A5836">
            <v>87381</v>
          </cell>
          <cell r="B5836" t="str">
            <v>ARGAMASSA TRAÇO 1:4 (EM VOLUME DE CIMENTO E AREIA GROSSA ÚMIDA) COM ADIÇÃO DE EMULSÃO POLIMÉRICA PARA CHAPISCO ROLADO, PREPARO MANUAL. AF_08/2019</v>
          </cell>
          <cell r="C5836" t="str">
            <v>M3</v>
          </cell>
          <cell r="D5836">
            <v>1964.13</v>
          </cell>
        </row>
        <row r="5837">
          <cell r="A5837">
            <v>87382</v>
          </cell>
          <cell r="B5837" t="str">
            <v>ARGAMASSA INDUSTRIALIZADA MULTIUSO PARA REVESTIMENTOS E ASSENTAMENTO DA ALVENARIA, PREPARO COM MISTURADOR DE EIXO HORIZONTAL DE 160 KG. AF_08/2019</v>
          </cell>
          <cell r="C5837" t="str">
            <v>M3</v>
          </cell>
          <cell r="D5837">
            <v>931.37</v>
          </cell>
        </row>
        <row r="5838">
          <cell r="A5838">
            <v>87383</v>
          </cell>
          <cell r="B5838" t="str">
            <v>ARGAMASSA INDUSTRIALIZADA MULTIUSO PARA REVESTIMENTOS E ASSENTAMENTO DA ALVENARIA, PREPARO COM MISTURADOR DE EIXO HORIZONTAL DE 300 KG. AF_08/2019</v>
          </cell>
          <cell r="C5838" t="str">
            <v>M3</v>
          </cell>
          <cell r="D5838">
            <v>918.32</v>
          </cell>
        </row>
        <row r="5839">
          <cell r="A5839">
            <v>87384</v>
          </cell>
          <cell r="B5839" t="str">
            <v>ARGAMASSA INDUSTRIALIZADA MULTIUSO PARA REVESTIMENTOS E ASSENTAMENTO DA ALVENARIA, PREPARO COM MISTURADOR DE EIXO HORIZONTAL DE 600 KG. AF_08/2019</v>
          </cell>
          <cell r="C5839" t="str">
            <v>M3</v>
          </cell>
          <cell r="D5839">
            <v>904.22</v>
          </cell>
        </row>
        <row r="5840">
          <cell r="A5840">
            <v>87385</v>
          </cell>
          <cell r="B5840" t="str">
            <v>ARGAMASSA PRONTA PARA CONTRAPISO, PREPARO COM MISTURADOR DE EIXO HORIZONTAL DE 160 KG. AF_08/2019</v>
          </cell>
          <cell r="C5840" t="str">
            <v>M3</v>
          </cell>
          <cell r="D5840">
            <v>1317.69</v>
          </cell>
        </row>
        <row r="5841">
          <cell r="A5841">
            <v>87386</v>
          </cell>
          <cell r="B5841" t="str">
            <v>ARGAMASSA PRONTA PARA CONTRAPISO, PREPARO COM MISTURADOR DE EIXO HORIZONTAL DE 300 KG. AF_08/2019</v>
          </cell>
          <cell r="C5841" t="str">
            <v>M3</v>
          </cell>
          <cell r="D5841">
            <v>1300.56</v>
          </cell>
        </row>
        <row r="5842">
          <cell r="A5842">
            <v>87387</v>
          </cell>
          <cell r="B5842" t="str">
            <v>ARGAMASSA PRONTA PARA CONTRAPISO, PREPARO COM MISTURADOR DE EIXO HORIZONTAL DE 600 KG. AF_08/2019</v>
          </cell>
          <cell r="C5842" t="str">
            <v>M3</v>
          </cell>
          <cell r="D5842">
            <v>1288.5899999999999</v>
          </cell>
        </row>
        <row r="5843">
          <cell r="A5843">
            <v>87388</v>
          </cell>
          <cell r="B5843" t="str">
            <v>ARGAMASSA PARA REVESTIMENTO DECORATIVO MONOCAMADA (MONOCAPA), PREPARO COM MISTURADOR DE EIXO HORIZONTAL DE 160 KG. AF_08/2019</v>
          </cell>
          <cell r="C5843" t="str">
            <v>M3</v>
          </cell>
          <cell r="D5843">
            <v>3023.13</v>
          </cell>
        </row>
        <row r="5844">
          <cell r="A5844">
            <v>87389</v>
          </cell>
          <cell r="B5844" t="str">
            <v>ARGAMASSA PARA REVESTIMENTO DECORATIVO MONOCAMADA (MONOCAPA), PREPARO COM MISTURADOR DE EIXO HORIZONTAL DE 300 KG. AF_08/2019</v>
          </cell>
          <cell r="C5844" t="str">
            <v>M3</v>
          </cell>
          <cell r="D5844">
            <v>3024.95</v>
          </cell>
        </row>
        <row r="5845">
          <cell r="A5845">
            <v>87390</v>
          </cell>
          <cell r="B5845" t="str">
            <v>ARGAMASSA PARA REVESTIMENTO DECORATIVO MONOCAMADA (MONOCAPA), PREPARO COM MISTURADOR DE EIXO HORIZONTAL DE 600 KG. AF_08/2019</v>
          </cell>
          <cell r="C5845" t="str">
            <v>M3</v>
          </cell>
          <cell r="D5845">
            <v>3032.12</v>
          </cell>
        </row>
        <row r="5846">
          <cell r="A5846">
            <v>87391</v>
          </cell>
          <cell r="B5846" t="str">
            <v>ARGAMASSA INDUSTRIALIZADA PARA CHAPISCO ROLADO, PREPARO COM MISTURADOR DE EIXO HORIZONTAL DE 160 KG. AF_08/2019</v>
          </cell>
          <cell r="C5846" t="str">
            <v>M3</v>
          </cell>
          <cell r="D5846">
            <v>4377.3900000000003</v>
          </cell>
        </row>
        <row r="5847">
          <cell r="A5847">
            <v>87393</v>
          </cell>
          <cell r="B5847" t="str">
            <v>ARGAMASSA INDUSTRIALIZADA PARA CHAPISCO ROLADO, PREPARO COM MISTURADOR DE EIXO HORIZONTAL DE 300 KG. AF_08/2019</v>
          </cell>
          <cell r="C5847" t="str">
            <v>M3</v>
          </cell>
          <cell r="D5847">
            <v>4409.96</v>
          </cell>
        </row>
        <row r="5848">
          <cell r="A5848">
            <v>87394</v>
          </cell>
          <cell r="B5848" t="str">
            <v>ARGAMASSA INDUSTRIALIZADA PARA CHAPISCO ROLADO, PREPARO COM MISTURADOR DE EIXO HORIZONTAL DE 600 KG. AF_08/2019</v>
          </cell>
          <cell r="C5848" t="str">
            <v>M3</v>
          </cell>
          <cell r="D5848">
            <v>4443.3599999999997</v>
          </cell>
        </row>
        <row r="5849">
          <cell r="A5849">
            <v>87395</v>
          </cell>
          <cell r="B5849" t="str">
            <v>ARGAMASSA INDUSTRIALIZADA PARA CHAPISCO COLANTE, PREPARO COM MISTURADOR DE EIXO HORIZONTAL DE 160 KG. AF_08/2019</v>
          </cell>
          <cell r="C5849" t="str">
            <v>M3</v>
          </cell>
          <cell r="D5849">
            <v>3439</v>
          </cell>
        </row>
        <row r="5850">
          <cell r="A5850">
            <v>87396</v>
          </cell>
          <cell r="B5850" t="str">
            <v>ARGAMASSA INDUSTRIALIZADA PARA CHAPISCO COLANTE, PREPARO COM MISTURADOR DE EIXO HORIZONTAL DE 300 KG. AF_08/2019</v>
          </cell>
          <cell r="C5850" t="str">
            <v>M3</v>
          </cell>
          <cell r="D5850">
            <v>3458.97</v>
          </cell>
        </row>
        <row r="5851">
          <cell r="A5851">
            <v>87397</v>
          </cell>
          <cell r="B5851" t="str">
            <v>ARGAMASSA INDUSTRIALIZADA PARA CHAPISCO COLANTE, PREPARO COM MISTURADOR DE EIXO HORIZONTAL DE 600 KG. AF_08/2019</v>
          </cell>
          <cell r="C5851" t="str">
            <v>M3</v>
          </cell>
          <cell r="D5851">
            <v>3480.33</v>
          </cell>
        </row>
        <row r="5852">
          <cell r="A5852">
            <v>87398</v>
          </cell>
          <cell r="B5852" t="str">
            <v>ARGAMASSA INDUSTRIALIZADA MULTIUSO PARA REVESTIMENTOS E ASSENTAMENTO DA ALVENARIA, PREPARO MANUAL. AF_08/2019</v>
          </cell>
          <cell r="C5852" t="str">
            <v>M3</v>
          </cell>
          <cell r="D5852">
            <v>1118.03</v>
          </cell>
        </row>
        <row r="5853">
          <cell r="A5853">
            <v>87399</v>
          </cell>
          <cell r="B5853" t="str">
            <v>ARGAMASSA PRONTA PARA CONTRAPISO, PREPARO MANUAL. AF_08/2019</v>
          </cell>
          <cell r="C5853" t="str">
            <v>M3</v>
          </cell>
          <cell r="D5853">
            <v>1511.81</v>
          </cell>
        </row>
        <row r="5854">
          <cell r="A5854">
            <v>87401</v>
          </cell>
          <cell r="B5854" t="str">
            <v>ARGAMASSA INDUSTRIALIZADA PARA CHAPISCO ROLADO, PREPARO MANUAL. AF_08/2019</v>
          </cell>
          <cell r="C5854" t="str">
            <v>M3</v>
          </cell>
          <cell r="D5854">
            <v>4664.47</v>
          </cell>
        </row>
        <row r="5855">
          <cell r="A5855">
            <v>87402</v>
          </cell>
          <cell r="B5855" t="str">
            <v>ARGAMASSA INDUSTRIALIZADA PARA CHAPISCO COLANTE, PREPARO MANUAL. AF_08/2019</v>
          </cell>
          <cell r="C5855" t="str">
            <v>M3</v>
          </cell>
          <cell r="D5855">
            <v>3706.87</v>
          </cell>
        </row>
        <row r="5856">
          <cell r="A5856">
            <v>87404</v>
          </cell>
          <cell r="B5856" t="str">
            <v>ARGAMASSA PARA REVESTIMENTO DECORATIVO MONOCAMADA (MONOCAPA), MISTURA E PROJEÇÃO DE 1,5 M3/H DE ARGAMASSA. AF_08/2019</v>
          </cell>
          <cell r="C5856" t="str">
            <v>M3</v>
          </cell>
          <cell r="D5856">
            <v>3166.48</v>
          </cell>
        </row>
        <row r="5857">
          <cell r="A5857">
            <v>87405</v>
          </cell>
          <cell r="B5857" t="str">
            <v>ARGAMASSA PARA REVESTIMENTO DECORATIVO MONOCAMADA (MONOCAPA), MISTURA E PROJEÇÃO DE 2 M3/H DE ARGAMASSA. AF_06/2014</v>
          </cell>
          <cell r="C5857" t="str">
            <v>M3</v>
          </cell>
          <cell r="D5857">
            <v>3158.67</v>
          </cell>
        </row>
        <row r="5858">
          <cell r="A5858">
            <v>87407</v>
          </cell>
          <cell r="B5858" t="str">
            <v>ARGAMASSA INDUSTRIALIZADA PARA REVESTIMENTOS, MISTURA E PROJEÇÃO DE 1,5 M³/H DE ARGAMASSA. AF_08/2019</v>
          </cell>
          <cell r="C5858" t="str">
            <v>M3</v>
          </cell>
          <cell r="D5858">
            <v>956.25</v>
          </cell>
        </row>
        <row r="5859">
          <cell r="A5859">
            <v>87408</v>
          </cell>
          <cell r="B5859" t="str">
            <v>ARGAMASSA INDUSTRIALIZADA PARA REVESTIMENTOS, MISTURA E PROJEÇÃO DE 2 M³/H DE ARGAMASSA. AF_06/2014</v>
          </cell>
          <cell r="C5859" t="str">
            <v>M3</v>
          </cell>
          <cell r="D5859">
            <v>937.55</v>
          </cell>
        </row>
        <row r="5860">
          <cell r="A5860">
            <v>87410</v>
          </cell>
          <cell r="B5860" t="str">
            <v>ARGAMASSA À BASE DE GESSO, MISTURA E PROJEÇÃO DE 1,5 M³/H DE ARGAMASSA. AF_08/2019</v>
          </cell>
          <cell r="C5860" t="str">
            <v>M3</v>
          </cell>
          <cell r="D5860">
            <v>833.74</v>
          </cell>
        </row>
        <row r="5861">
          <cell r="A5861">
            <v>88626</v>
          </cell>
          <cell r="B5861" t="str">
            <v>ARGAMASSA TRAÇO 1:0,5:4,5 (EM VOLUME DE CIMENTO, CAL E AREIA MÉDIA ÚMIDA), PREPARO MECÂNICO COM BETONEIRA 400 L. AF_08/2019</v>
          </cell>
          <cell r="C5861" t="str">
            <v>M3</v>
          </cell>
          <cell r="D5861">
            <v>338.59</v>
          </cell>
        </row>
        <row r="5862">
          <cell r="A5862">
            <v>88627</v>
          </cell>
          <cell r="B5862" t="str">
            <v>ARGAMASSA TRAÇO 1:0,5:4,5 (EM VOLUME DE CIMENTO, CAL E AREIA MÉDIA ÚMIDA) PARA ASSENTAMENTO DE ALVENARIA, PREPARO MANUAL. AF_08/2019</v>
          </cell>
          <cell r="C5862" t="str">
            <v>M3</v>
          </cell>
          <cell r="D5862">
            <v>437.87</v>
          </cell>
        </row>
        <row r="5863">
          <cell r="A5863">
            <v>88628</v>
          </cell>
          <cell r="B5863" t="str">
            <v>ARGAMASSA TRAÇO 1:3 (EM VOLUME DE CIMENTO E AREIA MÉDIA ÚMIDA), PREPARO MECÂNICO COM BETONEIRA 400 L. AF_08/2019</v>
          </cell>
          <cell r="C5863" t="str">
            <v>M3</v>
          </cell>
          <cell r="D5863">
            <v>325.45999999999998</v>
          </cell>
        </row>
        <row r="5864">
          <cell r="A5864">
            <v>88629</v>
          </cell>
          <cell r="B5864" t="str">
            <v>ARGAMASSA TRAÇO 1:3 (EM VOLUME DE CIMENTO E AREIA MÉDIA ÚMIDA), PREPARO MANUAL. AF_08/2019</v>
          </cell>
          <cell r="C5864" t="str">
            <v>M3</v>
          </cell>
          <cell r="D5864">
            <v>430.32</v>
          </cell>
        </row>
        <row r="5865">
          <cell r="A5865">
            <v>88630</v>
          </cell>
          <cell r="B5865" t="str">
            <v>ARGAMASSA TRAÇO 1:4 (CIMENTO E AREIA MÉDIA), PREPARO MECÂNICO COM BETONEIRA 400 L. AF_08/2014</v>
          </cell>
          <cell r="C5865" t="str">
            <v>M3</v>
          </cell>
          <cell r="D5865">
            <v>280.85000000000002</v>
          </cell>
        </row>
        <row r="5866">
          <cell r="A5866">
            <v>88631</v>
          </cell>
          <cell r="B5866" t="str">
            <v>ARGAMASSA TRAÇO 1:4 (EM VOLUME DE CIMENTO E AREIA MÉDIA ÚMIDA), PREPARO MANUAL. AF_08/2019</v>
          </cell>
          <cell r="C5866" t="str">
            <v>M3</v>
          </cell>
          <cell r="D5866">
            <v>391.11</v>
          </cell>
        </row>
        <row r="5867">
          <cell r="A5867">
            <v>88715</v>
          </cell>
          <cell r="B5867" t="str">
            <v>ARGAMASSA TRAÇO 1:2:9 (EM VOLUME DE CIMENTO, CAL E AREIA MÉDIA ÚMIDA) PARA EMBOÇO/MASSA ÚNICA/ASSENTAMENTO DE ALVENARIA DE VEDAÇÃO, PREPARO MECÂNICO COM BETONEIRA 400 L. AF_08/2019</v>
          </cell>
          <cell r="C5867" t="str">
            <v>M3</v>
          </cell>
          <cell r="D5867">
            <v>349.36</v>
          </cell>
        </row>
        <row r="5868">
          <cell r="A5868">
            <v>95563</v>
          </cell>
          <cell r="B5868" t="str">
            <v>ARGAMASSA TRAÇO 1:1,65 (CIMENTO E AREIA MÉDIA), FCK 20 MPA, PREPARO MECÂNICO COM MISTURADOR DUPLO HORIZONTAL DE ALTA TURBULÊNCIA. AF_11/2016</v>
          </cell>
          <cell r="C5868" t="str">
            <v>M3</v>
          </cell>
          <cell r="D5868">
            <v>525.76</v>
          </cell>
        </row>
        <row r="5869">
          <cell r="A5869">
            <v>100464</v>
          </cell>
          <cell r="B5869" t="str">
            <v>ARGAMASSA TRAÇO 1:0,5:4,5  (EM VOLUME DE CIMENTO, CAL E AREIA MÉDIA ÚMIDA), PREPARO MECÂNICO COM MISTURADOR DE EIXO HORIZONTAL DE 160 KG. AF_08/2019</v>
          </cell>
          <cell r="C5869" t="str">
            <v>M3</v>
          </cell>
          <cell r="D5869">
            <v>368.27</v>
          </cell>
        </row>
        <row r="5870">
          <cell r="A5870">
            <v>100465</v>
          </cell>
          <cell r="B5870" t="str">
            <v>ARGAMASSA TRAÇO 1:0,5:4,5  (EM VOLUME DE CIMENTO, CAL E AREIA MÉDIA ÚMIDA), PREPARO MECÂNICO COM MISTURADOR DE EIXO HORIZONTAL DE 300 KG. AF_08/2019</v>
          </cell>
          <cell r="C5870" t="str">
            <v>M3</v>
          </cell>
          <cell r="D5870">
            <v>328.93</v>
          </cell>
        </row>
        <row r="5871">
          <cell r="A5871">
            <v>100466</v>
          </cell>
          <cell r="B5871" t="str">
            <v>ARGAMASSA TRAÇO 1:0,5:4,5  (EM VOLUME DE CIMENTO, CAL E AREIA MÉDIA ÚMIDA), PREPARO MECÂNICO COM MISTURADOR DE EIXO HORIZONTAL DE 600 KG. AF_08/2019</v>
          </cell>
          <cell r="C5871" t="str">
            <v>M3</v>
          </cell>
          <cell r="D5871">
            <v>309.06</v>
          </cell>
        </row>
        <row r="5872">
          <cell r="A5872">
            <v>100468</v>
          </cell>
          <cell r="B5872" t="str">
            <v>ARGAMASSA TRAÇO 1:3 (EM VOLUME DE CIMENTO E AREIA MÉDIA ÚMIDA), PREPARO MECÂNICO COM MISTURADOR DE EIXO HORIZONTAL DE 160 KG. AF_08/2019</v>
          </cell>
          <cell r="C5872" t="str">
            <v>M3</v>
          </cell>
          <cell r="D5872">
            <v>436.37</v>
          </cell>
        </row>
        <row r="5873">
          <cell r="A5873">
            <v>100469</v>
          </cell>
          <cell r="B5873" t="str">
            <v>ARGAMASSA TRAÇO 1:3 (EM VOLUME DE CIMENTO E AREIA MÉDIA ÚMIDA), PREPARO MECÂNICO COM MISTURADOR DE EIXO HORIZONTAL DE 300 KG. AF_08/2019</v>
          </cell>
          <cell r="C5873" t="str">
            <v>M3</v>
          </cell>
          <cell r="D5873">
            <v>319.63</v>
          </cell>
        </row>
        <row r="5874">
          <cell r="A5874">
            <v>100470</v>
          </cell>
          <cell r="B5874" t="str">
            <v>ARGAMASSA TRAÇO 1:3 (EM VOLUME DE CIMENTO E AREIA MÉDIA ÚMIDA), PREPARO MECÂNICO COM MISTURADOR DE EIXO HORIZONTAL DE 600 KG. AF_08/2019</v>
          </cell>
          <cell r="C5874" t="str">
            <v>M3</v>
          </cell>
          <cell r="D5874">
            <v>287.88</v>
          </cell>
        </row>
        <row r="5875">
          <cell r="A5875">
            <v>100472</v>
          </cell>
          <cell r="B5875" t="str">
            <v>ARGAMASSA TRAÇO 1:4 (EM VOLUME DE CIMENTO E AREIA MÉDIA ÚMIDA), PREPARO MECÂNICO COM MISTURADOR DE EIXO HORIZONTAL DE 160 KG. AF_08/2019</v>
          </cell>
          <cell r="C5875" t="str">
            <v>M3</v>
          </cell>
          <cell r="D5875">
            <v>342.44</v>
          </cell>
        </row>
        <row r="5876">
          <cell r="A5876">
            <v>100473</v>
          </cell>
          <cell r="B5876" t="str">
            <v>ARGAMASSA TRAÇO 1:4 (EM VOLUME DE CIMENTO E AREIA MÉDIA ÚMIDA), PREPARO MECÂNICO COM MISTURADOR DE EIXO HORIZONTAL DE 300 KG. AF_08/2019</v>
          </cell>
          <cell r="C5876" t="str">
            <v>M3</v>
          </cell>
          <cell r="D5876">
            <v>293.2</v>
          </cell>
        </row>
        <row r="5877">
          <cell r="A5877">
            <v>100474</v>
          </cell>
          <cell r="B5877" t="str">
            <v>ARGAMASSA TRAÇO 1:4 (EM VOLUME DE CIMENTO E AREIA MÉDIA ÚMIDA), PREPARO MECÂNICO COM MISTURADOR DE EIXO HORIZONTAL DE 600 KG. AF_08/2019</v>
          </cell>
          <cell r="C5877" t="str">
            <v>M3</v>
          </cell>
          <cell r="D5877">
            <v>270.57</v>
          </cell>
        </row>
        <row r="5878">
          <cell r="A5878">
            <v>100475</v>
          </cell>
          <cell r="B5878" t="str">
            <v>ARGAMASSA TRAÇO 1:3 (EM VOLUME DE CIMENTO E AREIA MÉDIA ÚMIDA) COM ADIÇÃO DE IMPERMEABILIZANTE, PREPARO MECÂNICO COM BETONEIRA 400 L. AF_08/2019</v>
          </cell>
          <cell r="C5878" t="str">
            <v>M3</v>
          </cell>
          <cell r="D5878">
            <v>435.98</v>
          </cell>
        </row>
        <row r="5879">
          <cell r="A5879">
            <v>100477</v>
          </cell>
          <cell r="B5879" t="str">
            <v>ARGAMASSA TRAÇO 1:3 (EM VOLUME DE CIMENTO E AREIA MÉDIA ÚMIDA) COM ADIÇÃO DE IMPERMEABILIZANTE, PREPARO MECÂNICO COM MISTURADOR DE EIXO HORIZONTAL DE 160 KG. AF_08/2019</v>
          </cell>
          <cell r="C5879" t="str">
            <v>M3</v>
          </cell>
          <cell r="D5879">
            <v>504.98</v>
          </cell>
        </row>
        <row r="5880">
          <cell r="A5880">
            <v>100478</v>
          </cell>
          <cell r="B5880" t="str">
            <v>ARGAMASSA TRAÇO 1:3 (EM VOLUME DE CIMENTO E AREIA MÉDIA ÚMIDA) COM ADIÇÃO DE IMPERMEABILIZANTE, PREPARO MECÂNICO COM MISTURADOR DE EIXO HORIZONTAL DE 300 KG. AF_08/2019</v>
          </cell>
          <cell r="C5880" t="str">
            <v>M3</v>
          </cell>
          <cell r="D5880">
            <v>427.7</v>
          </cell>
        </row>
        <row r="5881">
          <cell r="A5881">
            <v>100479</v>
          </cell>
          <cell r="B5881" t="str">
            <v>ARGAMASSA TRAÇO 1:3 (EM VOLUME DE CIMENTO E AREIA MÉDIA ÚMIDA) COM ADIÇÃO DE IMPERMEABILIZANTE, PREPARO MECÂNICO COM MISTURADOR DE EIXO HORIZONTAL DE 600 KG. AF_08/2019</v>
          </cell>
          <cell r="C5881" t="str">
            <v>M3</v>
          </cell>
          <cell r="D5881">
            <v>410.68</v>
          </cell>
        </row>
        <row r="5882">
          <cell r="A5882">
            <v>100480</v>
          </cell>
          <cell r="B5882" t="str">
            <v>ARGAMASSA TRAÇO 1:3 (EM VOLUME DE CIMENTO E AREIA MÉDIA ÚMIDA) COM ADIÇÃO DE IMPERMEABILIZANTE, PREPARO MANUAL. AF_08/2019</v>
          </cell>
          <cell r="C5882" t="str">
            <v>M3</v>
          </cell>
          <cell r="D5882">
            <v>539.91999999999996</v>
          </cell>
        </row>
        <row r="5883">
          <cell r="A5883">
            <v>100481</v>
          </cell>
          <cell r="B5883" t="str">
            <v>ARGAMASSA TRAÇO 1:4 (EM VOLUME DE CIMENTO E AREIA MÉDIA ÚMIDA) COM ADIÇÃO DE IMPERMEABILIZANTE, PREPARO MECÂNICO COM BETONEIRA 400 L. AF_08/2019</v>
          </cell>
          <cell r="C5883" t="str">
            <v>M3</v>
          </cell>
          <cell r="D5883">
            <v>376.51</v>
          </cell>
        </row>
        <row r="5884">
          <cell r="A5884">
            <v>100483</v>
          </cell>
          <cell r="B5884" t="str">
            <v>ARGAMASSA TRAÇO 1:4 (EM VOLUME DE CIMENTO E AREIA MÉDIA ÚMIDA) COM ADIÇÃO DE IMPERMEABILIZANTE, PREPARO MECÂNICO COM MISTURADOR DE EIXO HORIZONTAL DE 160 KG. AF_08/2019</v>
          </cell>
          <cell r="C5884" t="str">
            <v>M3</v>
          </cell>
          <cell r="D5884">
            <v>428.17</v>
          </cell>
        </row>
        <row r="5885">
          <cell r="A5885">
            <v>100484</v>
          </cell>
          <cell r="B5885" t="str">
            <v>ARGAMASSA TRAÇO 1:4 (EM VOLUME DE CIMENTO E AREIA MÉDIA ÚMIDA) COM ADIÇÃO DE IMPERMEABILIZANTE, PREPARO MECÂNICO COM MISTURADOR DE EIXO HORIZONTAL DE 300 KG. AF_08/2019</v>
          </cell>
          <cell r="C5885" t="str">
            <v>M3</v>
          </cell>
          <cell r="D5885">
            <v>379.66</v>
          </cell>
        </row>
        <row r="5886">
          <cell r="A5886">
            <v>100485</v>
          </cell>
          <cell r="B5886" t="str">
            <v>ARGAMASSA TRAÇO 1:4 (EM VOLUME DE CIMENTO E AREIA MÉDIA ÚMIDA) COM ADIÇÃO DE IMPERMEABILIZANTE, PREPARO MECÂNICO COM MISTURADOR DE EIXO HORIZONTAL DE 600 KG. AF_08/2019</v>
          </cell>
          <cell r="C5886" t="str">
            <v>M3</v>
          </cell>
          <cell r="D5886">
            <v>358.47</v>
          </cell>
        </row>
        <row r="5887">
          <cell r="A5887">
            <v>100486</v>
          </cell>
          <cell r="B5887" t="str">
            <v>ARGAMASSA TRAÇO 1:4 (EM VOLUME DE CIMENTO E AREIA MÉDIA ÚMIDA) COM ADIÇÃO DE IMPERMEABILIZANTE, PREPARO MANUAL. AF_08/2019</v>
          </cell>
          <cell r="C5887" t="str">
            <v>M3</v>
          </cell>
          <cell r="D5887">
            <v>482.33</v>
          </cell>
        </row>
        <row r="5888">
          <cell r="A5888">
            <v>100487</v>
          </cell>
          <cell r="B5888" t="str">
            <v>ARGAMASSA TRAÇO 1:2:9 (EM VOLUME DE CIMENTO, CAL E AREIA MÉDIA ÚMIDA) PARA EMBOÇO/MASSA ÚNICA/ASSENTAMENTO DE ALVENARIA DE VEDAÇÃO, PREPARO MECÂNICO COM MISTURADOR DE EIXO HORIZONTAL DE 600 KG. AF_08/2019</v>
          </cell>
          <cell r="C5888" t="str">
            <v>M3</v>
          </cell>
          <cell r="D5888">
            <v>327.36</v>
          </cell>
        </row>
        <row r="5889">
          <cell r="A5889">
            <v>100488</v>
          </cell>
          <cell r="B5889" t="str">
            <v>ARGAMASSA TRAÇO 1:0,5:4,5 (EM VOLUME DE CIMENTO, CAL E AREIA MÉDIA ÚMIDA), PREPARO MECÂNICO COM BETONEIRA 600 L. AF_08/2019</v>
          </cell>
          <cell r="C5889" t="str">
            <v>M3</v>
          </cell>
          <cell r="D5889">
            <v>328.16</v>
          </cell>
        </row>
        <row r="5890">
          <cell r="A5890">
            <v>100489</v>
          </cell>
          <cell r="B5890" t="str">
            <v>ARGAMASSA TRAÇO 1:3 (EM VOLUME DE CIMENTO E AREIA MÉDIA ÚMIDA), PREPARO MECÂNICO COM BETONEIRA 600 L. AF_08/2019</v>
          </cell>
          <cell r="C5890" t="str">
            <v>M3</v>
          </cell>
          <cell r="D5890">
            <v>322.64</v>
          </cell>
        </row>
        <row r="5891">
          <cell r="A5891">
            <v>100490</v>
          </cell>
          <cell r="B5891" t="str">
            <v>ARGAMASSA TRAÇO 1:4 (EM VOLUME DE CIMENTO E AREIA MÉDIA ÚMIDA), PREPARO MECÂNICO COM BETONEIRA 600 L. AF_08/2019</v>
          </cell>
          <cell r="C5891" t="str">
            <v>M3</v>
          </cell>
          <cell r="D5891">
            <v>285.64999999999998</v>
          </cell>
        </row>
        <row r="5892">
          <cell r="A5892">
            <v>100491</v>
          </cell>
          <cell r="B5892" t="str">
            <v>ARGAMASSA TRAÇO 1:3 (EM VOLUME DE CIMENTO E AREIA MÉDIA ÚMIDA) COM ADIÇÃO DE IMPERMEABILIZANTE, PREPARO MECÂNICO COM BETONEIRA 600 L. AF_08/2019</v>
          </cell>
          <cell r="C5892" t="str">
            <v>M3</v>
          </cell>
          <cell r="D5892">
            <v>434.22</v>
          </cell>
        </row>
        <row r="5893">
          <cell r="A5893">
            <v>100492</v>
          </cell>
          <cell r="B5893" t="str">
            <v>ARGAMASSA TRAÇO 1:4 (EM VOLUME DE CIMENTO E AREIA MÉDIA ÚMIDA) COM ADIÇÃO DE IMPERMEABILIZANTE, PREPARO MECÂNICO COM BETONEIRA 600 L. AF_08/2019</v>
          </cell>
          <cell r="C5893" t="str">
            <v>M3</v>
          </cell>
          <cell r="D5893">
            <v>374.85</v>
          </cell>
        </row>
        <row r="5894">
          <cell r="A5894">
            <v>92121</v>
          </cell>
          <cell r="B5894" t="str">
            <v>PENEIRAMENTO DE AREIA COM PENEIRA ELÉTRICA. AF_11/2015</v>
          </cell>
          <cell r="C5894" t="str">
            <v>M3</v>
          </cell>
          <cell r="D5894">
            <v>29.84</v>
          </cell>
        </row>
        <row r="5895">
          <cell r="A5895">
            <v>92122</v>
          </cell>
          <cell r="B5895" t="str">
            <v>PENEIRAMENTO DE AREIA COM PENEIRA MANUAL. AF_11/2015</v>
          </cell>
          <cell r="C5895" t="str">
            <v>M3</v>
          </cell>
          <cell r="D5895">
            <v>50.95</v>
          </cell>
        </row>
        <row r="5896">
          <cell r="A5896">
            <v>92123</v>
          </cell>
          <cell r="B5896" t="str">
            <v>ENSACAMENTO DE AREIA. AF_11/2015</v>
          </cell>
          <cell r="C5896" t="str">
            <v>M3</v>
          </cell>
          <cell r="D5896">
            <v>46.22</v>
          </cell>
        </row>
        <row r="5897">
          <cell r="A5897">
            <v>100195</v>
          </cell>
          <cell r="B5897" t="str">
            <v>TRANSPORTE HORIZONTAL MANUAL, DE SACOS DE 50 KG (UNIDADE: KGXKM). AF_07/2019</v>
          </cell>
          <cell r="C5897" t="str">
            <v>KGXKM</v>
          </cell>
          <cell r="D5897">
            <v>0.77</v>
          </cell>
        </row>
        <row r="5898">
          <cell r="A5898">
            <v>100196</v>
          </cell>
          <cell r="B5898" t="str">
            <v>TRANSPORTE HORIZONTAL MANUAL, DE SACOS DE 30 KG (UNIDADE: KGXKM). AF_07/2019</v>
          </cell>
          <cell r="C5898" t="str">
            <v>KGXKM</v>
          </cell>
          <cell r="D5898">
            <v>1.3</v>
          </cell>
        </row>
        <row r="5899">
          <cell r="A5899">
            <v>100197</v>
          </cell>
          <cell r="B5899" t="str">
            <v>TRANSPORTE HORIZONTAL MANUAL, DE SACOS DE 20 KG (UNIDADE: KGXKM). AF_07/2019</v>
          </cell>
          <cell r="C5899" t="str">
            <v>KGXKM</v>
          </cell>
          <cell r="D5899">
            <v>1.95</v>
          </cell>
        </row>
        <row r="5900">
          <cell r="A5900">
            <v>100198</v>
          </cell>
          <cell r="B5900" t="str">
            <v>TRANSPORTE HORIZONTAL COM CARRINHO PLATAFORMA, DE SACOS DE 50 KG (UNIDADE: KGXKM). AF_07/2019</v>
          </cell>
          <cell r="C5900" t="str">
            <v>KGXKM</v>
          </cell>
          <cell r="D5900">
            <v>0.27</v>
          </cell>
        </row>
        <row r="5901">
          <cell r="A5901">
            <v>100199</v>
          </cell>
          <cell r="B5901" t="str">
            <v>TRANSPORTE HORIZONTAL COM CARRINHO PLATAFORMA, DE SACOS DE 30 KG (UNIDADE: KGXKM). AF_07/2019</v>
          </cell>
          <cell r="C5901" t="str">
            <v>KGXKM</v>
          </cell>
          <cell r="D5901">
            <v>0.32</v>
          </cell>
        </row>
        <row r="5902">
          <cell r="A5902">
            <v>100200</v>
          </cell>
          <cell r="B5902" t="str">
            <v>TRANSPORTE HORIZONTAL COM CARRINHO PLATAFORMA, DE SACOS DE 20 KG (UNIDADE: KGXKM). AF_07/2019</v>
          </cell>
          <cell r="C5902" t="str">
            <v>KGXKM</v>
          </cell>
          <cell r="D5902">
            <v>0.39</v>
          </cell>
        </row>
        <row r="5903">
          <cell r="A5903">
            <v>100201</v>
          </cell>
          <cell r="B5903" t="str">
            <v>TRANSPORTE HORIZONTAL COM CARRINHO DE MÃO, DE SACOS DE 50 KG (UNIDADE: KGXKM). AF_07/2019</v>
          </cell>
          <cell r="C5903" t="str">
            <v>KGXKM</v>
          </cell>
          <cell r="D5903">
            <v>0.79</v>
          </cell>
        </row>
        <row r="5904">
          <cell r="A5904">
            <v>100202</v>
          </cell>
          <cell r="B5904" t="str">
            <v>TRANSPORTE HORIZONTAL COM CARRINHO DE MÃO, DE SACOS DE 30 KG (UNIDADE: KGXKM). AF_07/2019</v>
          </cell>
          <cell r="C5904" t="str">
            <v>KGXKM</v>
          </cell>
          <cell r="D5904">
            <v>0.92</v>
          </cell>
        </row>
        <row r="5905">
          <cell r="A5905">
            <v>100203</v>
          </cell>
          <cell r="B5905" t="str">
            <v>TRANSPORTE HORIZONTAL COM CARRINHO DE MÃO, DE SACOS DE 20 KG (UNIDADE: KGXKM). AF_07/2019</v>
          </cell>
          <cell r="C5905" t="str">
            <v>KGXKM</v>
          </cell>
          <cell r="D5905">
            <v>1.0900000000000001</v>
          </cell>
        </row>
        <row r="5906">
          <cell r="A5906">
            <v>100204</v>
          </cell>
          <cell r="B5906" t="str">
            <v>TRANSPORTE HORIZONTAL COM MANIPULADOR TELESCÓPICO, DE PÁLETE DE SACOS (UNIDADE: KGXKM). AF_07/2019</v>
          </cell>
          <cell r="C5906" t="str">
            <v>KGXKM</v>
          </cell>
          <cell r="D5906">
            <v>0.1</v>
          </cell>
        </row>
        <row r="5907">
          <cell r="A5907">
            <v>100205</v>
          </cell>
          <cell r="B5907" t="str">
            <v>TRANSPORTE HORIZONTAL COM JERICA DE 60 L, DE MASSA/ GRANEL (UNIDADE: M3XKM). AF_07/2019</v>
          </cell>
          <cell r="C5907" t="str">
            <v>M3XKM</v>
          </cell>
          <cell r="D5907">
            <v>1451.51</v>
          </cell>
        </row>
        <row r="5908">
          <cell r="A5908">
            <v>100206</v>
          </cell>
          <cell r="B5908" t="str">
            <v>TRANSPORTE HORIZONTAL COM JERICA DE 90 L, DE MASSA/ GRANEL (UNIDADE: M3XKM). AF_07/2019</v>
          </cell>
          <cell r="C5908" t="str">
            <v>M3XKM</v>
          </cell>
          <cell r="D5908">
            <v>1049.19</v>
          </cell>
        </row>
        <row r="5909">
          <cell r="A5909">
            <v>100207</v>
          </cell>
          <cell r="B5909" t="str">
            <v>TRANSPORTE HORIZONTAL COM CARREGADEIRA, DE MASSA/ GRANEL (UNIDADE: M3XKM). AF_07/2019</v>
          </cell>
          <cell r="C5909" t="str">
            <v>M3XKM</v>
          </cell>
          <cell r="D5909">
            <v>341.43</v>
          </cell>
        </row>
        <row r="5910">
          <cell r="A5910">
            <v>100208</v>
          </cell>
          <cell r="B5910" t="str">
            <v>TRANSPORTE HORIZONTAL MANUAL, DE BLOCOS VAZADOS DE CONCRETO OU CERÂMICO DE 19X19X39CM (UNIDADE: BLOCOXKM). AF_07/2019</v>
          </cell>
          <cell r="C5910" t="str">
            <v>UNXKM</v>
          </cell>
          <cell r="D5910">
            <v>19.2</v>
          </cell>
        </row>
        <row r="5911">
          <cell r="A5911">
            <v>100209</v>
          </cell>
          <cell r="B5911" t="str">
            <v>TRANSPORTE HORIZONTAL MANUAL, DE BLOCOS CERÂMICOS FURADOS NA HORIZONTAL DE 9X19X19CM (UNIDADE: BLOCOXKM). AF_07/2019</v>
          </cell>
          <cell r="C5911" t="str">
            <v>UNXKM</v>
          </cell>
          <cell r="D5911">
            <v>9.6</v>
          </cell>
        </row>
        <row r="5912">
          <cell r="A5912">
            <v>100210</v>
          </cell>
          <cell r="B5912" t="str">
            <v>TRANSPORTE HORIZONTAL COM CARRINHO DE MÃO, DE BLOCOS VAZADOS DE CONCRETO OU CERÂMICO DE 19X19X39CM (UNIDADE: BLOCOXKM). AF_07/2019</v>
          </cell>
          <cell r="C5912" t="str">
            <v>UNXKM</v>
          </cell>
          <cell r="D5912">
            <v>17.690000000000001</v>
          </cell>
        </row>
        <row r="5913">
          <cell r="A5913">
            <v>100211</v>
          </cell>
          <cell r="B5913" t="str">
            <v>TRANSPORTE HORIZONTAL COM CARRINHO DE MÃO, DE BLOCOS CERÂMICOS FURADOS NA HORIZONTAL DE 9X19X19CM (UNIDADE: BLOCOXKM). AF_07/2019</v>
          </cell>
          <cell r="C5913" t="str">
            <v>UNXKM</v>
          </cell>
          <cell r="D5913">
            <v>6.82</v>
          </cell>
        </row>
        <row r="5914">
          <cell r="A5914">
            <v>100212</v>
          </cell>
          <cell r="B5914" t="str">
            <v>TRANSPORTE HORIZONTAL COM CARRINHO PLATAFORMA, DE BLOCOS VAZADOS DE CONCRETO OU CERÂMICO DE 19X19X39CM (UNIDADE: BLOCOXKM). AF_07/2019</v>
          </cell>
          <cell r="C5914" t="str">
            <v>UNXKM</v>
          </cell>
          <cell r="D5914">
            <v>7.53</v>
          </cell>
        </row>
        <row r="5915">
          <cell r="A5915">
            <v>100213</v>
          </cell>
          <cell r="B5915" t="str">
            <v>TRANSPORTE HORIZONTAL COM CARRINHO PLATAFORMA, DE BLOCOS CERÂMICOS FURADOS NA HORIZONTAL DE 9X19X19CM (UNIDADE: BLOCOXKM). AF_07/2019</v>
          </cell>
          <cell r="C5915" t="str">
            <v>UNXKM</v>
          </cell>
          <cell r="D5915">
            <v>2.7</v>
          </cell>
        </row>
        <row r="5916">
          <cell r="A5916">
            <v>100214</v>
          </cell>
          <cell r="B5916" t="str">
            <v>TRANSPORTE HORIZONTAL COM CARRINHO MINI PÁLETES, DE BLOCOS VAZADOS DE CONCRETO DE 19X19X39CM (UNIDADE: BLOCOXKM). AF_07/2019</v>
          </cell>
          <cell r="C5916" t="str">
            <v>UNXKM</v>
          </cell>
          <cell r="D5916">
            <v>4.1500000000000004</v>
          </cell>
        </row>
        <row r="5917">
          <cell r="A5917">
            <v>100215</v>
          </cell>
          <cell r="B5917" t="str">
            <v>TRANSPORTE HORIZONTAL COM CARRINHO MINI PÁLETES, DE BLOCOS CERÂMICOS FURADOS NA VERTICAL DE 19X19X39CM (UNIDADE: BLOCOXKM). AF_07/2019</v>
          </cell>
          <cell r="C5917" t="str">
            <v>UNXKM</v>
          </cell>
          <cell r="D5917">
            <v>3.56</v>
          </cell>
        </row>
        <row r="5918">
          <cell r="A5918">
            <v>100216</v>
          </cell>
          <cell r="B5918" t="str">
            <v>TRANSPORTE HORIZONTAL COM CARRINHO MINI PÁLETES, DE BLOCOS CERÂMICOS FURADOS NA HORIZONTAL DE 9X19X19CM (UNIDADE: BLOCOXKM). AF_07/2019</v>
          </cell>
          <cell r="C5918" t="str">
            <v>UNXKM</v>
          </cell>
          <cell r="D5918">
            <v>0.96</v>
          </cell>
        </row>
        <row r="5919">
          <cell r="A5919">
            <v>100217</v>
          </cell>
          <cell r="B5919" t="str">
            <v>TRANSPORTE HORIZONTAL COM MANIPULADOR TELESCÓPICO, DE BLOCOS VAZADOS DE CONCRETO DE 19X19X39CM (UNIDADE: BLOCOXKM). AF_07/2019</v>
          </cell>
          <cell r="C5919" t="str">
            <v>UNXKM</v>
          </cell>
          <cell r="D5919">
            <v>2.68</v>
          </cell>
        </row>
        <row r="5920">
          <cell r="A5920">
            <v>100218</v>
          </cell>
          <cell r="B5920" t="str">
            <v>TRANSPORTE HORIZONTAL COM MANIPULADOR TELESCÓPICO, DE BLOCOS CERÂMICOS FURADOS NA VERTICAL DE 19X19X39CM (UNIDADE: BLOCOXKM). AF_07/2019</v>
          </cell>
          <cell r="C5920" t="str">
            <v>UNXKM</v>
          </cell>
          <cell r="D5920">
            <v>1.83</v>
          </cell>
        </row>
        <row r="5921">
          <cell r="A5921">
            <v>100219</v>
          </cell>
          <cell r="B5921" t="str">
            <v>TRANSPORTE HORIZONTAL COM MANIPULADOR TELESCÓPICO, DE BLOCOS CERÂMICOS FURADOS NA HORIZONTAL DE 9X19X19CM (UNIDADE: BLOCOXKM). AF_07/2019</v>
          </cell>
          <cell r="C5921" t="str">
            <v>UNXKM</v>
          </cell>
          <cell r="D5921">
            <v>0.4</v>
          </cell>
        </row>
        <row r="5922">
          <cell r="A5922">
            <v>100220</v>
          </cell>
          <cell r="B5922" t="str">
            <v>TRANSPORTE HORIZONTAL MANUAL, DE CAIXA COM REVESTIMENTO CERÂMICO (UNIDADE: M2XKM). AF_07/2019</v>
          </cell>
          <cell r="C5922" t="str">
            <v>M2XKM</v>
          </cell>
          <cell r="D5922">
            <v>27.58</v>
          </cell>
        </row>
        <row r="5923">
          <cell r="A5923">
            <v>100221</v>
          </cell>
          <cell r="B5923" t="str">
            <v>TRANSPORTE HORIZONTAL COM CARRINHO DE MÃO, DE CAIXA COM REVESTIMENTO CERÂMICO (UNIDADE: M2XKM). AF_07/2019</v>
          </cell>
          <cell r="C5923" t="str">
            <v>M2XKM</v>
          </cell>
          <cell r="D5923">
            <v>31.27</v>
          </cell>
        </row>
        <row r="5924">
          <cell r="A5924">
            <v>100222</v>
          </cell>
          <cell r="B5924" t="str">
            <v>TRANSPORTE HORIZONTAL COM CARRINHO PLATAFORMA, DE CAIXA COM REVESTIMENTO CERÂMICO (UNIDADE: M2XKM). AF_07/2019</v>
          </cell>
          <cell r="C5924" t="str">
            <v>M2XKM</v>
          </cell>
          <cell r="D5924">
            <v>11.84</v>
          </cell>
        </row>
        <row r="5925">
          <cell r="A5925">
            <v>100223</v>
          </cell>
          <cell r="B5925" t="str">
            <v>TRANSPORTE HORIZONTAL COM CARRINHO MINI PÁLETES, DE CAIXA COM REVESTIMENTO CERÂMICO (UNIDADE: M2XKM). AF_07/2019</v>
          </cell>
          <cell r="C5925" t="str">
            <v>M2XKM</v>
          </cell>
          <cell r="D5925">
            <v>5.54</v>
          </cell>
        </row>
        <row r="5926">
          <cell r="A5926">
            <v>100224</v>
          </cell>
          <cell r="B5926" t="str">
            <v>TRANSPORTE HORIZONTAL COM MANIPULADOR TELESCÓPICO, DE CAIXA COM REVESTIMENTO CERÂMICO (UNIDADE: M2XKM). AF_07/2019</v>
          </cell>
          <cell r="C5926" t="str">
            <v>M2XKM</v>
          </cell>
          <cell r="D5926">
            <v>2.68</v>
          </cell>
        </row>
        <row r="5927">
          <cell r="A5927">
            <v>100225</v>
          </cell>
          <cell r="B5927" t="str">
            <v>TRANSPORTE HORIZONTAL MANUAL, DE LATA DE 18 LITROS (UNIDADE: LXKM). AF_07/2019</v>
          </cell>
          <cell r="C5927" t="str">
            <v>LXKM</v>
          </cell>
          <cell r="D5927">
            <v>2.16</v>
          </cell>
        </row>
        <row r="5928">
          <cell r="A5928">
            <v>100226</v>
          </cell>
          <cell r="B5928" t="str">
            <v>TRANSPORTE HORIZONTAL COM CARRINHO PLATAFORMA, DE LATA DE 18 LITROS (UNIDADE: LXKM). AF_07/2019</v>
          </cell>
          <cell r="C5928" t="str">
            <v>LXKM</v>
          </cell>
          <cell r="D5928">
            <v>0.68</v>
          </cell>
        </row>
        <row r="5929">
          <cell r="A5929">
            <v>100227</v>
          </cell>
          <cell r="B5929" t="str">
            <v>TRANSPORTE HORIZONTAL COM CARRINHO RACIONAL, DE LATA DE 18 LITROS (UNIDADE: LXKM). AF_07/2019</v>
          </cell>
          <cell r="C5929" t="str">
            <v>LXKM</v>
          </cell>
          <cell r="D5929">
            <v>1</v>
          </cell>
        </row>
        <row r="5930">
          <cell r="A5930">
            <v>100228</v>
          </cell>
          <cell r="B5930" t="str">
            <v>TRANSPORTE HORIZONTAL COM MANIPULADOR TELESCÓPICO, DE LATA DE 18 LITROS (UNIDADE: LXKM). AF_07/2019</v>
          </cell>
          <cell r="C5930" t="str">
            <v>LXKM</v>
          </cell>
          <cell r="D5930">
            <v>0.27</v>
          </cell>
        </row>
        <row r="5931">
          <cell r="A5931">
            <v>100229</v>
          </cell>
          <cell r="B5931" t="str">
            <v>TRANSPORTE VERTICAL MANUAL, 1 PAVIMENTO, DE SACOS DE 50 KG (UNIDADE: KG). AF_07/2019</v>
          </cell>
          <cell r="C5931" t="str">
            <v>KG</v>
          </cell>
          <cell r="D5931">
            <v>0.01</v>
          </cell>
        </row>
        <row r="5932">
          <cell r="A5932">
            <v>100230</v>
          </cell>
          <cell r="B5932" t="str">
            <v>TRANSPORTE VERTICAL MANUAL, 1 PAVIMENTO, DE SACOS DE 30 KG (UNIDADE: KG). AF_07/2019</v>
          </cell>
          <cell r="C5932" t="str">
            <v>KG</v>
          </cell>
          <cell r="D5932">
            <v>0.02</v>
          </cell>
        </row>
        <row r="5933">
          <cell r="A5933">
            <v>100231</v>
          </cell>
          <cell r="B5933" t="str">
            <v>TRANSPORTE VERTICAL MANUAL, 1 PAVIMENTO, DE SACOS DE 20 KG (UNIDADE: KG). AF_07/2019</v>
          </cell>
          <cell r="C5933" t="str">
            <v>KG</v>
          </cell>
          <cell r="D5933">
            <v>0.03</v>
          </cell>
        </row>
        <row r="5934">
          <cell r="A5934">
            <v>100232</v>
          </cell>
          <cell r="B5934" t="str">
            <v>TRANSPORTE VERTICAL MANUAL, 1 PAVIMENTO, DE BLOCOS VAZADOS DE CONCRETO OU CERÂMICO DE 19X19X39CM (UNIDADE: BLOCO). AF_07/2019</v>
          </cell>
          <cell r="C5934" t="str">
            <v>UN</v>
          </cell>
          <cell r="D5934">
            <v>0.36</v>
          </cell>
        </row>
        <row r="5935">
          <cell r="A5935">
            <v>100233</v>
          </cell>
          <cell r="B5935" t="str">
            <v>TRANSPORTE VERTICAL MANUAL, 1 PAVIMENTO, DE BLOCOS CERÂMICOS FURADOS NA HORIZONTAL DE 9X19X19CM (UNIDADE: BLOCO). AF_07/2019</v>
          </cell>
          <cell r="C5935" t="str">
            <v>UN</v>
          </cell>
          <cell r="D5935">
            <v>0.18</v>
          </cell>
        </row>
        <row r="5936">
          <cell r="A5936">
            <v>100234</v>
          </cell>
          <cell r="B5936" t="str">
            <v>TRANSPORTE VERTICAL MANUAL, 1 PAVIMENTO, DE CAIXA COM REVESTIMENTO CERÂMICO (UNIDADE: M2). AF_07/2019</v>
          </cell>
          <cell r="C5936" t="str">
            <v>M2</v>
          </cell>
          <cell r="D5936">
            <v>0.54</v>
          </cell>
        </row>
        <row r="5937">
          <cell r="A5937">
            <v>100235</v>
          </cell>
          <cell r="B5937" t="str">
            <v>TRANSPORTE VERTICAL MANUAL, 1 PAVIMENTO, DE LATA DE 18 LITROS (UNIDADE: L). AF_07/2019</v>
          </cell>
          <cell r="C5937" t="str">
            <v>L</v>
          </cell>
          <cell r="D5937">
            <v>0.04</v>
          </cell>
        </row>
        <row r="5938">
          <cell r="A5938">
            <v>100236</v>
          </cell>
          <cell r="B5938" t="str">
            <v>TRANSPORTE HORIZONTAL MANUAL, DE TUBO DE PVC SOLDÁVEL COM DIÂMETRO MENOR OU IGUAL A 60 MM (UNIDADE: MXKM). AF_07/2019</v>
          </cell>
          <cell r="C5938" t="str">
            <v>MXKM</v>
          </cell>
          <cell r="D5938">
            <v>2.75</v>
          </cell>
        </row>
        <row r="5939">
          <cell r="A5939">
            <v>100237</v>
          </cell>
          <cell r="B5939" t="str">
            <v>TRANSPORTE HORIZONTAL MANUAL, DE TUBO DE PVC SOLDÁVEL COM DIÂMETRO MAIOR QUE 60 MM E MENOR OU IGUAL A 85 MM (UNIDADE: MXKM). AF_07/2019</v>
          </cell>
          <cell r="C5939" t="str">
            <v>MXKM</v>
          </cell>
          <cell r="D5939">
            <v>3.3</v>
          </cell>
        </row>
        <row r="5940">
          <cell r="A5940">
            <v>100238</v>
          </cell>
          <cell r="B5940" t="str">
            <v>TRANSPORTE HORIZONTAL MANUAL, DE TUBO DE CPVC COM DIÂMETRO MENOR OU IGUAL A 73 MM (UNIDADE: MXKM). AF_07/2019</v>
          </cell>
          <cell r="C5940" t="str">
            <v>MXKM</v>
          </cell>
          <cell r="D5940">
            <v>5.28</v>
          </cell>
        </row>
        <row r="5941">
          <cell r="A5941">
            <v>100239</v>
          </cell>
          <cell r="B5941" t="str">
            <v>TRANSPORTE HORIZONTAL MANUAL, DE TUBO DE CPVC COM DIÂMETRO MAIOR QUE 73 MM E MENOR OU IGUAL A 89 MM (UNIDADE: MXKM). AF_07/2019</v>
          </cell>
          <cell r="C5941" t="str">
            <v>MXKM</v>
          </cell>
          <cell r="D5941">
            <v>6.6</v>
          </cell>
        </row>
        <row r="5942">
          <cell r="A5942">
            <v>100240</v>
          </cell>
          <cell r="B5942" t="str">
            <v>TRANSPORTE HORIZONTAL MANUAL, DE TUBO DE PPR - PN12 OU PN25 - COM DIÂMETRO MENOR OU IGUAL A 50 MM (UNIDADE: MXKM). AF_07/2019</v>
          </cell>
          <cell r="C5942" t="str">
            <v>MXKM</v>
          </cell>
          <cell r="D5942">
            <v>3.95</v>
          </cell>
        </row>
        <row r="5943">
          <cell r="A5943">
            <v>100241</v>
          </cell>
          <cell r="B5943" t="str">
            <v>TRANSPORTE HORIZONTAL MANUAL, DE TUBO DE PPR - PN12 OU PN25 - COM DIÂMETRO MAIOR QUE 50 MM E MENOR OU IGUAL A 75 MM (UNIDADE: MXKM). AF_07/2019</v>
          </cell>
          <cell r="C5943" t="str">
            <v>MXKM</v>
          </cell>
          <cell r="D5943">
            <v>6.6</v>
          </cell>
        </row>
        <row r="5944">
          <cell r="A5944">
            <v>100242</v>
          </cell>
          <cell r="B5944" t="str">
            <v>TRANSPORTE HORIZONTAL MANUAL, DE TUBO DE PPR - PN12 OU PN25 - COM DIÂMETRO MAIOR QUE 75 MM E MENOR OU IGUAL A 110 MM (UNIDADE: MXKM). AF_07/2019</v>
          </cell>
          <cell r="C5944" t="str">
            <v>MXKM</v>
          </cell>
          <cell r="D5944">
            <v>19.5</v>
          </cell>
        </row>
        <row r="5945">
          <cell r="A5945">
            <v>100243</v>
          </cell>
          <cell r="B5945" t="str">
            <v>TRANSPORTE HORIZONTAL MANUAL, DE TUBO DE COBRE - CLASSE E - COM DIÂMETRO MENOR OU IGUAL A 54 MM (UNIDADE: MXKM). AF_07/2019</v>
          </cell>
          <cell r="C5945" t="str">
            <v>MXKM</v>
          </cell>
          <cell r="D5945">
            <v>3.16</v>
          </cell>
        </row>
        <row r="5946">
          <cell r="A5946">
            <v>100244</v>
          </cell>
          <cell r="B5946" t="str">
            <v>TRANSPORTE HORIZONTAL MANUAL, DE TUBO DE COBRE - CLASSE E - COM DIÂMETRO MAIOR QUE 54 MM E MENOR OU IGUAL A 79 MM (UNIDADE: MXKM). AF_07/2019</v>
          </cell>
          <cell r="C5946" t="str">
            <v>MXKM</v>
          </cell>
          <cell r="D5946">
            <v>3.95</v>
          </cell>
        </row>
        <row r="5947">
          <cell r="A5947">
            <v>100245</v>
          </cell>
          <cell r="B5947" t="str">
            <v>TRANSPORTE HORIZONTAL MANUAL, DE TUBO DE COBRE - CLASSE E - COM DIÂMETRO MAIOR QUE 79 MM E MENOR OU IGUAL A 104 MM (UNIDADE: MXKM). AF_07/2019</v>
          </cell>
          <cell r="C5947" t="str">
            <v>MXKM</v>
          </cell>
          <cell r="D5947">
            <v>7.91</v>
          </cell>
        </row>
        <row r="5948">
          <cell r="A5948">
            <v>100246</v>
          </cell>
          <cell r="B5948" t="str">
            <v>TRANSPORTE HORIZONTAL MANUAL, DE TUBO DE PVC SÉRIE NORMAL - ESGOTO PREDIAL, OU REFORÇADO PARA ESGOTO OU ÁGUAS PLUVIAIS PREDIAL, COM DIÂMETRO MENOR OU IGUAL A 75 MM (UNIDADE: MXKM). AF_07/2019</v>
          </cell>
          <cell r="C5948" t="str">
            <v>MXKM</v>
          </cell>
          <cell r="D5948">
            <v>2.63</v>
          </cell>
        </row>
        <row r="5949">
          <cell r="A5949">
            <v>100247</v>
          </cell>
          <cell r="B5949" t="str">
            <v>TRANSPORTE HORIZONTAL MANUAL, DE TUBO DE PVC SÉRIE NORMAL - ESGOTO PREDIAL, OU REFORÇADO PARA ESGOTO OU ÁGUAS PLUVIAIS PREDIAL, COM DIÂMETRO MAIOR QUE 75 MM E MENOR OU IGUAL A 100 MM (UNIDADE: MXKM). AF_07/2019</v>
          </cell>
          <cell r="C5949" t="str">
            <v>MXKM</v>
          </cell>
          <cell r="D5949">
            <v>3.3</v>
          </cell>
        </row>
        <row r="5950">
          <cell r="A5950">
            <v>100248</v>
          </cell>
          <cell r="B5950" t="str">
            <v>TRANSPORTE HORIZONTAL MANUAL, DE TUBO DE PVC SÉRIE NORMAL - ESGOTO PREDIAL, OU REFORÇADO PARA ESGOTO OU ÁGUAS PLUVIAIS PREDIAL, COM DIÂMETRO MAIOR QUE 100 MM E MENOR OU IGUAL A 150 MM (UNIDADE: MXKM). AF_07/2019</v>
          </cell>
          <cell r="C5950" t="str">
            <v>MXKM</v>
          </cell>
          <cell r="D5950">
            <v>13</v>
          </cell>
        </row>
        <row r="5951">
          <cell r="A5951">
            <v>100249</v>
          </cell>
          <cell r="B5951" t="str">
            <v>TRANSPORTE HORIZONTAL MANUAL, DE TUBO DE AÇO CARBONO LEVE OU MÉDIO, PRETO OU GALVANIZADO, COM DIÂMETRO MENOR OU IGUAL A 20 MM (UNIDADE: MXKM). AF_07/2019</v>
          </cell>
          <cell r="C5951" t="str">
            <v>MXKM</v>
          </cell>
          <cell r="D5951">
            <v>2.63</v>
          </cell>
        </row>
        <row r="5952">
          <cell r="A5952">
            <v>100250</v>
          </cell>
          <cell r="B5952" t="str">
            <v>TRANSPORTE HORIZONTAL MANUAL, DE TUBO DE AÇO CARBONO LEVE OU MÉDIO, PRETO OU GALVANIZADO, COM DIÂMETRO MAIOR QUE 20 MM E MENOR OU IGUAL A 32 MM (UNIDADE: MXKM). AF_07/2019</v>
          </cell>
          <cell r="C5952" t="str">
            <v>MXKM</v>
          </cell>
          <cell r="D5952">
            <v>4.3899999999999997</v>
          </cell>
        </row>
        <row r="5953">
          <cell r="A5953">
            <v>100251</v>
          </cell>
          <cell r="B5953" t="str">
            <v>TRANSPORTE HORIZONTAL MANUAL, DE TUBO DE AÇO CARBONO LEVE OU MÉDIO, PRETO OU GALVANIZADO, COM DIÂMETRO MAIOR QUE 32 MM E MENOR OU IGUAL A 65 MM (UNIDADE: MXKM). AF_07/2019</v>
          </cell>
          <cell r="C5953" t="str">
            <v>MXKM</v>
          </cell>
          <cell r="D5953">
            <v>13</v>
          </cell>
        </row>
        <row r="5954">
          <cell r="A5954">
            <v>100252</v>
          </cell>
          <cell r="B5954" t="str">
            <v>TRANSPORTE HORIZONTAL MANUAL, DE TUBO DE AÇO CARBONO LEVE OU MÉDIO, PRETO OU GALVANIZADO, COM DIÂMETRO MAIOR QUE 65 MM E MENOR OU IGUAL A 90 MM (UNIDADE: MXKM). AF_07/2019</v>
          </cell>
          <cell r="C5954" t="str">
            <v>MXKM</v>
          </cell>
          <cell r="D5954">
            <v>19.5</v>
          </cell>
        </row>
        <row r="5955">
          <cell r="A5955">
            <v>100253</v>
          </cell>
          <cell r="B5955" t="str">
            <v>TRANSPORTE HORIZONTAL MANUAL, DE TUBO DE AÇO CARBONO LEVE OU MÉDIO, PRETO OU GALVANIZADO, COM DIÂMETRO MAIOR QUE 90 MM E MENOR OU IGUAL A 125 MM (UNIDADE: MXKM). AF_07/2019</v>
          </cell>
          <cell r="C5955" t="str">
            <v>MXKM</v>
          </cell>
          <cell r="D5955">
            <v>26</v>
          </cell>
        </row>
        <row r="5956">
          <cell r="A5956">
            <v>100254</v>
          </cell>
          <cell r="B5956" t="str">
            <v>TRANSPORTE HORIZONTAL MANUAL, DE TUBO DE AÇO CARBONO LEVE OU MÉDIO, PRETO OU GALVANIZADO, COM DIÂMETRO MAIOR QUE 125 MM E MENOR OU IGUAL A 150 MM (UNIDADE: MXKM). AF_07/2019</v>
          </cell>
          <cell r="C5956" t="str">
            <v>MXKM</v>
          </cell>
          <cell r="D5956">
            <v>39</v>
          </cell>
        </row>
        <row r="5957">
          <cell r="A5957">
            <v>100255</v>
          </cell>
          <cell r="B5957" t="str">
            <v>TRANSPORTE HORIZONTAL MANUAL, DE TÁBUAS DE MADEIRA COM SEÇÃO TRANSVERSAL DE 2,5 X 25 CM E 2,5 X 30 CM (UNIDADE: MXKM). AF_07/2019</v>
          </cell>
          <cell r="C5957" t="str">
            <v>MXKM</v>
          </cell>
          <cell r="D5957">
            <v>13.19</v>
          </cell>
        </row>
        <row r="5958">
          <cell r="A5958">
            <v>100256</v>
          </cell>
          <cell r="B5958" t="str">
            <v>TRANSPORTE HORIZONTAL MANUAL, DE CAIBROS DE MADEIRA COM SEÇÃO TRANSVERSAL DE 7,5 X 6 CM E 6 X 8 CM (UNIDADE: MXKM). AF_07/2019</v>
          </cell>
          <cell r="C5958" t="str">
            <v>MXKM</v>
          </cell>
          <cell r="D5958">
            <v>8.7899999999999991</v>
          </cell>
        </row>
        <row r="5959">
          <cell r="A5959">
            <v>100257</v>
          </cell>
          <cell r="B5959" t="str">
            <v>TRANSPORTE HORIZONTAL MANUAL, DE RIPAS DE MADEIRA COM SEÇÃO TRANSVERSAL DE 1 X 5 CM E 2 X 5 CM (UNIDADE: MXKM). AF_07/2019</v>
          </cell>
          <cell r="C5959" t="str">
            <v>MXKM</v>
          </cell>
          <cell r="D5959">
            <v>5.28</v>
          </cell>
        </row>
        <row r="5960">
          <cell r="A5960">
            <v>100258</v>
          </cell>
          <cell r="B5960" t="str">
            <v>TRANSPORTE HORIZONTAL MANUAL, DE VIGAS DE MADEIRA COM SEÇÃO TRANSVERSAL DE 5 X 12 CM (UNIDADE: MXKM). AF_07/2019</v>
          </cell>
          <cell r="C5960" t="str">
            <v>MXKM</v>
          </cell>
          <cell r="D5960">
            <v>13.19</v>
          </cell>
        </row>
        <row r="5961">
          <cell r="A5961">
            <v>100259</v>
          </cell>
          <cell r="B5961" t="str">
            <v>TRANSPORTE HORIZONTAL MANUAL, DE VIGAS DE MADEIRA COM SEÇÃO TRANSVERSAL DE 6 X 16 CM (UNIDADE: MXKM). AF_07/2019</v>
          </cell>
          <cell r="C5961" t="str">
            <v>MXKM</v>
          </cell>
          <cell r="D5961">
            <v>26</v>
          </cell>
        </row>
        <row r="5962">
          <cell r="A5962">
            <v>100260</v>
          </cell>
          <cell r="B5962" t="str">
            <v>TRANSPORTE HORIZONTAL MANUAL, DE VERGALHÕES DE AÇO COM DIÂMETRO DE 5 MM (UNIDADE: KGXKM). AF_07/2019</v>
          </cell>
          <cell r="C5962" t="str">
            <v>KGXKM</v>
          </cell>
          <cell r="D5962">
            <v>8.57</v>
          </cell>
        </row>
        <row r="5963">
          <cell r="A5963">
            <v>100261</v>
          </cell>
          <cell r="B5963" t="str">
            <v>TRANSPORTE HORIZONTAL MANUAL, DE VERGALHÕES DE AÇO COM DIÂMETRO DE 6,3 MM (UNIDADE: KGXKM). AF_07/2019</v>
          </cell>
          <cell r="C5963" t="str">
            <v>KGXKM</v>
          </cell>
          <cell r="D5963">
            <v>5.38</v>
          </cell>
        </row>
        <row r="5964">
          <cell r="A5964">
            <v>100262</v>
          </cell>
          <cell r="B5964" t="str">
            <v>TRANSPORTE HORIZONTAL MANUAL, DE VERGALHÕES DE AÇO COM DIÂMETRO DE 8 MM (UNIDADE: KGXKM). AF_07/2019</v>
          </cell>
          <cell r="C5964" t="str">
            <v>KGXKM</v>
          </cell>
          <cell r="D5964">
            <v>3.34</v>
          </cell>
        </row>
        <row r="5965">
          <cell r="A5965">
            <v>100263</v>
          </cell>
          <cell r="B5965" t="str">
            <v>TRANSPORTE HORIZONTAL MANUAL, DE VERGALHÕES DE AÇO COM DIÂMETRO DE 10 MM; 12,5 MM; 16 MM; 20 MM; 25 MM OU 32 MM (UNIDADE: KGXKM). AF_07/2019</v>
          </cell>
          <cell r="C5965" t="str">
            <v>KGXKM</v>
          </cell>
          <cell r="D5965">
            <v>2.13</v>
          </cell>
        </row>
        <row r="5966">
          <cell r="A5966">
            <v>100264</v>
          </cell>
          <cell r="B5966" t="str">
            <v>TRANSPORTE HORIZONTAL MANUAL, DE JANELA (UNIDADE: M2XKM). AF_07/2019</v>
          </cell>
          <cell r="C5966" t="str">
            <v>M2XKM</v>
          </cell>
          <cell r="D5966">
            <v>38.94</v>
          </cell>
        </row>
        <row r="5967">
          <cell r="A5967">
            <v>100265</v>
          </cell>
          <cell r="B5967" t="str">
            <v>TRANSPORTE VERTICAL MANUAL, 1 PAVIMENTO, DE JANELA (UNIDADE: M2). AF_07/2019</v>
          </cell>
          <cell r="C5967" t="str">
            <v>M2</v>
          </cell>
          <cell r="D5967">
            <v>0.81</v>
          </cell>
        </row>
        <row r="5968">
          <cell r="A5968">
            <v>100266</v>
          </cell>
          <cell r="B5968" t="str">
            <v>TRANSPORTE HORIZONTAL MANUAL, DE PORTA (UNIDADE: UNIDXKM). AF_07/2019</v>
          </cell>
          <cell r="C5968" t="str">
            <v>UNXKM</v>
          </cell>
          <cell r="D5968">
            <v>82.76</v>
          </cell>
        </row>
        <row r="5969">
          <cell r="A5969">
            <v>100267</v>
          </cell>
          <cell r="B5969" t="str">
            <v>TRANSPORTE VERTICAL MANUAL, 1 PAVIMENTO, DE PORTA (UNIDADE: UNID). AF_07/2019</v>
          </cell>
          <cell r="C5969" t="str">
            <v>UN</v>
          </cell>
          <cell r="D5969">
            <v>1.64</v>
          </cell>
        </row>
        <row r="5970">
          <cell r="A5970">
            <v>100268</v>
          </cell>
          <cell r="B5970" t="str">
            <v>TRANSPORTE HORIZONTAL MANUAL, DE BANCADA DE MÁRMORE OU GRANITO PARA COZINHA/LAVATÓRIO OU MÁRMORE SINTÉTICO COM CUBA INTEGRADA (UNIDADE: UNIDXKM). AF_07/2019</v>
          </cell>
          <cell r="C5970" t="str">
            <v>UNXKM</v>
          </cell>
          <cell r="D5970">
            <v>82.76</v>
          </cell>
        </row>
        <row r="5971">
          <cell r="A5971">
            <v>100269</v>
          </cell>
          <cell r="B5971" t="str">
            <v>TRANSPORTE VERTICAL, BANCADA DE MÁRMORE OU GRANITO PARA COZINHA/LAVATÓRIO OU MÁRMORE SINTÉTICO COM CUBA INTEGRADA, MANUAL, 1 PAVIMENTO, (UNIDADE: UNID). AF_07/2019</v>
          </cell>
          <cell r="C5971" t="str">
            <v>UN</v>
          </cell>
          <cell r="D5971">
            <v>1.64</v>
          </cell>
        </row>
        <row r="5972">
          <cell r="A5972">
            <v>100270</v>
          </cell>
          <cell r="B5972" t="str">
            <v>TRANSPORTE HORIZONTAL COM CARRINHO PLATAFORMA, DE BANCADA DE MÁRMORE OU GRANITO PARA COZINHA/LAVATÓRIO OU MÁRMORE SINTÉTICO COM CUBA INTEGRADA (UNIDADE: UNIDXKM). AF_07/2019</v>
          </cell>
          <cell r="C5972" t="str">
            <v>UNXKM</v>
          </cell>
          <cell r="D5972">
            <v>62.03</v>
          </cell>
        </row>
        <row r="5973">
          <cell r="A5973">
            <v>100271</v>
          </cell>
          <cell r="B5973" t="str">
            <v>TRANSPORTE HORIZONTAL MANUAL, DE VIDRO (UNIDADE: M2XKM). AF_07/2019</v>
          </cell>
          <cell r="C5973" t="str">
            <v>M2XKM</v>
          </cell>
          <cell r="D5973">
            <v>62.07</v>
          </cell>
        </row>
        <row r="5974">
          <cell r="A5974">
            <v>100272</v>
          </cell>
          <cell r="B5974" t="str">
            <v>TRANSPORTE VERTICAL MANUAL, 1 PAVIMENTO, DE VIDRO (UNIDADE: M2). AF_07/2019</v>
          </cell>
          <cell r="C5974" t="str">
            <v>M2</v>
          </cell>
          <cell r="D5974">
            <v>1.23</v>
          </cell>
        </row>
        <row r="5975">
          <cell r="A5975">
            <v>100273</v>
          </cell>
          <cell r="B5975" t="str">
            <v>TRANSPORTE HORIZONTAL MANUAL, DE TELA DE AÇO (UNIDADE: KGXKM). AF_07/2019</v>
          </cell>
          <cell r="C5975" t="str">
            <v>KGXKM</v>
          </cell>
          <cell r="D5975">
            <v>3.23</v>
          </cell>
        </row>
        <row r="5976">
          <cell r="A5976">
            <v>100274</v>
          </cell>
          <cell r="B5976" t="str">
            <v>TRANSPORTE HORIZONTAL MANUAL, DE COMPENSADO DE MADEIRA (UNIDADE: M2XKM). AF_07/2019</v>
          </cell>
          <cell r="C5976" t="str">
            <v>M2XKM</v>
          </cell>
          <cell r="D5976">
            <v>27.6</v>
          </cell>
        </row>
        <row r="5977">
          <cell r="A5977">
            <v>100275</v>
          </cell>
          <cell r="B5977" t="str">
            <v>TRANSPORTE HORIZONTAL MANUAL, DE TELHA TERMOACÚSTICA OU TELHA DE AÇO ZINCADO (UNIDADE: M2XKM). AF_07/2019</v>
          </cell>
          <cell r="C5977" t="str">
            <v>M2XKM</v>
          </cell>
          <cell r="D5977">
            <v>17.84</v>
          </cell>
        </row>
        <row r="5978">
          <cell r="A5978">
            <v>100276</v>
          </cell>
          <cell r="B5978" t="str">
            <v>TRANSPORTE HORIZONTAL MANUAL, DE TELHA DE FIBROCIMENTO OU TELHA ESTRUTURAL DE FIBROCIMENTO, CANALETE 90 OU KALHETÃO (UNIDADE: M2XKM). AF_07/2019</v>
          </cell>
          <cell r="C5978" t="str">
            <v>M2XKM</v>
          </cell>
          <cell r="D5978">
            <v>32.56</v>
          </cell>
        </row>
        <row r="5979">
          <cell r="A5979">
            <v>100277</v>
          </cell>
          <cell r="B5979" t="str">
            <v>TRANSPORTE HORIZONTAL COM MANIPULADOR TELESCÓPICO, DE TELHAS TERMOACÚSTICAS, FIBROCIMENTO, AÇO ZINCADO, FIBROCIMENTO ESTRUTURAL, CANALETE 90 OU KALHETÃO (UNIDADE: M2XKM). AF_07/2019</v>
          </cell>
          <cell r="C5979" t="str">
            <v>M2XKM</v>
          </cell>
          <cell r="D5979">
            <v>1.71</v>
          </cell>
        </row>
        <row r="5980">
          <cell r="A5980">
            <v>100278</v>
          </cell>
          <cell r="B5980" t="str">
            <v>TRANSPORTE HORIZONTAL MANUAL, DE BACIA SANITÁRIA, CAIXA ACOPLADA, TANQUE OU PIA (UNIDADE: UNIDXKM). AF_07/2019</v>
          </cell>
          <cell r="C5980" t="str">
            <v>UNXKM</v>
          </cell>
          <cell r="D5980">
            <v>39.590000000000003</v>
          </cell>
        </row>
        <row r="5981">
          <cell r="A5981">
            <v>100279</v>
          </cell>
          <cell r="B5981" t="str">
            <v>TRANSPORTE VERTICAL MANUAL, 1 PAVIMENTO, DE BACIA SANITÁRIA, CAIXA ACOPLADA, TANQUE OU PIA (UNIDADE: UNID). AF_07/2019</v>
          </cell>
          <cell r="C5981" t="str">
            <v>UN</v>
          </cell>
          <cell r="D5981">
            <v>0.76</v>
          </cell>
        </row>
        <row r="5982">
          <cell r="A5982">
            <v>100280</v>
          </cell>
          <cell r="B5982" t="str">
            <v>TRANSPORTE HORIZONTAL COM CARRINHO PLATAFORMA, DE BACIA SANITÁRIA, CAIXA ACOPLADA, TANQUE OU PIA (UNIDADE: UNIDXKM). AF_07/2019</v>
          </cell>
          <cell r="C5982" t="str">
            <v>UNXKM</v>
          </cell>
          <cell r="D5982">
            <v>18.18</v>
          </cell>
        </row>
        <row r="5983">
          <cell r="A5983">
            <v>100281</v>
          </cell>
          <cell r="B5983" t="str">
            <v>TRANSPORTE HORIZONTAL COM MANIPULADOR TELESCÓPICO, DE BACIA SANITÁRIA, CAIXA ACOPLADA, TANQUE OU PIA (UNIDADE: UNIDXKM). AF_07/2019</v>
          </cell>
          <cell r="C5983" t="str">
            <v>UNXKM</v>
          </cell>
          <cell r="D5983">
            <v>3.29</v>
          </cell>
        </row>
        <row r="5984">
          <cell r="A5984">
            <v>100282</v>
          </cell>
          <cell r="B5984" t="str">
            <v>TRANSPORTE HORIZONTAL MANUAL, DE TELHA DE CONCRETO OU CERÂMICA (UNIDADE: M2XKM). AF_07/2019</v>
          </cell>
          <cell r="C5984" t="str">
            <v>M2XKM</v>
          </cell>
          <cell r="D5984">
            <v>155.05000000000001</v>
          </cell>
        </row>
        <row r="5985">
          <cell r="A5985">
            <v>100283</v>
          </cell>
          <cell r="B5985" t="str">
            <v>TRANSPORTE HORIZONTAL COM CARRINHO PLATAFORMA, DE TELHA DE CONCRETO OU CERÂMICA (UNIDADE: M2XKM). AF_07/2019</v>
          </cell>
          <cell r="C5985" t="str">
            <v>M2XKM</v>
          </cell>
          <cell r="D5985">
            <v>25.04</v>
          </cell>
        </row>
        <row r="5986">
          <cell r="A5986">
            <v>100284</v>
          </cell>
          <cell r="B5986" t="str">
            <v>TRANSPORTE HORIZONTAL COM MANIPULADOR TELESCÓPICO, DE TELHA DE CONCRETO OU CERÂMICA (UNIDADE: M2XKM). AF_07/2019</v>
          </cell>
          <cell r="C5986" t="str">
            <v>M2XKM</v>
          </cell>
          <cell r="D5986">
            <v>9.6199999999999992</v>
          </cell>
        </row>
        <row r="5987">
          <cell r="A5987">
            <v>100285</v>
          </cell>
          <cell r="B5987" t="str">
            <v>TRANSPORTE HORIZONTAL MANUAL, DE BARRAMENTO BLINDADO (UNIDADE: MXKM). AF_07/2019</v>
          </cell>
          <cell r="C5987" t="str">
            <v>MXKM</v>
          </cell>
          <cell r="D5987">
            <v>41.66</v>
          </cell>
        </row>
        <row r="5988">
          <cell r="A5988">
            <v>100286</v>
          </cell>
          <cell r="B5988" t="str">
            <v>TRANSPORTE HORIZONTAL COM CARRINHO PLATAFORMA, DE BARRAMENTO BLINDADO (UNIDADE: MXKM). AF_07/2019</v>
          </cell>
          <cell r="C5988" t="str">
            <v>MXKM</v>
          </cell>
          <cell r="D5988">
            <v>13.57</v>
          </cell>
        </row>
        <row r="5989">
          <cell r="A5989">
            <v>100287</v>
          </cell>
          <cell r="B5989" t="str">
            <v>TRANSPORTE HORIZONTAL MANUAL, DE CALHA QUADRADA NÚMERO 24  CORTE 33 (UNIDADE: MXKM). AF_07/2019</v>
          </cell>
          <cell r="C5989" t="str">
            <v>MXKM</v>
          </cell>
          <cell r="D5989">
            <v>13</v>
          </cell>
        </row>
        <row r="5990">
          <cell r="A5990">
            <v>84117</v>
          </cell>
          <cell r="B5990" t="str">
            <v>RASPAGEM / CALAFETACAO TACOS MADEIRA 1 DEMAO CERA</v>
          </cell>
          <cell r="C5990" t="str">
            <v>M2</v>
          </cell>
          <cell r="D5990">
            <v>26.08</v>
          </cell>
        </row>
        <row r="5991">
          <cell r="A5991">
            <v>84120</v>
          </cell>
          <cell r="B5991" t="str">
            <v>ENCERAMENTO MANUAL EM MADEIRA - 3 DEMAOS</v>
          </cell>
          <cell r="C5991" t="str">
            <v>M2</v>
          </cell>
          <cell r="D5991">
            <v>14.66</v>
          </cell>
        </row>
        <row r="5992">
          <cell r="A5992">
            <v>99802</v>
          </cell>
          <cell r="B5992" t="str">
            <v>LIMPEZA DE PISO CERÂMICO OU PORCELANATO COM VASSOURA A SECO. AF_04/2019</v>
          </cell>
          <cell r="C5992" t="str">
            <v>M2</v>
          </cell>
          <cell r="D5992">
            <v>0.53</v>
          </cell>
        </row>
        <row r="5993">
          <cell r="A5993">
            <v>99803</v>
          </cell>
          <cell r="B5993" t="str">
            <v>LIMPEZA DE PISO CERÂMICO OU PORCELANATO COM PANO ÚMIDO. AF_04/2019</v>
          </cell>
          <cell r="C5993" t="str">
            <v>M2</v>
          </cell>
          <cell r="D5993">
            <v>2.06</v>
          </cell>
        </row>
        <row r="5994">
          <cell r="A5994">
            <v>99805</v>
          </cell>
          <cell r="B5994" t="str">
            <v>LIMPEZA DE PISO CERÂMICO OU COM PEDRAS RÚSTICAS UTILIZANDO ÁCIDO MURIÁTICO. AF_04/2019</v>
          </cell>
          <cell r="C5994" t="str">
            <v>M2</v>
          </cell>
          <cell r="D5994">
            <v>10.68</v>
          </cell>
        </row>
        <row r="5995">
          <cell r="A5995">
            <v>99806</v>
          </cell>
          <cell r="B5995" t="str">
            <v>LIMPEZA DE REVESTIMENTO CERÂMICO EM PAREDE COM PANO ÚMIDO AF_04/2019</v>
          </cell>
          <cell r="C5995" t="str">
            <v>M2</v>
          </cell>
          <cell r="D5995">
            <v>0.85</v>
          </cell>
        </row>
        <row r="5996">
          <cell r="A5996">
            <v>99808</v>
          </cell>
          <cell r="B5996" t="str">
            <v>LIMPEZA DE REVESTIMENTO CERÂMICO EM PAREDE UTILIZANDO ÁCIDO MURIÁTICO. AF_04/2019</v>
          </cell>
          <cell r="C5996" t="str">
            <v>M2</v>
          </cell>
          <cell r="D5996">
            <v>3.46</v>
          </cell>
        </row>
        <row r="5997">
          <cell r="A5997">
            <v>99809</v>
          </cell>
          <cell r="B5997" t="str">
            <v>LIMPEZA DE PISO DE LADRILHO HIDRÁULICO COM PANO ÚMIDO. AF_04/2019</v>
          </cell>
          <cell r="C5997" t="str">
            <v>M2</v>
          </cell>
          <cell r="D5997">
            <v>5.86</v>
          </cell>
        </row>
        <row r="5998">
          <cell r="A5998">
            <v>99811</v>
          </cell>
          <cell r="B5998" t="str">
            <v>LIMPEZA DE CONTRAPISO COM VASSOURA A SECO. AF_04/2019</v>
          </cell>
          <cell r="C5998" t="str">
            <v>M2</v>
          </cell>
          <cell r="D5998">
            <v>3.5</v>
          </cell>
        </row>
        <row r="5999">
          <cell r="A5999">
            <v>99812</v>
          </cell>
          <cell r="B5999" t="str">
            <v>LIMPEZA DE LADRILHO HIDRÁULICO EM PAREDE COM PANO ÚMIDO. AF_04/2019</v>
          </cell>
          <cell r="C5999" t="str">
            <v>M2</v>
          </cell>
          <cell r="D5999">
            <v>1.1200000000000001</v>
          </cell>
        </row>
        <row r="6000">
          <cell r="A6000">
            <v>99814</v>
          </cell>
          <cell r="B6000" t="str">
            <v>LIMPEZA DE SUPERFÍCIE COM JATO DE ALTA PRESSÃO. AF_04/2019</v>
          </cell>
          <cell r="C6000" t="str">
            <v>M2</v>
          </cell>
          <cell r="D6000">
            <v>1.9</v>
          </cell>
        </row>
        <row r="6001">
          <cell r="A6001">
            <v>99822</v>
          </cell>
          <cell r="B6001" t="str">
            <v>LIMPEZA DE PORTA DE MADEIRA. AF_04/2019</v>
          </cell>
          <cell r="C6001" t="str">
            <v>M2</v>
          </cell>
          <cell r="D6001">
            <v>0.99</v>
          </cell>
        </row>
        <row r="6002">
          <cell r="A6002">
            <v>99826</v>
          </cell>
          <cell r="B6002" t="str">
            <v>LIMPEZA DE FORRO REMOVÍVEL COM PANO ÚMIDO. AF_04/2019</v>
          </cell>
          <cell r="C6002" t="str">
            <v>M2</v>
          </cell>
          <cell r="D6002">
            <v>1.53</v>
          </cell>
        </row>
        <row r="6003">
          <cell r="A6003" t="str">
            <v>74163/1</v>
          </cell>
          <cell r="B6003" t="str">
            <v>PERFURACAO DE POCO COM PERFURATRIZ PNEUMATICA</v>
          </cell>
          <cell r="C6003" t="str">
            <v>M</v>
          </cell>
          <cell r="D6003">
            <v>51.65</v>
          </cell>
        </row>
        <row r="6004">
          <cell r="A6004" t="str">
            <v>74163/2</v>
          </cell>
          <cell r="B6004" t="str">
            <v>PERFURACAO DE POCO COM PERFURATRIZ A PERCUSSAO</v>
          </cell>
          <cell r="C6004" t="str">
            <v>M</v>
          </cell>
          <cell r="D6004">
            <v>103.97</v>
          </cell>
        </row>
        <row r="6005">
          <cell r="A6005">
            <v>84127</v>
          </cell>
          <cell r="B6005" t="str">
            <v>REVESTIMENTO DE POCOS C/ TUBOS DE CONCRETO</v>
          </cell>
          <cell r="C6005" t="str">
            <v>M</v>
          </cell>
          <cell r="D6005">
            <v>344.79</v>
          </cell>
        </row>
        <row r="6006">
          <cell r="A6006">
            <v>40841</v>
          </cell>
          <cell r="B6006" t="str">
            <v>ABRACADEIRA P/POCOS PROFUNDOS</v>
          </cell>
          <cell r="C6006" t="str">
            <v>UN</v>
          </cell>
          <cell r="D6006">
            <v>143.72999999999999</v>
          </cell>
        </row>
        <row r="6007">
          <cell r="A6007">
            <v>71516</v>
          </cell>
          <cell r="B6007" t="str">
            <v>CONJUNTO DE MANGUEIRA PARA COMBATE A INCENDIO EM FIBRA DE POLIESTER PURA, COM 1.1/2", REVESTIDA INTERNAMENTE, COM 2 LANCES DE 15M CADA</v>
          </cell>
          <cell r="C6007" t="str">
            <v>UN</v>
          </cell>
          <cell r="D6007">
            <v>478</v>
          </cell>
        </row>
        <row r="6008">
          <cell r="A6008">
            <v>73361</v>
          </cell>
          <cell r="B6008" t="str">
            <v>CONCRETO CICLOPICO FCK=10MPA 30% PEDRA DE MAO INCLUSIVE LANCAMENTO</v>
          </cell>
          <cell r="C6008" t="str">
            <v>M3</v>
          </cell>
          <cell r="D6008">
            <v>408.03</v>
          </cell>
        </row>
        <row r="6009">
          <cell r="A6009">
            <v>73714</v>
          </cell>
          <cell r="B6009" t="str">
            <v>CAIXA PARA RALO C OM GRELHA FOFO 135 KG DE ALV TIJOLO MACICO (7X10X20) PAREDES DE UMA VEZ (0.20 M) DE 0.90X1.20X1.50 M (EXTERNA) COM ARGAMASSA 1:4 CIMENTO:AREIA, BASE CONC FCK=10 MPA, EXCLUSIVE ESCAVACAO E REATERRO.</v>
          </cell>
          <cell r="C6009" t="str">
            <v>UN</v>
          </cell>
          <cell r="D6009">
            <v>1498.48</v>
          </cell>
        </row>
        <row r="6010">
          <cell r="A6010">
            <v>86957</v>
          </cell>
          <cell r="B6010" t="str">
            <v>MÃO FRANCESA EM BARRA DE FERRO CHATO RETANGULAR 2" X 1/4", REFORÇADA, 40 X 30 CM</v>
          </cell>
          <cell r="C6010" t="str">
            <v>UN</v>
          </cell>
          <cell r="D6010">
            <v>23.43</v>
          </cell>
        </row>
        <row r="6011">
          <cell r="A6011">
            <v>86958</v>
          </cell>
          <cell r="B6011" t="str">
            <v>MÃO FRANCESA EM BARRA DE FERRO CHATO RETANGULAR 2" X 1/4", REFORÇADA, 30 X 25 CM</v>
          </cell>
          <cell r="C6011" t="str">
            <v>UN</v>
          </cell>
          <cell r="D6011">
            <v>19.61</v>
          </cell>
        </row>
        <row r="6012">
          <cell r="A6012">
            <v>97010</v>
          </cell>
          <cell r="B6012" t="str">
            <v>GUARDA-CORPO FIXADO EM FÔRMA DE MADEIRA COM TRAVESSÕES EM MADEIRA PREGADA E FECHAMENTO EM TELA DE POLIPROPILENO PARA EDIFICAÇÕES COM ATÉ 2 PAVIMENTOS. AF_11/2017</v>
          </cell>
          <cell r="C6012" t="str">
            <v>M</v>
          </cell>
          <cell r="D6012">
            <v>46.16</v>
          </cell>
        </row>
        <row r="6013">
          <cell r="A6013">
            <v>97011</v>
          </cell>
          <cell r="B6013" t="str">
            <v>GUARDA-CORPO FIXADO EM FÔRMA DE MADEIRA COM TRAVESSÕES EM MADEIRA PREGADA E FECHAMENTO EM TELA DE POLIPROPILENO PARA EDIFICAÇÕES COM  3 PAVIMENTOS. AF_11/2017</v>
          </cell>
          <cell r="C6013" t="str">
            <v>M</v>
          </cell>
          <cell r="D6013">
            <v>37.11</v>
          </cell>
        </row>
        <row r="6014">
          <cell r="A6014">
            <v>97012</v>
          </cell>
          <cell r="B6014" t="str">
            <v>GUARDA-CORPO FIXADO EM FÔRMA DE MADEIRA COM TRAVESSÕES EM MADEIRA PREGADA E FECHAMENTO EM TELA DE POLIPROPILENO PARA EDIFICAÇÕES COM ALTURA IGUAL OU SUPERIOR A 4 PAVIMENTOS. AF_11/2017</v>
          </cell>
          <cell r="C6014" t="str">
            <v>M</v>
          </cell>
          <cell r="D6014">
            <v>32.58</v>
          </cell>
        </row>
        <row r="6015">
          <cell r="A6015">
            <v>97013</v>
          </cell>
          <cell r="B6015" t="str">
            <v>GUARDA-CORPO FIXADO EM FÔRMA DE MADEIRA COM TRAVESSÕES EM MADEIRA PREGADA E FECHAMENTO EM PAINEL COMPENSADO PARA EDIFICAÇÕES COM ATÉ 2 PAVIMENTOS. AF_11/2017</v>
          </cell>
          <cell r="C6015" t="str">
            <v>M</v>
          </cell>
          <cell r="D6015">
            <v>53.96</v>
          </cell>
        </row>
        <row r="6016">
          <cell r="A6016">
            <v>97014</v>
          </cell>
          <cell r="B6016" t="str">
            <v>GUARDA-CORPO FIXADO EM FÔRMA DE MADEIRA COM TRAVESSÕES EM MADEIRA PREGADA E FECHAMENTO EM PAINEL COMPENSADO PARA EDIFICAÇÕES COM 3 PAVIMENTOS. AF_11/2017</v>
          </cell>
          <cell r="C6016" t="str">
            <v>M</v>
          </cell>
          <cell r="D6016">
            <v>42.62</v>
          </cell>
        </row>
        <row r="6017">
          <cell r="A6017">
            <v>97015</v>
          </cell>
          <cell r="B6017" t="str">
            <v>GUARDA-CORPO FIXADO EM FÔRMA DE MADEIRA COM TRAVESSÕES EM MADEIRA PREGADA E FECHAMENTO EM PAINEL COMPENSADO PARA EDIFICAÇÕES COM ALTURA IGUAL OU SUPERIOR A 4 PAVIMENTOS. AF_11/2017</v>
          </cell>
          <cell r="C6017" t="str">
            <v>M</v>
          </cell>
          <cell r="D6017">
            <v>36.869999999999997</v>
          </cell>
        </row>
        <row r="6018">
          <cell r="A6018">
            <v>97016</v>
          </cell>
          <cell r="B6018" t="str">
            <v>GUARDA-CORPO FIXADO EM FÔRMA DE MADEIRA COM TRAVESSÕES EM MADEIRA PREGADA PRÉ-MONTADA E ENCAIXE NA FÔRMA. PARA EDIFICAÇÕES COM ATÉ 2 PAVIMENTOS. AF_11/2017</v>
          </cell>
          <cell r="C6018" t="str">
            <v>M</v>
          </cell>
          <cell r="D6018">
            <v>38.96</v>
          </cell>
        </row>
        <row r="6019">
          <cell r="A6019">
            <v>97017</v>
          </cell>
          <cell r="B6019" t="str">
            <v>GUARDA-CORPO FIXADO EM FÔRMA DE MADEIRA COM TRAVESSÕES EM MADEIRA PREGADA PRÉ-MONTADA E ENCAIXE NA FÔRMA PARA EDIFICAÇÕES COM 3 PAVIMENTOS. AF_11/2017</v>
          </cell>
          <cell r="C6019" t="str">
            <v>M</v>
          </cell>
          <cell r="D6019">
            <v>30.38</v>
          </cell>
        </row>
        <row r="6020">
          <cell r="A6020">
            <v>97018</v>
          </cell>
          <cell r="B6020" t="str">
            <v>GUARDA-CORPO FIXADO EM FÔRMA DE MADEIRA COM TRAVESSÕES EM MADEIRA PREGADA PRÉ-MONTADA E ENCAIXE NA FÔRMA. PARA EDIFICAÇÕES COM ALTURA IGUAL OU SUPERIOR A 4 PAVIMENTOS. AF_11/2017</v>
          </cell>
          <cell r="C6020" t="str">
            <v>M</v>
          </cell>
          <cell r="D6020">
            <v>25.91</v>
          </cell>
        </row>
        <row r="6021">
          <cell r="A6021">
            <v>97031</v>
          </cell>
          <cell r="B6021"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21" t="str">
            <v>M</v>
          </cell>
          <cell r="D6021">
            <v>64.05</v>
          </cell>
        </row>
        <row r="6022">
          <cell r="A6022">
            <v>97032</v>
          </cell>
          <cell r="B6022" t="str">
            <v>GUARDA-CORPO EM LAJE PÓS-DESFÔRMA, PARA ESTRUTURAS EM CONCRETO, COM ESCORAS DE MADEIRA ESTRONCADAS NA ESTRUTURA, TRAVESSÕES DE MADEIRA PREGADOS E FECHAMENTO EM TELA DE POLIPROPILENO PARA EDIFICAÇÕES ACIMA DE 4 PAV. (2 MONTAGENS POR OBRA). AF_11/2017</v>
          </cell>
          <cell r="C6022" t="str">
            <v>M</v>
          </cell>
          <cell r="D6022">
            <v>42.05</v>
          </cell>
        </row>
        <row r="6023">
          <cell r="A6023">
            <v>97033</v>
          </cell>
          <cell r="B6023" t="str">
            <v>GUARDA-CORPO EM LAJE PÓS-DESFORMA, PARA ESTRUTURAS EM CONCRETO, COM ESCORAS METÁLICAS ESTRONCADAS NA ESTRUTURA, TRAVESSÕES DE MADEIRA E FECHAMENTO EM TELA DE POLIPROPILENO PARA EDIFICAÇÕES COM ALTURA ATÉ 4 PAVIMENTOS (1 MONTAGEM POR OBRA). AF_11/2017</v>
          </cell>
          <cell r="C6023" t="str">
            <v>M</v>
          </cell>
          <cell r="D6023">
            <v>75.13</v>
          </cell>
        </row>
        <row r="6024">
          <cell r="A6024">
            <v>97034</v>
          </cell>
          <cell r="B6024" t="str">
            <v>GUARDA-CORPO EM LAJE PÓS-DESFORMA, PARA ESTRUTURAS EM CONCRETO, COM ESCORAS METÁLICAS ESTRONCADAS NA ESTRUTURA, TRAVESSÕES DE MADEIRA E FECHAMENTO EM TELA DE POLIPROPILENO PARA EDIFICAÇÕES ACIMA DE 4 PAVIMENTOS (2 MONTAGENS POR OBRA). AF_11/2017</v>
          </cell>
          <cell r="C6024" t="str">
            <v>M</v>
          </cell>
          <cell r="D6024">
            <v>46.74</v>
          </cell>
        </row>
        <row r="6025">
          <cell r="A6025">
            <v>97039</v>
          </cell>
          <cell r="B6025" t="str">
            <v>FECHAMENTO REMOVÍVEL DE VÃO DE PORTAS, EM MADEIRA (VÃO DO ELEVADOR)  1 MONTAGEM EM OBRA. AF_11/2017</v>
          </cell>
          <cell r="C6025" t="str">
            <v>M2</v>
          </cell>
          <cell r="D6025">
            <v>35.79</v>
          </cell>
        </row>
        <row r="6026">
          <cell r="A6026">
            <v>97040</v>
          </cell>
          <cell r="B6026" t="str">
            <v>FECHAMENTO REMOVÍVEL DE ABERTURA DE CAIXILHO, EM MADEIRA  4 MONTAGENS EM OBRA. AF_11/2017</v>
          </cell>
          <cell r="C6026" t="str">
            <v>M2</v>
          </cell>
          <cell r="D6026">
            <v>13.76</v>
          </cell>
        </row>
        <row r="6027">
          <cell r="A6027">
            <v>97041</v>
          </cell>
          <cell r="B6027" t="str">
            <v>FECHAMENTO REMOVÍVEL DE ABERTURA NO PISO, EM MADEIRA  1 MONTAGEM EM OBRA. AF_11/2017</v>
          </cell>
          <cell r="C6027" t="str">
            <v>M2</v>
          </cell>
          <cell r="D6027">
            <v>132.72999999999999</v>
          </cell>
        </row>
        <row r="6028">
          <cell r="A6028">
            <v>97046</v>
          </cell>
          <cell r="B6028" t="str">
            <v>PONTEIRAS DE PROTEÇÃO DE VERGALHÕES EXPOSTOS EM FUNDAÇÕES. AF_11/2017</v>
          </cell>
          <cell r="C6028" t="str">
            <v>M2</v>
          </cell>
          <cell r="D6028">
            <v>0.45</v>
          </cell>
        </row>
        <row r="6029">
          <cell r="A6029">
            <v>97047</v>
          </cell>
          <cell r="B6029" t="str">
            <v>PONTEIRAS DE PROTEÇÃO DE VERGALHÕES EXPOSTOS EM ESTRUTURAS DE CONCRETO ARMADO CONVENCIONAL. AF_11/2017</v>
          </cell>
          <cell r="C6029" t="str">
            <v>M2</v>
          </cell>
          <cell r="D6029">
            <v>0.17</v>
          </cell>
        </row>
        <row r="6030">
          <cell r="A6030">
            <v>97048</v>
          </cell>
          <cell r="B6030" t="str">
            <v>PONTEIRAS DE PROTEÇÃO DE VERGALHÕES EXPOSTOS EM ALVENARIA ESTRUTURAL. AF_11/2017</v>
          </cell>
          <cell r="C6030" t="str">
            <v>M2</v>
          </cell>
          <cell r="D6030">
            <v>0.13</v>
          </cell>
        </row>
        <row r="6031">
          <cell r="A6031">
            <v>97051</v>
          </cell>
          <cell r="B6031" t="str">
            <v>SINALIZAÇÃO COM FITA FIXADA NA ESTRUTURA. AF_11/2017</v>
          </cell>
          <cell r="C6031" t="str">
            <v>M</v>
          </cell>
          <cell r="D6031">
            <v>0.63</v>
          </cell>
        </row>
        <row r="6032">
          <cell r="A6032">
            <v>97053</v>
          </cell>
          <cell r="B6032" t="str">
            <v>SINALIZAÇÃO COM FITA FIXADA EM CONE PLÁSTICO, INCLUINDO CONE. AF_11/2017</v>
          </cell>
          <cell r="C6032" t="str">
            <v>M</v>
          </cell>
          <cell r="D6032">
            <v>33.72</v>
          </cell>
        </row>
        <row r="6033">
          <cell r="A6033">
            <v>97062</v>
          </cell>
          <cell r="B6033" t="str">
            <v>COLOCAÇÃO DE TELA EM ANDAIME FACHADEIRO. AF_11/2017</v>
          </cell>
          <cell r="C6033" t="str">
            <v>M2</v>
          </cell>
          <cell r="D6033">
            <v>5.59</v>
          </cell>
        </row>
        <row r="6034">
          <cell r="A6034">
            <v>97063</v>
          </cell>
          <cell r="B6034" t="str">
            <v>MONTAGEM E DESMONTAGEM DE ANDAIME MODULAR FACHADEIRO, COM PISO METÁLICO, PARA EDIFICAÇÕES COM MÚLTIPLOS PAVIMENTOS (EXCLUSIVE ANDAIME E LIMPEZA). AF_11/2017</v>
          </cell>
          <cell r="C6034" t="str">
            <v>M2</v>
          </cell>
          <cell r="D6034">
            <v>10.82</v>
          </cell>
        </row>
        <row r="6035">
          <cell r="A6035">
            <v>97064</v>
          </cell>
          <cell r="B6035" t="str">
            <v>MONTAGEM E DESMONTAGEM DE ANDAIME TUBULAR TIPO TORRE (EXCLUSIVE ANDAIME E LIMPEZA). AF_11/2017</v>
          </cell>
          <cell r="C6035" t="str">
            <v>M</v>
          </cell>
          <cell r="D6035">
            <v>19.88</v>
          </cell>
        </row>
        <row r="6036">
          <cell r="A6036">
            <v>97065</v>
          </cell>
          <cell r="B6036" t="str">
            <v>MONTAGEM E DESMONTAGEM DE ANDAIME MULTIDIRECIONAL (EXCLUSIVE ANDAIME E LIMPEZA). AF_11/2017</v>
          </cell>
          <cell r="C6036" t="str">
            <v>M3</v>
          </cell>
          <cell r="D6036">
            <v>6.84</v>
          </cell>
        </row>
        <row r="6037">
          <cell r="A6037">
            <v>97066</v>
          </cell>
          <cell r="B6037" t="str">
            <v>COBERTURA PARA PROTEÇÃO DE PEDESTRES SOBRE ESTRUTURA DE ANDAIME, INCLUSIVE MONTAGEM E DESMONTAGEM. AF_11/2017</v>
          </cell>
          <cell r="C6037" t="str">
            <v>M2</v>
          </cell>
          <cell r="D6037">
            <v>57.41</v>
          </cell>
        </row>
        <row r="6038">
          <cell r="A6038">
            <v>97067</v>
          </cell>
          <cell r="B6038" t="str">
            <v>PLATAFORMA DE PROTEÇÃO PRINCIPAL PARA ALVENARIA ESTRUTURAL PARA SER APOIADA EM ANDAIME, INCLUSIVE MONTAGEM E DESMONTAGEM. AF_11/2017</v>
          </cell>
          <cell r="C6038" t="str">
            <v>M</v>
          </cell>
          <cell r="D6038">
            <v>577.38</v>
          </cell>
        </row>
        <row r="6039">
          <cell r="A6039" t="str">
            <v>73916/2</v>
          </cell>
          <cell r="B6039" t="str">
            <v>PLACA ESMALTADA PARA IDENTIFICAÇÃO NR DE RUA, DIMENSÕES 45X25CM</v>
          </cell>
          <cell r="C6039" t="str">
            <v>UN</v>
          </cell>
          <cell r="D6039">
            <v>88.5</v>
          </cell>
        </row>
        <row r="6040">
          <cell r="A6040">
            <v>73672</v>
          </cell>
          <cell r="B6040" t="str">
            <v>DESMATAMENTO E LIMPEZA MECANIZADA DE TERRENO COM ARVORES ATE Ø 15CM, UTILIZANDO TRATOR DE ESTEIRAS</v>
          </cell>
          <cell r="C6040" t="str">
            <v>M2</v>
          </cell>
          <cell r="D6040">
            <v>0.35</v>
          </cell>
        </row>
        <row r="6041">
          <cell r="A6041" t="str">
            <v>73822/2</v>
          </cell>
          <cell r="B6041" t="str">
            <v>LIMPEZA MECANIZADA DE TERRENO COM REMOCAO DE CAMADA VEGETAL, UTILIZANDO MOTONIVELADORA</v>
          </cell>
          <cell r="C6041" t="str">
            <v>M2</v>
          </cell>
          <cell r="D6041">
            <v>0.55000000000000004</v>
          </cell>
        </row>
        <row r="6042">
          <cell r="A6042" t="str">
            <v>73859/1</v>
          </cell>
          <cell r="B6042" t="str">
            <v>DESMATAMENTO E LIMPEZA MECANIZADA DE TERRENO COM REMOCAO DE CAMADA VEGETAL, UTILIZANDO TRATOR DE ESTEIRAS</v>
          </cell>
          <cell r="C6042" t="str">
            <v>M2</v>
          </cell>
          <cell r="D6042">
            <v>0.15</v>
          </cell>
        </row>
        <row r="6043">
          <cell r="A6043" t="str">
            <v>73859/2</v>
          </cell>
          <cell r="B6043" t="str">
            <v>CAPINA E LIMPEZA MANUAL DE TERRENO</v>
          </cell>
          <cell r="C6043" t="str">
            <v>M2</v>
          </cell>
          <cell r="D6043">
            <v>1.7</v>
          </cell>
        </row>
        <row r="6044">
          <cell r="A6044">
            <v>85331</v>
          </cell>
          <cell r="B6044" t="str">
            <v>CORTE DE CAPOEIRA FINA A FOICE</v>
          </cell>
          <cell r="C6044" t="str">
            <v>M2</v>
          </cell>
          <cell r="D6044">
            <v>1.64</v>
          </cell>
        </row>
        <row r="6045">
          <cell r="A6045">
            <v>85422</v>
          </cell>
          <cell r="B6045" t="str">
            <v>PREPARO MANUAL DE TERRENO S/ RASPAGEM SUPERFICIAL</v>
          </cell>
          <cell r="C6045" t="str">
            <v>M2</v>
          </cell>
          <cell r="D6045">
            <v>8.5</v>
          </cell>
        </row>
        <row r="6046">
          <cell r="A6046" t="str">
            <v>74220/1</v>
          </cell>
          <cell r="B6046" t="str">
            <v>TAPUME DE CHAPA DE MADEIRA COMPENSADA, E= 6MM, COM PINTURA A CAL E REAPROVEITAMENTO DE 2X</v>
          </cell>
          <cell r="C6046" t="str">
            <v>M2</v>
          </cell>
          <cell r="D6046">
            <v>65.41</v>
          </cell>
        </row>
        <row r="6047">
          <cell r="A6047" t="str">
            <v>74221/1</v>
          </cell>
          <cell r="B6047" t="str">
            <v>SINALIZACAO DE TRANSITO - NOTURNA</v>
          </cell>
          <cell r="C6047" t="str">
            <v>M</v>
          </cell>
          <cell r="D6047">
            <v>3.16</v>
          </cell>
        </row>
        <row r="6048">
          <cell r="A6048" t="str">
            <v>74219/1</v>
          </cell>
          <cell r="B6048" t="str">
            <v>PASSADICOS COM TABUAS DE MADEIRA PARA PEDESTRES</v>
          </cell>
          <cell r="C6048" t="str">
            <v>M2</v>
          </cell>
          <cell r="D6048">
            <v>68.69</v>
          </cell>
        </row>
        <row r="6049">
          <cell r="A6049" t="str">
            <v>74219/2</v>
          </cell>
          <cell r="B6049" t="str">
            <v>PASSADICOS COM TABUAS DE MADEIRA PARA VEICULOS</v>
          </cell>
          <cell r="C6049" t="str">
            <v>M2</v>
          </cell>
          <cell r="D6049">
            <v>61.96</v>
          </cell>
        </row>
        <row r="6050">
          <cell r="A6050">
            <v>84126</v>
          </cell>
          <cell r="B6050" t="str">
            <v>CHAPA DE ACO CARBONO 3/8 (COLOC/ USO/ RETIR) P/ PASS VEICULO SOBRE VALA MEDIDA P/ AREA CHAPA EM CADA APLICACAO</v>
          </cell>
          <cell r="C6050" t="str">
            <v>M2</v>
          </cell>
          <cell r="D6050">
            <v>44.09</v>
          </cell>
        </row>
        <row r="6051">
          <cell r="A6051">
            <v>85421</v>
          </cell>
          <cell r="B6051" t="str">
            <v>REMOCAO DE VIDRO COMUM</v>
          </cell>
          <cell r="C6051" t="str">
            <v>M2</v>
          </cell>
          <cell r="D6051">
            <v>17.52</v>
          </cell>
        </row>
        <row r="6052">
          <cell r="A6052">
            <v>97621</v>
          </cell>
          <cell r="B6052" t="str">
            <v>DEMOLIÇÃO DE ALVENARIA DE BLOCO FURADO, DE FORMA MANUAL, COM REAPROVEITAMENTO. AF_12/2017</v>
          </cell>
          <cell r="C6052" t="str">
            <v>M3</v>
          </cell>
          <cell r="D6052">
            <v>114.12</v>
          </cell>
        </row>
        <row r="6053">
          <cell r="A6053">
            <v>97622</v>
          </cell>
          <cell r="B6053" t="str">
            <v>DEMOLIÇÃO DE ALVENARIA DE BLOCO FURADO, DE FORMA MANUAL, SEM REAPROVEITAMENTO. AF_12/2017</v>
          </cell>
          <cell r="C6053" t="str">
            <v>M3</v>
          </cell>
          <cell r="D6053">
            <v>55.62</v>
          </cell>
        </row>
        <row r="6054">
          <cell r="A6054">
            <v>97623</v>
          </cell>
          <cell r="B6054" t="str">
            <v>DEMOLIÇÃO DE ALVENARIA DE TIJOLO MACIÇO, DE FORMA MANUAL, COM REAPROVEITAMENTO. AF_12/2017</v>
          </cell>
          <cell r="C6054" t="str">
            <v>M3</v>
          </cell>
          <cell r="D6054">
            <v>170.39</v>
          </cell>
        </row>
        <row r="6055">
          <cell r="A6055">
            <v>97624</v>
          </cell>
          <cell r="B6055" t="str">
            <v>DEMOLIÇÃO DE ALVENARIA DE TIJOLO MACIÇO, DE FORMA MANUAL, SEM REAPROVEITAMENTO. AF_12/2017</v>
          </cell>
          <cell r="C6055" t="str">
            <v>M3</v>
          </cell>
          <cell r="D6055">
            <v>104.57</v>
          </cell>
        </row>
        <row r="6056">
          <cell r="A6056">
            <v>97625</v>
          </cell>
          <cell r="B6056" t="str">
            <v>DEMOLIÇÃO DE ALVENARIA PARA QUALQUER TIPO DE BLOCO, DE FORMA MECANIZADA, SEM REAPROVEITAMENTO. AF_12/2017</v>
          </cell>
          <cell r="C6056" t="str">
            <v>M3</v>
          </cell>
          <cell r="D6056">
            <v>40.99</v>
          </cell>
        </row>
        <row r="6057">
          <cell r="A6057">
            <v>97626</v>
          </cell>
          <cell r="B6057" t="str">
            <v>DEMOLIÇÃO DE PILARES E VIGAS EM CONCRETO ARMADO, DE FORMA MANUAL, SEM REAPROVEITAMENTO. AF_12/2017</v>
          </cell>
          <cell r="C6057" t="str">
            <v>M3</v>
          </cell>
          <cell r="D6057">
            <v>576.29999999999995</v>
          </cell>
        </row>
        <row r="6058">
          <cell r="A6058">
            <v>97627</v>
          </cell>
          <cell r="B6058" t="str">
            <v>DEMOLIÇÃO DE PILARES E VIGAS EM CONCRETO ARMADO, DE FORMA MECANIZADA COM MARTELETE, SEM REAPROVEITAMENTO. AF_12/2017</v>
          </cell>
          <cell r="C6058" t="str">
            <v>M3</v>
          </cell>
          <cell r="D6058">
            <v>272.23</v>
          </cell>
        </row>
        <row r="6059">
          <cell r="A6059">
            <v>97628</v>
          </cell>
          <cell r="B6059" t="str">
            <v>DEMOLIÇÃO DE LAJES, DE FORMA MANUAL, SEM REAPROVEITAMENTO. AF_12/2017</v>
          </cell>
          <cell r="C6059" t="str">
            <v>M3</v>
          </cell>
          <cell r="D6059">
            <v>274.89</v>
          </cell>
        </row>
        <row r="6060">
          <cell r="A6060">
            <v>97629</v>
          </cell>
          <cell r="B6060" t="str">
            <v>DEMOLIÇÃO DE LAJES, DE FORMA MECANIZADA COM MARTELETE, SEM REAPROVEITAMENTO. AF_12/2017</v>
          </cell>
          <cell r="C6060" t="str">
            <v>M3</v>
          </cell>
          <cell r="D6060">
            <v>129.13999999999999</v>
          </cell>
        </row>
        <row r="6061">
          <cell r="A6061">
            <v>97631</v>
          </cell>
          <cell r="B6061" t="str">
            <v>DEMOLIÇÃO DE ARGAMASSAS, DE FORMA MANUAL, SEM REAPROVEITAMENTO. AF_12/2017</v>
          </cell>
          <cell r="C6061" t="str">
            <v>M2</v>
          </cell>
          <cell r="D6061">
            <v>3.26</v>
          </cell>
        </row>
        <row r="6062">
          <cell r="A6062">
            <v>97632</v>
          </cell>
          <cell r="B6062" t="str">
            <v>DEMOLIÇÃO DE RODAPÉ CERÂMICO, DE FORMA MANUAL, SEM REAPROVEITAMENTO. AF_12/2017</v>
          </cell>
          <cell r="C6062" t="str">
            <v>M</v>
          </cell>
          <cell r="D6062">
            <v>2.6</v>
          </cell>
        </row>
        <row r="6063">
          <cell r="A6063">
            <v>97633</v>
          </cell>
          <cell r="B6063" t="str">
            <v>DEMOLIÇÃO DE REVESTIMENTO CERÂMICO, DE FORMA MANUAL, SEM REAPROVEITAMENTO. AF_12/2017</v>
          </cell>
          <cell r="C6063" t="str">
            <v>M2</v>
          </cell>
          <cell r="D6063">
            <v>22.71</v>
          </cell>
        </row>
        <row r="6064">
          <cell r="A6064">
            <v>97634</v>
          </cell>
          <cell r="B6064" t="str">
            <v>DEMOLIÇÃO DE REVESTIMENTO CERÂMICO, DE FORMA MECANIZADA COM MARTELETE, SEM REAPROVEITAMENTO. AF_12/2017</v>
          </cell>
          <cell r="C6064" t="str">
            <v>M2</v>
          </cell>
          <cell r="D6064">
            <v>12.52</v>
          </cell>
        </row>
        <row r="6065">
          <cell r="A6065">
            <v>97635</v>
          </cell>
          <cell r="B6065" t="str">
            <v>DEMOLIÇÃO DE PAVIMENTO INTERTRAVADO, DE FORMA MANUAL, COM REAPROVEITAMENTO. AF_12/2017</v>
          </cell>
          <cell r="C6065" t="str">
            <v>M2</v>
          </cell>
          <cell r="D6065">
            <v>15.99</v>
          </cell>
        </row>
        <row r="6066">
          <cell r="A6066">
            <v>97636</v>
          </cell>
          <cell r="B6066" t="str">
            <v>DEMOLIÇÃO PARCIAL DE PAVIMENTO ASFÁLTICO, DE FORMA MECANIZADA, SEM REAPROVEITAMENTO. AF_12/2017</v>
          </cell>
          <cell r="C6066" t="str">
            <v>M2</v>
          </cell>
          <cell r="D6066">
            <v>10.19</v>
          </cell>
        </row>
        <row r="6067">
          <cell r="A6067">
            <v>97637</v>
          </cell>
          <cell r="B6067" t="str">
            <v>REMOÇÃO DE TAPUME/ CHAPAS METÁLICAS E DE MADEIRA, DE FORMA MANUAL, SEM REAPROVEITAMENTO. AF_12/2017</v>
          </cell>
          <cell r="C6067" t="str">
            <v>M2</v>
          </cell>
          <cell r="D6067">
            <v>2.72</v>
          </cell>
        </row>
        <row r="6068">
          <cell r="A6068">
            <v>97638</v>
          </cell>
          <cell r="B6068" t="str">
            <v>REMOÇÃO DE CHAPAS E PERFIS DE DRYWALL, DE FORMA MANUAL, SEM REAPROVEITAMENTO. AF_12/2017</v>
          </cell>
          <cell r="C6068" t="str">
            <v>M2</v>
          </cell>
          <cell r="D6068">
            <v>7.91</v>
          </cell>
        </row>
        <row r="6069">
          <cell r="A6069">
            <v>97639</v>
          </cell>
          <cell r="B6069" t="str">
            <v>REMOÇÃO DE PLACAS E PILARETES DE CONCRETO, DE FORMA MANUAL, SEM REAPROVEITAMENTO. AF_12/2017</v>
          </cell>
          <cell r="C6069" t="str">
            <v>M2</v>
          </cell>
          <cell r="D6069">
            <v>19.739999999999998</v>
          </cell>
        </row>
        <row r="6070">
          <cell r="A6070">
            <v>97640</v>
          </cell>
          <cell r="B6070" t="str">
            <v>REMOÇÃO DE FORROS DE DRYWALL, PVC E FIBROMINERAL, DE FORMA MANUAL, SEM REAPROVEITAMENTO. AF_12/2017</v>
          </cell>
          <cell r="C6070" t="str">
            <v>M2</v>
          </cell>
          <cell r="D6070">
            <v>1.71</v>
          </cell>
        </row>
        <row r="6071">
          <cell r="A6071">
            <v>97641</v>
          </cell>
          <cell r="B6071" t="str">
            <v>REMOÇÃO DE FORRO DE GESSO, DE FORMA MANUAL, SEM REAPROVEITAMENTO. AF_12/2017</v>
          </cell>
          <cell r="C6071" t="str">
            <v>M2</v>
          </cell>
          <cell r="D6071">
            <v>4.93</v>
          </cell>
        </row>
        <row r="6072">
          <cell r="A6072">
            <v>97642</v>
          </cell>
          <cell r="B6072" t="str">
            <v>REMOÇÃO DE TRAMA METÁLICA OU DE MADEIRA PARA FORRO, DE FORMA MANUAL, SEM REAPROVEITAMENTO. AF_12/2017</v>
          </cell>
          <cell r="C6072" t="str">
            <v>M2</v>
          </cell>
          <cell r="D6072">
            <v>3.07</v>
          </cell>
        </row>
        <row r="6073">
          <cell r="A6073">
            <v>97643</v>
          </cell>
          <cell r="B6073" t="str">
            <v>REMOÇÃO DE PISO DE MADEIRA (ASSOALHO E BARROTE), DE FORMA MANUAL, SEM REAPROVEITAMENTO. AF_12/2017</v>
          </cell>
          <cell r="C6073" t="str">
            <v>M2</v>
          </cell>
          <cell r="D6073">
            <v>23.98</v>
          </cell>
        </row>
        <row r="6074">
          <cell r="A6074">
            <v>97644</v>
          </cell>
          <cell r="B6074" t="str">
            <v>REMOÇÃO DE PORTAS, DE FORMA MANUAL, SEM REAPROVEITAMENTO. AF_12/2017</v>
          </cell>
          <cell r="C6074" t="str">
            <v>M2</v>
          </cell>
          <cell r="D6074">
            <v>9.11</v>
          </cell>
        </row>
        <row r="6075">
          <cell r="A6075">
            <v>97645</v>
          </cell>
          <cell r="B6075" t="str">
            <v>REMOÇÃO DE JANELAS, DE FORMA MANUAL, SEM REAPROVEITAMENTO. AF_12/2017</v>
          </cell>
          <cell r="C6075" t="str">
            <v>M2</v>
          </cell>
          <cell r="D6075">
            <v>26.23</v>
          </cell>
        </row>
        <row r="6076">
          <cell r="A6076">
            <v>97647</v>
          </cell>
          <cell r="B6076" t="str">
            <v>REMOÇÃO DE TELHAS, DE FIBROCIMENTO, METÁLICA E CERÂMICA, DE FORMA MANUAL, SEM REAPROVEITAMENTO. AF_12/2017</v>
          </cell>
          <cell r="C6076" t="str">
            <v>M2</v>
          </cell>
          <cell r="D6076">
            <v>3.26</v>
          </cell>
        </row>
        <row r="6077">
          <cell r="A6077">
            <v>97648</v>
          </cell>
          <cell r="B6077" t="str">
            <v>REMOÇÃO DE PROTEÇÃO TÉRMICA PARA COBERTURA EM EPS, DE FORMA MANUAL, SEM REAPROVEITAMENTO. AF_12/2017</v>
          </cell>
          <cell r="C6077" t="str">
            <v>M2</v>
          </cell>
          <cell r="D6077">
            <v>1.87</v>
          </cell>
        </row>
        <row r="6078">
          <cell r="A6078">
            <v>97649</v>
          </cell>
          <cell r="B6078" t="str">
            <v>REMOÇÃO DE TELHAS DE FIBROCIMENTO, METÁLICA E CERÂMICA, DE FORMA MECANIZADA, COM USO DE GUINDASTE, SEM REAPROVEITAMENTO. AF_12/2017</v>
          </cell>
          <cell r="C6078" t="str">
            <v>M2</v>
          </cell>
          <cell r="D6078">
            <v>3.92</v>
          </cell>
        </row>
        <row r="6079">
          <cell r="A6079">
            <v>97650</v>
          </cell>
          <cell r="B6079" t="str">
            <v>REMOÇÃO DE TRAMA DE MADEIRA PARA COBERTURA, DE FORMA MANUAL, SEM REAPROVEITAMENTO. AF_12/2017</v>
          </cell>
          <cell r="C6079" t="str">
            <v>M2</v>
          </cell>
          <cell r="D6079">
            <v>7.02</v>
          </cell>
        </row>
        <row r="6080">
          <cell r="A6080">
            <v>97651</v>
          </cell>
          <cell r="B6080" t="str">
            <v>REMOÇÃO DE TESOURAS DE MADEIRA, COM VÃO MENOR QUE 8M, DE FORMA MANUAL, SEM REAPROVEITAMENTO. AF_12/2017</v>
          </cell>
          <cell r="C6080" t="str">
            <v>UN</v>
          </cell>
          <cell r="D6080">
            <v>77.69</v>
          </cell>
        </row>
        <row r="6081">
          <cell r="A6081">
            <v>97652</v>
          </cell>
          <cell r="B6081" t="str">
            <v>REMOÇÃO DE TESOURAS DE MADEIRA, COM VÃO MAIOR OU IGUAL A 8M, DE FORMA MANUAL, SEM REAPROVEITAMENTO. AF_12/2017</v>
          </cell>
          <cell r="C6081" t="str">
            <v>UN</v>
          </cell>
          <cell r="D6081">
            <v>176.14</v>
          </cell>
        </row>
        <row r="6082">
          <cell r="A6082">
            <v>97653</v>
          </cell>
          <cell r="B6082" t="str">
            <v>REMOÇÃO DE TESOURAS DE MADEIRA, COM VÃO MENOR QUE 8M, DE FORMA MECANIZADA, COM REAPROVEITAMENTO. AF_12/2017</v>
          </cell>
          <cell r="C6082" t="str">
            <v>UN</v>
          </cell>
          <cell r="D6082">
            <v>93.92</v>
          </cell>
        </row>
        <row r="6083">
          <cell r="A6083">
            <v>97654</v>
          </cell>
          <cell r="B6083" t="str">
            <v>REMOÇÃO DE TESOURAS DE MADEIRA, COM VÃO MAIOR OU IGUAL A 8M, DE FORMA MECANIZADA, COM REAPROVEITAMENTO. AF_12/2017</v>
          </cell>
          <cell r="C6083" t="str">
            <v>UN</v>
          </cell>
          <cell r="D6083">
            <v>120.87</v>
          </cell>
        </row>
        <row r="6084">
          <cell r="A6084">
            <v>97655</v>
          </cell>
          <cell r="B6084" t="str">
            <v>REMOÇÃO DE TRAMA METÁLICA PARA COBERTURA, DE FORMA MANUAL, SEM REAPROVEITAMENTO. AF_12/2017</v>
          </cell>
          <cell r="C6084" t="str">
            <v>M2</v>
          </cell>
          <cell r="D6084">
            <v>18.59</v>
          </cell>
        </row>
        <row r="6085">
          <cell r="A6085">
            <v>97656</v>
          </cell>
          <cell r="B6085" t="str">
            <v>REMOÇÃO DE TESOURAS METÁLICAS, COM VÃO MENOR QUE 8M, DE FORMA MANUAL, SEM REAPROVEITAMENTO. AF_12/2017</v>
          </cell>
          <cell r="C6085" t="str">
            <v>UN</v>
          </cell>
          <cell r="D6085">
            <v>189.97</v>
          </cell>
        </row>
        <row r="6086">
          <cell r="A6086">
            <v>97657</v>
          </cell>
          <cell r="B6086" t="str">
            <v>REMOÇÃO DE TESOURAS METÁLICAS, COM VÃO MAIOR OU IGUAL A 8M, DE FORMA MANUAL, SEM REAPROVEITAMENTO. AF_12/2017</v>
          </cell>
          <cell r="C6086" t="str">
            <v>UN</v>
          </cell>
          <cell r="D6086">
            <v>376.56</v>
          </cell>
        </row>
        <row r="6087">
          <cell r="A6087">
            <v>97658</v>
          </cell>
          <cell r="B6087" t="str">
            <v>REMOÇÃO DE TESOURAS METÁLICAS, COM VÃO MENOR QUE 8M, DE FORMA MECANIZADA, COM REAPROVEITAMENTO. AF_12/2017</v>
          </cell>
          <cell r="C6087" t="str">
            <v>UN</v>
          </cell>
          <cell r="D6087">
            <v>139.91</v>
          </cell>
        </row>
        <row r="6088">
          <cell r="A6088">
            <v>97659</v>
          </cell>
          <cell r="B6088" t="str">
            <v>REMOÇÃO DE TESOURAS METÁLICAS, COM VÃO MAIOR OU IGUAL A 8M, DE FORMA MECANIZADA, COM REAPROVEITAMENTO. AF_12/2017</v>
          </cell>
          <cell r="C6088" t="str">
            <v>UN</v>
          </cell>
          <cell r="D6088">
            <v>194.48</v>
          </cell>
        </row>
        <row r="6089">
          <cell r="A6089">
            <v>97660</v>
          </cell>
          <cell r="B6089" t="str">
            <v>REMOÇÃO DE INTERRUPTORES/TOMADAS ELÉTRICAS, DE FORMA MANUAL, SEM REAPROVEITAMENTO. AF_12/2017</v>
          </cell>
          <cell r="C6089" t="str">
            <v>UN</v>
          </cell>
          <cell r="D6089">
            <v>0.64</v>
          </cell>
        </row>
        <row r="6090">
          <cell r="A6090">
            <v>97661</v>
          </cell>
          <cell r="B6090" t="str">
            <v>REMOÇÃO DE CABOS ELÉTRICOS, DE FORMA MANUAL, SEM REAPROVEITAMENTO. AF_12/2017</v>
          </cell>
          <cell r="C6090" t="str">
            <v>M</v>
          </cell>
          <cell r="D6090">
            <v>0.65</v>
          </cell>
        </row>
        <row r="6091">
          <cell r="A6091">
            <v>97662</v>
          </cell>
          <cell r="B6091" t="str">
            <v>REMOÇÃO DE TUBULAÇÕES (TUBOS E CONEXÕES) DE ÁGUA FRIA, DE FORMA MANUAL, SEM REAPROVEITAMENTO. AF_12/2017</v>
          </cell>
          <cell r="C6091" t="str">
            <v>M</v>
          </cell>
          <cell r="D6091">
            <v>0.47</v>
          </cell>
        </row>
        <row r="6092">
          <cell r="A6092">
            <v>97663</v>
          </cell>
          <cell r="B6092" t="str">
            <v>REMOÇÃO DE LOUÇAS, DE FORMA MANUAL, SEM REAPROVEITAMENTO. AF_12/2017</v>
          </cell>
          <cell r="C6092" t="str">
            <v>UN</v>
          </cell>
          <cell r="D6092">
            <v>11.95</v>
          </cell>
        </row>
        <row r="6093">
          <cell r="A6093">
            <v>97664</v>
          </cell>
          <cell r="B6093" t="str">
            <v>REMOÇÃO DE ACESSÓRIOS, DE FORMA MANUAL, SEM REAPROVEITAMENTO. AF_12/2017</v>
          </cell>
          <cell r="C6093" t="str">
            <v>UN</v>
          </cell>
          <cell r="D6093">
            <v>1.48</v>
          </cell>
        </row>
        <row r="6094">
          <cell r="A6094">
            <v>97665</v>
          </cell>
          <cell r="B6094" t="str">
            <v>REMOÇÃO DE LUMINÁRIAS, DE FORMA MANUAL, SEM REAPROVEITAMENTO. AF_12/2017</v>
          </cell>
          <cell r="C6094" t="str">
            <v>UN</v>
          </cell>
          <cell r="D6094">
            <v>1.25</v>
          </cell>
        </row>
        <row r="6095">
          <cell r="A6095">
            <v>97666</v>
          </cell>
          <cell r="B6095" t="str">
            <v>REMOÇÃO DE METAIS SANITÁRIOS, DE FORMA MANUAL, SEM REAPROVEITAMENTO. AF_12/2017</v>
          </cell>
          <cell r="C6095" t="str">
            <v>UN</v>
          </cell>
          <cell r="D6095">
            <v>8.7100000000000009</v>
          </cell>
        </row>
        <row r="6096">
          <cell r="A6096">
            <v>85423</v>
          </cell>
          <cell r="B6096" t="str">
            <v>ISOLAMENTO DE OBRA COM TELA PLASTICA COM MALHA DE 5MM</v>
          </cell>
          <cell r="C6096" t="str">
            <v>M2</v>
          </cell>
          <cell r="D6096">
            <v>7.92</v>
          </cell>
        </row>
        <row r="6097">
          <cell r="A6097">
            <v>85424</v>
          </cell>
          <cell r="B6097" t="str">
            <v>ISOLAMENTO DE OBRA COM TELA PLASTICA COM MALHA DE 5MM E ESTRUTURA DE MADEIRA PONTALETEADA</v>
          </cell>
          <cell r="C6097" t="str">
            <v>M2</v>
          </cell>
          <cell r="D6097">
            <v>26.29</v>
          </cell>
        </row>
        <row r="6098">
          <cell r="A6098">
            <v>95967</v>
          </cell>
          <cell r="B6098" t="str">
            <v>SERVIÇOS TÉCNICOS ESPECIALIZADOS PARA ACOMPANHAMENTO DE EXECUÇÃO DE FUNDAÇÕES PROFUNDAS E ESTRUTURAS DE CONTENÇÃO</v>
          </cell>
          <cell r="C6098" t="str">
            <v>H</v>
          </cell>
          <cell r="D6098">
            <v>143.04</v>
          </cell>
        </row>
        <row r="6099">
          <cell r="A6099">
            <v>99058</v>
          </cell>
          <cell r="B6099" t="str">
            <v>LOCAÇÃO DE PONTO PARA REFERÊNCIA TOPOGRÁFICA. AF_10/2018</v>
          </cell>
          <cell r="C6099" t="str">
            <v>UN</v>
          </cell>
          <cell r="D6099">
            <v>8.25</v>
          </cell>
        </row>
        <row r="6100">
          <cell r="A6100">
            <v>99059</v>
          </cell>
          <cell r="B6100" t="str">
            <v>LOCACAO CONVENCIONAL DE OBRA, UTILIZANDO GABARITO DE TÁBUAS CORRIDAS PONTALETADAS A CADA 2,00M -  2 UTILIZAÇÕES. AF_10/2018</v>
          </cell>
          <cell r="C6100" t="str">
            <v>M</v>
          </cell>
          <cell r="D6100">
            <v>44.63</v>
          </cell>
        </row>
        <row r="6101">
          <cell r="A6101">
            <v>99060</v>
          </cell>
          <cell r="B6101" t="str">
            <v>CAVALETE DE OBRA COM ALTURA DE 1,00 M - 2 UTILIZAÇÕES. AF_10/2018</v>
          </cell>
          <cell r="C6101" t="str">
            <v>UN</v>
          </cell>
          <cell r="D6101">
            <v>117.52</v>
          </cell>
        </row>
        <row r="6102">
          <cell r="A6102">
            <v>99061</v>
          </cell>
          <cell r="B6102" t="str">
            <v>CAVALETE DE OBRA COM ALTURA DE 0,50 M - 2 UTILIZAÇÕES. AF_10/2018</v>
          </cell>
          <cell r="C6102" t="str">
            <v>UN</v>
          </cell>
          <cell r="D6102">
            <v>80.58</v>
          </cell>
        </row>
        <row r="6103">
          <cell r="A6103">
            <v>99062</v>
          </cell>
          <cell r="B6103" t="str">
            <v>MARCAÇÃO DE PONTOS EM GABARITO OU CAVALETE. AF_10/2018</v>
          </cell>
          <cell r="C6103" t="str">
            <v>UN</v>
          </cell>
          <cell r="D6103">
            <v>2.4700000000000002</v>
          </cell>
        </row>
        <row r="6104">
          <cell r="A6104">
            <v>99063</v>
          </cell>
          <cell r="B6104" t="str">
            <v>LOCAÇÃO DE REDE DE ÁGUA OU ESGOTO. AF_10/2018</v>
          </cell>
          <cell r="C6104" t="str">
            <v>M</v>
          </cell>
          <cell r="D6104">
            <v>4.0199999999999996</v>
          </cell>
        </row>
        <row r="6105">
          <cell r="A6105">
            <v>99064</v>
          </cell>
          <cell r="B6105" t="str">
            <v>LOCAÇÃO DE PAVIMENTAÇÃO. AF_10/2018</v>
          </cell>
          <cell r="C6105" t="str">
            <v>M</v>
          </cell>
          <cell r="D6105">
            <v>0.41</v>
          </cell>
        </row>
        <row r="6106">
          <cell r="A6106">
            <v>78472</v>
          </cell>
          <cell r="B6106" t="str">
            <v>SERVICOS TOPOGRAFICOS PARA PAVIMENTACAO, INCLUSIVE NOTA DE SERVICOS, ACOMPANHAMENTO E GREIDE</v>
          </cell>
          <cell r="C6106" t="str">
            <v>M2</v>
          </cell>
          <cell r="D6106">
            <v>0.39</v>
          </cell>
        </row>
        <row r="6107">
          <cell r="A6107">
            <v>93588</v>
          </cell>
          <cell r="B6107" t="str">
            <v>TRANSPORTE COM CAMINHÃO BASCULANTE DE 10 M3, EM VIA URBANA EM LEITO NATURAL (UNIDADE: M3XKM). AF_04/2016</v>
          </cell>
          <cell r="C6107" t="str">
            <v>M3XKM</v>
          </cell>
          <cell r="D6107">
            <v>1.56</v>
          </cell>
        </row>
        <row r="6108">
          <cell r="A6108">
            <v>93589</v>
          </cell>
          <cell r="B6108" t="str">
            <v>TRANSPORTE COM CAMINHÃO BASCULANTE DE 10 M3, EM VIA URBANA EM REVESTIMENTO PRIMÁRIO (UNIDADE: M3XKM). AF_04/2016</v>
          </cell>
          <cell r="C6108" t="str">
            <v>M3XKM</v>
          </cell>
          <cell r="D6108">
            <v>1.19</v>
          </cell>
        </row>
        <row r="6109">
          <cell r="A6109">
            <v>93590</v>
          </cell>
          <cell r="B6109" t="str">
            <v>TRANSPORTE COM CAMINHÃO BASCULANTE DE 10 M3, EM VIA URBANA PAVIMENTADA, DMT ACIMA DE 30KM (UNIDADE: M3XKM). AF_04/2016</v>
          </cell>
          <cell r="C6109" t="str">
            <v>M3XKM</v>
          </cell>
          <cell r="D6109">
            <v>0.79</v>
          </cell>
        </row>
        <row r="6110">
          <cell r="A6110">
            <v>93591</v>
          </cell>
          <cell r="B6110" t="str">
            <v>TRANSPORTE COM CAMINHÃO BASCULANTE DE 14 M3, EM VIA URBANA EM LEITO NATURAL (UNIDADE: M3XKM). AF_04/2016</v>
          </cell>
          <cell r="C6110" t="str">
            <v>M3XKM</v>
          </cell>
          <cell r="D6110">
            <v>1.39</v>
          </cell>
        </row>
        <row r="6111">
          <cell r="A6111">
            <v>93592</v>
          </cell>
          <cell r="B6111" t="str">
            <v>TRANSPORTE COM CAMINHÃO BASCULANTE DE 14 M3, EM VIA URBANA EM REVESTIMENTO PRIMÁRIO (UNIDADE: M3XKM). AF_04/2016</v>
          </cell>
          <cell r="C6111" t="str">
            <v>M3XKM</v>
          </cell>
          <cell r="D6111">
            <v>1.06</v>
          </cell>
        </row>
        <row r="6112">
          <cell r="A6112">
            <v>93593</v>
          </cell>
          <cell r="B6112" t="str">
            <v>TRANSPORTE COM CAMINHÃO BASCULANTE DE 14 M3, EM VIA URBANA PAVIMENTADA, DMT ACIMA DE 30 KM (UNIDADE: M3XKM). AF_04/2016</v>
          </cell>
          <cell r="C6112" t="str">
            <v>M3XKM</v>
          </cell>
          <cell r="D6112">
            <v>0.7</v>
          </cell>
        </row>
        <row r="6113">
          <cell r="A6113">
            <v>93594</v>
          </cell>
          <cell r="B6113" t="str">
            <v>TRANSPORTE COM CAMINHÃO BASCULANTE DE 10 M3, EM VIA URBANA EM LEITO NATURAL (UNIDADE: TXKM). AF_04/2016</v>
          </cell>
          <cell r="C6113" t="str">
            <v>TXKM</v>
          </cell>
          <cell r="D6113">
            <v>1.03</v>
          </cell>
        </row>
        <row r="6114">
          <cell r="A6114">
            <v>93595</v>
          </cell>
          <cell r="B6114" t="str">
            <v>TRANSPORTE COM CAMINHÃO BASCULANTE DE 10 M3, EM VIA URBANA EM REVESTIMENTO PRIMÁRIO (UNIDADE: TXKM). AF_04/2016</v>
          </cell>
          <cell r="C6114" t="str">
            <v>TXKM</v>
          </cell>
          <cell r="D6114">
            <v>0.79</v>
          </cell>
        </row>
        <row r="6115">
          <cell r="A6115">
            <v>93596</v>
          </cell>
          <cell r="B6115" t="str">
            <v>TRANSPORTE COM CAMINHÃO BASCULANTE DE 10 M3, EM VIA URBANA PAVIMENTADA, DMT ACIMA DE 30 KM (UNIDADE: TXKM). AF_04/2016</v>
          </cell>
          <cell r="C6115" t="str">
            <v>TXKM</v>
          </cell>
          <cell r="D6115">
            <v>0.52</v>
          </cell>
        </row>
        <row r="6116">
          <cell r="A6116">
            <v>93597</v>
          </cell>
          <cell r="B6116" t="str">
            <v>TRANSPORTE COM CAMINHÃO BASCULANTE DE 14 M3, EM VIA URBANA EM LEITO NATURAL (UNIDADE: TXKM). AF_04/2016</v>
          </cell>
          <cell r="C6116" t="str">
            <v>TXKM</v>
          </cell>
          <cell r="D6116">
            <v>0.92</v>
          </cell>
        </row>
        <row r="6117">
          <cell r="A6117">
            <v>93598</v>
          </cell>
          <cell r="B6117" t="str">
            <v>TRANSPORTE COM CAMINHÃO BASCULANTE DE 14 M3, EM VIA URBANA EM REVESTIMENTO PRIMÁRIO (UNIDADE: TXKM). AF_04/2016</v>
          </cell>
          <cell r="C6117" t="str">
            <v>TXKM</v>
          </cell>
          <cell r="D6117">
            <v>0.7</v>
          </cell>
        </row>
        <row r="6118">
          <cell r="A6118">
            <v>93599</v>
          </cell>
          <cell r="B6118" t="str">
            <v>TRANSPORTE COM CAMINHÃO BASCULANTE DE 14 M3, EM VIA URBANA PAVIMENTADA, DMT ACIMA DE 30 KM (UNIDADE: TXKM). AF_04/2016</v>
          </cell>
          <cell r="C6118" t="str">
            <v>TXKM</v>
          </cell>
          <cell r="D6118">
            <v>0.47</v>
          </cell>
        </row>
        <row r="6119">
          <cell r="A6119">
            <v>95425</v>
          </cell>
          <cell r="B6119" t="str">
            <v>TRANSPORTE COM CAMINHÃO BASCULANTE DE 18 M3, EM VIA URBANA EM LEITO NATURAL (UNIDADE: M3XKM). AF_09/2016</v>
          </cell>
          <cell r="C6119" t="str">
            <v>M3XKM</v>
          </cell>
          <cell r="D6119">
            <v>1.19</v>
          </cell>
        </row>
        <row r="6120">
          <cell r="A6120">
            <v>95426</v>
          </cell>
          <cell r="B6120" t="str">
            <v>TRANSPORTE COM CAMINHÃO BASCULANTE DE 18 M3, EM VIA URBANA EM REVESTIMENTO PRIMÁRIO (UNIDADE: M3XKM). AF_09/2016</v>
          </cell>
          <cell r="C6120" t="str">
            <v>M3XKM</v>
          </cell>
          <cell r="D6120">
            <v>0.91</v>
          </cell>
        </row>
        <row r="6121">
          <cell r="A6121">
            <v>95427</v>
          </cell>
          <cell r="B6121" t="str">
            <v>TRANSPORTE COM CAMINHÃO BASCULANTE DE 18 M3, EM VIA URBANA PAVIMENTADA, DMT ACIMA DE 30 KM(UNIDADE: M3XKM). AF_09/2016</v>
          </cell>
          <cell r="C6121" t="str">
            <v>M3XKM</v>
          </cell>
          <cell r="D6121">
            <v>0.61</v>
          </cell>
        </row>
        <row r="6122">
          <cell r="A6122">
            <v>95428</v>
          </cell>
          <cell r="B6122" t="str">
            <v>TRANSPORTE COM CAMINHÃO BASCULANTE DE 18 M3, EM VIA URBANA EM LEITO NATURAL (UNIDADE: TXKM). AF_09/2016</v>
          </cell>
          <cell r="C6122" t="str">
            <v>TXKM</v>
          </cell>
          <cell r="D6122">
            <v>0.79</v>
          </cell>
        </row>
        <row r="6123">
          <cell r="A6123">
            <v>95429</v>
          </cell>
          <cell r="B6123" t="str">
            <v>TRANSPORTE COM CAMINHÃO BASCULANTE DE 18 M3, EM VIA URBANA EM REVESTIMENTO PRIMÁRIO (UNIDADE: TXKM). AF_09/2016</v>
          </cell>
          <cell r="C6123" t="str">
            <v>TXKM</v>
          </cell>
          <cell r="D6123">
            <v>0.61</v>
          </cell>
        </row>
        <row r="6124">
          <cell r="A6124">
            <v>95430</v>
          </cell>
          <cell r="B6124" t="str">
            <v>TRANSPORTE COM CAMINHÃO BASCULANTE DE 18 M3, EM VIA URBANA PAVIMENTADA, DMT ACIMA DE 30 KM (UNIDADE: TXKM). AF_09/2016</v>
          </cell>
          <cell r="C6124" t="str">
            <v>TXKM</v>
          </cell>
          <cell r="D6124">
            <v>0.41</v>
          </cell>
        </row>
        <row r="6125">
          <cell r="A6125">
            <v>95875</v>
          </cell>
          <cell r="B6125" t="str">
            <v>TRANSPORTE COM CAMINHÃO BASCULANTE DE 10 M3, EM VIA URBANA PAVIMENTADA, DMT ATÉ 30 KM (UNIDADE: M3XKM). AF_12/2016</v>
          </cell>
          <cell r="C6125" t="str">
            <v>M3XKM</v>
          </cell>
          <cell r="D6125">
            <v>1.1200000000000001</v>
          </cell>
        </row>
        <row r="6126">
          <cell r="A6126">
            <v>95876</v>
          </cell>
          <cell r="B6126" t="str">
            <v>TRANSPORTE COM CAMINHÃO BASCULANTE DE 14 M3, EM VIA URBANA PAVIMENTADA, DMT ATÉ 30 KM (UNIDADE: M3XKM). AF_12/2016</v>
          </cell>
          <cell r="C6126" t="str">
            <v>M3XKM</v>
          </cell>
          <cell r="D6126">
            <v>1</v>
          </cell>
        </row>
        <row r="6127">
          <cell r="A6127">
            <v>95877</v>
          </cell>
          <cell r="B6127" t="str">
            <v>TRANSPORTE COM CAMINHÃO BASCULANTE DE 18 M3, EM VIA URBANA PAVIMENTADA, DMT ATÉ 30 KM (UNIDADE: M3XKM). AF_12/2016</v>
          </cell>
          <cell r="C6127" t="str">
            <v>M3XKM</v>
          </cell>
          <cell r="D6127">
            <v>0.86</v>
          </cell>
        </row>
        <row r="6128">
          <cell r="A6128">
            <v>95878</v>
          </cell>
          <cell r="B6128" t="str">
            <v>TRANSPORTE COM CAMINHÃO BASCULANTE DE 10 M3, EM VIA URBANA PAVIMENTADA, DMT ATÉ 30 KM (UNIDADE: TXKM). AF_12/2016</v>
          </cell>
          <cell r="C6128" t="str">
            <v>TXKM</v>
          </cell>
          <cell r="D6128">
            <v>0.75</v>
          </cell>
        </row>
        <row r="6129">
          <cell r="A6129">
            <v>95879</v>
          </cell>
          <cell r="B6129" t="str">
            <v>TRANSPORTE COM CAMINHÃO BASCULANTE DE 14 M3, EM VIA URBANA PAVIMENTADA, DMT ATÉ 30 KM (UNIDADE: TXKM). AF_12/2016</v>
          </cell>
          <cell r="C6129" t="str">
            <v>TXKM</v>
          </cell>
          <cell r="D6129">
            <v>0.66</v>
          </cell>
        </row>
        <row r="6130">
          <cell r="A6130">
            <v>95880</v>
          </cell>
          <cell r="B6130" t="str">
            <v>TRANSPORTE COM CAMINHÃO BASCULANTE DE 18 M3, EM VIA URBANA PAVIMENTADA, DMT ATÉ 30 KM (UNIDADE: TXKM). AF_12/2016</v>
          </cell>
          <cell r="C6130" t="str">
            <v>TXKM</v>
          </cell>
          <cell r="D6130">
            <v>0.56000000000000005</v>
          </cell>
        </row>
        <row r="6131">
          <cell r="A6131">
            <v>93176</v>
          </cell>
          <cell r="B6131" t="str">
            <v>TRANSPORTE DE MATERIAL ASFALTICO, COM CAMINHÃO COM CAPACIDADE DE 30000 L EM RODOVIA PAVIMENTADA PARA DISTÂNCIAS MÉDIAS DE TRANSPORTE SUPERIORES A 100 KM. AF_02/2016</v>
          </cell>
          <cell r="C6131" t="str">
            <v>TXKM</v>
          </cell>
          <cell r="D6131">
            <v>0.46</v>
          </cell>
        </row>
        <row r="6132">
          <cell r="A6132">
            <v>93177</v>
          </cell>
          <cell r="B6132" t="str">
            <v>TRANSPORTE DE MATERIAL ASFALTICO, COM CAMINHÃO COM CAPACIDADE DE 20000 L EM RODOVIA PAVIMENTADA PARA DISTÂNCIAS MÉDIAS DE TRANSPORTE IGUAL OU INFERIOR A 100 KM. AF_02/2016</v>
          </cell>
          <cell r="C6132" t="str">
            <v>TXKM</v>
          </cell>
          <cell r="D6132">
            <v>1.64</v>
          </cell>
        </row>
        <row r="6133">
          <cell r="A6133">
            <v>93178</v>
          </cell>
          <cell r="B6133" t="str">
            <v>TRANSPORTE DE MATERIAL ASFALTICO, COM CAMINHÃO COM CAPACIDADE DE 30000 L EM RODOVIA NÃO PAVIMENTADA PARA DISTÂNCIAS MÉDIAS DE TRANSPORTE SUPERIORES A 100 KM. AF_02/2016</v>
          </cell>
          <cell r="C6133" t="str">
            <v>TXKM</v>
          </cell>
          <cell r="D6133">
            <v>0.52</v>
          </cell>
        </row>
        <row r="6134">
          <cell r="A6134">
            <v>93179</v>
          </cell>
          <cell r="B6134" t="str">
            <v>TRANSPORTE DE MATERIAL ASFALTICO, COM CAMINHÃO COM CAPACIDADE DE 20000 L EM RODOVIA NÃO PAVIMENTADA PARA DISTÂNCIAS MÉDIAS DE TRANSPORTE IGUAL OU INFERIOR A 100 KM. AF_02/2016</v>
          </cell>
          <cell r="C6134" t="str">
            <v>TXKM</v>
          </cell>
          <cell r="D6134">
            <v>1.82</v>
          </cell>
        </row>
        <row r="6135">
          <cell r="A6135" t="str">
            <v>74038/1</v>
          </cell>
          <cell r="B6135" t="str">
            <v>PORTAO COM MOUROES DE MADEIRA ROLICA, DIAMETRO 11CM, COM 5 FIOS DE ARAME FARPADO Nº 14 CLASSE 250, SEM DOBRADICAS</v>
          </cell>
          <cell r="C6135" t="str">
            <v>M</v>
          </cell>
          <cell r="D6135">
            <v>34.5</v>
          </cell>
        </row>
        <row r="6136">
          <cell r="A6136" t="str">
            <v>74039/1</v>
          </cell>
          <cell r="B6136" t="str">
            <v>CERCA COM MOUROES DE MADEIRA ROLICA, DIAMETRO 11CM, ESPACAMENTO DE 2M, ALTURA LIVRE DE 1M, CRAVADOS 0,5M, COM 5 FIOS DE ARAME FARPADO Nº 14 CLASSE 250</v>
          </cell>
          <cell r="C6136" t="str">
            <v>M</v>
          </cell>
          <cell r="D6136">
            <v>34.5</v>
          </cell>
        </row>
        <row r="6137">
          <cell r="A6137" t="str">
            <v>74142/1</v>
          </cell>
          <cell r="B6137" t="str">
            <v>CERCA COM MOUROES DE CONCRETO, RETO, ESPACAMENTO DE 3M, CRAVADOS 0,5M, COM 4 FIOS DE ARAME FARPADO Nº 14 CLASSE 250</v>
          </cell>
          <cell r="C6137" t="str">
            <v>M</v>
          </cell>
          <cell r="D6137">
            <v>59.81</v>
          </cell>
        </row>
        <row r="6138">
          <cell r="A6138" t="str">
            <v>74142/2</v>
          </cell>
          <cell r="B6138" t="str">
            <v>CERCA COM MOUROES DE MADEIRA, 7,5X7,5CM, ESPACAMENTO DE 2M, ALTURA LIVRE DE 2M, CRAVADOS 0,5M, COM 4 FIOS DE ARAME FARPADO Nº 14 CLASSE 250</v>
          </cell>
          <cell r="C6138" t="str">
            <v>M</v>
          </cell>
          <cell r="D6138">
            <v>24.37</v>
          </cell>
        </row>
        <row r="6139">
          <cell r="A6139" t="str">
            <v>74142/3</v>
          </cell>
          <cell r="B6139" t="str">
            <v>CERCA COM MOUROES DE MADEIRA, 7,5X7,5CM, ESPACAMENTO DE 2M, ALTURA LIVRE DE 2M, CRAVADOS 0,5M, COM 8 FIOS DE ARAME FARPADO Nº 14 CLASSE 250</v>
          </cell>
          <cell r="C6139" t="str">
            <v>M</v>
          </cell>
          <cell r="D6139">
            <v>39.08</v>
          </cell>
        </row>
        <row r="6140">
          <cell r="A6140" t="str">
            <v>74142/4</v>
          </cell>
          <cell r="B6140" t="str">
            <v>CERCA COM MOUROES DE CONCRETO, SECAO "T" PONTA INCLINADA, 10X10CM, ESPACAMENTO DE 3M, CRAVADOS 0,5M, COM 11 FIOS DE ARAME FARPADO Nº 16</v>
          </cell>
          <cell r="C6140" t="str">
            <v>M</v>
          </cell>
          <cell r="D6140">
            <v>72.569999999999993</v>
          </cell>
        </row>
        <row r="6141">
          <cell r="A6141" t="str">
            <v>74143/1</v>
          </cell>
          <cell r="B6141" t="str">
            <v>CERCA COM MOUROES DE CONCRETO, RETO, 15X15CM, ESPACAMENTO DE 3M, CRAVADOS 0,5M, ESCORAS DE 10X10CM NOS CANTOS, COM 12 FIOS DE ARAME DE ACO OVALADO 15X17</v>
          </cell>
          <cell r="C6141" t="str">
            <v>M</v>
          </cell>
          <cell r="D6141">
            <v>72.34</v>
          </cell>
        </row>
        <row r="6142">
          <cell r="A6142" t="str">
            <v>74143/2</v>
          </cell>
          <cell r="B6142" t="str">
            <v>CERCA COM MOUROES DE CONCRETO, RETO, 15X15CM, ESPACAMENTO DE 3M, CRAVADOS 0,5M, ESCORAS DE 10X10CM NOS CANTOS, COM 9 FIOS DE ARAME DE ACO OVALADO 15X17</v>
          </cell>
          <cell r="C6142" t="str">
            <v>M</v>
          </cell>
          <cell r="D6142">
            <v>70.08</v>
          </cell>
        </row>
        <row r="6143">
          <cell r="A6143">
            <v>85171</v>
          </cell>
          <cell r="B6143" t="str">
            <v>RECOMPOSICAO PARCIAL DO ARAME FARPADO Nº 14 CLASSE 250, FIXADO EM CERCA COM MOURÕES DE CONCRETO, RETO, 15X15CM</v>
          </cell>
          <cell r="C6143" t="str">
            <v>M</v>
          </cell>
          <cell r="D6143">
            <v>4.7699999999999996</v>
          </cell>
        </row>
        <row r="6144">
          <cell r="A6144" t="str">
            <v>73787/1</v>
          </cell>
          <cell r="B6144" t="str">
            <v>ALAMBRADO EM TUBOS DE ACO GALVANIZADO, COM COSTURA, DIN 2440, DIAMETRO 2", ALTURA 3M, FIXADOS A CADA 2M EM BLOCOS DE CONCRETO, COM TELA DE ARAME GALVANIZADO REVESTIDO COM PVC, FIO 12 BWG E MALHA 7,5X7,5CM</v>
          </cell>
          <cell r="C6144" t="str">
            <v>M2</v>
          </cell>
          <cell r="D6144">
            <v>246.17</v>
          </cell>
        </row>
        <row r="6145">
          <cell r="A6145" t="str">
            <v>74244/1</v>
          </cell>
          <cell r="B6145" t="str">
            <v>ALAMBRADO PARA QUADRA POLIESPORTIVA, ESTRUTURADO POR TUBOS DE ACO GALVANIZADO, COM COSTURA, DIN 2440, DIAMETRO 2", COM TELA DE ARAME GALVANIZADO, FIO 14 BWG E MALHA QUADRADA 5X5CM</v>
          </cell>
          <cell r="C6145" t="str">
            <v>M2</v>
          </cell>
          <cell r="D6145">
            <v>159.22</v>
          </cell>
        </row>
        <row r="6146">
          <cell r="A6146" t="str">
            <v>73788/2</v>
          </cell>
          <cell r="B6146" t="str">
            <v>GRADE EM MADEIRA PARA PROTECAO DE MUDAS DE ARVORES</v>
          </cell>
          <cell r="C6146" t="str">
            <v>UN</v>
          </cell>
          <cell r="D6146">
            <v>128.44999999999999</v>
          </cell>
        </row>
        <row r="6147">
          <cell r="A6147">
            <v>98509</v>
          </cell>
          <cell r="B6147" t="str">
            <v>PLANTIO DE ARBUSTO OU  CERCA VIVA. AF_05/2018</v>
          </cell>
          <cell r="C6147" t="str">
            <v>UN</v>
          </cell>
          <cell r="D6147">
            <v>15.84</v>
          </cell>
        </row>
        <row r="6148">
          <cell r="A6148">
            <v>98510</v>
          </cell>
          <cell r="B6148" t="str">
            <v>PLANTIO DE ÁRVORE ORNAMENTAL COM ALTURA DE MUDA MENOR OU IGUAL A 2,00 M. AF_05/2018</v>
          </cell>
          <cell r="C6148" t="str">
            <v>UN</v>
          </cell>
          <cell r="D6148">
            <v>35.83</v>
          </cell>
        </row>
        <row r="6149">
          <cell r="A6149">
            <v>98511</v>
          </cell>
          <cell r="B6149" t="str">
            <v>PLANTIO DE ÁRVORE ORNAMENTAL COM ALTURA DE MUDA MAIOR QUE 2,00 M E MENOR OU IGUAL A 4,00 M. AF_05/2018</v>
          </cell>
          <cell r="C6149" t="str">
            <v>UN</v>
          </cell>
          <cell r="D6149">
            <v>60.93</v>
          </cell>
        </row>
        <row r="6150">
          <cell r="A6150">
            <v>98516</v>
          </cell>
          <cell r="B6150" t="str">
            <v>PLANTIO DE PALMEIRA COM ALTURA DE MUDA MENOR OU IGUAL A 2,00 M. AF_05/2018</v>
          </cell>
          <cell r="C6150" t="str">
            <v>UN</v>
          </cell>
          <cell r="D6150">
            <v>226.61</v>
          </cell>
        </row>
        <row r="6151">
          <cell r="A6151">
            <v>98519</v>
          </cell>
          <cell r="B6151" t="str">
            <v>REVOLVIMENTO E LIMPEZA MANUAL DE SOLO. AF_05/2018</v>
          </cell>
          <cell r="C6151" t="str">
            <v>M2</v>
          </cell>
          <cell r="D6151">
            <v>2.11</v>
          </cell>
        </row>
        <row r="6152">
          <cell r="A6152">
            <v>98520</v>
          </cell>
          <cell r="B6152" t="str">
            <v>APLICAÇÃO DE ADUBO EM SOLO. AF_05/2018</v>
          </cell>
          <cell r="C6152" t="str">
            <v>M2</v>
          </cell>
          <cell r="D6152">
            <v>3.84</v>
          </cell>
        </row>
        <row r="6153">
          <cell r="A6153">
            <v>98521</v>
          </cell>
          <cell r="B6153" t="str">
            <v>APLICAÇÃO DE CALCÁRIO PARA CORREÇÃO DO PH DO SOLO. AF_05/2018</v>
          </cell>
          <cell r="C6153" t="str">
            <v>M2</v>
          </cell>
          <cell r="D6153">
            <v>0.37</v>
          </cell>
        </row>
        <row r="6154">
          <cell r="A6154">
            <v>98522</v>
          </cell>
          <cell r="B6154" t="str">
            <v>ALAMBRADO EM MOURÕES DE CONCRETO, COM TELA DE ARAME GALVANIZADO (INCLUSIVE MURETA EM CONCRETO). AF_05/2018</v>
          </cell>
          <cell r="C6154" t="str">
            <v>M</v>
          </cell>
          <cell r="D6154">
            <v>148.01</v>
          </cell>
        </row>
        <row r="6155">
          <cell r="A6155">
            <v>98524</v>
          </cell>
          <cell r="B6155" t="str">
            <v>LIMPEZA MANUAL DE VEGETAÇÃO EM TERRENO COM ENXADA.AF_05/2018</v>
          </cell>
          <cell r="C6155" t="str">
            <v>M2</v>
          </cell>
          <cell r="D6155">
            <v>3.44</v>
          </cell>
        </row>
        <row r="6156">
          <cell r="A6156">
            <v>85179</v>
          </cell>
          <cell r="B6156" t="str">
            <v>PLANTIO DE GRAMA SAO CARLOS EM LEIVAS</v>
          </cell>
          <cell r="C6156" t="str">
            <v>M2</v>
          </cell>
          <cell r="D6156">
            <v>14.49</v>
          </cell>
        </row>
        <row r="6157">
          <cell r="A6157">
            <v>85180</v>
          </cell>
          <cell r="B6157" t="str">
            <v>PLANTIO DE GRAMA ESMERALDA EM ROLO</v>
          </cell>
          <cell r="C6157" t="str">
            <v>M2</v>
          </cell>
          <cell r="D6157">
            <v>14.49</v>
          </cell>
        </row>
        <row r="6158">
          <cell r="A6158">
            <v>98503</v>
          </cell>
          <cell r="B6158" t="str">
            <v>PLANTIO DE GRAMA EM PAVIMENTO CONCREGRAMA. AF_05/2018</v>
          </cell>
          <cell r="C6158" t="str">
            <v>M2</v>
          </cell>
          <cell r="D6158">
            <v>13.79</v>
          </cell>
        </row>
        <row r="6159">
          <cell r="A6159">
            <v>98504</v>
          </cell>
          <cell r="B6159" t="str">
            <v>PLANTIO DE GRAMA EM PLACAS. AF_05/2018</v>
          </cell>
          <cell r="C6159" t="str">
            <v>M2</v>
          </cell>
          <cell r="D6159">
            <v>9.5299999999999994</v>
          </cell>
        </row>
        <row r="6160">
          <cell r="A6160">
            <v>98505</v>
          </cell>
          <cell r="B6160" t="str">
            <v>PLANTIO DE FORRAÇÃO. AF_05/2018</v>
          </cell>
          <cell r="C6160" t="str">
            <v>M2</v>
          </cell>
          <cell r="D6160">
            <v>24.14</v>
          </cell>
        </row>
        <row r="6161">
          <cell r="A6161">
            <v>85184</v>
          </cell>
          <cell r="B6161" t="str">
            <v>RETIRADA DE GRAMA EM PLACAS</v>
          </cell>
          <cell r="C6161" t="str">
            <v>M2</v>
          </cell>
          <cell r="D6161">
            <v>5.31</v>
          </cell>
        </row>
        <row r="6162">
          <cell r="A6162">
            <v>85185</v>
          </cell>
          <cell r="B6162" t="str">
            <v>PODA E LIMPEZA DE ARBUSTO TIPO CERCA VIVA</v>
          </cell>
          <cell r="C6162" t="str">
            <v>M2</v>
          </cell>
          <cell r="D6162">
            <v>6.68</v>
          </cell>
        </row>
        <row r="6163">
          <cell r="A6163">
            <v>98525</v>
          </cell>
          <cell r="B6163" t="str">
            <v>LIMPEZA MECANIZADA DE CAMADA VEGETAL, VEGETAÇÃO E PEQUENAS ÁRVORES (DIÂMETRO DE TRONCO MENOR QUE 0,20 M), COM TRATOR DE ESTEIRAS.AF_05/2018</v>
          </cell>
          <cell r="C6163" t="str">
            <v>M2</v>
          </cell>
          <cell r="D6163">
            <v>0.32</v>
          </cell>
        </row>
        <row r="6164">
          <cell r="A6164">
            <v>98526</v>
          </cell>
          <cell r="B6164" t="str">
            <v>REMOÇÃO DE RAÍZES REMANESCENTES DE TRONCO DE ÁRVORE COM DIÂMETRO MAIOR OU IGUAL A 0,20 M E MENOR QUE 0,40 M.AF_05/2018</v>
          </cell>
          <cell r="C6164" t="str">
            <v>UN</v>
          </cell>
          <cell r="D6164">
            <v>70.17</v>
          </cell>
        </row>
        <row r="6165">
          <cell r="A6165">
            <v>98527</v>
          </cell>
          <cell r="B6165" t="str">
            <v>REMOÇÃO DE RAÍZES REMANESCENTES DE TRONCO DE ÁRVORE COM DIÂMETRO MAIOR OU IGUAL A 0,40 M E MENOR QUE 0,60 M.AF_05/2018</v>
          </cell>
          <cell r="C6165" t="str">
            <v>UN</v>
          </cell>
          <cell r="D6165">
            <v>151.08000000000001</v>
          </cell>
        </row>
        <row r="6166">
          <cell r="A6166">
            <v>98528</v>
          </cell>
          <cell r="B6166" t="str">
            <v>REMOÇÃO DE RAÍZES REMANESCENTES DE TRONCO DE ÁRVORE COM DIÂMETRO MAIOR OU IGUAL A 0,60 M.AF_05/2018</v>
          </cell>
          <cell r="C6166" t="str">
            <v>UN</v>
          </cell>
          <cell r="D6166">
            <v>220.93</v>
          </cell>
        </row>
        <row r="6167">
          <cell r="A6167">
            <v>98529</v>
          </cell>
          <cell r="B6167" t="str">
            <v>CORTE RASO E RECORTE DE ÁRVORE COM DIÂMETRO DE TRONCO MAIOR OU IGUAL A 0,20 M E MENOR QUE 0,40 M.AF_05/2018</v>
          </cell>
          <cell r="C6167" t="str">
            <v>UN</v>
          </cell>
          <cell r="D6167">
            <v>74.12</v>
          </cell>
        </row>
        <row r="6168">
          <cell r="A6168">
            <v>98530</v>
          </cell>
          <cell r="B6168" t="str">
            <v>CORTE RASO E RECORTE DE ÁRVORE COM DIÂMETRO DE TRONCO MAIOR OU IGUAL A 0,40 M E MENOR QUE 0,60 M.AF_05/2018</v>
          </cell>
          <cell r="C6168" t="str">
            <v>UN</v>
          </cell>
          <cell r="D6168">
            <v>132.05000000000001</v>
          </cell>
        </row>
        <row r="6169">
          <cell r="A6169">
            <v>98531</v>
          </cell>
          <cell r="B6169" t="str">
            <v>CORTE RASO E RECORTE DE ÁRVORE COM DIÂMETRO DE TRONCO MAIOR OU IGUAL A 0,60 M.AF_05/2018</v>
          </cell>
          <cell r="C6169" t="str">
            <v>UN</v>
          </cell>
          <cell r="D6169">
            <v>258.10000000000002</v>
          </cell>
        </row>
        <row r="6170">
          <cell r="A6170">
            <v>98532</v>
          </cell>
          <cell r="B6170" t="str">
            <v>PODA EM ALTURA DE ÁRVORE COM DIÂMETRO DE TRONCO MENOR QUE 0,20 M.AF_05/2018</v>
          </cell>
          <cell r="C6170" t="str">
            <v>UN</v>
          </cell>
          <cell r="D6170">
            <v>76.319999999999993</v>
          </cell>
        </row>
        <row r="6171">
          <cell r="A6171">
            <v>98533</v>
          </cell>
          <cell r="B6171" t="str">
            <v>PODA EM ALTURA DE ÁRVORE COM DIÂMETRO DE TRONCO MAIOR OU IGUAL A 0,20 M E MENOR QUE 0,40 M.AF_05/2018</v>
          </cell>
          <cell r="C6171" t="str">
            <v>UN</v>
          </cell>
          <cell r="D6171">
            <v>214.41</v>
          </cell>
        </row>
        <row r="6172">
          <cell r="A6172">
            <v>98534</v>
          </cell>
          <cell r="B6172" t="str">
            <v>PODA EM ALTURA DE ÁRVORE COM DIÂMETRO DE TRONCO MAIOR OU IGUAL A 0,40 M E MENOR QUE 0,60 M.AF_05/2018</v>
          </cell>
          <cell r="C6172" t="str">
            <v>UN</v>
          </cell>
          <cell r="D6172">
            <v>542.94000000000005</v>
          </cell>
        </row>
        <row r="6173">
          <cell r="A6173">
            <v>98535</v>
          </cell>
          <cell r="B6173" t="str">
            <v>PODA EM ALTURA DE ÁRVORE COM DIÂMETRO DE TRONCO MAIOR OU IGUAL A 0,60 M.AF_05/2018</v>
          </cell>
          <cell r="C6173" t="str">
            <v>UN</v>
          </cell>
          <cell r="D6173">
            <v>870.21</v>
          </cell>
        </row>
        <row r="6174">
          <cell r="A6174">
            <v>88238</v>
          </cell>
          <cell r="B6174" t="str">
            <v>AJUDANTE DE ARMADOR COM ENCARGOS COMPLEMENTARES</v>
          </cell>
          <cell r="C6174" t="str">
            <v>H</v>
          </cell>
          <cell r="D6174">
            <v>21.29</v>
          </cell>
        </row>
        <row r="6175">
          <cell r="A6175">
            <v>88239</v>
          </cell>
          <cell r="B6175" t="str">
            <v>AJUDANTE DE CARPINTEIRO COM ENCARGOS COMPLEMENTARES</v>
          </cell>
          <cell r="C6175" t="str">
            <v>H</v>
          </cell>
          <cell r="D6175">
            <v>22.56</v>
          </cell>
        </row>
        <row r="6176">
          <cell r="A6176">
            <v>88240</v>
          </cell>
          <cell r="B6176" t="str">
            <v>AJUDANTE DE ESTRUTURA METÁLICA COM ENCARGOS COMPLEMENTARES</v>
          </cell>
          <cell r="C6176" t="str">
            <v>H</v>
          </cell>
          <cell r="D6176">
            <v>19.850000000000001</v>
          </cell>
        </row>
        <row r="6177">
          <cell r="A6177">
            <v>88241</v>
          </cell>
          <cell r="B6177" t="str">
            <v>AJUDANTE DE OPERAÇÃO EM GERAL COM ENCARGOS COMPLEMENTARES</v>
          </cell>
          <cell r="C6177" t="str">
            <v>H</v>
          </cell>
          <cell r="D6177">
            <v>21.79</v>
          </cell>
        </row>
        <row r="6178">
          <cell r="A6178">
            <v>88242</v>
          </cell>
          <cell r="B6178" t="str">
            <v>AJUDANTE DE PEDREIRO COM ENCARGOS COMPLEMENTARES</v>
          </cell>
          <cell r="C6178" t="str">
            <v>H</v>
          </cell>
          <cell r="D6178">
            <v>21.87</v>
          </cell>
        </row>
        <row r="6179">
          <cell r="A6179">
            <v>88243</v>
          </cell>
          <cell r="B6179" t="str">
            <v>AJUDANTE ESPECIALIZADO COM ENCARGOS COMPLEMENTARES</v>
          </cell>
          <cell r="C6179" t="str">
            <v>H</v>
          </cell>
          <cell r="D6179">
            <v>25.39</v>
          </cell>
        </row>
        <row r="6180">
          <cell r="A6180">
            <v>88245</v>
          </cell>
          <cell r="B6180" t="str">
            <v>ARMADOR COM ENCARGOS COMPLEMENTARES</v>
          </cell>
          <cell r="C6180" t="str">
            <v>H</v>
          </cell>
          <cell r="D6180">
            <v>27.52</v>
          </cell>
        </row>
        <row r="6181">
          <cell r="A6181">
            <v>88246</v>
          </cell>
          <cell r="B6181" t="str">
            <v>ASSENTADOR DE TUBOS COM ENCARGOS COMPLEMENTARES</v>
          </cell>
          <cell r="C6181" t="str">
            <v>H</v>
          </cell>
          <cell r="D6181">
            <v>25.94</v>
          </cell>
        </row>
        <row r="6182">
          <cell r="A6182">
            <v>88247</v>
          </cell>
          <cell r="B6182" t="str">
            <v>AUXILIAR DE ELETRICISTA COM ENCARGOS COMPLEMENTARES</v>
          </cell>
          <cell r="C6182" t="str">
            <v>H</v>
          </cell>
          <cell r="D6182">
            <v>21.12</v>
          </cell>
        </row>
        <row r="6183">
          <cell r="A6183">
            <v>88248</v>
          </cell>
          <cell r="B6183" t="str">
            <v>AUXILIAR DE ENCANADOR OU BOMBEIRO HIDRÁULICO COM ENCARGOS COMPLEMENTARES</v>
          </cell>
          <cell r="C6183" t="str">
            <v>H</v>
          </cell>
          <cell r="D6183">
            <v>20.6</v>
          </cell>
        </row>
        <row r="6184">
          <cell r="A6184">
            <v>88249</v>
          </cell>
          <cell r="B6184" t="str">
            <v>AUXILIAR DE LABORATÓRIO COM ENCARGOS COMPLEMENTARES</v>
          </cell>
          <cell r="C6184" t="str">
            <v>H</v>
          </cell>
          <cell r="D6184">
            <v>30.41</v>
          </cell>
        </row>
        <row r="6185">
          <cell r="A6185">
            <v>88250</v>
          </cell>
          <cell r="B6185" t="str">
            <v>AUXILIAR DE MECÂNICO COM ENCARGOS COMPLEMENTARES</v>
          </cell>
          <cell r="C6185" t="str">
            <v>H</v>
          </cell>
          <cell r="D6185">
            <v>20.5</v>
          </cell>
        </row>
        <row r="6186">
          <cell r="A6186">
            <v>88251</v>
          </cell>
          <cell r="B6186" t="str">
            <v>AUXILIAR DE SERRALHEIRO COM ENCARGOS COMPLEMENTARES</v>
          </cell>
          <cell r="C6186" t="str">
            <v>H</v>
          </cell>
          <cell r="D6186">
            <v>22.34</v>
          </cell>
        </row>
        <row r="6187">
          <cell r="A6187">
            <v>88252</v>
          </cell>
          <cell r="B6187" t="str">
            <v>AUXILIAR DE SERVIÇOS GERAIS COM ENCARGOS COMPLEMENTARES</v>
          </cell>
          <cell r="C6187" t="str">
            <v>H</v>
          </cell>
          <cell r="D6187">
            <v>22.23</v>
          </cell>
        </row>
        <row r="6188">
          <cell r="A6188">
            <v>88253</v>
          </cell>
          <cell r="B6188" t="str">
            <v>AUXILIAR DE TOPÓGRAFO COM ENCARGOS COMPLEMENTARES</v>
          </cell>
          <cell r="C6188" t="str">
            <v>H</v>
          </cell>
          <cell r="D6188">
            <v>13.87</v>
          </cell>
        </row>
        <row r="6189">
          <cell r="A6189">
            <v>88255</v>
          </cell>
          <cell r="B6189" t="str">
            <v>AUXILIAR TÉCNICO DE ENGENHARIA COM ENCARGOS COMPLEMENTARES</v>
          </cell>
          <cell r="C6189" t="str">
            <v>H</v>
          </cell>
          <cell r="D6189">
            <v>37.450000000000003</v>
          </cell>
        </row>
        <row r="6190">
          <cell r="A6190">
            <v>88256</v>
          </cell>
          <cell r="B6190" t="str">
            <v>AZULEJISTA OU LADRILHISTA COM ENCARGOS COMPLEMENTARES</v>
          </cell>
          <cell r="C6190" t="str">
            <v>H</v>
          </cell>
          <cell r="D6190">
            <v>29.14</v>
          </cell>
        </row>
        <row r="6191">
          <cell r="A6191">
            <v>88257</v>
          </cell>
          <cell r="B6191" t="str">
            <v>BLASTER, DINAMITADOR OU CABO DE FOGO COM ENCARGOS COMPLEMENTARES</v>
          </cell>
          <cell r="C6191" t="str">
            <v>H</v>
          </cell>
          <cell r="D6191">
            <v>24.63</v>
          </cell>
        </row>
        <row r="6192">
          <cell r="A6192">
            <v>88258</v>
          </cell>
          <cell r="B6192" t="str">
            <v>CADASTRISTA DE REDES DE AGUA E ESGOTO COM ENCARGOS COMPLEMENTARES</v>
          </cell>
          <cell r="C6192" t="str">
            <v>H</v>
          </cell>
          <cell r="D6192">
            <v>20.04</v>
          </cell>
        </row>
        <row r="6193">
          <cell r="A6193">
            <v>88259</v>
          </cell>
          <cell r="B6193" t="str">
            <v>CALAFETADOR/CALAFATE COM ENCARGOS COMPLEMENTARES</v>
          </cell>
          <cell r="C6193" t="str">
            <v>H</v>
          </cell>
          <cell r="D6193">
            <v>32.090000000000003</v>
          </cell>
        </row>
        <row r="6194">
          <cell r="A6194">
            <v>88260</v>
          </cell>
          <cell r="B6194" t="str">
            <v>CALCETEIRO COM ENCARGOS COMPLEMENTARES</v>
          </cell>
          <cell r="C6194" t="str">
            <v>H</v>
          </cell>
          <cell r="D6194">
            <v>27.52</v>
          </cell>
        </row>
        <row r="6195">
          <cell r="A6195">
            <v>88261</v>
          </cell>
          <cell r="B6195" t="str">
            <v>CARPINTEIRO DE ESQUADRIA COM ENCARGOS COMPLEMENTARES</v>
          </cell>
          <cell r="C6195" t="str">
            <v>H</v>
          </cell>
          <cell r="D6195">
            <v>28.31</v>
          </cell>
        </row>
        <row r="6196">
          <cell r="A6196">
            <v>88262</v>
          </cell>
          <cell r="B6196" t="str">
            <v>CARPINTEIRO DE FORMAS COM ENCARGOS COMPLEMENTARES</v>
          </cell>
          <cell r="C6196" t="str">
            <v>H</v>
          </cell>
          <cell r="D6196">
            <v>26.75</v>
          </cell>
        </row>
        <row r="6197">
          <cell r="A6197">
            <v>88263</v>
          </cell>
          <cell r="B6197" t="str">
            <v>CAVOUQUEIRO OU OPERADOR PERFURATRIZ/ROMPEDOR COM ENCARGOS COMPLEMENTARES</v>
          </cell>
          <cell r="C6197" t="str">
            <v>H</v>
          </cell>
          <cell r="D6197">
            <v>18.37</v>
          </cell>
        </row>
        <row r="6198">
          <cell r="A6198">
            <v>88264</v>
          </cell>
          <cell r="B6198" t="str">
            <v>ELETRICISTA COM ENCARGOS COMPLEMENTARES</v>
          </cell>
          <cell r="C6198" t="str">
            <v>H</v>
          </cell>
          <cell r="D6198">
            <v>27.1</v>
          </cell>
        </row>
        <row r="6199">
          <cell r="A6199">
            <v>88265</v>
          </cell>
          <cell r="B6199" t="str">
            <v>ELETRICISTA INDUSTRIAL COM ENCARGOS COMPLEMENTARES</v>
          </cell>
          <cell r="C6199" t="str">
            <v>H</v>
          </cell>
          <cell r="D6199">
            <v>24.36</v>
          </cell>
        </row>
        <row r="6200">
          <cell r="A6200">
            <v>88266</v>
          </cell>
          <cell r="B6200" t="str">
            <v>ELETROTÉCNICO COM ENCARGOS COMPLEMENTARES</v>
          </cell>
          <cell r="C6200" t="str">
            <v>H</v>
          </cell>
          <cell r="D6200">
            <v>29.79</v>
          </cell>
        </row>
        <row r="6201">
          <cell r="A6201">
            <v>88267</v>
          </cell>
          <cell r="B6201" t="str">
            <v>ENCANADOR OU BOMBEIRO HIDRÁULICO COM ENCARGOS COMPLEMENTARES</v>
          </cell>
          <cell r="C6201" t="str">
            <v>H</v>
          </cell>
          <cell r="D6201">
            <v>26.39</v>
          </cell>
        </row>
        <row r="6202">
          <cell r="A6202">
            <v>88268</v>
          </cell>
          <cell r="B6202" t="str">
            <v>ESTUCADOR COM ENCARGOS COMPLEMENTARES</v>
          </cell>
          <cell r="C6202" t="str">
            <v>H</v>
          </cell>
          <cell r="D6202">
            <v>28.53</v>
          </cell>
        </row>
        <row r="6203">
          <cell r="A6203">
            <v>88269</v>
          </cell>
          <cell r="B6203" t="str">
            <v>GESSEIRO COM ENCARGOS COMPLEMENTARES</v>
          </cell>
          <cell r="C6203" t="str">
            <v>H</v>
          </cell>
          <cell r="D6203">
            <v>27.52</v>
          </cell>
        </row>
        <row r="6204">
          <cell r="A6204">
            <v>88270</v>
          </cell>
          <cell r="B6204" t="str">
            <v>IMPERMEABILIZADOR COM ENCARGOS COMPLEMENTARES</v>
          </cell>
          <cell r="C6204" t="str">
            <v>H</v>
          </cell>
          <cell r="D6204">
            <v>27.68</v>
          </cell>
        </row>
        <row r="6205">
          <cell r="A6205">
            <v>88272</v>
          </cell>
          <cell r="B6205" t="str">
            <v>MACARIQUEIRO COM ENCARGOS COMPLEMENTARES</v>
          </cell>
          <cell r="C6205" t="str">
            <v>H</v>
          </cell>
          <cell r="D6205">
            <v>28.3</v>
          </cell>
        </row>
        <row r="6206">
          <cell r="A6206">
            <v>88273</v>
          </cell>
          <cell r="B6206" t="str">
            <v>MARCENEIRO COM ENCARGOS COMPLEMENTARES</v>
          </cell>
          <cell r="C6206" t="str">
            <v>H</v>
          </cell>
          <cell r="D6206">
            <v>27.23</v>
          </cell>
        </row>
        <row r="6207">
          <cell r="A6207">
            <v>88274</v>
          </cell>
          <cell r="B6207" t="str">
            <v>MARMORISTA/GRANITEIRO COM ENCARGOS COMPLEMENTARES</v>
          </cell>
          <cell r="C6207" t="str">
            <v>H</v>
          </cell>
          <cell r="D6207">
            <v>24.39</v>
          </cell>
        </row>
        <row r="6208">
          <cell r="A6208">
            <v>88275</v>
          </cell>
          <cell r="B6208" t="str">
            <v>MECÃNICO DE EQUIPAMENTOS PESADOS COM ENCARGOS COMPLEMENTARES</v>
          </cell>
          <cell r="C6208" t="str">
            <v>H</v>
          </cell>
          <cell r="D6208">
            <v>31.19</v>
          </cell>
        </row>
        <row r="6209">
          <cell r="A6209">
            <v>88277</v>
          </cell>
          <cell r="B6209" t="str">
            <v>MONTADOR (TUBO AÇO/EQUIPAMENTOS) COM ENCARGOS COMPLEMENTARES</v>
          </cell>
          <cell r="C6209" t="str">
            <v>H</v>
          </cell>
          <cell r="D6209">
            <v>23.69</v>
          </cell>
        </row>
        <row r="6210">
          <cell r="A6210">
            <v>88278</v>
          </cell>
          <cell r="B6210" t="str">
            <v>MONTADOR DE ESTRUTURA METÁLICA COM ENCARGOS COMPLEMENTARES</v>
          </cell>
          <cell r="C6210" t="str">
            <v>H</v>
          </cell>
          <cell r="D6210">
            <v>25.08</v>
          </cell>
        </row>
        <row r="6211">
          <cell r="A6211">
            <v>88279</v>
          </cell>
          <cell r="B6211" t="str">
            <v>MONTADOR ELETROMECÃNICO COM ENCARGOS COMPLEMENTARES</v>
          </cell>
          <cell r="C6211" t="str">
            <v>H</v>
          </cell>
          <cell r="D6211">
            <v>32.799999999999997</v>
          </cell>
        </row>
        <row r="6212">
          <cell r="A6212">
            <v>88281</v>
          </cell>
          <cell r="B6212" t="str">
            <v>MOTORISTA DE BASCULANTE COM ENCARGOS COMPLEMENTARES</v>
          </cell>
          <cell r="C6212" t="str">
            <v>H</v>
          </cell>
          <cell r="D6212">
            <v>23.24</v>
          </cell>
        </row>
        <row r="6213">
          <cell r="A6213">
            <v>88282</v>
          </cell>
          <cell r="B6213" t="str">
            <v>MOTORISTA DE CAMINHÃO COM ENCARGOS COMPLEMENTARES</v>
          </cell>
          <cell r="C6213" t="str">
            <v>H</v>
          </cell>
          <cell r="D6213">
            <v>24.27</v>
          </cell>
        </row>
        <row r="6214">
          <cell r="A6214">
            <v>88283</v>
          </cell>
          <cell r="B6214" t="str">
            <v>MOTORISTA DE CAMINHÃO E CARRETA COM ENCARGOS COMPLEMENTARES</v>
          </cell>
          <cell r="C6214" t="str">
            <v>H</v>
          </cell>
          <cell r="D6214">
            <v>30.36</v>
          </cell>
        </row>
        <row r="6215">
          <cell r="A6215">
            <v>88284</v>
          </cell>
          <cell r="B6215" t="str">
            <v>MOTORISTA DE VEIÍCULO LEVE COM ENCARGOS COMPLEMENTARES</v>
          </cell>
          <cell r="C6215" t="str">
            <v>H</v>
          </cell>
          <cell r="D6215">
            <v>18.61</v>
          </cell>
        </row>
        <row r="6216">
          <cell r="A6216">
            <v>88285</v>
          </cell>
          <cell r="B6216" t="str">
            <v>MOTORISTA DE VEÍCULO PESADO COM ENCARGOS COMPLEMENTARES</v>
          </cell>
          <cell r="C6216" t="str">
            <v>H</v>
          </cell>
          <cell r="D6216">
            <v>26.55</v>
          </cell>
        </row>
        <row r="6217">
          <cell r="A6217">
            <v>88286</v>
          </cell>
          <cell r="B6217" t="str">
            <v>MOTORISTA OPERADOR DE MUNCK COM ENCARGOS COMPLEMENTARES</v>
          </cell>
          <cell r="C6217" t="str">
            <v>H</v>
          </cell>
          <cell r="D6217">
            <v>19.27</v>
          </cell>
        </row>
        <row r="6218">
          <cell r="A6218">
            <v>88288</v>
          </cell>
          <cell r="B6218" t="str">
            <v>NIVELADOR COM ENCARGOS COMPLEMENTARES</v>
          </cell>
          <cell r="C6218" t="str">
            <v>H</v>
          </cell>
          <cell r="D6218">
            <v>15.89</v>
          </cell>
        </row>
        <row r="6219">
          <cell r="A6219">
            <v>88291</v>
          </cell>
          <cell r="B6219" t="str">
            <v>OPERADOR DE BETONEIRA (CAMINHÃO) COM ENCARGOS COMPLEMENTARES</v>
          </cell>
          <cell r="C6219" t="str">
            <v>H</v>
          </cell>
          <cell r="D6219">
            <v>22.53</v>
          </cell>
        </row>
        <row r="6220">
          <cell r="A6220">
            <v>88292</v>
          </cell>
          <cell r="B6220" t="str">
            <v>OPERADOR DE COMPRESSOR OU COMPRESSORISTA COM ENCARGOS COMPLEMENTARES</v>
          </cell>
          <cell r="C6220" t="str">
            <v>H</v>
          </cell>
          <cell r="D6220">
            <v>23.47</v>
          </cell>
        </row>
        <row r="6221">
          <cell r="A6221">
            <v>88293</v>
          </cell>
          <cell r="B6221" t="str">
            <v>OPERADOR DE DEMARCADORA DE FAIXAS COM ENCARGOS COMPLEMENTARES</v>
          </cell>
          <cell r="C6221" t="str">
            <v>H</v>
          </cell>
          <cell r="D6221">
            <v>26.32</v>
          </cell>
        </row>
        <row r="6222">
          <cell r="A6222">
            <v>88294</v>
          </cell>
          <cell r="B6222" t="str">
            <v>OPERADOR DE ESCAVADEIRA COM ENCARGOS COMPLEMENTARES</v>
          </cell>
          <cell r="C6222" t="str">
            <v>H</v>
          </cell>
          <cell r="D6222">
            <v>28.31</v>
          </cell>
        </row>
        <row r="6223">
          <cell r="A6223">
            <v>88295</v>
          </cell>
          <cell r="B6223" t="str">
            <v>OPERADOR DE GUINCHO COM ENCARGOS COMPLEMENTARES</v>
          </cell>
          <cell r="C6223" t="str">
            <v>H</v>
          </cell>
          <cell r="D6223">
            <v>27.49</v>
          </cell>
        </row>
        <row r="6224">
          <cell r="A6224">
            <v>88296</v>
          </cell>
          <cell r="B6224" t="str">
            <v>OPERADOR DE GUINDASTE COM ENCARGOS COMPLEMENTARES</v>
          </cell>
          <cell r="C6224" t="str">
            <v>H</v>
          </cell>
          <cell r="D6224">
            <v>27.49</v>
          </cell>
        </row>
        <row r="6225">
          <cell r="A6225">
            <v>88297</v>
          </cell>
          <cell r="B6225" t="str">
            <v>OPERADOR DE MÁQUINAS E EQUIPAMENTOS COM ENCARGOS COMPLEMENTARES</v>
          </cell>
          <cell r="C6225" t="str">
            <v>H</v>
          </cell>
          <cell r="D6225">
            <v>27.99</v>
          </cell>
        </row>
        <row r="6226">
          <cell r="A6226">
            <v>88298</v>
          </cell>
          <cell r="B6226" t="str">
            <v>OPERADOR DE MARTELETE OU MARTELETEIRO COM ENCARGOS COMPLEMENTARES</v>
          </cell>
          <cell r="C6226" t="str">
            <v>H</v>
          </cell>
          <cell r="D6226">
            <v>25.03</v>
          </cell>
        </row>
        <row r="6227">
          <cell r="A6227">
            <v>88299</v>
          </cell>
          <cell r="B6227" t="str">
            <v>OPERADOR DE MOTO-ESCREIPER COM ENCARGOS COMPLEMENTARES</v>
          </cell>
          <cell r="C6227" t="str">
            <v>H</v>
          </cell>
          <cell r="D6227">
            <v>26.66</v>
          </cell>
        </row>
        <row r="6228">
          <cell r="A6228">
            <v>88300</v>
          </cell>
          <cell r="B6228" t="str">
            <v>OPERADOR DE MOTONIVELADORA COM ENCARGOS COMPLEMENTARES</v>
          </cell>
          <cell r="C6228" t="str">
            <v>H</v>
          </cell>
          <cell r="D6228">
            <v>31.32</v>
          </cell>
        </row>
        <row r="6229">
          <cell r="A6229">
            <v>88301</v>
          </cell>
          <cell r="B6229" t="str">
            <v>OPERADOR DE PÁ CARREGADEIRA COM ENCARGOS COMPLEMENTARES</v>
          </cell>
          <cell r="C6229" t="str">
            <v>H</v>
          </cell>
          <cell r="D6229">
            <v>27.36</v>
          </cell>
        </row>
        <row r="6230">
          <cell r="A6230">
            <v>88302</v>
          </cell>
          <cell r="B6230" t="str">
            <v>OPERADOR DE PAVIMENTADORA COM ENCARGOS COMPLEMENTARES</v>
          </cell>
          <cell r="C6230" t="str">
            <v>H</v>
          </cell>
          <cell r="D6230">
            <v>27.32</v>
          </cell>
        </row>
        <row r="6231">
          <cell r="A6231">
            <v>88303</v>
          </cell>
          <cell r="B6231" t="str">
            <v>OPERADOR DE ROLO COMPACTADOR COM ENCARGOS COMPLEMENTARES</v>
          </cell>
          <cell r="C6231" t="str">
            <v>H</v>
          </cell>
          <cell r="D6231">
            <v>25.73</v>
          </cell>
        </row>
        <row r="6232">
          <cell r="A6232">
            <v>88304</v>
          </cell>
          <cell r="B6232" t="str">
            <v>OPERADOR DE USINA DE ASFALTO, DE SOLOS OU DE CONCRETO COM ENCARGOS COMPLEMENTARES</v>
          </cell>
          <cell r="C6232" t="str">
            <v>H</v>
          </cell>
          <cell r="D6232">
            <v>24.34</v>
          </cell>
        </row>
        <row r="6233">
          <cell r="A6233">
            <v>88306</v>
          </cell>
          <cell r="B6233" t="str">
            <v>OPERADOR JATO DE AREIA OU JATISTA COM ENCARGOS COMPLEMENTARES</v>
          </cell>
          <cell r="C6233" t="str">
            <v>H</v>
          </cell>
          <cell r="D6233">
            <v>28.85</v>
          </cell>
        </row>
        <row r="6234">
          <cell r="A6234">
            <v>88307</v>
          </cell>
          <cell r="B6234" t="str">
            <v>OPERADOR PARA BATE ESTACAS COM ENCARGOS COMPLEMENTARES</v>
          </cell>
          <cell r="C6234" t="str">
            <v>H</v>
          </cell>
          <cell r="D6234">
            <v>27.14</v>
          </cell>
        </row>
        <row r="6235">
          <cell r="A6235">
            <v>88308</v>
          </cell>
          <cell r="B6235" t="str">
            <v>PASTILHEIRO COM ENCARGOS COMPLEMENTARES</v>
          </cell>
          <cell r="C6235" t="str">
            <v>H</v>
          </cell>
          <cell r="D6235">
            <v>27.1</v>
          </cell>
        </row>
        <row r="6236">
          <cell r="A6236">
            <v>88309</v>
          </cell>
          <cell r="B6236" t="str">
            <v>PEDREIRO COM ENCARGOS COMPLEMENTARES</v>
          </cell>
          <cell r="C6236" t="str">
            <v>H</v>
          </cell>
          <cell r="D6236">
            <v>27.68</v>
          </cell>
        </row>
        <row r="6237">
          <cell r="A6237">
            <v>88310</v>
          </cell>
          <cell r="B6237" t="str">
            <v>PINTOR COM ENCARGOS COMPLEMENTARES</v>
          </cell>
          <cell r="C6237" t="str">
            <v>H</v>
          </cell>
          <cell r="D6237">
            <v>27.9</v>
          </cell>
        </row>
        <row r="6238">
          <cell r="A6238">
            <v>88311</v>
          </cell>
          <cell r="B6238" t="str">
            <v>PINTOR DE LETREIROS COM ENCARGOS COMPLEMENTARES</v>
          </cell>
          <cell r="C6238" t="str">
            <v>H</v>
          </cell>
          <cell r="D6238">
            <v>29.99</v>
          </cell>
        </row>
        <row r="6239">
          <cell r="A6239">
            <v>88312</v>
          </cell>
          <cell r="B6239" t="str">
            <v>PINTOR PARA TINTA EPÓXI COM ENCARGOS COMPLEMENTARES</v>
          </cell>
          <cell r="C6239" t="str">
            <v>H</v>
          </cell>
          <cell r="D6239">
            <v>29.38</v>
          </cell>
        </row>
        <row r="6240">
          <cell r="A6240">
            <v>88313</v>
          </cell>
          <cell r="B6240" t="str">
            <v>POCEIRO COM ENCARGOS COMPLEMENTARES</v>
          </cell>
          <cell r="C6240" t="str">
            <v>H</v>
          </cell>
          <cell r="D6240">
            <v>21.16</v>
          </cell>
        </row>
        <row r="6241">
          <cell r="A6241">
            <v>88314</v>
          </cell>
          <cell r="B6241" t="str">
            <v>RASTELEIRO COM ENCARGOS COMPLEMENTARES</v>
          </cell>
          <cell r="C6241" t="str">
            <v>H</v>
          </cell>
          <cell r="D6241">
            <v>20.420000000000002</v>
          </cell>
        </row>
        <row r="6242">
          <cell r="A6242">
            <v>88315</v>
          </cell>
          <cell r="B6242" t="str">
            <v>SERRALHEIRO COM ENCARGOS COMPLEMENTARES</v>
          </cell>
          <cell r="C6242" t="str">
            <v>H</v>
          </cell>
          <cell r="D6242">
            <v>27.52</v>
          </cell>
        </row>
        <row r="6243">
          <cell r="A6243">
            <v>88316</v>
          </cell>
          <cell r="B6243" t="str">
            <v>SERVENTE COM ENCARGOS COMPLEMENTARES</v>
          </cell>
          <cell r="C6243" t="str">
            <v>H</v>
          </cell>
          <cell r="D6243">
            <v>21.25</v>
          </cell>
        </row>
        <row r="6244">
          <cell r="A6244">
            <v>88317</v>
          </cell>
          <cell r="B6244" t="str">
            <v>SOLDADOR COM ENCARGOS COMPLEMENTARES</v>
          </cell>
          <cell r="C6244" t="str">
            <v>H</v>
          </cell>
          <cell r="D6244">
            <v>29.23</v>
          </cell>
        </row>
        <row r="6245">
          <cell r="A6245">
            <v>88318</v>
          </cell>
          <cell r="B6245" t="str">
            <v>SOLDADOR A (PARA SOLDA A SER TESTADA COM RAIOS "X") COM ENCARGOS COMPLEMENTARES</v>
          </cell>
          <cell r="C6245" t="str">
            <v>H</v>
          </cell>
          <cell r="D6245">
            <v>31.39</v>
          </cell>
        </row>
        <row r="6246">
          <cell r="A6246">
            <v>88320</v>
          </cell>
          <cell r="B6246" t="str">
            <v>TAQUEADOR OU TAQUEIRO COM ENCARGOS COMPLEMENTARES</v>
          </cell>
          <cell r="C6246" t="str">
            <v>H</v>
          </cell>
          <cell r="D6246">
            <v>31.24</v>
          </cell>
        </row>
        <row r="6247">
          <cell r="A6247">
            <v>88321</v>
          </cell>
          <cell r="B6247" t="str">
            <v>TÉCNICO DE LABORATÓRIO COM ENCARGOS COMPLEMENTARES</v>
          </cell>
          <cell r="C6247" t="str">
            <v>H</v>
          </cell>
          <cell r="D6247">
            <v>43.09</v>
          </cell>
        </row>
        <row r="6248">
          <cell r="A6248">
            <v>88322</v>
          </cell>
          <cell r="B6248" t="str">
            <v>TÉCNICO DE SONDAGEM COM ENCARGOS COMPLEMENTARES</v>
          </cell>
          <cell r="C6248" t="str">
            <v>H</v>
          </cell>
          <cell r="D6248">
            <v>27.82</v>
          </cell>
        </row>
        <row r="6249">
          <cell r="A6249">
            <v>88323</v>
          </cell>
          <cell r="B6249" t="str">
            <v>TELHADISTA COM ENCARGOS COMPLEMENTARES</v>
          </cell>
          <cell r="C6249" t="str">
            <v>H</v>
          </cell>
          <cell r="D6249">
            <v>24.42</v>
          </cell>
        </row>
        <row r="6250">
          <cell r="A6250">
            <v>88324</v>
          </cell>
          <cell r="B6250" t="str">
            <v>TRATORISTA COM ENCARGOS COMPLEMENTARES</v>
          </cell>
          <cell r="C6250" t="str">
            <v>H</v>
          </cell>
          <cell r="D6250">
            <v>27.09</v>
          </cell>
        </row>
        <row r="6251">
          <cell r="A6251">
            <v>88325</v>
          </cell>
          <cell r="B6251" t="str">
            <v>VIDRACEIRO COM ENCARGOS COMPLEMENTARES</v>
          </cell>
          <cell r="C6251" t="str">
            <v>H</v>
          </cell>
          <cell r="D6251">
            <v>26.54</v>
          </cell>
        </row>
        <row r="6252">
          <cell r="A6252">
            <v>88326</v>
          </cell>
          <cell r="B6252" t="str">
            <v>VIGIA NOTURNO COM ENCARGOS COMPLEMENTARES</v>
          </cell>
          <cell r="C6252" t="str">
            <v>H</v>
          </cell>
          <cell r="D6252">
            <v>27.14</v>
          </cell>
        </row>
        <row r="6253">
          <cell r="A6253">
            <v>88377</v>
          </cell>
          <cell r="B6253" t="str">
            <v>OPERADOR DE BETONEIRA ESTACIONÁRIA/MISTURADOR COM ENCARGOS COMPLEMENTARES</v>
          </cell>
          <cell r="C6253" t="str">
            <v>H</v>
          </cell>
          <cell r="D6253">
            <v>21.96</v>
          </cell>
        </row>
        <row r="6254">
          <cell r="A6254">
            <v>88441</v>
          </cell>
          <cell r="B6254" t="str">
            <v>JARDINEIRO COM ENCARGOS COMPLEMENTARES</v>
          </cell>
          <cell r="C6254" t="str">
            <v>H</v>
          </cell>
          <cell r="D6254">
            <v>26.75</v>
          </cell>
        </row>
        <row r="6255">
          <cell r="A6255">
            <v>88597</v>
          </cell>
          <cell r="B6255" t="str">
            <v>DESENHISTA DETALHISTA COM ENCARGOS COMPLEMENTARES</v>
          </cell>
          <cell r="C6255" t="str">
            <v>H</v>
          </cell>
          <cell r="D6255">
            <v>31.19</v>
          </cell>
        </row>
        <row r="6256">
          <cell r="A6256">
            <v>90766</v>
          </cell>
          <cell r="B6256" t="str">
            <v>ALMOXARIFE COM ENCARGOS COMPLEMENTARES</v>
          </cell>
          <cell r="C6256" t="str">
            <v>H</v>
          </cell>
          <cell r="D6256">
            <v>29.35</v>
          </cell>
        </row>
        <row r="6257">
          <cell r="A6257">
            <v>90767</v>
          </cell>
          <cell r="B6257" t="str">
            <v>APONTADOR OU APROPRIADOR COM ENCARGOS COMPLEMENTARES</v>
          </cell>
          <cell r="C6257" t="str">
            <v>H</v>
          </cell>
          <cell r="D6257">
            <v>36.020000000000003</v>
          </cell>
        </row>
        <row r="6258">
          <cell r="A6258">
            <v>90768</v>
          </cell>
          <cell r="B6258" t="str">
            <v>ARQUITETO DE OBRA JUNIOR COM ENCARGOS COMPLEMENTARES</v>
          </cell>
          <cell r="C6258" t="str">
            <v>H</v>
          </cell>
          <cell r="D6258">
            <v>66.98</v>
          </cell>
        </row>
        <row r="6259">
          <cell r="A6259">
            <v>90769</v>
          </cell>
          <cell r="B6259" t="str">
            <v>ARQUITETO DE OBRA PLENO COM ENCARGOS COMPLEMENTARES</v>
          </cell>
          <cell r="C6259" t="str">
            <v>H</v>
          </cell>
          <cell r="D6259">
            <v>94.74</v>
          </cell>
        </row>
        <row r="6260">
          <cell r="A6260">
            <v>90770</v>
          </cell>
          <cell r="B6260" t="str">
            <v>ARQUITETO DE OBRA SENIOR COM ENCARGOS COMPLEMENTARES</v>
          </cell>
          <cell r="C6260" t="str">
            <v>H</v>
          </cell>
          <cell r="D6260">
            <v>124.96</v>
          </cell>
        </row>
        <row r="6261">
          <cell r="A6261">
            <v>90771</v>
          </cell>
          <cell r="B6261" t="str">
            <v>AUXILIAR DE DESENHISTA COM ENCARGOS COMPLEMENTARES</v>
          </cell>
          <cell r="C6261" t="str">
            <v>H</v>
          </cell>
          <cell r="D6261">
            <v>27.47</v>
          </cell>
        </row>
        <row r="6262">
          <cell r="A6262">
            <v>90772</v>
          </cell>
          <cell r="B6262" t="str">
            <v>AUXILIAR DE ESCRITORIO COM ENCARGOS COMPLEMENTARES</v>
          </cell>
          <cell r="C6262" t="str">
            <v>H</v>
          </cell>
          <cell r="D6262">
            <v>24.23</v>
          </cell>
        </row>
        <row r="6263">
          <cell r="A6263">
            <v>90773</v>
          </cell>
          <cell r="B6263" t="str">
            <v>DESENHISTA COPISTA COM ENCARGOS COMPLEMENTARES</v>
          </cell>
          <cell r="C6263" t="str">
            <v>H</v>
          </cell>
          <cell r="D6263">
            <v>30.23</v>
          </cell>
        </row>
        <row r="6264">
          <cell r="A6264">
            <v>90775</v>
          </cell>
          <cell r="B6264" t="str">
            <v>DESENHISTA PROJETISTA COM ENCARGOS COMPLEMENTARES</v>
          </cell>
          <cell r="C6264" t="str">
            <v>H</v>
          </cell>
          <cell r="D6264">
            <v>30.67</v>
          </cell>
        </row>
        <row r="6265">
          <cell r="A6265">
            <v>90776</v>
          </cell>
          <cell r="B6265" t="str">
            <v>ENCARREGADO GERAL COM ENCARGOS COMPLEMENTARES</v>
          </cell>
          <cell r="C6265" t="str">
            <v>H</v>
          </cell>
          <cell r="D6265">
            <v>39.590000000000003</v>
          </cell>
        </row>
        <row r="6266">
          <cell r="A6266">
            <v>90777</v>
          </cell>
          <cell r="B6266" t="str">
            <v>ENGENHEIRO CIVIL DE OBRA JUNIOR COM ENCARGOS COMPLEMENTARES</v>
          </cell>
          <cell r="C6266" t="str">
            <v>H</v>
          </cell>
          <cell r="D6266">
            <v>91</v>
          </cell>
        </row>
        <row r="6267">
          <cell r="A6267">
            <v>90778</v>
          </cell>
          <cell r="B6267" t="str">
            <v>ENGENHEIRO CIVIL DE OBRA PLENO COM ENCARGOS COMPLEMENTARES</v>
          </cell>
          <cell r="C6267" t="str">
            <v>H</v>
          </cell>
          <cell r="D6267">
            <v>103.45</v>
          </cell>
        </row>
        <row r="6268">
          <cell r="A6268">
            <v>90779</v>
          </cell>
          <cell r="B6268" t="str">
            <v>ENGENHEIRO CIVIL DE OBRA SENIOR COM ENCARGOS COMPLEMENTARES</v>
          </cell>
          <cell r="C6268" t="str">
            <v>H</v>
          </cell>
          <cell r="D6268">
            <v>141.06</v>
          </cell>
        </row>
        <row r="6269">
          <cell r="A6269">
            <v>90780</v>
          </cell>
          <cell r="B6269" t="str">
            <v>MESTRE DE OBRAS COM ENCARGOS COMPLEMENTARES</v>
          </cell>
          <cell r="C6269" t="str">
            <v>H</v>
          </cell>
          <cell r="D6269">
            <v>51.59</v>
          </cell>
        </row>
        <row r="6270">
          <cell r="A6270">
            <v>90781</v>
          </cell>
          <cell r="B6270" t="str">
            <v>TOPOGRAFO COM ENCARGOS COMPLEMENTARES</v>
          </cell>
          <cell r="C6270" t="str">
            <v>H</v>
          </cell>
          <cell r="D6270">
            <v>25.18</v>
          </cell>
        </row>
        <row r="6271">
          <cell r="A6271">
            <v>91677</v>
          </cell>
          <cell r="B6271" t="str">
            <v>ENGENHEIRO ELETRICISTA COM ENCARGOS COMPLEMENTARES</v>
          </cell>
          <cell r="C6271" t="str">
            <v>H</v>
          </cell>
          <cell r="D6271">
            <v>93.31</v>
          </cell>
        </row>
        <row r="6272">
          <cell r="A6272">
            <v>91678</v>
          </cell>
          <cell r="B6272" t="str">
            <v>ENGENHEIRO SANITARISTA COM ENCARGOS COMPLEMENTARES</v>
          </cell>
          <cell r="C6272" t="str">
            <v>H</v>
          </cell>
          <cell r="D6272">
            <v>86.99</v>
          </cell>
        </row>
        <row r="6273">
          <cell r="A6273">
            <v>93558</v>
          </cell>
          <cell r="B6273" t="str">
            <v>MOTORISTA DE CAMINHAO COM ENCARGOS COMPLEMENTARES</v>
          </cell>
          <cell r="C6273" t="str">
            <v>MES</v>
          </cell>
          <cell r="D6273">
            <v>5030.76</v>
          </cell>
        </row>
        <row r="6274">
          <cell r="A6274">
            <v>93559</v>
          </cell>
          <cell r="B6274" t="str">
            <v>DESENHISTA DETALHISTA COM ENCARGOS COMPLEMENTARES</v>
          </cell>
          <cell r="C6274" t="str">
            <v>MES</v>
          </cell>
          <cell r="D6274">
            <v>4096.24</v>
          </cell>
        </row>
        <row r="6275">
          <cell r="A6275">
            <v>93560</v>
          </cell>
          <cell r="B6275" t="str">
            <v>DESENHISTA COPISTA COM ENCARGOS COMPLEMENTARES</v>
          </cell>
          <cell r="C6275" t="str">
            <v>MES</v>
          </cell>
          <cell r="D6275">
            <v>3983.49</v>
          </cell>
        </row>
        <row r="6276">
          <cell r="A6276">
            <v>93561</v>
          </cell>
          <cell r="B6276" t="str">
            <v>DESENHISTA PROJETISTA COM ENCARGOS COMPLEMENTARES</v>
          </cell>
          <cell r="C6276" t="str">
            <v>MES</v>
          </cell>
          <cell r="D6276">
            <v>4345.55</v>
          </cell>
        </row>
        <row r="6277">
          <cell r="A6277">
            <v>93562</v>
          </cell>
          <cell r="B6277" t="str">
            <v>AUXILIAR DE DESENHISTA COM ENCARGOS COMPLEMENTARES</v>
          </cell>
          <cell r="C6277" t="str">
            <v>MES</v>
          </cell>
          <cell r="D6277">
            <v>3661.94</v>
          </cell>
        </row>
        <row r="6278">
          <cell r="A6278">
            <v>93563</v>
          </cell>
          <cell r="B6278" t="str">
            <v>ALMOXARIFE COM ENCARGOS COMPLEMENTARES</v>
          </cell>
          <cell r="C6278" t="str">
            <v>MES</v>
          </cell>
          <cell r="D6278">
            <v>5232.67</v>
          </cell>
        </row>
        <row r="6279">
          <cell r="A6279">
            <v>93564</v>
          </cell>
          <cell r="B6279" t="str">
            <v>APONTADOR OU APROPRIADOR COM ENCARGOS COMPLEMENTARES</v>
          </cell>
          <cell r="C6279" t="str">
            <v>MES</v>
          </cell>
          <cell r="D6279">
            <v>6391.26</v>
          </cell>
        </row>
        <row r="6280">
          <cell r="A6280">
            <v>93565</v>
          </cell>
          <cell r="B6280" t="str">
            <v>ENGENHEIRO CIVIL DE OBRA JUNIOR COM ENCARGOS COMPLEMENTARES</v>
          </cell>
          <cell r="C6280" t="str">
            <v>MES</v>
          </cell>
          <cell r="D6280">
            <v>15959.68</v>
          </cell>
        </row>
        <row r="6281">
          <cell r="A6281">
            <v>93566</v>
          </cell>
          <cell r="B6281" t="str">
            <v>AUXILIAR DE ESCRITORIO COM ENCARGOS COMPLEMENTARES</v>
          </cell>
          <cell r="C6281" t="str">
            <v>MES</v>
          </cell>
          <cell r="D6281">
            <v>4335.8100000000004</v>
          </cell>
        </row>
        <row r="6282">
          <cell r="A6282">
            <v>93567</v>
          </cell>
          <cell r="B6282" t="str">
            <v>ENGENHEIRO CIVIL DE OBRA PLENO COM ENCARGOS COMPLEMENTARES</v>
          </cell>
          <cell r="C6282" t="str">
            <v>MES</v>
          </cell>
          <cell r="D6282">
            <v>18140.349999999999</v>
          </cell>
        </row>
        <row r="6283">
          <cell r="A6283">
            <v>93568</v>
          </cell>
          <cell r="B6283" t="str">
            <v>ENGENHEIRO CIVIL DE OBRA SENIOR COM ENCARGOS COMPLEMENTARES</v>
          </cell>
          <cell r="C6283" t="str">
            <v>MES</v>
          </cell>
          <cell r="D6283">
            <v>24730.85</v>
          </cell>
        </row>
        <row r="6284">
          <cell r="A6284">
            <v>93569</v>
          </cell>
          <cell r="B6284" t="str">
            <v>ARQUITETO JUNIOR COM ENCARGOS COMPLEMENTARES</v>
          </cell>
          <cell r="C6284" t="str">
            <v>MES</v>
          </cell>
          <cell r="D6284">
            <v>11765.43</v>
          </cell>
        </row>
        <row r="6285">
          <cell r="A6285">
            <v>93570</v>
          </cell>
          <cell r="B6285" t="str">
            <v>ARQUITETO PLENO COM ENCARGOS COMPLEMENTARES</v>
          </cell>
          <cell r="C6285" t="str">
            <v>MES</v>
          </cell>
          <cell r="D6285">
            <v>16635.63</v>
          </cell>
        </row>
        <row r="6286">
          <cell r="A6286">
            <v>93571</v>
          </cell>
          <cell r="B6286" t="str">
            <v>ARQUITETO SENIOR COM ENCARGOS COMPLEMENTARES</v>
          </cell>
          <cell r="C6286" t="str">
            <v>MES</v>
          </cell>
          <cell r="D6286">
            <v>21935.39</v>
          </cell>
        </row>
        <row r="6287">
          <cell r="A6287">
            <v>93572</v>
          </cell>
          <cell r="B6287" t="str">
            <v>ENCARREGADO GERAL DE OBRAS COM ENCARGOS COMPLEMENTARES</v>
          </cell>
          <cell r="C6287" t="str">
            <v>MES</v>
          </cell>
          <cell r="D6287">
            <v>7017.52</v>
          </cell>
        </row>
        <row r="6288">
          <cell r="A6288">
            <v>94295</v>
          </cell>
          <cell r="B6288" t="str">
            <v>MESTRE DE OBRAS COM ENCARGOS COMPLEMENTARES</v>
          </cell>
          <cell r="C6288" t="str">
            <v>MES</v>
          </cell>
          <cell r="D6288">
            <v>9048.64</v>
          </cell>
        </row>
        <row r="6289">
          <cell r="A6289">
            <v>94296</v>
          </cell>
          <cell r="B6289" t="str">
            <v>TOPOGRAFO COM ENCARGOS COMPLEMENTARES</v>
          </cell>
          <cell r="C6289" t="str">
            <v>MES</v>
          </cell>
          <cell r="D6289">
            <v>4661.7299999999996</v>
          </cell>
        </row>
        <row r="6290">
          <cell r="A6290">
            <v>95308</v>
          </cell>
          <cell r="B6290" t="str">
            <v>CURSO DE CAPACITAÇÃO PARA AJUDANTE DE ARMADOR (ENCARGOS COMPLEMENTARES) - HORISTA</v>
          </cell>
          <cell r="C6290" t="str">
            <v>H</v>
          </cell>
          <cell r="D6290">
            <v>0.13</v>
          </cell>
        </row>
        <row r="6291">
          <cell r="A6291">
            <v>95309</v>
          </cell>
          <cell r="B6291" t="str">
            <v>CURSO DE CAPACITAÇÃO PARA AJUDANTE DE CARPINTEIRO (ENCARGOS COMPLEMENTARES) - HORISTA</v>
          </cell>
          <cell r="C6291" t="str">
            <v>H</v>
          </cell>
          <cell r="D6291">
            <v>0.18</v>
          </cell>
        </row>
        <row r="6292">
          <cell r="A6292">
            <v>95310</v>
          </cell>
          <cell r="B6292" t="str">
            <v>CURSO DE CAPACITAÇÃO PARA AJUDANTE DE ESTRUTURA METÁLICA (ENCARGOS COMPLEMENTARES) - HORISTA</v>
          </cell>
          <cell r="C6292" t="str">
            <v>H</v>
          </cell>
          <cell r="D6292">
            <v>0.12</v>
          </cell>
        </row>
        <row r="6293">
          <cell r="A6293">
            <v>95311</v>
          </cell>
          <cell r="B6293" t="str">
            <v>CURSO DE CAPACITAÇÃO PARA AJUDANTE DE OPERAÇÃO EM GERAL (ENCARGOS COMPLEMENTARES) - HORISTA</v>
          </cell>
          <cell r="C6293" t="str">
            <v>H</v>
          </cell>
          <cell r="D6293">
            <v>0.13</v>
          </cell>
        </row>
        <row r="6294">
          <cell r="A6294">
            <v>95312</v>
          </cell>
          <cell r="B6294" t="str">
            <v>CURSO DE CAPACITAÇÃO PARA AJUDANTE DE PEDREIRO (ENCARGOS COMPLEMENTARES) - HORISTA</v>
          </cell>
          <cell r="C6294" t="str">
            <v>H</v>
          </cell>
          <cell r="D6294">
            <v>0.17</v>
          </cell>
        </row>
        <row r="6295">
          <cell r="A6295">
            <v>95313</v>
          </cell>
          <cell r="B6295" t="str">
            <v>CURSO DE CAPACITAÇÃO PARA AJUDANTE ESPECIALIZADO (ENCARGOS COMPLEMENTARES) - HORISTA</v>
          </cell>
          <cell r="C6295" t="str">
            <v>H</v>
          </cell>
          <cell r="D6295">
            <v>0.17</v>
          </cell>
        </row>
        <row r="6296">
          <cell r="A6296">
            <v>95314</v>
          </cell>
          <cell r="B6296" t="str">
            <v>CURSO DE CAPACITAÇÃO PARA ARMADOR (ENCARGOS COMPLEMENTARES) - HORISTA</v>
          </cell>
          <cell r="C6296" t="str">
            <v>H</v>
          </cell>
          <cell r="D6296">
            <v>0.18</v>
          </cell>
        </row>
        <row r="6297">
          <cell r="A6297">
            <v>95315</v>
          </cell>
          <cell r="B6297" t="str">
            <v>CURSO DE CAPACITAÇÃO PARA ASSENTADOR DE TUBOS (ENCARGOS COMPLEMENTARES) - HORISTA</v>
          </cell>
          <cell r="C6297" t="str">
            <v>H</v>
          </cell>
          <cell r="D6297">
            <v>0.23</v>
          </cell>
        </row>
        <row r="6298">
          <cell r="A6298">
            <v>95316</v>
          </cell>
          <cell r="B6298" t="str">
            <v>CURSO DE CAPACITAÇÃO PARA AUXILIAR DE ELETRICISTA (ENCARGOS COMPLEMENTARES) - HORISTA</v>
          </cell>
          <cell r="C6298" t="str">
            <v>H</v>
          </cell>
          <cell r="D6298">
            <v>0.41</v>
          </cell>
        </row>
        <row r="6299">
          <cell r="A6299">
            <v>95317</v>
          </cell>
          <cell r="B6299" t="str">
            <v>CURSO DE CAPACITAÇÃO PARA AUXILIAR DE ENCANADOR OU BOMBEIRO HIDRÁULICO (ENCARGOS COMPLEMENTARES) - HORISTA</v>
          </cell>
          <cell r="C6299" t="str">
            <v>H</v>
          </cell>
          <cell r="D6299">
            <v>0.2</v>
          </cell>
        </row>
        <row r="6300">
          <cell r="A6300">
            <v>95318</v>
          </cell>
          <cell r="B6300" t="str">
            <v>CURSO DE CAPACITAÇÃO PARA AUXILIAR DE LABORATÓRIO (ENCARGOS COMPLEMENTARES) - HORISTA</v>
          </cell>
          <cell r="C6300" t="str">
            <v>H</v>
          </cell>
          <cell r="D6300">
            <v>0.16</v>
          </cell>
        </row>
        <row r="6301">
          <cell r="A6301">
            <v>95319</v>
          </cell>
          <cell r="B6301" t="str">
            <v>CURSO DE CAPACITAÇÃO PARA AUXILIAR DE MECÂNICO (ENCARGOS COMPLEMENTARES) - HORISTA</v>
          </cell>
          <cell r="C6301" t="str">
            <v>H</v>
          </cell>
          <cell r="D6301">
            <v>0.13</v>
          </cell>
        </row>
        <row r="6302">
          <cell r="A6302">
            <v>95320</v>
          </cell>
          <cell r="B6302" t="str">
            <v>CURSO DE CAPACITAÇÃO PARA AUXILIAR DE SERRALHEIRO (ENCARGOS COMPLEMENTARES) - HORISTA</v>
          </cell>
          <cell r="C6302" t="str">
            <v>H</v>
          </cell>
          <cell r="D6302">
            <v>0.14000000000000001</v>
          </cell>
        </row>
        <row r="6303">
          <cell r="A6303">
            <v>95321</v>
          </cell>
          <cell r="B6303" t="str">
            <v>CURSO DE CAPACITAÇÃO PARA AUXILIAR DE SERVIÇOS GERAIS (ENCARGOS COMPLEMENTARES) - HORISTA</v>
          </cell>
          <cell r="C6303" t="str">
            <v>H</v>
          </cell>
          <cell r="D6303">
            <v>0.14000000000000001</v>
          </cell>
        </row>
        <row r="6304">
          <cell r="A6304">
            <v>95322</v>
          </cell>
          <cell r="B6304" t="str">
            <v>CURSO DE CAPACITAÇÃO PARA AUXILIAR DE TOPÓGRAFO (ENCARGOS COMPLEMENTARES) - HORISTA</v>
          </cell>
          <cell r="C6304" t="str">
            <v>H</v>
          </cell>
          <cell r="D6304">
            <v>0.05</v>
          </cell>
        </row>
        <row r="6305">
          <cell r="A6305">
            <v>95323</v>
          </cell>
          <cell r="B6305" t="str">
            <v>CURSO DE CAPACITAÇÃO PARA AUXILIAR TÉCNICO DE ENGENHARIA (ENCARGOS COMPLEMENTARES) - HORISTA</v>
          </cell>
          <cell r="C6305" t="str">
            <v>H</v>
          </cell>
          <cell r="D6305">
            <v>0.2</v>
          </cell>
        </row>
        <row r="6306">
          <cell r="A6306">
            <v>95324</v>
          </cell>
          <cell r="B6306" t="str">
            <v>CURSO DE CAPACITAÇÃO PARA AZULEJISTA OU LADRILHISTA (ENCARGOS COMPLEMENTARES) - HORISTA</v>
          </cell>
          <cell r="C6306" t="str">
            <v>H</v>
          </cell>
          <cell r="D6306">
            <v>0.26</v>
          </cell>
        </row>
        <row r="6307">
          <cell r="A6307">
            <v>95325</v>
          </cell>
          <cell r="B6307" t="str">
            <v>CURSO DE CAPACITAÇÃO PARA BLASTER, DINAMITADOR OU CABO DE FOGO (ENCARGOS COMPLEMENTARES) - HORISTA</v>
          </cell>
          <cell r="C6307" t="str">
            <v>H</v>
          </cell>
          <cell r="D6307">
            <v>0.26</v>
          </cell>
        </row>
        <row r="6308">
          <cell r="A6308">
            <v>95326</v>
          </cell>
          <cell r="B6308" t="str">
            <v>CURSO DE CAPACITAÇÃO PARA CADASTRISTA DE REDES DE AGUA E ESGOTO (ENCARGOS COMPLEMENTARES) - HORISTA</v>
          </cell>
          <cell r="C6308" t="str">
            <v>H</v>
          </cell>
          <cell r="D6308">
            <v>0.05</v>
          </cell>
        </row>
        <row r="6309">
          <cell r="A6309">
            <v>95327</v>
          </cell>
          <cell r="B6309" t="str">
            <v>CURSO DE CAPACITAÇÃO PARA CALAFETADOR/CALAFATE (ENCARGOS COMPLEMENTARES) - HORISTA</v>
          </cell>
          <cell r="C6309" t="str">
            <v>H</v>
          </cell>
          <cell r="D6309">
            <v>0.28999999999999998</v>
          </cell>
        </row>
        <row r="6310">
          <cell r="A6310">
            <v>95328</v>
          </cell>
          <cell r="B6310" t="str">
            <v>CURSO DE CAPACITAÇÃO PARA CALCETEIRO (ENCARGOS COMPLEMENTARES) - HORISTA</v>
          </cell>
          <cell r="C6310" t="str">
            <v>H</v>
          </cell>
          <cell r="D6310">
            <v>0.18</v>
          </cell>
        </row>
        <row r="6311">
          <cell r="A6311">
            <v>95329</v>
          </cell>
          <cell r="B6311" t="str">
            <v>CURSO DE CAPACITAÇÃO PARA CARPINTEIRO DE ESQUADRIA (ENCARGOS COMPLEMENTARES) - HORISTA</v>
          </cell>
          <cell r="C6311" t="str">
            <v>H</v>
          </cell>
          <cell r="D6311">
            <v>0.25</v>
          </cell>
        </row>
        <row r="6312">
          <cell r="A6312">
            <v>95330</v>
          </cell>
          <cell r="B6312" t="str">
            <v>CURSO DE CAPACITAÇÃO PARA CARPINTEIRO DE FÔRMAS (ENCARGOS COMPLEMENTARES) - HORISTA</v>
          </cell>
          <cell r="C6312" t="str">
            <v>H</v>
          </cell>
          <cell r="D6312">
            <v>0.18</v>
          </cell>
        </row>
        <row r="6313">
          <cell r="A6313">
            <v>95331</v>
          </cell>
          <cell r="B6313" t="str">
            <v>CURSO DE CAPACITAÇÃO PARA CAVOUQUEIRO OU OPERADOR PERFURATRIZ/ROMPEDOR (ENCARGOS COMPLEMENTARES) - HORISTA</v>
          </cell>
          <cell r="C6313" t="str">
            <v>H</v>
          </cell>
          <cell r="D6313">
            <v>0.11</v>
          </cell>
        </row>
        <row r="6314">
          <cell r="A6314">
            <v>95332</v>
          </cell>
          <cell r="B6314" t="str">
            <v>CURSO DE CAPACITAÇÃO PARA ELETRICISTA (ENCARGOS COMPLEMENTARES) - HORISTA</v>
          </cell>
          <cell r="C6314" t="str">
            <v>H</v>
          </cell>
          <cell r="D6314">
            <v>0.57999999999999996</v>
          </cell>
        </row>
        <row r="6315">
          <cell r="A6315">
            <v>95333</v>
          </cell>
          <cell r="B6315" t="str">
            <v>CURSO DE CAPACITAÇÃO PARA ELETRICISTA INDUSTRIAL (ENCARGOS COMPLEMENTARES) - HORISTA</v>
          </cell>
          <cell r="C6315" t="str">
            <v>H</v>
          </cell>
          <cell r="D6315">
            <v>0.5</v>
          </cell>
        </row>
        <row r="6316">
          <cell r="A6316">
            <v>95334</v>
          </cell>
          <cell r="B6316" t="str">
            <v>CURSO DE CAPACITAÇÃO PARA ELETROTÉCNICO (ENCARGOS COMPLEMENTARES) - HORISTA</v>
          </cell>
          <cell r="C6316" t="str">
            <v>H</v>
          </cell>
          <cell r="D6316">
            <v>0.55000000000000004</v>
          </cell>
        </row>
        <row r="6317">
          <cell r="A6317">
            <v>95335</v>
          </cell>
          <cell r="B6317" t="str">
            <v>CURSO DE CAPACITAÇÃO PARA ENCANADOR OU BOMBEIRO HIDRÁULICO (ENCARGOS COMPLEMENTARES) - HORISTA</v>
          </cell>
          <cell r="C6317" t="str">
            <v>H</v>
          </cell>
          <cell r="D6317">
            <v>0.28000000000000003</v>
          </cell>
        </row>
        <row r="6318">
          <cell r="A6318">
            <v>95336</v>
          </cell>
          <cell r="B6318" t="str">
            <v>CURSO DE CAPACITAÇÃO PARA ESTUCADOR (ENCARGOS COMPLEMENTARES) - HORISTA</v>
          </cell>
          <cell r="C6318" t="str">
            <v>H</v>
          </cell>
          <cell r="D6318">
            <v>0.19</v>
          </cell>
        </row>
        <row r="6319">
          <cell r="A6319">
            <v>95337</v>
          </cell>
          <cell r="B6319" t="str">
            <v>CURSO DE CAPACITAÇÃO PARA GESSEIRO (ENCARGOS COMPLEMENTARES) - HORISTA</v>
          </cell>
          <cell r="C6319" t="str">
            <v>H</v>
          </cell>
          <cell r="D6319">
            <v>0.18</v>
          </cell>
        </row>
        <row r="6320">
          <cell r="A6320">
            <v>95338</v>
          </cell>
          <cell r="B6320" t="str">
            <v>CURSO DE CAPACITAÇÃO PARA IMPERMEABILIZADOR (ENCARGOS COMPLEMENTARES) - HORISTA</v>
          </cell>
          <cell r="C6320" t="str">
            <v>H</v>
          </cell>
          <cell r="D6320">
            <v>0.34</v>
          </cell>
        </row>
        <row r="6321">
          <cell r="A6321">
            <v>95339</v>
          </cell>
          <cell r="B6321" t="str">
            <v>CURSO DE CAPACITAÇÃO PARA MAÇARIQUEIRO (ENCARGOS COMPLEMENTARES) - HORISTA</v>
          </cell>
          <cell r="C6321" t="str">
            <v>H</v>
          </cell>
          <cell r="D6321">
            <v>0.28999999999999998</v>
          </cell>
        </row>
        <row r="6322">
          <cell r="A6322">
            <v>95340</v>
          </cell>
          <cell r="B6322" t="str">
            <v>CURSO DE CAPACITAÇÃO PARA MARCENEIRO (ENCARGOS COMPLEMENTARES) - HORISTA</v>
          </cell>
          <cell r="C6322" t="str">
            <v>H</v>
          </cell>
          <cell r="D6322">
            <v>0.23</v>
          </cell>
        </row>
        <row r="6323">
          <cell r="A6323">
            <v>95341</v>
          </cell>
          <cell r="B6323" t="str">
            <v>CURSO DE CAPACITAÇÃO PARA MARMORISTA/GRANITEIRO (ENCARGOS COMPLEMENTARES) - HORISTA</v>
          </cell>
          <cell r="C6323" t="str">
            <v>H</v>
          </cell>
          <cell r="D6323">
            <v>0.2</v>
          </cell>
        </row>
        <row r="6324">
          <cell r="A6324">
            <v>95342</v>
          </cell>
          <cell r="B6324" t="str">
            <v>CURSO DE CAPACITAÇÃO PARA MECÂNICO DE EQUIPAMENTOS PESADOS (ENCARGOS COMPLEMENTARES) - HORISTA</v>
          </cell>
          <cell r="C6324" t="str">
            <v>H</v>
          </cell>
          <cell r="D6324">
            <v>0.16</v>
          </cell>
        </row>
        <row r="6325">
          <cell r="A6325">
            <v>95343</v>
          </cell>
          <cell r="B6325" t="str">
            <v>CURSO DE CAPACITAÇÃO PARA MONTADOR  DE TUBO AÇO/EQUIPAMENTOS (ENCARGOS COMPLEMENTARES) - HORISTA</v>
          </cell>
          <cell r="C6325" t="str">
            <v>H</v>
          </cell>
          <cell r="D6325">
            <v>0.2</v>
          </cell>
        </row>
        <row r="6326">
          <cell r="A6326">
            <v>95344</v>
          </cell>
          <cell r="B6326" t="str">
            <v>CURSO DE CAPACITAÇÃO PARA MONTADOR DE ESTRUTURA METÁLICA (ENCARGOS COMPLEMENTARES) - HORISTA</v>
          </cell>
          <cell r="C6326" t="str">
            <v>H</v>
          </cell>
          <cell r="D6326">
            <v>0.17</v>
          </cell>
        </row>
        <row r="6327">
          <cell r="A6327">
            <v>95345</v>
          </cell>
          <cell r="B6327" t="str">
            <v>CURSO DE CAPACITAÇÃO PARA MONTADOR ELETROMECÂNICO (ENCARGOS COMPLEMENTARES) - HORISTA</v>
          </cell>
          <cell r="C6327" t="str">
            <v>H</v>
          </cell>
          <cell r="D6327">
            <v>0.62</v>
          </cell>
        </row>
        <row r="6328">
          <cell r="A6328">
            <v>95346</v>
          </cell>
          <cell r="B6328" t="str">
            <v>CURSO DE CAPACITAÇÃO PARA MOTORISTA DE BASCULANTE (ENCARGOS COMPLEMENTARES) - HORISTA</v>
          </cell>
          <cell r="C6328" t="str">
            <v>H</v>
          </cell>
          <cell r="D6328">
            <v>0.06</v>
          </cell>
        </row>
        <row r="6329">
          <cell r="A6329">
            <v>95347</v>
          </cell>
          <cell r="B6329" t="str">
            <v>CURSO DE CAPACITAÇÃO PARA MOTORISTA DE CAMINHÃO (ENCARGOS COMPLEMENTARES) - HORISTA</v>
          </cell>
          <cell r="C6329" t="str">
            <v>H</v>
          </cell>
          <cell r="D6329">
            <v>7.0000000000000007E-2</v>
          </cell>
        </row>
        <row r="6330">
          <cell r="A6330">
            <v>95348</v>
          </cell>
          <cell r="B6330" t="str">
            <v>CURSO DE CAPACITAÇÃO PARA MOTORISTA DE CAMINHÃO E CARRETA (ENCARGOS COMPLEMENTARES) - HORISTA</v>
          </cell>
          <cell r="C6330" t="str">
            <v>H</v>
          </cell>
          <cell r="D6330">
            <v>0.09</v>
          </cell>
        </row>
        <row r="6331">
          <cell r="A6331">
            <v>95349</v>
          </cell>
          <cell r="B6331" t="str">
            <v>CURSO DE CAPACITAÇÃO PARA MOTORISTA DE VEÍCULO LEVE (ENCARGOS COMPLEMENTARES) - HORISTA</v>
          </cell>
          <cell r="C6331" t="str">
            <v>H</v>
          </cell>
          <cell r="D6331">
            <v>0.05</v>
          </cell>
        </row>
        <row r="6332">
          <cell r="A6332">
            <v>95350</v>
          </cell>
          <cell r="B6332" t="str">
            <v>CURSO DE CAPACITAÇÃO PARA MOTORISTA DE VEÍCULO PESADO (ENCARGOS COMPLEMENTARES) - HORISTA</v>
          </cell>
          <cell r="C6332" t="str">
            <v>H</v>
          </cell>
          <cell r="D6332">
            <v>0.08</v>
          </cell>
        </row>
        <row r="6333">
          <cell r="A6333">
            <v>95351</v>
          </cell>
          <cell r="B6333" t="str">
            <v>CURSO DE CAPACITAÇÃO PARA MOTORISTA OPERADOR DE MUNCK (ENCARGOS COMPLEMENTARES) - HORISTA</v>
          </cell>
          <cell r="C6333" t="str">
            <v>H</v>
          </cell>
          <cell r="D6333">
            <v>0.17</v>
          </cell>
        </row>
        <row r="6334">
          <cell r="A6334">
            <v>95352</v>
          </cell>
          <cell r="B6334" t="str">
            <v>CURSO DE CAPACITAÇÃO PARA NIVELADOR (ENCARGOS COMPLEMENTARES) - HORISTA</v>
          </cell>
          <cell r="C6334" t="str">
            <v>H</v>
          </cell>
          <cell r="D6334">
            <v>0.06</v>
          </cell>
        </row>
        <row r="6335">
          <cell r="A6335">
            <v>95354</v>
          </cell>
          <cell r="B6335" t="str">
            <v>CURSO DE CAPACITAÇÃO PARA OPERADOR DE BETONEIRA (CAMINHÃO) (ENCARGOS COMPLEMENTARES) - HORISTA</v>
          </cell>
          <cell r="C6335" t="str">
            <v>H</v>
          </cell>
          <cell r="D6335">
            <v>0.1</v>
          </cell>
        </row>
        <row r="6336">
          <cell r="A6336">
            <v>95355</v>
          </cell>
          <cell r="B6336" t="str">
            <v>CURSO DE CAPACITAÇÃO PARA OPERADOR DE COMPRESSOR OU COMPRESSORISTA (ENCARGOS COMPLEMENTARES) - HORISTA</v>
          </cell>
          <cell r="C6336" t="str">
            <v>H</v>
          </cell>
          <cell r="D6336">
            <v>0.11</v>
          </cell>
        </row>
        <row r="6337">
          <cell r="A6337">
            <v>95356</v>
          </cell>
          <cell r="B6337" t="str">
            <v>CURSO DE CAPACITAÇÃO PARA OPERADOR DE DEMARCADORA DE FAIXAS (ENCARGOS COMPLEMENTARES) - HORISTA</v>
          </cell>
          <cell r="C6337" t="str">
            <v>H</v>
          </cell>
          <cell r="D6337">
            <v>0.13</v>
          </cell>
        </row>
        <row r="6338">
          <cell r="A6338">
            <v>95357</v>
          </cell>
          <cell r="B6338" t="str">
            <v>CURSO DE CAPACITAÇÃO PARA OPERADOR DE ESCAVADEIRA (ENCARGOS COMPLEMENTARES) - HORISTA</v>
          </cell>
          <cell r="C6338" t="str">
            <v>H</v>
          </cell>
          <cell r="D6338">
            <v>0.2</v>
          </cell>
        </row>
        <row r="6339">
          <cell r="A6339">
            <v>95358</v>
          </cell>
          <cell r="B6339" t="str">
            <v>CURSO DE CAPACITAÇÃO PARA OPERADOR DE GUINCHO (ENCARGOS COMPLEMENTARES) - HORISTA</v>
          </cell>
          <cell r="C6339" t="str">
            <v>H</v>
          </cell>
          <cell r="D6339">
            <v>0.27</v>
          </cell>
        </row>
        <row r="6340">
          <cell r="A6340">
            <v>95359</v>
          </cell>
          <cell r="B6340" t="str">
            <v>CURSO DE CAPACITAÇÃO PARA OPERADOR DE GUINDASTE (ENCARGOS COMPLEMENTARES) - HORISTA</v>
          </cell>
          <cell r="C6340" t="str">
            <v>H</v>
          </cell>
          <cell r="D6340">
            <v>0.27</v>
          </cell>
        </row>
        <row r="6341">
          <cell r="A6341">
            <v>95360</v>
          </cell>
          <cell r="B6341" t="str">
            <v>CURSO DE CAPACITAÇÃO PARA OPERADOR DE MÁQUINAS E EQUIPAMENTOS (ENCARGOS COMPLEMENTARES) - HORISTA</v>
          </cell>
          <cell r="C6341" t="str">
            <v>H</v>
          </cell>
          <cell r="D6341">
            <v>0.2</v>
          </cell>
        </row>
        <row r="6342">
          <cell r="A6342">
            <v>95361</v>
          </cell>
          <cell r="B6342" t="str">
            <v>CURSO DE CAPACITAÇÃO PARA OPERADOR DE MARTELETE OU MARTELETEIRO (ENCARGOS COMPLEMENTARES) - HORISTA</v>
          </cell>
          <cell r="C6342" t="str">
            <v>H</v>
          </cell>
          <cell r="D6342">
            <v>0.12</v>
          </cell>
        </row>
        <row r="6343">
          <cell r="A6343">
            <v>95362</v>
          </cell>
          <cell r="B6343" t="str">
            <v>CURSO DE CAPACITAÇÃO PARA OPERADOR DE MOTO-ESCREIPER (ENCARGOS COMPLEMENTARES) - HORISTA</v>
          </cell>
          <cell r="C6343" t="str">
            <v>H</v>
          </cell>
          <cell r="D6343">
            <v>0.13</v>
          </cell>
        </row>
        <row r="6344">
          <cell r="A6344">
            <v>95363</v>
          </cell>
          <cell r="B6344" t="str">
            <v>CURSO DE CAPACITAÇÃO PARA OPERADOR DE MOTONIVELADORA (ENCARGOS COMPLEMENTARES) - HORISTA</v>
          </cell>
          <cell r="C6344" t="str">
            <v>H</v>
          </cell>
          <cell r="D6344">
            <v>0.16</v>
          </cell>
        </row>
        <row r="6345">
          <cell r="A6345">
            <v>95364</v>
          </cell>
          <cell r="B6345" t="str">
            <v>CURSO DE CAPACITAÇÃO PARA OPERADOR DE PÁ CARREGADEIRA (ENCARGOS COMPLEMENTARES) - HORISTA</v>
          </cell>
          <cell r="C6345" t="str">
            <v>H</v>
          </cell>
          <cell r="D6345">
            <v>0.14000000000000001</v>
          </cell>
        </row>
        <row r="6346">
          <cell r="A6346">
            <v>95365</v>
          </cell>
          <cell r="B6346" t="str">
            <v>CURSO DE CAPACITAÇÃO PARA OPERADOR DE PAVIMENTADORA (ENCARGOS COMPLEMENTARES) - HORISTA</v>
          </cell>
          <cell r="C6346" t="str">
            <v>H</v>
          </cell>
          <cell r="D6346">
            <v>0.14000000000000001</v>
          </cell>
        </row>
        <row r="6347">
          <cell r="A6347">
            <v>95366</v>
          </cell>
          <cell r="B6347" t="str">
            <v>CURSO DE CAPACITAÇÃO PARA OPERADOR DE ROLO COMPACTADOR (ENCARGOS COMPLEMENTARES) - HORISTA</v>
          </cell>
          <cell r="C6347" t="str">
            <v>H</v>
          </cell>
          <cell r="D6347">
            <v>0.13</v>
          </cell>
        </row>
        <row r="6348">
          <cell r="A6348">
            <v>95367</v>
          </cell>
          <cell r="B6348" t="str">
            <v>CURSO DE CAPACITAÇÃO PARA OPERADOR DE USINA DE ASFALTO, DE SOLOS OU DE CONCRETO (ENCARGOS COMPLEMENTARES) - HORISTA</v>
          </cell>
          <cell r="C6348" t="str">
            <v>H</v>
          </cell>
          <cell r="D6348">
            <v>0.12</v>
          </cell>
        </row>
        <row r="6349">
          <cell r="A6349">
            <v>95368</v>
          </cell>
          <cell r="B6349" t="str">
            <v>CURSO DE CAPACITAÇÃO PARA OPERADOR JATO DE AREIA OU JATISTA (ENCARGOS COMPLEMENTARES) - HORISTA</v>
          </cell>
          <cell r="C6349" t="str">
            <v>H</v>
          </cell>
          <cell r="D6349">
            <v>0.2</v>
          </cell>
        </row>
        <row r="6350">
          <cell r="A6350">
            <v>95369</v>
          </cell>
          <cell r="B6350" t="str">
            <v>CURSO DE CAPACITAÇÃO PARA OPERADOR PARA BATE ESTACAS (ENCARGOS COMPLEMENTARES) - HORISTA</v>
          </cell>
          <cell r="C6350" t="str">
            <v>H</v>
          </cell>
          <cell r="D6350">
            <v>0.13</v>
          </cell>
        </row>
        <row r="6351">
          <cell r="A6351">
            <v>95370</v>
          </cell>
          <cell r="B6351" t="str">
            <v>CURSO DE CAPACITAÇÃO PARA PASTILHEIRO (ENCARGOS COMPLEMENTARES) - HORISTA</v>
          </cell>
          <cell r="C6351" t="str">
            <v>H</v>
          </cell>
          <cell r="D6351">
            <v>0.23</v>
          </cell>
        </row>
        <row r="6352">
          <cell r="A6352">
            <v>95371</v>
          </cell>
          <cell r="B6352" t="str">
            <v>CURSO DE CAPACITAÇÃO PARA PEDREIRO (ENCARGOS COMPLEMENTARES) - HORISTA</v>
          </cell>
          <cell r="C6352" t="str">
            <v>H</v>
          </cell>
          <cell r="D6352">
            <v>0.34</v>
          </cell>
        </row>
        <row r="6353">
          <cell r="A6353">
            <v>95372</v>
          </cell>
          <cell r="B6353" t="str">
            <v>CURSO DE CAPACITAÇÃO PARA PINTOR (ENCARGOS COMPLEMENTARES) - HORISTA</v>
          </cell>
          <cell r="C6353" t="str">
            <v>H</v>
          </cell>
          <cell r="D6353">
            <v>0.23</v>
          </cell>
        </row>
        <row r="6354">
          <cell r="A6354">
            <v>95373</v>
          </cell>
          <cell r="B6354" t="str">
            <v>CURSO DE CAPACITAÇÃO PARA PINTOR DE LETREIROS (ENCARGOS COMPLEMENTARES) - HORISTA</v>
          </cell>
          <cell r="C6354" t="str">
            <v>H</v>
          </cell>
          <cell r="D6354">
            <v>0.25</v>
          </cell>
        </row>
        <row r="6355">
          <cell r="A6355">
            <v>95374</v>
          </cell>
          <cell r="B6355" t="str">
            <v>CURSO DE CAPACITAÇÃO PARA PINTOR PARA TINTA EPÓXI (ENCARGOS COMPLEMENTARES) - HORISTA</v>
          </cell>
          <cell r="C6355" t="str">
            <v>H</v>
          </cell>
          <cell r="D6355">
            <v>0.24</v>
          </cell>
        </row>
        <row r="6356">
          <cell r="A6356">
            <v>95375</v>
          </cell>
          <cell r="B6356" t="str">
            <v>CURSO DE CAPACITAÇÃO PARA POCEIRO (ENCARGOS COMPLEMENTARES) - HORISTA</v>
          </cell>
          <cell r="C6356" t="str">
            <v>H</v>
          </cell>
          <cell r="D6356">
            <v>0.25</v>
          </cell>
        </row>
        <row r="6357">
          <cell r="A6357">
            <v>95376</v>
          </cell>
          <cell r="B6357" t="str">
            <v>CURSO DE CAPACITAÇÃO PARA RASTELEIRO (ENCARGOS COMPLEMENTARES) - HORISTA</v>
          </cell>
          <cell r="C6357" t="str">
            <v>H</v>
          </cell>
          <cell r="D6357">
            <v>0.05</v>
          </cell>
        </row>
        <row r="6358">
          <cell r="A6358">
            <v>95377</v>
          </cell>
          <cell r="B6358" t="str">
            <v>CURSO DE CAPACITAÇÃO PARA SERRALHEIRO (ENCARGOS COMPLEMENTARES) - HORISTA</v>
          </cell>
          <cell r="C6358" t="str">
            <v>H</v>
          </cell>
          <cell r="D6358">
            <v>0.18</v>
          </cell>
        </row>
        <row r="6359">
          <cell r="A6359">
            <v>95378</v>
          </cell>
          <cell r="B6359" t="str">
            <v>CURSO DE CAPACITAÇÃO PARA SERVENTE (ENCARGOS COMPLEMENTARES) - HORISTA</v>
          </cell>
          <cell r="C6359" t="str">
            <v>H</v>
          </cell>
          <cell r="D6359">
            <v>0.24</v>
          </cell>
        </row>
        <row r="6360">
          <cell r="A6360">
            <v>95379</v>
          </cell>
          <cell r="B6360" t="str">
            <v>CURSO DE CAPACITAÇÃO PARA SOLDADOR (ENCARGOS COMPLEMENTARES) - HORISTA</v>
          </cell>
          <cell r="C6360" t="str">
            <v>H</v>
          </cell>
          <cell r="D6360">
            <v>0.19</v>
          </cell>
        </row>
        <row r="6361">
          <cell r="A6361">
            <v>95380</v>
          </cell>
          <cell r="B6361" t="str">
            <v>CURSO DE CAPACITAÇÃO PARA SOLDADOR A (PARA SOLDA A SER TESTADA COM RAIOS  X ) (ENCARGOS COMPLEMENTARES) - HORISTA</v>
          </cell>
          <cell r="C6361" t="str">
            <v>H</v>
          </cell>
          <cell r="D6361">
            <v>0.21</v>
          </cell>
        </row>
        <row r="6362">
          <cell r="A6362">
            <v>95382</v>
          </cell>
          <cell r="B6362" t="str">
            <v>CURSO DE CAPACITAÇÃO PARA TAQUEADOR OU TAQUEIRO (ENCARGOS COMPLEMENTARES) - HORISTA</v>
          </cell>
          <cell r="C6362" t="str">
            <v>H</v>
          </cell>
          <cell r="D6362">
            <v>0.22</v>
          </cell>
        </row>
        <row r="6363">
          <cell r="A6363">
            <v>95383</v>
          </cell>
          <cell r="B6363" t="str">
            <v>CURSO DE CAPACITAÇÃO PARA TÉCNICO DE LABORATÓRIO (ENCARGOS COMPLEMENTARES) - HORISTA</v>
          </cell>
          <cell r="C6363" t="str">
            <v>H</v>
          </cell>
          <cell r="D6363">
            <v>0.24</v>
          </cell>
        </row>
        <row r="6364">
          <cell r="A6364">
            <v>95384</v>
          </cell>
          <cell r="B6364" t="str">
            <v>CURSO DE CAPACITAÇÃO PARA TÉCNICO DE SONDAGEM (ENCARGOS COMPLEMENTARES) - HORISTA</v>
          </cell>
          <cell r="C6364" t="str">
            <v>H</v>
          </cell>
          <cell r="D6364">
            <v>0.19</v>
          </cell>
        </row>
        <row r="6365">
          <cell r="A6365">
            <v>95385</v>
          </cell>
          <cell r="B6365" t="str">
            <v>CURSO DE CAPACITAÇÃO PARA TELHADISTA (ENCARGOS COMPLEMENTARES) - HORISTA</v>
          </cell>
          <cell r="C6365" t="str">
            <v>H</v>
          </cell>
          <cell r="D6365">
            <v>0.16</v>
          </cell>
        </row>
        <row r="6366">
          <cell r="A6366">
            <v>95386</v>
          </cell>
          <cell r="B6366" t="str">
            <v>CURSO DE CAPACITAÇÃO PARA TRATORISTA (ENCARGOS COMPLEMENTARES) - HORISTA</v>
          </cell>
          <cell r="C6366" t="str">
            <v>H</v>
          </cell>
          <cell r="D6366">
            <v>0.19</v>
          </cell>
        </row>
        <row r="6367">
          <cell r="A6367">
            <v>95387</v>
          </cell>
          <cell r="B6367" t="str">
            <v>CURSO DE CAPACITAÇÃO PARA VIDRACEIRO (ENCARGOS COMPLEMENTARES) - HORISTA</v>
          </cell>
          <cell r="C6367" t="str">
            <v>H</v>
          </cell>
          <cell r="D6367">
            <v>0.23</v>
          </cell>
        </row>
        <row r="6368">
          <cell r="A6368">
            <v>95388</v>
          </cell>
          <cell r="B6368" t="str">
            <v>CURSO DE CAPACITAÇÃO PARA VIGIA NOTURNO (ENCARGOS COMPLEMENTARES) - HORISTA</v>
          </cell>
          <cell r="C6368" t="str">
            <v>H</v>
          </cell>
          <cell r="D6368">
            <v>0.08</v>
          </cell>
        </row>
        <row r="6369">
          <cell r="A6369">
            <v>95389</v>
          </cell>
          <cell r="B6369" t="str">
            <v>CURSO DE CAPACITAÇÃO PARA OPERADOR DE BETONEIRA ESTACIONÁRIA/MISTURADOR (ENCARGOS COMPLEMENTARES) - HORISTA</v>
          </cell>
          <cell r="C6369" t="str">
            <v>H</v>
          </cell>
          <cell r="D6369">
            <v>0.1</v>
          </cell>
        </row>
        <row r="6370">
          <cell r="A6370">
            <v>95390</v>
          </cell>
          <cell r="B6370" t="str">
            <v>CURSO DE CAPACITAÇÃO PARA JARDINEIRO (ENCARGOS COMPLEMENTARES) - HORISTA</v>
          </cell>
          <cell r="C6370" t="str">
            <v>H</v>
          </cell>
          <cell r="D6370">
            <v>0.08</v>
          </cell>
        </row>
        <row r="6371">
          <cell r="A6371">
            <v>95391</v>
          </cell>
          <cell r="B6371" t="str">
            <v>CURSO DE CAPACITAÇÃO PARA DESENHISTA DETALHISTA (ENCARGOS COMPLEMENTARES) - HORISTA</v>
          </cell>
          <cell r="C6371" t="str">
            <v>H</v>
          </cell>
          <cell r="D6371">
            <v>0.1</v>
          </cell>
        </row>
        <row r="6372">
          <cell r="A6372">
            <v>95392</v>
          </cell>
          <cell r="B6372" t="str">
            <v>CURSO DE CAPACITAÇÃO PARA ALMOXARIFE (ENCARGOS COMPLEMENTARES) - HORISTA</v>
          </cell>
          <cell r="C6372" t="str">
            <v>H</v>
          </cell>
          <cell r="D6372">
            <v>0.09</v>
          </cell>
        </row>
        <row r="6373">
          <cell r="A6373">
            <v>95393</v>
          </cell>
          <cell r="B6373" t="str">
            <v>CURSO DE CAPACITAÇÃO PARA APONTADOR OU APROPRIADOR (ENCARGOS COMPLEMENTARES) - HORISTA</v>
          </cell>
          <cell r="C6373" t="str">
            <v>H</v>
          </cell>
          <cell r="D6373">
            <v>0.5</v>
          </cell>
        </row>
        <row r="6374">
          <cell r="A6374">
            <v>95394</v>
          </cell>
          <cell r="B6374" t="str">
            <v>CURSO DE CAPACITAÇÃO PARA ARQUITETO DE OBRA JÚNIOR (ENCARGOS COMPLEMENTARES) - HORISTA</v>
          </cell>
          <cell r="C6374" t="str">
            <v>H</v>
          </cell>
          <cell r="D6374">
            <v>0.43</v>
          </cell>
        </row>
        <row r="6375">
          <cell r="A6375">
            <v>95395</v>
          </cell>
          <cell r="B6375" t="str">
            <v>CURSO DE CAPACITAÇÃO PARA ARQUITETO DE OBRA PLENO (ENCARGOS COMPLEMENTARES) - HORISTA</v>
          </cell>
          <cell r="C6375" t="str">
            <v>H</v>
          </cell>
          <cell r="D6375">
            <v>0.62</v>
          </cell>
        </row>
        <row r="6376">
          <cell r="A6376">
            <v>95396</v>
          </cell>
          <cell r="B6376" t="str">
            <v>CURSO DE CAPACITAÇÃO PARA ARQUITETO DE OBRA SÊNIOR (ENCARGOS COMPLEMENTARES) - HORISTA</v>
          </cell>
          <cell r="C6376" t="str">
            <v>H</v>
          </cell>
          <cell r="D6376">
            <v>0.82</v>
          </cell>
        </row>
        <row r="6377">
          <cell r="A6377">
            <v>95397</v>
          </cell>
          <cell r="B6377" t="str">
            <v>CURSO DE CAPACITAÇÃO PARA AUXILIAR DE DESENHISTA (ENCARGOS COMPLEMENTARES) - HORISTA</v>
          </cell>
          <cell r="C6377" t="str">
            <v>H</v>
          </cell>
          <cell r="D6377">
            <v>0.08</v>
          </cell>
        </row>
        <row r="6378">
          <cell r="A6378">
            <v>95398</v>
          </cell>
          <cell r="B6378" t="str">
            <v>CURSO DE CAPACITAÇÃO PARA AUXILIAR DE ESCRITÓRIO (ENCARGOS COMPLEMENTARES) - HORISTA</v>
          </cell>
          <cell r="C6378" t="str">
            <v>H</v>
          </cell>
          <cell r="D6378">
            <v>7.0000000000000007E-2</v>
          </cell>
        </row>
        <row r="6379">
          <cell r="A6379">
            <v>95399</v>
          </cell>
          <cell r="B6379" t="str">
            <v>CURSO DE CAPACITAÇÃO PARA DESENHISTA COPISTA (ENCARGOS COMPLEMENTARES) - HORISTA</v>
          </cell>
          <cell r="C6379" t="str">
            <v>H</v>
          </cell>
          <cell r="D6379">
            <v>0.09</v>
          </cell>
        </row>
        <row r="6380">
          <cell r="A6380">
            <v>95400</v>
          </cell>
          <cell r="B6380" t="str">
            <v>CURSO DE CAPACITAÇÃO PARA DESENHISTA PROJETISTA (ENCARGOS COMPLEMENTARES) - HORISTA</v>
          </cell>
          <cell r="C6380" t="str">
            <v>H</v>
          </cell>
          <cell r="D6380">
            <v>0.12</v>
          </cell>
        </row>
        <row r="6381">
          <cell r="A6381">
            <v>95401</v>
          </cell>
          <cell r="B6381" t="str">
            <v>CURSO DE CAPACITAÇÃO PARA ENCARREGADO GERAL (ENCARGOS COMPLEMENTARES) - HORISTA</v>
          </cell>
          <cell r="C6381" t="str">
            <v>H</v>
          </cell>
          <cell r="D6381">
            <v>0.55000000000000004</v>
          </cell>
        </row>
        <row r="6382">
          <cell r="A6382">
            <v>95402</v>
          </cell>
          <cell r="B6382" t="str">
            <v>CURSO DE CAPACITAÇÃO PARA ENGENHEIRO CIVIL DE OBRA JÚNIOR (ENCARGOS COMPLEMENTARES) - HORISTA</v>
          </cell>
          <cell r="C6382" t="str">
            <v>H</v>
          </cell>
          <cell r="D6382">
            <v>1.05</v>
          </cell>
        </row>
        <row r="6383">
          <cell r="A6383">
            <v>95403</v>
          </cell>
          <cell r="B6383" t="str">
            <v>CURSO DE CAPACITAÇÃO PARA ENGENHEIRO CIVIL DE OBRA PLENO (ENCARGOS COMPLEMENTARES) - HORISTA</v>
          </cell>
          <cell r="C6383" t="str">
            <v>H</v>
          </cell>
          <cell r="D6383">
            <v>1.2</v>
          </cell>
        </row>
        <row r="6384">
          <cell r="A6384">
            <v>95404</v>
          </cell>
          <cell r="B6384" t="str">
            <v>CURSO DE CAPACITAÇÃO PARA ENGENHEIRO CIVIL DE OBRA SÊNIOR (ENCARGOS COMPLEMENTARES) - HORISTA</v>
          </cell>
          <cell r="C6384" t="str">
            <v>H</v>
          </cell>
          <cell r="D6384">
            <v>1.64</v>
          </cell>
        </row>
        <row r="6385">
          <cell r="A6385">
            <v>95405</v>
          </cell>
          <cell r="B6385" t="str">
            <v>CURSO DE CAPACITAÇÃO PARA MESTRE DE OBRAS (ENCARGOS COMPLEMENTARES) - HORISTA</v>
          </cell>
          <cell r="C6385" t="str">
            <v>H</v>
          </cell>
          <cell r="D6385">
            <v>0.84</v>
          </cell>
        </row>
        <row r="6386">
          <cell r="A6386">
            <v>95406</v>
          </cell>
          <cell r="B6386" t="str">
            <v>CURSO DE CAPACITAÇÃO PARA TOPÓGRAFO (ENCARGOS COMPLEMENTARES) - HORISTA</v>
          </cell>
          <cell r="C6386" t="str">
            <v>H</v>
          </cell>
          <cell r="D6386">
            <v>0.12</v>
          </cell>
        </row>
        <row r="6387">
          <cell r="A6387">
            <v>95407</v>
          </cell>
          <cell r="B6387" t="str">
            <v>CURSO DE CAPACITAÇÃO PARA ENGENHEIRO ELETRICISTA (ENCARGOS COMPLEMENTARES) - HORISTA</v>
          </cell>
          <cell r="C6387" t="str">
            <v>H</v>
          </cell>
          <cell r="D6387">
            <v>2.4700000000000002</v>
          </cell>
        </row>
        <row r="6388">
          <cell r="A6388">
            <v>95408</v>
          </cell>
          <cell r="B6388" t="str">
            <v>CURSO DE CAPACITAÇÃO  PARA MOTORISTA DE CAMINHÃO (ENCARGOS COMPLEMENTARES) - MENSALISTA</v>
          </cell>
          <cell r="C6388" t="str">
            <v>MES</v>
          </cell>
          <cell r="D6388">
            <v>11.95</v>
          </cell>
        </row>
        <row r="6389">
          <cell r="A6389">
            <v>95409</v>
          </cell>
          <cell r="B6389" t="str">
            <v>CURSO DE CAPACITAÇÃO PARA DESENHISTA DETALHISTA (ENCARGOS COMPLEMENTARES) - MENSALISTA</v>
          </cell>
          <cell r="C6389" t="str">
            <v>MES</v>
          </cell>
          <cell r="D6389">
            <v>9.1</v>
          </cell>
        </row>
        <row r="6390">
          <cell r="A6390">
            <v>95410</v>
          </cell>
          <cell r="B6390" t="str">
            <v>CURSO DE CAPACITAÇÃO PARA DESENHISTA COPISTA (ENCARGOS COMPLEMENTARES) - MENSALISTA</v>
          </cell>
          <cell r="C6390" t="str">
            <v>MES</v>
          </cell>
          <cell r="D6390">
            <v>8.75</v>
          </cell>
        </row>
        <row r="6391">
          <cell r="A6391">
            <v>95411</v>
          </cell>
          <cell r="B6391" t="str">
            <v>CURSO DE CAPACITAÇÃO PARA DESENHISTA PROJETISTA (ENCARGOS COMPLEMENTARES) - MENSALISTA</v>
          </cell>
          <cell r="C6391" t="str">
            <v>MES</v>
          </cell>
          <cell r="D6391">
            <v>10.77</v>
          </cell>
        </row>
        <row r="6392">
          <cell r="A6392">
            <v>95412</v>
          </cell>
          <cell r="B6392" t="str">
            <v>CURSO DE CAPACITAÇÃO PARA AUXILIAR DE DESENHISTA (ENCARGOS COMPLEMENTARES) - MENSALISTA</v>
          </cell>
          <cell r="C6392" t="str">
            <v>MES</v>
          </cell>
          <cell r="D6392">
            <v>7.76</v>
          </cell>
        </row>
        <row r="6393">
          <cell r="A6393">
            <v>95413</v>
          </cell>
          <cell r="B6393" t="str">
            <v>CURSO DE CAPACITAÇÃO PARA ALMOXARIFE (ENCARGOS COMPLEMENTARES) - MENSALISTA</v>
          </cell>
          <cell r="C6393" t="str">
            <v>MES</v>
          </cell>
          <cell r="D6393">
            <v>12.59</v>
          </cell>
        </row>
        <row r="6394">
          <cell r="A6394">
            <v>95414</v>
          </cell>
          <cell r="B6394" t="str">
            <v>CURSO DE CAPACITAÇÃO PARA APONTADOR OU APROPRIADOR (ENCARGOS COMPLEMENTARES) - MENSALISTA</v>
          </cell>
          <cell r="C6394" t="str">
            <v>MES</v>
          </cell>
          <cell r="D6394">
            <v>67.150000000000006</v>
          </cell>
        </row>
        <row r="6395">
          <cell r="A6395">
            <v>95415</v>
          </cell>
          <cell r="B6395" t="str">
            <v>CURSO DE CAPACITAÇÃO PARA ENGENHEIRO CIVIL DE OBRA JÚNIOR (ENCARGOS COMPLEMENTARES) - MENSALISTA</v>
          </cell>
          <cell r="C6395" t="str">
            <v>MES</v>
          </cell>
          <cell r="D6395">
            <v>142.28</v>
          </cell>
        </row>
        <row r="6396">
          <cell r="A6396">
            <v>95416</v>
          </cell>
          <cell r="B6396" t="str">
            <v>CURSO DE CAPACITAÇÃO PARA AUXILIAR DE ESCRITÓRIO (ENCARGOS COMPLEMENTARES) - MENSALISTA</v>
          </cell>
          <cell r="C6396" t="str">
            <v>MES</v>
          </cell>
          <cell r="D6396">
            <v>9.81</v>
          </cell>
        </row>
        <row r="6397">
          <cell r="A6397">
            <v>95417</v>
          </cell>
          <cell r="B6397" t="str">
            <v>CURSO DE CAPACITAÇÃO PARA ENGENHEIRO CIVIL DE OBRA PLENO (ENCARGOS COMPLEMENTARES) - MENSALISTA</v>
          </cell>
          <cell r="C6397" t="str">
            <v>MES</v>
          </cell>
          <cell r="D6397">
            <v>161.94999999999999</v>
          </cell>
        </row>
        <row r="6398">
          <cell r="A6398">
            <v>95418</v>
          </cell>
          <cell r="B6398" t="str">
            <v>CURSO DE CAPACITAÇÃO PARA ENGENHEIRO CIVIL DE OBRA SÊNIOR (ENCARGOS COMPLEMENTARES) - MENSALISTA</v>
          </cell>
          <cell r="C6398" t="str">
            <v>MES</v>
          </cell>
          <cell r="D6398">
            <v>221.38</v>
          </cell>
        </row>
        <row r="6399">
          <cell r="A6399">
            <v>95419</v>
          </cell>
          <cell r="B6399" t="str">
            <v>CURSO DE CAPACITAÇÃO PARA ARQUITETO JÚNIOR (ENCARGOS COMPLEMENTARES) - MENSALISTA</v>
          </cell>
          <cell r="C6399" t="str">
            <v>MES</v>
          </cell>
          <cell r="D6399">
            <v>58.77</v>
          </cell>
        </row>
        <row r="6400">
          <cell r="A6400">
            <v>95420</v>
          </cell>
          <cell r="B6400" t="str">
            <v>CURSO DE CAPACITAÇÃO PARA ARQUITETO PLENO (ENCARGOS COMPLEMENTARES) - MENSALISTA</v>
          </cell>
          <cell r="C6400" t="str">
            <v>MES</v>
          </cell>
          <cell r="D6400">
            <v>83.49</v>
          </cell>
        </row>
        <row r="6401">
          <cell r="A6401">
            <v>95421</v>
          </cell>
          <cell r="B6401" t="str">
            <v>CURSO DE CAPACITAÇÃO PARA ARQUITETO SÊNIOR (ENCARGOS COMPLEMENTARES) - MENSALISTA</v>
          </cell>
          <cell r="C6401" t="str">
            <v>MES</v>
          </cell>
          <cell r="D6401">
            <v>110.38</v>
          </cell>
        </row>
        <row r="6402">
          <cell r="A6402">
            <v>95422</v>
          </cell>
          <cell r="B6402" t="str">
            <v>CURSO DE CAPACITAÇÃO PARA ENCARREGADO GERAL DE OBRAS (ENCARGOS COMPLEMENTARES) - MENSALISTA</v>
          </cell>
          <cell r="C6402" t="str">
            <v>MES</v>
          </cell>
          <cell r="D6402">
            <v>74.27</v>
          </cell>
        </row>
        <row r="6403">
          <cell r="A6403">
            <v>95423</v>
          </cell>
          <cell r="B6403" t="str">
            <v>CURSO DE CAPACITAÇÃO PARA MESTRE DE OBRAS (ENCARGOS COMPLEMENTARES) - MENSALISTA</v>
          </cell>
          <cell r="C6403" t="str">
            <v>MES</v>
          </cell>
          <cell r="D6403">
            <v>112.72</v>
          </cell>
        </row>
        <row r="6404">
          <cell r="A6404">
            <v>95424</v>
          </cell>
          <cell r="B6404" t="str">
            <v>CURSO DE CAPACITAÇÃO PARA TOPÓGRAFO (ENCARGOS COMPLEMENTARES) - MENSALISTA</v>
          </cell>
          <cell r="C6404" t="str">
            <v>MES</v>
          </cell>
          <cell r="D6404">
            <v>17.809999999999999</v>
          </cell>
        </row>
        <row r="6405">
          <cell r="A6405">
            <v>100288</v>
          </cell>
          <cell r="B6405" t="str">
            <v>CURSO DE CAPACITAÇÃO PARA VIGIA DIURNO (ENCARGOS COMPLEMENTARES) - HORISTA</v>
          </cell>
          <cell r="C6405" t="str">
            <v>H</v>
          </cell>
          <cell r="D6405">
            <v>0.06</v>
          </cell>
        </row>
        <row r="6406">
          <cell r="A6406">
            <v>100289</v>
          </cell>
          <cell r="B6406" t="str">
            <v>VIGIA DIURNO COM ENCARGOS COMPLEMENTARES</v>
          </cell>
          <cell r="C6406" t="str">
            <v>H</v>
          </cell>
          <cell r="D6406">
            <v>21.65</v>
          </cell>
        </row>
        <row r="6407">
          <cell r="A6407">
            <v>100290</v>
          </cell>
          <cell r="B6407" t="str">
            <v>CURSO DE CAPACITAÇÃO PARA AUXILIAR DE ALMOXARIFE (ENCARGOS COMPLEMENTARES) - HORISTA</v>
          </cell>
          <cell r="C6407" t="str">
            <v>H</v>
          </cell>
          <cell r="D6407">
            <v>7.0000000000000007E-2</v>
          </cell>
        </row>
        <row r="6408">
          <cell r="A6408">
            <v>100291</v>
          </cell>
          <cell r="B6408" t="str">
            <v>CURSO DE CAPACITAÇÃO PARA AJUDANTE DE PINTOR (ENCARGOS COMPLEMENTARES) - HORISTA</v>
          </cell>
          <cell r="C6408" t="str">
            <v>H</v>
          </cell>
          <cell r="D6408">
            <v>0.16</v>
          </cell>
        </row>
        <row r="6409">
          <cell r="A6409">
            <v>100292</v>
          </cell>
          <cell r="B6409" t="str">
            <v>CURSO DE CAPACITAÇÃO PARA COORDENADOR/GERENTE DE OBRA (ENCARGOS COMPLEMENTARES) - HORISTA</v>
          </cell>
          <cell r="C6409" t="str">
            <v>H</v>
          </cell>
          <cell r="D6409">
            <v>1.55</v>
          </cell>
        </row>
        <row r="6410">
          <cell r="A6410">
            <v>100293</v>
          </cell>
          <cell r="B6410" t="str">
            <v>CURSO DE CAPACITAÇÃO PARA AUXILIAR DE AZULEJISTA (ENCARGOS COMPLEMENTARES) - HORISTA</v>
          </cell>
          <cell r="C6410" t="str">
            <v>H</v>
          </cell>
          <cell r="D6410">
            <v>0.17</v>
          </cell>
        </row>
        <row r="6411">
          <cell r="A6411">
            <v>100294</v>
          </cell>
          <cell r="B6411" t="str">
            <v>CURSO DE CAPACITAÇÃO PARA ARQUITETO PAISAGISTA (ENCARGOS COMPLEMENTARES) - HORISTA</v>
          </cell>
          <cell r="C6411" t="str">
            <v>H</v>
          </cell>
          <cell r="D6411">
            <v>0.49</v>
          </cell>
        </row>
        <row r="6412">
          <cell r="A6412">
            <v>100295</v>
          </cell>
          <cell r="B6412" t="str">
            <v>CURSO DE CAPACITAÇÃO PARA MONTADOR DE ELETROELETRONICOS (ENCARGOS COMPLEMENTARES) - HORISTA</v>
          </cell>
          <cell r="C6412" t="str">
            <v>H</v>
          </cell>
          <cell r="D6412">
            <v>0.49</v>
          </cell>
        </row>
        <row r="6413">
          <cell r="A6413">
            <v>100296</v>
          </cell>
          <cell r="B6413" t="str">
            <v>CURSO DE CAPACITAÇÃO PARA ENGENHEIRO CIVIL JUNIOR (ENCARGOS COMPLEMENTARES) - HORISTA</v>
          </cell>
          <cell r="C6413" t="str">
            <v>H</v>
          </cell>
          <cell r="D6413">
            <v>1.07</v>
          </cell>
        </row>
        <row r="6414">
          <cell r="A6414">
            <v>100297</v>
          </cell>
          <cell r="B6414" t="str">
            <v>CURSO DE CAPACITAÇÃO PARA ENGENHEIRO CIVIL PLENO (ENCARGOS COMPLEMENTARES) - HORISTA</v>
          </cell>
          <cell r="C6414" t="str">
            <v>H</v>
          </cell>
          <cell r="D6414">
            <v>1.21</v>
          </cell>
        </row>
        <row r="6415">
          <cell r="A6415">
            <v>100298</v>
          </cell>
          <cell r="B6415" t="str">
            <v>CURSO DE CAPACITAÇÃO PARA MECÂNICO DE REFRIGERAÇÃO (ENCARGOS COMPLEMENTARES) - HORISTA</v>
          </cell>
          <cell r="C6415" t="str">
            <v>H</v>
          </cell>
          <cell r="D6415">
            <v>0.55000000000000004</v>
          </cell>
        </row>
        <row r="6416">
          <cell r="A6416">
            <v>100299</v>
          </cell>
          <cell r="B6416" t="str">
            <v>CURSO DE CAPACITAÇÃO PARA TÉCNICO EM SEGURANÇA DO TRABALHO (ENCARGOS COMPLEMENTARES) - HORISTA</v>
          </cell>
          <cell r="C6416" t="str">
            <v>H</v>
          </cell>
          <cell r="D6416">
            <v>0.14000000000000001</v>
          </cell>
        </row>
        <row r="6417">
          <cell r="A6417">
            <v>100300</v>
          </cell>
          <cell r="B6417" t="str">
            <v>AUXILIAR DE ALMOXARIFE COM ENCARGOS COMPLEMENTARES</v>
          </cell>
          <cell r="C6417" t="str">
            <v>H</v>
          </cell>
          <cell r="D6417">
            <v>23.9</v>
          </cell>
        </row>
        <row r="6418">
          <cell r="A6418">
            <v>100301</v>
          </cell>
          <cell r="B6418" t="str">
            <v>AJUDANTE DE PINTOR COM ENCARGOS COMPLEMENTARES</v>
          </cell>
          <cell r="C6418" t="str">
            <v>H</v>
          </cell>
          <cell r="D6418">
            <v>22.38</v>
          </cell>
        </row>
        <row r="6419">
          <cell r="A6419">
            <v>100302</v>
          </cell>
          <cell r="B6419" t="str">
            <v>COORDENADOR/GERENTE DE OBRA COM ENCARGOS COMPLEMENTARES</v>
          </cell>
          <cell r="C6419" t="str">
            <v>H</v>
          </cell>
          <cell r="D6419">
            <v>132.97</v>
          </cell>
        </row>
        <row r="6420">
          <cell r="A6420">
            <v>100303</v>
          </cell>
          <cell r="B6420" t="str">
            <v>AUXILIAR DE AZULEJISTA COM ENCARGOS COMPLEMENTARES</v>
          </cell>
          <cell r="C6420" t="str">
            <v>H</v>
          </cell>
          <cell r="D6420">
            <v>21.98</v>
          </cell>
        </row>
        <row r="6421">
          <cell r="A6421">
            <v>100304</v>
          </cell>
          <cell r="B6421" t="str">
            <v>ARQUITETO PAISAGISTA COM ENCARGOS COMPLEMENTARES</v>
          </cell>
          <cell r="C6421" t="str">
            <v>H</v>
          </cell>
          <cell r="D6421">
            <v>75.64</v>
          </cell>
        </row>
        <row r="6422">
          <cell r="A6422">
            <v>100305</v>
          </cell>
          <cell r="B6422" t="str">
            <v>ENGENHEIRO CIVIL JUNIOR COM ENCARGOS COMPLEMENTARES</v>
          </cell>
          <cell r="C6422" t="str">
            <v>H</v>
          </cell>
          <cell r="D6422">
            <v>92.32</v>
          </cell>
        </row>
        <row r="6423">
          <cell r="A6423">
            <v>100306</v>
          </cell>
          <cell r="B6423" t="str">
            <v>ENGENHEIRO CIVIL PLENO COM ENCARGOS COMPLEMENTARES</v>
          </cell>
          <cell r="C6423" t="str">
            <v>H</v>
          </cell>
          <cell r="D6423">
            <v>104.02</v>
          </cell>
        </row>
        <row r="6424">
          <cell r="A6424">
            <v>100307</v>
          </cell>
          <cell r="B6424" t="str">
            <v>MONTADOR DE ELETROELETRÔNICOS COM ENCARGOS COMPLEMENTARES</v>
          </cell>
          <cell r="C6424" t="str">
            <v>H</v>
          </cell>
          <cell r="D6424">
            <v>24.01</v>
          </cell>
        </row>
        <row r="6425">
          <cell r="A6425">
            <v>100308</v>
          </cell>
          <cell r="B6425" t="str">
            <v>MECÂNICO DE REFRIGERAÇÃO COM ENCARGOS COMPLEMENTARES</v>
          </cell>
          <cell r="C6425" t="str">
            <v>H</v>
          </cell>
          <cell r="D6425">
            <v>26.03</v>
          </cell>
        </row>
        <row r="6426">
          <cell r="A6426">
            <v>100309</v>
          </cell>
          <cell r="B6426" t="str">
            <v>TÉCNICO EM SEGURAÇA DO TRABALHO COM ENCARGOS COMPLEMENTARES</v>
          </cell>
          <cell r="C6426" t="str">
            <v>H</v>
          </cell>
          <cell r="D6426">
            <v>41.2</v>
          </cell>
        </row>
        <row r="6427">
          <cell r="A6427">
            <v>100310</v>
          </cell>
          <cell r="B6427" t="str">
            <v>CURSO DE CAPACITAÇÃO PARA AUXILIAR DE ALMOXARIFE (ENCARGOS COMPLEMENTARES) - MENSALISTA</v>
          </cell>
          <cell r="C6427" t="str">
            <v>MES</v>
          </cell>
          <cell r="D6427">
            <v>9.64</v>
          </cell>
        </row>
        <row r="6428">
          <cell r="A6428">
            <v>100311</v>
          </cell>
          <cell r="B6428" t="str">
            <v>CURSO DE CAPACITAÇÃO PARA COORDENADOR/GERENTE DE OBRA (ENCARGOS COMPLEMENTARES) - MENSALISTA</v>
          </cell>
          <cell r="C6428" t="str">
            <v>MES</v>
          </cell>
          <cell r="D6428">
            <v>208.58</v>
          </cell>
        </row>
        <row r="6429">
          <cell r="A6429">
            <v>100312</v>
          </cell>
          <cell r="B6429" t="str">
            <v>CURSO DE CAPACITAÇÃO PARA ARQUITETO PAISAGISTA (ENCARGOS COMPLEMENTARES) - MENSALISTA</v>
          </cell>
          <cell r="C6429" t="str">
            <v>MES</v>
          </cell>
          <cell r="D6429">
            <v>66.489999999999995</v>
          </cell>
        </row>
        <row r="6430">
          <cell r="A6430">
            <v>100313</v>
          </cell>
          <cell r="B6430" t="str">
            <v>CURSO DE CAPACITAÇÃO PARA ENGENHEIRO CIVIL JUNIOR (ENCARGOS COMPLEMENTARES) - MENSALISTA</v>
          </cell>
          <cell r="C6430" t="str">
            <v>MES</v>
          </cell>
          <cell r="D6430">
            <v>144.36000000000001</v>
          </cell>
        </row>
        <row r="6431">
          <cell r="A6431">
            <v>100314</v>
          </cell>
          <cell r="B6431" t="str">
            <v>CURSO DE CAPACITAÇÃO PARA ENGENHEIRO CIVIL PLENO (ENCARGOS COMPLEMENTARES) - MENSALISTA</v>
          </cell>
          <cell r="C6431" t="str">
            <v>MES</v>
          </cell>
          <cell r="D6431">
            <v>162.87</v>
          </cell>
        </row>
        <row r="6432">
          <cell r="A6432">
            <v>100315</v>
          </cell>
          <cell r="B6432" t="str">
            <v>CURSO DE CAPACITAÇÃO PARA TÉCNICO EM SEGURANÇA DO TRABALHO (ENCARGOS COMPLEMENTARES) - MENSALISTA</v>
          </cell>
          <cell r="C6432" t="str">
            <v>MES</v>
          </cell>
          <cell r="D6432">
            <v>19.02</v>
          </cell>
        </row>
        <row r="6433">
          <cell r="A6433">
            <v>100316</v>
          </cell>
          <cell r="B6433" t="str">
            <v>AUXILIAR DE ALMOXARIFE COM ENCARGOS COMPLEMENTARES</v>
          </cell>
          <cell r="C6433" t="str">
            <v>MES</v>
          </cell>
          <cell r="D6433">
            <v>4280.2700000000004</v>
          </cell>
        </row>
        <row r="6434">
          <cell r="A6434">
            <v>100317</v>
          </cell>
          <cell r="B6434" t="str">
            <v>COORDENADOR / GERENTE DE OBRA COM ENCARGOS COMPLEMENTARES</v>
          </cell>
          <cell r="C6434" t="str">
            <v>MES</v>
          </cell>
          <cell r="D6434">
            <v>23310.99</v>
          </cell>
        </row>
        <row r="6435">
          <cell r="A6435">
            <v>100318</v>
          </cell>
          <cell r="B6435" t="str">
            <v>ARQUITETO PAISAGISTA COM ENCARGOS COMPLEMENTARES</v>
          </cell>
          <cell r="C6435" t="str">
            <v>MES</v>
          </cell>
          <cell r="D6435">
            <v>13286.55</v>
          </cell>
        </row>
        <row r="6436">
          <cell r="A6436">
            <v>100319</v>
          </cell>
          <cell r="B6436" t="str">
            <v>ENGENHEIRO CIVIL JUNIOR COM ENCARGOS COMPLEMENTARES</v>
          </cell>
          <cell r="C6436" t="str">
            <v>MES</v>
          </cell>
          <cell r="D6436">
            <v>16189.85</v>
          </cell>
        </row>
        <row r="6437">
          <cell r="A6437">
            <v>100320</v>
          </cell>
          <cell r="B6437" t="str">
            <v>ENGENHEIRO CIVIL PLENO COM ENCARGOS COMPLEMENTARES</v>
          </cell>
          <cell r="C6437" t="str">
            <v>MES</v>
          </cell>
          <cell r="D6437">
            <v>18242.13</v>
          </cell>
        </row>
        <row r="6438">
          <cell r="A6438">
            <v>100321</v>
          </cell>
          <cell r="B6438" t="str">
            <v>TÉCNICO EM SEGURANÇA DO TRABALHO COM ENCARGOS COMPLEMENTARES</v>
          </cell>
          <cell r="C6438" t="str">
            <v>MES</v>
          </cell>
          <cell r="D6438">
            <v>7314.93</v>
          </cell>
        </row>
        <row r="6439">
          <cell r="A6439">
            <v>7325</v>
          </cell>
          <cell r="B6439" t="str">
            <v xml:space="preserve">!EM PROCESSO DE DESATIVACAO! ADITIVO IMPERMEABILIZANTE DE PEGA NORMAL PARA ARGAMASSAS E CONCRETOS SEM ARMACAO                                                                                                                                                                                                                                                                                                                                                                                             </v>
          </cell>
          <cell r="C6439" t="str">
            <v xml:space="preserve">KG    </v>
          </cell>
          <cell r="D6439" t="str">
            <v>5,44</v>
          </cell>
        </row>
        <row r="6440">
          <cell r="A6440">
            <v>39847</v>
          </cell>
          <cell r="B6440" t="str">
            <v xml:space="preserve">!EM PROCESSO DE DESATIVACAO! AR-CONDICIONADO FRIO SPLIT HI-WALL (PAREDE) 12000 BTU/H                                                                                                                                                                                                                                                                                                                                                                                                                      </v>
          </cell>
          <cell r="C6440" t="str">
            <v xml:space="preserve">UN    </v>
          </cell>
          <cell r="D6440" t="str">
            <v>1.458,74</v>
          </cell>
        </row>
        <row r="6441">
          <cell r="A6441">
            <v>39844</v>
          </cell>
          <cell r="B6441" t="str">
            <v xml:space="preserve">!EM PROCESSO DE DESATIVACAO! AR-CONDICIONADO FRIO SPLIT HI-WALL (PAREDE) 18000 BTU/H                                                                                                                                                                                                                                                                                                                                                                                                                      </v>
          </cell>
          <cell r="C6441" t="str">
            <v xml:space="preserve">UN    </v>
          </cell>
          <cell r="D6441" t="str">
            <v>2.152,82</v>
          </cell>
        </row>
        <row r="6442">
          <cell r="A6442">
            <v>39846</v>
          </cell>
          <cell r="B6442" t="str">
            <v xml:space="preserve">!EM PROCESSO DE DESATIVACAO! AR-CONDICIONADO FRIO SPLIT HI-WALL (PAREDE) 9000 BTU/H                                                                                                                                                                                                                                                                                                                                                                                                                       </v>
          </cell>
          <cell r="C6442" t="str">
            <v xml:space="preserve">UN    </v>
          </cell>
          <cell r="D6442" t="str">
            <v>1.315,32</v>
          </cell>
        </row>
        <row r="6443">
          <cell r="A6443">
            <v>39838</v>
          </cell>
          <cell r="B6443" t="str">
            <v xml:space="preserve">!EM PROCESSO DE DESATIVACAO! AR-CONDICIONADO FRIO SPLIT PISO-TETO 18000 BTU/H                                                                                                                                                                                                                                                                                                                                                                                                                             </v>
          </cell>
          <cell r="C6443" t="str">
            <v xml:space="preserve">UN    </v>
          </cell>
          <cell r="D6443" t="str">
            <v>3.645,64</v>
          </cell>
        </row>
        <row r="6444">
          <cell r="A6444">
            <v>39839</v>
          </cell>
          <cell r="B6444" t="str">
            <v xml:space="preserve">!EM PROCESSO DE DESATIVACAO! AR-CONDICIONADO FRIO SPLIT PISO-TETO 24000 BTU/H                                                                                                                                                                                                                                                                                                                                                                                                                             </v>
          </cell>
          <cell r="C6444" t="str">
            <v xml:space="preserve">UN    </v>
          </cell>
          <cell r="D6444" t="str">
            <v>3.808,87</v>
          </cell>
        </row>
        <row r="6445">
          <cell r="A6445">
            <v>39841</v>
          </cell>
          <cell r="B6445" t="str">
            <v xml:space="preserve">!EM PROCESSO DE DESATIVACAO! AR-CONDICIONADO FRIO SPLIT PISO-TETO 36000 BTU/H                                                                                                                                                                                                                                                                                                                                                                                                                             </v>
          </cell>
          <cell r="C6445" t="str">
            <v xml:space="preserve">UN    </v>
          </cell>
          <cell r="D6445" t="str">
            <v>5.161,22</v>
          </cell>
        </row>
        <row r="6446">
          <cell r="A6446">
            <v>39842</v>
          </cell>
          <cell r="B6446" t="str">
            <v xml:space="preserve">!EM PROCESSO DE DESATIVACAO! AR-CONDICIONADO FRIO SPLIT PISO-TETO 48000 BTU/H                                                                                                                                                                                                                                                                                                                                                                                                                             </v>
          </cell>
          <cell r="C6446" t="str">
            <v xml:space="preserve">UN    </v>
          </cell>
          <cell r="D6446" t="str">
            <v>6.556,68</v>
          </cell>
        </row>
        <row r="6447">
          <cell r="A6447">
            <v>39843</v>
          </cell>
          <cell r="B6447" t="str">
            <v xml:space="preserve">!EM PROCESSO DE DESATIVACAO! AR-CONDICIONADO FRIO SPLIT PISO-TETO 60000 BTU/H                                                                                                                                                                                                                                                                                                                                                                                                                             </v>
          </cell>
          <cell r="C6447" t="str">
            <v xml:space="preserve">UN    </v>
          </cell>
          <cell r="D6447" t="str">
            <v>7.237,84</v>
          </cell>
        </row>
        <row r="6448">
          <cell r="A6448">
            <v>2404</v>
          </cell>
          <cell r="B6448" t="str">
            <v xml:space="preserve">!EM PROCESSO DE DESATIVACAO! DIVISORIA COLMEIA CEGA COM MONTANTE E RODAPE DE ALUMINIO ANODIZADO SIMPLES (SEM COLOCACAO)                                                                                                                                                                                                                                                                                                                                                                                   </v>
          </cell>
          <cell r="C6448" t="str">
            <v xml:space="preserve">M2    </v>
          </cell>
          <cell r="D6448" t="str">
            <v>99,00</v>
          </cell>
        </row>
        <row r="6449">
          <cell r="A6449">
            <v>2720</v>
          </cell>
          <cell r="B6449" t="str">
            <v xml:space="preserve">!EM PROCESSO DE DESATIVACAO! ESCAVADEIRA DRAGA DE ARRASTE, CAP. 3/4 JC 140HP (INCL MANUTENCAO/OPERACAO)                                                                                                                                                                                                                                                                                                                                                                                                   </v>
          </cell>
          <cell r="C6449" t="str">
            <v xml:space="preserve">H     </v>
          </cell>
          <cell r="D6449" t="str">
            <v>148,71</v>
          </cell>
        </row>
        <row r="6450">
          <cell r="A6450">
            <v>2719</v>
          </cell>
          <cell r="B6450" t="str">
            <v xml:space="preserve">!EM PROCESSO DE DESATIVACAO! ESCAVADEIRA HIDRAULICA SOBRE ESTEIRAS DE 99 HP, PESO OPERACIONAL DE *16* T E CAPACIDADE DE 0,85 A 1,00 M3 (LOCACAO COM OPERADOR, COMBUSTIVEL E MANUTENCAO)                                                                                                                                                                                                                                                                                                                   </v>
          </cell>
          <cell r="C6450" t="str">
            <v xml:space="preserve">H     </v>
          </cell>
          <cell r="D6450" t="str">
            <v>126,00</v>
          </cell>
        </row>
        <row r="6451">
          <cell r="A6451">
            <v>3378</v>
          </cell>
          <cell r="B6451" t="str">
            <v xml:space="preserve">!EM PROCESSO DE DESATIVACAO! HASTE DE ATERRAMENTO EM ACO COM 3,00 M DE COMPRIMENTO E DN = 3/4", REVESTIDA COM BAIXA CAMADA DE COBRE, SEM CONECTOR                                                                                                                                                                                                                                                                                                                                                         </v>
          </cell>
          <cell r="C6451" t="str">
            <v xml:space="preserve">UN    </v>
          </cell>
          <cell r="D6451" t="str">
            <v>66,15</v>
          </cell>
        </row>
        <row r="6452">
          <cell r="A6452">
            <v>3380</v>
          </cell>
          <cell r="B6452" t="str">
            <v xml:space="preserve">!EM PROCESSO DE DESATIVACAO! HASTE DE ATERRAMENTO EM ACO COM 3,00 M DE COMPRIMENTO E DN = 5/8", REVESTIDA COM BAIXA CAMADA DE COBRE, COM CONECTOR TIPO GRAMPO                                                                                                                                                                                                                                                                                                                                             </v>
          </cell>
          <cell r="C6452" t="str">
            <v xml:space="preserve">UN    </v>
          </cell>
          <cell r="D6452" t="str">
            <v>46,31</v>
          </cell>
        </row>
        <row r="6453">
          <cell r="A6453">
            <v>3379</v>
          </cell>
          <cell r="B6453" t="str">
            <v xml:space="preserve">!EM PROCESSO DE DESATIVACAO! HASTE DE ATERRAMENTO EM ACO COM 3,00 M DE COMPRIMENTO E DN = 5/8", REVESTIDA COM BAIXA CAMADA DE COBRE, SEM CONECTOR                                                                                                                                                                                                                                                                                                                                                         </v>
          </cell>
          <cell r="C6453" t="str">
            <v xml:space="preserve">UN    </v>
          </cell>
          <cell r="D6453" t="str">
            <v>44,71</v>
          </cell>
        </row>
        <row r="6454">
          <cell r="A6454">
            <v>3346</v>
          </cell>
          <cell r="B6454" t="str">
            <v xml:space="preserve">!EM PROCESSO DE DESATIVACAO! LOCACAO DE GRUPO GERADOR *80 A 125* KVA, MOTOR DIESEL, REBOCAVEL, ACIONAMENTO MANUAL                                                                                                                                                                                                                                                                                                                                                                                         </v>
          </cell>
          <cell r="C6454" t="str">
            <v xml:space="preserve">H     </v>
          </cell>
          <cell r="D6454" t="str">
            <v>15,75</v>
          </cell>
        </row>
        <row r="6455">
          <cell r="A6455">
            <v>3348</v>
          </cell>
          <cell r="B6455" t="str">
            <v xml:space="preserve">!EM PROCESSO DE DESATIVACAO! LOCACAO DE GRUPO GERADOR ACIMA DE * 125 ATE 180* KVA, MOTOR DIESEL, REBOCAVEL, ACIONAMENTO MANUAL                                                                                                                                                                                                                                                                                                                                                                            </v>
          </cell>
          <cell r="C6455" t="str">
            <v xml:space="preserve">H     </v>
          </cell>
          <cell r="D6455" t="str">
            <v>18,84</v>
          </cell>
        </row>
        <row r="6456">
          <cell r="A6456">
            <v>3345</v>
          </cell>
          <cell r="B6456" t="str">
            <v xml:space="preserve">!EM PROCESSO DE DESATIVACAO! LOCACAO DE GRUPO GERADOR ACIMA DE * 20 A 80* KVA, MOTOR DIESEL, REBOCAVEL, ACIONAMENTO MANUAL                                                                                                                                                                                                                                                                                                                                                                                </v>
          </cell>
          <cell r="C6456" t="str">
            <v xml:space="preserve">H     </v>
          </cell>
          <cell r="D6456" t="str">
            <v>12,17</v>
          </cell>
        </row>
        <row r="6457">
          <cell r="A6457">
            <v>39833</v>
          </cell>
          <cell r="B6457" t="str">
            <v xml:space="preserve">!EM PROCESSO DE DESATIVACAO! LOCACAO DE GRUPO GERADOR DE *260* KVA, DIESEL REBOCAVEL, ACIONAMENTO MANUAL                                                                                                                                                                                                                                                                                                                                                                                                  </v>
          </cell>
          <cell r="C6457" t="str">
            <v xml:space="preserve">H     </v>
          </cell>
          <cell r="D6457" t="str">
            <v>25,81</v>
          </cell>
        </row>
        <row r="6458">
          <cell r="A6458">
            <v>39834</v>
          </cell>
          <cell r="B6458" t="str">
            <v xml:space="preserve">!EM PROCESSO DE DESATIVACAO! LOCACAO DE GRUPO GERADOR DE *400* KVA, DIESEL REBOCAVEL, ACIONAMENTO MANUAL                                                                                                                                                                                                                                                                                                                                                                                                  </v>
          </cell>
          <cell r="C6458" t="str">
            <v xml:space="preserve">H     </v>
          </cell>
          <cell r="D6458" t="str">
            <v>44,29</v>
          </cell>
        </row>
        <row r="6459">
          <cell r="A6459">
            <v>39835</v>
          </cell>
          <cell r="B6459" t="str">
            <v xml:space="preserve">!EM PROCESSO DE DESATIVACAO! LOCACAO DE GRUPO GERADOR DE *550* KVA, DIESEL REBOCAVEL, ACIONAMENTO MANUAL                                                                                                                                                                                                                                                                                                                                                                                                  </v>
          </cell>
          <cell r="C6459" t="str">
            <v xml:space="preserve">H     </v>
          </cell>
          <cell r="D6459" t="str">
            <v>53,99</v>
          </cell>
        </row>
        <row r="6460">
          <cell r="A6460">
            <v>13382</v>
          </cell>
          <cell r="B6460" t="str">
            <v xml:space="preserve">!EM PROCESSO DE DESATIVACAO! LUMINARIA FECHADA P/ ILUMINACAO PUBLICA, TIPO ABL 50/F OU EQUIV, P/ LAMPADA A VAPOR DE MERCURIO 400W                                                                                                                                                                                                                                                                                                                                                                         </v>
          </cell>
          <cell r="C6460" t="str">
            <v xml:space="preserve">UN    </v>
          </cell>
          <cell r="D6460" t="str">
            <v>189,42</v>
          </cell>
        </row>
        <row r="6461">
          <cell r="A6461">
            <v>4126</v>
          </cell>
          <cell r="B6461" t="str">
            <v xml:space="preserve">!EM PROCESSO DE DESATIVACAO! TERMINAL DE PORCELANA (MUFLA) UNIPOLAR, USO EXTERNO, TENSAO 3,6/6 KV, PARA CABO DE 10/16 MM2, COM ISOLAMENTO EPR                                                                                                                                                                                                                                                                                                                                                             </v>
          </cell>
          <cell r="C6461" t="str">
            <v xml:space="preserve">UN    </v>
          </cell>
          <cell r="D6461" t="str">
            <v>209,97</v>
          </cell>
        </row>
        <row r="6462">
          <cell r="A6462">
            <v>10615</v>
          </cell>
          <cell r="B6462" t="str">
            <v xml:space="preserve">!EM PROCESSO DE DESATIVACAO! VEICULO DE PASSEIO COM MOTOR 1.0 FLEX, POTENCIA 72/85 CV, 5 PORTAS, COR SOLIDA, BASICO                                                                                                                                                                                                                                                                                                                                                                                       </v>
          </cell>
          <cell r="C6462" t="str">
            <v xml:space="preserve">UN    </v>
          </cell>
          <cell r="D6462" t="str">
            <v>37.240,00</v>
          </cell>
        </row>
        <row r="6463">
          <cell r="A6463">
            <v>21136</v>
          </cell>
          <cell r="B6463" t="str">
            <v xml:space="preserve">!EM PROCESSO DESATIVACAO! ELETRODUTO EM ACO GALVANIZADO ELETROLITICO, LEVE, DIAMETRO 1", PAREDE DE 0,90 MM                                                                                                                                                                                                                                                                                                                                                                                                </v>
          </cell>
          <cell r="C6463" t="str">
            <v xml:space="preserve">M     </v>
          </cell>
          <cell r="D6463" t="str">
            <v>11,84</v>
          </cell>
        </row>
        <row r="6464">
          <cell r="A6464">
            <v>21128</v>
          </cell>
          <cell r="B6464" t="str">
            <v xml:space="preserve">!EM PROCESSO DESATIVACAO! ELETRODUTO EM ACO GALVANIZADO ELETROLITICO, LEVE, DIAMETRO 3/4", PAREDE DE 0,90 MM                                                                                                                                                                                                                                                                                                                                                                                              </v>
          </cell>
          <cell r="C6464" t="str">
            <v xml:space="preserve">M     </v>
          </cell>
          <cell r="D6464" t="str">
            <v>9,16</v>
          </cell>
        </row>
        <row r="6465">
          <cell r="A6465">
            <v>21130</v>
          </cell>
          <cell r="B6465" t="str">
            <v xml:space="preserve">!EM PROCESSO DESATIVACAO! ELETRODUTO EM ACO GALVANIZADO ELETROLITICO, SEMI-PESADO, DIAMETRO 1 1/2", PAREDE DE 1,20 MM                                                                                                                                                                                                                                                                                                                                                                                     </v>
          </cell>
          <cell r="C6465" t="str">
            <v xml:space="preserve">M     </v>
          </cell>
          <cell r="D6465" t="str">
            <v>23,13</v>
          </cell>
        </row>
        <row r="6466">
          <cell r="A6466">
            <v>21135</v>
          </cell>
          <cell r="B6466" t="str">
            <v xml:space="preserve">!EM PROCESSO DESATIVACAO! ELETRODUTO EM ACO GALVANIZADO ELETROLITICO, SEMI-PESADO, DIAMETRO 1 1/4", PAREDE DE 1,20 MM                                                                                                                                                                                                                                                                                                                                                                                     </v>
          </cell>
          <cell r="C6466" t="str">
            <v xml:space="preserve">M     </v>
          </cell>
          <cell r="D6466" t="str">
            <v>22,77</v>
          </cell>
        </row>
        <row r="6467">
          <cell r="A6467">
            <v>38605</v>
          </cell>
          <cell r="B6467" t="str">
            <v xml:space="preserve">ABERTURA PARA ENCAIXE DE CUBA OU LAVATORIO EM BANCADA DE MARMORE/ GRANITO OU OUTRO TIPO DE PEDRA NATURAL                                                                                                                                                                                                                                                                                                                                                                                                  </v>
          </cell>
          <cell r="C6467" t="str">
            <v xml:space="preserve">UN    </v>
          </cell>
          <cell r="D6467" t="str">
            <v>106,61</v>
          </cell>
        </row>
        <row r="6468">
          <cell r="A6468">
            <v>11270</v>
          </cell>
          <cell r="B6468" t="str">
            <v xml:space="preserve">ABRACADEIRA DE LATAO PARA FIXACAO DE CABO PARA-RAIO, DIMENSOES 32 X 24 X 24 MM                                                                                                                                                                                                                                                                                                                                                                                                                            </v>
          </cell>
          <cell r="C6468" t="str">
            <v xml:space="preserve">UN    </v>
          </cell>
          <cell r="D6468" t="str">
            <v>1,80</v>
          </cell>
        </row>
        <row r="6469">
          <cell r="A6469">
            <v>412</v>
          </cell>
          <cell r="B6469" t="str">
            <v xml:space="preserve">ABRACADEIRA DE NYLON PARA AMARRACAO DE CABOS, COMPRIMENTO DE *230* X *7,6* MM                                                                                                                                                                                                                                                                                                                                                                                                                             </v>
          </cell>
          <cell r="C6469" t="str">
            <v xml:space="preserve">UN    </v>
          </cell>
          <cell r="D6469" t="str">
            <v>0,72</v>
          </cell>
        </row>
        <row r="6470">
          <cell r="A6470">
            <v>414</v>
          </cell>
          <cell r="B6470" t="str">
            <v xml:space="preserve">ABRACADEIRA DE NYLON PARA AMARRACAO DE CABOS, COMPRIMENTO DE 100 X 2,5 MM                                                                                                                                                                                                                                                                                                                                                                                                                                 </v>
          </cell>
          <cell r="C6470" t="str">
            <v xml:space="preserve">UN    </v>
          </cell>
          <cell r="D6470" t="str">
            <v>0,04</v>
          </cell>
        </row>
        <row r="6471">
          <cell r="A6471">
            <v>410</v>
          </cell>
          <cell r="B6471" t="str">
            <v xml:space="preserve">ABRACADEIRA DE NYLON PARA AMARRACAO DE CABOS, COMPRIMENTO DE 150 X *3,6* MM                                                                                                                                                                                                                                                                                                                                                                                                                               </v>
          </cell>
          <cell r="C6471" t="str">
            <v xml:space="preserve">UN    </v>
          </cell>
          <cell r="D6471" t="str">
            <v>0,11</v>
          </cell>
        </row>
        <row r="6472">
          <cell r="A6472">
            <v>411</v>
          </cell>
          <cell r="B6472" t="str">
            <v xml:space="preserve">ABRACADEIRA DE NYLON PARA AMARRACAO DE CABOS, COMPRIMENTO DE 200 X *4,6* MM                                                                                                                                                                                                                                                                                                                                                                                                                               </v>
          </cell>
          <cell r="C6472" t="str">
            <v xml:space="preserve">UN    </v>
          </cell>
          <cell r="D6472" t="str">
            <v>0,14</v>
          </cell>
        </row>
        <row r="6473">
          <cell r="A6473">
            <v>408</v>
          </cell>
          <cell r="B6473" t="str">
            <v xml:space="preserve">ABRACADEIRA DE NYLON PARA AMARRACAO DE CABOS, COMPRIMENTO DE 390 X *4,6* MM                                                                                                                                                                                                                                                                                                                                                                                                                               </v>
          </cell>
          <cell r="C6473" t="str">
            <v xml:space="preserve">UN    </v>
          </cell>
          <cell r="D6473" t="str">
            <v>0,69</v>
          </cell>
        </row>
        <row r="6474">
          <cell r="A6474">
            <v>39131</v>
          </cell>
          <cell r="B6474" t="str">
            <v xml:space="preserve">ABRACADEIRA EM ACO PARA AMARRACAO DE ELETRODUTOS, TIPO D, COM 1 1/2" E CUNHA DE FIXACAO                                                                                                                                                                                                                                                                                                                                                                                                                   </v>
          </cell>
          <cell r="C6474" t="str">
            <v xml:space="preserve">UN    </v>
          </cell>
          <cell r="D6474" t="str">
            <v>1,61</v>
          </cell>
        </row>
        <row r="6475">
          <cell r="A6475">
            <v>394</v>
          </cell>
          <cell r="B6475" t="str">
            <v xml:space="preserve">ABRACADEIRA EM ACO PARA AMARRACAO DE ELETRODUTOS, TIPO D, COM 1 1/2" E PARAFUSO DE FIXACAO                                                                                                                                                                                                                                                                                                                                                                                                                </v>
          </cell>
          <cell r="C6475" t="str">
            <v xml:space="preserve">UN    </v>
          </cell>
          <cell r="D6475" t="str">
            <v>1,63</v>
          </cell>
        </row>
        <row r="6476">
          <cell r="A6476">
            <v>39130</v>
          </cell>
          <cell r="B6476" t="str">
            <v xml:space="preserve">ABRACADEIRA EM ACO PARA AMARRACAO DE ELETRODUTOS, TIPO D, COM 1 1/4" E CUNHA DE FIXACAO                                                                                                                                                                                                                                                                                                                                                                                                                   </v>
          </cell>
          <cell r="C6476" t="str">
            <v xml:space="preserve">UN    </v>
          </cell>
          <cell r="D6476" t="str">
            <v>1,47</v>
          </cell>
        </row>
        <row r="6477">
          <cell r="A6477">
            <v>395</v>
          </cell>
          <cell r="B6477" t="str">
            <v xml:space="preserve">ABRACADEIRA EM ACO PARA AMARRACAO DE ELETRODUTOS, TIPO D, COM 1 1/4" E PARAFUSO DE FIXACAO                                                                                                                                                                                                                                                                                                                                                                                                                </v>
          </cell>
          <cell r="C6477" t="str">
            <v xml:space="preserve">UN    </v>
          </cell>
          <cell r="D6477" t="str">
            <v>1,57</v>
          </cell>
        </row>
        <row r="6478">
          <cell r="A6478">
            <v>39127</v>
          </cell>
          <cell r="B6478" t="str">
            <v xml:space="preserve">ABRACADEIRA EM ACO PARA AMARRACAO DE ELETRODUTOS, TIPO D, COM 1/2" E CUNHA DE FIXACAO                                                                                                                                                                                                                                                                                                                                                                                                                     </v>
          </cell>
          <cell r="C6478" t="str">
            <v xml:space="preserve">UN    </v>
          </cell>
          <cell r="D6478" t="str">
            <v>0,77</v>
          </cell>
        </row>
        <row r="6479">
          <cell r="A6479">
            <v>392</v>
          </cell>
          <cell r="B6479" t="str">
            <v xml:space="preserve">ABRACADEIRA EM ACO PARA AMARRACAO DE ELETRODUTOS, TIPO D, COM 1/2" E PARAFUSO DE FIXACAO                                                                                                                                                                                                                                                                                                                                                                                                                  </v>
          </cell>
          <cell r="C6479" t="str">
            <v xml:space="preserve">UN    </v>
          </cell>
          <cell r="D6479" t="str">
            <v>0,79</v>
          </cell>
        </row>
        <row r="6480">
          <cell r="A6480">
            <v>39129</v>
          </cell>
          <cell r="B6480" t="str">
            <v xml:space="preserve">ABRACADEIRA EM ACO PARA AMARRACAO DE ELETRODUTOS, TIPO D, COM 1" E CUNHA DE FIXACAO                                                                                                                                                                                                                                                                                                                                                                                                                       </v>
          </cell>
          <cell r="C6480" t="str">
            <v xml:space="preserve">UN    </v>
          </cell>
          <cell r="D6480" t="str">
            <v>0,90</v>
          </cell>
        </row>
        <row r="6481">
          <cell r="A6481">
            <v>393</v>
          </cell>
          <cell r="B6481" t="str">
            <v xml:space="preserve">ABRACADEIRA EM ACO PARA AMARRACAO DE ELETRODUTOS, TIPO D, COM 1" E PARAFUSO DE FIXACAO                                                                                                                                                                                                                                                                                                                                                                                                                    </v>
          </cell>
          <cell r="C6481" t="str">
            <v xml:space="preserve">UN    </v>
          </cell>
          <cell r="D6481" t="str">
            <v>0,95</v>
          </cell>
        </row>
        <row r="6482">
          <cell r="A6482">
            <v>39133</v>
          </cell>
          <cell r="B6482" t="str">
            <v xml:space="preserve">ABRACADEIRA EM ACO PARA AMARRACAO DE ELETRODUTOS, TIPO D, COM 2 1/2" E CUNHA DE FIXACAO                                                                                                                                                                                                                                                                                                                                                                                                                   </v>
          </cell>
          <cell r="C6482" t="str">
            <v xml:space="preserve">UN    </v>
          </cell>
          <cell r="D6482" t="str">
            <v>2,12</v>
          </cell>
        </row>
        <row r="6483">
          <cell r="A6483">
            <v>397</v>
          </cell>
          <cell r="B6483" t="str">
            <v xml:space="preserve">ABRACADEIRA EM ACO PARA AMARRACAO DE ELETRODUTOS, TIPO D, COM 2 1/2" E PARAFUSO DE FIXACAO                                                                                                                                                                                                                                                                                                                                                                                                                </v>
          </cell>
          <cell r="C6483" t="str">
            <v xml:space="preserve">UN    </v>
          </cell>
          <cell r="D6483" t="str">
            <v>2,34</v>
          </cell>
        </row>
        <row r="6484">
          <cell r="A6484">
            <v>39132</v>
          </cell>
          <cell r="B6484" t="str">
            <v xml:space="preserve">ABRACADEIRA EM ACO PARA AMARRACAO DE ELETRODUTOS, TIPO D, COM 2" E CUNHA DE FIXACAO                                                                                                                                                                                                                                                                                                                                                                                                                       </v>
          </cell>
          <cell r="C6484" t="str">
            <v xml:space="preserve">UN    </v>
          </cell>
          <cell r="D6484" t="str">
            <v>1,69</v>
          </cell>
        </row>
        <row r="6485">
          <cell r="A6485">
            <v>396</v>
          </cell>
          <cell r="B6485" t="str">
            <v xml:space="preserve">ABRACADEIRA EM ACO PARA AMARRACAO DE ELETRODUTOS, TIPO D, COM 2" E PARAFUSO DE FIXACAO                                                                                                                                                                                                                                                                                                                                                                                                                    </v>
          </cell>
          <cell r="C6485" t="str">
            <v xml:space="preserve">UN    </v>
          </cell>
          <cell r="D6485" t="str">
            <v>1,81</v>
          </cell>
        </row>
        <row r="6486">
          <cell r="A6486">
            <v>39135</v>
          </cell>
          <cell r="B6486" t="str">
            <v xml:space="preserve">ABRACADEIRA EM ACO PARA AMARRACAO DE ELETRODUTOS, TIPO D, COM 3 1/2" E CUNHA DE FIXACAO                                                                                                                                                                                                                                                                                                                                                                                                                   </v>
          </cell>
          <cell r="C6486" t="str">
            <v xml:space="preserve">UN    </v>
          </cell>
          <cell r="D6486" t="str">
            <v>3,39</v>
          </cell>
        </row>
        <row r="6487">
          <cell r="A6487">
            <v>39128</v>
          </cell>
          <cell r="B6487" t="str">
            <v xml:space="preserve">ABRACADEIRA EM ACO PARA AMARRACAO DE ELETRODUTOS, TIPO D, COM 3/4" E CUNHA DE FIXACAO                                                                                                                                                                                                                                                                                                                                                                                                                     </v>
          </cell>
          <cell r="C6487" t="str">
            <v xml:space="preserve">UN    </v>
          </cell>
          <cell r="D6487" t="str">
            <v>0,84</v>
          </cell>
        </row>
        <row r="6488">
          <cell r="A6488">
            <v>400</v>
          </cell>
          <cell r="B6488" t="str">
            <v xml:space="preserve">ABRACADEIRA EM ACO PARA AMARRACAO DE ELETRODUTOS, TIPO D, COM 3/4" E PARAFUSO DE FIXACAO                                                                                                                                                                                                                                                                                                                                                                                                                  </v>
          </cell>
          <cell r="C6488" t="str">
            <v xml:space="preserve">UN    </v>
          </cell>
          <cell r="D6488" t="str">
            <v>0,82</v>
          </cell>
        </row>
        <row r="6489">
          <cell r="A6489">
            <v>39125</v>
          </cell>
          <cell r="B6489" t="str">
            <v xml:space="preserve">ABRACADEIRA EM ACO PARA AMARRACAO DE ELETRODUTOS, TIPO D, COM 3/8" E PARAFUSO DE FIXACAO                                                                                                                                                                                                                                                                                                                                                                                                                  </v>
          </cell>
          <cell r="C6489" t="str">
            <v xml:space="preserve">UN    </v>
          </cell>
          <cell r="D6489" t="str">
            <v>0,84</v>
          </cell>
        </row>
        <row r="6490">
          <cell r="A6490">
            <v>39134</v>
          </cell>
          <cell r="B6490" t="str">
            <v xml:space="preserve">ABRACADEIRA EM ACO PARA AMARRACAO DE ELETRODUTOS, TIPO D, COM 3" E CUNHA DE FIXACAO                                                                                                                                                                                                                                                                                                                                                                                                                       </v>
          </cell>
          <cell r="C6490" t="str">
            <v xml:space="preserve">UN    </v>
          </cell>
          <cell r="D6490" t="str">
            <v>2,82</v>
          </cell>
        </row>
        <row r="6491">
          <cell r="A6491">
            <v>398</v>
          </cell>
          <cell r="B6491" t="str">
            <v xml:space="preserve">ABRACADEIRA EM ACO PARA AMARRACAO DE ELETRODUTOS, TIPO D, COM 3" E PARAFUSO DE FIXACAO                                                                                                                                                                                                                                                                                                                                                                                                                    </v>
          </cell>
          <cell r="C6491" t="str">
            <v xml:space="preserve">UN    </v>
          </cell>
          <cell r="D6491" t="str">
            <v>2,60</v>
          </cell>
        </row>
        <row r="6492">
          <cell r="A6492">
            <v>39126</v>
          </cell>
          <cell r="B6492" t="str">
            <v xml:space="preserve">ABRACADEIRA EM ACO PARA AMARRACAO DE ELETRODUTOS, TIPO D, COM 4" E CUNHA DE FIXACAO                                                                                                                                                                                                                                                                                                                                                                                                                       </v>
          </cell>
          <cell r="C6492" t="str">
            <v xml:space="preserve">UN    </v>
          </cell>
          <cell r="D6492" t="str">
            <v>3,82</v>
          </cell>
        </row>
        <row r="6493">
          <cell r="A6493">
            <v>399</v>
          </cell>
          <cell r="B6493" t="str">
            <v xml:space="preserve">ABRACADEIRA EM ACO PARA AMARRACAO DE ELETRODUTOS, TIPO D, COM 4" E PARAFUSO DE FIXACAO                                                                                                                                                                                                                                                                                                                                                                                                                    </v>
          </cell>
          <cell r="C6493" t="str">
            <v xml:space="preserve">UN    </v>
          </cell>
          <cell r="D6493" t="str">
            <v>3,36</v>
          </cell>
        </row>
        <row r="6494">
          <cell r="A6494">
            <v>39158</v>
          </cell>
          <cell r="B6494" t="str">
            <v xml:space="preserve">ABRACADEIRA EM ACO PARA AMARRACAO DE ELETRODUTOS, TIPO ECONOMICA (GOTA), COM 8"                                                                                                                                                                                                                                                                                                                                                                                                                           </v>
          </cell>
          <cell r="C6494" t="str">
            <v xml:space="preserve">UN    </v>
          </cell>
          <cell r="D6494" t="str">
            <v>9,03</v>
          </cell>
        </row>
        <row r="6495">
          <cell r="A6495">
            <v>39141</v>
          </cell>
          <cell r="B6495" t="str">
            <v xml:space="preserve">ABRACADEIRA EM ACO PARA AMARRACAO DE ELETRODUTOS, TIPO U SIMPLES, COM 1 1/2"                                                                                                                                                                                                                                                                                                                                                                                                                              </v>
          </cell>
          <cell r="C6495" t="str">
            <v xml:space="preserve">UN    </v>
          </cell>
          <cell r="D6495" t="str">
            <v>0,65</v>
          </cell>
        </row>
        <row r="6496">
          <cell r="A6496">
            <v>39140</v>
          </cell>
          <cell r="B6496" t="str">
            <v xml:space="preserve">ABRACADEIRA EM ACO PARA AMARRACAO DE ELETRODUTOS, TIPO U SIMPLES, COM 1 1/4"                                                                                                                                                                                                                                                                                                                                                                                                                              </v>
          </cell>
          <cell r="C6496" t="str">
            <v xml:space="preserve">UN    </v>
          </cell>
          <cell r="D6496" t="str">
            <v>0,59</v>
          </cell>
        </row>
        <row r="6497">
          <cell r="A6497">
            <v>39137</v>
          </cell>
          <cell r="B6497" t="str">
            <v xml:space="preserve">ABRACADEIRA EM ACO PARA AMARRACAO DE ELETRODUTOS, TIPO U SIMPLES, COM 1/2"                                                                                                                                                                                                                                                                                                                                                                                                                                </v>
          </cell>
          <cell r="C6497" t="str">
            <v xml:space="preserve">UN    </v>
          </cell>
          <cell r="D6497" t="str">
            <v>0,34</v>
          </cell>
        </row>
        <row r="6498">
          <cell r="A6498">
            <v>39139</v>
          </cell>
          <cell r="B6498" t="str">
            <v xml:space="preserve">ABRACADEIRA EM ACO PARA AMARRACAO DE ELETRODUTOS, TIPO U SIMPLES, COM 1"                                                                                                                                                                                                                                                                                                                                                                                                                                  </v>
          </cell>
          <cell r="C6498" t="str">
            <v xml:space="preserve">UN    </v>
          </cell>
          <cell r="D6498" t="str">
            <v>0,49</v>
          </cell>
        </row>
        <row r="6499">
          <cell r="A6499">
            <v>39143</v>
          </cell>
          <cell r="B6499" t="str">
            <v xml:space="preserve">ABRACADEIRA EM ACO PARA AMARRACAO DE ELETRODUTOS, TIPO U SIMPLES, COM 2 1/2"                                                                                                                                                                                                                                                                                                                                                                                                                              </v>
          </cell>
          <cell r="C6499" t="str">
            <v xml:space="preserve">UN    </v>
          </cell>
          <cell r="D6499" t="str">
            <v>1,35</v>
          </cell>
        </row>
        <row r="6500">
          <cell r="A6500">
            <v>39142</v>
          </cell>
          <cell r="B6500" t="str">
            <v xml:space="preserve">ABRACADEIRA EM ACO PARA AMARRACAO DE ELETRODUTOS, TIPO U SIMPLES, COM 2"                                                                                                                                                                                                                                                                                                                                                                                                                                  </v>
          </cell>
          <cell r="C6500" t="str">
            <v xml:space="preserve">UN    </v>
          </cell>
          <cell r="D6500" t="str">
            <v>0,97</v>
          </cell>
        </row>
        <row r="6501">
          <cell r="A6501">
            <v>39138</v>
          </cell>
          <cell r="B6501" t="str">
            <v xml:space="preserve">ABRACADEIRA EM ACO PARA AMARRACAO DE ELETRODUTOS, TIPO U SIMPLES, COM 3/4"                                                                                                                                                                                                                                                                                                                                                                                                                                </v>
          </cell>
          <cell r="C6501" t="str">
            <v xml:space="preserve">UN    </v>
          </cell>
          <cell r="D6501" t="str">
            <v>0,36</v>
          </cell>
        </row>
        <row r="6502">
          <cell r="A6502">
            <v>39136</v>
          </cell>
          <cell r="B6502" t="str">
            <v xml:space="preserve">ABRACADEIRA EM ACO PARA AMARRACAO DE ELETRODUTOS, TIPO U SIMPLES, COM 3/8"                                                                                                                                                                                                                                                                                                                                                                                                                                </v>
          </cell>
          <cell r="C6502" t="str">
            <v xml:space="preserve">UN    </v>
          </cell>
          <cell r="D6502" t="str">
            <v>0,24</v>
          </cell>
        </row>
        <row r="6503">
          <cell r="A6503">
            <v>39144</v>
          </cell>
          <cell r="B6503" t="str">
            <v xml:space="preserve">ABRACADEIRA EM ACO PARA AMARRACAO DE ELETRODUTOS, TIPO U SIMPLES, COM 3"                                                                                                                                                                                                                                                                                                                                                                                                                                  </v>
          </cell>
          <cell r="C6503" t="str">
            <v xml:space="preserve">UN    </v>
          </cell>
          <cell r="D6503" t="str">
            <v>1,57</v>
          </cell>
        </row>
        <row r="6504">
          <cell r="A6504">
            <v>39145</v>
          </cell>
          <cell r="B6504" t="str">
            <v xml:space="preserve">ABRACADEIRA EM ACO PARA AMARRACAO DE ELETRODUTOS, TIPO U SIMPLES, COM 4"                                                                                                                                                                                                                                                                                                                                                                                                                                  </v>
          </cell>
          <cell r="C6504" t="str">
            <v xml:space="preserve">UN    </v>
          </cell>
          <cell r="D6504" t="str">
            <v>2,59</v>
          </cell>
        </row>
        <row r="6505">
          <cell r="A6505">
            <v>12615</v>
          </cell>
          <cell r="B6505" t="str">
            <v xml:space="preserve">ABRACADEIRA PVC, PARA CALHA PLUVIAL, DIAMETRO ENTRE 80 E 100 MM, PARA DRENAGEM PREDIAL                                                                                                                                                                                                                                                                                                                                                                                                                    </v>
          </cell>
          <cell r="C6505" t="str">
            <v xml:space="preserve">UN    </v>
          </cell>
          <cell r="D6505" t="str">
            <v>3,70</v>
          </cell>
        </row>
        <row r="6506">
          <cell r="A6506">
            <v>11927</v>
          </cell>
          <cell r="B6506" t="str">
            <v xml:space="preserve">ABRACADEIRA, GALVANIZADA/ZINCADA, ROSCA SEM FIM, PARAFUSO INOX, LARGURA  FITA *12,6 A *14 MM, D = 2" A 2 1/2"                                                                                                                                                                                                                                                                                                                                                                                             </v>
          </cell>
          <cell r="C6506" t="str">
            <v xml:space="preserve">UN    </v>
          </cell>
          <cell r="D6506" t="str">
            <v>5,37</v>
          </cell>
        </row>
        <row r="6507">
          <cell r="A6507">
            <v>11928</v>
          </cell>
          <cell r="B6507" t="str">
            <v xml:space="preserve">ABRACADEIRA, GALVANIZADA/ZINCADA, ROSCA SEM FIM, PARAFUSO INOX, LARGURA  FITA *12,6 A *14 MM, D = 3" A 3 3/4"                                                                                                                                                                                                                                                                                                                                                                                             </v>
          </cell>
          <cell r="C6507" t="str">
            <v xml:space="preserve">UN    </v>
          </cell>
          <cell r="D6507" t="str">
            <v>6,15</v>
          </cell>
        </row>
        <row r="6508">
          <cell r="A6508">
            <v>11929</v>
          </cell>
          <cell r="B6508" t="str">
            <v xml:space="preserve">ABRACADEIRA, GALVANIZADA/ZINCADA, ROSCA SEM FIM, PARAFUSO INOX, LARGURA  FITA *12,6 A *14 MM, D = 4" A 4 3/4"                                                                                                                                                                                                                                                                                                                                                                                             </v>
          </cell>
          <cell r="C6508" t="str">
            <v xml:space="preserve">UN    </v>
          </cell>
          <cell r="D6508" t="str">
            <v>9,52</v>
          </cell>
        </row>
        <row r="6509">
          <cell r="A6509">
            <v>36801</v>
          </cell>
          <cell r="B6509" t="str">
            <v xml:space="preserve">ACABAMENTO CROMADO PARA REGISTRO PEQUENO, 1/2 " OU 3/4 "                                                                                                                                                                                                                                                                                                                                                                                                                                                  </v>
          </cell>
          <cell r="C6509" t="str">
            <v xml:space="preserve">UN    </v>
          </cell>
          <cell r="D6509" t="str">
            <v>18,47</v>
          </cell>
        </row>
        <row r="6510">
          <cell r="A6510">
            <v>36246</v>
          </cell>
          <cell r="B6510" t="str">
            <v xml:space="preserve">ACABAMENTO SIMPLES/CONVENCIONAL PARA FORRO PVC, TIPO "U" OU "C", COR BRANCA, COMPRIMENTO 6 M                                                                                                                                                                                                                                                                                                                                                                                                              </v>
          </cell>
          <cell r="C6510" t="str">
            <v xml:space="preserve">M     </v>
          </cell>
          <cell r="D6510" t="str">
            <v>2,62</v>
          </cell>
        </row>
        <row r="6511">
          <cell r="A6511">
            <v>37600</v>
          </cell>
          <cell r="B6511" t="str">
            <v xml:space="preserve">ACESSORIO DE LIGACAO NAO ELETRICO PARA CARGAS EXPLOSIVAS, TUBO DE 6 M                                                                                                                                                                                                                                                                                                                                                                                                                                     </v>
          </cell>
          <cell r="C6511" t="str">
            <v xml:space="preserve">UN    </v>
          </cell>
          <cell r="D6511" t="str">
            <v>51,99</v>
          </cell>
        </row>
        <row r="6512">
          <cell r="A6512">
            <v>37599</v>
          </cell>
          <cell r="B6512" t="str">
            <v xml:space="preserve">ACESSORIO INICIADOR NAO ELETRICO, TUBO DE 6 M, TEMPO DE RETARDO DE *160* MS                                                                                                                                                                                                                                                                                                                                                                                                                               </v>
          </cell>
          <cell r="C6512" t="str">
            <v xml:space="preserve">UN    </v>
          </cell>
          <cell r="D6512" t="str">
            <v>48,39</v>
          </cell>
        </row>
        <row r="6513">
          <cell r="A6513">
            <v>1</v>
          </cell>
          <cell r="B6513" t="str">
            <v xml:space="preserve">ACETILENO (RECARGA PARA CILINDRO DE CONJUNTO OXICORTE GRANDE)                                                                                                                                                                                                                                                                                                                                                                                                                                             </v>
          </cell>
          <cell r="C6513" t="str">
            <v xml:space="preserve">KG    </v>
          </cell>
          <cell r="D6513" t="str">
            <v>36,28</v>
          </cell>
        </row>
        <row r="6514">
          <cell r="A6514">
            <v>3</v>
          </cell>
          <cell r="B6514" t="str">
            <v xml:space="preserve">ACIDO MURIATICO, DILUICAO 10% A 12% PARA USO EM LIMPEZA                                                                                                                                                                                                                                                                                                                                                                                                                                                   </v>
          </cell>
          <cell r="C6514" t="str">
            <v xml:space="preserve">L     </v>
          </cell>
          <cell r="D6514" t="str">
            <v>4,83</v>
          </cell>
        </row>
        <row r="6515">
          <cell r="A6515">
            <v>26</v>
          </cell>
          <cell r="B6515" t="str">
            <v xml:space="preserve">ACO CA-25, 10,0 MM, VERGALHAO                                                                                                                                                                                                                                                                                                                                                                                                                                                                             </v>
          </cell>
          <cell r="C6515" t="str">
            <v xml:space="preserve">KG    </v>
          </cell>
          <cell r="D6515" t="str">
            <v>4,68</v>
          </cell>
        </row>
        <row r="6516">
          <cell r="A6516">
            <v>20</v>
          </cell>
          <cell r="B6516" t="str">
            <v xml:space="preserve">ACO CA-25, 12,5 MM, VERGALHAO                                                                                                                                                                                                                                                                                                                                                                                                                                                                             </v>
          </cell>
          <cell r="C6516" t="str">
            <v xml:space="preserve">KG    </v>
          </cell>
          <cell r="D6516" t="str">
            <v>4,71</v>
          </cell>
        </row>
        <row r="6517">
          <cell r="A6517">
            <v>21</v>
          </cell>
          <cell r="B6517" t="str">
            <v xml:space="preserve">ACO CA-25, 16,0 MM, VERGALHAO                                                                                                                                                                                                                                                                                                                                                                                                                                                                             </v>
          </cell>
          <cell r="C6517" t="str">
            <v xml:space="preserve">KG    </v>
          </cell>
          <cell r="D6517" t="str">
            <v>4,71</v>
          </cell>
        </row>
        <row r="6518">
          <cell r="A6518">
            <v>24</v>
          </cell>
          <cell r="B6518" t="str">
            <v xml:space="preserve">ACO CA-25, 20,0 MM, VERGALHAO                                                                                                                                                                                                                                                                                                                                                                                                                                                                             </v>
          </cell>
          <cell r="C6518" t="str">
            <v xml:space="preserve">KG    </v>
          </cell>
          <cell r="D6518" t="str">
            <v>4,71</v>
          </cell>
        </row>
        <row r="6519">
          <cell r="A6519">
            <v>25</v>
          </cell>
          <cell r="B6519" t="str">
            <v xml:space="preserve">ACO CA-25, 25,0 MM, VERGALHAO                                                                                                                                                                                                                                                                                                                                                                                                                                                                             </v>
          </cell>
          <cell r="C6519" t="str">
            <v xml:space="preserve">KG    </v>
          </cell>
          <cell r="D6519" t="str">
            <v>4,71</v>
          </cell>
        </row>
        <row r="6520">
          <cell r="A6520">
            <v>43065</v>
          </cell>
          <cell r="B6520" t="str">
            <v xml:space="preserve">ACO CA-25, 32,0 MM, BARRA DE TRANSFERENCIA (COLETADO CAIXA)                                                                                                                                                                                                                                                                                                                                                                                                                                               </v>
          </cell>
          <cell r="C6520" t="str">
            <v xml:space="preserve">KG    </v>
          </cell>
          <cell r="D6520" t="str">
            <v>7,17</v>
          </cell>
        </row>
        <row r="6521">
          <cell r="A6521">
            <v>34341</v>
          </cell>
          <cell r="B6521" t="str">
            <v xml:space="preserve">ACO CA-25, 32,0 MM, VERGALHAO                                                                                                                                                                                                                                                                                                                                                                                                                                                                             </v>
          </cell>
          <cell r="C6521" t="str">
            <v xml:space="preserve">KG    </v>
          </cell>
          <cell r="D6521" t="str">
            <v>4,43</v>
          </cell>
        </row>
        <row r="6522">
          <cell r="A6522">
            <v>22</v>
          </cell>
          <cell r="B6522" t="str">
            <v xml:space="preserve">ACO CA-25, 6,3 MM, VERGALHAO                                                                                                                                                                                                                                                                                                                                                                                                                                                                              </v>
          </cell>
          <cell r="C6522" t="str">
            <v xml:space="preserve">KG    </v>
          </cell>
          <cell r="D6522" t="str">
            <v>5,04</v>
          </cell>
        </row>
        <row r="6523">
          <cell r="A6523">
            <v>23</v>
          </cell>
          <cell r="B6523" t="str">
            <v xml:space="preserve">ACO CA-25, 8,0 MM, VERGALHAO                                                                                                                                                                                                                                                                                                                                                                                                                                                                              </v>
          </cell>
          <cell r="C6523" t="str">
            <v xml:space="preserve">KG    </v>
          </cell>
          <cell r="D6523" t="str">
            <v>5,00</v>
          </cell>
        </row>
        <row r="6524">
          <cell r="A6524">
            <v>34439</v>
          </cell>
          <cell r="B6524" t="str">
            <v xml:space="preserve">ACO CA-50, 10,0 MM, DOBRADO E CORTADO                                                                                                                                                                                                                                                                                                                                                                                                                                                                     </v>
          </cell>
          <cell r="C6524" t="str">
            <v xml:space="preserve">KG    </v>
          </cell>
          <cell r="D6524" t="str">
            <v>5,55</v>
          </cell>
        </row>
        <row r="6525">
          <cell r="A6525">
            <v>34</v>
          </cell>
          <cell r="B6525" t="str">
            <v xml:space="preserve">ACO CA-50, 10,0 MM, VERGALHAO                                                                                                                                                                                                                                                                                                                                                                                                                                                                             </v>
          </cell>
          <cell r="C6525" t="str">
            <v xml:space="preserve">KG    </v>
          </cell>
          <cell r="D6525" t="str">
            <v>4,94</v>
          </cell>
        </row>
        <row r="6526">
          <cell r="A6526">
            <v>34441</v>
          </cell>
          <cell r="B6526" t="str">
            <v xml:space="preserve">ACO CA-50, 12,5 MM, DOBRADO E CORTADO                                                                                                                                                                                                                                                                                                                                                                                                                                                                     </v>
          </cell>
          <cell r="C6526" t="str">
            <v xml:space="preserve">KG    </v>
          </cell>
          <cell r="D6526" t="str">
            <v>5,27</v>
          </cell>
        </row>
        <row r="6527">
          <cell r="A6527">
            <v>31</v>
          </cell>
          <cell r="B6527" t="str">
            <v xml:space="preserve">ACO CA-50, 12,5 MM, VERGALHAO                                                                                                                                                                                                                                                                                                                                                                                                                                                                             </v>
          </cell>
          <cell r="C6527" t="str">
            <v xml:space="preserve">KG    </v>
          </cell>
          <cell r="D6527" t="str">
            <v>4,70</v>
          </cell>
        </row>
        <row r="6528">
          <cell r="A6528">
            <v>34443</v>
          </cell>
          <cell r="B6528" t="str">
            <v xml:space="preserve">ACO CA-50, 16 MM, DOBRADO E CORTADO                                                                                                                                                                                                                                                                                                                                                                                                                                                                       </v>
          </cell>
          <cell r="C6528" t="str">
            <v xml:space="preserve">KG    </v>
          </cell>
          <cell r="D6528" t="str">
            <v>5,27</v>
          </cell>
        </row>
        <row r="6529">
          <cell r="A6529">
            <v>27</v>
          </cell>
          <cell r="B6529" t="str">
            <v xml:space="preserve">ACO CA-50, 16,0 MM, VERGALHAO                                                                                                                                                                                                                                                                                                                                                                                                                                                                             </v>
          </cell>
          <cell r="C6529" t="str">
            <v xml:space="preserve">KG    </v>
          </cell>
          <cell r="D6529" t="str">
            <v>4,70</v>
          </cell>
        </row>
        <row r="6530">
          <cell r="A6530">
            <v>34446</v>
          </cell>
          <cell r="B6530" t="str">
            <v xml:space="preserve">ACO CA-50, 20 MM, DOBRADO E CORTADO                                                                                                                                                                                                                                                                                                                                                                                                                                                                       </v>
          </cell>
          <cell r="C6530" t="str">
            <v xml:space="preserve">KG    </v>
          </cell>
          <cell r="D6530" t="str">
            <v>5,27</v>
          </cell>
        </row>
        <row r="6531">
          <cell r="A6531">
            <v>29</v>
          </cell>
          <cell r="B6531" t="str">
            <v xml:space="preserve">ACO CA-50, 20,0 MM, VERGALHAO                                                                                                                                                                                                                                                                                                                                                                                                                                                                             </v>
          </cell>
          <cell r="C6531" t="str">
            <v xml:space="preserve">KG    </v>
          </cell>
          <cell r="D6531" t="str">
            <v>4,39</v>
          </cell>
        </row>
        <row r="6532">
          <cell r="A6532">
            <v>28</v>
          </cell>
          <cell r="B6532" t="str">
            <v xml:space="preserve">ACO CA-50, 25,0 MM, VERGALHAO                                                                                                                                                                                                                                                                                                                                                                                                                                                                             </v>
          </cell>
          <cell r="C6532" t="str">
            <v xml:space="preserve">KG    </v>
          </cell>
          <cell r="D6532" t="str">
            <v>5,08</v>
          </cell>
        </row>
        <row r="6533">
          <cell r="A6533">
            <v>34449</v>
          </cell>
          <cell r="B6533" t="str">
            <v xml:space="preserve">ACO CA-50, 6,3 MM, DOBRADO E CORTADO                                                                                                                                                                                                                                                                                                                                                                                                                                                                      </v>
          </cell>
          <cell r="C6533" t="str">
            <v xml:space="preserve">KG    </v>
          </cell>
          <cell r="D6533" t="str">
            <v>5,80</v>
          </cell>
        </row>
        <row r="6534">
          <cell r="A6534">
            <v>32</v>
          </cell>
          <cell r="B6534" t="str">
            <v xml:space="preserve">ACO CA-50, 6,3 MM, VERGALHAO                                                                                                                                                                                                                                                                                                                                                                                                                                                                              </v>
          </cell>
          <cell r="C6534" t="str">
            <v xml:space="preserve">KG    </v>
          </cell>
          <cell r="D6534" t="str">
            <v>5,17</v>
          </cell>
        </row>
        <row r="6535">
          <cell r="A6535">
            <v>33</v>
          </cell>
          <cell r="B6535" t="str">
            <v xml:space="preserve">ACO CA-50, 8,0 MM, VERGALHAO                                                                                                                                                                                                                                                                                                                                                                                                                                                                              </v>
          </cell>
          <cell r="C6535" t="str">
            <v xml:space="preserve">KG    </v>
          </cell>
          <cell r="D6535" t="str">
            <v>5,81</v>
          </cell>
        </row>
        <row r="6536">
          <cell r="A6536">
            <v>34343</v>
          </cell>
          <cell r="B6536" t="str">
            <v xml:space="preserve">ACO CA-60, VERGALHAO, 9,5 MM                                                                                                                                                                                                                                                                                                                                                                                                                                                                              </v>
          </cell>
          <cell r="C6536" t="str">
            <v xml:space="preserve">KG    </v>
          </cell>
          <cell r="D6536" t="str">
            <v>5,58</v>
          </cell>
        </row>
        <row r="6537">
          <cell r="A6537">
            <v>34452</v>
          </cell>
          <cell r="B6537" t="str">
            <v xml:space="preserve">ACO CA-60, 4,2 MM, DOBRADO E CORTADO                                                                                                                                                                                                                                                                                                                                                                                                                                                                      </v>
          </cell>
          <cell r="C6537" t="str">
            <v xml:space="preserve">KG    </v>
          </cell>
          <cell r="D6537" t="str">
            <v>5,14</v>
          </cell>
        </row>
        <row r="6538">
          <cell r="A6538">
            <v>36</v>
          </cell>
          <cell r="B6538" t="str">
            <v xml:space="preserve">ACO CA-60, 4,2 MM, VERGALHAO                                                                                                                                                                                                                                                                                                                                                                                                                                                                              </v>
          </cell>
          <cell r="C6538" t="str">
            <v xml:space="preserve">KG    </v>
          </cell>
          <cell r="D6538" t="str">
            <v>4,90</v>
          </cell>
        </row>
        <row r="6539">
          <cell r="A6539">
            <v>34456</v>
          </cell>
          <cell r="B6539" t="str">
            <v xml:space="preserve">ACO CA-60, 5,0 MM, DOBRADO E CORTADO                                                                                                                                                                                                                                                                                                                                                                                                                                                                      </v>
          </cell>
          <cell r="C6539" t="str">
            <v xml:space="preserve">KG    </v>
          </cell>
          <cell r="D6539" t="str">
            <v>5,14</v>
          </cell>
        </row>
        <row r="6540">
          <cell r="A6540">
            <v>39</v>
          </cell>
          <cell r="B6540" t="str">
            <v xml:space="preserve">ACO CA-60, 5,0 MM, VERGALHAO                                                                                                                                                                                                                                                                                                                                                                                                                                                                              </v>
          </cell>
          <cell r="C6540" t="str">
            <v xml:space="preserve">KG    </v>
          </cell>
          <cell r="D6540" t="str">
            <v>4,90</v>
          </cell>
        </row>
        <row r="6541">
          <cell r="A6541">
            <v>34457</v>
          </cell>
          <cell r="B6541" t="str">
            <v xml:space="preserve">ACO CA-60, 6,0 MM, DOBRADO E CORTADO                                                                                                                                                                                                                                                                                                                                                                                                                                                                      </v>
          </cell>
          <cell r="C6541" t="str">
            <v xml:space="preserve">KG    </v>
          </cell>
          <cell r="D6541" t="str">
            <v>5,51</v>
          </cell>
        </row>
        <row r="6542">
          <cell r="A6542">
            <v>40</v>
          </cell>
          <cell r="B6542" t="str">
            <v xml:space="preserve">ACO CA-60, 6,0 MM, VERGALHAO                                                                                                                                                                                                                                                                                                                                                                                                                                                                              </v>
          </cell>
          <cell r="C6542" t="str">
            <v xml:space="preserve">KG    </v>
          </cell>
          <cell r="D6542" t="str">
            <v>5,01</v>
          </cell>
        </row>
        <row r="6543">
          <cell r="A6543">
            <v>34460</v>
          </cell>
          <cell r="B6543" t="str">
            <v xml:space="preserve">ACO CA-60, 7,0 MM, DOBRADO E CORTADO                                                                                                                                                                                                                                                                                                                                                                                                                                                                      </v>
          </cell>
          <cell r="C6543" t="str">
            <v xml:space="preserve">KG    </v>
          </cell>
          <cell r="D6543" t="str">
            <v>5,63</v>
          </cell>
        </row>
        <row r="6544">
          <cell r="A6544">
            <v>42</v>
          </cell>
          <cell r="B6544" t="str">
            <v xml:space="preserve">ACO CA-60, 7,0 MM, VERGALHAO                                                                                                                                                                                                                                                                                                                                                                                                                                                                              </v>
          </cell>
          <cell r="C6544" t="str">
            <v xml:space="preserve">KG    </v>
          </cell>
          <cell r="D6544" t="str">
            <v>5,08</v>
          </cell>
        </row>
        <row r="6545">
          <cell r="A6545">
            <v>38</v>
          </cell>
          <cell r="B6545" t="str">
            <v xml:space="preserve">ACO CA-60, 8,0 MM, VERGALHAO                                                                                                                                                                                                                                                                                                                                                                                                                                                                              </v>
          </cell>
          <cell r="C6545" t="str">
            <v xml:space="preserve">KG    </v>
          </cell>
          <cell r="D6545" t="str">
            <v>5,66</v>
          </cell>
        </row>
        <row r="6546">
          <cell r="A6546">
            <v>20063</v>
          </cell>
          <cell r="B6546" t="str">
            <v xml:space="preserve">ACOPLAMENTO DE CONDUTOR PLUVIAL, EM PVC, DIAMETRO ENTRE 80 E 100 MM, PARA DRENAGEM PREDIAL                                                                                                                                                                                                                                                                                                                                                                                                                </v>
          </cell>
          <cell r="C6546" t="str">
            <v xml:space="preserve">UN    </v>
          </cell>
          <cell r="D6546" t="str">
            <v>3,68</v>
          </cell>
        </row>
        <row r="6547">
          <cell r="A6547">
            <v>40410</v>
          </cell>
          <cell r="B6547" t="str">
            <v xml:space="preserve">ACOPLAMENTO RIGIDO EM FERRO FUNDIDO PARA SISTEMA DE TUBULACAO RANHURADA, DN 50 MM (2")                                                                                                                                                                                                                                                                                                                                                                                                                    </v>
          </cell>
          <cell r="C6547" t="str">
            <v xml:space="preserve">UN    </v>
          </cell>
          <cell r="D6547" t="str">
            <v>13,58</v>
          </cell>
        </row>
        <row r="6548">
          <cell r="A6548">
            <v>40411</v>
          </cell>
          <cell r="B6548" t="str">
            <v xml:space="preserve">ACOPLAMENTO RIGIDO EM FERRO FUNDIDO PARA SISTEMA DE TUBULACAO RANHURADA, DN 65 MM (2 1/2")                                                                                                                                                                                                                                                                                                                                                                                                                </v>
          </cell>
          <cell r="C6548" t="str">
            <v xml:space="preserve">UN    </v>
          </cell>
          <cell r="D6548" t="str">
            <v>14,73</v>
          </cell>
        </row>
        <row r="6549">
          <cell r="A6549">
            <v>40412</v>
          </cell>
          <cell r="B6549" t="str">
            <v xml:space="preserve">ACOPLAMENTO RIGIDO EM FERRO FUNDIDO PARA SISTEMA DE TUBULACAO RANHURADA, DN 80 MM (3")                                                                                                                                                                                                                                                                                                                                                                                                                    </v>
          </cell>
          <cell r="C6549" t="str">
            <v xml:space="preserve">UN    </v>
          </cell>
          <cell r="D6549" t="str">
            <v>16,54</v>
          </cell>
        </row>
        <row r="6550">
          <cell r="A6550">
            <v>38838</v>
          </cell>
          <cell r="B6550" t="str">
            <v xml:space="preserve">ADAPTADOR DE COBRE PARA TUBULACAO PEX, DN 16 X 15 MM                                                                                                                                                                                                                                                                                                                                                                                                                                                      </v>
          </cell>
          <cell r="C6550" t="str">
            <v xml:space="preserve">UN    </v>
          </cell>
          <cell r="D6550" t="str">
            <v>7,57</v>
          </cell>
        </row>
        <row r="6551">
          <cell r="A6551">
            <v>38839</v>
          </cell>
          <cell r="B6551" t="str">
            <v xml:space="preserve">ADAPTADOR DE COBRE PARA TUBULACAO PEX, DN 20 X 22 MM                                                                                                                                                                                                                                                                                                                                                                                                                                                      </v>
          </cell>
          <cell r="C6551" t="str">
            <v xml:space="preserve">UN    </v>
          </cell>
          <cell r="D6551" t="str">
            <v>8,92</v>
          </cell>
        </row>
        <row r="6552">
          <cell r="A6552">
            <v>55</v>
          </cell>
          <cell r="B6552" t="str">
            <v xml:space="preserve">ADAPTADOR DE COMPRESSAO EM POLIPROPILENO (PP), PARA TUBO EM PEAD, 20 MM X 1/2", PARA LIGACAO PREDIAL DE AGUA (NTS 179)                                                                                                                                                                                                                                                                                                                                                                                    </v>
          </cell>
          <cell r="C6552" t="str">
            <v xml:space="preserve">UN    </v>
          </cell>
          <cell r="D6552" t="str">
            <v>2,61</v>
          </cell>
        </row>
        <row r="6553">
          <cell r="A6553">
            <v>61</v>
          </cell>
          <cell r="B6553" t="str">
            <v xml:space="preserve">ADAPTADOR DE COMPRESSAO EM POLIPROPILENO (PP), PARA TUBO EM PEAD, 20 MM X 3/4", PARA LIGACAO PREDIAL DE AGUA (NTS 179)                                                                                                                                                                                                                                                                                                                                                                                    </v>
          </cell>
          <cell r="C6553" t="str">
            <v xml:space="preserve">UN    </v>
          </cell>
          <cell r="D6553" t="str">
            <v>2,47</v>
          </cell>
        </row>
        <row r="6554">
          <cell r="A6554">
            <v>62</v>
          </cell>
          <cell r="B6554" t="str">
            <v xml:space="preserve">ADAPTADOR DE COMPRESSAO EM POLIPROPILENO (PP), PARA TUBO EM PEAD, 32 MM X 1", PARA LIGACAO PREDIAL DE AGUA (NTS 179)                                                                                                                                                                                                                                                                                                                                                                                      </v>
          </cell>
          <cell r="C6554" t="str">
            <v xml:space="preserve">UN    </v>
          </cell>
          <cell r="D6554" t="str">
            <v>5,11</v>
          </cell>
        </row>
        <row r="6555">
          <cell r="A6555">
            <v>77</v>
          </cell>
          <cell r="B6555" t="str">
            <v xml:space="preserve">ADAPTADOR PVC PARA SIFAO METALICO, SOLDAVEL, COM ANEL BORRACHA (JE), 40 MM X 1 1/2"                                                                                                                                                                                                                                                                                                                                                                                                                       </v>
          </cell>
          <cell r="C6555" t="str">
            <v xml:space="preserve">UN    </v>
          </cell>
          <cell r="D6555" t="str">
            <v>0,71</v>
          </cell>
        </row>
        <row r="6556">
          <cell r="A6556">
            <v>76</v>
          </cell>
          <cell r="B6556" t="str">
            <v xml:space="preserve">ADAPTADOR PVC PARA SIFAO, ROSCAVEL, 40 MM X 1 1/4"                                                                                                                                                                                                                                                                                                                                                                                                                                                        </v>
          </cell>
          <cell r="C6556" t="str">
            <v xml:space="preserve">UN    </v>
          </cell>
          <cell r="D6556" t="str">
            <v>0,72</v>
          </cell>
        </row>
        <row r="6557">
          <cell r="A6557">
            <v>67</v>
          </cell>
          <cell r="B6557" t="str">
            <v xml:space="preserve">ADAPTADOR PVC ROSCAVEL, COM FLANGES E ANEL DE VEDACAO, 1/2", PARA CAIXA D' AGUA                                                                                                                                                                                                                                                                                                                                                                                                                           </v>
          </cell>
          <cell r="C6557" t="str">
            <v xml:space="preserve">UN    </v>
          </cell>
          <cell r="D6557" t="str">
            <v>7,01</v>
          </cell>
        </row>
        <row r="6558">
          <cell r="A6558">
            <v>71</v>
          </cell>
          <cell r="B6558" t="str">
            <v xml:space="preserve">ADAPTADOR PVC ROSCAVEL, COM FLANGES E ANEL DE VEDACAO, 1", PARA CAIXA D' AGUA                                                                                                                                                                                                                                                                                                                                                                                                                             </v>
          </cell>
          <cell r="C6558" t="str">
            <v xml:space="preserve">UN    </v>
          </cell>
          <cell r="D6558" t="str">
            <v>12,88</v>
          </cell>
        </row>
        <row r="6559">
          <cell r="A6559">
            <v>73</v>
          </cell>
          <cell r="B6559" t="str">
            <v xml:space="preserve">ADAPTADOR PVC ROSCAVEL, COM FLANGES E ANEL DE VEDACAO, 3/4", PARA CAIXA D' AGUA                                                                                                                                                                                                                                                                                                                                                                                                                           </v>
          </cell>
          <cell r="C6559" t="str">
            <v xml:space="preserve">UN    </v>
          </cell>
          <cell r="D6559" t="str">
            <v>9,62</v>
          </cell>
        </row>
        <row r="6560">
          <cell r="A6560">
            <v>103</v>
          </cell>
          <cell r="B6560" t="str">
            <v xml:space="preserve">ADAPTADOR PVC SOLDAVEL CURTO COM BOLSA E ROSCA, 110 MM X 4", PARA AGUA FRIA                                                                                                                                                                                                                                                                                                                                                                                                                               </v>
          </cell>
          <cell r="C6560" t="str">
            <v xml:space="preserve">UN    </v>
          </cell>
          <cell r="D6560" t="str">
            <v>28,61</v>
          </cell>
        </row>
        <row r="6561">
          <cell r="A6561">
            <v>107</v>
          </cell>
          <cell r="B6561" t="str">
            <v xml:space="preserve">ADAPTADOR PVC SOLDAVEL CURTO COM BOLSA E ROSCA, 20 MM X 1/2", PARA AGUA FRIA                                                                                                                                                                                                                                                                                                                                                                                                                              </v>
          </cell>
          <cell r="C6561" t="str">
            <v xml:space="preserve">UN    </v>
          </cell>
          <cell r="D6561" t="str">
            <v>0,44</v>
          </cell>
        </row>
        <row r="6562">
          <cell r="A6562">
            <v>65</v>
          </cell>
          <cell r="B6562" t="str">
            <v xml:space="preserve">ADAPTADOR PVC SOLDAVEL CURTO COM BOLSA E ROSCA, 25 MM X 3/4", PARA AGUA FRIA                                                                                                                                                                                                                                                                                                                                                                                                                              </v>
          </cell>
          <cell r="C6562" t="str">
            <v xml:space="preserve">UN    </v>
          </cell>
          <cell r="D6562" t="str">
            <v>0,55</v>
          </cell>
        </row>
        <row r="6563">
          <cell r="A6563">
            <v>108</v>
          </cell>
          <cell r="B6563" t="str">
            <v xml:space="preserve">ADAPTADOR PVC SOLDAVEL CURTO COM BOLSA E ROSCA, 32 MM X 1", PARA AGUA FRIA                                                                                                                                                                                                                                                                                                                                                                                                                                </v>
          </cell>
          <cell r="C6563" t="str">
            <v xml:space="preserve">UN    </v>
          </cell>
          <cell r="D6563" t="str">
            <v>1,14</v>
          </cell>
        </row>
        <row r="6564">
          <cell r="A6564">
            <v>110</v>
          </cell>
          <cell r="B6564" t="str">
            <v xml:space="preserve">ADAPTADOR PVC SOLDAVEL CURTO COM BOLSA E ROSCA, 40 MM X 1 1/2", PARA AGUA FRIA                                                                                                                                                                                                                                                                                                                                                                                                                            </v>
          </cell>
          <cell r="C6564" t="str">
            <v xml:space="preserve">UN    </v>
          </cell>
          <cell r="D6564" t="str">
            <v>4,41</v>
          </cell>
        </row>
        <row r="6565">
          <cell r="A6565">
            <v>109</v>
          </cell>
          <cell r="B6565" t="str">
            <v xml:space="preserve">ADAPTADOR PVC SOLDAVEL CURTO COM BOLSA E ROSCA, 40 MM X 1 1/4", PARA AGUA FRIA                                                                                                                                                                                                                                                                                                                                                                                                                            </v>
          </cell>
          <cell r="C6565" t="str">
            <v xml:space="preserve">UN    </v>
          </cell>
          <cell r="D6565" t="str">
            <v>2,17</v>
          </cell>
        </row>
        <row r="6566">
          <cell r="A6566">
            <v>111</v>
          </cell>
          <cell r="B6566" t="str">
            <v xml:space="preserve">ADAPTADOR PVC SOLDAVEL CURTO COM BOLSA E ROSCA, 50 MM X 1 1/4", PARA AGUA FRIA                                                                                                                                                                                                                                                                                                                                                                                                                            </v>
          </cell>
          <cell r="C6566" t="str">
            <v xml:space="preserve">UN    </v>
          </cell>
          <cell r="D6566" t="str">
            <v>5,09</v>
          </cell>
        </row>
        <row r="6567">
          <cell r="A6567">
            <v>112</v>
          </cell>
          <cell r="B6567" t="str">
            <v xml:space="preserve">ADAPTADOR PVC SOLDAVEL CURTO COM BOLSA E ROSCA, 50 MM X1 1/2", PARA AGUA FRIA                                                                                                                                                                                                                                                                                                                                                                                                                             </v>
          </cell>
          <cell r="C6567" t="str">
            <v xml:space="preserve">UN    </v>
          </cell>
          <cell r="D6567" t="str">
            <v>2,77</v>
          </cell>
        </row>
        <row r="6568">
          <cell r="A6568">
            <v>113</v>
          </cell>
          <cell r="B6568" t="str">
            <v xml:space="preserve">ADAPTADOR PVC SOLDAVEL CURTO COM BOLSA E ROSCA, 60 MM X 2", PARA AGUA FRIA                                                                                                                                                                                                                                                                                                                                                                                                                                </v>
          </cell>
          <cell r="C6568" t="str">
            <v xml:space="preserve">UN    </v>
          </cell>
          <cell r="D6568" t="str">
            <v>7,52</v>
          </cell>
        </row>
        <row r="6569">
          <cell r="A6569">
            <v>104</v>
          </cell>
          <cell r="B6569" t="str">
            <v xml:space="preserve">ADAPTADOR PVC SOLDAVEL CURTO COM BOLSA E ROSCA, 75 MM X 2 1/2", PARA AGUA FRIA                                                                                                                                                                                                                                                                                                                                                                                                                            </v>
          </cell>
          <cell r="C6569" t="str">
            <v xml:space="preserve">UN    </v>
          </cell>
          <cell r="D6569" t="str">
            <v>10,94</v>
          </cell>
        </row>
        <row r="6570">
          <cell r="A6570">
            <v>102</v>
          </cell>
          <cell r="B6570" t="str">
            <v xml:space="preserve">ADAPTADOR PVC SOLDAVEL CURTO COM BOLSA E ROSCA, 85 MM X 3", PARA AGUA FRIA                                                                                                                                                                                                                                                                                                                                                                                                                                </v>
          </cell>
          <cell r="C6570" t="str">
            <v xml:space="preserve">UN    </v>
          </cell>
          <cell r="D6570" t="str">
            <v>17,96</v>
          </cell>
        </row>
        <row r="6571">
          <cell r="A6571">
            <v>95</v>
          </cell>
          <cell r="B6571" t="str">
            <v xml:space="preserve">ADAPTADOR PVC SOLDAVEL, COM FLANGE E ANEL DE VEDACAO, 20 MM X 1/2", PARA CAIXA D'AGUA                                                                                                                                                                                                                                                                                                                                                                                                                     </v>
          </cell>
          <cell r="C6571" t="str">
            <v xml:space="preserve">UN    </v>
          </cell>
          <cell r="D6571" t="str">
            <v>6,08</v>
          </cell>
        </row>
        <row r="6572">
          <cell r="A6572">
            <v>96</v>
          </cell>
          <cell r="B6572" t="str">
            <v xml:space="preserve">ADAPTADOR PVC SOLDAVEL, COM FLANGE E ANEL DE VEDACAO, 25 MM X 3/4", PARA CAIXA D'AGUA                                                                                                                                                                                                                                                                                                                                                                                                                     </v>
          </cell>
          <cell r="C6572" t="str">
            <v xml:space="preserve">UN    </v>
          </cell>
          <cell r="D6572" t="str">
            <v>6,99</v>
          </cell>
        </row>
        <row r="6573">
          <cell r="A6573">
            <v>97</v>
          </cell>
          <cell r="B6573" t="str">
            <v xml:space="preserve">ADAPTADOR PVC SOLDAVEL, COM FLANGE E ANEL DE VEDACAO, 32 MM X 1", PARA CAIXA D'AGUA                                                                                                                                                                                                                                                                                                                                                                                                                       </v>
          </cell>
          <cell r="C6573" t="str">
            <v xml:space="preserve">UN    </v>
          </cell>
          <cell r="D6573" t="str">
            <v>9,08</v>
          </cell>
        </row>
        <row r="6574">
          <cell r="A6574">
            <v>98</v>
          </cell>
          <cell r="B6574" t="str">
            <v xml:space="preserve">ADAPTADOR PVC SOLDAVEL, COM FLANGE E ANEL DE VEDACAO, 40 MM X 1 1/4", PARA CAIXA D'AGUA                                                                                                                                                                                                                                                                                                                                                                                                                   </v>
          </cell>
          <cell r="C6574" t="str">
            <v xml:space="preserve">UN    </v>
          </cell>
          <cell r="D6574" t="str">
            <v>12,24</v>
          </cell>
        </row>
        <row r="6575">
          <cell r="A6575">
            <v>99</v>
          </cell>
          <cell r="B6575" t="str">
            <v xml:space="preserve">ADAPTADOR PVC SOLDAVEL, COM FLANGE E ANEL DE VEDACAO, 50 MM X 1 1/2", PARA CAIXA D'AGUA                                                                                                                                                                                                                                                                                                                                                                                                                   </v>
          </cell>
          <cell r="C6575" t="str">
            <v xml:space="preserve">UN    </v>
          </cell>
          <cell r="D6575" t="str">
            <v>14,84</v>
          </cell>
        </row>
        <row r="6576">
          <cell r="A6576">
            <v>100</v>
          </cell>
          <cell r="B6576" t="str">
            <v xml:space="preserve">ADAPTADOR PVC SOLDAVEL, COM FLANGES E ANEL DE VEDACAO, 60 MM X 2", PARA CAIXA D' AGUA                                                                                                                                                                                                                                                                                                                                                                                                                     </v>
          </cell>
          <cell r="C6576" t="str">
            <v xml:space="preserve">UN    </v>
          </cell>
          <cell r="D6576" t="str">
            <v>20,71</v>
          </cell>
        </row>
        <row r="6577">
          <cell r="A6577">
            <v>75</v>
          </cell>
          <cell r="B6577" t="str">
            <v xml:space="preserve">ADAPTADOR PVC SOLDAVEL, COM FLANGES LIVRES, 110 MM X 4", PARA CAIXA D' AGUA                                                                                                                                                                                                                                                                                                                                                                                                                               </v>
          </cell>
          <cell r="C6577" t="str">
            <v xml:space="preserve">UN    </v>
          </cell>
          <cell r="D6577" t="str">
            <v>215,86</v>
          </cell>
        </row>
        <row r="6578">
          <cell r="A6578">
            <v>114</v>
          </cell>
          <cell r="B6578" t="str">
            <v xml:space="preserve">ADAPTADOR PVC SOLDAVEL, COM FLANGES LIVRES, 25 MM X 3/4", PARA CAIXA D' AGUA                                                                                                                                                                                                                                                                                                                                                                                                                              </v>
          </cell>
          <cell r="C6578" t="str">
            <v xml:space="preserve">UN    </v>
          </cell>
          <cell r="D6578" t="str">
            <v>7,86</v>
          </cell>
        </row>
        <row r="6579">
          <cell r="A6579">
            <v>68</v>
          </cell>
          <cell r="B6579" t="str">
            <v xml:space="preserve">ADAPTADOR PVC SOLDAVEL, COM FLANGES LIVRES, 32 MM X 1", PARA CAIXA D' AGUA                                                                                                                                                                                                                                                                                                                                                                                                                                </v>
          </cell>
          <cell r="C6579" t="str">
            <v xml:space="preserve">UN    </v>
          </cell>
          <cell r="D6579" t="str">
            <v>12,03</v>
          </cell>
        </row>
        <row r="6580">
          <cell r="A6580">
            <v>86</v>
          </cell>
          <cell r="B6580" t="str">
            <v xml:space="preserve">ADAPTADOR PVC SOLDAVEL, COM FLANGES LIVRES, 40 MM X 1  1/4", PARA CAIXA D' AGUA                                                                                                                                                                                                                                                                                                                                                                                                                           </v>
          </cell>
          <cell r="C6580" t="str">
            <v xml:space="preserve">UN    </v>
          </cell>
          <cell r="D6580" t="str">
            <v>22,36</v>
          </cell>
        </row>
        <row r="6581">
          <cell r="A6581">
            <v>66</v>
          </cell>
          <cell r="B6581" t="str">
            <v xml:space="preserve">ADAPTADOR PVC SOLDAVEL, COM FLANGES LIVRES, 50 MM X 1  1/2", PARA CAIXA D' AGUA                                                                                                                                                                                                                                                                                                                                                                                                                           </v>
          </cell>
          <cell r="C6581" t="str">
            <v xml:space="preserve">UN    </v>
          </cell>
          <cell r="D6581" t="str">
            <v>22,44</v>
          </cell>
        </row>
        <row r="6582">
          <cell r="A6582">
            <v>69</v>
          </cell>
          <cell r="B6582" t="str">
            <v xml:space="preserve">ADAPTADOR PVC SOLDAVEL, COM FLANGES LIVRES, 60 MM X 2", PARA CAIXA D' AGUA                                                                                                                                                                                                                                                                                                                                                                                                                                </v>
          </cell>
          <cell r="C6582" t="str">
            <v xml:space="preserve">UN    </v>
          </cell>
          <cell r="D6582" t="str">
            <v>34,30</v>
          </cell>
        </row>
        <row r="6583">
          <cell r="A6583">
            <v>83</v>
          </cell>
          <cell r="B6583" t="str">
            <v xml:space="preserve">ADAPTADOR PVC SOLDAVEL, COM FLANGES LIVRES, 75 MM X 2  1/2", PARA CAIXA D' AGUA                                                                                                                                                                                                                                                                                                                                                                                                                           </v>
          </cell>
          <cell r="C6583" t="str">
            <v xml:space="preserve">UN    </v>
          </cell>
          <cell r="D6583" t="str">
            <v>109,55</v>
          </cell>
        </row>
        <row r="6584">
          <cell r="A6584">
            <v>74</v>
          </cell>
          <cell r="B6584" t="str">
            <v xml:space="preserve">ADAPTADOR PVC SOLDAVEL, COM FLANGES LIVRES, 85 MM X 3", PARA CAIXA D' AGUA                                                                                                                                                                                                                                                                                                                                                                                                                                </v>
          </cell>
          <cell r="C6584" t="str">
            <v xml:space="preserve">UN    </v>
          </cell>
          <cell r="D6584" t="str">
            <v>152,94</v>
          </cell>
        </row>
        <row r="6585">
          <cell r="A6585">
            <v>106</v>
          </cell>
          <cell r="B6585" t="str">
            <v xml:space="preserve">ADAPTADOR PVC SOLDAVEL, LONGO, COM FLANGE LIVRE,  110 MM X 4", PARA CAIXA D' AGUA                                                                                                                                                                                                                                                                                                                                                                                                                         </v>
          </cell>
          <cell r="C6585" t="str">
            <v xml:space="preserve">UN    </v>
          </cell>
          <cell r="D6585" t="str">
            <v>232,34</v>
          </cell>
        </row>
        <row r="6586">
          <cell r="A6586">
            <v>87</v>
          </cell>
          <cell r="B6586" t="str">
            <v xml:space="preserve">ADAPTADOR PVC SOLDAVEL, LONGO, COM FLANGE LIVRE,  25 MM X 3/4", PARA CAIXA D' AGUA                                                                                                                                                                                                                                                                                                                                                                                                                        </v>
          </cell>
          <cell r="C6586" t="str">
            <v xml:space="preserve">UN    </v>
          </cell>
          <cell r="D6586" t="str">
            <v>11,04</v>
          </cell>
        </row>
        <row r="6587">
          <cell r="A6587">
            <v>88</v>
          </cell>
          <cell r="B6587" t="str">
            <v xml:space="preserve">ADAPTADOR PVC SOLDAVEL, LONGO, COM FLANGE LIVRE,  32 MM X 1", PARA CAIXA D' AGUA                                                                                                                                                                                                                                                                                                                                                                                                                          </v>
          </cell>
          <cell r="C6587" t="str">
            <v xml:space="preserve">UN    </v>
          </cell>
          <cell r="D6587" t="str">
            <v>12,32</v>
          </cell>
        </row>
        <row r="6588">
          <cell r="A6588">
            <v>89</v>
          </cell>
          <cell r="B6588" t="str">
            <v xml:space="preserve">ADAPTADOR PVC SOLDAVEL, LONGO, COM FLANGE LIVRE,  40 MM X 1 1/4", PARA CAIXA D' AGUA                                                                                                                                                                                                                                                                                                                                                                                                                      </v>
          </cell>
          <cell r="C6588" t="str">
            <v xml:space="preserve">UN    </v>
          </cell>
          <cell r="D6588" t="str">
            <v>18,22</v>
          </cell>
        </row>
        <row r="6589">
          <cell r="A6589">
            <v>90</v>
          </cell>
          <cell r="B6589" t="str">
            <v xml:space="preserve">ADAPTADOR PVC SOLDAVEL, LONGO, COM FLANGE LIVRE,  50 MM X 1 1/2", PARA CAIXA D' AGUA                                                                                                                                                                                                                                                                                                                                                                                                                      </v>
          </cell>
          <cell r="C6589" t="str">
            <v xml:space="preserve">UN    </v>
          </cell>
          <cell r="D6589" t="str">
            <v>20,88</v>
          </cell>
        </row>
        <row r="6590">
          <cell r="A6590">
            <v>81</v>
          </cell>
          <cell r="B6590" t="str">
            <v xml:space="preserve">ADAPTADOR PVC SOLDAVEL, LONGO, COM FLANGE LIVRE,  60 MM X 2", PARA CAIXA D' AGUA                                                                                                                                                                                                                                                                                                                                                                                                                          </v>
          </cell>
          <cell r="C6590" t="str">
            <v xml:space="preserve">UN    </v>
          </cell>
          <cell r="D6590" t="str">
            <v>35,71</v>
          </cell>
        </row>
        <row r="6591">
          <cell r="A6591">
            <v>82</v>
          </cell>
          <cell r="B6591" t="str">
            <v xml:space="preserve">ADAPTADOR PVC SOLDAVEL, LONGO, COM FLANGE LIVRE,  75 MM X 2 1/2", PARA CAIXA D' AGUA                                                                                                                                                                                                                                                                                                                                                                                                                      </v>
          </cell>
          <cell r="C6591" t="str">
            <v xml:space="preserve">UN    </v>
          </cell>
          <cell r="D6591" t="str">
            <v>138,63</v>
          </cell>
        </row>
        <row r="6592">
          <cell r="A6592">
            <v>105</v>
          </cell>
          <cell r="B6592" t="str">
            <v xml:space="preserve">ADAPTADOR PVC SOLDAVEL, LONGO, COM FLANGE LIVRE,  85 MM X 3", PARA CAIXA D' AGUA                                                                                                                                                                                                                                                                                                                                                                                                                          </v>
          </cell>
          <cell r="C6592" t="str">
            <v xml:space="preserve">UN    </v>
          </cell>
          <cell r="D6592" t="str">
            <v>162,30</v>
          </cell>
        </row>
        <row r="6593">
          <cell r="A6593">
            <v>60</v>
          </cell>
          <cell r="B6593" t="str">
            <v xml:space="preserve">ADAPTADOR PVC, COM REGISTRO, PARA PEAD, 20 MM X 3/4", PARA LIGACAO PREDIAL DE AGUA                                                                                                                                                                                                                                                                                                                                                                                                                        </v>
          </cell>
          <cell r="C6593" t="str">
            <v xml:space="preserve">UN    </v>
          </cell>
          <cell r="D6593" t="str">
            <v>3,38</v>
          </cell>
        </row>
        <row r="6594">
          <cell r="A6594">
            <v>72</v>
          </cell>
          <cell r="B6594" t="str">
            <v xml:space="preserve">ADAPTADOR PVC, ROSCAVEL, COM FLANGES E ANEL DE VEDACAO, 1 1/2", PARA CAIXA D'AGUA                                                                                                                                                                                                                                                                                                                                                                                                                         </v>
          </cell>
          <cell r="C6594" t="str">
            <v xml:space="preserve">UN    </v>
          </cell>
          <cell r="D6594" t="str">
            <v>21,83</v>
          </cell>
        </row>
        <row r="6595">
          <cell r="A6595">
            <v>70</v>
          </cell>
          <cell r="B6595" t="str">
            <v xml:space="preserve">ADAPTADOR PVC, ROSCAVEL, COM FLANGES E ANEL DE VEDACAO, 1 1/4", PARA CAIXA D' AGUA                                                                                                                                                                                                                                                                                                                                                                                                                        </v>
          </cell>
          <cell r="C6595" t="str">
            <v xml:space="preserve">UN    </v>
          </cell>
          <cell r="D6595" t="str">
            <v>18,25</v>
          </cell>
        </row>
        <row r="6596">
          <cell r="A6596">
            <v>85</v>
          </cell>
          <cell r="B6596" t="str">
            <v xml:space="preserve">ADAPTADOR PVC, ROSCAVEL, COM FLANGES E ANEL DE VEDACAO, 2", PARA CAIXA D' AGUA                                                                                                                                                                                                                                                                                                                                                                                                                            </v>
          </cell>
          <cell r="C6596" t="str">
            <v xml:space="preserve">UN    </v>
          </cell>
          <cell r="D6596" t="str">
            <v>26,49</v>
          </cell>
        </row>
        <row r="6597">
          <cell r="A6597">
            <v>84</v>
          </cell>
          <cell r="B6597" t="str">
            <v xml:space="preserve">ADAPTADOR PVC, ROSCAVEL, PARA VALVULA PIA OU LAVATORIO, 40 MM                                                                                                                                                                                                                                                                                                                                                                                                                                             </v>
          </cell>
          <cell r="C6597" t="str">
            <v xml:space="preserve">UN    </v>
          </cell>
          <cell r="D6597" t="str">
            <v>0,30</v>
          </cell>
        </row>
        <row r="6598">
          <cell r="A6598">
            <v>37997</v>
          </cell>
          <cell r="B6598" t="str">
            <v xml:space="preserve">ADAPTADOR, CPVC, SOLDAVEL, 15 MM, PARA AGUA QUENTE                                                                                                                                                                                                                                                                                                                                                                                                                                                        </v>
          </cell>
          <cell r="C6598" t="str">
            <v xml:space="preserve">UN    </v>
          </cell>
          <cell r="D6598" t="str">
            <v>4,91</v>
          </cell>
        </row>
        <row r="6599">
          <cell r="A6599">
            <v>37998</v>
          </cell>
          <cell r="B6599" t="str">
            <v xml:space="preserve">ADAPTADOR, CPVC, SOLDAVEL, 22 MM, PARA AGUA QUENTE                                                                                                                                                                                                                                                                                                                                                                                                                                                        </v>
          </cell>
          <cell r="C6599" t="str">
            <v xml:space="preserve">UN    </v>
          </cell>
          <cell r="D6599" t="str">
            <v>5,09</v>
          </cell>
        </row>
        <row r="6600">
          <cell r="A6600">
            <v>10899</v>
          </cell>
          <cell r="B6600" t="str">
            <v xml:space="preserve">ADAPTADOR, EM LATAO, ENGATE RAPIDO 2 1/2" X ROSCA INTERNA 5 FIOS 2 1/2",  PARA INSTALACAO PREDIAL DE COMBATE A INCENDIO                                                                                                                                                                                                                                                                                                                                                                                   </v>
          </cell>
          <cell r="C6600" t="str">
            <v xml:space="preserve">UN    </v>
          </cell>
          <cell r="D6600" t="str">
            <v>86,30</v>
          </cell>
        </row>
        <row r="6601">
          <cell r="A6601">
            <v>10900</v>
          </cell>
          <cell r="B6601" t="str">
            <v xml:space="preserve">ADAPTADOR, EM LATAO, ENGATE RAPIDO1 1/2" X ROSCA INTERNA 5 FIOS 2 1/2",  PARA INSTALACAO PREDIAL DE COMBATE A INCENDIO                                                                                                                                                                                                                                                                                                                                                                                    </v>
          </cell>
          <cell r="C6601" t="str">
            <v xml:space="preserve">UN    </v>
          </cell>
          <cell r="D6601" t="str">
            <v>67,54</v>
          </cell>
        </row>
        <row r="6602">
          <cell r="A6602">
            <v>46</v>
          </cell>
          <cell r="B6602" t="str">
            <v xml:space="preserve">ADAPTADOR, PVC PBA,  BOLSA/ROSCA, JE, DN 75 / DE  85 MM                                                                                                                                                                                                                                                                                                                                                                                                                                                   </v>
          </cell>
          <cell r="C6602" t="str">
            <v xml:space="preserve">UN    </v>
          </cell>
          <cell r="D6602" t="str">
            <v>35,38</v>
          </cell>
        </row>
        <row r="6603">
          <cell r="A6603">
            <v>51</v>
          </cell>
          <cell r="B6603" t="str">
            <v xml:space="preserve">ADAPTADOR, PVC PBA, A BOLSA DEFOFO, JE, DN 100 / DE 110 MM                                                                                                                                                                                                                                                                                                                                                                                                                                                </v>
          </cell>
          <cell r="C6603" t="str">
            <v xml:space="preserve">UN    </v>
          </cell>
          <cell r="D6603" t="str">
            <v>97,60</v>
          </cell>
        </row>
        <row r="6604">
          <cell r="A6604">
            <v>12863</v>
          </cell>
          <cell r="B6604" t="str">
            <v xml:space="preserve">ADAPTADOR, PVC PBA, A BOLSA DEFOFO, JE, DN 50 / DE 60 MM                                                                                                                                                                                                                                                                                                                                                                                                                                                  </v>
          </cell>
          <cell r="C6604" t="str">
            <v xml:space="preserve">UN    </v>
          </cell>
          <cell r="D6604" t="str">
            <v>22,48</v>
          </cell>
        </row>
        <row r="6605">
          <cell r="A6605">
            <v>50</v>
          </cell>
          <cell r="B6605" t="str">
            <v xml:space="preserve">ADAPTADOR, PVC PBA, A BOLSA DEFOFO, JE, DN 75 / DE  85 MM                                                                                                                                                                                                                                                                                                                                                                                                                                                 </v>
          </cell>
          <cell r="C6605" t="str">
            <v xml:space="preserve">UN    </v>
          </cell>
          <cell r="D6605" t="str">
            <v>50,97</v>
          </cell>
        </row>
        <row r="6606">
          <cell r="A6606">
            <v>47</v>
          </cell>
          <cell r="B6606" t="str">
            <v xml:space="preserve">ADAPTADOR, PVC PBA, BOLSA/ROSCA, JE, DN 100 / DE 110 MM                                                                                                                                                                                                                                                                                                                                                                                                                                                   </v>
          </cell>
          <cell r="C6606" t="str">
            <v xml:space="preserve">UN    </v>
          </cell>
          <cell r="D6606" t="str">
            <v>60,49</v>
          </cell>
        </row>
        <row r="6607">
          <cell r="A6607">
            <v>48</v>
          </cell>
          <cell r="B6607" t="str">
            <v xml:space="preserve">ADAPTADOR, PVC PBA, BOLSA/ROSCA, JE, DN 50 / DE 60 MM                                                                                                                                                                                                                                                                                                                                                                                                                                                     </v>
          </cell>
          <cell r="C6607" t="str">
            <v xml:space="preserve">UN    </v>
          </cell>
          <cell r="D6607" t="str">
            <v>15,78</v>
          </cell>
        </row>
        <row r="6608">
          <cell r="A6608">
            <v>52</v>
          </cell>
          <cell r="B6608" t="str">
            <v xml:space="preserve">ADAPTADOR, PVC PBA, PONTA/ROSCA, JE, DN 50 / DE  60 MM                                                                                                                                                                                                                                                                                                                                                                                                                                                    </v>
          </cell>
          <cell r="C6608" t="str">
            <v xml:space="preserve">UN    </v>
          </cell>
          <cell r="D6608" t="str">
            <v>11,99</v>
          </cell>
        </row>
        <row r="6609">
          <cell r="A6609">
            <v>43</v>
          </cell>
          <cell r="B6609" t="str">
            <v xml:space="preserve">ADAPTADOR, PVC PBA, PONTA/ROSCA, JE, DN 75 / DE  85 MM                                                                                                                                                                                                                                                                                                                                                                                                                                                    </v>
          </cell>
          <cell r="C6609" t="str">
            <v xml:space="preserve">UN    </v>
          </cell>
          <cell r="D6609" t="str">
            <v>40,46</v>
          </cell>
        </row>
        <row r="6610">
          <cell r="A6610">
            <v>4791</v>
          </cell>
          <cell r="B6610" t="str">
            <v xml:space="preserve">ADESIVO ACRILICO/COLA DE CONTATO                                                                                                                                                                                                                                                                                                                                                                                                                                                                          </v>
          </cell>
          <cell r="C6610" t="str">
            <v xml:space="preserve">KG    </v>
          </cell>
          <cell r="D6610" t="str">
            <v>24,18</v>
          </cell>
        </row>
        <row r="6611">
          <cell r="A6611">
            <v>157</v>
          </cell>
          <cell r="B6611" t="str">
            <v xml:space="preserve">ADESIVO ESTRUTURAL A BASE DE RESINA EPOXI PARA INJECAO EM TRINCAS, BICOMPONENTE, BAIXA VISCOSIDADE                                                                                                                                                                                                                                                                                                                                                                                                        </v>
          </cell>
          <cell r="C6611" t="str">
            <v xml:space="preserve">KG    </v>
          </cell>
          <cell r="D6611" t="str">
            <v>105,73</v>
          </cell>
        </row>
        <row r="6612">
          <cell r="A6612">
            <v>156</v>
          </cell>
          <cell r="B6612" t="str">
            <v xml:space="preserve">ADESIVO ESTRUTURAL A BASE DE RESINA EPOXI, BICOMPONENTE, FLUIDO                                                                                                                                                                                                                                                                                                                                                                                                                                           </v>
          </cell>
          <cell r="C6612" t="str">
            <v xml:space="preserve">KG    </v>
          </cell>
          <cell r="D6612" t="str">
            <v>47,19</v>
          </cell>
        </row>
        <row r="6613">
          <cell r="A6613">
            <v>131</v>
          </cell>
          <cell r="B6613" t="str">
            <v xml:space="preserve">ADESIVO ESTRUTURAL A BASE DE RESINA EPOXI, BICOMPONENTE, PASTOSO (TIXOTROPICO)                                                                                                                                                                                                                                                                                                                                                                                                                            </v>
          </cell>
          <cell r="C6613" t="str">
            <v xml:space="preserve">KG    </v>
          </cell>
          <cell r="D6613" t="str">
            <v>45,30</v>
          </cell>
        </row>
        <row r="6614">
          <cell r="A6614">
            <v>39719</v>
          </cell>
          <cell r="B6614" t="str">
            <v xml:space="preserve">ADESIVO LIQUIDO A BASE DE RESINAS PARA COLAGEM DE ESPUMA DE ISOLAMENTO TERMICO FLEXIVEL                                                                                                                                                                                                                                                                                                                                                                                                                   </v>
          </cell>
          <cell r="C6614" t="str">
            <v xml:space="preserve">L     </v>
          </cell>
          <cell r="D6614" t="str">
            <v>68,37</v>
          </cell>
        </row>
        <row r="6615">
          <cell r="A6615">
            <v>21114</v>
          </cell>
          <cell r="B6615" t="str">
            <v xml:space="preserve">ADESIVO PARA TUBOS CPVC, *75* G                                                                                                                                                                                                                                                                                                                                                                                                                                                                           </v>
          </cell>
          <cell r="C6615" t="str">
            <v xml:space="preserve">UN    </v>
          </cell>
          <cell r="D6615" t="str">
            <v>14,65</v>
          </cell>
        </row>
        <row r="6616">
          <cell r="A6616">
            <v>119</v>
          </cell>
          <cell r="B6616" t="str">
            <v xml:space="preserve">ADESIVO PLASTICO PARA PVC, BISNAGA COM 75 GR                                                                                                                                                                                                                                                                                                                                                                                                                                                              </v>
          </cell>
          <cell r="C6616" t="str">
            <v xml:space="preserve">UN    </v>
          </cell>
          <cell r="D6616" t="str">
            <v>5,78</v>
          </cell>
        </row>
        <row r="6617">
          <cell r="A6617">
            <v>20080</v>
          </cell>
          <cell r="B6617" t="str">
            <v xml:space="preserve">ADESIVO PLASTICO PARA PVC, FRASCO COM 175 GR                                                                                                                                                                                                                                                                                                                                                                                                                                                              </v>
          </cell>
          <cell r="C6617" t="str">
            <v xml:space="preserve">UN    </v>
          </cell>
          <cell r="D6617" t="str">
            <v>16,57</v>
          </cell>
        </row>
        <row r="6618">
          <cell r="A6618">
            <v>122</v>
          </cell>
          <cell r="B6618" t="str">
            <v xml:space="preserve">ADESIVO PLASTICO PARA PVC, FRASCO COM 850 GR                                                                                                                                                                                                                                                                                                                                                                                                                                                              </v>
          </cell>
          <cell r="C6618" t="str">
            <v xml:space="preserve">UN    </v>
          </cell>
          <cell r="D6618" t="str">
            <v>52,21</v>
          </cell>
        </row>
        <row r="6619">
          <cell r="A6619">
            <v>3410</v>
          </cell>
          <cell r="B6619" t="str">
            <v xml:space="preserve">ADESIVO/COLA PARA EPS (ISOPOR) E OUTROS MATERIAIS                                                                                                                                                                                                                                                                                                                                                                                                                                                         </v>
          </cell>
          <cell r="C6619" t="str">
            <v xml:space="preserve">KG    </v>
          </cell>
          <cell r="D6619" t="str">
            <v>16,92</v>
          </cell>
        </row>
        <row r="6620">
          <cell r="A6620">
            <v>124</v>
          </cell>
          <cell r="B6620" t="str">
            <v xml:space="preserve">ADITIVO ACELERADOR DE PEGA E ENDURECIMENTO PARA ARGAMASSAS E CONCRETOS                                                                                                                                                                                                                                                                                                                                                                                                                                    </v>
          </cell>
          <cell r="C6620" t="str">
            <v xml:space="preserve">L     </v>
          </cell>
          <cell r="D6620" t="str">
            <v>11,77</v>
          </cell>
        </row>
        <row r="6621">
          <cell r="A6621">
            <v>7334</v>
          </cell>
          <cell r="B6621" t="str">
            <v xml:space="preserve">ADITIVO ADESIVO LIQUIDO PARA ARGAMASSAS DE REVESTIMENTOS CIMENTICIOS                                                                                                                                                                                                                                                                                                                                                                                                                                      </v>
          </cell>
          <cell r="C6621" t="str">
            <v xml:space="preserve">L     </v>
          </cell>
          <cell r="D6621" t="str">
            <v>8,36</v>
          </cell>
        </row>
        <row r="6622">
          <cell r="A6622">
            <v>123</v>
          </cell>
          <cell r="B6622" t="str">
            <v xml:space="preserve">ADITIVO IMPERMEABILIZANTE DE PEGA NORMAL PARA ARGAMASSAS E CONCRETOS SEM ARMACAO                                                                                                                                                                                                                                                                                                                                                                                                                          </v>
          </cell>
          <cell r="C6622" t="str">
            <v xml:space="preserve">L     </v>
          </cell>
          <cell r="D6622" t="str">
            <v>5,23</v>
          </cell>
        </row>
        <row r="6623">
          <cell r="A6623">
            <v>127</v>
          </cell>
          <cell r="B6623" t="str">
            <v xml:space="preserve">ADITIVO IMPERMEABILIZANTE DE PEGA ULTRARRAPIDA                                                                                                                                                                                                                                                                                                                                                                                                                                                            </v>
          </cell>
          <cell r="C6623" t="str">
            <v xml:space="preserve">L     </v>
          </cell>
          <cell r="D6623" t="str">
            <v>12,28</v>
          </cell>
        </row>
        <row r="6624">
          <cell r="A6624">
            <v>133</v>
          </cell>
          <cell r="B6624" t="str">
            <v xml:space="preserve">ADITIVO LIQUIDO INCORPORADOR DE AR PARA CONCRETO E ARGAMASSA                                                                                                                                                                                                                                                                                                                                                                                                                                              </v>
          </cell>
          <cell r="C6624" t="str">
            <v xml:space="preserve">L     </v>
          </cell>
          <cell r="D6624" t="str">
            <v>5,27</v>
          </cell>
        </row>
        <row r="6625">
          <cell r="A6625">
            <v>37538</v>
          </cell>
          <cell r="B6625" t="str">
            <v xml:space="preserve">ADITIVO PLASTIFICANTE E ESTABILIZADOR PARA ARGAMASSAS DE ASSENTAMENTO E REBOCO                                                                                                                                                                                                                                                                                                                                                                                                                            </v>
          </cell>
          <cell r="C6625" t="str">
            <v xml:space="preserve">18L   </v>
          </cell>
          <cell r="D6625" t="str">
            <v>130,94</v>
          </cell>
        </row>
        <row r="6626">
          <cell r="A6626">
            <v>132</v>
          </cell>
          <cell r="B6626" t="str">
            <v xml:space="preserve">ADITIVO PLASTIFICANTE RETARDADOR DE PEGA E REDUTOR DE AGUA PARA CONCRETO                                                                                                                                                                                                                                                                                                                                                                                                                                  </v>
          </cell>
          <cell r="C6626" t="str">
            <v xml:space="preserve">L     </v>
          </cell>
          <cell r="D6626" t="str">
            <v>5,80</v>
          </cell>
        </row>
        <row r="6627">
          <cell r="A6627">
            <v>13408</v>
          </cell>
          <cell r="B6627" t="str">
            <v xml:space="preserve">ADITIVO SUPERPLASTIFICANTE DE PEGA NORMAL PARA CONCRETO (TAMBOR 200 KG)                                                                                                                                                                                                                                                                                                                                                                                                                                   </v>
          </cell>
          <cell r="C6627" t="str">
            <v xml:space="preserve">200KG </v>
          </cell>
          <cell r="D6627" t="str">
            <v>2.062,80</v>
          </cell>
        </row>
        <row r="6628">
          <cell r="A6628">
            <v>37476</v>
          </cell>
          <cell r="B6628" t="str">
            <v xml:space="preserve">ADUELA/GALERIA DE CONCRETO ARMADO, SECAO RETANGULAR 1.50 X 1.50 M (L X A), C = 1.00 M, E = 20 CM                                                                                                                                                                                                                                                                                                                                                                                                          </v>
          </cell>
          <cell r="C6628" t="str">
            <v xml:space="preserve">UN    </v>
          </cell>
          <cell r="D6628" t="str">
            <v>1.551,75</v>
          </cell>
        </row>
        <row r="6629">
          <cell r="A6629">
            <v>37478</v>
          </cell>
          <cell r="B6629" t="str">
            <v xml:space="preserve">ADUELA/GALERIA DE CONCRETO ARMADO, SECAO RETANGULAR 2.00 X 2.00 M (L X A), C = 1.00 M, E = 20 CM                                                                                                                                                                                                                                                                                                                                                                                                          </v>
          </cell>
          <cell r="C6629" t="str">
            <v xml:space="preserve">UN    </v>
          </cell>
          <cell r="D6629" t="str">
            <v>2.195,32</v>
          </cell>
        </row>
        <row r="6630">
          <cell r="A6630">
            <v>37477</v>
          </cell>
          <cell r="B6630" t="str">
            <v xml:space="preserve">ADUELA/GALERIA DE CONCRETO ARMADO, SECAO RETANGULAR 2.50 X 2.50 M (L X A), C = 1.00 M, E = 20 CM                                                                                                                                                                                                                                                                                                                                                                                                          </v>
          </cell>
          <cell r="C6630" t="str">
            <v xml:space="preserve">UN    </v>
          </cell>
          <cell r="D6630" t="str">
            <v>2.686,30</v>
          </cell>
        </row>
        <row r="6631">
          <cell r="A6631">
            <v>37479</v>
          </cell>
          <cell r="B6631" t="str">
            <v xml:space="preserve">ADUELA/GALERIA DE CONCRETO ARMADO, SECAO RETANGULAR 3.00 X 3.00 M (L X A), C = 1.00 M, E = 20 CM                                                                                                                                                                                                                                                                                                                                                                                                          </v>
          </cell>
          <cell r="C6631" t="str">
            <v xml:space="preserve">UN    </v>
          </cell>
          <cell r="D6631" t="str">
            <v>3.358,91</v>
          </cell>
        </row>
        <row r="6632">
          <cell r="A6632">
            <v>4319</v>
          </cell>
          <cell r="B6632" t="str">
            <v xml:space="preserve">AFASTADOR PARA TELHA DE FIBROCIMENTO CANALETE 90 OU KALHETAO                                                                                                                                                                                                                                                                                                                                                                                                                                              </v>
          </cell>
          <cell r="C6632" t="str">
            <v xml:space="preserve">UN    </v>
          </cell>
          <cell r="D6632" t="str">
            <v>1,51</v>
          </cell>
        </row>
        <row r="6633">
          <cell r="A6633">
            <v>43064</v>
          </cell>
          <cell r="B6633" t="str">
            <v xml:space="preserve">AGENTE DE CURA, PROTETOR DA EVAPORACAO DA AGUA DE HIDRATACAO DO CONCRETO (COLETADO CAIXA)                                                                                                                                                                                                                                                                                                                                                                                                                 </v>
          </cell>
          <cell r="C6633" t="str">
            <v xml:space="preserve">KG    </v>
          </cell>
          <cell r="D6633" t="str">
            <v>7,52</v>
          </cell>
        </row>
        <row r="6634">
          <cell r="A6634">
            <v>40553</v>
          </cell>
          <cell r="B6634" t="str">
            <v xml:space="preserve">AGREGADO RECICLADO, TIPO RACHAO RECICLADO CINZA, CLASSE A                                                                                                                                                                                                                                                                                                                                                                                                                                                 </v>
          </cell>
          <cell r="C6634" t="str">
            <v xml:space="preserve">M3    </v>
          </cell>
          <cell r="D6634" t="str">
            <v>34,08</v>
          </cell>
        </row>
        <row r="6635">
          <cell r="A6635">
            <v>13003</v>
          </cell>
          <cell r="B6635" t="str">
            <v xml:space="preserve">AGUA SANITARIA                                                                                                                                                                                                                                                                                                                                                                                                                                                                                            </v>
          </cell>
          <cell r="C6635" t="str">
            <v xml:space="preserve">L     </v>
          </cell>
          <cell r="D6635" t="str">
            <v>2,38</v>
          </cell>
        </row>
        <row r="6636">
          <cell r="A6636">
            <v>6114</v>
          </cell>
          <cell r="B6636" t="str">
            <v xml:space="preserve">AJUDANTE DE ARMADOR                                                                                                                                                                                                                                                                                                                                                                                                                                                                                       </v>
          </cell>
          <cell r="C6636" t="str">
            <v xml:space="preserve">H     </v>
          </cell>
          <cell r="D6636" t="str">
            <v>14,21</v>
          </cell>
        </row>
        <row r="6637">
          <cell r="A6637">
            <v>40912</v>
          </cell>
          <cell r="B6637" t="str">
            <v xml:space="preserve">AJUDANTE DE ARMADOR (MENSALISTA)                                                                                                                                                                                                                                                                                                                                                                                                                                                                          </v>
          </cell>
          <cell r="C6637" t="str">
            <v xml:space="preserve">MES   </v>
          </cell>
          <cell r="D6637" t="str">
            <v>2.499,76</v>
          </cell>
        </row>
        <row r="6638">
          <cell r="A6638">
            <v>247</v>
          </cell>
          <cell r="B6638" t="str">
            <v xml:space="preserve">AJUDANTE DE ELETRICISTA                                                                                                                                                                                                                                                                                                                                                                                                                                                                                   </v>
          </cell>
          <cell r="C6638" t="str">
            <v xml:space="preserve">H     </v>
          </cell>
          <cell r="D6638" t="str">
            <v>13,72</v>
          </cell>
        </row>
        <row r="6639">
          <cell r="A6639">
            <v>40919</v>
          </cell>
          <cell r="B6639" t="str">
            <v xml:space="preserve">AJUDANTE DE ELETRICISTA (MENSALISTA)                                                                                                                                                                                                                                                                                                                                                                                                                                                                      </v>
          </cell>
          <cell r="C6639" t="str">
            <v xml:space="preserve">MES   </v>
          </cell>
          <cell r="D6639" t="str">
            <v>2.413,99</v>
          </cell>
        </row>
        <row r="6640">
          <cell r="A6640">
            <v>25958</v>
          </cell>
          <cell r="B6640" t="str">
            <v xml:space="preserve">AJUDANTE DE ESTRUTURAS METALICAS                                                                                                                                                                                                                                                                                                                                                                                                                                                                          </v>
          </cell>
          <cell r="C6640" t="str">
            <v xml:space="preserve">H     </v>
          </cell>
          <cell r="D6640" t="str">
            <v>13,57</v>
          </cell>
        </row>
        <row r="6641">
          <cell r="A6641">
            <v>40984</v>
          </cell>
          <cell r="B6641" t="str">
            <v xml:space="preserve">AJUDANTE DE ESTRUTURAS METALICAS (MENSALISTA)                                                                                                                                                                                                                                                                                                                                                                                                                                                             </v>
          </cell>
          <cell r="C6641" t="str">
            <v xml:space="preserve">MES   </v>
          </cell>
          <cell r="D6641" t="str">
            <v>2.385,91</v>
          </cell>
        </row>
        <row r="6642">
          <cell r="A6642">
            <v>248</v>
          </cell>
          <cell r="B6642" t="str">
            <v xml:space="preserve">AJUDANTE DE OPERACAO EM GERAL                                                                                                                                                                                                                                                                                                                                                                                                                                                                             </v>
          </cell>
          <cell r="C6642" t="str">
            <v xml:space="preserve">H     </v>
          </cell>
          <cell r="D6642" t="str">
            <v>14,71</v>
          </cell>
        </row>
        <row r="6643">
          <cell r="A6643">
            <v>41086</v>
          </cell>
          <cell r="B6643" t="str">
            <v xml:space="preserve">AJUDANTE DE OPERACAO EM GERAL (MENSALISTA)                                                                                                                                                                                                                                                                                                                                                                                                                                                                </v>
          </cell>
          <cell r="C6643" t="str">
            <v xml:space="preserve">MES   </v>
          </cell>
          <cell r="D6643" t="str">
            <v>2.586,66</v>
          </cell>
        </row>
        <row r="6644">
          <cell r="A6644">
            <v>34466</v>
          </cell>
          <cell r="B6644" t="str">
            <v xml:space="preserve">AJUDANTE DE PINTOR                                                                                                                                                                                                                                                                                                                                                                                                                                                                                        </v>
          </cell>
          <cell r="C6644" t="str">
            <v xml:space="preserve">H     </v>
          </cell>
          <cell r="D6644" t="str">
            <v>14,08</v>
          </cell>
        </row>
        <row r="6645">
          <cell r="A6645">
            <v>41083</v>
          </cell>
          <cell r="B6645" t="str">
            <v xml:space="preserve">AJUDANTE DE PINTOR (MENSALISTA)                                                                                                                                                                                                                                                                                                                                                                                                                                                                           </v>
          </cell>
          <cell r="C6645" t="str">
            <v xml:space="preserve">MES   </v>
          </cell>
          <cell r="D6645" t="str">
            <v>2.477,05</v>
          </cell>
        </row>
        <row r="6646">
          <cell r="A6646">
            <v>252</v>
          </cell>
          <cell r="B6646" t="str">
            <v xml:space="preserve">AJUDANTE DE SERRALHEIRO                                                                                                                                                                                                                                                                                                                                                                                                                                                                                   </v>
          </cell>
          <cell r="C6646" t="str">
            <v xml:space="preserve">H     </v>
          </cell>
          <cell r="D6646" t="str">
            <v>15,25</v>
          </cell>
        </row>
        <row r="6647">
          <cell r="A6647">
            <v>40909</v>
          </cell>
          <cell r="B6647" t="str">
            <v xml:space="preserve">AJUDANTE DE SERRALHEIRO (MENSALISTA)                                                                                                                                                                                                                                                                                                                                                                                                                                                                      </v>
          </cell>
          <cell r="C6647" t="str">
            <v xml:space="preserve">MES   </v>
          </cell>
          <cell r="D6647" t="str">
            <v>2.681,23</v>
          </cell>
        </row>
        <row r="6648">
          <cell r="A6648">
            <v>242</v>
          </cell>
          <cell r="B6648" t="str">
            <v xml:space="preserve">AJUDANTE ESPECIALIZADO                                                                                                                                                                                                                                                                                                                                                                                                                                                                                    </v>
          </cell>
          <cell r="C6648" t="str">
            <v xml:space="preserve">H     </v>
          </cell>
          <cell r="D6648" t="str">
            <v>18,36</v>
          </cell>
        </row>
        <row r="6649">
          <cell r="A6649">
            <v>41085</v>
          </cell>
          <cell r="B6649" t="str">
            <v xml:space="preserve">AJUDANTE ESPECIALIZADO (MENSALISTA)                                                                                                                                                                                                                                                                                                                                                                                                                                                                       </v>
          </cell>
          <cell r="C6649" t="str">
            <v xml:space="preserve">MES   </v>
          </cell>
          <cell r="D6649" t="str">
            <v>3.227,08</v>
          </cell>
        </row>
        <row r="6650">
          <cell r="A6650">
            <v>427</v>
          </cell>
          <cell r="B6650" t="str">
            <v xml:space="preserve">ALCA PREFORMADA DE CONTRA POSTE, EM ACO GALVANIZADO, PARA CABO 3/16", COMPRIMENTO *860* MM                                                                                                                                                                                                                                                                                                                                                                                                                </v>
          </cell>
          <cell r="C6650" t="str">
            <v xml:space="preserve">UN    </v>
          </cell>
          <cell r="D6650" t="str">
            <v>4,76</v>
          </cell>
        </row>
        <row r="6651">
          <cell r="A6651">
            <v>417</v>
          </cell>
          <cell r="B6651" t="str">
            <v xml:space="preserve">ALCA PREFORMADA DE DISTRIBUICAO, EM ACO GALVANIZADO, PARA CABO DE ALUMINIO DIAMETRO 16 A 25 MM                                                                                                                                                                                                                                                                                                                                                                                                            </v>
          </cell>
          <cell r="C6651" t="str">
            <v xml:space="preserve">UN    </v>
          </cell>
          <cell r="D6651" t="str">
            <v>2,24</v>
          </cell>
        </row>
        <row r="6652">
          <cell r="A6652">
            <v>11273</v>
          </cell>
          <cell r="B6652" t="str">
            <v xml:space="preserve">ALCA PREFORMADA DE DISTRIBUICAO, EM ACO GALVANIZADO, PARA CONDUTORES DE ALUMINIO AWG 1/0 (CAA 6/1 OU CA 7 FIOS)                                                                                                                                                                                                                                                                                                                                                                                           </v>
          </cell>
          <cell r="C6652" t="str">
            <v xml:space="preserve">UN    </v>
          </cell>
          <cell r="D6652" t="str">
            <v>6,96</v>
          </cell>
        </row>
        <row r="6653">
          <cell r="A6653">
            <v>11272</v>
          </cell>
          <cell r="B6653" t="str">
            <v xml:space="preserve">ALCA PREFORMADA DE DISTRIBUICAO, EM ACO GALVANIZADO, PARA CONDUTORES DE ALUMINIO AWG 2 (CAA 6/1 OU CA 7 FIOS)                                                                                                                                                                                                                                                                                                                                                                                             </v>
          </cell>
          <cell r="C6653" t="str">
            <v xml:space="preserve">UN    </v>
          </cell>
          <cell r="D6653" t="str">
            <v>4,20</v>
          </cell>
        </row>
        <row r="6654">
          <cell r="A6654">
            <v>11275</v>
          </cell>
          <cell r="B6654" t="str">
            <v xml:space="preserve">ALCA PREFORMADA DE SERVICO, EM ACO GALVANIZADO, PARA CONDUTORES DE ALUMINIO AWG 4 (CAA 6/1)                                                                                                                                                                                                                                                                                                                                                                                                               </v>
          </cell>
          <cell r="C6654" t="str">
            <v xml:space="preserve">UN    </v>
          </cell>
          <cell r="D6654" t="str">
            <v>1,68</v>
          </cell>
        </row>
        <row r="6655">
          <cell r="A6655">
            <v>11274</v>
          </cell>
          <cell r="B6655" t="str">
            <v xml:space="preserve">ALCA PREFORMADA DE SERVICO, EM ACO GALVANIZADO, PARA CONDUTORES DE ALUMINIO AWG 6 (CAA 6/1)                                                                                                                                                                                                                                                                                                                                                                                                               </v>
          </cell>
          <cell r="C6655" t="str">
            <v xml:space="preserve">UN    </v>
          </cell>
          <cell r="D6655" t="str">
            <v>1,28</v>
          </cell>
        </row>
        <row r="6656">
          <cell r="A6656">
            <v>38470</v>
          </cell>
          <cell r="B6656" t="str">
            <v xml:space="preserve">ALICATE DE CORTE DIAGONAL 6 " COM ISOLAMENTO                                                                                                                                                                                                                                                                                                                                                                                                                                                              </v>
          </cell>
          <cell r="C6656" t="str">
            <v xml:space="preserve">UN    </v>
          </cell>
          <cell r="D6656" t="str">
            <v>38,28</v>
          </cell>
        </row>
        <row r="6657">
          <cell r="A6657">
            <v>38547</v>
          </cell>
          <cell r="B6657" t="str">
            <v xml:space="preserve">ALICATE DE CRIMPAR RJ11, RJ12 E RJ45                                                                                                                                                                                                                                                                                                                                                                                                                                                                      </v>
          </cell>
          <cell r="C6657" t="str">
            <v xml:space="preserve">UN    </v>
          </cell>
          <cell r="D6657" t="str">
            <v>104,46</v>
          </cell>
        </row>
        <row r="6658">
          <cell r="A6658">
            <v>38469</v>
          </cell>
          <cell r="B6658" t="str">
            <v xml:space="preserve">ALICATE DE PRESSAO PARA SOLDA DE CHAPA 18 "                                                                                                                                                                                                                                                                                                                                                                                                                                                               </v>
          </cell>
          <cell r="C6658" t="str">
            <v xml:space="preserve">UN    </v>
          </cell>
          <cell r="D6658" t="str">
            <v>112,32</v>
          </cell>
        </row>
        <row r="6659">
          <cell r="A6659">
            <v>38467</v>
          </cell>
          <cell r="B6659" t="str">
            <v xml:space="preserve">ALICATE DE PRESSAO 11 " PARA SOLDA, TIPO C                                                                                                                                                                                                                                                                                                                                                                                                                                                                </v>
          </cell>
          <cell r="C6659" t="str">
            <v xml:space="preserve">UN    </v>
          </cell>
          <cell r="D6659" t="str">
            <v>63,20</v>
          </cell>
        </row>
        <row r="6660">
          <cell r="A6660">
            <v>38468</v>
          </cell>
          <cell r="B6660" t="str">
            <v xml:space="preserve">ALICATE DE PRESSAO 11 " PARA SOLDA, TIPO U                                                                                                                                                                                                                                                                                                                                                                                                                                                                </v>
          </cell>
          <cell r="C6660" t="str">
            <v xml:space="preserve">UN    </v>
          </cell>
          <cell r="D6660" t="str">
            <v>69,54</v>
          </cell>
        </row>
        <row r="6661">
          <cell r="A6661">
            <v>38471</v>
          </cell>
          <cell r="B6661" t="str">
            <v xml:space="preserve">ALICATE PARA ANEIS DE PISTAO, CAPACIDADE 50 A 100 MM                                                                                                                                                                                                                                                                                                                                                                                                                                                      </v>
          </cell>
          <cell r="C6661" t="str">
            <v xml:space="preserve">UN    </v>
          </cell>
          <cell r="D6661" t="str">
            <v>90,31</v>
          </cell>
        </row>
        <row r="6662">
          <cell r="A6662">
            <v>37370</v>
          </cell>
          <cell r="B6662" t="str">
            <v xml:space="preserve">ALIMENTACAO - HORISTA (COLETADO CAIXA)                                                                                                                                                                                                                                                                                                                                                                                                                                                                    </v>
          </cell>
          <cell r="C6662" t="str">
            <v xml:space="preserve">H     </v>
          </cell>
          <cell r="D6662" t="str">
            <v>3,57</v>
          </cell>
        </row>
        <row r="6663">
          <cell r="A6663">
            <v>40862</v>
          </cell>
          <cell r="B6663" t="str">
            <v xml:space="preserve">ALIMENTACAO - MENSALISTA (COLETADO CAIXA)                                                                                                                                                                                                                                                                                                                                                                                                                                                                 </v>
          </cell>
          <cell r="C6663" t="str">
            <v xml:space="preserve">MES   </v>
          </cell>
          <cell r="D6663" t="str">
            <v>673,13</v>
          </cell>
        </row>
        <row r="6664">
          <cell r="A6664">
            <v>10658</v>
          </cell>
          <cell r="B6664" t="str">
            <v xml:space="preserve">ALISADORA DE CONCRETO COM MOTOR A GASOLINA DE 5,5 HP, PESO COM MOTOR DE 78 KG, 4 PAS                                                                                                                                                                                                                                                                                                                                                                                                                      </v>
          </cell>
          <cell r="C6664" t="str">
            <v xml:space="preserve">UN    </v>
          </cell>
          <cell r="D6664" t="str">
            <v>6.900,00</v>
          </cell>
        </row>
        <row r="6665">
          <cell r="A6665">
            <v>253</v>
          </cell>
          <cell r="B6665" t="str">
            <v xml:space="preserve">ALMOXARIFE                                                                                                                                                                                                                                                                                                                                                                                                                                                                                                </v>
          </cell>
          <cell r="C6665" t="str">
            <v xml:space="preserve">H     </v>
          </cell>
          <cell r="D6665" t="str">
            <v>23,12</v>
          </cell>
        </row>
        <row r="6666">
          <cell r="A6666">
            <v>40809</v>
          </cell>
          <cell r="B6666" t="str">
            <v xml:space="preserve">ALMOXARIFE (MENSALISTA)                                                                                                                                                                                                                                                                                                                                                                                                                                                                                   </v>
          </cell>
          <cell r="C6666" t="str">
            <v xml:space="preserve">MES   </v>
          </cell>
          <cell r="D6666" t="str">
            <v>4.061,82</v>
          </cell>
        </row>
        <row r="6667">
          <cell r="A6667">
            <v>42428</v>
          </cell>
          <cell r="B6667" t="str">
            <v xml:space="preserve">ALONGADOR COM TRES ALTURAS, EM TUBO DE ACO CARBONO, PINTURA NO PROCESSO ELETROSTATICO - EQUIPAMENTO DE GINASTICA PARA ACADEMIA AO AR LIVRE / ACADEMIA DA TERCEIRA IDADE - ATI                                                                                                                                                                                                                                                                                                                             </v>
          </cell>
          <cell r="C6667" t="str">
            <v xml:space="preserve">UN    </v>
          </cell>
          <cell r="D6667" t="str">
            <v>1.290,00</v>
          </cell>
        </row>
        <row r="6668">
          <cell r="A6668">
            <v>583</v>
          </cell>
          <cell r="B6668" t="str">
            <v xml:space="preserve">ALUMINIO ANODIZADO                                                                                                                                                                                                                                                                                                                                                                                                                                                                                        </v>
          </cell>
          <cell r="C6668" t="str">
            <v xml:space="preserve">KG    </v>
          </cell>
          <cell r="D6668" t="str">
            <v>24,52</v>
          </cell>
        </row>
        <row r="6669">
          <cell r="A6669">
            <v>299</v>
          </cell>
          <cell r="B6669" t="str">
            <v xml:space="preserve">ANEL BORRACHA DN 100 MM, PARA TUBO SERIE REFORCADA ESGOTO PREDIAL                                                                                                                                                                                                                                                                                                                                                                                                                                         </v>
          </cell>
          <cell r="C6669" t="str">
            <v xml:space="preserve">UN    </v>
          </cell>
          <cell r="D6669" t="str">
            <v>2,18</v>
          </cell>
        </row>
        <row r="6670">
          <cell r="A6670">
            <v>298</v>
          </cell>
          <cell r="B6670" t="str">
            <v xml:space="preserve">ANEL BORRACHA DN 75 MM, PARA TUBO SERIE REFORCADA ESGOTO PREDIAL                                                                                                                                                                                                                                                                                                                                                                                                                                          </v>
          </cell>
          <cell r="C6670" t="str">
            <v xml:space="preserve">UN    </v>
          </cell>
          <cell r="D6670" t="str">
            <v>2,19</v>
          </cell>
        </row>
        <row r="6671">
          <cell r="A6671">
            <v>295</v>
          </cell>
          <cell r="B6671" t="str">
            <v xml:space="preserve">ANEL BORRACHA PARA TUBO ESGOTO PREDIAL DN 40 MM (NBR 5688)                                                                                                                                                                                                                                                                                                                                                                                                                                                </v>
          </cell>
          <cell r="C6671" t="str">
            <v xml:space="preserve">UN    </v>
          </cell>
          <cell r="D6671" t="str">
            <v>1,30</v>
          </cell>
        </row>
        <row r="6672">
          <cell r="A6672">
            <v>296</v>
          </cell>
          <cell r="B6672" t="str">
            <v xml:space="preserve">ANEL BORRACHA PARA TUBO ESGOTO PREDIAL DN 50 MM (NBR 5688)                                                                                                                                                                                                                                                                                                                                                                                                                                                </v>
          </cell>
          <cell r="C6672" t="str">
            <v xml:space="preserve">UN    </v>
          </cell>
          <cell r="D6672" t="str">
            <v>1,35</v>
          </cell>
        </row>
        <row r="6673">
          <cell r="A6673">
            <v>297</v>
          </cell>
          <cell r="B6673" t="str">
            <v xml:space="preserve">ANEL BORRACHA PARA TUBO ESGOTO PREDIAL DN 75 MM (NBR 5688)                                                                                                                                                                                                                                                                                                                                                                                                                                                </v>
          </cell>
          <cell r="C6673" t="str">
            <v xml:space="preserve">UN    </v>
          </cell>
          <cell r="D6673" t="str">
            <v>1,91</v>
          </cell>
        </row>
        <row r="6674">
          <cell r="A6674">
            <v>301</v>
          </cell>
          <cell r="B6674" t="str">
            <v xml:space="preserve">ANEL BORRACHA PARA TUBO ESGOTO PREDIAL, DN 100 MM (NBR 5688)                                                                                                                                                                                                                                                                                                                                                                                                                                              </v>
          </cell>
          <cell r="C6674" t="str">
            <v xml:space="preserve">UN    </v>
          </cell>
          <cell r="D6674" t="str">
            <v>2,40</v>
          </cell>
        </row>
        <row r="6675">
          <cell r="A6675">
            <v>300</v>
          </cell>
          <cell r="B6675" t="str">
            <v xml:space="preserve">ANEL BORRACHA, DN 150 MM, PARA TUBO SERIE REFORCADA ESGOTO PREDIAL                                                                                                                                                                                                                                                                                                                                                                                                                                        </v>
          </cell>
          <cell r="C6675" t="str">
            <v xml:space="preserve">UN    </v>
          </cell>
          <cell r="D6675" t="str">
            <v>10,08</v>
          </cell>
        </row>
        <row r="6676">
          <cell r="A6676">
            <v>20084</v>
          </cell>
          <cell r="B6676" t="str">
            <v xml:space="preserve">ANEL BORRACHA, DN 40 MM, PARA TUBO SERIE REFORCADA ESGOTO PREDIAL                                                                                                                                                                                                                                                                                                                                                                                                                                         </v>
          </cell>
          <cell r="C6676" t="str">
            <v xml:space="preserve">UN    </v>
          </cell>
          <cell r="D6676" t="str">
            <v>1,30</v>
          </cell>
        </row>
        <row r="6677">
          <cell r="A6677">
            <v>20085</v>
          </cell>
          <cell r="B6677" t="str">
            <v xml:space="preserve">ANEL BORRACHA, DN 50 MM, PARA TUBO SERIE REFORCADA ESGOTO PREDIAL                                                                                                                                                                                                                                                                                                                                                                                                                                         </v>
          </cell>
          <cell r="C6677" t="str">
            <v xml:space="preserve">UN    </v>
          </cell>
          <cell r="D6677" t="str">
            <v>1,21</v>
          </cell>
        </row>
        <row r="6678">
          <cell r="A6678">
            <v>311</v>
          </cell>
          <cell r="B6678" t="str">
            <v xml:space="preserve">ANEL BORRACHA, PARA TUBO PVC DEFOFO, DN 100 MM (NBR 7665)                                                                                                                                                                                                                                                                                                                                                                                                                                                 </v>
          </cell>
          <cell r="C6678" t="str">
            <v xml:space="preserve">UN    </v>
          </cell>
          <cell r="D6678" t="str">
            <v>7,80</v>
          </cell>
        </row>
        <row r="6679">
          <cell r="A6679">
            <v>318</v>
          </cell>
          <cell r="B6679" t="str">
            <v xml:space="preserve">ANEL BORRACHA, PARA TUBO PVC DEFOFO, DN 150 MM (NBR 7665)                                                                                                                                                                                                                                                                                                                                                                                                                                                 </v>
          </cell>
          <cell r="C6679" t="str">
            <v xml:space="preserve">UN    </v>
          </cell>
          <cell r="D6679" t="str">
            <v>13,67</v>
          </cell>
        </row>
        <row r="6680">
          <cell r="A6680">
            <v>319</v>
          </cell>
          <cell r="B6680" t="str">
            <v xml:space="preserve">ANEL BORRACHA, PARA TUBO PVC DEFOFO, DN 200 MM (NBR 7665)                                                                                                                                                                                                                                                                                                                                                                                                                                                 </v>
          </cell>
          <cell r="C6680" t="str">
            <v xml:space="preserve">UN    </v>
          </cell>
          <cell r="D6680" t="str">
            <v>25,81</v>
          </cell>
        </row>
        <row r="6681">
          <cell r="A6681">
            <v>320</v>
          </cell>
          <cell r="B6681" t="str">
            <v xml:space="preserve">ANEL BORRACHA, PARA TUBO PVC DEFOFO, DN 250 MM (NBR 7665)                                                                                                                                                                                                                                                                                                                                                                                                                                                 </v>
          </cell>
          <cell r="C6681" t="str">
            <v xml:space="preserve">UN    </v>
          </cell>
          <cell r="D6681" t="str">
            <v>82,07</v>
          </cell>
        </row>
        <row r="6682">
          <cell r="A6682">
            <v>314</v>
          </cell>
          <cell r="B6682" t="str">
            <v xml:space="preserve">ANEL BORRACHA, PARA TUBO PVC DEFOFO, DN 300 MM (NBR 7665)                                                                                                                                                                                                                                                                                                                                                                                                                                                 </v>
          </cell>
          <cell r="C6682" t="str">
            <v xml:space="preserve">UN    </v>
          </cell>
          <cell r="D6682" t="str">
            <v>126,06</v>
          </cell>
        </row>
        <row r="6683">
          <cell r="A6683">
            <v>303</v>
          </cell>
          <cell r="B6683" t="str">
            <v xml:space="preserve">ANEL BORRACHA, PARA TUBO PVC, REDE COLETOR ESGOTO, DN 100 MM (NBR 7362)                                                                                                                                                                                                                                                                                                                                                                                                                                   </v>
          </cell>
          <cell r="C6683" t="str">
            <v xml:space="preserve">UN    </v>
          </cell>
          <cell r="D6683" t="str">
            <v>3,27</v>
          </cell>
        </row>
        <row r="6684">
          <cell r="A6684">
            <v>304</v>
          </cell>
          <cell r="B6684" t="str">
            <v xml:space="preserve">ANEL BORRACHA, PARA TUBO PVC, REDE COLETOR ESGOTO, DN 125 MM (NBR 7362)                                                                                                                                                                                                                                                                                                                                                                                                                                   </v>
          </cell>
          <cell r="C6684" t="str">
            <v xml:space="preserve">UN    </v>
          </cell>
          <cell r="D6684" t="str">
            <v>4,99</v>
          </cell>
        </row>
        <row r="6685">
          <cell r="A6685">
            <v>305</v>
          </cell>
          <cell r="B6685" t="str">
            <v xml:space="preserve">ANEL BORRACHA, PARA TUBO PVC, REDE COLETOR ESGOTO, DN 150 MM (NBR 7362)                                                                                                                                                                                                                                                                                                                                                                                                                                   </v>
          </cell>
          <cell r="C6685" t="str">
            <v xml:space="preserve">UN    </v>
          </cell>
          <cell r="D6685" t="str">
            <v>8,53</v>
          </cell>
        </row>
        <row r="6686">
          <cell r="A6686">
            <v>306</v>
          </cell>
          <cell r="B6686" t="str">
            <v xml:space="preserve">ANEL BORRACHA, PARA TUBO PVC, REDE COLETOR ESGOTO, DN 200 MM (NBR 7362)                                                                                                                                                                                                                                                                                                                                                                                                                                   </v>
          </cell>
          <cell r="C6686" t="str">
            <v xml:space="preserve">UN    </v>
          </cell>
          <cell r="D6686" t="str">
            <v>10,25</v>
          </cell>
        </row>
        <row r="6687">
          <cell r="A6687">
            <v>307</v>
          </cell>
          <cell r="B6687" t="str">
            <v xml:space="preserve">ANEL BORRACHA, PARA TUBO PVC, REDE COLETOR ESGOTO, DN 250 MM (NBR 7362)                                                                                                                                                                                                                                                                                                                                                                                                                                   </v>
          </cell>
          <cell r="C6687" t="str">
            <v xml:space="preserve">UN    </v>
          </cell>
          <cell r="D6687" t="str">
            <v>20,24</v>
          </cell>
        </row>
        <row r="6688">
          <cell r="A6688">
            <v>309</v>
          </cell>
          <cell r="B6688" t="str">
            <v xml:space="preserve">ANEL BORRACHA, PARA TUBO PVC, REDE COLETOR ESGOTO, DN 350 MM (NBR 7362)                                                                                                                                                                                                                                                                                                                                                                                                                                   </v>
          </cell>
          <cell r="C6688" t="str">
            <v xml:space="preserve">UN    </v>
          </cell>
          <cell r="D6688" t="str">
            <v>41,47</v>
          </cell>
        </row>
        <row r="6689">
          <cell r="A6689">
            <v>310</v>
          </cell>
          <cell r="B6689" t="str">
            <v xml:space="preserve">ANEL BORRACHA, PARA TUBO PVC, REDE COLETOR ESGOTO, DN 400 MM (NBR 7362)                                                                                                                                                                                                                                                                                                                                                                                                                                   </v>
          </cell>
          <cell r="C6689" t="str">
            <v xml:space="preserve">UN    </v>
          </cell>
          <cell r="D6689" t="str">
            <v>52,60</v>
          </cell>
        </row>
        <row r="6690">
          <cell r="A6690">
            <v>328</v>
          </cell>
          <cell r="B6690" t="str">
            <v xml:space="preserve">ANEL BORRACHA, PARA TUBO/CONEXAO PVC PBA, DN 100 MM, PARA REDE AGUA                                                                                                                                                                                                                                                                                                                                                                                                                                       </v>
          </cell>
          <cell r="C6690" t="str">
            <v xml:space="preserve">UN    </v>
          </cell>
          <cell r="D6690" t="str">
            <v>6,27</v>
          </cell>
        </row>
        <row r="6691">
          <cell r="A6691">
            <v>325</v>
          </cell>
          <cell r="B6691" t="str">
            <v xml:space="preserve">ANEL BORRACHA, PARA TUBO/CONEXAO PVC PBA, DN 50 MM, PARA REDE AGUA                                                                                                                                                                                                                                                                                                                                                                                                                                        </v>
          </cell>
          <cell r="C6691" t="str">
            <v xml:space="preserve">UN    </v>
          </cell>
          <cell r="D6691" t="str">
            <v>2,43</v>
          </cell>
        </row>
        <row r="6692">
          <cell r="A6692">
            <v>20326</v>
          </cell>
          <cell r="B6692" t="str">
            <v xml:space="preserve">ANEL BORRACHA, PARA TUBO/CONEXAO PVC PBA, DN 60 MM, PARA REDE AGUA                                                                                                                                                                                                                                                                                                                                                                                                                                        </v>
          </cell>
          <cell r="C6692" t="str">
            <v xml:space="preserve">UN    </v>
          </cell>
          <cell r="D6692" t="str">
            <v>6,52</v>
          </cell>
        </row>
        <row r="6693">
          <cell r="A6693">
            <v>329</v>
          </cell>
          <cell r="B6693" t="str">
            <v xml:space="preserve">ANEL BORRACHA, PARA TUBO/CONEXAO PVC PBA, DN 75 MM, PARA REDE AGUA                                                                                                                                                                                                                                                                                                                                                                                                                                        </v>
          </cell>
          <cell r="C6693" t="str">
            <v xml:space="preserve">UN    </v>
          </cell>
          <cell r="D6693" t="str">
            <v>8,02</v>
          </cell>
        </row>
        <row r="6694">
          <cell r="A6694">
            <v>308</v>
          </cell>
          <cell r="B6694" t="str">
            <v xml:space="preserve">ANEL BORRACHA, PARA TUBO, PVC REDE COLETOR ESGOTO, DN 300 MM (NBR 7362)                                                                                                                                                                                                                                                                                                                                                                                                                                   </v>
          </cell>
          <cell r="C6694" t="str">
            <v xml:space="preserve">UN    </v>
          </cell>
          <cell r="D6694" t="str">
            <v>27,03</v>
          </cell>
        </row>
        <row r="6695">
          <cell r="A6695">
            <v>39642</v>
          </cell>
          <cell r="B6695" t="str">
            <v xml:space="preserve">ANEL DE BORRACHA PARA VEDACAO DE DUTO PEAD CORRUGADO PARA ELETRICA, DN 1 1/2"                                                                                                                                                                                                                                                                                                                                                                                                                             </v>
          </cell>
          <cell r="C6695" t="str">
            <v xml:space="preserve">UN    </v>
          </cell>
          <cell r="D6695" t="str">
            <v>1,64</v>
          </cell>
        </row>
        <row r="6696">
          <cell r="A6696">
            <v>39641</v>
          </cell>
          <cell r="B6696" t="str">
            <v xml:space="preserve">ANEL DE BORRACHA PARA VEDACAO DE DUTO PEAD CORRUGADO PARA ELETRICA, DN 1 1/4"                                                                                                                                                                                                                                                                                                                                                                                                                             </v>
          </cell>
          <cell r="C6696" t="str">
            <v xml:space="preserve">UN    </v>
          </cell>
          <cell r="D6696" t="str">
            <v>1,14</v>
          </cell>
        </row>
        <row r="6697">
          <cell r="A6697">
            <v>39643</v>
          </cell>
          <cell r="B6697" t="str">
            <v xml:space="preserve">ANEL DE BORRACHA PARA VEDACAO DE DUTO PEAD CORRUGADO PARA ELETRICA, DN 2"                                                                                                                                                                                                                                                                                                                                                                                                                                 </v>
          </cell>
          <cell r="C6697" t="str">
            <v xml:space="preserve">UN    </v>
          </cell>
          <cell r="D6697" t="str">
            <v>4,56</v>
          </cell>
        </row>
        <row r="6698">
          <cell r="A6698">
            <v>39644</v>
          </cell>
          <cell r="B6698" t="str">
            <v xml:space="preserve">ANEL DE BORRACHA PARA VEDACAO DE DUTO PEAD CORRUGADO PARA ELETRICA, DN 3"                                                                                                                                                                                                                                                                                                                                                                                                                                 </v>
          </cell>
          <cell r="C6698" t="str">
            <v xml:space="preserve">UN    </v>
          </cell>
          <cell r="D6698" t="str">
            <v>5,88</v>
          </cell>
        </row>
        <row r="6699">
          <cell r="A6699">
            <v>39645</v>
          </cell>
          <cell r="B6699" t="str">
            <v xml:space="preserve">ANEL DE BORRACHA PARA VEDACAO DE DUTO PEAD CORRUGADO PARA ELETRICA, DN 4"                                                                                                                                                                                                                                                                                                                                                                                                                                 </v>
          </cell>
          <cell r="C6699" t="str">
            <v xml:space="preserve">UN    </v>
          </cell>
          <cell r="D6699" t="str">
            <v>7,60</v>
          </cell>
        </row>
        <row r="6700">
          <cell r="A6700">
            <v>12548</v>
          </cell>
          <cell r="B6700" t="str">
            <v xml:space="preserve">ANEL DE CONCRETO ARMADO, D = *1,10* M, H = 0,30 M                                                                                                                                                                                                                                                                                                                                                                                                                                                         </v>
          </cell>
          <cell r="C6700" t="str">
            <v xml:space="preserve">UN    </v>
          </cell>
          <cell r="D6700" t="str">
            <v>77,61</v>
          </cell>
        </row>
        <row r="6701">
          <cell r="A6701">
            <v>13113</v>
          </cell>
          <cell r="B6701" t="str">
            <v xml:space="preserve">ANEL DE CONCRETO ARMADO, D = 0,60 M, H = 0,10 M                                                                                                                                                                                                                                                                                                                                                                                                                                                           </v>
          </cell>
          <cell r="C6701" t="str">
            <v xml:space="preserve">UN    </v>
          </cell>
          <cell r="D6701" t="str">
            <v>31,80</v>
          </cell>
        </row>
        <row r="6702">
          <cell r="A6702">
            <v>13114</v>
          </cell>
          <cell r="B6702" t="str">
            <v xml:space="preserve">ANEL DE CONCRETO ARMADO, D = 0,60 M, H = 0,15 M                                                                                                                                                                                                                                                                                                                                                                                                                                                           </v>
          </cell>
          <cell r="C6702" t="str">
            <v xml:space="preserve">UN    </v>
          </cell>
          <cell r="D6702" t="str">
            <v>38,72</v>
          </cell>
        </row>
        <row r="6703">
          <cell r="A6703">
            <v>12530</v>
          </cell>
          <cell r="B6703" t="str">
            <v xml:space="preserve">ANEL DE CONCRETO ARMADO, D = 0,60 M, H = 0,30 M                                                                                                                                                                                                                                                                                                                                                                                                                                                           </v>
          </cell>
          <cell r="C6703" t="str">
            <v xml:space="preserve">UN    </v>
          </cell>
          <cell r="D6703" t="str">
            <v>47,18</v>
          </cell>
        </row>
        <row r="6704">
          <cell r="A6704">
            <v>12531</v>
          </cell>
          <cell r="B6704" t="str">
            <v xml:space="preserve">ANEL DE CONCRETO ARMADO, D = 0,60 M, H = 0,40 M                                                                                                                                                                                                                                                                                                                                                                                                                                                           </v>
          </cell>
          <cell r="C6704" t="str">
            <v xml:space="preserve">UN    </v>
          </cell>
          <cell r="D6704" t="str">
            <v>52,77</v>
          </cell>
        </row>
        <row r="6705">
          <cell r="A6705">
            <v>12532</v>
          </cell>
          <cell r="B6705" t="str">
            <v xml:space="preserve">ANEL DE CONCRETO ARMADO, D = 0,60 M, H = 0,50 M                                                                                                                                                                                                                                                                                                                                                                                                                                                           </v>
          </cell>
          <cell r="C6705" t="str">
            <v xml:space="preserve">UN    </v>
          </cell>
          <cell r="D6705" t="str">
            <v>64,54</v>
          </cell>
        </row>
        <row r="6706">
          <cell r="A6706">
            <v>12533</v>
          </cell>
          <cell r="B6706" t="str">
            <v xml:space="preserve">ANEL DE CONCRETO ARMADO, D = 0,80 M, H = 0,30 M                                                                                                                                                                                                                                                                                                                                                                                                                                                           </v>
          </cell>
          <cell r="C6706" t="str">
            <v xml:space="preserve">UN    </v>
          </cell>
          <cell r="D6706" t="str">
            <v>76,98</v>
          </cell>
        </row>
        <row r="6707">
          <cell r="A6707">
            <v>12544</v>
          </cell>
          <cell r="B6707" t="str">
            <v xml:space="preserve">ANEL DE CONCRETO ARMADO, D = 0,80 M, H = 0,50 M                                                                                                                                                                                                                                                                                                                                                                                                                                                           </v>
          </cell>
          <cell r="C6707" t="str">
            <v xml:space="preserve">UN    </v>
          </cell>
          <cell r="D6707" t="str">
            <v>94,04</v>
          </cell>
        </row>
        <row r="6708">
          <cell r="A6708">
            <v>12546</v>
          </cell>
          <cell r="B6708" t="str">
            <v xml:space="preserve">ANEL DE CONCRETO ARMADO, D = 1,00 M, H = 0,40 M                                                                                                                                                                                                                                                                                                                                                                                                                                                           </v>
          </cell>
          <cell r="C6708" t="str">
            <v xml:space="preserve">UN    </v>
          </cell>
          <cell r="D6708" t="str">
            <v>97,35</v>
          </cell>
        </row>
        <row r="6709">
          <cell r="A6709">
            <v>12547</v>
          </cell>
          <cell r="B6709" t="str">
            <v xml:space="preserve">ANEL DE CONCRETO ARMADO, D = 1,00 M, H = 0,50 M                                                                                                                                                                                                                                                                                                                                                                                                                                                           </v>
          </cell>
          <cell r="C6709" t="str">
            <v xml:space="preserve">UN    </v>
          </cell>
          <cell r="D6709" t="str">
            <v>113,21</v>
          </cell>
        </row>
        <row r="6710">
          <cell r="A6710">
            <v>12551</v>
          </cell>
          <cell r="B6710" t="str">
            <v xml:space="preserve">ANEL DE CONCRETO ARMADO, D = 1,20 M, H = 0,50 M                                                                                                                                                                                                                                                                                                                                                                                                                                                           </v>
          </cell>
          <cell r="C6710" t="str">
            <v xml:space="preserve">UN    </v>
          </cell>
          <cell r="D6710" t="str">
            <v>123,27</v>
          </cell>
        </row>
        <row r="6711">
          <cell r="A6711">
            <v>12563</v>
          </cell>
          <cell r="B6711" t="str">
            <v xml:space="preserve">ANEL DE CONCRETO ARMADO, D = 1,50 M, H = 0,50 M                                                                                                                                                                                                                                                                                                                                                                                                                                                           </v>
          </cell>
          <cell r="C6711" t="str">
            <v xml:space="preserve">UN    </v>
          </cell>
          <cell r="D6711" t="str">
            <v>193,62</v>
          </cell>
        </row>
        <row r="6712">
          <cell r="A6712">
            <v>12565</v>
          </cell>
          <cell r="B6712" t="str">
            <v xml:space="preserve">ANEL DE CONCRETO ARMADO, D = 2,00 M, H = 0,50 M                                                                                                                                                                                                                                                                                                                                                                                                                                                           </v>
          </cell>
          <cell r="C6712" t="str">
            <v xml:space="preserve">UN    </v>
          </cell>
          <cell r="D6712" t="str">
            <v>304,69</v>
          </cell>
        </row>
        <row r="6713">
          <cell r="A6713">
            <v>12567</v>
          </cell>
          <cell r="B6713" t="str">
            <v xml:space="preserve">ANEL DE CONCRETO ARMADO, D = 2,50 M, H = 0,50 M                                                                                                                                                                                                                                                                                                                                                                                                                                                           </v>
          </cell>
          <cell r="C6713" t="str">
            <v xml:space="preserve">UN    </v>
          </cell>
          <cell r="D6713" t="str">
            <v>396,46</v>
          </cell>
        </row>
        <row r="6714">
          <cell r="A6714">
            <v>12568</v>
          </cell>
          <cell r="B6714" t="str">
            <v xml:space="preserve">ANEL DE CONCRETO ARMADO, D = 3,00 M, H = 0,50 M                                                                                                                                                                                                                                                                                                                                                                                                                                                           </v>
          </cell>
          <cell r="C6714" t="str">
            <v xml:space="preserve">UN    </v>
          </cell>
          <cell r="D6714" t="str">
            <v>654,63</v>
          </cell>
        </row>
        <row r="6715">
          <cell r="A6715">
            <v>11789</v>
          </cell>
          <cell r="B6715" t="str">
            <v xml:space="preserve">ANEL DE DISTRIBUICAO EM ACO GALVANIZADO PARA FIO FE-160                                                                                                                                                                                                                                                                                                                                                                                                                                                   </v>
          </cell>
          <cell r="C6715" t="str">
            <v xml:space="preserve">UN    </v>
          </cell>
          <cell r="D6715" t="str">
            <v>0,63</v>
          </cell>
        </row>
        <row r="6716">
          <cell r="A6716">
            <v>20975</v>
          </cell>
          <cell r="B6716" t="str">
            <v xml:space="preserve">ANEL DE EXPANSAO EM COBRE, ENGATE RAPIDO 1 1/2", PARA EMPATACAO MANGUEIRA DE COMBATE A INCENDIO PREDIAL                                                                                                                                                                                                                                                                                                                                                                                                   </v>
          </cell>
          <cell r="C6716" t="str">
            <v xml:space="preserve">UN    </v>
          </cell>
          <cell r="D6716" t="str">
            <v>13,53</v>
          </cell>
        </row>
        <row r="6717">
          <cell r="A6717">
            <v>20976</v>
          </cell>
          <cell r="B6717" t="str">
            <v xml:space="preserve">ANEL DE EXPANSAO EM COBRE, ENGATE RAPIDO 2 1/2", PARA EMPATACAO MANGUEIRA DE COMBATE A INCENDIO PREDIAL                                                                                                                                                                                                                                                                                                                                                                                                   </v>
          </cell>
          <cell r="C6717" t="str">
            <v xml:space="preserve">UN    </v>
          </cell>
          <cell r="D6717" t="str">
            <v>20,45</v>
          </cell>
        </row>
        <row r="6718">
          <cell r="A6718">
            <v>40340</v>
          </cell>
          <cell r="B6718" t="str">
            <v xml:space="preserve">ANEL DE VEDACAO/JUNTA ELASTICA, H = *16* MM, PARA TUBO DE CONCRETO DN 300 MM                                                                                                                                                                                                                                                                                                                                                                                                                              </v>
          </cell>
          <cell r="C6718" t="str">
            <v xml:space="preserve">UN    </v>
          </cell>
          <cell r="D6718" t="str">
            <v>63,55</v>
          </cell>
        </row>
        <row r="6719">
          <cell r="A6719">
            <v>40341</v>
          </cell>
          <cell r="B6719" t="str">
            <v xml:space="preserve">ANEL DE VEDACAO/JUNTA ELASTICA, H = *16* MM, PARA TUBO DE CONCRETO DN 400 MM                                                                                                                                                                                                                                                                                                                                                                                                                              </v>
          </cell>
          <cell r="C6719" t="str">
            <v xml:space="preserve">UN    </v>
          </cell>
          <cell r="D6719" t="str">
            <v>75,25</v>
          </cell>
        </row>
        <row r="6720">
          <cell r="A6720">
            <v>40342</v>
          </cell>
          <cell r="B6720" t="str">
            <v xml:space="preserve">ANEL DE VEDACAO/JUNTA ELASTICA, H = *16* MM, PARA TUBO DE CONCRETO DN 500 MM                                                                                                                                                                                                                                                                                                                                                                                                                              </v>
          </cell>
          <cell r="C6720" t="str">
            <v xml:space="preserve">UN    </v>
          </cell>
          <cell r="D6720" t="str">
            <v>95,41</v>
          </cell>
        </row>
        <row r="6721">
          <cell r="A6721">
            <v>40343</v>
          </cell>
          <cell r="B6721" t="str">
            <v xml:space="preserve">ANEL DE VEDACAO/JUNTA ELASTICA, H = *16* MM, PARA TUBO DE CONCRETO DN 600 MM                                                                                                                                                                                                                                                                                                                                                                                                                              </v>
          </cell>
          <cell r="C6721" t="str">
            <v xml:space="preserve">UN    </v>
          </cell>
          <cell r="D6721" t="str">
            <v>117,04</v>
          </cell>
        </row>
        <row r="6722">
          <cell r="A6722">
            <v>40344</v>
          </cell>
          <cell r="B6722" t="str">
            <v xml:space="preserve">ANEL DE VEDACAO/JUNTA ELASTICA, H = *18* MM, PARA TUBO DE CONCRETO DN 700 MM                                                                                                                                                                                                                                                                                                                                                                                                                              </v>
          </cell>
          <cell r="C6722" t="str">
            <v xml:space="preserve">UN    </v>
          </cell>
          <cell r="D6722" t="str">
            <v>123,76</v>
          </cell>
        </row>
        <row r="6723">
          <cell r="A6723">
            <v>40345</v>
          </cell>
          <cell r="B6723" t="str">
            <v xml:space="preserve">ANEL DE VEDACAO/JUNTA ELASTICA, H = *19* MM, PARA TUBO DE CONCRETO DN 800 MM                                                                                                                                                                                                                                                                                                                                                                                                                              </v>
          </cell>
          <cell r="C6723" t="str">
            <v xml:space="preserve">UN    </v>
          </cell>
          <cell r="D6723" t="str">
            <v>154,51</v>
          </cell>
        </row>
        <row r="6724">
          <cell r="A6724">
            <v>40346</v>
          </cell>
          <cell r="B6724" t="str">
            <v xml:space="preserve">ANEL DE VEDACAO/JUNTA ELASTICA, H = *19* MM, PARA TUBO DE CONCRETO DN 900 MM                                                                                                                                                                                                                                                                                                                                                                                                                              </v>
          </cell>
          <cell r="C6724" t="str">
            <v xml:space="preserve">UN    </v>
          </cell>
          <cell r="D6724" t="str">
            <v>145,36</v>
          </cell>
        </row>
        <row r="6725">
          <cell r="A6725">
            <v>40347</v>
          </cell>
          <cell r="B6725" t="str">
            <v xml:space="preserve">ANEL DE VEDACAO/JUNTA ELASTICA, H = *21* MM, PARA TUBO DE CONCRETO DN 1000 MM                                                                                                                                                                                                                                                                                                                                                                                                                             </v>
          </cell>
          <cell r="C6725" t="str">
            <v xml:space="preserve">UN    </v>
          </cell>
          <cell r="D6725" t="str">
            <v>179,73</v>
          </cell>
        </row>
        <row r="6726">
          <cell r="A6726">
            <v>38840</v>
          </cell>
          <cell r="B6726" t="str">
            <v xml:space="preserve">ANEL DESLIZANTE / TRADICIONAL, METALICO, PARA TUBO PEX, DN 16 MM                                                                                                                                                                                                                                                                                                                                                                                                                                          </v>
          </cell>
          <cell r="C6726" t="str">
            <v xml:space="preserve">UN    </v>
          </cell>
          <cell r="D6726" t="str">
            <v>2,12</v>
          </cell>
        </row>
        <row r="6727">
          <cell r="A6727">
            <v>38841</v>
          </cell>
          <cell r="B6727" t="str">
            <v xml:space="preserve">ANEL DESLIZANTE / TRADICIONAL, METALICO, PARA TUBO PEX, DN 20 MM                                                                                                                                                                                                                                                                                                                                                                                                                                          </v>
          </cell>
          <cell r="C6727" t="str">
            <v xml:space="preserve">UN    </v>
          </cell>
          <cell r="D6727" t="str">
            <v>2,35</v>
          </cell>
        </row>
        <row r="6728">
          <cell r="A6728">
            <v>38842</v>
          </cell>
          <cell r="B6728" t="str">
            <v xml:space="preserve">ANEL DESLIZANTE / TRADICIONAL, METALICO, PARA TUBO PEX, DN 25 MM                                                                                                                                                                                                                                                                                                                                                                                                                                          </v>
          </cell>
          <cell r="C6728" t="str">
            <v xml:space="preserve">UN    </v>
          </cell>
          <cell r="D6728" t="str">
            <v>4,65</v>
          </cell>
        </row>
        <row r="6729">
          <cell r="A6729">
            <v>38843</v>
          </cell>
          <cell r="B6729" t="str">
            <v xml:space="preserve">ANEL DESLIZANTE / TRADICIONAL, METALICO, PARA TUBO PEX, DN 32 MM                                                                                                                                                                                                                                                                                                                                                                                                                                          </v>
          </cell>
          <cell r="C6729" t="str">
            <v xml:space="preserve">UN    </v>
          </cell>
          <cell r="D6729" t="str">
            <v>7,26</v>
          </cell>
        </row>
        <row r="6730">
          <cell r="A6730">
            <v>13761</v>
          </cell>
          <cell r="B6730" t="str">
            <v xml:space="preserve">APARELHO CORTE OXI-ACETILENO PARA SOLDA E CORTE CONTENDO MACARICO SOLDA, BICO DE CORTE, CILINDROS, REGULADORES, MANGUEIRAS E CARRINHO                                                                                                                                                                                                                                                                                                                                                                     </v>
          </cell>
          <cell r="C6730" t="str">
            <v xml:space="preserve">UN    </v>
          </cell>
          <cell r="D6730" t="str">
            <v>2.310,16</v>
          </cell>
        </row>
        <row r="6731">
          <cell r="A6731">
            <v>12888</v>
          </cell>
          <cell r="B6731" t="str">
            <v xml:space="preserve">APARELHO DE APOIO DE NEOPRENE FRETADO, 60 X 45 X 7,6 CM, COM FRETAGEM DE ACO DE 4 MM INTERCALADAS COM ELASTOMERO DE 11 MM E REVESTIMENTO FINAL COM ELASTOMERO DE 6 MM                                                                                                                                                                                                                                                                                                                                     </v>
          </cell>
          <cell r="C6731" t="str">
            <v xml:space="preserve">DM3   </v>
          </cell>
          <cell r="D6731" t="str">
            <v>91,88</v>
          </cell>
        </row>
        <row r="6732">
          <cell r="A6732">
            <v>12889</v>
          </cell>
          <cell r="B6732" t="str">
            <v xml:space="preserve">APARELHO DE APOIO DE NEOPRENE SIMPLES/ NAO FRETADO, 100 X 100 CM, ESPESSURA 6,3 MM                                                                                                                                                                                                                                                                                                                                                                                                                        </v>
          </cell>
          <cell r="C6732" t="str">
            <v xml:space="preserve">DM3   </v>
          </cell>
          <cell r="D6732" t="str">
            <v>60,00</v>
          </cell>
        </row>
        <row r="6733">
          <cell r="A6733">
            <v>4814</v>
          </cell>
          <cell r="B6733" t="str">
            <v xml:space="preserve">APARELHO SINALIZADOR LUMINOSO COM LED, PARA SAIDA GARAGEM, COM 2 LENTES EM POLICARBONATO, BIVOLT (INCLUI SUPORTE DE FIXACAO)                                                                                                                                                                                                                                                                                                                                                                              </v>
          </cell>
          <cell r="C6733" t="str">
            <v xml:space="preserve">UN    </v>
          </cell>
          <cell r="D6733" t="str">
            <v>121,60</v>
          </cell>
        </row>
        <row r="6734">
          <cell r="A6734">
            <v>25967</v>
          </cell>
          <cell r="B6734" t="str">
            <v xml:space="preserve">APOIO DO PORTA DENTE PARA FRESADORA DE ASFALTO                                                                                                                                                                                                                                                                                                                                                                                                                                                            </v>
          </cell>
          <cell r="C6734" t="str">
            <v xml:space="preserve">UN    </v>
          </cell>
          <cell r="D6734" t="str">
            <v>1.695,69</v>
          </cell>
        </row>
        <row r="6735">
          <cell r="A6735">
            <v>6122</v>
          </cell>
          <cell r="B6735" t="str">
            <v xml:space="preserve">APONTADOR OU APROPRIADOR                                                                                                                                                                                                                                                                                                                                                                                                                                                                                  </v>
          </cell>
          <cell r="C6735" t="str">
            <v xml:space="preserve">H     </v>
          </cell>
          <cell r="D6735" t="str">
            <v>29,38</v>
          </cell>
        </row>
        <row r="6736">
          <cell r="A6736">
            <v>40810</v>
          </cell>
          <cell r="B6736" t="str">
            <v xml:space="preserve">APONTADOR OU APROPRIADOR DE MAO DE OBRA (MENSALISTA)                                                                                                                                                                                                                                                                                                                                                                                                                                                      </v>
          </cell>
          <cell r="C6736" t="str">
            <v xml:space="preserve">MES   </v>
          </cell>
          <cell r="D6736" t="str">
            <v>5.165,85</v>
          </cell>
        </row>
        <row r="6737">
          <cell r="A6737">
            <v>21100</v>
          </cell>
          <cell r="B6737" t="str">
            <v xml:space="preserve">AQUECEDOR DE AGUA A GAS GLP/GN COM CAPACIDADE DE ARMAZENAMENTO DE 50 A 80 L                                                                                                                                                                                                                                                                                                                                                                                                                               </v>
          </cell>
          <cell r="C6737" t="str">
            <v xml:space="preserve">UN    </v>
          </cell>
          <cell r="D6737" t="str">
            <v>1.776,86</v>
          </cell>
        </row>
        <row r="6738">
          <cell r="A6738">
            <v>11816</v>
          </cell>
          <cell r="B6738" t="str">
            <v xml:space="preserve">AQUECEDOR DE AGUA ELETRICO  RESERVATORIO DE 100 L CILINDRICO EM COBRE, REFORCADO COM ACO CARBONO, MONOFASICO, TENSAO NOMINAL 220 V                                                                                                                                                                                                                                                                                                                                                                        </v>
          </cell>
          <cell r="C6738" t="str">
            <v xml:space="preserve">UN    </v>
          </cell>
          <cell r="D6738" t="str">
            <v>1.894,65</v>
          </cell>
        </row>
        <row r="6739">
          <cell r="A6739">
            <v>11814</v>
          </cell>
          <cell r="B6739" t="str">
            <v xml:space="preserve">AQUECEDOR DE AGUA ELETRICO  RESERVATORIO DE 500 L CILINDRICO EM COBRE, REFORCADO COM ACO CARBONO, MONOFASICO, TENSAO NOMINAL 220 V                                                                                                                                                                                                                                                                                                                                                                        </v>
          </cell>
          <cell r="C6739" t="str">
            <v xml:space="preserve">UN    </v>
          </cell>
          <cell r="D6739" t="str">
            <v>4.124,17</v>
          </cell>
        </row>
        <row r="6740">
          <cell r="A6740">
            <v>14186</v>
          </cell>
          <cell r="B6740" t="str">
            <v xml:space="preserve">AQUECEDOR DE AGUA ELETRICO  RESERVATORIO DE 500 L CILINDRICO EM COBRE, REFORCADO COM ACO CARBONO, TRIFASICO, TENSAO NOMINAL 220/380/400 V, POTENCIA 24 KW                                                                                                                                                                                                                                                                                                                                                 </v>
          </cell>
          <cell r="C6740" t="str">
            <v xml:space="preserve">UN    </v>
          </cell>
          <cell r="D6740" t="str">
            <v>5.178,46</v>
          </cell>
        </row>
        <row r="6741">
          <cell r="A6741">
            <v>14185</v>
          </cell>
          <cell r="B6741" t="str">
            <v xml:space="preserve">AQUECEDOR DE AGUA ELETRICO  RESERVATORIO DE 700 L CILINDRICO EM COBRE, REFORCADO COM ACO CARBONO, MONOFASICO, TENSAO NOMINAL 220 V                                                                                                                                                                                                                                                                                                                                                                        </v>
          </cell>
          <cell r="C6741" t="str">
            <v xml:space="preserve">UN    </v>
          </cell>
          <cell r="D6741" t="str">
            <v>6.708,12</v>
          </cell>
        </row>
        <row r="6742">
          <cell r="A6742">
            <v>11811</v>
          </cell>
          <cell r="B6742" t="str">
            <v xml:space="preserve">AQUECEDOR DE AGUA ELETRICO HORIZONTAL, RESERVATORIO DE 200 L CILINDRICO EM COBRE, REFORCADO COM ACO CARBONO, MONOFASICO, TENSAO NOMINAL 220 V                                                                                                                                                                                                                                                                                                                                                             </v>
          </cell>
          <cell r="C6742" t="str">
            <v xml:space="preserve">UN    </v>
          </cell>
          <cell r="D6742" t="str">
            <v>2.564,93</v>
          </cell>
        </row>
        <row r="6743">
          <cell r="A6743">
            <v>26038</v>
          </cell>
          <cell r="B6743" t="str">
            <v xml:space="preserve">AQUECEDOR DE OLEO BPF (FLUIDO) TERMICO, CAPACIDADE DE 300.000 KCAL/H                                                                                                                                                                                                                                                                                                                                                                                                                                      </v>
          </cell>
          <cell r="C6743" t="str">
            <v xml:space="preserve">UN    </v>
          </cell>
          <cell r="D6743" t="str">
            <v>202.992,51</v>
          </cell>
        </row>
        <row r="6744">
          <cell r="A6744">
            <v>34482</v>
          </cell>
          <cell r="B6744" t="str">
            <v xml:space="preserve">AQUECEDOR SOLAR  CAPACIDADE DO RESERVATORIO 800 L, INCLUI 8 PLACAS COLETORAS DE 1,42 M2                                                                                                                                                                                                                                                                                                                                                                                                                   </v>
          </cell>
          <cell r="C6744" t="str">
            <v xml:space="preserve">UN    </v>
          </cell>
          <cell r="D6744" t="str">
            <v>7.499,08</v>
          </cell>
        </row>
        <row r="6745">
          <cell r="A6745">
            <v>34469</v>
          </cell>
          <cell r="B6745" t="str">
            <v xml:space="preserve">AQUECEDOR SOLAR CAPACIDADE DO RESERVATORIO 1000 L, INCLUI 10 PLACAS COLETORAS DE 1,42 M2                                                                                                                                                                                                                                                                                                                                                                                                                  </v>
          </cell>
          <cell r="C6745" t="str">
            <v xml:space="preserve">UN    </v>
          </cell>
          <cell r="D6745" t="str">
            <v>11.600,14</v>
          </cell>
        </row>
        <row r="6746">
          <cell r="A6746">
            <v>34472</v>
          </cell>
          <cell r="B6746" t="str">
            <v xml:space="preserve">AQUECEDOR SOLAR CAPACIDADE DO RESERVATORIO 200 L, INCLUI 2 PLACAS COLETORAS DE 1,42 M2                                                                                                                                                                                                                                                                                                                                                                                                                    </v>
          </cell>
          <cell r="C6746" t="str">
            <v xml:space="preserve">UN    </v>
          </cell>
          <cell r="D6746" t="str">
            <v>3.569,00</v>
          </cell>
        </row>
        <row r="6747">
          <cell r="A6747">
            <v>34476</v>
          </cell>
          <cell r="B6747" t="str">
            <v xml:space="preserve">AQUECEDOR SOLAR CAPACIDADE DO RESERVATORIO 400L, INCLUI 4 PLACAS COLETORAS DE 1,42 M2                                                                                                                                                                                                                                                                                                                                                                                                                     </v>
          </cell>
          <cell r="C6747" t="str">
            <v xml:space="preserve">UN    </v>
          </cell>
          <cell r="D6747" t="str">
            <v>6.049,96</v>
          </cell>
        </row>
        <row r="6748">
          <cell r="A6748">
            <v>34477</v>
          </cell>
          <cell r="B6748" t="str">
            <v xml:space="preserve">AQUECEDOR SOLAR CAPACIDADE DO RESERVATORIO 600 L, INCLUI 6 PLACAS COLETORAS DE 1,42 M2                                                                                                                                                                                                                                                                                                                                                                                                                    </v>
          </cell>
          <cell r="C6748" t="str">
            <v xml:space="preserve">UN    </v>
          </cell>
          <cell r="D6748" t="str">
            <v>8.029,47</v>
          </cell>
        </row>
        <row r="6749">
          <cell r="A6749">
            <v>42425</v>
          </cell>
          <cell r="B6749" t="str">
            <v xml:space="preserve">AR CONDICIONADO SPLIT INVERTER, HI-WALL (PAREDE), 12000 BTU/H, CICLO FRIO, 60HZ, CLASSIFICACAO A (SELO PROCEL), GAS HFC, CONTROLE S/FIO                                                                                                                                                                                                                                                                                                                                                                   </v>
          </cell>
          <cell r="C6749" t="str">
            <v xml:space="preserve">UN    </v>
          </cell>
          <cell r="D6749" t="str">
            <v>1.765,87</v>
          </cell>
        </row>
        <row r="6750">
          <cell r="A6750">
            <v>42422</v>
          </cell>
          <cell r="B6750" t="str">
            <v xml:space="preserve">AR CONDICIONADO SPLIT INVERTER, HI-WALL (PAREDE), 18000 BTU/H, CICLO FRIO, 60HZ, CLASSIFICACAO A (SELO PROCEL), GAS HFC, CONTROLE S/FIO                                                                                                                                                                                                                                                                                                                                                                   </v>
          </cell>
          <cell r="C6750" t="str">
            <v xml:space="preserve">UN    </v>
          </cell>
          <cell r="D6750" t="str">
            <v>2.621,50</v>
          </cell>
        </row>
        <row r="6751">
          <cell r="A6751">
            <v>42424</v>
          </cell>
          <cell r="B6751" t="str">
            <v xml:space="preserve">AR CONDICIONADO SPLIT INVERTER, HI-WALL (PAREDE), 9000 BTU/H, CICLO FRIO, 60HZ, CLASSIFICACAO A (SELO PROCEL), GAS HFC, CONTROLE S/FIO                                                                                                                                                                                                                                                                                                                                                                    </v>
          </cell>
          <cell r="C6751" t="str">
            <v xml:space="preserve">UN    </v>
          </cell>
          <cell r="D6751" t="str">
            <v>1.577,08</v>
          </cell>
        </row>
        <row r="6752">
          <cell r="A6752">
            <v>42416</v>
          </cell>
          <cell r="B6752" t="str">
            <v xml:space="preserve">AR CONDICIONADO SPLIT INVERTER, PISO TETO, 18000 BTU/H, CICLO FRIO, 60HZ, CLASSIFICACAO ENERGETICA A OU B (SELO PROCEL), GAS HFC, CONTROLE S/FIO                                                                                                                                                                                                                                                                                                                                                          </v>
          </cell>
          <cell r="C6752" t="str">
            <v xml:space="preserve">UN    </v>
          </cell>
          <cell r="D6752" t="str">
            <v>6.798,61</v>
          </cell>
        </row>
        <row r="6753">
          <cell r="A6753">
            <v>42417</v>
          </cell>
          <cell r="B6753" t="str">
            <v xml:space="preserve">AR CONDICIONADO SPLIT INVERTER, PISO TETO, 24000 BTU/H, CICLO FRIO, 60HZ, CLASSIFICACAO ENERGETICA A OU B (SELO PROCEL), GAS HFC, CONTROLE S/FIO                                                                                                                                                                                                                                                                                                                                                          </v>
          </cell>
          <cell r="C6753" t="str">
            <v xml:space="preserve">UN    </v>
          </cell>
          <cell r="D6753" t="str">
            <v>7.621,80</v>
          </cell>
        </row>
        <row r="6754">
          <cell r="A6754">
            <v>42419</v>
          </cell>
          <cell r="B6754" t="str">
            <v xml:space="preserve">AR CONDICIONADO SPLIT INVERTER, PISO TETO, 36000 BTU/H, CICLO FRIO, 60HZ, CLASSIFICACAO ENERGETICA A OU B (SELO PROCEL), GAS HFC, CONTROLE S/FIO                                                                                                                                                                                                                                                                                                                                                          </v>
          </cell>
          <cell r="C6754" t="str">
            <v xml:space="preserve">UN    </v>
          </cell>
          <cell r="D6754" t="str">
            <v>8.611,01</v>
          </cell>
        </row>
        <row r="6755">
          <cell r="A6755">
            <v>42420</v>
          </cell>
          <cell r="B6755" t="str">
            <v xml:space="preserve">AR CONDICIONADO SPLIT INVERTER, PISO TETO, 48000 BTU/H, CICLO FRIO, 60HZ, CLASSIFICACAO ENERGETICA A OU B (SELO PROCEL), GAS HFC, CONTROLE S/FIO                                                                                                                                                                                                                                                                                                                                                          </v>
          </cell>
          <cell r="C6755" t="str">
            <v xml:space="preserve">UN    </v>
          </cell>
          <cell r="D6755" t="str">
            <v>11.835,20</v>
          </cell>
        </row>
        <row r="6756">
          <cell r="A6756">
            <v>42421</v>
          </cell>
          <cell r="B6756" t="str">
            <v xml:space="preserve">AR CONDICIONADO SPLIT INVERTER, PISO TETO, 60000 BTU/H, CICLO FRIO, 60HZ, CLASSIFICACAO ENERGETICA A OU B (SELO PROCEL), GAS HFC, CONTROLE S/FIO                                                                                                                                                                                                                                                                                                                                                          </v>
          </cell>
          <cell r="C6756" t="str">
            <v xml:space="preserve">UN    </v>
          </cell>
          <cell r="D6756" t="str">
            <v>14.359,14</v>
          </cell>
        </row>
        <row r="6757">
          <cell r="A6757">
            <v>39556</v>
          </cell>
          <cell r="B6757" t="str">
            <v xml:space="preserve">AR CONDICIONADO SPLIT ON/OFF, CASSETE (TETO), 18000 BTUS/H, CICLO QUENTE/FRIO, 60 HZ, CLASSIFICACAO ENERGETICA C - SELO PROCEL, GAS HFC, CONTROLE S/ FIO                                                                                                                                                                                                                                                                                                                                                  </v>
          </cell>
          <cell r="C6757" t="str">
            <v xml:space="preserve">UN    </v>
          </cell>
          <cell r="D6757" t="str">
            <v>4.986,61</v>
          </cell>
        </row>
        <row r="6758">
          <cell r="A6758">
            <v>39557</v>
          </cell>
          <cell r="B6758" t="str">
            <v xml:space="preserve">AR CONDICIONADO SPLIT ON/OFF, CASSETE (TETO), 24000 BTUS/H, CICLO QUENTE/FRIO, 60 HZ, CLASSIFICACAO ENERGETICA C - SELO PROCEL, GAS HFC, CONTROLE S/ FIO                                                                                                                                                                                                                                                                                                                                                  </v>
          </cell>
          <cell r="C6758" t="str">
            <v xml:space="preserve">UN    </v>
          </cell>
          <cell r="D6758" t="str">
            <v>5.369,49</v>
          </cell>
        </row>
        <row r="6759">
          <cell r="A6759">
            <v>39558</v>
          </cell>
          <cell r="B6759" t="str">
            <v xml:space="preserve">AR CONDICIONADO SPLIT ON/OFF, CASSETE (TETO), 30000 BTUS/H, CICLO QUENTE/FRIO, 60 HZ, CLASSIFICACAO ENERGETICA A - SELO PROCEL, GAS HFC, CONTROLE S/ FIO                                                                                                                                                                                                                                                                                                                                                  </v>
          </cell>
          <cell r="C6759" t="str">
            <v xml:space="preserve">UN    </v>
          </cell>
          <cell r="D6759" t="str">
            <v>5.506,92</v>
          </cell>
        </row>
        <row r="6760">
          <cell r="A6760">
            <v>39559</v>
          </cell>
          <cell r="B6760" t="str">
            <v xml:space="preserve">AR CONDICIONADO SPLIT ON/OFF, CASSETE (TETO), 36000 BTUS/H, CICLO QUENTE/FRIO, 60 HZ, CLASSIFICACAO ENERGETICA A - SELO PROCEL, GAS HFC, CONTROLE S/ FIO                                                                                                                                                                                                                                                                                                                                                  </v>
          </cell>
          <cell r="C6760" t="str">
            <v xml:space="preserve">UN    </v>
          </cell>
          <cell r="D6760" t="str">
            <v>7.935,07</v>
          </cell>
        </row>
        <row r="6761">
          <cell r="A6761">
            <v>39560</v>
          </cell>
          <cell r="B6761" t="str">
            <v xml:space="preserve">AR CONDICIONADO SPLIT ON/OFF, CASSETE (TETO), 48000 BTUS/H, CICLO QUENTE/FRIO, 60 HZ, CLASSIFICACAO ENERGETICA A - SELO PROCEL, GAS HFC, CONTROLE S/ FIO                                                                                                                                                                                                                                                                                                                                                  </v>
          </cell>
          <cell r="C6761" t="str">
            <v xml:space="preserve">UN    </v>
          </cell>
          <cell r="D6761" t="str">
            <v>9.180,10</v>
          </cell>
        </row>
        <row r="6762">
          <cell r="A6762">
            <v>39561</v>
          </cell>
          <cell r="B6762" t="str">
            <v xml:space="preserve">AR CONDICIONADO SPLIT ON/OFF, CASSETE (TETO), 60000 BTUS/H, CICLO QUENTE/FRIO, 60 HZ, CLASSIFICACAO ENERGETICA A - SELO PROCEL, GAS HFC, CONTROLE S/ FIO                                                                                                                                                                                                                                                                                                                                                  </v>
          </cell>
          <cell r="C6762" t="str">
            <v xml:space="preserve">UN    </v>
          </cell>
          <cell r="D6762" t="str">
            <v>9.603,56</v>
          </cell>
        </row>
        <row r="6763">
          <cell r="A6763">
            <v>39555</v>
          </cell>
          <cell r="B6763" t="str">
            <v xml:space="preserve">AR CONDICIONADO SPLIT ON/OFF, HI-WALL (PAREDE), 12000 BTUS/H, CICLO QUENTE/FRIO, 60 HZ, CLASSIFICACAO ENERGETICA A - SELO PROCEL, GAS HFC, CONTROLE S/ FIO                                                                                                                                                                                                                                                                                                                                                </v>
          </cell>
          <cell r="C6763" t="str">
            <v xml:space="preserve">UN    </v>
          </cell>
          <cell r="D6763" t="str">
            <v>1.533,08</v>
          </cell>
        </row>
        <row r="6764">
          <cell r="A6764">
            <v>39548</v>
          </cell>
          <cell r="B6764" t="str">
            <v xml:space="preserve">AR CONDICIONADO SPLIT ON/OFF, HI-WALL (PAREDE), 18000 BTUS/H, CICLO QUENTE/FRIO, 60 HZ, CLASSIFICACAO ENERGETICA A - SELO PROCEL, GAS HFC, CONTROLE S/ FIO                                                                                                                                                                                                                                                                                                                                                </v>
          </cell>
          <cell r="C6764" t="str">
            <v xml:space="preserve">UN    </v>
          </cell>
          <cell r="D6764" t="str">
            <v>2.274,03</v>
          </cell>
        </row>
        <row r="6765">
          <cell r="A6765">
            <v>39554</v>
          </cell>
          <cell r="B6765" t="str">
            <v xml:space="preserve">AR CONDICIONADO SPLIT ON/OFF, HI-WALL (PAREDE), 24000 BTUS/H, CICLO QUENTE/FRIO, 60 HZ, CLASSIFICACAO ENERGETICA A - SELO PROCEL, GAS HFC, CONTROLE S/ FIO                                                                                                                                                                                                                                                                                                                                                </v>
          </cell>
          <cell r="C6765" t="str">
            <v xml:space="preserve">UN    </v>
          </cell>
          <cell r="D6765" t="str">
            <v>3.007,06</v>
          </cell>
        </row>
        <row r="6766">
          <cell r="A6766">
            <v>39550</v>
          </cell>
          <cell r="B6766" t="str">
            <v xml:space="preserve">AR CONDICIONADO SPLIT ON/OFF, HI-WALL (PAREDE), 7000 BTUS/H, CICLO QUENTE/FRIO, 60 HZ, CLASSIFICACAO ENERGETICA A - SELO PROCEL, GAS HFC, CONTROLE S/ FIO                                                                                                                                                                                                                                                                                                                                                 </v>
          </cell>
          <cell r="C6766" t="str">
            <v xml:space="preserve">UN    </v>
          </cell>
          <cell r="D6766" t="str">
            <v>1.264,56</v>
          </cell>
        </row>
        <row r="6767">
          <cell r="A6767">
            <v>39551</v>
          </cell>
          <cell r="B6767" t="str">
            <v xml:space="preserve">AR CONDICIONADO SPLIT ON/OFF, HI-WALL (PAREDE), 9000 BTUS/H, CICLO QUENTE/FRIO, 60 HZ, CLASSIFICACAO ENERGETICA A - SELO PROCEL, GAS HFC, CONTROLE S/ FIO                                                                                                                                                                                                                                                                                                                                                 </v>
          </cell>
          <cell r="C6767" t="str">
            <v xml:space="preserve">UN    </v>
          </cell>
          <cell r="D6767" t="str">
            <v>1.336,85</v>
          </cell>
        </row>
        <row r="6768">
          <cell r="A6768">
            <v>39580</v>
          </cell>
          <cell r="B6768" t="str">
            <v xml:space="preserve">AR-CONDICIONADO FRIO SPLITAO INVERTER 30 TR                                                                                                                                                                                                                                                                                                                                                                                                                                                               </v>
          </cell>
          <cell r="C6768" t="str">
            <v xml:space="preserve">UN    </v>
          </cell>
          <cell r="D6768" t="str">
            <v>57.112,57</v>
          </cell>
        </row>
        <row r="6769">
          <cell r="A6769">
            <v>39577</v>
          </cell>
          <cell r="B6769" t="str">
            <v xml:space="preserve">AR-CONDICIONADO FRIO SPLITAO MODULAR 10 TR                                                                                                                                                                                                                                                                                                                                                                                                                                                                </v>
          </cell>
          <cell r="C6769" t="str">
            <v xml:space="preserve">UN    </v>
          </cell>
          <cell r="D6769" t="str">
            <v>26.933,98</v>
          </cell>
        </row>
        <row r="6770">
          <cell r="A6770">
            <v>39578</v>
          </cell>
          <cell r="B6770" t="str">
            <v xml:space="preserve">AR-CONDICIONADO FRIO SPLITAO MODULAR 15 TR                                                                                                                                                                                                                                                                                                                                                                                                                                                                </v>
          </cell>
          <cell r="C6770" t="str">
            <v xml:space="preserve">UN    </v>
          </cell>
          <cell r="D6770" t="str">
            <v>32.565,88</v>
          </cell>
        </row>
        <row r="6771">
          <cell r="A6771">
            <v>39579</v>
          </cell>
          <cell r="B6771" t="str">
            <v xml:space="preserve">AR-CONDICIONADO FRIO SPLITAO MODULAR 20 TR                                                                                                                                                                                                                                                                                                                                                                                                                                                                </v>
          </cell>
          <cell r="C6771" t="str">
            <v xml:space="preserve">UN    </v>
          </cell>
          <cell r="D6771" t="str">
            <v>33.564,28</v>
          </cell>
        </row>
        <row r="6772">
          <cell r="A6772">
            <v>39826</v>
          </cell>
          <cell r="B6772" t="str">
            <v xml:space="preserve">AR-CONDICIONADO SPLIT INVERTER, PISO TETO, 24000 BTU/H, QUENTE/FRIO, 60HZ, CLASSIFICACAO ENERGETICA A - SELO PROCEL, GAS HFC, CONTROLE S/FIO                                                                                                                                                                                                                                                                                                                                                              </v>
          </cell>
          <cell r="C6772" t="str">
            <v xml:space="preserve">UN    </v>
          </cell>
          <cell r="D6772" t="str">
            <v>4.122,30</v>
          </cell>
        </row>
        <row r="6773">
          <cell r="A6773">
            <v>10700</v>
          </cell>
          <cell r="B6773" t="str">
            <v xml:space="preserve">ARADO REVERSIVEL COM 3 DISCOS DE 26" X 6MM REBOCAVEL                                                                                                                                                                                                                                                                                                                                                                                                                                                      </v>
          </cell>
          <cell r="C6773" t="str">
            <v xml:space="preserve">UN    </v>
          </cell>
          <cell r="D6773" t="str">
            <v>13.657,29</v>
          </cell>
        </row>
        <row r="6774">
          <cell r="A6774">
            <v>346</v>
          </cell>
          <cell r="B6774" t="str">
            <v xml:space="preserve">ARAME DE ACO OVALADO 15 X 17 ( 45,7 KG, 700 KGF), ROLO 1000 M                                                                                                                                                                                                                                                                                                                                                                                                                                             </v>
          </cell>
          <cell r="C6774" t="str">
            <v xml:space="preserve">KG    </v>
          </cell>
          <cell r="D6774" t="str">
            <v>13,61</v>
          </cell>
        </row>
        <row r="6775">
          <cell r="A6775">
            <v>3312</v>
          </cell>
          <cell r="B6775" t="str">
            <v xml:space="preserve">ARAME DE AMARRACAO PARA GABIAO GALVANIZADO, DIAMETRO 2,2 MM                                                                                                                                                                                                                                                                                                                                                                                                                                               </v>
          </cell>
          <cell r="C6775" t="str">
            <v xml:space="preserve">KG    </v>
          </cell>
          <cell r="D6775" t="str">
            <v>21,12</v>
          </cell>
        </row>
        <row r="6776">
          <cell r="A6776">
            <v>339</v>
          </cell>
          <cell r="B6776" t="str">
            <v xml:space="preserve">ARAME FARPADO GALVANIZADO 14 BWG, CLASSE 250                                                                                                                                                                                                                                                                                                                                                                                                                                                              </v>
          </cell>
          <cell r="C6776" t="str">
            <v xml:space="preserve">M     </v>
          </cell>
          <cell r="D6776" t="str">
            <v>0,66</v>
          </cell>
        </row>
        <row r="6777">
          <cell r="A6777">
            <v>340</v>
          </cell>
          <cell r="B6777" t="str">
            <v xml:space="preserve">ARAME FARPADO GALVANIZADO, 16 BWG (1,65 MM), CLASSE 250                                                                                                                                                                                                                                                                                                                                                                                                                                                   </v>
          </cell>
          <cell r="C6777" t="str">
            <v xml:space="preserve">M     </v>
          </cell>
          <cell r="D6777" t="str">
            <v>0,91</v>
          </cell>
        </row>
        <row r="6778">
          <cell r="A6778">
            <v>338</v>
          </cell>
          <cell r="B6778" t="str">
            <v xml:space="preserve">ARAME FARPADO 16 BWG (0,047 KG/M)                                                                                                                                                                                                                                                                                                                                                                                                                                                                         </v>
          </cell>
          <cell r="C6778" t="str">
            <v xml:space="preserve">KG    </v>
          </cell>
          <cell r="D6778" t="str">
            <v>17,14</v>
          </cell>
        </row>
        <row r="6779">
          <cell r="A6779">
            <v>334</v>
          </cell>
          <cell r="B6779" t="str">
            <v xml:space="preserve">ARAME GALVANIZADO  8 BWG, D = 4,19MM (0,101 KG/M)                                                                                                                                                                                                                                                                                                                                                                                                                                                         </v>
          </cell>
          <cell r="C6779" t="str">
            <v xml:space="preserve">KG    </v>
          </cell>
          <cell r="D6779" t="str">
            <v>12,31</v>
          </cell>
        </row>
        <row r="6780">
          <cell r="A6780">
            <v>335</v>
          </cell>
          <cell r="B6780" t="str">
            <v xml:space="preserve">ARAME GALVANIZADO 10 BWG, 3,40 MM (0,0713 KG/M)                                                                                                                                                                                                                                                                                                                                                                                                                                                           </v>
          </cell>
          <cell r="C6780" t="str">
            <v xml:space="preserve">KG    </v>
          </cell>
          <cell r="D6780" t="str">
            <v>11,28</v>
          </cell>
        </row>
        <row r="6781">
          <cell r="A6781">
            <v>342</v>
          </cell>
          <cell r="B6781" t="str">
            <v xml:space="preserve">ARAME GALVANIZADO 12 BWG, 2,76 MM (0,048 KG/M)                                                                                                                                                                                                                                                                                                                                                                                                                                                            </v>
          </cell>
          <cell r="C6781" t="str">
            <v xml:space="preserve">KG    </v>
          </cell>
          <cell r="D6781" t="str">
            <v>12,75</v>
          </cell>
        </row>
        <row r="6782">
          <cell r="A6782">
            <v>333</v>
          </cell>
          <cell r="B6782" t="str">
            <v xml:space="preserve">ARAME GALVANIZADO 14 BWG, D = 2,11 MM (0,026 KG/M)                                                                                                                                                                                                                                                                                                                                                                                                                                                        </v>
          </cell>
          <cell r="C6782" t="str">
            <v xml:space="preserve">KG    </v>
          </cell>
          <cell r="D6782" t="str">
            <v>13,05</v>
          </cell>
        </row>
        <row r="6783">
          <cell r="A6783">
            <v>343</v>
          </cell>
          <cell r="B6783" t="str">
            <v xml:space="preserve">ARAME GALVANIZADO 14 BWG, 2,10MM (0,0272 KG/M)                                                                                                                                                                                                                                                                                                                                                                                                                                                            </v>
          </cell>
          <cell r="C6783" t="str">
            <v xml:space="preserve">M     </v>
          </cell>
          <cell r="D6783" t="str">
            <v>0,35</v>
          </cell>
        </row>
        <row r="6784">
          <cell r="A6784">
            <v>344</v>
          </cell>
          <cell r="B6784" t="str">
            <v xml:space="preserve">ARAME GALVANIZADO 16 BWG, 1,65MM (0,0166 KG/M)                                                                                                                                                                                                                                                                                                                                                                                                                                                            </v>
          </cell>
          <cell r="C6784" t="str">
            <v xml:space="preserve">KG    </v>
          </cell>
          <cell r="D6784" t="str">
            <v>14,11</v>
          </cell>
        </row>
        <row r="6785">
          <cell r="A6785">
            <v>345</v>
          </cell>
          <cell r="B6785" t="str">
            <v xml:space="preserve">ARAME GALVANIZADO 18 BWG, 1,24MM (0,009 KG/M)                                                                                                                                                                                                                                                                                                                                                                                                                                                             </v>
          </cell>
          <cell r="C6785" t="str">
            <v xml:space="preserve">KG    </v>
          </cell>
          <cell r="D6785" t="str">
            <v>17,25</v>
          </cell>
        </row>
        <row r="6786">
          <cell r="A6786">
            <v>341</v>
          </cell>
          <cell r="B6786" t="str">
            <v xml:space="preserve">ARAME GALVANIZADO 18 BWG, 1,24MM (0,009 KG/M)                                                                                                                                                                                                                                                                                                                                                                                                                                                             </v>
          </cell>
          <cell r="C6786" t="str">
            <v xml:space="preserve">M     </v>
          </cell>
          <cell r="D6786" t="str">
            <v>0,17</v>
          </cell>
        </row>
        <row r="6787">
          <cell r="A6787">
            <v>11107</v>
          </cell>
          <cell r="B6787" t="str">
            <v xml:space="preserve">ARAME GALVANIZADO 6 BWG, 5,16 MM (0,157 KG/M)                                                                                                                                                                                                                                                                                                                                                                                                                                                             </v>
          </cell>
          <cell r="C6787" t="str">
            <v xml:space="preserve">KG    </v>
          </cell>
          <cell r="D6787" t="str">
            <v>11,20</v>
          </cell>
        </row>
        <row r="6788">
          <cell r="A6788">
            <v>3313</v>
          </cell>
          <cell r="B6788" t="str">
            <v xml:space="preserve">ARAME PROTEGIDO COM POLIMERO PARA GABIAO, DIAMETRO 2,2 MM                                                                                                                                                                                                                                                                                                                                                                                                                                                 </v>
          </cell>
          <cell r="C6788" t="str">
            <v xml:space="preserve">KG    </v>
          </cell>
          <cell r="D6788" t="str">
            <v>27,18</v>
          </cell>
        </row>
        <row r="6789">
          <cell r="A6789">
            <v>34562</v>
          </cell>
          <cell r="B6789" t="str">
            <v xml:space="preserve">ARAME RECOZIDO 16 BWG, 1,60 MM (0,016 KG/M)                                                                                                                                                                                                                                                                                                                                                                                                                                                               </v>
          </cell>
          <cell r="C6789" t="str">
            <v xml:space="preserve">KG    </v>
          </cell>
          <cell r="D6789" t="str">
            <v>13,14</v>
          </cell>
        </row>
        <row r="6790">
          <cell r="A6790">
            <v>337</v>
          </cell>
          <cell r="B6790" t="str">
            <v xml:space="preserve">ARAME RECOZIDO 18 BWG, 1,25 MM (0,01 KG/M)                                                                                                                                                                                                                                                                                                                                                                                                                                                                </v>
          </cell>
          <cell r="C6790" t="str">
            <v xml:space="preserve">KG    </v>
          </cell>
          <cell r="D6790" t="str">
            <v>12,70</v>
          </cell>
        </row>
        <row r="6791">
          <cell r="A6791">
            <v>369</v>
          </cell>
          <cell r="B6791" t="str">
            <v xml:space="preserve">AREIA AMARELA, AREIA BARRADA OU ARENOSO (RETIRADA NO AREAL, SEM TRANSPORTE)                                                                                                                                                                                                                                                                                                                                                                                                                               </v>
          </cell>
          <cell r="C6791" t="str">
            <v xml:space="preserve">M3    </v>
          </cell>
          <cell r="D6791" t="str">
            <v>65,72</v>
          </cell>
        </row>
        <row r="6792">
          <cell r="A6792">
            <v>366</v>
          </cell>
          <cell r="B6792" t="str">
            <v xml:space="preserve">AREIA FINA - POSTO JAZIDA/FORNECEDOR (RETIRADO NA JAZIDA, SEM TRANSPORTE)                                                                                                                                                                                                                                                                                                                                                                                                                                 </v>
          </cell>
          <cell r="C6792" t="str">
            <v xml:space="preserve">M3    </v>
          </cell>
          <cell r="D6792" t="str">
            <v>70,00</v>
          </cell>
        </row>
        <row r="6793">
          <cell r="A6793">
            <v>367</v>
          </cell>
          <cell r="B6793" t="str">
            <v xml:space="preserve">AREIA GROSSA - POSTO JAZIDA/FORNECEDOR (RETIRADO NA JAZIDA, SEM TRANSPORTE)                                                                                                                                                                                                                                                                                                                                                                                                                               </v>
          </cell>
          <cell r="C6793" t="str">
            <v xml:space="preserve">M3    </v>
          </cell>
          <cell r="D6793" t="str">
            <v>70,00</v>
          </cell>
        </row>
        <row r="6794">
          <cell r="A6794">
            <v>370</v>
          </cell>
          <cell r="B6794" t="str">
            <v xml:space="preserve">AREIA MEDIA - POSTO JAZIDA/FORNECEDOR (RETIRADO NA JAZIDA, SEM TRANSPORTE)                                                                                                                                                                                                                                                                                                                                                                                                                                </v>
          </cell>
          <cell r="C6794" t="str">
            <v xml:space="preserve">M3    </v>
          </cell>
          <cell r="D6794" t="str">
            <v>51,43</v>
          </cell>
        </row>
        <row r="6795">
          <cell r="A6795">
            <v>368</v>
          </cell>
          <cell r="B6795" t="str">
            <v xml:space="preserve">AREIA PARA ATERRO - POSTO JAZIDA/FORNECEDOR (RETIRADO NA JAZIDA, SEM TRANSPORTE)                                                                                                                                                                                                                                                                                                                                                                                                                          </v>
          </cell>
          <cell r="C6795" t="str">
            <v xml:space="preserve">M3    </v>
          </cell>
          <cell r="D6795" t="str">
            <v>52,50</v>
          </cell>
        </row>
        <row r="6796">
          <cell r="A6796">
            <v>11075</v>
          </cell>
          <cell r="B6796" t="str">
            <v xml:space="preserve">AREIA PARA LEITO FILTRANTE (0,42 A 1,68 MM) - POSTO JAZIDA/FORNECEDOR (RETIRADO NA JAZIDA, SEM TRANSPORTE)                                                                                                                                                                                                                                                                                                                                                                                                </v>
          </cell>
          <cell r="C6796" t="str">
            <v xml:space="preserve">M3    </v>
          </cell>
          <cell r="D6796" t="str">
            <v>1.146,25</v>
          </cell>
        </row>
        <row r="6797">
          <cell r="A6797">
            <v>11076</v>
          </cell>
          <cell r="B6797" t="str">
            <v xml:space="preserve">AREIA PRETA PARA EMBOCO - POSTO JAZIDA/FORNECEDOR (RETIRADO NA JAZIDA, SEM TRANSPORTE)                                                                                                                                                                                                                                                                                                                                                                                                                    </v>
          </cell>
          <cell r="C6797" t="str">
            <v xml:space="preserve">M3    </v>
          </cell>
          <cell r="D6797" t="str">
            <v>87,50</v>
          </cell>
        </row>
        <row r="6798">
          <cell r="A6798">
            <v>1381</v>
          </cell>
          <cell r="B6798" t="str">
            <v xml:space="preserve">ARGAMASSA COLANTE AC I PARA CERAMICAS                                                                                                                                                                                                                                                                                                                                                                                                                                                                     </v>
          </cell>
          <cell r="C6798" t="str">
            <v xml:space="preserve">KG    </v>
          </cell>
          <cell r="D6798" t="str">
            <v>0,50</v>
          </cell>
        </row>
        <row r="6799">
          <cell r="A6799">
            <v>34353</v>
          </cell>
          <cell r="B6799" t="str">
            <v xml:space="preserve">ARGAMASSA COLANTE AC-II                                                                                                                                                                                                                                                                                                                                                                                                                                                                                   </v>
          </cell>
          <cell r="C6799" t="str">
            <v xml:space="preserve">KG    </v>
          </cell>
          <cell r="D6799" t="str">
            <v>1,00</v>
          </cell>
        </row>
        <row r="6800">
          <cell r="A6800">
            <v>37595</v>
          </cell>
          <cell r="B6800" t="str">
            <v xml:space="preserve">ARGAMASSA COLANTE TIPO ACIII                                                                                                                                                                                                                                                                                                                                                                                                                                                                              </v>
          </cell>
          <cell r="C6800" t="str">
            <v xml:space="preserve">KG    </v>
          </cell>
          <cell r="D6800" t="str">
            <v>1,52</v>
          </cell>
        </row>
        <row r="6801">
          <cell r="A6801">
            <v>37596</v>
          </cell>
          <cell r="B6801" t="str">
            <v xml:space="preserve">ARGAMASSA COLANTE TIPO ACIII E                                                                                                                                                                                                                                                                                                                                                                                                                                                                            </v>
          </cell>
          <cell r="C6801" t="str">
            <v xml:space="preserve">KG    </v>
          </cell>
          <cell r="D6801" t="str">
            <v>2,26</v>
          </cell>
        </row>
        <row r="6802">
          <cell r="A6802">
            <v>371</v>
          </cell>
          <cell r="B6802" t="str">
            <v xml:space="preserve">ARGAMASSA INDUSTRIALIZADA MULTIUSO, PARA REVESTIMENTO INTERNO E EXTERNO E ASSENTAMENTO DE BLOCOS DIVERSOS                                                                                                                                                                                                                                                                                                                                                                                                 </v>
          </cell>
          <cell r="C6802" t="str">
            <v xml:space="preserve">KG    </v>
          </cell>
          <cell r="D6802" t="str">
            <v>0,45</v>
          </cell>
        </row>
        <row r="6803">
          <cell r="A6803">
            <v>37553</v>
          </cell>
          <cell r="B6803" t="str">
            <v xml:space="preserve">ARGAMASSA INDUSTRIALIZADA PARA CHAPISCO COLANTE                                                                                                                                                                                                                                                                                                                                                                                                                                                           </v>
          </cell>
          <cell r="C6803" t="str">
            <v xml:space="preserve">KG    </v>
          </cell>
          <cell r="D6803" t="str">
            <v>1,69</v>
          </cell>
        </row>
        <row r="6804">
          <cell r="A6804">
            <v>37552</v>
          </cell>
          <cell r="B6804" t="str">
            <v xml:space="preserve">ARGAMASSA INDUSTRIALIZADA PARA CHAPISCO ROLADO                                                                                                                                                                                                                                                                                                                                                                                                                                                            </v>
          </cell>
          <cell r="C6804" t="str">
            <v xml:space="preserve">KG    </v>
          </cell>
          <cell r="D6804" t="str">
            <v>2,17</v>
          </cell>
        </row>
        <row r="6805">
          <cell r="A6805">
            <v>36880</v>
          </cell>
          <cell r="B6805" t="str">
            <v xml:space="preserve">ARGAMASSA PARA REVESTIMENTO DECORATIVO MONOCAMADA, CORES CLARAS                                                                                                                                                                                                                                                                                                                                                                                                                                           </v>
          </cell>
          <cell r="C6805" t="str">
            <v xml:space="preserve">KG    </v>
          </cell>
          <cell r="D6805" t="str">
            <v>1,68</v>
          </cell>
        </row>
        <row r="6806">
          <cell r="A6806">
            <v>34355</v>
          </cell>
          <cell r="B6806" t="str">
            <v xml:space="preserve">ARGAMASSA PISO SOBRE PISO                                                                                                                                                                                                                                                                                                                                                                                                                                                                                 </v>
          </cell>
          <cell r="C6806" t="str">
            <v xml:space="preserve">KG    </v>
          </cell>
          <cell r="D6806" t="str">
            <v>1,38</v>
          </cell>
        </row>
        <row r="6807">
          <cell r="A6807">
            <v>130</v>
          </cell>
          <cell r="B6807" t="str">
            <v xml:space="preserve">ARGAMASSA POLIMERICA DE REPARO ESTRUTURAL, BICOMPONENTE                                                                                                                                                                                                                                                                                                                                                                                                                                                   </v>
          </cell>
          <cell r="C6807" t="str">
            <v xml:space="preserve">KG    </v>
          </cell>
          <cell r="D6807" t="str">
            <v>4,22</v>
          </cell>
        </row>
        <row r="6808">
          <cell r="A6808">
            <v>135</v>
          </cell>
          <cell r="B6808" t="str">
            <v xml:space="preserve">ARGAMASSA POLIMERICA IMPERMEABILIZANTE SEMIFLEXIVEL, BICOMPONENTE (MEMBRANA IMPERMEABILIZANTE ACRILICA)                                                                                                                                                                                                                                                                                                                                                                                                   </v>
          </cell>
          <cell r="C6808" t="str">
            <v xml:space="preserve">KG    </v>
          </cell>
          <cell r="D6808" t="str">
            <v>5,44</v>
          </cell>
        </row>
        <row r="6809">
          <cell r="A6809">
            <v>36886</v>
          </cell>
          <cell r="B6809" t="str">
            <v xml:space="preserve">ARGAMASSA PRONTA PARA CONTRAPISO                                                                                                                                                                                                                                                                                                                                                                                                                                                                          </v>
          </cell>
          <cell r="C6809" t="str">
            <v xml:space="preserve">KG    </v>
          </cell>
          <cell r="D6809" t="str">
            <v>0,53</v>
          </cell>
        </row>
        <row r="6810">
          <cell r="A6810">
            <v>374</v>
          </cell>
          <cell r="B6810" t="str">
            <v xml:space="preserve">ARGAMASSA PRONTA PARA REVESTIMENTO INTERNO EM PAREDES                                                                                                                                                                                                                                                                                                                                                                                                                                                     </v>
          </cell>
          <cell r="C6810" t="str">
            <v xml:space="preserve">KG    </v>
          </cell>
          <cell r="D6810" t="str">
            <v>0,38</v>
          </cell>
        </row>
        <row r="6811">
          <cell r="A6811">
            <v>38546</v>
          </cell>
          <cell r="B6811" t="str">
            <v xml:space="preserve">ARGAMASSA USINADA AUTOADENSAVEL E AUTONIVELANTE PARA CONTRAPISO, INCLUI BOMBEAMENTO                                                                                                                                                                                                                                                                                                                                                                                                                       </v>
          </cell>
          <cell r="C6811" t="str">
            <v xml:space="preserve">M3    </v>
          </cell>
          <cell r="D6811" t="str">
            <v>333,95</v>
          </cell>
        </row>
        <row r="6812">
          <cell r="A6812">
            <v>34549</v>
          </cell>
          <cell r="B6812" t="str">
            <v xml:space="preserve">ARGILA EXPANDIDA, GRANULOMETRIA 2215                                                                                                                                                                                                                                                                                                                                                                                                                                                                      </v>
          </cell>
          <cell r="C6812" t="str">
            <v xml:space="preserve">M3    </v>
          </cell>
          <cell r="D6812" t="str">
            <v>197,17</v>
          </cell>
        </row>
        <row r="6813">
          <cell r="A6813">
            <v>6081</v>
          </cell>
          <cell r="B6813" t="str">
            <v xml:space="preserve">ARGILA OU BARRO PARA ATERRO/REATERRO (COM TRANSPORTE ATE 10 KM)                                                                                                                                                                                                                                                                                                                                                                                                                                           </v>
          </cell>
          <cell r="C6813" t="str">
            <v xml:space="preserve">M3    </v>
          </cell>
          <cell r="D6813" t="str">
            <v>27,93</v>
          </cell>
        </row>
        <row r="6814">
          <cell r="A6814">
            <v>6077</v>
          </cell>
          <cell r="B6814" t="str">
            <v xml:space="preserve">ARGILA OU BARRO PARA ATERRO/REATERRO (RETIRADO NA JAZIDA, SEM TRANSPORTE)                                                                                                                                                                                                                                                                                                                                                                                                                                 </v>
          </cell>
          <cell r="C6814" t="str">
            <v xml:space="preserve">M3    </v>
          </cell>
          <cell r="D6814" t="str">
            <v>16,10</v>
          </cell>
        </row>
        <row r="6815">
          <cell r="A6815">
            <v>6079</v>
          </cell>
          <cell r="B6815" t="str">
            <v xml:space="preserve">ARGILA, ARGILA VERMELHA OU ARGILA ARENOSA (RETIRADA NA JAZIDA, SEM TRANSPORTE)                                                                                                                                                                                                                                                                                                                                                                                                                            </v>
          </cell>
          <cell r="C6815" t="str">
            <v xml:space="preserve">M3    </v>
          </cell>
          <cell r="D6815" t="str">
            <v>9,20</v>
          </cell>
        </row>
        <row r="6816">
          <cell r="A6816">
            <v>1091</v>
          </cell>
          <cell r="B6816" t="str">
            <v xml:space="preserve">ARMACAO VERTICAL COM HASTE E CONTRA-PINO, EM CHAPA DE ACO GALVANIZADO 3/16", COM 1 ESTRIBO E 1 ISOLADOR                                                                                                                                                                                                                                                                                                                                                                                                   </v>
          </cell>
          <cell r="C6816" t="str">
            <v xml:space="preserve">UN    </v>
          </cell>
          <cell r="D6816" t="str">
            <v>18,95</v>
          </cell>
        </row>
        <row r="6817">
          <cell r="A6817">
            <v>1094</v>
          </cell>
          <cell r="B6817" t="str">
            <v xml:space="preserve">ARMACAO VERTICAL COM HASTE E CONTRA-PINO, EM CHAPA DE ACO GALVANIZADO 3/16", COM 1 ESTRIBO, SEM ISOLADOR                                                                                                                                                                                                                                                                                                                                                                                                  </v>
          </cell>
          <cell r="C6817" t="str">
            <v xml:space="preserve">UN    </v>
          </cell>
          <cell r="D6817" t="str">
            <v>13,25</v>
          </cell>
        </row>
        <row r="6818">
          <cell r="A6818">
            <v>1095</v>
          </cell>
          <cell r="B6818" t="str">
            <v xml:space="preserve">ARMACAO VERTICAL COM HASTE E CONTRA-PINO, EM CHAPA DE ACO GALVANIZADO 3/16", COM 2 ESTRIBOS, E 2 ISOLADORES                                                                                                                                                                                                                                                                                                                                                                                               </v>
          </cell>
          <cell r="C6818" t="str">
            <v xml:space="preserve">UN    </v>
          </cell>
          <cell r="D6818" t="str">
            <v>28,17</v>
          </cell>
        </row>
        <row r="6819">
          <cell r="A6819">
            <v>1092</v>
          </cell>
          <cell r="B6819" t="str">
            <v xml:space="preserve">ARMACAO VERTICAL COM HASTE E CONTRA-PINO, EM CHAPA DE ACO GALVANIZADO 3/16", COM 2 ESTRIBOS, SEM ISOLADOR                                                                                                                                                                                                                                                                                                                                                                                                 </v>
          </cell>
          <cell r="C6819" t="str">
            <v xml:space="preserve">UN    </v>
          </cell>
          <cell r="D6819" t="str">
            <v>21,80</v>
          </cell>
        </row>
        <row r="6820">
          <cell r="A6820">
            <v>1093</v>
          </cell>
          <cell r="B6820" t="str">
            <v xml:space="preserve">ARMACAO VERTICAL COM HASTE E CONTRA-PINO, EM CHAPA DE ACO GALVANIZADO 3/16", COM 3 ESTRIBOS E 3 ISOLADORES                                                                                                                                                                                                                                                                                                                                                                                                </v>
          </cell>
          <cell r="C6820" t="str">
            <v xml:space="preserve">UN    </v>
          </cell>
          <cell r="D6820" t="str">
            <v>50,91</v>
          </cell>
        </row>
        <row r="6821">
          <cell r="A6821">
            <v>1090</v>
          </cell>
          <cell r="B6821" t="str">
            <v xml:space="preserve">ARMACAO VERTICAL COM HASTE E CONTRA-PINO, EM CHAPA DE ACO GALVANIZADO 3/16", COM 3 ESTRIBOS, SEM ISOLADOR                                                                                                                                                                                                                                                                                                                                                                                                 </v>
          </cell>
          <cell r="C6821" t="str">
            <v xml:space="preserve">UN    </v>
          </cell>
          <cell r="D6821" t="str">
            <v>36,45</v>
          </cell>
        </row>
        <row r="6822">
          <cell r="A6822">
            <v>1096</v>
          </cell>
          <cell r="B6822" t="str">
            <v xml:space="preserve">ARMACAO VERTICAL COM HASTE E CONTRA-PINO, EM CHAPA DE ACO GALVANIZADO 3/16", COM 4 ESTRIBOS E 4 ISOLADORES                                                                                                                                                                                                                                                                                                                                                                                                </v>
          </cell>
          <cell r="C6822" t="str">
            <v xml:space="preserve">UN    </v>
          </cell>
          <cell r="D6822" t="str">
            <v>65,60</v>
          </cell>
        </row>
        <row r="6823">
          <cell r="A6823">
            <v>1097</v>
          </cell>
          <cell r="B6823" t="str">
            <v xml:space="preserve">ARMACAO VERTICAL COM HASTE E CONTRA-PINO, EM CHAPA DE ACO GALVANIZADO 3/16", COM 4 ESTRIBOS, SEM ISOLADOR                                                                                                                                                                                                                                                                                                                                                                                                 </v>
          </cell>
          <cell r="C6823" t="str">
            <v xml:space="preserve">UN    </v>
          </cell>
          <cell r="D6823" t="str">
            <v>55,68</v>
          </cell>
        </row>
        <row r="6824">
          <cell r="A6824">
            <v>378</v>
          </cell>
          <cell r="B6824" t="str">
            <v xml:space="preserve">ARMADOR                                                                                                                                                                                                                                                                                                                                                                                                                                                                                                   </v>
          </cell>
          <cell r="C6824" t="str">
            <v xml:space="preserve">H     </v>
          </cell>
          <cell r="D6824" t="str">
            <v>20,39</v>
          </cell>
        </row>
        <row r="6825">
          <cell r="A6825">
            <v>40911</v>
          </cell>
          <cell r="B6825" t="str">
            <v xml:space="preserve">ARMADOR (MENSALISTA)                                                                                                                                                                                                                                                                                                                                                                                                                                                                                      </v>
          </cell>
          <cell r="C6825" t="str">
            <v xml:space="preserve">MES   </v>
          </cell>
          <cell r="D6825" t="str">
            <v>3.583,51</v>
          </cell>
        </row>
        <row r="6826">
          <cell r="A6826">
            <v>33939</v>
          </cell>
          <cell r="B6826" t="str">
            <v xml:space="preserve">ARQUITETO JUNIOR                                                                                                                                                                                                                                                                                                                                                                                                                                                                                          </v>
          </cell>
          <cell r="C6826" t="str">
            <v xml:space="preserve">H     </v>
          </cell>
          <cell r="D6826" t="str">
            <v>65,60</v>
          </cell>
        </row>
        <row r="6827">
          <cell r="A6827">
            <v>40815</v>
          </cell>
          <cell r="B6827" t="str">
            <v xml:space="preserve">ARQUITETO JUNIOR (MENSALISTA)                                                                                                                                                                                                                                                                                                                                                                                                                                                                             </v>
          </cell>
          <cell r="C6827" t="str">
            <v xml:space="preserve">MES   </v>
          </cell>
          <cell r="D6827" t="str">
            <v>11.525,39</v>
          </cell>
        </row>
        <row r="6828">
          <cell r="A6828">
            <v>34760</v>
          </cell>
          <cell r="B6828" t="str">
            <v xml:space="preserve">ARQUITETO PAISAGISTA                                                                                                                                                                                                                                                                                                                                                                                                                                                                                      </v>
          </cell>
          <cell r="C6828" t="str">
            <v xml:space="preserve">H     </v>
          </cell>
          <cell r="D6828" t="str">
            <v>74,20</v>
          </cell>
        </row>
        <row r="6829">
          <cell r="A6829">
            <v>40935</v>
          </cell>
          <cell r="B6829" t="str">
            <v xml:space="preserve">ARQUITETO PAISAGISTA (MENSALISTA)                                                                                                                                                                                                                                                                                                                                                                                                                                                                         </v>
          </cell>
          <cell r="C6829" t="str">
            <v xml:space="preserve">MES   </v>
          </cell>
          <cell r="D6829" t="str">
            <v>13.038,79</v>
          </cell>
        </row>
        <row r="6830">
          <cell r="A6830">
            <v>33952</v>
          </cell>
          <cell r="B6830" t="str">
            <v xml:space="preserve">ARQUITETO PLENO                                                                                                                                                                                                                                                                                                                                                                                                                                                                                           </v>
          </cell>
          <cell r="C6830" t="str">
            <v xml:space="preserve">H     </v>
          </cell>
          <cell r="D6830" t="str">
            <v>93,17</v>
          </cell>
        </row>
        <row r="6831">
          <cell r="A6831">
            <v>40816</v>
          </cell>
          <cell r="B6831" t="str">
            <v xml:space="preserve">ARQUITETO PLENO (MENSALISTA)                                                                                                                                                                                                                                                                                                                                                                                                                                                                              </v>
          </cell>
          <cell r="C6831" t="str">
            <v xml:space="preserve">MES   </v>
          </cell>
          <cell r="D6831" t="str">
            <v>16.370,87</v>
          </cell>
        </row>
        <row r="6832">
          <cell r="A6832">
            <v>33953</v>
          </cell>
          <cell r="B6832" t="str">
            <v xml:space="preserve">ARQUITETO SENIOR                                                                                                                                                                                                                                                                                                                                                                                                                                                                                          </v>
          </cell>
          <cell r="C6832" t="str">
            <v xml:space="preserve">H     </v>
          </cell>
          <cell r="D6832" t="str">
            <v>123,19</v>
          </cell>
        </row>
        <row r="6833">
          <cell r="A6833">
            <v>40817</v>
          </cell>
          <cell r="B6833" t="str">
            <v xml:space="preserve">ARQUITETO SENIOR (MENSALISTA)                                                                                                                                                                                                                                                                                                                                                                                                                                                                             </v>
          </cell>
          <cell r="C6833" t="str">
            <v xml:space="preserve">MES   </v>
          </cell>
          <cell r="D6833" t="str">
            <v>21.643,74</v>
          </cell>
        </row>
        <row r="6834">
          <cell r="A6834">
            <v>13348</v>
          </cell>
          <cell r="B6834" t="str">
            <v xml:space="preserve">ARRUELA  EM ACO GALVANIZADO, DIAMETRO EXTERNO = 35MM, ESPESSURA = 3MM, DIAMETRO DO FURO= 18MM                                                                                                                                                                                                                                                                                                                                                                                                             </v>
          </cell>
          <cell r="C6834" t="str">
            <v xml:space="preserve">UN    </v>
          </cell>
          <cell r="D6834" t="str">
            <v>0,83</v>
          </cell>
        </row>
        <row r="6835">
          <cell r="A6835">
            <v>39211</v>
          </cell>
          <cell r="B6835" t="str">
            <v xml:space="preserve">ARRUELA EM ALUMINIO, COM ROSCA, DE  1 1/4", PARA ELETRODUTO                                                                                                                                                                                                                                                                                                                                                                                                                                               </v>
          </cell>
          <cell r="C6835" t="str">
            <v xml:space="preserve">UN    </v>
          </cell>
          <cell r="D6835" t="str">
            <v>1,18</v>
          </cell>
        </row>
        <row r="6836">
          <cell r="A6836">
            <v>39212</v>
          </cell>
          <cell r="B6836" t="str">
            <v xml:space="preserve">ARRUELA EM ALUMINIO, COM ROSCA, DE 1 1/2", PARA ELETRODUTO                                                                                                                                                                                                                                                                                                                                                                                                                                                </v>
          </cell>
          <cell r="C6836" t="str">
            <v xml:space="preserve">UN    </v>
          </cell>
          <cell r="D6836" t="str">
            <v>1,31</v>
          </cell>
        </row>
        <row r="6837">
          <cell r="A6837">
            <v>39208</v>
          </cell>
          <cell r="B6837" t="str">
            <v xml:space="preserve">ARRUELA EM ALUMINIO, COM ROSCA, DE 1/2", PARA ELETRODUTO                                                                                                                                                                                                                                                                                                                                                                                                                                                  </v>
          </cell>
          <cell r="C6837" t="str">
            <v xml:space="preserve">UN    </v>
          </cell>
          <cell r="D6837" t="str">
            <v>0,36</v>
          </cell>
        </row>
        <row r="6838">
          <cell r="A6838">
            <v>39210</v>
          </cell>
          <cell r="B6838" t="str">
            <v xml:space="preserve">ARRUELA EM ALUMINIO, COM ROSCA, DE 1", PARA ELETRODUTO                                                                                                                                                                                                                                                                                                                                                                                                                                                    </v>
          </cell>
          <cell r="C6838" t="str">
            <v xml:space="preserve">UN    </v>
          </cell>
          <cell r="D6838" t="str">
            <v>0,66</v>
          </cell>
        </row>
        <row r="6839">
          <cell r="A6839">
            <v>39214</v>
          </cell>
          <cell r="B6839" t="str">
            <v xml:space="preserve">ARRUELA EM ALUMINIO, COM ROSCA, DE 2 1/2", PARA ELETRODUTO                                                                                                                                                                                                                                                                                                                                                                                                                                                </v>
          </cell>
          <cell r="C6839" t="str">
            <v xml:space="preserve">UN    </v>
          </cell>
          <cell r="D6839" t="str">
            <v>2,44</v>
          </cell>
        </row>
        <row r="6840">
          <cell r="A6840">
            <v>39213</v>
          </cell>
          <cell r="B6840" t="str">
            <v xml:space="preserve">ARRUELA EM ALUMINIO, COM ROSCA, DE 2", PARA ELETRODUTO                                                                                                                                                                                                                                                                                                                                                                                                                                                    </v>
          </cell>
          <cell r="C6840" t="str">
            <v xml:space="preserve">UN    </v>
          </cell>
          <cell r="D6840" t="str">
            <v>1,72</v>
          </cell>
        </row>
        <row r="6841">
          <cell r="A6841">
            <v>39209</v>
          </cell>
          <cell r="B6841" t="str">
            <v xml:space="preserve">ARRUELA EM ALUMINIO, COM ROSCA, DE 3/4", PARA ELETRODUTO                                                                                                                                                                                                                                                                                                                                                                                                                                                  </v>
          </cell>
          <cell r="C6841" t="str">
            <v xml:space="preserve">UN    </v>
          </cell>
          <cell r="D6841" t="str">
            <v>0,42</v>
          </cell>
        </row>
        <row r="6842">
          <cell r="A6842">
            <v>39207</v>
          </cell>
          <cell r="B6842" t="str">
            <v xml:space="preserve">ARRUELA EM ALUMINIO, COM ROSCA, DE 3/8", PARA ELETRODUTO                                                                                                                                                                                                                                                                                                                                                                                                                                                  </v>
          </cell>
          <cell r="C6842" t="str">
            <v xml:space="preserve">UN    </v>
          </cell>
          <cell r="D6842" t="str">
            <v>0,66</v>
          </cell>
        </row>
        <row r="6843">
          <cell r="A6843">
            <v>39215</v>
          </cell>
          <cell r="B6843" t="str">
            <v xml:space="preserve">ARRUELA EM ALUMINIO, COM ROSCA, DE 3", PARA ELETRODUTO                                                                                                                                                                                                                                                                                                                                                                                                                                                    </v>
          </cell>
          <cell r="C6843" t="str">
            <v xml:space="preserve">UN    </v>
          </cell>
          <cell r="D6843" t="str">
            <v>4,44</v>
          </cell>
        </row>
        <row r="6844">
          <cell r="A6844">
            <v>39216</v>
          </cell>
          <cell r="B6844" t="str">
            <v xml:space="preserve">ARRUELA EM ALUMINIO, COM ROSCA, DE 4", PARA ELETRODUTO                                                                                                                                                                                                                                                                                                                                                                                                                                                    </v>
          </cell>
          <cell r="C6844" t="str">
            <v xml:space="preserve">UN    </v>
          </cell>
          <cell r="D6844" t="str">
            <v>6,20</v>
          </cell>
        </row>
        <row r="6845">
          <cell r="A6845">
            <v>379</v>
          </cell>
          <cell r="B6845" t="str">
            <v xml:space="preserve">ARRUELA QUADRADA EM ACO GALVANIZADO, DIMENSAO = 38 MM, ESPESSURA = 3MM, DIAMETRO DO FURO= 18 MM                                                                                                                                                                                                                                                                                                                                                                                                           </v>
          </cell>
          <cell r="C6845" t="str">
            <v xml:space="preserve">UN    </v>
          </cell>
          <cell r="D6845" t="str">
            <v>0,73</v>
          </cell>
        </row>
        <row r="6846">
          <cell r="A6846">
            <v>11267</v>
          </cell>
          <cell r="B6846" t="str">
            <v xml:space="preserve">ARRUELA REDONDA DE LATAO, DIAMETRO EXTERNO = 34 MM, ESPESSURA = 2,5 MM, DIAMETRO DO FURO = 17 MM                                                                                                                                                                                                                                                                                                                                                                                                          </v>
          </cell>
          <cell r="C6846" t="str">
            <v xml:space="preserve">UN    </v>
          </cell>
          <cell r="D6846" t="str">
            <v>7,27</v>
          </cell>
        </row>
        <row r="6847">
          <cell r="A6847">
            <v>41901</v>
          </cell>
          <cell r="B6847" t="str">
            <v xml:space="preserve">ASFALTO DILUIDO DE PETROLEO CM-30 (COLETADO CAIXA NA ANP ACRESCIDO DE ICMS)                                                                                                                                                                                                                                                                                                                                                                                                                               </v>
          </cell>
          <cell r="C6847" t="str">
            <v xml:space="preserve">KG    </v>
          </cell>
          <cell r="D6847" t="str">
            <v>5,54</v>
          </cell>
        </row>
        <row r="6848">
          <cell r="A6848">
            <v>510</v>
          </cell>
          <cell r="B6848" t="str">
            <v xml:space="preserve">ASFALTO MODIFICADO TIPO I - NBR 9910 (ASFALTO OXIDADO PARA IMPERMEABILIZACAO, COEFICIENTE DE PENETRACAO 25-40)                                                                                                                                                                                                                                                                                                                                                                                            </v>
          </cell>
          <cell r="C6848" t="str">
            <v xml:space="preserve">KG    </v>
          </cell>
          <cell r="D6848" t="str">
            <v>6,98</v>
          </cell>
        </row>
        <row r="6849">
          <cell r="A6849">
            <v>516</v>
          </cell>
          <cell r="B6849" t="str">
            <v xml:space="preserve">ASFALTO MODIFICADO TIPO II - NBR 9910 (ASFALTO OXIDADO PARA IMPERMEABILIZACAO, COEFICIENTE DE PENETRACAO 20-35)                                                                                                                                                                                                                                                                                                                                                                                           </v>
          </cell>
          <cell r="C6849" t="str">
            <v xml:space="preserve">KG    </v>
          </cell>
          <cell r="D6849" t="str">
            <v>7,44</v>
          </cell>
        </row>
        <row r="6850">
          <cell r="A6850">
            <v>509</v>
          </cell>
          <cell r="B6850" t="str">
            <v xml:space="preserve">ASFALTO MODIFICADO TIPO III - NBR 9910 (ASFALTO OXIDADO PARA IMPERMEABILIZACAO, COEFICIENTE DE PENETRACAO 15-25)                                                                                                                                                                                                                                                                                                                                                                                          </v>
          </cell>
          <cell r="C6850" t="str">
            <v xml:space="preserve">KG    </v>
          </cell>
          <cell r="D6850" t="str">
            <v>7,60</v>
          </cell>
        </row>
        <row r="6851">
          <cell r="A6851">
            <v>40331</v>
          </cell>
          <cell r="B6851" t="str">
            <v xml:space="preserve">ASSENTADOR DE MANILHAS                                                                                                                                                                                                                                                                                                                                                                                                                                                                                    </v>
          </cell>
          <cell r="C6851" t="str">
            <v xml:space="preserve">H     </v>
          </cell>
          <cell r="D6851" t="str">
            <v>19,55</v>
          </cell>
        </row>
        <row r="6852">
          <cell r="A6852">
            <v>40930</v>
          </cell>
          <cell r="B6852" t="str">
            <v xml:space="preserve">ASSENTADOR DE MANILHAS (MENSALISTA)                                                                                                                                                                                                                                                                                                                                                                                                                                                                       </v>
          </cell>
          <cell r="C6852" t="str">
            <v xml:space="preserve">MES   </v>
          </cell>
          <cell r="D6852" t="str">
            <v>3.436,03</v>
          </cell>
        </row>
        <row r="6853">
          <cell r="A6853">
            <v>11761</v>
          </cell>
          <cell r="B6853" t="str">
            <v xml:space="preserve">ASSENTO  VASO SANITARIO INFANTIL EM PLASTICO BRANCO                                                                                                                                                                                                                                                                                                                                                                                                                                                       </v>
          </cell>
          <cell r="C6853" t="str">
            <v xml:space="preserve">UN    </v>
          </cell>
          <cell r="D6853" t="str">
            <v>53,09</v>
          </cell>
        </row>
        <row r="6854">
          <cell r="A6854">
            <v>377</v>
          </cell>
          <cell r="B6854" t="str">
            <v xml:space="preserve">ASSENTO SANITARIO DE PLASTICO, TIPO CONVENCIONAL                                                                                                                                                                                                                                                                                                                                                                                                                                                          </v>
          </cell>
          <cell r="C6854" t="str">
            <v xml:space="preserve">UN    </v>
          </cell>
          <cell r="D6854" t="str">
            <v>24,95</v>
          </cell>
        </row>
        <row r="6855">
          <cell r="A6855">
            <v>7588</v>
          </cell>
          <cell r="B6855" t="str">
            <v xml:space="preserve">AUTOMATICO DE BOIA SUPERIOR / INFERIOR, *15* A / 250 V                                                                                                                                                                                                                                                                                                                                                                                                                                                    </v>
          </cell>
          <cell r="C6855" t="str">
            <v xml:space="preserve">UN    </v>
          </cell>
          <cell r="D6855" t="str">
            <v>39,90</v>
          </cell>
        </row>
        <row r="6856">
          <cell r="A6856">
            <v>34392</v>
          </cell>
          <cell r="B6856" t="str">
            <v xml:space="preserve">AUXILIAR  DE ALMOXARIFE                                                                                                                                                                                                                                                                                                                                                                                                                                                                                   </v>
          </cell>
          <cell r="C6856" t="str">
            <v xml:space="preserve">H     </v>
          </cell>
          <cell r="D6856" t="str">
            <v>17,69</v>
          </cell>
        </row>
        <row r="6857">
          <cell r="A6857">
            <v>40908</v>
          </cell>
          <cell r="B6857" t="str">
            <v xml:space="preserve">AUXILIAR DE ALMOXARIFE (MENSALISTA)                                                                                                                                                                                                                                                                                                                                                                                                                                                                       </v>
          </cell>
          <cell r="C6857" t="str">
            <v xml:space="preserve">MES   </v>
          </cell>
          <cell r="D6857" t="str">
            <v>3.112,37</v>
          </cell>
        </row>
        <row r="6858">
          <cell r="A6858">
            <v>34551</v>
          </cell>
          <cell r="B6858" t="str">
            <v xml:space="preserve">AUXILIAR DE AZULEJISTA                                                                                                                                                                                                                                                                                                                                                                                                                                                                                    </v>
          </cell>
          <cell r="C6858" t="str">
            <v xml:space="preserve">H     </v>
          </cell>
          <cell r="D6858" t="str">
            <v>14,86</v>
          </cell>
        </row>
        <row r="6859">
          <cell r="A6859">
            <v>41078</v>
          </cell>
          <cell r="B6859" t="str">
            <v xml:space="preserve">AUXILIAR DE AZULEJISTA (MENSALISTA)                                                                                                                                                                                                                                                                                                                                                                                                                                                                       </v>
          </cell>
          <cell r="C6859" t="str">
            <v xml:space="preserve">MES   </v>
          </cell>
          <cell r="D6859" t="str">
            <v>2.612,23</v>
          </cell>
        </row>
        <row r="6860">
          <cell r="A6860">
            <v>246</v>
          </cell>
          <cell r="B6860" t="str">
            <v xml:space="preserve">AUXILIAR DE ENCANADOR OU BOMBEIRO HIDRAULICO                                                                                                                                                                                                                                                                                                                                                                                                                                                              </v>
          </cell>
          <cell r="C6860" t="str">
            <v xml:space="preserve">H     </v>
          </cell>
          <cell r="D6860" t="str">
            <v>13,82</v>
          </cell>
        </row>
        <row r="6861">
          <cell r="A6861">
            <v>40927</v>
          </cell>
          <cell r="B6861" t="str">
            <v xml:space="preserve">AUXILIAR DE ENCANADOR OU BOMBEIRO HIDRAULICO (MENSALISTA)                                                                                                                                                                                                                                                                                                                                                                                                                                                 </v>
          </cell>
          <cell r="C6861" t="str">
            <v xml:space="preserve">MES   </v>
          </cell>
          <cell r="D6861" t="str">
            <v>2.433,00</v>
          </cell>
        </row>
        <row r="6862">
          <cell r="A6862">
            <v>2350</v>
          </cell>
          <cell r="B6862" t="str">
            <v xml:space="preserve">AUXILIAR DE ESCRITORIO                                                                                                                                                                                                                                                                                                                                                                                                                                                                                    </v>
          </cell>
          <cell r="C6862" t="str">
            <v xml:space="preserve">H     </v>
          </cell>
          <cell r="D6862" t="str">
            <v>18,02</v>
          </cell>
        </row>
        <row r="6863">
          <cell r="A6863">
            <v>40812</v>
          </cell>
          <cell r="B6863" t="str">
            <v xml:space="preserve">AUXILIAR DE ESCRITORIO (MENSALISTA)                                                                                                                                                                                                                                                                                                                                                                                                                                                                       </v>
          </cell>
          <cell r="C6863" t="str">
            <v xml:space="preserve">MES   </v>
          </cell>
          <cell r="D6863" t="str">
            <v>3.167,74</v>
          </cell>
        </row>
        <row r="6864">
          <cell r="A6864">
            <v>245</v>
          </cell>
          <cell r="B6864" t="str">
            <v xml:space="preserve">AUXILIAR DE LABORATORISTA DE SOLOS E CONCRETO                                                                                                                                                                                                                                                                                                                                                                                                                                                             </v>
          </cell>
          <cell r="C6864" t="str">
            <v xml:space="preserve">H     </v>
          </cell>
          <cell r="D6864" t="str">
            <v>24,11</v>
          </cell>
        </row>
        <row r="6865">
          <cell r="A6865">
            <v>41090</v>
          </cell>
          <cell r="B6865" t="str">
            <v xml:space="preserve">AUXILIAR DE LABORATORISTA DE SOLOS E DE CONCRETO (MENSALISTA)                                                                                                                                                                                                                                                                                                                                                                                                                                             </v>
          </cell>
          <cell r="C6865" t="str">
            <v xml:space="preserve">MES   </v>
          </cell>
          <cell r="D6865" t="str">
            <v>4.240,08</v>
          </cell>
        </row>
        <row r="6866">
          <cell r="A6866">
            <v>251</v>
          </cell>
          <cell r="B6866" t="str">
            <v xml:space="preserve">AUXILIAR DE MECANICO                                                                                                                                                                                                                                                                                                                                                                                                                                                                                      </v>
          </cell>
          <cell r="C6866" t="str">
            <v xml:space="preserve">H     </v>
          </cell>
          <cell r="D6866" t="str">
            <v>14,21</v>
          </cell>
        </row>
        <row r="6867">
          <cell r="A6867">
            <v>40975</v>
          </cell>
          <cell r="B6867" t="str">
            <v xml:space="preserve">AUXILIAR DE MECANICO (MENSALISTA)                                                                                                                                                                                                                                                                                                                                                                                                                                                                         </v>
          </cell>
          <cell r="C6867" t="str">
            <v xml:space="preserve">MES   </v>
          </cell>
          <cell r="D6867" t="str">
            <v>2.500,54</v>
          </cell>
        </row>
        <row r="6868">
          <cell r="A6868">
            <v>6127</v>
          </cell>
          <cell r="B6868" t="str">
            <v xml:space="preserve">AUXILIAR DE PEDREIRO                                                                                                                                                                                                                                                                                                                                                                                                                                                                                      </v>
          </cell>
          <cell r="C6868" t="str">
            <v xml:space="preserve">H     </v>
          </cell>
          <cell r="D6868" t="str">
            <v>14,75</v>
          </cell>
        </row>
        <row r="6869">
          <cell r="A6869">
            <v>41072</v>
          </cell>
          <cell r="B6869" t="str">
            <v xml:space="preserve">AUXILIAR DE PEDREIRO (MENSALISTA)                                                                                                                                                                                                                                                                                                                                                                                                                                                                         </v>
          </cell>
          <cell r="C6869" t="str">
            <v xml:space="preserve">MES   </v>
          </cell>
          <cell r="D6869" t="str">
            <v>2.593,21</v>
          </cell>
        </row>
        <row r="6870">
          <cell r="A6870">
            <v>6121</v>
          </cell>
          <cell r="B6870" t="str">
            <v xml:space="preserve">AUXILIAR DE SERVICOS GERAIS                                                                                                                                                                                                                                                                                                                                                                                                                                                                               </v>
          </cell>
          <cell r="C6870" t="str">
            <v xml:space="preserve">H     </v>
          </cell>
          <cell r="D6870" t="str">
            <v>15,23</v>
          </cell>
        </row>
        <row r="6871">
          <cell r="A6871">
            <v>41071</v>
          </cell>
          <cell r="B6871" t="str">
            <v xml:space="preserve">AUXILIAR DE SERVICOS GERAIS (MENSALISTA)                                                                                                                                                                                                                                                                                                                                                                                                                                                                  </v>
          </cell>
          <cell r="C6871" t="str">
            <v xml:space="preserve">MES   </v>
          </cell>
          <cell r="D6871" t="str">
            <v>2.676,88</v>
          </cell>
        </row>
        <row r="6872">
          <cell r="A6872">
            <v>244</v>
          </cell>
          <cell r="B6872" t="str">
            <v xml:space="preserve">AUXILIAR DE TOPOGRAFO                                                                                                                                                                                                                                                                                                                                                                                                                                                                                     </v>
          </cell>
          <cell r="C6872" t="str">
            <v xml:space="preserve">H     </v>
          </cell>
          <cell r="D6872" t="str">
            <v>7,73</v>
          </cell>
        </row>
        <row r="6873">
          <cell r="A6873">
            <v>41093</v>
          </cell>
          <cell r="B6873" t="str">
            <v xml:space="preserve">AUXILIAR DE TOPOGRAFO (MENSALISTA)                                                                                                                                                                                                                                                                                                                                                                                                                                                                        </v>
          </cell>
          <cell r="C6873" t="str">
            <v xml:space="preserve">MES   </v>
          </cell>
          <cell r="D6873" t="str">
            <v>1.427,24</v>
          </cell>
        </row>
        <row r="6874">
          <cell r="A6874">
            <v>532</v>
          </cell>
          <cell r="B6874" t="str">
            <v xml:space="preserve">AUXILIAR TECNICO / ASSISTENTE DE ENGENHARIA                                                                                                                                                                                                                                                                                                                                                                                                                                                               </v>
          </cell>
          <cell r="C6874" t="str">
            <v xml:space="preserve">H     </v>
          </cell>
          <cell r="D6874" t="str">
            <v>31,18</v>
          </cell>
        </row>
        <row r="6875">
          <cell r="A6875">
            <v>40931</v>
          </cell>
          <cell r="B6875" t="str">
            <v xml:space="preserve">AUXILIAR TECNICO / ASSISTENTE DE ENGENHARIA (MENSALISTA)                                                                                                                                                                                                                                                                                                                                                                                                                                                  </v>
          </cell>
          <cell r="C6875" t="str">
            <v xml:space="preserve">MES   </v>
          </cell>
          <cell r="D6875" t="str">
            <v>5.479,44</v>
          </cell>
        </row>
        <row r="6876">
          <cell r="A6876">
            <v>36150</v>
          </cell>
          <cell r="B6876" t="str">
            <v xml:space="preserve">AVENTAL DE SEGURANCA DE RASPA DE COURO 1,00 X 0,60 M                                                                                                                                                                                                                                                                                                                                                                                                                                                      </v>
          </cell>
          <cell r="C6876" t="str">
            <v xml:space="preserve">UN    </v>
          </cell>
          <cell r="D6876" t="str">
            <v>35,64</v>
          </cell>
        </row>
        <row r="6877">
          <cell r="A6877">
            <v>41069</v>
          </cell>
          <cell r="B6877" t="str">
            <v xml:space="preserve">AZULEJISTA OU LADRILHEIRO (MENSALISTA)                                                                                                                                                                                                                                                                                                                                                                                                                                                                    </v>
          </cell>
          <cell r="C6877" t="str">
            <v xml:space="preserve">MES   </v>
          </cell>
          <cell r="D6877" t="str">
            <v>3.856,26</v>
          </cell>
        </row>
        <row r="6878">
          <cell r="A6878">
            <v>4760</v>
          </cell>
          <cell r="B6878" t="str">
            <v xml:space="preserve">AZULEJISTA OU LADRILHISTA                                                                                                                                                                                                                                                                                                                                                                                                                                                                                 </v>
          </cell>
          <cell r="C6878" t="str">
            <v xml:space="preserve">H     </v>
          </cell>
          <cell r="D6878" t="str">
            <v>21,93</v>
          </cell>
        </row>
        <row r="6879">
          <cell r="A6879">
            <v>10422</v>
          </cell>
          <cell r="B6879" t="str">
            <v xml:space="preserve">BACIA SANITARIA (VASO) COM CAIXA ACOPLADA, DE LOUCA BRANCA                                                                                                                                                                                                                                                                                                                                                                                                                                                </v>
          </cell>
          <cell r="C6879" t="str">
            <v xml:space="preserve">UN    </v>
          </cell>
          <cell r="D6879" t="str">
            <v>373,02</v>
          </cell>
        </row>
        <row r="6880">
          <cell r="A6880">
            <v>10420</v>
          </cell>
          <cell r="B6880" t="str">
            <v xml:space="preserve">BACIA SANITARIA (VASO) CONVENCIONAL DE LOUCA BRANCA                                                                                                                                                                                                                                                                                                                                                                                                                                                       </v>
          </cell>
          <cell r="C6880" t="str">
            <v xml:space="preserve">UN    </v>
          </cell>
          <cell r="D6880" t="str">
            <v>139,90</v>
          </cell>
        </row>
        <row r="6881">
          <cell r="A6881">
            <v>10421</v>
          </cell>
          <cell r="B6881" t="str">
            <v xml:space="preserve">BACIA SANITARIA (VASO) CONVENCIONAL DE LOUCA COR                                                                                                                                                                                                                                                                                                                                                                                                                                                          </v>
          </cell>
          <cell r="C6881" t="str">
            <v xml:space="preserve">UN    </v>
          </cell>
          <cell r="D6881" t="str">
            <v>187,23</v>
          </cell>
        </row>
        <row r="6882">
          <cell r="A6882">
            <v>36520</v>
          </cell>
          <cell r="B6882" t="str">
            <v xml:space="preserve">BACIA SANITARIA (VASO) CONVENCIONAL PARA PCD SEM FURO FRONTAL, DE LOUCA BRANCA, SEM ASSENTO                                                                                                                                                                                                                                                                                                                                                                                                               </v>
          </cell>
          <cell r="C6882" t="str">
            <v xml:space="preserve">UN    </v>
          </cell>
          <cell r="D6882" t="str">
            <v>697,00</v>
          </cell>
        </row>
        <row r="6883">
          <cell r="A6883">
            <v>11784</v>
          </cell>
          <cell r="B6883" t="str">
            <v xml:space="preserve">BACIA SANITARIA TURCA DE LOUCA BRANCA                                                                                                                                                                                                                                                                                                                                                                                                                                                                     </v>
          </cell>
          <cell r="C6883" t="str">
            <v xml:space="preserve">UN    </v>
          </cell>
          <cell r="D6883" t="str">
            <v>523,48</v>
          </cell>
        </row>
        <row r="6884">
          <cell r="A6884">
            <v>10</v>
          </cell>
          <cell r="B6884" t="str">
            <v xml:space="preserve">BALDE PLASTICO CAPACIDADE *10* L                                                                                                                                                                                                                                                                                                                                                                                                                                                                          </v>
          </cell>
          <cell r="C6884" t="str">
            <v xml:space="preserve">UN    </v>
          </cell>
          <cell r="D6884" t="str">
            <v>8,68</v>
          </cell>
        </row>
        <row r="6885">
          <cell r="A6885">
            <v>4815</v>
          </cell>
          <cell r="B6885" t="str">
            <v xml:space="preserve">BALDE VERMELHO PARA SINALIZACAO DE VIAS                                                                                                                                                                                                                                                                                                                                                                                                                                                                   </v>
          </cell>
          <cell r="C6885" t="str">
            <v xml:space="preserve">UN    </v>
          </cell>
          <cell r="D6885" t="str">
            <v>5,04</v>
          </cell>
        </row>
        <row r="6886">
          <cell r="A6886">
            <v>541</v>
          </cell>
          <cell r="B6886" t="str">
            <v xml:space="preserve">BANCADA DE MARMORE SINTETICO COM UMA CUBA, 120 X *60* CM                                                                                                                                                                                                                                                                                                                                                                                                                                                  </v>
          </cell>
          <cell r="C6886" t="str">
            <v xml:space="preserve">UN    </v>
          </cell>
          <cell r="D6886" t="str">
            <v>170,41</v>
          </cell>
        </row>
        <row r="6887">
          <cell r="A6887">
            <v>542</v>
          </cell>
          <cell r="B6887" t="str">
            <v xml:space="preserve">BANCADA DE MARMORE SINTETICO COM UMA CUBA, 150 X *60* CM                                                                                                                                                                                                                                                                                                                                                                                                                                                  </v>
          </cell>
          <cell r="C6887" t="str">
            <v xml:space="preserve">UN    </v>
          </cell>
          <cell r="D6887" t="str">
            <v>213,61</v>
          </cell>
        </row>
        <row r="6888">
          <cell r="A6888">
            <v>540</v>
          </cell>
          <cell r="B6888" t="str">
            <v xml:space="preserve">BANCADA DE MARMORE SINTETICO COM UMA CUBA, 200 X *60* CM                                                                                                                                                                                                                                                                                                                                                                                                                                                  </v>
          </cell>
          <cell r="C6888" t="str">
            <v xml:space="preserve">UN    </v>
          </cell>
          <cell r="D6888" t="str">
            <v>481,37</v>
          </cell>
        </row>
        <row r="6889">
          <cell r="A6889">
            <v>38364</v>
          </cell>
          <cell r="B6889" t="str">
            <v xml:space="preserve">BANCADA/ BANCA EM GRANITO, POLIDO, TIPO ANDORINHA/ QUARTZ/ CASTELO/ CORUMBA OU OUTROS EQUIVALENTES DA REGIAO, COM CUBA INOX, FORMATO *120 X 60* CM, E=  *2* CM                                                                                                                                                                                                                                                                                                                                            </v>
          </cell>
          <cell r="C6889" t="str">
            <v xml:space="preserve">UN    </v>
          </cell>
          <cell r="D6889" t="str">
            <v>607,96</v>
          </cell>
        </row>
        <row r="6890">
          <cell r="A6890">
            <v>11692</v>
          </cell>
          <cell r="B6890" t="str">
            <v xml:space="preserve">BANCADA/ BANCA EM MARMORE, POLIDO, BRANCO COMUM, E=  *3* CM                                                                                                                                                                                                                                                                                                                                                                                                                                               </v>
          </cell>
          <cell r="C6890" t="str">
            <v xml:space="preserve">M2    </v>
          </cell>
          <cell r="D6890" t="str">
            <v>360,85</v>
          </cell>
        </row>
        <row r="6891">
          <cell r="A6891">
            <v>1746</v>
          </cell>
          <cell r="B6891" t="str">
            <v xml:space="preserve">BANCADA/BANCA/PIA DE ACO INOXIDAVEL (AISI 430) COM 1 CUBA CENTRAL, COM VALVULA, ESCORREDOR DUPLO, DE *0,55 X 1,20* M                                                                                                                                                                                                                                                                                                                                                                                      </v>
          </cell>
          <cell r="C6891" t="str">
            <v xml:space="preserve">UN    </v>
          </cell>
          <cell r="D6891" t="str">
            <v>183,40</v>
          </cell>
        </row>
        <row r="6892">
          <cell r="A6892">
            <v>1748</v>
          </cell>
          <cell r="B6892" t="str">
            <v xml:space="preserve">BANCADA/BANCA/PIA DE ACO INOXIDAVEL (AISI 430) COM 1 CUBA CENTRAL, COM VALVULA, ESCORREDOR DUPLO, DE *0,55 X 1,40* M                                                                                                                                                                                                                                                                                                                                                                                      </v>
          </cell>
          <cell r="C6892" t="str">
            <v xml:space="preserve">UN    </v>
          </cell>
          <cell r="D6892" t="str">
            <v>243,87</v>
          </cell>
        </row>
        <row r="6893">
          <cell r="A6893">
            <v>1749</v>
          </cell>
          <cell r="B6893" t="str">
            <v xml:space="preserve">BANCADA/BANCA/PIA DE ACO INOXIDAVEL (AISI 430) COM 1 CUBA CENTRAL, COM VALVULA, ESCORREDOR DUPLO, DE *0,55 X 1,80* M                                                                                                                                                                                                                                                                                                                                                                                      </v>
          </cell>
          <cell r="C6893" t="str">
            <v xml:space="preserve">UN    </v>
          </cell>
          <cell r="D6893" t="str">
            <v>353,33</v>
          </cell>
        </row>
        <row r="6894">
          <cell r="A6894">
            <v>37412</v>
          </cell>
          <cell r="B6894" t="str">
            <v xml:space="preserve">BANCADA/BANCA/PIA DE ACO INOXIDAVEL (AISI 430) COM 1 CUBA CENTRAL, COM VALVULA, LISA (SEM ESCORREDOR), DE *0,55 X 1,20* M                                                                                                                                                                                                                                                                                                                                                                                 </v>
          </cell>
          <cell r="C6894" t="str">
            <v xml:space="preserve">UN    </v>
          </cell>
          <cell r="D6894" t="str">
            <v>179,27</v>
          </cell>
        </row>
        <row r="6895">
          <cell r="A6895">
            <v>1745</v>
          </cell>
          <cell r="B6895" t="str">
            <v xml:space="preserve">BANCADA/BANCA/PIA DE ACO INOXIDAVEL (AISI 430) COM 1 CUBA CENTRAL, SEM VALVULA, ESCORREDOR DUPLO, DE *0,55 X 1,60* M                                                                                                                                                                                                                                                                                                                                                                                      </v>
          </cell>
          <cell r="C6895" t="str">
            <v xml:space="preserve">UN    </v>
          </cell>
          <cell r="D6895" t="str">
            <v>213,18</v>
          </cell>
        </row>
        <row r="6896">
          <cell r="A6896">
            <v>1750</v>
          </cell>
          <cell r="B6896" t="str">
            <v xml:space="preserve">BANCADA/BANCA/PIA DE ACO INOXIDAVEL (AISI 430) COM 2 CUBAS, COM VALVULAS, ESCORREDOR DUPLO, DE *0,55 X 2,00* M                                                                                                                                                                                                                                                                                                                                                                                            </v>
          </cell>
          <cell r="C6896" t="str">
            <v xml:space="preserve">UN    </v>
          </cell>
          <cell r="D6896" t="str">
            <v>498,17</v>
          </cell>
        </row>
        <row r="6897">
          <cell r="A6897">
            <v>11687</v>
          </cell>
          <cell r="B6897" t="str">
            <v xml:space="preserve">BANCADA/TAMPO ACO INOX (AISI 304), LARGURA 60 CM, COM RODABANCA (NAO INCLUI PES DE APOIO)                                                                                                                                                                                                                                                                                                                                                                                                                 </v>
          </cell>
          <cell r="C6897" t="str">
            <v xml:space="preserve">M     </v>
          </cell>
          <cell r="D6897" t="str">
            <v>793,73</v>
          </cell>
        </row>
        <row r="6898">
          <cell r="A6898">
            <v>11689</v>
          </cell>
          <cell r="B6898" t="str">
            <v xml:space="preserve">BANCADA/TAMPO ACO INOX (AISI 304), LARGURA 70 CM, COM RODABANCA (NAO INCLUI PES DE APOIO)                                                                                                                                                                                                                                                                                                                                                                                                                 </v>
          </cell>
          <cell r="C6898" t="str">
            <v xml:space="preserve">M     </v>
          </cell>
          <cell r="D6898" t="str">
            <v>994,50</v>
          </cell>
        </row>
        <row r="6899">
          <cell r="A6899">
            <v>11693</v>
          </cell>
          <cell r="B6899" t="str">
            <v xml:space="preserve">BANCADA/TAMPO LISO (SEM CUBA) EM MARMORE SINTETICO                                                                                                                                                                                                                                                                                                                                                                                                                                                        </v>
          </cell>
          <cell r="C6899" t="str">
            <v xml:space="preserve">M2    </v>
          </cell>
          <cell r="D6899" t="str">
            <v>188,95</v>
          </cell>
        </row>
        <row r="6900">
          <cell r="A6900">
            <v>36215</v>
          </cell>
          <cell r="B6900" t="str">
            <v xml:space="preserve">BANCO ARTICULADO PARA BANHO, EM ACO INOX POLIDO, 70* CM X 45* CM                                                                                                                                                                                                                                                                                                                                                                                                                                          </v>
          </cell>
          <cell r="C6900" t="str">
            <v xml:space="preserve">UN    </v>
          </cell>
          <cell r="D6900" t="str">
            <v>601,93</v>
          </cell>
        </row>
        <row r="6901">
          <cell r="A6901">
            <v>42439</v>
          </cell>
          <cell r="B6901" t="str">
            <v xml:space="preserve">BANCO COM ENCOSTO, 1,60M* DE COMPRIMENTO, EM TUBO DE ACO CARBONO E PINTURA NO PROCESSO ELETROSTATICO - PARA ACADEMIA AO AR LIVRE / ACADEMIA DA TERCEIRA IDADE - ATI                                                                                                                                                                                                                                                                                                                                       </v>
          </cell>
          <cell r="C6901" t="str">
            <v xml:space="preserve">UN    </v>
          </cell>
          <cell r="D6901" t="str">
            <v>686,09</v>
          </cell>
        </row>
        <row r="6902">
          <cell r="A6902">
            <v>38381</v>
          </cell>
          <cell r="B6902" t="str">
            <v xml:space="preserve">BANDEJA DE PINTURA PARA ROLO 23 CM                                                                                                                                                                                                                                                                                                                                                                                                                                                                        </v>
          </cell>
          <cell r="C6902" t="str">
            <v xml:space="preserve">UN    </v>
          </cell>
          <cell r="D6902" t="str">
            <v>7,12</v>
          </cell>
        </row>
        <row r="6903">
          <cell r="A6903">
            <v>39621</v>
          </cell>
          <cell r="B6903" t="str">
            <v xml:space="preserve">BARRA ANTIPANICO DUPLA, CEGA LADO OPOSTO, COR CINZA                                                                                                                                                                                                                                                                                                                                                                                                                                                       </v>
          </cell>
          <cell r="C6903" t="str">
            <v xml:space="preserve">PAR   </v>
          </cell>
          <cell r="D6903" t="str">
            <v>1.418,04</v>
          </cell>
        </row>
        <row r="6904">
          <cell r="A6904">
            <v>39624</v>
          </cell>
          <cell r="B6904" t="str">
            <v xml:space="preserve">BARRA ANTIPANICO DUPLA, PARA PORTA DE VIDRO, COR CINZA                                                                                                                                                                                                                                                                                                                                                                                                                                                    </v>
          </cell>
          <cell r="C6904" t="str">
            <v xml:space="preserve">PAR   </v>
          </cell>
          <cell r="D6904" t="str">
            <v>1.434,97</v>
          </cell>
        </row>
        <row r="6905">
          <cell r="A6905">
            <v>39615</v>
          </cell>
          <cell r="B6905" t="str">
            <v xml:space="preserve">BARRA ANTIPANICO SIMPLES, CEGA LADO OPOSTO, COR CINZA                                                                                                                                                                                                                                                                                                                                                                                                                                                     </v>
          </cell>
          <cell r="C6905" t="str">
            <v xml:space="preserve">UN    </v>
          </cell>
          <cell r="D6905" t="str">
            <v>494,72</v>
          </cell>
        </row>
        <row r="6906">
          <cell r="A6906">
            <v>39620</v>
          </cell>
          <cell r="B6906" t="str">
            <v xml:space="preserve">BARRA ANTIPANICO SIMPLES, COM FECHADURA LADO OPOSTO, COR CINZA                                                                                                                                                                                                                                                                                                                                                                                                                                            </v>
          </cell>
          <cell r="C6906" t="str">
            <v xml:space="preserve">UN    </v>
          </cell>
          <cell r="D6906" t="str">
            <v>756,29</v>
          </cell>
        </row>
        <row r="6907">
          <cell r="A6907">
            <v>39623</v>
          </cell>
          <cell r="B6907" t="str">
            <v xml:space="preserve">BARRA ANTIPANICO SIMPLES, PARA PORTA DE VIDRO, COR CINZA                                                                                                                                                                                                                                                                                                                                                                                                                                                  </v>
          </cell>
          <cell r="C6907" t="str">
            <v xml:space="preserve">UN    </v>
          </cell>
          <cell r="D6907" t="str">
            <v>732,34</v>
          </cell>
        </row>
        <row r="6908">
          <cell r="A6908">
            <v>36207</v>
          </cell>
          <cell r="B6908" t="str">
            <v xml:space="preserve">BARRA DE APOIO EM "L", EM ACO INOX POLIDO 70 X 70 CM, DIAMETRO MINIMO 3 CM                                                                                                                                                                                                                                                                                                                                                                                                                                </v>
          </cell>
          <cell r="C6908" t="str">
            <v xml:space="preserve">UN    </v>
          </cell>
          <cell r="D6908" t="str">
            <v>266,61</v>
          </cell>
        </row>
        <row r="6909">
          <cell r="A6909">
            <v>36209</v>
          </cell>
          <cell r="B6909" t="str">
            <v xml:space="preserve">BARRA DE APOIO EM "L", EM ACO INOX POLIDO 80 X 80 CM, DIAMETRO MINIMO 3 CM                                                                                                                                                                                                                                                                                                                                                                                                                                </v>
          </cell>
          <cell r="C6909" t="str">
            <v xml:space="preserve">UN    </v>
          </cell>
          <cell r="D6909" t="str">
            <v>305,98</v>
          </cell>
        </row>
        <row r="6910">
          <cell r="A6910">
            <v>36210</v>
          </cell>
          <cell r="B6910" t="str">
            <v xml:space="preserve">BARRA DE APOIO LATERAL ARTICULADA, COM TRAVA, EM ACO INOX POLIDO, 70 CM, DIAMETRO MINIMO 3 CM                                                                                                                                                                                                                                                                                                                                                                                                             </v>
          </cell>
          <cell r="C6910" t="str">
            <v xml:space="preserve">UN    </v>
          </cell>
          <cell r="D6910" t="str">
            <v>331,06</v>
          </cell>
        </row>
        <row r="6911">
          <cell r="A6911">
            <v>36204</v>
          </cell>
          <cell r="B6911" t="str">
            <v xml:space="preserve">BARRA DE APOIO RETA, EM ACO INOX POLIDO, COMPRIMENTO 60CM, DIAMETRO MINIMO 3 CM                                                                                                                                                                                                                                                                                                                                                                                                                           </v>
          </cell>
          <cell r="C6911" t="str">
            <v xml:space="preserve">UN    </v>
          </cell>
          <cell r="D6911" t="str">
            <v>117,38</v>
          </cell>
        </row>
        <row r="6912">
          <cell r="A6912">
            <v>36205</v>
          </cell>
          <cell r="B6912" t="str">
            <v xml:space="preserve">BARRA DE APOIO RETA, EM ACO INOX POLIDO, COMPRIMENTO 70CM, DIAMETRO MINIMO 3 CM                                                                                                                                                                                                                                                                                                                                                                                                                           </v>
          </cell>
          <cell r="C6912" t="str">
            <v xml:space="preserve">UN    </v>
          </cell>
          <cell r="D6912" t="str">
            <v>130,36</v>
          </cell>
        </row>
        <row r="6913">
          <cell r="A6913">
            <v>36081</v>
          </cell>
          <cell r="B6913" t="str">
            <v xml:space="preserve">BARRA DE APOIO RETA, EM ACO INOX POLIDO, COMPRIMENTO 80CM, DIAMETRO MINIMO 3 CM                                                                                                                                                                                                                                                                                                                                                                                                                           </v>
          </cell>
          <cell r="C6913" t="str">
            <v xml:space="preserve">UN    </v>
          </cell>
          <cell r="D6913" t="str">
            <v>139,00</v>
          </cell>
        </row>
        <row r="6914">
          <cell r="A6914">
            <v>36206</v>
          </cell>
          <cell r="B6914" t="str">
            <v xml:space="preserve">BARRA DE APOIO RETA, EM ACO INOX POLIDO, COMPRIMENTO 90 CM, DIAMETRO MINIMO 3 CM                                                                                                                                                                                                                                                                                                                                                                                                                          </v>
          </cell>
          <cell r="C6914" t="str">
            <v xml:space="preserve">UN    </v>
          </cell>
          <cell r="D6914" t="str">
            <v>145,62</v>
          </cell>
        </row>
        <row r="6915">
          <cell r="A6915">
            <v>36218</v>
          </cell>
          <cell r="B6915" t="str">
            <v xml:space="preserve">BARRA DE APOIO RETA, EM ALUMINIO, COMPRIMENTO 60CM, DIAMETRO MINIMO 3 CM                                                                                                                                                                                                                                                                                                                                                                                                                                  </v>
          </cell>
          <cell r="C6915" t="str">
            <v xml:space="preserve">UN    </v>
          </cell>
          <cell r="D6915" t="str">
            <v>104,73</v>
          </cell>
        </row>
        <row r="6916">
          <cell r="A6916">
            <v>36220</v>
          </cell>
          <cell r="B6916" t="str">
            <v xml:space="preserve">BARRA DE APOIO RETA, EM ALUMINIO, COMPRIMENTO 70CM, DIAMETRO MINIMO 3 CM                                                                                                                                                                                                                                                                                                                                                                                                                                  </v>
          </cell>
          <cell r="C6916" t="str">
            <v xml:space="preserve">UN    </v>
          </cell>
          <cell r="D6916" t="str">
            <v>120,09</v>
          </cell>
        </row>
        <row r="6917">
          <cell r="A6917">
            <v>36080</v>
          </cell>
          <cell r="B6917" t="str">
            <v xml:space="preserve">BARRA DE APOIO RETA, EM ALUMINIO, COMPRIMENTO 80 CM, DIAMETRO MINIMO 3 CM                                                                                                                                                                                                                                                                                                                                                                                                                                 </v>
          </cell>
          <cell r="C6917" t="str">
            <v xml:space="preserve">UN    </v>
          </cell>
          <cell r="D6917" t="str">
            <v>129,90</v>
          </cell>
        </row>
        <row r="6918">
          <cell r="A6918">
            <v>36223</v>
          </cell>
          <cell r="B6918" t="str">
            <v xml:space="preserve">BARRA DE APOIO RETA, EM ALUMINIO, COMPRIMENTO 90 CM, DIAMETRO MINIMO 3 CM                                                                                                                                                                                                                                                                                                                                                                                                                                 </v>
          </cell>
          <cell r="C6918" t="str">
            <v xml:space="preserve">UN    </v>
          </cell>
          <cell r="D6918" t="str">
            <v>136,02</v>
          </cell>
        </row>
        <row r="6919">
          <cell r="A6919">
            <v>546</v>
          </cell>
          <cell r="B6919" t="str">
            <v xml:space="preserve">BARRA DE FERRO RETANGULAR, BARRA CHATA (QUALQUER DIMENSAO)                                                                                                                                                                                                                                                                                                                                                                                                                                                </v>
          </cell>
          <cell r="C6919" t="str">
            <v xml:space="preserve">KG    </v>
          </cell>
          <cell r="D6919" t="str">
            <v>5,40</v>
          </cell>
        </row>
        <row r="6920">
          <cell r="A6920">
            <v>557</v>
          </cell>
          <cell r="B6920" t="str">
            <v xml:space="preserve">BARRA DE FERRO RETANGULAR, BARRA CHATA, 1 1/2"  X 1/2" (L X E), 3,79 KG/M                                                                                                                                                                                                                                                                                                                                                                                                                                 </v>
          </cell>
          <cell r="C6920" t="str">
            <v xml:space="preserve">M     </v>
          </cell>
          <cell r="D6920" t="str">
            <v>20,72</v>
          </cell>
        </row>
        <row r="6921">
          <cell r="A6921">
            <v>552</v>
          </cell>
          <cell r="B6921" t="str">
            <v xml:space="preserve">BARRA DE FERRO RETANGULAR, BARRA CHATA, 1 1/2" X 1/4" (L X E), 1,89 KG/M                                                                                                                                                                                                                                                                                                                                                                                                                                  </v>
          </cell>
          <cell r="C6921" t="str">
            <v xml:space="preserve">M     </v>
          </cell>
          <cell r="D6921" t="str">
            <v>10,20</v>
          </cell>
        </row>
        <row r="6922">
          <cell r="A6922">
            <v>555</v>
          </cell>
          <cell r="B6922" t="str">
            <v xml:space="preserve">BARRA DE FERRO RETANGULAR, BARRA CHATA, 1" X 1/4" (L X E), 1,2265 KG/M                                                                                                                                                                                                                                                                                                                                                                                                                                    </v>
          </cell>
          <cell r="C6922" t="str">
            <v xml:space="preserve">M     </v>
          </cell>
          <cell r="D6922" t="str">
            <v>6,25</v>
          </cell>
        </row>
        <row r="6923">
          <cell r="A6923">
            <v>565</v>
          </cell>
          <cell r="B6923" t="str">
            <v xml:space="preserve">BARRA DE FERRO RETANGULAR, BARRA CHATA, 1" X 3/16" (L X E), 1,73 KG/M                                                                                                                                                                                                                                                                                                                                                                                                                                     </v>
          </cell>
          <cell r="C6923" t="str">
            <v xml:space="preserve">M     </v>
          </cell>
          <cell r="D6923" t="str">
            <v>9,55</v>
          </cell>
        </row>
        <row r="6924">
          <cell r="A6924">
            <v>549</v>
          </cell>
          <cell r="B6924" t="str">
            <v xml:space="preserve">BARRA DE FERRO RETANGULAR, BARRA CHATA, 2" X 1/2" (L X E), 5,06 KG/M                                                                                                                                                                                                                                                                                                                                                                                                                                      </v>
          </cell>
          <cell r="C6924" t="str">
            <v xml:space="preserve">M     </v>
          </cell>
          <cell r="D6924" t="str">
            <v>27,32</v>
          </cell>
        </row>
        <row r="6925">
          <cell r="A6925">
            <v>559</v>
          </cell>
          <cell r="B6925" t="str">
            <v xml:space="preserve">BARRA DE FERRO RETANGULAR, BARRA CHATA, 2" X 1/4" (L X E), 2,53 KG/M                                                                                                                                                                                                                                                                                                                                                                                                                                      </v>
          </cell>
          <cell r="C6925" t="str">
            <v xml:space="preserve">M     </v>
          </cell>
          <cell r="D6925" t="str">
            <v>13,66</v>
          </cell>
        </row>
        <row r="6926">
          <cell r="A6926">
            <v>551</v>
          </cell>
          <cell r="B6926" t="str">
            <v xml:space="preserve">BARRA DE FERRO RETANGULAR, BARRA CHATA, 2" X 1" (L X E), 10,12 KG/M                                                                                                                                                                                                                                                                                                                                                                                                                                       </v>
          </cell>
          <cell r="C6926" t="str">
            <v xml:space="preserve">M     </v>
          </cell>
          <cell r="D6926" t="str">
            <v>53,38</v>
          </cell>
        </row>
        <row r="6927">
          <cell r="A6927">
            <v>547</v>
          </cell>
          <cell r="B6927" t="str">
            <v xml:space="preserve">BARRA DE FERRO RETANGULAR, BARRA CHATA, 2" X 3/8" (L X E), 3,79KG/M                                                                                                                                                                                                                                                                                                                                                                                                                                       </v>
          </cell>
          <cell r="C6927" t="str">
            <v xml:space="preserve">M     </v>
          </cell>
          <cell r="D6927" t="str">
            <v>20,46</v>
          </cell>
        </row>
        <row r="6928">
          <cell r="A6928">
            <v>560</v>
          </cell>
          <cell r="B6928" t="str">
            <v xml:space="preserve">BARRA DE FERRO RETANGULAR, BARRA CHATA, 2" X 5/16" (L X E), 3,162 KG/M                                                                                                                                                                                                                                                                                                                                                                                                                                    </v>
          </cell>
          <cell r="C6928" t="str">
            <v xml:space="preserve">M     </v>
          </cell>
          <cell r="D6928" t="str">
            <v>17,29</v>
          </cell>
        </row>
        <row r="6929">
          <cell r="A6929">
            <v>566</v>
          </cell>
          <cell r="B6929" t="str">
            <v xml:space="preserve">BARRA DE FERRO RETANGULAR, BARRA CHATA, 3/4" X 1/8" (L X E), 0,47 KG/M                                                                                                                                                                                                                                                                                                                                                                                                                                    </v>
          </cell>
          <cell r="C6929" t="str">
            <v xml:space="preserve">M     </v>
          </cell>
          <cell r="D6929" t="str">
            <v>2,77</v>
          </cell>
        </row>
        <row r="6930">
          <cell r="A6930">
            <v>563</v>
          </cell>
          <cell r="B6930" t="str">
            <v xml:space="preserve">BARRA DE FERRO RETANGULAR, BARRA CHATA, 3/8" X 1 1/2" (L X E), 2,84 KG/M                                                                                                                                                                                                                                                                                                                                                                                                                                  </v>
          </cell>
          <cell r="C6930" t="str">
            <v xml:space="preserve">M     </v>
          </cell>
          <cell r="D6930" t="str">
            <v>15,53</v>
          </cell>
        </row>
        <row r="6931">
          <cell r="A6931">
            <v>38127</v>
          </cell>
          <cell r="B6931" t="str">
            <v xml:space="preserve">BASE DE MISTURADOR MONOCOMANDO PARA CHUVEIRO                                                                                                                                                                                                                                                                                                                                                                                                                                                              </v>
          </cell>
          <cell r="C6931" t="str">
            <v xml:space="preserve">UN    </v>
          </cell>
          <cell r="D6931" t="str">
            <v>323,51</v>
          </cell>
        </row>
        <row r="6932">
          <cell r="A6932">
            <v>38060</v>
          </cell>
          <cell r="B6932" t="str">
            <v xml:space="preserve">BASE PARA MASTRO DE PARA-RAIOS DIAMETRO NOMINAL 1 1/2"                                                                                                                                                                                                                                                                                                                                                                                                                                                    </v>
          </cell>
          <cell r="C6932" t="str">
            <v xml:space="preserve">UN    </v>
          </cell>
          <cell r="D6932" t="str">
            <v>60,16</v>
          </cell>
        </row>
        <row r="6933">
          <cell r="A6933">
            <v>10956</v>
          </cell>
          <cell r="B6933" t="str">
            <v xml:space="preserve">BASE PARA MASTRO DE PARA-RAIOS DIAMETRO NOMINAL 2"                                                                                                                                                                                                                                                                                                                                                                                                                                                        </v>
          </cell>
          <cell r="C6933" t="str">
            <v xml:space="preserve">UN    </v>
          </cell>
          <cell r="D6933" t="str">
            <v>62,50</v>
          </cell>
        </row>
        <row r="6934">
          <cell r="A6934">
            <v>39380</v>
          </cell>
          <cell r="B6934" t="str">
            <v xml:space="preserve">BASE PARA RELE COM SUPORTE METALICO                                                                                                                                                                                                                                                                                                                                                                                                                                                                       </v>
          </cell>
          <cell r="C6934" t="str">
            <v xml:space="preserve">UN    </v>
          </cell>
          <cell r="D6934" t="str">
            <v>9,85</v>
          </cell>
        </row>
        <row r="6935">
          <cell r="A6935">
            <v>13374</v>
          </cell>
          <cell r="B6935" t="str">
            <v xml:space="preserve">BASE UNIPOLAR PARA FUSIVEL NH1, CORRENTE NOMINAL DE 250 A, SEM CAPA                                                                                                                                                                                                                                                                                                                                                                                                                                       </v>
          </cell>
          <cell r="C6935" t="str">
            <v xml:space="preserve">UN    </v>
          </cell>
          <cell r="D6935" t="str">
            <v>89,96</v>
          </cell>
        </row>
        <row r="6936">
          <cell r="A6936">
            <v>37597</v>
          </cell>
          <cell r="B6936" t="str">
            <v xml:space="preserve">BATE-ESTACAS POR GRAVIDADE, POTENCIA160 HP, PESO DO MARTELO ATE 3 TONELADAS                                                                                                                                                                                                                                                                                                                                                                                                                               </v>
          </cell>
          <cell r="C6936" t="str">
            <v xml:space="preserve">UN    </v>
          </cell>
          <cell r="D6936" t="str">
            <v>317.187,50</v>
          </cell>
        </row>
        <row r="6937">
          <cell r="A6937">
            <v>183</v>
          </cell>
          <cell r="B6937" t="str">
            <v xml:space="preserve">BATENTE/ PORTAL/ ADUELA/ MARCO MACICO, E= *3 CM, L= *13 CM, *60 CM A 120* CM X *210 CM,  EM CEDRINHO/ ANGELIM COMERCIAL/ EUCALIPTO/ CURUPIXA/ PEROBA/ CUMARU OU EQUIVALENTE DA REGIAO (NAO INCLUI ALIZARES)                                                                                                                                                                                                                                                                                               </v>
          </cell>
          <cell r="C6937" t="str">
            <v xml:space="preserve">JG    </v>
          </cell>
          <cell r="D6937" t="str">
            <v>106,99</v>
          </cell>
        </row>
        <row r="6938">
          <cell r="A6938">
            <v>184</v>
          </cell>
          <cell r="B6938" t="str">
            <v xml:space="preserve">BATENTE/ PORTAL/ ADUELA/ MARCO MACICO, E= *3* CM, L= *13* CM, *60 CM A 120* CM X *210* CM, EM PINUS/ TAUARI/ VIROLA OU EQUIVALENTE DA REGIAO (NAO INCLUI ALIZARES)                                                                                                                                                                                                                                                                                                                                        </v>
          </cell>
          <cell r="C6938" t="str">
            <v xml:space="preserve">JG    </v>
          </cell>
          <cell r="D6938" t="str">
            <v>70,71</v>
          </cell>
        </row>
        <row r="6939">
          <cell r="A6939">
            <v>195</v>
          </cell>
          <cell r="B6939" t="str">
            <v xml:space="preserve">BATENTE/ PORTAL/ ADUELA/ MARCO MACICO, E= *3* CM, L= *7* CM, *60 CM A 120* CM X *210* CM,  EM CEDRINHO/ ANGELIM COMERCIAL/ EUCALIPTO/ CURUPIXA/ PEROBA/ CUMARU OU EQUIVALENTE DA REGIAO (NAO INCLUI ALIZARES)                                                                                                                                                                                                                                                                                             </v>
          </cell>
          <cell r="C6939" t="str">
            <v xml:space="preserve">JG    </v>
          </cell>
          <cell r="D6939" t="str">
            <v>86,91</v>
          </cell>
        </row>
        <row r="6940">
          <cell r="A6940">
            <v>194</v>
          </cell>
          <cell r="B6940" t="str">
            <v xml:space="preserve">BATENTE/ PORTAL/ ADUELA/ MARCO MACICO, E= *3* CM, L= *7* CM, *60 CM A 120* CM X *210* CM, EM PINUS/ TAUARI/ VIROLA OU EQUIVALENTE DA REGIAO (NAO INCLUI ALIZARES)                                                                                                                                                                                                                                                                                                                                         </v>
          </cell>
          <cell r="C6940" t="str">
            <v xml:space="preserve">JG    </v>
          </cell>
          <cell r="D6940" t="str">
            <v>47,24</v>
          </cell>
        </row>
        <row r="6941">
          <cell r="A6941">
            <v>20001</v>
          </cell>
          <cell r="B6941" t="str">
            <v xml:space="preserve">BATENTE/ PORTAL/ ADUELA/MARCO MACICO, E= *3* CM, L= *15* CM, *60 CM A 120* CM  X *210* CM, EM PINUS/ TAUARI/ VIROLA OU EQUIVALENTE DA REGIAO                                                                                                                                                                                                                                                                                                                                                              </v>
          </cell>
          <cell r="C6941" t="str">
            <v xml:space="preserve">JG    </v>
          </cell>
          <cell r="D6941" t="str">
            <v>86,61</v>
          </cell>
        </row>
        <row r="6942">
          <cell r="A6942">
            <v>181</v>
          </cell>
          <cell r="B6942" t="str">
            <v xml:space="preserve">BATENTE/ PORTAL/ADUELA/ MARCO MACICO, E= *3* CM, L= *15* CM, *60 CM A 120* CM  X *210* CM,  EM CEDRINHO/ ANGELIM COMERCIAL/  EUCALIPTO/ CURUPIXA/ PEROBA/ CUMARU OU EQUIVALENTE DA REGIAO (NAO INCLUI ALIZARES)                                                                                                                                                                                                                                                                                           </v>
          </cell>
          <cell r="C6942" t="str">
            <v xml:space="preserve">JG    </v>
          </cell>
          <cell r="D6942" t="str">
            <v>117,17</v>
          </cell>
        </row>
        <row r="6943">
          <cell r="A6943">
            <v>39837</v>
          </cell>
          <cell r="B6943" t="str">
            <v xml:space="preserve">BATENTE/PORTAL/ADUELA/MARCO, EM MDF/PVC WOOD/POLIESTIRENO OU MADEIRA LAMINADA, L = *9,0* CM COM GUARNICAO REGULAVEL 2 FACES = *35* MM, PRIMER                                                                                                                                                                                                                                                                                                                                                             </v>
          </cell>
          <cell r="C6943" t="str">
            <v xml:space="preserve">JG    </v>
          </cell>
          <cell r="D6943" t="str">
            <v>227,40</v>
          </cell>
        </row>
        <row r="6944">
          <cell r="A6944">
            <v>10535</v>
          </cell>
          <cell r="B6944" t="str">
            <v xml:space="preserve">BETONEIRA CAPACIDADE NOMINAL 400 L, CAPACIDADE DE MISTURA  280 L, MOTOR ELETRICO TRIFASICO 220/380 V POTENCIA 2 CV, SEM CARREGADOR                                                                                                                                                                                                                                                                                                                                                                        </v>
          </cell>
          <cell r="C6944" t="str">
            <v xml:space="preserve">UN    </v>
          </cell>
          <cell r="D6944" t="str">
            <v>4.131,92</v>
          </cell>
        </row>
        <row r="6945">
          <cell r="A6945">
            <v>10537</v>
          </cell>
          <cell r="B6945" t="str">
            <v xml:space="preserve">BETONEIRA CAPACIDADE NOMINAL 400 L, CAPACIDADE DE MISTURA 310 L, MOTOR A DIESEL POTENCIA 5 CV, SEM CARREGADOR                                                                                                                                                                                                                                                                                                                                                                                             </v>
          </cell>
          <cell r="C6945" t="str">
            <v xml:space="preserve">UN    </v>
          </cell>
          <cell r="D6945" t="str">
            <v>5.634,81</v>
          </cell>
        </row>
        <row r="6946">
          <cell r="A6946">
            <v>13891</v>
          </cell>
          <cell r="B6946" t="str">
            <v xml:space="preserve">BETONEIRA CAPACIDADE NOMINAL 400 L, CAPACIDADE DE MISTURA 310 L, MOTOR A GASOLINA POTENCIA 5,5 CV, SEM CARREGADOR                                                                                                                                                                                                                                                                                                                                                                                         </v>
          </cell>
          <cell r="C6946" t="str">
            <v xml:space="preserve">UN    </v>
          </cell>
          <cell r="D6946" t="str">
            <v>5.168,40</v>
          </cell>
        </row>
        <row r="6947">
          <cell r="A6947">
            <v>25975</v>
          </cell>
          <cell r="B6947" t="str">
            <v xml:space="preserve">BETONEIRA CAPACIDADE NOMINAL 600 L, CAPACIDADE DE MISTURA 440 L, MOTOR A GASOLINA POTENCIA 10 HP, COM CARREGADOR                                                                                                                                                                                                                                                                                                                                                                                          </v>
          </cell>
          <cell r="C6947" t="str">
            <v xml:space="preserve">UN    </v>
          </cell>
          <cell r="D6947" t="str">
            <v>22.480,44</v>
          </cell>
        </row>
        <row r="6948">
          <cell r="A6948">
            <v>36396</v>
          </cell>
          <cell r="B6948" t="str">
            <v xml:space="preserve">BETONEIRA, CAPACIDADE NOMINAL 400 L, CAPACIDADE DE MISTURA 310L, MOTOR ELETRICO TRIFASICO 220/380V POTENCIA 2 CV, SEM CARREGADOR                                                                                                                                                                                                                                                                                                                                                                          </v>
          </cell>
          <cell r="C6948" t="str">
            <v xml:space="preserve">UN    </v>
          </cell>
          <cell r="D6948" t="str">
            <v>4.727,19</v>
          </cell>
        </row>
        <row r="6949">
          <cell r="A6949">
            <v>36397</v>
          </cell>
          <cell r="B6949" t="str">
            <v xml:space="preserve">BETONEIRA, CAPACIDADE NOMINAL 600 L, CAPACIDADE DE MISTURA  360L, MOTOR ELETRICO TRIFASICO 220/380V, POTENCIA 4CV, EXCLUSO CARREGADOR                                                                                                                                                                                                                                                                                                                                                                     </v>
          </cell>
          <cell r="C6949" t="str">
            <v xml:space="preserve">UN    </v>
          </cell>
          <cell r="D6949" t="str">
            <v>16.807,81</v>
          </cell>
        </row>
        <row r="6950">
          <cell r="A6950">
            <v>36398</v>
          </cell>
          <cell r="B6950" t="str">
            <v xml:space="preserve">BETONEIRA, CAPACIDADE NOMINAL 600 L, CAPACIDADE DE MISTURA 440 L, MOTOR A DIESEL POTENCIA 10 CV, COM CARREGADOR                                                                                                                                                                                                                                                                                                                                                                                           </v>
          </cell>
          <cell r="C6950" t="str">
            <v xml:space="preserve">UN    </v>
          </cell>
          <cell r="D6950" t="str">
            <v>20.428,49</v>
          </cell>
        </row>
        <row r="6951">
          <cell r="A6951">
            <v>647</v>
          </cell>
          <cell r="B6951" t="str">
            <v xml:space="preserve">BLASTER, DINAMITADOR OU CABO DE FOGO                                                                                                                                                                                                                                                                                                                                                                                                                                                                      </v>
          </cell>
          <cell r="C6951" t="str">
            <v xml:space="preserve">H     </v>
          </cell>
          <cell r="D6951" t="str">
            <v>18,21</v>
          </cell>
        </row>
        <row r="6952">
          <cell r="A6952">
            <v>40920</v>
          </cell>
          <cell r="B6952" t="str">
            <v xml:space="preserve">BLASTER, DINAMITADOR OU CABO DE FOGO (MENSALISTA)                                                                                                                                                                                                                                                                                                                                                                                                                                                         </v>
          </cell>
          <cell r="C6952" t="str">
            <v xml:space="preserve">MES   </v>
          </cell>
          <cell r="D6952" t="str">
            <v>3.200,54</v>
          </cell>
        </row>
        <row r="6953">
          <cell r="A6953">
            <v>7266</v>
          </cell>
          <cell r="B6953" t="str">
            <v xml:space="preserve">BLOCO CERAMICO (ALVENARIA DE VEDACAO), DE 9 X 19 X 19 CM                                                                                                                                                                                                                                                                                                                                                                                                                                                  </v>
          </cell>
          <cell r="C6953" t="str">
            <v xml:space="preserve">MIL   </v>
          </cell>
          <cell r="D6953" t="str">
            <v>400,00</v>
          </cell>
        </row>
        <row r="6954">
          <cell r="A6954">
            <v>7270</v>
          </cell>
          <cell r="B6954" t="str">
            <v xml:space="preserve">BLOCO CERAMICO (ALVENARIA DE VEDACAO), 4 FUROS, DE 9 X 9 X 19 CM                                                                                                                                                                                                                                                                                                                                                                                                                                          </v>
          </cell>
          <cell r="C6954" t="str">
            <v xml:space="preserve">UN    </v>
          </cell>
          <cell r="D6954" t="str">
            <v>0,38</v>
          </cell>
        </row>
        <row r="6955">
          <cell r="A6955">
            <v>7269</v>
          </cell>
          <cell r="B6955" t="str">
            <v xml:space="preserve">BLOCO CERAMICO (ALVENARIA DE VEDACAO), 6 FUROS, DE 9 X 9 X 19 CM                                                                                                                                                                                                                                                                                                                                                                                                                                          </v>
          </cell>
          <cell r="C6955" t="str">
            <v xml:space="preserve">UN    </v>
          </cell>
          <cell r="D6955" t="str">
            <v>0,27</v>
          </cell>
        </row>
        <row r="6956">
          <cell r="A6956">
            <v>7271</v>
          </cell>
          <cell r="B6956" t="str">
            <v xml:space="preserve">BLOCO CERAMICO (ALVENARIA DE VEDACAO), 8 FUROS, DE 9 X 19 X 19 CM                                                                                                                                                                                                                                                                                                                                                                                                                                         </v>
          </cell>
          <cell r="C6956" t="str">
            <v xml:space="preserve">UN    </v>
          </cell>
          <cell r="D6956" t="str">
            <v>0,40</v>
          </cell>
        </row>
        <row r="6957">
          <cell r="A6957">
            <v>7268</v>
          </cell>
          <cell r="B6957" t="str">
            <v xml:space="preserve">BLOCO CERAMICO (ALVENARIA DE VEDACAO), 8 FUROS, DE 9 X 19 X 29 CM                                                                                                                                                                                                                                                                                                                                                                                                                                         </v>
          </cell>
          <cell r="C6957" t="str">
            <v xml:space="preserve">UN    </v>
          </cell>
          <cell r="D6957" t="str">
            <v>0,56</v>
          </cell>
        </row>
        <row r="6958">
          <cell r="A6958">
            <v>7267</v>
          </cell>
          <cell r="B6958" t="str">
            <v xml:space="preserve">BLOCO CERAMICO (ALVENARIA VEDACAO), 6 FUROS, DE 9 X 14 X 19 CM                                                                                                                                                                                                                                                                                                                                                                                                                                            </v>
          </cell>
          <cell r="C6958" t="str">
            <v xml:space="preserve">UN    </v>
          </cell>
          <cell r="D6958" t="str">
            <v>0,27</v>
          </cell>
        </row>
        <row r="6959">
          <cell r="A6959">
            <v>38783</v>
          </cell>
          <cell r="B6959" t="str">
            <v xml:space="preserve">BLOCO CERAMICO DE VEDACAO COM FUROS NA HORIZONTAL, 11,5 X 19 X 19 CM - 4,5 MPA (NBR 15270)                                                                                                                                                                                                                                                                                                                                                                                                                </v>
          </cell>
          <cell r="C6959" t="str">
            <v xml:space="preserve">UN    </v>
          </cell>
          <cell r="D6959" t="str">
            <v>0,50</v>
          </cell>
        </row>
        <row r="6960">
          <cell r="A6960">
            <v>37593</v>
          </cell>
          <cell r="B6960" t="str">
            <v xml:space="preserve">BLOCO CERAMICO DE VEDACAO COM FUROS NA VERTICAL, 14 X 19 X 39 CM - 4,5 MPA (NBR 15270)                                                                                                                                                                                                                                                                                                                                                                                                                    </v>
          </cell>
          <cell r="C6960" t="str">
            <v xml:space="preserve">UN    </v>
          </cell>
          <cell r="D6960" t="str">
            <v>1,30</v>
          </cell>
        </row>
        <row r="6961">
          <cell r="A6961">
            <v>37594</v>
          </cell>
          <cell r="B6961" t="str">
            <v xml:space="preserve">BLOCO CERAMICO DE VEDACAO COM FUROS NA VERTICAL, 19 X 19 X 39 CM - 4,5 MPA (NBR 15270)                                                                                                                                                                                                                                                                                                                                                                                                                    </v>
          </cell>
          <cell r="C6961" t="str">
            <v xml:space="preserve">UN    </v>
          </cell>
          <cell r="D6961" t="str">
            <v>1,60</v>
          </cell>
        </row>
        <row r="6962">
          <cell r="A6962">
            <v>37592</v>
          </cell>
          <cell r="B6962" t="str">
            <v xml:space="preserve">BLOCO CERAMICO DE VEDACAO COM FUROS NA VERTICAL, 9 X 19 X 39 CM - 4,5 MPA (NBR 15270)                                                                                                                                                                                                                                                                                                                                                                                                                     </v>
          </cell>
          <cell r="C6962" t="str">
            <v xml:space="preserve">UN    </v>
          </cell>
          <cell r="D6962" t="str">
            <v>0,97</v>
          </cell>
        </row>
        <row r="6963">
          <cell r="A6963">
            <v>34556</v>
          </cell>
          <cell r="B6963" t="str">
            <v xml:space="preserve">BLOCO CONCRETO ESTRUTURAL 14 X 19 X 29 CM, FBK 10 MPA (NBR 6136)                                                                                                                                                                                                                                                                                                                                                                                                                                          </v>
          </cell>
          <cell r="C6963" t="str">
            <v xml:space="preserve">UN    </v>
          </cell>
          <cell r="D6963" t="str">
            <v>2,21</v>
          </cell>
        </row>
        <row r="6964">
          <cell r="A6964">
            <v>37873</v>
          </cell>
          <cell r="B6964" t="str">
            <v xml:space="preserve">BLOCO CONCRETO ESTRUTURAL 14 X 19 X 29 CM, FBK 12 MPA  (NBR 6136)                                                                                                                                                                                                                                                                                                                                                                                                                                         </v>
          </cell>
          <cell r="C6964" t="str">
            <v xml:space="preserve">UN    </v>
          </cell>
          <cell r="D6964" t="str">
            <v>2,41</v>
          </cell>
        </row>
        <row r="6965">
          <cell r="A6965">
            <v>34564</v>
          </cell>
          <cell r="B6965" t="str">
            <v xml:space="preserve">BLOCO CONCRETO ESTRUTURAL 14 X 19 X 29 CM, FBK 14 MPA (NBR 6136)                                                                                                                                                                                                                                                                                                                                                                                                                                          </v>
          </cell>
          <cell r="C6965" t="str">
            <v xml:space="preserve">UN    </v>
          </cell>
          <cell r="D6965" t="str">
            <v>2,76</v>
          </cell>
        </row>
        <row r="6966">
          <cell r="A6966">
            <v>34565</v>
          </cell>
          <cell r="B6966" t="str">
            <v xml:space="preserve">BLOCO CONCRETO ESTRUTURAL 14 X 19 X 29 CM, FBK 16 MPA (NBR 6136)                                                                                                                                                                                                                                                                                                                                                                                                                                          </v>
          </cell>
          <cell r="C6966" t="str">
            <v xml:space="preserve">UN    </v>
          </cell>
          <cell r="D6966" t="str">
            <v>3,19</v>
          </cell>
        </row>
        <row r="6967">
          <cell r="A6967">
            <v>38590</v>
          </cell>
          <cell r="B6967" t="str">
            <v xml:space="preserve">BLOCO CONCRETO ESTRUTURAL 14 X 19 X 29 CM, FBK 4,5 MPA (NBR 6136)                                                                                                                                                                                                                                                                                                                                                                                                                                         </v>
          </cell>
          <cell r="C6967" t="str">
            <v xml:space="preserve">UN    </v>
          </cell>
          <cell r="D6967" t="str">
            <v>1,85</v>
          </cell>
        </row>
        <row r="6968">
          <cell r="A6968">
            <v>34566</v>
          </cell>
          <cell r="B6968" t="str">
            <v xml:space="preserve">BLOCO CONCRETO ESTRUTURAL 14 X 19 X 29 CM, FBK 6 MPA (NBR 6136)                                                                                                                                                                                                                                                                                                                                                                                                                                           </v>
          </cell>
          <cell r="C6968" t="str">
            <v xml:space="preserve">UN    </v>
          </cell>
          <cell r="D6968" t="str">
            <v>1,73</v>
          </cell>
        </row>
        <row r="6969">
          <cell r="A6969">
            <v>34567</v>
          </cell>
          <cell r="B6969" t="str">
            <v xml:space="preserve">BLOCO CONCRETO ESTRUTURAL 14 X 19 X 29 CM, FBK 8 MPA (NBR 6136)                                                                                                                                                                                                                                                                                                                                                                                                                                           </v>
          </cell>
          <cell r="C6969" t="str">
            <v xml:space="preserve">UN    </v>
          </cell>
          <cell r="D6969" t="str">
            <v>1,94</v>
          </cell>
        </row>
        <row r="6970">
          <cell r="A6970">
            <v>38591</v>
          </cell>
          <cell r="B6970" t="str">
            <v xml:space="preserve">BLOCO CONCRETO ESTRUTURAL 14 X 19 X 34 CM, FBK 4,5 MPA (NBR 6136)                                                                                                                                                                                                                                                                                                                                                                                                                                         </v>
          </cell>
          <cell r="C6970" t="str">
            <v xml:space="preserve">UN    </v>
          </cell>
          <cell r="D6970" t="str">
            <v>2,10</v>
          </cell>
        </row>
        <row r="6971">
          <cell r="A6971">
            <v>34568</v>
          </cell>
          <cell r="B6971" t="str">
            <v xml:space="preserve">BLOCO CONCRETO ESTRUTURAL 14 X 19 X 39 CM, FBK 10 MPA (NBR 6136)                                                                                                                                                                                                                                                                                                                                                                                                                                          </v>
          </cell>
          <cell r="C6971" t="str">
            <v xml:space="preserve">UN    </v>
          </cell>
          <cell r="D6971" t="str">
            <v>2,53</v>
          </cell>
        </row>
        <row r="6972">
          <cell r="A6972">
            <v>34569</v>
          </cell>
          <cell r="B6972" t="str">
            <v xml:space="preserve">BLOCO CONCRETO ESTRUTURAL 14 X 19 X 39 CM, FBK 12 MPA (NBR 6136)                                                                                                                                                                                                                                                                                                                                                                                                                                          </v>
          </cell>
          <cell r="C6972" t="str">
            <v xml:space="preserve">UN    </v>
          </cell>
          <cell r="D6972" t="str">
            <v>2,59</v>
          </cell>
        </row>
        <row r="6973">
          <cell r="A6973">
            <v>34570</v>
          </cell>
          <cell r="B6973" t="str">
            <v xml:space="preserve">BLOCO CONCRETO ESTRUTURAL 14 X 19 X 39 CM, FBK 14 MPA (NBR 6136)                                                                                                                                                                                                                                                                                                                                                                                                                                          </v>
          </cell>
          <cell r="C6973" t="str">
            <v xml:space="preserve">UN    </v>
          </cell>
          <cell r="D6973" t="str">
            <v>2,77</v>
          </cell>
        </row>
        <row r="6974">
          <cell r="A6974">
            <v>25070</v>
          </cell>
          <cell r="B6974" t="str">
            <v xml:space="preserve">BLOCO CONCRETO ESTRUTURAL 14 X 19 X 39 CM, FBK 4,5 MPA (NBR 6136)                                                                                                                                                                                                                                                                                                                                                                                                                                         </v>
          </cell>
          <cell r="C6974" t="str">
            <v xml:space="preserve">UN    </v>
          </cell>
          <cell r="D6974" t="str">
            <v>2,12</v>
          </cell>
        </row>
        <row r="6975">
          <cell r="A6975">
            <v>34571</v>
          </cell>
          <cell r="B6975" t="str">
            <v xml:space="preserve">BLOCO CONCRETO ESTRUTURAL 14 X 19 X 39 CM, FBK 6 MPA (NBR 6136)                                                                                                                                                                                                                                                                                                                                                                                                                                           </v>
          </cell>
          <cell r="C6975" t="str">
            <v xml:space="preserve">UN    </v>
          </cell>
          <cell r="D6975" t="str">
            <v>2,16</v>
          </cell>
        </row>
        <row r="6976">
          <cell r="A6976">
            <v>34573</v>
          </cell>
          <cell r="B6976" t="str">
            <v xml:space="preserve">BLOCO CONCRETO ESTRUTURAL 14 X 19 X 39 CM, FBK 8 MPA (NBR 6136)                                                                                                                                                                                                                                                                                                                                                                                                                                           </v>
          </cell>
          <cell r="C6976" t="str">
            <v xml:space="preserve">UN    </v>
          </cell>
          <cell r="D6976" t="str">
            <v>2,28</v>
          </cell>
        </row>
        <row r="6977">
          <cell r="A6977">
            <v>37107</v>
          </cell>
          <cell r="B6977" t="str">
            <v xml:space="preserve">BLOCO CONCRETO ESTRUTURAL 14 X 19 X 39, FCK 16 MPA - NBR 6136/2007                                                                                                                                                                                                                                                                                                                                                                                                                                        </v>
          </cell>
          <cell r="C6977" t="str">
            <v xml:space="preserve">UN    </v>
          </cell>
          <cell r="D6977" t="str">
            <v>3,37</v>
          </cell>
        </row>
        <row r="6978">
          <cell r="A6978">
            <v>34576</v>
          </cell>
          <cell r="B6978" t="str">
            <v xml:space="preserve">BLOCO CONCRETO ESTRUTURAL 19 X 19 X 39 CM, FBK 10 MPA (NBR 6136)                                                                                                                                                                                                                                                                                                                                                                                                                                          </v>
          </cell>
          <cell r="C6978" t="str">
            <v xml:space="preserve">UN    </v>
          </cell>
          <cell r="D6978" t="str">
            <v>3,16</v>
          </cell>
        </row>
        <row r="6979">
          <cell r="A6979">
            <v>34577</v>
          </cell>
          <cell r="B6979" t="str">
            <v xml:space="preserve">BLOCO CONCRETO ESTRUTURAL 19 X 19 X 39 CM, FBK 12 MPA (NBR 6136)                                                                                                                                                                                                                                                                                                                                                                                                                                          </v>
          </cell>
          <cell r="C6979" t="str">
            <v xml:space="preserve">UN    </v>
          </cell>
          <cell r="D6979" t="str">
            <v>3,37</v>
          </cell>
        </row>
        <row r="6980">
          <cell r="A6980">
            <v>34578</v>
          </cell>
          <cell r="B6980" t="str">
            <v xml:space="preserve">BLOCO CONCRETO ESTRUTURAL 19 X 19 X 39 CM, FBK 14 MPA (NBR 6136)                                                                                                                                                                                                                                                                                                                                                                                                                                          </v>
          </cell>
          <cell r="C6980" t="str">
            <v xml:space="preserve">UN    </v>
          </cell>
          <cell r="D6980" t="str">
            <v>3,74</v>
          </cell>
        </row>
        <row r="6981">
          <cell r="A6981">
            <v>34579</v>
          </cell>
          <cell r="B6981" t="str">
            <v xml:space="preserve">BLOCO CONCRETO ESTRUTURAL 19 X 19 X 39 CM, FBK 16 MPA (NBR 6136)                                                                                                                                                                                                                                                                                                                                                                                                                                          </v>
          </cell>
          <cell r="C6981" t="str">
            <v xml:space="preserve">UN    </v>
          </cell>
          <cell r="D6981" t="str">
            <v>4,79</v>
          </cell>
        </row>
        <row r="6982">
          <cell r="A6982">
            <v>25067</v>
          </cell>
          <cell r="B6982" t="str">
            <v xml:space="preserve">BLOCO CONCRETO ESTRUTURAL 19 X 19 X 39 CM, FBK 4,5 MPA (NBR 6136)                                                                                                                                                                                                                                                                                                                                                                                                                                         </v>
          </cell>
          <cell r="C6982" t="str">
            <v xml:space="preserve">UN    </v>
          </cell>
          <cell r="D6982" t="str">
            <v>2,76</v>
          </cell>
        </row>
        <row r="6983">
          <cell r="A6983">
            <v>34580</v>
          </cell>
          <cell r="B6983" t="str">
            <v xml:space="preserve">BLOCO CONCRETO ESTRUTURAL 19 X 19 X 39 CM, FBK 8 MPA (NBR 6136)                                                                                                                                                                                                                                                                                                                                                                                                                                           </v>
          </cell>
          <cell r="C6983" t="str">
            <v xml:space="preserve">UN    </v>
          </cell>
          <cell r="D6983" t="str">
            <v>3,01</v>
          </cell>
        </row>
        <row r="6984">
          <cell r="A6984">
            <v>25071</v>
          </cell>
          <cell r="B6984" t="str">
            <v xml:space="preserve">BLOCO CONCRETO ESTRUTURAL 9 X 19 X 39 CM, FBK 4,5 MPA (NBR 6136)                                                                                                                                                                                                                                                                                                                                                                                                                                          </v>
          </cell>
          <cell r="C6984" t="str">
            <v xml:space="preserve">UN    </v>
          </cell>
          <cell r="D6984" t="str">
            <v>1,45</v>
          </cell>
        </row>
        <row r="6985">
          <cell r="A6985">
            <v>38395</v>
          </cell>
          <cell r="B6985" t="str">
            <v xml:space="preserve">BLOCO DE ESPUMA MULTIUSO *23 X 13 X 8* CM                                                                                                                                                                                                                                                                                                                                                                                                                                                                 </v>
          </cell>
          <cell r="C6985" t="str">
            <v xml:space="preserve">UN    </v>
          </cell>
          <cell r="D6985" t="str">
            <v>5,95</v>
          </cell>
        </row>
        <row r="6986">
          <cell r="A6986">
            <v>34583</v>
          </cell>
          <cell r="B6986" t="str">
            <v xml:space="preserve">BLOCO DE GESSO COMPACTO, BRANCO, E = 10 CM, *67 X 50* CM                                                                                                                                                                                                                                                                                                                                                                                                                                                  </v>
          </cell>
          <cell r="C6986" t="str">
            <v xml:space="preserve">M2    </v>
          </cell>
          <cell r="D6986" t="str">
            <v>68,97</v>
          </cell>
        </row>
        <row r="6987">
          <cell r="A6987">
            <v>34584</v>
          </cell>
          <cell r="B6987" t="str">
            <v xml:space="preserve">BLOCO DE GESSO VAZADO BRANCO, E = *7* CM, *67 X 50* CM                                                                                                                                                                                                                                                                                                                                                                                                                                                    </v>
          </cell>
          <cell r="C6987" t="str">
            <v xml:space="preserve">M2    </v>
          </cell>
          <cell r="D6987" t="str">
            <v>38,61</v>
          </cell>
        </row>
        <row r="6988">
          <cell r="A6988">
            <v>709</v>
          </cell>
          <cell r="B6988" t="str">
            <v xml:space="preserve">BLOCO DE POLIETILENO ALTA DENSIDADE, *27* X *30* X *100* CM, ACOMPANHADOS PLACAS  TERMINAIS  E LONGARINAS, PARA FUNDO DE FILTRO                                                                                                                                                                                                                                                                                                                                                                           </v>
          </cell>
          <cell r="C6988" t="str">
            <v xml:space="preserve">M2    </v>
          </cell>
          <cell r="D6988" t="str">
            <v>468,66</v>
          </cell>
        </row>
        <row r="6989">
          <cell r="A6989">
            <v>716</v>
          </cell>
          <cell r="B6989" t="str">
            <v xml:space="preserve">BLOCO DE VIDRO INCOLOR XADREZ, DE *20 X 20 X 10* CM                                                                                                                                                                                                                                                                                                                                                                                                                                                       </v>
          </cell>
          <cell r="C6989" t="str">
            <v xml:space="preserve">UN    </v>
          </cell>
          <cell r="D6989" t="str">
            <v>12,03</v>
          </cell>
        </row>
        <row r="6990">
          <cell r="A6990">
            <v>715</v>
          </cell>
          <cell r="B6990" t="str">
            <v xml:space="preserve">BLOCO DE VIDRO INCOLOR, CANELADO, DE *19 X 19 X 8* CM                                                                                                                                                                                                                                                                                                                                                                                                                                                     </v>
          </cell>
          <cell r="C6990" t="str">
            <v xml:space="preserve">UN    </v>
          </cell>
          <cell r="D6990" t="str">
            <v>11,90</v>
          </cell>
        </row>
        <row r="6991">
          <cell r="A6991">
            <v>718</v>
          </cell>
          <cell r="B6991" t="str">
            <v xml:space="preserve">BLOCO DE VIDRO/ELEMENTO VAZADO INCOLOR, VENEZIANA, DE *20 X 20 X 6* CM                                                                                                                                                                                                                                                                                                                                                                                                                                    </v>
          </cell>
          <cell r="C6991" t="str">
            <v xml:space="preserve">UN    </v>
          </cell>
          <cell r="D6991" t="str">
            <v>17,73</v>
          </cell>
        </row>
        <row r="6992">
          <cell r="A6992">
            <v>11981</v>
          </cell>
          <cell r="B6992" t="str">
            <v xml:space="preserve">BLOCO DE VIDRO/ELEMENTO VAZADO, INCOLOR, VENEZIANA, *20 X 10 X 8* CM                                                                                                                                                                                                                                                                                                                                                                                                                                      </v>
          </cell>
          <cell r="C6992" t="str">
            <v xml:space="preserve">UN    </v>
          </cell>
          <cell r="D6992" t="str">
            <v>12,15</v>
          </cell>
        </row>
        <row r="6993">
          <cell r="A6993">
            <v>10610</v>
          </cell>
          <cell r="B6993" t="str">
            <v xml:space="preserve">BLOCO ESTRUTURAL CERAMICO - 14 X 19 X 29 CM - 4,0 MPA -  NBR 15270                                                                                                                                                                                                                                                                                                                                                                                                                                        </v>
          </cell>
          <cell r="C6993" t="str">
            <v xml:space="preserve">UN    </v>
          </cell>
          <cell r="D6993" t="str">
            <v>1,08</v>
          </cell>
        </row>
        <row r="6994">
          <cell r="A6994">
            <v>34585</v>
          </cell>
          <cell r="B6994" t="str">
            <v xml:space="preserve">BLOCO ESTRUTURAL CERAMICO 14 X 19 X 29 CM, 3,0 MPA (NBR 15270)                                                                                                                                                                                                                                                                                                                                                                                                                                            </v>
          </cell>
          <cell r="C6994" t="str">
            <v xml:space="preserve">UN    </v>
          </cell>
          <cell r="D6994" t="str">
            <v>1,10</v>
          </cell>
        </row>
        <row r="6995">
          <cell r="A6995">
            <v>34586</v>
          </cell>
          <cell r="B6995" t="str">
            <v xml:space="preserve">BLOCO ESTRUTURAL CERAMICO 14 X 19 X 29 CM, 6,0 MPA (NBR 15270)                                                                                                                                                                                                                                                                                                                                                                                                                                            </v>
          </cell>
          <cell r="C6995" t="str">
            <v xml:space="preserve">UN    </v>
          </cell>
          <cell r="D6995" t="str">
            <v>1,11</v>
          </cell>
        </row>
        <row r="6996">
          <cell r="A6996">
            <v>38603</v>
          </cell>
          <cell r="B6996" t="str">
            <v xml:space="preserve">BLOCO ESTRUTURAL CERAMICO 14 X 19 X 34 CM, 6,0 MPA (NBR 15270)                                                                                                                                                                                                                                                                                                                                                                                                                                            </v>
          </cell>
          <cell r="C6996" t="str">
            <v xml:space="preserve">UN    </v>
          </cell>
          <cell r="D6996" t="str">
            <v>1,28</v>
          </cell>
        </row>
        <row r="6997">
          <cell r="A6997">
            <v>34588</v>
          </cell>
          <cell r="B6997" t="str">
            <v xml:space="preserve">BLOCO ESTRUTURAL CERAMICO 14 X 19 X 39 CM, 6,0 MPA (NBR 15270)                                                                                                                                                                                                                                                                                                                                                                                                                                            </v>
          </cell>
          <cell r="C6997" t="str">
            <v xml:space="preserve">UN    </v>
          </cell>
          <cell r="D6997" t="str">
            <v>1,43</v>
          </cell>
        </row>
        <row r="6998">
          <cell r="A6998">
            <v>34590</v>
          </cell>
          <cell r="B6998" t="str">
            <v xml:space="preserve">BLOCO ESTRUTURAL CERAMICO 19 X 19 X 29 CM, 6,0 MPA (NBR 15270)                                                                                                                                                                                                                                                                                                                                                                                                                                            </v>
          </cell>
          <cell r="C6998" t="str">
            <v xml:space="preserve">UN    </v>
          </cell>
          <cell r="D6998" t="str">
            <v>1,54</v>
          </cell>
        </row>
        <row r="6999">
          <cell r="A6999">
            <v>34591</v>
          </cell>
          <cell r="B6999" t="str">
            <v xml:space="preserve">BLOCO ESTRUTURAL CERAMICO 19 X 19 X 39 CM, 6,0 MPA (NBR 15270)                                                                                                                                                                                                                                                                                                                                                                                                                                            </v>
          </cell>
          <cell r="C6999" t="str">
            <v xml:space="preserve">UN    </v>
          </cell>
          <cell r="D6999" t="str">
            <v>1,92</v>
          </cell>
        </row>
        <row r="7000">
          <cell r="A7000">
            <v>37103</v>
          </cell>
          <cell r="B7000" t="str">
            <v xml:space="preserve">BLOCO VEDACAO CONCRETO APARENTE 14 X 19 X 39 CM (CLASSE C - NBR 6136)                                                                                                                                                                                                                                                                                                                                                                                                                                     </v>
          </cell>
          <cell r="C7000" t="str">
            <v xml:space="preserve">UN    </v>
          </cell>
          <cell r="D7000" t="str">
            <v>1,81</v>
          </cell>
        </row>
        <row r="7001">
          <cell r="A7001">
            <v>34555</v>
          </cell>
          <cell r="B7001" t="str">
            <v xml:space="preserve">BLOCO VEDACAO CONCRETO APARENTE 19 X 19 X 39 CM  (CLASSE C - NBR 6136)                                                                                                                                                                                                                                                                                                                                                                                                                                    </v>
          </cell>
          <cell r="C7001" t="str">
            <v xml:space="preserve">UN    </v>
          </cell>
          <cell r="D7001" t="str">
            <v>2,26</v>
          </cell>
        </row>
        <row r="7002">
          <cell r="A7002">
            <v>34599</v>
          </cell>
          <cell r="B7002" t="str">
            <v xml:space="preserve">BLOCO VEDACAO CONCRETO APARENTE 9 X 19 X 39 CM (CLASSE C - NBR 6136)                                                                                                                                                                                                                                                                                                                                                                                                                                      </v>
          </cell>
          <cell r="C7002" t="str">
            <v xml:space="preserve">UN    </v>
          </cell>
          <cell r="D7002" t="str">
            <v>1,62</v>
          </cell>
        </row>
        <row r="7003">
          <cell r="A7003">
            <v>674</v>
          </cell>
          <cell r="B7003" t="str">
            <v xml:space="preserve">BLOCO VEDACAO CONCRETO CELULAR AUTOCLAVADO 10 X 30 X 60 CM (E X A X C)                                                                                                                                                                                                                                                                                                                                                                                                                                    </v>
          </cell>
          <cell r="C7003" t="str">
            <v xml:space="preserve">M2    </v>
          </cell>
          <cell r="D7003" t="str">
            <v>43,85</v>
          </cell>
        </row>
        <row r="7004">
          <cell r="A7004">
            <v>34600</v>
          </cell>
          <cell r="B7004" t="str">
            <v xml:space="preserve">BLOCO VEDACAO CONCRETO CELULAR AUTOCLAVADO 15 X 30 X 60 CM (E X A X C)                                                                                                                                                                                                                                                                                                                                                                                                                                    </v>
          </cell>
          <cell r="C7004" t="str">
            <v xml:space="preserve">M2    </v>
          </cell>
          <cell r="D7004" t="str">
            <v>71,25</v>
          </cell>
        </row>
        <row r="7005">
          <cell r="A7005">
            <v>652</v>
          </cell>
          <cell r="B7005" t="str">
            <v xml:space="preserve">BLOCO VEDACAO CONCRETO CELULAR AUTOCLAVADO 20 X 30 X 60 CM                                                                                                                                                                                                                                                                                                                                                                                                                                                </v>
          </cell>
          <cell r="C7005" t="str">
            <v xml:space="preserve">M2    </v>
          </cell>
          <cell r="D7005" t="str">
            <v>90,74</v>
          </cell>
        </row>
        <row r="7006">
          <cell r="A7006">
            <v>34592</v>
          </cell>
          <cell r="B7006" t="str">
            <v xml:space="preserve">BLOCO VEDACAO CONCRETO 14 X 19 X 29 CM (CLASSE C - NBR 6136)                                                                                                                                                                                                                                                                                                                                                                                                                                              </v>
          </cell>
          <cell r="C7006" t="str">
            <v xml:space="preserve">UN    </v>
          </cell>
          <cell r="D7006" t="str">
            <v>1,54</v>
          </cell>
        </row>
        <row r="7007">
          <cell r="A7007">
            <v>651</v>
          </cell>
          <cell r="B7007" t="str">
            <v xml:space="preserve">BLOCO VEDACAO CONCRETO 14 X 19 X 39 CM (CLASSE C - NBR 6136)                                                                                                                                                                                                                                                                                                                                                                                                                                              </v>
          </cell>
          <cell r="C7007" t="str">
            <v xml:space="preserve">UN    </v>
          </cell>
          <cell r="D7007" t="str">
            <v>1,76</v>
          </cell>
        </row>
        <row r="7008">
          <cell r="A7008">
            <v>654</v>
          </cell>
          <cell r="B7008" t="str">
            <v xml:space="preserve">BLOCO VEDACAO CONCRETO 19 X 19 X 39 CM (CLASSE C - NBR 6136)                                                                                                                                                                                                                                                                                                                                                                                                                                              </v>
          </cell>
          <cell r="C7008" t="str">
            <v xml:space="preserve">UN    </v>
          </cell>
          <cell r="D7008" t="str">
            <v>2,27</v>
          </cell>
        </row>
        <row r="7009">
          <cell r="A7009">
            <v>650</v>
          </cell>
          <cell r="B7009" t="str">
            <v xml:space="preserve">BLOCO VEDACAO CONCRETO 9 X 19 X 39 CM (CLASSE C - NBR 6136)                                                                                                                                                                                                                                                                                                                                                                                                                                               </v>
          </cell>
          <cell r="C7009" t="str">
            <v xml:space="preserve">UN    </v>
          </cell>
          <cell r="D7009" t="str">
            <v>1,50</v>
          </cell>
        </row>
        <row r="7010">
          <cell r="A7010">
            <v>40517</v>
          </cell>
          <cell r="B7010" t="str">
            <v xml:space="preserve">BLOQUETE/PISO DE CONCRETO - MODELO BLOCO PISOGRAMA/CONCREGRAMA 2 FUROS, *35  CM X 15* CM, E =  *6* CM, COR NATURAL                                                                                                                                                                                                                                                                                                                                                                                        </v>
          </cell>
          <cell r="C7010" t="str">
            <v xml:space="preserve">M2    </v>
          </cell>
          <cell r="D7010" t="str">
            <v>41,99</v>
          </cell>
        </row>
        <row r="7011">
          <cell r="A7011">
            <v>40520</v>
          </cell>
          <cell r="B7011" t="str">
            <v xml:space="preserve">BLOQUETE/PISO DE CONCRETO - MODELO BLOCO PISOGRAMA/CONCREGRAMA 2 FUROS, *35  CM X 15* CM, E =  *8* CM, COR NATURAL                                                                                                                                                                                                                                                                                                                                                                                        </v>
          </cell>
          <cell r="C7011" t="str">
            <v xml:space="preserve">M2    </v>
          </cell>
          <cell r="D7011" t="str">
            <v>44,00</v>
          </cell>
        </row>
        <row r="7012">
          <cell r="A7012">
            <v>40515</v>
          </cell>
          <cell r="B7012" t="str">
            <v xml:space="preserve">BLOQUETE/PISO DE CONCRETO - MODELO PISOGRAMA/CONCREGRAMA/PAVI-GRADE/GRAMEIRO, *60  CM X 45* CM, E =  *7* CM, COR NATURAL                                                                                                                                                                                                                                                                                                                                                                                  </v>
          </cell>
          <cell r="C7012" t="str">
            <v xml:space="preserve">M2    </v>
          </cell>
          <cell r="D7012" t="str">
            <v>53,12</v>
          </cell>
        </row>
        <row r="7013">
          <cell r="A7013">
            <v>40516</v>
          </cell>
          <cell r="B7013" t="str">
            <v xml:space="preserve">BLOQUETE/PISO DE CONCRETO - MODELO PISOGRAMA/CONCREGRAMA/PAVI-GRADE/GRAMEIRO, *60  CM X 45* CM, E =  *9* CM, COR NATURAL                                                                                                                                                                                                                                                                                                                                                                                  </v>
          </cell>
          <cell r="C7013" t="str">
            <v xml:space="preserve">M2    </v>
          </cell>
          <cell r="D7013" t="str">
            <v>63,25</v>
          </cell>
        </row>
        <row r="7014">
          <cell r="A7014">
            <v>40529</v>
          </cell>
          <cell r="B7014" t="str">
            <v xml:space="preserve">BLOQUETE/PISO INTERTRAVADO DE CONCRETO - MODELO ONDA/16 FACES/RETANGULAR/TIJOLINHO/PAVER/HOLANDES/PARALELEPIPEDO, *22 CM X *11 CM, E = 10 CM, RESISTENCIA DE 50 MPA (NBR 9781), COR NATURAL                                                                                                                                                                                                                                                                                                               </v>
          </cell>
          <cell r="C7014" t="str">
            <v xml:space="preserve">M2    </v>
          </cell>
          <cell r="D7014" t="str">
            <v>49,39</v>
          </cell>
        </row>
        <row r="7015">
          <cell r="A7015">
            <v>36170</v>
          </cell>
          <cell r="B7015" t="str">
            <v xml:space="preserve">BLOQUETE/PISO INTERTRAVADO DE CONCRETO - MODELO ONDA/16 FACES/RETANGULAR/TIJOLINHO/PAVER/HOLANDES/PARALELEPIPEDO, *22 CM X 11* CM, E = 8 CM, RESISTENCIA DE 35 MPA (NBR 9781), COR NATURAL                                                                                                                                                                                                                                                                                                                </v>
          </cell>
          <cell r="C7015" t="str">
            <v xml:space="preserve">M2    </v>
          </cell>
          <cell r="D7015" t="str">
            <v>37,00</v>
          </cell>
        </row>
        <row r="7016">
          <cell r="A7016">
            <v>40524</v>
          </cell>
          <cell r="B7016" t="str">
            <v xml:space="preserve">BLOQUETE/PISO INTERTRAVADO DE CONCRETO - MODELO ONDA/16 FACES/RETANGULAR/TIJOLINHO/PAVER/HOLANDES/PARALELEPIPEDO, 20 CM X 10 CM, E = 10 CM, RESISTENCIA DE 35 MPA (NBR 9781), COR NATURAL                                                                                                                                                                                                                                                                                                                 </v>
          </cell>
          <cell r="C7016" t="str">
            <v xml:space="preserve">M2    </v>
          </cell>
          <cell r="D7016" t="str">
            <v>44,99</v>
          </cell>
        </row>
        <row r="7017">
          <cell r="A7017">
            <v>36156</v>
          </cell>
          <cell r="B7017" t="str">
            <v xml:space="preserve">BLOQUETE/PISO INTERTRAVADO DE CONCRETO - MODELO ONDA/16 FACES/RETANGULAR/TIJOLINHO/PAVER/HOLANDES/PARALELEPIPEDO, 20 CM X 10 CM, E = 6 CM, RESISTENCIA DE 35 MPA (NBR 9781), COLORIDO                                                                                                                                                                                                                                                                                                                     </v>
          </cell>
          <cell r="C7017" t="str">
            <v xml:space="preserve">M2    </v>
          </cell>
          <cell r="D7017" t="str">
            <v>39,00</v>
          </cell>
        </row>
        <row r="7018">
          <cell r="A7018">
            <v>36155</v>
          </cell>
          <cell r="B7018" t="str">
            <v xml:space="preserve">BLOQUETE/PISO INTERTRAVADO DE CONCRETO - MODELO ONDA/16 FACES/RETANGULAR/TIJOLINHO/PAVER/HOLANDES/PARALELEPIPEDO, 20 CM X 10 CM, E = 6 CM, RESISTENCIA DE 35 MPA (NBR 9781), COR NATURAL                                                                                                                                                                                                                                                                                                                  </v>
          </cell>
          <cell r="C7018" t="str">
            <v xml:space="preserve">M2    </v>
          </cell>
          <cell r="D7018" t="str">
            <v>34,55</v>
          </cell>
        </row>
        <row r="7019">
          <cell r="A7019">
            <v>36154</v>
          </cell>
          <cell r="B7019" t="str">
            <v xml:space="preserve">BLOQUETE/PISO INTERTRAVADO DE CONCRETO - MODELO ONDA/16 FACES/RETANGULAR/TIJOLINHO/PAVER/HOLANDES/PARALELEPIPEDO, 20 CM X 10 CM, E = 8 CM, RESISTENCIA DE 35 MPA (NBR 9781), COLORIDO                                                                                                                                                                                                                                                                                                                     </v>
          </cell>
          <cell r="C7019" t="str">
            <v xml:space="preserve">M2    </v>
          </cell>
          <cell r="D7019" t="str">
            <v>45,89</v>
          </cell>
        </row>
        <row r="7020">
          <cell r="A7020">
            <v>695</v>
          </cell>
          <cell r="B7020" t="str">
            <v xml:space="preserve">BLOQUETE/PISO INTERTRAVADO DE CONCRETO - MODELO RAQUETE, *22 CM X 13,5* CM, E = 6 CM, RESISTENCIA DE 35 MPA (NBR 9781), COR NATURAL                                                                                                                                                                                                                                                                                                                                                                       </v>
          </cell>
          <cell r="C7020" t="str">
            <v xml:space="preserve">M2    </v>
          </cell>
          <cell r="D7020" t="str">
            <v>33,92</v>
          </cell>
        </row>
        <row r="7021">
          <cell r="A7021">
            <v>679</v>
          </cell>
          <cell r="B7021" t="str">
            <v xml:space="preserve">BLOQUETE/PISO INTERTRAVADO DE CONCRETO - MODELO SEXTAVADO, 25 CM X 25 CM, E = 10 CM, RESISTENCIA DE 35 MPA (NBR 9781), COR NATURAL                                                                                                                                                                                                                                                                                                                                                                        </v>
          </cell>
          <cell r="C7021" t="str">
            <v xml:space="preserve">M2    </v>
          </cell>
          <cell r="D7021" t="str">
            <v>46,50</v>
          </cell>
        </row>
        <row r="7022">
          <cell r="A7022">
            <v>711</v>
          </cell>
          <cell r="B7022" t="str">
            <v xml:space="preserve">BLOQUETE/PISO INTERTRAVADO DE CONCRETO - MODELO SEXTAVADO, 25 CM X 25 CM, E = 6 CM, RESISTENCIA DE 35 MPA (NBR 9781), COR NATURAL                                                                                                                                                                                                                                                                                                                                                                         </v>
          </cell>
          <cell r="C7022" t="str">
            <v xml:space="preserve">M2    </v>
          </cell>
          <cell r="D7022" t="str">
            <v>35,50</v>
          </cell>
        </row>
        <row r="7023">
          <cell r="A7023">
            <v>712</v>
          </cell>
          <cell r="B7023" t="str">
            <v xml:space="preserve">BLOQUETE/PISO INTERTRAVADO DE CONCRETO - MODELO SEXTAVADO, 25 CM X 25 CM, E = 8 CM, RESISTENCIA DE 35 MPA (NBR 9781), COR NATURAL                                                                                                                                                                                                                                                                                                                                                                         </v>
          </cell>
          <cell r="C7023" t="str">
            <v xml:space="preserve">M2    </v>
          </cell>
          <cell r="D7023" t="str">
            <v>37,00</v>
          </cell>
        </row>
        <row r="7024">
          <cell r="A7024">
            <v>12614</v>
          </cell>
          <cell r="B7024" t="str">
            <v xml:space="preserve">BOCAL PVC, PARA CALHA PLUVIAL, DIAMETRO DA SAIDA ENTRE 80 E 100 MM, PARA DRENAGEM PREDIAL                                                                                                                                                                                                                                                                                                                                                                                                                 </v>
          </cell>
          <cell r="C7024" t="str">
            <v xml:space="preserve">UN    </v>
          </cell>
          <cell r="D7024" t="str">
            <v>17,20</v>
          </cell>
        </row>
        <row r="7025">
          <cell r="A7025">
            <v>6140</v>
          </cell>
          <cell r="B7025" t="str">
            <v xml:space="preserve">BOLSA DE LIGACAO EM PVC FLEXIVEL PARA VASO SANITARIO 1.1/2 " (40 MM)                                                                                                                                                                                                                                                                                                                                                                                                                                      </v>
          </cell>
          <cell r="C7025" t="str">
            <v xml:space="preserve">UN    </v>
          </cell>
          <cell r="D7025" t="str">
            <v>2,91</v>
          </cell>
        </row>
        <row r="7026">
          <cell r="A7026">
            <v>38399</v>
          </cell>
          <cell r="B7026" t="str">
            <v xml:space="preserve">BOLSA DE LONA PARA FERRAMENTAS *50 X 35 X 25* CM                                                                                                                                                                                                                                                                                                                                                                                                                                                          </v>
          </cell>
          <cell r="C7026" t="str">
            <v xml:space="preserve">UN    </v>
          </cell>
          <cell r="D7026" t="str">
            <v>154,34</v>
          </cell>
        </row>
        <row r="7027">
          <cell r="A7027">
            <v>735</v>
          </cell>
          <cell r="B7027" t="str">
            <v xml:space="preserve">BOMBA CENTRIFUGA  MOTOR ELETRICO TRIFASICO 1,48HP  DIAMETRO DE SUCCAO X ELEVACAO 1" X 1", 4 ESTAGIOS, DIAMETRO DOS ROTORES 3 X 107 MM + 1 X 100 MM, HM/Q: 10 M / 5,3 M3/H A 70 M / 1,8 M3/H                                                                                                                                                                                                                                                                                                               </v>
          </cell>
          <cell r="C7027" t="str">
            <v xml:space="preserve">UN    </v>
          </cell>
          <cell r="D7027" t="str">
            <v>1.626,24</v>
          </cell>
        </row>
        <row r="7028">
          <cell r="A7028">
            <v>736</v>
          </cell>
          <cell r="B7028" t="str">
            <v xml:space="preserve">BOMBA CENTRIFUGA  MOTOR ELETRICO TRIFASICO 2,96HP, DIAMETRO DE SUCCAO X ELEVACAO 1 1/2" X 1 1/4", DIAMETRO DO ROTOR 148 MM, HM/Q: 34 M / 14,80 M3/H A 40 M / 8,60 M3/H                                                                                                                                                                                                                                                                                                                                    </v>
          </cell>
          <cell r="C7028" t="str">
            <v xml:space="preserve">UN    </v>
          </cell>
          <cell r="D7028" t="str">
            <v>1.367,37</v>
          </cell>
        </row>
        <row r="7029">
          <cell r="A7029">
            <v>729</v>
          </cell>
          <cell r="B7029" t="str">
            <v xml:space="preserve">BOMBA CENTRIFUGA COM MOTOR ELETRICO MONOFASICO, POTENCIA 0,33 HP,  BOCAIS 1" X 3/4", DIAMETRO DO ROTOR 99 MM, HM/Q = 4 MCA / 8,5 M3/H A 18 MCA / 0,90 M3/H                                                                                                                                                                                                                                                                                                                                                </v>
          </cell>
          <cell r="C7029" t="str">
            <v xml:space="preserve">UN    </v>
          </cell>
          <cell r="D7029" t="str">
            <v>557,22</v>
          </cell>
        </row>
        <row r="7030">
          <cell r="A7030">
            <v>39925</v>
          </cell>
          <cell r="B7030" t="str">
            <v xml:space="preserve">BOMBA CENTRIFUGA MONOESTAGIO COM MOTOR ELETRICO MONOFASICO, POTENCIA 15 HP,  DIAMETRO DO ROTOR *173* MM, HM/Q = *30* MCA / *90* M3/H A *45* MCA / *55* M3/H                                                                                                                                                                                                                                                                                                                                               </v>
          </cell>
          <cell r="C7030" t="str">
            <v xml:space="preserve">UN    </v>
          </cell>
          <cell r="D7030" t="str">
            <v>8.051,78</v>
          </cell>
        </row>
        <row r="7031">
          <cell r="A7031">
            <v>731</v>
          </cell>
          <cell r="B7031" t="str">
            <v xml:space="preserve">BOMBA CENTRIFUGA MOTOR ELETRICO MONOFASICO 0,49 HP  BOCAIS 1" X 3/4", DIAMETRO DO ROTOR 110 MM, HM/Q: 6 M / 8,3 M3/H A 20 M / 1,2 M3/H                                                                                                                                                                                                                                                                                                                                                                    </v>
          </cell>
          <cell r="C7031" t="str">
            <v xml:space="preserve">UN    </v>
          </cell>
          <cell r="D7031" t="str">
            <v>542,31</v>
          </cell>
        </row>
        <row r="7032">
          <cell r="A7032">
            <v>10575</v>
          </cell>
          <cell r="B7032" t="str">
            <v xml:space="preserve">BOMBA CENTRIFUGA MOTOR ELETRICO MONOFASICO 0,50 CV DIAMETRO DE SUCCAO X ELEVACAO 3/4" X 3/4", MONOESTAGIO, DIAMETRO DOS ROTORES 114 MM, HM/Q: 2 M / 2,99 M3/H A 24 M / 0,71 M3/H                                                                                                                                                                                                                                                                                                                          </v>
          </cell>
          <cell r="C7032" t="str">
            <v xml:space="preserve">UN    </v>
          </cell>
          <cell r="D7032" t="str">
            <v>846,32</v>
          </cell>
        </row>
        <row r="7033">
          <cell r="A7033">
            <v>733</v>
          </cell>
          <cell r="B7033" t="str">
            <v xml:space="preserve">BOMBA CENTRIFUGA MOTOR ELETRICO MONOFASICO 0,74HP  DIAMETRO DE SUCCAO X ELEVACAO 1 1/4" X 1", DIAMETRO DO ROTOR 120 MM, HM/Q: 8 M / 7,70 M3/H A 24 M / 2,80 M3/H                                                                                                                                                                                                                                                                                                                                          </v>
          </cell>
          <cell r="C7033" t="str">
            <v xml:space="preserve">UN    </v>
          </cell>
          <cell r="D7033" t="str">
            <v>926,61</v>
          </cell>
        </row>
        <row r="7034">
          <cell r="A7034">
            <v>732</v>
          </cell>
          <cell r="B7034" t="str">
            <v xml:space="preserve">BOMBA CENTRIFUGA MOTOR ELETRICO TRIFASICO 0,99HP  DIAMETRO DE SUCCAO X ELEVACAO 1" X 1", DIAMETRO DO ROTOR 145 MM, HM/Q: 14 M / 8,4 M3/H A 40 M / 0,60 M3/H                                                                                                                                                                                                                                                                                                                                               </v>
          </cell>
          <cell r="C7034" t="str">
            <v xml:space="preserve">UN    </v>
          </cell>
          <cell r="D7034" t="str">
            <v>914,16</v>
          </cell>
        </row>
        <row r="7035">
          <cell r="A7035">
            <v>737</v>
          </cell>
          <cell r="B7035" t="str">
            <v xml:space="preserve">BOMBA CENTRIFUGA MOTOR ELETRICO TRIFASICO 14,8 HP, DIAMETRO DE SUCCAO X ELEVACAO 2 1/2" X 2", DIAMETRO DO ROTOR 195 MM, HM/Q: 62 M / 55,5 M3/H A 80 M / 31,50 M3/H                                                                                                                                                                                                                                                                                                                                        </v>
          </cell>
          <cell r="C7035" t="str">
            <v xml:space="preserve">UN    </v>
          </cell>
          <cell r="D7035" t="str">
            <v>5.126,33</v>
          </cell>
        </row>
        <row r="7036">
          <cell r="A7036">
            <v>738</v>
          </cell>
          <cell r="B7036" t="str">
            <v xml:space="preserve">BOMBA CENTRIFUGA MOTOR ELETRICO TRIFASICO 5HP, DIAMETRO DE SUCCAO X ELEVACAO 2" X 1 1/2", DIAMETRO DO ROTOR 155 MM, HM/Q: 40 M / 20,40 M3/H A 46 M / 9,20 M3/H                                                                                                                                                                                                                                                                                                                                            </v>
          </cell>
          <cell r="C7036" t="str">
            <v xml:space="preserve">UN    </v>
          </cell>
          <cell r="D7036" t="str">
            <v>2.377,04</v>
          </cell>
        </row>
        <row r="7037">
          <cell r="A7037">
            <v>740</v>
          </cell>
          <cell r="B7037" t="str">
            <v xml:space="preserve">BOMBA CENTRIFUGA MOTOR ELETRICO TRIFASICO 9,86 DIAMETRO DE SUCCAO X ELEVACAO 1" X 1", 4 ESTAGIOS, DIAMETRO DOS ROTORES 4 X 146 MM, HM/Q: 85 M / 14,9 M3/H A 140 M / 4,2 M3/H                                                                                                                                                                                                                                                                                                                              </v>
          </cell>
          <cell r="C7037" t="str">
            <v xml:space="preserve">UN    </v>
          </cell>
          <cell r="D7037" t="str">
            <v>4.822,53</v>
          </cell>
        </row>
        <row r="7038">
          <cell r="A7038">
            <v>734</v>
          </cell>
          <cell r="B7038" t="str">
            <v xml:space="preserve">BOMBA CENTRIFUGA,  MOTOR ELETRICO TRIFASICO 1,48HP  DIAMETRO DE SUCCAO X ELEVACAO 1 1/2" X 1", DIAMETRO DO ROTOR 117 MM, HM/Q: 10 M / 21,9 M3/H A 24 M / 6,1 M3/H                                                                                                                                                                                                                                                                                                                                         </v>
          </cell>
          <cell r="C7038" t="str">
            <v xml:space="preserve">UN    </v>
          </cell>
          <cell r="D7038" t="str">
            <v>979,97</v>
          </cell>
        </row>
        <row r="7039">
          <cell r="A7039">
            <v>39008</v>
          </cell>
          <cell r="B7039" t="str">
            <v xml:space="preserve">BOMBA DE PROJECAO DE CONCRETO SECO, POTENCIA 10 CV, VAZAO 3 M3/H                                                                                                                                                                                                                                                                                                                                                                                                                                          </v>
          </cell>
          <cell r="C7039" t="str">
            <v xml:space="preserve">UN    </v>
          </cell>
          <cell r="D7039" t="str">
            <v>50.369,36</v>
          </cell>
        </row>
        <row r="7040">
          <cell r="A7040">
            <v>39009</v>
          </cell>
          <cell r="B7040" t="str">
            <v xml:space="preserve">BOMBA DE PROJECAO DE CONCRETO SECO, POTENCIA 10 CV, VAZAO 6 M3/H                                                                                                                                                                                                                                                                                                                                                                                                                                          </v>
          </cell>
          <cell r="C7040" t="str">
            <v xml:space="preserve">UN    </v>
          </cell>
          <cell r="D7040" t="str">
            <v>53.964,53</v>
          </cell>
        </row>
        <row r="7041">
          <cell r="A7041">
            <v>10587</v>
          </cell>
          <cell r="B7041" t="str">
            <v xml:space="preserve">BOMBA SUBMERSA PARA POCOS TUBULARES PROFUNDOS DIAMETRO DE 4 POLEGADAS, ELETRICA, MONOFASICA, POTENCIA 0,49 HP, 13 ESTAGIOS, BOCAL DE DESCARGA DIAMETRO DE UMA POLEGADA E MEIA, HM/Q = 18 M / 1,90 M3/H A 85 M / 0,60 M3/H                                                                                                                                                                                                                                                                                 </v>
          </cell>
          <cell r="C7041" t="str">
            <v xml:space="preserve">UN    </v>
          </cell>
          <cell r="D7041" t="str">
            <v>1.922,77</v>
          </cell>
        </row>
        <row r="7042">
          <cell r="A7042">
            <v>759</v>
          </cell>
          <cell r="B7042" t="str">
            <v xml:space="preserve">BOMBA SUBMERSA PARA POCOS TUBULARES PROFUNDOS DIAMETRO DE 4 POLEGADAS, ELETRICA, TRIFASICA, POTENCIA 1,97 HP, 20 ESTAGIOS, BOCAL DE DESCARGA DIAMETRO DE UMA POLEGADA E MEIA, HM/Q = 18 M / 5,40 M3/H A 164 M / 0,80 M3/H                                                                                                                                                                                                                                                                                 </v>
          </cell>
          <cell r="C7042" t="str">
            <v xml:space="preserve">UN    </v>
          </cell>
          <cell r="D7042" t="str">
            <v>2.764,56</v>
          </cell>
        </row>
        <row r="7043">
          <cell r="A7043">
            <v>761</v>
          </cell>
          <cell r="B7043" t="str">
            <v xml:space="preserve">BOMBA SUBMERSA PARA POCOS TUBULARES PROFUNDOS DIAMETRO DE 4 POLEGADAS, ELETRICA, TRIFASICA, POTENCIA 5,42 HP, 15 ESTAGIOS, BOCAL DE DESCARGA DIAMETRO DE 2 POLEGADAS, HM/Q = 18 M / 18,10 M3/H A 121 M / 2,90 M3/H                                                                                                                                                                                                                                                                                        </v>
          </cell>
          <cell r="C7043" t="str">
            <v xml:space="preserve">UN    </v>
          </cell>
          <cell r="D7043" t="str">
            <v>4.686,17</v>
          </cell>
        </row>
        <row r="7044">
          <cell r="A7044">
            <v>750</v>
          </cell>
          <cell r="B7044" t="str">
            <v xml:space="preserve">BOMBA SUBMERSA PARA POCOS TUBULARES PROFUNDOS DIAMETRO DE 4 POLEGADAS, ELETRICA, TRIFASICA, POTENCIA 5,42 HP, 29 ESTAGIOS, BOCAL DE DESCARGA DE UMA POLEGADA E MEIA, HM/Q = 18 M / 8,10 M3/H A 201 M / 3,2 M3/H                                                                                                                                                                                                                                                                                           </v>
          </cell>
          <cell r="C7044" t="str">
            <v xml:space="preserve">UN    </v>
          </cell>
          <cell r="D7044" t="str">
            <v>4.449,14</v>
          </cell>
        </row>
        <row r="7045">
          <cell r="A7045">
            <v>755</v>
          </cell>
          <cell r="B7045" t="str">
            <v xml:space="preserve">BOMBA SUBMERSA PARA POCOS TUBULARES PROFUNDOS DIAMETRO DE 6 POLEGADAS, ELETRICA, TRIFASICA, POTENCIA 27,12 HP, 7 ESTAGIOS, BOCAL DE DESCARGA DIAMETRO DE 4 POLEGADAS, HM/Q = 13,9 M / 90 M3/H A 44,0 M / 25,0 M3/H                                                                                                                                                                                                                                                                                        </v>
          </cell>
          <cell r="C7045" t="str">
            <v xml:space="preserve">UN    </v>
          </cell>
          <cell r="D7045" t="str">
            <v>18.257,13</v>
          </cell>
        </row>
        <row r="7046">
          <cell r="A7046">
            <v>749</v>
          </cell>
          <cell r="B7046" t="str">
            <v xml:space="preserve">BOMBA SUBMERSA PARA POCOS TUBULARES PROFUNDOS DIAMETRO DE 6 POLEGADAS, ELETRICA, TRIFASICA, POTENCIA 3,45 HP, 5 ESTAGIOS, BOCAL DE DESCARGA DIAMETRO DE 2 POLEGADAS, HM/Q = 68,5 M / 6,12 M3/H A 39,5 M / 14,04 M3/H                                                                                                                                                                                                                                                                                      </v>
          </cell>
          <cell r="C7046" t="str">
            <v xml:space="preserve">UN    </v>
          </cell>
          <cell r="D7046" t="str">
            <v>6.714,63</v>
          </cell>
        </row>
        <row r="7047">
          <cell r="A7047">
            <v>756</v>
          </cell>
          <cell r="B7047" t="str">
            <v xml:space="preserve">BOMBA SUBMERSA PARA POCOS TUBULARES PROFUNDOS DIAMETRO DE 6 POLEGADAS, ELETRICA, TRIFASICA, POTENCIA 32 HP, 9 ESTAGIOS, BOCAL DE DESCARGA DIAMETRO DE 4 POLEGADAS, HM/Q = 114,0 M / 13,9 M3/H A 57,0 M / 25,0 M3/H                                                                                                                                                                                                                                                                                        </v>
          </cell>
          <cell r="C7047" t="str">
            <v xml:space="preserve">UN    </v>
          </cell>
          <cell r="D7047" t="str">
            <v>19.911,84</v>
          </cell>
        </row>
        <row r="7048">
          <cell r="A7048">
            <v>757</v>
          </cell>
          <cell r="B7048" t="str">
            <v xml:space="preserve">BOMBA SUBMERSIVEL,  ELETRICA, TRIFASICA, POTENCIA 6 HP, DIAMETRO DO ROTOR 127 MM, BOCAL DE SAIDA DIAMETRO DE 3 POLEGADAS, HM/Q = 7 M / 66,90 M3/H A 26 M / 2,88 M3/H                                                                                                                                                                                                                                                                                                                                      </v>
          </cell>
          <cell r="C7048" t="str">
            <v xml:space="preserve">UN    </v>
          </cell>
          <cell r="D7048" t="str">
            <v>9.041,25</v>
          </cell>
        </row>
        <row r="7049">
          <cell r="A7049">
            <v>10588</v>
          </cell>
          <cell r="B7049" t="str">
            <v xml:space="preserve">BOMBA SUBMERSIVEL, ELETRICA, TRIFASICA, POTENCIA 0,98 HP, DIAMETRO DO ROTOR 142 MM SEMIABERTO, BOCAL DE SAIDA DIAMETRO DE 2 POLEGADAS, HM/Q = 2 M / 32 M3/H A 8 M / 16 M3/H                                                                                                                                                                                                                                                                                                                               </v>
          </cell>
          <cell r="C7049" t="str">
            <v xml:space="preserve">UN    </v>
          </cell>
          <cell r="D7049" t="str">
            <v>1.996,08</v>
          </cell>
        </row>
        <row r="7050">
          <cell r="A7050">
            <v>10592</v>
          </cell>
          <cell r="B7050" t="str">
            <v xml:space="preserve">BOMBA SUBMERSIVEL, ELETRICA, TRIFASICA, POTENCIA 0,99 HP, DIAMETRO ROTOR 98 MM SEMIABERTO, BOCAL DE SAIDA DIAMETRO 2 POLEGADAS, HM/Q = 2 M / 28,90 M3/H A 14 M / 7 M3/H                                                                                                                                                                                                                                                                                                                                   </v>
          </cell>
          <cell r="C7050" t="str">
            <v xml:space="preserve">UN    </v>
          </cell>
          <cell r="D7050" t="str">
            <v>2.411,00</v>
          </cell>
        </row>
        <row r="7051">
          <cell r="A7051">
            <v>10589</v>
          </cell>
          <cell r="B7051" t="str">
            <v xml:space="preserve">BOMBA SUBMERSIVEL, ELETRICA, TRIFASICA, POTENCIA 1,97 HP, DIAMETRO DO ROTOR 144 MM SEMIABERTO, BOCAL DE SAIDA DIAMETRO DE 2 POLEGADAS, HM/Q = 2 M / 26,8 M3/H A 28 M / 4,6 M3/H                                                                                                                                                                                                                                                                                                                           </v>
          </cell>
          <cell r="C7051" t="str">
            <v xml:space="preserve">UN    </v>
          </cell>
          <cell r="D7051" t="str">
            <v>3.239,02</v>
          </cell>
        </row>
        <row r="7052">
          <cell r="A7052">
            <v>760</v>
          </cell>
          <cell r="B7052" t="str">
            <v xml:space="preserve">BOMBA SUBMERSIVEL, ELETRICA, TRIFASICA, POTENCIA 13 HP, DIAMETRO DO ROTOR 170 MM, BOCAL DE SAIDA DIAMETRO DE 3 POLEGADAS, HM/Q = 11 M / 68,40 M3/H A 72 M / 3,6 M3/H                                                                                                                                                                                                                                                                                                                                      </v>
          </cell>
          <cell r="C7052" t="str">
            <v xml:space="preserve">UN    </v>
          </cell>
          <cell r="D7052" t="str">
            <v>18.082,50</v>
          </cell>
        </row>
        <row r="7053">
          <cell r="A7053">
            <v>751</v>
          </cell>
          <cell r="B7053" t="str">
            <v xml:space="preserve">BOMBA SUBMERSIVEL, ELETRICA, TRIFASICA, POTENCIA 2,96 HP, DIAMETRO DO ROTOR 144 MM SEMIABERTO, BOCAL DE SAIDA DIAMETRO DE DUAS POLEGADAS, HM/Q = 2 M / 38,8 M3/H A 28 M / 5 M3/H                                                                                                                                                                                                                                                                                                                          </v>
          </cell>
          <cell r="C7053" t="str">
            <v xml:space="preserve">UN    </v>
          </cell>
          <cell r="D7053" t="str">
            <v>2.847,99</v>
          </cell>
        </row>
        <row r="7054">
          <cell r="A7054">
            <v>754</v>
          </cell>
          <cell r="B7054" t="str">
            <v xml:space="preserve">BOMBA SUBMERSIVEL, ELETRICA, TRIFASICA, POTENCIA 3,75 HP, DIAMETRO DO ROTOR 90 MM SEMIABERTO, BOCAL DE SAIDA DIAMETRO DE 2 POLEGADAS, HM/Q = 5 M / 61,2 M3/H A 25,5 M / 3,6 M3/H                                                                                                                                                                                                                                                                                                                          </v>
          </cell>
          <cell r="C7054" t="str">
            <v xml:space="preserve">UN    </v>
          </cell>
          <cell r="D7054" t="str">
            <v>4.520,62</v>
          </cell>
        </row>
        <row r="7055">
          <cell r="A7055">
            <v>14013</v>
          </cell>
          <cell r="B7055" t="str">
            <v xml:space="preserve">BOMBA TRIPLEX COM MOTOR A DIESEL, NACIONAL, DIAMETRO DE SUCCAO DE 2 1/2''                                                                                                                                                                                                                                                                                                                                                                                                                                 </v>
          </cell>
          <cell r="C7055" t="str">
            <v xml:space="preserve">UN    </v>
          </cell>
          <cell r="D7055" t="str">
            <v>138.524,64</v>
          </cell>
        </row>
        <row r="7056">
          <cell r="A7056">
            <v>39917</v>
          </cell>
          <cell r="B7056" t="str">
            <v xml:space="preserve">BOMBA TRIPLEX, PARA INJECAO DE CALDA DE CIMENTO, VAZAO MAXIMA DE *100* LITROS/MINUTO, PRESSAO MAXIMA DE *70* BAR, POTENCIA DE 15 CV                                                                                                                                                                                                                                                                                                                                                                       </v>
          </cell>
          <cell r="C7056" t="str">
            <v xml:space="preserve">UN    </v>
          </cell>
          <cell r="D7056" t="str">
            <v>77.370,98</v>
          </cell>
        </row>
        <row r="7057">
          <cell r="A7057">
            <v>5081</v>
          </cell>
          <cell r="B7057" t="str">
            <v xml:space="preserve">BORBOLETA EM LATAO FUNDIDO CROMADO, PARA TRAVAR JANELA TIPO GUILHOTINA                                                                                                                                                                                                                                                                                                                                                                                                                                    </v>
          </cell>
          <cell r="C7057" t="str">
            <v xml:space="preserve">PAR   </v>
          </cell>
          <cell r="D7057" t="str">
            <v>21,53</v>
          </cell>
        </row>
        <row r="7058">
          <cell r="A7058">
            <v>38167</v>
          </cell>
          <cell r="B7058" t="str">
            <v xml:space="preserve">BORBOLETA EM ZAMAC CROMADO, PARA TRAVAR JANELA TIPO GUILHOTINA                                                                                                                                                                                                                                                                                                                                                                                                                                            </v>
          </cell>
          <cell r="C7058" t="str">
            <v xml:space="preserve">PAR   </v>
          </cell>
          <cell r="D7058" t="str">
            <v>18,56</v>
          </cell>
        </row>
        <row r="7059">
          <cell r="A7059">
            <v>36145</v>
          </cell>
          <cell r="B7059" t="str">
            <v xml:space="preserve">BOTA DE PVC PRETA, CANO MEDIO, SEM FORRO                                                                                                                                                                                                                                                                                                                                                                                                                                                                  </v>
          </cell>
          <cell r="C7059" t="str">
            <v xml:space="preserve">PAR   </v>
          </cell>
          <cell r="D7059" t="str">
            <v>34,56</v>
          </cell>
        </row>
        <row r="7060">
          <cell r="A7060">
            <v>12893</v>
          </cell>
          <cell r="B7060" t="str">
            <v xml:space="preserve">BOTA DE SEGURANCA COM BIQUEIRA DE ACO E COLARINHO ACOLCHOADO                                                                                                                                                                                                                                                                                                                                                                                                                                              </v>
          </cell>
          <cell r="C7060" t="str">
            <v xml:space="preserve">PAR   </v>
          </cell>
          <cell r="D7060" t="str">
            <v>57,60</v>
          </cell>
        </row>
        <row r="7061">
          <cell r="A7061">
            <v>11685</v>
          </cell>
          <cell r="B7061" t="str">
            <v xml:space="preserve">BRACO / CANO PARA CHUVEIRO ELETRICO, EM ALUMINIO, 30 CM X 1/2 "                                                                                                                                                                                                                                                                                                                                                                                                                                           </v>
          </cell>
          <cell r="C7061" t="str">
            <v xml:space="preserve">UN    </v>
          </cell>
          <cell r="D7061" t="str">
            <v>18,55</v>
          </cell>
        </row>
        <row r="7062">
          <cell r="A7062">
            <v>11679</v>
          </cell>
          <cell r="B7062" t="str">
            <v xml:space="preserve">BRACO OU HASTE COM CANOPLA PLASTICA, 1/2 ", PARA CHUVEIRO ELETRICO                                                                                                                                                                                                                                                                                                                                                                                                                                        </v>
          </cell>
          <cell r="C7062" t="str">
            <v xml:space="preserve">UN    </v>
          </cell>
          <cell r="D7062" t="str">
            <v>8,25</v>
          </cell>
        </row>
        <row r="7063">
          <cell r="A7063">
            <v>11680</v>
          </cell>
          <cell r="B7063" t="str">
            <v xml:space="preserve">BRACO OU HASTE COM CANOPLA PLASTICA, 1/2 ", PARA CHUVEIRO SIMPLES                                                                                                                                                                                                                                                                                                                                                                                                                                         </v>
          </cell>
          <cell r="C7063" t="str">
            <v xml:space="preserve">UN    </v>
          </cell>
          <cell r="D7063" t="str">
            <v>6,80</v>
          </cell>
        </row>
        <row r="7064">
          <cell r="A7064">
            <v>2512</v>
          </cell>
          <cell r="B7064" t="str">
            <v xml:space="preserve">BRACO P/ LUMINARIA PUBLICA 1 X 1,50M ROMAGNOLE OU EQUIV                                                                                                                                                                                                                                                                                                                                                                                                                                                   </v>
          </cell>
          <cell r="C7064" t="str">
            <v xml:space="preserve">UN    </v>
          </cell>
          <cell r="D7064" t="str">
            <v>18,94</v>
          </cell>
        </row>
        <row r="7065">
          <cell r="A7065">
            <v>4374</v>
          </cell>
          <cell r="B7065" t="str">
            <v xml:space="preserve">BUCHA DE NYLON SEM ABA S10                                                                                                                                                                                                                                                                                                                                                                                                                                                                                </v>
          </cell>
          <cell r="C7065" t="str">
            <v xml:space="preserve">UN    </v>
          </cell>
          <cell r="D7065" t="str">
            <v>0,37</v>
          </cell>
        </row>
        <row r="7066">
          <cell r="A7066">
            <v>7568</v>
          </cell>
          <cell r="B7066" t="str">
            <v xml:space="preserve">BUCHA DE NYLON SEM ABA S10, COM PARAFUSO DE 6,10 X 65 MM EM ACO ZINCADO COM ROSCA SOBERBA, CABECA CHATA E FENDA PHILLIPS                                                                                                                                                                                                                                                                                                                                                                                  </v>
          </cell>
          <cell r="C7066" t="str">
            <v xml:space="preserve">UN    </v>
          </cell>
          <cell r="D7066" t="str">
            <v>0,61</v>
          </cell>
        </row>
        <row r="7067">
          <cell r="A7067">
            <v>7584</v>
          </cell>
          <cell r="B7067" t="str">
            <v xml:space="preserve">BUCHA DE NYLON SEM ABA S12, COM PARAFUSO DE 5/16" X 80 MM EM ACO ZINCADO COM ROSCA SOBERBA E CABECA SEXTAVADA                                                                                                                                                                                                                                                                                                                                                                                             </v>
          </cell>
          <cell r="C7067" t="str">
            <v xml:space="preserve">UN    </v>
          </cell>
          <cell r="D7067" t="str">
            <v>0,93</v>
          </cell>
        </row>
        <row r="7068">
          <cell r="A7068">
            <v>11945</v>
          </cell>
          <cell r="B7068" t="str">
            <v xml:space="preserve">BUCHA DE NYLON SEM ABA S4                                                                                                                                                                                                                                                                                                                                                                                                                                                                                 </v>
          </cell>
          <cell r="C7068" t="str">
            <v xml:space="preserve">UN    </v>
          </cell>
          <cell r="D7068" t="str">
            <v>0,06</v>
          </cell>
        </row>
        <row r="7069">
          <cell r="A7069">
            <v>11946</v>
          </cell>
          <cell r="B7069" t="str">
            <v xml:space="preserve">BUCHA DE NYLON SEM ABA S5                                                                                                                                                                                                                                                                                                                                                                                                                                                                                 </v>
          </cell>
          <cell r="C7069" t="str">
            <v xml:space="preserve">UN    </v>
          </cell>
          <cell r="D7069" t="str">
            <v>0,06</v>
          </cell>
        </row>
        <row r="7070">
          <cell r="A7070">
            <v>4375</v>
          </cell>
          <cell r="B7070" t="str">
            <v xml:space="preserve">BUCHA DE NYLON SEM ABA S6                                                                                                                                                                                                                                                                                                                                                                                                                                                                                 </v>
          </cell>
          <cell r="C7070" t="str">
            <v xml:space="preserve">UN    </v>
          </cell>
          <cell r="D7070" t="str">
            <v>0,10</v>
          </cell>
        </row>
        <row r="7071">
          <cell r="A7071">
            <v>11950</v>
          </cell>
          <cell r="B7071" t="str">
            <v xml:space="preserve">BUCHA DE NYLON SEM ABA S6, COM PARAFUSO DE 4,20 X 40 MM EM ACO ZINCADO COM ROSCA SOBERBA, CABECA CHATA E FENDA PHILLIPS                                                                                                                                                                                                                                                                                                                                                                                   </v>
          </cell>
          <cell r="C7071" t="str">
            <v xml:space="preserve">UN    </v>
          </cell>
          <cell r="D7071" t="str">
            <v>0,20</v>
          </cell>
        </row>
        <row r="7072">
          <cell r="A7072">
            <v>4376</v>
          </cell>
          <cell r="B7072" t="str">
            <v xml:space="preserve">BUCHA DE NYLON SEM ABA S8                                                                                                                                                                                                                                                                                                                                                                                                                                                                                 </v>
          </cell>
          <cell r="C7072" t="str">
            <v xml:space="preserve">UN    </v>
          </cell>
          <cell r="D7072" t="str">
            <v>0,19</v>
          </cell>
        </row>
        <row r="7073">
          <cell r="A7073">
            <v>7583</v>
          </cell>
          <cell r="B7073" t="str">
            <v xml:space="preserve">BUCHA DE NYLON SEM ABA S8, COM PARAFUSO DE 4,80 X 50 MM EM ACO ZINCADO COM ROSCA SOBERBA, CABECA CHATA E FENDA PHILLIPS                                                                                                                                                                                                                                                                                                                                                                                   </v>
          </cell>
          <cell r="C7073" t="str">
            <v xml:space="preserve">UN    </v>
          </cell>
          <cell r="D7073" t="str">
            <v>0,41</v>
          </cell>
        </row>
        <row r="7074">
          <cell r="A7074">
            <v>4350</v>
          </cell>
          <cell r="B7074" t="str">
            <v xml:space="preserve">BUCHA DE NYLON, DIAMETRO DO FURO 8 MM, COMPRIMENTO 40 MM, COM PARAFUSO DE ROSCA SOBERBA, CABECA CHATA, FENDA SIMPLES, 4,8 X 50 MM                                                                                                                                                                                                                                                                                                                                                                         </v>
          </cell>
          <cell r="C7074" t="str">
            <v xml:space="preserve">UN    </v>
          </cell>
          <cell r="D7074" t="str">
            <v>0,44</v>
          </cell>
        </row>
        <row r="7075">
          <cell r="A7075">
            <v>39886</v>
          </cell>
          <cell r="B7075" t="str">
            <v xml:space="preserve">BUCHA DE REDUCAO DE COBRE (REF 600-2) SEM ANEL DE SOLDA, PONTA X BOLSA, 22 X 15 MM                                                                                                                                                                                                                                                                                                                                                                                                                        </v>
          </cell>
          <cell r="C7075" t="str">
            <v xml:space="preserve">UN    </v>
          </cell>
          <cell r="D7075" t="str">
            <v>3,80</v>
          </cell>
        </row>
        <row r="7076">
          <cell r="A7076">
            <v>39887</v>
          </cell>
          <cell r="B7076" t="str">
            <v xml:space="preserve">BUCHA DE REDUCAO DE COBRE (REF 600-2) SEM ANEL DE SOLDA, PONTA X BOLSA, 28 X 22 MM                                                                                                                                                                                                                                                                                                                                                                                                                        </v>
          </cell>
          <cell r="C7076" t="str">
            <v xml:space="preserve">UN    </v>
          </cell>
          <cell r="D7076" t="str">
            <v>5,70</v>
          </cell>
        </row>
        <row r="7077">
          <cell r="A7077">
            <v>39888</v>
          </cell>
          <cell r="B7077" t="str">
            <v xml:space="preserve">BUCHA DE REDUCAO DE COBRE (REF 600-2) SEM ANEL DE SOLDA, PONTA X BOLSA, 35 X 28 MM                                                                                                                                                                                                                                                                                                                                                                                                                        </v>
          </cell>
          <cell r="C7077" t="str">
            <v xml:space="preserve">UN    </v>
          </cell>
          <cell r="D7077" t="str">
            <v>13,03</v>
          </cell>
        </row>
        <row r="7078">
          <cell r="A7078">
            <v>39890</v>
          </cell>
          <cell r="B7078" t="str">
            <v xml:space="preserve">BUCHA DE REDUCAO DE COBRE (REF 600-2) SEM ANEL DE SOLDA, PONTA X BOLSA, 42 X 35 MM                                                                                                                                                                                                                                                                                                                                                                                                                        </v>
          </cell>
          <cell r="C7078" t="str">
            <v xml:space="preserve">UN    </v>
          </cell>
          <cell r="D7078" t="str">
            <v>22,24</v>
          </cell>
        </row>
        <row r="7079">
          <cell r="A7079">
            <v>39891</v>
          </cell>
          <cell r="B7079" t="str">
            <v xml:space="preserve">BUCHA DE REDUCAO DE COBRE (REF 600-2) SEM ANEL DE SOLDA, PONTA X BOLSA, 54 X 42 MM                                                                                                                                                                                                                                                                                                                                                                                                                        </v>
          </cell>
          <cell r="C7079" t="str">
            <v xml:space="preserve">UN    </v>
          </cell>
          <cell r="D7079" t="str">
            <v>31,36</v>
          </cell>
        </row>
        <row r="7080">
          <cell r="A7080">
            <v>39892</v>
          </cell>
          <cell r="B7080" t="str">
            <v xml:space="preserve">BUCHA DE REDUCAO DE COBRE (REF 600-2) SEM ANEL DE SOLDA, PONTA X BOLSA, 66 X 54 MM                                                                                                                                                                                                                                                                                                                                                                                                                        </v>
          </cell>
          <cell r="C7080" t="str">
            <v xml:space="preserve">UN    </v>
          </cell>
          <cell r="D7080" t="str">
            <v>97,75</v>
          </cell>
        </row>
        <row r="7081">
          <cell r="A7081">
            <v>790</v>
          </cell>
          <cell r="B7081" t="str">
            <v xml:space="preserve">BUCHA DE REDUCAO DE FERRO GALVANIZADO, COM ROSCA BSP, DE 1 1/2" X 1 1/4"                                                                                                                                                                                                                                                                                                                                                                                                                                  </v>
          </cell>
          <cell r="C7081" t="str">
            <v xml:space="preserve">UN    </v>
          </cell>
          <cell r="D7081" t="str">
            <v>12,62</v>
          </cell>
        </row>
        <row r="7082">
          <cell r="A7082">
            <v>766</v>
          </cell>
          <cell r="B7082" t="str">
            <v xml:space="preserve">BUCHA DE REDUCAO DE FERRO GALVANIZADO, COM ROSCA BSP, DE 1 1/2" X 1/2"                                                                                                                                                                                                                                                                                                                                                                                                                                    </v>
          </cell>
          <cell r="C7082" t="str">
            <v xml:space="preserve">UN    </v>
          </cell>
          <cell r="D7082" t="str">
            <v>12,62</v>
          </cell>
        </row>
        <row r="7083">
          <cell r="A7083">
            <v>791</v>
          </cell>
          <cell r="B7083" t="str">
            <v xml:space="preserve">BUCHA DE REDUCAO DE FERRO GALVANIZADO, COM ROSCA BSP, DE 1 1/2" X 1"                                                                                                                                                                                                                                                                                                                                                                                                                                      </v>
          </cell>
          <cell r="C7083" t="str">
            <v xml:space="preserve">UN    </v>
          </cell>
          <cell r="D7083" t="str">
            <v>12,62</v>
          </cell>
        </row>
        <row r="7084">
          <cell r="A7084">
            <v>767</v>
          </cell>
          <cell r="B7084" t="str">
            <v xml:space="preserve">BUCHA DE REDUCAO DE FERRO GALVANIZADO, COM ROSCA BSP, DE 1 1/2" X 3/4"                                                                                                                                                                                                                                                                                                                                                                                                                                    </v>
          </cell>
          <cell r="C7084" t="str">
            <v xml:space="preserve">UN    </v>
          </cell>
          <cell r="D7084" t="str">
            <v>12,62</v>
          </cell>
        </row>
        <row r="7085">
          <cell r="A7085">
            <v>768</v>
          </cell>
          <cell r="B7085" t="str">
            <v xml:space="preserve">BUCHA DE REDUCAO DE FERRO GALVANIZADO, COM ROSCA BSP, DE 1 1/4" X 1/2"                                                                                                                                                                                                                                                                                                                                                                                                                                    </v>
          </cell>
          <cell r="C7085" t="str">
            <v xml:space="preserve">UN    </v>
          </cell>
          <cell r="D7085" t="str">
            <v>9,91</v>
          </cell>
        </row>
        <row r="7086">
          <cell r="A7086">
            <v>789</v>
          </cell>
          <cell r="B7086" t="str">
            <v xml:space="preserve">BUCHA DE REDUCAO DE FERRO GALVANIZADO, COM ROSCA BSP, DE 1 1/4" X 1"                                                                                                                                                                                                                                                                                                                                                                                                                                      </v>
          </cell>
          <cell r="C7086" t="str">
            <v xml:space="preserve">UN    </v>
          </cell>
          <cell r="D7086" t="str">
            <v>9,70</v>
          </cell>
        </row>
        <row r="7087">
          <cell r="A7087">
            <v>769</v>
          </cell>
          <cell r="B7087" t="str">
            <v xml:space="preserve">BUCHA DE REDUCAO DE FERRO GALVANIZADO, COM ROSCA BSP, DE 1 1/4" X 3/4"                                                                                                                                                                                                                                                                                                                                                                                                                                    </v>
          </cell>
          <cell r="C7087" t="str">
            <v xml:space="preserve">UN    </v>
          </cell>
          <cell r="D7087" t="str">
            <v>9,91</v>
          </cell>
        </row>
        <row r="7088">
          <cell r="A7088">
            <v>770</v>
          </cell>
          <cell r="B7088" t="str">
            <v xml:space="preserve">BUCHA DE REDUCAO DE FERRO GALVANIZADO, COM ROSCA BSP, DE 1/2" X 1/4"                                                                                                                                                                                                                                                                                                                                                                                                                                      </v>
          </cell>
          <cell r="C7088" t="str">
            <v xml:space="preserve">UN    </v>
          </cell>
          <cell r="D7088" t="str">
            <v>3,50</v>
          </cell>
        </row>
        <row r="7089">
          <cell r="A7089">
            <v>12394</v>
          </cell>
          <cell r="B7089" t="str">
            <v xml:space="preserve">BUCHA DE REDUCAO DE FERRO GALVANIZADO, COM ROSCA BSP, DE 1/2" X 3/8"                                                                                                                                                                                                                                                                                                                                                                                                                                      </v>
          </cell>
          <cell r="C7089" t="str">
            <v xml:space="preserve">UN    </v>
          </cell>
          <cell r="D7089" t="str">
            <v>3,50</v>
          </cell>
        </row>
        <row r="7090">
          <cell r="A7090">
            <v>764</v>
          </cell>
          <cell r="B7090" t="str">
            <v xml:space="preserve">BUCHA DE REDUCAO DE FERRO GALVANIZADO, COM ROSCA BSP, DE 1" X 1/2"                                                                                                                                                                                                                                                                                                                                                                                                                                        </v>
          </cell>
          <cell r="C7090" t="str">
            <v xml:space="preserve">UN    </v>
          </cell>
          <cell r="D7090" t="str">
            <v>6,10</v>
          </cell>
        </row>
        <row r="7091">
          <cell r="A7091">
            <v>765</v>
          </cell>
          <cell r="B7091" t="str">
            <v xml:space="preserve">BUCHA DE REDUCAO DE FERRO GALVANIZADO, COM ROSCA BSP, DE 1" X 3/4"                                                                                                                                                                                                                                                                                                                                                                                                                                        </v>
          </cell>
          <cell r="C7091" t="str">
            <v xml:space="preserve">UN    </v>
          </cell>
          <cell r="D7091" t="str">
            <v>6,10</v>
          </cell>
        </row>
        <row r="7092">
          <cell r="A7092">
            <v>787</v>
          </cell>
          <cell r="B7092" t="str">
            <v xml:space="preserve">BUCHA DE REDUCAO DE FERRO GALVANIZADO, COM ROSCA BSP, DE 2 1/2" X 1 1/2"                                                                                                                                                                                                                                                                                                                                                                                                                                  </v>
          </cell>
          <cell r="C7092" t="str">
            <v xml:space="preserve">UN    </v>
          </cell>
          <cell r="D7092" t="str">
            <v>27,25</v>
          </cell>
        </row>
        <row r="7093">
          <cell r="A7093">
            <v>774</v>
          </cell>
          <cell r="B7093" t="str">
            <v xml:space="preserve">BUCHA DE REDUCAO DE FERRO GALVANIZADO, COM ROSCA BSP, DE 2 1/2" X 1 1/4"                                                                                                                                                                                                                                                                                                                                                                                                                                  </v>
          </cell>
          <cell r="C7093" t="str">
            <v xml:space="preserve">UN    </v>
          </cell>
          <cell r="D7093" t="str">
            <v>27,25</v>
          </cell>
        </row>
        <row r="7094">
          <cell r="A7094">
            <v>773</v>
          </cell>
          <cell r="B7094" t="str">
            <v xml:space="preserve">BUCHA DE REDUCAO DE FERRO GALVANIZADO, COM ROSCA BSP, DE 2 1/2" X 1"                                                                                                                                                                                                                                                                                                                                                                                                                                      </v>
          </cell>
          <cell r="C7094" t="str">
            <v xml:space="preserve">UN    </v>
          </cell>
          <cell r="D7094" t="str">
            <v>27,25</v>
          </cell>
        </row>
        <row r="7095">
          <cell r="A7095">
            <v>775</v>
          </cell>
          <cell r="B7095" t="str">
            <v xml:space="preserve">BUCHA DE REDUCAO DE FERRO GALVANIZADO, COM ROSCA BSP, DE 2 1/2" X 2"                                                                                                                                                                                                                                                                                                                                                                                                                                      </v>
          </cell>
          <cell r="C7095" t="str">
            <v xml:space="preserve">UN    </v>
          </cell>
          <cell r="D7095" t="str">
            <v>27,25</v>
          </cell>
        </row>
        <row r="7096">
          <cell r="A7096">
            <v>788</v>
          </cell>
          <cell r="B7096" t="str">
            <v xml:space="preserve">BUCHA DE REDUCAO DE FERRO GALVANIZADO, COM ROSCA BSP, DE 2" X 1 1/2"                                                                                                                                                                                                                                                                                                                                                                                                                                      </v>
          </cell>
          <cell r="C7096" t="str">
            <v xml:space="preserve">UN    </v>
          </cell>
          <cell r="D7096" t="str">
            <v>16,93</v>
          </cell>
        </row>
        <row r="7097">
          <cell r="A7097">
            <v>772</v>
          </cell>
          <cell r="B7097" t="str">
            <v xml:space="preserve">BUCHA DE REDUCAO DE FERRO GALVANIZADO, COM ROSCA BSP, DE 2" X 1 1/4"                                                                                                                                                                                                                                                                                                                                                                                                                                      </v>
          </cell>
          <cell r="C7097" t="str">
            <v xml:space="preserve">UN    </v>
          </cell>
          <cell r="D7097" t="str">
            <v>16,93</v>
          </cell>
        </row>
        <row r="7098">
          <cell r="A7098">
            <v>771</v>
          </cell>
          <cell r="B7098" t="str">
            <v xml:space="preserve">BUCHA DE REDUCAO DE FERRO GALVANIZADO, COM ROSCA BSP, DE 2" X 1"                                                                                                                                                                                                                                                                                                                                                                                                                                          </v>
          </cell>
          <cell r="C7098" t="str">
            <v xml:space="preserve">UN    </v>
          </cell>
          <cell r="D7098" t="str">
            <v>16,93</v>
          </cell>
        </row>
        <row r="7099">
          <cell r="A7099">
            <v>779</v>
          </cell>
          <cell r="B7099" t="str">
            <v xml:space="preserve">BUCHA DE REDUCAO DE FERRO GALVANIZADO, COM ROSCA BSP, DE 3/4" X 1/2"                                                                                                                                                                                                                                                                                                                                                                                                                                      </v>
          </cell>
          <cell r="C7099" t="str">
            <v xml:space="preserve">UN    </v>
          </cell>
          <cell r="D7099" t="str">
            <v>4,21</v>
          </cell>
        </row>
        <row r="7100">
          <cell r="A7100">
            <v>776</v>
          </cell>
          <cell r="B7100" t="str">
            <v xml:space="preserve">BUCHA DE REDUCAO DE FERRO GALVANIZADO, COM ROSCA BSP, DE 3" X 1 1/2"                                                                                                                                                                                                                                                                                                                                                                                                                                      </v>
          </cell>
          <cell r="C7100" t="str">
            <v xml:space="preserve">UN    </v>
          </cell>
          <cell r="D7100" t="str">
            <v>40,17</v>
          </cell>
        </row>
        <row r="7101">
          <cell r="A7101">
            <v>777</v>
          </cell>
          <cell r="B7101" t="str">
            <v xml:space="preserve">BUCHA DE REDUCAO DE FERRO GALVANIZADO, COM ROSCA BSP, DE 3" X 1 1/4"                                                                                                                                                                                                                                                                                                                                                                                                                                      </v>
          </cell>
          <cell r="C7101" t="str">
            <v xml:space="preserve">UN    </v>
          </cell>
          <cell r="D7101" t="str">
            <v>39,05</v>
          </cell>
        </row>
        <row r="7102">
          <cell r="A7102">
            <v>780</v>
          </cell>
          <cell r="B7102" t="str">
            <v xml:space="preserve">BUCHA DE REDUCAO DE FERRO GALVANIZADO, COM ROSCA BSP, DE 3" X 2 1/2"                                                                                                                                                                                                                                                                                                                                                                                                                                      </v>
          </cell>
          <cell r="C7102" t="str">
            <v xml:space="preserve">UN    </v>
          </cell>
          <cell r="D7102" t="str">
            <v>39,24</v>
          </cell>
        </row>
        <row r="7103">
          <cell r="A7103">
            <v>778</v>
          </cell>
          <cell r="B7103" t="str">
            <v xml:space="preserve">BUCHA DE REDUCAO DE FERRO GALVANIZADO, COM ROSCA BSP, DE 3" X 2"                                                                                                                                                                                                                                                                                                                                                                                                                                          </v>
          </cell>
          <cell r="C7103" t="str">
            <v xml:space="preserve">UN    </v>
          </cell>
          <cell r="D7103" t="str">
            <v>40,17</v>
          </cell>
        </row>
        <row r="7104">
          <cell r="A7104">
            <v>781</v>
          </cell>
          <cell r="B7104" t="str">
            <v xml:space="preserve">BUCHA DE REDUCAO DE FERRO GALVANIZADO, COM ROSCA BSP, DE 4" X 2 1/2"                                                                                                                                                                                                                                                                                                                                                                                                                                      </v>
          </cell>
          <cell r="C7104" t="str">
            <v xml:space="preserve">UN    </v>
          </cell>
          <cell r="D7104" t="str">
            <v>74,21</v>
          </cell>
        </row>
        <row r="7105">
          <cell r="A7105">
            <v>786</v>
          </cell>
          <cell r="B7105" t="str">
            <v xml:space="preserve">BUCHA DE REDUCAO DE FERRO GALVANIZADO, COM ROSCA BSP, DE 4" X 2"                                                                                                                                                                                                                                                                                                                                                                                                                                          </v>
          </cell>
          <cell r="C7105" t="str">
            <v xml:space="preserve">UN    </v>
          </cell>
          <cell r="D7105" t="str">
            <v>74,21</v>
          </cell>
        </row>
        <row r="7106">
          <cell r="A7106">
            <v>782</v>
          </cell>
          <cell r="B7106" t="str">
            <v xml:space="preserve">BUCHA DE REDUCAO DE FERRO GALVANIZADO, COM ROSCA BSP, DE 4" X 3"                                                                                                                                                                                                                                                                                                                                                                                                                                          </v>
          </cell>
          <cell r="C7106" t="str">
            <v xml:space="preserve">UN    </v>
          </cell>
          <cell r="D7106" t="str">
            <v>74,21</v>
          </cell>
        </row>
        <row r="7107">
          <cell r="A7107">
            <v>783</v>
          </cell>
          <cell r="B7107" t="str">
            <v xml:space="preserve">BUCHA DE REDUCAO DE FERRO GALVANIZADO, COM ROSCA BSP, DE 5" X 4"                                                                                                                                                                                                                                                                                                                                                                                                                                          </v>
          </cell>
          <cell r="C7107" t="str">
            <v xml:space="preserve">UN    </v>
          </cell>
          <cell r="D7107" t="str">
            <v>203,12</v>
          </cell>
        </row>
        <row r="7108">
          <cell r="A7108">
            <v>785</v>
          </cell>
          <cell r="B7108" t="str">
            <v xml:space="preserve">BUCHA DE REDUCAO DE FERRO GALVANIZADO, COM ROSCA BSP, DE 6" X 4"                                                                                                                                                                                                                                                                                                                                                                                                                                          </v>
          </cell>
          <cell r="C7108" t="str">
            <v xml:space="preserve">UN    </v>
          </cell>
          <cell r="D7108" t="str">
            <v>214,61</v>
          </cell>
        </row>
        <row r="7109">
          <cell r="A7109">
            <v>784</v>
          </cell>
          <cell r="B7109" t="str">
            <v xml:space="preserve">BUCHA DE REDUCAO DE FERRO GALVANIZADO, COM ROSCA BSP, DE 6" X 5"                                                                                                                                                                                                                                                                                                                                                                                                                                          </v>
          </cell>
          <cell r="C7109" t="str">
            <v xml:space="preserve">UN    </v>
          </cell>
          <cell r="D7109" t="str">
            <v>230,23</v>
          </cell>
        </row>
        <row r="7110">
          <cell r="A7110">
            <v>831</v>
          </cell>
          <cell r="B7110" t="str">
            <v xml:space="preserve">BUCHA DE REDUCAO DE PVC, SOLDAVEL, CURTA, COM 110 X 85 MM, PARA AGUA FRIA PREDIAL                                                                                                                                                                                                                                                                                                                                                                                                                         </v>
          </cell>
          <cell r="C7110" t="str">
            <v xml:space="preserve">UN    </v>
          </cell>
          <cell r="D7110" t="str">
            <v>46,82</v>
          </cell>
        </row>
        <row r="7111">
          <cell r="A7111">
            <v>828</v>
          </cell>
          <cell r="B7111" t="str">
            <v xml:space="preserve">BUCHA DE REDUCAO DE PVC, SOLDAVEL, CURTA, COM 25 X 20 MM, PARA AGUA FRIA PREDIAL                                                                                                                                                                                                                                                                                                                                                                                                                          </v>
          </cell>
          <cell r="C7111" t="str">
            <v xml:space="preserve">UN    </v>
          </cell>
          <cell r="D7111" t="str">
            <v>0,27</v>
          </cell>
        </row>
        <row r="7112">
          <cell r="A7112">
            <v>829</v>
          </cell>
          <cell r="B7112" t="str">
            <v xml:space="preserve">BUCHA DE REDUCAO DE PVC, SOLDAVEL, CURTA, COM 32 X 25 MM, PARA AGUA FRIA PREDIAL                                                                                                                                                                                                                                                                                                                                                                                                                          </v>
          </cell>
          <cell r="C7112" t="str">
            <v xml:space="preserve">UN    </v>
          </cell>
          <cell r="D7112" t="str">
            <v>0,56</v>
          </cell>
        </row>
        <row r="7113">
          <cell r="A7113">
            <v>812</v>
          </cell>
          <cell r="B7113" t="str">
            <v xml:space="preserve">BUCHA DE REDUCAO DE PVC, SOLDAVEL, CURTA, COM 40 X 32 MM, PARA AGUA FRIA PREDIAL                                                                                                                                                                                                                                                                                                                                                                                                                          </v>
          </cell>
          <cell r="C7113" t="str">
            <v xml:space="preserve">UN    </v>
          </cell>
          <cell r="D7113" t="str">
            <v>1,23</v>
          </cell>
        </row>
        <row r="7114">
          <cell r="A7114">
            <v>819</v>
          </cell>
          <cell r="B7114" t="str">
            <v xml:space="preserve">BUCHA DE REDUCAO DE PVC, SOLDAVEL, CURTA, COM 50 X 40 MM, PARA AGUA FRIA PREDIAL                                                                                                                                                                                                                                                                                                                                                                                                                          </v>
          </cell>
          <cell r="C7114" t="str">
            <v xml:space="preserve">UN    </v>
          </cell>
          <cell r="D7114" t="str">
            <v>2,02</v>
          </cell>
        </row>
        <row r="7115">
          <cell r="A7115">
            <v>818</v>
          </cell>
          <cell r="B7115" t="str">
            <v xml:space="preserve">BUCHA DE REDUCAO DE PVC, SOLDAVEL, CURTA, COM 60 X 50 MM, PARA AGUA FRIA PREDIAL                                                                                                                                                                                                                                                                                                                                                                                                                          </v>
          </cell>
          <cell r="C7115" t="str">
            <v xml:space="preserve">UN    </v>
          </cell>
          <cell r="D7115" t="str">
            <v>3,40</v>
          </cell>
        </row>
        <row r="7116">
          <cell r="A7116">
            <v>823</v>
          </cell>
          <cell r="B7116" t="str">
            <v xml:space="preserve">BUCHA DE REDUCAO DE PVC, SOLDAVEL, CURTA, COM 75 X 60 MM, PARA AGUA FRIA PREDIAL                                                                                                                                                                                                                                                                                                                                                                                                                          </v>
          </cell>
          <cell r="C7116" t="str">
            <v xml:space="preserve">UN    </v>
          </cell>
          <cell r="D7116" t="str">
            <v>10,24</v>
          </cell>
        </row>
        <row r="7117">
          <cell r="A7117">
            <v>830</v>
          </cell>
          <cell r="B7117" t="str">
            <v xml:space="preserve">BUCHA DE REDUCAO DE PVC, SOLDAVEL, CURTA, COM 85 X 75 MM, PARA AGUA FRIA PREDIAL                                                                                                                                                                                                                                                                                                                                                                                                                          </v>
          </cell>
          <cell r="C7117" t="str">
            <v xml:space="preserve">UN    </v>
          </cell>
          <cell r="D7117" t="str">
            <v>8,43</v>
          </cell>
        </row>
        <row r="7118">
          <cell r="A7118">
            <v>826</v>
          </cell>
          <cell r="B7118" t="str">
            <v xml:space="preserve">BUCHA DE REDUCAO DE PVC, SOLDAVEL, LONGA, COM 110 X 60 MM, PARA AGUA FRIA PREDIAL                                                                                                                                                                                                                                                                                                                                                                                                                         </v>
          </cell>
          <cell r="C7118" t="str">
            <v xml:space="preserve">UN    </v>
          </cell>
          <cell r="D7118" t="str">
            <v>26,26</v>
          </cell>
        </row>
        <row r="7119">
          <cell r="A7119">
            <v>827</v>
          </cell>
          <cell r="B7119" t="str">
            <v xml:space="preserve">BUCHA DE REDUCAO DE PVC, SOLDAVEL, LONGA, COM 110 X 75 MM, PARA AGUA FRIA PREDIAL                                                                                                                                                                                                                                                                                                                                                                                                                         </v>
          </cell>
          <cell r="C7119" t="str">
            <v xml:space="preserve">UN    </v>
          </cell>
          <cell r="D7119" t="str">
            <v>22,18</v>
          </cell>
        </row>
        <row r="7120">
          <cell r="A7120">
            <v>832</v>
          </cell>
          <cell r="B7120" t="str">
            <v xml:space="preserve">BUCHA DE REDUCAO DE PVC, SOLDAVEL, LONGA, COM 32 X 20 MM, PARA AGUA FRIA PREDIAL                                                                                                                                                                                                                                                                                                                                                                                                                          </v>
          </cell>
          <cell r="C7120" t="str">
            <v xml:space="preserve">UN    </v>
          </cell>
          <cell r="D7120" t="str">
            <v>1,53</v>
          </cell>
        </row>
        <row r="7121">
          <cell r="A7121">
            <v>833</v>
          </cell>
          <cell r="B7121" t="str">
            <v xml:space="preserve">BUCHA DE REDUCAO DE PVC, SOLDAVEL, LONGA, COM 40 X 20 MM, PARA AGUA FRIA PREDIAL                                                                                                                                                                                                                                                                                                                                                                                                                          </v>
          </cell>
          <cell r="C7121" t="str">
            <v xml:space="preserve">UN    </v>
          </cell>
          <cell r="D7121" t="str">
            <v>2,17</v>
          </cell>
        </row>
        <row r="7122">
          <cell r="A7122">
            <v>834</v>
          </cell>
          <cell r="B7122" t="str">
            <v xml:space="preserve">BUCHA DE REDUCAO DE PVC, SOLDAVEL, LONGA, COM 40 X 25 MM, PARA AGUA FRIA PREDIAL                                                                                                                                                                                                                                                                                                                                                                                                                          </v>
          </cell>
          <cell r="C7122" t="str">
            <v xml:space="preserve">UN    </v>
          </cell>
          <cell r="D7122" t="str">
            <v>2,38</v>
          </cell>
        </row>
        <row r="7123">
          <cell r="A7123">
            <v>825</v>
          </cell>
          <cell r="B7123" t="str">
            <v xml:space="preserve">BUCHA DE REDUCAO DE PVC, SOLDAVEL, LONGA, COM 50 X 20 MM, PARA AGUA FRIA PREDIAL                                                                                                                                                                                                                                                                                                                                                                                                                          </v>
          </cell>
          <cell r="C7123" t="str">
            <v xml:space="preserve">UN    </v>
          </cell>
          <cell r="D7123" t="str">
            <v>2,66</v>
          </cell>
        </row>
        <row r="7124">
          <cell r="A7124">
            <v>813</v>
          </cell>
          <cell r="B7124" t="str">
            <v xml:space="preserve">BUCHA DE REDUCAO DE PVC, SOLDAVEL, LONGA, COM 50 X 25 MM, PARA AGUA FRIA PREDIAL                                                                                                                                                                                                                                                                                                                                                                                                                          </v>
          </cell>
          <cell r="C7124" t="str">
            <v xml:space="preserve">UN    </v>
          </cell>
          <cell r="D7124" t="str">
            <v>2,61</v>
          </cell>
        </row>
        <row r="7125">
          <cell r="A7125">
            <v>820</v>
          </cell>
          <cell r="B7125" t="str">
            <v xml:space="preserve">BUCHA DE REDUCAO DE PVC, SOLDAVEL, LONGA, COM 50 X 32 MM, PARA AGUA FRIA PREDIAL                                                                                                                                                                                                                                                                                                                                                                                                                          </v>
          </cell>
          <cell r="C7125" t="str">
            <v xml:space="preserve">UN    </v>
          </cell>
          <cell r="D7125" t="str">
            <v>3,32</v>
          </cell>
        </row>
        <row r="7126">
          <cell r="A7126">
            <v>816</v>
          </cell>
          <cell r="B7126" t="str">
            <v xml:space="preserve">BUCHA DE REDUCAO DE PVC, SOLDAVEL, LONGA, COM 60 X 25 MM, PARA AGUA FRIA PREDIAL                                                                                                                                                                                                                                                                                                                                                                                                                          </v>
          </cell>
          <cell r="C7126" t="str">
            <v xml:space="preserve">UN    </v>
          </cell>
          <cell r="D7126" t="str">
            <v>5,65</v>
          </cell>
        </row>
        <row r="7127">
          <cell r="A7127">
            <v>814</v>
          </cell>
          <cell r="B7127" t="str">
            <v xml:space="preserve">BUCHA DE REDUCAO DE PVC, SOLDAVEL, LONGA, COM 60 X 32 MM, PARA AGUA FRIA PREDIAL                                                                                                                                                                                                                                                                                                                                                                                                                          </v>
          </cell>
          <cell r="C7127" t="str">
            <v xml:space="preserve">UN    </v>
          </cell>
          <cell r="D7127" t="str">
            <v>6,83</v>
          </cell>
        </row>
        <row r="7128">
          <cell r="A7128">
            <v>815</v>
          </cell>
          <cell r="B7128" t="str">
            <v xml:space="preserve">BUCHA DE REDUCAO DE PVC, SOLDAVEL, LONGA, COM 60 X 40 MM, PARA AGUA FRIA PREDIAL                                                                                                                                                                                                                                                                                                                                                                                                                          </v>
          </cell>
          <cell r="C7128" t="str">
            <v xml:space="preserve">UN    </v>
          </cell>
          <cell r="D7128" t="str">
            <v>7,38</v>
          </cell>
        </row>
        <row r="7129">
          <cell r="A7129">
            <v>822</v>
          </cell>
          <cell r="B7129" t="str">
            <v xml:space="preserve">BUCHA DE REDUCAO DE PVC, SOLDAVEL, LONGA, COM 60 X 50 MM, PARA AGUA FRIA PREDIAL                                                                                                                                                                                                                                                                                                                                                                                                                          </v>
          </cell>
          <cell r="C7129" t="str">
            <v xml:space="preserve">UN    </v>
          </cell>
          <cell r="D7129" t="str">
            <v>8,99</v>
          </cell>
        </row>
        <row r="7130">
          <cell r="A7130">
            <v>821</v>
          </cell>
          <cell r="B7130" t="str">
            <v xml:space="preserve">BUCHA DE REDUCAO DE PVC, SOLDAVEL, LONGA, COM 75 X 50 MM, PARA AGUA FRIA PREDIAL                                                                                                                                                                                                                                                                                                                                                                                                                          </v>
          </cell>
          <cell r="C7130" t="str">
            <v xml:space="preserve">UN    </v>
          </cell>
          <cell r="D7130" t="str">
            <v>10,50</v>
          </cell>
        </row>
        <row r="7131">
          <cell r="A7131">
            <v>817</v>
          </cell>
          <cell r="B7131" t="str">
            <v xml:space="preserve">BUCHA DE REDUCAO DE PVC, SOLDAVEL, LONGA, COM 85 X 60 MM, PARA AGUA FRIA PREDIAL                                                                                                                                                                                                                                                                                                                                                                                                                          </v>
          </cell>
          <cell r="C7131" t="str">
            <v xml:space="preserve">UN    </v>
          </cell>
          <cell r="D7131" t="str">
            <v>12,49</v>
          </cell>
        </row>
        <row r="7132">
          <cell r="A7132">
            <v>20086</v>
          </cell>
          <cell r="B7132" t="str">
            <v xml:space="preserve">BUCHA DE REDUCAO DE PVC, SOLDAVEL, LONGA, 50 X 40 MM, PARA ESGOTO PREDIAL                                                                                                                                                                                                                                                                                                                                                                                                                                 </v>
          </cell>
          <cell r="C7132" t="str">
            <v xml:space="preserve">UN    </v>
          </cell>
          <cell r="D7132" t="str">
            <v>1,58</v>
          </cell>
        </row>
        <row r="7133">
          <cell r="A7133">
            <v>39191</v>
          </cell>
          <cell r="B7133" t="str">
            <v xml:space="preserve">BUCHA DE REDUCAO EM ALUMINIO, COM ROSCA, DE 1 1/2" X 1 1/4", PARA ELETRODUTO                                                                                                                                                                                                                                                                                                                                                                                                                              </v>
          </cell>
          <cell r="C7133" t="str">
            <v xml:space="preserve">UN    </v>
          </cell>
          <cell r="D7133" t="str">
            <v>13,85</v>
          </cell>
        </row>
        <row r="7134">
          <cell r="A7134">
            <v>39190</v>
          </cell>
          <cell r="B7134" t="str">
            <v xml:space="preserve">BUCHA DE REDUCAO EM ALUMINIO, COM ROSCA, DE 1 1/2" X 1", PARA ELETRODUTO                                                                                                                                                                                                                                                                                                                                                                                                                                  </v>
          </cell>
          <cell r="C7134" t="str">
            <v xml:space="preserve">UN    </v>
          </cell>
          <cell r="D7134" t="str">
            <v>14,46</v>
          </cell>
        </row>
        <row r="7135">
          <cell r="A7135">
            <v>39189</v>
          </cell>
          <cell r="B7135" t="str">
            <v xml:space="preserve">BUCHA DE REDUCAO EM ALUMINIO, COM ROSCA, DE 1 1/2" X 3/4", PARA ELETRODUTO                                                                                                                                                                                                                                                                                                                                                                                                                                </v>
          </cell>
          <cell r="C7135" t="str">
            <v xml:space="preserve">UN    </v>
          </cell>
          <cell r="D7135" t="str">
            <v>15,31</v>
          </cell>
        </row>
        <row r="7136">
          <cell r="A7136">
            <v>39186</v>
          </cell>
          <cell r="B7136" t="str">
            <v xml:space="preserve">BUCHA DE REDUCAO EM ALUMINIO, COM ROSCA, DE 1 1/4" X 1/2", PARA ELETRODUTO                                                                                                                                                                                                                                                                                                                                                                                                                                </v>
          </cell>
          <cell r="C7136" t="str">
            <v xml:space="preserve">UN    </v>
          </cell>
          <cell r="D7136" t="str">
            <v>13,69</v>
          </cell>
        </row>
        <row r="7137">
          <cell r="A7137">
            <v>39188</v>
          </cell>
          <cell r="B7137" t="str">
            <v xml:space="preserve">BUCHA DE REDUCAO EM ALUMINIO, COM ROSCA, DE 1 1/4" X 1", PARA ELETRODUTO                                                                                                                                                                                                                                                                                                                                                                                                                                  </v>
          </cell>
          <cell r="C7137" t="str">
            <v xml:space="preserve">UN    </v>
          </cell>
          <cell r="D7137" t="str">
            <v>11,27</v>
          </cell>
        </row>
        <row r="7138">
          <cell r="A7138">
            <v>39187</v>
          </cell>
          <cell r="B7138" t="str">
            <v xml:space="preserve">BUCHA DE REDUCAO EM ALUMINIO, COM ROSCA, DE 1 1/4" X 3/4", PARA ELETRODUTO                                                                                                                                                                                                                                                                                                                                                                                                                                </v>
          </cell>
          <cell r="C7138" t="str">
            <v xml:space="preserve">UN    </v>
          </cell>
          <cell r="D7138" t="str">
            <v>11,81</v>
          </cell>
        </row>
        <row r="7139">
          <cell r="A7139">
            <v>39184</v>
          </cell>
          <cell r="B7139" t="str">
            <v xml:space="preserve">BUCHA DE REDUCAO EM ALUMINIO, COM ROSCA, DE 1" X 1/2", PARA ELETRODUTO                                                                                                                                                                                                                                                                                                                                                                                                                                    </v>
          </cell>
          <cell r="C7139" t="str">
            <v xml:space="preserve">UN    </v>
          </cell>
          <cell r="D7139" t="str">
            <v>4,44</v>
          </cell>
        </row>
        <row r="7140">
          <cell r="A7140">
            <v>39185</v>
          </cell>
          <cell r="B7140" t="str">
            <v xml:space="preserve">BUCHA DE REDUCAO EM ALUMINIO, COM ROSCA, DE 1" X 3/4", PARA ELETRODUTO                                                                                                                                                                                                                                                                                                                                                                                                                                    </v>
          </cell>
          <cell r="C7140" t="str">
            <v xml:space="preserve">UN    </v>
          </cell>
          <cell r="D7140" t="str">
            <v>4,05</v>
          </cell>
        </row>
        <row r="7141">
          <cell r="A7141">
            <v>39198</v>
          </cell>
          <cell r="B7141" t="str">
            <v xml:space="preserve">BUCHA DE REDUCAO EM ALUMINIO, COM ROSCA, DE 2 1/2" X 1 1/2", PARA ELETRODUTO                                                                                                                                                                                                                                                                                                                                                                                                                              </v>
          </cell>
          <cell r="C7141" t="str">
            <v xml:space="preserve">UN    </v>
          </cell>
          <cell r="D7141" t="str">
            <v>45,43</v>
          </cell>
        </row>
        <row r="7142">
          <cell r="A7142">
            <v>39197</v>
          </cell>
          <cell r="B7142" t="str">
            <v xml:space="preserve">BUCHA DE REDUCAO EM ALUMINIO, COM ROSCA, DE 2 1/2" X 1 1/4", PARA ELETRODUTO                                                                                                                                                                                                                                                                                                                                                                                                                              </v>
          </cell>
          <cell r="C7142" t="str">
            <v xml:space="preserve">UN    </v>
          </cell>
          <cell r="D7142" t="str">
            <v>47,45</v>
          </cell>
        </row>
        <row r="7143">
          <cell r="A7143">
            <v>39196</v>
          </cell>
          <cell r="B7143" t="str">
            <v xml:space="preserve">BUCHA DE REDUCAO EM ALUMINIO, COM ROSCA, DE 2 1/2" X 1", PARA ELETRODUTO                                                                                                                                                                                                                                                                                                                                                                                                                                  </v>
          </cell>
          <cell r="C7143" t="str">
            <v xml:space="preserve">UN    </v>
          </cell>
          <cell r="D7143" t="str">
            <v>48,94</v>
          </cell>
        </row>
        <row r="7144">
          <cell r="A7144">
            <v>39199</v>
          </cell>
          <cell r="B7144" t="str">
            <v xml:space="preserve">BUCHA DE REDUCAO EM ALUMINIO, COM ROSCA, DE 2 1/2" X 2", PARA ELETRODUTO                                                                                                                                                                                                                                                                                                                                                                                                                                  </v>
          </cell>
          <cell r="C7144" t="str">
            <v xml:space="preserve">UN    </v>
          </cell>
          <cell r="D7144" t="str">
            <v>43,72</v>
          </cell>
        </row>
        <row r="7145">
          <cell r="A7145">
            <v>39195</v>
          </cell>
          <cell r="B7145" t="str">
            <v xml:space="preserve">BUCHA DE REDUCAO EM ALUMINIO, COM ROSCA, DE 2" X 1 1/2", PARA ELETRODUTO                                                                                                                                                                                                                                                                                                                                                                                                                                  </v>
          </cell>
          <cell r="C7145" t="str">
            <v xml:space="preserve">UN    </v>
          </cell>
          <cell r="D7145" t="str">
            <v>25,23</v>
          </cell>
        </row>
        <row r="7146">
          <cell r="A7146">
            <v>39194</v>
          </cell>
          <cell r="B7146" t="str">
            <v xml:space="preserve">BUCHA DE REDUCAO EM ALUMINIO, COM ROSCA, DE 2" X 1 1/4", PARA ELETRODUTO                                                                                                                                                                                                                                                                                                                                                                                                                                  </v>
          </cell>
          <cell r="C7146" t="str">
            <v xml:space="preserve">UN    </v>
          </cell>
          <cell r="D7146" t="str">
            <v>27,00</v>
          </cell>
        </row>
        <row r="7147">
          <cell r="A7147">
            <v>39193</v>
          </cell>
          <cell r="B7147" t="str">
            <v xml:space="preserve">BUCHA DE REDUCAO EM ALUMINIO, COM ROSCA, DE 2" X 1", PARA ELETRODUTO                                                                                                                                                                                                                                                                                                                                                                                                                                      </v>
          </cell>
          <cell r="C7147" t="str">
            <v xml:space="preserve">UN    </v>
          </cell>
          <cell r="D7147" t="str">
            <v>29,59</v>
          </cell>
        </row>
        <row r="7148">
          <cell r="A7148">
            <v>39192</v>
          </cell>
          <cell r="B7148" t="str">
            <v xml:space="preserve">BUCHA DE REDUCAO EM ALUMINIO, COM ROSCA, DE 2" X 3/4", PARA ELETRODUTO                                                                                                                                                                                                                                                                                                                                                                                                                                    </v>
          </cell>
          <cell r="C7148" t="str">
            <v xml:space="preserve">UN    </v>
          </cell>
          <cell r="D7148" t="str">
            <v>30,79</v>
          </cell>
        </row>
        <row r="7149">
          <cell r="A7149">
            <v>39920</v>
          </cell>
          <cell r="B7149" t="str">
            <v xml:space="preserve">BUCHA DE REDUCAO EM ALUMINIO, COM ROSCA, DE 3/4" X 1/2",  PARA ELETRODUTO                                                                                                                                                                                                                                                                                                                                                                                                                                 </v>
          </cell>
          <cell r="C7149" t="str">
            <v xml:space="preserve">UN    </v>
          </cell>
          <cell r="D7149" t="str">
            <v>3,73</v>
          </cell>
        </row>
        <row r="7150">
          <cell r="A7150">
            <v>39201</v>
          </cell>
          <cell r="B7150" t="str">
            <v xml:space="preserve">BUCHA DE REDUCAO EM ALUMINIO, COM ROSCA, DE 3" X 1 1/2", PARA ELETRODUTO                                                                                                                                                                                                                                                                                                                                                                                                                                  </v>
          </cell>
          <cell r="C7150" t="str">
            <v xml:space="preserve">UN    </v>
          </cell>
          <cell r="D7150" t="str">
            <v>54,31</v>
          </cell>
        </row>
        <row r="7151">
          <cell r="A7151">
            <v>39200</v>
          </cell>
          <cell r="B7151" t="str">
            <v xml:space="preserve">BUCHA DE REDUCAO EM ALUMINIO, COM ROSCA, DE 3" X 1 1/4", PARA ELETRODUTO                                                                                                                                                                                                                                                                                                                                                                                                                                  </v>
          </cell>
          <cell r="C7151" t="str">
            <v xml:space="preserve">UN    </v>
          </cell>
          <cell r="D7151" t="str">
            <v>54,75</v>
          </cell>
        </row>
        <row r="7152">
          <cell r="A7152">
            <v>39203</v>
          </cell>
          <cell r="B7152" t="str">
            <v xml:space="preserve">BUCHA DE REDUCAO EM ALUMINIO, COM ROSCA, DE 3" X 2 1/2", PARA ELETRODUTO                                                                                                                                                                                                                                                                                                                                                                                                                                  </v>
          </cell>
          <cell r="C7152" t="str">
            <v xml:space="preserve">UN    </v>
          </cell>
          <cell r="D7152" t="str">
            <v>44,21</v>
          </cell>
        </row>
        <row r="7153">
          <cell r="A7153">
            <v>39202</v>
          </cell>
          <cell r="B7153" t="str">
            <v xml:space="preserve">BUCHA DE REDUCAO EM ALUMINIO, COM ROSCA, DE 3" X 2", PARA ELETRODUTO                                                                                                                                                                                                                                                                                                                                                                                                                                      </v>
          </cell>
          <cell r="C7153" t="str">
            <v xml:space="preserve">UN    </v>
          </cell>
          <cell r="D7153" t="str">
            <v>51,93</v>
          </cell>
        </row>
        <row r="7154">
          <cell r="A7154">
            <v>39205</v>
          </cell>
          <cell r="B7154" t="str">
            <v xml:space="preserve">BUCHA DE REDUCAO EM ALUMINIO, COM ROSCA, DE 4" X 2 1/2", PARA ELETRODUTO                                                                                                                                                                                                                                                                                                                                                                                                                                  </v>
          </cell>
          <cell r="C7154" t="str">
            <v xml:space="preserve">UN    </v>
          </cell>
          <cell r="D7154" t="str">
            <v>86,64</v>
          </cell>
        </row>
        <row r="7155">
          <cell r="A7155">
            <v>39204</v>
          </cell>
          <cell r="B7155" t="str">
            <v xml:space="preserve">BUCHA DE REDUCAO EM ALUMINIO, COM ROSCA, DE 4" X 2", PARA ELETRODUTO                                                                                                                                                                                                                                                                                                                                                                                                                                      </v>
          </cell>
          <cell r="C7155" t="str">
            <v xml:space="preserve">UN    </v>
          </cell>
          <cell r="D7155" t="str">
            <v>88,73</v>
          </cell>
        </row>
        <row r="7156">
          <cell r="A7156">
            <v>39206</v>
          </cell>
          <cell r="B7156" t="str">
            <v xml:space="preserve">BUCHA DE REDUCAO EM ALUMINIO, COM ROSCA, DE 4" X 3", PARA ELETRODUTO                                                                                                                                                                                                                                                                                                                                                                                                                                      </v>
          </cell>
          <cell r="C7156" t="str">
            <v xml:space="preserve">UN    </v>
          </cell>
          <cell r="D7156" t="str">
            <v>84,18</v>
          </cell>
        </row>
        <row r="7157">
          <cell r="A7157">
            <v>797</v>
          </cell>
          <cell r="B7157" t="str">
            <v xml:space="preserve">BUCHA DE REDUCAO PVC ROSCAVEL 1 1/2" X 1"                                                                                                                                                                                                                                                                                                                                                                                                                                                                 </v>
          </cell>
          <cell r="C7157" t="str">
            <v xml:space="preserve">UN    </v>
          </cell>
          <cell r="D7157" t="str">
            <v>4,88</v>
          </cell>
        </row>
        <row r="7158">
          <cell r="A7158">
            <v>798</v>
          </cell>
          <cell r="B7158" t="str">
            <v xml:space="preserve">BUCHA DE REDUCAO PVC ROSCAVEL 3/4" X 1/2"                                                                                                                                                                                                                                                                                                                                                                                                                                                                 </v>
          </cell>
          <cell r="C7158" t="str">
            <v xml:space="preserve">UN    </v>
          </cell>
          <cell r="D7158" t="str">
            <v>0,67</v>
          </cell>
        </row>
        <row r="7159">
          <cell r="A7159">
            <v>796</v>
          </cell>
          <cell r="B7159" t="str">
            <v xml:space="preserve">BUCHA DE REDUCAO PVC ROSCAVEL, 1 1/2" X 3/4"                                                                                                                                                                                                                                                                                                                                                                                                                                                              </v>
          </cell>
          <cell r="C7159" t="str">
            <v xml:space="preserve">UN    </v>
          </cell>
          <cell r="D7159" t="str">
            <v>4,68</v>
          </cell>
        </row>
        <row r="7160">
          <cell r="A7160">
            <v>799</v>
          </cell>
          <cell r="B7160" t="str">
            <v xml:space="preserve">BUCHA DE REDUCAO PVC ROSCAVEL, 1" X 1/2"                                                                                                                                                                                                                                                                                                                                                                                                                                                                  </v>
          </cell>
          <cell r="C7160" t="str">
            <v xml:space="preserve">UN    </v>
          </cell>
          <cell r="D7160" t="str">
            <v>2,20</v>
          </cell>
        </row>
        <row r="7161">
          <cell r="A7161">
            <v>792</v>
          </cell>
          <cell r="B7161" t="str">
            <v xml:space="preserve">BUCHA DE REDUCAO PVC ROSCAVEL, 1" X 3/4"                                                                                                                                                                                                                                                                                                                                                                                                                                                                  </v>
          </cell>
          <cell r="C7161" t="str">
            <v xml:space="preserve">UN    </v>
          </cell>
          <cell r="D7161" t="str">
            <v>2,23</v>
          </cell>
        </row>
        <row r="7162">
          <cell r="A7162">
            <v>804</v>
          </cell>
          <cell r="B7162" t="str">
            <v xml:space="preserve">BUCHA DE REDUCAO PVC, ROSCAVEL,  2"  X 1 1/2 "                                                                                                                                                                                                                                                                                                                                                                                                                                                            </v>
          </cell>
          <cell r="C7162" t="str">
            <v xml:space="preserve">UN    </v>
          </cell>
          <cell r="D7162" t="str">
            <v>11,09</v>
          </cell>
        </row>
        <row r="7163">
          <cell r="A7163">
            <v>793</v>
          </cell>
          <cell r="B7163" t="str">
            <v xml:space="preserve">BUCHA DE REDUCAO PVC, ROSCAVEL, 1 1/2"  X1 1/4 "                                                                                                                                                                                                                                                                                                                                                                                                                                                          </v>
          </cell>
          <cell r="C7163" t="str">
            <v xml:space="preserve">UN    </v>
          </cell>
          <cell r="D7163" t="str">
            <v>4,76</v>
          </cell>
        </row>
        <row r="7164">
          <cell r="A7164">
            <v>801</v>
          </cell>
          <cell r="B7164" t="str">
            <v xml:space="preserve">BUCHA DE REDUCAO PVC, ROSCAVEL, 1 1/4"  X 3/4 "                                                                                                                                                                                                                                                                                                                                                                                                                                                           </v>
          </cell>
          <cell r="C7164" t="str">
            <v xml:space="preserve">UN    </v>
          </cell>
          <cell r="D7164" t="str">
            <v>3,40</v>
          </cell>
        </row>
        <row r="7165">
          <cell r="A7165">
            <v>794</v>
          </cell>
          <cell r="B7165" t="str">
            <v xml:space="preserve">BUCHA DE REDUCAO PVC, ROSCAVEL, 1 1/4" X 1 "                                                                                                                                                                                                                                                                                                                                                                                                                                                              </v>
          </cell>
          <cell r="C7165" t="str">
            <v xml:space="preserve">UN    </v>
          </cell>
          <cell r="D7165" t="str">
            <v>3,51</v>
          </cell>
        </row>
        <row r="7166">
          <cell r="A7166">
            <v>802</v>
          </cell>
          <cell r="B7166" t="str">
            <v xml:space="preserve">BUCHA DE REDUCAO PVC, ROSCAVEL, 2"  X 1 "                                                                                                                                                                                                                                                                                                                                                                                                                                                                 </v>
          </cell>
          <cell r="C7166" t="str">
            <v xml:space="preserve">UN    </v>
          </cell>
          <cell r="D7166" t="str">
            <v>9,78</v>
          </cell>
        </row>
        <row r="7167">
          <cell r="A7167">
            <v>803</v>
          </cell>
          <cell r="B7167" t="str">
            <v xml:space="preserve">BUCHA DE REDUCAO PVC, ROSCAVEL, 2"  X 1 1/4 "                                                                                                                                                                                                                                                                                                                                                                                                                                                             </v>
          </cell>
          <cell r="C7167" t="str">
            <v xml:space="preserve">UN    </v>
          </cell>
          <cell r="D7167" t="str">
            <v>8,53</v>
          </cell>
        </row>
        <row r="7168">
          <cell r="A7168">
            <v>38001</v>
          </cell>
          <cell r="B7168" t="str">
            <v xml:space="preserve">BUCHA DE REDUCAO, CPVC, SOLDAVEL, 22 X 15 MM, PARA AGUA QUENTE                                                                                                                                                                                                                                                                                                                                                                                                                                            </v>
          </cell>
          <cell r="C7168" t="str">
            <v xml:space="preserve">UN    </v>
          </cell>
          <cell r="D7168" t="str">
            <v>0,80</v>
          </cell>
        </row>
        <row r="7169">
          <cell r="A7169">
            <v>38002</v>
          </cell>
          <cell r="B7169" t="str">
            <v xml:space="preserve">BUCHA DE REDUCAO, CPVC, SOLDAVEL, 28 X 22 MM, PARA AGUA QUENTE                                                                                                                                                                                                                                                                                                                                                                                                                                            </v>
          </cell>
          <cell r="C7169" t="str">
            <v xml:space="preserve">UN    </v>
          </cell>
          <cell r="D7169" t="str">
            <v>1,49</v>
          </cell>
        </row>
        <row r="7170">
          <cell r="A7170">
            <v>38003</v>
          </cell>
          <cell r="B7170" t="str">
            <v xml:space="preserve">BUCHA DE REDUCAO, CPVC, SOLDAVEL, 35 X 28 MM, PARA AGUA QUENTE                                                                                                                                                                                                                                                                                                                                                                                                                                            </v>
          </cell>
          <cell r="C7170" t="str">
            <v xml:space="preserve">UN    </v>
          </cell>
          <cell r="D7170" t="str">
            <v>17,97</v>
          </cell>
        </row>
        <row r="7171">
          <cell r="A7171">
            <v>38004</v>
          </cell>
          <cell r="B7171" t="str">
            <v xml:space="preserve">BUCHA DE REDUCAO, CPVC, SOLDAVEL, 42 X 22 MM, PARA AGUA QUENTE                                                                                                                                                                                                                                                                                                                                                                                                                                            </v>
          </cell>
          <cell r="C7171" t="str">
            <v xml:space="preserve">UN    </v>
          </cell>
          <cell r="D7171" t="str">
            <v>24,03</v>
          </cell>
        </row>
        <row r="7172">
          <cell r="A7172">
            <v>36327</v>
          </cell>
          <cell r="B7172" t="str">
            <v xml:space="preserve">BUCHA DE REDUCAO, PPR, DN 25 X 20 MM, PARA AGUA QUENTE PREDIAL                                                                                                                                                                                                                                                                                                                                                                                                                                            </v>
          </cell>
          <cell r="C7172" t="str">
            <v xml:space="preserve">UN    </v>
          </cell>
          <cell r="D7172" t="str">
            <v>1,40</v>
          </cell>
        </row>
        <row r="7173">
          <cell r="A7173">
            <v>38992</v>
          </cell>
          <cell r="B7173" t="str">
            <v xml:space="preserve">BUCHA DE REDUCAO, PPR, DN 32 X 25 MM, PARA AGUA QUENTE E FRIA PREDIAL                                                                                                                                                                                                                                                                                                                                                                                                                                     </v>
          </cell>
          <cell r="C7173" t="str">
            <v xml:space="preserve">UN    </v>
          </cell>
          <cell r="D7173" t="str">
            <v>2,24</v>
          </cell>
        </row>
        <row r="7174">
          <cell r="A7174">
            <v>38993</v>
          </cell>
          <cell r="B7174" t="str">
            <v xml:space="preserve">BUCHA DE REDUCAO, PPR, DN 40 X 25 MM, PARA AGUA QUENTE E FRIA PREDIAL                                                                                                                                                                                                                                                                                                                                                                                                                                     </v>
          </cell>
          <cell r="C7174" t="str">
            <v xml:space="preserve">UN    </v>
          </cell>
          <cell r="D7174" t="str">
            <v>6,38</v>
          </cell>
        </row>
        <row r="7175">
          <cell r="A7175">
            <v>38418</v>
          </cell>
          <cell r="B7175" t="str">
            <v xml:space="preserve">BUCHA DE REDUCAO, PVC, LONGA, SERIE R, DN 50 X 40 MM, PARA ESGOTO PREDIAL                                                                                                                                                                                                                                                                                                                                                                                                                                 </v>
          </cell>
          <cell r="C7175" t="str">
            <v xml:space="preserve">UN    </v>
          </cell>
          <cell r="D7175" t="str">
            <v>4,58</v>
          </cell>
        </row>
        <row r="7176">
          <cell r="A7176">
            <v>39178</v>
          </cell>
          <cell r="B7176" t="str">
            <v xml:space="preserve">BUCHA EM ALUMINIO, COM ROSCA, DE  1 1/2", PARA ELETRODUTO                                                                                                                                                                                                                                                                                                                                                                                                                                                 </v>
          </cell>
          <cell r="C7176" t="str">
            <v xml:space="preserve">UN    </v>
          </cell>
          <cell r="D7176" t="str">
            <v>1,49</v>
          </cell>
        </row>
        <row r="7177">
          <cell r="A7177">
            <v>39177</v>
          </cell>
          <cell r="B7177" t="str">
            <v xml:space="preserve">BUCHA EM ALUMINIO, COM ROSCA, DE 1 1/4", PARA ELETRODUTO                                                                                                                                                                                                                                                                                                                                                                                                                                                  </v>
          </cell>
          <cell r="C7177" t="str">
            <v xml:space="preserve">UN    </v>
          </cell>
          <cell r="D7177" t="str">
            <v>1,35</v>
          </cell>
        </row>
        <row r="7178">
          <cell r="A7178">
            <v>39174</v>
          </cell>
          <cell r="B7178" t="str">
            <v xml:space="preserve">BUCHA EM ALUMINIO, COM ROSCA, DE 1/2", PARA ELETRODUTO                                                                                                                                                                                                                                                                                                                                                                                                                                                    </v>
          </cell>
          <cell r="C7178" t="str">
            <v xml:space="preserve">UN    </v>
          </cell>
          <cell r="D7178" t="str">
            <v>0,67</v>
          </cell>
        </row>
        <row r="7179">
          <cell r="A7179">
            <v>39176</v>
          </cell>
          <cell r="B7179" t="str">
            <v xml:space="preserve">BUCHA EM ALUMINIO, COM ROSCA, DE 1", PARA ELETRODUTO                                                                                                                                                                                                                                                                                                                                                                                                                                                      </v>
          </cell>
          <cell r="C7179" t="str">
            <v xml:space="preserve">UN    </v>
          </cell>
          <cell r="D7179" t="str">
            <v>0,88</v>
          </cell>
        </row>
        <row r="7180">
          <cell r="A7180">
            <v>39180</v>
          </cell>
          <cell r="B7180" t="str">
            <v xml:space="preserve">BUCHA EM ALUMINIO, COM ROSCA, DE 2 1/2", PARA ELETRODUTO                                                                                                                                                                                                                                                                                                                                                                                                                                                  </v>
          </cell>
          <cell r="C7180" t="str">
            <v xml:space="preserve">UN    </v>
          </cell>
          <cell r="D7180" t="str">
            <v>4,06</v>
          </cell>
        </row>
        <row r="7181">
          <cell r="A7181">
            <v>39179</v>
          </cell>
          <cell r="B7181" t="str">
            <v xml:space="preserve">BUCHA EM ALUMINIO, COM ROSCA, DE 2", PARA ELETRODUTO                                                                                                                                                                                                                                                                                                                                                                                                                                                      </v>
          </cell>
          <cell r="C7181" t="str">
            <v xml:space="preserve">UN    </v>
          </cell>
          <cell r="D7181" t="str">
            <v>3,60</v>
          </cell>
        </row>
        <row r="7182">
          <cell r="A7182">
            <v>39175</v>
          </cell>
          <cell r="B7182" t="str">
            <v xml:space="preserve">BUCHA EM ALUMINIO, COM ROSCA, DE 3/4", PARA ELETRODUTO                                                                                                                                                                                                                                                                                                                                                                                                                                                    </v>
          </cell>
          <cell r="C7182" t="str">
            <v xml:space="preserve">UN    </v>
          </cell>
          <cell r="D7182" t="str">
            <v>0,82</v>
          </cell>
        </row>
        <row r="7183">
          <cell r="A7183">
            <v>39217</v>
          </cell>
          <cell r="B7183" t="str">
            <v xml:space="preserve">BUCHA EM ALUMINIO, COM ROSCA, DE 3/8", PARA ELETRODUTO                                                                                                                                                                                                                                                                                                                                                                                                                                                    </v>
          </cell>
          <cell r="C7183" t="str">
            <v xml:space="preserve">UN    </v>
          </cell>
          <cell r="D7183" t="str">
            <v>0,64</v>
          </cell>
        </row>
        <row r="7184">
          <cell r="A7184">
            <v>39181</v>
          </cell>
          <cell r="B7184" t="str">
            <v xml:space="preserve">BUCHA EM ALUMINIO, COM ROSCA, DE 3", PARA ELETRODUTO                                                                                                                                                                                                                                                                                                                                                                                                                                                      </v>
          </cell>
          <cell r="C7184" t="str">
            <v xml:space="preserve">UN    </v>
          </cell>
          <cell r="D7184" t="str">
            <v>5,45</v>
          </cell>
        </row>
        <row r="7185">
          <cell r="A7185">
            <v>39182</v>
          </cell>
          <cell r="B7185" t="str">
            <v xml:space="preserve">BUCHA EM ALUMINIO, COM ROSCA, DE 4", PARA ELETRODUTO                                                                                                                                                                                                                                                                                                                                                                                                                                                      </v>
          </cell>
          <cell r="C7185" t="str">
            <v xml:space="preserve">UN    </v>
          </cell>
          <cell r="D7185" t="str">
            <v>7,67</v>
          </cell>
        </row>
        <row r="7186">
          <cell r="A7186">
            <v>12616</v>
          </cell>
          <cell r="B7186" t="str">
            <v xml:space="preserve">CABECEIRA DIREITA OU ESQUERDA, PVC, PARA CALHA PLUVIAL, DIAMETRO ENTRE 119 E 170 MM, PARA DRENAGEM PREDIAL                                                                                                                                                                                                                                                                                                                                                                                                </v>
          </cell>
          <cell r="C7186" t="str">
            <v xml:space="preserve">UN    </v>
          </cell>
          <cell r="D7186" t="str">
            <v>5,10</v>
          </cell>
        </row>
        <row r="7187">
          <cell r="A7187">
            <v>1049</v>
          </cell>
          <cell r="B7187" t="str">
            <v xml:space="preserve">CABECOTE PARA ENTRADA DE LINHA DE ALIMENTACAO PARA ELETRODUTO, EM LIGA DE ALUMINIO COM ACABAMENTO ANTI CORROSIVO, COM FIXACAO POR ENCAIXE LISO DE 360 GRAUS, DE 1 1/2"                                                                                                                                                                                                                                                                                                                                    </v>
          </cell>
          <cell r="C7187" t="str">
            <v xml:space="preserve">UN    </v>
          </cell>
          <cell r="D7187" t="str">
            <v>6,42</v>
          </cell>
        </row>
        <row r="7188">
          <cell r="A7188">
            <v>1099</v>
          </cell>
          <cell r="B7188" t="str">
            <v xml:space="preserve">CABECOTE PARA ENTRADA DE LINHA DE ALIMENTACAO PARA ELETRODUTO, EM LIGA DE ALUMINIO COM ACABAMENTO ANTI CORROSIVO, COM FIXACAO POR ENCAIXE LISO DE 360 GRAUS, DE 1 1/4"                                                                                                                                                                                                                                                                                                                                    </v>
          </cell>
          <cell r="C7188" t="str">
            <v xml:space="preserve">UN    </v>
          </cell>
          <cell r="D7188" t="str">
            <v>4,91</v>
          </cell>
        </row>
        <row r="7189">
          <cell r="A7189">
            <v>39678</v>
          </cell>
          <cell r="B7189" t="str">
            <v xml:space="preserve">CABECOTE PARA ENTRADA DE LINHA DE ALIMENTACAO PARA ELETRODUTO, EM LIGA DE ALUMINIO COM ACABAMENTO ANTI CORROSIVO, COM FIXACAO POR ENCAIXE LISO DE 360 GRAUS, DE 1/2"                                                                                                                                                                                                                                                                                                                                      </v>
          </cell>
          <cell r="C7189" t="str">
            <v xml:space="preserve">UN    </v>
          </cell>
          <cell r="D7189" t="str">
            <v>1,98</v>
          </cell>
        </row>
        <row r="7190">
          <cell r="A7190">
            <v>1050</v>
          </cell>
          <cell r="B7190" t="str">
            <v xml:space="preserve">CABECOTE PARA ENTRADA DE LINHA DE ALIMENTACAO PARA ELETRODUTO, EM LIGA DE ALUMINIO COM ACABAMENTO ANTI CORROSIVO, COM FIXACAO POR ENCAIXE LISO DE 360 GRAUS, DE 1"                                                                                                                                                                                                                                                                                                                                        </v>
          </cell>
          <cell r="C7190" t="str">
            <v xml:space="preserve">UN    </v>
          </cell>
          <cell r="D7190" t="str">
            <v>3,36</v>
          </cell>
        </row>
        <row r="7191">
          <cell r="A7191">
            <v>1101</v>
          </cell>
          <cell r="B7191" t="str">
            <v xml:space="preserve">CABECOTE PARA ENTRADA DE LINHA DE ALIMENTACAO PARA ELETRODUTO, EM LIGA DE ALUMINIO COM ACABAMENTO ANTI CORROSIVO, COM FIXACAO POR ENCAIXE LISO DE 360 GRAUS, DE 2 1/2"                                                                                                                                                                                                                                                                                                                                    </v>
          </cell>
          <cell r="C7191" t="str">
            <v xml:space="preserve">UN    </v>
          </cell>
          <cell r="D7191" t="str">
            <v>21,17</v>
          </cell>
        </row>
        <row r="7192">
          <cell r="A7192">
            <v>1100</v>
          </cell>
          <cell r="B7192" t="str">
            <v xml:space="preserve">CABECOTE PARA ENTRADA DE LINHA DE ALIMENTACAO PARA ELETRODUTO, EM LIGA DE ALUMINIO COM ACABAMENTO ANTI CORROSIVO, COM FIXACAO POR ENCAIXE LISO DE 360 GRAUS, DE 2"                                                                                                                                                                                                                                                                                                                                        </v>
          </cell>
          <cell r="C7192" t="str">
            <v xml:space="preserve">UN    </v>
          </cell>
          <cell r="D7192" t="str">
            <v>10,92</v>
          </cell>
        </row>
        <row r="7193">
          <cell r="A7193">
            <v>39679</v>
          </cell>
          <cell r="B7193" t="str">
            <v xml:space="preserve">CABECOTE PARA ENTRADA DE LINHA DE ALIMENTACAO PARA ELETRODUTO, EM LIGA DE ALUMINIO COM ACABAMENTO ANTI CORROSIVO, COM FIXACAO POR ENCAIXE LISO DE 360 GRAUS, DE 3 1/2"                                                                                                                                                                                                                                                                                                                                    </v>
          </cell>
          <cell r="C7193" t="str">
            <v xml:space="preserve">UN    </v>
          </cell>
          <cell r="D7193" t="str">
            <v>42,19</v>
          </cell>
        </row>
        <row r="7194">
          <cell r="A7194">
            <v>1098</v>
          </cell>
          <cell r="B7194" t="str">
            <v xml:space="preserve">CABECOTE PARA ENTRADA DE LINHA DE ALIMENTACAO PARA ELETRODUTO, EM LIGA DE ALUMINIO COM ACABAMENTO ANTI CORROSIVO, COM FIXACAO POR ENCAIXE LISO DE 360 GRAUS, DE 3/4"                                                                                                                                                                                                                                                                                                                                      </v>
          </cell>
          <cell r="C7194" t="str">
            <v xml:space="preserve">UN    </v>
          </cell>
          <cell r="D7194" t="str">
            <v>2,62</v>
          </cell>
        </row>
        <row r="7195">
          <cell r="A7195">
            <v>1102</v>
          </cell>
          <cell r="B7195" t="str">
            <v xml:space="preserve">CABECOTE PARA ENTRADA DE LINHA DE ALIMENTACAO PARA ELETRODUTO, EM LIGA DE ALUMINIO COM ACABAMENTO ANTI CORROSIVO, COM FIXACAO POR ENCAIXE LISO DE 360 GRAUS, DE 3"                                                                                                                                                                                                                                                                                                                                        </v>
          </cell>
          <cell r="C7195" t="str">
            <v xml:space="preserve">UN    </v>
          </cell>
          <cell r="D7195" t="str">
            <v>31,57</v>
          </cell>
        </row>
        <row r="7196">
          <cell r="A7196">
            <v>1051</v>
          </cell>
          <cell r="B7196" t="str">
            <v xml:space="preserve">CABECOTE PARA ENTRADA DE LINHA DE ALIMENTACAO PARA ELETRODUTO, EM LIGA DE ALUMINIO COM ACABAMENTO ANTI CORROSIVO, COM FIXACAO POR ENCAIXE LISO DE 360 GRAUS, DE 4"                                                                                                                                                                                                                                                                                                                                        </v>
          </cell>
          <cell r="C7196" t="str">
            <v xml:space="preserve">UN    </v>
          </cell>
          <cell r="D7196" t="str">
            <v>45,89</v>
          </cell>
        </row>
        <row r="7197">
          <cell r="A7197">
            <v>37399</v>
          </cell>
          <cell r="B7197" t="str">
            <v xml:space="preserve">CABIDE/GANCHO DE BANHEIRO SIMPLES EM METAL CROMADO                                                                                                                                                                                                                                                                                                                                                                                                                                                        </v>
          </cell>
          <cell r="C7197" t="str">
            <v xml:space="preserve">UN    </v>
          </cell>
          <cell r="D7197" t="str">
            <v>20,68</v>
          </cell>
        </row>
        <row r="7198">
          <cell r="A7198">
            <v>42655</v>
          </cell>
          <cell r="B7198" t="str">
            <v xml:space="preserve">CABO DE ACO GALVANIZADO, DIAMETRO 9,53 MM (3/8"), COM ALMA DE FIBRA 6 X 25 F  (COLETADO CAIXA)                                                                                                                                                                                                                                                                                                                                                                                                            </v>
          </cell>
          <cell r="C7198" t="str">
            <v xml:space="preserve">KG    </v>
          </cell>
          <cell r="D7198" t="str">
            <v>9,74</v>
          </cell>
        </row>
        <row r="7199">
          <cell r="A7199">
            <v>25004</v>
          </cell>
          <cell r="B7199" t="str">
            <v xml:space="preserve">CABO DE ALUMINIO NU COM ALMA DE ACO, BITOLA 1/0 AWG                                                                                                                                                                                                                                                                                                                                                                                                                                                       </v>
          </cell>
          <cell r="C7199" t="str">
            <v xml:space="preserve">KG    </v>
          </cell>
          <cell r="D7199" t="str">
            <v>16,49</v>
          </cell>
        </row>
        <row r="7200">
          <cell r="A7200">
            <v>25002</v>
          </cell>
          <cell r="B7200" t="str">
            <v xml:space="preserve">CABO DE ALUMINIO NU COM ALMA DE ACO, BITOLA 2 AWG                                                                                                                                                                                                                                                                                                                                                                                                                                                         </v>
          </cell>
          <cell r="C7200" t="str">
            <v xml:space="preserve">KG    </v>
          </cell>
          <cell r="D7200" t="str">
            <v>16,63</v>
          </cell>
        </row>
        <row r="7201">
          <cell r="A7201">
            <v>37409</v>
          </cell>
          <cell r="B7201" t="str">
            <v xml:space="preserve">CABO DE ALUMINIO NU COM ALMA DE ACO, BITOLA 2/0 AWG                                                                                                                                                                                                                                                                                                                                                                                                                                                       </v>
          </cell>
          <cell r="C7201" t="str">
            <v xml:space="preserve">KG    </v>
          </cell>
          <cell r="D7201" t="str">
            <v>16,36</v>
          </cell>
        </row>
        <row r="7202">
          <cell r="A7202">
            <v>841</v>
          </cell>
          <cell r="B7202" t="str">
            <v xml:space="preserve">CABO DE ALUMINIO NU COM ALMA DE ACO, BITOLA 4 AWG                                                                                                                                                                                                                                                                                                                                                                                                                                                         </v>
          </cell>
          <cell r="C7202" t="str">
            <v xml:space="preserve">KG    </v>
          </cell>
          <cell r="D7202" t="str">
            <v>16,90</v>
          </cell>
        </row>
        <row r="7203">
          <cell r="A7203">
            <v>25005</v>
          </cell>
          <cell r="B7203" t="str">
            <v xml:space="preserve">CABO DE ALUMINIO NU SEM ALMA DE ACO, BITOLA 1/0 AWG                                                                                                                                                                                                                                                                                                                                                                                                                                                       </v>
          </cell>
          <cell r="C7203" t="str">
            <v xml:space="preserve">KG    </v>
          </cell>
          <cell r="D7203" t="str">
            <v>18,53</v>
          </cell>
        </row>
        <row r="7204">
          <cell r="A7204">
            <v>25003</v>
          </cell>
          <cell r="B7204" t="str">
            <v xml:space="preserve">CABO DE ALUMINIO NU SEM ALMA DE ACO, BITOLA 2 AWG                                                                                                                                                                                                                                                                                                                                                                                                                                                         </v>
          </cell>
          <cell r="C7204" t="str">
            <v xml:space="preserve">KG    </v>
          </cell>
          <cell r="D7204" t="str">
            <v>19,79</v>
          </cell>
        </row>
        <row r="7205">
          <cell r="A7205">
            <v>37410</v>
          </cell>
          <cell r="B7205" t="str">
            <v xml:space="preserve">CABO DE ALUMINIO NU SEM ALMA DE ACO, BITOLA 2/0 AWG                                                                                                                                                                                                                                                                                                                                                                                                                                                       </v>
          </cell>
          <cell r="C7205" t="str">
            <v xml:space="preserve">KG    </v>
          </cell>
          <cell r="D7205" t="str">
            <v>18,53</v>
          </cell>
        </row>
        <row r="7206">
          <cell r="A7206">
            <v>842</v>
          </cell>
          <cell r="B7206" t="str">
            <v xml:space="preserve">CABO DE ALUMINIO NU SEM ALMA DE ACO, BITOLA 4 AWG                                                                                                                                                                                                                                                                                                                                                                                                                                                         </v>
          </cell>
          <cell r="C7206" t="str">
            <v xml:space="preserve">KG    </v>
          </cell>
          <cell r="D7206" t="str">
            <v>20,84</v>
          </cell>
        </row>
        <row r="7207">
          <cell r="A7207">
            <v>862</v>
          </cell>
          <cell r="B7207" t="str">
            <v xml:space="preserve">CABO DE COBRE NU 10 MM2 MEIO-DURO                                                                                                                                                                                                                                                                                                                                                                                                                                                                         </v>
          </cell>
          <cell r="C7207" t="str">
            <v xml:space="preserve">M     </v>
          </cell>
          <cell r="D7207" t="str">
            <v>5,99</v>
          </cell>
        </row>
        <row r="7208">
          <cell r="A7208">
            <v>866</v>
          </cell>
          <cell r="B7208" t="str">
            <v xml:space="preserve">CABO DE COBRE NU 120 MM2 MEIO-DURO                                                                                                                                                                                                                                                                                                                                                                                                                                                                        </v>
          </cell>
          <cell r="C7208" t="str">
            <v xml:space="preserve">M     </v>
          </cell>
          <cell r="D7208" t="str">
            <v>73,61</v>
          </cell>
        </row>
        <row r="7209">
          <cell r="A7209">
            <v>892</v>
          </cell>
          <cell r="B7209" t="str">
            <v xml:space="preserve">CABO DE COBRE NU 150 MM2 MEIO-DURO                                                                                                                                                                                                                                                                                                                                                                                                                                                                        </v>
          </cell>
          <cell r="C7209" t="str">
            <v xml:space="preserve">M     </v>
          </cell>
          <cell r="D7209" t="str">
            <v>93,61</v>
          </cell>
        </row>
        <row r="7210">
          <cell r="A7210">
            <v>857</v>
          </cell>
          <cell r="B7210" t="str">
            <v xml:space="preserve">CABO DE COBRE NU 16 MM2 MEIO-DURO                                                                                                                                                                                                                                                                                                                                                                                                                                                                         </v>
          </cell>
          <cell r="C7210" t="str">
            <v xml:space="preserve">M     </v>
          </cell>
          <cell r="D7210" t="str">
            <v>9,53</v>
          </cell>
        </row>
        <row r="7211">
          <cell r="A7211">
            <v>37404</v>
          </cell>
          <cell r="B7211" t="str">
            <v xml:space="preserve">CABO DE COBRE NU 185 MM2 MEIO-DURO                                                                                                                                                                                                                                                                                                                                                                                                                                                                        </v>
          </cell>
          <cell r="C7211" t="str">
            <v xml:space="preserve">M     </v>
          </cell>
          <cell r="D7211" t="str">
            <v>112,57</v>
          </cell>
        </row>
        <row r="7212">
          <cell r="A7212">
            <v>868</v>
          </cell>
          <cell r="B7212" t="str">
            <v xml:space="preserve">CABO DE COBRE NU 25 MM2 MEIO-DURO                                                                                                                                                                                                                                                                                                                                                                                                                                                                         </v>
          </cell>
          <cell r="C7212" t="str">
            <v xml:space="preserve">M     </v>
          </cell>
          <cell r="D7212" t="str">
            <v>14,71</v>
          </cell>
        </row>
        <row r="7213">
          <cell r="A7213">
            <v>870</v>
          </cell>
          <cell r="B7213" t="str">
            <v xml:space="preserve">CABO DE COBRE NU 300 MM2 MEIO-DURO                                                                                                                                                                                                                                                                                                                                                                                                                                                                        </v>
          </cell>
          <cell r="C7213" t="str">
            <v xml:space="preserve">M     </v>
          </cell>
          <cell r="D7213" t="str">
            <v>193,97</v>
          </cell>
        </row>
        <row r="7214">
          <cell r="A7214">
            <v>863</v>
          </cell>
          <cell r="B7214" t="str">
            <v xml:space="preserve">CABO DE COBRE NU 35 MM2 MEIO-DURO                                                                                                                                                                                                                                                                                                                                                                                                                                                                         </v>
          </cell>
          <cell r="C7214" t="str">
            <v xml:space="preserve">M     </v>
          </cell>
          <cell r="D7214" t="str">
            <v>20,33</v>
          </cell>
        </row>
        <row r="7215">
          <cell r="A7215">
            <v>867</v>
          </cell>
          <cell r="B7215" t="str">
            <v xml:space="preserve">CABO DE COBRE NU 50 MM2 MEIO-DURO                                                                                                                                                                                                                                                                                                                                                                                                                                                                         </v>
          </cell>
          <cell r="C7215" t="str">
            <v xml:space="preserve">M     </v>
          </cell>
          <cell r="D7215" t="str">
            <v>28,32</v>
          </cell>
        </row>
        <row r="7216">
          <cell r="A7216">
            <v>891</v>
          </cell>
          <cell r="B7216" t="str">
            <v xml:space="preserve">CABO DE COBRE NU 500 MM2 MEIO-DURO                                                                                                                                                                                                                                                                                                                                                                                                                                                                        </v>
          </cell>
          <cell r="C7216" t="str">
            <v xml:space="preserve">M     </v>
          </cell>
          <cell r="D7216" t="str">
            <v>325,76</v>
          </cell>
        </row>
        <row r="7217">
          <cell r="A7217">
            <v>864</v>
          </cell>
          <cell r="B7217" t="str">
            <v xml:space="preserve">CABO DE COBRE NU 70 MM2 MEIO-DURO                                                                                                                                                                                                                                                                                                                                                                                                                                                                         </v>
          </cell>
          <cell r="C7217" t="str">
            <v xml:space="preserve">M     </v>
          </cell>
          <cell r="D7217" t="str">
            <v>39,90</v>
          </cell>
        </row>
        <row r="7218">
          <cell r="A7218">
            <v>865</v>
          </cell>
          <cell r="B7218" t="str">
            <v xml:space="preserve">CABO DE COBRE NU 95 MM2 MEIO-DURO                                                                                                                                                                                                                                                                                                                                                                                                                                                                         </v>
          </cell>
          <cell r="C7218" t="str">
            <v xml:space="preserve">M     </v>
          </cell>
          <cell r="D7218" t="str">
            <v>56,19</v>
          </cell>
        </row>
        <row r="7219">
          <cell r="A7219">
            <v>1006</v>
          </cell>
          <cell r="B7219" t="str">
            <v xml:space="preserve">CABO DE COBRE RIGIDO, CLASSE 2, ISOLACAO EM PVC, ANTI-CHAMA BWF-B, 1 CONDUTOR, 450/750 V, DIAMETRO 120 MM2                                                                                                                                                                                                                                                                                                                                                                                                </v>
          </cell>
          <cell r="C7219" t="str">
            <v xml:space="preserve">M     </v>
          </cell>
          <cell r="D7219" t="str">
            <v>68,30</v>
          </cell>
        </row>
        <row r="7220">
          <cell r="A7220">
            <v>948</v>
          </cell>
          <cell r="B7220" t="str">
            <v xml:space="preserve">CABO DE COBRE UNIPOLAR 10 MM2, BLINDADO, ISOLACAO 3,6/6 KV EPR, COBERTURA EM PVC                                                                                                                                                                                                                                                                                                                                                                                                                          </v>
          </cell>
          <cell r="C7220" t="str">
            <v xml:space="preserve">M     </v>
          </cell>
          <cell r="D7220" t="str">
            <v>20,60</v>
          </cell>
        </row>
        <row r="7221">
          <cell r="A7221">
            <v>947</v>
          </cell>
          <cell r="B7221" t="str">
            <v xml:space="preserve">CABO DE COBRE UNIPOLAR 16 MM2, BLINDADO, ISOLACAO 3,6/6 KV EPR, COBERTURA EM PVC                                                                                                                                                                                                                                                                                                                                                                                                                          </v>
          </cell>
          <cell r="C7221" t="str">
            <v xml:space="preserve">M     </v>
          </cell>
          <cell r="D7221" t="str">
            <v>20,95</v>
          </cell>
        </row>
        <row r="7222">
          <cell r="A7222">
            <v>911</v>
          </cell>
          <cell r="B7222" t="str">
            <v xml:space="preserve">CABO DE COBRE UNIPOLAR 16 MM2, BLINDADO, ISOLACAO 6/10 KV EPR, COBERTURA EM PVC                                                                                                                                                                                                                                                                                                                                                                                                                           </v>
          </cell>
          <cell r="C7222" t="str">
            <v xml:space="preserve">M     </v>
          </cell>
          <cell r="D7222" t="str">
            <v>30,47</v>
          </cell>
        </row>
        <row r="7223">
          <cell r="A7223">
            <v>925</v>
          </cell>
          <cell r="B7223" t="str">
            <v xml:space="preserve">CABO DE COBRE UNIPOLAR 25 MM2, BLINDADO, ISOLACAO 3,6/6 KV EPR, COBERTURA EM PVC                                                                                                                                                                                                                                                                                                                                                                                                                          </v>
          </cell>
          <cell r="C7223" t="str">
            <v xml:space="preserve">M     </v>
          </cell>
          <cell r="D7223" t="str">
            <v>28,16</v>
          </cell>
        </row>
        <row r="7224">
          <cell r="A7224">
            <v>954</v>
          </cell>
          <cell r="B7224" t="str">
            <v xml:space="preserve">CABO DE COBRE UNIPOLAR 25MM2, BLINDADO, ISOLACAO 6/10 KV EPR, COBERTURA EM PVC                                                                                                                                                                                                                                                                                                                                                                                                                            </v>
          </cell>
          <cell r="C7224" t="str">
            <v xml:space="preserve">M     </v>
          </cell>
          <cell r="D7224" t="str">
            <v>31,11</v>
          </cell>
        </row>
        <row r="7225">
          <cell r="A7225">
            <v>901</v>
          </cell>
          <cell r="B7225" t="str">
            <v xml:space="preserve">CABO DE COBRE UNIPOLAR 35 MM2, BLINDADO, ISOLACAO 12/20 KV EPR, COBERTURA EM PVC                                                                                                                                                                                                                                                                                                                                                                                                                          </v>
          </cell>
          <cell r="C7225" t="str">
            <v xml:space="preserve">M     </v>
          </cell>
          <cell r="D7225" t="str">
            <v>33,30</v>
          </cell>
        </row>
        <row r="7226">
          <cell r="A7226">
            <v>926</v>
          </cell>
          <cell r="B7226" t="str">
            <v xml:space="preserve">CABO DE COBRE UNIPOLAR 35 MM2, BLINDADO, ISOLACAO 3,6/6 KV EPR, COBERTURA EM PVC                                                                                                                                                                                                                                                                                                                                                                                                                          </v>
          </cell>
          <cell r="C7226" t="str">
            <v xml:space="preserve">M     </v>
          </cell>
          <cell r="D7226" t="str">
            <v>35,19</v>
          </cell>
        </row>
        <row r="7227">
          <cell r="A7227">
            <v>912</v>
          </cell>
          <cell r="B7227" t="str">
            <v xml:space="preserve">CABO DE COBRE UNIPOLAR 35 MM2, BLINDADO, ISOLACAO 6/10 KV EPR, COBERTURA EM PVC                                                                                                                                                                                                                                                                                                                                                                                                                           </v>
          </cell>
          <cell r="C7227" t="str">
            <v xml:space="preserve">M     </v>
          </cell>
          <cell r="D7227" t="str">
            <v>35,40</v>
          </cell>
        </row>
        <row r="7228">
          <cell r="A7228">
            <v>955</v>
          </cell>
          <cell r="B7228" t="str">
            <v xml:space="preserve">CABO DE COBRE UNIPOLAR 50 MM2, BLINDADO, ISOLACAO 12/20 KV EPR, COBERTURA EM PVC                                                                                                                                                                                                                                                                                                                                                                                                                          </v>
          </cell>
          <cell r="C7228" t="str">
            <v xml:space="preserve">M     </v>
          </cell>
          <cell r="D7228" t="str">
            <v>42,26</v>
          </cell>
        </row>
        <row r="7229">
          <cell r="A7229">
            <v>946</v>
          </cell>
          <cell r="B7229" t="str">
            <v xml:space="preserve">CABO DE COBRE UNIPOLAR 50 MM2, BLINDADO, ISOLACAO 3,6/6 KV EPR, COBERTURA EM PVC                                                                                                                                                                                                                                                                                                                                                                                                                          </v>
          </cell>
          <cell r="C7229" t="str">
            <v xml:space="preserve">M     </v>
          </cell>
          <cell r="D7229" t="str">
            <v>47,51</v>
          </cell>
        </row>
        <row r="7230">
          <cell r="A7230">
            <v>953</v>
          </cell>
          <cell r="B7230" t="str">
            <v xml:space="preserve">CABO DE COBRE UNIPOLAR 50 MM2, BLINDADO, ISOLACAO 6/10 KV EPR, COBERTURA EM PVC                                                                                                                                                                                                                                                                                                                                                                                                                           </v>
          </cell>
          <cell r="C7230" t="str">
            <v xml:space="preserve">M     </v>
          </cell>
          <cell r="D7230" t="str">
            <v>43,24</v>
          </cell>
        </row>
        <row r="7231">
          <cell r="A7231">
            <v>902</v>
          </cell>
          <cell r="B7231" t="str">
            <v xml:space="preserve">CABO DE COBRE UNIPOLAR 70 MM2, BLINDADO, ISOLACAO 12/20 KV EPR, COBERTURA EM PVC                                                                                                                                                                                                                                                                                                                                                                                                                          </v>
          </cell>
          <cell r="C7231" t="str">
            <v xml:space="preserve">M     </v>
          </cell>
          <cell r="D7231" t="str">
            <v>52,56</v>
          </cell>
        </row>
        <row r="7232">
          <cell r="A7232">
            <v>927</v>
          </cell>
          <cell r="B7232" t="str">
            <v xml:space="preserve">CABO DE COBRE UNIPOLAR 70 MM2, BLINDADO, ISOLACAO 3,6/6 KV EPR, COBERTURA EM PVC                                                                                                                                                                                                                                                                                                                                                                                                                          </v>
          </cell>
          <cell r="C7232" t="str">
            <v xml:space="preserve">M     </v>
          </cell>
          <cell r="D7232" t="str">
            <v>50,95</v>
          </cell>
        </row>
        <row r="7233">
          <cell r="A7233">
            <v>913</v>
          </cell>
          <cell r="B7233" t="str">
            <v xml:space="preserve">CABO DE COBRE UNIPOLAR 70 MM2, BLINDADO, ISOLACAO 6/10 KV EPR, COBERTURA EM PVC                                                                                                                                                                                                                                                                                                                                                                                                                           </v>
          </cell>
          <cell r="C7233" t="str">
            <v xml:space="preserve">M     </v>
          </cell>
          <cell r="D7233" t="str">
            <v>56,86</v>
          </cell>
        </row>
        <row r="7234">
          <cell r="A7234">
            <v>903</v>
          </cell>
          <cell r="B7234" t="str">
            <v xml:space="preserve">CABO DE COBRE UNIPOLAR 95 MM2, BLINDADO, ISOLACAO 12/20 KV EPR, COBERTURA EM PVC                                                                                                                                                                                                                                                                                                                                                                                                                          </v>
          </cell>
          <cell r="C7234" t="str">
            <v xml:space="preserve">M     </v>
          </cell>
          <cell r="D7234" t="str">
            <v>64,35</v>
          </cell>
        </row>
        <row r="7235">
          <cell r="A7235">
            <v>945</v>
          </cell>
          <cell r="B7235" t="str">
            <v xml:space="preserve">CABO DE COBRE UNIPOLAR 95 MM2, BLINDADO, ISOLACAO 3,6/6 KV EPR, COBERTURA EM PVC                                                                                                                                                                                                                                                                                                                                                                                                                          </v>
          </cell>
          <cell r="C7235" t="str">
            <v xml:space="preserve">M     </v>
          </cell>
          <cell r="D7235" t="str">
            <v>68,08</v>
          </cell>
        </row>
        <row r="7236">
          <cell r="A7236">
            <v>914</v>
          </cell>
          <cell r="B7236" t="str">
            <v xml:space="preserve">CABO DE COBRE UNIPOLAR 95 MM2, BLINDADO, ISOLACAO 6/10 KV EPR, COBERTURA EM PVC                                                                                                                                                                                                                                                                                                                                                                                                                           </v>
          </cell>
          <cell r="C7236" t="str">
            <v xml:space="preserve">M     </v>
          </cell>
          <cell r="D7236" t="str">
            <v>69,74</v>
          </cell>
        </row>
        <row r="7237">
          <cell r="A7237">
            <v>993</v>
          </cell>
          <cell r="B7237" t="str">
            <v xml:space="preserve">CABO DE COBRE, FLEXIVEL, CLASSE 4 OU 5, ISOLACAO EM PVC/A, ANTICHAMA BWF-B, COBERTURA PVC-ST1, ANTICHAMA BWF-B, 1 CONDUTOR, 0,6/1 KV, SECAO NOMINAL 1,5 MM2                                                                                                                                                                                                                                                                                                                                               </v>
          </cell>
          <cell r="C7237" t="str">
            <v xml:space="preserve">M     </v>
          </cell>
          <cell r="D7237" t="str">
            <v>1,47</v>
          </cell>
        </row>
        <row r="7238">
          <cell r="A7238">
            <v>1020</v>
          </cell>
          <cell r="B7238" t="str">
            <v xml:space="preserve">CABO DE COBRE, FLEXIVEL, CLASSE 4 OU 5, ISOLACAO EM PVC/A, ANTICHAMA BWF-B, COBERTURA PVC-ST1, ANTICHAMA BWF-B, 1 CONDUTOR, 0,6/1 KV, SECAO NOMINAL 10 MM2                                                                                                                                                                                                                                                                                                                                                </v>
          </cell>
          <cell r="C7238" t="str">
            <v xml:space="preserve">M     </v>
          </cell>
          <cell r="D7238" t="str">
            <v>6,40</v>
          </cell>
        </row>
        <row r="7239">
          <cell r="A7239">
            <v>1017</v>
          </cell>
          <cell r="B7239" t="str">
            <v xml:space="preserve">CABO DE COBRE, FLEXIVEL, CLASSE 4 OU 5, ISOLACAO EM PVC/A, ANTICHAMA BWF-B, COBERTURA PVC-ST1, ANTICHAMA BWF-B, 1 CONDUTOR, 0,6/1 KV, SECAO NOMINAL 120 MM2                                                                                                                                                                                                                                                                                                                                               </v>
          </cell>
          <cell r="C7239" t="str">
            <v xml:space="preserve">M     </v>
          </cell>
          <cell r="D7239" t="str">
            <v>70,36</v>
          </cell>
        </row>
        <row r="7240">
          <cell r="A7240">
            <v>999</v>
          </cell>
          <cell r="B7240" t="str">
            <v xml:space="preserve">CABO DE COBRE, FLEXIVEL, CLASSE 4 OU 5, ISOLACAO EM PVC/A, ANTICHAMA BWF-B, COBERTURA PVC-ST1, ANTICHAMA BWF-B, 1 CONDUTOR, 0,6/1 KV, SECAO NOMINAL 150 MM2                                                                                                                                                                                                                                                                                                                                               </v>
          </cell>
          <cell r="C7240" t="str">
            <v xml:space="preserve">M     </v>
          </cell>
          <cell r="D7240" t="str">
            <v>87,18</v>
          </cell>
        </row>
        <row r="7241">
          <cell r="A7241">
            <v>995</v>
          </cell>
          <cell r="B7241" t="str">
            <v xml:space="preserve">CABO DE COBRE, FLEXIVEL, CLASSE 4 OU 5, ISOLACAO EM PVC/A, ANTICHAMA BWF-B, COBERTURA PVC-ST1, ANTICHAMA BWF-B, 1 CONDUTOR, 0,6/1 KV, SECAO NOMINAL 16 MM2                                                                                                                                                                                                                                                                                                                                                </v>
          </cell>
          <cell r="C7241" t="str">
            <v xml:space="preserve">M     </v>
          </cell>
          <cell r="D7241" t="str">
            <v>9,82</v>
          </cell>
        </row>
        <row r="7242">
          <cell r="A7242">
            <v>1000</v>
          </cell>
          <cell r="B7242" t="str">
            <v xml:space="preserve">CABO DE COBRE, FLEXIVEL, CLASSE 4 OU 5, ISOLACAO EM PVC/A, ANTICHAMA BWF-B, COBERTURA PVC-ST1, ANTICHAMA BWF-B, 1 CONDUTOR, 0,6/1 KV, SECAO NOMINAL 185 MM2                                                                                                                                                                                                                                                                                                                                               </v>
          </cell>
          <cell r="C7242" t="str">
            <v xml:space="preserve">M     </v>
          </cell>
          <cell r="D7242" t="str">
            <v>106,87</v>
          </cell>
        </row>
        <row r="7243">
          <cell r="A7243">
            <v>1022</v>
          </cell>
          <cell r="B7243" t="str">
            <v xml:space="preserve">CABO DE COBRE, FLEXIVEL, CLASSE 4 OU 5, ISOLACAO EM PVC/A, ANTICHAMA BWF-B, COBERTURA PVC-ST1, ANTICHAMA BWF-B, 1 CONDUTOR, 0,6/1 KV, SECAO NOMINAL 2,5 MM2                                                                                                                                                                                                                                                                                                                                               </v>
          </cell>
          <cell r="C7243" t="str">
            <v xml:space="preserve">M     </v>
          </cell>
          <cell r="D7243" t="str">
            <v>2,04</v>
          </cell>
        </row>
        <row r="7244">
          <cell r="A7244">
            <v>1015</v>
          </cell>
          <cell r="B7244" t="str">
            <v xml:space="preserve">CABO DE COBRE, FLEXIVEL, CLASSE 4 OU 5, ISOLACAO EM PVC/A, ANTICHAMA BWF-B, COBERTURA PVC-ST1, ANTICHAMA BWF-B, 1 CONDUTOR, 0,6/1 KV, SECAO NOMINAL 240 MM2                                                                                                                                                                                                                                                                                                                                               </v>
          </cell>
          <cell r="C7244" t="str">
            <v xml:space="preserve">M     </v>
          </cell>
          <cell r="D7244" t="str">
            <v>140,73</v>
          </cell>
        </row>
        <row r="7245">
          <cell r="A7245">
            <v>996</v>
          </cell>
          <cell r="B7245" t="str">
            <v xml:space="preserve">CABO DE COBRE, FLEXIVEL, CLASSE 4 OU 5, ISOLACAO EM PVC/A, ANTICHAMA BWF-B, COBERTURA PVC-ST1, ANTICHAMA BWF-B, 1 CONDUTOR, 0,6/1 KV, SECAO NOMINAL 25 MM2                                                                                                                                                                                                                                                                                                                                                </v>
          </cell>
          <cell r="C7245" t="str">
            <v xml:space="preserve">M     </v>
          </cell>
          <cell r="D7245" t="str">
            <v>14,95</v>
          </cell>
        </row>
        <row r="7246">
          <cell r="A7246">
            <v>1001</v>
          </cell>
          <cell r="B7246" t="str">
            <v xml:space="preserve">CABO DE COBRE, FLEXIVEL, CLASSE 4 OU 5, ISOLACAO EM PVC/A, ANTICHAMA BWF-B, COBERTURA PVC-ST1, ANTICHAMA BWF-B, 1 CONDUTOR, 0,6/1 KV, SECAO NOMINAL 300 MM2                                                                                                                                                                                                                                                                                                                                               </v>
          </cell>
          <cell r="C7246" t="str">
            <v xml:space="preserve">M     </v>
          </cell>
          <cell r="D7246" t="str">
            <v>176,11</v>
          </cell>
        </row>
        <row r="7247">
          <cell r="A7247">
            <v>1019</v>
          </cell>
          <cell r="B7247" t="str">
            <v xml:space="preserve">CABO DE COBRE, FLEXIVEL, CLASSE 4 OU 5, ISOLACAO EM PVC/A, ANTICHAMA BWF-B, COBERTURA PVC-ST1, ANTICHAMA BWF-B, 1 CONDUTOR, 0,6/1 KV, SECAO NOMINAL 35 MM2                                                                                                                                                                                                                                                                                                                                                </v>
          </cell>
          <cell r="C7247" t="str">
            <v xml:space="preserve">M     </v>
          </cell>
          <cell r="D7247" t="str">
            <v>20,61</v>
          </cell>
        </row>
        <row r="7248">
          <cell r="A7248">
            <v>1021</v>
          </cell>
          <cell r="B7248" t="str">
            <v xml:space="preserve">CABO DE COBRE, FLEXIVEL, CLASSE 4 OU 5, ISOLACAO EM PVC/A, ANTICHAMA BWF-B, COBERTURA PVC-ST1, ANTICHAMA BWF-B, 1 CONDUTOR, 0,6/1 KV, SECAO NOMINAL 4 MM2                                                                                                                                                                                                                                                                                                                                                 </v>
          </cell>
          <cell r="C7248" t="str">
            <v xml:space="preserve">M     </v>
          </cell>
          <cell r="D7248" t="str">
            <v>2,92</v>
          </cell>
        </row>
        <row r="7249">
          <cell r="A7249">
            <v>39249</v>
          </cell>
          <cell r="B7249" t="str">
            <v xml:space="preserve">CABO DE COBRE, FLEXIVEL, CLASSE 4 OU 5, ISOLACAO EM PVC/A, ANTICHAMA BWF-B, COBERTURA PVC-ST1, ANTICHAMA BWF-B, 1 CONDUTOR, 0,6/1 KV, SECAO NOMINAL 400 MM2                                                                                                                                                                                                                                                                                                                                               </v>
          </cell>
          <cell r="C7249" t="str">
            <v xml:space="preserve">M     </v>
          </cell>
          <cell r="D7249" t="str">
            <v>229,74</v>
          </cell>
        </row>
        <row r="7250">
          <cell r="A7250">
            <v>1018</v>
          </cell>
          <cell r="B7250" t="str">
            <v xml:space="preserve">CABO DE COBRE, FLEXIVEL, CLASSE 4 OU 5, ISOLACAO EM PVC/A, ANTICHAMA BWF-B, COBERTURA PVC-ST1, ANTICHAMA BWF-B, 1 CONDUTOR, 0,6/1 KV, SECAO NOMINAL 50 MM2                                                                                                                                                                                                                                                                                                                                                </v>
          </cell>
          <cell r="C7250" t="str">
            <v xml:space="preserve">M     </v>
          </cell>
          <cell r="D7250" t="str">
            <v>29,37</v>
          </cell>
        </row>
        <row r="7251">
          <cell r="A7251">
            <v>39250</v>
          </cell>
          <cell r="B7251" t="str">
            <v xml:space="preserve">CABO DE COBRE, FLEXIVEL, CLASSE 4 OU 5, ISOLACAO EM PVC/A, ANTICHAMA BWF-B, COBERTURA PVC-ST1, ANTICHAMA BWF-B, 1 CONDUTOR, 0,6/1 KV, SECAO NOMINAL 500 MM2                                                                                                                                                                                                                                                                                                                                               </v>
          </cell>
          <cell r="C7251" t="str">
            <v xml:space="preserve">M     </v>
          </cell>
          <cell r="D7251" t="str">
            <v>295,12</v>
          </cell>
        </row>
        <row r="7252">
          <cell r="A7252">
            <v>994</v>
          </cell>
          <cell r="B7252" t="str">
            <v xml:space="preserve">CABO DE COBRE, FLEXIVEL, CLASSE 4 OU 5, ISOLACAO EM PVC/A, ANTICHAMA BWF-B, COBERTURA PVC-ST1, ANTICHAMA BWF-B, 1 CONDUTOR, 0,6/1 KV, SECAO NOMINAL 6 MM2                                                                                                                                                                                                                                                                                                                                                 </v>
          </cell>
          <cell r="C7252" t="str">
            <v xml:space="preserve">M     </v>
          </cell>
          <cell r="D7252" t="str">
            <v>3,99</v>
          </cell>
        </row>
        <row r="7253">
          <cell r="A7253">
            <v>977</v>
          </cell>
          <cell r="B7253" t="str">
            <v xml:space="preserve">CABO DE COBRE, FLEXIVEL, CLASSE 4 OU 5, ISOLACAO EM PVC/A, ANTICHAMA BWF-B, COBERTURA PVC-ST1, ANTICHAMA BWF-B, 1 CONDUTOR, 0,6/1 KV, SECAO NOMINAL 70 MM2                                                                                                                                                                                                                                                                                                                                                </v>
          </cell>
          <cell r="C7253" t="str">
            <v xml:space="preserve">M     </v>
          </cell>
          <cell r="D7253" t="str">
            <v>40,69</v>
          </cell>
        </row>
        <row r="7254">
          <cell r="A7254">
            <v>998</v>
          </cell>
          <cell r="B7254" t="str">
            <v xml:space="preserve">CABO DE COBRE, FLEXIVEL, CLASSE 4 OU 5, ISOLACAO EM PVC/A, ANTICHAMA BWF-B, COBERTURA PVC-ST1, ANTICHAMA BWF-B, 1 CONDUTOR, 0,6/1 KV, SECAO NOMINAL 95 MM2                                                                                                                                                                                                                                                                                                                                                </v>
          </cell>
          <cell r="C7254" t="str">
            <v xml:space="preserve">M     </v>
          </cell>
          <cell r="D7254" t="str">
            <v>54,05</v>
          </cell>
        </row>
        <row r="7255">
          <cell r="A7255">
            <v>39251</v>
          </cell>
          <cell r="B7255" t="str">
            <v xml:space="preserve">CABO DE COBRE, FLEXIVEL, CLASSE 4 OU 5, ISOLACAO EM PVC/A, ANTICHAMA BWF-B, 1 CONDUTOR, 450/750 V, SECAO NOMINAL 0,5 MM2                                                                                                                                                                                                                                                                                                                                                                                  </v>
          </cell>
          <cell r="C7255" t="str">
            <v xml:space="preserve">M     </v>
          </cell>
          <cell r="D7255" t="str">
            <v>0,39</v>
          </cell>
        </row>
        <row r="7256">
          <cell r="A7256">
            <v>1011</v>
          </cell>
          <cell r="B7256" t="str">
            <v xml:space="preserve">CABO DE COBRE, FLEXIVEL, CLASSE 4 OU 5, ISOLACAO EM PVC/A, ANTICHAMA BWF-B, 1 CONDUTOR, 450/750 V, SECAO NOMINAL 0,75 MM2                                                                                                                                                                                                                                                                                                                                                                                 </v>
          </cell>
          <cell r="C7256" t="str">
            <v xml:space="preserve">M     </v>
          </cell>
          <cell r="D7256" t="str">
            <v>0,54</v>
          </cell>
        </row>
        <row r="7257">
          <cell r="A7257">
            <v>39252</v>
          </cell>
          <cell r="B7257" t="str">
            <v xml:space="preserve">CABO DE COBRE, FLEXIVEL, CLASSE 4 OU 5, ISOLACAO EM PVC/A, ANTICHAMA BWF-B, 1 CONDUTOR, 450/750 V, SECAO NOMINAL 1,0 MM2                                                                                                                                                                                                                                                                                                                                                                                  </v>
          </cell>
          <cell r="C7257" t="str">
            <v xml:space="preserve">M     </v>
          </cell>
          <cell r="D7257" t="str">
            <v>0,65</v>
          </cell>
        </row>
        <row r="7258">
          <cell r="A7258">
            <v>1013</v>
          </cell>
          <cell r="B7258" t="str">
            <v xml:space="preserve">CABO DE COBRE, FLEXIVEL, CLASSE 4 OU 5, ISOLACAO EM PVC/A, ANTICHAMA BWF-B, 1 CONDUTOR, 450/750 V, SECAO NOMINAL 1,5 MM2                                                                                                                                                                                                                                                                                                                                                                                  </v>
          </cell>
          <cell r="C7258" t="str">
            <v xml:space="preserve">M     </v>
          </cell>
          <cell r="D7258" t="str">
            <v>0,86</v>
          </cell>
        </row>
        <row r="7259">
          <cell r="A7259">
            <v>980</v>
          </cell>
          <cell r="B7259" t="str">
            <v xml:space="preserve">CABO DE COBRE, FLEXIVEL, CLASSE 4 OU 5, ISOLACAO EM PVC/A, ANTICHAMA BWF-B, 1 CONDUTOR, 450/750 V, SECAO NOMINAL 10 MM2                                                                                                                                                                                                                                                                                                                                                                                   </v>
          </cell>
          <cell r="C7259" t="str">
            <v xml:space="preserve">M     </v>
          </cell>
          <cell r="D7259" t="str">
            <v>5,87</v>
          </cell>
        </row>
        <row r="7260">
          <cell r="A7260">
            <v>39237</v>
          </cell>
          <cell r="B7260" t="str">
            <v xml:space="preserve">CABO DE COBRE, FLEXIVEL, CLASSE 4 OU 5, ISOLACAO EM PVC/A, ANTICHAMA BWF-B, 1 CONDUTOR, 450/750 V, SECAO NOMINAL 120 MM2                                                                                                                                                                                                                                                                                                                                                                                  </v>
          </cell>
          <cell r="C7260" t="str">
            <v xml:space="preserve">M     </v>
          </cell>
          <cell r="D7260" t="str">
            <v>69,62</v>
          </cell>
        </row>
        <row r="7261">
          <cell r="A7261">
            <v>39238</v>
          </cell>
          <cell r="B7261" t="str">
            <v xml:space="preserve">CABO DE COBRE, FLEXIVEL, CLASSE 4 OU 5, ISOLACAO EM PVC/A, ANTICHAMA BWF-B, 1 CONDUTOR, 450/750 V, SECAO NOMINAL 150 MM2                                                                                                                                                                                                                                                                                                                                                                                  </v>
          </cell>
          <cell r="C7261" t="str">
            <v xml:space="preserve">M     </v>
          </cell>
          <cell r="D7261" t="str">
            <v>86,93</v>
          </cell>
        </row>
        <row r="7262">
          <cell r="A7262">
            <v>979</v>
          </cell>
          <cell r="B7262" t="str">
            <v xml:space="preserve">CABO DE COBRE, FLEXIVEL, CLASSE 4 OU 5, ISOLACAO EM PVC/A, ANTICHAMA BWF-B, 1 CONDUTOR, 450/750 V, SECAO NOMINAL 16 MM2                                                                                                                                                                                                                                                                                                                                                                                   </v>
          </cell>
          <cell r="C7262" t="str">
            <v xml:space="preserve">M     </v>
          </cell>
          <cell r="D7262" t="str">
            <v>9,05</v>
          </cell>
        </row>
        <row r="7263">
          <cell r="A7263">
            <v>39239</v>
          </cell>
          <cell r="B7263" t="str">
            <v xml:space="preserve">CABO DE COBRE, FLEXIVEL, CLASSE 4 OU 5, ISOLACAO EM PVC/A, ANTICHAMA BWF-B, 1 CONDUTOR, 450/750 V, SECAO NOMINAL 185 MM2                                                                                                                                                                                                                                                                                                                                                                                  </v>
          </cell>
          <cell r="C7263" t="str">
            <v xml:space="preserve">M     </v>
          </cell>
          <cell r="D7263" t="str">
            <v>105,79</v>
          </cell>
        </row>
        <row r="7264">
          <cell r="A7264">
            <v>1014</v>
          </cell>
          <cell r="B7264" t="str">
            <v xml:space="preserve">CABO DE COBRE, FLEXIVEL, CLASSE 4 OU 5, ISOLACAO EM PVC/A, ANTICHAMA BWF-B, 1 CONDUTOR, 450/750 V, SECAO NOMINAL 2,5 MM2                                                                                                                                                                                                                                                                                                                                                                                  </v>
          </cell>
          <cell r="C7264" t="str">
            <v xml:space="preserve">M     </v>
          </cell>
          <cell r="D7264" t="str">
            <v>1,37</v>
          </cell>
        </row>
        <row r="7265">
          <cell r="A7265">
            <v>39240</v>
          </cell>
          <cell r="B7265" t="str">
            <v xml:space="preserve">CABO DE COBRE, FLEXIVEL, CLASSE 4 OU 5, ISOLACAO EM PVC/A, ANTICHAMA BWF-B, 1 CONDUTOR, 450/750 V, SECAO NOMINAL 240 MM2                                                                                                                                                                                                                                                                                                                                                                                  </v>
          </cell>
          <cell r="C7265" t="str">
            <v xml:space="preserve">M     </v>
          </cell>
          <cell r="D7265" t="str">
            <v>139,82</v>
          </cell>
        </row>
        <row r="7266">
          <cell r="A7266">
            <v>39232</v>
          </cell>
          <cell r="B7266" t="str">
            <v xml:space="preserve">CABO DE COBRE, FLEXIVEL, CLASSE 4 OU 5, ISOLACAO EM PVC/A, ANTICHAMA BWF-B, 1 CONDUTOR, 450/750 V, SECAO NOMINAL 25 MM2                                                                                                                                                                                                                                                                                                                                                                                   </v>
          </cell>
          <cell r="C7266" t="str">
            <v xml:space="preserve">M     </v>
          </cell>
          <cell r="D7266" t="str">
            <v>14,52</v>
          </cell>
        </row>
        <row r="7267">
          <cell r="A7267">
            <v>39233</v>
          </cell>
          <cell r="B7267" t="str">
            <v xml:space="preserve">CABO DE COBRE, FLEXIVEL, CLASSE 4 OU 5, ISOLACAO EM PVC/A, ANTICHAMA BWF-B, 1 CONDUTOR, 450/750 V, SECAO NOMINAL 35 MM2                                                                                                                                                                                                                                                                                                                                                                                   </v>
          </cell>
          <cell r="C7267" t="str">
            <v xml:space="preserve">M     </v>
          </cell>
          <cell r="D7267" t="str">
            <v>19,96</v>
          </cell>
        </row>
        <row r="7268">
          <cell r="A7268">
            <v>981</v>
          </cell>
          <cell r="B7268" t="str">
            <v xml:space="preserve">CABO DE COBRE, FLEXIVEL, CLASSE 4 OU 5, ISOLACAO EM PVC/A, ANTICHAMA BWF-B, 1 CONDUTOR, 450/750 V, SECAO NOMINAL 4 MM2                                                                                                                                                                                                                                                                                                                                                                                    </v>
          </cell>
          <cell r="C7268" t="str">
            <v xml:space="preserve">M     </v>
          </cell>
          <cell r="D7268" t="str">
            <v>2,45</v>
          </cell>
        </row>
        <row r="7269">
          <cell r="A7269">
            <v>39234</v>
          </cell>
          <cell r="B7269" t="str">
            <v xml:space="preserve">CABO DE COBRE, FLEXIVEL, CLASSE 4 OU 5, ISOLACAO EM PVC/A, ANTICHAMA BWF-B, 1 CONDUTOR, 450/750 V, SECAO NOMINAL 50 MM2                                                                                                                                                                                                                                                                                                                                                                                   </v>
          </cell>
          <cell r="C7269" t="str">
            <v xml:space="preserve">M     </v>
          </cell>
          <cell r="D7269" t="str">
            <v>29,29</v>
          </cell>
        </row>
        <row r="7270">
          <cell r="A7270">
            <v>982</v>
          </cell>
          <cell r="B7270" t="str">
            <v xml:space="preserve">CABO DE COBRE, FLEXIVEL, CLASSE 4 OU 5, ISOLACAO EM PVC/A, ANTICHAMA BWF-B, 1 CONDUTOR, 450/750 V, SECAO NOMINAL 6 MM2                                                                                                                                                                                                                                                                                                                                                                                    </v>
          </cell>
          <cell r="C7270" t="str">
            <v xml:space="preserve">M     </v>
          </cell>
          <cell r="D7270" t="str">
            <v>3,43</v>
          </cell>
        </row>
        <row r="7271">
          <cell r="A7271">
            <v>39235</v>
          </cell>
          <cell r="B7271" t="str">
            <v xml:space="preserve">CABO DE COBRE, FLEXIVEL, CLASSE 4 OU 5, ISOLACAO EM PVC/A, ANTICHAMA BWF-B, 1 CONDUTOR, 450/750 V, SECAO NOMINAL 70 MM2                                                                                                                                                                                                                                                                                                                                                                                   </v>
          </cell>
          <cell r="C7271" t="str">
            <v xml:space="preserve">M     </v>
          </cell>
          <cell r="D7271" t="str">
            <v>41,20</v>
          </cell>
        </row>
        <row r="7272">
          <cell r="A7272">
            <v>39236</v>
          </cell>
          <cell r="B7272" t="str">
            <v xml:space="preserve">CABO DE COBRE, FLEXIVEL, CLASSE 4 OU 5, ISOLACAO EM PVC/A, ANTICHAMA BWF-B, 1 CONDUTOR, 450/750 V, SECAO NOMINAL 95 MM2                                                                                                                                                                                                                                                                                                                                                                                   </v>
          </cell>
          <cell r="C7272" t="str">
            <v xml:space="preserve">M     </v>
          </cell>
          <cell r="D7272" t="str">
            <v>54,01</v>
          </cell>
        </row>
        <row r="7273">
          <cell r="A7273">
            <v>876</v>
          </cell>
          <cell r="B7273" t="str">
            <v xml:space="preserve">CABO DE COBRE, RIGIDO, CLASSE 2, COMPACTADO, BLINDADO, ISOLACAO EM EPR OU XLPE, COBERTURA ANTICHAMA EM PVC, PEAD OU HFFR, 1 CONDUTOR, 20/35 KV, SECAO NOMINAL 120 MM2                                                                                                                                                                                                                                                                                                                                     </v>
          </cell>
          <cell r="C7273" t="str">
            <v xml:space="preserve">M     </v>
          </cell>
          <cell r="D7273" t="str">
            <v>139,43</v>
          </cell>
        </row>
        <row r="7274">
          <cell r="A7274">
            <v>877</v>
          </cell>
          <cell r="B7274" t="str">
            <v xml:space="preserve">CABO DE COBRE, RIGIDO, CLASSE 2, COMPACTADO, BLINDADO, ISOLACAO EM EPR OU XLPE, COBERTURA ANTICHAMA EM PVC, PEAD OU HFFR, 1 CONDUTOR, 20/35 KV, SECAO NOMINAL 150 MM2                                                                                                                                                                                                                                                                                                                                     </v>
          </cell>
          <cell r="C7274" t="str">
            <v xml:space="preserve">M     </v>
          </cell>
          <cell r="D7274" t="str">
            <v>163,91</v>
          </cell>
        </row>
        <row r="7275">
          <cell r="A7275">
            <v>882</v>
          </cell>
          <cell r="B7275" t="str">
            <v xml:space="preserve">CABO DE COBRE, RIGIDO, CLASSE 2, COMPACTADO, BLINDADO, ISOLACAO EM EPR OU XLPE, COBERTURA ANTICHAMA EM PVC, PEAD OU HFFR, 1 CONDUTOR, 20/35 KV, SECAO NOMINAL 185 MM2                                                                                                                                                                                                                                                                                                                                     </v>
          </cell>
          <cell r="C7275" t="str">
            <v xml:space="preserve">M     </v>
          </cell>
          <cell r="D7275" t="str">
            <v>178,61</v>
          </cell>
        </row>
        <row r="7276">
          <cell r="A7276">
            <v>878</v>
          </cell>
          <cell r="B7276" t="str">
            <v xml:space="preserve">CABO DE COBRE, RIGIDO, CLASSE 2, COMPACTADO, BLINDADO, ISOLACAO EM EPR OU XLPE, COBERTURA ANTICHAMA EM PVC, PEAD OU HFFR, 1 CONDUTOR, 20/35 KV, SECAO NOMINAL 240 MM2                                                                                                                                                                                                                                                                                                                                     </v>
          </cell>
          <cell r="C7276" t="str">
            <v xml:space="preserve">M     </v>
          </cell>
          <cell r="D7276" t="str">
            <v>222,06</v>
          </cell>
        </row>
        <row r="7277">
          <cell r="A7277">
            <v>879</v>
          </cell>
          <cell r="B7277" t="str">
            <v xml:space="preserve">CABO DE COBRE, RIGIDO, CLASSE 2, COMPACTADO, BLINDADO, ISOLACAO EM EPR OU XLPE, COBERTURA ANTICHAMA EM PVC, PEAD OU HFFR, 1 CONDUTOR, 20/35 KV, SECAO NOMINAL 300 MM2                                                                                                                                                                                                                                                                                                                                     </v>
          </cell>
          <cell r="C7277" t="str">
            <v xml:space="preserve">M     </v>
          </cell>
          <cell r="D7277" t="str">
            <v>261,73</v>
          </cell>
        </row>
        <row r="7278">
          <cell r="A7278">
            <v>880</v>
          </cell>
          <cell r="B7278" t="str">
            <v xml:space="preserve">CABO DE COBRE, RIGIDO, CLASSE 2, COMPACTADO, BLINDADO, ISOLACAO EM EPR OU XLPE, COBERTURA ANTICHAMA EM PVC, PEAD OU HFFR, 1 CONDUTOR, 20/35 KV, SECAO NOMINAL 400 MM2                                                                                                                                                                                                                                                                                                                                     </v>
          </cell>
          <cell r="C7278" t="str">
            <v xml:space="preserve">M     </v>
          </cell>
          <cell r="D7278" t="str">
            <v>307,96</v>
          </cell>
        </row>
        <row r="7279">
          <cell r="A7279">
            <v>873</v>
          </cell>
          <cell r="B7279" t="str">
            <v xml:space="preserve">CABO DE COBRE, RIGIDO, CLASSE 2, COMPACTADO, BLINDADO, ISOLACAO EM EPR OU XLPE, COBERTURA ANTICHAMA EM PVC, PEAD OU HFFR, 1 CONDUTOR, 20/35 KV, SECAO NOMINAL 50 MM2                                                                                                                                                                                                                                                                                                                                      </v>
          </cell>
          <cell r="C7279" t="str">
            <v xml:space="preserve">M     </v>
          </cell>
          <cell r="D7279" t="str">
            <v>93,64</v>
          </cell>
        </row>
        <row r="7280">
          <cell r="A7280">
            <v>881</v>
          </cell>
          <cell r="B7280" t="str">
            <v xml:space="preserve">CABO DE COBRE, RIGIDO, CLASSE 2, COMPACTADO, BLINDADO, ISOLACAO EM EPR OU XLPE, COBERTURA ANTICHAMA EM PVC, PEAD OU HFFR, 1 CONDUTOR, 20/35 KV, SECAO NOMINAL 500 MM2                                                                                                                                                                                                                                                                                                                                     </v>
          </cell>
          <cell r="C7280" t="str">
            <v xml:space="preserve">M     </v>
          </cell>
          <cell r="D7280" t="str">
            <v>420,92</v>
          </cell>
        </row>
        <row r="7281">
          <cell r="A7281">
            <v>874</v>
          </cell>
          <cell r="B7281" t="str">
            <v xml:space="preserve">CABO DE COBRE, RIGIDO, CLASSE 2, COMPACTADO, BLINDADO, ISOLACAO EM EPR OU XLPE, COBERTURA ANTICHAMA EM PVC, PEAD OU HFFR, 1 CONDUTOR, 20/35 KV, SECAO NOMINAL 70 MM2                                                                                                                                                                                                                                                                                                                                      </v>
          </cell>
          <cell r="C7281" t="str">
            <v xml:space="preserve">M     </v>
          </cell>
          <cell r="D7281" t="str">
            <v>111,12</v>
          </cell>
        </row>
        <row r="7282">
          <cell r="A7282">
            <v>875</v>
          </cell>
          <cell r="B7282" t="str">
            <v xml:space="preserve">CABO DE COBRE, RIGIDO, CLASSE 2, COMPACTADO, BLINDADO, ISOLACAO EM EPR OU XLPE, COBERTURA ANTICHAMA EM PVC, PEAD OU HFFR, 1 CONDUTOR, 20/35 KV, SECAO NOMINAL 95 MM2                                                                                                                                                                                                                                                                                                                                      </v>
          </cell>
          <cell r="C7282" t="str">
            <v xml:space="preserve">M     </v>
          </cell>
          <cell r="D7282" t="str">
            <v>132,58</v>
          </cell>
        </row>
        <row r="7283">
          <cell r="A7283">
            <v>983</v>
          </cell>
          <cell r="B7283" t="str">
            <v xml:space="preserve">CABO DE COBRE, RIGIDO, CLASSE 2, ISOLACAO EM PVC/A, ANTICHAMA BWF-B, 1 CONDUTOR, 450/750 V, SECAO NOMINAL 1,5 MM2                                                                                                                                                                                                                                                                                                                                                                                         </v>
          </cell>
          <cell r="C7283" t="str">
            <v xml:space="preserve">M     </v>
          </cell>
          <cell r="D7283" t="str">
            <v>0,83</v>
          </cell>
        </row>
        <row r="7284">
          <cell r="A7284">
            <v>985</v>
          </cell>
          <cell r="B7284" t="str">
            <v xml:space="preserve">CABO DE COBRE, RIGIDO, CLASSE 2, ISOLACAO EM PVC/A, ANTICHAMA BWF-B, 1 CONDUTOR, 450/750 V, SECAO NOMINAL 10 MM2                                                                                                                                                                                                                                                                                                                                                                                          </v>
          </cell>
          <cell r="C7284" t="str">
            <v xml:space="preserve">M     </v>
          </cell>
          <cell r="D7284" t="str">
            <v>6,22</v>
          </cell>
        </row>
        <row r="7285">
          <cell r="A7285">
            <v>990</v>
          </cell>
          <cell r="B7285" t="str">
            <v xml:space="preserve">CABO DE COBRE, RIGIDO, CLASSE 2, ISOLACAO EM PVC/A, ANTICHAMA BWF-B, 1 CONDUTOR, 450/750 V, SECAO NOMINAL 150 MM2                                                                                                                                                                                                                                                                                                                                                                                         </v>
          </cell>
          <cell r="C7285" t="str">
            <v xml:space="preserve">M     </v>
          </cell>
          <cell r="D7285" t="str">
            <v>85,23</v>
          </cell>
        </row>
        <row r="7286">
          <cell r="A7286">
            <v>39241</v>
          </cell>
          <cell r="B7286" t="str">
            <v xml:space="preserve">CABO DE COBRE, RIGIDO, CLASSE 2, ISOLACAO EM PVC/A, ANTICHAMA BWF-B, 1 CONDUTOR, 450/750 V, SECAO NOMINAL 16 MM2                                                                                                                                                                                                                                                                                                                                                                                          </v>
          </cell>
          <cell r="C7286" t="str">
            <v xml:space="preserve">M     </v>
          </cell>
          <cell r="D7286" t="str">
            <v>9,74</v>
          </cell>
        </row>
        <row r="7287">
          <cell r="A7287">
            <v>1005</v>
          </cell>
          <cell r="B7287" t="str">
            <v xml:space="preserve">CABO DE COBRE, RIGIDO, CLASSE 2, ISOLACAO EM PVC/A, ANTICHAMA BWF-B, 1 CONDUTOR, 450/750 V, SECAO NOMINAL 185 MM2                                                                                                                                                                                                                                                                                                                                                                                         </v>
          </cell>
          <cell r="C7287" t="str">
            <v xml:space="preserve">M     </v>
          </cell>
          <cell r="D7287" t="str">
            <v>104,61</v>
          </cell>
        </row>
        <row r="7288">
          <cell r="A7288">
            <v>984</v>
          </cell>
          <cell r="B7288" t="str">
            <v xml:space="preserve">CABO DE COBRE, RIGIDO, CLASSE 2, ISOLACAO EM PVC/A, ANTICHAMA BWF-B, 1 CONDUTOR, 450/750 V, SECAO NOMINAL 2,5 MM2                                                                                                                                                                                                                                                                                                                                                                                         </v>
          </cell>
          <cell r="C7288" t="str">
            <v xml:space="preserve">M     </v>
          </cell>
          <cell r="D7288" t="str">
            <v>2,15</v>
          </cell>
        </row>
        <row r="7289">
          <cell r="A7289">
            <v>991</v>
          </cell>
          <cell r="B7289" t="str">
            <v xml:space="preserve">CABO DE COBRE, RIGIDO, CLASSE 2, ISOLACAO EM PVC/A, ANTICHAMA BWF-B, 1 CONDUTOR, 450/750 V, SECAO NOMINAL 240 MM2                                                                                                                                                                                                                                                                                                                                                                                         </v>
          </cell>
          <cell r="C7289" t="str">
            <v xml:space="preserve">M     </v>
          </cell>
          <cell r="D7289" t="str">
            <v>138,23</v>
          </cell>
        </row>
        <row r="7290">
          <cell r="A7290">
            <v>986</v>
          </cell>
          <cell r="B7290" t="str">
            <v xml:space="preserve">CABO DE COBRE, RIGIDO, CLASSE 2, ISOLACAO EM PVC/A, ANTICHAMA BWF-B, 1 CONDUTOR, 450/750 V, SECAO NOMINAL 25 MM2                                                                                                                                                                                                                                                                                                                                                                                          </v>
          </cell>
          <cell r="C7290" t="str">
            <v xml:space="preserve">M     </v>
          </cell>
          <cell r="D7290" t="str">
            <v>14,89</v>
          </cell>
        </row>
        <row r="7291">
          <cell r="A7291">
            <v>1024</v>
          </cell>
          <cell r="B7291" t="str">
            <v xml:space="preserve">CABO DE COBRE, RIGIDO, CLASSE 2, ISOLACAO EM PVC/A, ANTICHAMA BWF-B, 1 CONDUTOR, 450/750 V, SECAO NOMINAL 300 MM2                                                                                                                                                                                                                                                                                                                                                                                         </v>
          </cell>
          <cell r="C7291" t="str">
            <v xml:space="preserve">M     </v>
          </cell>
          <cell r="D7291" t="str">
            <v>171,08</v>
          </cell>
        </row>
        <row r="7292">
          <cell r="A7292">
            <v>987</v>
          </cell>
          <cell r="B7292" t="str">
            <v xml:space="preserve">CABO DE COBRE, RIGIDO, CLASSE 2, ISOLACAO EM PVC/A, ANTICHAMA BWF-B, 1 CONDUTOR, 450/750 V, SECAO NOMINAL 35 MM2                                                                                                                                                                                                                                                                                                                                                                                          </v>
          </cell>
          <cell r="C7292" t="str">
            <v xml:space="preserve">M     </v>
          </cell>
          <cell r="D7292" t="str">
            <v>20,23</v>
          </cell>
        </row>
        <row r="7293">
          <cell r="A7293">
            <v>1003</v>
          </cell>
          <cell r="B7293" t="str">
            <v xml:space="preserve">CABO DE COBRE, RIGIDO, CLASSE 2, ISOLACAO EM PVC/A, ANTICHAMA BWF-B, 1 CONDUTOR, 450/750 V, SECAO NOMINAL 4 MM2                                                                                                                                                                                                                                                                                                                                                                                           </v>
          </cell>
          <cell r="C7293" t="str">
            <v xml:space="preserve">M     </v>
          </cell>
          <cell r="D7293" t="str">
            <v>3,15</v>
          </cell>
        </row>
        <row r="7294">
          <cell r="A7294">
            <v>992</v>
          </cell>
          <cell r="B7294" t="str">
            <v xml:space="preserve">CABO DE COBRE, RIGIDO, CLASSE 2, ISOLACAO EM PVC/A, ANTICHAMA BWF-B, 1 CONDUTOR, 450/750 V, SECAO NOMINAL 400 MM2                                                                                                                                                                                                                                                                                                                                                                                         </v>
          </cell>
          <cell r="C7294" t="str">
            <v xml:space="preserve">M     </v>
          </cell>
          <cell r="D7294" t="str">
            <v>221,35</v>
          </cell>
        </row>
        <row r="7295">
          <cell r="A7295">
            <v>1007</v>
          </cell>
          <cell r="B7295" t="str">
            <v xml:space="preserve">CABO DE COBRE, RIGIDO, CLASSE 2, ISOLACAO EM PVC/A, ANTICHAMA BWF-B, 1 CONDUTOR, 450/750 V, SECAO NOMINAL 50 MM2                                                                                                                                                                                                                                                                                                                                                                                          </v>
          </cell>
          <cell r="C7295" t="str">
            <v xml:space="preserve">M     </v>
          </cell>
          <cell r="D7295" t="str">
            <v>28,70</v>
          </cell>
        </row>
        <row r="7296">
          <cell r="A7296">
            <v>39242</v>
          </cell>
          <cell r="B7296" t="str">
            <v xml:space="preserve">CABO DE COBRE, RIGIDO, CLASSE 2, ISOLACAO EM PVC/A, ANTICHAMA BWF-B, 1 CONDUTOR, 450/750 V, SECAO NOMINAL 500 MM2                                                                                                                                                                                                                                                                                                                                                                                         </v>
          </cell>
          <cell r="C7296" t="str">
            <v xml:space="preserve">M     </v>
          </cell>
          <cell r="D7296" t="str">
            <v>274,26</v>
          </cell>
        </row>
        <row r="7297">
          <cell r="A7297">
            <v>1008</v>
          </cell>
          <cell r="B7297" t="str">
            <v xml:space="preserve">CABO DE COBRE, RIGIDO, CLASSE 2, ISOLACAO EM PVC/A, ANTICHAMA BWF-B, 1 CONDUTOR, 450/750 V, SECAO NOMINAL 6 MM2                                                                                                                                                                                                                                                                                                                                                                                           </v>
          </cell>
          <cell r="C7297" t="str">
            <v xml:space="preserve">M     </v>
          </cell>
          <cell r="D7297" t="str">
            <v>3,57</v>
          </cell>
        </row>
        <row r="7298">
          <cell r="A7298">
            <v>988</v>
          </cell>
          <cell r="B7298" t="str">
            <v xml:space="preserve">CABO DE COBRE, RIGIDO, CLASSE 2, ISOLACAO EM PVC/A, ANTICHAMA BWF-B, 1 CONDUTOR, 450/750 V, SECAO NOMINAL 70 MM2                                                                                                                                                                                                                                                                                                                                                                                          </v>
          </cell>
          <cell r="C7298" t="str">
            <v xml:space="preserve">M     </v>
          </cell>
          <cell r="D7298" t="str">
            <v>39,65</v>
          </cell>
        </row>
        <row r="7299">
          <cell r="A7299">
            <v>989</v>
          </cell>
          <cell r="B7299" t="str">
            <v xml:space="preserve">CABO DE COBRE, RIGIDO, CLASSE 2, ISOLACAO EM PVC/A, ANTICHAMA BWF-B, 1 CONDUTOR, 450/750 V, SECAO NOMINAL 95 MM2                                                                                                                                                                                                                                                                                                                                                                                          </v>
          </cell>
          <cell r="C7299" t="str">
            <v xml:space="preserve">M     </v>
          </cell>
          <cell r="D7299" t="str">
            <v>53,71</v>
          </cell>
        </row>
        <row r="7300">
          <cell r="A7300">
            <v>39598</v>
          </cell>
          <cell r="B7300" t="str">
            <v xml:space="preserve">CABO DE PAR TRANCADO UTP, 4 PARES, CATEGORIA 5E                                                                                                                                                                                                                                                                                                                                                                                                                                                           </v>
          </cell>
          <cell r="C7300" t="str">
            <v xml:space="preserve">M     </v>
          </cell>
          <cell r="D7300" t="str">
            <v>0,91</v>
          </cell>
        </row>
        <row r="7301">
          <cell r="A7301">
            <v>39599</v>
          </cell>
          <cell r="B7301" t="str">
            <v xml:space="preserve">CABO DE PAR TRANCADO UTP, 4 PARES, CATEGORIA 6                                                                                                                                                                                                                                                                                                                                                                                                                                                            </v>
          </cell>
          <cell r="C7301" t="str">
            <v xml:space="preserve">M     </v>
          </cell>
          <cell r="D7301" t="str">
            <v>1,38</v>
          </cell>
        </row>
        <row r="7302">
          <cell r="A7302">
            <v>34602</v>
          </cell>
          <cell r="B7302" t="str">
            <v xml:space="preserve">CABO FLEXIVEL PVC 750 V, 2 CONDUTORES DE 1,5 MM2                                                                                                                                                                                                                                                                                                                                                                                                                                                          </v>
          </cell>
          <cell r="C7302" t="str">
            <v xml:space="preserve">M     </v>
          </cell>
          <cell r="D7302" t="str">
            <v>1,94</v>
          </cell>
        </row>
        <row r="7303">
          <cell r="A7303">
            <v>34603</v>
          </cell>
          <cell r="B7303" t="str">
            <v xml:space="preserve">CABO FLEXIVEL PVC 750 V, 2 CONDUTORES DE 10,0 MM2                                                                                                                                                                                                                                                                                                                                                                                                                                                         </v>
          </cell>
          <cell r="C7303" t="str">
            <v xml:space="preserve">M     </v>
          </cell>
          <cell r="D7303" t="str">
            <v>9,33</v>
          </cell>
        </row>
        <row r="7304">
          <cell r="A7304">
            <v>34607</v>
          </cell>
          <cell r="B7304" t="str">
            <v xml:space="preserve">CABO FLEXIVEL PVC 750 V, 2 CONDUTORES DE 4,0 MM2                                                                                                                                                                                                                                                                                                                                                                                                                                                          </v>
          </cell>
          <cell r="C7304" t="str">
            <v xml:space="preserve">M     </v>
          </cell>
          <cell r="D7304" t="str">
            <v>4,16</v>
          </cell>
        </row>
        <row r="7305">
          <cell r="A7305">
            <v>34609</v>
          </cell>
          <cell r="B7305" t="str">
            <v xml:space="preserve">CABO FLEXIVEL PVC 750 V, 2 CONDUTORES DE 6,0 MM2                                                                                                                                                                                                                                                                                                                                                                                                                                                          </v>
          </cell>
          <cell r="C7305" t="str">
            <v xml:space="preserve">M     </v>
          </cell>
          <cell r="D7305" t="str">
            <v>6,24</v>
          </cell>
        </row>
        <row r="7306">
          <cell r="A7306">
            <v>34618</v>
          </cell>
          <cell r="B7306" t="str">
            <v xml:space="preserve">CABO FLEXIVEL PVC 750 V, 3 CONDUTORES DE 1,5 MM2                                                                                                                                                                                                                                                                                                                                                                                                                                                          </v>
          </cell>
          <cell r="C7306" t="str">
            <v xml:space="preserve">M     </v>
          </cell>
          <cell r="D7306" t="str">
            <v>2,57</v>
          </cell>
        </row>
        <row r="7307">
          <cell r="A7307">
            <v>34620</v>
          </cell>
          <cell r="B7307" t="str">
            <v xml:space="preserve">CABO FLEXIVEL PVC 750 V, 3 CONDUTORES DE 10,0 MM2                                                                                                                                                                                                                                                                                                                                                                                                                                                         </v>
          </cell>
          <cell r="C7307" t="str">
            <v xml:space="preserve">M     </v>
          </cell>
          <cell r="D7307" t="str">
            <v>12,88</v>
          </cell>
        </row>
        <row r="7308">
          <cell r="A7308">
            <v>34621</v>
          </cell>
          <cell r="B7308" t="str">
            <v xml:space="preserve">CABO FLEXIVEL PVC 750 V, 3 CONDUTORES DE 4,0 MM2                                                                                                                                                                                                                                                                                                                                                                                                                                                          </v>
          </cell>
          <cell r="C7308" t="str">
            <v xml:space="preserve">M     </v>
          </cell>
          <cell r="D7308" t="str">
            <v>5,97</v>
          </cell>
        </row>
        <row r="7309">
          <cell r="A7309">
            <v>34622</v>
          </cell>
          <cell r="B7309" t="str">
            <v xml:space="preserve">CABO FLEXIVEL PVC 750 V, 3 CONDUTORES DE 6,0 MM2                                                                                                                                                                                                                                                                                                                                                                                                                                                          </v>
          </cell>
          <cell r="C7309" t="str">
            <v xml:space="preserve">M     </v>
          </cell>
          <cell r="D7309" t="str">
            <v>8,46</v>
          </cell>
        </row>
        <row r="7310">
          <cell r="A7310">
            <v>34624</v>
          </cell>
          <cell r="B7310" t="str">
            <v xml:space="preserve">CABO FLEXIVEL PVC 750 V, 4 CONDUTORES DE 1,5 MM2                                                                                                                                                                                                                                                                                                                                                                                                                                                          </v>
          </cell>
          <cell r="C7310" t="str">
            <v xml:space="preserve">M     </v>
          </cell>
          <cell r="D7310" t="str">
            <v>3,28</v>
          </cell>
        </row>
        <row r="7311">
          <cell r="A7311">
            <v>34626</v>
          </cell>
          <cell r="B7311" t="str">
            <v xml:space="preserve">CABO FLEXIVEL PVC 750 V, 4 CONDUTORES DE 10,0 MM2                                                                                                                                                                                                                                                                                                                                                                                                                                                         </v>
          </cell>
          <cell r="C7311" t="str">
            <v xml:space="preserve">M     </v>
          </cell>
          <cell r="D7311" t="str">
            <v>17,70</v>
          </cell>
        </row>
        <row r="7312">
          <cell r="A7312">
            <v>34627</v>
          </cell>
          <cell r="B7312" t="str">
            <v xml:space="preserve">CABO FLEXIVEL PVC 750 V, 4 CONDUTORES DE 4,0 MM2                                                                                                                                                                                                                                                                                                                                                                                                                                                          </v>
          </cell>
          <cell r="C7312" t="str">
            <v xml:space="preserve">M     </v>
          </cell>
          <cell r="D7312" t="str">
            <v>7,62</v>
          </cell>
        </row>
        <row r="7313">
          <cell r="A7313">
            <v>34629</v>
          </cell>
          <cell r="B7313" t="str">
            <v xml:space="preserve">CABO FLEXIVEL PVC 750 V, 4 CONDUTORES DE 6,0 MM2                                                                                                                                                                                                                                                                                                                                                                                                                                                          </v>
          </cell>
          <cell r="C7313" t="str">
            <v xml:space="preserve">M     </v>
          </cell>
          <cell r="D7313" t="str">
            <v>11,16</v>
          </cell>
        </row>
        <row r="7314">
          <cell r="A7314">
            <v>39257</v>
          </cell>
          <cell r="B7314" t="str">
            <v xml:space="preserve">CABO MULTIPOLAR DE COBRE, FLEXIVEL, CLASSE 4 OU 5, ISOLACAO EM HEPR, COBERTURA EM PVC-ST2, ANTICHAMA BWF-B, 0,6/1 KV, 3 CONDUTORES DE 1,5 MM2                                                                                                                                                                                                                                                                                                                                                             </v>
          </cell>
          <cell r="C7314" t="str">
            <v xml:space="preserve">M     </v>
          </cell>
          <cell r="D7314" t="str">
            <v>3,75</v>
          </cell>
        </row>
        <row r="7315">
          <cell r="A7315">
            <v>39261</v>
          </cell>
          <cell r="B7315" t="str">
            <v xml:space="preserve">CABO MULTIPOLAR DE COBRE, FLEXIVEL, CLASSE 4 OU 5, ISOLACAO EM HEPR, COBERTURA EM PVC-ST2, ANTICHAMA BWF-B, 0,6/1 KV, 3 CONDUTORES DE 10 MM2                                                                                                                                                                                                                                                                                                                                                              </v>
          </cell>
          <cell r="C7315" t="str">
            <v xml:space="preserve">M     </v>
          </cell>
          <cell r="D7315" t="str">
            <v>19,98</v>
          </cell>
        </row>
        <row r="7316">
          <cell r="A7316">
            <v>39268</v>
          </cell>
          <cell r="B7316" t="str">
            <v xml:space="preserve">CABO MULTIPOLAR DE COBRE, FLEXIVEL, CLASSE 4 OU 5, ISOLACAO EM HEPR, COBERTURA EM PVC-ST2, ANTICHAMA BWF-B, 0,6/1 KV, 3 CONDUTORES DE 120 MM2                                                                                                                                                                                                                                                                                                                                                             </v>
          </cell>
          <cell r="C7316" t="str">
            <v xml:space="preserve">M     </v>
          </cell>
          <cell r="D7316" t="str">
            <v>230,53</v>
          </cell>
        </row>
        <row r="7317">
          <cell r="A7317">
            <v>39262</v>
          </cell>
          <cell r="B7317" t="str">
            <v xml:space="preserve">CABO MULTIPOLAR DE COBRE, FLEXIVEL, CLASSE 4 OU 5, ISOLACAO EM HEPR, COBERTURA EM PVC-ST2, ANTICHAMA BWF-B, 0,6/1 KV, 3 CONDUTORES DE 16 MM2                                                                                                                                                                                                                                                                                                                                                              </v>
          </cell>
          <cell r="C7317" t="str">
            <v xml:space="preserve">M     </v>
          </cell>
          <cell r="D7317" t="str">
            <v>31,24</v>
          </cell>
        </row>
        <row r="7318">
          <cell r="A7318">
            <v>39258</v>
          </cell>
          <cell r="B7318" t="str">
            <v xml:space="preserve">CABO MULTIPOLAR DE COBRE, FLEXIVEL, CLASSE 4 OU 5, ISOLACAO EM HEPR, COBERTURA EM PVC-ST2, ANTICHAMA BWF-B, 0,6/1 KV, 3 CONDUTORES DE 2,5 MM2                                                                                                                                                                                                                                                                                                                                                             </v>
          </cell>
          <cell r="C7318" t="str">
            <v xml:space="preserve">M     </v>
          </cell>
          <cell r="D7318" t="str">
            <v>5,56</v>
          </cell>
        </row>
        <row r="7319">
          <cell r="A7319">
            <v>39263</v>
          </cell>
          <cell r="B7319" t="str">
            <v xml:space="preserve">CABO MULTIPOLAR DE COBRE, FLEXIVEL, CLASSE 4 OU 5, ISOLACAO EM HEPR, COBERTURA EM PVC-ST2, ANTICHAMA BWF-B, 0,6/1 KV, 3 CONDUTORES DE 25 MM2                                                                                                                                                                                                                                                                                                                                                              </v>
          </cell>
          <cell r="C7319" t="str">
            <v xml:space="preserve">M     </v>
          </cell>
          <cell r="D7319" t="str">
            <v>48,33</v>
          </cell>
        </row>
        <row r="7320">
          <cell r="A7320">
            <v>39264</v>
          </cell>
          <cell r="B7320" t="str">
            <v xml:space="preserve">CABO MULTIPOLAR DE COBRE, FLEXIVEL, CLASSE 4 OU 5, ISOLACAO EM HEPR, COBERTURA EM PVC-ST2, ANTICHAMA BWF-B, 0,6/1 KV, 3 CONDUTORES DE 35 MM2                                                                                                                                                                                                                                                                                                                                                              </v>
          </cell>
          <cell r="C7320" t="str">
            <v xml:space="preserve">M     </v>
          </cell>
          <cell r="D7320" t="str">
            <v>65,45</v>
          </cell>
        </row>
        <row r="7321">
          <cell r="A7321">
            <v>39259</v>
          </cell>
          <cell r="B7321" t="str">
            <v xml:space="preserve">CABO MULTIPOLAR DE COBRE, FLEXIVEL, CLASSE 4 OU 5, ISOLACAO EM HEPR, COBERTURA EM PVC-ST2, ANTICHAMA BWF-B, 0,6/1 KV, 3 CONDUTORES DE 4 MM2                                                                                                                                                                                                                                                                                                                                                               </v>
          </cell>
          <cell r="C7321" t="str">
            <v xml:space="preserve">M     </v>
          </cell>
          <cell r="D7321" t="str">
            <v>8,46</v>
          </cell>
        </row>
        <row r="7322">
          <cell r="A7322">
            <v>39265</v>
          </cell>
          <cell r="B7322" t="str">
            <v xml:space="preserve">CABO MULTIPOLAR DE COBRE, FLEXIVEL, CLASSE 4 OU 5, ISOLACAO EM HEPR, COBERTURA EM PVC-ST2, ANTICHAMA BWF-B, 0,6/1 KV, 3 CONDUTORES DE 50 MM2                                                                                                                                                                                                                                                                                                                                                              </v>
          </cell>
          <cell r="C7322" t="str">
            <v xml:space="preserve">M     </v>
          </cell>
          <cell r="D7322" t="str">
            <v>96,41</v>
          </cell>
        </row>
        <row r="7323">
          <cell r="A7323">
            <v>39260</v>
          </cell>
          <cell r="B7323" t="str">
            <v xml:space="preserve">CABO MULTIPOLAR DE COBRE, FLEXIVEL, CLASSE 4 OU 5, ISOLACAO EM HEPR, COBERTURA EM PVC-ST2, ANTICHAMA BWF-B, 0,6/1 KV, 3 CONDUTORES DE 6 MM2                                                                                                                                                                                                                                                                                                                                                               </v>
          </cell>
          <cell r="C7323" t="str">
            <v xml:space="preserve">M     </v>
          </cell>
          <cell r="D7323" t="str">
            <v>12,05</v>
          </cell>
        </row>
        <row r="7324">
          <cell r="A7324">
            <v>39266</v>
          </cell>
          <cell r="B7324" t="str">
            <v xml:space="preserve">CABO MULTIPOLAR DE COBRE, FLEXIVEL, CLASSE 4 OU 5, ISOLACAO EM HEPR, COBERTURA EM PVC-ST2, ANTICHAMA BWF-B, 0,6/1 KV, 3 CONDUTORES DE 70 MM2                                                                                                                                                                                                                                                                                                                                                              </v>
          </cell>
          <cell r="C7324" t="str">
            <v xml:space="preserve">M     </v>
          </cell>
          <cell r="D7324" t="str">
            <v>135,28</v>
          </cell>
        </row>
        <row r="7325">
          <cell r="A7325">
            <v>39267</v>
          </cell>
          <cell r="B7325" t="str">
            <v xml:space="preserve">CABO MULTIPOLAR DE COBRE, FLEXIVEL, CLASSE 4 OU 5, ISOLACAO EM HEPR, COBERTURA EM PVC-ST2, ANTICHAMA BWF-B, 0,6/1 KV, 3 CONDUTORES DE 95 MM2                                                                                                                                                                                                                                                                                                                                                              </v>
          </cell>
          <cell r="C7325" t="str">
            <v xml:space="preserve">M     </v>
          </cell>
          <cell r="D7325" t="str">
            <v>177,33</v>
          </cell>
        </row>
        <row r="7326">
          <cell r="A7326">
            <v>11901</v>
          </cell>
          <cell r="B7326" t="str">
            <v xml:space="preserve">CABO TELEFONICO CCI 50, 1 PAR, USO INTERNO, SEM BLINDAGEM                                                                                                                                                                                                                                                                                                                                                                                                                                                 </v>
          </cell>
          <cell r="C7326" t="str">
            <v xml:space="preserve">M     </v>
          </cell>
          <cell r="D7326" t="str">
            <v>0,44</v>
          </cell>
        </row>
        <row r="7327">
          <cell r="A7327">
            <v>11902</v>
          </cell>
          <cell r="B7327" t="str">
            <v xml:space="preserve">CABO TELEFONICO CCI 50, 2 PARES, USO INTERNO, SEM BLINDAGEM                                                                                                                                                                                                                                                                                                                                                                                                                                               </v>
          </cell>
          <cell r="C7327" t="str">
            <v xml:space="preserve">M     </v>
          </cell>
          <cell r="D7327" t="str">
            <v>0,76</v>
          </cell>
        </row>
        <row r="7328">
          <cell r="A7328">
            <v>11903</v>
          </cell>
          <cell r="B7328" t="str">
            <v xml:space="preserve">CABO TELEFONICO CCI 50, 3 PARES, USO INTERNO, SEM BLINDAGEM                                                                                                                                                                                                                                                                                                                                                                                                                                               </v>
          </cell>
          <cell r="C7328" t="str">
            <v xml:space="preserve">M     </v>
          </cell>
          <cell r="D7328" t="str">
            <v>1,18</v>
          </cell>
        </row>
        <row r="7329">
          <cell r="A7329">
            <v>11904</v>
          </cell>
          <cell r="B7329" t="str">
            <v xml:space="preserve">CABO TELEFONICO CCI 50, 4 PARES, USO INTERNO, SEM BLINDAGEM                                                                                                                                                                                                                                                                                                                                                                                                                                               </v>
          </cell>
          <cell r="C7329" t="str">
            <v xml:space="preserve">M     </v>
          </cell>
          <cell r="D7329" t="str">
            <v>1,51</v>
          </cell>
        </row>
        <row r="7330">
          <cell r="A7330">
            <v>11905</v>
          </cell>
          <cell r="B7330" t="str">
            <v xml:space="preserve">CABO TELEFONICO CCI 50, 5 PARES, USO INTERNO, SEM BLINDAGEM                                                                                                                                                                                                                                                                                                                                                                                                                                               </v>
          </cell>
          <cell r="C7330" t="str">
            <v xml:space="preserve">M     </v>
          </cell>
          <cell r="D7330" t="str">
            <v>2,03</v>
          </cell>
        </row>
        <row r="7331">
          <cell r="A7331">
            <v>11906</v>
          </cell>
          <cell r="B7331" t="str">
            <v xml:space="preserve">CABO TELEFONICO CCI 50, 6 PARES, USO INTERNO, SEM BLINDAGEM                                                                                                                                                                                                                                                                                                                                                                                                                                               </v>
          </cell>
          <cell r="C7331" t="str">
            <v xml:space="preserve">M     </v>
          </cell>
          <cell r="D7331" t="str">
            <v>2,33</v>
          </cell>
        </row>
        <row r="7332">
          <cell r="A7332">
            <v>11919</v>
          </cell>
          <cell r="B7332" t="str">
            <v xml:space="preserve">CABO TELEFONICO CI 50, 10 PARES, USO INTERNO                                                                                                                                                                                                                                                                                                                                                                                                                                                              </v>
          </cell>
          <cell r="C7332" t="str">
            <v xml:space="preserve">M     </v>
          </cell>
          <cell r="D7332" t="str">
            <v>4,58</v>
          </cell>
        </row>
        <row r="7333">
          <cell r="A7333">
            <v>11920</v>
          </cell>
          <cell r="B7333" t="str">
            <v xml:space="preserve">CABO TELEFONICO CI 50, 20 PARES, USO INTERNO                                                                                                                                                                                                                                                                                                                                                                                                                                                              </v>
          </cell>
          <cell r="C7333" t="str">
            <v xml:space="preserve">M     </v>
          </cell>
          <cell r="D7333" t="str">
            <v>8,88</v>
          </cell>
        </row>
        <row r="7334">
          <cell r="A7334">
            <v>11924</v>
          </cell>
          <cell r="B7334" t="str">
            <v xml:space="preserve">CABO TELEFONICO CI 50, 200 PARES, USO INTERNO                                                                                                                                                                                                                                                                                                                                                                                                                                                             </v>
          </cell>
          <cell r="C7334" t="str">
            <v xml:space="preserve">M     </v>
          </cell>
          <cell r="D7334" t="str">
            <v>86,34</v>
          </cell>
        </row>
        <row r="7335">
          <cell r="A7335">
            <v>11921</v>
          </cell>
          <cell r="B7335" t="str">
            <v xml:space="preserve">CABO TELEFONICO CI 50, 30 PARES, USO INTERNO                                                                                                                                                                                                                                                                                                                                                                                                                                                              </v>
          </cell>
          <cell r="C7335" t="str">
            <v xml:space="preserve">M     </v>
          </cell>
          <cell r="D7335" t="str">
            <v>12,08</v>
          </cell>
        </row>
        <row r="7336">
          <cell r="A7336">
            <v>11922</v>
          </cell>
          <cell r="B7336" t="str">
            <v xml:space="preserve">CABO TELEFONICO CI 50, 50 PARES, USO INTERNO                                                                                                                                                                                                                                                                                                                                                                                                                                                              </v>
          </cell>
          <cell r="C7336" t="str">
            <v xml:space="preserve">M     </v>
          </cell>
          <cell r="D7336" t="str">
            <v>21,46</v>
          </cell>
        </row>
        <row r="7337">
          <cell r="A7337">
            <v>11923</v>
          </cell>
          <cell r="B7337" t="str">
            <v xml:space="preserve">CABO TELEFONICO CI 50, 75 PARES, USO INTERNO                                                                                                                                                                                                                                                                                                                                                                                                                                                              </v>
          </cell>
          <cell r="C7337" t="str">
            <v xml:space="preserve">M     </v>
          </cell>
          <cell r="D7337" t="str">
            <v>35,05</v>
          </cell>
        </row>
        <row r="7338">
          <cell r="A7338">
            <v>11916</v>
          </cell>
          <cell r="B7338" t="str">
            <v xml:space="preserve">CABO TELEFONICO CTP - APL - 50, 10 PARES, USO EXTERNO                                                                                                                                                                                                                                                                                                                                                                                                                                                     </v>
          </cell>
          <cell r="C7338" t="str">
            <v xml:space="preserve">M     </v>
          </cell>
          <cell r="D7338" t="str">
            <v>5,95</v>
          </cell>
        </row>
        <row r="7339">
          <cell r="A7339">
            <v>11914</v>
          </cell>
          <cell r="B7339" t="str">
            <v xml:space="preserve">CABO TELEFONICO CTP - APL - 50, 100 PARES, USO EXTERNO                                                                                                                                                                                                                                                                                                                                                                                                                                                    </v>
          </cell>
          <cell r="C7339" t="str">
            <v xml:space="preserve">M     </v>
          </cell>
          <cell r="D7339" t="str">
            <v>43,18</v>
          </cell>
        </row>
        <row r="7340">
          <cell r="A7340">
            <v>11917</v>
          </cell>
          <cell r="B7340" t="str">
            <v xml:space="preserve">CABO TELEFONICO CTP - APL - 50, 20 PARES, USO EXTERNO                                                                                                                                                                                                                                                                                                                                                                                                                                                     </v>
          </cell>
          <cell r="C7340" t="str">
            <v xml:space="preserve">M     </v>
          </cell>
          <cell r="D7340" t="str">
            <v>10,35</v>
          </cell>
        </row>
        <row r="7341">
          <cell r="A7341">
            <v>11918</v>
          </cell>
          <cell r="B7341" t="str">
            <v xml:space="preserve">CABO TELEFONICO CTP - APL - 50, 30 PARES, USO EXTERNO                                                                                                                                                                                                                                                                                                                                                                                                                                                     </v>
          </cell>
          <cell r="C7341" t="str">
            <v xml:space="preserve">M     </v>
          </cell>
          <cell r="D7341" t="str">
            <v>14,04</v>
          </cell>
        </row>
        <row r="7342">
          <cell r="A7342">
            <v>37734</v>
          </cell>
          <cell r="B7342" t="str">
            <v xml:space="preserve">CACAMBA METALICA BASCULANTE COM CAPACIDADE DE 10 M3 (INCLUI MONTAGEM, NAO INCLUI CAMINHAO)                                                                                                                                                                                                                                                                                                                                                                                                                </v>
          </cell>
          <cell r="C7342" t="str">
            <v xml:space="preserve">UN    </v>
          </cell>
          <cell r="D7342" t="str">
            <v>46.806,18</v>
          </cell>
        </row>
        <row r="7343">
          <cell r="A7343">
            <v>42251</v>
          </cell>
          <cell r="B7343" t="str">
            <v xml:space="preserve">CACAMBA METALICA BASCULANTE COM CAPACIDADE DE 12 M3 (INCLUI MONTAGEM, NAO INCLUI CAMINHAO)                                                                                                                                                                                                                                                                                                                                                                                                                </v>
          </cell>
          <cell r="C7343" t="str">
            <v xml:space="preserve">UN    </v>
          </cell>
          <cell r="D7343" t="str">
            <v>53.151,28</v>
          </cell>
        </row>
        <row r="7344">
          <cell r="A7344">
            <v>37733</v>
          </cell>
          <cell r="B7344" t="str">
            <v xml:space="preserve">CACAMBA METALICA BASCULANTE COM CAPACIDADE DE 6 M3 (INCLUI MONTAGEM, NAO INCLUI CAMINHAO)                                                                                                                                                                                                                                                                                                                                                                                                                 </v>
          </cell>
          <cell r="C7344" t="str">
            <v xml:space="preserve">UN    </v>
          </cell>
          <cell r="D7344" t="str">
            <v>35.095,10</v>
          </cell>
        </row>
        <row r="7345">
          <cell r="A7345">
            <v>37735</v>
          </cell>
          <cell r="B7345" t="str">
            <v xml:space="preserve">CACAMBA METALICA BASCULANTE COM CAPACIDADE DE 8 M3 (INCLUI MONTAGEM, NAO INCLUI CAMINHAO)                                                                                                                                                                                                                                                                                                                                                                                                                 </v>
          </cell>
          <cell r="C7345" t="str">
            <v xml:space="preserve">UN    </v>
          </cell>
          <cell r="D7345" t="str">
            <v>42.289,60</v>
          </cell>
        </row>
        <row r="7346">
          <cell r="A7346">
            <v>41758</v>
          </cell>
          <cell r="B7346" t="str">
            <v xml:space="preserve">CADEADO EM ACO INOX, LARGURA DE *50* MM, COM HASTE EM ACO TEMPERADO, SEM MOLA - CHAVES INCLUIDAS                                                                                                                                                                                                                                                                                                                                                                                                          </v>
          </cell>
          <cell r="C7346" t="str">
            <v xml:space="preserve">UN    </v>
          </cell>
          <cell r="D7346" t="str">
            <v>149,53</v>
          </cell>
        </row>
        <row r="7347">
          <cell r="A7347">
            <v>5090</v>
          </cell>
          <cell r="B7347" t="str">
            <v xml:space="preserve">CADEADO SIMPLES/COMUM, EM LATAO MACICO CROMADO, LARGURA DE 25 MM,  HASTE DE ACO TEMPERADO, CEMENTADO (NAO LONGA), INCLUI 2 CHAVES                                                                                                                                                                                                                                                                                                                                                                         </v>
          </cell>
          <cell r="C7347" t="str">
            <v xml:space="preserve">UN    </v>
          </cell>
          <cell r="D7347" t="str">
            <v>17,13</v>
          </cell>
        </row>
        <row r="7348">
          <cell r="A7348">
            <v>5085</v>
          </cell>
          <cell r="B7348" t="str">
            <v xml:space="preserve">CADEADO SIMPLES, EM LATAO MACICO CROMADO, LARGURA DE 35 MM,  HASTE DE ACO TEMPERADO, CEMENTADO (NAO LONGA), INCLUI 2 CHAVES                                                                                                                                                                                                                                                                                                                                                                               </v>
          </cell>
          <cell r="C7348" t="str">
            <v xml:space="preserve">UN    </v>
          </cell>
          <cell r="D7348" t="str">
            <v>19,10</v>
          </cell>
        </row>
        <row r="7349">
          <cell r="A7349">
            <v>38374</v>
          </cell>
          <cell r="B7349" t="str">
            <v xml:space="preserve">CADEIRA SUSPENSA MANUAL / BALANCIM INDIVIDUAL (NBR 14751)                                                                                                                                                                                                                                                                                                                                                                                                                                                 </v>
          </cell>
          <cell r="C7349" t="str">
            <v xml:space="preserve">UN    </v>
          </cell>
          <cell r="D7349" t="str">
            <v>866,34</v>
          </cell>
        </row>
        <row r="7350">
          <cell r="A7350">
            <v>20212</v>
          </cell>
          <cell r="B7350" t="str">
            <v xml:space="preserve">CAIBRO DE MADEIRA APARELHADA *6 X 8* CM, MACARANDUBA, ANGELIM OU EQUIVALENTE DA REGIAO                                                                                                                                                                                                                                                                                                                                                                                                                    </v>
          </cell>
          <cell r="C7350" t="str">
            <v xml:space="preserve">M     </v>
          </cell>
          <cell r="D7350" t="str">
            <v>12,61</v>
          </cell>
        </row>
        <row r="7351">
          <cell r="A7351">
            <v>4430</v>
          </cell>
          <cell r="B7351" t="str">
            <v xml:space="preserve">CAIBRO DE MADEIRA NAO APARELHADA *5 X 6* CM, MACARANDUBA, ANGELIM OU EQUIVALENTE DA REGIAO                                                                                                                                                                                                                                                                                                                                                                                                                </v>
          </cell>
          <cell r="C7351" t="str">
            <v xml:space="preserve">M     </v>
          </cell>
          <cell r="D7351" t="str">
            <v>8,00</v>
          </cell>
        </row>
        <row r="7352">
          <cell r="A7352">
            <v>4400</v>
          </cell>
          <cell r="B7352" t="str">
            <v xml:space="preserve">CAIBRO DE MADEIRA NAO APARELHADA *6 X 8* CM, MACARANDUBA, ANGELIM OU EQUIVALENTE DA REGIAO                                                                                                                                                                                                                                                                                                                                                                                                                </v>
          </cell>
          <cell r="C7352" t="str">
            <v xml:space="preserve">M     </v>
          </cell>
          <cell r="D7352" t="str">
            <v>10,10</v>
          </cell>
        </row>
        <row r="7353">
          <cell r="A7353">
            <v>4500</v>
          </cell>
          <cell r="B7353" t="str">
            <v xml:space="preserve">CAIBRO DE MADEIRA NAO APARELHADA *7,5 X 10 CM (3 X 4 ") PINUS, MISTA OU EQUIVALENTE DA REGIAO                                                                                                                                                                                                                                                                                                                                                                                                             </v>
          </cell>
          <cell r="C7353" t="str">
            <v xml:space="preserve">M     </v>
          </cell>
          <cell r="D7353" t="str">
            <v>12,98</v>
          </cell>
        </row>
        <row r="7354">
          <cell r="A7354">
            <v>4513</v>
          </cell>
          <cell r="B7354" t="str">
            <v xml:space="preserve">CAIBRO DE MADEIRA NAO APARELHADA 5 X 5 CM (2 X 2 ") PINUS, MISTA OU EQUIVALENTE DA REGIAO                                                                                                                                                                                                                                                                                                                                                                                                                 </v>
          </cell>
          <cell r="C7354" t="str">
            <v xml:space="preserve">M     </v>
          </cell>
          <cell r="D7354" t="str">
            <v>3,48</v>
          </cell>
        </row>
        <row r="7355">
          <cell r="A7355">
            <v>4496</v>
          </cell>
          <cell r="B7355" t="str">
            <v xml:space="preserve">CAIBRO DE MADEIRA NAO APARELHADA 5 X 5 CM, CEDRINHO OU EQUIVALENTE DA REGIAO                                                                                                                                                                                                                                                                                                                                                                                                                              </v>
          </cell>
          <cell r="C7355" t="str">
            <v xml:space="preserve">M     </v>
          </cell>
          <cell r="D7355" t="str">
            <v>5,42</v>
          </cell>
        </row>
        <row r="7356">
          <cell r="A7356">
            <v>11871</v>
          </cell>
          <cell r="B7356" t="str">
            <v xml:space="preserve">CAIXA D'AGUA DE FIBRA DE VIDRO, PARA 500 LITROS, COM TAMPA                                                                                                                                                                                                                                                                                                                                                                                                                                                </v>
          </cell>
          <cell r="C7356" t="str">
            <v xml:space="preserve">UN    </v>
          </cell>
          <cell r="D7356" t="str">
            <v>261,00</v>
          </cell>
        </row>
        <row r="7357">
          <cell r="A7357">
            <v>34636</v>
          </cell>
          <cell r="B7357" t="str">
            <v xml:space="preserve">CAIXA D'AGUA EM POLIETILENO 1000 LITROS, COM TAMPA                                                                                                                                                                                                                                                                                                                                                                                                                                                        </v>
          </cell>
          <cell r="C7357" t="str">
            <v xml:space="preserve">UN    </v>
          </cell>
          <cell r="D7357" t="str">
            <v>287,00</v>
          </cell>
        </row>
        <row r="7358">
          <cell r="A7358">
            <v>34639</v>
          </cell>
          <cell r="B7358" t="str">
            <v xml:space="preserve">CAIXA D'AGUA EM POLIETILENO 1500 LITROS, COM TAMPA                                                                                                                                                                                                                                                                                                                                                                                                                                                        </v>
          </cell>
          <cell r="C7358" t="str">
            <v xml:space="preserve">UN    </v>
          </cell>
          <cell r="D7358" t="str">
            <v>582,89</v>
          </cell>
        </row>
        <row r="7359">
          <cell r="A7359">
            <v>34640</v>
          </cell>
          <cell r="B7359" t="str">
            <v xml:space="preserve">CAIXA D'AGUA EM POLIETILENO 2000 LITROS, COM TAMPA                                                                                                                                                                                                                                                                                                                                                                                                                                                        </v>
          </cell>
          <cell r="C7359" t="str">
            <v xml:space="preserve">UN    </v>
          </cell>
          <cell r="D7359" t="str">
            <v>654,74</v>
          </cell>
        </row>
        <row r="7360">
          <cell r="A7360">
            <v>34637</v>
          </cell>
          <cell r="B7360" t="str">
            <v xml:space="preserve">CAIXA D'AGUA EM POLIETILENO 500 LITROS, COM TAMPA                                                                                                                                                                                                                                                                                                                                                                                                                                                         </v>
          </cell>
          <cell r="C7360" t="str">
            <v xml:space="preserve">UN    </v>
          </cell>
          <cell r="D7360" t="str">
            <v>164,78</v>
          </cell>
        </row>
        <row r="7361">
          <cell r="A7361">
            <v>34638</v>
          </cell>
          <cell r="B7361" t="str">
            <v xml:space="preserve">CAIXA D'AGUA EM POLIETILENO 750 LITROS, COM TAMPA                                                                                                                                                                                                                                                                                                                                                                                                                                                         </v>
          </cell>
          <cell r="C7361" t="str">
            <v xml:space="preserve">UN    </v>
          </cell>
          <cell r="D7361" t="str">
            <v>282,57</v>
          </cell>
        </row>
        <row r="7362">
          <cell r="A7362">
            <v>11868</v>
          </cell>
          <cell r="B7362" t="str">
            <v xml:space="preserve">CAIXA D'AGUA FIBRA DE VIDRO PARA 1000 LITROS, COM TAMPA                                                                                                                                                                                                                                                                                                                                                                                                                                                   </v>
          </cell>
          <cell r="C7362" t="str">
            <v xml:space="preserve">UN    </v>
          </cell>
          <cell r="D7362" t="str">
            <v>358,71</v>
          </cell>
        </row>
        <row r="7363">
          <cell r="A7363">
            <v>37106</v>
          </cell>
          <cell r="B7363" t="str">
            <v xml:space="preserve">CAIXA D'AGUA FIBRA DE VIDRO PARA 10000 LITROS, COM TAMPA                                                                                                                                                                                                                                                                                                                                                                                                                                                  </v>
          </cell>
          <cell r="C7363" t="str">
            <v xml:space="preserve">UN    </v>
          </cell>
          <cell r="D7363" t="str">
            <v>3.464,72</v>
          </cell>
        </row>
        <row r="7364">
          <cell r="A7364">
            <v>11869</v>
          </cell>
          <cell r="B7364" t="str">
            <v xml:space="preserve">CAIXA D'AGUA FIBRA DE VIDRO PARA 1500 LITROS, COM TAMPA                                                                                                                                                                                                                                                                                                                                                                                                                                                   </v>
          </cell>
          <cell r="C7364" t="str">
            <v xml:space="preserve">UN    </v>
          </cell>
          <cell r="D7364" t="str">
            <v>582,00</v>
          </cell>
        </row>
        <row r="7365">
          <cell r="A7365">
            <v>37104</v>
          </cell>
          <cell r="B7365" t="str">
            <v xml:space="preserve">CAIXA D'AGUA FIBRA DE VIDRO PARA 2000 LITROS, COM TAMPA                                                                                                                                                                                                                                                                                                                                                                                                                                                   </v>
          </cell>
          <cell r="C7365" t="str">
            <v xml:space="preserve">UN    </v>
          </cell>
          <cell r="D7365" t="str">
            <v>750,23</v>
          </cell>
        </row>
        <row r="7366">
          <cell r="A7366">
            <v>37105</v>
          </cell>
          <cell r="B7366" t="str">
            <v xml:space="preserve">CAIXA D'AGUA FIBRA DE VIDRO PARA 5000 LITROS, COM TAMPA                                                                                                                                                                                                                                                                                                                                                                                                                                                   </v>
          </cell>
          <cell r="C7366" t="str">
            <v xml:space="preserve">UN    </v>
          </cell>
          <cell r="D7366" t="str">
            <v>1.670,88</v>
          </cell>
        </row>
        <row r="7367">
          <cell r="A7367">
            <v>11638</v>
          </cell>
          <cell r="B7367" t="str">
            <v xml:space="preserve">CAIXA DE CONCRETO PRE-MOLDADO PARA AR-CONDICIONADO DE JANELA, DE *80 X 54 X 76,5* CM (L X A X P)                                                                                                                                                                                                                                                                                                                                                                                                          </v>
          </cell>
          <cell r="C7367" t="str">
            <v xml:space="preserve">UN    </v>
          </cell>
          <cell r="D7367" t="str">
            <v>111,85</v>
          </cell>
        </row>
        <row r="7368">
          <cell r="A7368">
            <v>1030</v>
          </cell>
          <cell r="B7368" t="str">
            <v xml:space="preserve">CAIXA DE DESCARGA DE PLASTICO EXTERNA, DE *9* L, PUXADOR FIO DE NYLON, NAO INCLUSO CANO, BOLSA, ENGATE                                                                                                                                                                                                                                                                                                                                                                                                    </v>
          </cell>
          <cell r="C7368" t="str">
            <v xml:space="preserve">UN    </v>
          </cell>
          <cell r="D7368" t="str">
            <v>33,48</v>
          </cell>
        </row>
        <row r="7369">
          <cell r="A7369">
            <v>11694</v>
          </cell>
          <cell r="B7369" t="str">
            <v xml:space="preserve">CAIXA DE DESCARGA PLASTICA DE EMBUTIR COMPLETA, COM ESPELHO PLASTICO, CAPACIDADE 6 A 10 L, ACESSORIOS INCLUSOS                                                                                                                                                                                                                                                                                                                                                                                            </v>
          </cell>
          <cell r="C7369" t="str">
            <v xml:space="preserve">UN    </v>
          </cell>
          <cell r="D7369" t="str">
            <v>740,08</v>
          </cell>
        </row>
        <row r="7370">
          <cell r="A7370">
            <v>35277</v>
          </cell>
          <cell r="B7370" t="str">
            <v xml:space="preserve">CAIXA DE GORDURA EM PVC, DIAMETRO MINIMO 300 MM, DIAMETRO DE SAIDA 100 MM, CAPACIDADE  APROXIMADA 18 LITROS, COM TAMPA                                                                                                                                                                                                                                                                                                                                                                                    </v>
          </cell>
          <cell r="C7370" t="str">
            <v xml:space="preserve">UN    </v>
          </cell>
          <cell r="D7370" t="str">
            <v>480,00</v>
          </cell>
        </row>
        <row r="7371">
          <cell r="A7371">
            <v>10521</v>
          </cell>
          <cell r="B7371" t="str">
            <v xml:space="preserve">CAIXA DE INCENDIO/ABRIGO PARA MANGUEIRA, DE EMBUTIR/INTERNA, COM 75 X 45 X 17 CM, EM CHAPA DE ACO, PORTA COM VENTILACAO, VISOR COM A INSCRICAO "INCENDIO", SUPORTE/CESTA INTERNA PARA A MANGUEIRA, PINTURA ELETROSTATICA VERMELHA                                                                                                                                                                                                                                                                         </v>
          </cell>
          <cell r="C7371" t="str">
            <v xml:space="preserve">UN    </v>
          </cell>
          <cell r="D7371" t="str">
            <v>181,36</v>
          </cell>
        </row>
        <row r="7372">
          <cell r="A7372">
            <v>10885</v>
          </cell>
          <cell r="B7372" t="str">
            <v xml:space="preserve">CAIXA DE INCENDIO/ABRIGO PARA MANGUEIRA, DE EMBUTIR/INTERNA, COM 90 X 60 X 17 CM, EM CHAPA DE ACO, PORTA COM VENTILACAO, VISOR COM A INSCRICAO "INCENDIO", SUPORTE/CESTA INTERNA PARA A MANGUEIRA, PINTURA ELETROSTATICA VERMELHA                                                                                                                                                                                                                                                                         </v>
          </cell>
          <cell r="C7372" t="str">
            <v xml:space="preserve">UN    </v>
          </cell>
          <cell r="D7372" t="str">
            <v>229,40</v>
          </cell>
        </row>
        <row r="7373">
          <cell r="A7373">
            <v>20962</v>
          </cell>
          <cell r="B7373" t="str">
            <v xml:space="preserve">CAIXA DE INCENDIO/ABRIGO PARA MANGUEIRA, DE SOBREPOR/EXTERNA, COM 75 X 45 X 17 CM, EM CHAPA DE ACO, PORTA COM VENTILACAO, VISOR COM A INSCRICAO "INCENDIO", SUPORTE/CESTA INTERNA PARA A MANGUEIRA, PINTURA ELETROSTATICA VERMELHA                                                                                                                                                                                                                                                                        </v>
          </cell>
          <cell r="C7373" t="str">
            <v xml:space="preserve">UN    </v>
          </cell>
          <cell r="D7373" t="str">
            <v>190,00</v>
          </cell>
        </row>
        <row r="7374">
          <cell r="A7374">
            <v>20963</v>
          </cell>
          <cell r="B7374" t="str">
            <v xml:space="preserve">CAIXA DE INCENDIO/ABRIGO PARA MANGUEIRA, DE SOBREPOR/EXTERNA, COM 90 X 60 X 17 CM, EM CHAPA DE ACO, PORTA COM VENTILACAO, VISOR COM A INSCRICAO "INCENDIO", SUPORTE/CESTA INTERNA PARA A MANGUEIRA, PINTURA ELETROSTATICA VERMELHA                                                                                                                                                                                                                                                                        </v>
          </cell>
          <cell r="C7374" t="str">
            <v xml:space="preserve">UN    </v>
          </cell>
          <cell r="D7374" t="str">
            <v>232,10</v>
          </cell>
        </row>
        <row r="7375">
          <cell r="A7375">
            <v>2555</v>
          </cell>
          <cell r="B7375" t="str">
            <v xml:space="preserve">CAIXA DE LUZ "3 X 3" EM ACO ESMALTADA                                                                                                                                                                                                                                                                                                                                                                                                                                                                     </v>
          </cell>
          <cell r="C7375" t="str">
            <v xml:space="preserve">UN    </v>
          </cell>
          <cell r="D7375" t="str">
            <v>0,89</v>
          </cell>
        </row>
        <row r="7376">
          <cell r="A7376">
            <v>2556</v>
          </cell>
          <cell r="B7376" t="str">
            <v xml:space="preserve">CAIXA DE LUZ "4 X 2" EM ACO ESMALTADA                                                                                                                                                                                                                                                                                                                                                                                                                                                                     </v>
          </cell>
          <cell r="C7376" t="str">
            <v xml:space="preserve">UN    </v>
          </cell>
          <cell r="D7376" t="str">
            <v>0,82</v>
          </cell>
        </row>
        <row r="7377">
          <cell r="A7377">
            <v>2557</v>
          </cell>
          <cell r="B7377" t="str">
            <v xml:space="preserve">CAIXA DE LUZ "4 X 4" EM ACO ESMALTADA                                                                                                                                                                                                                                                                                                                                                                                                                                                                     </v>
          </cell>
          <cell r="C7377" t="str">
            <v xml:space="preserve">UN    </v>
          </cell>
          <cell r="D7377" t="str">
            <v>1,73</v>
          </cell>
        </row>
        <row r="7378">
          <cell r="A7378">
            <v>39810</v>
          </cell>
          <cell r="B7378" t="str">
            <v xml:space="preserve">CAIXA DE PASSAGEM DE PAREDE, DE EMBUTIR, EM PVC, DIMENSOES *120 X 120 X 75* MM                                                                                                                                                                                                                                                                                                                                                                                                                            </v>
          </cell>
          <cell r="C7378" t="str">
            <v xml:space="preserve">UN    </v>
          </cell>
          <cell r="D7378" t="str">
            <v>18,81</v>
          </cell>
        </row>
        <row r="7379">
          <cell r="A7379">
            <v>39811</v>
          </cell>
          <cell r="B7379" t="str">
            <v xml:space="preserve">CAIXA DE PASSAGEM DE PAREDE, DE EMBUTIR, EM PVC, DIMENSOES *150 X 150 X 75* MM                                                                                                                                                                                                                                                                                                                                                                                                                            </v>
          </cell>
          <cell r="C7379" t="str">
            <v xml:space="preserve">UN    </v>
          </cell>
          <cell r="D7379" t="str">
            <v>23,83</v>
          </cell>
        </row>
        <row r="7380">
          <cell r="A7380">
            <v>39812</v>
          </cell>
          <cell r="B7380" t="str">
            <v xml:space="preserve">CAIXA DE PASSAGEM DE PAREDE, DE EMBUTIR, EM PVC, DIMENSOES *200 X 200 X 90* MM                                                                                                                                                                                                                                                                                                                                                                                                                            </v>
          </cell>
          <cell r="C7380" t="str">
            <v xml:space="preserve">UN    </v>
          </cell>
          <cell r="D7380" t="str">
            <v>36,34</v>
          </cell>
        </row>
        <row r="7381">
          <cell r="A7381">
            <v>20254</v>
          </cell>
          <cell r="B7381" t="str">
            <v xml:space="preserve">CAIXA DE PASSAGEM METALICA DE SOBREPOR COM TAMPA PARAFUSADA, DIMENSOES 15 X 15 X 10 CM                                                                                                                                                                                                                                                                                                                                                                                                                    </v>
          </cell>
          <cell r="C7381" t="str">
            <v xml:space="preserve">UN    </v>
          </cell>
          <cell r="D7381" t="str">
            <v>9,58</v>
          </cell>
        </row>
        <row r="7382">
          <cell r="A7382">
            <v>39771</v>
          </cell>
          <cell r="B7382" t="str">
            <v xml:space="preserve">CAIXA DE PASSAGEM METALICA DE SOBREPOR COM TAMPA PARAFUSADA, DIMENSOES 20 X 20 X 10 CM                                                                                                                                                                                                                                                                                                                                                                                                                    </v>
          </cell>
          <cell r="C7382" t="str">
            <v xml:space="preserve">UN    </v>
          </cell>
          <cell r="D7382" t="str">
            <v>15,86</v>
          </cell>
        </row>
        <row r="7383">
          <cell r="A7383">
            <v>20255</v>
          </cell>
          <cell r="B7383" t="str">
            <v xml:space="preserve">CAIXA DE PASSAGEM METALICA DE SOBREPOR COM TAMPA PARAFUSADA, DIMENSOES 25 X 25 X 10 CM                                                                                                                                                                                                                                                                                                                                                                                                                    </v>
          </cell>
          <cell r="C7383" t="str">
            <v xml:space="preserve">UN    </v>
          </cell>
          <cell r="D7383" t="str">
            <v>26,22</v>
          </cell>
        </row>
        <row r="7384">
          <cell r="A7384">
            <v>39772</v>
          </cell>
          <cell r="B7384" t="str">
            <v xml:space="preserve">CAIXA DE PASSAGEM METALICA DE SOBREPOR COM TAMPA PARAFUSADA, DIMENSOES 30 X 30 X 10 CM                                                                                                                                                                                                                                                                                                                                                                                                                    </v>
          </cell>
          <cell r="C7384" t="str">
            <v xml:space="preserve">UN    </v>
          </cell>
          <cell r="D7384" t="str">
            <v>31,43</v>
          </cell>
        </row>
        <row r="7385">
          <cell r="A7385">
            <v>20253</v>
          </cell>
          <cell r="B7385" t="str">
            <v xml:space="preserve">CAIXA DE PASSAGEM METALICA DE SOBREPOR COM TAMPA PARAFUSADA, DIMENSOES 35 X 35 X 12 CM                                                                                                                                                                                                                                                                                                                                                                                                                    </v>
          </cell>
          <cell r="C7385" t="str">
            <v xml:space="preserve">UN    </v>
          </cell>
          <cell r="D7385" t="str">
            <v>54,79</v>
          </cell>
        </row>
        <row r="7386">
          <cell r="A7386">
            <v>39773</v>
          </cell>
          <cell r="B7386" t="str">
            <v xml:space="preserve">CAIXA DE PASSAGEM METALICA DE SOBREPOR COM TAMPA PARAFUSADA, DIMENSOES 40 X 40 X 15 CM                                                                                                                                                                                                                                                                                                                                                                                                                    </v>
          </cell>
          <cell r="C7386" t="str">
            <v xml:space="preserve">UN    </v>
          </cell>
          <cell r="D7386" t="str">
            <v>56,91</v>
          </cell>
        </row>
        <row r="7387">
          <cell r="A7387">
            <v>39774</v>
          </cell>
          <cell r="B7387" t="str">
            <v xml:space="preserve">CAIXA DE PASSAGEM METALICA DE SOBREPOR COM TAMPA PARAFUSADA, DIMENSOES 50 X 50 X 15 CM                                                                                                                                                                                                                                                                                                                                                                                                                    </v>
          </cell>
          <cell r="C7387" t="str">
            <v xml:space="preserve">UN    </v>
          </cell>
          <cell r="D7387" t="str">
            <v>73,94</v>
          </cell>
        </row>
        <row r="7388">
          <cell r="A7388">
            <v>39775</v>
          </cell>
          <cell r="B7388" t="str">
            <v xml:space="preserve">CAIXA DE PASSAGEM METALICA DE SOBREPOR COM TAMPA PARAFUSADA, DIMENSOES 60 X 60 X 20 CM                                                                                                                                                                                                                                                                                                                                                                                                                    </v>
          </cell>
          <cell r="C7388" t="str">
            <v xml:space="preserve">UN    </v>
          </cell>
          <cell r="D7388" t="str">
            <v>129,50</v>
          </cell>
        </row>
        <row r="7389">
          <cell r="A7389">
            <v>39776</v>
          </cell>
          <cell r="B7389" t="str">
            <v xml:space="preserve">CAIXA DE PASSAGEM METALICA DE SOBREPOR COM TAMPA PARAFUSADA, DIMENSOES 70 X 70 X 20 CM                                                                                                                                                                                                                                                                                                                                                                                                                    </v>
          </cell>
          <cell r="C7389" t="str">
            <v xml:space="preserve">UN    </v>
          </cell>
          <cell r="D7389" t="str">
            <v>159,39</v>
          </cell>
        </row>
        <row r="7390">
          <cell r="A7390">
            <v>39777</v>
          </cell>
          <cell r="B7390" t="str">
            <v xml:space="preserve">CAIXA DE PASSAGEM METALICA DE SOBREPOR COM TAMPA PARAFUSADA, DIMENSOES 80 X 80 X 20 CM                                                                                                                                                                                                                                                                                                                                                                                                                    </v>
          </cell>
          <cell r="C7390" t="str">
            <v xml:space="preserve">UN    </v>
          </cell>
          <cell r="D7390" t="str">
            <v>191,27</v>
          </cell>
        </row>
        <row r="7391">
          <cell r="A7391">
            <v>11250</v>
          </cell>
          <cell r="B7391" t="str">
            <v xml:space="preserve">CAIXA DE PASSAGEM N 2, DE EMBUTIR, PADRAO TELEBRAS, DIMENSOES 20 X 20 X 12 CM, EM CHAPA DE ACO GALVANIZADO                                                                                                                                                                                                                                                                                                                                                                                                </v>
          </cell>
          <cell r="C7391" t="str">
            <v xml:space="preserve">UN    </v>
          </cell>
          <cell r="D7391" t="str">
            <v>28,40</v>
          </cell>
        </row>
        <row r="7392">
          <cell r="A7392">
            <v>39766</v>
          </cell>
          <cell r="B7392" t="str">
            <v xml:space="preserve">CAIXA DE PASSAGEM N 2, DE SOBREPOR, PADRAO TELEBRAS, DIMENSOES 20 X 20 X *12* CM, EM CHAPA DE ACO GALVANIZADO                                                                                                                                                                                                                                                                                                                                                                                             </v>
          </cell>
          <cell r="C7392" t="str">
            <v xml:space="preserve">UN    </v>
          </cell>
          <cell r="D7392" t="str">
            <v>34,66</v>
          </cell>
        </row>
        <row r="7393">
          <cell r="A7393">
            <v>11251</v>
          </cell>
          <cell r="B7393" t="str">
            <v xml:space="preserve">CAIXA DE PASSAGEM N 3, DE EMBUTIR, PADRAO TELEBRAS, DIMENSOES 40 X 40 X 12 CM, EM CHAPA DE ACO GALVANIZADO                                                                                                                                                                                                                                                                                                                                                                                                </v>
          </cell>
          <cell r="C7393" t="str">
            <v xml:space="preserve">UN    </v>
          </cell>
          <cell r="D7393" t="str">
            <v>59,77</v>
          </cell>
        </row>
        <row r="7394">
          <cell r="A7394">
            <v>39767</v>
          </cell>
          <cell r="B7394" t="str">
            <v xml:space="preserve">CAIXA DE PASSAGEM N 3, DE SOBREPOR, PADRAO TELEBRAS, DIMENSOES 40 X 40 X *12* CM, EM CHAPA DE ACO GALVANIZADO                                                                                                                                                                                                                                                                                                                                                                                             </v>
          </cell>
          <cell r="C7394" t="str">
            <v xml:space="preserve">UN    </v>
          </cell>
          <cell r="D7394" t="str">
            <v>78,70</v>
          </cell>
        </row>
        <row r="7395">
          <cell r="A7395">
            <v>11253</v>
          </cell>
          <cell r="B7395" t="str">
            <v xml:space="preserve">CAIXA DE PASSAGEM N 4, DE EMBUTIR, PADRAO TELEBRAS, DIMENSOES 60 X 60 X 12 CM, EM CHAPA DE ACO GALVANIZADO                                                                                                                                                                                                                                                                                                                                                                                                </v>
          </cell>
          <cell r="C7395" t="str">
            <v xml:space="preserve">UN    </v>
          </cell>
          <cell r="D7395" t="str">
            <v>117,55</v>
          </cell>
        </row>
        <row r="7396">
          <cell r="A7396">
            <v>11254</v>
          </cell>
          <cell r="B7396" t="str">
            <v xml:space="preserve">CAIXA DE PASSAGEM N 4, DE SOBREPOR, PADRAO TELEBRAS, DIMENSOES 60 X 60 X *12* CM, EM CHAPA DE ACO GALVANIZADO                                                                                                                                                                                                                                                                                                                                                                                             </v>
          </cell>
          <cell r="C7396" t="str">
            <v xml:space="preserve">UN    </v>
          </cell>
          <cell r="D7396" t="str">
            <v>126,29</v>
          </cell>
        </row>
        <row r="7397">
          <cell r="A7397">
            <v>11255</v>
          </cell>
          <cell r="B7397" t="str">
            <v xml:space="preserve">CAIXA DE PASSAGEM N 5, DE EMBUTIR, PADRAO TELEBRAS, DIMENSOES 80 X 80 X 12 CM, EM CHAPA DE ACO GALVANIZADO                                                                                                                                                                                                                                                                                                                                                                                                </v>
          </cell>
          <cell r="C7397" t="str">
            <v xml:space="preserve">UN    </v>
          </cell>
          <cell r="D7397" t="str">
            <v>191,27</v>
          </cell>
        </row>
        <row r="7398">
          <cell r="A7398">
            <v>11256</v>
          </cell>
          <cell r="B7398" t="str">
            <v xml:space="preserve">CAIXA DE PASSAGEM N 5, DE SOBREPOR, PADRAO TELEBRAS, DIMENSOES 80 X 80 X *12* CM, EM CHAPA DE ACO GALVANIZADO                                                                                                                                                                                                                                                                                                                                                                                             </v>
          </cell>
          <cell r="C7398" t="str">
            <v xml:space="preserve">UN    </v>
          </cell>
          <cell r="D7398" t="str">
            <v>218,87</v>
          </cell>
        </row>
        <row r="7399">
          <cell r="A7399">
            <v>14055</v>
          </cell>
          <cell r="B7399" t="str">
            <v xml:space="preserve">CAIXA DE PASSAGEM N 6, DE EMBUTIR, PADRAO TELEBRAS, DIMENSOES 120 X 120 X 12 CM, EM CHAPA DE ACO GALVANIZADO                                                                                                                                                                                                                                                                                                                                                                                              </v>
          </cell>
          <cell r="C7399" t="str">
            <v xml:space="preserve">UN    </v>
          </cell>
          <cell r="D7399" t="str">
            <v>388,28</v>
          </cell>
        </row>
        <row r="7400">
          <cell r="A7400">
            <v>39768</v>
          </cell>
          <cell r="B7400" t="str">
            <v xml:space="preserve">CAIXA DE PASSAGEM N 6, DE SOBREPOR, PADRAO TELEBRAS, DIMENSOES 120 X 120 X *12* CM, EM CHAPA DE ACO GALVANIZADO                                                                                                                                                                                                                                                                                                                                                                                           </v>
          </cell>
          <cell r="C7400" t="str">
            <v xml:space="preserve">UN    </v>
          </cell>
          <cell r="D7400" t="str">
            <v>414,30</v>
          </cell>
        </row>
        <row r="7401">
          <cell r="A7401">
            <v>11247</v>
          </cell>
          <cell r="B7401" t="str">
            <v xml:space="preserve">CAIXA DE PASSAGEM N 7, DE EMBUTIR, PADRAO TELEBRAS, DIMENSOES 150 X 150 X 15 CM, EM CHAPA DE ACO GALVANIZADO                                                                                                                                                                                                                                                                                                                                                                                              </v>
          </cell>
          <cell r="C7401" t="str">
            <v xml:space="preserve">UN    </v>
          </cell>
          <cell r="D7401" t="str">
            <v>556,26</v>
          </cell>
        </row>
        <row r="7402">
          <cell r="A7402">
            <v>39769</v>
          </cell>
          <cell r="B7402" t="str">
            <v xml:space="preserve">CAIXA DE PASSAGEM N 7, DE SOBREPOR, PADRAO TELEBRAS, DIMENSOES 150 X 150 X *15* CM, EM CHAPA DE ACO GALVANIZADO                                                                                                                                                                                                                                                                                                                                                                                           </v>
          </cell>
          <cell r="C7402" t="str">
            <v xml:space="preserve">UN    </v>
          </cell>
          <cell r="D7402" t="str">
            <v>674,36</v>
          </cell>
        </row>
        <row r="7403">
          <cell r="A7403">
            <v>11249</v>
          </cell>
          <cell r="B7403" t="str">
            <v xml:space="preserve">CAIXA DE PASSAGEM N 8, DE EMBUTIR, PADRAO TELEBRAS, DIMENSOES 200 X 200 X 20 CM, EM CHAPA DE ACO GALVANIZADO                                                                                                                                                                                                                                                                                                                                                                                              </v>
          </cell>
          <cell r="C7403" t="str">
            <v xml:space="preserve">UN    </v>
          </cell>
          <cell r="D7403" t="str">
            <v>1.818,22</v>
          </cell>
        </row>
        <row r="7404">
          <cell r="A7404">
            <v>39770</v>
          </cell>
          <cell r="B7404" t="str">
            <v xml:space="preserve">CAIXA DE PASSAGEM N 8, DE SOBREPOR, PADRAO TELEBRAS, DIMENSOES 200 X 200 X *20* CM, EM CHAPA DE ACO GALVANIZADO                                                                                                                                                                                                                                                                                                                                                                                           </v>
          </cell>
          <cell r="C7404" t="str">
            <v xml:space="preserve">UN    </v>
          </cell>
          <cell r="D7404" t="str">
            <v>2.364,23</v>
          </cell>
        </row>
        <row r="7405">
          <cell r="A7405">
            <v>10569</v>
          </cell>
          <cell r="B7405" t="str">
            <v xml:space="preserve">CAIXA DE PASSAGEM OCTOGONAL 4 X4, EM ACO ESMALTADA, COM FUNDO MOVEL SIMPLES                                                                                                                                                                                                                                                                                                                                                                                                                               </v>
          </cell>
          <cell r="C7405" t="str">
            <v xml:space="preserve">UN    </v>
          </cell>
          <cell r="D7405" t="str">
            <v>1,72</v>
          </cell>
        </row>
        <row r="7406">
          <cell r="A7406">
            <v>1872</v>
          </cell>
          <cell r="B7406" t="str">
            <v xml:space="preserve">CAIXA DE PASSAGEM, EM PVC, DE 4" X 2", PARA ELETRODUTO FLEXIVEL CORRUGADO                                                                                                                                                                                                                                                                                                                                                                                                                                 </v>
          </cell>
          <cell r="C7406" t="str">
            <v xml:space="preserve">UN    </v>
          </cell>
          <cell r="D7406" t="str">
            <v>1,99</v>
          </cell>
        </row>
        <row r="7407">
          <cell r="A7407">
            <v>1873</v>
          </cell>
          <cell r="B7407" t="str">
            <v xml:space="preserve">CAIXA DE PASSAGEM, EM PVC, DE 4" X 4", PARA ELETRODUTO FLEXIVEL CORRUGADO                                                                                                                                                                                                                                                                                                                                                                                                                                 </v>
          </cell>
          <cell r="C7407" t="str">
            <v xml:space="preserve">UN    </v>
          </cell>
          <cell r="D7407" t="str">
            <v>3,96</v>
          </cell>
        </row>
        <row r="7408">
          <cell r="A7408">
            <v>39693</v>
          </cell>
          <cell r="B7408" t="str">
            <v xml:space="preserve">CAIXA DE PROTECAO EXTERNA PARA MEDIDOR HOROSAZONAL, DE BAIXA TENSAO, COM MODULO, EM CHAPA DE ACO (PADRAO DA CONCESSIONARIA LOCAL)                                                                                                                                                                                                                                                                                                                                                                         </v>
          </cell>
          <cell r="C7408" t="str">
            <v xml:space="preserve">UN    </v>
          </cell>
          <cell r="D7408" t="str">
            <v>1.037,58</v>
          </cell>
        </row>
        <row r="7409">
          <cell r="A7409">
            <v>39692</v>
          </cell>
          <cell r="B7409" t="str">
            <v xml:space="preserve">CAIXA DE PROTECAO PARA TRANSFORMADOR CORRENTE, EM CHAPA DE ACO 18 USG (PADRAO DA CONCESSIONARIA LOCAL)                                                                                                                                                                                                                                                                                                                                                                                                    </v>
          </cell>
          <cell r="C7409" t="str">
            <v xml:space="preserve">UN    </v>
          </cell>
          <cell r="D7409" t="str">
            <v>174,66</v>
          </cell>
        </row>
        <row r="7410">
          <cell r="A7410">
            <v>39681</v>
          </cell>
          <cell r="B7410" t="str">
            <v xml:space="preserve">CAIXA DE PROTECAO PARA 1 MEDIDOR BIFASICO, EM CHAPA DE ACO 20 USG (PADRAO DA CONCESSIONARIA LOCAL)                                                                                                                                                                                                                                                                                                                                                                                                        </v>
          </cell>
          <cell r="C7410" t="str">
            <v xml:space="preserve">UN    </v>
          </cell>
          <cell r="D7410" t="str">
            <v>98,62</v>
          </cell>
        </row>
        <row r="7411">
          <cell r="A7411">
            <v>39680</v>
          </cell>
          <cell r="B7411" t="str">
            <v xml:space="preserve">CAIXA DE PROTECAO PARA 1 MEDIDOR MONOFASICO, EM CHAPA DE ACO 20 USG (PADRAO DA CONCESSIONARIA LOCAL)                                                                                                                                                                                                                                                                                                                                                                                                      </v>
          </cell>
          <cell r="C7411" t="str">
            <v xml:space="preserve">UN    </v>
          </cell>
          <cell r="D7411" t="str">
            <v>50,80</v>
          </cell>
        </row>
        <row r="7412">
          <cell r="A7412">
            <v>39682</v>
          </cell>
          <cell r="B7412" t="str">
            <v xml:space="preserve">CAIXA DE PROTECAO PARA 1 MEDIDOR TRIFASICO, EM CHAPA DE ACO 20 USG (PADRAO DA CONCESSIONARIA LOCAL)                                                                                                                                                                                                                                                                                                                                                                                                       </v>
          </cell>
          <cell r="C7412" t="str">
            <v xml:space="preserve">UN    </v>
          </cell>
          <cell r="D7412" t="str">
            <v>99,62</v>
          </cell>
        </row>
        <row r="7413">
          <cell r="A7413">
            <v>39685</v>
          </cell>
          <cell r="B7413" t="str">
            <v xml:space="preserve">CAIXA EXTERNA DE MEDICAO PARA 1 MEDIDOR TRIFASICO, COM VISOR, EM CHAPA DE ACO 18 USG (PADRAO DA CONCESSIONARIA LOCAL)                                                                                                                                                                                                                                                                                                                                                                                     </v>
          </cell>
          <cell r="C7413" t="str">
            <v xml:space="preserve">UN    </v>
          </cell>
          <cell r="D7413" t="str">
            <v>84,51</v>
          </cell>
        </row>
        <row r="7414">
          <cell r="A7414">
            <v>39687</v>
          </cell>
          <cell r="B7414" t="str">
            <v xml:space="preserve">CAIXA EXTERNA DE MEDICAO PARA 4 MEDIDORES MONOFASICOS, COM VISOR, EM CHAPA DE ACO 18 USG (PADRAO DA CONCESSIONARIA LOCAL)                                                                                                                                                                                                                                                                                                                                                                                 </v>
          </cell>
          <cell r="C7414" t="str">
            <v xml:space="preserve">UN    </v>
          </cell>
          <cell r="D7414" t="str">
            <v>159,31</v>
          </cell>
        </row>
        <row r="7415">
          <cell r="A7415">
            <v>3280</v>
          </cell>
          <cell r="B7415" t="str">
            <v xml:space="preserve">CAIXA GORDURA DUPLA, CONCRETO PRE MOLDADO, CIRCULAR, COM TAMPA, D = 60* CM                                                                                                                                                                                                                                                                                                                                                                                                                                </v>
          </cell>
          <cell r="C7415" t="str">
            <v xml:space="preserve">UN    </v>
          </cell>
          <cell r="D7415" t="str">
            <v>123,08</v>
          </cell>
        </row>
        <row r="7416">
          <cell r="A7416">
            <v>11881</v>
          </cell>
          <cell r="B7416" t="str">
            <v xml:space="preserve">CAIXA GORDURA, SIMPLES, CONCRETO PRE MOLDADO, CIRCULAR, COM TAMPA, D = 40 CM                                                                                                                                                                                                                                                                                                                                                                                                                              </v>
          </cell>
          <cell r="C7416" t="str">
            <v xml:space="preserve">UN    </v>
          </cell>
          <cell r="D7416" t="str">
            <v>57,16</v>
          </cell>
        </row>
        <row r="7417">
          <cell r="A7417">
            <v>34641</v>
          </cell>
          <cell r="B7417" t="str">
            <v xml:space="preserve">CAIXA INSPECAO EM CONCRETO PARA ATERRAMENTO E PARA RAIOS DIAMETRO = 300 MM                                                                                                                                                                                                                                                                                                                                                                                                                                </v>
          </cell>
          <cell r="C7417" t="str">
            <v xml:space="preserve">UN    </v>
          </cell>
          <cell r="D7417" t="str">
            <v>46,10</v>
          </cell>
        </row>
        <row r="7418">
          <cell r="A7418">
            <v>34643</v>
          </cell>
          <cell r="B7418" t="str">
            <v xml:space="preserve">CAIXA INSPECAO EM POLIETILENO PARA ATERRAMENTO E PARA RAIOS DIAMETRO = 300 MM                                                                                                                                                                                                                                                                                                                                                                                                                             </v>
          </cell>
          <cell r="C7418" t="str">
            <v xml:space="preserve">UN    </v>
          </cell>
          <cell r="D7418" t="str">
            <v>15,53</v>
          </cell>
        </row>
        <row r="7419">
          <cell r="A7419">
            <v>3278</v>
          </cell>
          <cell r="B7419" t="str">
            <v xml:space="preserve">CAIXA INSPECAO, CONCRETO PRE MOLDADO, CIRCULAR, COM TAMPA, D = 40* CM                                                                                                                                                                                                                                                                                                                                                                                                                                     </v>
          </cell>
          <cell r="C7419" t="str">
            <v xml:space="preserve">UN    </v>
          </cell>
          <cell r="D7419" t="str">
            <v>64,54</v>
          </cell>
        </row>
        <row r="7420">
          <cell r="A7420">
            <v>3279</v>
          </cell>
          <cell r="B7420" t="str">
            <v xml:space="preserve">CAIXA INSPECAO, CONCRETO PRE MOLDADO, CIRCULAR, COM TAMPA, D = 60* CM, H= 60* CM                                                                                                                                                                                                                                                                                                                                                                                                                          </v>
          </cell>
          <cell r="C7420" t="str">
            <v xml:space="preserve">UN    </v>
          </cell>
          <cell r="D7420" t="str">
            <v>106,49</v>
          </cell>
        </row>
        <row r="7421">
          <cell r="A7421">
            <v>1062</v>
          </cell>
          <cell r="B7421" t="str">
            <v xml:space="preserve">CAIXA INTERNA DE MEDICAO PARA 1 MEDIDOR TRIFASICO, COM VISOR, EM CHAPA DE ACO 18 USG (PADRAO DA CONCESSIONARIA LOCAL)                                                                                                                                                                                                                                                                                                                                                                                     </v>
          </cell>
          <cell r="C7421" t="str">
            <v xml:space="preserve">UN    </v>
          </cell>
          <cell r="D7421" t="str">
            <v>89,66</v>
          </cell>
        </row>
        <row r="7422">
          <cell r="A7422">
            <v>39686</v>
          </cell>
          <cell r="B7422" t="str">
            <v xml:space="preserve">CAIXA INTERNA DE MEDICAO PARA 4 MEDIDORES MONOFASICOS, COM VISOR, EM CHAPA DE ACO 18 USG (PADRAO DA CONCESSIONARIA LOCAL)                                                                                                                                                                                                                                                                                                                                                                                 </v>
          </cell>
          <cell r="C7422" t="str">
            <v xml:space="preserve">UN    </v>
          </cell>
          <cell r="D7422" t="str">
            <v>152,94</v>
          </cell>
        </row>
        <row r="7423">
          <cell r="A7423">
            <v>39683</v>
          </cell>
          <cell r="B7423" t="str">
            <v xml:space="preserve">CAIXA INTERNA/EXTERNA DE MEDICAO PARA 1 MEDIDOR MONOFASICO, COM VISOR, EM CHAPA DE ACO 18 USG (PADRAO DA CONCESSIONARIA LOCAL)                                                                                                                                                                                                                                                                                                                                                                            </v>
          </cell>
          <cell r="C7423" t="str">
            <v xml:space="preserve">UN    </v>
          </cell>
          <cell r="D7423" t="str">
            <v>31,10</v>
          </cell>
        </row>
        <row r="7424">
          <cell r="A7424">
            <v>1871</v>
          </cell>
          <cell r="B7424" t="str">
            <v xml:space="preserve">CAIXA OCTOGONAL DE FUNDO MOVEL, EM PVC, DE 3" X 3", PARA ELETRODUTO FLEXIVEL CORRUGADO                                                                                                                                                                                                                                                                                                                                                                                                                    </v>
          </cell>
          <cell r="C7424" t="str">
            <v xml:space="preserve">UN    </v>
          </cell>
          <cell r="D7424" t="str">
            <v>3,56</v>
          </cell>
        </row>
        <row r="7425">
          <cell r="A7425">
            <v>12001</v>
          </cell>
          <cell r="B7425" t="str">
            <v xml:space="preserve">CAIXA OCTOGONAL DE FUNDO MOVEL, EM PVC, DE 4" X 4", PARA ELETRODUTO FLEXIVEL CORRUGADO                                                                                                                                                                                                                                                                                                                                                                                                                    </v>
          </cell>
          <cell r="C7425" t="str">
            <v xml:space="preserve">UN    </v>
          </cell>
          <cell r="D7425" t="str">
            <v>5,15</v>
          </cell>
        </row>
        <row r="7426">
          <cell r="A7426">
            <v>11882</v>
          </cell>
          <cell r="B7426" t="str">
            <v xml:space="preserve">CAIXA PARA HIDROMETRO CONCRETO PRE MOLDADO                                                                                                                                                                                                                                                                                                                                                                                                                                                                </v>
          </cell>
          <cell r="C7426" t="str">
            <v xml:space="preserve">UN    </v>
          </cell>
          <cell r="D7426" t="str">
            <v>64,54</v>
          </cell>
        </row>
        <row r="7427">
          <cell r="A7427">
            <v>39689</v>
          </cell>
          <cell r="B7427" t="str">
            <v xml:space="preserve">CAIXA PARA MEDICAO COLETIVA TIPO H, PADRAO BIFASICO OU TRIFASICO, PARA ATE 6 MEDIDORES (PADRAO DA CONCESSIONARIA LOCAL)                                                                                                                                                                                                                                                                                                                                                                                   </v>
          </cell>
          <cell r="C7427" t="str">
            <v xml:space="preserve">UN    </v>
          </cell>
          <cell r="D7427" t="str">
            <v>1.992,44</v>
          </cell>
        </row>
        <row r="7428">
          <cell r="A7428">
            <v>39688</v>
          </cell>
          <cell r="B7428" t="str">
            <v xml:space="preserve">CAIXA PARA MEDICAO COLETIVA TIPO K, PADRAO BIFASICO OU TRIFASICO, PARA ATE 2 MEDIDORES (PADRAO DA CONCESSIONARIA LOCAL)                                                                                                                                                                                                                                                                                                                                                                                   </v>
          </cell>
          <cell r="C7428" t="str">
            <v xml:space="preserve">UN    </v>
          </cell>
          <cell r="D7428" t="str">
            <v>287,90</v>
          </cell>
        </row>
        <row r="7429">
          <cell r="A7429">
            <v>1068</v>
          </cell>
          <cell r="B7429" t="str">
            <v xml:space="preserve">CAIXA PARA MEDICAO COLETIVA TIPO L, PADRAO BIFASICO OU TRIFASICO, PARA ATE 4 MEDIDORES (PADRAO DA CONCESSIONARIA LOCAL)                                                                                                                                                                                                                                                                                                                                                                                   </v>
          </cell>
          <cell r="C7429" t="str">
            <v xml:space="preserve">UN    </v>
          </cell>
          <cell r="D7429" t="str">
            <v>1.202,44</v>
          </cell>
        </row>
        <row r="7430">
          <cell r="A7430">
            <v>39690</v>
          </cell>
          <cell r="B7430" t="str">
            <v xml:space="preserve">CAIXA PARA MEDICAO COLETIVA TIPO M, PADRAO BIFASICO OU TRIFASICO, PARA ATE 8 MEDIDORES (PADRAO DA CONCESSIONARIA LOCAL)                                                                                                                                                                                                                                                                                                                                                                                   </v>
          </cell>
          <cell r="C7430" t="str">
            <v xml:space="preserve">UN    </v>
          </cell>
          <cell r="D7430" t="str">
            <v>2.704,74</v>
          </cell>
        </row>
        <row r="7431">
          <cell r="A7431">
            <v>39691</v>
          </cell>
          <cell r="B7431" t="str">
            <v xml:space="preserve">CAIXA PARA MEDICAO COLETIVA TIPO N, PADRAO BIFASICO OU TRIFASICO, PARA ATE 12 MEDIDORES (PADRAO DA CONCESSIONARIA LOCAL)                                                                                                                                                                                                                                                                                                                                                                                  </v>
          </cell>
          <cell r="C7431" t="str">
            <v xml:space="preserve">UN    </v>
          </cell>
          <cell r="D7431" t="str">
            <v>3.023,53</v>
          </cell>
        </row>
        <row r="7432">
          <cell r="A7432">
            <v>39808</v>
          </cell>
          <cell r="B7432" t="str">
            <v xml:space="preserve">CAIXA PARA MEDIDOR MONOFASICO, EM POLICARBONATO (TERMOPLASTICO), COM DISJUNTOR                                                                                                                                                                                                                                                                                                                                                                                                                            </v>
          </cell>
          <cell r="C7432" t="str">
            <v xml:space="preserve">UN    </v>
          </cell>
          <cell r="D7432" t="str">
            <v>69,44</v>
          </cell>
        </row>
        <row r="7433">
          <cell r="A7433">
            <v>39809</v>
          </cell>
          <cell r="B7433" t="str">
            <v xml:space="preserve">CAIXA PARA MEDIDOR POLIFASICO, EM POLICARBONATO (TERMOPLASTICO), COM DISJUNTOR                                                                                                                                                                                                                                                                                                                                                                                                                            </v>
          </cell>
          <cell r="C7433" t="str">
            <v xml:space="preserve">UN    </v>
          </cell>
          <cell r="D7433" t="str">
            <v>191,70</v>
          </cell>
        </row>
        <row r="7434">
          <cell r="A7434">
            <v>11713</v>
          </cell>
          <cell r="B7434" t="str">
            <v xml:space="preserve">CAIXA SIFONADA PVC 150 X 150 X 50MM COM TAMPA CEGA QUADRADA BRANCA                                                                                                                                                                                                                                                                                                                                                                                                                                        </v>
          </cell>
          <cell r="C7434" t="str">
            <v xml:space="preserve">UN    </v>
          </cell>
          <cell r="D7434" t="str">
            <v>33,72</v>
          </cell>
        </row>
        <row r="7435">
          <cell r="A7435">
            <v>11716</v>
          </cell>
          <cell r="B7435" t="str">
            <v xml:space="preserve">CAIXA SIFONADA PVC, 100 X 100 X 40 MM, COM GRELHA REDONDA BRANCA                                                                                                                                                                                                                                                                                                                                                                                                                                          </v>
          </cell>
          <cell r="C7435" t="str">
            <v xml:space="preserve">UN    </v>
          </cell>
          <cell r="D7435" t="str">
            <v>14,40</v>
          </cell>
        </row>
        <row r="7436">
          <cell r="A7436">
            <v>5103</v>
          </cell>
          <cell r="B7436" t="str">
            <v xml:space="preserve">CAIXA SIFONADA PVC, 100 X 100 X 50 MM, COM GRELHA REDONDA BRANCA                                                                                                                                                                                                                                                                                                                                                                                                                                          </v>
          </cell>
          <cell r="C7436" t="str">
            <v xml:space="preserve">UN    </v>
          </cell>
          <cell r="D7436" t="str">
            <v>14,60</v>
          </cell>
        </row>
        <row r="7437">
          <cell r="A7437">
            <v>11712</v>
          </cell>
          <cell r="B7437" t="str">
            <v xml:space="preserve">CAIXA SIFONADA PVC, 150 X 150 X 50 MM, COM GRELHA QUADRADA BRANCA (NBR 5688)                                                                                                                                                                                                                                                                                                                                                                                                                              </v>
          </cell>
          <cell r="C7437" t="str">
            <v xml:space="preserve">UN    </v>
          </cell>
          <cell r="D7437" t="str">
            <v>34,00</v>
          </cell>
        </row>
        <row r="7438">
          <cell r="A7438">
            <v>11717</v>
          </cell>
          <cell r="B7438" t="str">
            <v xml:space="preserve">CAIXA SIFONADA PVC, 150 X 150 X 50 MM, COM GRELHA REDONDA BRANCA                                                                                                                                                                                                                                                                                                                                                                                                                                          </v>
          </cell>
          <cell r="C7438" t="str">
            <v xml:space="preserve">UN    </v>
          </cell>
          <cell r="D7438" t="str">
            <v>36,94</v>
          </cell>
        </row>
        <row r="7439">
          <cell r="A7439">
            <v>11714</v>
          </cell>
          <cell r="B7439" t="str">
            <v xml:space="preserve">CAIXA SIFONADA PVC, 150 X 185 X 75 MM, COM GRELHA QUADRADA BRANCA                                                                                                                                                                                                                                                                                                                                                                                                                                         </v>
          </cell>
          <cell r="C7439" t="str">
            <v xml:space="preserve">UN    </v>
          </cell>
          <cell r="D7439" t="str">
            <v>45,96</v>
          </cell>
        </row>
        <row r="7440">
          <cell r="A7440">
            <v>11715</v>
          </cell>
          <cell r="B7440" t="str">
            <v xml:space="preserve">CAIXA SIFONADA PVC, 150 X 185 X 75 MM, COM TAMPA CEGA QUADRADA BRANCA                                                                                                                                                                                                                                                                                                                                                                                                                                     </v>
          </cell>
          <cell r="C7440" t="str">
            <v xml:space="preserve">UN    </v>
          </cell>
          <cell r="D7440" t="str">
            <v>52,89</v>
          </cell>
        </row>
        <row r="7441">
          <cell r="A7441">
            <v>11880</v>
          </cell>
          <cell r="B7441" t="str">
            <v xml:space="preserve">CAIXA SIFONADA PVC, 250 X 230 X 75 MM, COM TAMPA E PORTA TAMPA QUADRADA BRANCA                                                                                                                                                                                                                                                                                                                                                                                                                            </v>
          </cell>
          <cell r="C7441" t="str">
            <v xml:space="preserve">UN    </v>
          </cell>
          <cell r="D7441" t="str">
            <v>95,07</v>
          </cell>
        </row>
        <row r="7442">
          <cell r="A7442">
            <v>1106</v>
          </cell>
          <cell r="B7442" t="str">
            <v xml:space="preserve">CAL HIDRATADA CH-I PARA ARGAMASSAS                                                                                                                                                                                                                                                                                                                                                                                                                                                                        </v>
          </cell>
          <cell r="C7442" t="str">
            <v xml:space="preserve">KG    </v>
          </cell>
          <cell r="D7442" t="str">
            <v>0,76</v>
          </cell>
        </row>
        <row r="7443">
          <cell r="A7443">
            <v>11161</v>
          </cell>
          <cell r="B7443" t="str">
            <v xml:space="preserve">CAL HIDRATADA PARA PINTURA                                                                                                                                                                                                                                                                                                                                                                                                                                                                                </v>
          </cell>
          <cell r="C7443" t="str">
            <v xml:space="preserve">KG    </v>
          </cell>
          <cell r="D7443" t="str">
            <v>1,26</v>
          </cell>
        </row>
        <row r="7444">
          <cell r="A7444">
            <v>1107</v>
          </cell>
          <cell r="B7444" t="str">
            <v xml:space="preserve">CAL VIRGEM COMUM PARA ARGAMASSAS (NBR 6453)                                                                                                                                                                                                                                                                                                                                                                                                                                                               </v>
          </cell>
          <cell r="C7444" t="str">
            <v xml:space="preserve">KG    </v>
          </cell>
          <cell r="D7444" t="str">
            <v>0,87</v>
          </cell>
        </row>
        <row r="7445">
          <cell r="A7445">
            <v>4758</v>
          </cell>
          <cell r="B7445" t="str">
            <v xml:space="preserve">CALAFETADOR / CALAFATE                                                                                                                                                                                                                                                                                                                                                                                                                                                                                    </v>
          </cell>
          <cell r="C7445" t="str">
            <v xml:space="preserve">H     </v>
          </cell>
          <cell r="D7445" t="str">
            <v>24,85</v>
          </cell>
        </row>
        <row r="7446">
          <cell r="A7446">
            <v>41080</v>
          </cell>
          <cell r="B7446" t="str">
            <v xml:space="preserve">CALAFETADOR / CALAFATE (MENSALISTA)                                                                                                                                                                                                                                                                                                                                                                                                                                                                       </v>
          </cell>
          <cell r="C7446" t="str">
            <v xml:space="preserve">MES   </v>
          </cell>
          <cell r="D7446" t="str">
            <v>4.365,65</v>
          </cell>
        </row>
        <row r="7447">
          <cell r="A7447">
            <v>25963</v>
          </cell>
          <cell r="B7447" t="str">
            <v xml:space="preserve">CALCARIO DOLOMITICO A (POSTO PEDREIRA/FORNECEDOR, SEM FRETE)                                                                                                                                                                                                                                                                                                                                                                                                                                              </v>
          </cell>
          <cell r="C7447" t="str">
            <v xml:space="preserve">KG    </v>
          </cell>
          <cell r="D7447" t="str">
            <v>0,08</v>
          </cell>
        </row>
        <row r="7448">
          <cell r="A7448">
            <v>4759</v>
          </cell>
          <cell r="B7448" t="str">
            <v xml:space="preserve">CALCETEIRO                                                                                                                                                                                                                                                                                                                                                                                                                                                                                                </v>
          </cell>
          <cell r="C7448" t="str">
            <v xml:space="preserve">H     </v>
          </cell>
          <cell r="D7448" t="str">
            <v>20,39</v>
          </cell>
        </row>
        <row r="7449">
          <cell r="A7449">
            <v>41068</v>
          </cell>
          <cell r="B7449" t="str">
            <v xml:space="preserve">CALCETEIRO  (MENSALISTA)                                                                                                                                                                                                                                                                                                                                                                                                                                                                                  </v>
          </cell>
          <cell r="C7449" t="str">
            <v xml:space="preserve">MES   </v>
          </cell>
          <cell r="D7449" t="str">
            <v>3.583,51</v>
          </cell>
        </row>
        <row r="7450">
          <cell r="A7450">
            <v>1108</v>
          </cell>
          <cell r="B7450" t="str">
            <v xml:space="preserve">CALHA MOLDURA AMERICANA DE CHAPA DE ACO GALVANIZADA NUM 26, CORTE 33 CM                                                                                                                                                                                                                                                                                                                                                                                                                                   </v>
          </cell>
          <cell r="C7450" t="str">
            <v xml:space="preserve">M     </v>
          </cell>
          <cell r="D7450" t="str">
            <v>21,19</v>
          </cell>
        </row>
        <row r="7451">
          <cell r="A7451">
            <v>1117</v>
          </cell>
          <cell r="B7451" t="str">
            <v xml:space="preserve">CALHA PARA AGUA FURTADA DE CHAPA DE ACO GALVANIZADA NUM 26, CORTE 40 CM                                                                                                                                                                                                                                                                                                                                                                                                                                   </v>
          </cell>
          <cell r="C7451" t="str">
            <v xml:space="preserve">M     </v>
          </cell>
          <cell r="D7451" t="str">
            <v>24,60</v>
          </cell>
        </row>
        <row r="7452">
          <cell r="A7452">
            <v>1118</v>
          </cell>
          <cell r="B7452" t="str">
            <v xml:space="preserve">CALHA PARA AGUA FURTADA DE CHAPA DE ACO GALVANIZADA NUM 26, CORTE 50 CM                                                                                                                                                                                                                                                                                                                                                                                                                                   </v>
          </cell>
          <cell r="C7452" t="str">
            <v xml:space="preserve">M     </v>
          </cell>
          <cell r="D7452" t="str">
            <v>31,63</v>
          </cell>
        </row>
        <row r="7453">
          <cell r="A7453">
            <v>1110</v>
          </cell>
          <cell r="B7453" t="str">
            <v xml:space="preserve">CALHA PLATIBANDA DE CHAPA DE ACO GALVANIZADA NUM 26, CORTE 45 CM                                                                                                                                                                                                                                                                                                                                                                                                                                          </v>
          </cell>
          <cell r="C7453" t="str">
            <v xml:space="preserve">M     </v>
          </cell>
          <cell r="D7453" t="str">
            <v>31,63</v>
          </cell>
        </row>
        <row r="7454">
          <cell r="A7454">
            <v>12618</v>
          </cell>
          <cell r="B7454" t="str">
            <v xml:space="preserve">CALHA PLUVIAL DE PVC, DIAMETRO ENTRE 119 E 170 MM, COMPRIMENTO DE 3 M, PARA DRENAGEM PREDIAL                                                                                                                                                                                                                                                                                                                                                                                                              </v>
          </cell>
          <cell r="C7454" t="str">
            <v xml:space="preserve">UN    </v>
          </cell>
          <cell r="D7454" t="str">
            <v>41,03</v>
          </cell>
        </row>
        <row r="7455">
          <cell r="A7455">
            <v>40871</v>
          </cell>
          <cell r="B7455" t="str">
            <v xml:space="preserve">CALHA QUADRADA DE CHAPA DE ACO GALVANIZADA NUM 24, CORTE 100 CM (COLETADO CAIXA)                                                                                                                                                                                                                                                                                                                                                                                                                          </v>
          </cell>
          <cell r="C7455" t="str">
            <v xml:space="preserve">M     </v>
          </cell>
          <cell r="D7455" t="str">
            <v>71,70</v>
          </cell>
        </row>
        <row r="7456">
          <cell r="A7456">
            <v>40869</v>
          </cell>
          <cell r="B7456" t="str">
            <v xml:space="preserve">CALHA QUADRADA DE CHAPA DE ACO GALVANIZADA NUM 24, CORTE 33 CM (COLETADO CAIXA)                                                                                                                                                                                                                                                                                                                                                                                                                           </v>
          </cell>
          <cell r="C7456" t="str">
            <v xml:space="preserve">M     </v>
          </cell>
          <cell r="D7456" t="str">
            <v>23,54</v>
          </cell>
        </row>
        <row r="7457">
          <cell r="A7457">
            <v>40870</v>
          </cell>
          <cell r="B7457" t="str">
            <v xml:space="preserve">CALHA QUADRADA DE CHAPA DE ACO GALVANIZADA NUM 24, CORTE 50 CM (COLETADO CAIXA)                                                                                                                                                                                                                                                                                                                                                                                                                           </v>
          </cell>
          <cell r="C7457" t="str">
            <v xml:space="preserve">M     </v>
          </cell>
          <cell r="D7457" t="str">
            <v>35,97</v>
          </cell>
        </row>
        <row r="7458">
          <cell r="A7458">
            <v>1109</v>
          </cell>
          <cell r="B7458" t="str">
            <v xml:space="preserve">CALHA QUADRADA DE CHAPA DE ACO GALVANIZADA NUM 26, CORTE 33 CM                                                                                                                                                                                                                                                                                                                                                                                                                                            </v>
          </cell>
          <cell r="C7458" t="str">
            <v xml:space="preserve">M     </v>
          </cell>
          <cell r="D7458" t="str">
            <v>21,08</v>
          </cell>
        </row>
        <row r="7459">
          <cell r="A7459">
            <v>1119</v>
          </cell>
          <cell r="B7459" t="str">
            <v xml:space="preserve">CALHA QUADRADA DE CHAPA DE ACO GALVANIZADA NUM 28, CORTE 25 CM                                                                                                                                                                                                                                                                                                                                                                                                                                            </v>
          </cell>
          <cell r="C7459" t="str">
            <v xml:space="preserve">M     </v>
          </cell>
          <cell r="D7459" t="str">
            <v>15,81</v>
          </cell>
        </row>
        <row r="7460">
          <cell r="A7460">
            <v>13115</v>
          </cell>
          <cell r="B7460" t="str">
            <v xml:space="preserve">CALHA/CANALETA DE CONCRETO SIMPLES, TIPO MEIA CANA, D = 20 CM, PARA AGUA PLUVIAL                                                                                                                                                                                                                                                                                                                                                                                                                          </v>
          </cell>
          <cell r="C7460" t="str">
            <v xml:space="preserve">M     </v>
          </cell>
          <cell r="D7460" t="str">
            <v>18,38</v>
          </cell>
        </row>
        <row r="7461">
          <cell r="A7461">
            <v>10541</v>
          </cell>
          <cell r="B7461" t="str">
            <v xml:space="preserve">CALHA/CANALETA DE CONCRETO SIMPLES, TIPO MEIA CANA, D = 30 CM, PARA AGUA PLUVIAL                                                                                                                                                                                                                                                                                                                                                                                                                          </v>
          </cell>
          <cell r="C7461" t="str">
            <v xml:space="preserve">M     </v>
          </cell>
          <cell r="D7461" t="str">
            <v>21,35</v>
          </cell>
        </row>
        <row r="7462">
          <cell r="A7462">
            <v>10543</v>
          </cell>
          <cell r="B7462" t="str">
            <v xml:space="preserve">CALHA/CANALETA DE CONCRETO SIMPLES, TIPO MEIA CANA, D = 50 CM, PARA AGUA PLUVIAL                                                                                                                                                                                                                                                                                                                                                                                                                          </v>
          </cell>
          <cell r="C7462" t="str">
            <v xml:space="preserve">M     </v>
          </cell>
          <cell r="D7462" t="str">
            <v>41,43</v>
          </cell>
        </row>
        <row r="7463">
          <cell r="A7463">
            <v>10544</v>
          </cell>
          <cell r="B7463" t="str">
            <v xml:space="preserve">CALHA/CANALETA DE CONCRETO SIMPLES, TIPO MEIA CANA, D = 60 CM, PARA AGUA PLUVIAL                                                                                                                                                                                                                                                                                                                                                                                                                          </v>
          </cell>
          <cell r="C7463" t="str">
            <v xml:space="preserve">M     </v>
          </cell>
          <cell r="D7463" t="str">
            <v>49,83</v>
          </cell>
        </row>
        <row r="7464">
          <cell r="A7464">
            <v>10545</v>
          </cell>
          <cell r="B7464" t="str">
            <v xml:space="preserve">CALHA/CANALETA DE CONCRETO SIMPLES, TIPO MEIA CANA, D = 80 CM, PARA AGUA PLUVIAL                                                                                                                                                                                                                                                                                                                                                                                                                          </v>
          </cell>
          <cell r="C7464" t="str">
            <v xml:space="preserve">M     </v>
          </cell>
          <cell r="D7464" t="str">
            <v>76,43</v>
          </cell>
        </row>
        <row r="7465">
          <cell r="A7465">
            <v>10542</v>
          </cell>
          <cell r="B7465" t="str">
            <v xml:space="preserve">CALHA/CANALETA DE CONCRETO SIMPLES, TIPO MEIA CANA, D= 40 CM, PARA AGUA PLUVIAL                                                                                                                                                                                                                                                                                                                                                                                                                           </v>
          </cell>
          <cell r="C7465" t="str">
            <v xml:space="preserve">M     </v>
          </cell>
          <cell r="D7465" t="str">
            <v>29,42</v>
          </cell>
        </row>
        <row r="7466">
          <cell r="A7466">
            <v>38365</v>
          </cell>
          <cell r="B7466" t="str">
            <v xml:space="preserve">CAMADA SEPARADORA DE FILME DE POLIETILENO 20 A 25 MICRA                                                                                                                                                                                                                                                                                                                                                                                                                                                   </v>
          </cell>
          <cell r="C7466" t="str">
            <v xml:space="preserve">M2    </v>
          </cell>
          <cell r="D7466" t="str">
            <v>1,39</v>
          </cell>
        </row>
        <row r="7467">
          <cell r="A7467">
            <v>37745</v>
          </cell>
          <cell r="B7467" t="str">
            <v xml:space="preserve">CAMINHAO TOCO, PESO BRUTO TOTAL 13000 KG, CARGA UTIL MAXIMA 7925 KG, DISTANCIA ENTRE EIXOS 4,80 M, POTENCIA 189 CV (INCLUI CABINE E CHASSI, NAO INCLUI CARROCERIA)                                                                                                                                                                                                                                                                                                                                        </v>
          </cell>
          <cell r="C7467" t="str">
            <v xml:space="preserve">UN    </v>
          </cell>
          <cell r="D7467" t="str">
            <v>197.000,00</v>
          </cell>
        </row>
        <row r="7468">
          <cell r="A7468">
            <v>37754</v>
          </cell>
          <cell r="B7468" t="str">
            <v xml:space="preserve">CAMINHAO TOCO, PESO BRUTO TOTAL 14300 KG, CARGA UTIL MAXIMA 9590 KG, DISTANCIA ENTRE EIXOS 4,76 M, POTENCIA 185 CV (INCLUI CABINE E CHASSI, NAO INCLUI CARROCERIA)                                                                                                                                                                                                                                                                                                                                        </v>
          </cell>
          <cell r="C7468" t="str">
            <v xml:space="preserve">UN    </v>
          </cell>
          <cell r="D7468" t="str">
            <v>205.727,84</v>
          </cell>
        </row>
        <row r="7469">
          <cell r="A7469">
            <v>37748</v>
          </cell>
          <cell r="B7469" t="str">
            <v xml:space="preserve">CAMINHAO TOCO, PESO BRUTO TOTAL 14300 KG, CARGA UTIL MAXIMA 9710 KG, DISTANCIA ENTRE EIXOS 3,56 M, POTENCIA 185 CV (INCLUI CABINE E CHASSI, NAO INCLUI CARROCERIA)                                                                                                                                                                                                                                                                                                                                        </v>
          </cell>
          <cell r="C7469" t="str">
            <v xml:space="preserve">UN    </v>
          </cell>
          <cell r="D7469" t="str">
            <v>209.437,18</v>
          </cell>
        </row>
        <row r="7470">
          <cell r="A7470">
            <v>37761</v>
          </cell>
          <cell r="B7470" t="str">
            <v xml:space="preserve">CAMINHAO TOCO, PESO BRUTO TOTAL 16000 KG, CARGA UTIL MAXIMA DE 10685 KG, DISTANCIA ENTRE EIXOS 4,8M, POTENCIA 189 CV (INCLUI CABINE E CHASSI, NAO INCLUI CARROCERIA)                                                                                                                                                                                                                                                                                                                                      </v>
          </cell>
          <cell r="C7470" t="str">
            <v xml:space="preserve">UN    </v>
          </cell>
          <cell r="D7470" t="str">
            <v>173.310,11</v>
          </cell>
        </row>
        <row r="7471">
          <cell r="A7471">
            <v>37757</v>
          </cell>
          <cell r="B7471" t="str">
            <v xml:space="preserve">CAMINHAO TOCO, PESO BRUTO TOTAL 16000 KG, CARGA UTIL MAXIMA 10600 KG, DISTANCIA ENTRE EIXOS 4,80 M, POTENCIA 275 CV (INCLUI CABINE E CHASSI, NAO INCLUI CARROCERIA)                                                                                                                                                                                                                                                                                                                                       </v>
          </cell>
          <cell r="C7471" t="str">
            <v xml:space="preserve">UN    </v>
          </cell>
          <cell r="D7471" t="str">
            <v>241.262,64</v>
          </cell>
        </row>
        <row r="7472">
          <cell r="A7472">
            <v>37759</v>
          </cell>
          <cell r="B7472" t="str">
            <v xml:space="preserve">CAMINHAO TOCO, PESO BRUTO TOTAL 16000 KG, CARGA UTIL MAXIMA 10780 KG, DISTANCIA ENTRE EIXOS 3,56 M, POTENCIA 275 CV (INCLUI CABINE E CHASSI, NAO INCLUI CARROCERIA)                                                                                                                                                                                                                                                                                                                                       </v>
          </cell>
          <cell r="C7472" t="str">
            <v xml:space="preserve">UN    </v>
          </cell>
          <cell r="D7472" t="str">
            <v>242.197,78</v>
          </cell>
        </row>
        <row r="7473">
          <cell r="A7473">
            <v>37766</v>
          </cell>
          <cell r="B7473" t="str">
            <v xml:space="preserve">CAMINHAO TOCO, PESO BRUTO TOTAL 16000 KG, CARGA UTIL MAXIMA 11030 KG, DISTANCIA ENTRE EIXOS 3,56M, POTENCIA 186 CV (INCLUI CABINE E CHASSI, NAO INCLUI CARROCERIA)                                                                                                                                                                                                                                                                                                                                        </v>
          </cell>
          <cell r="C7473" t="str">
            <v xml:space="preserve">UN    </v>
          </cell>
          <cell r="D7473" t="str">
            <v>242.197,76</v>
          </cell>
        </row>
        <row r="7474">
          <cell r="A7474">
            <v>37752</v>
          </cell>
          <cell r="B7474" t="str">
            <v xml:space="preserve">CAMINHAO TOCO, PESO BRUTO TOTAL 16000 KG, CARGA UTIL MAXIMA 11130 KG, DISTANCIA ENTRE EIXOS 5,36 M, POTENCIA 185 CV (INCLUI CABINE E CHASSI, NAO INCLUI CARROCERIA)                                                                                                                                                                                                                                                                                                                                       </v>
          </cell>
          <cell r="C7474" t="str">
            <v xml:space="preserve">UN    </v>
          </cell>
          <cell r="D7474" t="str">
            <v>219.630,05</v>
          </cell>
        </row>
        <row r="7475">
          <cell r="A7475">
            <v>37760</v>
          </cell>
          <cell r="B7475" t="str">
            <v xml:space="preserve">CAMINHAO TOCO, PESO BRUTO TOTAL 16000 KG, CARGA UTIL MAXIMA 13071 KG, DISTANCIA ENTRE EIXOS 4,80 M, POTENCIA 230 CV (INCLUI CABINE E CHASSI, NAO INCLUI CARROCERIA)                                                                                                                                                                                                                                                                                                                                       </v>
          </cell>
          <cell r="C7475" t="str">
            <v xml:space="preserve">UN    </v>
          </cell>
          <cell r="D7475" t="str">
            <v>231.287,96</v>
          </cell>
        </row>
        <row r="7476">
          <cell r="A7476">
            <v>37765</v>
          </cell>
          <cell r="B7476" t="str">
            <v xml:space="preserve">CAMINHAO TOCO, PESO BRUTO TOTAL 8250 KG, CARGA UTIL MAXIMA 5110 KG, DISTANCIA ENTRE EIXOS 4,30 M, POTENCIA 162 CV (INCLUI CABINE E CHASSI, NAO INCLUI CARROCERIA)                                                                                                                                                                                                                                                                                                                                         </v>
          </cell>
          <cell r="C7476" t="str">
            <v xml:space="preserve">UN    </v>
          </cell>
          <cell r="D7476" t="str">
            <v>161.465,19</v>
          </cell>
        </row>
        <row r="7477">
          <cell r="A7477">
            <v>37746</v>
          </cell>
          <cell r="B7477" t="str">
            <v xml:space="preserve">CAMINHAO TOCO, PESO BRUTO TOTAL 9000 KG, CARGA UTIL MAXIMA 5940 KG, DISTANCIA ENTRE EIXOS 3,69 M, POTENCIA 177 CV (INCLUI CABINE E CHASSI, NAO INCLUI CARROCERIA)                                                                                                                                                                                                                                                                                                                                         </v>
          </cell>
          <cell r="C7477" t="str">
            <v xml:space="preserve">UN    </v>
          </cell>
          <cell r="D7477" t="str">
            <v>177.019,45</v>
          </cell>
        </row>
        <row r="7478">
          <cell r="A7478">
            <v>37750</v>
          </cell>
          <cell r="B7478" t="str">
            <v xml:space="preserve">CAMINHAO TOCO, PESO BRUTO TOTAL 9600 KG, CARGA UTIL MAXIMA 6110 KG, DISTANCIA ENTRE EIXOS 3,70 M, POTENCIA 156 CV (INCLUI CABINE E CHASSI, NAO INCLUI CARROCERIA)                                                                                                                                                                                                                                                                                                                                         </v>
          </cell>
          <cell r="C7478" t="str">
            <v xml:space="preserve">UN    </v>
          </cell>
          <cell r="D7478" t="str">
            <v>176.396,04</v>
          </cell>
        </row>
        <row r="7479">
          <cell r="A7479">
            <v>37753</v>
          </cell>
          <cell r="B7479" t="str">
            <v xml:space="preserve">CAMINHAO TOCO, PESO BRUTO TOTAL 9600 KG, CARGA UTIL MAXIMA 6200 KG, DISTANCIA ENTRE EIXOS 3,10 M, POTENCIA 156 CV (INCLUI CABINE E CHASSI, NAO INCLUI CARROCERIA)                                                                                                                                                                                                                                                                                                                                         </v>
          </cell>
          <cell r="C7479" t="str">
            <v xml:space="preserve">UN    </v>
          </cell>
          <cell r="D7479" t="str">
            <v>175.772,61</v>
          </cell>
        </row>
        <row r="7480">
          <cell r="A7480">
            <v>37756</v>
          </cell>
          <cell r="B7480" t="str">
            <v xml:space="preserve">CAMINHAO TOCO, PESO BRUTO TOTAL 9700 KG, CARGA UTIL MAXIMA 6360 KG, DISTANCIA ENTRE EIXOS 4,30 M, POTENCIA 160 CV (INCLUI CABINE E CHASSI, NAO INCLUI CARROCERIA)                                                                                                                                                                                                                                                                                                                                         </v>
          </cell>
          <cell r="C7480" t="str">
            <v xml:space="preserve">UN    </v>
          </cell>
          <cell r="D7480" t="str">
            <v>173.310,11</v>
          </cell>
        </row>
        <row r="7481">
          <cell r="A7481">
            <v>37755</v>
          </cell>
          <cell r="B7481" t="str">
            <v xml:space="preserve">CAMINHAO TRUCADO, PESO BRUTO TOTAL 22000 KG, CARGA UTIL MAXIMA 15350 KG, DISTANCIA ENTRE EIXOS 5,17 M, POTENCIA 238 CV (INCLUI CABINE E CHASSI, NAO INCLUI CARROCERIA)                                                                                                                                                                                                                                                                                                                                    </v>
          </cell>
          <cell r="C7481" t="str">
            <v xml:space="preserve">UN    </v>
          </cell>
          <cell r="D7481" t="str">
            <v>251.860,75</v>
          </cell>
        </row>
        <row r="7482">
          <cell r="A7482">
            <v>37758</v>
          </cell>
          <cell r="B7482" t="str">
            <v xml:space="preserve">CAMINHAO TRUCADO, PESO BRUTO TOTAL 23000 KG, CARGA UTIL MAXIMA 15378 KG, DISTANCIA ENTRE EIXOS 4,80 M, POTENCIA 326 CV (INCLUI CABINE E CHASSI, NAO INCLUI CARROCERIA)                                                                                                                                                                                                                                                                                                                                    </v>
          </cell>
          <cell r="C7482" t="str">
            <v xml:space="preserve">UN    </v>
          </cell>
          <cell r="D7482" t="str">
            <v>284.278,48</v>
          </cell>
        </row>
        <row r="7483">
          <cell r="A7483">
            <v>37747</v>
          </cell>
          <cell r="B7483" t="str">
            <v xml:space="preserve">CAMINHAO TRUCADO, PESO BRUTO TOTAL 23000 KG, CARGA UTIL MAXIMA 15935 KG, DISTANCIA ENTRE EIXOS 4,80 M, POTENCIA 230 CV (INCLUI CABINE E CHASSI, NAO INCLUI CARROCERIA)                                                                                                                                                                                                                                                                                                                                    </v>
          </cell>
          <cell r="C7483" t="str">
            <v xml:space="preserve">UN    </v>
          </cell>
          <cell r="D7483" t="str">
            <v>255.788,28</v>
          </cell>
        </row>
        <row r="7484">
          <cell r="A7484">
            <v>37767</v>
          </cell>
          <cell r="B7484" t="str">
            <v xml:space="preserve">CAMINHAO TRUCADO, PESO BRUTO TOTAL 23000 KG, CARGA UTIL MAXIMA 15940 KG, DISTANCIA ENTRE EIXOS 3,60 M, POTENCIA 286 CV (INCLUI CABINE E CHASSI, NAO INCLUI CARROCERIA)                                                                                                                                                                                                                                                                                                                                    </v>
          </cell>
          <cell r="C7484" t="str">
            <v xml:space="preserve">UN    </v>
          </cell>
          <cell r="D7484" t="str">
            <v>269.939,88</v>
          </cell>
        </row>
        <row r="7485">
          <cell r="A7485">
            <v>37751</v>
          </cell>
          <cell r="B7485" t="str">
            <v xml:space="preserve">CAMINHAO TRUCADO, PESO BRUTO TOTAL 23000 KG, CARGA UTIL MAXIMA 16190 KG, DISTANCIA ENTRE EIXOS 3,60 M, POTENCIA 286 CV (INCLUI CABINE E CHASSI, NAO INCLUI CARROCERIA)                                                                                                                                                                                                                                                                                                                                    </v>
          </cell>
          <cell r="C7485" t="str">
            <v xml:space="preserve">UN    </v>
          </cell>
          <cell r="D7485" t="str">
            <v>269.939,88</v>
          </cell>
        </row>
        <row r="7486">
          <cell r="A7486">
            <v>37749</v>
          </cell>
          <cell r="B7486" t="str">
            <v xml:space="preserve">CAMINHAO TRUCADO, PESO BRUTO TOTAL 23000 KG, CARGA UTIL MAXIMA 16360 KG, CABINE ESTENDIDA, DISTANCIA ENTRE EIXOS 3,56 M, POTENCIA 275 CV (INCLUI CABINE E CHASSI, NAO INCLUI CARROCERIA)                                                                                                                                                                                                                                                                                                                  </v>
          </cell>
          <cell r="C7486" t="str">
            <v xml:space="preserve">UN    </v>
          </cell>
          <cell r="D7486" t="str">
            <v>266.822,78</v>
          </cell>
        </row>
        <row r="7487">
          <cell r="A7487">
            <v>1159</v>
          </cell>
          <cell r="B7487" t="str">
            <v xml:space="preserve">CAMINHONETE COM MOTOR A DIESEL, POTENCIA *160* CV, CABINE DUPLA, 4X4                                                                                                                                                                                                                                                                                                                                                                                                                                      </v>
          </cell>
          <cell r="C7487" t="str">
            <v xml:space="preserve">UN    </v>
          </cell>
          <cell r="D7487" t="str">
            <v>131.212,69</v>
          </cell>
        </row>
        <row r="7488">
          <cell r="A7488">
            <v>12114</v>
          </cell>
          <cell r="B7488" t="str">
            <v xml:space="preserve">CAMPAINHA ALTA POTENCIA 110V / 220V, DIAMETRO 150 MM                                                                                                                                                                                                                                                                                                                                                                                                                                                      </v>
          </cell>
          <cell r="C7488" t="str">
            <v xml:space="preserve">UN    </v>
          </cell>
          <cell r="D7488" t="str">
            <v>107,65</v>
          </cell>
        </row>
        <row r="7489">
          <cell r="A7489">
            <v>38106</v>
          </cell>
          <cell r="B7489" t="str">
            <v xml:space="preserve">CAMPAINHA CIGARRA 127 V / 220 V (APENAS MODULO)                                                                                                                                                                                                                                                                                                                                                                                                                                                           </v>
          </cell>
          <cell r="C7489" t="str">
            <v xml:space="preserve">UN    </v>
          </cell>
          <cell r="D7489" t="str">
            <v>14,63</v>
          </cell>
        </row>
        <row r="7490">
          <cell r="A7490">
            <v>38085</v>
          </cell>
          <cell r="B7490" t="str">
            <v xml:space="preserve">CAMPAINHA CIGARRA 127 V / 220 V, CONJUNTO MONTADO PARA EMBUTIR 4" X 2" (PLACA + SUPORTE + MODULO)                                                                                                                                                                                                                                                                                                                                                                                                         </v>
          </cell>
          <cell r="C7490" t="str">
            <v xml:space="preserve">UN    </v>
          </cell>
          <cell r="D7490" t="str">
            <v>17,28</v>
          </cell>
        </row>
        <row r="7491">
          <cell r="A7491">
            <v>38599</v>
          </cell>
          <cell r="B7491" t="str">
            <v xml:space="preserve">CANALETA CONCRETO ESTRUTURAL 14 X 19 X 29 CM, FBK 14 MPA (NBR 6136)                                                                                                                                                                                                                                                                                                                                                                                                                                       </v>
          </cell>
          <cell r="C7491" t="str">
            <v xml:space="preserve">UN    </v>
          </cell>
          <cell r="D7491" t="str">
            <v>2,84</v>
          </cell>
        </row>
        <row r="7492">
          <cell r="A7492">
            <v>38596</v>
          </cell>
          <cell r="B7492" t="str">
            <v xml:space="preserve">CANALETA CONCRETO ESTRUTURAL 14 X 19 X 29 CM, FBK 4,5 MPA (NBR 6136)                                                                                                                                                                                                                                                                                                                                                                                                                                      </v>
          </cell>
          <cell r="C7492" t="str">
            <v xml:space="preserve">UN    </v>
          </cell>
          <cell r="D7492" t="str">
            <v>1,94</v>
          </cell>
        </row>
        <row r="7493">
          <cell r="A7493">
            <v>38600</v>
          </cell>
          <cell r="B7493" t="str">
            <v xml:space="preserve">CANALETA CONCRETO ESTRUTURAL 14 X 19 X 39 CM, FBK 14 MPA (NBR 6136)                                                                                                                                                                                                                                                                                                                                                                                                                                       </v>
          </cell>
          <cell r="C7493" t="str">
            <v xml:space="preserve">UN    </v>
          </cell>
          <cell r="D7493" t="str">
            <v>3,35</v>
          </cell>
        </row>
        <row r="7494">
          <cell r="A7494">
            <v>38597</v>
          </cell>
          <cell r="B7494" t="str">
            <v xml:space="preserve">CANALETA CONCRETO ESTRUTURAL 14 X 19 X 39 CM, FBK 4,5 MPA (NBR 6136)                                                                                                                                                                                                                                                                                                                                                                                                                                      </v>
          </cell>
          <cell r="C7494" t="str">
            <v xml:space="preserve">UN    </v>
          </cell>
          <cell r="D7494" t="str">
            <v>2,37</v>
          </cell>
        </row>
        <row r="7495">
          <cell r="A7495">
            <v>659</v>
          </cell>
          <cell r="B7495" t="str">
            <v xml:space="preserve">CANALETA CONCRETO 14 X 19 X 19 CM (CLASSE C - NBR 6136)                                                                                                                                                                                                                                                                                                                                                                                                                                                   </v>
          </cell>
          <cell r="C7495" t="str">
            <v xml:space="preserve">UN    </v>
          </cell>
          <cell r="D7495" t="str">
            <v>1,15</v>
          </cell>
        </row>
        <row r="7496">
          <cell r="A7496">
            <v>660</v>
          </cell>
          <cell r="B7496" t="str">
            <v xml:space="preserve">CANALETA CONCRETO 19 X 19 X 19 CM (CLASSE C - NBR 6136)                                                                                                                                                                                                                                                                                                                                                                                                                                                   </v>
          </cell>
          <cell r="C7496" t="str">
            <v xml:space="preserve">UN    </v>
          </cell>
          <cell r="D7496" t="str">
            <v>1,69</v>
          </cell>
        </row>
        <row r="7497">
          <cell r="A7497">
            <v>658</v>
          </cell>
          <cell r="B7497" t="str">
            <v xml:space="preserve">CANALETA CONCRETO 9 X 19 X 19 CM (CLASSE C - NBR 6136)                                                                                                                                                                                                                                                                                                                                                                                                                                                    </v>
          </cell>
          <cell r="C7497" t="str">
            <v xml:space="preserve">UN    </v>
          </cell>
          <cell r="D7497" t="str">
            <v>0,93</v>
          </cell>
        </row>
        <row r="7498">
          <cell r="A7498">
            <v>38548</v>
          </cell>
          <cell r="B7498" t="str">
            <v xml:space="preserve">CANALETA ESTRUTURAL CERAMICA, 14 X 19 X 19 CM, 6,0 MPA (NBR 15270)                                                                                                                                                                                                                                                                                                                                                                                                                                        </v>
          </cell>
          <cell r="C7498" t="str">
            <v xml:space="preserve">UN    </v>
          </cell>
          <cell r="D7498" t="str">
            <v>0,84</v>
          </cell>
        </row>
        <row r="7499">
          <cell r="A7499">
            <v>34647</v>
          </cell>
          <cell r="B7499" t="str">
            <v xml:space="preserve">CANALETA ESTRUTURAL CERAMICA, 14 X 19 X 29 CM, 4,0 MPA (NBR 15270)                                                                                                                                                                                                                                                                                                                                                                                                                                        </v>
          </cell>
          <cell r="C7499" t="str">
            <v xml:space="preserve">UN    </v>
          </cell>
          <cell r="D7499" t="str">
            <v>1,45</v>
          </cell>
        </row>
        <row r="7500">
          <cell r="A7500">
            <v>34649</v>
          </cell>
          <cell r="B7500" t="str">
            <v xml:space="preserve">CANALETA ESTRUTURAL CERAMICA, 14 X 19 X 29 CM, 6,0 MPA (NBR 15270)                                                                                                                                                                                                                                                                                                                                                                                                                                        </v>
          </cell>
          <cell r="C7500" t="str">
            <v xml:space="preserve">UN    </v>
          </cell>
          <cell r="D7500" t="str">
            <v>1,49</v>
          </cell>
        </row>
        <row r="7501">
          <cell r="A7501">
            <v>34652</v>
          </cell>
          <cell r="B7501" t="str">
            <v xml:space="preserve">CANALETA ESTRUTURAL CERAMICA, 14 X 19 X 39 CM, 4,0 MPA (NBR 15270)                                                                                                                                                                                                                                                                                                                                                                                                                                        </v>
          </cell>
          <cell r="C7501" t="str">
            <v xml:space="preserve">UN    </v>
          </cell>
          <cell r="D7501" t="str">
            <v>2,04</v>
          </cell>
        </row>
        <row r="7502">
          <cell r="A7502">
            <v>34655</v>
          </cell>
          <cell r="B7502" t="str">
            <v xml:space="preserve">CANALETA ESTRUTURAL CERAMICA, 14 X 19 X 39 CM, 6,0 MPA (NBR 15270)                                                                                                                                                                                                                                                                                                                                                                                                                                        </v>
          </cell>
          <cell r="C7502" t="str">
            <v xml:space="preserve">UN    </v>
          </cell>
          <cell r="D7502" t="str">
            <v>1,97</v>
          </cell>
        </row>
        <row r="7503">
          <cell r="A7503">
            <v>40607</v>
          </cell>
          <cell r="B7503" t="str">
            <v xml:space="preserve">CANOPLA ACABAMENTO CROMADO PARA INSTALACAO DE SPRINKLER, SOB FORRO, 15 MM                                                                                                                                                                                                                                                                                                                                                                                                                                 </v>
          </cell>
          <cell r="C7503" t="str">
            <v xml:space="preserve">UN    </v>
          </cell>
          <cell r="D7503" t="str">
            <v>5,23</v>
          </cell>
        </row>
        <row r="7504">
          <cell r="A7504">
            <v>585</v>
          </cell>
          <cell r="B7504" t="str">
            <v xml:space="preserve">CANTONEIRA "U" ALUMINIO ABAS IGUAIS 1 ", E = 3/32 "                                                                                                                                                                                                                                                                                                                                                                                                                                                       </v>
          </cell>
          <cell r="C7504" t="str">
            <v xml:space="preserve">KG    </v>
          </cell>
          <cell r="D7504" t="str">
            <v>19,90</v>
          </cell>
        </row>
        <row r="7505">
          <cell r="A7505">
            <v>4777</v>
          </cell>
          <cell r="B7505" t="str">
            <v xml:space="preserve">CANTONEIRA ACO ABAS IGUAIS (QUALQUER BITOLA), ESPESSURA ENTRE 1/8" E 1/4"                                                                                                                                                                                                                                                                                                                                                                                                                                 </v>
          </cell>
          <cell r="C7505" t="str">
            <v xml:space="preserve">KG    </v>
          </cell>
          <cell r="D7505" t="str">
            <v>4,27</v>
          </cell>
        </row>
        <row r="7506">
          <cell r="A7506">
            <v>587</v>
          </cell>
          <cell r="B7506" t="str">
            <v xml:space="preserve">CANTONEIRA ALUMINIO ABAS DESIGUAIS 1" X 3/4 ", E = 1/8 "                                                                                                                                                                                                                                                                                                                                                                                                                                                  </v>
          </cell>
          <cell r="C7506" t="str">
            <v xml:space="preserve">KG    </v>
          </cell>
          <cell r="D7506" t="str">
            <v>21,33</v>
          </cell>
        </row>
        <row r="7507">
          <cell r="A7507">
            <v>590</v>
          </cell>
          <cell r="B7507" t="str">
            <v xml:space="preserve">CANTONEIRA ALUMINIO ABAS DESIGUAIS 2 1/2" X 1/2 ", E = 3/16 "                                                                                                                                                                                                                                                                                                                                                                                                                                             </v>
          </cell>
          <cell r="C7507" t="str">
            <v xml:space="preserve">KG    </v>
          </cell>
          <cell r="D7507" t="str">
            <v>20,61</v>
          </cell>
        </row>
        <row r="7508">
          <cell r="A7508">
            <v>592</v>
          </cell>
          <cell r="B7508" t="str">
            <v xml:space="preserve">CANTONEIRA ALUMINIO ABAS IGUAIS 1 ", E = 1/8 ", 25,40 X 3,17 MM (0,408 KG/M)                                                                                                                                                                                                                                                                                                                                                                                                                              </v>
          </cell>
          <cell r="C7508" t="str">
            <v xml:space="preserve">KG    </v>
          </cell>
          <cell r="D7508" t="str">
            <v>21,33</v>
          </cell>
        </row>
        <row r="7509">
          <cell r="A7509">
            <v>586</v>
          </cell>
          <cell r="B7509" t="str">
            <v xml:space="preserve">CANTONEIRA ALUMINIO ABAS IGUAIS 1 ", E = 3 /16 "                                                                                                                                                                                                                                                                                                                                                                                                                                                          </v>
          </cell>
          <cell r="C7509" t="str">
            <v xml:space="preserve">M     </v>
          </cell>
          <cell r="D7509" t="str">
            <v>12,54</v>
          </cell>
        </row>
        <row r="7510">
          <cell r="A7510">
            <v>591</v>
          </cell>
          <cell r="B7510" t="str">
            <v xml:space="preserve">CANTONEIRA ALUMINIO ABAS IGUAIS 1 1/2 ", E = 3/16 "                                                                                                                                                                                                                                                                                                                                                                                                                                                       </v>
          </cell>
          <cell r="C7510" t="str">
            <v xml:space="preserve">KG    </v>
          </cell>
          <cell r="D7510" t="str">
            <v>19,90</v>
          </cell>
        </row>
        <row r="7511">
          <cell r="A7511">
            <v>588</v>
          </cell>
          <cell r="B7511" t="str">
            <v xml:space="preserve">CANTONEIRA ALUMINIO ABAS IGUAIS 1 1/4 ", E = 3/16 "                                                                                                                                                                                                                                                                                                                                                                                                                                                       </v>
          </cell>
          <cell r="C7511" t="str">
            <v xml:space="preserve">M     </v>
          </cell>
          <cell r="D7511" t="str">
            <v>19,83</v>
          </cell>
        </row>
        <row r="7512">
          <cell r="A7512">
            <v>589</v>
          </cell>
          <cell r="B7512" t="str">
            <v xml:space="preserve">CANTONEIRA ALUMINIO ABAS IGUAIS 2 ", E = 1/4 "                                                                                                                                                                                                                                                                                                                                                                                                                                                            </v>
          </cell>
          <cell r="C7512" t="str">
            <v xml:space="preserve">M     </v>
          </cell>
          <cell r="D7512" t="str">
            <v>33,53</v>
          </cell>
        </row>
        <row r="7513">
          <cell r="A7513">
            <v>584</v>
          </cell>
          <cell r="B7513" t="str">
            <v xml:space="preserve">CANTONEIRA ALUMINIO ABAS IGUAIS 2 ", E = 1/8 "                                                                                                                                                                                                                                                                                                                                                                                                                                                            </v>
          </cell>
          <cell r="C7513" t="str">
            <v xml:space="preserve">M     </v>
          </cell>
          <cell r="D7513" t="str">
            <v>21,18</v>
          </cell>
        </row>
        <row r="7514">
          <cell r="A7514">
            <v>4912</v>
          </cell>
          <cell r="B7514" t="str">
            <v xml:space="preserve">CANTONEIRA DE ACO 3 "  X  3 "  X  1/4 "                                                                                                                                                                                                                                                                                                                                                                                                                                                                   </v>
          </cell>
          <cell r="C7514" t="str">
            <v xml:space="preserve">KG    </v>
          </cell>
          <cell r="D7514" t="str">
            <v>4,96</v>
          </cell>
        </row>
        <row r="7515">
          <cell r="A7515">
            <v>574</v>
          </cell>
          <cell r="B7515" t="str">
            <v xml:space="preserve">CANTONEIRA FERRO GALVANIZADO DE ABAS IGUAIS, 1 1/2" X 1/4" (L X E), 3,40 KG/M                                                                                                                                                                                                                                                                                                                                                                                                                             </v>
          </cell>
          <cell r="C7515" t="str">
            <v xml:space="preserve">M     </v>
          </cell>
          <cell r="D7515" t="str">
            <v>19,20</v>
          </cell>
        </row>
        <row r="7516">
          <cell r="A7516">
            <v>567</v>
          </cell>
          <cell r="B7516" t="str">
            <v xml:space="preserve">CANTONEIRA FERRO GALVANIZADO DE ABAS IGUAIS, 1" X 1/8" (L X E) , 1,20KG/M                                                                                                                                                                                                                                                                                                                                                                                                                                 </v>
          </cell>
          <cell r="C7516" t="str">
            <v xml:space="preserve">M     </v>
          </cell>
          <cell r="D7516" t="str">
            <v>7,11</v>
          </cell>
        </row>
        <row r="7517">
          <cell r="A7517">
            <v>568</v>
          </cell>
          <cell r="B7517" t="str">
            <v xml:space="preserve">CANTONEIRA FERRO GALVANIZADO DE ABAS IGUAIS, 2" X 3/8" (L X E), 6,9 KG/M                                                                                                                                                                                                                                                                                                                                                                                                                                  </v>
          </cell>
          <cell r="C7517" t="str">
            <v xml:space="preserve">M     </v>
          </cell>
          <cell r="D7517" t="str">
            <v>43,08</v>
          </cell>
        </row>
        <row r="7518">
          <cell r="A7518">
            <v>569</v>
          </cell>
          <cell r="B7518" t="str">
            <v xml:space="preserve">CANTONEIRA FERRO GALVANIZADO DE ABAS IGUAIS, 3/4" X 1/8" (L X E)                                                                                                                                                                                                                                                                                                                                                                                                                                          </v>
          </cell>
          <cell r="C7518" t="str">
            <v xml:space="preserve">KG    </v>
          </cell>
          <cell r="D7518" t="str">
            <v>5,99</v>
          </cell>
        </row>
        <row r="7519">
          <cell r="A7519">
            <v>1165</v>
          </cell>
          <cell r="B7519" t="str">
            <v xml:space="preserve">CAP OU TAMPAO DE FERRO GALVANIZADO, COM ROSCA BSP, DE 1 1/2"                                                                                                                                                                                                                                                                                                                                                                                                                                              </v>
          </cell>
          <cell r="C7519" t="str">
            <v xml:space="preserve">UN    </v>
          </cell>
          <cell r="D7519" t="str">
            <v>11,69</v>
          </cell>
        </row>
        <row r="7520">
          <cell r="A7520">
            <v>1164</v>
          </cell>
          <cell r="B7520" t="str">
            <v xml:space="preserve">CAP OU TAMPAO DE FERRO GALVANIZADO, COM ROSCA BSP, DE 1 1/4"                                                                                                                                                                                                                                                                                                                                                                                                                                              </v>
          </cell>
          <cell r="C7520" t="str">
            <v xml:space="preserve">UN    </v>
          </cell>
          <cell r="D7520" t="str">
            <v>9,47</v>
          </cell>
        </row>
        <row r="7521">
          <cell r="A7521">
            <v>1162</v>
          </cell>
          <cell r="B7521" t="str">
            <v xml:space="preserve">CAP OU TAMPAO DE FERRO GALVANIZADO, COM ROSCA BSP, DE 1/2"                                                                                                                                                                                                                                                                                                                                                                                                                                                </v>
          </cell>
          <cell r="C7521" t="str">
            <v xml:space="preserve">UN    </v>
          </cell>
          <cell r="D7521" t="str">
            <v>3,29</v>
          </cell>
        </row>
        <row r="7522">
          <cell r="A7522">
            <v>12395</v>
          </cell>
          <cell r="B7522" t="str">
            <v xml:space="preserve">CAP OU TAMPAO DE FERRO GALVANIZADO, COM ROSCA BSP, DE 1/4"                                                                                                                                                                                                                                                                                                                                                                                                                                                </v>
          </cell>
          <cell r="C7522" t="str">
            <v xml:space="preserve">UN    </v>
          </cell>
          <cell r="D7522" t="str">
            <v>3,20</v>
          </cell>
        </row>
        <row r="7523">
          <cell r="A7523">
            <v>1170</v>
          </cell>
          <cell r="B7523" t="str">
            <v xml:space="preserve">CAP OU TAMPAO DE FERRO GALVANIZADO, COM ROSCA BSP, DE 1"                                                                                                                                                                                                                                                                                                                                                                                                                                                  </v>
          </cell>
          <cell r="C7523" t="str">
            <v xml:space="preserve">UN    </v>
          </cell>
          <cell r="D7523" t="str">
            <v>6,20</v>
          </cell>
        </row>
        <row r="7524">
          <cell r="A7524">
            <v>1169</v>
          </cell>
          <cell r="B7524" t="str">
            <v xml:space="preserve">CAP OU TAMPAO DE FERRO GALVANIZADO, COM ROSCA BSP, DE 2 1/2"                                                                                                                                                                                                                                                                                                                                                                                                                                              </v>
          </cell>
          <cell r="C7524" t="str">
            <v xml:space="preserve">UN    </v>
          </cell>
          <cell r="D7524" t="str">
            <v>30,47</v>
          </cell>
        </row>
        <row r="7525">
          <cell r="A7525">
            <v>1166</v>
          </cell>
          <cell r="B7525" t="str">
            <v xml:space="preserve">CAP OU TAMPAO DE FERRO GALVANIZADO, COM ROSCA BSP, DE 2"                                                                                                                                                                                                                                                                                                                                                                                                                                                  </v>
          </cell>
          <cell r="C7525" t="str">
            <v xml:space="preserve">UN    </v>
          </cell>
          <cell r="D7525" t="str">
            <v>16,89</v>
          </cell>
        </row>
        <row r="7526">
          <cell r="A7526">
            <v>1163</v>
          </cell>
          <cell r="B7526" t="str">
            <v xml:space="preserve">CAP OU TAMPAO DE FERRO GALVANIZADO, COM ROSCA BSP, DE 3/4"                                                                                                                                                                                                                                                                                                                                                                                                                                                </v>
          </cell>
          <cell r="C7526" t="str">
            <v xml:space="preserve">UN    </v>
          </cell>
          <cell r="D7526" t="str">
            <v>4,25</v>
          </cell>
        </row>
        <row r="7527">
          <cell r="A7527">
            <v>12396</v>
          </cell>
          <cell r="B7527" t="str">
            <v xml:space="preserve">CAP OU TAMPAO DE FERRO GALVANIZADO, COM ROSCA BSP, DE 3/8"                                                                                                                                                                                                                                                                                                                                                                                                                                                </v>
          </cell>
          <cell r="C7527" t="str">
            <v xml:space="preserve">UN    </v>
          </cell>
          <cell r="D7527" t="str">
            <v>3,20</v>
          </cell>
        </row>
        <row r="7528">
          <cell r="A7528">
            <v>1168</v>
          </cell>
          <cell r="B7528" t="str">
            <v xml:space="preserve">CAP OU TAMPAO DE FERRO GALVANIZADO, COM ROSCA BSP, DE 3"                                                                                                                                                                                                                                                                                                                                                                                                                                                  </v>
          </cell>
          <cell r="C7528" t="str">
            <v xml:space="preserve">UN    </v>
          </cell>
          <cell r="D7528" t="str">
            <v>43,44</v>
          </cell>
        </row>
        <row r="7529">
          <cell r="A7529">
            <v>1167</v>
          </cell>
          <cell r="B7529" t="str">
            <v xml:space="preserve">CAP OU TAMPAO DE FERRO GALVANIZADO, COM ROSCA BSP, DE 4"                                                                                                                                                                                                                                                                                                                                                                                                                                                  </v>
          </cell>
          <cell r="C7529" t="str">
            <v xml:space="preserve">UN    </v>
          </cell>
          <cell r="D7529" t="str">
            <v>72,66</v>
          </cell>
        </row>
        <row r="7530">
          <cell r="A7530">
            <v>36331</v>
          </cell>
          <cell r="B7530" t="str">
            <v xml:space="preserve">CAP PPR DN 20 MM, PARA AGUA QUENTE PREDIAL                                                                                                                                                                                                                                                                                                                                                                                                                                                                </v>
          </cell>
          <cell r="C7530" t="str">
            <v xml:space="preserve">UN    </v>
          </cell>
          <cell r="D7530" t="str">
            <v>1,08</v>
          </cell>
        </row>
        <row r="7531">
          <cell r="A7531">
            <v>36346</v>
          </cell>
          <cell r="B7531" t="str">
            <v xml:space="preserve">CAP PPR DN 25 MM, PARA AGUA QUENTE PREDIAL                                                                                                                                                                                                                                                                                                                                                                                                                                                                </v>
          </cell>
          <cell r="C7531" t="str">
            <v xml:space="preserve">UN    </v>
          </cell>
          <cell r="D7531" t="str">
            <v>1,86</v>
          </cell>
        </row>
        <row r="7532">
          <cell r="A7532">
            <v>1210</v>
          </cell>
          <cell r="B7532" t="str">
            <v xml:space="preserve">CAP PVC, ROSCAVEL, 1 1/2",  AGUA FRIA PREDIAL                                                                                                                                                                                                                                                                                                                                                                                                                                                             </v>
          </cell>
          <cell r="C7532" t="str">
            <v xml:space="preserve">UN    </v>
          </cell>
          <cell r="D7532" t="str">
            <v>7,56</v>
          </cell>
        </row>
        <row r="7533">
          <cell r="A7533">
            <v>1203</v>
          </cell>
          <cell r="B7533" t="str">
            <v xml:space="preserve">CAP PVC, ROSCAVEL, 1 1/4",  AGUA FRIA PREDIAL                                                                                                                                                                                                                                                                                                                                                                                                                                                             </v>
          </cell>
          <cell r="C7533" t="str">
            <v xml:space="preserve">UN    </v>
          </cell>
          <cell r="D7533" t="str">
            <v>7,33</v>
          </cell>
        </row>
        <row r="7534">
          <cell r="A7534">
            <v>1197</v>
          </cell>
          <cell r="B7534" t="str">
            <v xml:space="preserve">CAP PVC, ROSCAVEL, 1/2", PARA AGUA FRIA PREDIAL                                                                                                                                                                                                                                                                                                                                                                                                                                                           </v>
          </cell>
          <cell r="C7534" t="str">
            <v xml:space="preserve">UN    </v>
          </cell>
          <cell r="D7534" t="str">
            <v>0,93</v>
          </cell>
        </row>
        <row r="7535">
          <cell r="A7535">
            <v>1202</v>
          </cell>
          <cell r="B7535" t="str">
            <v xml:space="preserve">CAP PVC, ROSCAVEL, 1",  PARA AGUA FRIA PREDIAL                                                                                                                                                                                                                                                                                                                                                                                                                                                            </v>
          </cell>
          <cell r="C7535" t="str">
            <v xml:space="preserve">UN    </v>
          </cell>
          <cell r="D7535" t="str">
            <v>2,52</v>
          </cell>
        </row>
        <row r="7536">
          <cell r="A7536">
            <v>1188</v>
          </cell>
          <cell r="B7536" t="str">
            <v xml:space="preserve">CAP PVC, ROSCAVEL, 2 1/2",  AGUA FRIA PREDIAL                                                                                                                                                                                                                                                                                                                                                                                                                                                             </v>
          </cell>
          <cell r="C7536" t="str">
            <v xml:space="preserve">UN    </v>
          </cell>
          <cell r="D7536" t="str">
            <v>14,90</v>
          </cell>
        </row>
        <row r="7537">
          <cell r="A7537">
            <v>1211</v>
          </cell>
          <cell r="B7537" t="str">
            <v xml:space="preserve">CAP PVC, ROSCAVEL, 2",  AGUA FRIA PREDIAL                                                                                                                                                                                                                                                                                                                                                                                                                                                                 </v>
          </cell>
          <cell r="C7537" t="str">
            <v xml:space="preserve">UN    </v>
          </cell>
          <cell r="D7537" t="str">
            <v>7,69</v>
          </cell>
        </row>
        <row r="7538">
          <cell r="A7538">
            <v>1198</v>
          </cell>
          <cell r="B7538" t="str">
            <v xml:space="preserve">CAP PVC, ROSCAVEL, 3/4",  PARA AGUA FRIA PREDIAL                                                                                                                                                                                                                                                                                                                                                                                                                                                          </v>
          </cell>
          <cell r="C7538" t="str">
            <v xml:space="preserve">UN    </v>
          </cell>
          <cell r="D7538" t="str">
            <v>1,38</v>
          </cell>
        </row>
        <row r="7539">
          <cell r="A7539">
            <v>1199</v>
          </cell>
          <cell r="B7539" t="str">
            <v xml:space="preserve">CAP PVC, ROSCAVEL, 3",  AGUA FRIA PREDIAL                                                                                                                                                                                                                                                                                                                                                                                                                                                                 </v>
          </cell>
          <cell r="C7539" t="str">
            <v xml:space="preserve">UN    </v>
          </cell>
          <cell r="D7539" t="str">
            <v>19,46</v>
          </cell>
        </row>
        <row r="7540">
          <cell r="A7540">
            <v>20088</v>
          </cell>
          <cell r="B7540" t="str">
            <v xml:space="preserve">CAP PVC, SERIE R, DN 100 MM, PARA ESGOTO PREDIAL                                                                                                                                                                                                                                                                                                                                                                                                                                                          </v>
          </cell>
          <cell r="C7540" t="str">
            <v xml:space="preserve">UN    </v>
          </cell>
          <cell r="D7540" t="str">
            <v>10,56</v>
          </cell>
        </row>
        <row r="7541">
          <cell r="A7541">
            <v>20089</v>
          </cell>
          <cell r="B7541" t="str">
            <v xml:space="preserve">CAP PVC, SERIE R, DN 150 MM, PARA ESGOTO PREDIAL                                                                                                                                                                                                                                                                                                                                                                                                                                                          </v>
          </cell>
          <cell r="C7541" t="str">
            <v xml:space="preserve">UN    </v>
          </cell>
          <cell r="D7541" t="str">
            <v>50,32</v>
          </cell>
        </row>
        <row r="7542">
          <cell r="A7542">
            <v>20087</v>
          </cell>
          <cell r="B7542" t="str">
            <v xml:space="preserve">CAP PVC, SERIE R, DN 75 MM, PARA ESGOTO PREDIAL                                                                                                                                                                                                                                                                                                                                                                                                                                                           </v>
          </cell>
          <cell r="C7542" t="str">
            <v xml:space="preserve">UN    </v>
          </cell>
          <cell r="D7542" t="str">
            <v>7,60</v>
          </cell>
        </row>
        <row r="7543">
          <cell r="A7543">
            <v>1200</v>
          </cell>
          <cell r="B7543" t="str">
            <v xml:space="preserve">CAP PVC, SOLDAVEL, DN 100 MM, SERIE NORMAL, PARA ESGOTO PREDIAL                                                                                                                                                                                                                                                                                                                                                                                                                                           </v>
          </cell>
          <cell r="C7543" t="str">
            <v xml:space="preserve">UN    </v>
          </cell>
          <cell r="D7543" t="str">
            <v>6,17</v>
          </cell>
        </row>
        <row r="7544">
          <cell r="A7544">
            <v>12909</v>
          </cell>
          <cell r="B7544" t="str">
            <v xml:space="preserve">CAP PVC, SOLDAVEL, DN 50 MM, SERIE NORMAL, PARA ESGOTO PREDIAL                                                                                                                                                                                                                                                                                                                                                                                                                                            </v>
          </cell>
          <cell r="C7544" t="str">
            <v xml:space="preserve">UN    </v>
          </cell>
          <cell r="D7544" t="str">
            <v>2,80</v>
          </cell>
        </row>
        <row r="7545">
          <cell r="A7545">
            <v>12910</v>
          </cell>
          <cell r="B7545" t="str">
            <v xml:space="preserve">CAP PVC, SOLDAVEL, DN 75 MM, SERIE NORMAL, PARA ESGOTO PREDIAL                                                                                                                                                                                                                                                                                                                                                                                                                                            </v>
          </cell>
          <cell r="C7545" t="str">
            <v xml:space="preserve">UN    </v>
          </cell>
          <cell r="D7545" t="str">
            <v>4,67</v>
          </cell>
        </row>
        <row r="7546">
          <cell r="A7546">
            <v>1184</v>
          </cell>
          <cell r="B7546" t="str">
            <v xml:space="preserve">CAP PVC, SOLDAVEL, 110 MM, PARA AGUA FRIA PREDIAL                                                                                                                                                                                                                                                                                                                                                                                                                                                         </v>
          </cell>
          <cell r="C7546" t="str">
            <v xml:space="preserve">UN    </v>
          </cell>
          <cell r="D7546" t="str">
            <v>47,85</v>
          </cell>
        </row>
        <row r="7547">
          <cell r="A7547">
            <v>1191</v>
          </cell>
          <cell r="B7547" t="str">
            <v xml:space="preserve">CAP PVC, SOLDAVEL, 20 MM, PARA AGUA FRIA PREDIAL                                                                                                                                                                                                                                                                                                                                                                                                                                                          </v>
          </cell>
          <cell r="C7547" t="str">
            <v xml:space="preserve">UN    </v>
          </cell>
          <cell r="D7547" t="str">
            <v>0,68</v>
          </cell>
        </row>
        <row r="7548">
          <cell r="A7548">
            <v>1185</v>
          </cell>
          <cell r="B7548" t="str">
            <v xml:space="preserve">CAP PVC, SOLDAVEL, 25 MM, PARA AGUA FRIA PREDIAL                                                                                                                                                                                                                                                                                                                                                                                                                                                          </v>
          </cell>
          <cell r="C7548" t="str">
            <v xml:space="preserve">UN    </v>
          </cell>
          <cell r="D7548" t="str">
            <v>0,77</v>
          </cell>
        </row>
        <row r="7549">
          <cell r="A7549">
            <v>1189</v>
          </cell>
          <cell r="B7549" t="str">
            <v xml:space="preserve">CAP PVC, SOLDAVEL, 32 MM, PARA AGUA FRIA PREDIAL                                                                                                                                                                                                                                                                                                                                                                                                                                                          </v>
          </cell>
          <cell r="C7549" t="str">
            <v xml:space="preserve">UN    </v>
          </cell>
          <cell r="D7549" t="str">
            <v>1,34</v>
          </cell>
        </row>
        <row r="7550">
          <cell r="A7550">
            <v>1193</v>
          </cell>
          <cell r="B7550" t="str">
            <v xml:space="preserve">CAP PVC, SOLDAVEL, 40 MM, PARA AGUA FRIA PREDIAL                                                                                                                                                                                                                                                                                                                                                                                                                                                          </v>
          </cell>
          <cell r="C7550" t="str">
            <v xml:space="preserve">UN    </v>
          </cell>
          <cell r="D7550" t="str">
            <v>2,59</v>
          </cell>
        </row>
        <row r="7551">
          <cell r="A7551">
            <v>1194</v>
          </cell>
          <cell r="B7551" t="str">
            <v xml:space="preserve">CAP PVC, SOLDAVEL, 50 MM, PARA AGUA FRIA PREDIAL                                                                                                                                                                                                                                                                                                                                                                                                                                                          </v>
          </cell>
          <cell r="C7551" t="str">
            <v xml:space="preserve">UN    </v>
          </cell>
          <cell r="D7551" t="str">
            <v>4,91</v>
          </cell>
        </row>
        <row r="7552">
          <cell r="A7552">
            <v>1195</v>
          </cell>
          <cell r="B7552" t="str">
            <v xml:space="preserve">CAP PVC, SOLDAVEL, 60 MM, PARA AGUA FRIA PREDIAL                                                                                                                                                                                                                                                                                                                                                                                                                                                          </v>
          </cell>
          <cell r="C7552" t="str">
            <v xml:space="preserve">UN    </v>
          </cell>
          <cell r="D7552" t="str">
            <v>7,38</v>
          </cell>
        </row>
        <row r="7553">
          <cell r="A7553">
            <v>1204</v>
          </cell>
          <cell r="B7553" t="str">
            <v xml:space="preserve">CAP PVC, SOLDAVEL, 75 MM, PARA AGUA FRIA PREDIAL                                                                                                                                                                                                                                                                                                                                                                                                                                                          </v>
          </cell>
          <cell r="C7553" t="str">
            <v xml:space="preserve">UN    </v>
          </cell>
          <cell r="D7553" t="str">
            <v>13,42</v>
          </cell>
        </row>
        <row r="7554">
          <cell r="A7554">
            <v>1205</v>
          </cell>
          <cell r="B7554" t="str">
            <v xml:space="preserve">CAP PVC, SOLDAVEL, 85 MM, PARA AGUA FRIA PREDIAL                                                                                                                                                                                                                                                                                                                                                                                                                                                          </v>
          </cell>
          <cell r="C7554" t="str">
            <v xml:space="preserve">UN    </v>
          </cell>
          <cell r="D7554" t="str">
            <v>31,84</v>
          </cell>
        </row>
        <row r="7555">
          <cell r="A7555">
            <v>1207</v>
          </cell>
          <cell r="B7555" t="str">
            <v xml:space="preserve">CAP, PVC PBA, JE, DN 100 / DE 110 MM,  PARA REDE DE AGUA (NBR 10351)                                                                                                                                                                                                                                                                                                                                                                                                                                      </v>
          </cell>
          <cell r="C7555" t="str">
            <v xml:space="preserve">UN    </v>
          </cell>
          <cell r="D7555" t="str">
            <v>24,78</v>
          </cell>
        </row>
        <row r="7556">
          <cell r="A7556">
            <v>1206</v>
          </cell>
          <cell r="B7556" t="str">
            <v xml:space="preserve">CAP, PVC PBA, JE, DN 50 / DE 60 MM,  PARA REDE DE AGUA (NBR 10351)                                                                                                                                                                                                                                                                                                                                                                                                                                        </v>
          </cell>
          <cell r="C7556" t="str">
            <v xml:space="preserve">UN    </v>
          </cell>
          <cell r="D7556" t="str">
            <v>6,21</v>
          </cell>
        </row>
        <row r="7557">
          <cell r="A7557">
            <v>1183</v>
          </cell>
          <cell r="B7557" t="str">
            <v xml:space="preserve">CAP, PVC PBA, JE, DN 75 / DE 85 MM,  PARA REDE DE AGUA (NBR 10351)                                                                                                                                                                                                                                                                                                                                                                                                                                        </v>
          </cell>
          <cell r="C7557" t="str">
            <v xml:space="preserve">UN    </v>
          </cell>
          <cell r="D7557" t="str">
            <v>16,18</v>
          </cell>
        </row>
        <row r="7558">
          <cell r="A7558">
            <v>42685</v>
          </cell>
          <cell r="B7558" t="str">
            <v xml:space="preserve">CAP, PVC, JE, OCRE, DN 150 MM (CONEXAO PARA TUBO COLETOR DE ESGOTO)                                                                                                                                                                                                                                                                                                                                                                                                                                       </v>
          </cell>
          <cell r="C7558" t="str">
            <v xml:space="preserve">UN    </v>
          </cell>
          <cell r="D7558" t="str">
            <v>47,68</v>
          </cell>
        </row>
        <row r="7559">
          <cell r="A7559">
            <v>42686</v>
          </cell>
          <cell r="B7559" t="str">
            <v xml:space="preserve">CAP, PVC, JE, OCRE, DN 200 MM (CONEXAO PARA TUBO COLETOR DE ESGOTO)                                                                                                                                                                                                                                                                                                                                                                                                                                       </v>
          </cell>
          <cell r="C7559" t="str">
            <v xml:space="preserve">UN    </v>
          </cell>
          <cell r="D7559" t="str">
            <v>74,24</v>
          </cell>
        </row>
        <row r="7560">
          <cell r="A7560">
            <v>12894</v>
          </cell>
          <cell r="B7560" t="str">
            <v xml:space="preserve">CAPA PARA CHUVA EM PVC COM FORRO DE POLIESTER, COM CAPUZ (AMARELA OU AZUL)                                                                                                                                                                                                                                                                                                                                                                                                                                </v>
          </cell>
          <cell r="C7560" t="str">
            <v xml:space="preserve">UN    </v>
          </cell>
          <cell r="D7560" t="str">
            <v>15,60</v>
          </cell>
        </row>
        <row r="7561">
          <cell r="A7561">
            <v>12895</v>
          </cell>
          <cell r="B7561" t="str">
            <v xml:space="preserve">CAPACETE DE SEGURANCA ABA FRONTAL COM SUSPENSAO DE POLIETILENO, SEM JUGULAR (CLASSE B)                                                                                                                                                                                                                                                                                                                                                                                                                    </v>
          </cell>
          <cell r="C7561" t="str">
            <v xml:space="preserve">UN    </v>
          </cell>
          <cell r="D7561" t="str">
            <v>12,00</v>
          </cell>
        </row>
        <row r="7562">
          <cell r="A7562">
            <v>1631</v>
          </cell>
          <cell r="B7562" t="str">
            <v xml:space="preserve">CAPACITOR TRIFASICO, POTENCIA 2,5 KVAR, TENSAO 220 V, FORNECIDO COM CAPA PROTETORA, RESISTOR INTERNO A UNIDADE CAPACITIVA                                                                                                                                                                                                                                                                                                                                                                                 </v>
          </cell>
          <cell r="C7562" t="str">
            <v xml:space="preserve">UN    </v>
          </cell>
          <cell r="D7562" t="str">
            <v>173,03</v>
          </cell>
        </row>
        <row r="7563">
          <cell r="A7563">
            <v>1633</v>
          </cell>
          <cell r="B7563" t="str">
            <v xml:space="preserve">CAPACITOR TRIFASICO, POTENCIA 5 KVAR, TENSAO 220 V, FORNECIDO COM CAPA PROTETORA, RESISTOR INTERNO A UNIDADE CAPACITIVA                                                                                                                                                                                                                                                                                                                                                                                   </v>
          </cell>
          <cell r="C7563" t="str">
            <v xml:space="preserve">UN    </v>
          </cell>
          <cell r="D7563" t="str">
            <v>293,99</v>
          </cell>
        </row>
        <row r="7564">
          <cell r="A7564">
            <v>10818</v>
          </cell>
          <cell r="B7564" t="str">
            <v xml:space="preserve">CAPIM BRAQUIARIA DECUMBENS/ BRAQUIARINHA, VC *70*% MINIMO                                                                                                                                                                                                                                                                                                                                                                                                                                                 </v>
          </cell>
          <cell r="C7564" t="str">
            <v xml:space="preserve">KG    </v>
          </cell>
          <cell r="D7564" t="str">
            <v>23,82</v>
          </cell>
        </row>
        <row r="7565">
          <cell r="A7565">
            <v>39359</v>
          </cell>
          <cell r="B7565" t="str">
            <v xml:space="preserve">CARENAGEM /TAMPA, EM PLASTICO, COR BRANCA, UTILIZADO EM KIT CHASSI METALICO PARA INSTALACAO HIDRAULICA DE CUBA SIMPLES SEM MAQUINA DE LAVAR ROUPA, LARGURA *355* MM X ALTURA *670* MM (COM FUROS E DEMAIS ENCAIXES)                                                                                                                                                                                                                                                                                       </v>
          </cell>
          <cell r="C7565" t="str">
            <v xml:space="preserve">UN    </v>
          </cell>
          <cell r="D7565" t="str">
            <v>23,98</v>
          </cell>
        </row>
        <row r="7566">
          <cell r="A7566">
            <v>39360</v>
          </cell>
          <cell r="B7566" t="str">
            <v xml:space="preserve">CARENAGEM /TAMPA, EM PLASTICO, COR BRANCA, UTILIZADO EM KIT CHASSI METALICO PARA INSTALACAO HIDRAULICA DE TANQUE COM MAQUINA DE LAVAR ROUPA, LARGURA *360* MM X ALTURA *470* MM (COM FUROS E DEMAIS ENCAIXES)                                                                                                                                                                                                                                                                                             </v>
          </cell>
          <cell r="C7566" t="str">
            <v xml:space="preserve">UN    </v>
          </cell>
          <cell r="D7566" t="str">
            <v>21,80</v>
          </cell>
        </row>
        <row r="7567">
          <cell r="A7567">
            <v>10710</v>
          </cell>
          <cell r="B7567" t="str">
            <v xml:space="preserve">CARPETE DE NYLON EM MANTA PARA TRAFEGO COMERCIAL PESADO, E = 6 A 7 MM (INSTALADO)                                                                                                                                                                                                                                                                                                                                                                                                                         </v>
          </cell>
          <cell r="C7567" t="str">
            <v xml:space="preserve">M2    </v>
          </cell>
          <cell r="D7567" t="str">
            <v>90,50</v>
          </cell>
        </row>
        <row r="7568">
          <cell r="A7568">
            <v>10709</v>
          </cell>
          <cell r="B7568" t="str">
            <v xml:space="preserve">CARPETE DE NYLON EM MANTA PARA TRAFEGO COMERCIAL PESADO, E = 9 A 10 MM (INSTALADO)                                                                                                                                                                                                                                                                                                                                                                                                                        </v>
          </cell>
          <cell r="C7568" t="str">
            <v xml:space="preserve">M2    </v>
          </cell>
          <cell r="D7568" t="str">
            <v>111,18</v>
          </cell>
        </row>
        <row r="7569">
          <cell r="A7569">
            <v>39636</v>
          </cell>
          <cell r="B7569" t="str">
            <v xml:space="preserve">CARPETE DE NYLON EM PLACAS 50 X 50 CM PARA TRAFEGO COMERCIAL PESADO, E = 6,5 MM (INSTALADO)                                                                                                                                                                                                                                                                                                                                                                                                               </v>
          </cell>
          <cell r="C7569" t="str">
            <v xml:space="preserve">M2    </v>
          </cell>
          <cell r="D7569" t="str">
            <v>113,53</v>
          </cell>
        </row>
        <row r="7570">
          <cell r="A7570">
            <v>10708</v>
          </cell>
          <cell r="B7570" t="str">
            <v xml:space="preserve">CARPETE DE POLIESTER EM MANTA PARA TRAFEGO COMERCIAL PESADO, E = 4 A 5 MM (INSTALADO)                                                                                                                                                                                                                                                                                                                                                                                                                     </v>
          </cell>
          <cell r="C7570" t="str">
            <v xml:space="preserve">M2    </v>
          </cell>
          <cell r="D7570" t="str">
            <v>35,03</v>
          </cell>
        </row>
        <row r="7571">
          <cell r="A7571">
            <v>39635</v>
          </cell>
          <cell r="B7571" t="str">
            <v xml:space="preserve">CARPETE DE POLIPROPILENO EM MANTA PARA TRAFEGO COMERCIAL MEDIO, E = 5 A 6 MM (INSTALADO)                                                                                                                                                                                                                                                                                                                                                                                                                  </v>
          </cell>
          <cell r="C7571" t="str">
            <v xml:space="preserve">M2    </v>
          </cell>
          <cell r="D7571" t="str">
            <v>59,64</v>
          </cell>
        </row>
        <row r="7572">
          <cell r="A7572">
            <v>6117</v>
          </cell>
          <cell r="B7572" t="str">
            <v xml:space="preserve">CARPINTEIRO AUXILIAR                                                                                                                                                                                                                                                                                                                                                                                                                                                                                      </v>
          </cell>
          <cell r="C7572" t="str">
            <v xml:space="preserve">H     </v>
          </cell>
          <cell r="D7572" t="str">
            <v>15,47</v>
          </cell>
        </row>
        <row r="7573">
          <cell r="A7573">
            <v>40913</v>
          </cell>
          <cell r="B7573" t="str">
            <v xml:space="preserve">CARPINTEIRO AUXILIAR (MENSALISTA)                                                                                                                                                                                                                                                                                                                                                                                                                                                                         </v>
          </cell>
          <cell r="C7573" t="str">
            <v xml:space="preserve">MES   </v>
          </cell>
          <cell r="D7573" t="str">
            <v>2.721,59</v>
          </cell>
        </row>
        <row r="7574">
          <cell r="A7574">
            <v>1214</v>
          </cell>
          <cell r="B7574" t="str">
            <v xml:space="preserve">CARPINTEIRO DE ESQUADRIAS                                                                                                                                                                                                                                                                                                                                                                                                                                                                                 </v>
          </cell>
          <cell r="C7574" t="str">
            <v xml:space="preserve">H     </v>
          </cell>
          <cell r="D7574" t="str">
            <v>21,15</v>
          </cell>
        </row>
        <row r="7575">
          <cell r="A7575">
            <v>40915</v>
          </cell>
          <cell r="B7575" t="str">
            <v xml:space="preserve">CARPINTEIRO DE ESQUADRIAS (MENSALISTA)                                                                                                                                                                                                                                                                                                                                                                                                                                                                    </v>
          </cell>
          <cell r="C7575" t="str">
            <v xml:space="preserve">MES   </v>
          </cell>
          <cell r="D7575" t="str">
            <v>3.717,36</v>
          </cell>
        </row>
        <row r="7576">
          <cell r="A7576">
            <v>1213</v>
          </cell>
          <cell r="B7576" t="str">
            <v xml:space="preserve">CARPINTEIRO DE FORMAS                                                                                                                                                                                                                                                                                                                                                                                                                                                                                     </v>
          </cell>
          <cell r="C7576" t="str">
            <v xml:space="preserve">H     </v>
          </cell>
          <cell r="D7576" t="str">
            <v>19,66</v>
          </cell>
        </row>
        <row r="7577">
          <cell r="A7577">
            <v>40914</v>
          </cell>
          <cell r="B7577" t="str">
            <v xml:space="preserve">CARPINTEIRO DE FORMAS (MENSALISTA)                                                                                                                                                                                                                                                                                                                                                                                                                                                                        </v>
          </cell>
          <cell r="C7577" t="str">
            <v xml:space="preserve">MES   </v>
          </cell>
          <cell r="D7577" t="str">
            <v>3.454,45</v>
          </cell>
        </row>
        <row r="7578">
          <cell r="A7578">
            <v>5091</v>
          </cell>
          <cell r="B7578" t="str">
            <v xml:space="preserve">CARRANCA PARA JANELA VENEZIANA DE ABRIR, EM LATAO CROMADO, SIMPLES, PARA APARAFUSAR NA PAREDE                                                                                                                                                                                                                                                                                                                                                                                                             </v>
          </cell>
          <cell r="C7578" t="str">
            <v xml:space="preserve">UN    </v>
          </cell>
          <cell r="D7578" t="str">
            <v>16,72</v>
          </cell>
        </row>
        <row r="7579">
          <cell r="A7579">
            <v>14615</v>
          </cell>
          <cell r="B7579" t="str">
            <v xml:space="preserve">CARRINHO COM 2 PNEUS PARA TRANSPORTAR TUBO CONCRETO, ALTURA ATE 1,0 M E DIAMETRO ATE 1000MM, COM ESTRUTURA EM PERFIL OU TUBO METALICO                                                                                                                                                                                                                                                                                                                                                                     </v>
          </cell>
          <cell r="C7579" t="str">
            <v xml:space="preserve">UN    </v>
          </cell>
          <cell r="D7579" t="str">
            <v>3.324,77</v>
          </cell>
        </row>
        <row r="7580">
          <cell r="A7580">
            <v>2711</v>
          </cell>
          <cell r="B7580" t="str">
            <v xml:space="preserve">CARRINHO DE MAO DE ACO CAPACIDADE 50 A 60 L, PNEU COM CAMARA                                                                                                                                                                                                                                                                                                                                                                                                                                              </v>
          </cell>
          <cell r="C7580" t="str">
            <v xml:space="preserve">UN    </v>
          </cell>
          <cell r="D7580" t="str">
            <v>124,90</v>
          </cell>
        </row>
        <row r="7581">
          <cell r="A7581">
            <v>37727</v>
          </cell>
          <cell r="B7581" t="str">
            <v xml:space="preserve">CARROCERIA FIXA ABERTA DE MADEIRA PARA TRANSPORTE GERAL DE CARGA SECA DIMENSOES APROXIMADAS 2,25 X 4,10 X 0,50 M (INCLUI MONTAGEM, NAO INCLUI CAMINHAO)                                                                                                                                                                                                                                                                                                                                                   </v>
          </cell>
          <cell r="C7581" t="str">
            <v xml:space="preserve">UN    </v>
          </cell>
          <cell r="D7581" t="str">
            <v>10.910,00</v>
          </cell>
        </row>
        <row r="7582">
          <cell r="A7582">
            <v>37728</v>
          </cell>
          <cell r="B7582" t="str">
            <v xml:space="preserve">CARROCERIA FIXA ABERTA DE MADEIRA PARA TRANSPORTE GERAL DE CARGA SECA DIMENSOES APROXIMADAS 2,5 X 5,5 X 0,50 M (INCLUI MONTAGEM, NAO INCLUI CAMINHAO)                                                                                                                                                                                                                                                                                                                                                     </v>
          </cell>
          <cell r="C7582" t="str">
            <v xml:space="preserve">UN    </v>
          </cell>
          <cell r="D7582" t="str">
            <v>14.800,97</v>
          </cell>
        </row>
        <row r="7583">
          <cell r="A7583">
            <v>37729</v>
          </cell>
          <cell r="B7583" t="str">
            <v xml:space="preserve">CARROCERIA FIXA ABERTA DE MADEIRA PARA TRANSPORTE GERAL DE CARGA SECA DIMENSOES APROXIMADAS 2,5 X 6,00 X 0,50 M (INCLUI MONTAGEM, NAO INCLUI CAMINHAO)                                                                                                                                                                                                                                                                                                                                                    </v>
          </cell>
          <cell r="C7583" t="str">
            <v xml:space="preserve">UN    </v>
          </cell>
          <cell r="D7583" t="str">
            <v>16.021,67</v>
          </cell>
        </row>
        <row r="7584">
          <cell r="A7584">
            <v>37730</v>
          </cell>
          <cell r="B7584" t="str">
            <v xml:space="preserve">CARROCERIA FIXA ABERTA DE MADEIRA PARA TRANSPORTE GERAL DE CARGA SECA DIMENSOES APROXIMADAS 2,5 X 6,5 X 0,50 M (INCLUI MONTAGEM, NAO INCLUI CAMINHAO)                                                                                                                                                                                                                                                                                                                                                     </v>
          </cell>
          <cell r="C7584" t="str">
            <v xml:space="preserve">UN    </v>
          </cell>
          <cell r="D7584" t="str">
            <v>17.242,37</v>
          </cell>
        </row>
        <row r="7585">
          <cell r="A7585">
            <v>37731</v>
          </cell>
          <cell r="B7585" t="str">
            <v xml:space="preserve">CARROCERIA FIXA ABERTA DE MADEIRA PARA TRANSPORTE GERAL DE CARGA SECA DIMENSOES APROXIMADAS 2,5 X 7,00 X 0,50 M (INCLUI MONTAGEM, NAO INCLUI CAMINHAO)                                                                                                                                                                                                                                                                                                                                                    </v>
          </cell>
          <cell r="C7585" t="str">
            <v xml:space="preserve">UN    </v>
          </cell>
          <cell r="D7585" t="str">
            <v>18.463,07</v>
          </cell>
        </row>
        <row r="7586">
          <cell r="A7586">
            <v>37732</v>
          </cell>
          <cell r="B7586" t="str">
            <v xml:space="preserve">CARROCERIA FIXA ABERTA DE MADEIRA PARA TRANSPORTE GERAL DE CARGA SECA DIMENSOES APROXIMADAS 2,5 X 7,5 X 0,50 M (INCLUI MONTAGEM, NAO INCLUI CAMINHAO)                                                                                                                                                                                                                                                                                                                                                     </v>
          </cell>
          <cell r="C7586" t="str">
            <v xml:space="preserve">UN    </v>
          </cell>
          <cell r="D7586" t="str">
            <v>21.057,06</v>
          </cell>
        </row>
        <row r="7587">
          <cell r="A7587">
            <v>42250</v>
          </cell>
          <cell r="B7587" t="str">
            <v xml:space="preserve">CARVAO ANTRACITO PARA FILTRO, GRAO VARIANDO DE 0,8 ATE 1,1 MM, COEFICIENTE DE UNIFORMIDADE MENOR QUE 1,7 MM                                                                                                                                                                                                                                                                                                                                                                                               </v>
          </cell>
          <cell r="C7587" t="str">
            <v xml:space="preserve">T     </v>
          </cell>
          <cell r="D7587" t="str">
            <v>1.537,24</v>
          </cell>
        </row>
        <row r="7588">
          <cell r="A7588">
            <v>42256</v>
          </cell>
          <cell r="B7588" t="str">
            <v xml:space="preserve">CARVAO ANTRACITO PARA FILTRO, GRAO VARIANDO DE 0,8 ATE 1,1 MM, COEFICIENTE DE UNIFORMIDADE MENOR QUE 1,7 MM (DISTRIBUIDOR)                                                                                                                                                                                                                                                                                                                                                                                </v>
          </cell>
          <cell r="C7588" t="str">
            <v xml:space="preserve">KG    </v>
          </cell>
          <cell r="D7588" t="str">
            <v>3,22</v>
          </cell>
        </row>
        <row r="7589">
          <cell r="A7589">
            <v>4743</v>
          </cell>
          <cell r="B7589" t="str">
            <v xml:space="preserve">CASCALHO DE CAVA                                                                                                                                                                                                                                                                                                                                                                                                                                                                                          </v>
          </cell>
          <cell r="C7589" t="str">
            <v xml:space="preserve">M3    </v>
          </cell>
          <cell r="D7589" t="str">
            <v>26,66</v>
          </cell>
        </row>
        <row r="7590">
          <cell r="A7590">
            <v>4744</v>
          </cell>
          <cell r="B7590" t="str">
            <v xml:space="preserve">CASCALHO DE RIO                                                                                                                                                                                                                                                                                                                                                                                                                                                                                           </v>
          </cell>
          <cell r="C7590" t="str">
            <v xml:space="preserve">M3    </v>
          </cell>
          <cell r="D7590" t="str">
            <v>34,85</v>
          </cell>
        </row>
        <row r="7591">
          <cell r="A7591">
            <v>4745</v>
          </cell>
          <cell r="B7591" t="str">
            <v xml:space="preserve">CASCALHO LAVADO                                                                                                                                                                                                                                                                                                                                                                                                                                                                                           </v>
          </cell>
          <cell r="C7591" t="str">
            <v xml:space="preserve">M3    </v>
          </cell>
          <cell r="D7591" t="str">
            <v>46,69</v>
          </cell>
        </row>
        <row r="7592">
          <cell r="A7592">
            <v>36496</v>
          </cell>
          <cell r="B7592" t="str">
            <v xml:space="preserve">CAVALETE PARA TALHA COM ESTRUTURA EM TUBO METALICO ALTURA MINIMA 3,2 M EQUIPADO COM RODAS DE BORRACHA PARA MOVIMENTACAO DE TUBOS DE CONCRETO NA CENTRAL DE PREMOLDADOS COM CAPACIDADE DE CARGA DE 3 TONELADAS                                                                                                                                                                                                                                                                                             </v>
          </cell>
          <cell r="C7592" t="str">
            <v xml:space="preserve">UN    </v>
          </cell>
          <cell r="D7592" t="str">
            <v>8.441,53</v>
          </cell>
        </row>
        <row r="7593">
          <cell r="A7593">
            <v>10630</v>
          </cell>
          <cell r="B7593" t="str">
            <v xml:space="preserve">CAVALO MECANICO TRACAO 4X2, PESO BRUTO TOTAL COMBINADO 49000 KG, CAPACIDADE MAXIMA DE TRACAO *66000* KG, POTENCIA *360* CV (INCLUI CABINE E CHASSI, NAO INCLUI SEMIRREBOQUE)                                                                                                                                                                                                                                                                                                                              </v>
          </cell>
          <cell r="C7593" t="str">
            <v xml:space="preserve">UN    </v>
          </cell>
          <cell r="D7593" t="str">
            <v>344.546,03</v>
          </cell>
        </row>
        <row r="7594">
          <cell r="A7594">
            <v>37762</v>
          </cell>
          <cell r="B7594" t="str">
            <v xml:space="preserve">CAVALO MECANICO TRACAO 4X2, PESO BRUTO TOTAL 16000 KG, CAPACIDADE MAXIMA DE TRACAO *36000* KG, DISTANCIA ENTRE EIXOS *3,56* M, POTENCIA *286* CV (INCLUI CABINE E CHASSI, NAO INCLUI SEMIRREBOQUE)                                                                                                                                                                                                                                                                                                        </v>
          </cell>
          <cell r="C7594" t="str">
            <v xml:space="preserve">UN    </v>
          </cell>
          <cell r="D7594" t="str">
            <v>295.496,14</v>
          </cell>
        </row>
        <row r="7595">
          <cell r="A7595">
            <v>37763</v>
          </cell>
          <cell r="B7595" t="str">
            <v xml:space="preserve">CAVALO MECANICO TRACAO 4X2, PESO BRUTO TOTAL 16000 KG, CAPACIDADE MAXIMA DE TRACAO *45000* KG, DISTANCIA ENTRE EIXOS *3,56* M, POTENCIA *330* CV (INCLUI CABINE E CHASSI, NAO INCLUI SEMIRREBOQUE)                                                                                                                                                                                                                                                                                                        </v>
          </cell>
          <cell r="C7595" t="str">
            <v xml:space="preserve">UN    </v>
          </cell>
          <cell r="D7595" t="str">
            <v>299.085,11</v>
          </cell>
        </row>
        <row r="7596">
          <cell r="A7596">
            <v>41992</v>
          </cell>
          <cell r="B7596" t="str">
            <v xml:space="preserve">CAVALO MECANICO TRACAO 4X2, PESO BRUTO TOTAL 16000 KG, CAPACIDADE MAXIMA DE TRACAO *80000* KG, POTENCIA *380* CV (INCLUI CABINE E CHASSI, NAO INCLUI SEMIRREBOQUE)                                                                                                                                                                                                                                                                                                                                        </v>
          </cell>
          <cell r="C7596" t="str">
            <v xml:space="preserve">UN    </v>
          </cell>
          <cell r="D7596" t="str">
            <v>340.000,00</v>
          </cell>
        </row>
        <row r="7597">
          <cell r="A7597">
            <v>13215</v>
          </cell>
          <cell r="B7597" t="str">
            <v xml:space="preserve">CAVALO MECANICO TRACAO 6X2, PESO BRUTO TOTAL COMBINADO 56000 KG, CAPACIDADE MAXIMA DE TRACAO *66000* KG, POTENCIA *360* CV (INCLUI CABINE E CHASSI, NAO INCLUI SEMIRREBOQUE)                                                                                                                                                                                                                                                                                                                              </v>
          </cell>
          <cell r="C7597" t="str">
            <v xml:space="preserve">UN    </v>
          </cell>
          <cell r="D7597" t="str">
            <v>416.924,66</v>
          </cell>
        </row>
        <row r="7598">
          <cell r="A7598">
            <v>4235</v>
          </cell>
          <cell r="B7598" t="str">
            <v xml:space="preserve">CAVOUQUEIRO OU OPERADOR DE PERFURATRIZ / ROMPEDOR                                                                                                                                                                                                                                                                                                                                                                                                                                                         </v>
          </cell>
          <cell r="C7598" t="str">
            <v xml:space="preserve">H     </v>
          </cell>
          <cell r="D7598" t="str">
            <v>12,10</v>
          </cell>
        </row>
        <row r="7599">
          <cell r="A7599">
            <v>40976</v>
          </cell>
          <cell r="B7599" t="str">
            <v xml:space="preserve">CAVOUQUEIRO OU OPERADOR DE PERFURATRIZ / ROMPEDOR (MENSALISTA)                                                                                                                                                                                                                                                                                                                                                                                                                                            </v>
          </cell>
          <cell r="C7599" t="str">
            <v xml:space="preserve">MES   </v>
          </cell>
          <cell r="D7599" t="str">
            <v>2.126,90</v>
          </cell>
        </row>
        <row r="7600">
          <cell r="A7600">
            <v>39013</v>
          </cell>
          <cell r="B7600" t="str">
            <v xml:space="preserve">CENTRALIZADOR DE BARRA DE ACO (CHUMBADOR TIPO CARAMBOLA), PARA ACO ATE 20 MM                                                                                                                                                                                                                                                                                                                                                                                                                              </v>
          </cell>
          <cell r="C7600" t="str">
            <v xml:space="preserve">UN    </v>
          </cell>
          <cell r="D7600" t="str">
            <v>1,89</v>
          </cell>
        </row>
        <row r="7601">
          <cell r="A7601">
            <v>41967</v>
          </cell>
          <cell r="B7601" t="str">
            <v xml:space="preserve">CERA  LIQUIDA                                                                                                                                                                                                                                                                                                                                                                                                                                                                                             </v>
          </cell>
          <cell r="C7601" t="str">
            <v xml:space="preserve">L     </v>
          </cell>
          <cell r="D7601" t="str">
            <v>7,03</v>
          </cell>
        </row>
        <row r="7602">
          <cell r="A7602">
            <v>12760</v>
          </cell>
          <cell r="B7602" t="str">
            <v xml:space="preserve">CHAPA ACO INOX AISI 304 NUMERO 4 (E = 6 MM), ACABAMENTO NUMERO 1 (LAMINADO A QUENTE, FOSCO)                                                                                                                                                                                                                                                                                                                                                                                                               </v>
          </cell>
          <cell r="C7602" t="str">
            <v xml:space="preserve">M2    </v>
          </cell>
          <cell r="D7602" t="str">
            <v>1.066,47</v>
          </cell>
        </row>
        <row r="7603">
          <cell r="A7603">
            <v>12759</v>
          </cell>
          <cell r="B7603" t="str">
            <v xml:space="preserve">CHAPA ACO INOX AISI 304 NUMERO 9 (E = 4 MM), ACABAMENTO NUMERO 1 (LAMINADO A QUENTE, FOSCO)                                                                                                                                                                                                                                                                                                                                                                                                               </v>
          </cell>
          <cell r="C7603" t="str">
            <v xml:space="preserve">M2    </v>
          </cell>
          <cell r="D7603" t="str">
            <v>710,97</v>
          </cell>
        </row>
        <row r="7604">
          <cell r="A7604">
            <v>40424</v>
          </cell>
          <cell r="B7604" t="str">
            <v xml:space="preserve">CHAPA DE ACO CARBONO LAMINADO A QUENTE, QUALIDADE ESTRUTURAL, BITOLA 3/16", E =4,75 MM (37,29 KG/M2)                                                                                                                                                                                                                                                                                                                                                                                                      </v>
          </cell>
          <cell r="C7604" t="str">
            <v xml:space="preserve">KG    </v>
          </cell>
          <cell r="D7604" t="str">
            <v>5,08</v>
          </cell>
        </row>
        <row r="7605">
          <cell r="A7605">
            <v>1325</v>
          </cell>
          <cell r="B7605" t="str">
            <v xml:space="preserve">CHAPA DE ACO FINA A FRIO BITOLA MSG 20, E = 0,90 MM (7,20 KG/M2)                                                                                                                                                                                                                                                                                                                                                                                                                                          </v>
          </cell>
          <cell r="C7605" t="str">
            <v xml:space="preserve">KG    </v>
          </cell>
          <cell r="D7605" t="str">
            <v>6,19</v>
          </cell>
        </row>
        <row r="7606">
          <cell r="A7606">
            <v>1327</v>
          </cell>
          <cell r="B7606" t="str">
            <v xml:space="preserve">CHAPA DE ACO FINA A FRIO BITOLA MSG 24, E = 0,60 MM (4,80 KG/M2)                                                                                                                                                                                                                                                                                                                                                                                                                                          </v>
          </cell>
          <cell r="C7606" t="str">
            <v xml:space="preserve">KG    </v>
          </cell>
          <cell r="D7606" t="str">
            <v>5,55</v>
          </cell>
        </row>
        <row r="7607">
          <cell r="A7607">
            <v>1328</v>
          </cell>
          <cell r="B7607" t="str">
            <v xml:space="preserve">CHAPA DE ACO FINA A FRIO BITOLA MSG 26, E = 0,45 MM (3,60 KG/M2)                                                                                                                                                                                                                                                                                                                                                                                                                                          </v>
          </cell>
          <cell r="C7607" t="str">
            <v xml:space="preserve">KG    </v>
          </cell>
          <cell r="D7607" t="str">
            <v>5,80</v>
          </cell>
        </row>
        <row r="7608">
          <cell r="A7608">
            <v>1321</v>
          </cell>
          <cell r="B7608" t="str">
            <v xml:space="preserve">CHAPA DE ACO FINA A QUENTE BITOLA MSG 13, E = 2,25 MM (18,00 KG/M2)                                                                                                                                                                                                                                                                                                                                                                                                                                       </v>
          </cell>
          <cell r="C7608" t="str">
            <v xml:space="preserve">KG    </v>
          </cell>
          <cell r="D7608" t="str">
            <v>6,22</v>
          </cell>
        </row>
        <row r="7609">
          <cell r="A7609">
            <v>1318</v>
          </cell>
          <cell r="B7609" t="str">
            <v xml:space="preserve">CHAPA DE ACO FINA A QUENTE BITOLA MSG 14, E = 2,00 MM (16,0 KG/M2)                                                                                                                                                                                                                                                                                                                                                                                                                                        </v>
          </cell>
          <cell r="C7609" t="str">
            <v xml:space="preserve">KG    </v>
          </cell>
          <cell r="D7609" t="str">
            <v>5,98</v>
          </cell>
        </row>
        <row r="7610">
          <cell r="A7610">
            <v>1322</v>
          </cell>
          <cell r="B7610" t="str">
            <v xml:space="preserve">CHAPA DE ACO FINA A QUENTE BITOLA MSG 16, E = 1,50 MM (12,00 KG/M2)                                                                                                                                                                                                                                                                                                                                                                                                                                       </v>
          </cell>
          <cell r="C7610" t="str">
            <v xml:space="preserve">KG    </v>
          </cell>
          <cell r="D7610" t="str">
            <v>6,59</v>
          </cell>
        </row>
        <row r="7611">
          <cell r="A7611">
            <v>1323</v>
          </cell>
          <cell r="B7611" t="str">
            <v xml:space="preserve">CHAPA DE ACO FINA A QUENTE BITOLA MSG 18, E = 1,20 MM (9,60 KG/M2)                                                                                                                                                                                                                                                                                                                                                                                                                                        </v>
          </cell>
          <cell r="C7611" t="str">
            <v xml:space="preserve">KG    </v>
          </cell>
          <cell r="D7611" t="str">
            <v>6,45</v>
          </cell>
        </row>
        <row r="7612">
          <cell r="A7612">
            <v>1319</v>
          </cell>
          <cell r="B7612" t="str">
            <v xml:space="preserve">CHAPA DE ACO FINA A QUENTE BITOLA MSG 3/16 ", E = 4,75 MM (38,00 KG/M2)                                                                                                                                                                                                                                                                                                                                                                                                                                   </v>
          </cell>
          <cell r="C7612" t="str">
            <v xml:space="preserve">KG    </v>
          </cell>
          <cell r="D7612" t="str">
            <v>5,70</v>
          </cell>
        </row>
        <row r="7613">
          <cell r="A7613">
            <v>11026</v>
          </cell>
          <cell r="B7613" t="str">
            <v xml:space="preserve">CHAPA DE ACO GALVANIZADA BITOLA GSG 14, E = 1,95 MM (15,60 KG/M2)                                                                                                                                                                                                                                                                                                                                                                                                                                         </v>
          </cell>
          <cell r="C7613" t="str">
            <v xml:space="preserve">KG    </v>
          </cell>
          <cell r="D7613" t="str">
            <v>7,64</v>
          </cell>
        </row>
        <row r="7614">
          <cell r="A7614">
            <v>11027</v>
          </cell>
          <cell r="B7614" t="str">
            <v xml:space="preserve">CHAPA DE ACO GALVANIZADA BITOLA GSG 16, E = 1,55 MM (12,40 KG/M2)                                                                                                                                                                                                                                                                                                                                                                                                                                         </v>
          </cell>
          <cell r="C7614" t="str">
            <v xml:space="preserve">KG    </v>
          </cell>
          <cell r="D7614" t="str">
            <v>8,11</v>
          </cell>
        </row>
        <row r="7615">
          <cell r="A7615">
            <v>11046</v>
          </cell>
          <cell r="B7615" t="str">
            <v xml:space="preserve">CHAPA DE ACO GALVANIZADA BITOLA GSG 18, E = 1,25 MM (10,00 KG/M2)                                                                                                                                                                                                                                                                                                                                                                                                                                         </v>
          </cell>
          <cell r="C7615" t="str">
            <v xml:space="preserve">KG    </v>
          </cell>
          <cell r="D7615" t="str">
            <v>7,88</v>
          </cell>
        </row>
        <row r="7616">
          <cell r="A7616">
            <v>11047</v>
          </cell>
          <cell r="B7616" t="str">
            <v xml:space="preserve">CHAPA DE ACO GALVANIZADA BITOLA GSG 19, E = 1,11 MM (8,88 KG/M2)                                                                                                                                                                                                                                                                                                                                                                                                                                          </v>
          </cell>
          <cell r="C7616" t="str">
            <v xml:space="preserve">KG    </v>
          </cell>
          <cell r="D7616" t="str">
            <v>5,95</v>
          </cell>
        </row>
        <row r="7617">
          <cell r="A7617">
            <v>39630</v>
          </cell>
          <cell r="B7617" t="str">
            <v xml:space="preserve">CHAPA DE ACO GALVANIZADA BITOLA GSG 20, E = 0,95 MM (7,60 KG/M2)                                                                                                                                                                                                                                                                                                                                                                                                                                          </v>
          </cell>
          <cell r="C7617" t="str">
            <v xml:space="preserve">M2    </v>
          </cell>
          <cell r="D7617" t="str">
            <v>55,32</v>
          </cell>
        </row>
        <row r="7618">
          <cell r="A7618">
            <v>11049</v>
          </cell>
          <cell r="B7618" t="str">
            <v xml:space="preserve">CHAPA DE ACO GALVANIZADA BITOLA GSG 22, E = 0,80 MM (6,40 KG/M2)                                                                                                                                                                                                                                                                                                                                                                                                                                          </v>
          </cell>
          <cell r="C7618" t="str">
            <v xml:space="preserve">KG    </v>
          </cell>
          <cell r="D7618" t="str">
            <v>7,34</v>
          </cell>
        </row>
        <row r="7619">
          <cell r="A7619">
            <v>39632</v>
          </cell>
          <cell r="B7619" t="str">
            <v xml:space="preserve">CHAPA DE ACO GALVANIZADA BITOLA GSG 24, E = 0,65 MM (5,20 KG/M2)                                                                                                                                                                                                                                                                                                                                                                                                                                          </v>
          </cell>
          <cell r="C7619" t="str">
            <v xml:space="preserve">M2    </v>
          </cell>
          <cell r="D7619" t="str">
            <v>38,60</v>
          </cell>
        </row>
        <row r="7620">
          <cell r="A7620">
            <v>11051</v>
          </cell>
          <cell r="B7620" t="str">
            <v xml:space="preserve">CHAPA DE ACO GALVANIZADA BITOLA GSG 26, E = 0,50 MM (4,00 KG/M2)                                                                                                                                                                                                                                                                                                                                                                                                                                          </v>
          </cell>
          <cell r="C7620" t="str">
            <v xml:space="preserve">KG    </v>
          </cell>
          <cell r="D7620" t="str">
            <v>7,88</v>
          </cell>
        </row>
        <row r="7621">
          <cell r="A7621">
            <v>11061</v>
          </cell>
          <cell r="B7621" t="str">
            <v xml:space="preserve">CHAPA DE ACO GALVANIZADA BITOLA GSG 30, E = 0,35 MM (2,80 KG/M2)                                                                                                                                                                                                                                                                                                                                                                                                                                          </v>
          </cell>
          <cell r="C7621" t="str">
            <v xml:space="preserve">KG    </v>
          </cell>
          <cell r="D7621" t="str">
            <v>5,51</v>
          </cell>
        </row>
        <row r="7622">
          <cell r="A7622">
            <v>1336</v>
          </cell>
          <cell r="B7622" t="str">
            <v xml:space="preserve">CHAPA DE ACO GROSSA, ASTM A36, E = 1 " (25,40 MM) 199,18 KG/M2                                                                                                                                                                                                                                                                                                                                                                                                                                            </v>
          </cell>
          <cell r="C7622" t="str">
            <v xml:space="preserve">M2    </v>
          </cell>
          <cell r="D7622" t="str">
            <v>1.476,20</v>
          </cell>
        </row>
        <row r="7623">
          <cell r="A7623">
            <v>1333</v>
          </cell>
          <cell r="B7623" t="str">
            <v xml:space="preserve">CHAPA DE ACO GROSSA, ASTM A36, E = 1/2 " (12,70 MM) 99,59 KG/M2                                                                                                                                                                                                                                                                                                                                                                                                                                           </v>
          </cell>
          <cell r="C7623" t="str">
            <v xml:space="preserve">KG    </v>
          </cell>
          <cell r="D7623" t="str">
            <v>5,74</v>
          </cell>
        </row>
        <row r="7624">
          <cell r="A7624">
            <v>1330</v>
          </cell>
          <cell r="B7624" t="str">
            <v xml:space="preserve">CHAPA DE ACO GROSSA, ASTM A36, E = 1/4 " (6,35 MM) 49,79 KG/M2                                                                                                                                                                                                                                                                                                                                                                                                                                            </v>
          </cell>
          <cell r="C7624" t="str">
            <v xml:space="preserve">KG    </v>
          </cell>
          <cell r="D7624" t="str">
            <v>5,88</v>
          </cell>
        </row>
        <row r="7625">
          <cell r="A7625">
            <v>10957</v>
          </cell>
          <cell r="B7625" t="str">
            <v xml:space="preserve">CHAPA DE ACO GROSSA, ASTM A36, E = 3/4 " (19,05 MM) 149,39 KG/M2                                                                                                                                                                                                                                                                                                                                                                                                                                          </v>
          </cell>
          <cell r="C7625" t="str">
            <v xml:space="preserve">KG    </v>
          </cell>
          <cell r="D7625" t="str">
            <v>7,34</v>
          </cell>
        </row>
        <row r="7626">
          <cell r="A7626">
            <v>1332</v>
          </cell>
          <cell r="B7626" t="str">
            <v xml:space="preserve">CHAPA DE ACO GROSSA, ASTM A36, E = 3/8 " (9,53 MM) 74,69 KG/M2                                                                                                                                                                                                                                                                                                                                                                                                                                            </v>
          </cell>
          <cell r="C7626" t="str">
            <v xml:space="preserve">KG    </v>
          </cell>
          <cell r="D7626" t="str">
            <v>6,11</v>
          </cell>
        </row>
        <row r="7627">
          <cell r="A7627">
            <v>1334</v>
          </cell>
          <cell r="B7627" t="str">
            <v xml:space="preserve">CHAPA DE ACO GROSSA, ASTM A36, E = 5/8 " (15,88 MM) 124,49 KG/M2                                                                                                                                                                                                                                                                                                                                                                                                                                          </v>
          </cell>
          <cell r="C7627" t="str">
            <v xml:space="preserve">KG    </v>
          </cell>
          <cell r="D7627" t="str">
            <v>6,77</v>
          </cell>
        </row>
        <row r="7628">
          <cell r="A7628">
            <v>1335</v>
          </cell>
          <cell r="B7628" t="str">
            <v xml:space="preserve">CHAPA DE ACO GROSSA, ASTM A36, E = 7/8 " (22,23 MM) 174,28 KG/M2                                                                                                                                                                                                                                                                                                                                                                                                                                          </v>
          </cell>
          <cell r="C7628" t="str">
            <v xml:space="preserve">KG    </v>
          </cell>
          <cell r="D7628" t="str">
            <v>6,87</v>
          </cell>
        </row>
        <row r="7629">
          <cell r="A7629">
            <v>40425</v>
          </cell>
          <cell r="B7629" t="str">
            <v xml:space="preserve">CHAPA DE ACO GROSSA, SAE 1020, BITOLA 1/4", E = 6,35 MM (49,85 KG/M2)                                                                                                                                                                                                                                                                                                                                                                                                                                     </v>
          </cell>
          <cell r="C7629" t="str">
            <v xml:space="preserve">KG    </v>
          </cell>
          <cell r="D7629" t="str">
            <v>5,11</v>
          </cell>
        </row>
        <row r="7630">
          <cell r="A7630">
            <v>1337</v>
          </cell>
          <cell r="B7630" t="str">
            <v xml:space="preserve">CHAPA DE ACO XADREZ PARA PISOS, E = 1/4 " (6,30 MM) 54,53 KG/M2                                                                                                                                                                                                                                                                                                                                                                                                                                           </v>
          </cell>
          <cell r="C7630" t="str">
            <v xml:space="preserve">KG    </v>
          </cell>
          <cell r="D7630" t="str">
            <v>7,24</v>
          </cell>
        </row>
        <row r="7631">
          <cell r="A7631">
            <v>11122</v>
          </cell>
          <cell r="B7631" t="str">
            <v xml:space="preserve">CHAPA DE ALUMINIO, E = 3 MM, L = 1000 MM - 8,10 KG/M2 (LIGA 1200 - H14)                                                                                                                                                                                                                                                                                                                                                                                                                                   </v>
          </cell>
          <cell r="C7631" t="str">
            <v xml:space="preserve">KG    </v>
          </cell>
          <cell r="D7631" t="str">
            <v>32,19</v>
          </cell>
        </row>
        <row r="7632">
          <cell r="A7632">
            <v>11123</v>
          </cell>
          <cell r="B7632" t="str">
            <v xml:space="preserve">CHAPA DE ALUMINIO, E = 4 MM, L = 1000 MM - 10,8 KG/M2 (LIGA 1200 - H14)                                                                                                                                                                                                                                                                                                                                                                                                                                   </v>
          </cell>
          <cell r="C7632" t="str">
            <v xml:space="preserve">KG    </v>
          </cell>
          <cell r="D7632" t="str">
            <v>32,19</v>
          </cell>
        </row>
        <row r="7633">
          <cell r="A7633">
            <v>11125</v>
          </cell>
          <cell r="B7633" t="str">
            <v xml:space="preserve">CHAPA DE ALUMINIO, E = 5 MM, L = 1060 MM - 13,5 KG/M2 (LIGA 1200 - H14)                                                                                                                                                                                                                                                                                                                                                                                                                                   </v>
          </cell>
          <cell r="C7633" t="str">
            <v xml:space="preserve">KG    </v>
          </cell>
          <cell r="D7633" t="str">
            <v>32,19</v>
          </cell>
        </row>
        <row r="7634">
          <cell r="A7634">
            <v>39416</v>
          </cell>
          <cell r="B7634" t="str">
            <v xml:space="preserve">CHAPA DE GESSO ACARTONADO, RESISTENTE A UMIDADE (RU), COR VERDE, E = 12,5 MM, 1200 X 1800 MM (L X C)                                                                                                                                                                                                                                                                                                                                                                                                      </v>
          </cell>
          <cell r="C7634" t="str">
            <v xml:space="preserve">M2    </v>
          </cell>
          <cell r="D7634" t="str">
            <v>30,35</v>
          </cell>
        </row>
        <row r="7635">
          <cell r="A7635">
            <v>39417</v>
          </cell>
          <cell r="B7635" t="str">
            <v xml:space="preserve">CHAPA DE GESSO ACARTONADO, RESISTENTE A UMIDADE (RU), COR VERDE, E = 12,5 MM, 1200 X 2400 MM (L X C)                                                                                                                                                                                                                                                                                                                                                                                                      </v>
          </cell>
          <cell r="C7635" t="str">
            <v xml:space="preserve">M2    </v>
          </cell>
          <cell r="D7635" t="str">
            <v>31,82</v>
          </cell>
        </row>
        <row r="7636">
          <cell r="A7636">
            <v>39414</v>
          </cell>
          <cell r="B7636" t="str">
            <v xml:space="preserve">CHAPA DE GESSO ACARTONADO, RESISTENTE AO FOGO (RF), COR ROSA, E = 12,5 MM, 1200 X 1800 MM (L X C)                                                                                                                                                                                                                                                                                                                                                                                                         </v>
          </cell>
          <cell r="C7636" t="str">
            <v xml:space="preserve">M2    </v>
          </cell>
          <cell r="D7636" t="str">
            <v>28,50</v>
          </cell>
        </row>
        <row r="7637">
          <cell r="A7637">
            <v>39415</v>
          </cell>
          <cell r="B7637" t="str">
            <v xml:space="preserve">CHAPA DE GESSO ACARTONADO, RESISTENTE AO FOGO (RF), COR ROSA, E = 12,5 MM, 1200 X 2400 MM (L X C)                                                                                                                                                                                                                                                                                                                                                                                                         </v>
          </cell>
          <cell r="C7637" t="str">
            <v xml:space="preserve">M2    </v>
          </cell>
          <cell r="D7637" t="str">
            <v>30,21</v>
          </cell>
        </row>
        <row r="7638">
          <cell r="A7638">
            <v>39412</v>
          </cell>
          <cell r="B7638" t="str">
            <v xml:space="preserve">CHAPA DE GESSO ACARTONADO, STANDARD (ST), COR BRANCA, E = 12,5 MM, 1200 X 1800 MM (L X C)                                                                                                                                                                                                                                                                                                                                                                                                                 </v>
          </cell>
          <cell r="C7638" t="str">
            <v xml:space="preserve">M2    </v>
          </cell>
          <cell r="D7638" t="str">
            <v>21,46</v>
          </cell>
        </row>
        <row r="7639">
          <cell r="A7639">
            <v>39413</v>
          </cell>
          <cell r="B7639" t="str">
            <v xml:space="preserve">CHAPA DE GESSO ACARTONADO, STANDARD (ST), COR BRANCA, E = 12,5 MM, 1200 X 2400 MM (L X C)                                                                                                                                                                                                                                                                                                                                                                                                                 </v>
          </cell>
          <cell r="C7639" t="str">
            <v xml:space="preserve">M2    </v>
          </cell>
          <cell r="D7639" t="str">
            <v>21,25</v>
          </cell>
        </row>
        <row r="7640">
          <cell r="A7640">
            <v>1338</v>
          </cell>
          <cell r="B7640" t="str">
            <v xml:space="preserve">CHAPA DE LAMINADO MELAMINICO, LISO BRILHANTE, DE *1,25 X 3,08* M, E = 0,8 MM                                                                                                                                                                                                                                                                                                                                                                                                                              </v>
          </cell>
          <cell r="C7640" t="str">
            <v xml:space="preserve">M2    </v>
          </cell>
          <cell r="D7640" t="str">
            <v>28,54</v>
          </cell>
        </row>
        <row r="7641">
          <cell r="A7641">
            <v>1340</v>
          </cell>
          <cell r="B7641" t="str">
            <v xml:space="preserve">CHAPA DE LAMINADO MELAMINICO, LISO FOSCO, DE *1,25 X 3,08* M, E = 0,8 MM                                                                                                                                                                                                                                                                                                                                                                                                                                  </v>
          </cell>
          <cell r="C7641" t="str">
            <v xml:space="preserve">M2    </v>
          </cell>
          <cell r="D7641" t="str">
            <v>32,99</v>
          </cell>
        </row>
        <row r="7642">
          <cell r="A7642">
            <v>1341</v>
          </cell>
          <cell r="B7642" t="str">
            <v xml:space="preserve">CHAPA DE LAMINADO MELAMINICO, TEXTURIZADO, DE *1,25 X 3,08* M, E = 0,8 MM                                                                                                                                                                                                                                                                                                                                                                                                                                 </v>
          </cell>
          <cell r="C7642" t="str">
            <v xml:space="preserve">M2    </v>
          </cell>
          <cell r="D7642" t="str">
            <v>31,78</v>
          </cell>
        </row>
        <row r="7643">
          <cell r="A7643">
            <v>1364</v>
          </cell>
          <cell r="B7643" t="str">
            <v xml:space="preserve">CHAPA DE MADEIRA COMPENSADA DE PINUS, VIROLA OU EQUIVALENTE, DE *2,2 X 1,6* M, E = 10 MM                                                                                                                                                                                                                                                                                                                                                                                                                  </v>
          </cell>
          <cell r="C7643" t="str">
            <v xml:space="preserve">M2    </v>
          </cell>
          <cell r="D7643" t="str">
            <v>28,43</v>
          </cell>
        </row>
        <row r="7644">
          <cell r="A7644">
            <v>1361</v>
          </cell>
          <cell r="B7644" t="str">
            <v xml:space="preserve">CHAPA DE MADEIRA COMPENSADA DE PINUS, VIROLA OU EQUIVALENTE, DE *2,2 X 1,6* M, E = 12 MM                                                                                                                                                                                                                                                                                                                                                                                                                  </v>
          </cell>
          <cell r="C7644" t="str">
            <v xml:space="preserve">UN    </v>
          </cell>
          <cell r="D7644" t="str">
            <v>118,58</v>
          </cell>
        </row>
        <row r="7645">
          <cell r="A7645">
            <v>1362</v>
          </cell>
          <cell r="B7645" t="str">
            <v xml:space="preserve">CHAPA DE MADEIRA COMPENSADA DE PINUS, VIROLA OU EQUIVALENTE, DE *2,2 X 1,6* M, E = 15 MM                                                                                                                                                                                                                                                                                                                                                                                                                  </v>
          </cell>
          <cell r="C7645" t="str">
            <v xml:space="preserve">M2    </v>
          </cell>
          <cell r="D7645" t="str">
            <v>39,58</v>
          </cell>
        </row>
        <row r="7646">
          <cell r="A7646">
            <v>11131</v>
          </cell>
          <cell r="B7646" t="str">
            <v xml:space="preserve">CHAPA DE MADEIRA COMPENSADA DE PINUS, VIROLA OU EQUIVALENTE, DE *2,2 X 1,6* M, E = 20 MM                                                                                                                                                                                                                                                                                                                                                                                                                  </v>
          </cell>
          <cell r="C7646" t="str">
            <v xml:space="preserve">M2    </v>
          </cell>
          <cell r="D7646" t="str">
            <v>50,66</v>
          </cell>
        </row>
        <row r="7647">
          <cell r="A7647">
            <v>11132</v>
          </cell>
          <cell r="B7647" t="str">
            <v xml:space="preserve">CHAPA DE MADEIRA COMPENSADA DE PINUS, VIROLA OU EQUIVALENTE, DE *2,2 X 1,6* M, E = 25 MM                                                                                                                                                                                                                                                                                                                                                                                                                  </v>
          </cell>
          <cell r="C7647" t="str">
            <v xml:space="preserve">M2    </v>
          </cell>
          <cell r="D7647" t="str">
            <v>59,89</v>
          </cell>
        </row>
        <row r="7648">
          <cell r="A7648">
            <v>1363</v>
          </cell>
          <cell r="B7648" t="str">
            <v xml:space="preserve">CHAPA DE MADEIRA COMPENSADA DE PINUS, VIROLA OU EQUIVALENTE, DE *2,2 X 1,6* M, E = 6 MM                                                                                                                                                                                                                                                                                                                                                                                                                   </v>
          </cell>
          <cell r="C7648" t="str">
            <v xml:space="preserve">M2    </v>
          </cell>
          <cell r="D7648" t="str">
            <v>20,14</v>
          </cell>
        </row>
        <row r="7649">
          <cell r="A7649">
            <v>11130</v>
          </cell>
          <cell r="B7649" t="str">
            <v xml:space="preserve">CHAPA DE MADEIRA COMPENSADA DE PINUS, VIROLA OU EQUIVALENTE, DE *2,2 X 1,6* M, E = 8 MM                                                                                                                                                                                                                                                                                                                                                                                                                   </v>
          </cell>
          <cell r="C7649" t="str">
            <v xml:space="preserve">M2    </v>
          </cell>
          <cell r="D7649" t="str">
            <v>25,51</v>
          </cell>
        </row>
        <row r="7650">
          <cell r="A7650">
            <v>11134</v>
          </cell>
          <cell r="B7650" t="str">
            <v xml:space="preserve">CHAPA DE MADEIRA COMPENSADA NAVAL (COM COLA FENOLICA), E = 10 MM, DE *1,60 X 2,20* M                                                                                                                                                                                                                                                                                                                                                                                                                      </v>
          </cell>
          <cell r="C7650" t="str">
            <v xml:space="preserve">M2    </v>
          </cell>
          <cell r="D7650" t="str">
            <v>31,22</v>
          </cell>
        </row>
        <row r="7651">
          <cell r="A7651">
            <v>11135</v>
          </cell>
          <cell r="B7651" t="str">
            <v xml:space="preserve">CHAPA DE MADEIRA COMPENSADA NAVAL (COM COLA FENOLICA), E = 12 MM, DE *1,60 X 2,20* M                                                                                                                                                                                                                                                                                                                                                                                                                      </v>
          </cell>
          <cell r="C7651" t="str">
            <v xml:space="preserve">M2    </v>
          </cell>
          <cell r="D7651" t="str">
            <v>38,05</v>
          </cell>
        </row>
        <row r="7652">
          <cell r="A7652">
            <v>11136</v>
          </cell>
          <cell r="B7652" t="str">
            <v xml:space="preserve">CHAPA DE MADEIRA COMPENSADA NAVAL (COM COLA FENOLICA), E = 15 MM, DE *1,60 X 2,20* M                                                                                                                                                                                                                                                                                                                                                                                                                      </v>
          </cell>
          <cell r="C7652" t="str">
            <v xml:space="preserve">M2    </v>
          </cell>
          <cell r="D7652" t="str">
            <v>41,16</v>
          </cell>
        </row>
        <row r="7653">
          <cell r="A7653">
            <v>34743</v>
          </cell>
          <cell r="B7653" t="str">
            <v xml:space="preserve">CHAPA DE MADEIRA COMPENSADA NAVAL (COM COLA FENOLICA), E = 18 MM, DE *1,60 X 2,20* M                                                                                                                                                                                                                                                                                                                                                                                                                      </v>
          </cell>
          <cell r="C7653" t="str">
            <v xml:space="preserve">M2    </v>
          </cell>
          <cell r="D7653" t="str">
            <v>52,40</v>
          </cell>
        </row>
        <row r="7654">
          <cell r="A7654">
            <v>11137</v>
          </cell>
          <cell r="B7654" t="str">
            <v xml:space="preserve">CHAPA DE MADEIRA COMPENSADA NAVAL (COM COLA FENOLICA), E = 20 MM, DE *1,60 X 2,20* M                                                                                                                                                                                                                                                                                                                                                                                                                      </v>
          </cell>
          <cell r="C7654" t="str">
            <v xml:space="preserve">M2    </v>
          </cell>
          <cell r="D7654" t="str">
            <v>58,44</v>
          </cell>
        </row>
        <row r="7655">
          <cell r="A7655">
            <v>34745</v>
          </cell>
          <cell r="B7655" t="str">
            <v xml:space="preserve">CHAPA DE MADEIRA COMPENSADA NAVAL (COM COLA FENOLICA), E = 25 MM, DE *1,60 X 2,20* M                                                                                                                                                                                                                                                                                                                                                                                                                      </v>
          </cell>
          <cell r="C7655" t="str">
            <v xml:space="preserve">M2    </v>
          </cell>
          <cell r="D7655" t="str">
            <v>66,60</v>
          </cell>
        </row>
        <row r="7656">
          <cell r="A7656">
            <v>34746</v>
          </cell>
          <cell r="B7656" t="str">
            <v xml:space="preserve">CHAPA DE MADEIRA COMPENSADA NAVAL (COM COLA FENOLICA), E = 4 MM, DE *1,60 X 2,20* M                                                                                                                                                                                                                                                                                                                                                                                                                       </v>
          </cell>
          <cell r="C7656" t="str">
            <v xml:space="preserve">M2    </v>
          </cell>
          <cell r="D7656" t="str">
            <v>17,15</v>
          </cell>
        </row>
        <row r="7657">
          <cell r="A7657">
            <v>1360</v>
          </cell>
          <cell r="B7657" t="str">
            <v xml:space="preserve">CHAPA DE MADEIRA COMPENSADA NAVAL (COM COLA FENOLICA), E = 6 MM, DE *1,60 X 2,20* M                                                                                                                                                                                                                                                                                                                                                                                                                       </v>
          </cell>
          <cell r="C7657" t="str">
            <v xml:space="preserve">M2    </v>
          </cell>
          <cell r="D7657" t="str">
            <v>21,18</v>
          </cell>
        </row>
        <row r="7658">
          <cell r="A7658">
            <v>1346</v>
          </cell>
          <cell r="B7658" t="str">
            <v xml:space="preserve">CHAPA DE MADEIRA COMPENSADA PLASTIFICADA PARA FORMA DE CONCRETO, DE 2,20 x 1,10 M, E = 10 MM                                                                                                                                                                                                                                                                                                                                                                                                              </v>
          </cell>
          <cell r="C7658" t="str">
            <v xml:space="preserve">M2    </v>
          </cell>
          <cell r="D7658" t="str">
            <v>20,63</v>
          </cell>
        </row>
        <row r="7659">
          <cell r="A7659">
            <v>1345</v>
          </cell>
          <cell r="B7659" t="str">
            <v xml:space="preserve">CHAPA DE MADEIRA COMPENSADA PLASTIFICADA PARA FORMA DE CONCRETO, DE 2,20 x 1,10 M, E = 18 MM                                                                                                                                                                                                                                                                                                                                                                                                              </v>
          </cell>
          <cell r="C7659" t="str">
            <v xml:space="preserve">M2    </v>
          </cell>
          <cell r="D7659" t="str">
            <v>33,44</v>
          </cell>
        </row>
        <row r="7660">
          <cell r="A7660">
            <v>1344</v>
          </cell>
          <cell r="B7660" t="str">
            <v xml:space="preserve">CHAPA DE MADEIRA COMPENSADA PLASTIFICADA PARA FORMA DE CONCRETO, DE 2,20 x 1,10 M, E = 6 MM                                                                                                                                                                                                                                                                                                                                                                                                               </v>
          </cell>
          <cell r="C7660" t="str">
            <v xml:space="preserve">UN    </v>
          </cell>
          <cell r="D7660" t="str">
            <v>35,96</v>
          </cell>
        </row>
        <row r="7661">
          <cell r="A7661">
            <v>1342</v>
          </cell>
          <cell r="B7661" t="str">
            <v xml:space="preserve">CHAPA DE MADEIRA COMPENSADA PLASTIFICADA PARA FORMA DE CONCRETO, DE 2,20 X 1,10 m, E = 14 MM                                                                                                                                                                                                                                                                                                                                                                                                              </v>
          </cell>
          <cell r="C7661" t="str">
            <v xml:space="preserve">UN    </v>
          </cell>
          <cell r="D7661" t="str">
            <v>63,56</v>
          </cell>
        </row>
        <row r="7662">
          <cell r="A7662">
            <v>1347</v>
          </cell>
          <cell r="B7662" t="str">
            <v xml:space="preserve">CHAPA DE MADEIRA COMPENSADA PLASTIFICADA PARA FORMA DE CONCRETO, DE 2,20 X 1,10 M, E = 12 MM                                                                                                                                                                                                                                                                                                                                                                                                              </v>
          </cell>
          <cell r="C7662" t="str">
            <v xml:space="preserve">M2    </v>
          </cell>
          <cell r="D7662" t="str">
            <v>24,66</v>
          </cell>
        </row>
        <row r="7663">
          <cell r="A7663">
            <v>1349</v>
          </cell>
          <cell r="B7663" t="str">
            <v xml:space="preserve">CHAPA DE MADEIRA COMPENSADA PLASTIFICADA PARA FORMA DE CONCRETO, DE 2,20 X 1,10 M, E = 20 MM                                                                                                                                                                                                                                                                                                                                                                                                              </v>
          </cell>
          <cell r="C7663" t="str">
            <v xml:space="preserve">UN    </v>
          </cell>
          <cell r="D7663" t="str">
            <v>90,65</v>
          </cell>
        </row>
        <row r="7664">
          <cell r="A7664">
            <v>1350</v>
          </cell>
          <cell r="B7664" t="str">
            <v xml:space="preserve">CHAPA DE MADEIRA COMPENSADA RESINADA PARA FORMA DE CONCRETO, DE *2,2 X 1,1* M, E = 10 MM                                                                                                                                                                                                                                                                                                                                                                                                                  </v>
          </cell>
          <cell r="C7664" t="str">
            <v xml:space="preserve">UN    </v>
          </cell>
          <cell r="D7664" t="str">
            <v>46,54</v>
          </cell>
        </row>
        <row r="7665">
          <cell r="A7665">
            <v>1357</v>
          </cell>
          <cell r="B7665" t="str">
            <v xml:space="preserve">CHAPA DE MADEIRA COMPENSADA RESINADA PARA FORMA DE CONCRETO, DE *2,2 X 1,1* M, E = 12 MM                                                                                                                                                                                                                                                                                                                                                                                                                  </v>
          </cell>
          <cell r="C7665" t="str">
            <v xml:space="preserve">UN    </v>
          </cell>
          <cell r="D7665" t="str">
            <v>59,29</v>
          </cell>
        </row>
        <row r="7666">
          <cell r="A7666">
            <v>1355</v>
          </cell>
          <cell r="B7666" t="str">
            <v xml:space="preserve">CHAPA DE MADEIRA COMPENSADA RESINADA PARA FORMA DE CONCRETO, DE *2,2 X 1,1* M, E = 14 MM                                                                                                                                                                                                                                                                                                                                                                                                                  </v>
          </cell>
          <cell r="C7666" t="str">
            <v xml:space="preserve">M2    </v>
          </cell>
          <cell r="D7666" t="str">
            <v>27,28</v>
          </cell>
        </row>
        <row r="7667">
          <cell r="A7667">
            <v>1358</v>
          </cell>
          <cell r="B7667" t="str">
            <v xml:space="preserve">CHAPA DE MADEIRA COMPENSADA RESINADA PARA FORMA DE CONCRETO, DE *2,2 X 1,1* M, E = 17 MM                                                                                                                                                                                                                                                                                                                                                                                                                  </v>
          </cell>
          <cell r="C7667" t="str">
            <v xml:space="preserve">M2    </v>
          </cell>
          <cell r="D7667" t="str">
            <v>31,61</v>
          </cell>
        </row>
        <row r="7668">
          <cell r="A7668">
            <v>1359</v>
          </cell>
          <cell r="B7668" t="str">
            <v xml:space="preserve">CHAPA DE MADEIRA COMPENSADA RESINADA PARA FORMA DE CONCRETO, DE *2,2 X 1,1* M, E = 20 MM                                                                                                                                                                                                                                                                                                                                                                                                                  </v>
          </cell>
          <cell r="C7668" t="str">
            <v xml:space="preserve">UN    </v>
          </cell>
          <cell r="D7668" t="str">
            <v>91,59</v>
          </cell>
        </row>
        <row r="7669">
          <cell r="A7669">
            <v>1351</v>
          </cell>
          <cell r="B7669" t="str">
            <v xml:space="preserve">CHAPA DE MADEIRA COMPENSADA RESINADA PARA FORMA DE CONCRETO, DE *2,2 X 1,1* M, E = 6 MM                                                                                                                                                                                                                                                                                                                                                                                                                   </v>
          </cell>
          <cell r="C7669" t="str">
            <v xml:space="preserve">UN    </v>
          </cell>
          <cell r="D7669" t="str">
            <v>29,51</v>
          </cell>
        </row>
        <row r="7670">
          <cell r="A7670">
            <v>34659</v>
          </cell>
          <cell r="B7670" t="str">
            <v xml:space="preserve">CHAPA DE MDF BRANCO LISO 1 FACE, E = 12 MM, DE *2,75 X 1,85* M                                                                                                                                                                                                                                                                                                                                                                                                                                            </v>
          </cell>
          <cell r="C7670" t="str">
            <v xml:space="preserve">M2    </v>
          </cell>
          <cell r="D7670" t="str">
            <v>28,87</v>
          </cell>
        </row>
        <row r="7671">
          <cell r="A7671">
            <v>34514</v>
          </cell>
          <cell r="B7671" t="str">
            <v xml:space="preserve">CHAPA DE MDF BRANCO LISO 1 FACE, E = 15 MM, DE *2,75 X 1,85* M                                                                                                                                                                                                                                                                                                                                                                                                                                            </v>
          </cell>
          <cell r="C7671" t="str">
            <v xml:space="preserve">M2    </v>
          </cell>
          <cell r="D7671" t="str">
            <v>31,98</v>
          </cell>
        </row>
        <row r="7672">
          <cell r="A7672">
            <v>34660</v>
          </cell>
          <cell r="B7672" t="str">
            <v xml:space="preserve">CHAPA DE MDF BRANCO LISO 1 FACE, E = 18 MM, DE *2,75 X 1,85* M                                                                                                                                                                                                                                                                                                                                                                                                                                            </v>
          </cell>
          <cell r="C7672" t="str">
            <v xml:space="preserve">M2    </v>
          </cell>
          <cell r="D7672" t="str">
            <v>40,58</v>
          </cell>
        </row>
        <row r="7673">
          <cell r="A7673">
            <v>34661</v>
          </cell>
          <cell r="B7673" t="str">
            <v xml:space="preserve">CHAPA DE MDF BRANCO LISO 1 FACE, E = 25 MM, DE *2,75 X 1,85* M                                                                                                                                                                                                                                                                                                                                                                                                                                            </v>
          </cell>
          <cell r="C7673" t="str">
            <v xml:space="preserve">M2    </v>
          </cell>
          <cell r="D7673" t="str">
            <v>58,29</v>
          </cell>
        </row>
        <row r="7674">
          <cell r="A7674">
            <v>34667</v>
          </cell>
          <cell r="B7674" t="str">
            <v xml:space="preserve">CHAPA DE MDF BRANCO LISO 1 FACE, E = 6 MM, DE *2,75 X 1,85* M                                                                                                                                                                                                                                                                                                                                                                                                                                             </v>
          </cell>
          <cell r="C7674" t="str">
            <v xml:space="preserve">M2    </v>
          </cell>
          <cell r="D7674" t="str">
            <v>21,11</v>
          </cell>
        </row>
        <row r="7675">
          <cell r="A7675">
            <v>34668</v>
          </cell>
          <cell r="B7675" t="str">
            <v xml:space="preserve">CHAPA DE MDF BRANCO LISO 1 FACE, E = 9 MM, DE *2,75 X 1,85* M                                                                                                                                                                                                                                                                                                                                                                                                                                             </v>
          </cell>
          <cell r="C7675" t="str">
            <v xml:space="preserve">M2    </v>
          </cell>
          <cell r="D7675" t="str">
            <v>27,58</v>
          </cell>
        </row>
        <row r="7676">
          <cell r="A7676">
            <v>34741</v>
          </cell>
          <cell r="B7676" t="str">
            <v xml:space="preserve">CHAPA DE MDF BRANCO LISO 2 FACES, E = 12 MM, DE *2,75 X 1,85* M                                                                                                                                                                                                                                                                                                                                                                                                                                           </v>
          </cell>
          <cell r="C7676" t="str">
            <v xml:space="preserve">M2    </v>
          </cell>
          <cell r="D7676" t="str">
            <v>30,35</v>
          </cell>
        </row>
        <row r="7677">
          <cell r="A7677">
            <v>34664</v>
          </cell>
          <cell r="B7677" t="str">
            <v xml:space="preserve">CHAPA DE MDF BRANCO LISO 2 FACES, E = 15 MM, DE *2,75 X 1,85* M                                                                                                                                                                                                                                                                                                                                                                                                                                           </v>
          </cell>
          <cell r="C7677" t="str">
            <v xml:space="preserve">M2    </v>
          </cell>
          <cell r="D7677" t="str">
            <v>33,12</v>
          </cell>
        </row>
        <row r="7678">
          <cell r="A7678">
            <v>34665</v>
          </cell>
          <cell r="B7678" t="str">
            <v xml:space="preserve">CHAPA DE MDF BRANCO LISO 2 FACES, E = 18 MM, DE *2,75 X 1,85* M                                                                                                                                                                                                                                                                                                                                                                                                                                           </v>
          </cell>
          <cell r="C7678" t="str">
            <v xml:space="preserve">M2    </v>
          </cell>
          <cell r="D7678" t="str">
            <v>41,11</v>
          </cell>
        </row>
        <row r="7679">
          <cell r="A7679">
            <v>34666</v>
          </cell>
          <cell r="B7679" t="str">
            <v xml:space="preserve">CHAPA DE MDF BRANCO LISO 2 FACES, E = 25 MM, DE *2,75 X 1,85* M                                                                                                                                                                                                                                                                                                                                                                                                                                           </v>
          </cell>
          <cell r="C7679" t="str">
            <v xml:space="preserve">M2    </v>
          </cell>
          <cell r="D7679" t="str">
            <v>62,10</v>
          </cell>
        </row>
        <row r="7680">
          <cell r="A7680">
            <v>34669</v>
          </cell>
          <cell r="B7680" t="str">
            <v xml:space="preserve">CHAPA DE MDF BRANCO LISO 2 FACES, E = 6 MM, DE *2,75 X 1,85* M                                                                                                                                                                                                                                                                                                                                                                                                                                            </v>
          </cell>
          <cell r="C7680" t="str">
            <v xml:space="preserve">M2    </v>
          </cell>
          <cell r="D7680" t="str">
            <v>22,77</v>
          </cell>
        </row>
        <row r="7681">
          <cell r="A7681">
            <v>34670</v>
          </cell>
          <cell r="B7681" t="str">
            <v xml:space="preserve">CHAPA DE MDF BRANCO LISO 2 FACES, E = 9 MM, DE *2,75 X 1,85* M                                                                                                                                                                                                                                                                                                                                                                                                                                            </v>
          </cell>
          <cell r="C7681" t="str">
            <v xml:space="preserve">M2    </v>
          </cell>
          <cell r="D7681" t="str">
            <v>27,85</v>
          </cell>
        </row>
        <row r="7682">
          <cell r="A7682">
            <v>34671</v>
          </cell>
          <cell r="B7682" t="str">
            <v xml:space="preserve">CHAPA DE MDF CRU, E = 12 MM, DE *2,75 X 1,85* M                                                                                                                                                                                                                                                                                                                                                                                                                                                           </v>
          </cell>
          <cell r="C7682" t="str">
            <v xml:space="preserve">M2    </v>
          </cell>
          <cell r="D7682" t="str">
            <v>23,24</v>
          </cell>
        </row>
        <row r="7683">
          <cell r="A7683">
            <v>34672</v>
          </cell>
          <cell r="B7683" t="str">
            <v xml:space="preserve">CHAPA DE MDF CRU, E = 15 MM, DE *2,75 X 1,85* M                                                                                                                                                                                                                                                                                                                                                                                                                                                           </v>
          </cell>
          <cell r="C7683" t="str">
            <v xml:space="preserve">M2    </v>
          </cell>
          <cell r="D7683" t="str">
            <v>24,51</v>
          </cell>
        </row>
        <row r="7684">
          <cell r="A7684">
            <v>34673</v>
          </cell>
          <cell r="B7684" t="str">
            <v xml:space="preserve">CHAPA DE MDF CRU, E = 18 MM, DE *2,75 X 1,85* M                                                                                                                                                                                                                                                                                                                                                                                                                                                           </v>
          </cell>
          <cell r="C7684" t="str">
            <v xml:space="preserve">M2    </v>
          </cell>
          <cell r="D7684" t="str">
            <v>29,91</v>
          </cell>
        </row>
        <row r="7685">
          <cell r="A7685">
            <v>34674</v>
          </cell>
          <cell r="B7685" t="str">
            <v xml:space="preserve">CHAPA DE MDF CRU, E = 20 MM, DE *2,75 X 1,85* M                                                                                                                                                                                                                                                                                                                                                                                                                                                           </v>
          </cell>
          <cell r="C7685" t="str">
            <v xml:space="preserve">M2    </v>
          </cell>
          <cell r="D7685" t="str">
            <v>39,77</v>
          </cell>
        </row>
        <row r="7686">
          <cell r="A7686">
            <v>34675</v>
          </cell>
          <cell r="B7686" t="str">
            <v xml:space="preserve">CHAPA DE MDF CRU, E = 25 MM, DE *2,75 X 1,85* M                                                                                                                                                                                                                                                                                                                                                                                                                                                           </v>
          </cell>
          <cell r="C7686" t="str">
            <v xml:space="preserve">M2    </v>
          </cell>
          <cell r="D7686" t="str">
            <v>48,48</v>
          </cell>
        </row>
        <row r="7687">
          <cell r="A7687">
            <v>34676</v>
          </cell>
          <cell r="B7687" t="str">
            <v xml:space="preserve">CHAPA DE MDF CRU, E = 6 MM, DE *2,75 X 1,85* M                                                                                                                                                                                                                                                                                                                                                                                                                                                            </v>
          </cell>
          <cell r="C7687" t="str">
            <v xml:space="preserve">M2    </v>
          </cell>
          <cell r="D7687" t="str">
            <v>13,96</v>
          </cell>
        </row>
        <row r="7688">
          <cell r="A7688">
            <v>34677</v>
          </cell>
          <cell r="B7688" t="str">
            <v xml:space="preserve">CHAPA DE MDF CRU, E = 9 MM, DE *2,75 X 1,85* M                                                                                                                                                                                                                                                                                                                                                                                                                                                            </v>
          </cell>
          <cell r="C7688" t="str">
            <v xml:space="preserve">M2    </v>
          </cell>
          <cell r="D7688" t="str">
            <v>18,76</v>
          </cell>
        </row>
        <row r="7689">
          <cell r="A7689">
            <v>40623</v>
          </cell>
          <cell r="B7689" t="str">
            <v xml:space="preserve">CHAPA PARA EMENDA DE VIGA, EM ACO GROSSO, QUALIDADE ESTRUTURAL, BITOLA 3/16 ", E= 4,75 MM, 4 FUROS, LARGURA 45 MM, COMPRIMENTO 500 MM                                                                                                                                                                                                                                                                                                                                                                     </v>
          </cell>
          <cell r="C7689" t="str">
            <v xml:space="preserve">PAR   </v>
          </cell>
          <cell r="D7689" t="str">
            <v>32,26</v>
          </cell>
        </row>
        <row r="7690">
          <cell r="A7690">
            <v>11112</v>
          </cell>
          <cell r="B7690" t="str">
            <v xml:space="preserve">CHAPA/BOBINA ALUMINIO, E = 0,5 MM, L = 300 MM - 0,41 KG/M (LIGA 1200 - H14)                                                                                                                                                                                                                                                                                                                                                                                                                               </v>
          </cell>
          <cell r="C7690" t="str">
            <v xml:space="preserve">KG    </v>
          </cell>
          <cell r="D7690" t="str">
            <v>32,19</v>
          </cell>
        </row>
        <row r="7691">
          <cell r="A7691">
            <v>11115</v>
          </cell>
          <cell r="B7691" t="str">
            <v xml:space="preserve">CHAPA/BOBINA ALUMINIO, E = 0,8 MM, L = 1000 MM - 2,16 KG/M (LIGA 1200 - H14)                                                                                                                                                                                                                                                                                                                                                                                                                              </v>
          </cell>
          <cell r="C7691" t="str">
            <v xml:space="preserve">M     </v>
          </cell>
          <cell r="D7691" t="str">
            <v>14,90</v>
          </cell>
        </row>
        <row r="7692">
          <cell r="A7692">
            <v>11113</v>
          </cell>
          <cell r="B7692" t="str">
            <v xml:space="preserve">CHAPA/BOBINA ALUMINIO, E = 0,8 MM, L = 500 MM - 1,08 KG/M (LIGA 1200 - H14)                                                                                                                                                                                                                                                                                                                                                                                                                               </v>
          </cell>
          <cell r="C7692" t="str">
            <v xml:space="preserve">KG    </v>
          </cell>
          <cell r="D7692" t="str">
            <v>32,19</v>
          </cell>
        </row>
        <row r="7693">
          <cell r="A7693">
            <v>11114</v>
          </cell>
          <cell r="B7693" t="str">
            <v xml:space="preserve">CHAPA/BOBINA ALUMINIO, E = 0,8 MM, L = 600 MM - 1,30 KG/M (LIGA 1200 - H14)                                                                                                                                                                                                                                                                                                                                                                                                                               </v>
          </cell>
          <cell r="C7693" t="str">
            <v xml:space="preserve">M     </v>
          </cell>
          <cell r="D7693" t="str">
            <v>24,76</v>
          </cell>
        </row>
        <row r="7694">
          <cell r="A7694">
            <v>12083</v>
          </cell>
          <cell r="B7694" t="str">
            <v xml:space="preserve">CHAVE BLINDADA TRIPOLAR PARA MOTORES, DO TIPO FACA, COM PORTA FUSIVEL DO TIPO CARTUCHO, CORRENTE NOMINAL DE 100 A, TENSAO NOMINAL DE 250 V                                                                                                                                                                                                                                                                                                                                                                </v>
          </cell>
          <cell r="C7694" t="str">
            <v xml:space="preserve">UN    </v>
          </cell>
          <cell r="D7694" t="str">
            <v>635,83</v>
          </cell>
        </row>
        <row r="7695">
          <cell r="A7695">
            <v>12081</v>
          </cell>
          <cell r="B7695" t="str">
            <v xml:space="preserve">CHAVE BLINDADA TRIPOLAR PARA MOTORES, DO TIPO FACA, COM PORTA FUSIVEL DO TIPO CARTUCHO, CORRENTE NOMINAL DE 30 A, TENSAO NOMINAL DE 250 V                                                                                                                                                                                                                                                                                                                                                                 </v>
          </cell>
          <cell r="C7695" t="str">
            <v xml:space="preserve">UN    </v>
          </cell>
          <cell r="D7695" t="str">
            <v>215,02</v>
          </cell>
        </row>
        <row r="7696">
          <cell r="A7696">
            <v>12082</v>
          </cell>
          <cell r="B7696" t="str">
            <v xml:space="preserve">CHAVE BLINDADA TRIPOLAR PARA MOTORES, DO TIPO FACA, COM PORTA FUSIVEL DO TIPO CARTUCHO, CORRENTE NOMINAL DE 60 A, TENSAO NOMINAL DE 250 V                                                                                                                                                                                                                                                                                                                                                                 </v>
          </cell>
          <cell r="C7696" t="str">
            <v xml:space="preserve">UN    </v>
          </cell>
          <cell r="D7696" t="str">
            <v>337,93</v>
          </cell>
        </row>
        <row r="7697">
          <cell r="A7697">
            <v>13354</v>
          </cell>
          <cell r="B7697" t="str">
            <v xml:space="preserve">CHAVE DE PARTIDA DIRETA TRIFASICA, COM CAIXA TERMOPLASTICA, COM FUSIVEL DE 25 A, PARA MOTOR COM POTENCIA DE 7,5 CV E TENSAO DE 380 V                                                                                                                                                                                                                                                                                                                                                                      </v>
          </cell>
          <cell r="C7697" t="str">
            <v xml:space="preserve">UN    </v>
          </cell>
          <cell r="D7697" t="str">
            <v>504,70</v>
          </cell>
        </row>
        <row r="7698">
          <cell r="A7698">
            <v>14057</v>
          </cell>
          <cell r="B7698" t="str">
            <v xml:space="preserve">CHAVE DE PARTIDA DIRETA TRIFASICA, COM CAIXA TERMOPLASTICA, COM FUSIVEL DE 35 A, PARA MOTOR COM POTENCIA DE 5 CV E TENSAO DE 220 V                                                                                                                                                                                                                                                                                                                                                                        </v>
          </cell>
          <cell r="C7698" t="str">
            <v xml:space="preserve">UN    </v>
          </cell>
          <cell r="D7698" t="str">
            <v>281,78</v>
          </cell>
        </row>
        <row r="7699">
          <cell r="A7699">
            <v>14058</v>
          </cell>
          <cell r="B7699" t="str">
            <v xml:space="preserve">CHAVE DE PARTIDA DIRETA TRIFASICA, COM CAIXA TERMOPLASTICA, COM FUSIVEL DE 63 A, PARA MOTOR COM POTENCIA DE 10 CV E TENSAO DE 220 V                                                                                                                                                                                                                                                                                                                                                                       </v>
          </cell>
          <cell r="C7699" t="str">
            <v xml:space="preserve">UN    </v>
          </cell>
          <cell r="D7699" t="str">
            <v>444,51</v>
          </cell>
        </row>
        <row r="7700">
          <cell r="A7700">
            <v>20971</v>
          </cell>
          <cell r="B7700" t="str">
            <v xml:space="preserve">CHAVE DUPLA PARA CONEXOES TIPO STORZ, ENGATE RAPIDO 1 1/2" X 2 1/2", EM LATAO, PARA INSTALACAO PREDIAL COMBATE A INCENDIO                                                                                                                                                                                                                                                                                                                                                                                 </v>
          </cell>
          <cell r="C7700" t="str">
            <v xml:space="preserve">UN    </v>
          </cell>
          <cell r="D7700" t="str">
            <v>18,76</v>
          </cell>
        </row>
        <row r="7701">
          <cell r="A7701">
            <v>5047</v>
          </cell>
          <cell r="B7701" t="str">
            <v xml:space="preserve">CHAVE FUSIVEL PARA REDES DE DISTRIBUICAO, TENSAO DE 15,0 KV, CORRENTE NOMINAL DO PORTA FUSIVEL DE 100 A, CAPACIDADE DE INTERRUPCAO SIMETRICA DE 7,10 KA, CAPACIDADE DE INTERRUPCAO ASSIMETRICA 10,00 KA                                                                                                                                                                                                                                                                                                   </v>
          </cell>
          <cell r="C7701" t="str">
            <v xml:space="preserve">UN    </v>
          </cell>
          <cell r="D7701" t="str">
            <v>302,85</v>
          </cell>
        </row>
        <row r="7702">
          <cell r="A7702">
            <v>13369</v>
          </cell>
          <cell r="B7702" t="str">
            <v xml:space="preserve">CHAVE SECCIONADORA-FUSIVEL BLINDADA TRIPOLAR, ABERTURA COM CARGA, PARA FUSIVEL NH00, CORRENTE NOMINAL DE 160 A, TENSAO DE 500 V                                                                                                                                                                                                                                                                                                                                                                           </v>
          </cell>
          <cell r="C7702" t="str">
            <v xml:space="preserve">UN    </v>
          </cell>
          <cell r="D7702" t="str">
            <v>328,51</v>
          </cell>
        </row>
        <row r="7703">
          <cell r="A7703">
            <v>13370</v>
          </cell>
          <cell r="B7703" t="str">
            <v xml:space="preserve">CHAVE SECCIONADORA-FUSIVEL BLINDADA TRIPOLAR, ABERTURA COM CARGA, PARA FUSIVEL NH01, CORRENTE NOMINAL DE 250 A, TENSAO DE 500 V                                                                                                                                                                                                                                                                                                                                                                           </v>
          </cell>
          <cell r="C7703" t="str">
            <v xml:space="preserve">UN    </v>
          </cell>
          <cell r="D7703" t="str">
            <v>455,39</v>
          </cell>
        </row>
        <row r="7704">
          <cell r="A7704">
            <v>13279</v>
          </cell>
          <cell r="B7704" t="str">
            <v xml:space="preserve">CHUMBADOR DE ACO TIPO PARABOLT, * 5/8" X 200* MM,  COM PORCA E ARRUELA                                                                                                                                                                                                                                                                                                                                                                                                                                    </v>
          </cell>
          <cell r="C7704" t="str">
            <v xml:space="preserve">KG    </v>
          </cell>
          <cell r="D7704" t="str">
            <v>14,34</v>
          </cell>
        </row>
        <row r="7705">
          <cell r="A7705">
            <v>11977</v>
          </cell>
          <cell r="B7705" t="str">
            <v xml:space="preserve">CHUMBADOR DE ACO, DIAMETRO 1/2", COMPRIMENTO 75 MM                                                                                                                                                                                                                                                                                                                                                                                                                                                        </v>
          </cell>
          <cell r="C7705" t="str">
            <v xml:space="preserve">UN    </v>
          </cell>
          <cell r="D7705" t="str">
            <v>7,43</v>
          </cell>
        </row>
        <row r="7706">
          <cell r="A7706">
            <v>11975</v>
          </cell>
          <cell r="B7706" t="str">
            <v xml:space="preserve">CHUMBADOR DE ACO, DIAMETRO 5/8", COMPRIMENTO 6", COM PORCA                                                                                                                                                                                                                                                                                                                                                                                                                                                </v>
          </cell>
          <cell r="C7706" t="str">
            <v xml:space="preserve">UN    </v>
          </cell>
          <cell r="D7706" t="str">
            <v>16,29</v>
          </cell>
        </row>
        <row r="7707">
          <cell r="A7707">
            <v>39746</v>
          </cell>
          <cell r="B7707" t="str">
            <v xml:space="preserve">CHUMBADOR DE ACO, 1" X 600 MM, PARA POSTES DE ACO COM BASE, INCLUSO PORCA E ARRUELA                                                                                                                                                                                                                                                                                                                                                                                                                       </v>
          </cell>
          <cell r="C7707" t="str">
            <v xml:space="preserve">UN    </v>
          </cell>
          <cell r="D7707" t="str">
            <v>181,27</v>
          </cell>
        </row>
        <row r="7708">
          <cell r="A7708">
            <v>11976</v>
          </cell>
          <cell r="B7708" t="str">
            <v xml:space="preserve">CHUMBADOR, DIAMETRO 1/4" COM PARAFUSO 1/4" X 40 MM                                                                                                                                                                                                                                                                                                                                                                                                                                                        </v>
          </cell>
          <cell r="C7708" t="str">
            <v xml:space="preserve">UN    </v>
          </cell>
          <cell r="D7708" t="str">
            <v>0,83</v>
          </cell>
        </row>
        <row r="7709">
          <cell r="A7709">
            <v>1368</v>
          </cell>
          <cell r="B7709" t="str">
            <v xml:space="preserve">CHUVEIRO COMUM EM PLASTICO BRANCO, COM CANO, 3 TEMPERATURAS, 5500 W (110/220 V)                                                                                                                                                                                                                                                                                                                                                                                                                           </v>
          </cell>
          <cell r="C7709" t="str">
            <v xml:space="preserve">UN    </v>
          </cell>
          <cell r="D7709" t="str">
            <v>56,00</v>
          </cell>
        </row>
        <row r="7710">
          <cell r="A7710">
            <v>1367</v>
          </cell>
          <cell r="B7710" t="str">
            <v xml:space="preserve">CHUVEIRO COMUM EM PLASTICO CROMADO, COM CANO, 4 TEMPERATURAS (110/220 V)                                                                                                                                                                                                                                                                                                                                                                                                                                  </v>
          </cell>
          <cell r="C7710" t="str">
            <v xml:space="preserve">UN    </v>
          </cell>
          <cell r="D7710" t="str">
            <v>181,14</v>
          </cell>
        </row>
        <row r="7711">
          <cell r="A7711">
            <v>7608</v>
          </cell>
          <cell r="B7711" t="str">
            <v xml:space="preserve">CHUVEIRO PLASTICO BRANCO SIMPLES 5 '' PARA ACOPLAR EM HASTE 1/2 ", AGUA FRIA                                                                                                                                                                                                                                                                                                                                                                                                                              </v>
          </cell>
          <cell r="C7711" t="str">
            <v xml:space="preserve">UN    </v>
          </cell>
          <cell r="D7711" t="str">
            <v>5,84</v>
          </cell>
        </row>
        <row r="7712">
          <cell r="A7712">
            <v>41900</v>
          </cell>
          <cell r="B7712" t="str">
            <v xml:space="preserve">CIMENTO ASFALTICO DE PETROLEO A GRANEL (CAP) 30/45 (COLETADO CAIXA NA ANP ACRESCIDO DE ICMS)                                                                                                                                                                                                                                                                                                                                                                                                              </v>
          </cell>
          <cell r="C7712" t="str">
            <v xml:space="preserve">KG    </v>
          </cell>
          <cell r="D7712" t="str">
            <v>3,26</v>
          </cell>
        </row>
        <row r="7713">
          <cell r="A7713">
            <v>41899</v>
          </cell>
          <cell r="B7713" t="str">
            <v xml:space="preserve">CIMENTO ASFALTICO DE PETROLEO A GRANEL (CAP) 50/70 (COLETADO CAIXA NA ANP ACRESCIDO DE ICMS)                                                                                                                                                                                                                                                                                                                                                                                                              </v>
          </cell>
          <cell r="C7713" t="str">
            <v xml:space="preserve">T     </v>
          </cell>
          <cell r="D7713" t="str">
            <v>3.598,51</v>
          </cell>
        </row>
        <row r="7714">
          <cell r="A7714">
            <v>1380</v>
          </cell>
          <cell r="B7714" t="str">
            <v xml:space="preserve">CIMENTO BRANCO                                                                                                                                                                                                                                                                                                                                                                                                                                                                                            </v>
          </cell>
          <cell r="C7714" t="str">
            <v xml:space="preserve">KG    </v>
          </cell>
          <cell r="D7714" t="str">
            <v>2,39</v>
          </cell>
        </row>
        <row r="7715">
          <cell r="A7715">
            <v>1375</v>
          </cell>
          <cell r="B7715" t="str">
            <v xml:space="preserve">CIMENTO IMPERMEABILIZANTE DE PEGA ULTRARRAPIDA PARA TAMPONAMENTOS                                                                                                                                                                                                                                                                                                                                                                                                                                         </v>
          </cell>
          <cell r="C7715" t="str">
            <v xml:space="preserve">KG    </v>
          </cell>
          <cell r="D7715" t="str">
            <v>11,01</v>
          </cell>
        </row>
        <row r="7716">
          <cell r="A7716">
            <v>1379</v>
          </cell>
          <cell r="B7716" t="str">
            <v xml:space="preserve">CIMENTO PORTLAND COMPOSTO CP II-32                                                                                                                                                                                                                                                                                                                                                                                                                                                                        </v>
          </cell>
          <cell r="C7716" t="str">
            <v xml:space="preserve">KG    </v>
          </cell>
          <cell r="D7716" t="str">
            <v>0,40</v>
          </cell>
        </row>
        <row r="7717">
          <cell r="A7717">
            <v>10511</v>
          </cell>
          <cell r="B7717" t="str">
            <v xml:space="preserve">CIMENTO PORTLAND COMPOSTO CP II-32 (SACO DE 50 KG)                                                                                                                                                                                                                                                                                                                                                                                                                                                        </v>
          </cell>
          <cell r="C7717" t="str">
            <v xml:space="preserve">50KG  </v>
          </cell>
          <cell r="D7717" t="str">
            <v>20,40</v>
          </cell>
        </row>
        <row r="7718">
          <cell r="A7718">
            <v>13284</v>
          </cell>
          <cell r="B7718" t="str">
            <v xml:space="preserve">CIMENTO PORTLAND DE ALTO FORNO (AF) CP III-32                                                                                                                                                                                                                                                                                                                                                                                                                                                             </v>
          </cell>
          <cell r="C7718" t="str">
            <v xml:space="preserve">KG    </v>
          </cell>
          <cell r="D7718" t="str">
            <v>0,34</v>
          </cell>
        </row>
        <row r="7719">
          <cell r="A7719">
            <v>25974</v>
          </cell>
          <cell r="B7719" t="str">
            <v xml:space="preserve">CIMENTO PORTLAND ESTRUTURAL BRANCO CPB-32                                                                                                                                                                                                                                                                                                                                                                                                                                                                 </v>
          </cell>
          <cell r="C7719" t="str">
            <v xml:space="preserve">KG    </v>
          </cell>
          <cell r="D7719" t="str">
            <v>1,36</v>
          </cell>
        </row>
        <row r="7720">
          <cell r="A7720">
            <v>1382</v>
          </cell>
          <cell r="B7720" t="str">
            <v xml:space="preserve">CIMENTO PORTLAND POZOLANICO CP IV- 32                                                                                                                                                                                                                                                                                                                                                                                                                                                                     </v>
          </cell>
          <cell r="C7720" t="str">
            <v xml:space="preserve">50KG  </v>
          </cell>
          <cell r="D7720" t="str">
            <v>19,65</v>
          </cell>
        </row>
        <row r="7721">
          <cell r="A7721">
            <v>34753</v>
          </cell>
          <cell r="B7721" t="str">
            <v xml:space="preserve">CIMENTO PORTLAND POZOLANICO CP IV-32                                                                                                                                                                                                                                                                                                                                                                                                                                                                      </v>
          </cell>
          <cell r="C7721" t="str">
            <v xml:space="preserve">KG    </v>
          </cell>
          <cell r="D7721" t="str">
            <v>0,39</v>
          </cell>
        </row>
        <row r="7722">
          <cell r="A7722">
            <v>420</v>
          </cell>
          <cell r="B7722" t="str">
            <v xml:space="preserve">CINTA CIRCULAR EM ACO GALVANIZADO DE 150 MM DE DIAMETRO PARA FIXACAO DE CAIXA MEDICAO, INCLUI PARAFUSOS E PORCAS                                                                                                                                                                                                                                                                                                                                                                                          </v>
          </cell>
          <cell r="C7722" t="str">
            <v xml:space="preserve">UN    </v>
          </cell>
          <cell r="D7722" t="str">
            <v>19,77</v>
          </cell>
        </row>
        <row r="7723">
          <cell r="A7723">
            <v>12327</v>
          </cell>
          <cell r="B7723" t="str">
            <v xml:space="preserve">CINTA CIRCULAR EM ACO GALVANIZADO DE 210 MM DE DIAMETRO PARA INSTALACAO DE TRANSFORMADOR EM POSTE DE CONCRETO                                                                                                                                                                                                                                                                                                                                                                                             </v>
          </cell>
          <cell r="C7723" t="str">
            <v xml:space="preserve">UN    </v>
          </cell>
          <cell r="D7723" t="str">
            <v>23,55</v>
          </cell>
        </row>
        <row r="7724">
          <cell r="A7724">
            <v>36148</v>
          </cell>
          <cell r="B7724" t="str">
            <v xml:space="preserve">CINTURAO DE SEGURANCA TIPO PARAQUEDISTA, FIVELA EM ACO, AJUSTE NO SUSPENSARIO, CINTURA E PERNAS                                                                                                                                                                                                                                                                                                                                                                                                           </v>
          </cell>
          <cell r="C7724" t="str">
            <v xml:space="preserve">UN    </v>
          </cell>
          <cell r="D7724" t="str">
            <v>57,60</v>
          </cell>
        </row>
        <row r="7725">
          <cell r="A7725">
            <v>12329</v>
          </cell>
          <cell r="B7725" t="str">
            <v xml:space="preserve">COBRE ELETROLITICO EM BARRA OU CHAPA                                                                                                                                                                                                                                                                                                                                                                                                                                                                      </v>
          </cell>
          <cell r="C7725" t="str">
            <v xml:space="preserve">KG    </v>
          </cell>
          <cell r="D7725" t="str">
            <v>87,41</v>
          </cell>
        </row>
        <row r="7726">
          <cell r="A7726">
            <v>1339</v>
          </cell>
          <cell r="B7726" t="str">
            <v xml:space="preserve">COLA A BASE DE RESINA SINTETICA PARA CHAPA DE LAMINADO MELAMINICO                                                                                                                                                                                                                                                                                                                                                                                                                                         </v>
          </cell>
          <cell r="C7726" t="str">
            <v xml:space="preserve">KG    </v>
          </cell>
          <cell r="D7726" t="str">
            <v>28,61</v>
          </cell>
        </row>
        <row r="7727">
          <cell r="A7727">
            <v>11849</v>
          </cell>
          <cell r="B7727" t="str">
            <v xml:space="preserve">COLA BRANCA BASE PVA                                                                                                                                                                                                                                                                                                                                                                                                                                                                                      </v>
          </cell>
          <cell r="C7727" t="str">
            <v xml:space="preserve">L     </v>
          </cell>
          <cell r="D7727" t="str">
            <v>16,60</v>
          </cell>
        </row>
        <row r="7728">
          <cell r="A7728">
            <v>37418</v>
          </cell>
          <cell r="B7728" t="str">
            <v xml:space="preserve">COLAR DE TOMADA EM POLIPROPILENO, PP, COM PARAFUSOS, PARA PEAD, 63 X 1/2" - LIGACAO PREDIAL DE AGUA                                                                                                                                                                                                                                                                                                                                                                                                       </v>
          </cell>
          <cell r="C7728" t="str">
            <v xml:space="preserve">UN    </v>
          </cell>
          <cell r="D7728" t="str">
            <v>10,38</v>
          </cell>
        </row>
        <row r="7729">
          <cell r="A7729">
            <v>37419</v>
          </cell>
          <cell r="B7729" t="str">
            <v xml:space="preserve">COLAR DE TOMADA EM POLIPROPILENO, PP, COM PARAFUSOS, PARA PEAD, 63 X 3/4" - LIGACAO PREDIAL DE AGUA                                                                                                                                                                                                                                                                                                                                                                                                       </v>
          </cell>
          <cell r="C7729" t="str">
            <v xml:space="preserve">UN    </v>
          </cell>
          <cell r="D7729" t="str">
            <v>10,66</v>
          </cell>
        </row>
        <row r="7730">
          <cell r="A7730">
            <v>1427</v>
          </cell>
          <cell r="B7730" t="str">
            <v xml:space="preserve">COLAR TOMADA PVC, COM TRAVAS, SAIDA COM ROSCA, DE 110 MM X 1/2" OU 110 MM X 3/4", PARA LIGACAO PREDIAL DE AGUA                                                                                                                                                                                                                                                                                                                                                                                            </v>
          </cell>
          <cell r="C7730" t="str">
            <v xml:space="preserve">UN    </v>
          </cell>
          <cell r="D7730" t="str">
            <v>14,57</v>
          </cell>
        </row>
        <row r="7731">
          <cell r="A7731">
            <v>1402</v>
          </cell>
          <cell r="B7731" t="str">
            <v xml:space="preserve">COLAR TOMADA PVC, COM TRAVAS, SAIDA COM ROSCA, DE 32 MM X 1/2" OU 32 MM X 3/4", PARA LIGACAO PREDIAL DE AGUA                                                                                                                                                                                                                                                                                                                                                                                              </v>
          </cell>
          <cell r="C7731" t="str">
            <v xml:space="preserve">UN    </v>
          </cell>
          <cell r="D7731" t="str">
            <v>5,04</v>
          </cell>
        </row>
        <row r="7732">
          <cell r="A7732">
            <v>1420</v>
          </cell>
          <cell r="B7732" t="str">
            <v xml:space="preserve">COLAR TOMADA PVC, COM TRAVAS, SAIDA COM ROSCA, DE 40 MM X 1/2" OU 40 MM X 3/4", PARA LIGACAO PREDIAL DE AGUA                                                                                                                                                                                                                                                                                                                                                                                              </v>
          </cell>
          <cell r="C7732" t="str">
            <v xml:space="preserve">UN    </v>
          </cell>
          <cell r="D7732" t="str">
            <v>6,48</v>
          </cell>
        </row>
        <row r="7733">
          <cell r="A7733">
            <v>1419</v>
          </cell>
          <cell r="B7733" t="str">
            <v xml:space="preserve">COLAR TOMADA PVC, COM TRAVAS, SAIDA COM ROSCA, DE 50 MM X 1/2" OU 50 MM X 3/4", PARA LIGACAO PREDIAL DE AGUA                                                                                                                                                                                                                                                                                                                                                                                              </v>
          </cell>
          <cell r="C7733" t="str">
            <v xml:space="preserve">UN    </v>
          </cell>
          <cell r="D7733" t="str">
            <v>7,83</v>
          </cell>
        </row>
        <row r="7734">
          <cell r="A7734">
            <v>1414</v>
          </cell>
          <cell r="B7734" t="str">
            <v xml:space="preserve">COLAR TOMADA PVC, COM TRAVAS, SAIDA COM ROSCA, DE 60 MM X 1/2" OU 60 MM X 3/4", PARA LIGACAO PREDIAL DE AGUA                                                                                                                                                                                                                                                                                                                                                                                              </v>
          </cell>
          <cell r="C7734" t="str">
            <v xml:space="preserve">UN    </v>
          </cell>
          <cell r="D7734" t="str">
            <v>7,66</v>
          </cell>
        </row>
        <row r="7735">
          <cell r="A7735">
            <v>1413</v>
          </cell>
          <cell r="B7735" t="str">
            <v xml:space="preserve">COLAR TOMADA PVC, COM TRAVAS, SAIDA COM ROSCA, DE 75 MM X 1/2" OU 75 MM X 3/4", PARA LIGACAO PREDIAL DE AGUA                                                                                                                                                                                                                                                                                                                                                                                              </v>
          </cell>
          <cell r="C7735" t="str">
            <v xml:space="preserve">UN    </v>
          </cell>
          <cell r="D7735" t="str">
            <v>11,32</v>
          </cell>
        </row>
        <row r="7736">
          <cell r="A7736">
            <v>1412</v>
          </cell>
          <cell r="B7736" t="str">
            <v xml:space="preserve">COLAR TOMADA PVC, COM TRAVAS, SAIDA COM ROSCA, DE 85 MM X 1/2" OU 85 MM X 3/4", PARA LIGACAO PREDIAL DE AGUA                                                                                                                                                                                                                                                                                                                                                                                              </v>
          </cell>
          <cell r="C7736" t="str">
            <v xml:space="preserve">UN    </v>
          </cell>
          <cell r="D7736" t="str">
            <v>9,59</v>
          </cell>
        </row>
        <row r="7737">
          <cell r="A7737">
            <v>1411</v>
          </cell>
          <cell r="B7737" t="str">
            <v xml:space="preserve">COLAR TOMADA PVC, COM TRAVAS, SAIDA ROSCAVEL COM BUCHA DE LATAO, DE 110 MM X 1/2" OU 110 MM X 3/4", PARA LIGACAO PREDIAL DE AGUA                                                                                                                                                                                                                                                                                                                                                                          </v>
          </cell>
          <cell r="C7737" t="str">
            <v xml:space="preserve">UN    </v>
          </cell>
          <cell r="D7737" t="str">
            <v>17,45</v>
          </cell>
        </row>
        <row r="7738">
          <cell r="A7738">
            <v>1406</v>
          </cell>
          <cell r="B7738" t="str">
            <v xml:space="preserve">COLAR TOMADA PVC, COM TRAVAS, SAIDA ROSCAVEL COM BUCHA DE LATAO, DE 60 MM X 1/2" OU 60 MM X 3/4", PARA LIGACAO PREDIAL DE AGUA                                                                                                                                                                                                                                                                                                                                                                            </v>
          </cell>
          <cell r="C7738" t="str">
            <v xml:space="preserve">UN    </v>
          </cell>
          <cell r="D7738" t="str">
            <v>11,57</v>
          </cell>
        </row>
        <row r="7739">
          <cell r="A7739">
            <v>1407</v>
          </cell>
          <cell r="B7739" t="str">
            <v xml:space="preserve">COLAR TOMADA PVC, COM TRAVAS, SAIDA ROSCAVEL COM BUCHA DE LATAO, DE 75 MM X 1/2" OU 75 MM X 3/4", PARA LIGACAO PREDIAL DE AGUA                                                                                                                                                                                                                                                                                                                                                                            </v>
          </cell>
          <cell r="C7739" t="str">
            <v xml:space="preserve">UN    </v>
          </cell>
          <cell r="D7739" t="str">
            <v>14,43</v>
          </cell>
        </row>
        <row r="7740">
          <cell r="A7740">
            <v>1404</v>
          </cell>
          <cell r="B7740" t="str">
            <v xml:space="preserve">COLAR TOMADA PVC, COM TRAVAS, SAIDA ROSCAVEL COM BUCHA DE LATAO, DE 85 MM X 1/2" OU 85 MM X 3/4", PARA LIGACAO PREDIAL DE AGUA                                                                                                                                                                                                                                                                                                                                                                            </v>
          </cell>
          <cell r="C7740" t="str">
            <v xml:space="preserve">UN    </v>
          </cell>
          <cell r="D7740" t="str">
            <v>15,34</v>
          </cell>
        </row>
        <row r="7741">
          <cell r="A7741">
            <v>11281</v>
          </cell>
          <cell r="B7741" t="str">
            <v xml:space="preserve">COMPACTADOR DE SOLO A PERCUSSAO (SOQUETE), COM MOTOR GASOLINA DE 4 TEMPOS, PESO ENTRE 55 E 65 KG, FORCA DE IMPACTO DE 1.000 A 1.500 KGF, FREQUENCIA DE 600 A 700 GOLPES POR MINUTO, VELOCIDADE DE TRABALHO ENTRE 10 E 15 M/MIN, POTENCIA ENTRE 2,00 E 3,00 HP                                                                                                                                                                                                                                             </v>
          </cell>
          <cell r="C7741" t="str">
            <v xml:space="preserve">UN    </v>
          </cell>
          <cell r="D7741" t="str">
            <v>10.577,49</v>
          </cell>
        </row>
        <row r="7742">
          <cell r="A7742">
            <v>1442</v>
          </cell>
          <cell r="B7742" t="str">
            <v xml:space="preserve">COMPACTADOR DE SOLO TIPO PLACA VIBRATORIA REVERSIVEL, A GASOLINA, 4 TEMPOS, PESO DE 125 A 150 KG, FORCA CENTRIFUGA DE 2500 A 2800 KGF, LARG. TRABALHO DE 400 A 450 MM, FREQ VIBRACAO DE 4300 A 4500 RPM, VELOC. TRABALHO DE 15 A 20 M/MIN, POT. DE 5,5 A 6,0 HP                                                                                                                                                                                                                                           </v>
          </cell>
          <cell r="C7742" t="str">
            <v xml:space="preserve">UN    </v>
          </cell>
          <cell r="D7742" t="str">
            <v>8.879,72</v>
          </cell>
        </row>
        <row r="7743">
          <cell r="A7743">
            <v>13457</v>
          </cell>
          <cell r="B7743" t="str">
            <v xml:space="preserve">COMPACTADOR DE SOLO TIPO PLACA VIBRATORIA REVERSIVEL, A GASOLINA, 4 TEMPOS, PESO DE 150 A 175 KG, FORCA CENTRIFUGA DE 2800 A 3100 KGF, LARG. TRABALHO DE 450 A 520 MM, FREQ VIBRACAO DE 4000 A 4300 RPM, VELOC. TRABALHO DE 15 A 20 M/MIN, POT. DE 6,0 A 7,0 HP                                                                                                                                                                                                                                           </v>
          </cell>
          <cell r="C7743" t="str">
            <v xml:space="preserve">UN    </v>
          </cell>
          <cell r="D7743" t="str">
            <v>7.664,84</v>
          </cell>
        </row>
        <row r="7744">
          <cell r="A7744">
            <v>40699</v>
          </cell>
          <cell r="B7744"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7744" t="str">
            <v xml:space="preserve">UN    </v>
          </cell>
          <cell r="D7744" t="str">
            <v>5.925,22</v>
          </cell>
        </row>
        <row r="7745">
          <cell r="A7745">
            <v>40701</v>
          </cell>
          <cell r="B7745"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7745" t="str">
            <v xml:space="preserve">UN    </v>
          </cell>
          <cell r="D7745" t="str">
            <v>104.765,97</v>
          </cell>
        </row>
        <row r="7746">
          <cell r="A7746">
            <v>40700</v>
          </cell>
          <cell r="B7746"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7746" t="str">
            <v xml:space="preserve">UN    </v>
          </cell>
          <cell r="D7746" t="str">
            <v>13.793,13</v>
          </cell>
        </row>
        <row r="7747">
          <cell r="A7747">
            <v>13458</v>
          </cell>
          <cell r="B7747" t="str">
            <v xml:space="preserve">COMPACTADOR DE SOLOS DE PERCURSAO (SOQUETE) COM MOTOR A GASOLINA 4 TEMPOS DE 4 HP (4 CV)                                                                                                                                                                                                                                                                                                                                                                                                                  </v>
          </cell>
          <cell r="C7747" t="str">
            <v xml:space="preserve">UN    </v>
          </cell>
          <cell r="D7747" t="str">
            <v>13.106,88</v>
          </cell>
        </row>
        <row r="7748">
          <cell r="A7748">
            <v>36524</v>
          </cell>
          <cell r="B7748" t="str">
            <v xml:space="preserve">COMPRESSOR DE AR ESTACIONARIO, VAZAO 620 PCM, PRESSAO EFETIVA DE TRABALHO 109 PSI, MOTOR ELETRICO, POTENCIA 127 CV                                                                                                                                                                                                                                                                                                                                                                                        </v>
          </cell>
          <cell r="C7748" t="str">
            <v xml:space="preserve">UN    </v>
          </cell>
          <cell r="D7748" t="str">
            <v>86.280,46</v>
          </cell>
        </row>
        <row r="7749">
          <cell r="A7749">
            <v>36526</v>
          </cell>
          <cell r="B7749" t="str">
            <v xml:space="preserve">COMPRESSOR DE AR REBOCAVEL VAZAO 400 PCM, PRESSAO EFETIVA DE TRABALHO 102 PSI, MOTOR DIESEL, POTENCIA 110 CV                                                                                                                                                                                                                                                                                                                                                                                              </v>
          </cell>
          <cell r="C7749" t="str">
            <v xml:space="preserve">UN    </v>
          </cell>
          <cell r="D7749" t="str">
            <v>69.528,30</v>
          </cell>
        </row>
        <row r="7750">
          <cell r="A7750">
            <v>36523</v>
          </cell>
          <cell r="B7750" t="str">
            <v xml:space="preserve">COMPRESSOR DE AR REBOCAVEL VAZAO 748 PCM, PRESSAO EFETIVA DE TRABALHO 102 PSI, MOTOR DIESEL, POTENCIA 210 CV                                                                                                                                                                                                                                                                                                                                                                                              </v>
          </cell>
          <cell r="C7750" t="str">
            <v xml:space="preserve">UN    </v>
          </cell>
          <cell r="D7750" t="str">
            <v>148.850,72</v>
          </cell>
        </row>
        <row r="7751">
          <cell r="A7751">
            <v>36527</v>
          </cell>
          <cell r="B7751" t="str">
            <v xml:space="preserve">COMPRESSOR DE AR REBOCAVEL VAZAO 860 PCM, PRESSAO EFETIVA DE TRABALHO 102 PSI, MOTOR DIESEL, POTENCIA 250 CV                                                                                                                                                                                                                                                                                                                                                                                              </v>
          </cell>
          <cell r="C7751" t="str">
            <v xml:space="preserve">UN    </v>
          </cell>
          <cell r="D7751" t="str">
            <v>161.682,54</v>
          </cell>
        </row>
        <row r="7752">
          <cell r="A7752">
            <v>13803</v>
          </cell>
          <cell r="B7752" t="str">
            <v xml:space="preserve">COMPRESSOR DE AR REBOCAVEL, VAZAO *89* PCM, PRESSAO EFETIVA DE TRABALHO *102* PSI, MOTOR DIESEL, POTENCIA *20* CV                                                                                                                                                                                                                                                                                                                                                                                         </v>
          </cell>
          <cell r="C7752" t="str">
            <v xml:space="preserve">UN    </v>
          </cell>
          <cell r="D7752" t="str">
            <v>58.463,00</v>
          </cell>
        </row>
        <row r="7753">
          <cell r="A7753">
            <v>38642</v>
          </cell>
          <cell r="B7753" t="str">
            <v xml:space="preserve">COMPRESSOR DE AR REBOCAVEL, VAZAO 152 PCM, PRESSAO EFETIVA DE TRABALHO 102 PSI, MOTOR DIESEL, POTENCIA 31,5 KW                                                                                                                                                                                                                                                                                                                                                                                            </v>
          </cell>
          <cell r="C7753" t="str">
            <v xml:space="preserve">UN    </v>
          </cell>
          <cell r="D7753" t="str">
            <v>37.643,84</v>
          </cell>
        </row>
        <row r="7754">
          <cell r="A7754">
            <v>36522</v>
          </cell>
          <cell r="B7754" t="str">
            <v xml:space="preserve">COMPRESSOR DE AR REBOCAVEL, VAZAO 189 PCM, PRESSAO EFETIVA DE TRABALHO 102 PSI, MOTOR DIESEL, POTENCIA 63 CV                                                                                                                                                                                                                                                                                                                                                                                              </v>
          </cell>
          <cell r="C7754" t="str">
            <v xml:space="preserve">UN    </v>
          </cell>
          <cell r="D7754" t="str">
            <v>43.779,34</v>
          </cell>
        </row>
        <row r="7755">
          <cell r="A7755">
            <v>36525</v>
          </cell>
          <cell r="B7755" t="str">
            <v xml:space="preserve">COMPRESSOR DE AR REBOCAVEL, VAZAO 250 PCM, PRESSAO EFETIVA DE TRABALHO 102 PSI, MOTOR DIESEL, POTENCIA 81 CV                                                                                                                                                                                                                                                                                                                                                                                              </v>
          </cell>
          <cell r="C7755" t="str">
            <v xml:space="preserve">UN    </v>
          </cell>
          <cell r="D7755" t="str">
            <v>58.630,76</v>
          </cell>
        </row>
        <row r="7756">
          <cell r="A7756">
            <v>41991</v>
          </cell>
          <cell r="B7756" t="str">
            <v xml:space="preserve">COMPRESSOR DE AR, VAZAO DE 10 PCM, RESERVATORIO 100 L, PRESSAO DE TRABALHO ENTRE 6,9 E 9,7 BAR,  POTENCIA 2 HP, TENSAO 110/220 V (COLETADO CAIXA)                                                                                                                                                                                                                                                                                                                                                         </v>
          </cell>
          <cell r="C7756" t="str">
            <v xml:space="preserve">UN    </v>
          </cell>
          <cell r="D7756" t="str">
            <v>2.166,49</v>
          </cell>
        </row>
        <row r="7757">
          <cell r="A7757">
            <v>34348</v>
          </cell>
          <cell r="B7757" t="str">
            <v xml:space="preserve">CONCERTINA CLIPADA (DUPLA) EM ACO GALVANIZADO DE ALTA RESISTENCIA, COM ESPIRAL DE 300 MM, D = 2,76 MM                                                                                                                                                                                                                                                                                                                                                                                                     </v>
          </cell>
          <cell r="C7757" t="str">
            <v xml:space="preserve">M     </v>
          </cell>
          <cell r="D7757" t="str">
            <v>29,39</v>
          </cell>
        </row>
        <row r="7758">
          <cell r="A7758">
            <v>34347</v>
          </cell>
          <cell r="B7758" t="str">
            <v xml:space="preserve">CONCERTINA SIMPLES EM ACO GALVANIZADO DE ALTA RESISTENCIA, COM ESPIRAL DE 300 MM, D = 2,76 MM                                                                                                                                                                                                                                                                                                                                                                                                             </v>
          </cell>
          <cell r="C7758" t="str">
            <v xml:space="preserve">M     </v>
          </cell>
          <cell r="D7758" t="str">
            <v>15,18</v>
          </cell>
        </row>
        <row r="7759">
          <cell r="A7759">
            <v>11146</v>
          </cell>
          <cell r="B7759" t="str">
            <v xml:space="preserve">CONCRETO AUTOADENSAVEL (CAA) CLASSE DE RESISTENCIA C15, ESPALHAMENTO SF2, INCLUI SERVICO DE BOMBEAMENTO (NBR 15823)                                                                                                                                                                                                                                                                                                                                                                                       </v>
          </cell>
          <cell r="C7759" t="str">
            <v xml:space="preserve">M3    </v>
          </cell>
          <cell r="D7759" t="str">
            <v>267,63</v>
          </cell>
        </row>
        <row r="7760">
          <cell r="A7760">
            <v>11147</v>
          </cell>
          <cell r="B7760" t="str">
            <v xml:space="preserve">CONCRETO AUTOADENSAVEL (CAA) CLASSE DE RESISTENCIA C20, ESPALHAMENTO SF2, INCLUI SERVICO DE BOMBEAMENTO (NBR 15823)                                                                                                                                                                                                                                                                                                                                                                                       </v>
          </cell>
          <cell r="C7760" t="str">
            <v xml:space="preserve">M3    </v>
          </cell>
          <cell r="D7760" t="str">
            <v>277,54</v>
          </cell>
        </row>
        <row r="7761">
          <cell r="A7761">
            <v>34872</v>
          </cell>
          <cell r="B7761" t="str">
            <v xml:space="preserve">CONCRETO AUTOADENSAVEL (CAA) CLASSE DE RESISTENCIA C25, ESPALHAMENTO SF2, INCLUI SERVICO DE BOMBEAMENTO (NBR 15823)                                                                                                                                                                                                                                                                                                                                                                                       </v>
          </cell>
          <cell r="C7761" t="str">
            <v xml:space="preserve">M3    </v>
          </cell>
          <cell r="D7761" t="str">
            <v>287,45</v>
          </cell>
        </row>
        <row r="7762">
          <cell r="A7762">
            <v>34491</v>
          </cell>
          <cell r="B7762" t="str">
            <v xml:space="preserve">CONCRETO AUTOADENSAVEL (CAA) CLASSE DE RESISTENCIA C30, ESPALHAMENTO SF2, INCLUI SERVICO DE BOMBEAMENTO (NBR 15823)                                                                                                                                                                                                                                                                                                                                                                                       </v>
          </cell>
          <cell r="C7762" t="str">
            <v xml:space="preserve">M3    </v>
          </cell>
          <cell r="D7762" t="str">
            <v>293,27</v>
          </cell>
        </row>
        <row r="7763">
          <cell r="A7763">
            <v>34770</v>
          </cell>
          <cell r="B7763" t="str">
            <v xml:space="preserve">CONCRETO BETUMINOSO USINADO A QUENTE (CBUQ) PARA PAVIMENTACAO ASFALTICA, PADRAO DNIT, FAIXA C, COM CAP 30/45 - AQUISICAO POSTO USINA                                                                                                                                                                                                                                                                                                                                                                      </v>
          </cell>
          <cell r="C7763" t="str">
            <v xml:space="preserve">T     </v>
          </cell>
          <cell r="D7763" t="str">
            <v>301,14</v>
          </cell>
        </row>
        <row r="7764">
          <cell r="A7764">
            <v>1518</v>
          </cell>
          <cell r="B7764" t="str">
            <v xml:space="preserve">CONCRETO BETUMINOSO USINADO A QUENTE (CBUQ) PARA PAVIMENTACAO ASFALTICA, PADRAO DNIT, FAIXA C, COM CAP 50/70 - AQUISICAO POSTO USINA                                                                                                                                                                                                                                                                                                                                                                      </v>
          </cell>
          <cell r="C7764" t="str">
            <v xml:space="preserve">T     </v>
          </cell>
          <cell r="D7764" t="str">
            <v>325,00</v>
          </cell>
        </row>
        <row r="7765">
          <cell r="A7765">
            <v>41965</v>
          </cell>
          <cell r="B7765" t="str">
            <v xml:space="preserve">CONCRETO BETUMINOSO USINADO A QUENTE (CBUQ) PARA PAVIMENTACAO ASFALTICA, PADRAO DNIT, PARA BINDER, COM CAP 50/70 - AQUISICAO POSTO USINA                                                                                                                                                                                                                                                                                                                                                                  </v>
          </cell>
          <cell r="C7765" t="str">
            <v xml:space="preserve">T     </v>
          </cell>
          <cell r="D7765" t="str">
            <v>314,86</v>
          </cell>
        </row>
        <row r="7766">
          <cell r="A7766">
            <v>34492</v>
          </cell>
          <cell r="B7766" t="str">
            <v xml:space="preserve">CONCRETO USINADO BOMBEAVEL, CLASSE DE RESISTENCIA C20, COM BRITA 0 E 1, SLUMP = 100 +/- 20 MM, EXCLUI SERVICO DE BOMBEAMENTO (NBR 8953)                                                                                                                                                                                                                                                                                                                                                                   </v>
          </cell>
          <cell r="C7766" t="str">
            <v xml:space="preserve">M3    </v>
          </cell>
          <cell r="D7766" t="str">
            <v>242,85</v>
          </cell>
        </row>
        <row r="7767">
          <cell r="A7767">
            <v>1524</v>
          </cell>
          <cell r="B7767" t="str">
            <v xml:space="preserve">CONCRETO USINADO BOMBEAVEL, CLASSE DE RESISTENCIA C20, COM BRITA 0 E 1, SLUMP = 100 +/- 20 MM, INCLUI SERVICO DE BOMBEAMENTO (NBR 8953)                                                                                                                                                                                                                                                                                                                                                                   </v>
          </cell>
          <cell r="C7767" t="str">
            <v xml:space="preserve">M3    </v>
          </cell>
          <cell r="D7767" t="str">
            <v>282,50</v>
          </cell>
        </row>
        <row r="7768">
          <cell r="A7768">
            <v>38404</v>
          </cell>
          <cell r="B7768" t="str">
            <v xml:space="preserve">CONCRETO USINADO BOMBEAVEL, CLASSE DE RESISTENCIA C20, COM BRITA 0 E 1, SLUMP = 130 +/- 20 MM, EXCLUI SERVICO DE BOMBEAMENTO (NBR 8953)                                                                                                                                                                                                                                                                                                                                                                   </v>
          </cell>
          <cell r="C7768" t="str">
            <v xml:space="preserve">M3    </v>
          </cell>
          <cell r="D7768" t="str">
            <v>298,17</v>
          </cell>
        </row>
        <row r="7769">
          <cell r="A7769">
            <v>39849</v>
          </cell>
          <cell r="B7769" t="str">
            <v xml:space="preserve">CONCRETO USINADO BOMBEAVEL, CLASSE DE RESISTENCIA C20, COM BRITA 0 E 1, SLUMP = 190 +/- 20 MM, INCLUI SERVICO DE BOMBEAMENTO (NBR 8953)                                                                                                                                                                                                                                                                                                                                                                   </v>
          </cell>
          <cell r="C7769" t="str">
            <v xml:space="preserve">M3    </v>
          </cell>
          <cell r="D7769" t="str">
            <v>297,52</v>
          </cell>
        </row>
        <row r="7770">
          <cell r="A7770">
            <v>38464</v>
          </cell>
          <cell r="B7770" t="str">
            <v xml:space="preserve">CONCRETO USINADO BOMBEAVEL, CLASSE DE RESISTENCIA C20, COM BRITA 0, SLUMP = 220 +/- 20 MM, INCLUI SERVICO DE BOMBEAMENTO (NBR 8953)                                                                                                                                                                                                                                                                                                                                                                       </v>
          </cell>
          <cell r="C7770" t="str">
            <v xml:space="preserve">M3    </v>
          </cell>
          <cell r="D7770" t="str">
            <v>360,19</v>
          </cell>
        </row>
        <row r="7771">
          <cell r="A7771">
            <v>34493</v>
          </cell>
          <cell r="B7771" t="str">
            <v xml:space="preserve">CONCRETO USINADO BOMBEAVEL, CLASSE DE RESISTENCIA C25, COM BRITA 0 E 1, SLUMP = 100 +/- 20 MM, EXCLUI SERVICO DE BOMBEAMENTO (NBR 8953)                                                                                                                                                                                                                                                                                                                                                                   </v>
          </cell>
          <cell r="C7771" t="str">
            <v xml:space="preserve">M3    </v>
          </cell>
          <cell r="D7771" t="str">
            <v>252,26</v>
          </cell>
        </row>
        <row r="7772">
          <cell r="A7772">
            <v>1527</v>
          </cell>
          <cell r="B7772" t="str">
            <v xml:space="preserve">CONCRETO USINADO BOMBEAVEL, CLASSE DE RESISTENCIA C25, COM BRITA 0 E 1, SLUMP = 100 +/- 20 MM, INCLUI SERVICO DE BOMBEAMENTO (NBR 8953)                                                                                                                                                                                                                                                                                                                                                                   </v>
          </cell>
          <cell r="C7772" t="str">
            <v xml:space="preserve">M3    </v>
          </cell>
          <cell r="D7772" t="str">
            <v>294,39</v>
          </cell>
        </row>
        <row r="7773">
          <cell r="A7773">
            <v>38405</v>
          </cell>
          <cell r="B7773" t="str">
            <v xml:space="preserve">CONCRETO USINADO BOMBEAVEL, CLASSE DE RESISTENCIA C25, COM BRITA 0 E 1, SLUMP = 130 +/- 20 MM, EXCLUI SERVICO DE BOMBEAMENTO (NBR 8953)                                                                                                                                                                                                                                                                                                                                                                   </v>
          </cell>
          <cell r="C7773" t="str">
            <v xml:space="preserve">M3    </v>
          </cell>
          <cell r="D7773" t="str">
            <v>316,06</v>
          </cell>
        </row>
        <row r="7774">
          <cell r="A7774">
            <v>38408</v>
          </cell>
          <cell r="B7774" t="str">
            <v xml:space="preserve">CONCRETO USINADO BOMBEAVEL, CLASSE DE RESISTENCIA C25, COM BRITA 0 E 1, SLUMP = 190 +/- 20 MM, EXCLUI SERVICO DE BOMBEAMENTO (NBR 8953)                                                                                                                                                                                                                                                                                                                                                                   </v>
          </cell>
          <cell r="C7774" t="str">
            <v xml:space="preserve">M3    </v>
          </cell>
          <cell r="D7774" t="str">
            <v>328,65</v>
          </cell>
        </row>
        <row r="7775">
          <cell r="A7775">
            <v>34494</v>
          </cell>
          <cell r="B7775" t="str">
            <v xml:space="preserve">CONCRETO USINADO BOMBEAVEL, CLASSE DE RESISTENCIA C30, COM BRITA 0 E 1, SLUMP = 100 +/- 20 MM, EXCLUI SERVICO DE BOMBEAMENTO (NBR 8953)                                                                                                                                                                                                                                                                                                                                                                   </v>
          </cell>
          <cell r="C7775" t="str">
            <v xml:space="preserve">M3    </v>
          </cell>
          <cell r="D7775" t="str">
            <v>263,46</v>
          </cell>
        </row>
        <row r="7776">
          <cell r="A7776">
            <v>1525</v>
          </cell>
          <cell r="B7776" t="str">
            <v xml:space="preserve">CONCRETO USINADO BOMBEAVEL, CLASSE DE RESISTENCIA C30, COM BRITA 0 E 1, SLUMP = 100 +/- 20 MM, INCLUI SERVICO DE BOMBEAMENTO (NBR 8953)                                                                                                                                                                                                                                                                                                                                                                   </v>
          </cell>
          <cell r="C7776" t="str">
            <v xml:space="preserve">M3    </v>
          </cell>
          <cell r="D7776" t="str">
            <v>304,30</v>
          </cell>
        </row>
        <row r="7777">
          <cell r="A7777">
            <v>38406</v>
          </cell>
          <cell r="B7777" t="str">
            <v xml:space="preserve">CONCRETO USINADO BOMBEAVEL, CLASSE DE RESISTENCIA C30, COM BRITA 0 E 1, SLUMP = 130 +/- 20 MM, EXCLUI SERVICO DE BOMBEAMENTO (NBR 8953)                                                                                                                                                                                                                                                                                                                                                                   </v>
          </cell>
          <cell r="C7777" t="str">
            <v xml:space="preserve">M3    </v>
          </cell>
          <cell r="D7777" t="str">
            <v>332,08</v>
          </cell>
        </row>
        <row r="7778">
          <cell r="A7778">
            <v>38409</v>
          </cell>
          <cell r="B7778" t="str">
            <v xml:space="preserve">CONCRETO USINADO BOMBEAVEL, CLASSE DE RESISTENCIA C30, COM BRITA 0 E 1, SLUMP = 190 +/- 20 MM, EXCLUI SERVICO DE BOMBEAMENTO (NBR 8953)                                                                                                                                                                                                                                                                                                                                                                   </v>
          </cell>
          <cell r="C7778" t="str">
            <v xml:space="preserve">M3    </v>
          </cell>
          <cell r="D7778" t="str">
            <v>354,26</v>
          </cell>
        </row>
        <row r="7779">
          <cell r="A7779">
            <v>34495</v>
          </cell>
          <cell r="B7779" t="str">
            <v xml:space="preserve">CONCRETO USINADO BOMBEAVEL, CLASSE DE RESISTENCIA C35, COM BRITA 0 E 1, SLUMP = 100 +/- 20 MM, EXCLUI SERVICO DE BOMBEAMENTO (NBR 8953)                                                                                                                                                                                                                                                                                                                                                                   </v>
          </cell>
          <cell r="C7779" t="str">
            <v xml:space="preserve">M3    </v>
          </cell>
          <cell r="D7779" t="str">
            <v>274,71</v>
          </cell>
        </row>
        <row r="7780">
          <cell r="A7780">
            <v>11145</v>
          </cell>
          <cell r="B7780" t="str">
            <v xml:space="preserve">CONCRETO USINADO BOMBEAVEL, CLASSE DE RESISTENCIA C35, COM BRITA 0 E 1, SLUMP = 100 +/- 20 MM, INCLUI SERVICO DE BOMBEAMENTO (NBR 8953)                                                                                                                                                                                                                                                                                                                                                                   </v>
          </cell>
          <cell r="C7780" t="str">
            <v xml:space="preserve">M3    </v>
          </cell>
          <cell r="D7780" t="str">
            <v>315,21</v>
          </cell>
        </row>
        <row r="7781">
          <cell r="A7781">
            <v>34496</v>
          </cell>
          <cell r="B7781" t="str">
            <v xml:space="preserve">CONCRETO USINADO BOMBEAVEL, CLASSE DE RESISTENCIA C40, COM BRITA 0 E 1, SLUMP = 100 +/- 20 MM, EXCLUI SERVICO DE BOMBEAMENTO (NBR 8953)                                                                                                                                                                                                                                                                                                                                                                   </v>
          </cell>
          <cell r="C7781" t="str">
            <v xml:space="preserve">M3    </v>
          </cell>
          <cell r="D7781" t="str">
            <v>286,96</v>
          </cell>
        </row>
        <row r="7782">
          <cell r="A7782">
            <v>34479</v>
          </cell>
          <cell r="B7782" t="str">
            <v xml:space="preserve">CONCRETO USINADO BOMBEAVEL, CLASSE DE RESISTENCIA C40, COM BRITA 0 E 1, SLUMP = 100 +/- 20 MM, INCLUI SERVICO DE BOMBEAMENTO (NBR 8953)                                                                                                                                                                                                                                                                                                                                                                   </v>
          </cell>
          <cell r="C7782" t="str">
            <v xml:space="preserve">M3    </v>
          </cell>
          <cell r="D7782" t="str">
            <v>327,10</v>
          </cell>
        </row>
        <row r="7783">
          <cell r="A7783">
            <v>34481</v>
          </cell>
          <cell r="B7783" t="str">
            <v xml:space="preserve">CONCRETO USINADO BOMBEAVEL, CLASSE DE RESISTENCIA C45, COM BRITA 0 E 1, SLUMP = 100 +/- 20 MM, INCLUI SERVICO DE BOMBEAMENTO (NBR 8953)                                                                                                                                                                                                                                                                                                                                                                   </v>
          </cell>
          <cell r="C7783" t="str">
            <v xml:space="preserve">M3    </v>
          </cell>
          <cell r="D7783" t="str">
            <v>367,74</v>
          </cell>
        </row>
        <row r="7784">
          <cell r="A7784">
            <v>34483</v>
          </cell>
          <cell r="B7784" t="str">
            <v xml:space="preserve">CONCRETO USINADO BOMBEAVEL, CLASSE DE RESISTENCIA C50, COM BRITA 0 E 1, SLUMP = 100 +/- 20 MM, INCLUI SERVICO DE BOMBEAMENTO (NBR 8953)                                                                                                                                                                                                                                                                                                                                                                   </v>
          </cell>
          <cell r="C7784" t="str">
            <v xml:space="preserve">M3    </v>
          </cell>
          <cell r="D7784" t="str">
            <v>436,14</v>
          </cell>
        </row>
        <row r="7785">
          <cell r="A7785">
            <v>34485</v>
          </cell>
          <cell r="B7785" t="str">
            <v xml:space="preserve">CONCRETO USINADO BOMBEAVEL, CLASSE DE RESISTENCIA C60, COM BRITA 0 E 1, SLUMP = 100 +/- 20 MM, INCLUI SERVICO DE BOMBEAMENTO (NBR 8953)                                                                                                                                                                                                                                                                                                                                                                   </v>
          </cell>
          <cell r="C7785" t="str">
            <v xml:space="preserve">M3    </v>
          </cell>
          <cell r="D7785" t="str">
            <v>560,04</v>
          </cell>
        </row>
        <row r="7786">
          <cell r="A7786">
            <v>34497</v>
          </cell>
          <cell r="B7786" t="str">
            <v xml:space="preserve">CONCRETO USINADO BOMBEAVEL, CLASSE DE RESISTENCIA C80, COM BRITA 0 E 1, SLUMP = 100 +/- 20 MM, EXCLUI SERVICO DE BOMBEAMENTO (NBR 8953)                                                                                                                                                                                                                                                                                                                                                                   </v>
          </cell>
          <cell r="C7786" t="str">
            <v xml:space="preserve">M3    </v>
          </cell>
          <cell r="D7786" t="str">
            <v>773,15</v>
          </cell>
        </row>
        <row r="7787">
          <cell r="A7787">
            <v>14041</v>
          </cell>
          <cell r="B7787" t="str">
            <v xml:space="preserve">CONCRETO USINADO CONVENCIONAL (NAO BOMBEAVEL) CLASSE DE RESISTENCIA C10, COM BRITA 1 E 2, SLUMP = 80 MM +/- 10 MM (NBR 8953)                                                                                                                                                                                                                                                                                                                                                                              </v>
          </cell>
          <cell r="C7787" t="str">
            <v xml:space="preserve">M3    </v>
          </cell>
          <cell r="D7787" t="str">
            <v>242,31</v>
          </cell>
        </row>
        <row r="7788">
          <cell r="A7788">
            <v>1523</v>
          </cell>
          <cell r="B7788" t="str">
            <v xml:space="preserve">CONCRETO USINADO CONVENCIONAL (NAO BOMBEAVEL) CLASSE DE RESISTENCIA C15, COM BRITA 1 E 2, SLUMP = 80 MM +/- 10 MM (NBR 8953)                                                                                                                                                                                                                                                                                                                                                                              </v>
          </cell>
          <cell r="C7788" t="str">
            <v xml:space="preserve">M3    </v>
          </cell>
          <cell r="D7788" t="str">
            <v>244,63</v>
          </cell>
        </row>
        <row r="7789">
          <cell r="A7789">
            <v>14052</v>
          </cell>
          <cell r="B7789" t="str">
            <v xml:space="preserve">CONDULETE DE ALUMINIO TIPO B, PARA ELETRODUTO ROSCAVEL DE 1/2", COM TAMPA CEGA                                                                                                                                                                                                                                                                                                                                                                                                                            </v>
          </cell>
          <cell r="C7789" t="str">
            <v xml:space="preserve">UN    </v>
          </cell>
          <cell r="D7789" t="str">
            <v>8,87</v>
          </cell>
        </row>
        <row r="7790">
          <cell r="A7790">
            <v>14054</v>
          </cell>
          <cell r="B7790" t="str">
            <v xml:space="preserve">CONDULETE DE ALUMINIO TIPO B, PARA ELETRODUTO ROSCAVEL DE 1", COM TAMPA CEGA                                                                                                                                                                                                                                                                                                                                                                                                                              </v>
          </cell>
          <cell r="C7790" t="str">
            <v xml:space="preserve">UN    </v>
          </cell>
          <cell r="D7790" t="str">
            <v>11,52</v>
          </cell>
        </row>
        <row r="7791">
          <cell r="A7791">
            <v>14053</v>
          </cell>
          <cell r="B7791" t="str">
            <v xml:space="preserve">CONDULETE DE ALUMINIO TIPO B, PARA ELETRODUTO ROSCAVEL DE 3/4", COM TAMPA CEGA                                                                                                                                                                                                                                                                                                                                                                                                                            </v>
          </cell>
          <cell r="C7791" t="str">
            <v xml:space="preserve">UN    </v>
          </cell>
          <cell r="D7791" t="str">
            <v>9,00</v>
          </cell>
        </row>
        <row r="7792">
          <cell r="A7792">
            <v>2558</v>
          </cell>
          <cell r="B7792" t="str">
            <v xml:space="preserve">CONDULETE DE ALUMINIO TIPO C, PARA ELETRODUTO ROSCAVEL DE 1/2", COM TAMPA CEGA                                                                                                                                                                                                                                                                                                                                                                                                                            </v>
          </cell>
          <cell r="C7792" t="str">
            <v xml:space="preserve">UN    </v>
          </cell>
          <cell r="D7792" t="str">
            <v>6,77</v>
          </cell>
        </row>
        <row r="7793">
          <cell r="A7793">
            <v>2560</v>
          </cell>
          <cell r="B7793" t="str">
            <v xml:space="preserve">CONDULETE DE ALUMINIO TIPO C, PARA ELETRODUTO ROSCAVEL DE 1", COM TAMPA CEGA                                                                                                                                                                                                                                                                                                                                                                                                                              </v>
          </cell>
          <cell r="C7793" t="str">
            <v xml:space="preserve">UN    </v>
          </cell>
          <cell r="D7793" t="str">
            <v>11,93</v>
          </cell>
        </row>
        <row r="7794">
          <cell r="A7794">
            <v>2559</v>
          </cell>
          <cell r="B7794" t="str">
            <v xml:space="preserve">CONDULETE DE ALUMINIO TIPO C, PARA ELETRODUTO ROSCAVEL DE 3/4", COM TAMPA CEGA                                                                                                                                                                                                                                                                                                                                                                                                                            </v>
          </cell>
          <cell r="C7794" t="str">
            <v xml:space="preserve">UN    </v>
          </cell>
          <cell r="D7794" t="str">
            <v>9,54</v>
          </cell>
        </row>
        <row r="7795">
          <cell r="A7795">
            <v>2592</v>
          </cell>
          <cell r="B7795" t="str">
            <v xml:space="preserve">CONDULETE DE ALUMINIO TIPO C, PARA ELETRODUTO ROSCAVEL DE 4", COM TAMPA CEGA                                                                                                                                                                                                                                                                                                                                                                                                                              </v>
          </cell>
          <cell r="C7795" t="str">
            <v xml:space="preserve">UN    </v>
          </cell>
          <cell r="D7795" t="str">
            <v>158,15</v>
          </cell>
        </row>
        <row r="7796">
          <cell r="A7796">
            <v>2566</v>
          </cell>
          <cell r="B7796" t="str">
            <v xml:space="preserve">CONDULETE DE ALUMINIO TIPO E, PARA ELETRODUTO ROSCAVEL DE 1  1/4", COM TAMPA CEGA                                                                                                                                                                                                                                                                                                                                                                                                                         </v>
          </cell>
          <cell r="C7796" t="str">
            <v xml:space="preserve">UN    </v>
          </cell>
          <cell r="D7796" t="str">
            <v>15,91</v>
          </cell>
        </row>
        <row r="7797">
          <cell r="A7797">
            <v>2589</v>
          </cell>
          <cell r="B7797" t="str">
            <v xml:space="preserve">CONDULETE DE ALUMINIO TIPO E, PARA ELETRODUTO ROSCAVEL DE 1 1/2", COM TAMPA CEGA                                                                                                                                                                                                                                                                                                                                                                                                                          </v>
          </cell>
          <cell r="C7797" t="str">
            <v xml:space="preserve">UN    </v>
          </cell>
          <cell r="D7797" t="str">
            <v>21,15</v>
          </cell>
        </row>
        <row r="7798">
          <cell r="A7798">
            <v>2591</v>
          </cell>
          <cell r="B7798" t="str">
            <v xml:space="preserve">CONDULETE DE ALUMINIO TIPO E, PARA ELETRODUTO ROSCAVEL DE 1/2", COM TAMPA CEGA                                                                                                                                                                                                                                                                                                                                                                                                                            </v>
          </cell>
          <cell r="C7798" t="str">
            <v xml:space="preserve">UN    </v>
          </cell>
          <cell r="D7798" t="str">
            <v>7,71</v>
          </cell>
        </row>
        <row r="7799">
          <cell r="A7799">
            <v>2590</v>
          </cell>
          <cell r="B7799" t="str">
            <v xml:space="preserve">CONDULETE DE ALUMINIO TIPO E, PARA ELETRODUTO ROSCAVEL DE 1", COM TAMPA CEGA                                                                                                                                                                                                                                                                                                                                                                                                                              </v>
          </cell>
          <cell r="C7799" t="str">
            <v xml:space="preserve">UN    </v>
          </cell>
          <cell r="D7799" t="str">
            <v>12,98</v>
          </cell>
        </row>
        <row r="7800">
          <cell r="A7800">
            <v>2567</v>
          </cell>
          <cell r="B7800" t="str">
            <v xml:space="preserve">CONDULETE DE ALUMINIO TIPO E, PARA ELETRODUTO ROSCAVEL DE 2", COM TAMPA CEGA                                                                                                                                                                                                                                                                                                                                                                                                                              </v>
          </cell>
          <cell r="C7800" t="str">
            <v xml:space="preserve">UN    </v>
          </cell>
          <cell r="D7800" t="str">
            <v>31,03</v>
          </cell>
        </row>
        <row r="7801">
          <cell r="A7801">
            <v>2565</v>
          </cell>
          <cell r="B7801" t="str">
            <v xml:space="preserve">CONDULETE DE ALUMINIO TIPO E, PARA ELETRODUTO ROSCAVEL DE 3/4", COM TAMPA CEGA                                                                                                                                                                                                                                                                                                                                                                                                                            </v>
          </cell>
          <cell r="C7801" t="str">
            <v xml:space="preserve">UN    </v>
          </cell>
          <cell r="D7801" t="str">
            <v>7,73</v>
          </cell>
        </row>
        <row r="7802">
          <cell r="A7802">
            <v>2568</v>
          </cell>
          <cell r="B7802" t="str">
            <v xml:space="preserve">CONDULETE DE ALUMINIO TIPO E, PARA ELETRODUTO ROSCAVEL DE 3", COM TAMPA CEGA                                                                                                                                                                                                                                                                                                                                                                                                                              </v>
          </cell>
          <cell r="C7802" t="str">
            <v xml:space="preserve">UN    </v>
          </cell>
          <cell r="D7802" t="str">
            <v>86,16</v>
          </cell>
        </row>
        <row r="7803">
          <cell r="A7803">
            <v>2594</v>
          </cell>
          <cell r="B7803" t="str">
            <v xml:space="preserve">CONDULETE DE ALUMINIO TIPO E, PARA ELETRODUTO ROSCAVEL DE 4", COM TAMPA CEGA                                                                                                                                                                                                                                                                                                                                                                                                                              </v>
          </cell>
          <cell r="C7803" t="str">
            <v xml:space="preserve">UN    </v>
          </cell>
          <cell r="D7803" t="str">
            <v>143,54</v>
          </cell>
        </row>
        <row r="7804">
          <cell r="A7804">
            <v>2587</v>
          </cell>
          <cell r="B7804" t="str">
            <v xml:space="preserve">CONDULETE DE ALUMINIO TIPO LR, PARA ELETRODUTO ROSCAVEL DE 1 1/2", COM TAMPA CEGA                                                                                                                                                                                                                                                                                                                                                                                                                         </v>
          </cell>
          <cell r="C7804" t="str">
            <v xml:space="preserve">UN    </v>
          </cell>
          <cell r="D7804" t="str">
            <v>24,46</v>
          </cell>
        </row>
        <row r="7805">
          <cell r="A7805">
            <v>2588</v>
          </cell>
          <cell r="B7805" t="str">
            <v xml:space="preserve">CONDULETE DE ALUMINIO TIPO LR, PARA ELETRODUTO ROSCAVEL DE 1 1/4", COM TAMPA CEGA                                                                                                                                                                                                                                                                                                                                                                                                                         </v>
          </cell>
          <cell r="C7805" t="str">
            <v xml:space="preserve">UN    </v>
          </cell>
          <cell r="D7805" t="str">
            <v>19,43</v>
          </cell>
        </row>
        <row r="7806">
          <cell r="A7806">
            <v>2569</v>
          </cell>
          <cell r="B7806" t="str">
            <v xml:space="preserve">CONDULETE DE ALUMINIO TIPO LR, PARA ELETRODUTO ROSCAVEL DE 1/2", COM TAMPA CEGA                                                                                                                                                                                                                                                                                                                                                                                                                           </v>
          </cell>
          <cell r="C7806" t="str">
            <v xml:space="preserve">UN    </v>
          </cell>
          <cell r="D7806" t="str">
            <v>7,48</v>
          </cell>
        </row>
        <row r="7807">
          <cell r="A7807">
            <v>2570</v>
          </cell>
          <cell r="B7807" t="str">
            <v xml:space="preserve">CONDULETE DE ALUMINIO TIPO LR, PARA ELETRODUTO ROSCAVEL DE 1", COM TAMPA CEGA                                                                                                                                                                                                                                                                                                                                                                                                                             </v>
          </cell>
          <cell r="C7807" t="str">
            <v xml:space="preserve">UN    </v>
          </cell>
          <cell r="D7807" t="str">
            <v>12,55</v>
          </cell>
        </row>
        <row r="7808">
          <cell r="A7808">
            <v>2571</v>
          </cell>
          <cell r="B7808" t="str">
            <v xml:space="preserve">CONDULETE DE ALUMINIO TIPO LR, PARA ELETRODUTO ROSCAVEL DE 2", COM TAMPA CEGA                                                                                                                                                                                                                                                                                                                                                                                                                             </v>
          </cell>
          <cell r="C7808" t="str">
            <v xml:space="preserve">UN    </v>
          </cell>
          <cell r="D7808" t="str">
            <v>37,26</v>
          </cell>
        </row>
        <row r="7809">
          <cell r="A7809">
            <v>2593</v>
          </cell>
          <cell r="B7809" t="str">
            <v xml:space="preserve">CONDULETE DE ALUMINIO TIPO LR, PARA ELETRODUTO ROSCAVEL DE 3/4", COM TAMPA CEGA                                                                                                                                                                                                                                                                                                                                                                                                                           </v>
          </cell>
          <cell r="C7809" t="str">
            <v xml:space="preserve">UN    </v>
          </cell>
          <cell r="D7809" t="str">
            <v>7,98</v>
          </cell>
        </row>
        <row r="7810">
          <cell r="A7810">
            <v>2572</v>
          </cell>
          <cell r="B7810" t="str">
            <v xml:space="preserve">CONDULETE DE ALUMINIO TIPO LR, PARA ELETRODUTO ROSCAVEL DE 3", COM TAMPA CEGA                                                                                                                                                                                                                                                                                                                                                                                                                             </v>
          </cell>
          <cell r="C7810" t="str">
            <v xml:space="preserve">UN    </v>
          </cell>
          <cell r="D7810" t="str">
            <v>110,19</v>
          </cell>
        </row>
        <row r="7811">
          <cell r="A7811">
            <v>2595</v>
          </cell>
          <cell r="B7811" t="str">
            <v xml:space="preserve">CONDULETE DE ALUMINIO TIPO LR, PARA ELETRODUTO ROSCAVEL DE 4", COM TAMPA CEGA                                                                                                                                                                                                                                                                                                                                                                                                                             </v>
          </cell>
          <cell r="C7811" t="str">
            <v xml:space="preserve">UN    </v>
          </cell>
          <cell r="D7811" t="str">
            <v>171,92</v>
          </cell>
        </row>
        <row r="7812">
          <cell r="A7812">
            <v>2576</v>
          </cell>
          <cell r="B7812" t="str">
            <v xml:space="preserve">CONDULETE DE ALUMINIO TIPO T, PARA ELETRODUTO ROSCAVEL DE 1 1/2", COM TAMPA CEGA                                                                                                                                                                                                                                                                                                                                                                                                                          </v>
          </cell>
          <cell r="C7812" t="str">
            <v xml:space="preserve">UN    </v>
          </cell>
          <cell r="D7812" t="str">
            <v>29,31</v>
          </cell>
        </row>
        <row r="7813">
          <cell r="A7813">
            <v>2575</v>
          </cell>
          <cell r="B7813" t="str">
            <v xml:space="preserve">CONDULETE DE ALUMINIO TIPO T, PARA ELETRODUTO ROSCAVEL DE 1 1/4", COM TAMPA CEGA                                                                                                                                                                                                                                                                                                                                                                                                                          </v>
          </cell>
          <cell r="C7813" t="str">
            <v xml:space="preserve">UN    </v>
          </cell>
          <cell r="D7813" t="str">
            <v>22,03</v>
          </cell>
        </row>
        <row r="7814">
          <cell r="A7814">
            <v>2573</v>
          </cell>
          <cell r="B7814" t="str">
            <v xml:space="preserve">CONDULETE DE ALUMINIO TIPO T, PARA ELETRODUTO ROSCAVEL DE 1/2", COM TAMPA CEGA                                                                                                                                                                                                                                                                                                                                                                                                                            </v>
          </cell>
          <cell r="C7814" t="str">
            <v xml:space="preserve">UN    </v>
          </cell>
          <cell r="D7814" t="str">
            <v>9,15</v>
          </cell>
        </row>
        <row r="7815">
          <cell r="A7815">
            <v>2586</v>
          </cell>
          <cell r="B7815" t="str">
            <v xml:space="preserve">CONDULETE DE ALUMINIO TIPO T, PARA ELETRODUTO ROSCAVEL DE 1", COM TAMPA CEGA                                                                                                                                                                                                                                                                                                                                                                                                                              </v>
          </cell>
          <cell r="C7815" t="str">
            <v xml:space="preserve">UN    </v>
          </cell>
          <cell r="D7815" t="str">
            <v>14,83</v>
          </cell>
        </row>
        <row r="7816">
          <cell r="A7816">
            <v>2577</v>
          </cell>
          <cell r="B7816" t="str">
            <v xml:space="preserve">CONDULETE DE ALUMINIO TIPO T, PARA ELETRODUTO ROSCAVEL DE 2", COM TAMPA CEGA                                                                                                                                                                                                                                                                                                                                                                                                                              </v>
          </cell>
          <cell r="C7816" t="str">
            <v xml:space="preserve">UN    </v>
          </cell>
          <cell r="D7816" t="str">
            <v>39,71</v>
          </cell>
        </row>
        <row r="7817">
          <cell r="A7817">
            <v>2574</v>
          </cell>
          <cell r="B7817" t="str">
            <v xml:space="preserve">CONDULETE DE ALUMINIO TIPO T, PARA ELETRODUTO ROSCAVEL DE 3/4", COM TAMPA CEGA                                                                                                                                                                                                                                                                                                                                                                                                                            </v>
          </cell>
          <cell r="C7817" t="str">
            <v xml:space="preserve">UN    </v>
          </cell>
          <cell r="D7817" t="str">
            <v>9,21</v>
          </cell>
        </row>
        <row r="7818">
          <cell r="A7818">
            <v>2578</v>
          </cell>
          <cell r="B7818" t="str">
            <v xml:space="preserve">CONDULETE DE ALUMINIO TIPO T, PARA ELETRODUTO ROSCAVEL DE 3", COM TAMPA CEGA                                                                                                                                                                                                                                                                                                                                                                                                                              </v>
          </cell>
          <cell r="C7818" t="str">
            <v xml:space="preserve">UN    </v>
          </cell>
          <cell r="D7818" t="str">
            <v>123,98</v>
          </cell>
        </row>
        <row r="7819">
          <cell r="A7819">
            <v>2585</v>
          </cell>
          <cell r="B7819" t="str">
            <v xml:space="preserve">CONDULETE DE ALUMINIO TIPO T, PARA ELETRODUTO ROSCAVEL DE 4", COM TAMPA CEGA                                                                                                                                                                                                                                                                                                                                                                                                                              </v>
          </cell>
          <cell r="C7819" t="str">
            <v xml:space="preserve">UN    </v>
          </cell>
          <cell r="D7819" t="str">
            <v>170,13</v>
          </cell>
        </row>
        <row r="7820">
          <cell r="A7820">
            <v>12008</v>
          </cell>
          <cell r="B7820" t="str">
            <v xml:space="preserve">CONDULETE DE ALUMINIO TIPO TB, PARA ELETRODUTO ROSCAVEL DE 3", COM TAMPA CEGA                                                                                                                                                                                                                                                                                                                                                                                                                             </v>
          </cell>
          <cell r="C7820" t="str">
            <v xml:space="preserve">UN    </v>
          </cell>
          <cell r="D7820" t="str">
            <v>91,28</v>
          </cell>
        </row>
        <row r="7821">
          <cell r="A7821">
            <v>2582</v>
          </cell>
          <cell r="B7821" t="str">
            <v xml:space="preserve">CONDULETE DE ALUMINIO TIPO X, PARA ELETRODUTO ROSCAVEL DE 1 1/2", COM TAMPA CEGA                                                                                                                                                                                                                                                                                                                                                                                                                          </v>
          </cell>
          <cell r="C7821" t="str">
            <v xml:space="preserve">UN    </v>
          </cell>
          <cell r="D7821" t="str">
            <v>27,18</v>
          </cell>
        </row>
        <row r="7822">
          <cell r="A7822">
            <v>2597</v>
          </cell>
          <cell r="B7822" t="str">
            <v xml:space="preserve">CONDULETE DE ALUMINIO TIPO X, PARA ELETRODUTO ROSCAVEL DE 1 1/4", COM TAMPA CEGA                                                                                                                                                                                                                                                                                                                                                                                                                          </v>
          </cell>
          <cell r="C7822" t="str">
            <v xml:space="preserve">UN    </v>
          </cell>
          <cell r="D7822" t="str">
            <v>23,30</v>
          </cell>
        </row>
        <row r="7823">
          <cell r="A7823">
            <v>2579</v>
          </cell>
          <cell r="B7823" t="str">
            <v xml:space="preserve">CONDULETE DE ALUMINIO TIPO X, PARA ELETRODUTO ROSCAVEL DE 1/2", COM TAMPA CEGA                                                                                                                                                                                                                                                                                                                                                                                                                            </v>
          </cell>
          <cell r="C7823" t="str">
            <v xml:space="preserve">UN    </v>
          </cell>
          <cell r="D7823" t="str">
            <v>11,09</v>
          </cell>
        </row>
        <row r="7824">
          <cell r="A7824">
            <v>2581</v>
          </cell>
          <cell r="B7824" t="str">
            <v xml:space="preserve">CONDULETE DE ALUMINIO TIPO X, PARA ELETRODUTO ROSCAVEL DE 1", COM TAMPA CEGA                                                                                                                                                                                                                                                                                                                                                                                                                              </v>
          </cell>
          <cell r="C7824" t="str">
            <v xml:space="preserve">UN    </v>
          </cell>
          <cell r="D7824" t="str">
            <v>14,19</v>
          </cell>
        </row>
        <row r="7825">
          <cell r="A7825">
            <v>2596</v>
          </cell>
          <cell r="B7825" t="str">
            <v xml:space="preserve">CONDULETE DE ALUMINIO TIPO X, PARA ELETRODUTO ROSCAVEL DE 2", COM TAMPA CEGA                                                                                                                                                                                                                                                                                                                                                                                                                              </v>
          </cell>
          <cell r="C7825" t="str">
            <v xml:space="preserve">UN    </v>
          </cell>
          <cell r="D7825" t="str">
            <v>41,97</v>
          </cell>
        </row>
        <row r="7826">
          <cell r="A7826">
            <v>2580</v>
          </cell>
          <cell r="B7826" t="str">
            <v xml:space="preserve">CONDULETE DE ALUMINIO TIPO X, PARA ELETRODUTO ROSCAVEL DE 3/4", COM TAMPA CEGA                                                                                                                                                                                                                                                                                                                                                                                                                            </v>
          </cell>
          <cell r="C7826" t="str">
            <v xml:space="preserve">UN    </v>
          </cell>
          <cell r="D7826" t="str">
            <v>12,15</v>
          </cell>
        </row>
        <row r="7827">
          <cell r="A7827">
            <v>2583</v>
          </cell>
          <cell r="B7827" t="str">
            <v xml:space="preserve">CONDULETE DE ALUMINIO TIPO X, PARA ELETRODUTO ROSCAVEL DE 3", COM TAMPA CEGA                                                                                                                                                                                                                                                                                                                                                                                                                              </v>
          </cell>
          <cell r="C7827" t="str">
            <v xml:space="preserve">UN    </v>
          </cell>
          <cell r="D7827" t="str">
            <v>102,09</v>
          </cell>
        </row>
        <row r="7828">
          <cell r="A7828">
            <v>2584</v>
          </cell>
          <cell r="B7828" t="str">
            <v xml:space="preserve">CONDULETE DE ALUMINIO TIPO X, PARA ELETRODUTO ROSCAVEL DE 4", COM TAMPA CEGA                                                                                                                                                                                                                                                                                                                                                                                                                              </v>
          </cell>
          <cell r="C7828" t="str">
            <v xml:space="preserve">UN    </v>
          </cell>
          <cell r="D7828" t="str">
            <v>169,96</v>
          </cell>
        </row>
        <row r="7829">
          <cell r="A7829">
            <v>12010</v>
          </cell>
          <cell r="B7829" t="str">
            <v xml:space="preserve">CONDULETE EM PVC, TIPO "B", SEM TAMPA, DE 1/2" OU 3/4"                                                                                                                                                                                                                                                                                                                                                                                                                                                    </v>
          </cell>
          <cell r="C7829" t="str">
            <v xml:space="preserve">UN    </v>
          </cell>
          <cell r="D7829" t="str">
            <v>8,37</v>
          </cell>
        </row>
        <row r="7830">
          <cell r="A7830">
            <v>39329</v>
          </cell>
          <cell r="B7830" t="str">
            <v xml:space="preserve">CONDULETE EM PVC, TIPO "B", SEM TAMPA, DE 1"                                                                                                                                                                                                                                                                                                                                                                                                                                                              </v>
          </cell>
          <cell r="C7830" t="str">
            <v xml:space="preserve">UN    </v>
          </cell>
          <cell r="D7830" t="str">
            <v>8,76</v>
          </cell>
        </row>
        <row r="7831">
          <cell r="A7831">
            <v>39330</v>
          </cell>
          <cell r="B7831" t="str">
            <v xml:space="preserve">CONDULETE EM PVC, TIPO "C", SEM TAMPA, DE 1/2"                                                                                                                                                                                                                                                                                                                                                                                                                                                            </v>
          </cell>
          <cell r="C7831" t="str">
            <v xml:space="preserve">UN    </v>
          </cell>
          <cell r="D7831" t="str">
            <v>9,21</v>
          </cell>
        </row>
        <row r="7832">
          <cell r="A7832">
            <v>39332</v>
          </cell>
          <cell r="B7832" t="str">
            <v xml:space="preserve">CONDULETE EM PVC, TIPO "C", SEM TAMPA, DE 1"                                                                                                                                                                                                                                                                                                                                                                                                                                                              </v>
          </cell>
          <cell r="C7832" t="str">
            <v xml:space="preserve">UN    </v>
          </cell>
          <cell r="D7832" t="str">
            <v>10,30</v>
          </cell>
        </row>
        <row r="7833">
          <cell r="A7833">
            <v>39331</v>
          </cell>
          <cell r="B7833" t="str">
            <v xml:space="preserve">CONDULETE EM PVC, TIPO "C", SEM TAMPA, DE 3/4"                                                                                                                                                                                                                                                                                                                                                                                                                                                            </v>
          </cell>
          <cell r="C7833" t="str">
            <v xml:space="preserve">UN    </v>
          </cell>
          <cell r="D7833" t="str">
            <v>8,20</v>
          </cell>
        </row>
        <row r="7834">
          <cell r="A7834">
            <v>39333</v>
          </cell>
          <cell r="B7834" t="str">
            <v xml:space="preserve">CONDULETE EM PVC, TIPO "E", SEM TAMPA, DE 1/2"                                                                                                                                                                                                                                                                                                                                                                                                                                                            </v>
          </cell>
          <cell r="C7834" t="str">
            <v xml:space="preserve">UN    </v>
          </cell>
          <cell r="D7834" t="str">
            <v>7,99</v>
          </cell>
        </row>
        <row r="7835">
          <cell r="A7835">
            <v>39335</v>
          </cell>
          <cell r="B7835" t="str">
            <v xml:space="preserve">CONDULETE EM PVC, TIPO "E", SEM TAMPA, DE 1"                                                                                                                                                                                                                                                                                                                                                                                                                                                              </v>
          </cell>
          <cell r="C7835" t="str">
            <v xml:space="preserve">UN    </v>
          </cell>
          <cell r="D7835" t="str">
            <v>9,25</v>
          </cell>
        </row>
        <row r="7836">
          <cell r="A7836">
            <v>39334</v>
          </cell>
          <cell r="B7836" t="str">
            <v xml:space="preserve">CONDULETE EM PVC, TIPO "E", SEM TAMPA, DE 3/4"                                                                                                                                                                                                                                                                                                                                                                                                                                                            </v>
          </cell>
          <cell r="C7836" t="str">
            <v xml:space="preserve">UN    </v>
          </cell>
          <cell r="D7836" t="str">
            <v>7,35</v>
          </cell>
        </row>
        <row r="7837">
          <cell r="A7837">
            <v>12016</v>
          </cell>
          <cell r="B7837" t="str">
            <v xml:space="preserve">CONDULETE EM PVC, TIPO "LB", SEM TAMPA, DE 1/2" OU 3/4"                                                                                                                                                                                                                                                                                                                                                                                                                                                   </v>
          </cell>
          <cell r="C7837" t="str">
            <v xml:space="preserve">UN    </v>
          </cell>
          <cell r="D7837" t="str">
            <v>9,23</v>
          </cell>
        </row>
        <row r="7838">
          <cell r="A7838">
            <v>12015</v>
          </cell>
          <cell r="B7838" t="str">
            <v xml:space="preserve">CONDULETE EM PVC, TIPO "LB", SEM TAMPA, DE 1"                                                                                                                                                                                                                                                                                                                                                                                                                                                             </v>
          </cell>
          <cell r="C7838" t="str">
            <v xml:space="preserve">UN    </v>
          </cell>
          <cell r="D7838" t="str">
            <v>10,74</v>
          </cell>
        </row>
        <row r="7839">
          <cell r="A7839">
            <v>12020</v>
          </cell>
          <cell r="B7839" t="str">
            <v xml:space="preserve">CONDULETE EM PVC, TIPO "LL", SEM TAMPA, DE 1/2" OU 3/4"                                                                                                                                                                                                                                                                                                                                                                                                                                                   </v>
          </cell>
          <cell r="C7839" t="str">
            <v xml:space="preserve">UN    </v>
          </cell>
          <cell r="D7839" t="str">
            <v>9,23</v>
          </cell>
        </row>
        <row r="7840">
          <cell r="A7840">
            <v>12019</v>
          </cell>
          <cell r="B7840" t="str">
            <v xml:space="preserve">CONDULETE EM PVC, TIPO "LL", SEM TAMPA, DE 1"                                                                                                                                                                                                                                                                                                                                                                                                                                                             </v>
          </cell>
          <cell r="C7840" t="str">
            <v xml:space="preserve">UN    </v>
          </cell>
          <cell r="D7840" t="str">
            <v>10,74</v>
          </cell>
        </row>
        <row r="7841">
          <cell r="A7841">
            <v>39336</v>
          </cell>
          <cell r="B7841" t="str">
            <v xml:space="preserve">CONDULETE EM PVC, TIPO "LR", SEM TAMPA, DE 1/2"                                                                                                                                                                                                                                                                                                                                                                                                                                                           </v>
          </cell>
          <cell r="C7841" t="str">
            <v xml:space="preserve">UN    </v>
          </cell>
          <cell r="D7841" t="str">
            <v>9,21</v>
          </cell>
        </row>
        <row r="7842">
          <cell r="A7842">
            <v>39338</v>
          </cell>
          <cell r="B7842" t="str">
            <v xml:space="preserve">CONDULETE EM PVC, TIPO "LR", SEM TAMPA, DE 1"                                                                                                                                                                                                                                                                                                                                                                                                                                                             </v>
          </cell>
          <cell r="C7842" t="str">
            <v xml:space="preserve">UN    </v>
          </cell>
          <cell r="D7842" t="str">
            <v>10,30</v>
          </cell>
        </row>
        <row r="7843">
          <cell r="A7843">
            <v>39337</v>
          </cell>
          <cell r="B7843" t="str">
            <v xml:space="preserve">CONDULETE EM PVC, TIPO "LR", SEM TAMPA, DE 3/4"                                                                                                                                                                                                                                                                                                                                                                                                                                                           </v>
          </cell>
          <cell r="C7843" t="str">
            <v xml:space="preserve">UN    </v>
          </cell>
          <cell r="D7843" t="str">
            <v>8,20</v>
          </cell>
        </row>
        <row r="7844">
          <cell r="A7844">
            <v>39341</v>
          </cell>
          <cell r="B7844" t="str">
            <v xml:space="preserve">CONDULETE EM PVC, TIPO "T", SEM TAMPA, DE 1"                                                                                                                                                                                                                                                                                                                                                                                                                                                              </v>
          </cell>
          <cell r="C7844" t="str">
            <v xml:space="preserve">UN    </v>
          </cell>
          <cell r="D7844" t="str">
            <v>13,42</v>
          </cell>
        </row>
        <row r="7845">
          <cell r="A7845">
            <v>39340</v>
          </cell>
          <cell r="B7845" t="str">
            <v xml:space="preserve">CONDULETE EM PVC, TIPO "T", SEM TAMPA, DE 3/4"                                                                                                                                                                                                                                                                                                                                                                                                                                                            </v>
          </cell>
          <cell r="C7845" t="str">
            <v xml:space="preserve">UN    </v>
          </cell>
          <cell r="D7845" t="str">
            <v>9,86</v>
          </cell>
        </row>
        <row r="7846">
          <cell r="A7846">
            <v>12025</v>
          </cell>
          <cell r="B7846" t="str">
            <v xml:space="preserve">CONDULETE EM PVC, TIPO "TB", SEM TAMPA, DE 1/2" OU 3/4"                                                                                                                                                                                                                                                                                                                                                                                                                                                   </v>
          </cell>
          <cell r="C7846" t="str">
            <v xml:space="preserve">UN    </v>
          </cell>
          <cell r="D7846" t="str">
            <v>10,18</v>
          </cell>
        </row>
        <row r="7847">
          <cell r="A7847">
            <v>39342</v>
          </cell>
          <cell r="B7847" t="str">
            <v xml:space="preserve">CONDULETE EM PVC, TIPO "TB", SEM TAMPA, DE 1"                                                                                                                                                                                                                                                                                                                                                                                                                                                             </v>
          </cell>
          <cell r="C7847" t="str">
            <v xml:space="preserve">UN    </v>
          </cell>
          <cell r="D7847" t="str">
            <v>13,42</v>
          </cell>
        </row>
        <row r="7848">
          <cell r="A7848">
            <v>39343</v>
          </cell>
          <cell r="B7848" t="str">
            <v xml:space="preserve">CONDULETE EM PVC, TIPO "X", SEM TAMPA, DE 1/2"                                                                                                                                                                                                                                                                                                                                                                                                                                                            </v>
          </cell>
          <cell r="C7848" t="str">
            <v xml:space="preserve">UN    </v>
          </cell>
          <cell r="D7848" t="str">
            <v>11,34</v>
          </cell>
        </row>
        <row r="7849">
          <cell r="A7849">
            <v>39345</v>
          </cell>
          <cell r="B7849" t="str">
            <v xml:space="preserve">CONDULETE EM PVC, TIPO "X", SEM TAMPA, DE 1"                                                                                                                                                                                                                                                                                                                                                                                                                                                              </v>
          </cell>
          <cell r="C7849" t="str">
            <v xml:space="preserve">UN    </v>
          </cell>
          <cell r="D7849" t="str">
            <v>15,34</v>
          </cell>
        </row>
        <row r="7850">
          <cell r="A7850">
            <v>39344</v>
          </cell>
          <cell r="B7850" t="str">
            <v xml:space="preserve">CONDULETE EM PVC, TIPO "X", SEM TAMPA, DE 3/4"                                                                                                                                                                                                                                                                                                                                                                                                                                                            </v>
          </cell>
          <cell r="C7850" t="str">
            <v xml:space="preserve">UN    </v>
          </cell>
          <cell r="D7850" t="str">
            <v>10,96</v>
          </cell>
        </row>
        <row r="7851">
          <cell r="A7851">
            <v>12623</v>
          </cell>
          <cell r="B7851" t="str">
            <v xml:space="preserve">CONDUTOR PLUVIAL, PVC, CIRCULAR, DIAMETRO ENTRE 80 E 100 MM, PARA DRENAGEM PREDIAL                                                                                                                                                                                                                                                                                                                                                                                                                        </v>
          </cell>
          <cell r="C7851" t="str">
            <v xml:space="preserve">M     </v>
          </cell>
          <cell r="D7851" t="str">
            <v>10,69</v>
          </cell>
        </row>
        <row r="7852">
          <cell r="A7852">
            <v>34498</v>
          </cell>
          <cell r="B7852" t="str">
            <v xml:space="preserve">CONE DE SINALIZACAO EM PVC FLEXIVEL, H = 70 / 76 CM (NBR 15071)                                                                                                                                                                                                                                                                                                                                                                                                                                           </v>
          </cell>
          <cell r="C7852" t="str">
            <v xml:space="preserve">UN    </v>
          </cell>
          <cell r="D7852" t="str">
            <v>149,66</v>
          </cell>
        </row>
        <row r="7853">
          <cell r="A7853">
            <v>13244</v>
          </cell>
          <cell r="B7853" t="str">
            <v xml:space="preserve">CONE DE SINALIZACAO EM PVC RIGIDO COM FAIXA REFLETIVA, H = 70 / 76 CM                                                                                                                                                                                                                                                                                                                                                                                                                                     </v>
          </cell>
          <cell r="C7853" t="str">
            <v xml:space="preserve">UN    </v>
          </cell>
          <cell r="D7853" t="str">
            <v>63,00</v>
          </cell>
        </row>
        <row r="7854">
          <cell r="A7854">
            <v>38998</v>
          </cell>
          <cell r="B7854" t="str">
            <v xml:space="preserve">CONECTOR / ADAPTADOR FEMEA, COM INSERTO METALICO, PPR, DN 25 MM X 1/2", PARA AGUA QUENTE E FRIA PREDIAL                                                                                                                                                                                                                                                                                                                                                                                                   </v>
          </cell>
          <cell r="C7854" t="str">
            <v xml:space="preserve">UN    </v>
          </cell>
          <cell r="D7854" t="str">
            <v>7,85</v>
          </cell>
        </row>
        <row r="7855">
          <cell r="A7855">
            <v>38999</v>
          </cell>
          <cell r="B7855" t="str">
            <v xml:space="preserve">CONECTOR / ADAPTADOR FEMEA, COM INSERTO METALICO, PPR, DN 32 MM X 3/4", PARA AGUA QUENTE E FRIA PREDIAL                                                                                                                                                                                                                                                                                                                                                                                                   </v>
          </cell>
          <cell r="C7855" t="str">
            <v xml:space="preserve">UN    </v>
          </cell>
          <cell r="D7855" t="str">
            <v>12,99</v>
          </cell>
        </row>
        <row r="7856">
          <cell r="A7856">
            <v>38996</v>
          </cell>
          <cell r="B7856" t="str">
            <v xml:space="preserve">CONECTOR / ADAPTADOR MACHO, COM INSERTO METALICO, PPR, DN 25 MM X 1/2", PARA AGUA QUENTE E FRIA PREDIAL                                                                                                                                                                                                                                                                                                                                                                                                   </v>
          </cell>
          <cell r="C7856" t="str">
            <v xml:space="preserve">UN    </v>
          </cell>
          <cell r="D7856" t="str">
            <v>11,34</v>
          </cell>
        </row>
        <row r="7857">
          <cell r="A7857">
            <v>38997</v>
          </cell>
          <cell r="B7857" t="str">
            <v xml:space="preserve">CONECTOR / ADAPTADOR MACHO, COM INSERTO METALICO, PPR, DN 32 MM X 3/4", PARA AGUA QUENTE E FRIA PREDIAL                                                                                                                                                                                                                                                                                                                                                                                                   </v>
          </cell>
          <cell r="C7857" t="str">
            <v xml:space="preserve">UN    </v>
          </cell>
          <cell r="D7857" t="str">
            <v>18,35</v>
          </cell>
        </row>
        <row r="7858">
          <cell r="A7858">
            <v>39862</v>
          </cell>
          <cell r="B7858" t="str">
            <v xml:space="preserve">CONECTOR BRONZE/LATAO (REF 603) SEM ANEL DE SOLDA, BOLSA X ROSCA F, 15 MM X 1/2"                                                                                                                                                                                                                                                                                                                                                                                                                          </v>
          </cell>
          <cell r="C7858" t="str">
            <v xml:space="preserve">UN    </v>
          </cell>
          <cell r="D7858" t="str">
            <v>8,88</v>
          </cell>
        </row>
        <row r="7859">
          <cell r="A7859">
            <v>39863</v>
          </cell>
          <cell r="B7859" t="str">
            <v xml:space="preserve">CONECTOR BRONZE/LATAO (REF 603) SEM ANEL DE SOLDA, BOLSA X ROSCA F, 22 MM X 1/2"                                                                                                                                                                                                                                                                                                                                                                                                                          </v>
          </cell>
          <cell r="C7859" t="str">
            <v xml:space="preserve">UN    </v>
          </cell>
          <cell r="D7859" t="str">
            <v>9,00</v>
          </cell>
        </row>
        <row r="7860">
          <cell r="A7860">
            <v>39864</v>
          </cell>
          <cell r="B7860" t="str">
            <v xml:space="preserve">CONECTOR BRONZE/LATAO (REF 603) SEM ANEL DE SOLDA, BOLSA X ROSCA F, 22 MM X 3/4"                                                                                                                                                                                                                                                                                                                                                                                                                          </v>
          </cell>
          <cell r="C7860" t="str">
            <v xml:space="preserve">UN    </v>
          </cell>
          <cell r="D7860" t="str">
            <v>11,17</v>
          </cell>
        </row>
        <row r="7861">
          <cell r="A7861">
            <v>39865</v>
          </cell>
          <cell r="B7861" t="str">
            <v xml:space="preserve">CONECTOR BRONZE/LATAO (REF 603) SEM ANEL DE SOLDA, BOLSA X ROSCA F, 28 MM X 1/2"                                                                                                                                                                                                                                                                                                                                                                                                                          </v>
          </cell>
          <cell r="C7861" t="str">
            <v xml:space="preserve">UN    </v>
          </cell>
          <cell r="D7861" t="str">
            <v>15,74</v>
          </cell>
        </row>
        <row r="7862">
          <cell r="A7862">
            <v>2517</v>
          </cell>
          <cell r="B7862" t="str">
            <v xml:space="preserve">CONECTOR CURVO 90 GRAUS DE ALUMINIO, BITOLA 1 1/2", PARA ADAPTAR ENTRADA DE ELETRODUTO METALICO FLEXIVEL EM QUADROS                                                                                                                                                                                                                                                                                                                                                                                       </v>
          </cell>
          <cell r="C7862" t="str">
            <v xml:space="preserve">UN    </v>
          </cell>
          <cell r="D7862" t="str">
            <v>16,93</v>
          </cell>
        </row>
        <row r="7863">
          <cell r="A7863">
            <v>2522</v>
          </cell>
          <cell r="B7863" t="str">
            <v xml:space="preserve">CONECTOR CURVO 90 GRAUS DE ALUMINIO, BITOLA 1 1/4", PARA ADAPTAR ENTRADA DE ELETRODUTO METALICO FLEXIVEL EM QUADROS                                                                                                                                                                                                                                                                                                                                                                                       </v>
          </cell>
          <cell r="C7863" t="str">
            <v xml:space="preserve">UN    </v>
          </cell>
          <cell r="D7863" t="str">
            <v>10,94</v>
          </cell>
        </row>
        <row r="7864">
          <cell r="A7864">
            <v>2548</v>
          </cell>
          <cell r="B7864" t="str">
            <v xml:space="preserve">CONECTOR CURVO 90 GRAUS DE ALUMINIO, BITOLA 1/2", PARA ADAPTAR ENTRADA DE ELETRODUTO METALICO FLEXIVEL EM QUADROS                                                                                                                                                                                                                                                                                                                                                                                         </v>
          </cell>
          <cell r="C7864" t="str">
            <v xml:space="preserve">UN    </v>
          </cell>
          <cell r="D7864" t="str">
            <v>6,73</v>
          </cell>
        </row>
        <row r="7865">
          <cell r="A7865">
            <v>2516</v>
          </cell>
          <cell r="B7865" t="str">
            <v xml:space="preserve">CONECTOR CURVO 90 GRAUS DE ALUMINIO, BITOLA 1", PARA ADAPTAR ENTRADA DE ELETRODUTO METALICO FLEXIVEL EM QUADROS                                                                                                                                                                                                                                                                                                                                                                                           </v>
          </cell>
          <cell r="C7865" t="str">
            <v xml:space="preserve">UN    </v>
          </cell>
          <cell r="D7865" t="str">
            <v>8,78</v>
          </cell>
        </row>
        <row r="7866">
          <cell r="A7866">
            <v>2518</v>
          </cell>
          <cell r="B7866" t="str">
            <v xml:space="preserve">CONECTOR CURVO 90 GRAUS DE ALUMINIO, BITOLA 2 1/2", PARA ADAPTAR ENTRADA DE ELETRODUTO METALICO FLEXIVEL EM QUADROS                                                                                                                                                                                                                                                                                                                                                                                       </v>
          </cell>
          <cell r="C7866" t="str">
            <v xml:space="preserve">UN    </v>
          </cell>
          <cell r="D7866" t="str">
            <v>80,60</v>
          </cell>
        </row>
        <row r="7867">
          <cell r="A7867">
            <v>2521</v>
          </cell>
          <cell r="B7867" t="str">
            <v xml:space="preserve">CONECTOR CURVO 90 GRAUS DE ALUMINIO, BITOLA 2", PARA ADAPTAR ENTRADA DE ELETRODUTO METALICO FLEXIVEL EM QUADROS                                                                                                                                                                                                                                                                                                                                                                                           </v>
          </cell>
          <cell r="C7867" t="str">
            <v xml:space="preserve">UN    </v>
          </cell>
          <cell r="D7867" t="str">
            <v>34,31</v>
          </cell>
        </row>
        <row r="7868">
          <cell r="A7868">
            <v>2515</v>
          </cell>
          <cell r="B7868" t="str">
            <v xml:space="preserve">CONECTOR CURVO 90 GRAUS DE ALUMINIO, BITOLA 3/4", PARA ADAPTAR ENTRADA DE ELETRODUTO METALICO FLEXIVEL EM QUADROS                                                                                                                                                                                                                                                                                                                                                                                         </v>
          </cell>
          <cell r="C7868" t="str">
            <v xml:space="preserve">UN    </v>
          </cell>
          <cell r="D7868" t="str">
            <v>7,31</v>
          </cell>
        </row>
        <row r="7869">
          <cell r="A7869">
            <v>2519</v>
          </cell>
          <cell r="B7869" t="str">
            <v xml:space="preserve">CONECTOR CURVO 90 GRAUS DE ALUMINIO, BITOLA 3", PARA ADAPTAR ENTRADA DE ELETRODUTO METALICO FLEXIVEL EM QUADROS                                                                                                                                                                                                                                                                                                                                                                                           </v>
          </cell>
          <cell r="C7869" t="str">
            <v xml:space="preserve">UN    </v>
          </cell>
          <cell r="D7869" t="str">
            <v>97,19</v>
          </cell>
        </row>
        <row r="7870">
          <cell r="A7870">
            <v>2520</v>
          </cell>
          <cell r="B7870" t="str">
            <v xml:space="preserve">CONECTOR CURVO 90 GRAUS DE ALUMINIO, BITOLA 4", PARA ADAPTAR ENTRADA DE ELETRODUTO METALICO FLEXIVEL EM QUADROS                                                                                                                                                                                                                                                                                                                                                                                           </v>
          </cell>
          <cell r="C7870" t="str">
            <v xml:space="preserve">UN    </v>
          </cell>
          <cell r="D7870" t="str">
            <v>178,88</v>
          </cell>
        </row>
        <row r="7871">
          <cell r="A7871">
            <v>1602</v>
          </cell>
          <cell r="B7871" t="str">
            <v xml:space="preserve">CONECTOR DE ALUMINIO TIPO PRENSA CABO, BITOLA 1 1/2", PARA CABOS DE DIAMETRO DE 37 A 40 MM                                                                                                                                                                                                                                                                                                                                                                                                                </v>
          </cell>
          <cell r="C7871" t="str">
            <v xml:space="preserve">UN    </v>
          </cell>
          <cell r="D7871" t="str">
            <v>29,67</v>
          </cell>
        </row>
        <row r="7872">
          <cell r="A7872">
            <v>1601</v>
          </cell>
          <cell r="B7872" t="str">
            <v xml:space="preserve">CONECTOR DE ALUMINIO TIPO PRENSA CABO, BITOLA 1 1/4", PARA CABOS DE DIAMETRO DE 31 A 34 MM                                                                                                                                                                                                                                                                                                                                                                                                                </v>
          </cell>
          <cell r="C7872" t="str">
            <v xml:space="preserve">UN    </v>
          </cell>
          <cell r="D7872" t="str">
            <v>26,45</v>
          </cell>
        </row>
        <row r="7873">
          <cell r="A7873">
            <v>1598</v>
          </cell>
          <cell r="B7873" t="str">
            <v xml:space="preserve">CONECTOR DE ALUMINIO TIPO PRENSA CABO, BITOLA 1/2", PARA CABOS DE DIAMETRO DE 12,5 A 15 MM                                                                                                                                                                                                                                                                                                                                                                                                                </v>
          </cell>
          <cell r="C7873" t="str">
            <v xml:space="preserve">UN    </v>
          </cell>
          <cell r="D7873" t="str">
            <v>7,82</v>
          </cell>
        </row>
        <row r="7874">
          <cell r="A7874">
            <v>1600</v>
          </cell>
          <cell r="B7874" t="str">
            <v xml:space="preserve">CONECTOR DE ALUMINIO TIPO PRENSA CABO, BITOLA 1", PARA CABOS DE DIAMETRO DE 22,5 A 25 MM                                                                                                                                                                                                                                                                                                                                                                                                                  </v>
          </cell>
          <cell r="C7874" t="str">
            <v xml:space="preserve">UN    </v>
          </cell>
          <cell r="D7874" t="str">
            <v>11,55</v>
          </cell>
        </row>
        <row r="7875">
          <cell r="A7875">
            <v>1603</v>
          </cell>
          <cell r="B7875" t="str">
            <v xml:space="preserve">CONECTOR DE ALUMINIO TIPO PRENSA CABO, BITOLA 2", PARA CABOS DE DIAMETRO DE 47,5 A 50 MM                                                                                                                                                                                                                                                                                                                                                                                                                  </v>
          </cell>
          <cell r="C7875" t="str">
            <v xml:space="preserve">UN    </v>
          </cell>
          <cell r="D7875" t="str">
            <v>44,80</v>
          </cell>
        </row>
        <row r="7876">
          <cell r="A7876">
            <v>1599</v>
          </cell>
          <cell r="B7876" t="str">
            <v xml:space="preserve">CONECTOR DE ALUMINIO TIPO PRENSA CABO, BITOLA 3/4", PARA CABOS DE DIAMETRO DE 17,5 A 20 MM                                                                                                                                                                                                                                                                                                                                                                                                                </v>
          </cell>
          <cell r="C7876" t="str">
            <v xml:space="preserve">UN    </v>
          </cell>
          <cell r="D7876" t="str">
            <v>9,08</v>
          </cell>
        </row>
        <row r="7877">
          <cell r="A7877">
            <v>1597</v>
          </cell>
          <cell r="B7877" t="str">
            <v xml:space="preserve">CONECTOR DE ALUMINIO TIPO PRENSA CABO, BITOLA 3/8", PARA CABOS DE DIAMETRO DE 9 A 10 MM                                                                                                                                                                                                                                                                                                                                                                                                                   </v>
          </cell>
          <cell r="C7877" t="str">
            <v xml:space="preserve">UN    </v>
          </cell>
          <cell r="D7877" t="str">
            <v>7,36</v>
          </cell>
        </row>
        <row r="7878">
          <cell r="A7878">
            <v>39600</v>
          </cell>
          <cell r="B7878" t="str">
            <v xml:space="preserve">CONECTOR FEMEA RJ - 45, CATEGORIA 5 E                                                                                                                                                                                                                                                                                                                                                                                                                                                                     </v>
          </cell>
          <cell r="C7878" t="str">
            <v xml:space="preserve">UN    </v>
          </cell>
          <cell r="D7878" t="str">
            <v>7,80</v>
          </cell>
        </row>
        <row r="7879">
          <cell r="A7879">
            <v>39601</v>
          </cell>
          <cell r="B7879" t="str">
            <v xml:space="preserve">CONECTOR FEMEA RJ - 45, CATEGORIA 6                                                                                                                                                                                                                                                                                                                                                                                                                                                                       </v>
          </cell>
          <cell r="C7879" t="str">
            <v xml:space="preserve">UN    </v>
          </cell>
          <cell r="D7879" t="str">
            <v>13,56</v>
          </cell>
        </row>
        <row r="7880">
          <cell r="A7880">
            <v>39602</v>
          </cell>
          <cell r="B7880" t="str">
            <v xml:space="preserve">CONECTOR MACHO RJ - 45, CATEGORIA 5 E                                                                                                                                                                                                                                                                                                                                                                                                                                                                     </v>
          </cell>
          <cell r="C7880" t="str">
            <v xml:space="preserve">UN    </v>
          </cell>
          <cell r="D7880" t="str">
            <v>0,89</v>
          </cell>
        </row>
        <row r="7881">
          <cell r="A7881">
            <v>39603</v>
          </cell>
          <cell r="B7881" t="str">
            <v xml:space="preserve">CONECTOR MACHO RJ - 45, CATEGORIA 6                                                                                                                                                                                                                                                                                                                                                                                                                                                                       </v>
          </cell>
          <cell r="C7881" t="str">
            <v xml:space="preserve">UN    </v>
          </cell>
          <cell r="D7881" t="str">
            <v>1,53</v>
          </cell>
        </row>
        <row r="7882">
          <cell r="A7882">
            <v>11821</v>
          </cell>
          <cell r="B7882" t="str">
            <v xml:space="preserve">CONECTOR METALICO TIPO PARAFUSO FENDIDO (SPLIT BOLT), COM SEPARADOR DE CABOS BIMETALICOS, PARA CABOS ATE 25 MM2                                                                                                                                                                                                                                                                                                                                                                                           </v>
          </cell>
          <cell r="C7882" t="str">
            <v xml:space="preserve">UN    </v>
          </cell>
          <cell r="D7882" t="str">
            <v>6,04</v>
          </cell>
        </row>
        <row r="7883">
          <cell r="A7883">
            <v>1562</v>
          </cell>
          <cell r="B7883" t="str">
            <v xml:space="preserve">CONECTOR METALICO TIPO PARAFUSO FENDIDO (SPLIT BOLT), COM SEPARADOR DE CABOS BIMETALICOS, PARA CABOS ATE 50 MM2                                                                                                                                                                                                                                                                                                                                                                                           </v>
          </cell>
          <cell r="C7883" t="str">
            <v xml:space="preserve">UN    </v>
          </cell>
          <cell r="D7883" t="str">
            <v>9,90</v>
          </cell>
        </row>
        <row r="7884">
          <cell r="A7884">
            <v>1563</v>
          </cell>
          <cell r="B7884" t="str">
            <v xml:space="preserve">CONECTOR METALICO TIPO PARAFUSO FENDIDO (SPLIT BOLT), COM SEPARADOR DE CABOS BIMETALICOS, PARA CABOS ATE 70 MM2                                                                                                                                                                                                                                                                                                                                                                                           </v>
          </cell>
          <cell r="C7884" t="str">
            <v xml:space="preserve">UN    </v>
          </cell>
          <cell r="D7884" t="str">
            <v>13,28</v>
          </cell>
        </row>
        <row r="7885">
          <cell r="A7885">
            <v>11856</v>
          </cell>
          <cell r="B7885" t="str">
            <v xml:space="preserve">CONECTOR METALICO TIPO PARAFUSO FENDIDO (SPLIT BOLT), PARA CABOS ATE 10 MM2                                                                                                                                                                                                                                                                                                                                                                                                                               </v>
          </cell>
          <cell r="C7885" t="str">
            <v xml:space="preserve">UN    </v>
          </cell>
          <cell r="D7885" t="str">
            <v>3,96</v>
          </cell>
        </row>
        <row r="7886">
          <cell r="A7886">
            <v>11857</v>
          </cell>
          <cell r="B7886" t="str">
            <v xml:space="preserve">CONECTOR METALICO TIPO PARAFUSO FENDIDO (SPLIT BOLT), PARA CABOS ATE 120 MM2                                                                                                                                                                                                                                                                                                                                                                                                                              </v>
          </cell>
          <cell r="C7886" t="str">
            <v xml:space="preserve">UN    </v>
          </cell>
          <cell r="D7886" t="str">
            <v>20,84</v>
          </cell>
        </row>
        <row r="7887">
          <cell r="A7887">
            <v>11858</v>
          </cell>
          <cell r="B7887" t="str">
            <v xml:space="preserve">CONECTOR METALICO TIPO PARAFUSO FENDIDO (SPLIT BOLT), PARA CABOS ATE 150 MM2                                                                                                                                                                                                                                                                                                                                                                                                                              </v>
          </cell>
          <cell r="C7887" t="str">
            <v xml:space="preserve">UN    </v>
          </cell>
          <cell r="D7887" t="str">
            <v>25,86</v>
          </cell>
        </row>
        <row r="7888">
          <cell r="A7888">
            <v>1539</v>
          </cell>
          <cell r="B7888" t="str">
            <v xml:space="preserve">CONECTOR METALICO TIPO PARAFUSO FENDIDO (SPLIT BOLT), PARA CABOS ATE 16 MM2                                                                                                                                                                                                                                                                                                                                                                                                                               </v>
          </cell>
          <cell r="C7888" t="str">
            <v xml:space="preserve">UN    </v>
          </cell>
          <cell r="D7888" t="str">
            <v>4,65</v>
          </cell>
        </row>
        <row r="7889">
          <cell r="A7889">
            <v>11859</v>
          </cell>
          <cell r="B7889" t="str">
            <v xml:space="preserve">CONECTOR METALICO TIPO PARAFUSO FENDIDO (SPLIT BOLT), PARA CABOS ATE 185 MM2                                                                                                                                                                                                                                                                                                                                                                                                                              </v>
          </cell>
          <cell r="C7889" t="str">
            <v xml:space="preserve">UN    </v>
          </cell>
          <cell r="D7889" t="str">
            <v>35,19</v>
          </cell>
        </row>
        <row r="7890">
          <cell r="A7890">
            <v>1550</v>
          </cell>
          <cell r="B7890" t="str">
            <v xml:space="preserve">CONECTOR METALICO TIPO PARAFUSO FENDIDO (SPLIT BOLT), PARA CABOS ATE 25 MM2                                                                                                                                                                                                                                                                                                                                                                                                                               </v>
          </cell>
          <cell r="C7890" t="str">
            <v xml:space="preserve">UN    </v>
          </cell>
          <cell r="D7890" t="str">
            <v>4,91</v>
          </cell>
        </row>
        <row r="7891">
          <cell r="A7891">
            <v>11854</v>
          </cell>
          <cell r="B7891" t="str">
            <v xml:space="preserve">CONECTOR METALICO TIPO PARAFUSO FENDIDO (SPLIT BOLT), PARA CABOS ATE 35 MM2                                                                                                                                                                                                                                                                                                                                                                                                                               </v>
          </cell>
          <cell r="C7891" t="str">
            <v xml:space="preserve">UN    </v>
          </cell>
          <cell r="D7891" t="str">
            <v>6,13</v>
          </cell>
        </row>
        <row r="7892">
          <cell r="A7892">
            <v>11862</v>
          </cell>
          <cell r="B7892" t="str">
            <v xml:space="preserve">CONECTOR METALICO TIPO PARAFUSO FENDIDO (SPLIT BOLT), PARA CABOS ATE 50 MM2                                                                                                                                                                                                                                                                                                                                                                                                                               </v>
          </cell>
          <cell r="C7892" t="str">
            <v xml:space="preserve">UN    </v>
          </cell>
          <cell r="D7892" t="str">
            <v>8,60</v>
          </cell>
        </row>
        <row r="7893">
          <cell r="A7893">
            <v>11863</v>
          </cell>
          <cell r="B7893" t="str">
            <v xml:space="preserve">CONECTOR METALICO TIPO PARAFUSO FENDIDO (SPLIT BOLT), PARA CABOS ATE 6 MM2                                                                                                                                                                                                                                                                                                                                                                                                                                </v>
          </cell>
          <cell r="C7893" t="str">
            <v xml:space="preserve">UN    </v>
          </cell>
          <cell r="D7893" t="str">
            <v>3,47</v>
          </cell>
        </row>
        <row r="7894">
          <cell r="A7894">
            <v>11855</v>
          </cell>
          <cell r="B7894" t="str">
            <v xml:space="preserve">CONECTOR METALICO TIPO PARAFUSO FENDIDO (SPLIT BOLT), PARA CABOS ATE 70 MM2                                                                                                                                                                                                                                                                                                                                                                                                                               </v>
          </cell>
          <cell r="C7894" t="str">
            <v xml:space="preserve">UN    </v>
          </cell>
          <cell r="D7894" t="str">
            <v>12,84</v>
          </cell>
        </row>
        <row r="7895">
          <cell r="A7895">
            <v>11864</v>
          </cell>
          <cell r="B7895" t="str">
            <v xml:space="preserve">CONECTOR METALICO TIPO PARAFUSO FENDIDO (SPLIT BOLT), PARA CABOS ATE 95 MM2                                                                                                                                                                                                                                                                                                                                                                                                                               </v>
          </cell>
          <cell r="C7895" t="str">
            <v xml:space="preserve">UN    </v>
          </cell>
          <cell r="D7895" t="str">
            <v>19,42</v>
          </cell>
        </row>
        <row r="7896">
          <cell r="A7896">
            <v>2527</v>
          </cell>
          <cell r="B7896" t="str">
            <v xml:space="preserve">CONECTOR RETO DE ALUMINIO PARA ELETRODUTO DE 1 1/2", PARA ADAPTAR ENTRADA DE ELETRODUTO METALICO FLEXIVEL EM QUADROS                                                                                                                                                                                                                                                                                                                                                                                      </v>
          </cell>
          <cell r="C7896" t="str">
            <v xml:space="preserve">UN    </v>
          </cell>
          <cell r="D7896" t="str">
            <v>6,06</v>
          </cell>
        </row>
        <row r="7897">
          <cell r="A7897">
            <v>2526</v>
          </cell>
          <cell r="B7897" t="str">
            <v xml:space="preserve">CONECTOR RETO DE ALUMINIO PARA ELETRODUTO DE 1 1/4", PARA ADAPTAR ENTRADA DE ELETRODUTO METALICO FLEXIVEL EM QUADROS                                                                                                                                                                                                                                                                                                                                                                                      </v>
          </cell>
          <cell r="C7897" t="str">
            <v xml:space="preserve">UN    </v>
          </cell>
          <cell r="D7897" t="str">
            <v>3,88</v>
          </cell>
        </row>
        <row r="7898">
          <cell r="A7898">
            <v>2487</v>
          </cell>
          <cell r="B7898" t="str">
            <v xml:space="preserve">CONECTOR RETO DE ALUMINIO PARA ELETRODUTO DE 1/2", PARA ADAPTAR ENTRADA DE ELETRODUTO METALICO FLEXIVEL EM QUADROS                                                                                                                                                                                                                                                                                                                                                                                        </v>
          </cell>
          <cell r="C7898" t="str">
            <v xml:space="preserve">UN    </v>
          </cell>
          <cell r="D7898" t="str">
            <v>1,32</v>
          </cell>
        </row>
        <row r="7899">
          <cell r="A7899">
            <v>2483</v>
          </cell>
          <cell r="B7899" t="str">
            <v xml:space="preserve">CONECTOR RETO DE ALUMINIO PARA ELETRODUTO DE 1", PARA ADAPTAR ENTRADA DE ELETRODUTO METALICO FLEXIVEL EM QUADROS                                                                                                                                                                                                                                                                                                                                                                                          </v>
          </cell>
          <cell r="C7899" t="str">
            <v xml:space="preserve">UN    </v>
          </cell>
          <cell r="D7899" t="str">
            <v>2,76</v>
          </cell>
        </row>
        <row r="7900">
          <cell r="A7900">
            <v>2528</v>
          </cell>
          <cell r="B7900" t="str">
            <v xml:space="preserve">CONECTOR RETO DE ALUMINIO PARA ELETRODUTO DE 2 1/2", PARA ADAPTAR ENTRADA DE ELETRODUTO METALICO FLEXIVEL EM QUADROS                                                                                                                                                                                                                                                                                                                                                                                      </v>
          </cell>
          <cell r="C7900" t="str">
            <v xml:space="preserve">UN    </v>
          </cell>
          <cell r="D7900" t="str">
            <v>15,25</v>
          </cell>
        </row>
        <row r="7901">
          <cell r="A7901">
            <v>2489</v>
          </cell>
          <cell r="B7901" t="str">
            <v xml:space="preserve">CONECTOR RETO DE ALUMINIO PARA ELETRODUTO DE 2", PARA ADAPTAR ENTRADA DE ELETRODUTO METALICO FLEXIVEL EM QUADROS                                                                                                                                                                                                                                                                                                                                                                                          </v>
          </cell>
          <cell r="C7901" t="str">
            <v xml:space="preserve">UN    </v>
          </cell>
          <cell r="D7901" t="str">
            <v>6,71</v>
          </cell>
        </row>
        <row r="7902">
          <cell r="A7902">
            <v>2488</v>
          </cell>
          <cell r="B7902" t="str">
            <v xml:space="preserve">CONECTOR RETO DE ALUMINIO PARA ELETRODUTO DE 3/4", PARA ADAPTAR ENTRADA DE ELETRODUTO METALICO FLEXIVEL EM QUADROS                                                                                                                                                                                                                                                                                                                                                                                        </v>
          </cell>
          <cell r="C7902" t="str">
            <v xml:space="preserve">UN    </v>
          </cell>
          <cell r="D7902" t="str">
            <v>1,55</v>
          </cell>
        </row>
        <row r="7903">
          <cell r="A7903">
            <v>2484</v>
          </cell>
          <cell r="B7903" t="str">
            <v xml:space="preserve">CONECTOR RETO DE ALUMINIO PARA ELETRODUTO DE 3", PARA ADAPTAR ENTRADA DE ELETRODUTO METALICO FLEXIVEL EM QUADROS                                                                                                                                                                                                                                                                                                                                                                                          </v>
          </cell>
          <cell r="C7903" t="str">
            <v xml:space="preserve">UN    </v>
          </cell>
          <cell r="D7903" t="str">
            <v>22,15</v>
          </cell>
        </row>
        <row r="7904">
          <cell r="A7904">
            <v>2485</v>
          </cell>
          <cell r="B7904" t="str">
            <v xml:space="preserve">CONECTOR RETO DE ALUMINIO PARA ELETRODUTO DE 4", PARA ADAPTAR ENTRADA DE ELETRODUTO METALICO FLEXIVEL EM QUADROS                                                                                                                                                                                                                                                                                                                                                                                          </v>
          </cell>
          <cell r="C7904" t="str">
            <v xml:space="preserve">UN    </v>
          </cell>
          <cell r="D7904" t="str">
            <v>34,72</v>
          </cell>
        </row>
        <row r="7905">
          <cell r="A7905">
            <v>38005</v>
          </cell>
          <cell r="B7905" t="str">
            <v xml:space="preserve">CONECTOR, CPVC, SOLDAVEL, 15 MM X 1/2", PARA AGUA QUENTE                                                                                                                                                                                                                                                                                                                                                                                                                                                  </v>
          </cell>
          <cell r="C7905" t="str">
            <v xml:space="preserve">UN    </v>
          </cell>
          <cell r="D7905" t="str">
            <v>14,75</v>
          </cell>
        </row>
        <row r="7906">
          <cell r="A7906">
            <v>38006</v>
          </cell>
          <cell r="B7906" t="str">
            <v xml:space="preserve">CONECTOR, CPVC, SOLDAVEL, 22 MM X 1/2", PARA AGUA QUENTE                                                                                                                                                                                                                                                                                                                                                                                                                                                  </v>
          </cell>
          <cell r="C7906" t="str">
            <v xml:space="preserve">UN    </v>
          </cell>
          <cell r="D7906" t="str">
            <v>18,11</v>
          </cell>
        </row>
        <row r="7907">
          <cell r="A7907">
            <v>38428</v>
          </cell>
          <cell r="B7907" t="str">
            <v xml:space="preserve">CONECTOR, CPVC, SOLDAVEL, 22 MM X 3/4", PARA AGUA QUENTE                                                                                                                                                                                                                                                                                                                                                                                                                                                  </v>
          </cell>
          <cell r="C7907" t="str">
            <v xml:space="preserve">UN    </v>
          </cell>
          <cell r="D7907" t="str">
            <v>16,96</v>
          </cell>
        </row>
        <row r="7908">
          <cell r="A7908">
            <v>38007</v>
          </cell>
          <cell r="B7908" t="str">
            <v xml:space="preserve">CONECTOR, CPVC, SOLDAVEL, 28 MM X 1", PARA AGUA QUENTE                                                                                                                                                                                                                                                                                                                                                                                                                                                    </v>
          </cell>
          <cell r="C7908" t="str">
            <v xml:space="preserve">UN    </v>
          </cell>
          <cell r="D7908" t="str">
            <v>27,72</v>
          </cell>
        </row>
        <row r="7909">
          <cell r="A7909">
            <v>38008</v>
          </cell>
          <cell r="B7909" t="str">
            <v xml:space="preserve">CONECTOR, CPVC, SOLDAVEL, 35 MM X 1 1/4", PARA AGUA QUENTE                                                                                                                                                                                                                                                                                                                                                                                                                                                </v>
          </cell>
          <cell r="C7909" t="str">
            <v xml:space="preserve">UN    </v>
          </cell>
          <cell r="D7909" t="str">
            <v>111,63</v>
          </cell>
        </row>
        <row r="7910">
          <cell r="A7910">
            <v>38009</v>
          </cell>
          <cell r="B7910" t="str">
            <v xml:space="preserve">CONECTOR, CPVC, SOLDAVEL, 42 MM X 1 1/2", PARA AGUA QUENTE                                                                                                                                                                                                                                                                                                                                                                                                                                                </v>
          </cell>
          <cell r="C7910" t="str">
            <v xml:space="preserve">UN    </v>
          </cell>
          <cell r="D7910" t="str">
            <v>136,43</v>
          </cell>
        </row>
        <row r="7911">
          <cell r="A7911">
            <v>39279</v>
          </cell>
          <cell r="B7911" t="str">
            <v xml:space="preserve">CONEXAO FIXA, ROSCA FEMEA, EM PLASTICO, DN 16 MM X 1/2", PARA CONEXAO COM CRIMPAGEM EM TUBO PEX                                                                                                                                                                                                                                                                                                                                                                                                           </v>
          </cell>
          <cell r="C7911" t="str">
            <v xml:space="preserve">UN    </v>
          </cell>
          <cell r="D7911" t="str">
            <v>10,66</v>
          </cell>
        </row>
        <row r="7912">
          <cell r="A7912">
            <v>38845</v>
          </cell>
          <cell r="B7912" t="str">
            <v xml:space="preserve">CONEXAO FIXA, ROSCA FEMEA, EM PLASTICO, DN 16 MM X 3/4", PARA CONEXAO COM CRIMPAGEM EM TUBO PEX                                                                                                                                                                                                                                                                                                                                                                                                           </v>
          </cell>
          <cell r="C7912" t="str">
            <v xml:space="preserve">UN    </v>
          </cell>
          <cell r="D7912" t="str">
            <v>15,43</v>
          </cell>
        </row>
        <row r="7913">
          <cell r="A7913">
            <v>39280</v>
          </cell>
          <cell r="B7913" t="str">
            <v xml:space="preserve">CONEXAO FIXA, ROSCA FEMEA, EM PLASTICO, DN 20 MM X 1/2", PARA CONEXAO COM CRIMPAGEM EM TUBO PEX                                                                                                                                                                                                                                                                                                                                                                                                           </v>
          </cell>
          <cell r="C7913" t="str">
            <v xml:space="preserve">UN    </v>
          </cell>
          <cell r="D7913" t="str">
            <v>13,82</v>
          </cell>
        </row>
        <row r="7914">
          <cell r="A7914">
            <v>39281</v>
          </cell>
          <cell r="B7914" t="str">
            <v xml:space="preserve">CONEXAO FIXA, ROSCA FEMEA, EM PLASTICO, DN 20 MM X 3/4", PARA CONEXAO COM CRIMPAGEM EM TUBO PEX                                                                                                                                                                                                                                                                                                                                                                                                           </v>
          </cell>
          <cell r="C7914" t="str">
            <v xml:space="preserve">UN    </v>
          </cell>
          <cell r="D7914" t="str">
            <v>18,20</v>
          </cell>
        </row>
        <row r="7915">
          <cell r="A7915">
            <v>38849</v>
          </cell>
          <cell r="B7915" t="str">
            <v xml:space="preserve">CONEXAO FIXA, ROSCA FEMEA, EM PLASTICO, DN 25 MM X 1/2", PARA CONEXAO COM CRIMPAGEM EM TUBO PEX                                                                                                                                                                                                                                                                                                                                                                                                           </v>
          </cell>
          <cell r="C7915" t="str">
            <v xml:space="preserve">UN    </v>
          </cell>
          <cell r="D7915" t="str">
            <v>15,59</v>
          </cell>
        </row>
        <row r="7916">
          <cell r="A7916">
            <v>39282</v>
          </cell>
          <cell r="B7916" t="str">
            <v xml:space="preserve">CONEXAO FIXA, ROSCA FEMEA, EM PLASTICO, DN 25 MM X 3/4", PARA CONEXAO COM CRIMPAGEM EM TUBO PEX                                                                                                                                                                                                                                                                                                                                                                                                           </v>
          </cell>
          <cell r="C7916" t="str">
            <v xml:space="preserve">UN    </v>
          </cell>
          <cell r="D7916" t="str">
            <v>18,63</v>
          </cell>
        </row>
        <row r="7917">
          <cell r="A7917">
            <v>38852</v>
          </cell>
          <cell r="B7917" t="str">
            <v xml:space="preserve">CONEXAO FIXA, ROSCA FEMEA, EM PLASTICO, DN 32 MM X 3/4", PARA CONEXAO COM CRIMPAGEM EM TUBO PEX                                                                                                                                                                                                                                                                                                                                                                                                           </v>
          </cell>
          <cell r="C7917" t="str">
            <v xml:space="preserve">UN    </v>
          </cell>
          <cell r="D7917" t="str">
            <v>25,35</v>
          </cell>
        </row>
        <row r="7918">
          <cell r="A7918">
            <v>38844</v>
          </cell>
          <cell r="B7918" t="str">
            <v xml:space="preserve">CONEXAO FIXA, ROSCA FEMEA, METALICA, COM ANEL DESLIZANTE, DN 16 MM X 1/2", PARA TUBO PEX                                                                                                                                                                                                                                                                                                                                                                                                                  </v>
          </cell>
          <cell r="C7918" t="str">
            <v xml:space="preserve">UN    </v>
          </cell>
          <cell r="D7918" t="str">
            <v>7,79</v>
          </cell>
        </row>
        <row r="7919">
          <cell r="A7919">
            <v>38846</v>
          </cell>
          <cell r="B7919" t="str">
            <v xml:space="preserve">CONEXAO FIXA, ROSCA FEMEA, METALICA, COM ANEL DESLIZANTE, DN 20 MM X 1/2", PARA TUBO PEX                                                                                                                                                                                                                                                                                                                                                                                                                  </v>
          </cell>
          <cell r="C7919" t="str">
            <v xml:space="preserve">UN    </v>
          </cell>
          <cell r="D7919" t="str">
            <v>8,52</v>
          </cell>
        </row>
        <row r="7920">
          <cell r="A7920">
            <v>38847</v>
          </cell>
          <cell r="B7920" t="str">
            <v xml:space="preserve">CONEXAO FIXA, ROSCA FEMEA, METALICA, COM ANEL DESLIZANTE, DN 20 MM X 3/4", PARA TUBO PEX                                                                                                                                                                                                                                                                                                                                                                                                                  </v>
          </cell>
          <cell r="C7920" t="str">
            <v xml:space="preserve">UN    </v>
          </cell>
          <cell r="D7920" t="str">
            <v>10,48</v>
          </cell>
        </row>
        <row r="7921">
          <cell r="A7921">
            <v>38850</v>
          </cell>
          <cell r="B7921" t="str">
            <v xml:space="preserve">CONEXAO FIXA, ROSCA FEMEA, METALICA, COM ANEL DESLIZANTE, DN 25 MM X 1", PARA TUBO PEX                                                                                                                                                                                                                                                                                                                                                                                                                    </v>
          </cell>
          <cell r="C7921" t="str">
            <v xml:space="preserve">UN    </v>
          </cell>
          <cell r="D7921" t="str">
            <v>14,57</v>
          </cell>
        </row>
        <row r="7922">
          <cell r="A7922">
            <v>38848</v>
          </cell>
          <cell r="B7922" t="str">
            <v xml:space="preserve">CONEXAO FIXA, ROSCA FEMEA, METALICA, COM ANEL DESLIZANTE, DN 25 MM X 3/4", PARA TUBO PEX                                                                                                                                                                                                                                                                                                                                                                                                                  </v>
          </cell>
          <cell r="C7922" t="str">
            <v xml:space="preserve">UN    </v>
          </cell>
          <cell r="D7922" t="str">
            <v>12,19</v>
          </cell>
        </row>
        <row r="7923">
          <cell r="A7923">
            <v>38851</v>
          </cell>
          <cell r="B7923" t="str">
            <v xml:space="preserve">CONEXAO FIXA, ROSCA FEMEA, METALICA, COM ANEL DESLIZANTE, DN 32 MM X 1", PARA TUBO PEX                                                                                                                                                                                                                                                                                                                                                                                                                    </v>
          </cell>
          <cell r="C7923" t="str">
            <v xml:space="preserve">UN    </v>
          </cell>
          <cell r="D7923" t="str">
            <v>22,15</v>
          </cell>
        </row>
        <row r="7924">
          <cell r="A7924">
            <v>38860</v>
          </cell>
          <cell r="B7924" t="str">
            <v xml:space="preserve">CONEXAO FIXA, ROSCA MACHO, METALICA, PARA TUBO PEX, DN 16 MM X 1/2"                                                                                                                                                                                                                                                                                                                                                                                                                                       </v>
          </cell>
          <cell r="C7924" t="str">
            <v xml:space="preserve">UN    </v>
          </cell>
          <cell r="D7924" t="str">
            <v>6,26</v>
          </cell>
        </row>
        <row r="7925">
          <cell r="A7925">
            <v>38861</v>
          </cell>
          <cell r="B7925" t="str">
            <v xml:space="preserve">CONEXAO FIXA, ROSCA MACHO, METALICA, PARA TUBO PEX, DN 16 MM X 3/4"                                                                                                                                                                                                                                                                                                                                                                                                                                       </v>
          </cell>
          <cell r="C7925" t="str">
            <v xml:space="preserve">UN    </v>
          </cell>
          <cell r="D7925" t="str">
            <v>8,42</v>
          </cell>
        </row>
        <row r="7926">
          <cell r="A7926">
            <v>38862</v>
          </cell>
          <cell r="B7926" t="str">
            <v xml:space="preserve">CONEXAO FIXA, ROSCA MACHO, METALICA, PARA TUBO PEX, DN 20 MM X 1/2"                                                                                                                                                                                                                                                                                                                                                                                                                                       </v>
          </cell>
          <cell r="C7926" t="str">
            <v xml:space="preserve">UN    </v>
          </cell>
          <cell r="D7926" t="str">
            <v>7,10</v>
          </cell>
        </row>
        <row r="7927">
          <cell r="A7927">
            <v>38863</v>
          </cell>
          <cell r="B7927" t="str">
            <v xml:space="preserve">CONEXAO FIXA, ROSCA MACHO, METALICA, PARA TUBO PEX, DN 20 MM X 3/4"                                                                                                                                                                                                                                                                                                                                                                                                                                       </v>
          </cell>
          <cell r="C7927" t="str">
            <v xml:space="preserve">UN    </v>
          </cell>
          <cell r="D7927" t="str">
            <v>8,16</v>
          </cell>
        </row>
        <row r="7928">
          <cell r="A7928">
            <v>38865</v>
          </cell>
          <cell r="B7928" t="str">
            <v xml:space="preserve">CONEXAO FIXA, ROSCA MACHO, METALICA, PARA TUBO PEX, DN 25 MM X 1/2"                                                                                                                                                                                                                                                                                                                                                                                                                                       </v>
          </cell>
          <cell r="C7928" t="str">
            <v xml:space="preserve">UN    </v>
          </cell>
          <cell r="D7928" t="str">
            <v>11,08</v>
          </cell>
        </row>
        <row r="7929">
          <cell r="A7929">
            <v>38864</v>
          </cell>
          <cell r="B7929" t="str">
            <v xml:space="preserve">CONEXAO FIXA, ROSCA MACHO, METALICA, PARA TUBO PEX, DN 25 MM X 1"                                                                                                                                                                                                                                                                                                                                                                                                                                         </v>
          </cell>
          <cell r="C7929" t="str">
            <v xml:space="preserve">UN    </v>
          </cell>
          <cell r="D7929" t="str">
            <v>16,93</v>
          </cell>
        </row>
        <row r="7930">
          <cell r="A7930">
            <v>38866</v>
          </cell>
          <cell r="B7930" t="str">
            <v xml:space="preserve">CONEXAO FIXA, ROSCA MACHO, METALICA, PARA TUBO PEX, DN 25 MM X 3/4"                                                                                                                                                                                                                                                                                                                                                                                                                                       </v>
          </cell>
          <cell r="C7930" t="str">
            <v xml:space="preserve">UN    </v>
          </cell>
          <cell r="D7930" t="str">
            <v>11,92</v>
          </cell>
        </row>
        <row r="7931">
          <cell r="A7931">
            <v>38868</v>
          </cell>
          <cell r="B7931" t="str">
            <v xml:space="preserve">CONEXAO FIXA, ROSCA MACHO, METALICA, PARA TUBO PEX, DN 32 MM X 1"                                                                                                                                                                                                                                                                                                                                                                                                                                         </v>
          </cell>
          <cell r="C7931" t="str">
            <v xml:space="preserve">UN    </v>
          </cell>
          <cell r="D7931" t="str">
            <v>19,87</v>
          </cell>
        </row>
        <row r="7932">
          <cell r="A7932">
            <v>38853</v>
          </cell>
          <cell r="B7932" t="str">
            <v xml:space="preserve">CONEXAO MOVEL, ROSCA FEMEA, METALICA, COM ANEL DESLIZANTE, PARA TUBO PEX, DN 16 MM X 1/2"                                                                                                                                                                                                                                                                                                                                                                                                                 </v>
          </cell>
          <cell r="C7932" t="str">
            <v xml:space="preserve">UN    </v>
          </cell>
          <cell r="D7932" t="str">
            <v>6,42</v>
          </cell>
        </row>
        <row r="7933">
          <cell r="A7933">
            <v>38854</v>
          </cell>
          <cell r="B7933" t="str">
            <v xml:space="preserve">CONEXAO MOVEL, ROSCA FEMEA, METALICA, COM ANEL DESLIZANTE, PARA TUBO PEX, DN 16 MM X 3/4"                                                                                                                                                                                                                                                                                                                                                                                                                 </v>
          </cell>
          <cell r="C7933" t="str">
            <v xml:space="preserve">UN    </v>
          </cell>
          <cell r="D7933" t="str">
            <v>8,78</v>
          </cell>
        </row>
        <row r="7934">
          <cell r="A7934">
            <v>38855</v>
          </cell>
          <cell r="B7934" t="str">
            <v xml:space="preserve">CONEXAO MOVEL, ROSCA FEMEA, METALICA, COM ANEL DESLIZANTE, PARA TUBO PEX, DN 20 MM X 1/2"                                                                                                                                                                                                                                                                                                                                                                                                                 </v>
          </cell>
          <cell r="C7934" t="str">
            <v xml:space="preserve">UN    </v>
          </cell>
          <cell r="D7934" t="str">
            <v>6,51</v>
          </cell>
        </row>
        <row r="7935">
          <cell r="A7935">
            <v>38856</v>
          </cell>
          <cell r="B7935" t="str">
            <v xml:space="preserve">CONEXAO MOVEL, ROSCA FEMEA, METALICA, COM ANEL DESLIZANTE, PARA TUBO PEX, DN 20 MM X 3/4"                                                                                                                                                                                                                                                                                                                                                                                                                 </v>
          </cell>
          <cell r="C7935" t="str">
            <v xml:space="preserve">UN    </v>
          </cell>
          <cell r="D7935" t="str">
            <v>10,45</v>
          </cell>
        </row>
        <row r="7936">
          <cell r="A7936">
            <v>38857</v>
          </cell>
          <cell r="B7936" t="str">
            <v xml:space="preserve">CONEXAO MOVEL, ROSCA FEMEA, METALICA, COM ANEL DESLIZANTE, PARA TUBO PEX, DN 25 MM X 1"                                                                                                                                                                                                                                                                                                                                                                                                                   </v>
          </cell>
          <cell r="C7936" t="str">
            <v xml:space="preserve">UN    </v>
          </cell>
          <cell r="D7936" t="str">
            <v>13,83</v>
          </cell>
        </row>
        <row r="7937">
          <cell r="A7937">
            <v>38858</v>
          </cell>
          <cell r="B7937" t="str">
            <v xml:space="preserve">CONEXAO MOVEL, ROSCA FEMEA, METALICA, COM ANEL DESLIZANTE, PARA TUBO PEX, DN 25 MM X 3/4"                                                                                                                                                                                                                                                                                                                                                                                                                 </v>
          </cell>
          <cell r="C7937" t="str">
            <v xml:space="preserve">UN    </v>
          </cell>
          <cell r="D7937" t="str">
            <v>12,57</v>
          </cell>
        </row>
        <row r="7938">
          <cell r="A7938">
            <v>38859</v>
          </cell>
          <cell r="B7938" t="str">
            <v xml:space="preserve">CONEXAO MOVEL, ROSCA FEMEA, METALICA, COM ANEL DESLIZANTE, PARA TUBO PEX, DN 32 MM X 1"                                                                                                                                                                                                                                                                                                                                                                                                                   </v>
          </cell>
          <cell r="C7938" t="str">
            <v xml:space="preserve">UN    </v>
          </cell>
          <cell r="D7938" t="str">
            <v>20,36</v>
          </cell>
        </row>
        <row r="7939">
          <cell r="A7939">
            <v>1607</v>
          </cell>
          <cell r="B7939" t="str">
            <v xml:space="preserve">CONJUNTO ARRUELAS DE VEDACAO 5/16" PARA TELHA FIBROCIMENTO (UMA ARRUELA METALICA E UMA ARRUELA PVC - CONICAS)                                                                                                                                                                                                                                                                                                                                                                                             </v>
          </cell>
          <cell r="C7939" t="str">
            <v xml:space="preserve">CJ    </v>
          </cell>
          <cell r="D7939" t="str">
            <v>0,22</v>
          </cell>
        </row>
        <row r="7940">
          <cell r="A7940">
            <v>11467</v>
          </cell>
          <cell r="B7940" t="str">
            <v xml:space="preserve">CONJUNTO DE FECHADURA DE SOBREPOR EM FERRO PINTADO, SEM MACANETA, COM CHAVE GRANDE (SEM CILINDRO) - TIPO CAIXAO - COMPLETA                                                                                                                                                                                                                                                                                                                                                                                </v>
          </cell>
          <cell r="C7940" t="str">
            <v xml:space="preserve">UN    </v>
          </cell>
          <cell r="D7940" t="str">
            <v>16,85</v>
          </cell>
        </row>
        <row r="7941">
          <cell r="A7941">
            <v>38169</v>
          </cell>
          <cell r="B7941" t="str">
            <v xml:space="preserve">CONJUNTO DE FERRAGENS PIVO, PARA PORTA PIVOTANTE DE ATE 100 KG, REGULAVEL COM ESFERA , CROMADO - SUPERIOR E INFERIOR - COMPLETO                                                                                                                                                                                                                                                                                                                                                                           </v>
          </cell>
          <cell r="C7941" t="str">
            <v xml:space="preserve">CJ    </v>
          </cell>
          <cell r="D7941" t="str">
            <v>67,70</v>
          </cell>
        </row>
        <row r="7942">
          <cell r="A7942">
            <v>6142</v>
          </cell>
          <cell r="B7942" t="str">
            <v xml:space="preserve">CONJUNTO DE LIGACAO PARA BACIA SANITARIA AJUSTAVEL, EM PLASTICO BRANCO, COM TUBO, CANOPLA E ESPUDE                                                                                                                                                                                                                                                                                                                                                                                                        </v>
          </cell>
          <cell r="C7942" t="str">
            <v xml:space="preserve">UN    </v>
          </cell>
          <cell r="D7942" t="str">
            <v>6,33</v>
          </cell>
        </row>
        <row r="7943">
          <cell r="A7943">
            <v>11686</v>
          </cell>
          <cell r="B7943" t="str">
            <v xml:space="preserve">CONJUNTO DE LIGACAO PARA BACIA SANITARIA EM PLASTICO BRANCO COM TUBO, CANOPLA E ANEL DE EXPANSAO (TUBO 1.1/2 '' X 20 CM)                                                                                                                                                                                                                                                                                                                                                                                  </v>
          </cell>
          <cell r="C7943" t="str">
            <v xml:space="preserve">UN    </v>
          </cell>
          <cell r="D7943" t="str">
            <v>8,79</v>
          </cell>
        </row>
        <row r="7944">
          <cell r="A7944">
            <v>37598</v>
          </cell>
          <cell r="B7944" t="str">
            <v xml:space="preserve">CONJUNTO MONTADO ESTOPIM COM ESPOLETA COMUM NUMERO 8, COM CABECA ACENDEDORA, 1,5 M                                                                                                                                                                                                                                                                                                                                                                                                                        </v>
          </cell>
          <cell r="C7944" t="str">
            <v xml:space="preserve">UN    </v>
          </cell>
          <cell r="D7944" t="str">
            <v>18,90</v>
          </cell>
        </row>
        <row r="7945">
          <cell r="A7945">
            <v>25398</v>
          </cell>
          <cell r="B7945" t="str">
            <v xml:space="preserve">CONJUNTO PARA FUTSAL COM TRAVES OFICIAIS DE 3,00 X 2,00 M EM TUBO DE ACO GALVANIZADO 3" COM REQUADRO EM TUBO DE 1", PINTURA EM PRIMER COM TINTA ESMALTE SINTETICO E REDES DE POLIETILENO FIO 4 MM                                                                                                                                                                                                                                                                                                         </v>
          </cell>
          <cell r="C7945" t="str">
            <v xml:space="preserve">UN    </v>
          </cell>
          <cell r="D7945" t="str">
            <v>2.307,08</v>
          </cell>
        </row>
        <row r="7946">
          <cell r="A7946">
            <v>25399</v>
          </cell>
          <cell r="B7946" t="str">
            <v xml:space="preserve">CONJUNTO PARA QUADRA DE  VOLEI COM POSTES EM TUBO DE ACO GALVANIZADO 3", H = *255* CM, PINTURA EM TINTA ESMALTE SINTETICO, REDE DE NYLON COM 2 MM, MALHA 10 X 10 CM E ANTENAS OFICIAIS EM FIBRA DE VIDRO                                                                                                                                                                                                                                                                                                  </v>
          </cell>
          <cell r="C7946" t="str">
            <v xml:space="preserve">UN    </v>
          </cell>
          <cell r="D7946" t="str">
            <v>1.400,60</v>
          </cell>
        </row>
        <row r="7947">
          <cell r="A7947">
            <v>10667</v>
          </cell>
          <cell r="B7947" t="str">
            <v xml:space="preserve">CONTAINER ALMOXARIFADO, DE *2,40* X *6,00* M, PADRAO SIMPLES, SEM REVESTIMENTO E SEM DIVISORIAS INTERNOS E SEM SANITARIO, PARA USO EM CANTEIRO DE OBRAS                                                                                                                                                                                                                                                                                                                                                   </v>
          </cell>
          <cell r="C7947" t="str">
            <v xml:space="preserve">UN    </v>
          </cell>
          <cell r="D7947" t="str">
            <v>9.500,00</v>
          </cell>
        </row>
        <row r="7948">
          <cell r="A7948">
            <v>1613</v>
          </cell>
          <cell r="B7948" t="str">
            <v xml:space="preserve">CONTATOR TRIPOLAR, CORRENTE DE *110* A, TENSAO NOMINAL DE *500* V, CATEGORIA AC-2 E AC-3                                                                                                                                                                                                                                                                                                                                                                                                                  </v>
          </cell>
          <cell r="C7948" t="str">
            <v xml:space="preserve">UN    </v>
          </cell>
          <cell r="D7948" t="str">
            <v>1.736,64</v>
          </cell>
        </row>
        <row r="7949">
          <cell r="A7949">
            <v>1626</v>
          </cell>
          <cell r="B7949" t="str">
            <v xml:space="preserve">CONTATOR TRIPOLAR, CORRENTE DE *185* A, TENSAO NOMINAL DE *500* V, CATEGORIA AC-2 E AC-3                                                                                                                                                                                                                                                                                                                                                                                                                  </v>
          </cell>
          <cell r="C7949" t="str">
            <v xml:space="preserve">UN    </v>
          </cell>
          <cell r="D7949" t="str">
            <v>2.597,36</v>
          </cell>
        </row>
        <row r="7950">
          <cell r="A7950">
            <v>1625</v>
          </cell>
          <cell r="B7950" t="str">
            <v xml:space="preserve">CONTATOR TRIPOLAR, CORRENTE DE *22* A, TENSAO NOMINAL DE *500* V, CATEGORIA AC-2 E AC-3                                                                                                                                                                                                                                                                                                                                                                                                                   </v>
          </cell>
          <cell r="C7950" t="str">
            <v xml:space="preserve">UN    </v>
          </cell>
          <cell r="D7950" t="str">
            <v>181,41</v>
          </cell>
        </row>
        <row r="7951">
          <cell r="A7951">
            <v>1622</v>
          </cell>
          <cell r="B7951" t="str">
            <v xml:space="preserve">CONTATOR TRIPOLAR, CORRENTE DE *265* A, TENSAO NOMINAL DE *500* V, CATEGORIA AC-2 E AC-3                                                                                                                                                                                                                                                                                                                                                                                                                  </v>
          </cell>
          <cell r="C7951" t="str">
            <v xml:space="preserve">UN    </v>
          </cell>
          <cell r="D7951" t="str">
            <v>5.861,19</v>
          </cell>
        </row>
        <row r="7952">
          <cell r="A7952">
            <v>1620</v>
          </cell>
          <cell r="B7952" t="str">
            <v xml:space="preserve">CONTATOR TRIPOLAR, CORRENTE DE *38* A, TENSAO NOMINAL DE *500* V, CATEGORIA AC-2 E AC-3                                                                                                                                                                                                                                                                                                                                                                                                                   </v>
          </cell>
          <cell r="C7952" t="str">
            <v xml:space="preserve">UN    </v>
          </cell>
          <cell r="D7952" t="str">
            <v>382,16</v>
          </cell>
        </row>
        <row r="7953">
          <cell r="A7953">
            <v>1629</v>
          </cell>
          <cell r="B7953" t="str">
            <v xml:space="preserve">CONTATOR TRIPOLAR, CORRENTE DE *500* A, TENSAO NOMINAL DE *500* V, CATEGORIA AC-2 E AC-3                                                                                                                                                                                                                                                                                                                                                                                                                  </v>
          </cell>
          <cell r="C7953" t="str">
            <v xml:space="preserve">UN    </v>
          </cell>
          <cell r="D7953" t="str">
            <v>14.264,73</v>
          </cell>
        </row>
        <row r="7954">
          <cell r="A7954">
            <v>1627</v>
          </cell>
          <cell r="B7954" t="str">
            <v xml:space="preserve">CONTATOR TRIPOLAR, CORRENTE DE *65* A, TENSAO NOMINAL DE *500* V, CATEGORIA AC-2 E AC-3                                                                                                                                                                                                                                                                                                                                                                                                                   </v>
          </cell>
          <cell r="C7954" t="str">
            <v xml:space="preserve">UN    </v>
          </cell>
          <cell r="D7954" t="str">
            <v>730,48</v>
          </cell>
        </row>
        <row r="7955">
          <cell r="A7955">
            <v>1623</v>
          </cell>
          <cell r="B7955" t="str">
            <v xml:space="preserve">CONTATOR TRIPOLAR, CORRENTE DE 12 A, TENSAO NOMINAL DE *500* V, CATEGORIA AC-2 E AC-3                                                                                                                                                                                                                                                                                                                                                                                                                     </v>
          </cell>
          <cell r="C7955" t="str">
            <v xml:space="preserve">UN    </v>
          </cell>
          <cell r="D7955" t="str">
            <v>147,95</v>
          </cell>
        </row>
        <row r="7956">
          <cell r="A7956">
            <v>1619</v>
          </cell>
          <cell r="B7956" t="str">
            <v xml:space="preserve">CONTATOR TRIPOLAR, CORRENTE DE 25 A, TENSAO NOMINAL DE *500* V, CATEGORIA AC-2 E AC-3                                                                                                                                                                                                                                                                                                                                                                                                                     </v>
          </cell>
          <cell r="C7956" t="str">
            <v xml:space="preserve">UN    </v>
          </cell>
          <cell r="D7956" t="str">
            <v>203,52</v>
          </cell>
        </row>
        <row r="7957">
          <cell r="A7957">
            <v>1630</v>
          </cell>
          <cell r="B7957" t="str">
            <v xml:space="preserve">CONTATOR TRIPOLAR, CORRENTE DE 250 A, TENSAO NOMINAL DE *500* V, PARA ACIONAMENTO DE CAPACITORES                                                                                                                                                                                                                                                                                                                                                                                                          </v>
          </cell>
          <cell r="C7957" t="str">
            <v xml:space="preserve">UN    </v>
          </cell>
          <cell r="D7957" t="str">
            <v>4.481,00</v>
          </cell>
        </row>
        <row r="7958">
          <cell r="A7958">
            <v>1616</v>
          </cell>
          <cell r="B7958" t="str">
            <v xml:space="preserve">CONTATOR TRIPOLAR, CORRENTE DE 300 A, TENSAO NOMINAL DE *500* V, CATEGORIA AC-2 E AC-3                                                                                                                                                                                                                                                                                                                                                                                                                    </v>
          </cell>
          <cell r="C7958" t="str">
            <v xml:space="preserve">UN    </v>
          </cell>
          <cell r="D7958" t="str">
            <v>6.891,85</v>
          </cell>
        </row>
        <row r="7959">
          <cell r="A7959">
            <v>1614</v>
          </cell>
          <cell r="B7959" t="str">
            <v xml:space="preserve">CONTATOR TRIPOLAR, CORRENTE DE 32 A, TENSAO NOMINAL DE *500* V, CATEGORIA AC-2 E AC-3                                                                                                                                                                                                                                                                                                                                                                                                                     </v>
          </cell>
          <cell r="C7959" t="str">
            <v xml:space="preserve">UN    </v>
          </cell>
          <cell r="D7959" t="str">
            <v>314,98</v>
          </cell>
        </row>
        <row r="7960">
          <cell r="A7960">
            <v>1617</v>
          </cell>
          <cell r="B7960" t="str">
            <v xml:space="preserve">CONTATOR TRIPOLAR, CORRENTE DE 400 A, TENSAO NOMINAL DE *500* V, CATEGORIA AC-2 E AC-3                                                                                                                                                                                                                                                                                                                                                                                                                    </v>
          </cell>
          <cell r="C7960" t="str">
            <v xml:space="preserve">UN    </v>
          </cell>
          <cell r="D7960" t="str">
            <v>8.227,38</v>
          </cell>
        </row>
        <row r="7961">
          <cell r="A7961">
            <v>1621</v>
          </cell>
          <cell r="B7961" t="str">
            <v xml:space="preserve">CONTATOR TRIPOLAR, CORRENTE DE 45 A, TENSAO NOMINAL DE *500* V, CATEGORIA AC-2 E AC-3                                                                                                                                                                                                                                                                                                                                                                                                                     </v>
          </cell>
          <cell r="C7961" t="str">
            <v xml:space="preserve">UN    </v>
          </cell>
          <cell r="D7961" t="str">
            <v>563,34</v>
          </cell>
        </row>
        <row r="7962">
          <cell r="A7962">
            <v>1624</v>
          </cell>
          <cell r="B7962" t="str">
            <v xml:space="preserve">CONTATOR TRIPOLAR, CORRENTE DE 630 A, TENSAO NOMINAL DE *500* V, CATEGORIA AC-2 E AC-3                                                                                                                                                                                                                                                                                                                                                                                                                    </v>
          </cell>
          <cell r="C7962" t="str">
            <v xml:space="preserve">UN    </v>
          </cell>
          <cell r="D7962" t="str">
            <v>20.223,30</v>
          </cell>
        </row>
        <row r="7963">
          <cell r="A7963">
            <v>1615</v>
          </cell>
          <cell r="B7963" t="str">
            <v xml:space="preserve">CONTATOR TRIPOLAR, CORRENTE DE 75 A, TENSAO NOMINAL DE *500* V, CATEGORIA AC-2 E AC-3                                                                                                                                                                                                                                                                                                                                                                                                                     </v>
          </cell>
          <cell r="C7963" t="str">
            <v xml:space="preserve">UN    </v>
          </cell>
          <cell r="D7963" t="str">
            <v>1.057,86</v>
          </cell>
        </row>
        <row r="7964">
          <cell r="A7964">
            <v>1612</v>
          </cell>
          <cell r="B7964" t="str">
            <v xml:space="preserve">CONTATOR TRIPOLAR, CORRENTE DE 9 A, TENSAO NOMINAL DE *500* V, CATEGORIA AC-2 E AC-3                                                                                                                                                                                                                                                                                                                                                                                                                      </v>
          </cell>
          <cell r="C7964" t="str">
            <v xml:space="preserve">UN    </v>
          </cell>
          <cell r="D7964" t="str">
            <v>139,33</v>
          </cell>
        </row>
        <row r="7965">
          <cell r="A7965">
            <v>1618</v>
          </cell>
          <cell r="B7965" t="str">
            <v xml:space="preserve">CONTATOR TRIPOLAR, CORRENTE DE 95 A, TENSAO NOMINAL DE *500* V, CATEGORIA AC-2 E AC-3                                                                                                                                                                                                                                                                                                                                                                                                                     </v>
          </cell>
          <cell r="C7965" t="str">
            <v xml:space="preserve">UN    </v>
          </cell>
          <cell r="D7965" t="str">
            <v>1.453,65</v>
          </cell>
        </row>
        <row r="7966">
          <cell r="A7966">
            <v>14211</v>
          </cell>
          <cell r="B7966" t="str">
            <v xml:space="preserve">CONTRA-PORCA SEXTAVADA, DIAMETRO NOMINAL 1 3/8", ALTURA 35 MM                                                                                                                                                                                                                                                                                                                                                                                                                                             </v>
          </cell>
          <cell r="C7966" t="str">
            <v xml:space="preserve">UN    </v>
          </cell>
          <cell r="D7966" t="str">
            <v>31,04</v>
          </cell>
        </row>
        <row r="7967">
          <cell r="A7967">
            <v>34500</v>
          </cell>
          <cell r="B7967" t="str">
            <v xml:space="preserve">COORDENADOR / GERENTE DE OBRA                                                                                                                                                                                                                                                                                                                                                                                                                                                                             </v>
          </cell>
          <cell r="C7967" t="str">
            <v xml:space="preserve">H     </v>
          </cell>
          <cell r="D7967" t="str">
            <v>130,47</v>
          </cell>
        </row>
        <row r="7968">
          <cell r="A7968">
            <v>40934</v>
          </cell>
          <cell r="B7968" t="str">
            <v xml:space="preserve">COORDENADOR / GERENTE DE OBRA (MENSALISTA)                                                                                                                                                                                                                                                                                                                                                                                                                                                                </v>
          </cell>
          <cell r="C7968" t="str">
            <v xml:space="preserve">MES   </v>
          </cell>
          <cell r="D7968" t="str">
            <v>22.921,14</v>
          </cell>
        </row>
        <row r="7969">
          <cell r="A7969">
            <v>5328</v>
          </cell>
          <cell r="B7969" t="str">
            <v xml:space="preserve">CORANTE LIQUIDO PARA TINTA PVA, BISNAGA 50 ML                                                                                                                                                                                                                                                                                                                                                                                                                                                             </v>
          </cell>
          <cell r="C7969" t="str">
            <v xml:space="preserve">UN    </v>
          </cell>
          <cell r="D7969" t="str">
            <v>4,19</v>
          </cell>
        </row>
        <row r="7970">
          <cell r="A7970">
            <v>38200</v>
          </cell>
          <cell r="B7970" t="str">
            <v xml:space="preserve">CORDA DE POLIAMIDA 12 MM TIPO BOMBEIRO, PARA TRABALHO EM ALTURA                                                                                                                                                                                                                                                                                                                                                                                                                                           </v>
          </cell>
          <cell r="C7970" t="str">
            <v xml:space="preserve">100M  </v>
          </cell>
          <cell r="D7970" t="str">
            <v>512,19</v>
          </cell>
        </row>
        <row r="7971">
          <cell r="A7971">
            <v>39269</v>
          </cell>
          <cell r="B7971" t="str">
            <v xml:space="preserve">CORDAO DE COBRE, FLEXIVEL, TORCIDO, CLASSE 4 OU 5, ISOLACAO EM PVC/D, 300 V, 2 CONDUTORES DE 0,5 MM2                                                                                                                                                                                                                                                                                                                                                                                                      </v>
          </cell>
          <cell r="C7971" t="str">
            <v xml:space="preserve">M     </v>
          </cell>
          <cell r="D7971" t="str">
            <v>0,83</v>
          </cell>
        </row>
        <row r="7972">
          <cell r="A7972">
            <v>11889</v>
          </cell>
          <cell r="B7972" t="str">
            <v xml:space="preserve">CORDAO DE COBRE, FLEXIVEL, TORCIDO, CLASSE 4 OU 5, ISOLACAO EM PVC/D, 300 V, 2 CONDUTORES DE 0,75 MM2                                                                                                                                                                                                                                                                                                                                                                                                     </v>
          </cell>
          <cell r="C7972" t="str">
            <v xml:space="preserve">M     </v>
          </cell>
          <cell r="D7972" t="str">
            <v>1,15</v>
          </cell>
        </row>
        <row r="7973">
          <cell r="A7973">
            <v>39270</v>
          </cell>
          <cell r="B7973" t="str">
            <v xml:space="preserve">CORDAO DE COBRE, FLEXIVEL, TORCIDO, CLASSE 4 OU 5, ISOLACAO EM PVC/D, 300 V, 2 CONDUTORES DE 1,0 MM2                                                                                                                                                                                                                                                                                                                                                                                                      </v>
          </cell>
          <cell r="C7973" t="str">
            <v xml:space="preserve">M     </v>
          </cell>
          <cell r="D7973" t="str">
            <v>1,37</v>
          </cell>
        </row>
        <row r="7974">
          <cell r="A7974">
            <v>11890</v>
          </cell>
          <cell r="B7974" t="str">
            <v xml:space="preserve">CORDAO DE COBRE, FLEXIVEL, TORCIDO, CLASSE 4 OU 5, ISOLACAO EM PVC/D, 300 V, 2 CONDUTORES DE 1,5 MM2                                                                                                                                                                                                                                                                                                                                                                                                      </v>
          </cell>
          <cell r="C7974" t="str">
            <v xml:space="preserve">M     </v>
          </cell>
          <cell r="D7974" t="str">
            <v>1,78</v>
          </cell>
        </row>
        <row r="7975">
          <cell r="A7975">
            <v>11891</v>
          </cell>
          <cell r="B7975" t="str">
            <v xml:space="preserve">CORDAO DE COBRE, FLEXIVEL, TORCIDO, CLASSE 4 OU 5, ISOLACAO EM PVC/D, 300 V, 2 CONDUTORES DE 2,5 MM2                                                                                                                                                                                                                                                                                                                                                                                                      </v>
          </cell>
          <cell r="C7975" t="str">
            <v xml:space="preserve">M     </v>
          </cell>
          <cell r="D7975" t="str">
            <v>2,94</v>
          </cell>
        </row>
        <row r="7976">
          <cell r="A7976">
            <v>11892</v>
          </cell>
          <cell r="B7976" t="str">
            <v xml:space="preserve">CORDAO DE COBRE, FLEXIVEL, TORCIDO, CLASSE 4 OU 5, ISOLACAO EM PVC/D, 300 V, 2 CONDUTORES DE 4 MM2                                                                                                                                                                                                                                                                                                                                                                                                        </v>
          </cell>
          <cell r="C7976" t="str">
            <v xml:space="preserve">M     </v>
          </cell>
          <cell r="D7976" t="str">
            <v>4,53</v>
          </cell>
        </row>
        <row r="7977">
          <cell r="A7977">
            <v>37601</v>
          </cell>
          <cell r="B7977" t="str">
            <v xml:space="preserve">CORDEL DETONANTE, NP 05 G/M                                                                                                                                                                                                                                                                                                                                                                                                                                                                               </v>
          </cell>
          <cell r="C7977" t="str">
            <v xml:space="preserve">M     </v>
          </cell>
          <cell r="D7977" t="str">
            <v>4,20</v>
          </cell>
        </row>
        <row r="7978">
          <cell r="A7978">
            <v>1634</v>
          </cell>
          <cell r="B7978" t="str">
            <v xml:space="preserve">CORDEL DETONANTE, NP 10 G/M                                                                                                                                                                                                                                                                                                                                                                                                                                                                               </v>
          </cell>
          <cell r="C7978" t="str">
            <v xml:space="preserve">M     </v>
          </cell>
          <cell r="D7978" t="str">
            <v>4,33</v>
          </cell>
        </row>
        <row r="7979">
          <cell r="A7979">
            <v>5086</v>
          </cell>
          <cell r="B7979" t="str">
            <v xml:space="preserve">CORRENTE DE ELO CURTO COMUM, SOLDADA, GALVANIZADA, ESPESSURA DO ELO = 1/2" (12,5 MM)                                                                                                                                                                                                                                                                                                                                                                                                                      </v>
          </cell>
          <cell r="C7979" t="str">
            <v xml:space="preserve">KG    </v>
          </cell>
          <cell r="D7979" t="str">
            <v>28,03</v>
          </cell>
        </row>
        <row r="7980">
          <cell r="A7980">
            <v>11280</v>
          </cell>
          <cell r="B7980" t="str">
            <v xml:space="preserve">CORTADEIRA DE PISO DE CONCRETO E ASFALTO, PARA DISCO PADRAO DE DIAMETRO 350 MM (14") OU 450 MM (18") , MOTOR A GASOLINA, POTENCIA 13 HP, SEM DISCO                                                                                                                                                                                                                                                                                                                                                        </v>
          </cell>
          <cell r="C7980" t="str">
            <v xml:space="preserve">UN    </v>
          </cell>
          <cell r="D7980" t="str">
            <v>7.874,87</v>
          </cell>
        </row>
        <row r="7981">
          <cell r="A7981">
            <v>40519</v>
          </cell>
          <cell r="B7981" t="str">
            <v xml:space="preserve">CORTADEIRA HIDRAULICA DE VERGALHAO, PARA ACO DE DIAMETRO ATE 50 MM, MOTOR ELETRICO TRIFASICO, POTENCIA DE 5,5 HP A 7,5 HP                                                                                                                                                                                                                                                                                                                                                                                 </v>
          </cell>
          <cell r="C7981" t="str">
            <v xml:space="preserve">UN    </v>
          </cell>
          <cell r="D7981" t="str">
            <v>64.917,73</v>
          </cell>
        </row>
        <row r="7982">
          <cell r="A7982">
            <v>39869</v>
          </cell>
          <cell r="B7982" t="str">
            <v xml:space="preserve">COTOVELO BRONZE/LATAO (REF 707-3) SEM ANEL DE SOLDA, BOLSA X ROSCA F, 15MM X 1/2"                                                                                                                                                                                                                                                                                                                                                                                                                         </v>
          </cell>
          <cell r="C7982" t="str">
            <v xml:space="preserve">UN    </v>
          </cell>
          <cell r="D7982" t="str">
            <v>8,81</v>
          </cell>
        </row>
        <row r="7983">
          <cell r="A7983">
            <v>39870</v>
          </cell>
          <cell r="B7983" t="str">
            <v xml:space="preserve">COTOVELO BRONZE/LATAO (REF 707-3) SEM ANEL DE SOLDA, BOLSA X ROSCA F, 22MM X 1/2"                                                                                                                                                                                                                                                                                                                                                                                                                         </v>
          </cell>
          <cell r="C7983" t="str">
            <v xml:space="preserve">UN    </v>
          </cell>
          <cell r="D7983" t="str">
            <v>13,48</v>
          </cell>
        </row>
        <row r="7984">
          <cell r="A7984">
            <v>39871</v>
          </cell>
          <cell r="B7984" t="str">
            <v xml:space="preserve">COTOVELO BRONZE/LATAO (REF 707-3) SEM ANEL DE SOLDA, BOLSA X ROSCA F, 22MM X 3/4"                                                                                                                                                                                                                                                                                                                                                                                                                         </v>
          </cell>
          <cell r="C7984" t="str">
            <v xml:space="preserve">UN    </v>
          </cell>
          <cell r="D7984" t="str">
            <v>15,11</v>
          </cell>
        </row>
        <row r="7985">
          <cell r="A7985">
            <v>12722</v>
          </cell>
          <cell r="B7985" t="str">
            <v xml:space="preserve">COTOVELO DE COBRE 90 GRAUS (REF 607) SEM ANEL DE SOLDA, BOLSA X BOLSA, 104 MM                                                                                                                                                                                                                                                                                                                                                                                                                             </v>
          </cell>
          <cell r="C7985" t="str">
            <v xml:space="preserve">UN    </v>
          </cell>
          <cell r="D7985" t="str">
            <v>505,82</v>
          </cell>
        </row>
        <row r="7986">
          <cell r="A7986">
            <v>12714</v>
          </cell>
          <cell r="B7986" t="str">
            <v xml:space="preserve">COTOVELO DE COBRE 90 GRAUS (REF 607) SEM ANEL DE SOLDA, BOLSA X BOLSA, 15 MM                                                                                                                                                                                                                                                                                                                                                                                                                              </v>
          </cell>
          <cell r="C7986" t="str">
            <v xml:space="preserve">UN    </v>
          </cell>
          <cell r="D7986" t="str">
            <v>3,30</v>
          </cell>
        </row>
        <row r="7987">
          <cell r="A7987">
            <v>12715</v>
          </cell>
          <cell r="B7987" t="str">
            <v xml:space="preserve">COTOVELO DE COBRE 90 GRAUS (REF 607) SEM ANEL DE SOLDA, BOLSA X BOLSA, 22 MM                                                                                                                                                                                                                                                                                                                                                                                                                              </v>
          </cell>
          <cell r="C7987" t="str">
            <v xml:space="preserve">UN    </v>
          </cell>
          <cell r="D7987" t="str">
            <v>7,45</v>
          </cell>
        </row>
        <row r="7988">
          <cell r="A7988">
            <v>12716</v>
          </cell>
          <cell r="B7988" t="str">
            <v xml:space="preserve">COTOVELO DE COBRE 90 GRAUS (REF 607) SEM ANEL DE SOLDA, BOLSA X BOLSA, 28 MM                                                                                                                                                                                                                                                                                                                                                                                                                              </v>
          </cell>
          <cell r="C7988" t="str">
            <v xml:space="preserve">UN    </v>
          </cell>
          <cell r="D7988" t="str">
            <v>12,80</v>
          </cell>
        </row>
        <row r="7989">
          <cell r="A7989">
            <v>12717</v>
          </cell>
          <cell r="B7989" t="str">
            <v xml:space="preserve">COTOVELO DE COBRE 90 GRAUS (REF 607) SEM ANEL DE SOLDA, BOLSA X BOLSA, 35 MM                                                                                                                                                                                                                                                                                                                                                                                                                              </v>
          </cell>
          <cell r="C7989" t="str">
            <v xml:space="preserve">UN    </v>
          </cell>
          <cell r="D7989" t="str">
            <v>25,16</v>
          </cell>
        </row>
        <row r="7990">
          <cell r="A7990">
            <v>12718</v>
          </cell>
          <cell r="B7990" t="str">
            <v xml:space="preserve">COTOVELO DE COBRE 90 GRAUS (REF 607) SEM ANEL DE SOLDA, BOLSA X BOLSA, 42 MM                                                                                                                                                                                                                                                                                                                                                                                                                              </v>
          </cell>
          <cell r="C7990" t="str">
            <v xml:space="preserve">UN    </v>
          </cell>
          <cell r="D7990" t="str">
            <v>38,62</v>
          </cell>
        </row>
        <row r="7991">
          <cell r="A7991">
            <v>12719</v>
          </cell>
          <cell r="B7991" t="str">
            <v xml:space="preserve">COTOVELO DE COBRE 90 GRAUS (REF 607) SEM ANEL DE SOLDA, BOLSA X BOLSA, 54 MM                                                                                                                                                                                                                                                                                                                                                                                                                              </v>
          </cell>
          <cell r="C7991" t="str">
            <v xml:space="preserve">UN    </v>
          </cell>
          <cell r="D7991" t="str">
            <v>61,30</v>
          </cell>
        </row>
        <row r="7992">
          <cell r="A7992">
            <v>12720</v>
          </cell>
          <cell r="B7992" t="str">
            <v xml:space="preserve">COTOVELO DE COBRE 90 GRAUS (REF 607) SEM ANEL DE SOLDA, BOLSA X BOLSA, 66 MM                                                                                                                                                                                                                                                                                                                                                                                                                              </v>
          </cell>
          <cell r="C7992" t="str">
            <v xml:space="preserve">UN    </v>
          </cell>
          <cell r="D7992" t="str">
            <v>213,47</v>
          </cell>
        </row>
        <row r="7993">
          <cell r="A7993">
            <v>12721</v>
          </cell>
          <cell r="B7993" t="str">
            <v xml:space="preserve">COTOVELO DE COBRE 90 GRAUS (REF 607) SEM ANEL DE SOLDA, BOLSA X BOLSA, 79 MM                                                                                                                                                                                                                                                                                                                                                                                                                              </v>
          </cell>
          <cell r="C7993" t="str">
            <v xml:space="preserve">UN    </v>
          </cell>
          <cell r="D7993" t="str">
            <v>204,70</v>
          </cell>
        </row>
        <row r="7994">
          <cell r="A7994">
            <v>3468</v>
          </cell>
          <cell r="B7994" t="str">
            <v xml:space="preserve">COTOVELO DE REDUCAO 90 GRAUS DE FERRO GALVANIZADO, COM ROSCA BSP, DE 1 1/2" X 1"                                                                                                                                                                                                                                                                                                                                                                                                                          </v>
          </cell>
          <cell r="C7994" t="str">
            <v xml:space="preserve">UN    </v>
          </cell>
          <cell r="D7994" t="str">
            <v>25,87</v>
          </cell>
        </row>
        <row r="7995">
          <cell r="A7995">
            <v>3465</v>
          </cell>
          <cell r="B7995" t="str">
            <v xml:space="preserve">COTOVELO DE REDUCAO 90 GRAUS DE FERRO GALVANIZADO, COM ROSCA BSP, DE 1 1/2" X 3/4"                                                                                                                                                                                                                                                                                                                                                                                                                        </v>
          </cell>
          <cell r="C7995" t="str">
            <v xml:space="preserve">UN    </v>
          </cell>
          <cell r="D7995" t="str">
            <v>25,87</v>
          </cell>
        </row>
        <row r="7996">
          <cell r="A7996">
            <v>12403</v>
          </cell>
          <cell r="B7996" t="str">
            <v xml:space="preserve">COTOVELO DE REDUCAO 90 GRAUS DE FERRO GALVANIZADO, COM ROSCA BSP, DE 1 1/4" X 1"                                                                                                                                                                                                                                                                                                                                                                                                                          </v>
          </cell>
          <cell r="C7996" t="str">
            <v xml:space="preserve">UN    </v>
          </cell>
          <cell r="D7996" t="str">
            <v>18,44</v>
          </cell>
        </row>
        <row r="7997">
          <cell r="A7997">
            <v>3463</v>
          </cell>
          <cell r="B7997" t="str">
            <v xml:space="preserve">COTOVELO DE REDUCAO 90 GRAUS DE FERRO GALVANIZADO, COM ROSCA BSP, DE 1" X 1/2"                                                                                                                                                                                                                                                                                                                                                                                                                            </v>
          </cell>
          <cell r="C7997" t="str">
            <v xml:space="preserve">UN    </v>
          </cell>
          <cell r="D7997" t="str">
            <v>10,77</v>
          </cell>
        </row>
        <row r="7998">
          <cell r="A7998">
            <v>3464</v>
          </cell>
          <cell r="B7998" t="str">
            <v xml:space="preserve">COTOVELO DE REDUCAO 90 GRAUS DE FERRO GALVANIZADO, COM ROSCA BSP, DE 1" X 3/4"                                                                                                                                                                                                                                                                                                                                                                                                                            </v>
          </cell>
          <cell r="C7998" t="str">
            <v xml:space="preserve">UN    </v>
          </cell>
          <cell r="D7998" t="str">
            <v>10,77</v>
          </cell>
        </row>
        <row r="7999">
          <cell r="A7999">
            <v>3466</v>
          </cell>
          <cell r="B7999" t="str">
            <v xml:space="preserve">COTOVELO DE REDUCAO 90 GRAUS DE FERRO GALVANIZADO, COM ROSCA BSP, DE 2 1/2" X 2"                                                                                                                                                                                                                                                                                                                                                                                                                          </v>
          </cell>
          <cell r="C7999" t="str">
            <v xml:space="preserve">UN    </v>
          </cell>
          <cell r="D7999" t="str">
            <v>65,70</v>
          </cell>
        </row>
        <row r="8000">
          <cell r="A8000">
            <v>3467</v>
          </cell>
          <cell r="B8000" t="str">
            <v xml:space="preserve">COTOVELO DE REDUCAO 90 GRAUS DE FERRO GALVANIZADO, COM ROSCA BSP, DE 2" X 1 1/2"                                                                                                                                                                                                                                                                                                                                                                                                                          </v>
          </cell>
          <cell r="C8000" t="str">
            <v xml:space="preserve">UN    </v>
          </cell>
          <cell r="D8000" t="str">
            <v>37,10</v>
          </cell>
        </row>
        <row r="8001">
          <cell r="A8001">
            <v>3462</v>
          </cell>
          <cell r="B8001" t="str">
            <v xml:space="preserve">COTOVELO DE REDUCAO 90 GRAUS DE FERRO GALVANIZADO, COM ROSCA BSP, DE 3/4" X 1/2"                                                                                                                                                                                                                                                                                                                                                                                                                          </v>
          </cell>
          <cell r="C8001" t="str">
            <v xml:space="preserve">UN    </v>
          </cell>
          <cell r="D8001" t="str">
            <v>7,11</v>
          </cell>
        </row>
        <row r="8002">
          <cell r="A8002">
            <v>3446</v>
          </cell>
          <cell r="B8002" t="str">
            <v xml:space="preserve">COTOVELO 45 GRAUS DE FERRO GALVANIZADO, COM ROSCA BSP, DE 1 1/2"                                                                                                                                                                                                                                                                                                                                                                                                                                          </v>
          </cell>
          <cell r="C8002" t="str">
            <v xml:space="preserve">UN    </v>
          </cell>
          <cell r="D8002" t="str">
            <v>21,87</v>
          </cell>
        </row>
        <row r="8003">
          <cell r="A8003">
            <v>3445</v>
          </cell>
          <cell r="B8003" t="str">
            <v xml:space="preserve">COTOVELO 45 GRAUS DE FERRO GALVANIZADO, COM ROSCA BSP, DE 1 1/4"                                                                                                                                                                                                                                                                                                                                                                                                                                          </v>
          </cell>
          <cell r="C8003" t="str">
            <v xml:space="preserve">UN    </v>
          </cell>
          <cell r="D8003" t="str">
            <v>17,86</v>
          </cell>
        </row>
        <row r="8004">
          <cell r="A8004">
            <v>3441</v>
          </cell>
          <cell r="B8004" t="str">
            <v xml:space="preserve">COTOVELO 45 GRAUS DE FERRO GALVANIZADO, COM ROSCA BSP, DE 1/2"                                                                                                                                                                                                                                                                                                                                                                                                                                            </v>
          </cell>
          <cell r="C8004" t="str">
            <v xml:space="preserve">UN    </v>
          </cell>
          <cell r="D8004" t="str">
            <v>5,04</v>
          </cell>
        </row>
        <row r="8005">
          <cell r="A8005">
            <v>3444</v>
          </cell>
          <cell r="B8005" t="str">
            <v xml:space="preserve">COTOVELO 45 GRAUS DE FERRO GALVANIZADO, COM ROSCA BSP, DE 1"                                                                                                                                                                                                                                                                                                                                                                                                                                              </v>
          </cell>
          <cell r="C8005" t="str">
            <v xml:space="preserve">UN    </v>
          </cell>
          <cell r="D8005" t="str">
            <v>10,99</v>
          </cell>
        </row>
        <row r="8006">
          <cell r="A8006">
            <v>12402</v>
          </cell>
          <cell r="B8006" t="str">
            <v xml:space="preserve">COTOVELO 45 GRAUS DE FERRO GALVANIZADO, COM ROSCA BSP, DE 2 1/2"                                                                                                                                                                                                                                                                                                                                                                                                                                          </v>
          </cell>
          <cell r="C8006" t="str">
            <v xml:space="preserve">UN    </v>
          </cell>
          <cell r="D8006" t="str">
            <v>61,49</v>
          </cell>
        </row>
        <row r="8007">
          <cell r="A8007">
            <v>3447</v>
          </cell>
          <cell r="B8007" t="str">
            <v xml:space="preserve">COTOVELO 45 GRAUS DE FERRO GALVANIZADO, COM ROSCA BSP, DE 2"                                                                                                                                                                                                                                                                                                                                                                                                                                              </v>
          </cell>
          <cell r="C8007" t="str">
            <v xml:space="preserve">UN    </v>
          </cell>
          <cell r="D8007" t="str">
            <v>31,81</v>
          </cell>
        </row>
        <row r="8008">
          <cell r="A8008">
            <v>3442</v>
          </cell>
          <cell r="B8008" t="str">
            <v xml:space="preserve">COTOVELO 45 GRAUS DE FERRO GALVANIZADO, COM ROSCA BSP, DE 3/4"                                                                                                                                                                                                                                                                                                                                                                                                                                            </v>
          </cell>
          <cell r="C8008" t="str">
            <v xml:space="preserve">UN    </v>
          </cell>
          <cell r="D8008" t="str">
            <v>7,54</v>
          </cell>
        </row>
        <row r="8009">
          <cell r="A8009">
            <v>3448</v>
          </cell>
          <cell r="B8009" t="str">
            <v xml:space="preserve">COTOVELO 45 GRAUS DE FERRO GALVANIZADO, COM ROSCA BSP, DE 3"                                                                                                                                                                                                                                                                                                                                                                                                                                              </v>
          </cell>
          <cell r="C8009" t="str">
            <v xml:space="preserve">UN    </v>
          </cell>
          <cell r="D8009" t="str">
            <v>89,90</v>
          </cell>
        </row>
        <row r="8010">
          <cell r="A8010">
            <v>3449</v>
          </cell>
          <cell r="B8010" t="str">
            <v xml:space="preserve">COTOVELO 45 GRAUS DE FERRO GALVANIZADO, COM ROSCA BSP, DE 4"                                                                                                                                                                                                                                                                                                                                                                                                                                              </v>
          </cell>
          <cell r="C8010" t="str">
            <v xml:space="preserve">UN    </v>
          </cell>
          <cell r="D8010" t="str">
            <v>157,52</v>
          </cell>
        </row>
        <row r="8011">
          <cell r="A8011">
            <v>37438</v>
          </cell>
          <cell r="B8011" t="str">
            <v xml:space="preserve">COTOVELO 45 GRAUS, PEAD PE 100, DE 125 MM, PARA ELETROFUSAO                                                                                                                                                                                                                                                                                                                                                                                                                                               </v>
          </cell>
          <cell r="C8011" t="str">
            <v xml:space="preserve">UN    </v>
          </cell>
          <cell r="D8011" t="str">
            <v>146,93</v>
          </cell>
        </row>
        <row r="8012">
          <cell r="A8012">
            <v>37439</v>
          </cell>
          <cell r="B8012" t="str">
            <v xml:space="preserve">COTOVELO 45 GRAUS, PEAD PE 100, DE 200 MM, PARA ELETROFUSAO                                                                                                                                                                                                                                                                                                                                                                                                                                               </v>
          </cell>
          <cell r="C8012" t="str">
            <v xml:space="preserve">UN    </v>
          </cell>
          <cell r="D8012" t="str">
            <v>960,63</v>
          </cell>
        </row>
        <row r="8013">
          <cell r="A8013">
            <v>37435</v>
          </cell>
          <cell r="B8013" t="str">
            <v xml:space="preserve">COTOVELO 45 GRAUS, PEAD PE 100, DE 32 MM, PARA ELETROFUSAO                                                                                                                                                                                                                                                                                                                                                                                                                                                </v>
          </cell>
          <cell r="C8013" t="str">
            <v xml:space="preserve">UN    </v>
          </cell>
          <cell r="D8013" t="str">
            <v>17,26</v>
          </cell>
        </row>
        <row r="8014">
          <cell r="A8014">
            <v>37436</v>
          </cell>
          <cell r="B8014" t="str">
            <v xml:space="preserve">COTOVELO 45 GRAUS, PEAD PE 100, DE 40 MM, PARA ELETROFUSAO                                                                                                                                                                                                                                                                                                                                                                                                                                                </v>
          </cell>
          <cell r="C8014" t="str">
            <v xml:space="preserve">UN    </v>
          </cell>
          <cell r="D8014" t="str">
            <v>20,38</v>
          </cell>
        </row>
        <row r="8015">
          <cell r="A8015">
            <v>37437</v>
          </cell>
          <cell r="B8015" t="str">
            <v xml:space="preserve">COTOVELO 45 GRAUS, PEAD PE 100, DE 63 MM, PARA ELETROFUSAO                                                                                                                                                                                                                                                                                                                                                                                                                                                </v>
          </cell>
          <cell r="C8015" t="str">
            <v xml:space="preserve">UN    </v>
          </cell>
          <cell r="D8015" t="str">
            <v>29,47</v>
          </cell>
        </row>
        <row r="8016">
          <cell r="A8016">
            <v>3473</v>
          </cell>
          <cell r="B8016" t="str">
            <v xml:space="preserve">COTOVELO 90 GRAUS DE FERRO GALVANIZADO, COM ROSCA BSP MACHO/FEMEA, DE 1 1/2"                                                                                                                                                                                                                                                                                                                                                                                                                              </v>
          </cell>
          <cell r="C8016" t="str">
            <v xml:space="preserve">UN    </v>
          </cell>
          <cell r="D8016" t="str">
            <v>24,73</v>
          </cell>
        </row>
        <row r="8017">
          <cell r="A8017">
            <v>3474</v>
          </cell>
          <cell r="B8017" t="str">
            <v xml:space="preserve">COTOVELO 90 GRAUS DE FERRO GALVANIZADO, COM ROSCA BSP MACHO/FEMEA, DE 1 1/4"                                                                                                                                                                                                                                                                                                                                                                                                                              </v>
          </cell>
          <cell r="C8017" t="str">
            <v xml:space="preserve">UN    </v>
          </cell>
          <cell r="D8017" t="str">
            <v>20,39</v>
          </cell>
        </row>
        <row r="8018">
          <cell r="A8018">
            <v>3450</v>
          </cell>
          <cell r="B8018" t="str">
            <v xml:space="preserve">COTOVELO 90 GRAUS DE FERRO GALVANIZADO, COM ROSCA BSP MACHO/FEMEA, DE 1/2"                                                                                                                                                                                                                                                                                                                                                                                                                                </v>
          </cell>
          <cell r="C8018" t="str">
            <v xml:space="preserve">UN    </v>
          </cell>
          <cell r="D8018" t="str">
            <v>5,91</v>
          </cell>
        </row>
        <row r="8019">
          <cell r="A8019">
            <v>3443</v>
          </cell>
          <cell r="B8019" t="str">
            <v xml:space="preserve">COTOVELO 90 GRAUS DE FERRO GALVANIZADO, COM ROSCA BSP MACHO/FEMEA, DE 1"                                                                                                                                                                                                                                                                                                                                                                                                                                  </v>
          </cell>
          <cell r="C8019" t="str">
            <v xml:space="preserve">UN    </v>
          </cell>
          <cell r="D8019" t="str">
            <v>12,68</v>
          </cell>
        </row>
        <row r="8020">
          <cell r="A8020">
            <v>3453</v>
          </cell>
          <cell r="B8020" t="str">
            <v xml:space="preserve">COTOVELO 90 GRAUS DE FERRO GALVANIZADO, COM ROSCA BSP MACHO/FEMEA, DE 2 1/2"                                                                                                                                                                                                                                                                                                                                                                                                                              </v>
          </cell>
          <cell r="C8020" t="str">
            <v xml:space="preserve">UN    </v>
          </cell>
          <cell r="D8020" t="str">
            <v>72,19</v>
          </cell>
        </row>
        <row r="8021">
          <cell r="A8021">
            <v>3452</v>
          </cell>
          <cell r="B8021" t="str">
            <v xml:space="preserve">COTOVELO 90 GRAUS DE FERRO GALVANIZADO, COM ROSCA BSP MACHO/FEMEA, DE 2"                                                                                                                                                                                                                                                                                                                                                                                                                                  </v>
          </cell>
          <cell r="C8021" t="str">
            <v xml:space="preserve">UN    </v>
          </cell>
          <cell r="D8021" t="str">
            <v>35,63</v>
          </cell>
        </row>
        <row r="8022">
          <cell r="A8022">
            <v>3451</v>
          </cell>
          <cell r="B8022" t="str">
            <v xml:space="preserve">COTOVELO 90 GRAUS DE FERRO GALVANIZADO, COM ROSCA BSP MACHO/FEMEA, DE 3/4"                                                                                                                                                                                                                                                                                                                                                                                                                                </v>
          </cell>
          <cell r="C8022" t="str">
            <v xml:space="preserve">UN    </v>
          </cell>
          <cell r="D8022" t="str">
            <v>7,07</v>
          </cell>
        </row>
        <row r="8023">
          <cell r="A8023">
            <v>3454</v>
          </cell>
          <cell r="B8023" t="str">
            <v xml:space="preserve">COTOVELO 90 GRAUS DE FERRO GALVANIZADO, COM ROSCA BSP MACHO/FEMEA, DE 3"                                                                                                                                                                                                                                                                                                                                                                                                                                  </v>
          </cell>
          <cell r="C8023" t="str">
            <v xml:space="preserve">UN    </v>
          </cell>
          <cell r="D8023" t="str">
            <v>109,80</v>
          </cell>
        </row>
        <row r="8024">
          <cell r="A8024">
            <v>3458</v>
          </cell>
          <cell r="B8024" t="str">
            <v xml:space="preserve">COTOVELO 90 GRAUS DE FERRO GALVANIZADO, COM ROSCA BSP, DE 1 1/2"                                                                                                                                                                                                                                                                                                                                                                                                                                          </v>
          </cell>
          <cell r="C8024" t="str">
            <v xml:space="preserve">UN    </v>
          </cell>
          <cell r="D8024" t="str">
            <v>19,82</v>
          </cell>
        </row>
        <row r="8025">
          <cell r="A8025">
            <v>3457</v>
          </cell>
          <cell r="B8025" t="str">
            <v xml:space="preserve">COTOVELO 90 GRAUS DE FERRO GALVANIZADO, COM ROSCA BSP, DE 1 1/4"                                                                                                                                                                                                                                                                                                                                                                                                                                          </v>
          </cell>
          <cell r="C8025" t="str">
            <v xml:space="preserve">UN    </v>
          </cell>
          <cell r="D8025" t="str">
            <v>14,88</v>
          </cell>
        </row>
        <row r="8026">
          <cell r="A8026">
            <v>3455</v>
          </cell>
          <cell r="B8026" t="str">
            <v xml:space="preserve">COTOVELO 90 GRAUS DE FERRO GALVANIZADO, COM ROSCA BSP, DE 1/2"                                                                                                                                                                                                                                                                                                                                                                                                                                            </v>
          </cell>
          <cell r="C8026" t="str">
            <v xml:space="preserve">UN    </v>
          </cell>
          <cell r="D8026" t="str">
            <v>4,22</v>
          </cell>
        </row>
        <row r="8027">
          <cell r="A8027">
            <v>3472</v>
          </cell>
          <cell r="B8027" t="str">
            <v xml:space="preserve">COTOVELO 90 GRAUS DE FERRO GALVANIZADO, COM ROSCA BSP, DE 1"                                                                                                                                                                                                                                                                                                                                                                                                                                              </v>
          </cell>
          <cell r="C8027" t="str">
            <v xml:space="preserve">UN    </v>
          </cell>
          <cell r="D8027" t="str">
            <v>9,49</v>
          </cell>
        </row>
        <row r="8028">
          <cell r="A8028">
            <v>3470</v>
          </cell>
          <cell r="B8028" t="str">
            <v xml:space="preserve">COTOVELO 90 GRAUS DE FERRO GALVANIZADO, COM ROSCA BSP, DE 2 1/2"                                                                                                                                                                                                                                                                                                                                                                                                                                          </v>
          </cell>
          <cell r="C8028" t="str">
            <v xml:space="preserve">UN    </v>
          </cell>
          <cell r="D8028" t="str">
            <v>55,36</v>
          </cell>
        </row>
        <row r="8029">
          <cell r="A8029">
            <v>3471</v>
          </cell>
          <cell r="B8029" t="str">
            <v xml:space="preserve">COTOVELO 90 GRAUS DE FERRO GALVANIZADO, COM ROSCA BSP, DE 2"                                                                                                                                                                                                                                                                                                                                                                                                                                              </v>
          </cell>
          <cell r="C8029" t="str">
            <v xml:space="preserve">UN    </v>
          </cell>
          <cell r="D8029" t="str">
            <v>30,42</v>
          </cell>
        </row>
        <row r="8030">
          <cell r="A8030">
            <v>3456</v>
          </cell>
          <cell r="B8030" t="str">
            <v xml:space="preserve">COTOVELO 90 GRAUS DE FERRO GALVANIZADO, COM ROSCA BSP, DE 3/4"                                                                                                                                                                                                                                                                                                                                                                                                                                            </v>
          </cell>
          <cell r="C8030" t="str">
            <v xml:space="preserve">UN    </v>
          </cell>
          <cell r="D8030" t="str">
            <v>6,32</v>
          </cell>
        </row>
        <row r="8031">
          <cell r="A8031">
            <v>3459</v>
          </cell>
          <cell r="B8031" t="str">
            <v xml:space="preserve">COTOVELO 90 GRAUS DE FERRO GALVANIZADO, COM ROSCA BSP, DE 3"                                                                                                                                                                                                                                                                                                                                                                                                                                              </v>
          </cell>
          <cell r="C8031" t="str">
            <v xml:space="preserve">UN    </v>
          </cell>
          <cell r="D8031" t="str">
            <v>78,08</v>
          </cell>
        </row>
        <row r="8032">
          <cell r="A8032">
            <v>3469</v>
          </cell>
          <cell r="B8032" t="str">
            <v xml:space="preserve">COTOVELO 90 GRAUS DE FERRO GALVANIZADO, COM ROSCA BSP, DE 4"                                                                                                                                                                                                                                                                                                                                                                                                                                              </v>
          </cell>
          <cell r="C8032" t="str">
            <v xml:space="preserve">UN    </v>
          </cell>
          <cell r="D8032" t="str">
            <v>148,49</v>
          </cell>
        </row>
        <row r="8033">
          <cell r="A8033">
            <v>3460</v>
          </cell>
          <cell r="B8033" t="str">
            <v xml:space="preserve">COTOVELO 90 GRAUS DE FERRO GALVANIZADO, COM ROSCA BSP, DE 5"                                                                                                                                                                                                                                                                                                                                                                                                                                              </v>
          </cell>
          <cell r="C8033" t="str">
            <v xml:space="preserve">UN    </v>
          </cell>
          <cell r="D8033" t="str">
            <v>216,67</v>
          </cell>
        </row>
        <row r="8034">
          <cell r="A8034">
            <v>3461</v>
          </cell>
          <cell r="B8034" t="str">
            <v xml:space="preserve">COTOVELO 90 GRAUS DE FERRO GALVANIZADO, COM ROSCA BSP, DE 6"                                                                                                                                                                                                                                                                                                                                                                                                                                              </v>
          </cell>
          <cell r="C8034" t="str">
            <v xml:space="preserve">UN    </v>
          </cell>
          <cell r="D8034" t="str">
            <v>553,81</v>
          </cell>
        </row>
        <row r="8035">
          <cell r="A8035">
            <v>37433</v>
          </cell>
          <cell r="B8035" t="str">
            <v xml:space="preserve">COTOVELO 90 GRAUS, PEAD PE 100, DE 125 MM, PARA ELETROFUSAO                                                                                                                                                                                                                                                                                                                                                                                                                                               </v>
          </cell>
          <cell r="C8035" t="str">
            <v xml:space="preserve">UN    </v>
          </cell>
          <cell r="D8035" t="str">
            <v>146,93</v>
          </cell>
        </row>
        <row r="8036">
          <cell r="A8036">
            <v>37430</v>
          </cell>
          <cell r="B8036" t="str">
            <v xml:space="preserve">COTOVELO 90 GRAUS, PEAD PE 100, DE 20 MM, PARA ELETROFUSAO                                                                                                                                                                                                                                                                                                                                                                                                                                                </v>
          </cell>
          <cell r="C8036" t="str">
            <v xml:space="preserve">UN    </v>
          </cell>
          <cell r="D8036" t="str">
            <v>18,41</v>
          </cell>
        </row>
        <row r="8037">
          <cell r="A8037">
            <v>37434</v>
          </cell>
          <cell r="B8037" t="str">
            <v xml:space="preserve">COTOVELO 90 GRAUS, PEAD PE 100, DE 200 MM, PARA ELETROFUSAO                                                                                                                                                                                                                                                                                                                                                                                                                                               </v>
          </cell>
          <cell r="C8037" t="str">
            <v xml:space="preserve">UN    </v>
          </cell>
          <cell r="D8037" t="str">
            <v>1.369,99</v>
          </cell>
        </row>
        <row r="8038">
          <cell r="A8038">
            <v>37431</v>
          </cell>
          <cell r="B8038" t="str">
            <v xml:space="preserve">COTOVELO 90 GRAUS, PEAD PE 100, DE 32 MM, PARA ELETROFUSAO                                                                                                                                                                                                                                                                                                                                                                                                                                                </v>
          </cell>
          <cell r="C8038" t="str">
            <v xml:space="preserve">UN    </v>
          </cell>
          <cell r="D8038" t="str">
            <v>24,98</v>
          </cell>
        </row>
        <row r="8039">
          <cell r="A8039">
            <v>37432</v>
          </cell>
          <cell r="B8039" t="str">
            <v xml:space="preserve">COTOVELO 90 GRAUS, PEAD PE 100, DE 63 MM, PARA ELETROFUSAO                                                                                                                                                                                                                                                                                                                                                                                                                                                </v>
          </cell>
          <cell r="C8039" t="str">
            <v xml:space="preserve">UN    </v>
          </cell>
          <cell r="D8039" t="str">
            <v>46,07</v>
          </cell>
        </row>
        <row r="8040">
          <cell r="A8040">
            <v>37413</v>
          </cell>
          <cell r="B8040" t="str">
            <v xml:space="preserve">COTOVELO/JOELHO COM ADAPTADOR, 90 GRAUS, EM POLIPROPILENO, PN 16, PARA TUBOS PEAD, 20 MM X 1/2" - LIGACAO PREDIAL DE AGUA                                                                                                                                                                                                                                                                                                                                                                                 </v>
          </cell>
          <cell r="C8040" t="str">
            <v xml:space="preserve">UN    </v>
          </cell>
          <cell r="D8040" t="str">
            <v>2,38</v>
          </cell>
        </row>
        <row r="8041">
          <cell r="A8041">
            <v>37414</v>
          </cell>
          <cell r="B8041" t="str">
            <v xml:space="preserve">COTOVELO/JOELHO COM ADAPTADOR, 90 GRAUS, EM POLIPROPILENO, PN 16, PARA TUBOS PEAD, 20 MM X 3/4" - LIGACAO PREDIAL DE AGUA                                                                                                                                                                                                                                                                                                                                                                                 </v>
          </cell>
          <cell r="C8041" t="str">
            <v xml:space="preserve">UN    </v>
          </cell>
          <cell r="D8041" t="str">
            <v>2,70</v>
          </cell>
        </row>
        <row r="8042">
          <cell r="A8042">
            <v>37415</v>
          </cell>
          <cell r="B8042" t="str">
            <v xml:space="preserve">COTOVELO/JOELHO COM ADAPTADOR, 90 GRAUS, EM POLIPROPILENO, PN 16, PARA TUBOS PEAD, 32 MM X 1" - LIGACAO PREDIAL DE AGUA                                                                                                                                                                                                                                                                                                                                                                                   </v>
          </cell>
          <cell r="C8042" t="str">
            <v xml:space="preserve">UN    </v>
          </cell>
          <cell r="D8042" t="str">
            <v>4,91</v>
          </cell>
        </row>
        <row r="8043">
          <cell r="A8043">
            <v>37416</v>
          </cell>
          <cell r="B8043" t="str">
            <v xml:space="preserve">COTOVELO/JOELHO 90 GRAUS, EM POLIPROPILENO, PN 16, PARA TUBOS PEAD, 20 X 20 MM - LIGACAO PREDIAL DE AGUA                                                                                                                                                                                                                                                                                                                                                                                                  </v>
          </cell>
          <cell r="C8043" t="str">
            <v xml:space="preserve">UN    </v>
          </cell>
          <cell r="D8043" t="str">
            <v>2,22</v>
          </cell>
        </row>
        <row r="8044">
          <cell r="A8044">
            <v>37417</v>
          </cell>
          <cell r="B8044" t="str">
            <v xml:space="preserve">COTOVELO/JOELHO 90 GRAUS, EM POLIPROPILENO, PN 16, PARA TUBOS PEAD, 32 X 32 MM - LIGACAO PREDIAL DE AGUA                                                                                                                                                                                                                                                                                                                                                                                                  </v>
          </cell>
          <cell r="C8044" t="str">
            <v xml:space="preserve">UN    </v>
          </cell>
          <cell r="D8044" t="str">
            <v>3,20</v>
          </cell>
        </row>
        <row r="8045">
          <cell r="A8045">
            <v>3112</v>
          </cell>
          <cell r="B8045" t="str">
            <v xml:space="preserve">CREMONA COM CASTANHA BIPARTIDA, COM VARA DE 1.20 M, EM LATAO CROMADO, PARA PORTAS E JANELAS - COMPLETA                                                                                                                                                                                                                                                                                                                                                                                                    </v>
          </cell>
          <cell r="C8045" t="str">
            <v xml:space="preserve">CJ    </v>
          </cell>
          <cell r="D8045" t="str">
            <v>56,62</v>
          </cell>
        </row>
        <row r="8046">
          <cell r="A8046">
            <v>3113</v>
          </cell>
          <cell r="B8046" t="str">
            <v xml:space="preserve">CREMONA COM CASTANHA BIPARTIDA, COM VARA DE 1.50 M, EM LATAO CROMADO, PARA PORTAS E JANELAS - COMPLETA                                                                                                                                                                                                                                                                                                                                                                                                    </v>
          </cell>
          <cell r="C8046" t="str">
            <v xml:space="preserve">CJ    </v>
          </cell>
          <cell r="D8046" t="str">
            <v>65,24</v>
          </cell>
        </row>
        <row r="8047">
          <cell r="A8047">
            <v>3114</v>
          </cell>
          <cell r="B8047" t="str">
            <v xml:space="preserve">CREMONA LATAO CROMADO, COM CASTANHA BIPARTIDA E PRESILHAS, MEDIDAS APROXIMADAS DE 113 X 40 X 35 MM (NAO INCL VARA FERRO)                                                                                                                                                                                                                                                                                                                                                                                  </v>
          </cell>
          <cell r="C8047" t="str">
            <v xml:space="preserve">UN    </v>
          </cell>
          <cell r="D8047" t="str">
            <v>29,47</v>
          </cell>
        </row>
        <row r="8048">
          <cell r="A8048">
            <v>34519</v>
          </cell>
          <cell r="B8048" t="str">
            <v xml:space="preserve">CRUZETA DE CONCRETO LEVE, COMP. 2000 MM SECAO, 90 X 90 MM                                                                                                                                                                                                                                                                                                                                                                                                                                                 </v>
          </cell>
          <cell r="C8048" t="str">
            <v xml:space="preserve">UN    </v>
          </cell>
          <cell r="D8048" t="str">
            <v>71,82</v>
          </cell>
        </row>
        <row r="8049">
          <cell r="A8049">
            <v>10510</v>
          </cell>
          <cell r="B8049" t="str">
            <v xml:space="preserve">CRUZETA DE EUCALIPTO TRATADO, OU EQUIVALENTE DA REGIAO, *2,4* M, SECAO *9 X 11,5* CM                                                                                                                                                                                                                                                                                                                                                                                                                      </v>
          </cell>
          <cell r="C8049" t="str">
            <v xml:space="preserve">UN    </v>
          </cell>
          <cell r="D8049" t="str">
            <v>73,33</v>
          </cell>
        </row>
        <row r="8050">
          <cell r="A8050">
            <v>1649</v>
          </cell>
          <cell r="B8050" t="str">
            <v xml:space="preserve">CRUZETA DE FERRO GALVANIZADO, COM ROSCA BSP, DE 1 1/2"                                                                                                                                                                                                                                                                                                                                                                                                                                                    </v>
          </cell>
          <cell r="C8050" t="str">
            <v xml:space="preserve">UN    </v>
          </cell>
          <cell r="D8050" t="str">
            <v>46,75</v>
          </cell>
        </row>
        <row r="8051">
          <cell r="A8051">
            <v>1653</v>
          </cell>
          <cell r="B8051" t="str">
            <v xml:space="preserve">CRUZETA DE FERRO GALVANIZADO, COM ROSCA BSP, DE 1 1/4"                                                                                                                                                                                                                                                                                                                                                                                                                                                    </v>
          </cell>
          <cell r="C8051" t="str">
            <v xml:space="preserve">UN    </v>
          </cell>
          <cell r="D8051" t="str">
            <v>36,62</v>
          </cell>
        </row>
        <row r="8052">
          <cell r="A8052">
            <v>1647</v>
          </cell>
          <cell r="B8052" t="str">
            <v xml:space="preserve">CRUZETA DE FERRO GALVANIZADO, COM ROSCA BSP, DE 1/2"                                                                                                                                                                                                                                                                                                                                                                                                                                                      </v>
          </cell>
          <cell r="C8052" t="str">
            <v xml:space="preserve">UN    </v>
          </cell>
          <cell r="D8052" t="str">
            <v>13,11</v>
          </cell>
        </row>
        <row r="8053">
          <cell r="A8053">
            <v>1648</v>
          </cell>
          <cell r="B8053" t="str">
            <v xml:space="preserve">CRUZETA DE FERRO GALVANIZADO, COM ROSCA BSP, DE 1"                                                                                                                                                                                                                                                                                                                                                                                                                                                        </v>
          </cell>
          <cell r="C8053" t="str">
            <v xml:space="preserve">UN    </v>
          </cell>
          <cell r="D8053" t="str">
            <v>25,18</v>
          </cell>
        </row>
        <row r="8054">
          <cell r="A8054">
            <v>1651</v>
          </cell>
          <cell r="B8054" t="str">
            <v xml:space="preserve">CRUZETA DE FERRO GALVANIZADO, COM ROSCA BSP, DE 2 1/2"                                                                                                                                                                                                                                                                                                                                                                                                                                                    </v>
          </cell>
          <cell r="C8054" t="str">
            <v xml:space="preserve">UN    </v>
          </cell>
          <cell r="D8054" t="str">
            <v>116,81</v>
          </cell>
        </row>
        <row r="8055">
          <cell r="A8055">
            <v>1650</v>
          </cell>
          <cell r="B8055" t="str">
            <v xml:space="preserve">CRUZETA DE FERRO GALVANIZADO, COM ROSCA BSP, DE 2"                                                                                                                                                                                                                                                                                                                                                                                                                                                        </v>
          </cell>
          <cell r="C8055" t="str">
            <v xml:space="preserve">UN    </v>
          </cell>
          <cell r="D8055" t="str">
            <v>64,57</v>
          </cell>
        </row>
        <row r="8056">
          <cell r="A8056">
            <v>1654</v>
          </cell>
          <cell r="B8056" t="str">
            <v xml:space="preserve">CRUZETA DE FERRO GALVANIZADO, COM ROSCA BSP, DE 3/4"                                                                                                                                                                                                                                                                                                                                                                                                                                                      </v>
          </cell>
          <cell r="C8056" t="str">
            <v xml:space="preserve">UN    </v>
          </cell>
          <cell r="D8056" t="str">
            <v>18,00</v>
          </cell>
        </row>
        <row r="8057">
          <cell r="A8057">
            <v>1652</v>
          </cell>
          <cell r="B8057" t="str">
            <v xml:space="preserve">CRUZETA DE FERRO GALVANIZADO, COM ROSCA BSP, DE 3"                                                                                                                                                                                                                                                                                                                                                                                                                                                        </v>
          </cell>
          <cell r="C8057" t="str">
            <v xml:space="preserve">UN    </v>
          </cell>
          <cell r="D8057" t="str">
            <v>167,65</v>
          </cell>
        </row>
        <row r="8058">
          <cell r="A8058">
            <v>1747</v>
          </cell>
          <cell r="B8058" t="str">
            <v xml:space="preserve">CUBA ACO INOX (AISI 304) DE EMBUTIR COM VALVULA DE 3 1/2 ", DE *56 X 33 X 12* CM                                                                                                                                                                                                                                                                                                                                                                                                                          </v>
          </cell>
          <cell r="C8058" t="str">
            <v xml:space="preserve">UN    </v>
          </cell>
          <cell r="D8058" t="str">
            <v>146,29</v>
          </cell>
        </row>
        <row r="8059">
          <cell r="A8059">
            <v>1744</v>
          </cell>
          <cell r="B8059" t="str">
            <v xml:space="preserve">CUBA ACO INOX (AISI 304) DE EMBUTIR COM VALVULA 3 1/2 ", DE *40 X 34 X 12* CM                                                                                                                                                                                                                                                                                                                                                                                                                             </v>
          </cell>
          <cell r="C8059" t="str">
            <v xml:space="preserve">UN    </v>
          </cell>
          <cell r="D8059" t="str">
            <v>101,33</v>
          </cell>
        </row>
        <row r="8060">
          <cell r="A8060">
            <v>1743</v>
          </cell>
          <cell r="B8060" t="str">
            <v xml:space="preserve">CUBA ACO INOX (AISI 304) DE EMBUTIR COM VALVULA 3 1/2 ", DE *46 X 30 X 12* CM                                                                                                                                                                                                                                                                                                                                                                                                                             </v>
          </cell>
          <cell r="C8060" t="str">
            <v xml:space="preserve">UN    </v>
          </cell>
          <cell r="D8060" t="str">
            <v>133,06</v>
          </cell>
        </row>
        <row r="8061">
          <cell r="A8061">
            <v>7241</v>
          </cell>
          <cell r="B8061" t="str">
            <v xml:space="preserve">CUMEEIRA ALUMINIO ONDULADA, COMPRIMENTO = *1,12* M, E = 0,8 MM                                                                                                                                                                                                                                                                                                                                                                                                                                            </v>
          </cell>
          <cell r="C8061" t="str">
            <v xml:space="preserve">M2    </v>
          </cell>
          <cell r="D8061" t="str">
            <v>74,91</v>
          </cell>
        </row>
        <row r="8062">
          <cell r="A8062">
            <v>39640</v>
          </cell>
          <cell r="B8062" t="str">
            <v xml:space="preserve">CUMEEIRA ARTICULADA (ABA INFERIOR) PARA TELHA ONDULADA DE FIBROCIMENTO E = 4 MM, ABA *330* MM, COMPRIMENTO 500 MM (SEM AMIANTO)                                                                                                                                                                                                                                                                                                                                                                           </v>
          </cell>
          <cell r="C8062" t="str">
            <v xml:space="preserve">UN    </v>
          </cell>
          <cell r="D8062" t="str">
            <v>6,17</v>
          </cell>
        </row>
        <row r="8063">
          <cell r="A8063">
            <v>11013</v>
          </cell>
          <cell r="B8063" t="str">
            <v xml:space="preserve">CUMEEIRA ARTICULADA (ABA INTERNA INFERIOR OU EXTERNA SUPERIOR) PARA TELHA ESTRUTURAL DE FIBROCIMENTO, 1 ABA, E = 6 MM (SEM AMIANTO)                                                                                                                                                                                                                                                                                                                                                                       </v>
          </cell>
          <cell r="C8063" t="str">
            <v xml:space="preserve">UN    </v>
          </cell>
          <cell r="D8063" t="str">
            <v>12,70</v>
          </cell>
        </row>
        <row r="8064">
          <cell r="A8064">
            <v>11017</v>
          </cell>
          <cell r="B8064" t="str">
            <v xml:space="preserve">CUMEEIRA ARTICULADA (ABA SUPERIOR) PARA TELHA ONDULADA DE FIBROCIMENTO E = 4 MM, ABA *330* MM, COMPRIMENTO 500 MM (SEM AMIANTO)                                                                                                                                                                                                                                                                                                                                                                           </v>
          </cell>
          <cell r="C8064" t="str">
            <v xml:space="preserve">UN    </v>
          </cell>
          <cell r="D8064" t="str">
            <v>5,42</v>
          </cell>
        </row>
        <row r="8065">
          <cell r="A8065">
            <v>20236</v>
          </cell>
          <cell r="B8065" t="str">
            <v xml:space="preserve">CUMEEIRA ARTICULADA (PAR) PARA TELHA ONDULADA DE FIBROCIMENTO, E = 6 MM, ABA 350 MM, COMPRIMENTO 1100 MM (SEM AMIANTO)                                                                                                                                                                                                                                                                                                                                                                                    </v>
          </cell>
          <cell r="C8065" t="str">
            <v xml:space="preserve">UN    </v>
          </cell>
          <cell r="D8065" t="str">
            <v>23,86</v>
          </cell>
        </row>
        <row r="8066">
          <cell r="A8066">
            <v>7215</v>
          </cell>
          <cell r="B8066" t="str">
            <v xml:space="preserve">CUMEEIRA NORMAL PARA TELHA ESTRUTURAL DE FIBROCIMENTO 1 ABA, E = 6 MM, COMPRIMENTO 608 MM (SEM AMIANTO)                                                                                                                                                                                                                                                                                                                                                                                                   </v>
          </cell>
          <cell r="C8066" t="str">
            <v xml:space="preserve">UN    </v>
          </cell>
          <cell r="D8066" t="str">
            <v>20,43</v>
          </cell>
        </row>
        <row r="8067">
          <cell r="A8067">
            <v>7216</v>
          </cell>
          <cell r="B8067" t="str">
            <v xml:space="preserve">CUMEEIRA NORMAL PARA TELHA ESTRUTURAL DE FIBROCIMENTO 2 ABAS, E = 6 MM, DE 1050 X 935 MM (SEM AMIANTO)                                                                                                                                                                                                                                                                                                                                                                                                    </v>
          </cell>
          <cell r="C8067" t="str">
            <v xml:space="preserve">UN    </v>
          </cell>
          <cell r="D8067" t="str">
            <v>85,40</v>
          </cell>
        </row>
        <row r="8068">
          <cell r="A8068">
            <v>20235</v>
          </cell>
          <cell r="B8068" t="str">
            <v xml:space="preserve">CUMEEIRA NORMAL PARA TELHA ONDULADA DE FIBROCIMENTO, E = 6 MM, ABA 300 MM, COMPRIMENTO 1100 MM (SEM AMIANTO)                                                                                                                                                                                                                                                                                                                                                                                              </v>
          </cell>
          <cell r="C8068" t="str">
            <v xml:space="preserve">UN    </v>
          </cell>
          <cell r="D8068" t="str">
            <v>43,18</v>
          </cell>
        </row>
        <row r="8069">
          <cell r="A8069">
            <v>7181</v>
          </cell>
          <cell r="B8069" t="str">
            <v xml:space="preserve">CUMEEIRA PARA TELHA CERAMICA, COMPRIMENTO DE *41* CM, RENDIMENTO DE *3* TELHAS/M                                                                                                                                                                                                                                                                                                                                                                                                                          </v>
          </cell>
          <cell r="C8069" t="str">
            <v xml:space="preserve">UN    </v>
          </cell>
          <cell r="D8069" t="str">
            <v>5,20</v>
          </cell>
        </row>
        <row r="8070">
          <cell r="A8070">
            <v>40866</v>
          </cell>
          <cell r="B8070" t="str">
            <v xml:space="preserve">CUMEEIRA PARA TELHA DE CONCRETO, PARA 2 AGUAS DE TELHADO, COR CINZA, RENDIMENTO DE *3* TELHAS/M (COLETADO CAIXA)                                                                                                                                                                                                                                                                                                                                                                                          </v>
          </cell>
          <cell r="C8070" t="str">
            <v xml:space="preserve">UN    </v>
          </cell>
          <cell r="D8070" t="str">
            <v>5,93</v>
          </cell>
        </row>
        <row r="8071">
          <cell r="A8071">
            <v>7214</v>
          </cell>
          <cell r="B8071" t="str">
            <v xml:space="preserve">CUMEEIRA SHED PARA TELHA ONDULADA DE FIBROCIMENTO, E = 6 MM, ABA 280 MM, COMPRIMENTO 1100 MM (SEM AMIANTO)                                                                                                                                                                                                                                                                                                                                                                                                </v>
          </cell>
          <cell r="C8071" t="str">
            <v xml:space="preserve">UN    </v>
          </cell>
          <cell r="D8071" t="str">
            <v>29,26</v>
          </cell>
        </row>
        <row r="8072">
          <cell r="A8072">
            <v>7219</v>
          </cell>
          <cell r="B8072" t="str">
            <v xml:space="preserve">CUMEEIRA UNIVERSAL PARA TELHA ONDULADA DE FIBROCIMENTO, E = 6 MM, ABA 210 MM, COMPRIMENTO 1100 MM (SEM AMIANTO)                                                                                                                                                                                                                                                                                                                                                                                           </v>
          </cell>
          <cell r="C8072" t="str">
            <v xml:space="preserve">UN    </v>
          </cell>
          <cell r="D8072" t="str">
            <v>30,28</v>
          </cell>
        </row>
        <row r="8073">
          <cell r="A8073">
            <v>37972</v>
          </cell>
          <cell r="B8073" t="str">
            <v xml:space="preserve">CURVA CPVC, 90 GRAUS, SOLDAVEL, 22 MM, PARA AGUA QUENTE                                                                                                                                                                                                                                                                                                                                                                                                                                                   </v>
          </cell>
          <cell r="C8073" t="str">
            <v xml:space="preserve">UN    </v>
          </cell>
          <cell r="D8073" t="str">
            <v>5,28</v>
          </cell>
        </row>
        <row r="8074">
          <cell r="A8074">
            <v>37973</v>
          </cell>
          <cell r="B8074" t="str">
            <v xml:space="preserve">CURVA CPVC, 90 GRAUS, SOLDAVEL, 28 MM, PARA AGUA QUENTE                                                                                                                                                                                                                                                                                                                                                                                                                                                   </v>
          </cell>
          <cell r="C8074" t="str">
            <v xml:space="preserve">UN    </v>
          </cell>
          <cell r="D8074" t="str">
            <v>8,46</v>
          </cell>
        </row>
        <row r="8075">
          <cell r="A8075">
            <v>37971</v>
          </cell>
          <cell r="B8075" t="str">
            <v xml:space="preserve">CURVA CPVC, 90 GRAUS, SOLDAVEL,15 MM, PARA AGUA QUENTE                                                                                                                                                                                                                                                                                                                                                                                                                                                    </v>
          </cell>
          <cell r="C8075" t="str">
            <v xml:space="preserve">UN    </v>
          </cell>
          <cell r="D8075" t="str">
            <v>3,17</v>
          </cell>
        </row>
        <row r="8076">
          <cell r="A8076">
            <v>20094</v>
          </cell>
          <cell r="B8076" t="str">
            <v xml:space="preserve">CURVA CURTA PVC, PB, JE, 45 GRAUS, DN 100 MM, PARA REDE COLETORA ESGOTO (NBR 10569)                                                                                                                                                                                                                                                                                                                                                                                                                       </v>
          </cell>
          <cell r="C8076" t="str">
            <v xml:space="preserve">UN    </v>
          </cell>
          <cell r="D8076" t="str">
            <v>15,41</v>
          </cell>
        </row>
        <row r="8077">
          <cell r="A8077">
            <v>20095</v>
          </cell>
          <cell r="B8077" t="str">
            <v xml:space="preserve">CURVA CURTA PVC, PB, JE, 90 GRAUS, DN 100 MM, PARA REDE COLETORA ESGOTO (NBR 10569)                                                                                                                                                                                                                                                                                                                                                                                                                       </v>
          </cell>
          <cell r="C8077" t="str">
            <v xml:space="preserve">UN    </v>
          </cell>
          <cell r="D8077" t="str">
            <v>19,62</v>
          </cell>
        </row>
        <row r="8078">
          <cell r="A8078">
            <v>1954</v>
          </cell>
          <cell r="B8078" t="str">
            <v xml:space="preserve">CURVA DE PVC 45 GRAUS, SOLDAVEL, 110 MM, PARA AGUA FRIA PREDIAL (NBR 5648)                                                                                                                                                                                                                                                                                                                                                                                                                                </v>
          </cell>
          <cell r="C8078" t="str">
            <v xml:space="preserve">UN    </v>
          </cell>
          <cell r="D8078" t="str">
            <v>85,35</v>
          </cell>
        </row>
        <row r="8079">
          <cell r="A8079">
            <v>1926</v>
          </cell>
          <cell r="B8079" t="str">
            <v xml:space="preserve">CURVA DE PVC 45 GRAUS, SOLDAVEL, 20 MM, PARA AGUA FRIA PREDIAL (NBR 5648)                                                                                                                                                                                                                                                                                                                                                                                                                                 </v>
          </cell>
          <cell r="C8079" t="str">
            <v xml:space="preserve">UN    </v>
          </cell>
          <cell r="D8079" t="str">
            <v>1,12</v>
          </cell>
        </row>
        <row r="8080">
          <cell r="A8080">
            <v>1927</v>
          </cell>
          <cell r="B8080" t="str">
            <v xml:space="preserve">CURVA DE PVC 45 GRAUS, SOLDAVEL, 25 MM, PARA AGUA FRIA PREDIAL (NBR 5648)                                                                                                                                                                                                                                                                                                                                                                                                                                 </v>
          </cell>
          <cell r="C8080" t="str">
            <v xml:space="preserve">UN    </v>
          </cell>
          <cell r="D8080" t="str">
            <v>1,48</v>
          </cell>
        </row>
        <row r="8081">
          <cell r="A8081">
            <v>1923</v>
          </cell>
          <cell r="B8081" t="str">
            <v xml:space="preserve">CURVA DE PVC 45 GRAUS, SOLDAVEL, 32 MM, PARA AGUA FRIA PREDIAL (NBR 5648)                                                                                                                                                                                                                                                                                                                                                                                                                                 </v>
          </cell>
          <cell r="C8081" t="str">
            <v xml:space="preserve">UN    </v>
          </cell>
          <cell r="D8081" t="str">
            <v>2,43</v>
          </cell>
        </row>
        <row r="8082">
          <cell r="A8082">
            <v>1929</v>
          </cell>
          <cell r="B8082" t="str">
            <v xml:space="preserve">CURVA DE PVC 45 GRAUS, SOLDAVEL, 40 MM, PARA AGUA FRIA PREDIAL (NBR 5648)                                                                                                                                                                                                                                                                                                                                                                                                                                 </v>
          </cell>
          <cell r="C8082" t="str">
            <v xml:space="preserve">UN    </v>
          </cell>
          <cell r="D8082" t="str">
            <v>3,98</v>
          </cell>
        </row>
        <row r="8083">
          <cell r="A8083">
            <v>1930</v>
          </cell>
          <cell r="B8083" t="str">
            <v xml:space="preserve">CURVA DE PVC 45 GRAUS, SOLDAVEL, 50 MM, PARA AGUA FRIA PREDIAL (NBR 5648)                                                                                                                                                                                                                                                                                                                                                                                                                                 </v>
          </cell>
          <cell r="C8083" t="str">
            <v xml:space="preserve">UN    </v>
          </cell>
          <cell r="D8083" t="str">
            <v>7,73</v>
          </cell>
        </row>
        <row r="8084">
          <cell r="A8084">
            <v>1924</v>
          </cell>
          <cell r="B8084" t="str">
            <v xml:space="preserve">CURVA DE PVC 45 GRAUS, SOLDAVEL, 60 MM, PARA AGUA FRIA PREDIAL (NBR 5648)                                                                                                                                                                                                                                                                                                                                                                                                                                 </v>
          </cell>
          <cell r="C8084" t="str">
            <v xml:space="preserve">UN    </v>
          </cell>
          <cell r="D8084" t="str">
            <v>13,32</v>
          </cell>
        </row>
        <row r="8085">
          <cell r="A8085">
            <v>1922</v>
          </cell>
          <cell r="B8085" t="str">
            <v xml:space="preserve">CURVA DE PVC 45 GRAUS, SOLDAVEL, 75 MM, PARA AGUA FRIA PREDIAL (NBR 5648)                                                                                                                                                                                                                                                                                                                                                                                                                                 </v>
          </cell>
          <cell r="C8085" t="str">
            <v xml:space="preserve">UN    </v>
          </cell>
          <cell r="D8085" t="str">
            <v>19,79</v>
          </cell>
        </row>
        <row r="8086">
          <cell r="A8086">
            <v>1953</v>
          </cell>
          <cell r="B8086" t="str">
            <v xml:space="preserve">CURVA DE PVC 45 GRAUS, SOLDAVEL, 85 MM, PARA AGUA FRIA PREDIAL (NBR 5648)                                                                                                                                                                                                                                                                                                                                                                                                                                 </v>
          </cell>
          <cell r="C8086" t="str">
            <v xml:space="preserve">UN    </v>
          </cell>
          <cell r="D8086" t="str">
            <v>34,58</v>
          </cell>
        </row>
        <row r="8087">
          <cell r="A8087">
            <v>1962</v>
          </cell>
          <cell r="B8087" t="str">
            <v xml:space="preserve">CURVA DE PVC 90 GRAUS, SOLDAVEL, 110 MM, PARA AGUA FRIA PREDIAL (NBR 5648)                                                                                                                                                                                                                                                                                                                                                                                                                                </v>
          </cell>
          <cell r="C8087" t="str">
            <v xml:space="preserve">UN    </v>
          </cell>
          <cell r="D8087" t="str">
            <v>113,13</v>
          </cell>
        </row>
        <row r="8088">
          <cell r="A8088">
            <v>1955</v>
          </cell>
          <cell r="B8088" t="str">
            <v xml:space="preserve">CURVA DE PVC 90 GRAUS, SOLDAVEL, 20 MM, PARA AGUA FRIA PREDIAL (NBR 5648)                                                                                                                                                                                                                                                                                                                                                                                                                                 </v>
          </cell>
          <cell r="C8088" t="str">
            <v xml:space="preserve">UN    </v>
          </cell>
          <cell r="D8088" t="str">
            <v>1,49</v>
          </cell>
        </row>
        <row r="8089">
          <cell r="A8089">
            <v>1956</v>
          </cell>
          <cell r="B8089" t="str">
            <v xml:space="preserve">CURVA DE PVC 90 GRAUS, SOLDAVEL, 25 MM, PARA AGUA FRIA PREDIAL (NBR 5648)                                                                                                                                                                                                                                                                                                                                                                                                                                 </v>
          </cell>
          <cell r="C8089" t="str">
            <v xml:space="preserve">UN    </v>
          </cell>
          <cell r="D8089" t="str">
            <v>1,93</v>
          </cell>
        </row>
        <row r="8090">
          <cell r="A8090">
            <v>1957</v>
          </cell>
          <cell r="B8090" t="str">
            <v xml:space="preserve">CURVA DE PVC 90 GRAUS, SOLDAVEL, 32 MM, PARA AGUA FRIA PREDIAL (NBR 5648)                                                                                                                                                                                                                                                                                                                                                                                                                                 </v>
          </cell>
          <cell r="C8090" t="str">
            <v xml:space="preserve">UN    </v>
          </cell>
          <cell r="D8090" t="str">
            <v>4,38</v>
          </cell>
        </row>
        <row r="8091">
          <cell r="A8091">
            <v>1958</v>
          </cell>
          <cell r="B8091" t="str">
            <v xml:space="preserve">CURVA DE PVC 90 GRAUS, SOLDAVEL, 40 MM, PARA AGUA FRIA PREDIAL (NBR 5648)                                                                                                                                                                                                                                                                                                                                                                                                                                 </v>
          </cell>
          <cell r="C8091" t="str">
            <v xml:space="preserve">UN    </v>
          </cell>
          <cell r="D8091" t="str">
            <v>7,78</v>
          </cell>
        </row>
        <row r="8092">
          <cell r="A8092">
            <v>1959</v>
          </cell>
          <cell r="B8092" t="str">
            <v xml:space="preserve">CURVA DE PVC 90 GRAUS, SOLDAVEL, 50 MM, PARA AGUA FRIA PREDIAL (NBR 5648)                                                                                                                                                                                                                                                                                                                                                                                                                                 </v>
          </cell>
          <cell r="C8092" t="str">
            <v xml:space="preserve">UN    </v>
          </cell>
          <cell r="D8092" t="str">
            <v>9,49</v>
          </cell>
        </row>
        <row r="8093">
          <cell r="A8093">
            <v>1925</v>
          </cell>
          <cell r="B8093" t="str">
            <v xml:space="preserve">CURVA DE PVC 90 GRAUS, SOLDAVEL, 60 MM, PARA AGUA FRIA PREDIAL (NBR 5648)                                                                                                                                                                                                                                                                                                                                                                                                                                 </v>
          </cell>
          <cell r="C8093" t="str">
            <v xml:space="preserve">UN    </v>
          </cell>
          <cell r="D8093" t="str">
            <v>23,46</v>
          </cell>
        </row>
        <row r="8094">
          <cell r="A8094">
            <v>1960</v>
          </cell>
          <cell r="B8094" t="str">
            <v xml:space="preserve">CURVA DE PVC 90 GRAUS, SOLDAVEL, 75 MM, PARA AGUA FRIA PREDIAL (NBR 5648)                                                                                                                                                                                                                                                                                                                                                                                                                                 </v>
          </cell>
          <cell r="C8094" t="str">
            <v xml:space="preserve">UN    </v>
          </cell>
          <cell r="D8094" t="str">
            <v>33,35</v>
          </cell>
        </row>
        <row r="8095">
          <cell r="A8095">
            <v>1961</v>
          </cell>
          <cell r="B8095" t="str">
            <v xml:space="preserve">CURVA DE PVC 90 GRAUS, SOLDAVEL, 85 MM, PARA AGUA FRIA PREDIAL (NBR 5648)                                                                                                                                                                                                                                                                                                                                                                                                                                 </v>
          </cell>
          <cell r="C8095" t="str">
            <v xml:space="preserve">UN    </v>
          </cell>
          <cell r="D8095" t="str">
            <v>47,92</v>
          </cell>
        </row>
        <row r="8096">
          <cell r="A8096">
            <v>38426</v>
          </cell>
          <cell r="B8096" t="str">
            <v xml:space="preserve">CURVA DE PVC, 45 GRAUS, SERIE R, DN 100 MM, PARA ESGOTO PREDIAL                                                                                                                                                                                                                                                                                                                                                                                                                                           </v>
          </cell>
          <cell r="C8096" t="str">
            <v xml:space="preserve">UN    </v>
          </cell>
          <cell r="D8096" t="str">
            <v>17,29</v>
          </cell>
        </row>
        <row r="8097">
          <cell r="A8097">
            <v>38423</v>
          </cell>
          <cell r="B8097" t="str">
            <v xml:space="preserve">CURVA DE PVC, 90 GRAUS, SERIE R, DN 100 MM, PARA ESGOTO PREDIAL                                                                                                                                                                                                                                                                                                                                                                                                                                           </v>
          </cell>
          <cell r="C8097" t="str">
            <v xml:space="preserve">UN    </v>
          </cell>
          <cell r="D8097" t="str">
            <v>39,22</v>
          </cell>
        </row>
        <row r="8098">
          <cell r="A8098">
            <v>38421</v>
          </cell>
          <cell r="B8098" t="str">
            <v xml:space="preserve">CURVA DE PVC, 90 GRAUS, SERIE R, DN 50 MM, PARA ESGOTO PREDIAL                                                                                                                                                                                                                                                                                                                                                                                                                                            </v>
          </cell>
          <cell r="C8098" t="str">
            <v xml:space="preserve">UN    </v>
          </cell>
          <cell r="D8098" t="str">
            <v>18,51</v>
          </cell>
        </row>
        <row r="8099">
          <cell r="A8099">
            <v>38422</v>
          </cell>
          <cell r="B8099" t="str">
            <v xml:space="preserve">CURVA DE PVC, 90 GRAUS, SERIE R, DN 75 MM, PARA ESGOTO PREDIAL                                                                                                                                                                                                                                                                                                                                                                                                                                            </v>
          </cell>
          <cell r="C8099" t="str">
            <v xml:space="preserve">UN    </v>
          </cell>
          <cell r="D8099" t="str">
            <v>27,06</v>
          </cell>
        </row>
        <row r="8100">
          <cell r="A8100">
            <v>39866</v>
          </cell>
          <cell r="B8100" t="str">
            <v xml:space="preserve">CURVA DE TRANSPOSICAO BRONZE/LATAO (REF 736) SEM ANEL DE SOLDA, BOLSA X BOLSA, 15 MM                                                                                                                                                                                                                                                                                                                                                                                                                      </v>
          </cell>
          <cell r="C8100" t="str">
            <v xml:space="preserve">UN    </v>
          </cell>
          <cell r="D8100" t="str">
            <v>11,67</v>
          </cell>
        </row>
        <row r="8101">
          <cell r="A8101">
            <v>39867</v>
          </cell>
          <cell r="B8101" t="str">
            <v xml:space="preserve">CURVA DE TRANSPOSICAO BRONZE/LATAO (REF 736) SEM ANEL DE SOLDA, BOLSA X BOLSA, 22 MM                                                                                                                                                                                                                                                                                                                                                                                                                      </v>
          </cell>
          <cell r="C8101" t="str">
            <v xml:space="preserve">UN    </v>
          </cell>
          <cell r="D8101" t="str">
            <v>25,96</v>
          </cell>
        </row>
        <row r="8102">
          <cell r="A8102">
            <v>39868</v>
          </cell>
          <cell r="B8102" t="str">
            <v xml:space="preserve">CURVA DE TRANSPOSICAO BRONZE/LATAO (REF 736) SEM ANEL DE SOLDA, BOLSA X BOLSA, 28 MM                                                                                                                                                                                                                                                                                                                                                                                                                      </v>
          </cell>
          <cell r="C8102" t="str">
            <v xml:space="preserve">UN    </v>
          </cell>
          <cell r="D8102" t="str">
            <v>46,76</v>
          </cell>
        </row>
        <row r="8103">
          <cell r="A8103">
            <v>37999</v>
          </cell>
          <cell r="B8103" t="str">
            <v xml:space="preserve">CURVA DE TRANSPOSICAO, CPVC, SOLDAVEL, 15 MM                                                                                                                                                                                                                                                                                                                                                                                                                                                              </v>
          </cell>
          <cell r="C8103" t="str">
            <v xml:space="preserve">UN    </v>
          </cell>
          <cell r="D8103" t="str">
            <v>5,07</v>
          </cell>
        </row>
        <row r="8104">
          <cell r="A8104">
            <v>38000</v>
          </cell>
          <cell r="B8104" t="str">
            <v xml:space="preserve">CURVA DE TRANSPOSICAO, CPVC, SOLDAVEL, 22 MM                                                                                                                                                                                                                                                                                                                                                                                                                                                              </v>
          </cell>
          <cell r="C8104" t="str">
            <v xml:space="preserve">UN    </v>
          </cell>
          <cell r="D8104" t="str">
            <v>6,70</v>
          </cell>
        </row>
        <row r="8105">
          <cell r="A8105">
            <v>38129</v>
          </cell>
          <cell r="B8105" t="str">
            <v xml:space="preserve">CURVA DE TRANSPOSICAO, PVC SOLDAVEL, 20 MM, PARA AGUA FRIA PREDIAL                                                                                                                                                                                                                                                                                                                                                                                                                                        </v>
          </cell>
          <cell r="C8105" t="str">
            <v xml:space="preserve">UN    </v>
          </cell>
          <cell r="D8105" t="str">
            <v>2,59</v>
          </cell>
        </row>
        <row r="8106">
          <cell r="A8106">
            <v>38025</v>
          </cell>
          <cell r="B8106" t="str">
            <v xml:space="preserve">CURVA DE TRANSPOSICAO, PVC, SOLDAVEL, 25 MM, PARA AGUA FRIA PREDIAL                                                                                                                                                                                                                                                                                                                                                                                                                                       </v>
          </cell>
          <cell r="C8106" t="str">
            <v xml:space="preserve">UN    </v>
          </cell>
          <cell r="D8106" t="str">
            <v>4,33</v>
          </cell>
        </row>
        <row r="8107">
          <cell r="A8107">
            <v>38026</v>
          </cell>
          <cell r="B8107" t="str">
            <v xml:space="preserve">CURVA DE TRANSPOSICAO, PVC, SOLDAVEL, 32 MM, PARA AGUA FRIA PREDIAL                                                                                                                                                                                                                                                                                                                                                                                                                                       </v>
          </cell>
          <cell r="C8107" t="str">
            <v xml:space="preserve">UN    </v>
          </cell>
          <cell r="D8107" t="str">
            <v>11,60</v>
          </cell>
        </row>
        <row r="8108">
          <cell r="A8108">
            <v>1858</v>
          </cell>
          <cell r="B8108" t="str">
            <v xml:space="preserve">CURVA LONGA PVC, PB, JE, 45 GRAUS, DN 100 MM, PARA REDE COLETORA ESGOTO (NBR 10569)                                                                                                                                                                                                                                                                                                                                                                                                                       </v>
          </cell>
          <cell r="C8108" t="str">
            <v xml:space="preserve">UN    </v>
          </cell>
          <cell r="D8108" t="str">
            <v>21,58</v>
          </cell>
        </row>
        <row r="8109">
          <cell r="A8109">
            <v>1844</v>
          </cell>
          <cell r="B8109" t="str">
            <v xml:space="preserve">CURVA LONGA PVC, PB, JE, 45 GRAUS, DN 150 MM, PARA REDE COLETORA ESGOTO (NBR 10569)                                                                                                                                                                                                                                                                                                                                                                                                                       </v>
          </cell>
          <cell r="C8109" t="str">
            <v xml:space="preserve">UN    </v>
          </cell>
          <cell r="D8109" t="str">
            <v>79,56</v>
          </cell>
        </row>
        <row r="8110">
          <cell r="A8110">
            <v>1863</v>
          </cell>
          <cell r="B8110" t="str">
            <v xml:space="preserve">CURVA LONGA PVC, PB, JE, 90 GRAUS, DN 100 MM, PARA REDE COLETORA ESGOTO (NBR 10569)                                                                                                                                                                                                                                                                                                                                                                                                                       </v>
          </cell>
          <cell r="C8110" t="str">
            <v xml:space="preserve">UN    </v>
          </cell>
          <cell r="D8110" t="str">
            <v>31,31</v>
          </cell>
        </row>
        <row r="8111">
          <cell r="A8111">
            <v>1865</v>
          </cell>
          <cell r="B8111" t="str">
            <v xml:space="preserve">CURVA LONGA PVC, PB, JE, 90 GRAUS, DN 150 MM, PARA REDE COLETORA ESGOTO (NBR 10569)                                                                                                                                                                                                                                                                                                                                                                                                                       </v>
          </cell>
          <cell r="C8111" t="str">
            <v xml:space="preserve">UN    </v>
          </cell>
          <cell r="D8111" t="str">
            <v>114,25</v>
          </cell>
        </row>
        <row r="8112">
          <cell r="A8112">
            <v>36355</v>
          </cell>
          <cell r="B8112" t="str">
            <v xml:space="preserve">CURVA PPR 90 GRAUS, DN 20 MM, PARA AGUA QUENTE PREDIAL                                                                                                                                                                                                                                                                                                                                                                                                                                                    </v>
          </cell>
          <cell r="C8112" t="str">
            <v xml:space="preserve">UN    </v>
          </cell>
          <cell r="D8112" t="str">
            <v>4,34</v>
          </cell>
        </row>
        <row r="8113">
          <cell r="A8113">
            <v>36356</v>
          </cell>
          <cell r="B8113" t="str">
            <v xml:space="preserve">CURVA PPR 90 GRAUS, DN 25 MM, PARA AGUA QUENTE PREDIAL                                                                                                                                                                                                                                                                                                                                                                                                                                                    </v>
          </cell>
          <cell r="C8113" t="str">
            <v xml:space="preserve">UN    </v>
          </cell>
          <cell r="D8113" t="str">
            <v>7,30</v>
          </cell>
        </row>
        <row r="8114">
          <cell r="A8114">
            <v>1932</v>
          </cell>
          <cell r="B8114" t="str">
            <v xml:space="preserve">CURVA PVC CURTA 90 G, DN 50 MM, PARA ESGOTO PREDIAL                                                                                                                                                                                                                                                                                                                                                                                                                                                       </v>
          </cell>
          <cell r="C8114" t="str">
            <v xml:space="preserve">UN    </v>
          </cell>
          <cell r="D8114" t="str">
            <v>6,68</v>
          </cell>
        </row>
        <row r="8115">
          <cell r="A8115">
            <v>1933</v>
          </cell>
          <cell r="B8115" t="str">
            <v xml:space="preserve">CURVA PVC CURTA 90 GRAUS, DN 40 MM, PARA ESGOTO PREDIAL                                                                                                                                                                                                                                                                                                                                                                                                                                                   </v>
          </cell>
          <cell r="C8115" t="str">
            <v xml:space="preserve">UN    </v>
          </cell>
          <cell r="D8115" t="str">
            <v>2,94</v>
          </cell>
        </row>
        <row r="8116">
          <cell r="A8116">
            <v>1951</v>
          </cell>
          <cell r="B8116" t="str">
            <v xml:space="preserve">CURVA PVC CURTA 90 GRAUS, DN 75 MM, PARA ESGOTO PREDIAL                                                                                                                                                                                                                                                                                                                                                                                                                                                   </v>
          </cell>
          <cell r="C8116" t="str">
            <v xml:space="preserve">UN    </v>
          </cell>
          <cell r="D8116" t="str">
            <v>13,07</v>
          </cell>
        </row>
        <row r="8117">
          <cell r="A8117">
            <v>1966</v>
          </cell>
          <cell r="B8117" t="str">
            <v xml:space="preserve">CURVA PVC CURTA 90 GRAUS, 100 MM, PARA ESGOTO PREDIAL                                                                                                                                                                                                                                                                                                                                                                                                                                                     </v>
          </cell>
          <cell r="C8117" t="str">
            <v xml:space="preserve">UN    </v>
          </cell>
          <cell r="D8117" t="str">
            <v>15,03</v>
          </cell>
        </row>
        <row r="8118">
          <cell r="A8118">
            <v>1952</v>
          </cell>
          <cell r="B8118" t="str">
            <v xml:space="preserve">CURVA PVC LEVE, 90 GRAUS, COM PONTA E BOLSA LISA, DN 150 MM                                                                                                                                                                                                                                                                                                                                                                                                                                               </v>
          </cell>
          <cell r="C8118" t="str">
            <v xml:space="preserve">UN    </v>
          </cell>
          <cell r="D8118" t="str">
            <v>56,46</v>
          </cell>
        </row>
        <row r="8119">
          <cell r="A8119">
            <v>20104</v>
          </cell>
          <cell r="B8119" t="str">
            <v xml:space="preserve">CURVA PVC LEVE, 90 GRAUS, COM PONTA E BOLSA LISA, DN 250 MM                                                                                                                                                                                                                                                                                                                                                                                                                                               </v>
          </cell>
          <cell r="C8119" t="str">
            <v xml:space="preserve">UN    </v>
          </cell>
          <cell r="D8119" t="str">
            <v>417,22</v>
          </cell>
        </row>
        <row r="8120">
          <cell r="A8120">
            <v>20105</v>
          </cell>
          <cell r="B8120" t="str">
            <v xml:space="preserve">CURVA PVC LEVE, 90 GRAUS, COM PONTA E BOLSA LISA, DN 300 MM                                                                                                                                                                                                                                                                                                                                                                                                                                               </v>
          </cell>
          <cell r="C8120" t="str">
            <v xml:space="preserve">UN    </v>
          </cell>
          <cell r="D8120" t="str">
            <v>649,87</v>
          </cell>
        </row>
        <row r="8121">
          <cell r="A8121">
            <v>1965</v>
          </cell>
          <cell r="B8121" t="str">
            <v xml:space="preserve">CURVA PVC LONGA 45 GRAUS, 100 MM, PARA ESGOTO PREDIAL                                                                                                                                                                                                                                                                                                                                                                                                                                                     </v>
          </cell>
          <cell r="C8121" t="str">
            <v xml:space="preserve">UN    </v>
          </cell>
          <cell r="D8121" t="str">
            <v>30,48</v>
          </cell>
        </row>
        <row r="8122">
          <cell r="A8122">
            <v>10765</v>
          </cell>
          <cell r="B8122" t="str">
            <v xml:space="preserve">CURVA PVC LONGA 45G, DN 50 MM, PARA ESGOTO PREDIAL                                                                                                                                                                                                                                                                                                                                                                                                                                                        </v>
          </cell>
          <cell r="C8122" t="str">
            <v xml:space="preserve">UN    </v>
          </cell>
          <cell r="D8122" t="str">
            <v>7,70</v>
          </cell>
        </row>
        <row r="8123">
          <cell r="A8123">
            <v>10767</v>
          </cell>
          <cell r="B8123" t="str">
            <v xml:space="preserve">CURVA PVC LONGA 45G, DN 75 MM, PARA ESGOTO PREDIAL                                                                                                                                                                                                                                                                                                                                                                                                                                                        </v>
          </cell>
          <cell r="C8123" t="str">
            <v xml:space="preserve">UN    </v>
          </cell>
          <cell r="D8123" t="str">
            <v>25,24</v>
          </cell>
        </row>
        <row r="8124">
          <cell r="A8124">
            <v>1970</v>
          </cell>
          <cell r="B8124" t="str">
            <v xml:space="preserve">CURVA PVC LONGA 90 GRAUS, 100 MM, PARA ESGOTO PREDIAL                                                                                                                                                                                                                                                                                                                                                                                                                                                     </v>
          </cell>
          <cell r="C8124" t="str">
            <v xml:space="preserve">UN    </v>
          </cell>
          <cell r="D8124" t="str">
            <v>31,64</v>
          </cell>
        </row>
        <row r="8125">
          <cell r="A8125">
            <v>1967</v>
          </cell>
          <cell r="B8125" t="str">
            <v xml:space="preserve">CURVA PVC LONGA 90 GRAUS, 40 MM, PARA ESGOTO PREDIAL                                                                                                                                                                                                                                                                                                                                                                                                                                                      </v>
          </cell>
          <cell r="C8125" t="str">
            <v xml:space="preserve">UN    </v>
          </cell>
          <cell r="D8125" t="str">
            <v>3,52</v>
          </cell>
        </row>
        <row r="8126">
          <cell r="A8126">
            <v>1968</v>
          </cell>
          <cell r="B8126" t="str">
            <v xml:space="preserve">CURVA PVC LONGA 90 GRAUS, 50 MM, PARA ESGOTO PREDIAL                                                                                                                                                                                                                                                                                                                                                                                                                                                      </v>
          </cell>
          <cell r="C8126" t="str">
            <v xml:space="preserve">UN    </v>
          </cell>
          <cell r="D8126" t="str">
            <v>7,37</v>
          </cell>
        </row>
        <row r="8127">
          <cell r="A8127">
            <v>1969</v>
          </cell>
          <cell r="B8127" t="str">
            <v xml:space="preserve">CURVA PVC LONGA 90 GRAUS, 75 MM, PARA ESGOTO PREDIAL                                                                                                                                                                                                                                                                                                                                                                                                                                                      </v>
          </cell>
          <cell r="C8127" t="str">
            <v xml:space="preserve">UN    </v>
          </cell>
          <cell r="D8127" t="str">
            <v>21,70</v>
          </cell>
        </row>
        <row r="8128">
          <cell r="A8128">
            <v>1839</v>
          </cell>
          <cell r="B8128" t="str">
            <v xml:space="preserve">CURVA PVC PBA, JE, PB, 22 GRAUS, DN 100 / DE 110 MM, PARA REDE AGUA (NBR 10351)                                                                                                                                                                                                                                                                                                                                                                                                                           </v>
          </cell>
          <cell r="C8128" t="str">
            <v xml:space="preserve">UN    </v>
          </cell>
          <cell r="D8128" t="str">
            <v>104,44</v>
          </cell>
        </row>
        <row r="8129">
          <cell r="A8129">
            <v>1835</v>
          </cell>
          <cell r="B8129" t="str">
            <v xml:space="preserve">CURVA PVC PBA, JE, PB, 22 GRAUS, DN 50 / DE 60 MM, PARA REDE AGUA (NBR 10351)                                                                                                                                                                                                                                                                                                                                                                                                                             </v>
          </cell>
          <cell r="C8129" t="str">
            <v xml:space="preserve">UN    </v>
          </cell>
          <cell r="D8129" t="str">
            <v>22,20</v>
          </cell>
        </row>
        <row r="8130">
          <cell r="A8130">
            <v>1823</v>
          </cell>
          <cell r="B8130" t="str">
            <v xml:space="preserve">CURVA PVC PBA, JE, PB, 22 GRAUS, DN 75 / DE 85 MM, PARA REDE AGUA (NBR 10351)                                                                                                                                                                                                                                                                                                                                                                                                                             </v>
          </cell>
          <cell r="C8130" t="str">
            <v xml:space="preserve">UN    </v>
          </cell>
          <cell r="D8130" t="str">
            <v>42,93</v>
          </cell>
        </row>
        <row r="8131">
          <cell r="A8131">
            <v>1827</v>
          </cell>
          <cell r="B8131" t="str">
            <v xml:space="preserve">CURVA PVC PBA, JE, PB, 45 GRAUS, DN 100 / DE 110 MM, PARA REDE AGUA (NBR 10351)                                                                                                                                                                                                                                                                                                                                                                                                                           </v>
          </cell>
          <cell r="C8131" t="str">
            <v xml:space="preserve">UN    </v>
          </cell>
          <cell r="D8131" t="str">
            <v>103,42</v>
          </cell>
        </row>
        <row r="8132">
          <cell r="A8132">
            <v>1831</v>
          </cell>
          <cell r="B8132" t="str">
            <v xml:space="preserve">CURVA PVC PBA, JE, PB, 45 GRAUS, DN 50 / DE 60 MM, PARA REDE AGUA (NBR 10351)                                                                                                                                                                                                                                                                                                                                                                                                                             </v>
          </cell>
          <cell r="C8132" t="str">
            <v xml:space="preserve">UN    </v>
          </cell>
          <cell r="D8132" t="str">
            <v>22,58</v>
          </cell>
        </row>
        <row r="8133">
          <cell r="A8133">
            <v>1825</v>
          </cell>
          <cell r="B8133" t="str">
            <v xml:space="preserve">CURVA PVC PBA, JE, PB, 45 GRAUS, DN 75 / DE 85 MM, PARA REDE AGUA (NBR 10351)                                                                                                                                                                                                                                                                                                                                                                                                                             </v>
          </cell>
          <cell r="C8133" t="str">
            <v xml:space="preserve">UN    </v>
          </cell>
          <cell r="D8133" t="str">
            <v>55,72</v>
          </cell>
        </row>
        <row r="8134">
          <cell r="A8134">
            <v>1828</v>
          </cell>
          <cell r="B8134" t="str">
            <v xml:space="preserve">CURVA PVC PBA, JE, PB, 90 GRAUS, DN 100 / DE 110 MM, PARA REDE AGUA (NBR 10351)                                                                                                                                                                                                                                                                                                                                                                                                                           </v>
          </cell>
          <cell r="C8134" t="str">
            <v xml:space="preserve">UN    </v>
          </cell>
          <cell r="D8134" t="str">
            <v>126,21</v>
          </cell>
        </row>
        <row r="8135">
          <cell r="A8135">
            <v>1845</v>
          </cell>
          <cell r="B8135" t="str">
            <v xml:space="preserve">CURVA PVC PBA, JE, PB, 90 GRAUS, DN 50 / DE 60 MM, PARA REDE AGUA (NBR 10351)                                                                                                                                                                                                                                                                                                                                                                                                                             </v>
          </cell>
          <cell r="C8135" t="str">
            <v xml:space="preserve">UN    </v>
          </cell>
          <cell r="D8135" t="str">
            <v>28,29</v>
          </cell>
        </row>
        <row r="8136">
          <cell r="A8136">
            <v>1824</v>
          </cell>
          <cell r="B8136" t="str">
            <v xml:space="preserve">CURVA PVC PBA, JE, PB, 90 GRAUS, DN 75 / DE 85 MM, PARA REDE AGUA (NBR 10351)                                                                                                                                                                                                                                                                                                                                                                                                                             </v>
          </cell>
          <cell r="C8136" t="str">
            <v xml:space="preserve">UN    </v>
          </cell>
          <cell r="D8136" t="str">
            <v>66,79</v>
          </cell>
        </row>
        <row r="8137">
          <cell r="A8137">
            <v>1941</v>
          </cell>
          <cell r="B8137" t="str">
            <v xml:space="preserve">CURVA PVC 90 GRAUS, ROSCAVEL, 1 1/2",  AGUA FRIA PREDIAL                                                                                                                                                                                                                                                                                                                                                                                                                                                  </v>
          </cell>
          <cell r="C8137" t="str">
            <v xml:space="preserve">UN    </v>
          </cell>
          <cell r="D8137" t="str">
            <v>16,72</v>
          </cell>
        </row>
        <row r="8138">
          <cell r="A8138">
            <v>1940</v>
          </cell>
          <cell r="B8138" t="str">
            <v xml:space="preserve">CURVA PVC 90 GRAUS, ROSCAVEL, 1 1/4",  AGUA FRIA PREDIAL                                                                                                                                                                                                                                                                                                                                                                                                                                                  </v>
          </cell>
          <cell r="C8138" t="str">
            <v xml:space="preserve">UN    </v>
          </cell>
          <cell r="D8138" t="str">
            <v>12,64</v>
          </cell>
        </row>
        <row r="8139">
          <cell r="A8139">
            <v>1937</v>
          </cell>
          <cell r="B8139" t="str">
            <v xml:space="preserve">CURVA PVC 90 GRAUS, ROSCAVEL, 1/2",  AGUA FRIA PREDIAL                                                                                                                                                                                                                                                                                                                                                                                                                                                    </v>
          </cell>
          <cell r="C8139" t="str">
            <v xml:space="preserve">UN    </v>
          </cell>
          <cell r="D8139" t="str">
            <v>2,62</v>
          </cell>
        </row>
        <row r="8140">
          <cell r="A8140">
            <v>1939</v>
          </cell>
          <cell r="B8140" t="str">
            <v xml:space="preserve">CURVA PVC 90 GRAUS, ROSCAVEL, 1",  AGUA FRIA PREDIAL                                                                                                                                                                                                                                                                                                                                                                                                                                                      </v>
          </cell>
          <cell r="C8140" t="str">
            <v xml:space="preserve">UN    </v>
          </cell>
          <cell r="D8140" t="str">
            <v>5,19</v>
          </cell>
        </row>
        <row r="8141">
          <cell r="A8141">
            <v>1942</v>
          </cell>
          <cell r="B8141" t="str">
            <v xml:space="preserve">CURVA PVC 90 GRAUS, ROSCAVEL, 2",  AGUA FRIA PREDIAL                                                                                                                                                                                                                                                                                                                                                                                                                                                      </v>
          </cell>
          <cell r="C8141" t="str">
            <v xml:space="preserve">UN    </v>
          </cell>
          <cell r="D8141" t="str">
            <v>23,86</v>
          </cell>
        </row>
        <row r="8142">
          <cell r="A8142">
            <v>1938</v>
          </cell>
          <cell r="B8142" t="str">
            <v xml:space="preserve">CURVA PVC 90 GRAUS, ROSCAVEL, 3/4",  AGUA FRIA PREDIAL                                                                                                                                                                                                                                                                                                                                                                                                                                                    </v>
          </cell>
          <cell r="C8142" t="str">
            <v xml:space="preserve">UN    </v>
          </cell>
          <cell r="D8142" t="str">
            <v>3,32</v>
          </cell>
        </row>
        <row r="8143">
          <cell r="A8143">
            <v>42692</v>
          </cell>
          <cell r="B8143" t="str">
            <v xml:space="preserve">CURVA PVC, BB, JE, 45 GRAUS, DN 200 MM, PARA TUBO CORRUGADO E/OU LISO, REDE COLETORA ESGOTO (NBR 10569)                                                                                                                                                                                                                                                                                                                                                                                                   </v>
          </cell>
          <cell r="C8143" t="str">
            <v xml:space="preserve">UN    </v>
          </cell>
          <cell r="D8143" t="str">
            <v>253,48</v>
          </cell>
        </row>
        <row r="8144">
          <cell r="A8144">
            <v>42693</v>
          </cell>
          <cell r="B8144" t="str">
            <v xml:space="preserve">CURVA PVC, BB, JE, 45 GRAUS, DN 250 MM, PARA TUBO CORRUGADO E/OU LISO, REDE COLETORA ESGOTO (NBR 10569)                                                                                                                                                                                                                                                                                                                                                                                                   </v>
          </cell>
          <cell r="C8144" t="str">
            <v xml:space="preserve">UN    </v>
          </cell>
          <cell r="D8144" t="str">
            <v>416,96</v>
          </cell>
        </row>
        <row r="8145">
          <cell r="A8145">
            <v>42695</v>
          </cell>
          <cell r="B8145" t="str">
            <v xml:space="preserve">CURVA PVC, BB, JE, 90 GRAUS, DN 200 MM, PARA TUBO CORRUGADO E/OU LISO, REDE COLETORA ESGOTO (NBR 10569)                                                                                                                                                                                                                                                                                                                                                                                                   </v>
          </cell>
          <cell r="C8145" t="str">
            <v xml:space="preserve">UN    </v>
          </cell>
          <cell r="D8145" t="str">
            <v>317,03</v>
          </cell>
        </row>
        <row r="8146">
          <cell r="A8146">
            <v>42694</v>
          </cell>
          <cell r="B8146" t="str">
            <v xml:space="preserve">CURVA PVC, BB, JE, 90 GRAUS, DN 250 MM, PARA TUBO CORRUGADO E/OU LISO, REDE COLETORA ESGOTO (NBR 10569)                                                                                                                                                                                                                                                                                                                                                                                                   </v>
          </cell>
          <cell r="C8146" t="str">
            <v xml:space="preserve">UN    </v>
          </cell>
          <cell r="D8146" t="str">
            <v>468,70</v>
          </cell>
        </row>
        <row r="8147">
          <cell r="A8147">
            <v>20097</v>
          </cell>
          <cell r="B8147" t="str">
            <v xml:space="preserve">CURVA PVC, SERIE R, 87.30 GRAUS, CURTA, 100 MM, PARA ESGOTO PREDIAL (PARA PE-DE-COLUNA)                                                                                                                                                                                                                                                                                                                                                                                                                   </v>
          </cell>
          <cell r="C8147" t="str">
            <v xml:space="preserve">UN    </v>
          </cell>
          <cell r="D8147" t="str">
            <v>29,89</v>
          </cell>
        </row>
        <row r="8148">
          <cell r="A8148">
            <v>20098</v>
          </cell>
          <cell r="B8148" t="str">
            <v xml:space="preserve">CURVA PVC, SERIE R, 87.30 GRAUS, CURTA, 150 MM, PARA ESGOTO PREDIAL (PARA PE-DE-COLUNA)                                                                                                                                                                                                                                                                                                                                                                                                                   </v>
          </cell>
          <cell r="C8148" t="str">
            <v xml:space="preserve">UN    </v>
          </cell>
          <cell r="D8148" t="str">
            <v>100,78</v>
          </cell>
        </row>
        <row r="8149">
          <cell r="A8149">
            <v>20096</v>
          </cell>
          <cell r="B8149" t="str">
            <v xml:space="preserve">CURVA PVC, SERIE R, 87.30 GRAUS, CURTA, 75 MM, PARA ESGOTO PREDIAL (PARA PE-DE-COLUNA)                                                                                                                                                                                                                                                                                                                                                                                                                    </v>
          </cell>
          <cell r="C8149" t="str">
            <v xml:space="preserve">UN    </v>
          </cell>
          <cell r="D8149" t="str">
            <v>19,55</v>
          </cell>
        </row>
        <row r="8150">
          <cell r="A8150">
            <v>1964</v>
          </cell>
          <cell r="B8150" t="str">
            <v xml:space="preserve">CURVA PVC, 45 GRAUS, CURTA, PB, DN 100 MM, PARA ESGOTO PREDIAL                                                                                                                                                                                                                                                                                                                                                                                                                                            </v>
          </cell>
          <cell r="C8150" t="str">
            <v xml:space="preserve">UN    </v>
          </cell>
          <cell r="D8150" t="str">
            <v>18,07</v>
          </cell>
        </row>
        <row r="8151">
          <cell r="A8151">
            <v>1880</v>
          </cell>
          <cell r="B8151" t="str">
            <v xml:space="preserve">CURVA 135 GRAUS, DE PVC RIGIDO ROSCAVEL, DE 1", PARA ELETRODUTO                                                                                                                                                                                                                                                                                                                                                                                                                                           </v>
          </cell>
          <cell r="C8151" t="str">
            <v xml:space="preserve">UN    </v>
          </cell>
          <cell r="D8151" t="str">
            <v>2,74</v>
          </cell>
        </row>
        <row r="8152">
          <cell r="A8152">
            <v>39274</v>
          </cell>
          <cell r="B8152" t="str">
            <v xml:space="preserve">CURVA 135 GRAUS, DE PVC RIGIDO ROSCAVEL, DE 3/4", PARA ELETRODUTO                                                                                                                                                                                                                                                                                                                                                                                                                                         </v>
          </cell>
          <cell r="C8152" t="str">
            <v xml:space="preserve">UN    </v>
          </cell>
          <cell r="D8152" t="str">
            <v>2,12</v>
          </cell>
        </row>
        <row r="8153">
          <cell r="A8153">
            <v>2628</v>
          </cell>
          <cell r="B8153" t="str">
            <v xml:space="preserve">CURVA 135 GRAUS, PARA ELETRODUTO, EM ACO GALVANIZADO ELETROLITICO, DIAMETRO DE 100 MM (4")                                                                                                                                                                                                                                                                                                                                                                                                                </v>
          </cell>
          <cell r="C8153" t="str">
            <v xml:space="preserve">UN    </v>
          </cell>
          <cell r="D8153" t="str">
            <v>197,89</v>
          </cell>
        </row>
        <row r="8154">
          <cell r="A8154">
            <v>2622</v>
          </cell>
          <cell r="B8154" t="str">
            <v xml:space="preserve">CURVA 135 GRAUS, PARA ELETRODUTO, EM ACO GALVANIZADO ELETROLITICO, DIAMETRO DE 15 MM (1/2")                                                                                                                                                                                                                                                                                                                                                                                                               </v>
          </cell>
          <cell r="C8154" t="str">
            <v xml:space="preserve">UN    </v>
          </cell>
          <cell r="D8154" t="str">
            <v>4,70</v>
          </cell>
        </row>
        <row r="8155">
          <cell r="A8155">
            <v>2623</v>
          </cell>
          <cell r="B8155" t="str">
            <v xml:space="preserve">CURVA 135 GRAUS, PARA ELETRODUTO, EM ACO GALVANIZADO ELETROLITICO, DIAMETRO DE 20 MM (3/4")                                                                                                                                                                                                                                                                                                                                                                                                               </v>
          </cell>
          <cell r="C8155" t="str">
            <v xml:space="preserve">UN    </v>
          </cell>
          <cell r="D8155" t="str">
            <v>5,65</v>
          </cell>
        </row>
        <row r="8156">
          <cell r="A8156">
            <v>2624</v>
          </cell>
          <cell r="B8156" t="str">
            <v xml:space="preserve">CURVA 135 GRAUS, PARA ELETRODUTO, EM ACO GALVANIZADO ELETROLITICO, DIAMETRO DE 25 MM (1")                                                                                                                                                                                                                                                                                                                                                                                                                 </v>
          </cell>
          <cell r="C8156" t="str">
            <v xml:space="preserve">UN    </v>
          </cell>
          <cell r="D8156" t="str">
            <v>8,99</v>
          </cell>
        </row>
        <row r="8157">
          <cell r="A8157">
            <v>2625</v>
          </cell>
          <cell r="B8157" t="str">
            <v xml:space="preserve">CURVA 135 GRAUS, PARA ELETRODUTO, EM ACO GALVANIZADO ELETROLITICO, DIAMETRO DE 32 MM (1 1/4")                                                                                                                                                                                                                                                                                                                                                                                                             </v>
          </cell>
          <cell r="C8157" t="str">
            <v xml:space="preserve">UN    </v>
          </cell>
          <cell r="D8157" t="str">
            <v>18,99</v>
          </cell>
        </row>
        <row r="8158">
          <cell r="A8158">
            <v>2626</v>
          </cell>
          <cell r="B8158" t="str">
            <v xml:space="preserve">CURVA 135 GRAUS, PARA ELETRODUTO, EM ACO GALVANIZADO ELETROLITICO, DIAMETRO DE 40 MM (1 1/2")                                                                                                                                                                                                                                                                                                                                                                                                             </v>
          </cell>
          <cell r="C8158" t="str">
            <v xml:space="preserve">UN    </v>
          </cell>
          <cell r="D8158" t="str">
            <v>27,82</v>
          </cell>
        </row>
        <row r="8159">
          <cell r="A8159">
            <v>2630</v>
          </cell>
          <cell r="B8159" t="str">
            <v xml:space="preserve">CURVA 135 GRAUS, PARA ELETRODUTO, EM ACO GALVANIZADO ELETROLITICO, DIAMETRO DE 50 MM (2")                                                                                                                                                                                                                                                                                                                                                                                                                 </v>
          </cell>
          <cell r="C8159" t="str">
            <v xml:space="preserve">UN    </v>
          </cell>
          <cell r="D8159" t="str">
            <v>42,31</v>
          </cell>
        </row>
        <row r="8160">
          <cell r="A8160">
            <v>2627</v>
          </cell>
          <cell r="B8160" t="str">
            <v xml:space="preserve">CURVA 135 GRAUS, PARA ELETRODUTO, EM ACO GALVANIZADO ELETROLITICO, DIAMETRO DE 65 MM (2 1/2")                                                                                                                                                                                                                                                                                                                                                                                                             </v>
          </cell>
          <cell r="C8160" t="str">
            <v xml:space="preserve">UN    </v>
          </cell>
          <cell r="D8160" t="str">
            <v>74,54</v>
          </cell>
        </row>
        <row r="8161">
          <cell r="A8161">
            <v>2629</v>
          </cell>
          <cell r="B8161" t="str">
            <v xml:space="preserve">CURVA 135 GRAUS, PARA ELETRODUTO, EM ACO GALVANIZADO ELETROLITICO, DIAMETRO DE 80 MM (3")                                                                                                                                                                                                                                                                                                                                                                                                                 </v>
          </cell>
          <cell r="C8161" t="str">
            <v xml:space="preserve">UN    </v>
          </cell>
          <cell r="D8161" t="str">
            <v>100,82</v>
          </cell>
        </row>
        <row r="8162">
          <cell r="A8162">
            <v>12033</v>
          </cell>
          <cell r="B8162" t="str">
            <v xml:space="preserve">CURVA 180 GRAUS, DE PVC RIGIDO ROSCAVEL, DE 1 1/2", PARA ELETRODUTO                                                                                                                                                                                                                                                                                                                                                                                                                                       </v>
          </cell>
          <cell r="C8162" t="str">
            <v xml:space="preserve">UN    </v>
          </cell>
          <cell r="D8162" t="str">
            <v>8,74</v>
          </cell>
        </row>
        <row r="8163">
          <cell r="A8163">
            <v>40408</v>
          </cell>
          <cell r="B8163" t="str">
            <v xml:space="preserve">CURVA 180 GRAUS, DE PVC RIGIDO ROSCAVEL, DE 1 1/4", PARA ELETRODUTO                                                                                                                                                                                                                                                                                                                                                                                                                                       </v>
          </cell>
          <cell r="C8163" t="str">
            <v xml:space="preserve">UN    </v>
          </cell>
          <cell r="D8163" t="str">
            <v>5,74</v>
          </cell>
        </row>
        <row r="8164">
          <cell r="A8164">
            <v>40409</v>
          </cell>
          <cell r="B8164" t="str">
            <v xml:space="preserve">CURVA 180 GRAUS, DE PVC RIGIDO ROSCAVEL, DE 1/2", PARA ELETRODUTO                                                                                                                                                                                                                                                                                                                                                                                                                                         </v>
          </cell>
          <cell r="C8164" t="str">
            <v xml:space="preserve">UN    </v>
          </cell>
          <cell r="D8164" t="str">
            <v>2,03</v>
          </cell>
        </row>
        <row r="8165">
          <cell r="A8165">
            <v>39276</v>
          </cell>
          <cell r="B8165" t="str">
            <v xml:space="preserve">CURVA 180 GRAUS, DE PVC RIGIDO ROSCAVEL, DE 1", PARA ELETRODUTO                                                                                                                                                                                                                                                                                                                                                                                                                                           </v>
          </cell>
          <cell r="C8165" t="str">
            <v xml:space="preserve">UN    </v>
          </cell>
          <cell r="D8165" t="str">
            <v>5,18</v>
          </cell>
        </row>
        <row r="8166">
          <cell r="A8166">
            <v>39277</v>
          </cell>
          <cell r="B8166" t="str">
            <v xml:space="preserve">CURVA 180 GRAUS, DE PVC RIGIDO ROSCAVEL, DE 2", PARA ELETRODUTO                                                                                                                                                                                                                                                                                                                                                                                                                                           </v>
          </cell>
          <cell r="C8166" t="str">
            <v xml:space="preserve">UN    </v>
          </cell>
          <cell r="D8166" t="str">
            <v>13,98</v>
          </cell>
        </row>
        <row r="8167">
          <cell r="A8167">
            <v>12034</v>
          </cell>
          <cell r="B8167" t="str">
            <v xml:space="preserve">CURVA 180 GRAUS, DE PVC RIGIDO ROSCAVEL, DE 3/4", PARA ELETRODUTO                                                                                                                                                                                                                                                                                                                                                                                                                                         </v>
          </cell>
          <cell r="C8167" t="str">
            <v xml:space="preserve">UN    </v>
          </cell>
          <cell r="D8167" t="str">
            <v>3,96</v>
          </cell>
        </row>
        <row r="8168">
          <cell r="A8168">
            <v>39879</v>
          </cell>
          <cell r="B8168" t="str">
            <v xml:space="preserve">CURVA 45 GRAUS DE COBRE (REF 606) SEM ANEL DE SOLDA, BOLSA X BOLSA, 15 MM                                                                                                                                                                                                                                                                                                                                                                                                                                 </v>
          </cell>
          <cell r="C8168" t="str">
            <v xml:space="preserve">UN    </v>
          </cell>
          <cell r="D8168" t="str">
            <v>3,28</v>
          </cell>
        </row>
        <row r="8169">
          <cell r="A8169">
            <v>39880</v>
          </cell>
          <cell r="B8169" t="str">
            <v xml:space="preserve">CURVA 45 GRAUS DE COBRE (REF 606) SEM ANEL DE SOLDA, BOLSA X BOLSA, 22 MM                                                                                                                                                                                                                                                                                                                                                                                                                                 </v>
          </cell>
          <cell r="C8169" t="str">
            <v xml:space="preserve">UN    </v>
          </cell>
          <cell r="D8169" t="str">
            <v>7,27</v>
          </cell>
        </row>
        <row r="8170">
          <cell r="A8170">
            <v>39881</v>
          </cell>
          <cell r="B8170" t="str">
            <v xml:space="preserve">CURVA 45 GRAUS DE COBRE (REF 606) SEM ANEL DE SOLDA, BOLSA X BOLSA, 28 MM                                                                                                                                                                                                                                                                                                                                                                                                                                 </v>
          </cell>
          <cell r="C8170" t="str">
            <v xml:space="preserve">UN    </v>
          </cell>
          <cell r="D8170" t="str">
            <v>11,66</v>
          </cell>
        </row>
        <row r="8171">
          <cell r="A8171">
            <v>39882</v>
          </cell>
          <cell r="B8171" t="str">
            <v xml:space="preserve">CURVA 45 GRAUS DE COBRE (REF 606) SEM ANEL DE SOLDA, BOLSA X BOLSA, 35 MM                                                                                                                                                                                                                                                                                                                                                                                                                                 </v>
          </cell>
          <cell r="C8171" t="str">
            <v xml:space="preserve">UN    </v>
          </cell>
          <cell r="D8171" t="str">
            <v>30,73</v>
          </cell>
        </row>
        <row r="8172">
          <cell r="A8172">
            <v>39883</v>
          </cell>
          <cell r="B8172" t="str">
            <v xml:space="preserve">CURVA 45 GRAUS DE COBRE (REF 606) SEM ANEL DE SOLDA, BOLSA X BOLSA, 42 MM                                                                                                                                                                                                                                                                                                                                                                                                                                 </v>
          </cell>
          <cell r="C8172" t="str">
            <v xml:space="preserve">UN    </v>
          </cell>
          <cell r="D8172" t="str">
            <v>49,07</v>
          </cell>
        </row>
        <row r="8173">
          <cell r="A8173">
            <v>39884</v>
          </cell>
          <cell r="B8173" t="str">
            <v xml:space="preserve">CURVA 45 GRAUS DE COBRE (REF 606) SEM ANEL DE SOLDA, BOLSA X BOLSA, 54 MM                                                                                                                                                                                                                                                                                                                                                                                                                                 </v>
          </cell>
          <cell r="C8173" t="str">
            <v xml:space="preserve">UN    </v>
          </cell>
          <cell r="D8173" t="str">
            <v>72,88</v>
          </cell>
        </row>
        <row r="8174">
          <cell r="A8174">
            <v>39885</v>
          </cell>
          <cell r="B8174" t="str">
            <v xml:space="preserve">CURVA 45 GRAUS DE COBRE (REF 606) SEM ANEL DE SOLDA, BOLSA X BOLSA, 66 MM                                                                                                                                                                                                                                                                                                                                                                                                                                 </v>
          </cell>
          <cell r="C8174" t="str">
            <v xml:space="preserve">UN    </v>
          </cell>
          <cell r="D8174" t="str">
            <v>173,22</v>
          </cell>
        </row>
        <row r="8175">
          <cell r="A8175">
            <v>1777</v>
          </cell>
          <cell r="B8175" t="str">
            <v xml:space="preserve">CURVA 45 GRAUS DE FERRO GALVANIZADO, COM ROSCA BSP FEMEA, DE 1 1/2"                                                                                                                                                                                                                                                                                                                                                                                                                                       </v>
          </cell>
          <cell r="C8175" t="str">
            <v xml:space="preserve">UN    </v>
          </cell>
          <cell r="D8175" t="str">
            <v>50,41</v>
          </cell>
        </row>
        <row r="8176">
          <cell r="A8176">
            <v>1819</v>
          </cell>
          <cell r="B8176" t="str">
            <v xml:space="preserve">CURVA 45 GRAUS DE FERRO GALVANIZADO, COM ROSCA BSP FEMEA, DE 1 1/4"                                                                                                                                                                                                                                                                                                                                                                                                                                       </v>
          </cell>
          <cell r="C8176" t="str">
            <v xml:space="preserve">UN    </v>
          </cell>
          <cell r="D8176" t="str">
            <v>36,67</v>
          </cell>
        </row>
        <row r="8177">
          <cell r="A8177">
            <v>1775</v>
          </cell>
          <cell r="B8177" t="str">
            <v xml:space="preserve">CURVA 45 GRAUS DE FERRO GALVANIZADO, COM ROSCA BSP FEMEA, DE 1/2"                                                                                                                                                                                                                                                                                                                                                                                                                                         </v>
          </cell>
          <cell r="C8177" t="str">
            <v xml:space="preserve">UN    </v>
          </cell>
          <cell r="D8177" t="str">
            <v>10,97</v>
          </cell>
        </row>
        <row r="8178">
          <cell r="A8178">
            <v>1776</v>
          </cell>
          <cell r="B8178" t="str">
            <v xml:space="preserve">CURVA 45 GRAUS DE FERRO GALVANIZADO, COM ROSCA BSP FEMEA, DE 1"                                                                                                                                                                                                                                                                                                                                                                                                                                           </v>
          </cell>
          <cell r="C8178" t="str">
            <v xml:space="preserve">UN    </v>
          </cell>
          <cell r="D8178" t="str">
            <v>29,84</v>
          </cell>
        </row>
        <row r="8179">
          <cell r="A8179">
            <v>1778</v>
          </cell>
          <cell r="B8179" t="str">
            <v xml:space="preserve">CURVA 45 GRAUS DE FERRO GALVANIZADO, COM ROSCA BSP FEMEA, DE 2 1/2"                                                                                                                                                                                                                                                                                                                                                                                                                                       </v>
          </cell>
          <cell r="C8179" t="str">
            <v xml:space="preserve">UN    </v>
          </cell>
          <cell r="D8179" t="str">
            <v>122,02</v>
          </cell>
        </row>
        <row r="8180">
          <cell r="A8180">
            <v>1818</v>
          </cell>
          <cell r="B8180" t="str">
            <v xml:space="preserve">CURVA 45 GRAUS DE FERRO GALVANIZADO, COM ROSCA BSP FEMEA, DE 2"                                                                                                                                                                                                                                                                                                                                                                                                                                           </v>
          </cell>
          <cell r="C8180" t="str">
            <v xml:space="preserve">UN    </v>
          </cell>
          <cell r="D8180" t="str">
            <v>80,99</v>
          </cell>
        </row>
        <row r="8181">
          <cell r="A8181">
            <v>1820</v>
          </cell>
          <cell r="B8181" t="str">
            <v xml:space="preserve">CURVA 45 GRAUS DE FERRO GALVANIZADO, COM ROSCA BSP FEMEA, DE 3/4"                                                                                                                                                                                                                                                                                                                                                                                                                                         </v>
          </cell>
          <cell r="C8181" t="str">
            <v xml:space="preserve">UN    </v>
          </cell>
          <cell r="D8181" t="str">
            <v>15,84</v>
          </cell>
        </row>
        <row r="8182">
          <cell r="A8182">
            <v>1779</v>
          </cell>
          <cell r="B8182" t="str">
            <v xml:space="preserve">CURVA 45 GRAUS DE FERRO GALVANIZADO, COM ROSCA BSP FEMEA, DE 3"                                                                                                                                                                                                                                                                                                                                                                                                                                           </v>
          </cell>
          <cell r="C8182" t="str">
            <v xml:space="preserve">UN    </v>
          </cell>
          <cell r="D8182" t="str">
            <v>177,46</v>
          </cell>
        </row>
        <row r="8183">
          <cell r="A8183">
            <v>1780</v>
          </cell>
          <cell r="B8183" t="str">
            <v xml:space="preserve">CURVA 45 GRAUS DE FERRO GALVANIZADO, COM ROSCA BSP FEMEA, DE 4"                                                                                                                                                                                                                                                                                                                                                                                                                                           </v>
          </cell>
          <cell r="C8183" t="str">
            <v xml:space="preserve">UN    </v>
          </cell>
          <cell r="D8183" t="str">
            <v>365,84</v>
          </cell>
        </row>
        <row r="8184">
          <cell r="A8184">
            <v>1783</v>
          </cell>
          <cell r="B8184" t="str">
            <v xml:space="preserve">CURVA 45 GRAUS DE FERRO GALVANIZADO, COM ROSCA BSP MACHO/FEMEA, DE 1 1/2"                                                                                                                                                                                                                                                                                                                                                                                                                                 </v>
          </cell>
          <cell r="C8184" t="str">
            <v xml:space="preserve">UN    </v>
          </cell>
          <cell r="D8184" t="str">
            <v>38,68</v>
          </cell>
        </row>
        <row r="8185">
          <cell r="A8185">
            <v>1782</v>
          </cell>
          <cell r="B8185" t="str">
            <v xml:space="preserve">CURVA 45 GRAUS DE FERRO GALVANIZADO, COM ROSCA BSP MACHO/FEMEA, DE 1 1/4"                                                                                                                                                                                                                                                                                                                                                                                                                                 </v>
          </cell>
          <cell r="C8185" t="str">
            <v xml:space="preserve">UN    </v>
          </cell>
          <cell r="D8185" t="str">
            <v>30,58</v>
          </cell>
        </row>
        <row r="8186">
          <cell r="A8186">
            <v>1817</v>
          </cell>
          <cell r="B8186" t="str">
            <v xml:space="preserve">CURVA 45 GRAUS DE FERRO GALVANIZADO, COM ROSCA BSP MACHO/FEMEA, DE 1/2"                                                                                                                                                                                                                                                                                                                                                                                                                                   </v>
          </cell>
          <cell r="C8186" t="str">
            <v xml:space="preserve">UN    </v>
          </cell>
          <cell r="D8186" t="str">
            <v>9,11</v>
          </cell>
        </row>
        <row r="8187">
          <cell r="A8187">
            <v>1781</v>
          </cell>
          <cell r="B8187" t="str">
            <v xml:space="preserve">CURVA 45 GRAUS DE FERRO GALVANIZADO, COM ROSCA BSP MACHO/FEMEA, DE 1"                                                                                                                                                                                                                                                                                                                                                                                                                                     </v>
          </cell>
          <cell r="C8187" t="str">
            <v xml:space="preserve">UN    </v>
          </cell>
          <cell r="D8187" t="str">
            <v>19,92</v>
          </cell>
        </row>
        <row r="8188">
          <cell r="A8188">
            <v>1784</v>
          </cell>
          <cell r="B8188" t="str">
            <v xml:space="preserve">CURVA 45 GRAUS DE FERRO GALVANIZADO, COM ROSCA BSP MACHO/FEMEA, DE 2 1/2"                                                                                                                                                                                                                                                                                                                                                                                                                                 </v>
          </cell>
          <cell r="C8188" t="str">
            <v xml:space="preserve">UN    </v>
          </cell>
          <cell r="D8188" t="str">
            <v>109,22</v>
          </cell>
        </row>
        <row r="8189">
          <cell r="A8189">
            <v>1810</v>
          </cell>
          <cell r="B8189" t="str">
            <v xml:space="preserve">CURVA 45 GRAUS DE FERRO GALVANIZADO, COM ROSCA BSP MACHO/FEMEA, DE 2"                                                                                                                                                                                                                                                                                                                                                                                                                                     </v>
          </cell>
          <cell r="C8189" t="str">
            <v xml:space="preserve">UN    </v>
          </cell>
          <cell r="D8189" t="str">
            <v>60,58</v>
          </cell>
        </row>
        <row r="8190">
          <cell r="A8190">
            <v>1811</v>
          </cell>
          <cell r="B8190" t="str">
            <v xml:space="preserve">CURVA 45 GRAUS DE FERRO GALVANIZADO, COM ROSCA BSP MACHO/FEMEA, DE 3/4"                                                                                                                                                                                                                                                                                                                                                                                                                                   </v>
          </cell>
          <cell r="C8190" t="str">
            <v xml:space="preserve">UN    </v>
          </cell>
          <cell r="D8190" t="str">
            <v>13,10</v>
          </cell>
        </row>
        <row r="8191">
          <cell r="A8191">
            <v>1812</v>
          </cell>
          <cell r="B8191" t="str">
            <v xml:space="preserve">CURVA 45 GRAUS DE FERRO GALVANIZADO, COM ROSCA BSP MACHO/FEMEA, DE 3"                                                                                                                                                                                                                                                                                                                                                                                                                                     </v>
          </cell>
          <cell r="C8191" t="str">
            <v xml:space="preserve">UN    </v>
          </cell>
          <cell r="D8191" t="str">
            <v>152,93</v>
          </cell>
        </row>
        <row r="8192">
          <cell r="A8192">
            <v>40386</v>
          </cell>
          <cell r="B8192" t="str">
            <v xml:space="preserve">CURVA 45 GRAUS EM ACO CARBONO, SOLDAVEL, PRESSAO 3.000 LBS, DN 1 1/2"                                                                                                                                                                                                                                                                                                                                                                                                                                     </v>
          </cell>
          <cell r="C8192" t="str">
            <v xml:space="preserve">UN    </v>
          </cell>
          <cell r="D8192" t="str">
            <v>50,62</v>
          </cell>
        </row>
        <row r="8193">
          <cell r="A8193">
            <v>40384</v>
          </cell>
          <cell r="B8193" t="str">
            <v xml:space="preserve">CURVA 45 GRAUS EM ACO CARBONO, SOLDAVEL, PRESSAO 3.000 LBS, DN 1 1/4"                                                                                                                                                                                                                                                                                                                                                                                                                                     </v>
          </cell>
          <cell r="C8193" t="str">
            <v xml:space="preserve">UN    </v>
          </cell>
          <cell r="D8193" t="str">
            <v>34,65</v>
          </cell>
        </row>
        <row r="8194">
          <cell r="A8194">
            <v>40379</v>
          </cell>
          <cell r="B8194" t="str">
            <v xml:space="preserve">CURVA 45 GRAUS EM ACO CARBONO, SOLDAVEL, PRESSAO 3.000 LBS, DN 1/2"                                                                                                                                                                                                                                                                                                                                                                                                                                       </v>
          </cell>
          <cell r="C8194" t="str">
            <v xml:space="preserve">UN    </v>
          </cell>
          <cell r="D8194" t="str">
            <v>11,98</v>
          </cell>
        </row>
        <row r="8195">
          <cell r="A8195">
            <v>40423</v>
          </cell>
          <cell r="B8195" t="str">
            <v xml:space="preserve">CURVA 45 GRAUS EM ACO CARBONO, SOLDAVEL, PRESSAO 3.000 LBS, DN 1"                                                                                                                                                                                                                                                                                                                                                                                                                                         </v>
          </cell>
          <cell r="C8195" t="str">
            <v xml:space="preserve">UN    </v>
          </cell>
          <cell r="D8195" t="str">
            <v>22,67</v>
          </cell>
        </row>
        <row r="8196">
          <cell r="A8196">
            <v>40389</v>
          </cell>
          <cell r="B8196" t="str">
            <v xml:space="preserve">CURVA 45 GRAUS EM ACO CARBONO, SOLDAVEL, PRESSAO 3.000 LBS, DN 2 1/2"                                                                                                                                                                                                                                                                                                                                                                                                                                     </v>
          </cell>
          <cell r="C8196" t="str">
            <v xml:space="preserve">UN    </v>
          </cell>
          <cell r="D8196" t="str">
            <v>143,78</v>
          </cell>
        </row>
        <row r="8197">
          <cell r="A8197">
            <v>40388</v>
          </cell>
          <cell r="B8197" t="str">
            <v xml:space="preserve">CURVA 45 GRAUS EM ACO CARBONO, SOLDAVEL, PRESSAO 3.000 LBS, DN 2"                                                                                                                                                                                                                                                                                                                                                                                                                                         </v>
          </cell>
          <cell r="C8197" t="str">
            <v xml:space="preserve">UN    </v>
          </cell>
          <cell r="D8197" t="str">
            <v>71,97</v>
          </cell>
        </row>
        <row r="8198">
          <cell r="A8198">
            <v>40381</v>
          </cell>
          <cell r="B8198" t="str">
            <v xml:space="preserve">CURVA 45 GRAUS EM ACO CARBONO, SOLDAVEL, PRESSAO 3.000 LBS, DN 3/4"                                                                                                                                                                                                                                                                                                                                                                                                                                       </v>
          </cell>
          <cell r="C8198" t="str">
            <v xml:space="preserve">UN    </v>
          </cell>
          <cell r="D8198" t="str">
            <v>15,97</v>
          </cell>
        </row>
        <row r="8199">
          <cell r="A8199">
            <v>40391</v>
          </cell>
          <cell r="B8199" t="str">
            <v xml:space="preserve">CURVA 45 GRAUS EM ACO CARBONO, SOLDAVEL, PRESSAO 3.000 LBS, DN 3"                                                                                                                                                                                                                                                                                                                                                                                                                                         </v>
          </cell>
          <cell r="C8199" t="str">
            <v xml:space="preserve">UN    </v>
          </cell>
          <cell r="D8199" t="str">
            <v>373,18</v>
          </cell>
        </row>
        <row r="8200">
          <cell r="A8200">
            <v>40414</v>
          </cell>
          <cell r="B8200" t="str">
            <v xml:space="preserve">CURVA 45 GRAUS RANHURADA EM FERRO FUNDIDO, DN 50 MM (2")                                                                                                                                                                                                                                                                                                                                                                                                                                                  </v>
          </cell>
          <cell r="C8200" t="str">
            <v xml:space="preserve">UN    </v>
          </cell>
          <cell r="D8200" t="str">
            <v>11,89</v>
          </cell>
        </row>
        <row r="8201">
          <cell r="A8201">
            <v>40416</v>
          </cell>
          <cell r="B8201" t="str">
            <v xml:space="preserve">CURVA 45 GRAUS RANHURADA EM FERRO FUNDIDO, DN 65 MM (2 1/2")                                                                                                                                                                                                                                                                                                                                                                                                                                              </v>
          </cell>
          <cell r="C8201" t="str">
            <v xml:space="preserve">UN    </v>
          </cell>
          <cell r="D8201" t="str">
            <v>16,43</v>
          </cell>
        </row>
        <row r="8202">
          <cell r="A8202">
            <v>40418</v>
          </cell>
          <cell r="B8202" t="str">
            <v xml:space="preserve">CURVA 45 GRAUS RANHURADA EM FERRO FUNDIDO, DN 80 MM (3")                                                                                                                                                                                                                                                                                                                                                                                                                                                  </v>
          </cell>
          <cell r="C8202" t="str">
            <v xml:space="preserve">UN    </v>
          </cell>
          <cell r="D8202" t="str">
            <v>19,60</v>
          </cell>
        </row>
        <row r="8203">
          <cell r="A8203">
            <v>2615</v>
          </cell>
          <cell r="B8203" t="str">
            <v xml:space="preserve">CURVA 45 GRAUS, PARA ELETRODUTO, EM ACO GALVANIZADO ELETROLITICO, DIAMETRO DE 100 MM (4")                                                                                                                                                                                                                                                                                                                                                                                                                 </v>
          </cell>
          <cell r="C8203" t="str">
            <v xml:space="preserve">UN    </v>
          </cell>
          <cell r="D8203" t="str">
            <v>131,45</v>
          </cell>
        </row>
        <row r="8204">
          <cell r="A8204">
            <v>2635</v>
          </cell>
          <cell r="B8204" t="str">
            <v xml:space="preserve">CURVA 45 GRAUS, PARA ELETRODUTO, EM ACO GALVANIZADO ELETROLITICO, DIAMETRO DE 15 MM (1/2")                                                                                                                                                                                                                                                                                                                                                                                                                </v>
          </cell>
          <cell r="C8204" t="str">
            <v xml:space="preserve">UN    </v>
          </cell>
          <cell r="D8204" t="str">
            <v>3,92</v>
          </cell>
        </row>
        <row r="8205">
          <cell r="A8205">
            <v>2609</v>
          </cell>
          <cell r="B8205" t="str">
            <v xml:space="preserve">CURVA 45 GRAUS, PARA ELETRODUTO, EM ACO GALVANIZADO ELETROLITICO, DIAMETRO DE 20 MM (3/4")                                                                                                                                                                                                                                                                                                                                                                                                                </v>
          </cell>
          <cell r="C8205" t="str">
            <v xml:space="preserve">UN    </v>
          </cell>
          <cell r="D8205" t="str">
            <v>4,41</v>
          </cell>
        </row>
        <row r="8206">
          <cell r="A8206">
            <v>2634</v>
          </cell>
          <cell r="B8206" t="str">
            <v xml:space="preserve">CURVA 45 GRAUS, PARA ELETRODUTO, EM ACO GALVANIZADO ELETROLITICO, DIAMETRO DE 25 MM (1")                                                                                                                                                                                                                                                                                                                                                                                                                  </v>
          </cell>
          <cell r="C8206" t="str">
            <v xml:space="preserve">UN    </v>
          </cell>
          <cell r="D8206" t="str">
            <v>5,80</v>
          </cell>
        </row>
        <row r="8207">
          <cell r="A8207">
            <v>2611</v>
          </cell>
          <cell r="B8207" t="str">
            <v xml:space="preserve">CURVA 45 GRAUS, PARA ELETRODUTO, EM ACO GALVANIZADO ELETROLITICO, DIAMETRO DE 40 MM (1 1/2")                                                                                                                                                                                                                                                                                                                                                                                                              </v>
          </cell>
          <cell r="C8207" t="str">
            <v xml:space="preserve">UN    </v>
          </cell>
          <cell r="D8207" t="str">
            <v>16,34</v>
          </cell>
        </row>
        <row r="8208">
          <cell r="A8208">
            <v>2612</v>
          </cell>
          <cell r="B8208" t="str">
            <v xml:space="preserve">CURVA 45 GRAUS, PARA ELETRODUTO, EM ACO GALVANIZADO ELETROLITICO, DIAMETRO DE 50 MM (2")                                                                                                                                                                                                                                                                                                                                                                                                                  </v>
          </cell>
          <cell r="C8208" t="str">
            <v xml:space="preserve">UN    </v>
          </cell>
          <cell r="D8208" t="str">
            <v>23,77</v>
          </cell>
        </row>
        <row r="8209">
          <cell r="A8209">
            <v>2613</v>
          </cell>
          <cell r="B8209" t="str">
            <v xml:space="preserve">CURVA 45 GRAUS, PARA ELETRODUTO, EM ACO GALVANIZADO ELETROLITICO, DIAMETRO DE 65 MM (2 1/2")                                                                                                                                                                                                                                                                                                                                                                                                              </v>
          </cell>
          <cell r="C8209" t="str">
            <v xml:space="preserve">UN    </v>
          </cell>
          <cell r="D8209" t="str">
            <v>57,38</v>
          </cell>
        </row>
        <row r="8210">
          <cell r="A8210">
            <v>2614</v>
          </cell>
          <cell r="B8210" t="str">
            <v xml:space="preserve">CURVA 45 GRAUS, PARA ELETRODUTO, EM ACO GALVANIZADO ELETROLITICO, DIAMETRO DE 80 MM (3")                                                                                                                                                                                                                                                                                                                                                                                                                  </v>
          </cell>
          <cell r="C8210" t="str">
            <v xml:space="preserve">UN    </v>
          </cell>
          <cell r="D8210" t="str">
            <v>79,79</v>
          </cell>
        </row>
        <row r="8211">
          <cell r="A8211">
            <v>34359</v>
          </cell>
          <cell r="B8211" t="str">
            <v xml:space="preserve">CURVA 90 GRAUS DE BARRA CHATA EM ALUMINIO 3/4 " X 1/4 " X 300 MM                                                                                                                                                                                                                                                                                                                                                                                                                                          </v>
          </cell>
          <cell r="C8211" t="str">
            <v xml:space="preserve">UN    </v>
          </cell>
          <cell r="D8211" t="str">
            <v>6,32</v>
          </cell>
        </row>
        <row r="8212">
          <cell r="A8212">
            <v>1789</v>
          </cell>
          <cell r="B8212" t="str">
            <v xml:space="preserve">CURVA 90 GRAUS DE FERRO GALVANIZADO, COM ROSCA BSP FEMEA, DE 1 1/2"                                                                                                                                                                                                                                                                                                                                                                                                                                       </v>
          </cell>
          <cell r="C8212" t="str">
            <v xml:space="preserve">UN    </v>
          </cell>
          <cell r="D8212" t="str">
            <v>48,38</v>
          </cell>
        </row>
        <row r="8213">
          <cell r="A8213">
            <v>1788</v>
          </cell>
          <cell r="B8213" t="str">
            <v xml:space="preserve">CURVA 90 GRAUS DE FERRO GALVANIZADO, COM ROSCA BSP FEMEA, DE 1 1/4"                                                                                                                                                                                                                                                                                                                                                                                                                                       </v>
          </cell>
          <cell r="C8213" t="str">
            <v xml:space="preserve">UN    </v>
          </cell>
          <cell r="D8213" t="str">
            <v>38,78</v>
          </cell>
        </row>
        <row r="8214">
          <cell r="A8214">
            <v>1786</v>
          </cell>
          <cell r="B8214" t="str">
            <v xml:space="preserve">CURVA 90 GRAUS DE FERRO GALVANIZADO, COM ROSCA BSP FEMEA, DE 1/2"                                                                                                                                                                                                                                                                                                                                                                                                                                         </v>
          </cell>
          <cell r="C8214" t="str">
            <v xml:space="preserve">UN    </v>
          </cell>
          <cell r="D8214" t="str">
            <v>9,63</v>
          </cell>
        </row>
        <row r="8215">
          <cell r="A8215">
            <v>1787</v>
          </cell>
          <cell r="B8215" t="str">
            <v xml:space="preserve">CURVA 90 GRAUS DE FERRO GALVANIZADO, COM ROSCA BSP FEMEA, DE 1"                                                                                                                                                                                                                                                                                                                                                                                                                                           </v>
          </cell>
          <cell r="C8215" t="str">
            <v xml:space="preserve">UN    </v>
          </cell>
          <cell r="D8215" t="str">
            <v>23,06</v>
          </cell>
        </row>
        <row r="8216">
          <cell r="A8216">
            <v>1791</v>
          </cell>
          <cell r="B8216" t="str">
            <v xml:space="preserve">CURVA 90 GRAUS DE FERRO GALVANIZADO, COM ROSCA BSP FEMEA, DE 2 1/2"                                                                                                                                                                                                                                                                                                                                                                                                                                       </v>
          </cell>
          <cell r="C8216" t="str">
            <v xml:space="preserve">UN    </v>
          </cell>
          <cell r="D8216" t="str">
            <v>139,83</v>
          </cell>
        </row>
        <row r="8217">
          <cell r="A8217">
            <v>1790</v>
          </cell>
          <cell r="B8217" t="str">
            <v xml:space="preserve">CURVA 90 GRAUS DE FERRO GALVANIZADO, COM ROSCA BSP FEMEA, DE 2"                                                                                                                                                                                                                                                                                                                                                                                                                                           </v>
          </cell>
          <cell r="C8217" t="str">
            <v xml:space="preserve">UN    </v>
          </cell>
          <cell r="D8217" t="str">
            <v>80,57</v>
          </cell>
        </row>
        <row r="8218">
          <cell r="A8218">
            <v>1813</v>
          </cell>
          <cell r="B8218" t="str">
            <v xml:space="preserve">CURVA 90 GRAUS DE FERRO GALVANIZADO, COM ROSCA BSP FEMEA, DE 3/4"                                                                                                                                                                                                                                                                                                                                                                                                                                         </v>
          </cell>
          <cell r="C8218" t="str">
            <v xml:space="preserve">UN    </v>
          </cell>
          <cell r="D8218" t="str">
            <v>15,28</v>
          </cell>
        </row>
        <row r="8219">
          <cell r="A8219">
            <v>1792</v>
          </cell>
          <cell r="B8219" t="str">
            <v xml:space="preserve">CURVA 90 GRAUS DE FERRO GALVANIZADO, COM ROSCA BSP FEMEA, DE 3"                                                                                                                                                                                                                                                                                                                                                                                                                                           </v>
          </cell>
          <cell r="C8219" t="str">
            <v xml:space="preserve">UN    </v>
          </cell>
          <cell r="D8219" t="str">
            <v>188,74</v>
          </cell>
        </row>
        <row r="8220">
          <cell r="A8220">
            <v>1793</v>
          </cell>
          <cell r="B8220" t="str">
            <v xml:space="preserve">CURVA 90 GRAUS DE FERRO GALVANIZADO, COM ROSCA BSP FEMEA, DE 4"                                                                                                                                                                                                                                                                                                                                                                                                                                           </v>
          </cell>
          <cell r="C8220" t="str">
            <v xml:space="preserve">UN    </v>
          </cell>
          <cell r="D8220" t="str">
            <v>381,39</v>
          </cell>
        </row>
        <row r="8221">
          <cell r="A8221">
            <v>1809</v>
          </cell>
          <cell r="B8221" t="str">
            <v xml:space="preserve">CURVA 90 GRAUS DE FERRO GALVANIZADO, COM ROSCA BSP MACHO/FEMEA, DE 1 1/2"                                                                                                                                                                                                                                                                                                                                                                                                                                 </v>
          </cell>
          <cell r="C8221" t="str">
            <v xml:space="preserve">UN    </v>
          </cell>
          <cell r="D8221" t="str">
            <v>45,36</v>
          </cell>
        </row>
        <row r="8222">
          <cell r="A8222">
            <v>1814</v>
          </cell>
          <cell r="B8222" t="str">
            <v xml:space="preserve">CURVA 90 GRAUS DE FERRO GALVANIZADO, COM ROSCA BSP MACHO/FEMEA, DE 1 1/4"                                                                                                                                                                                                                                                                                                                                                                                                                                 </v>
          </cell>
          <cell r="C8222" t="str">
            <v xml:space="preserve">UN    </v>
          </cell>
          <cell r="D8222" t="str">
            <v>37,26</v>
          </cell>
        </row>
        <row r="8223">
          <cell r="A8223">
            <v>1803</v>
          </cell>
          <cell r="B8223" t="str">
            <v xml:space="preserve">CURVA 90 GRAUS DE FERRO GALVANIZADO, COM ROSCA BSP MACHO/FEMEA, DE 1/2"                                                                                                                                                                                                                                                                                                                                                                                                                                   </v>
          </cell>
          <cell r="C8223" t="str">
            <v xml:space="preserve">UN    </v>
          </cell>
          <cell r="D8223" t="str">
            <v>9,42</v>
          </cell>
        </row>
        <row r="8224">
          <cell r="A8224">
            <v>1805</v>
          </cell>
          <cell r="B8224" t="str">
            <v xml:space="preserve">CURVA 90 GRAUS DE FERRO GALVANIZADO, COM ROSCA BSP MACHO/FEMEA, DE 1"                                                                                                                                                                                                                                                                                                                                                                                                                                     </v>
          </cell>
          <cell r="C8224" t="str">
            <v xml:space="preserve">UN    </v>
          </cell>
          <cell r="D8224" t="str">
            <v>21,62</v>
          </cell>
        </row>
        <row r="8225">
          <cell r="A8225">
            <v>1821</v>
          </cell>
          <cell r="B8225" t="str">
            <v xml:space="preserve">CURVA 90 GRAUS DE FERRO GALVANIZADO, COM ROSCA BSP MACHO/FEMEA, DE 2 1/2"                                                                                                                                                                                                                                                                                                                                                                                                                                 </v>
          </cell>
          <cell r="C8225" t="str">
            <v xml:space="preserve">UN    </v>
          </cell>
          <cell r="D8225" t="str">
            <v>127,75</v>
          </cell>
        </row>
        <row r="8226">
          <cell r="A8226">
            <v>1806</v>
          </cell>
          <cell r="B8226" t="str">
            <v xml:space="preserve">CURVA 90 GRAUS DE FERRO GALVANIZADO, COM ROSCA BSP MACHO/FEMEA, DE 2"                                                                                                                                                                                                                                                                                                                                                                                                                                     </v>
          </cell>
          <cell r="C8226" t="str">
            <v xml:space="preserve">UN    </v>
          </cell>
          <cell r="D8226" t="str">
            <v>76,04</v>
          </cell>
        </row>
        <row r="8227">
          <cell r="A8227">
            <v>1804</v>
          </cell>
          <cell r="B8227" t="str">
            <v xml:space="preserve">CURVA 90 GRAUS DE FERRO GALVANIZADO, COM ROSCA BSP MACHO/FEMEA, DE 3/4"                                                                                                                                                                                                                                                                                                                                                                                                                                   </v>
          </cell>
          <cell r="C8227" t="str">
            <v xml:space="preserve">UN    </v>
          </cell>
          <cell r="D8227" t="str">
            <v>13,40</v>
          </cell>
        </row>
        <row r="8228">
          <cell r="A8228">
            <v>1807</v>
          </cell>
          <cell r="B8228" t="str">
            <v xml:space="preserve">CURVA 90 GRAUS DE FERRO GALVANIZADO, COM ROSCA BSP MACHO/FEMEA, DE 3"                                                                                                                                                                                                                                                                                                                                                                                                                                     </v>
          </cell>
          <cell r="C8228" t="str">
            <v xml:space="preserve">UN    </v>
          </cell>
          <cell r="D8228" t="str">
            <v>182,71</v>
          </cell>
        </row>
        <row r="8229">
          <cell r="A8229">
            <v>1808</v>
          </cell>
          <cell r="B8229" t="str">
            <v xml:space="preserve">CURVA 90 GRAUS DE FERRO GALVANIZADO, COM ROSCA BSP MACHO/FEMEA, DE 4"                                                                                                                                                                                                                                                                                                                                                                                                                                     </v>
          </cell>
          <cell r="C8229" t="str">
            <v xml:space="preserve">UN    </v>
          </cell>
          <cell r="D8229" t="str">
            <v>366,29</v>
          </cell>
        </row>
        <row r="8230">
          <cell r="A8230">
            <v>1797</v>
          </cell>
          <cell r="B8230" t="str">
            <v xml:space="preserve">CURVA 90 GRAUS DE FERRO GALVANIZADO, COM ROSCA BSP MACHO, DE 1 1/2"                                                                                                                                                                                                                                                                                                                                                                                                                                       </v>
          </cell>
          <cell r="C8230" t="str">
            <v xml:space="preserve">UN    </v>
          </cell>
          <cell r="D8230" t="str">
            <v>54,93</v>
          </cell>
        </row>
        <row r="8231">
          <cell r="A8231">
            <v>1796</v>
          </cell>
          <cell r="B8231" t="str">
            <v xml:space="preserve">CURVA 90 GRAUS DE FERRO GALVANIZADO, COM ROSCA BSP MACHO, DE 1 1/4"                                                                                                                                                                                                                                                                                                                                                                                                                                       </v>
          </cell>
          <cell r="C8231" t="str">
            <v xml:space="preserve">UN    </v>
          </cell>
          <cell r="D8231" t="str">
            <v>42,14</v>
          </cell>
        </row>
        <row r="8232">
          <cell r="A8232">
            <v>1794</v>
          </cell>
          <cell r="B8232" t="str">
            <v xml:space="preserve">CURVA 90 GRAUS DE FERRO GALVANIZADO, COM ROSCA BSP MACHO, DE 1/2"                                                                                                                                                                                                                                                                                                                                                                                                                                         </v>
          </cell>
          <cell r="C8232" t="str">
            <v xml:space="preserve">UN    </v>
          </cell>
          <cell r="D8232" t="str">
            <v>10,06</v>
          </cell>
        </row>
        <row r="8233">
          <cell r="A8233">
            <v>1816</v>
          </cell>
          <cell r="B8233" t="str">
            <v xml:space="preserve">CURVA 90 GRAUS DE FERRO GALVANIZADO, COM ROSCA BSP MACHO, DE 1"                                                                                                                                                                                                                                                                                                                                                                                                                                           </v>
          </cell>
          <cell r="C8233" t="str">
            <v xml:space="preserve">UN    </v>
          </cell>
          <cell r="D8233" t="str">
            <v>22,68</v>
          </cell>
        </row>
        <row r="8234">
          <cell r="A8234">
            <v>1815</v>
          </cell>
          <cell r="B8234" t="str">
            <v xml:space="preserve">CURVA 90 GRAUS DE FERRO GALVANIZADO, COM ROSCA BSP MACHO, DE 2 1/2"                                                                                                                                                                                                                                                                                                                                                                                                                                       </v>
          </cell>
          <cell r="C8234" t="str">
            <v xml:space="preserve">UN    </v>
          </cell>
          <cell r="D8234" t="str">
            <v>174,19</v>
          </cell>
        </row>
        <row r="8235">
          <cell r="A8235">
            <v>1798</v>
          </cell>
          <cell r="B8235" t="str">
            <v xml:space="preserve">CURVA 90 GRAUS DE FERRO GALVANIZADO, COM ROSCA BSP MACHO, DE 2"                                                                                                                                                                                                                                                                                                                                                                                                                                           </v>
          </cell>
          <cell r="C8235" t="str">
            <v xml:space="preserve">UN    </v>
          </cell>
          <cell r="D8235" t="str">
            <v>77,94</v>
          </cell>
        </row>
        <row r="8236">
          <cell r="A8236">
            <v>1795</v>
          </cell>
          <cell r="B8236" t="str">
            <v xml:space="preserve">CURVA 90 GRAUS DE FERRO GALVANIZADO, COM ROSCA BSP MACHO, DE 3/4"                                                                                                                                                                                                                                                                                                                                                                                                                                         </v>
          </cell>
          <cell r="C8236" t="str">
            <v xml:space="preserve">UN    </v>
          </cell>
          <cell r="D8236" t="str">
            <v>13,93</v>
          </cell>
        </row>
        <row r="8237">
          <cell r="A8237">
            <v>1799</v>
          </cell>
          <cell r="B8237" t="str">
            <v xml:space="preserve">CURVA 90 GRAUS DE FERRO GALVANIZADO, COM ROSCA BSP MACHO, DE 3"                                                                                                                                                                                                                                                                                                                                                                                                                                           </v>
          </cell>
          <cell r="C8237" t="str">
            <v xml:space="preserve">UN    </v>
          </cell>
          <cell r="D8237" t="str">
            <v>226,86</v>
          </cell>
        </row>
        <row r="8238">
          <cell r="A8238">
            <v>1800</v>
          </cell>
          <cell r="B8238" t="str">
            <v xml:space="preserve">CURVA 90 GRAUS DE FERRO GALVANIZADO, COM ROSCA BSP MACHO, DE 4"                                                                                                                                                                                                                                                                                                                                                                                                                                           </v>
          </cell>
          <cell r="C8238" t="str">
            <v xml:space="preserve">UN    </v>
          </cell>
          <cell r="D8238" t="str">
            <v>433,12</v>
          </cell>
        </row>
        <row r="8239">
          <cell r="A8239">
            <v>1802</v>
          </cell>
          <cell r="B8239" t="str">
            <v xml:space="preserve">CURVA 90 GRAUS DE FERRO GALVANIZADO, COM ROSCA BSP MACHO, DE 6"                                                                                                                                                                                                                                                                                                                                                                                                                                           </v>
          </cell>
          <cell r="C8239" t="str">
            <v xml:space="preserve">UN    </v>
          </cell>
          <cell r="D8239" t="str">
            <v>1.083,41</v>
          </cell>
        </row>
        <row r="8240">
          <cell r="A8240">
            <v>40385</v>
          </cell>
          <cell r="B8240" t="str">
            <v xml:space="preserve">CURVA 90 GRAUS EM ACO CARBONO, RAIO CURTO, SOLDAVEL, PRESSAO 3.000 LBS, DN 1 1/2"                                                                                                                                                                                                                                                                                                                                                                                                                         </v>
          </cell>
          <cell r="C8240" t="str">
            <v xml:space="preserve">UN    </v>
          </cell>
          <cell r="D8240" t="str">
            <v>50,62</v>
          </cell>
        </row>
        <row r="8241">
          <cell r="A8241">
            <v>40383</v>
          </cell>
          <cell r="B8241" t="str">
            <v xml:space="preserve">CURVA 90 GRAUS EM ACO CARBONO, RAIO CURTO, SOLDAVEL, PRESSAO 3.000 LBS, DN 1 1/4"                                                                                                                                                                                                                                                                                                                                                                                                                         </v>
          </cell>
          <cell r="C8241" t="str">
            <v xml:space="preserve">UN    </v>
          </cell>
          <cell r="D8241" t="str">
            <v>34,65</v>
          </cell>
        </row>
        <row r="8242">
          <cell r="A8242">
            <v>40378</v>
          </cell>
          <cell r="B8242" t="str">
            <v xml:space="preserve">CURVA 90 GRAUS EM ACO CARBONO, RAIO CURTO, SOLDAVEL, PRESSAO 3.000 LBS, DN 1/2"                                                                                                                                                                                                                                                                                                                                                                                                                           </v>
          </cell>
          <cell r="C8242" t="str">
            <v xml:space="preserve">UN    </v>
          </cell>
          <cell r="D8242" t="str">
            <v>11,98</v>
          </cell>
        </row>
        <row r="8243">
          <cell r="A8243">
            <v>40382</v>
          </cell>
          <cell r="B8243" t="str">
            <v xml:space="preserve">CURVA 90 GRAUS EM ACO CARBONO, RAIO CURTO, SOLDAVEL, PRESSAO 3.000 LBS, DN 1"                                                                                                                                                                                                                                                                                                                                                                                                                             </v>
          </cell>
          <cell r="C8243" t="str">
            <v xml:space="preserve">UN    </v>
          </cell>
          <cell r="D8243" t="str">
            <v>22,67</v>
          </cell>
        </row>
        <row r="8244">
          <cell r="A8244">
            <v>40422</v>
          </cell>
          <cell r="B8244" t="str">
            <v xml:space="preserve">CURVA 90 GRAUS EM ACO CARBONO, RAIO CURTO, SOLDAVEL, PRESSAO 3.000 LBS, DN 2 1/2"                                                                                                                                                                                                                                                                                                                                                                                                                         </v>
          </cell>
          <cell r="C8244" t="str">
            <v xml:space="preserve">UN    </v>
          </cell>
          <cell r="D8244" t="str">
            <v>154,45</v>
          </cell>
        </row>
        <row r="8245">
          <cell r="A8245">
            <v>40387</v>
          </cell>
          <cell r="B8245" t="str">
            <v xml:space="preserve">CURVA 90 GRAUS EM ACO CARBONO, RAIO CURTO, SOLDAVEL, PRESSAO 3.000 LBS, DN 2"                                                                                                                                                                                                                                                                                                                                                                                                                             </v>
          </cell>
          <cell r="C8245" t="str">
            <v xml:space="preserve">UN    </v>
          </cell>
          <cell r="D8245" t="str">
            <v>78,64</v>
          </cell>
        </row>
        <row r="8246">
          <cell r="A8246">
            <v>40380</v>
          </cell>
          <cell r="B8246" t="str">
            <v xml:space="preserve">CURVA 90 GRAUS EM ACO CARBONO, RAIO CURTO, SOLDAVEL, PRESSAO 3.000 LBS, DN 3/4"                                                                                                                                                                                                                                                                                                                                                                                                                           </v>
          </cell>
          <cell r="C8246" t="str">
            <v xml:space="preserve">UN    </v>
          </cell>
          <cell r="D8246" t="str">
            <v>15,97</v>
          </cell>
        </row>
        <row r="8247">
          <cell r="A8247">
            <v>40390</v>
          </cell>
          <cell r="B8247" t="str">
            <v xml:space="preserve">CURVA 90 GRAUS EM ACO CARBONO, RAIO CURTO, SOLDAVEL, PRESSAO 3.000 LBS, DN 3"                                                                                                                                                                                                                                                                                                                                                                                                                             </v>
          </cell>
          <cell r="C8247" t="str">
            <v xml:space="preserve">UN    </v>
          </cell>
          <cell r="D8247" t="str">
            <v>325,30</v>
          </cell>
        </row>
        <row r="8248">
          <cell r="A8248">
            <v>40413</v>
          </cell>
          <cell r="B8248" t="str">
            <v xml:space="preserve">CURVA 90 GRAUS RANHURADA EM FERRO FUNDIDO, DN 50 MM (2")                                                                                                                                                                                                                                                                                                                                                                                                                                                  </v>
          </cell>
          <cell r="C8248" t="str">
            <v xml:space="preserve">UN    </v>
          </cell>
          <cell r="D8248" t="str">
            <v>12,91</v>
          </cell>
        </row>
        <row r="8249">
          <cell r="A8249">
            <v>40415</v>
          </cell>
          <cell r="B8249" t="str">
            <v xml:space="preserve">CURVA 90 GRAUS RANHURADA EM FERRO FUNDIDO, DN 65 MM (2 1/2")                                                                                                                                                                                                                                                                                                                                                                                                                                              </v>
          </cell>
          <cell r="C8249" t="str">
            <v xml:space="preserve">UN    </v>
          </cell>
          <cell r="D8249" t="str">
            <v>18,40</v>
          </cell>
        </row>
        <row r="8250">
          <cell r="A8250">
            <v>40417</v>
          </cell>
          <cell r="B8250" t="str">
            <v xml:space="preserve">CURVA 90 GRAUS RANHURADA EM FERRO FUNDIDO, DN 80 MM (3")                                                                                                                                                                                                                                                                                                                                                                                                                                                  </v>
          </cell>
          <cell r="C8250" t="str">
            <v xml:space="preserve">UN    </v>
          </cell>
          <cell r="D8250" t="str">
            <v>21,71</v>
          </cell>
        </row>
        <row r="8251">
          <cell r="A8251">
            <v>39271</v>
          </cell>
          <cell r="B8251" t="str">
            <v xml:space="preserve">CURVA 90 GRAUS, CURTA, DE PVC RIGIDO ROSCAVEL, DE 1/2", PARA ELETRODUTO                                                                                                                                                                                                                                                                                                                                                                                                                                   </v>
          </cell>
          <cell r="C8251" t="str">
            <v xml:space="preserve">UN    </v>
          </cell>
          <cell r="D8251" t="str">
            <v>1,76</v>
          </cell>
        </row>
        <row r="8252">
          <cell r="A8252">
            <v>39273</v>
          </cell>
          <cell r="B8252" t="str">
            <v xml:space="preserve">CURVA 90 GRAUS, CURTA, DE PVC RIGIDO ROSCAVEL, DE 1", PARA ELETRODUTO                                                                                                                                                                                                                                                                                                                                                                                                                                     </v>
          </cell>
          <cell r="C8252" t="str">
            <v xml:space="preserve">UN    </v>
          </cell>
          <cell r="D8252" t="str">
            <v>2,99</v>
          </cell>
        </row>
        <row r="8253">
          <cell r="A8253">
            <v>39272</v>
          </cell>
          <cell r="B8253" t="str">
            <v xml:space="preserve">CURVA 90 GRAUS, CURTA, DE PVC RIGIDO ROSCAVEL, DE 3/4", PARA ELETRODUTO                                                                                                                                                                                                                                                                                                                                                                                                                                   </v>
          </cell>
          <cell r="C8253" t="str">
            <v xml:space="preserve">UN    </v>
          </cell>
          <cell r="D8253" t="str">
            <v>2,16</v>
          </cell>
        </row>
        <row r="8254">
          <cell r="A8254">
            <v>1875</v>
          </cell>
          <cell r="B8254" t="str">
            <v xml:space="preserve">CURVA 90 GRAUS, LONGA, DE PVC RIGIDO ROSCAVEL, DE 1 1/2", PARA ELETRODUTO                                                                                                                                                                                                                                                                                                                                                                                                                                 </v>
          </cell>
          <cell r="C8254" t="str">
            <v xml:space="preserve">UN    </v>
          </cell>
          <cell r="D8254" t="str">
            <v>4,78</v>
          </cell>
        </row>
        <row r="8255">
          <cell r="A8255">
            <v>1874</v>
          </cell>
          <cell r="B8255" t="str">
            <v xml:space="preserve">CURVA 90 GRAUS, LONGA, DE PVC RIGIDO ROSCAVEL, DE 1 1/4", PARA ELETRODUTO                                                                                                                                                                                                                                                                                                                                                                                                                                 </v>
          </cell>
          <cell r="C8255" t="str">
            <v xml:space="preserve">UN    </v>
          </cell>
          <cell r="D8255" t="str">
            <v>3,95</v>
          </cell>
        </row>
        <row r="8256">
          <cell r="A8256">
            <v>1870</v>
          </cell>
          <cell r="B8256" t="str">
            <v xml:space="preserve">CURVA 90 GRAUS, LONGA, DE PVC RIGIDO ROSCAVEL, DE 1/2", PARA ELETRODUTO                                                                                                                                                                                                                                                                                                                                                                                                                                   </v>
          </cell>
          <cell r="C8256" t="str">
            <v xml:space="preserve">UN    </v>
          </cell>
          <cell r="D8256" t="str">
            <v>2,28</v>
          </cell>
        </row>
        <row r="8257">
          <cell r="A8257">
            <v>1884</v>
          </cell>
          <cell r="B8257" t="str">
            <v xml:space="preserve">CURVA 90 GRAUS, LONGA, DE PVC RIGIDO ROSCAVEL, DE 1", PARA ELETRODUTO                                                                                                                                                                                                                                                                                                                                                                                                                                     </v>
          </cell>
          <cell r="C8257" t="str">
            <v xml:space="preserve">UN    </v>
          </cell>
          <cell r="D8257" t="str">
            <v>3,50</v>
          </cell>
        </row>
        <row r="8258">
          <cell r="A8258">
            <v>1887</v>
          </cell>
          <cell r="B8258" t="str">
            <v xml:space="preserve">CURVA 90 GRAUS, LONGA, DE PVC RIGIDO ROSCAVEL, DE 2 1/2", PARA ELETRODUTO                                                                                                                                                                                                                                                                                                                                                                                                                                 </v>
          </cell>
          <cell r="C8258" t="str">
            <v xml:space="preserve">UN    </v>
          </cell>
          <cell r="D8258" t="str">
            <v>19,82</v>
          </cell>
        </row>
        <row r="8259">
          <cell r="A8259">
            <v>1876</v>
          </cell>
          <cell r="B8259" t="str">
            <v xml:space="preserve">CURVA 90 GRAUS, LONGA, DE PVC RIGIDO ROSCAVEL, DE 2", PARA ELETRODUTO                                                                                                                                                                                                                                                                                                                                                                                                                                     </v>
          </cell>
          <cell r="C8259" t="str">
            <v xml:space="preserve">UN    </v>
          </cell>
          <cell r="D8259" t="str">
            <v>7,77</v>
          </cell>
        </row>
        <row r="8260">
          <cell r="A8260">
            <v>1879</v>
          </cell>
          <cell r="B8260" t="str">
            <v xml:space="preserve">CURVA 90 GRAUS, LONGA, DE PVC RIGIDO ROSCAVEL, DE 3/4", PARA ELETRODUTO                                                                                                                                                                                                                                                                                                                                                                                                                                   </v>
          </cell>
          <cell r="C8260" t="str">
            <v xml:space="preserve">UN    </v>
          </cell>
          <cell r="D8260" t="str">
            <v>2,31</v>
          </cell>
        </row>
        <row r="8261">
          <cell r="A8261">
            <v>1877</v>
          </cell>
          <cell r="B8261" t="str">
            <v xml:space="preserve">CURVA 90 GRAUS, LONGA, DE PVC RIGIDO ROSCAVEL, DE 3", PARA ELETRODUTO                                                                                                                                                                                                                                                                                                                                                                                                                                     </v>
          </cell>
          <cell r="C8261" t="str">
            <v xml:space="preserve">UN    </v>
          </cell>
          <cell r="D8261" t="str">
            <v>19,85</v>
          </cell>
        </row>
        <row r="8262">
          <cell r="A8262">
            <v>1878</v>
          </cell>
          <cell r="B8262" t="str">
            <v xml:space="preserve">CURVA 90 GRAUS, LONGA, DE PVC RIGIDO ROSCAVEL, DE 4", PARA ELETRODUTO                                                                                                                                                                                                                                                                                                                                                                                                                                     </v>
          </cell>
          <cell r="C8262" t="str">
            <v xml:space="preserve">UN    </v>
          </cell>
          <cell r="D8262" t="str">
            <v>39,88</v>
          </cell>
        </row>
        <row r="8263">
          <cell r="A8263">
            <v>2621</v>
          </cell>
          <cell r="B8263" t="str">
            <v xml:space="preserve">CURVA 90 GRAUS, PARA ELETRODUTO, EM ACO GALVANIZADO ELETROLITICO, DIAMETRO DE 100 MM (4")                                                                                                                                                                                                                                                                                                                                                                                                                 </v>
          </cell>
          <cell r="C8263" t="str">
            <v xml:space="preserve">UN    </v>
          </cell>
          <cell r="D8263" t="str">
            <v>139,82</v>
          </cell>
        </row>
        <row r="8264">
          <cell r="A8264">
            <v>2616</v>
          </cell>
          <cell r="B8264" t="str">
            <v xml:space="preserve">CURVA 90 GRAUS, PARA ELETRODUTO, EM ACO GALVANIZADO ELETROLITICO, DIAMETRO DE 15 MM (1/2")                                                                                                                                                                                                                                                                                                                                                                                                                </v>
          </cell>
          <cell r="C8264" t="str">
            <v xml:space="preserve">UN    </v>
          </cell>
          <cell r="D8264" t="str">
            <v>3,95</v>
          </cell>
        </row>
        <row r="8265">
          <cell r="A8265">
            <v>2633</v>
          </cell>
          <cell r="B8265" t="str">
            <v xml:space="preserve">CURVA 90 GRAUS, PARA ELETRODUTO, EM ACO GALVANIZADO ELETROLITICO, DIAMETRO DE 20 MM (3/4")                                                                                                                                                                                                                                                                                                                                                                                                                </v>
          </cell>
          <cell r="C8265" t="str">
            <v xml:space="preserve">UN    </v>
          </cell>
          <cell r="D8265" t="str">
            <v>4,47</v>
          </cell>
        </row>
        <row r="8266">
          <cell r="A8266">
            <v>2617</v>
          </cell>
          <cell r="B8266" t="str">
            <v xml:space="preserve">CURVA 90 GRAUS, PARA ELETRODUTO, EM ACO GALVANIZADO ELETROLITICO, DIAMETRO DE 25 MM (1")                                                                                                                                                                                                                                                                                                                                                                                                                  </v>
          </cell>
          <cell r="C8266" t="str">
            <v xml:space="preserve">UN    </v>
          </cell>
          <cell r="D8266" t="str">
            <v>6,08</v>
          </cell>
        </row>
        <row r="8267">
          <cell r="A8267">
            <v>2618</v>
          </cell>
          <cell r="B8267" t="str">
            <v xml:space="preserve">CURVA 90 GRAUS, PARA ELETRODUTO, EM ACO GALVANIZADO ELETROLITICO, DIAMETRO DE 32 MM (1 1/4")                                                                                                                                                                                                                                                                                                                                                                                                              </v>
          </cell>
          <cell r="C8267" t="str">
            <v xml:space="preserve">UN    </v>
          </cell>
          <cell r="D8267" t="str">
            <v>13,85</v>
          </cell>
        </row>
        <row r="8268">
          <cell r="A8268">
            <v>2632</v>
          </cell>
          <cell r="B8268" t="str">
            <v xml:space="preserve">CURVA 90 GRAUS, PARA ELETRODUTO, EM ACO GALVANIZADO ELETROLITICO, DIAMETRO DE 40 MM (1 1/2")                                                                                                                                                                                                                                                                                                                                                                                                              </v>
          </cell>
          <cell r="C8268" t="str">
            <v xml:space="preserve">UN    </v>
          </cell>
          <cell r="D8268" t="str">
            <v>16,89</v>
          </cell>
        </row>
        <row r="8269">
          <cell r="A8269">
            <v>2631</v>
          </cell>
          <cell r="B8269" t="str">
            <v xml:space="preserve">CURVA 90 GRAUS, PARA ELETRODUTO, EM ACO GALVANIZADO ELETROLITICO, DIAMETRO DE 50 MM (2")                                                                                                                                                                                                                                                                                                                                                                                                                  </v>
          </cell>
          <cell r="C8269" t="str">
            <v xml:space="preserve">UN    </v>
          </cell>
          <cell r="D8269" t="str">
            <v>24,80</v>
          </cell>
        </row>
        <row r="8270">
          <cell r="A8270">
            <v>2619</v>
          </cell>
          <cell r="B8270" t="str">
            <v xml:space="preserve">CURVA 90 GRAUS, PARA ELETRODUTO, EM ACO GALVANIZADO ELETROLITICO, DIAMETRO DE 65 MM (2 1/2")                                                                                                                                                                                                                                                                                                                                                                                                              </v>
          </cell>
          <cell r="C8270" t="str">
            <v xml:space="preserve">UN    </v>
          </cell>
          <cell r="D8270" t="str">
            <v>62,79</v>
          </cell>
        </row>
        <row r="8271">
          <cell r="A8271">
            <v>2620</v>
          </cell>
          <cell r="B8271" t="str">
            <v xml:space="preserve">CURVA 90 GRAUS, PARA ELETRODUTO, EM ACO GALVANIZADO ELETROLITICO, DIAMETRO DE 80 MM (3")                                                                                                                                                                                                                                                                                                                                                                                                                  </v>
          </cell>
          <cell r="C8271" t="str">
            <v xml:space="preserve">UN    </v>
          </cell>
          <cell r="D8271" t="str">
            <v>82,44</v>
          </cell>
        </row>
        <row r="8272">
          <cell r="A8272">
            <v>25968</v>
          </cell>
          <cell r="B8272" t="str">
            <v xml:space="preserve">DENTE PARA FRESADORA                                                                                                                                                                                                                                                                                                                                                                                                                                                                                      </v>
          </cell>
          <cell r="C8272" t="str">
            <v xml:space="preserve">UN    </v>
          </cell>
          <cell r="D8272" t="str">
            <v>38,33</v>
          </cell>
        </row>
        <row r="8273">
          <cell r="A8273">
            <v>38369</v>
          </cell>
          <cell r="B8273" t="str">
            <v xml:space="preserve">DESEMPENADEIRA DE ACO DENTADA 12 X *25* CM, DENTES 8 X 8 MM, CABO FECHADO DE MADEIRA                                                                                                                                                                                                                                                                                                                                                                                                                      </v>
          </cell>
          <cell r="C8273" t="str">
            <v xml:space="preserve">UN    </v>
          </cell>
          <cell r="D8273" t="str">
            <v>12,50</v>
          </cell>
        </row>
        <row r="8274">
          <cell r="A8274">
            <v>38370</v>
          </cell>
          <cell r="B8274" t="str">
            <v xml:space="preserve">DESEMPENADEIRA DE ACO LISA 12 X *25* CM COM CABO FECHADO DE MADEIRA                                                                                                                                                                                                                                                                                                                                                                                                                                       </v>
          </cell>
          <cell r="C8274" t="str">
            <v xml:space="preserve">UN    </v>
          </cell>
          <cell r="D8274" t="str">
            <v>12,50</v>
          </cell>
        </row>
        <row r="8275">
          <cell r="A8275">
            <v>38372</v>
          </cell>
          <cell r="B8275" t="str">
            <v xml:space="preserve">DESEMPENADEIRA PLASTICA LISA *14 X 27* CM                                                                                                                                                                                                                                                                                                                                                                                                                                                                 </v>
          </cell>
          <cell r="C8275" t="str">
            <v xml:space="preserve">UN    </v>
          </cell>
          <cell r="D8275" t="str">
            <v>14,43</v>
          </cell>
        </row>
        <row r="8276">
          <cell r="A8276">
            <v>2357</v>
          </cell>
          <cell r="B8276" t="str">
            <v xml:space="preserve">DESENHISTA COPISTA                                                                                                                                                                                                                                                                                                                                                                                                                                                                                        </v>
          </cell>
          <cell r="C8276" t="str">
            <v xml:space="preserve">H     </v>
          </cell>
          <cell r="D8276" t="str">
            <v>24,05</v>
          </cell>
        </row>
        <row r="8277">
          <cell r="A8277">
            <v>40806</v>
          </cell>
          <cell r="B8277" t="str">
            <v xml:space="preserve">DESENHISTA COPISTA (MENSALISTA)                                                                                                                                                                                                                                                                                                                                                                                                                                                                           </v>
          </cell>
          <cell r="C8277" t="str">
            <v xml:space="preserve">MES   </v>
          </cell>
          <cell r="D8277" t="str">
            <v>2.824,81</v>
          </cell>
        </row>
        <row r="8278">
          <cell r="A8278">
            <v>2355</v>
          </cell>
          <cell r="B8278" t="str">
            <v xml:space="preserve">DESENHISTA DETALHISTA                                                                                                                                                                                                                                                                                                                                                                                                                                                                                     </v>
          </cell>
          <cell r="C8278" t="str">
            <v xml:space="preserve">H     </v>
          </cell>
          <cell r="D8278" t="str">
            <v>25,00</v>
          </cell>
        </row>
        <row r="8279">
          <cell r="A8279">
            <v>40805</v>
          </cell>
          <cell r="B8279" t="str">
            <v xml:space="preserve">DESENHISTA DETALHISTA (MENSALISTA)                                                                                                                                                                                                                                                                                                                                                                                                                                                                        </v>
          </cell>
          <cell r="C8279" t="str">
            <v xml:space="preserve">MES   </v>
          </cell>
          <cell r="D8279" t="str">
            <v>2.937,21</v>
          </cell>
        </row>
        <row r="8280">
          <cell r="A8280">
            <v>2358</v>
          </cell>
          <cell r="B8280" t="str">
            <v xml:space="preserve">DESENHISTA PROJETISTA                                                                                                                                                                                                                                                                                                                                                                                                                                                                                     </v>
          </cell>
          <cell r="C8280" t="str">
            <v xml:space="preserve">H     </v>
          </cell>
          <cell r="D8280" t="str">
            <v>29,58</v>
          </cell>
        </row>
        <row r="8281">
          <cell r="A8281">
            <v>40807</v>
          </cell>
          <cell r="B8281" t="str">
            <v xml:space="preserve">DESENHISTA PROJETISTA (MENSALISTA)                                                                                                                                                                                                                                                                                                                                                                                                                                                                        </v>
          </cell>
          <cell r="C8281" t="str">
            <v xml:space="preserve">MES   </v>
          </cell>
          <cell r="D8281" t="str">
            <v>3.477,00</v>
          </cell>
        </row>
        <row r="8282">
          <cell r="A8282">
            <v>2359</v>
          </cell>
          <cell r="B8282" t="str">
            <v xml:space="preserve">DESENHISTA TECNICO AUXILIAR                                                                                                                                                                                                                                                                                                                                                                                                                                                                               </v>
          </cell>
          <cell r="C8282" t="str">
            <v xml:space="preserve">H     </v>
          </cell>
          <cell r="D8282" t="str">
            <v>21,30</v>
          </cell>
        </row>
        <row r="8283">
          <cell r="A8283">
            <v>40808</v>
          </cell>
          <cell r="B8283" t="str">
            <v xml:space="preserve">DESENHISTA TECNICO AUXILIAR (MENSALISTA)                                                                                                                                                                                                                                                                                                                                                                                                                                                                  </v>
          </cell>
          <cell r="C8283" t="str">
            <v xml:space="preserve">MES   </v>
          </cell>
          <cell r="D8283" t="str">
            <v>2.504,25</v>
          </cell>
        </row>
        <row r="8284">
          <cell r="A8284">
            <v>39397</v>
          </cell>
          <cell r="B8284" t="str">
            <v xml:space="preserve">DESMOLDANTE PARA FORMAS METALICAS A BASE DE OLEO VEGETAL                                                                                                                                                                                                                                                                                                                                                                                                                                                  </v>
          </cell>
          <cell r="C8284" t="str">
            <v xml:space="preserve">L     </v>
          </cell>
          <cell r="D8284" t="str">
            <v>13,73</v>
          </cell>
        </row>
        <row r="8285">
          <cell r="A8285">
            <v>2692</v>
          </cell>
          <cell r="B8285" t="str">
            <v xml:space="preserve">DESMOLDANTE PROTETOR PARA FORMAS DE MADEIRA, DE BASE OLEOSA EMULSIONADA EM AGUA                                                                                                                                                                                                                                                                                                                                                                                                                           </v>
          </cell>
          <cell r="C8285" t="str">
            <v xml:space="preserve">L     </v>
          </cell>
          <cell r="D8285" t="str">
            <v>6,50</v>
          </cell>
        </row>
        <row r="8286">
          <cell r="A8286">
            <v>6</v>
          </cell>
          <cell r="B8286" t="str">
            <v xml:space="preserve">DETERGENTE AMONIACO (AMONIA DILUIDA)                                                                                                                                                                                                                                                                                                                                                                                                                                                                      </v>
          </cell>
          <cell r="C8286" t="str">
            <v xml:space="preserve">L     </v>
          </cell>
          <cell r="D8286" t="str">
            <v>3,39</v>
          </cell>
        </row>
        <row r="8287">
          <cell r="A8287">
            <v>5330</v>
          </cell>
          <cell r="B8287" t="str">
            <v xml:space="preserve">DILUENTE EPOXI                                                                                                                                                                                                                                                                                                                                                                                                                                                                                            </v>
          </cell>
          <cell r="C8287" t="str">
            <v xml:space="preserve">L     </v>
          </cell>
          <cell r="D8287" t="str">
            <v>35,52</v>
          </cell>
        </row>
        <row r="8288">
          <cell r="A8288">
            <v>26017</v>
          </cell>
          <cell r="B8288" t="str">
            <v xml:space="preserve">DISCO DE BORRACHA PARA LIXADEIRA RIGIDO 7 " COM ARRUELA CENTRAL                                                                                                                                                                                                                                                                                                                                                                                                                                           </v>
          </cell>
          <cell r="C8288" t="str">
            <v xml:space="preserve">UN    </v>
          </cell>
          <cell r="D8288" t="str">
            <v>38,79</v>
          </cell>
        </row>
        <row r="8289">
          <cell r="A8289">
            <v>25931</v>
          </cell>
          <cell r="B8289" t="str">
            <v xml:space="preserve">DISCO DE CORTE DIAMANTADO SEGMENTADO DIAMETRO DE 180 MM PARA ESMERILHADEIRA 7 "                                                                                                                                                                                                                                                                                                                                                                                                                           </v>
          </cell>
          <cell r="C8289" t="str">
            <v xml:space="preserve">UN    </v>
          </cell>
          <cell r="D8289" t="str">
            <v>123,29</v>
          </cell>
        </row>
        <row r="8290">
          <cell r="A8290">
            <v>38140</v>
          </cell>
          <cell r="B8290" t="str">
            <v xml:space="preserve">DISCO DE CORTE DIAMANTADO SEGMENTADO PARA CONCRETO, DIAMETRO DE 110 MM, FURO DE 20 MM                                                                                                                                                                                                                                                                                                                                                                                                                     </v>
          </cell>
          <cell r="C8290" t="str">
            <v xml:space="preserve">UN    </v>
          </cell>
          <cell r="D8290" t="str">
            <v>29,90</v>
          </cell>
        </row>
        <row r="8291">
          <cell r="A8291">
            <v>13887</v>
          </cell>
          <cell r="B8291" t="str">
            <v xml:space="preserve">DISCO DE CORTE DIAMANTADO SEGMENTADO PARA CONCRETO, DIAMETRO DE 350 MM, FURO DE 1 " (14 X 1 ")                                                                                                                                                                                                                                                                                                                                                                                                            </v>
          </cell>
          <cell r="C8291" t="str">
            <v xml:space="preserve">UN    </v>
          </cell>
          <cell r="D8291" t="str">
            <v>707,90</v>
          </cell>
        </row>
        <row r="8292">
          <cell r="A8292">
            <v>26018</v>
          </cell>
          <cell r="B8292" t="str">
            <v xml:space="preserve">DISCO DE CORTE PARA METAL COM DUAS TELAS 12 X 1/8 X 3/4 " (300 X 3,2 X 19,05 MM)                                                                                                                                                                                                                                                                                                                                                                                                                          </v>
          </cell>
          <cell r="C8292" t="str">
            <v xml:space="preserve">UN    </v>
          </cell>
          <cell r="D8292" t="str">
            <v>31,51</v>
          </cell>
        </row>
        <row r="8293">
          <cell r="A8293">
            <v>26019</v>
          </cell>
          <cell r="B8293" t="str">
            <v xml:space="preserve">DISCO DE DESBASTE PARA METAL FERROSO EM GERAL, COM TRES TELAS,  9 X 1/4 X 7/8 " (228,6 X 6,4 X 22,2 MM)                                                                                                                                                                                                                                                                                                                                                                                                   </v>
          </cell>
          <cell r="C8293" t="str">
            <v xml:space="preserve">UN    </v>
          </cell>
          <cell r="D8293" t="str">
            <v>29,76</v>
          </cell>
        </row>
        <row r="8294">
          <cell r="A8294">
            <v>26020</v>
          </cell>
          <cell r="B8294" t="str">
            <v xml:space="preserve">DISCO DE LIXA PARA METAL, DIAMETRO = 180 MM, GRAO 120                                                                                                                                                                                                                                                                                                                                                                                                                                                     </v>
          </cell>
          <cell r="C8294" t="str">
            <v xml:space="preserve">UN    </v>
          </cell>
          <cell r="D8294" t="str">
            <v>7,75</v>
          </cell>
        </row>
        <row r="8295">
          <cell r="A8295">
            <v>34544</v>
          </cell>
          <cell r="B8295" t="str">
            <v xml:space="preserve">DISJUNTOR  TERMOMAGNETICO TRIPOLAR 3 X 400 A / ICC - 25 KA                                                                                                                                                                                                                                                                                                                                                                                                                                                </v>
          </cell>
          <cell r="C8295" t="str">
            <v xml:space="preserve">UN    </v>
          </cell>
          <cell r="D8295" t="str">
            <v>1.431,33</v>
          </cell>
        </row>
        <row r="8296">
          <cell r="A8296">
            <v>34729</v>
          </cell>
          <cell r="B8296" t="str">
            <v xml:space="preserve">DISJUNTOR TERMICO E MAGNETICO AJUSTAVEIS, TRIPOLAR DE 100 ATE 250A, CAPACIDADE DE INTERRUPCAO DE 35KA                                                                                                                                                                                                                                                                                                                                                                                                     </v>
          </cell>
          <cell r="C8296" t="str">
            <v xml:space="preserve">UN    </v>
          </cell>
          <cell r="D8296" t="str">
            <v>1.125,96</v>
          </cell>
        </row>
        <row r="8297">
          <cell r="A8297">
            <v>34734</v>
          </cell>
          <cell r="B8297" t="str">
            <v xml:space="preserve">DISJUNTOR TERMICO E MAGNETICO AJUSTAVEIS, TRIPOLAR DE 300 ATE 400A, CAPACIDADE DE INTERRUPCAO DE 35KA                                                                                                                                                                                                                                                                                                                                                                                                     </v>
          </cell>
          <cell r="C8297" t="str">
            <v xml:space="preserve">UN    </v>
          </cell>
          <cell r="D8297" t="str">
            <v>1.743,35</v>
          </cell>
        </row>
        <row r="8298">
          <cell r="A8298">
            <v>34738</v>
          </cell>
          <cell r="B8298" t="str">
            <v xml:space="preserve">DISJUNTOR TERMICO E MAGNETICO AJUSTAVEIS, TRIPOLAR DE 450 ATE 600A, CAPACIDADE DE INTERRUPCAO DE 35KA                                                                                                                                                                                                                                                                                                                                                                                                     </v>
          </cell>
          <cell r="C8298" t="str">
            <v xml:space="preserve">UN    </v>
          </cell>
          <cell r="D8298" t="str">
            <v>4.073,01</v>
          </cell>
        </row>
        <row r="8299">
          <cell r="A8299">
            <v>2391</v>
          </cell>
          <cell r="B8299" t="str">
            <v xml:space="preserve">DISJUNTOR TERMOMAGNETICO TRIPOLAR 125A                                                                                                                                                                                                                                                                                                                                                                                                                                                                    </v>
          </cell>
          <cell r="C8299" t="str">
            <v xml:space="preserve">UN    </v>
          </cell>
          <cell r="D8299" t="str">
            <v>331,27</v>
          </cell>
        </row>
        <row r="8300">
          <cell r="A8300">
            <v>2374</v>
          </cell>
          <cell r="B8300" t="str">
            <v xml:space="preserve">DISJUNTOR TERMOMAGNETICO TRIPOLAR 150 A / 600 V, TIPO FXD / ICC - 35 KA                                                                                                                                                                                                                                                                                                                                                                                                                                   </v>
          </cell>
          <cell r="C8300" t="str">
            <v xml:space="preserve">UN    </v>
          </cell>
          <cell r="D8300" t="str">
            <v>375,81</v>
          </cell>
        </row>
        <row r="8301">
          <cell r="A8301">
            <v>2377</v>
          </cell>
          <cell r="B8301" t="str">
            <v xml:space="preserve">DISJUNTOR TERMOMAGNETICO TRIPOLAR 200 A / 600 V, TIPO FXD / ICC - 35 KA                                                                                                                                                                                                                                                                                                                                                                                                                                   </v>
          </cell>
          <cell r="C8301" t="str">
            <v xml:space="preserve">UN    </v>
          </cell>
          <cell r="D8301" t="str">
            <v>527,42</v>
          </cell>
        </row>
        <row r="8302">
          <cell r="A8302">
            <v>2393</v>
          </cell>
          <cell r="B8302" t="str">
            <v xml:space="preserve">DISJUNTOR TERMOMAGNETICO TRIPOLAR 250 A / 600 V, TIPO FXD                                                                                                                                                                                                                                                                                                                                                                                                                                                 </v>
          </cell>
          <cell r="C8302" t="str">
            <v xml:space="preserve">UN    </v>
          </cell>
          <cell r="D8302" t="str">
            <v>883,23</v>
          </cell>
        </row>
        <row r="8303">
          <cell r="A8303">
            <v>34705</v>
          </cell>
          <cell r="B8303" t="str">
            <v xml:space="preserve">DISJUNTOR TERMOMAGNETICO TRIPOLAR 3  X 250 A/ICC - 25 KA                                                                                                                                                                                                                                                                                                                                                                                                                                                  </v>
          </cell>
          <cell r="C8303" t="str">
            <v xml:space="preserve">UN    </v>
          </cell>
          <cell r="D8303" t="str">
            <v>772,51</v>
          </cell>
        </row>
        <row r="8304">
          <cell r="A8304">
            <v>34707</v>
          </cell>
          <cell r="B8304" t="str">
            <v xml:space="preserve">DISJUNTOR TERMOMAGNETICO TRIPOLAR 3 X 350 A/ICC - 25 KA                                                                                                                                                                                                                                                                                                                                                                                                                                                   </v>
          </cell>
          <cell r="C8304" t="str">
            <v xml:space="preserve">UN    </v>
          </cell>
          <cell r="D8304" t="str">
            <v>1.431,48</v>
          </cell>
        </row>
        <row r="8305">
          <cell r="A8305">
            <v>2378</v>
          </cell>
          <cell r="B8305" t="str">
            <v xml:space="preserve">DISJUNTOR TERMOMAGNETICO TRIPOLAR 300 A / 600 V, TIPO JXD / ICC - 40 KA                                                                                                                                                                                                                                                                                                                                                                                                                                   </v>
          </cell>
          <cell r="C8305" t="str">
            <v xml:space="preserve">UN    </v>
          </cell>
          <cell r="D8305" t="str">
            <v>1.213,23</v>
          </cell>
        </row>
        <row r="8306">
          <cell r="A8306">
            <v>2379</v>
          </cell>
          <cell r="B8306" t="str">
            <v xml:space="preserve">DISJUNTOR TERMOMAGNETICO TRIPOLAR 400 A / 600 V, TIPO JXD / ICC - 40 KA                                                                                                                                                                                                                                                                                                                                                                                                                                   </v>
          </cell>
          <cell r="C8306" t="str">
            <v xml:space="preserve">UN    </v>
          </cell>
          <cell r="D8306" t="str">
            <v>1.213,23</v>
          </cell>
        </row>
        <row r="8307">
          <cell r="A8307">
            <v>2376</v>
          </cell>
          <cell r="B8307" t="str">
            <v xml:space="preserve">DISJUNTOR TERMOMAGNETICO TRIPOLAR 600 A / 600 V, TIPO LXD / ICC - 40 KA                                                                                                                                                                                                                                                                                                                                                                                                                                   </v>
          </cell>
          <cell r="C8307" t="str">
            <v xml:space="preserve">UN    </v>
          </cell>
          <cell r="D8307" t="str">
            <v>1.998,19</v>
          </cell>
        </row>
        <row r="8308">
          <cell r="A8308">
            <v>2394</v>
          </cell>
          <cell r="B8308" t="str">
            <v xml:space="preserve">DISJUNTOR TERMOMAGNETICO TRIPOLAR 800 A / 600 V, TIPO LMXD                                                                                                                                                                                                                                                                                                                                                                                                                                                </v>
          </cell>
          <cell r="C8308" t="str">
            <v xml:space="preserve">UN    </v>
          </cell>
          <cell r="D8308" t="str">
            <v>4.271,77</v>
          </cell>
        </row>
        <row r="8309">
          <cell r="A8309">
            <v>34686</v>
          </cell>
          <cell r="B8309" t="str">
            <v xml:space="preserve">DISJUNTOR TIPO DIN / IEC, MONOPOLAR DE 40  ATE 50A                                                                                                                                                                                                                                                                                                                                                                                                                                                        </v>
          </cell>
          <cell r="C8309" t="str">
            <v xml:space="preserve">UN    </v>
          </cell>
          <cell r="D8309" t="str">
            <v>12,82</v>
          </cell>
        </row>
        <row r="8310">
          <cell r="A8310">
            <v>34616</v>
          </cell>
          <cell r="B8310" t="str">
            <v xml:space="preserve">DISJUNTOR TIPO DIN/IEC, BIPOLAR DE 6 ATE 32A                                                                                                                                                                                                                                                                                                                                                                                                                                                              </v>
          </cell>
          <cell r="C8310" t="str">
            <v xml:space="preserve">UN    </v>
          </cell>
          <cell r="D8310" t="str">
            <v>49,57</v>
          </cell>
        </row>
        <row r="8311">
          <cell r="A8311">
            <v>34623</v>
          </cell>
          <cell r="B8311" t="str">
            <v xml:space="preserve">DISJUNTOR TIPO DIN/IEC, BIPOLAR 40 ATE 50A                                                                                                                                                                                                                                                                                                                                                                                                                                                                </v>
          </cell>
          <cell r="C8311" t="str">
            <v xml:space="preserve">UN    </v>
          </cell>
          <cell r="D8311" t="str">
            <v>48,81</v>
          </cell>
        </row>
        <row r="8312">
          <cell r="A8312">
            <v>34628</v>
          </cell>
          <cell r="B8312" t="str">
            <v xml:space="preserve">DISJUNTOR TIPO DIN/IEC, BIPOLAR 63 A                                                                                                                                                                                                                                                                                                                                                                                                                                                                      </v>
          </cell>
          <cell r="C8312" t="str">
            <v xml:space="preserve">UN    </v>
          </cell>
          <cell r="D8312" t="str">
            <v>69,91</v>
          </cell>
        </row>
        <row r="8313">
          <cell r="A8313">
            <v>34653</v>
          </cell>
          <cell r="B8313" t="str">
            <v xml:space="preserve">DISJUNTOR TIPO DIN/IEC, MONOPOLAR DE 6  ATE  32A                                                                                                                                                                                                                                                                                                                                                                                                                                                          </v>
          </cell>
          <cell r="C8313" t="str">
            <v xml:space="preserve">UN    </v>
          </cell>
          <cell r="D8313" t="str">
            <v>8,64</v>
          </cell>
        </row>
        <row r="8314">
          <cell r="A8314">
            <v>34688</v>
          </cell>
          <cell r="B8314" t="str">
            <v xml:space="preserve">DISJUNTOR TIPO DIN/IEC, MONOPOLAR DE 63 A                                                                                                                                                                                                                                                                                                                                                                                                                                                                 </v>
          </cell>
          <cell r="C8314" t="str">
            <v xml:space="preserve">UN    </v>
          </cell>
          <cell r="D8314" t="str">
            <v>15,67</v>
          </cell>
        </row>
        <row r="8315">
          <cell r="A8315">
            <v>34709</v>
          </cell>
          <cell r="B8315" t="str">
            <v xml:space="preserve">DISJUNTOR TIPO DIN/IEC, TRIPOLAR DE 10 ATE 50A                                                                                                                                                                                                                                                                                                                                                                                                                                                            </v>
          </cell>
          <cell r="C8315" t="str">
            <v xml:space="preserve">UN    </v>
          </cell>
          <cell r="D8315" t="str">
            <v>60,73</v>
          </cell>
        </row>
        <row r="8316">
          <cell r="A8316">
            <v>34714</v>
          </cell>
          <cell r="B8316" t="str">
            <v xml:space="preserve">DISJUNTOR TIPO DIN/IEC, TRIPOLAR 63 A                                                                                                                                                                                                                                                                                                                                                                                                                                                                     </v>
          </cell>
          <cell r="C8316" t="str">
            <v xml:space="preserve">UN    </v>
          </cell>
          <cell r="D8316" t="str">
            <v>72,53</v>
          </cell>
        </row>
        <row r="8317">
          <cell r="A8317">
            <v>2388</v>
          </cell>
          <cell r="B8317" t="str">
            <v xml:space="preserve">DISJUNTOR TIPO NEMA, BIPOLAR 10  ATE  50 A, TENSAO MAXIMA 415 V                                                                                                                                                                                                                                                                                                                                                                                                                                           </v>
          </cell>
          <cell r="C8317" t="str">
            <v xml:space="preserve">UN    </v>
          </cell>
          <cell r="D8317" t="str">
            <v>60,28</v>
          </cell>
        </row>
        <row r="8318">
          <cell r="A8318">
            <v>34606</v>
          </cell>
          <cell r="B8318" t="str">
            <v xml:space="preserve">DISJUNTOR TIPO NEMA, BIPOLAR 60 ATE 100A, TENSAO MAXIMA 415 V                                                                                                                                                                                                                                                                                                                                                                                                                                             </v>
          </cell>
          <cell r="C8318" t="str">
            <v xml:space="preserve">UN    </v>
          </cell>
          <cell r="D8318" t="str">
            <v>92,46</v>
          </cell>
        </row>
        <row r="8319">
          <cell r="A8319">
            <v>34689</v>
          </cell>
          <cell r="B8319" t="str">
            <v xml:space="preserve">DISJUNTOR TIPO NEMA, MONOPOLAR DE 60 ATE 70A, TENSAO MAXIMA DE 240 V                                                                                                                                                                                                                                                                                                                                                                                                                                      </v>
          </cell>
          <cell r="C8319" t="str">
            <v xml:space="preserve">UN    </v>
          </cell>
          <cell r="D8319" t="str">
            <v>29,43</v>
          </cell>
        </row>
        <row r="8320">
          <cell r="A8320">
            <v>2370</v>
          </cell>
          <cell r="B8320" t="str">
            <v xml:space="preserve">DISJUNTOR TIPO NEMA, MONOPOLAR 10 ATE 30A, TENSAO MAXIMA DE 240 V                                                                                                                                                                                                                                                                                                                                                                                                                                         </v>
          </cell>
          <cell r="C8320" t="str">
            <v xml:space="preserve">UN    </v>
          </cell>
          <cell r="D8320" t="str">
            <v>11,20</v>
          </cell>
        </row>
        <row r="8321">
          <cell r="A8321">
            <v>2386</v>
          </cell>
          <cell r="B8321" t="str">
            <v xml:space="preserve">DISJUNTOR TIPO NEMA, MONOPOLAR 35  ATE  50 A, TENSAO MAXIMA DE 240 V                                                                                                                                                                                                                                                                                                                                                                                                                                      </v>
          </cell>
          <cell r="C8321" t="str">
            <v xml:space="preserve">UN    </v>
          </cell>
          <cell r="D8321" t="str">
            <v>18,79</v>
          </cell>
        </row>
        <row r="8322">
          <cell r="A8322">
            <v>2392</v>
          </cell>
          <cell r="B8322" t="str">
            <v xml:space="preserve">DISJUNTOR TIPO NEMA, TRIPOLAR 10  ATE  50A, TENSAO MAXIMA DE 415 V                                                                                                                                                                                                                                                                                                                                                                                                                                        </v>
          </cell>
          <cell r="C8322" t="str">
            <v xml:space="preserve">UN    </v>
          </cell>
          <cell r="D8322" t="str">
            <v>75,18</v>
          </cell>
        </row>
        <row r="8323">
          <cell r="A8323">
            <v>2373</v>
          </cell>
          <cell r="B8323" t="str">
            <v xml:space="preserve">DISJUNTOR TIPO NEMA, TRIPOLAR 60 ATE 100 A, TENSAO MAXIMA DE 415 V                                                                                                                                                                                                                                                                                                                                                                                                                                        </v>
          </cell>
          <cell r="C8323" t="str">
            <v xml:space="preserve">UN    </v>
          </cell>
          <cell r="D8323" t="str">
            <v>105,93</v>
          </cell>
        </row>
        <row r="8324">
          <cell r="A8324">
            <v>39465</v>
          </cell>
          <cell r="B8324" t="str">
            <v xml:space="preserve">DISPOSITIVO DPS CLASSE II, 1 POLO, TENSAO MAXIMA DE 175 V, CORRENTE MAXIMA DE *20* KA (TIPO AC)                                                                                                                                                                                                                                                                                                                                                                                                           </v>
          </cell>
          <cell r="C8324" t="str">
            <v xml:space="preserve">UN    </v>
          </cell>
          <cell r="D8324" t="str">
            <v>64,71</v>
          </cell>
        </row>
        <row r="8325">
          <cell r="A8325">
            <v>39466</v>
          </cell>
          <cell r="B8325" t="str">
            <v xml:space="preserve">DISPOSITIVO DPS CLASSE II, 1 POLO, TENSAO MAXIMA DE 175 V, CORRENTE MAXIMA DE *30* KA (TIPO AC)                                                                                                                                                                                                                                                                                                                                                                                                           </v>
          </cell>
          <cell r="C8325" t="str">
            <v xml:space="preserve">UN    </v>
          </cell>
          <cell r="D8325" t="str">
            <v>72,80</v>
          </cell>
        </row>
        <row r="8326">
          <cell r="A8326">
            <v>39467</v>
          </cell>
          <cell r="B8326" t="str">
            <v xml:space="preserve">DISPOSITIVO DPS CLASSE II, 1 POLO, TENSAO MAXIMA DE 175 V, CORRENTE MAXIMA DE *45* KA (TIPO AC)                                                                                                                                                                                                                                                                                                                                                                                                           </v>
          </cell>
          <cell r="C8326" t="str">
            <v xml:space="preserve">UN    </v>
          </cell>
          <cell r="D8326" t="str">
            <v>93,12</v>
          </cell>
        </row>
        <row r="8327">
          <cell r="A8327">
            <v>39468</v>
          </cell>
          <cell r="B8327" t="str">
            <v xml:space="preserve">DISPOSITIVO DPS CLASSE II, 1 POLO, TENSAO MAXIMA DE 175 V, CORRENTE MAXIMA DE *90* KA (TIPO AC)                                                                                                                                                                                                                                                                                                                                                                                                           </v>
          </cell>
          <cell r="C8327" t="str">
            <v xml:space="preserve">UN    </v>
          </cell>
          <cell r="D8327" t="str">
            <v>165,51</v>
          </cell>
        </row>
        <row r="8328">
          <cell r="A8328">
            <v>39469</v>
          </cell>
          <cell r="B8328" t="str">
            <v xml:space="preserve">DISPOSITIVO DPS CLASSE II, 1 POLO, TENSAO MAXIMA DE 275 V, CORRENTE MAXIMA DE *20* KA (TIPO AC)                                                                                                                                                                                                                                                                                                                                                                                                           </v>
          </cell>
          <cell r="C8328" t="str">
            <v xml:space="preserve">UN    </v>
          </cell>
          <cell r="D8328" t="str">
            <v>67,42</v>
          </cell>
        </row>
        <row r="8329">
          <cell r="A8329">
            <v>39470</v>
          </cell>
          <cell r="B8329" t="str">
            <v xml:space="preserve">DISPOSITIVO DPS CLASSE II, 1 POLO, TENSAO MAXIMA DE 275 V, CORRENTE MAXIMA DE *30* KA (TIPO AC)                                                                                                                                                                                                                                                                                                                                                                                                           </v>
          </cell>
          <cell r="C8329" t="str">
            <v xml:space="preserve">UN    </v>
          </cell>
          <cell r="D8329" t="str">
            <v>82,84</v>
          </cell>
        </row>
        <row r="8330">
          <cell r="A8330">
            <v>39471</v>
          </cell>
          <cell r="B8330" t="str">
            <v xml:space="preserve">DISPOSITIVO DPS CLASSE II, 1 POLO, TENSAO MAXIMA DE 275 V, CORRENTE MAXIMA DE *45* KA (TIPO AC)                                                                                                                                                                                                                                                                                                                                                                                                           </v>
          </cell>
          <cell r="C8330" t="str">
            <v xml:space="preserve">UN    </v>
          </cell>
          <cell r="D8330" t="str">
            <v>99,55</v>
          </cell>
        </row>
        <row r="8331">
          <cell r="A8331">
            <v>39472</v>
          </cell>
          <cell r="B8331" t="str">
            <v xml:space="preserve">DISPOSITIVO DPS CLASSE II, 1 POLO, TENSAO MAXIMA DE 275 V, CORRENTE MAXIMA DE *90* KA (TIPO AC)                                                                                                                                                                                                                                                                                                                                                                                                           </v>
          </cell>
          <cell r="C8331" t="str">
            <v xml:space="preserve">UN    </v>
          </cell>
          <cell r="D8331" t="str">
            <v>172,97</v>
          </cell>
        </row>
        <row r="8332">
          <cell r="A8332">
            <v>39473</v>
          </cell>
          <cell r="B8332" t="str">
            <v xml:space="preserve">DISPOSITIVO DPS CLASSE II, 1 POLO, TENSAO MAXIMA DE 385 V, CORRENTE MAXIMA DE *20* KA (TIPO AC)                                                                                                                                                                                                                                                                                                                                                                                                           </v>
          </cell>
          <cell r="C8332" t="str">
            <v xml:space="preserve">UN    </v>
          </cell>
          <cell r="D8332" t="str">
            <v>111,74</v>
          </cell>
        </row>
        <row r="8333">
          <cell r="A8333">
            <v>39474</v>
          </cell>
          <cell r="B8333" t="str">
            <v xml:space="preserve">DISPOSITIVO DPS CLASSE II, 1 POLO, TENSAO MAXIMA DE 385 V, CORRENTE MAXIMA DE *30* KA (TIPO AC)                                                                                                                                                                                                                                                                                                                                                                                                           </v>
          </cell>
          <cell r="C8333" t="str">
            <v xml:space="preserve">UN    </v>
          </cell>
          <cell r="D8333" t="str">
            <v>119,12</v>
          </cell>
        </row>
        <row r="8334">
          <cell r="A8334">
            <v>39475</v>
          </cell>
          <cell r="B8334" t="str">
            <v xml:space="preserve">DISPOSITIVO DPS CLASSE II, 1 POLO, TENSAO MAXIMA DE 385 V, CORRENTE MAXIMA DE *45* KA (TIPO AC)                                                                                                                                                                                                                                                                                                                                                                                                           </v>
          </cell>
          <cell r="C8334" t="str">
            <v xml:space="preserve">UN    </v>
          </cell>
          <cell r="D8334" t="str">
            <v>135,15</v>
          </cell>
        </row>
        <row r="8335">
          <cell r="A8335">
            <v>39476</v>
          </cell>
          <cell r="B8335" t="str">
            <v xml:space="preserve">DISPOSITIVO DPS CLASSE II, 1 POLO, TENSAO MAXIMA DE 385 V, CORRENTE MAXIMA DE *90* KA (TIPO AC)                                                                                                                                                                                                                                                                                                                                                                                                           </v>
          </cell>
          <cell r="C8335" t="str">
            <v xml:space="preserve">UN    </v>
          </cell>
          <cell r="D8335" t="str">
            <v>254,42</v>
          </cell>
        </row>
        <row r="8336">
          <cell r="A8336">
            <v>39477</v>
          </cell>
          <cell r="B8336" t="str">
            <v xml:space="preserve">DISPOSITIVO DPS CLASSE II, 1 POLO, TENSAO MAXIMA DE 460 V, CORRENTE MAXIMA DE *20* KA (TIPO AC)                                                                                                                                                                                                                                                                                                                                                                                                           </v>
          </cell>
          <cell r="C8336" t="str">
            <v xml:space="preserve">UN    </v>
          </cell>
          <cell r="D8336" t="str">
            <v>124,66</v>
          </cell>
        </row>
        <row r="8337">
          <cell r="A8337">
            <v>39478</v>
          </cell>
          <cell r="B8337" t="str">
            <v xml:space="preserve">DISPOSITIVO DPS CLASSE II, 1 POLO, TENSAO MAXIMA DE 460 V, CORRENTE MAXIMA DE *30* KA (TIPO AC)                                                                                                                                                                                                                                                                                                                                                                                                           </v>
          </cell>
          <cell r="C8337" t="str">
            <v xml:space="preserve">UN    </v>
          </cell>
          <cell r="D8337" t="str">
            <v>128,52</v>
          </cell>
        </row>
        <row r="8338">
          <cell r="A8338">
            <v>39479</v>
          </cell>
          <cell r="B8338" t="str">
            <v xml:space="preserve">DISPOSITIVO DPS CLASSE II, 1 POLO, TENSAO MAXIMA DE 460 V, CORRENTE MAXIMA DE *45* KA (TIPO AC)                                                                                                                                                                                                                                                                                                                                                                                                           </v>
          </cell>
          <cell r="C8338" t="str">
            <v xml:space="preserve">UN    </v>
          </cell>
          <cell r="D8338" t="str">
            <v>151,42</v>
          </cell>
        </row>
        <row r="8339">
          <cell r="A8339">
            <v>39480</v>
          </cell>
          <cell r="B8339" t="str">
            <v xml:space="preserve">DISPOSITIVO DPS CLASSE II, 1 POLO, TENSAO MAXIMA DE 460 V, CORRENTE MAXIMA DE *90* KA (TIPO AC)                                                                                                                                                                                                                                                                                                                                                                                                           </v>
          </cell>
          <cell r="C8339" t="str">
            <v xml:space="preserve">UN    </v>
          </cell>
          <cell r="D8339" t="str">
            <v>312,45</v>
          </cell>
        </row>
        <row r="8340">
          <cell r="A8340">
            <v>39459</v>
          </cell>
          <cell r="B8340" t="str">
            <v xml:space="preserve">DISPOSITIVO DR, 2 POLOS, SENSIBILIDADE DE 30 MA, CORRENTE DE 100 A, TIPO AC                                                                                                                                                                                                                                                                                                                                                                                                                               </v>
          </cell>
          <cell r="C8340" t="str">
            <v xml:space="preserve">UN    </v>
          </cell>
          <cell r="D8340" t="str">
            <v>265,19</v>
          </cell>
        </row>
        <row r="8341">
          <cell r="A8341">
            <v>39445</v>
          </cell>
          <cell r="B8341" t="str">
            <v xml:space="preserve">DISPOSITIVO DR, 2 POLOS, SENSIBILIDADE DE 30 MA, CORRENTE DE 25 A, TIPO AC                                                                                                                                                                                                                                                                                                                                                                                                                                </v>
          </cell>
          <cell r="C8341" t="str">
            <v xml:space="preserve">UN    </v>
          </cell>
          <cell r="D8341" t="str">
            <v>133,15</v>
          </cell>
        </row>
        <row r="8342">
          <cell r="A8342">
            <v>39446</v>
          </cell>
          <cell r="B8342" t="str">
            <v xml:space="preserve">DISPOSITIVO DR, 2 POLOS, SENSIBILIDADE DE 30 MA, CORRENTE DE 40 A, TIPO AC                                                                                                                                                                                                                                                                                                                                                                                                                                </v>
          </cell>
          <cell r="C8342" t="str">
            <v xml:space="preserve">UN    </v>
          </cell>
          <cell r="D8342" t="str">
            <v>135,52</v>
          </cell>
        </row>
        <row r="8343">
          <cell r="A8343">
            <v>39447</v>
          </cell>
          <cell r="B8343" t="str">
            <v xml:space="preserve">DISPOSITIVO DR, 2 POLOS, SENSIBILIDADE DE 30 MA, CORRENTE DE 63 A, TIPO AC                                                                                                                                                                                                                                                                                                                                                                                                                                </v>
          </cell>
          <cell r="C8343" t="str">
            <v xml:space="preserve">UN    </v>
          </cell>
          <cell r="D8343" t="str">
            <v>144,92</v>
          </cell>
        </row>
        <row r="8344">
          <cell r="A8344">
            <v>39448</v>
          </cell>
          <cell r="B8344" t="str">
            <v xml:space="preserve">DISPOSITIVO DR, 2 POLOS, SENSIBILIDADE DE 30 MA, CORRENTE DE 80 A, TIPO AC                                                                                                                                                                                                                                                                                                                                                                                                                                </v>
          </cell>
          <cell r="C8344" t="str">
            <v xml:space="preserve">UN    </v>
          </cell>
          <cell r="D8344" t="str">
            <v>247,12</v>
          </cell>
        </row>
        <row r="8345">
          <cell r="A8345">
            <v>39450</v>
          </cell>
          <cell r="B8345" t="str">
            <v xml:space="preserve">DISPOSITIVO DR, 2 POLOS, SENSIBILIDADE DE 300 MA, CORRENTE DE 25 A, TIPO AC                                                                                                                                                                                                                                                                                                                                                                                                                               </v>
          </cell>
          <cell r="C8345" t="str">
            <v xml:space="preserve">UN    </v>
          </cell>
          <cell r="D8345" t="str">
            <v>150,77</v>
          </cell>
        </row>
        <row r="8346">
          <cell r="A8346">
            <v>39451</v>
          </cell>
          <cell r="B8346" t="str">
            <v xml:space="preserve">DISPOSITIVO DR, 2 POLOS, SENSIBILIDADE DE 300 MA, CORRENTE DE 40 A, TIPO AC                                                                                                                                                                                                                                                                                                                                                                                                                               </v>
          </cell>
          <cell r="C8346" t="str">
            <v xml:space="preserve">UN    </v>
          </cell>
          <cell r="D8346" t="str">
            <v>164,45</v>
          </cell>
        </row>
        <row r="8347">
          <cell r="A8347">
            <v>39452</v>
          </cell>
          <cell r="B8347" t="str">
            <v xml:space="preserve">DISPOSITIVO DR, 2 POLOS, SENSIBILIDADE DE 300 MA, CORRENTE DE 63 A, TIPO AC                                                                                                                                                                                                                                                                                                                                                                                                                               </v>
          </cell>
          <cell r="C8347" t="str">
            <v xml:space="preserve">UN    </v>
          </cell>
          <cell r="D8347" t="str">
            <v>165,43</v>
          </cell>
        </row>
        <row r="8348">
          <cell r="A8348">
            <v>39523</v>
          </cell>
          <cell r="B8348" t="str">
            <v xml:space="preserve">DISPOSITIVO DR, 2 POLOS, SENSIBILIDADE DE 300 MA, CORRENTE DE 80 A, TIPO  AC                                                                                                                                                                                                                                                                                                                                                                                                                              </v>
          </cell>
          <cell r="C8348" t="str">
            <v xml:space="preserve">UN    </v>
          </cell>
          <cell r="D8348" t="str">
            <v>276,85</v>
          </cell>
        </row>
        <row r="8349">
          <cell r="A8349">
            <v>39449</v>
          </cell>
          <cell r="B8349" t="str">
            <v xml:space="preserve">DISPOSITIVO DR, 4 POLOS, SENSIBILIDADE DE 30 MA, CORRENTE DE 100 A, TIPO AC                                                                                                                                                                                                                                                                                                                                                                                                                               </v>
          </cell>
          <cell r="C8349" t="str">
            <v xml:space="preserve">UN    </v>
          </cell>
          <cell r="D8349" t="str">
            <v>306,59</v>
          </cell>
        </row>
        <row r="8350">
          <cell r="A8350">
            <v>39455</v>
          </cell>
          <cell r="B8350" t="str">
            <v xml:space="preserve">DISPOSITIVO DR, 4 POLOS, SENSIBILIDADE DE 30 MA, CORRENTE DE 25 A, TIPO AC                                                                                                                                                                                                                                                                                                                                                                                                                                </v>
          </cell>
          <cell r="C8350" t="str">
            <v xml:space="preserve">UN    </v>
          </cell>
          <cell r="D8350" t="str">
            <v>151,71</v>
          </cell>
        </row>
        <row r="8351">
          <cell r="A8351">
            <v>39456</v>
          </cell>
          <cell r="B8351" t="str">
            <v xml:space="preserve">DISPOSITIVO DR, 4 POLOS, SENSIBILIDADE DE 30 MA, CORRENTE DE 40 A, TIPO AC                                                                                                                                                                                                                                                                                                                                                                                                                                </v>
          </cell>
          <cell r="C8351" t="str">
            <v xml:space="preserve">UN    </v>
          </cell>
          <cell r="D8351" t="str">
            <v>151,82</v>
          </cell>
        </row>
        <row r="8352">
          <cell r="A8352">
            <v>39457</v>
          </cell>
          <cell r="B8352" t="str">
            <v xml:space="preserve">DISPOSITIVO DR, 4 POLOS, SENSIBILIDADE DE 30 MA, CORRENTE DE 63 A, TIPO AC                                                                                                                                                                                                                                                                                                                                                                                                                                </v>
          </cell>
          <cell r="C8352" t="str">
            <v xml:space="preserve">UN    </v>
          </cell>
          <cell r="D8352" t="str">
            <v>165,51</v>
          </cell>
        </row>
        <row r="8353">
          <cell r="A8353">
            <v>39458</v>
          </cell>
          <cell r="B8353" t="str">
            <v xml:space="preserve">DISPOSITIVO DR, 4 POLOS, SENSIBILIDADE DE 30 MA, CORRENTE DE 80 A, TIPO AC                                                                                                                                                                                                                                                                                                                                                                                                                                </v>
          </cell>
          <cell r="C8353" t="str">
            <v xml:space="preserve">UN    </v>
          </cell>
          <cell r="D8353" t="str">
            <v>308,85</v>
          </cell>
        </row>
        <row r="8354">
          <cell r="A8354">
            <v>39464</v>
          </cell>
          <cell r="B8354" t="str">
            <v xml:space="preserve">DISPOSITIVO DR, 4 POLOS, SENSIBILIDADE DE 300 MA, CORRENTE DE 100 A, TIPO AC                                                                                                                                                                                                                                                                                                                                                                                                                              </v>
          </cell>
          <cell r="C8354" t="str">
            <v xml:space="preserve">UN    </v>
          </cell>
          <cell r="D8354" t="str">
            <v>496,65</v>
          </cell>
        </row>
        <row r="8355">
          <cell r="A8355">
            <v>39460</v>
          </cell>
          <cell r="B8355" t="str">
            <v xml:space="preserve">DISPOSITIVO DR, 4 POLOS, SENSIBILIDADE DE 300 MA, CORRENTE DE 25 A, TIPO AC                                                                                                                                                                                                                                                                                                                                                                                                                               </v>
          </cell>
          <cell r="C8355" t="str">
            <v xml:space="preserve">UN    </v>
          </cell>
          <cell r="D8355" t="str">
            <v>188,37</v>
          </cell>
        </row>
        <row r="8356">
          <cell r="A8356">
            <v>39461</v>
          </cell>
          <cell r="B8356" t="str">
            <v xml:space="preserve">DISPOSITIVO DR, 4 POLOS, SENSIBILIDADE DE 300 MA, CORRENTE DE 40 A, TIPO AC                                                                                                                                                                                                                                                                                                                                                                                                                               </v>
          </cell>
          <cell r="C8356" t="str">
            <v xml:space="preserve">UN    </v>
          </cell>
          <cell r="D8356" t="str">
            <v>220,72</v>
          </cell>
        </row>
        <row r="8357">
          <cell r="A8357">
            <v>39462</v>
          </cell>
          <cell r="B8357" t="str">
            <v xml:space="preserve">DISPOSITIVO DR, 4 POLOS, SENSIBILIDADE DE 300 MA, CORRENTE DE 63 A, TIPO AC                                                                                                                                                                                                                                                                                                                                                                                                                               </v>
          </cell>
          <cell r="C8357" t="str">
            <v xml:space="preserve">UN    </v>
          </cell>
          <cell r="D8357" t="str">
            <v>212,72</v>
          </cell>
        </row>
        <row r="8358">
          <cell r="A8358">
            <v>39463</v>
          </cell>
          <cell r="B8358" t="str">
            <v xml:space="preserve">DISPOSITIVO DR, 4 POLOS, SENSIBILIDADE DE 300 MA, CORRENTE DE 80 A, TIPO AC                                                                                                                                                                                                                                                                                                                                                                                                                               </v>
          </cell>
          <cell r="C8358" t="str">
            <v xml:space="preserve">UN    </v>
          </cell>
          <cell r="D8358" t="str">
            <v>492,80</v>
          </cell>
        </row>
        <row r="8359">
          <cell r="A8359">
            <v>26039</v>
          </cell>
          <cell r="B8359" t="str">
            <v xml:space="preserve">DISTRIBUIDOR DE AGREGADOS AUTOPROPELIDO, CAP 3 M3, A DIESEL, 6 CC, 176 CV                                                                                                                                                                                                                                                                                                                                                                                                                                 </v>
          </cell>
          <cell r="C8359" t="str">
            <v xml:space="preserve">UN    </v>
          </cell>
          <cell r="D8359" t="str">
            <v>249.588,52</v>
          </cell>
        </row>
        <row r="8360">
          <cell r="A8360">
            <v>2401</v>
          </cell>
          <cell r="B8360" t="str">
            <v xml:space="preserve">DISTRIBUIDOR DE AGREGADOS REBOCAVEL, CAPACIDADE 1,9 M3, LARGURA DE TRABALHO 3,66 M                                                                                                                                                                                                                                                                                                                                                                                                                        </v>
          </cell>
          <cell r="C8360" t="str">
            <v xml:space="preserve">UN    </v>
          </cell>
          <cell r="D8360" t="str">
            <v>57.408,12</v>
          </cell>
        </row>
        <row r="8361">
          <cell r="A8361">
            <v>38870</v>
          </cell>
          <cell r="B8361" t="str">
            <v xml:space="preserve">DISTRIBUIDOR METALICO, COM ROSCA, 2 SAIDAS, DN 1" X 1/2", PARA CONEXAO COM ANEL DESLIZANTE EM TUBO PEX                                                                                                                                                                                                                                                                                                                                                                                                    </v>
          </cell>
          <cell r="C8361" t="str">
            <v xml:space="preserve">UN    </v>
          </cell>
          <cell r="D8361" t="str">
            <v>36,45</v>
          </cell>
        </row>
        <row r="8362">
          <cell r="A8362">
            <v>38869</v>
          </cell>
          <cell r="B8362" t="str">
            <v xml:space="preserve">DISTRIBUIDOR METALICO, COM ROSCA, 2 SAIDAS, DN 3/4" X 1/2", PARA CONEXAO COM ANEL DESLIZANTE EM TUBO PEX                                                                                                                                                                                                                                                                                                                                                                                                  </v>
          </cell>
          <cell r="C8362" t="str">
            <v xml:space="preserve">UN    </v>
          </cell>
          <cell r="D8362" t="str">
            <v>32,15</v>
          </cell>
        </row>
        <row r="8363">
          <cell r="A8363">
            <v>38872</v>
          </cell>
          <cell r="B8363" t="str">
            <v xml:space="preserve">DISTRIBUIDOR METALICO, COM ROSCA, 3 SAIDAS, DN 1" X 1/2", PARA CONEXAO COM ANEL DESLIZANTE EM TUBO PEX                                                                                                                                                                                                                                                                                                                                                                                                    </v>
          </cell>
          <cell r="C8363" t="str">
            <v xml:space="preserve">UN    </v>
          </cell>
          <cell r="D8363" t="str">
            <v>49,79</v>
          </cell>
        </row>
        <row r="8364">
          <cell r="A8364">
            <v>38871</v>
          </cell>
          <cell r="B8364" t="str">
            <v xml:space="preserve">DISTRIBUIDOR METALICO, COM ROSCA, 3 SAIDAS, DN 3/4" X 1/2", PARA CONEXAO COM ANEL DESLIZANTE EM TUBO PEX                                                                                                                                                                                                                                                                                                                                                                                                  </v>
          </cell>
          <cell r="C8364" t="str">
            <v xml:space="preserve">UN    </v>
          </cell>
          <cell r="D8364" t="str">
            <v>40,05</v>
          </cell>
        </row>
        <row r="8365">
          <cell r="A8365">
            <v>39283</v>
          </cell>
          <cell r="B8365" t="str">
            <v xml:space="preserve">DISTRIBUIDOR, PLASTICO, 2 SAIDAS, DN 32 X 16 MM, PARA CONEXAO COM CRIMPAGEM EM TUBO PEX                                                                                                                                                                                                                                                                                                                                                                                                                   </v>
          </cell>
          <cell r="C8365" t="str">
            <v xml:space="preserve">UN    </v>
          </cell>
          <cell r="D8365" t="str">
            <v>124,76</v>
          </cell>
        </row>
        <row r="8366">
          <cell r="A8366">
            <v>39284</v>
          </cell>
          <cell r="B8366" t="str">
            <v xml:space="preserve">DISTRIBUIDOR, PLASTICO, 2 SAIDAS, DN 32 X 20 MM, PARA CONEXAO COM CRIMPAGEM EM TUBO PEX                                                                                                                                                                                                                                                                                                                                                                                                                   </v>
          </cell>
          <cell r="C8366" t="str">
            <v xml:space="preserve">UN    </v>
          </cell>
          <cell r="D8366" t="str">
            <v>135,20</v>
          </cell>
        </row>
        <row r="8367">
          <cell r="A8367">
            <v>39285</v>
          </cell>
          <cell r="B8367" t="str">
            <v xml:space="preserve">DISTRIBUIDOR, PLASTICO, 2 SAIDAS, DN 32 X 25 MM, PARA CONEXAO COM CRIMPAGEM EM TUBO PEX                                                                                                                                                                                                                                                                                                                                                                                                                   </v>
          </cell>
          <cell r="C8367" t="str">
            <v xml:space="preserve">UN    </v>
          </cell>
          <cell r="D8367" t="str">
            <v>137,15</v>
          </cell>
        </row>
        <row r="8368">
          <cell r="A8368">
            <v>39286</v>
          </cell>
          <cell r="B8368" t="str">
            <v xml:space="preserve">DISTRIBUIDOR, PLASTICO, 3 SAIDAS, DN 32 X 16 MM, PARA CONEXAO COM CRIMPAGEM EM TUBO PEX                                                                                                                                                                                                                                                                                                                                                                                                                   </v>
          </cell>
          <cell r="C8368" t="str">
            <v xml:space="preserve">UN    </v>
          </cell>
          <cell r="D8368" t="str">
            <v>134,16</v>
          </cell>
        </row>
        <row r="8369">
          <cell r="A8369">
            <v>39287</v>
          </cell>
          <cell r="B8369" t="str">
            <v xml:space="preserve">DISTRIBUIDOR, PLASTICO, 3 SAIDAS, DN 32 X 20 MM, PARA CONEXAO COM CRIMPAGEM EM TUBO PEX                                                                                                                                                                                                                                                                                                                                                                                                                   </v>
          </cell>
          <cell r="C8369" t="str">
            <v xml:space="preserve">UN    </v>
          </cell>
          <cell r="D8369" t="str">
            <v>157,53</v>
          </cell>
        </row>
        <row r="8370">
          <cell r="A8370">
            <v>39288</v>
          </cell>
          <cell r="B8370" t="str">
            <v xml:space="preserve">DISTRIBUIDOR, PLASTICO, 3 SAIDAS, DN 32 X 25 MM, PARA CONEXAO COM CRIMPAGEM EM TUBO PEX                                                                                                                                                                                                                                                                                                                                                                                                                   </v>
          </cell>
          <cell r="C8370" t="str">
            <v xml:space="preserve">UN    </v>
          </cell>
          <cell r="D8370" t="str">
            <v>168,12</v>
          </cell>
        </row>
        <row r="8371">
          <cell r="A8371">
            <v>2414</v>
          </cell>
          <cell r="B8371" t="str">
            <v xml:space="preserve">DIVISORIA (N2) PAINEL/VIDRO - PAINEL C/ MSO/COMEIA E=35MM - MONTANTE/RODAPE DUPLO ACO GALV PINTADO - COLOCADA                                                                                                                                                                                                                                                                                                                                                                                             </v>
          </cell>
          <cell r="C8371" t="str">
            <v xml:space="preserve">M2    </v>
          </cell>
          <cell r="D8371" t="str">
            <v>111,72</v>
          </cell>
        </row>
        <row r="8372">
          <cell r="A8372">
            <v>2413</v>
          </cell>
          <cell r="B8372" t="str">
            <v xml:space="preserve">DIVISORIA (N2) PAINEL/VIDRO - PAINEL C/ MSO/COMEIA E=35MM - PERFIS SIMPLES ACO GALV PINTADO - COLOCADA                                                                                                                                                                                                                                                                                                                                                                                                    </v>
          </cell>
          <cell r="C8372" t="str">
            <v xml:space="preserve">M2    </v>
          </cell>
          <cell r="D8372" t="str">
            <v>107,48</v>
          </cell>
        </row>
        <row r="8373">
          <cell r="A8373">
            <v>2405</v>
          </cell>
          <cell r="B8373" t="str">
            <v xml:space="preserve">DIVISORIA (N2) PAINEL/VIDRO - PAINEL MSO/COMEIA E=35MM - MONTANTE/RODAPE DUPLO ALUMINIO ANOD NAT - COLOCADA                                                                                                                                                                                                                                                                                                                                                                                               </v>
          </cell>
          <cell r="C8373" t="str">
            <v xml:space="preserve">M2    </v>
          </cell>
          <cell r="D8373" t="str">
            <v>125,10</v>
          </cell>
        </row>
        <row r="8374">
          <cell r="A8374">
            <v>13361</v>
          </cell>
          <cell r="B8374" t="str">
            <v xml:space="preserve">DIVISORIA (N2) PAINEL/VIDRO - PAINEL MSO/COMEIA E=35MM - PERFIS SIMPLES ALUMINIO ANOD NAT - COLOCADA                                                                                                                                                                                                                                                                                                                                                                                                      </v>
          </cell>
          <cell r="C8374" t="str">
            <v xml:space="preserve">M2    </v>
          </cell>
          <cell r="D8374" t="str">
            <v>104,65</v>
          </cell>
        </row>
        <row r="8375">
          <cell r="A8375">
            <v>11987</v>
          </cell>
          <cell r="B8375" t="str">
            <v xml:space="preserve">DIVISORIA (N2) PAINEL/VIDRO - PAINEL VERMICULITA E=35MM - PERFIS SIMPLES ALUMINIO ANOD NATURAL - COLOCADA                                                                                                                                                                                                                                                                                                                                                                                                 </v>
          </cell>
          <cell r="C8375" t="str">
            <v xml:space="preserve">M2    </v>
          </cell>
          <cell r="D8375" t="str">
            <v>280,02</v>
          </cell>
        </row>
        <row r="8376">
          <cell r="A8376">
            <v>2416</v>
          </cell>
          <cell r="B8376" t="str">
            <v xml:space="preserve">DIVISORIA (N3) PAINEL/VIDRO/PAINEL MSO/COMEIA E=35MM - MONTANTE/RODAPE DUPLO ACO GALV PINTADO - COLOCADA                                                                                                                                                                                                                                                                                                                                                                                                  </v>
          </cell>
          <cell r="C8376" t="str">
            <v xml:space="preserve">M2    </v>
          </cell>
          <cell r="D8376" t="str">
            <v>123,89</v>
          </cell>
        </row>
        <row r="8377">
          <cell r="A8377">
            <v>2412</v>
          </cell>
          <cell r="B8377" t="str">
            <v xml:space="preserve">DIVISORIA (N3) PAINEL/VIDRO/PAINEL MSO/COMEIA E=35MM - MONTANTE/RODAPE DUPLO ALUMINIO ANOD NAT - COLOCADA                                                                                                                                                                                                                                                                                                                                                                                                 </v>
          </cell>
          <cell r="C8377" t="str">
            <v xml:space="preserve">M2    </v>
          </cell>
          <cell r="D8377" t="str">
            <v>119,64</v>
          </cell>
        </row>
        <row r="8378">
          <cell r="A8378">
            <v>2411</v>
          </cell>
          <cell r="B8378" t="str">
            <v xml:space="preserve">DIVISORIA (N3) PAINEL/VIDRO/PAINEL MSO/COMEIA E=35MM - PERFIS SIMPLES ACO GALV PINTADO - COLOCADA                                                                                                                                                                                                                                                                                                                                                                                                         </v>
          </cell>
          <cell r="C8378" t="str">
            <v xml:space="preserve">M2    </v>
          </cell>
          <cell r="D8378" t="str">
            <v>104,65</v>
          </cell>
        </row>
        <row r="8379">
          <cell r="A8379">
            <v>2406</v>
          </cell>
          <cell r="B8379" t="str">
            <v xml:space="preserve">DIVISORIA (N3) PAINEL/VIDRO/PAINEL MSO/COMEIA E=35MM - PERFIS SIMPLES ALUMINIO ANOD NAT - COLOCADA                                                                                                                                                                                                                                                                                                                                                                                                        </v>
          </cell>
          <cell r="C8379" t="str">
            <v xml:space="preserve">M2    </v>
          </cell>
          <cell r="D8379" t="str">
            <v>101,82</v>
          </cell>
        </row>
        <row r="8380">
          <cell r="A8380">
            <v>10571</v>
          </cell>
          <cell r="B8380" t="str">
            <v xml:space="preserve">DIVISORIA (N3) PAINEL/VIDRO/PAINEL VERMICULITA E=35MM - MONTANTE/RODAPE DUPLO ALUMINIO ANOD NATURAL - COLOCADA                                                                                                                                                                                                                                                                                                                                                                                            </v>
          </cell>
          <cell r="C8380" t="str">
            <v xml:space="preserve">M2    </v>
          </cell>
          <cell r="D8380" t="str">
            <v>248,91</v>
          </cell>
        </row>
        <row r="8381">
          <cell r="A8381">
            <v>11985</v>
          </cell>
          <cell r="B8381" t="str">
            <v xml:space="preserve">DIVISORIA (N3) PAINEL/VIDRO/PAINEL VERMICULITA E=35MM - MONTANTE/RODAPE PERFIL DUPLO ACO GALV PINTADO - COLOCADA                                                                                                                                                                                                                                                                                                                                                                                          </v>
          </cell>
          <cell r="C8381" t="str">
            <v xml:space="preserve">M2    </v>
          </cell>
          <cell r="D8381" t="str">
            <v>240,42</v>
          </cell>
        </row>
        <row r="8382">
          <cell r="A8382">
            <v>2410</v>
          </cell>
          <cell r="B8382" t="str">
            <v xml:space="preserve">DIVISORIA CEGA (N1) - PAINEL MSO/COMEIA E=35MM - MONTANTE/RODAPE DUPLO   ACO GALV PINTADO - COLOCADA                                                                                                                                                                                                                                                                                                                                                                                                      </v>
          </cell>
          <cell r="C8382" t="str">
            <v xml:space="preserve">M2    </v>
          </cell>
          <cell r="D8382" t="str">
            <v>106,07</v>
          </cell>
        </row>
        <row r="8383">
          <cell r="A8383">
            <v>2417</v>
          </cell>
          <cell r="B8383" t="str">
            <v xml:space="preserve">DIVISORIA CEGA (N1) - PAINEL MSO/COMEIA E=35MM - MONTANTE/RODAPE DUPLO ALUMINIO ANOD NAT - COLOCADA                                                                                                                                                                                                                                                                                                                                                                                                       </v>
          </cell>
          <cell r="C8383" t="str">
            <v xml:space="preserve">M2    </v>
          </cell>
          <cell r="D8383" t="str">
            <v>113,14</v>
          </cell>
        </row>
        <row r="8384">
          <cell r="A8384">
            <v>2415</v>
          </cell>
          <cell r="B8384" t="str">
            <v xml:space="preserve">DIVISORIA CEGA (N1) - PAINEL MSO/COMEIA E=35MM - PERFIS SIMPLES ACO GALV PINTADO   - COLOCADA                                                                                                                                                                                                                                                                                                                                                                                                             </v>
          </cell>
          <cell r="C8384" t="str">
            <v xml:space="preserve">M2    </v>
          </cell>
          <cell r="D8384" t="str">
            <v>90,51</v>
          </cell>
        </row>
        <row r="8385">
          <cell r="A8385">
            <v>13360</v>
          </cell>
          <cell r="B8385" t="str">
            <v xml:space="preserve">DIVISORIA CEGA (N1) - PAINEL MSO/COMEIA E=35MM - PERFIS SIMPLES ALUMINIO ANOD NAT - COLOCADA                                                                                                                                                                                                                                                                                                                                                                                                              </v>
          </cell>
          <cell r="C8385" t="str">
            <v xml:space="preserve">M2    </v>
          </cell>
          <cell r="D8385" t="str">
            <v>90,51</v>
          </cell>
        </row>
        <row r="8386">
          <cell r="A8386">
            <v>11983</v>
          </cell>
          <cell r="B8386" t="str">
            <v xml:space="preserve">DIVISORIA CEGA (N1) - PAINEL VERMICULITA E=35MM - MONTANTE/RODAPE PERFIS SIMPLES ACO GALV PINTADO - COLOCADA                                                                                                                                                                                                                                                                                                                                                                                              </v>
          </cell>
          <cell r="C8386" t="str">
            <v xml:space="preserve">M2    </v>
          </cell>
          <cell r="D8386" t="str">
            <v>220,62</v>
          </cell>
        </row>
        <row r="8387">
          <cell r="A8387">
            <v>11986</v>
          </cell>
          <cell r="B8387" t="str">
            <v xml:space="preserve">DIVISORIA CEGA (N1) - PAINEL VERMICULITA E=35MM - PERFIS SIMPLES ALUMINIO ANOD NATURAL - COLOCADA                                                                                                                                                                                                                                                                                                                                                                                                         </v>
          </cell>
          <cell r="C8387" t="str">
            <v xml:space="preserve">M2    </v>
          </cell>
          <cell r="D8387" t="str">
            <v>268,71</v>
          </cell>
        </row>
        <row r="8388">
          <cell r="A8388">
            <v>25976</v>
          </cell>
          <cell r="B8388" t="str">
            <v xml:space="preserve">DIVISORIA EM GRANITO, COM DUAS FACES POLIDAS, TIPO ANDORINHA/ QUARTZ/ CASTELO/ CORUMBA OU OUTROS EQUIVALENTES DA REGIAO, E=  *3,0* CM                                                                                                                                                                                                                                                                                                                                                                     </v>
          </cell>
          <cell r="C8388" t="str">
            <v xml:space="preserve">M2    </v>
          </cell>
          <cell r="D8388" t="str">
            <v>485,15</v>
          </cell>
        </row>
        <row r="8389">
          <cell r="A8389">
            <v>10629</v>
          </cell>
          <cell r="B8389" t="str">
            <v xml:space="preserve">DIVISORIA EM MARMORE, COM DUAS FACES POLIDAS, BRANCO COMUM, E=  *3,0* CM                                                                                                                                                                                                                                                                                                                                                                                                                                  </v>
          </cell>
          <cell r="C8389" t="str">
            <v xml:space="preserve">M2    </v>
          </cell>
          <cell r="D8389" t="str">
            <v>457,29</v>
          </cell>
        </row>
        <row r="8390">
          <cell r="A8390">
            <v>10698</v>
          </cell>
          <cell r="B8390" t="str">
            <v xml:space="preserve">DIVISORIA, PLACA  PRE-MOLDADA EM GRANILITE, MARMORITE OU GRANITINA,  E = *3 CM                                                                                                                                                                                                                                                                                                                                                                                                                            </v>
          </cell>
          <cell r="C8390" t="str">
            <v xml:space="preserve">M2    </v>
          </cell>
          <cell r="D8390" t="str">
            <v>153,04</v>
          </cell>
        </row>
        <row r="8391">
          <cell r="A8391">
            <v>40521</v>
          </cell>
          <cell r="B8391" t="str">
            <v xml:space="preserve">DOBRADEIRA ELETROMECANICA DE VERGALHAO, PARA ACO DE DIAMETRO ATE 1 1/2 "Â, MOTOR ELETRICO TRIFASICO, POTENCIA DE 3 HP ATE 5 HP                                                                                                                                                                                                                                                                                                                                                                           </v>
          </cell>
          <cell r="C8391" t="str">
            <v xml:space="preserve">UN    </v>
          </cell>
          <cell r="D8391" t="str">
            <v>68.802,35</v>
          </cell>
        </row>
        <row r="8392">
          <cell r="A8392">
            <v>2432</v>
          </cell>
          <cell r="B8392" t="str">
            <v xml:space="preserve">DOBRADICA EM ACO/FERRO, 3 1/2" X  3", E= 1,9  A 2 MM, COM ANEL,  CROMADO OU ZINCADO, TAMPA BOLA, COM PARAFUSOS                                                                                                                                                                                                                                                                                                                                                                                            </v>
          </cell>
          <cell r="C8392" t="str">
            <v xml:space="preserve">UN    </v>
          </cell>
          <cell r="D8392" t="str">
            <v>38,61</v>
          </cell>
        </row>
        <row r="8393">
          <cell r="A8393">
            <v>2418</v>
          </cell>
          <cell r="B8393" t="str">
            <v xml:space="preserve">DOBRADICA EM ACO/FERRO, 3" X 2 1/2", E= 1,2 A 1,8 MM, SEM ANEL,  CROMADO OU ZINCADO, TAMPA BOLA, COM PARAFUSOS                                                                                                                                                                                                                                                                                                                                                                                            </v>
          </cell>
          <cell r="C8393" t="str">
            <v xml:space="preserve">UN    </v>
          </cell>
          <cell r="D8393" t="str">
            <v>17,91</v>
          </cell>
        </row>
        <row r="8394">
          <cell r="A8394">
            <v>2433</v>
          </cell>
          <cell r="B8394" t="str">
            <v xml:space="preserve">DOBRADICA EM ACO/FERRO, 3" X 2 1/2", E= 1,2 A 1,8 MM, SEM ANEL,  CROMADO OU ZINCADO, TAMPA CHATA, COM PARAFUSOS                                                                                                                                                                                                                                                                                                                                                                                           </v>
          </cell>
          <cell r="C8394" t="str">
            <v xml:space="preserve">UN    </v>
          </cell>
          <cell r="D8394" t="str">
            <v>13,08</v>
          </cell>
        </row>
        <row r="8395">
          <cell r="A8395">
            <v>2420</v>
          </cell>
          <cell r="B8395" t="str">
            <v xml:space="preserve">DOBRADICA EM ACO/FERRO, 3" X 2 1/2", E= 1,9 A 2 MM, SEM ANEL,  CROMADO OU ZINCADO, TAMPA BOLA, COM PARAFUSOS                                                                                                                                                                                                                                                                                                                                                                                              </v>
          </cell>
          <cell r="C8395" t="str">
            <v xml:space="preserve">UN    </v>
          </cell>
          <cell r="D8395" t="str">
            <v>22,46</v>
          </cell>
        </row>
        <row r="8396">
          <cell r="A8396">
            <v>2421</v>
          </cell>
          <cell r="B8396" t="str">
            <v xml:space="preserve">DOBRADICA EM ACO/FERRO, 4" X 3", E= 2,2 A 3,0 MM, COM ANEL, CROMADO OU ZINCADO,TAMPA BOLA, COM PARAFUSOS                                                                                                                                                                                                                                                                                                                                                                                                  </v>
          </cell>
          <cell r="C8396" t="str">
            <v xml:space="preserve">UN    </v>
          </cell>
          <cell r="D8396" t="str">
            <v>49,01</v>
          </cell>
        </row>
        <row r="8397">
          <cell r="A8397">
            <v>11447</v>
          </cell>
          <cell r="B8397" t="str">
            <v xml:space="preserve">DOBRADICA EM LATAO, 3 " X 2 1/2 ", E= 1,9 A 2 MM, COM ANEL, CROMADO, TAMPA BOLA, COM PARAFUSOS                                                                                                                                                                                                                                                                                                                                                                                                            </v>
          </cell>
          <cell r="C8397" t="str">
            <v xml:space="preserve">UN    </v>
          </cell>
          <cell r="D8397" t="str">
            <v>44,39</v>
          </cell>
        </row>
        <row r="8398">
          <cell r="A8398">
            <v>2429</v>
          </cell>
          <cell r="B8398" t="str">
            <v xml:space="preserve">DOBRADICA EM LATAO, 4" X 3", E= 2,2 A 3,0 MM, COM ANEL,  TAMPA BOLA, COM PARAFUSOS                                                                                                                                                                                                                                                                                                                                                                                                                        </v>
          </cell>
          <cell r="C8398" t="str">
            <v xml:space="preserve">UN    </v>
          </cell>
          <cell r="D8398" t="str">
            <v>112,36</v>
          </cell>
        </row>
        <row r="8399">
          <cell r="A8399">
            <v>11449</v>
          </cell>
          <cell r="B8399" t="str">
            <v xml:space="preserve">DOBRADICA TIPO PIANO EM ACO/FERRO, 1'' X 3 M, GALVANIZADO, COM PARAFUSOS                                                                                                                                                                                                                                                                                                                                                                                                                                  </v>
          </cell>
          <cell r="C8399" t="str">
            <v xml:space="preserve">UN    </v>
          </cell>
          <cell r="D8399" t="str">
            <v>121,04</v>
          </cell>
        </row>
        <row r="8400">
          <cell r="A8400">
            <v>11451</v>
          </cell>
          <cell r="B8400" t="str">
            <v xml:space="preserve">DOBRADICA TIPO VAI-E-VEM EM ACO/FERRO, TAMANHO 3'', GALVANIZADO, COM PARAFUSOS                                                                                                                                                                                                                                                                                                                                                                                                                            </v>
          </cell>
          <cell r="C8400" t="str">
            <v xml:space="preserve">UN    </v>
          </cell>
          <cell r="D8400" t="str">
            <v>119,01</v>
          </cell>
        </row>
        <row r="8401">
          <cell r="A8401">
            <v>11116</v>
          </cell>
          <cell r="B8401" t="str">
            <v xml:space="preserve">DOMOS INDIVIDUAL EM ACRILICO BRANCO *95 X 95* CM, SEM INSTALACAO                                                                                                                                                                                                                                                                                                                                                                                                                                          </v>
          </cell>
          <cell r="C8401" t="str">
            <v xml:space="preserve">UN    </v>
          </cell>
          <cell r="D8401" t="str">
            <v>444,59</v>
          </cell>
        </row>
        <row r="8402">
          <cell r="A8402">
            <v>38411</v>
          </cell>
          <cell r="B8402" t="str">
            <v xml:space="preserve">DOSADOR DE AREIA, CAPACIDADE DE *26* LITROS                                                                                                                                                                                                                                                                                                                                                                                                                                                               </v>
          </cell>
          <cell r="C8402" t="str">
            <v xml:space="preserve">UN    </v>
          </cell>
          <cell r="D8402" t="str">
            <v>1.368,94</v>
          </cell>
        </row>
        <row r="8403">
          <cell r="A8403">
            <v>1370</v>
          </cell>
          <cell r="B8403" t="str">
            <v xml:space="preserve">DUCHA HIGIENICA PLASTICA COM REGISTRO METALICO 1/2 "                                                                                                                                                                                                                                                                                                                                                                                                                                                      </v>
          </cell>
          <cell r="C8403" t="str">
            <v xml:space="preserve">UN    </v>
          </cell>
          <cell r="D8403" t="str">
            <v>76,26</v>
          </cell>
        </row>
        <row r="8404">
          <cell r="A8404">
            <v>38189</v>
          </cell>
          <cell r="B8404" t="str">
            <v xml:space="preserve">DUCHA METALICA DE PAREDE, ARTICULAVEL, COM BRACO/CANO, SEM DESVIADOR                                                                                                                                                                                                                                                                                                                                                                                                                                      </v>
          </cell>
          <cell r="C8404" t="str">
            <v xml:space="preserve">UN    </v>
          </cell>
          <cell r="D8404" t="str">
            <v>158,73</v>
          </cell>
        </row>
        <row r="8405">
          <cell r="A8405">
            <v>38190</v>
          </cell>
          <cell r="B8405" t="str">
            <v xml:space="preserve">DUCHA METALICA DE PAREDE, ARTICULAVEL, COM DESVIADOR E DUCHA MANUAL                                                                                                                                                                                                                                                                                                                                                                                                                                       </v>
          </cell>
          <cell r="C8405" t="str">
            <v xml:space="preserve">UN    </v>
          </cell>
          <cell r="D8405" t="str">
            <v>356,94</v>
          </cell>
        </row>
        <row r="8406">
          <cell r="A8406">
            <v>36516</v>
          </cell>
          <cell r="B8406" t="str">
            <v xml:space="preserve">DUMPER COM CAPACIDADE DE CARGA DE 1700 KG, PARTIDA ELETRICA, MOTOR DIESEL COM POTENCIA DE 16 CV                                                                                                                                                                                                                                                                                                                                                                                                           </v>
          </cell>
          <cell r="C8406" t="str">
            <v xml:space="preserve">UN    </v>
          </cell>
          <cell r="D8406" t="str">
            <v>62.308,40</v>
          </cell>
        </row>
        <row r="8407">
          <cell r="A8407">
            <v>34777</v>
          </cell>
          <cell r="B8407" t="str">
            <v xml:space="preserve">ELEMENTO VAZADO CERAMICO 25 X 18 X 7 CM                                                                                                                                                                                                                                                                                                                                                                                                                                                                   </v>
          </cell>
          <cell r="C8407" t="str">
            <v xml:space="preserve">UN    </v>
          </cell>
          <cell r="D8407" t="str">
            <v>1,18</v>
          </cell>
        </row>
        <row r="8408">
          <cell r="A8408">
            <v>7273</v>
          </cell>
          <cell r="B8408" t="str">
            <v xml:space="preserve">ELEMENTO VAZADO CERAMICO 7 X 20 X 20 CM                                                                                                                                                                                                                                                                                                                                                                                                                                                                   </v>
          </cell>
          <cell r="C8408" t="str">
            <v xml:space="preserve">UN    </v>
          </cell>
          <cell r="D8408" t="str">
            <v>1,94</v>
          </cell>
        </row>
        <row r="8409">
          <cell r="A8409">
            <v>7272</v>
          </cell>
          <cell r="B8409" t="str">
            <v xml:space="preserve">ELEMENTO VAZADO CERAMICO 9 X 20 X 20 CM                                                                                                                                                                                                                                                                                                                                                                                                                                                                   </v>
          </cell>
          <cell r="C8409" t="str">
            <v xml:space="preserve">UN    </v>
          </cell>
          <cell r="D8409" t="str">
            <v>2,70</v>
          </cell>
        </row>
        <row r="8410">
          <cell r="A8410">
            <v>10605</v>
          </cell>
          <cell r="B8410" t="str">
            <v xml:space="preserve">ELEMENTO VAZADO DE CONCRETO, QUADRICULADO, 1 FURO *10 X 10 X 10* CM                                                                                                                                                                                                                                                                                                                                                                                                                                       </v>
          </cell>
          <cell r="C8410" t="str">
            <v xml:space="preserve">UN    </v>
          </cell>
          <cell r="D8410" t="str">
            <v>1,64</v>
          </cell>
        </row>
        <row r="8411">
          <cell r="A8411">
            <v>10604</v>
          </cell>
          <cell r="B8411" t="str">
            <v xml:space="preserve">ELEMENTO VAZADO DE CONCRETO, QUADRICULADO, 1 FURO *20 X 10 X 7* CM                                                                                                                                                                                                                                                                                                                                                                                                                                        </v>
          </cell>
          <cell r="C8411" t="str">
            <v xml:space="preserve">UN    </v>
          </cell>
          <cell r="D8411" t="str">
            <v>3,28</v>
          </cell>
        </row>
        <row r="8412">
          <cell r="A8412">
            <v>672</v>
          </cell>
          <cell r="B8412" t="str">
            <v xml:space="preserve">ELEMENTO VAZADO DE CONCRETO, QUADRICULADO, 1 FURO *20 X 20 X 6,5* CM                                                                                                                                                                                                                                                                                                                                                                                                                                      </v>
          </cell>
          <cell r="C8412" t="str">
            <v xml:space="preserve">UN    </v>
          </cell>
          <cell r="D8412" t="str">
            <v>3,31</v>
          </cell>
        </row>
        <row r="8413">
          <cell r="A8413">
            <v>668</v>
          </cell>
          <cell r="B8413" t="str">
            <v xml:space="preserve">ELEMENTO VAZADO DE CONCRETO, QUADRICULADO, 16 FUROS *29 X 29 X 6* CM                                                                                                                                                                                                                                                                                                                                                                                                                                      </v>
          </cell>
          <cell r="C8413" t="str">
            <v xml:space="preserve">UN    </v>
          </cell>
          <cell r="D8413" t="str">
            <v>5,21</v>
          </cell>
        </row>
        <row r="8414">
          <cell r="A8414">
            <v>10578</v>
          </cell>
          <cell r="B8414" t="str">
            <v xml:space="preserve">ELEMENTO VAZADO DE CONCRETO, QUADRICULADO, 16 FUROS *33 X 33 X 10* CM                                                                                                                                                                                                                                                                                                                                                                                                                                     </v>
          </cell>
          <cell r="C8414" t="str">
            <v xml:space="preserve">UN    </v>
          </cell>
          <cell r="D8414" t="str">
            <v>9,09</v>
          </cell>
        </row>
        <row r="8415">
          <cell r="A8415">
            <v>666</v>
          </cell>
          <cell r="B8415" t="str">
            <v xml:space="preserve">ELEMENTO VAZADO DE CONCRETO, QUADRICULADO, 16 FUROS *40 X 40 X 7* CM                                                                                                                                                                                                                                                                                                                                                                                                                                      </v>
          </cell>
          <cell r="C8415" t="str">
            <v xml:space="preserve">UN    </v>
          </cell>
          <cell r="D8415" t="str">
            <v>9,03</v>
          </cell>
        </row>
        <row r="8416">
          <cell r="A8416">
            <v>665</v>
          </cell>
          <cell r="B8416" t="str">
            <v xml:space="preserve">ELEMENTO VAZADO DE CONCRETO, QUADRICULADO, 16 FUROS *50 X 50 X 7* CM                                                                                                                                                                                                                                                                                                                                                                                                                                      </v>
          </cell>
          <cell r="C8416" t="str">
            <v xml:space="preserve">UN    </v>
          </cell>
          <cell r="D8416" t="str">
            <v>16,91</v>
          </cell>
        </row>
        <row r="8417">
          <cell r="A8417">
            <v>10577</v>
          </cell>
          <cell r="B8417" t="str">
            <v xml:space="preserve">ELEMENTO VAZADO DE CONCRETO, QUADRICULADO, 25 FUROS *50 X 50 X 5* CM                                                                                                                                                                                                                                                                                                                                                                                                                                      </v>
          </cell>
          <cell r="C8417" t="str">
            <v xml:space="preserve">UN    </v>
          </cell>
          <cell r="D8417" t="str">
            <v>13,24</v>
          </cell>
        </row>
        <row r="8418">
          <cell r="A8418">
            <v>10583</v>
          </cell>
          <cell r="B8418" t="str">
            <v xml:space="preserve">ELEMENTO VAZADO DE CONCRETO, VENEZIANA *39 X 22 X 15* CM                                                                                                                                                                                                                                                                                                                                                                                                                                                  </v>
          </cell>
          <cell r="C8418" t="str">
            <v xml:space="preserve">UN    </v>
          </cell>
          <cell r="D8418" t="str">
            <v>7,42</v>
          </cell>
        </row>
        <row r="8419">
          <cell r="A8419">
            <v>10579</v>
          </cell>
          <cell r="B8419" t="str">
            <v xml:space="preserve">ELEMENTO VAZADO DE CONCRETO, VENEZIANA *39 X 29 X 10* CM                                                                                                                                                                                                                                                                                                                                                                                                                                                  </v>
          </cell>
          <cell r="C8419" t="str">
            <v xml:space="preserve">UN    </v>
          </cell>
          <cell r="D8419" t="str">
            <v>12,11</v>
          </cell>
        </row>
        <row r="8420">
          <cell r="A8420">
            <v>10582</v>
          </cell>
          <cell r="B8420" t="str">
            <v xml:space="preserve">ELEMENTO VAZADO DE CONCRETO, VENEZIANA *40 X 10 X 10* CM                                                                                                                                                                                                                                                                                                                                                                                                                                                  </v>
          </cell>
          <cell r="C8420" t="str">
            <v xml:space="preserve">UN    </v>
          </cell>
          <cell r="D8420" t="str">
            <v>4,23</v>
          </cell>
        </row>
        <row r="8421">
          <cell r="A8421">
            <v>2436</v>
          </cell>
          <cell r="B8421" t="str">
            <v xml:space="preserve">ELETRICISTA                                                                                                                                                                                                                                                                                                                                                                                                                                                                                               </v>
          </cell>
          <cell r="C8421" t="str">
            <v xml:space="preserve">H     </v>
          </cell>
          <cell r="D8421" t="str">
            <v>19,53</v>
          </cell>
        </row>
        <row r="8422">
          <cell r="A8422">
            <v>40918</v>
          </cell>
          <cell r="B8422" t="str">
            <v xml:space="preserve">ELETRICISTA (MENSALISTA)                                                                                                                                                                                                                                                                                                                                                                                                                                                                                  </v>
          </cell>
          <cell r="C8422" t="str">
            <v xml:space="preserve">MES   </v>
          </cell>
          <cell r="D8422" t="str">
            <v>3.431,67</v>
          </cell>
        </row>
        <row r="8423">
          <cell r="A8423">
            <v>2439</v>
          </cell>
          <cell r="B8423" t="str">
            <v xml:space="preserve">ELETRICISTA DE MANUTENCAO INDUSTRIAL                                                                                                                                                                                                                                                                                                                                                                                                                                                                      </v>
          </cell>
          <cell r="C8423" t="str">
            <v xml:space="preserve">H     </v>
          </cell>
          <cell r="D8423" t="str">
            <v>16,87</v>
          </cell>
        </row>
        <row r="8424">
          <cell r="A8424">
            <v>40923</v>
          </cell>
          <cell r="B8424" t="str">
            <v xml:space="preserve">ELETRICISTA DE MANUTENCAO INDUSTRIAL (MENSALISTA)                                                                                                                                                                                                                                                                                                                                                                                                                                                         </v>
          </cell>
          <cell r="C8424" t="str">
            <v xml:space="preserve">MES   </v>
          </cell>
          <cell r="D8424" t="str">
            <v>2.965,23</v>
          </cell>
        </row>
        <row r="8425">
          <cell r="A8425">
            <v>10998</v>
          </cell>
          <cell r="B8425" t="str">
            <v xml:space="preserve">ELETRODO REVESTIDO AWS - E-6010, DIAMETRO IGUAL A 4,00 MM                                                                                                                                                                                                                                                                                                                                                                                                                                                 </v>
          </cell>
          <cell r="C8425" t="str">
            <v xml:space="preserve">KG    </v>
          </cell>
          <cell r="D8425" t="str">
            <v>33,01</v>
          </cell>
        </row>
        <row r="8426">
          <cell r="A8426">
            <v>11002</v>
          </cell>
          <cell r="B8426" t="str">
            <v xml:space="preserve">ELETRODO REVESTIDO AWS - E6013, DIAMETRO IGUAL A 2,50 MM                                                                                                                                                                                                                                                                                                                                                                                                                                                  </v>
          </cell>
          <cell r="C8426" t="str">
            <v xml:space="preserve">KG    </v>
          </cell>
          <cell r="D8426" t="str">
            <v>30,24</v>
          </cell>
        </row>
        <row r="8427">
          <cell r="A8427">
            <v>10999</v>
          </cell>
          <cell r="B8427" t="str">
            <v xml:space="preserve">ELETRODO REVESTIDO AWS - E6013, DIAMETRO IGUAL A 4,00 MM                                                                                                                                                                                                                                                                                                                                                                                                                                                  </v>
          </cell>
          <cell r="C8427" t="str">
            <v xml:space="preserve">KG    </v>
          </cell>
          <cell r="D8427" t="str">
            <v>29,05</v>
          </cell>
        </row>
        <row r="8428">
          <cell r="A8428">
            <v>10997</v>
          </cell>
          <cell r="B8428" t="str">
            <v xml:space="preserve">ELETRODO REVESTIDO AWS - E7018, DIAMETRO IGUAL A 4,00 MM                                                                                                                                                                                                                                                                                                                                                                                                                                                  </v>
          </cell>
          <cell r="C8428" t="str">
            <v xml:space="preserve">KG    </v>
          </cell>
          <cell r="D8428" t="str">
            <v>31,49</v>
          </cell>
        </row>
        <row r="8429">
          <cell r="A8429">
            <v>2685</v>
          </cell>
          <cell r="B8429" t="str">
            <v xml:space="preserve">ELETRODUTO DE PVC RIGIDO ROSCAVEL DE 1 ", SEM LUVA                                                                                                                                                                                                                                                                                                                                                                                                                                                        </v>
          </cell>
          <cell r="C8429" t="str">
            <v xml:space="preserve">M     </v>
          </cell>
          <cell r="D8429" t="str">
            <v>5,00</v>
          </cell>
        </row>
        <row r="8430">
          <cell r="A8430">
            <v>2680</v>
          </cell>
          <cell r="B8430" t="str">
            <v xml:space="preserve">ELETRODUTO DE PVC RIGIDO ROSCAVEL DE 1 1/2 ", SEM LUVA                                                                                                                                                                                                                                                                                                                                                                                                                                                    </v>
          </cell>
          <cell r="C8430" t="str">
            <v xml:space="preserve">M     </v>
          </cell>
          <cell r="D8430" t="str">
            <v>7,32</v>
          </cell>
        </row>
        <row r="8431">
          <cell r="A8431">
            <v>2684</v>
          </cell>
          <cell r="B8431" t="str">
            <v xml:space="preserve">ELETRODUTO DE PVC RIGIDO ROSCAVEL DE 1 1/4 ", SEM LUVA                                                                                                                                                                                                                                                                                                                                                                                                                                                    </v>
          </cell>
          <cell r="C8431" t="str">
            <v xml:space="preserve">M     </v>
          </cell>
          <cell r="D8431" t="str">
            <v>6,66</v>
          </cell>
        </row>
        <row r="8432">
          <cell r="A8432">
            <v>2673</v>
          </cell>
          <cell r="B8432" t="str">
            <v xml:space="preserve">ELETRODUTO DE PVC RIGIDO ROSCAVEL DE 1/2 ", SEM LUVA                                                                                                                                                                                                                                                                                                                                                                                                                                                      </v>
          </cell>
          <cell r="C8432" t="str">
            <v xml:space="preserve">M     </v>
          </cell>
          <cell r="D8432" t="str">
            <v>2,57</v>
          </cell>
        </row>
        <row r="8433">
          <cell r="A8433">
            <v>2681</v>
          </cell>
          <cell r="B8433" t="str">
            <v xml:space="preserve">ELETRODUTO DE PVC RIGIDO ROSCAVEL DE 2 ", SEM LUVA                                                                                                                                                                                                                                                                                                                                                                                                                                                        </v>
          </cell>
          <cell r="C8433" t="str">
            <v xml:space="preserve">M     </v>
          </cell>
          <cell r="D8433" t="str">
            <v>11,96</v>
          </cell>
        </row>
        <row r="8434">
          <cell r="A8434">
            <v>2682</v>
          </cell>
          <cell r="B8434" t="str">
            <v xml:space="preserve">ELETRODUTO DE PVC RIGIDO ROSCAVEL DE 2 1/2 ", SEM LUVA                                                                                                                                                                                                                                                                                                                                                                                                                                                    </v>
          </cell>
          <cell r="C8434" t="str">
            <v xml:space="preserve">M     </v>
          </cell>
          <cell r="D8434" t="str">
            <v>17,44</v>
          </cell>
        </row>
        <row r="8435">
          <cell r="A8435">
            <v>2686</v>
          </cell>
          <cell r="B8435" t="str">
            <v xml:space="preserve">ELETRODUTO DE PVC RIGIDO ROSCAVEL DE 3 ", SEM LUVA                                                                                                                                                                                                                                                                                                                                                                                                                                                        </v>
          </cell>
          <cell r="C8435" t="str">
            <v xml:space="preserve">M     </v>
          </cell>
          <cell r="D8435" t="str">
            <v>21,88</v>
          </cell>
        </row>
        <row r="8436">
          <cell r="A8436">
            <v>2674</v>
          </cell>
          <cell r="B8436" t="str">
            <v xml:space="preserve">ELETRODUTO DE PVC RIGIDO ROSCAVEL DE 3/4 ", SEM LUVA                                                                                                                                                                                                                                                                                                                                                                                                                                                      </v>
          </cell>
          <cell r="C8436" t="str">
            <v xml:space="preserve">M     </v>
          </cell>
          <cell r="D8436" t="str">
            <v>3,20</v>
          </cell>
        </row>
        <row r="8437">
          <cell r="A8437">
            <v>2683</v>
          </cell>
          <cell r="B8437" t="str">
            <v xml:space="preserve">ELETRODUTO DE PVC RIGIDO ROSCAVEL DE 4 ", SEM LUVA                                                                                                                                                                                                                                                                                                                                                                                                                                                        </v>
          </cell>
          <cell r="C8437" t="str">
            <v xml:space="preserve">M     </v>
          </cell>
          <cell r="D8437" t="str">
            <v>34,47</v>
          </cell>
        </row>
        <row r="8438">
          <cell r="A8438">
            <v>2676</v>
          </cell>
          <cell r="B8438" t="str">
            <v xml:space="preserve">ELETRODUTO DE PVC RIGIDO SOLDAVEL, CLASSE B, DE 20 MM                                                                                                                                                                                                                                                                                                                                                                                                                                                     </v>
          </cell>
          <cell r="C8438" t="str">
            <v xml:space="preserve">M     </v>
          </cell>
          <cell r="D8438" t="str">
            <v>1,49</v>
          </cell>
        </row>
        <row r="8439">
          <cell r="A8439">
            <v>2678</v>
          </cell>
          <cell r="B8439" t="str">
            <v xml:space="preserve">ELETRODUTO DE PVC RIGIDO SOLDAVEL, CLASSE B, DE 25 MM                                                                                                                                                                                                                                                                                                                                                                                                                                                     </v>
          </cell>
          <cell r="C8439" t="str">
            <v xml:space="preserve">M     </v>
          </cell>
          <cell r="D8439" t="str">
            <v>1,87</v>
          </cell>
        </row>
        <row r="8440">
          <cell r="A8440">
            <v>2679</v>
          </cell>
          <cell r="B8440" t="str">
            <v xml:space="preserve">ELETRODUTO DE PVC RIGIDO SOLDAVEL, CLASSE B, DE 32 MM                                                                                                                                                                                                                                                                                                                                                                                                                                                     </v>
          </cell>
          <cell r="C8440" t="str">
            <v xml:space="preserve">M     </v>
          </cell>
          <cell r="D8440" t="str">
            <v>2,88</v>
          </cell>
        </row>
        <row r="8441">
          <cell r="A8441">
            <v>12070</v>
          </cell>
          <cell r="B8441" t="str">
            <v xml:space="preserve">ELETRODUTO DE PVC RIGIDO SOLDAVEL, CLASSE B, DE 40 MM                                                                                                                                                                                                                                                                                                                                                                                                                                                     </v>
          </cell>
          <cell r="C8441" t="str">
            <v xml:space="preserve">M     </v>
          </cell>
          <cell r="D8441" t="str">
            <v>4,01</v>
          </cell>
        </row>
        <row r="8442">
          <cell r="A8442">
            <v>2675</v>
          </cell>
          <cell r="B8442" t="str">
            <v xml:space="preserve">ELETRODUTO DE PVC RIGIDO SOLDAVEL, CLASSE B, DE 50 MM                                                                                                                                                                                                                                                                                                                                                                                                                                                     </v>
          </cell>
          <cell r="C8442" t="str">
            <v xml:space="preserve">M     </v>
          </cell>
          <cell r="D8442" t="str">
            <v>5,22</v>
          </cell>
        </row>
        <row r="8443">
          <cell r="A8443">
            <v>12067</v>
          </cell>
          <cell r="B8443" t="str">
            <v xml:space="preserve">ELETRODUTO DE PVC RIGIDO SOLDAVEL, CLASSE B, DE 60 MM                                                                                                                                                                                                                                                                                                                                                                                                                                                     </v>
          </cell>
          <cell r="C8443" t="str">
            <v xml:space="preserve">M     </v>
          </cell>
          <cell r="D8443" t="str">
            <v>7,08</v>
          </cell>
        </row>
        <row r="8444">
          <cell r="A8444">
            <v>40401</v>
          </cell>
          <cell r="B8444" t="str">
            <v xml:space="preserve">ELETRODUTO FLEXIVEL PLANO EM PEAD, COR PRETA E LARANJA,  DIAMETRO 32 MM                                                                                                                                                                                                                                                                                                                                                                                                                                   </v>
          </cell>
          <cell r="C8444" t="str">
            <v xml:space="preserve">M     </v>
          </cell>
          <cell r="D8444" t="str">
            <v>2,15</v>
          </cell>
        </row>
        <row r="8445">
          <cell r="A8445">
            <v>40402</v>
          </cell>
          <cell r="B8445" t="str">
            <v xml:space="preserve">ELETRODUTO FLEXIVEL PLANO EM PEAD, COR PRETA E LARANJA,  DIAMETRO 40 MM                                                                                                                                                                                                                                                                                                                                                                                                                                   </v>
          </cell>
          <cell r="C8445" t="str">
            <v xml:space="preserve">M     </v>
          </cell>
          <cell r="D8445" t="str">
            <v>2,76</v>
          </cell>
        </row>
        <row r="8446">
          <cell r="A8446">
            <v>40400</v>
          </cell>
          <cell r="B8446" t="str">
            <v xml:space="preserve">ELETRODUTO FLEXIVEL PLANO EM PEAD, COR PRETA E LARANJA, DIAMETRO 25 MM                                                                                                                                                                                                                                                                                                                                                                                                                                    </v>
          </cell>
          <cell r="C8446" t="str">
            <v xml:space="preserve">M     </v>
          </cell>
          <cell r="D8446" t="str">
            <v>1,46</v>
          </cell>
        </row>
        <row r="8447">
          <cell r="A8447">
            <v>2504</v>
          </cell>
          <cell r="B8447" t="str">
            <v xml:space="preserve">ELETRODUTO FLEXIVEL, EM ACO GALVANIZADO, REVESTIDO EXTERNAMENTE COM PVC PRETO, DIAMETRO EXTERNO DE 25 MM (3/4"), TIPO SEALTUBO                                                                                                                                                                                                                                                                                                                                                                            </v>
          </cell>
          <cell r="C8447" t="str">
            <v xml:space="preserve">M     </v>
          </cell>
          <cell r="D8447" t="str">
            <v>10,16</v>
          </cell>
        </row>
        <row r="8448">
          <cell r="A8448">
            <v>2501</v>
          </cell>
          <cell r="B8448" t="str">
            <v xml:space="preserve">ELETRODUTO FLEXIVEL, EM ACO GALVANIZADO, REVESTIDO EXTERNAMENTE COM PVC PRETO, DIAMETRO EXTERNO DE 32 MM (1"), TIPO SEALTUBO                                                                                                                                                                                                                                                                                                                                                                              </v>
          </cell>
          <cell r="C8448" t="str">
            <v xml:space="preserve">M     </v>
          </cell>
          <cell r="D8448" t="str">
            <v>13,33</v>
          </cell>
        </row>
        <row r="8449">
          <cell r="A8449">
            <v>2502</v>
          </cell>
          <cell r="B8449" t="str">
            <v xml:space="preserve">ELETRODUTO FLEXIVEL, EM ACO GALVANIZADO, REVESTIDO EXTERNAMENTE COM PVC PRETO, DIAMETRO EXTERNO DE 40 MM (1 1/4"), TIPO SEALTUBO                                                                                                                                                                                                                                                                                                                                                                          </v>
          </cell>
          <cell r="C8449" t="str">
            <v xml:space="preserve">M     </v>
          </cell>
          <cell r="D8449" t="str">
            <v>20,11</v>
          </cell>
        </row>
        <row r="8450">
          <cell r="A8450">
            <v>2503</v>
          </cell>
          <cell r="B8450" t="str">
            <v xml:space="preserve">ELETRODUTO FLEXIVEL, EM ACO GALVANIZADO, REVESTIDO EXTERNAMENTE COM PVC PRETO, DIAMETRO EXTERNO DE 50 MM( 1 1/2"), TIPO SEALTUBO                                                                                                                                                                                                                                                                                                                                                                          </v>
          </cell>
          <cell r="C8450" t="str">
            <v xml:space="preserve">M     </v>
          </cell>
          <cell r="D8450" t="str">
            <v>25,88</v>
          </cell>
        </row>
        <row r="8451">
          <cell r="A8451">
            <v>2500</v>
          </cell>
          <cell r="B8451" t="str">
            <v xml:space="preserve">ELETRODUTO FLEXIVEL, EM ACO GALVANIZADO, REVESTIDO EXTERNAMENTE COM PVC PRETO, DIAMETRO EXTERNO DE 60 MM (2"), TIPO SEALTUBO                                                                                                                                                                                                                                                                                                                                                                              </v>
          </cell>
          <cell r="C8451" t="str">
            <v xml:space="preserve">M     </v>
          </cell>
          <cell r="D8451" t="str">
            <v>34,48</v>
          </cell>
        </row>
        <row r="8452">
          <cell r="A8452">
            <v>2505</v>
          </cell>
          <cell r="B8452" t="str">
            <v xml:space="preserve">ELETRODUTO FLEXIVEL, EM ACO GALVANIZADO, REVESTIDO EXTERNAMENTE COM PVC PRETO, DIAMETRO EXTERNO DE 75 MM (2 1/2"), TIPO SEALTUBO                                                                                                                                                                                                                                                                                                                                                                          </v>
          </cell>
          <cell r="C8452" t="str">
            <v xml:space="preserve">M     </v>
          </cell>
          <cell r="D8452" t="str">
            <v>53,73</v>
          </cell>
        </row>
        <row r="8453">
          <cell r="A8453">
            <v>12056</v>
          </cell>
          <cell r="B8453" t="str">
            <v xml:space="preserve">ELETRODUTO FLEXIVEL, EM ACO, TIPO CONDUITE, DIAMETRO DE 1 1/2"                                                                                                                                                                                                                                                                                                                                                                                                                                            </v>
          </cell>
          <cell r="C8453" t="str">
            <v xml:space="preserve">M     </v>
          </cell>
          <cell r="D8453" t="str">
            <v>21,71</v>
          </cell>
        </row>
        <row r="8454">
          <cell r="A8454">
            <v>12057</v>
          </cell>
          <cell r="B8454" t="str">
            <v xml:space="preserve">ELETRODUTO FLEXIVEL, EM ACO, TIPO CONDUITE, DIAMETRO DE 1 1/4"                                                                                                                                                                                                                                                                                                                                                                                                                                            </v>
          </cell>
          <cell r="C8454" t="str">
            <v xml:space="preserve">M     </v>
          </cell>
          <cell r="D8454" t="str">
            <v>18,44</v>
          </cell>
        </row>
        <row r="8455">
          <cell r="A8455">
            <v>12059</v>
          </cell>
          <cell r="B8455" t="str">
            <v xml:space="preserve">ELETRODUTO FLEXIVEL, EM ACO, TIPO CONDUITE, DIAMETRO DE 1/2"                                                                                                                                                                                                                                                                                                                                                                                                                                              </v>
          </cell>
          <cell r="C8455" t="str">
            <v xml:space="preserve">M     </v>
          </cell>
          <cell r="D8455" t="str">
            <v>6,47</v>
          </cell>
        </row>
        <row r="8456">
          <cell r="A8456">
            <v>12058</v>
          </cell>
          <cell r="B8456" t="str">
            <v xml:space="preserve">ELETRODUTO FLEXIVEL, EM ACO, TIPO CONDUITE, DIAMETRO DE 1"                                                                                                                                                                                                                                                                                                                                                                                                                                                </v>
          </cell>
          <cell r="C8456" t="str">
            <v xml:space="preserve">M     </v>
          </cell>
          <cell r="D8456" t="str">
            <v>11,49</v>
          </cell>
        </row>
        <row r="8457">
          <cell r="A8457">
            <v>12060</v>
          </cell>
          <cell r="B8457" t="str">
            <v xml:space="preserve">ELETRODUTO FLEXIVEL, EM ACO, TIPO CONDUITE, DIAMETRO DE 2 1/2"                                                                                                                                                                                                                                                                                                                                                                                                                                            </v>
          </cell>
          <cell r="C8457" t="str">
            <v xml:space="preserve">M     </v>
          </cell>
          <cell r="D8457" t="str">
            <v>47,91</v>
          </cell>
        </row>
        <row r="8458">
          <cell r="A8458">
            <v>12061</v>
          </cell>
          <cell r="B8458" t="str">
            <v xml:space="preserve">ELETRODUTO FLEXIVEL, EM ACO, TIPO CONDUITE, DIAMETRO DE 2"                                                                                                                                                                                                                                                                                                                                                                                                                                                </v>
          </cell>
          <cell r="C8458" t="str">
            <v xml:space="preserve">M     </v>
          </cell>
          <cell r="D8458" t="str">
            <v>29,25</v>
          </cell>
        </row>
        <row r="8459">
          <cell r="A8459">
            <v>12062</v>
          </cell>
          <cell r="B8459" t="str">
            <v xml:space="preserve">ELETRODUTO FLEXIVEL, EM ACO, TIPO CONDUITE, DIAMETRO DE 3"                                                                                                                                                                                                                                                                                                                                                                                                                                                </v>
          </cell>
          <cell r="C8459" t="str">
            <v xml:space="preserve">M     </v>
          </cell>
          <cell r="D8459" t="str">
            <v>53,95</v>
          </cell>
        </row>
        <row r="8460">
          <cell r="A8460">
            <v>21137</v>
          </cell>
          <cell r="B8460" t="str">
            <v xml:space="preserve">ELETRODUTO METALICO FLEXIVEL REVESTIDO COM PVC PRETO, DIAMETRO EXTERNO DE 15 MM (3/8"), TIPO COPEX                                                                                                                                                                                                                                                                                                                                                                                                        </v>
          </cell>
          <cell r="C8460" t="str">
            <v xml:space="preserve">M     </v>
          </cell>
          <cell r="D8460" t="str">
            <v>9,37</v>
          </cell>
        </row>
        <row r="8461">
          <cell r="A8461">
            <v>2687</v>
          </cell>
          <cell r="B8461" t="str">
            <v xml:space="preserve">ELETRODUTO PVC FLEXIVEL CORRUGADO, COR AMARELA, DE 16 MM                                                                                                                                                                                                                                                                                                                                                                                                                                                  </v>
          </cell>
          <cell r="C8461" t="str">
            <v xml:space="preserve">M     </v>
          </cell>
          <cell r="D8461" t="str">
            <v>1,30</v>
          </cell>
        </row>
        <row r="8462">
          <cell r="A8462">
            <v>2689</v>
          </cell>
          <cell r="B8462" t="str">
            <v xml:space="preserve">ELETRODUTO PVC FLEXIVEL CORRUGADO, COR AMARELA, DE 20 MM                                                                                                                                                                                                                                                                                                                                                                                                                                                  </v>
          </cell>
          <cell r="C8462" t="str">
            <v xml:space="preserve">M     </v>
          </cell>
          <cell r="D8462" t="str">
            <v>1,55</v>
          </cell>
        </row>
        <row r="8463">
          <cell r="A8463">
            <v>2688</v>
          </cell>
          <cell r="B8463" t="str">
            <v xml:space="preserve">ELETRODUTO PVC FLEXIVEL CORRUGADO, COR AMARELA, DE 25 MM                                                                                                                                                                                                                                                                                                                                                                                                                                                  </v>
          </cell>
          <cell r="C8463" t="str">
            <v xml:space="preserve">M     </v>
          </cell>
          <cell r="D8463" t="str">
            <v>1,68</v>
          </cell>
        </row>
        <row r="8464">
          <cell r="A8464">
            <v>2690</v>
          </cell>
          <cell r="B8464" t="str">
            <v xml:space="preserve">ELETRODUTO PVC FLEXIVEL CORRUGADO, COR AMARELA, DE 32 MM                                                                                                                                                                                                                                                                                                                                                                                                                                                  </v>
          </cell>
          <cell r="C8464" t="str">
            <v xml:space="preserve">M     </v>
          </cell>
          <cell r="D8464" t="str">
            <v>2,88</v>
          </cell>
        </row>
        <row r="8465">
          <cell r="A8465">
            <v>39243</v>
          </cell>
          <cell r="B8465" t="str">
            <v xml:space="preserve">ELETRODUTO PVC FLEXIVEL CORRUGADO, REFORCADO, COR LARANJA, DE 20 MM, PARA LAJES E PISOS                                                                                                                                                                                                                                                                                                                                                                                                                   </v>
          </cell>
          <cell r="C8465" t="str">
            <v xml:space="preserve">M     </v>
          </cell>
          <cell r="D8465" t="str">
            <v>1,89</v>
          </cell>
        </row>
        <row r="8466">
          <cell r="A8466">
            <v>39244</v>
          </cell>
          <cell r="B8466" t="str">
            <v xml:space="preserve">ELETRODUTO PVC FLEXIVEL CORRUGADO, REFORCADO, COR LARANJA, DE 25 MM, PARA LAJES E PISOS                                                                                                                                                                                                                                                                                                                                                                                                                   </v>
          </cell>
          <cell r="C8466" t="str">
            <v xml:space="preserve">M     </v>
          </cell>
          <cell r="D8466" t="str">
            <v>2,56</v>
          </cell>
        </row>
        <row r="8467">
          <cell r="A8467">
            <v>39245</v>
          </cell>
          <cell r="B8467" t="str">
            <v xml:space="preserve">ELETRODUTO PVC FLEXIVEL CORRUGADO, REFORCADO, COR LARANJA, DE 32 MM, PARA LAJES E PISOS                                                                                                                                                                                                                                                                                                                                                                                                                   </v>
          </cell>
          <cell r="C8467" t="str">
            <v xml:space="preserve">M     </v>
          </cell>
          <cell r="D8467" t="str">
            <v>4,93</v>
          </cell>
        </row>
        <row r="8468">
          <cell r="A8468">
            <v>39254</v>
          </cell>
          <cell r="B8468" t="str">
            <v xml:space="preserve">ELETRODUTO/CONDULETE DE PVC RIGIDO, LISO, COR CINZA, DE 1/2", PARA INSTALACOES APARENTES (NBR 5410)                                                                                                                                                                                                                                                                                                                                                                                                       </v>
          </cell>
          <cell r="C8468" t="str">
            <v xml:space="preserve">M     </v>
          </cell>
          <cell r="D8468" t="str">
            <v>7,38</v>
          </cell>
        </row>
        <row r="8469">
          <cell r="A8469">
            <v>39255</v>
          </cell>
          <cell r="B8469" t="str">
            <v xml:space="preserve">ELETRODUTO/CONDULETE DE PVC RIGIDO, LISO, COR CINZA, DE 1", PARA INSTALACOES APARENTES (NBR 5410)                                                                                                                                                                                                                                                                                                                                                                                                         </v>
          </cell>
          <cell r="C8469" t="str">
            <v xml:space="preserve">M     </v>
          </cell>
          <cell r="D8469" t="str">
            <v>13,66</v>
          </cell>
        </row>
        <row r="8470">
          <cell r="A8470">
            <v>39253</v>
          </cell>
          <cell r="B8470" t="str">
            <v xml:space="preserve">ELETRODUTO/CONDULETE DE PVC RIGIDO, LISO, COR CINZA, DE 3/4", PARA INSTALACOES APARENTES (NBR 5410)                                                                                                                                                                                                                                                                                                                                                                                                       </v>
          </cell>
          <cell r="C8470" t="str">
            <v xml:space="preserve">M     </v>
          </cell>
          <cell r="D8470" t="str">
            <v>9,40</v>
          </cell>
        </row>
        <row r="8471">
          <cell r="A8471">
            <v>2446</v>
          </cell>
          <cell r="B8471" t="str">
            <v xml:space="preserve">ELETRODUTO/DUTO PEAD FLEXIVEL PAREDE SIMPLES, CORRUGACAO HELICOIDAL, COR PRETA, SEM ROSCA, DE 2",  PARA CABEAMENTO SUBTERRANEO (NBR 15715)                                                                                                                                                                                                                                                                                                                                                                </v>
          </cell>
          <cell r="C8471" t="str">
            <v xml:space="preserve">M     </v>
          </cell>
          <cell r="D8471" t="str">
            <v>5,37</v>
          </cell>
        </row>
        <row r="8472">
          <cell r="A8472">
            <v>2442</v>
          </cell>
          <cell r="B8472" t="str">
            <v xml:space="preserve">ELETRODUTO/DUTO PEAD FLEXIVEL PAREDE SIMPLES, CORRUGACAO HELICOIDAL, COR PRETA, SEM ROSCA, DE 3",  PARA CABEAMENTO SUBTERRANEO (NBR 15715)                                                                                                                                                                                                                                                                                                                                                                </v>
          </cell>
          <cell r="C8472" t="str">
            <v xml:space="preserve">M     </v>
          </cell>
          <cell r="D8472" t="str">
            <v>7,52</v>
          </cell>
        </row>
        <row r="8473">
          <cell r="A8473">
            <v>39246</v>
          </cell>
          <cell r="B8473" t="str">
            <v xml:space="preserve">ELETRODUTODUTO PEAD FLEXIVEL PAREDE SIMPLES, CORRUGACAO HELICOIDAL, COR PRETA, SEM ROSCA, DE 1 1/2",  PARA CABEAMENTO SUBTERRANEO (NBR 15715)                                                                                                                                                                                                                                                                                                                                                             </v>
          </cell>
          <cell r="C8473" t="str">
            <v xml:space="preserve">M     </v>
          </cell>
          <cell r="D8473" t="str">
            <v>3,74</v>
          </cell>
        </row>
        <row r="8474">
          <cell r="A8474">
            <v>39247</v>
          </cell>
          <cell r="B8474" t="str">
            <v xml:space="preserve">ELETRODUTODUTO PEAD FLEXIVEL PAREDE SIMPLES, CORRUGACAO HELICOIDAL, COR PRETA, SEM ROSCA, DE 1 1/4",  PARA CABEAMENTO SUBTERRANEO (NBR 15715)                                                                                                                                                                                                                                                                                                                                                             </v>
          </cell>
          <cell r="C8474" t="str">
            <v xml:space="preserve">M     </v>
          </cell>
          <cell r="D8474" t="str">
            <v>3,26</v>
          </cell>
        </row>
        <row r="8475">
          <cell r="A8475">
            <v>39248</v>
          </cell>
          <cell r="B8475" t="str">
            <v xml:space="preserve">ELETRODUTODUTO PEAD FLEXIVEL PAREDE SIMPLES, CORRUGACAO HELICOIDAL, COR PRETA, SEM ROSCA, DE 4",  PARA CABEAMENTO SUBTERRANEO (NBR 15715)                                                                                                                                                                                                                                                                                                                                                                 </v>
          </cell>
          <cell r="C8475" t="str">
            <v xml:space="preserve">M     </v>
          </cell>
          <cell r="D8475" t="str">
            <v>10,48</v>
          </cell>
        </row>
        <row r="8476">
          <cell r="A8476">
            <v>2438</v>
          </cell>
          <cell r="B8476" t="str">
            <v xml:space="preserve">ELETROTECNICO                                                                                                                                                                                                                                                                                                                                                                                                                                                                                             </v>
          </cell>
          <cell r="C8476" t="str">
            <v xml:space="preserve">H     </v>
          </cell>
          <cell r="D8476" t="str">
            <v>22,25</v>
          </cell>
        </row>
        <row r="8477">
          <cell r="A8477">
            <v>40922</v>
          </cell>
          <cell r="B8477" t="str">
            <v xml:space="preserve">ELETROTECNICO (MENSALISTA)                                                                                                                                                                                                                                                                                                                                                                                                                                                                                </v>
          </cell>
          <cell r="C8477" t="str">
            <v xml:space="preserve">MES   </v>
          </cell>
          <cell r="D8477" t="str">
            <v>3.910,37</v>
          </cell>
        </row>
        <row r="8478">
          <cell r="A8478">
            <v>36486</v>
          </cell>
          <cell r="B8478" t="str">
            <v xml:space="preserve">ELEVADOR DE CARGA A CABO, CABINE SEMI FECHADA 2,0 X 1,5 X 2,0 M, CAPACIDADE DE CARGA 1000 KG, TORRE  2,38 X 2,21 X 15 M, GUINCHO DE EMBREAGEM, FREIO DE SEGURANCA, LIMITADOR DE VELOCIDADE E CANCELA                                                                                                                                                                                                                                                                                                      </v>
          </cell>
          <cell r="C8478" t="str">
            <v xml:space="preserve">UN    </v>
          </cell>
          <cell r="D8478" t="str">
            <v>35.157,77</v>
          </cell>
        </row>
        <row r="8479">
          <cell r="A8479">
            <v>37777</v>
          </cell>
          <cell r="B8479" t="str">
            <v xml:space="preserve">ELEVADOR DE CREMALHEIRA CABINE FECHADA 1,5 X 2,5 X 2,35 M (UMA POR TORRE), CAPACIDADE DE CARGA 1200 KG (15 PESSOAS), TORRE  24 M (16 MODULOS), FREIO DE SEGURANCA, LIMITADOR DE CARGA                                                                                                                                                                                                                                                                                                                     </v>
          </cell>
          <cell r="C8479" t="str">
            <v xml:space="preserve">UN    </v>
          </cell>
          <cell r="D8479" t="str">
            <v>165.522,11</v>
          </cell>
        </row>
        <row r="8480">
          <cell r="A8480">
            <v>12624</v>
          </cell>
          <cell r="B8480" t="str">
            <v xml:space="preserve">EMENDA PARA CALHA PLUVIAL, PVC, DIAMETRO ENTRE 119 E 170 MM, PARA DRENAGEM PREDIAL                                                                                                                                                                                                                                                                                                                                                                                                                        </v>
          </cell>
          <cell r="C8480" t="str">
            <v xml:space="preserve">UN    </v>
          </cell>
          <cell r="D8480" t="str">
            <v>10,26</v>
          </cell>
        </row>
        <row r="8481">
          <cell r="A8481">
            <v>10638</v>
          </cell>
          <cell r="B8481" t="str">
            <v xml:space="preserve">EMPILHADEIRA SOBRE PNEUS COM TORRE DE TRES ESTAGIOS, 4,70M DE ELEVACAO, C/ DESLOCADOR LATERAL DOS GARFOS, MOTOR GLP 4.3L, CAPACIDADE NOMINAL DE CARGA DE 6T                                                                                                                                                                                                                                                                                                                                               </v>
          </cell>
          <cell r="C8481" t="str">
            <v xml:space="preserve">UN    </v>
          </cell>
          <cell r="D8481" t="str">
            <v>300.692,85</v>
          </cell>
        </row>
        <row r="8482">
          <cell r="A8482">
            <v>10635</v>
          </cell>
          <cell r="B8482" t="str">
            <v xml:space="preserve">EMPILHADEIRA SOBRE PNEUS COM TORRE DE TRES ESTAGIOS, 4,80M DE ELEVACAO, C/ DESLOCADOR LATERAL DOS GARFOS, MOTOR GLP 2.2L, CAPACIDADE NOMINAL DE CARGA DE 3T                                                                                                                                                                                                                                                                                                                                               </v>
          </cell>
          <cell r="C8482" t="str">
            <v xml:space="preserve">UN    </v>
          </cell>
          <cell r="D8482" t="str">
            <v>103.934,74</v>
          </cell>
        </row>
        <row r="8483">
          <cell r="A8483">
            <v>10634</v>
          </cell>
          <cell r="B8483" t="str">
            <v xml:space="preserve">EMPILHADEIRA SOBRE PNEUS COM TORRE DE TRES ESTAGIOS, 4,80M DE ELEVACAO, C/ DESLOCADOR LATERAL DOS GARFOS, MOTOR GLP 2.4L, CAPACIDADE NOMINAL DE CARGA DE 2,5T                                                                                                                                                                                                                                                                                                                                             </v>
          </cell>
          <cell r="C8483" t="str">
            <v xml:space="preserve">UN    </v>
          </cell>
          <cell r="D8483" t="str">
            <v>89.000,00</v>
          </cell>
        </row>
        <row r="8484">
          <cell r="A8484">
            <v>10636</v>
          </cell>
          <cell r="B8484" t="str">
            <v xml:space="preserve">EMPILHADEIRA SOBRE PNEUS COM TORRE DE TRES ESTAGIOS, 4,80M DE ELEVACAO, C/ DESLOCADOR LATERAL DOS GARFOS, MOTOR GLP 4.3L, CAPACIDADE NOMINAL DE CARGA DE 4T                                                                                                                                                                                                                                                                                                                                               </v>
          </cell>
          <cell r="C8484" t="str">
            <v xml:space="preserve">UN    </v>
          </cell>
          <cell r="D8484" t="str">
            <v>195.999,79</v>
          </cell>
        </row>
        <row r="8485">
          <cell r="A8485">
            <v>10637</v>
          </cell>
          <cell r="B8485" t="str">
            <v xml:space="preserve">EMPILHADEIRA SOBRE PNEUS COM TORRE DE TRES ESTAGIOS, 4,80M DE ELEVACAO, C/ DESLOCADOR LATERAL DOS GARFOS, MOTOR GLP 4.3L, CAPACIDADE NOMINAL DE CARGA DE 5T                                                                                                                                                                                                                                                                                                                                               </v>
          </cell>
          <cell r="C8485" t="str">
            <v xml:space="preserve">UN    </v>
          </cell>
          <cell r="D8485" t="str">
            <v>205.017,85</v>
          </cell>
        </row>
        <row r="8486">
          <cell r="A8486">
            <v>517</v>
          </cell>
          <cell r="B8486" t="str">
            <v xml:space="preserve">EMULSAO ASFALTICA ANIONICA                                                                                                                                                                                                                                                                                                                                                                                                                                                                                </v>
          </cell>
          <cell r="C8486" t="str">
            <v xml:space="preserve">L     </v>
          </cell>
          <cell r="D8486" t="str">
            <v>6,80</v>
          </cell>
        </row>
        <row r="8487">
          <cell r="A8487">
            <v>41904</v>
          </cell>
          <cell r="B8487" t="str">
            <v xml:space="preserve">EMULSAO ASFALTICA CATIONICA RL-1C PARA USO EM PAVIMENTACAO ASFALTICA (COLETADO CAIXA NA ANP ACRESCIDO DE ICMS)                                                                                                                                                                                                                                                                                                                                                                                            </v>
          </cell>
          <cell r="C8487" t="str">
            <v xml:space="preserve">T     </v>
          </cell>
          <cell r="D8487" t="str">
            <v>2.725,17</v>
          </cell>
        </row>
        <row r="8488">
          <cell r="A8488">
            <v>41905</v>
          </cell>
          <cell r="B8488" t="str">
            <v xml:space="preserve">EMULSAO ASFALTICA CATIONICA RR-1C PARA USO EM PAVIMENTACAO ASFALTICA (COLETADO CAIXA NA ANP ACRESCIDO DE ICMS)                                                                                                                                                                                                                                                                                                                                                                                            </v>
          </cell>
          <cell r="C8488" t="str">
            <v xml:space="preserve">KG    </v>
          </cell>
          <cell r="D8488" t="str">
            <v>2,23</v>
          </cell>
        </row>
        <row r="8489">
          <cell r="A8489">
            <v>41903</v>
          </cell>
          <cell r="B8489" t="str">
            <v xml:space="preserve">EMULSAO ASFALTICA CATIONICA RR-2C PARA USO EM PAVIMENTACAO ASFALTICA (COLETADO CAIXA NA ANP ACRESCIDO DE ICMS)                                                                                                                                                                                                                                                                                                                                                                                            </v>
          </cell>
          <cell r="C8489" t="str">
            <v xml:space="preserve">KG    </v>
          </cell>
          <cell r="D8489" t="str">
            <v>2,89</v>
          </cell>
        </row>
        <row r="8490">
          <cell r="A8490">
            <v>37534</v>
          </cell>
          <cell r="B8490" t="str">
            <v xml:space="preserve">EMULSAO EXPLOSIVA EM CARTUCHOS DE 1" X 12", DENSIDADE 1.15 G/CM3, INICIACAO ESPOLETA N. 8 / CORDEL                                                                                                                                                                                                                                                                                                                                                                                                        </v>
          </cell>
          <cell r="C8490" t="str">
            <v xml:space="preserve">KG    </v>
          </cell>
          <cell r="D8490" t="str">
            <v>15,19</v>
          </cell>
        </row>
        <row r="8491">
          <cell r="A8491">
            <v>37535</v>
          </cell>
          <cell r="B8491" t="str">
            <v xml:space="preserve">EMULSAO EXPLOSIVA EM CARTUCHOS DE 1" X 24", DENSIDADE 1.15 G/CM3, INICIACAO ESPOLETA N. 8 / CORDEL                                                                                                                                                                                                                                                                                                                                                                                                        </v>
          </cell>
          <cell r="C8491" t="str">
            <v xml:space="preserve">KG    </v>
          </cell>
          <cell r="D8491" t="str">
            <v>15,19</v>
          </cell>
        </row>
        <row r="8492">
          <cell r="A8492">
            <v>37533</v>
          </cell>
          <cell r="B8492" t="str">
            <v xml:space="preserve">EMULSAO EXPLOSIVA EM CARTUCHOS DE 1" X 8", DENSIDADE 1.15 G/CM3, INICIACAO ESPOLETA N. 8 / CORDEL                                                                                                                                                                                                                                                                                                                                                                                                         </v>
          </cell>
          <cell r="C8492" t="str">
            <v xml:space="preserve">KG    </v>
          </cell>
          <cell r="D8492" t="str">
            <v>15,19</v>
          </cell>
        </row>
        <row r="8493">
          <cell r="A8493">
            <v>37537</v>
          </cell>
          <cell r="B8493" t="str">
            <v xml:space="preserve">EMULSAO EXPLOSIVA EM CARTUCHOS DE 2 1/2" X 24", DENSIDADE 1.15 G/CM3, INICIACAO ESPOLETA N. 8 / CORDEL                                                                                                                                                                                                                                                                                                                                                                                                    </v>
          </cell>
          <cell r="C8493" t="str">
            <v xml:space="preserve">KG    </v>
          </cell>
          <cell r="D8493" t="str">
            <v>11,50</v>
          </cell>
        </row>
        <row r="8494">
          <cell r="A8494">
            <v>37536</v>
          </cell>
          <cell r="B8494" t="str">
            <v xml:space="preserve">EMULSAO EXPLOSIVA EM CARTUCHOS DE 2 1/4" X 24", DENSIDADE 1.15 G/CM3, INICIACAO ESPOLETA N. 8 / CORDEL                                                                                                                                                                                                                                                                                                                                                                                                    </v>
          </cell>
          <cell r="C8494" t="str">
            <v xml:space="preserve">KG    </v>
          </cell>
          <cell r="D8494" t="str">
            <v>11,50</v>
          </cell>
        </row>
        <row r="8495">
          <cell r="A8495">
            <v>37532</v>
          </cell>
          <cell r="B8495" t="str">
            <v xml:space="preserve">EMULSAO EXPLOSIVA EM CARTUCHOS DE 2" X 24", DENSIDADE 1.15 G/CM3, INICIACAO ESPOLETA N. 8 / CORDEL                                                                                                                                                                                                                                                                                                                                                                                                        </v>
          </cell>
          <cell r="C8495" t="str">
            <v xml:space="preserve">KG    </v>
          </cell>
          <cell r="D8495" t="str">
            <v>11,50</v>
          </cell>
        </row>
        <row r="8496">
          <cell r="A8496">
            <v>2696</v>
          </cell>
          <cell r="B8496" t="str">
            <v xml:space="preserve">ENCANADOR OU BOMBEIRO HIDRAULICO                                                                                                                                                                                                                                                                                                                                                                                                                                                                          </v>
          </cell>
          <cell r="C8496" t="str">
            <v xml:space="preserve">H     </v>
          </cell>
          <cell r="D8496" t="str">
            <v>19,53</v>
          </cell>
        </row>
        <row r="8497">
          <cell r="A8497">
            <v>40928</v>
          </cell>
          <cell r="B8497" t="str">
            <v xml:space="preserve">ENCANADOR OU BOMBEIRO HIDRAULICO (MENSALISTA)                                                                                                                                                                                                                                                                                                                                                                                                                                                             </v>
          </cell>
          <cell r="C8497" t="str">
            <v xml:space="preserve">MES   </v>
          </cell>
          <cell r="D8497" t="str">
            <v>3.431,67</v>
          </cell>
        </row>
        <row r="8498">
          <cell r="A8498">
            <v>4083</v>
          </cell>
          <cell r="B8498" t="str">
            <v xml:space="preserve">ENCARREGADO GERAL DE OBRAS                                                                                                                                                                                                                                                                                                                                                                                                                                                                                </v>
          </cell>
          <cell r="C8498" t="str">
            <v xml:space="preserve">H     </v>
          </cell>
          <cell r="D8498" t="str">
            <v>32,52</v>
          </cell>
        </row>
        <row r="8499">
          <cell r="A8499">
            <v>40818</v>
          </cell>
          <cell r="B8499" t="str">
            <v xml:space="preserve">ENCARREGADO GERAL DE OBRAS (MENSALISTA)                                                                                                                                                                                                                                                                                                                                                                                                                                                                   </v>
          </cell>
          <cell r="C8499" t="str">
            <v xml:space="preserve">MES   </v>
          </cell>
          <cell r="D8499" t="str">
            <v>5.713,13</v>
          </cell>
        </row>
        <row r="8500">
          <cell r="A8500">
            <v>2705</v>
          </cell>
          <cell r="B8500" t="str">
            <v xml:space="preserve">ENERGIA ELETRICA ATE 2000 KWH INDUSTRIAL, SEM DEMANDA                                                                                                                                                                                                                                                                                                                                                                                                                                                     </v>
          </cell>
          <cell r="C8500" t="str">
            <v xml:space="preserve">KW/H  </v>
          </cell>
          <cell r="D8500" t="str">
            <v>0,61</v>
          </cell>
        </row>
        <row r="8501">
          <cell r="A8501">
            <v>14250</v>
          </cell>
          <cell r="B8501" t="str">
            <v xml:space="preserve">ENERGIA ELETRICA COMERCIAL, BAIXA TENSAO, RELATIVA AO CONSUMO DE ATE 100 KWH, INCLUINDO ICMS, PIS/PASEP E COFINS                                                                                                                                                                                                                                                                                                                                                                                          </v>
          </cell>
          <cell r="C8501" t="str">
            <v xml:space="preserve">KW/H  </v>
          </cell>
          <cell r="D8501" t="str">
            <v>0,62</v>
          </cell>
        </row>
        <row r="8502">
          <cell r="A8502">
            <v>11683</v>
          </cell>
          <cell r="B8502" t="str">
            <v xml:space="preserve">ENGATE / RABICHO FLEXIVEL INOX 1/2 " X 30 CM                                                                                                                                                                                                                                                                                                                                                                                                                                                              </v>
          </cell>
          <cell r="C8502" t="str">
            <v xml:space="preserve">UN    </v>
          </cell>
          <cell r="D8502" t="str">
            <v>26,31</v>
          </cell>
        </row>
        <row r="8503">
          <cell r="A8503">
            <v>11684</v>
          </cell>
          <cell r="B8503" t="str">
            <v xml:space="preserve">ENGATE / RABICHO FLEXIVEL INOX 1/2 " X 40 CM                                                                                                                                                                                                                                                                                                                                                                                                                                                              </v>
          </cell>
          <cell r="C8503" t="str">
            <v xml:space="preserve">UN    </v>
          </cell>
          <cell r="D8503" t="str">
            <v>28,80</v>
          </cell>
        </row>
        <row r="8504">
          <cell r="A8504">
            <v>6141</v>
          </cell>
          <cell r="B8504" t="str">
            <v xml:space="preserve">ENGATE/RABICHO FLEXIVEL PLASTICO (PVC OU ABS) BRANCO 1/2 " X 30 CM                                                                                                                                                                                                                                                                                                                                                                                                                                        </v>
          </cell>
          <cell r="C8504" t="str">
            <v xml:space="preserve">UN    </v>
          </cell>
          <cell r="D8504" t="str">
            <v>4,00</v>
          </cell>
        </row>
        <row r="8505">
          <cell r="A8505">
            <v>11681</v>
          </cell>
          <cell r="B8505" t="str">
            <v xml:space="preserve">ENGATE/RABICHO FLEXIVEL PLASTICO (PVC OU ABS) BRANCO 1/2 " X 40 CM                                                                                                                                                                                                                                                                                                                                                                                                                                        </v>
          </cell>
          <cell r="C8505" t="str">
            <v xml:space="preserve">UN    </v>
          </cell>
          <cell r="D8505" t="str">
            <v>5,20</v>
          </cell>
        </row>
        <row r="8506">
          <cell r="A8506">
            <v>2706</v>
          </cell>
          <cell r="B8506" t="str">
            <v xml:space="preserve">ENGENHEIRO CIVIL DE OBRA JUNIOR                                                                                                                                                                                                                                                                                                                                                                                                                                                                           </v>
          </cell>
          <cell r="C8506" t="str">
            <v xml:space="preserve">H     </v>
          </cell>
          <cell r="D8506" t="str">
            <v>89,00</v>
          </cell>
        </row>
        <row r="8507">
          <cell r="A8507">
            <v>40811</v>
          </cell>
          <cell r="B8507" t="str">
            <v xml:space="preserve">ENGENHEIRO CIVIL DE OBRA JUNIOR (MENSALISTA)                                                                                                                                                                                                                                                                                                                                                                                                                                                              </v>
          </cell>
          <cell r="C8507" t="str">
            <v xml:space="preserve">MES   </v>
          </cell>
          <cell r="D8507" t="str">
            <v>15.636,13</v>
          </cell>
        </row>
        <row r="8508">
          <cell r="A8508">
            <v>2707</v>
          </cell>
          <cell r="B8508" t="str">
            <v xml:space="preserve">ENGENHEIRO CIVIL DE OBRA PLENO                                                                                                                                                                                                                                                                                                                                                                                                                                                                            </v>
          </cell>
          <cell r="C8508" t="str">
            <v xml:space="preserve">H     </v>
          </cell>
          <cell r="D8508" t="str">
            <v>101,30</v>
          </cell>
        </row>
        <row r="8509">
          <cell r="A8509">
            <v>40813</v>
          </cell>
          <cell r="B8509" t="str">
            <v xml:space="preserve">ENGENHEIRO CIVIL DE OBRA PLENO (MENSALISTA)                                                                                                                                                                                                                                                                                                                                                                                                                                                               </v>
          </cell>
          <cell r="C8509" t="str">
            <v xml:space="preserve">MES   </v>
          </cell>
          <cell r="D8509" t="str">
            <v>17.797,13</v>
          </cell>
        </row>
        <row r="8510">
          <cell r="A8510">
            <v>2708</v>
          </cell>
          <cell r="B8510" t="str">
            <v xml:space="preserve">ENGENHEIRO CIVIL DE OBRA SENIOR                                                                                                                                                                                                                                                                                                                                                                                                                                                                           </v>
          </cell>
          <cell r="C8510" t="str">
            <v xml:space="preserve">H     </v>
          </cell>
          <cell r="D8510" t="str">
            <v>138,47</v>
          </cell>
        </row>
        <row r="8511">
          <cell r="A8511">
            <v>40814</v>
          </cell>
          <cell r="B8511" t="str">
            <v xml:space="preserve">ENGENHEIRO CIVIL DE OBRA SENIOR (MENSALISTA)                                                                                                                                                                                                                                                                                                                                                                                                                                                              </v>
          </cell>
          <cell r="C8511" t="str">
            <v xml:space="preserve">MES   </v>
          </cell>
          <cell r="D8511" t="str">
            <v>24.328,20</v>
          </cell>
        </row>
        <row r="8512">
          <cell r="A8512">
            <v>34779</v>
          </cell>
          <cell r="B8512" t="str">
            <v xml:space="preserve">ENGENHEIRO CIVIL JUNIOR                                                                                                                                                                                                                                                                                                                                                                                                                                                                                   </v>
          </cell>
          <cell r="C8512" t="str">
            <v xml:space="preserve">H     </v>
          </cell>
          <cell r="D8512" t="str">
            <v>90,30</v>
          </cell>
        </row>
        <row r="8513">
          <cell r="A8513">
            <v>40936</v>
          </cell>
          <cell r="B8513" t="str">
            <v xml:space="preserve">ENGENHEIRO CIVIL JUNIOR (MENSALISTA)                                                                                                                                                                                                                                                                                                                                                                                                                                                                      </v>
          </cell>
          <cell r="C8513" t="str">
            <v xml:space="preserve">MES   </v>
          </cell>
          <cell r="D8513" t="str">
            <v>15.864,22</v>
          </cell>
        </row>
        <row r="8514">
          <cell r="A8514">
            <v>34780</v>
          </cell>
          <cell r="B8514" t="str">
            <v xml:space="preserve">ENGENHEIRO CIVIL PLENO                                                                                                                                                                                                                                                                                                                                                                                                                                                                                    </v>
          </cell>
          <cell r="C8514" t="str">
            <v xml:space="preserve">H     </v>
          </cell>
          <cell r="D8514" t="str">
            <v>101,86</v>
          </cell>
        </row>
        <row r="8515">
          <cell r="A8515">
            <v>40937</v>
          </cell>
          <cell r="B8515" t="str">
            <v xml:space="preserve">ENGENHEIRO CIVIL PLENO (MENSALISTA)                                                                                                                                                                                                                                                                                                                                                                                                                                                                       </v>
          </cell>
          <cell r="C8515" t="str">
            <v xml:space="preserve">MES   </v>
          </cell>
          <cell r="D8515" t="str">
            <v>17.897,99</v>
          </cell>
        </row>
        <row r="8516">
          <cell r="A8516">
            <v>34782</v>
          </cell>
          <cell r="B8516" t="str">
            <v xml:space="preserve">ENGENHEIRO CIVIL SENIOR                                                                                                                                                                                                                                                                                                                                                                                                                                                                                   </v>
          </cell>
          <cell r="C8516" t="str">
            <v xml:space="preserve">H     </v>
          </cell>
          <cell r="D8516" t="str">
            <v>139,61</v>
          </cell>
        </row>
        <row r="8517">
          <cell r="A8517">
            <v>40938</v>
          </cell>
          <cell r="B8517" t="str">
            <v xml:space="preserve">ENGENHEIRO CIVIL SENIOR (MENSALISTA)                                                                                                                                                                                                                                                                                                                                                                                                                                                                      </v>
          </cell>
          <cell r="C8517" t="str">
            <v xml:space="preserve">MES   </v>
          </cell>
          <cell r="D8517" t="str">
            <v>24.527,49</v>
          </cell>
        </row>
        <row r="8518">
          <cell r="A8518">
            <v>34783</v>
          </cell>
          <cell r="B8518" t="str">
            <v xml:space="preserve">ENGENHEIRO ELETRICISTA                                                                                                                                                                                                                                                                                                                                                                                                                                                                                    </v>
          </cell>
          <cell r="C8518" t="str">
            <v xml:space="preserve">H     </v>
          </cell>
          <cell r="D8518" t="str">
            <v>89,89</v>
          </cell>
        </row>
        <row r="8519">
          <cell r="A8519">
            <v>40939</v>
          </cell>
          <cell r="B8519" t="str">
            <v xml:space="preserve">ENGENHEIRO ELETRICISTA (MENSALISTA)                                                                                                                                                                                                                                                                                                                                                                                                                                                                       </v>
          </cell>
          <cell r="C8519" t="str">
            <v xml:space="preserve">MES   </v>
          </cell>
          <cell r="D8519" t="str">
            <v>15.794,07</v>
          </cell>
        </row>
        <row r="8520">
          <cell r="A8520">
            <v>34785</v>
          </cell>
          <cell r="B8520" t="str">
            <v xml:space="preserve">ENGENHEIRO SANITARISTA                                                                                                                                                                                                                                                                                                                                                                                                                                                                                    </v>
          </cell>
          <cell r="C8520" t="str">
            <v xml:space="preserve">H     </v>
          </cell>
          <cell r="D8520" t="str">
            <v>86,04</v>
          </cell>
        </row>
        <row r="8521">
          <cell r="A8521">
            <v>40940</v>
          </cell>
          <cell r="B8521" t="str">
            <v xml:space="preserve">ENGENHEIRO SANITARISTA (MENSALISTA)                                                                                                                                                                                                                                                                                                                                                                                                                                                                       </v>
          </cell>
          <cell r="C8521" t="str">
            <v xml:space="preserve">MES   </v>
          </cell>
          <cell r="D8521" t="str">
            <v>15.118,86</v>
          </cell>
        </row>
        <row r="8522">
          <cell r="A8522">
            <v>38403</v>
          </cell>
          <cell r="B8522" t="str">
            <v xml:space="preserve">ENXADA ESTREITA *25 X 23* CM COM CABO                                                                                                                                                                                                                                                                                                                                                                                                                                                                     </v>
          </cell>
          <cell r="C8522" t="str">
            <v xml:space="preserve">UN    </v>
          </cell>
          <cell r="D8522" t="str">
            <v>30,94</v>
          </cell>
        </row>
        <row r="8523">
          <cell r="A8523">
            <v>43494</v>
          </cell>
          <cell r="B8523" t="str">
            <v xml:space="preserve">EPI - FAMILIA ALMOXARIFE - HORISTA (ENCARGOS COMPLEMENTARES - COLETADO CAIXA)                                                                                                                                                                                                                                                                                                                                                                                                                             </v>
          </cell>
          <cell r="C8523" t="str">
            <v xml:space="preserve">MES   </v>
          </cell>
          <cell r="D8523" t="str">
            <v>112,27</v>
          </cell>
        </row>
        <row r="8524">
          <cell r="A8524">
            <v>43482</v>
          </cell>
          <cell r="B8524" t="str">
            <v xml:space="preserve">EPI - FAMILIA ALMOXARIFE - HORISTA (ENCARGOS COMPLEMENTARES - COLETADO CAIXA)                                                                                                                                                                                                                                                                                                                                                                                                                             </v>
          </cell>
          <cell r="C8524" t="str">
            <v xml:space="preserve">H     </v>
          </cell>
          <cell r="D8524" t="str">
            <v>0,60</v>
          </cell>
        </row>
        <row r="8525">
          <cell r="A8525">
            <v>43483</v>
          </cell>
          <cell r="B8525" t="str">
            <v xml:space="preserve">EPI - FAMILIA CARPINTEIRO DE FORMAS - HORISTA (ENCARGOS COMPLEMENTARES - COLETADO CAIXA)                                                                                                                                                                                                                                                                                                                                                                                                                  </v>
          </cell>
          <cell r="C8525" t="str">
            <v xml:space="preserve">H     </v>
          </cell>
          <cell r="D8525" t="str">
            <v>1,07</v>
          </cell>
        </row>
        <row r="8526">
          <cell r="A8526">
            <v>43495</v>
          </cell>
          <cell r="B8526" t="str">
            <v xml:space="preserve">EPI - FAMILIA CARPINTEIRO DE FORMAS - MENSALISTA (ENCARGOS COMPLEMENTARES - COLETADO CAIXA)                                                                                                                                                                                                                                                                                                                                                                                                               </v>
          </cell>
          <cell r="C8526" t="str">
            <v xml:space="preserve">MES   </v>
          </cell>
          <cell r="D8526" t="str">
            <v>201,17</v>
          </cell>
        </row>
        <row r="8527">
          <cell r="A8527">
            <v>43484</v>
          </cell>
          <cell r="B8527" t="str">
            <v xml:space="preserve">EPI - FAMILIA ELETRICISTA - HORISTA (ENCARGOS COMPLEMENTARES - COLETADO CAIXA)                                                                                                                                                                                                                                                                                                                                                                                                                            </v>
          </cell>
          <cell r="C8527" t="str">
            <v xml:space="preserve">H     </v>
          </cell>
          <cell r="D8527" t="str">
            <v>0,94</v>
          </cell>
        </row>
        <row r="8528">
          <cell r="A8528">
            <v>43496</v>
          </cell>
          <cell r="B8528" t="str">
            <v xml:space="preserve">EPI - FAMILIA ELETRICISTA - MENSALISTA (ENCARGOS COMPLEMENTARES - COLETADO CAIXA)                                                                                                                                                                                                                                                                                                                                                                                                                         </v>
          </cell>
          <cell r="C8528" t="str">
            <v xml:space="preserve">MES   </v>
          </cell>
          <cell r="D8528" t="str">
            <v>176,60</v>
          </cell>
        </row>
        <row r="8529">
          <cell r="A8529">
            <v>43485</v>
          </cell>
          <cell r="B8529" t="str">
            <v xml:space="preserve">EPI - FAMILIA ENCANADOR - HORISTA (ENCARGOS COMPLEMENTARES - COLETADO CAIXA)                                                                                                                                                                                                                                                                                                                                                                                                                              </v>
          </cell>
          <cell r="C8529" t="str">
            <v xml:space="preserve">H     </v>
          </cell>
          <cell r="D8529" t="str">
            <v>0,84</v>
          </cell>
        </row>
        <row r="8530">
          <cell r="A8530">
            <v>43497</v>
          </cell>
          <cell r="B8530" t="str">
            <v xml:space="preserve">EPI - FAMILIA ENCANADOR - MENSALISTA (ENCARGOS COMPLEMENTARES - COLETADO CAIXA)                                                                                                                                                                                                                                                                                                                                                                                                                           </v>
          </cell>
          <cell r="C8530" t="str">
            <v xml:space="preserve">MES   </v>
          </cell>
          <cell r="D8530" t="str">
            <v>158,03</v>
          </cell>
        </row>
        <row r="8531">
          <cell r="A8531">
            <v>43499</v>
          </cell>
          <cell r="B8531" t="str">
            <v xml:space="preserve">EPI - FAMILIA ENCARREGADO GERAL - HORISTA (ENCARGOS COMPLEMENTARES - COLETADO CAIXA)                                                                                                                                                                                                                                                                                                                                                                                                                      </v>
          </cell>
          <cell r="C8531" t="str">
            <v xml:space="preserve">MES   </v>
          </cell>
          <cell r="D8531" t="str">
            <v>177,30</v>
          </cell>
        </row>
        <row r="8532">
          <cell r="A8532">
            <v>43487</v>
          </cell>
          <cell r="B8532" t="str">
            <v xml:space="preserve">EPI - FAMILIA ENCARREGADO GERAL - HORISTA (ENCARGOS COMPLEMENTARES - COLETADO CAIXA)                                                                                                                                                                                                                                                                                                                                                                                                                      </v>
          </cell>
          <cell r="C8532" t="str">
            <v xml:space="preserve">H     </v>
          </cell>
          <cell r="D8532" t="str">
            <v>0,94</v>
          </cell>
        </row>
        <row r="8533">
          <cell r="A8533">
            <v>43486</v>
          </cell>
          <cell r="B8533" t="str">
            <v xml:space="preserve">EPI - FAMILIA ENGENHEIRO CIVIL - HORISTA (ENCARGOS COMPLEMENTARES - COLETADO CAIXA)                                                                                                                                                                                                                                                                                                                                                                                                                       </v>
          </cell>
          <cell r="C8533" t="str">
            <v xml:space="preserve">H     </v>
          </cell>
          <cell r="D8533" t="str">
            <v>0,56</v>
          </cell>
        </row>
        <row r="8534">
          <cell r="A8534">
            <v>43498</v>
          </cell>
          <cell r="B8534" t="str">
            <v xml:space="preserve">EPI - FAMILIA ENGENHEIRO CIVIL - MENSALISTA (ENCARGOS COMPLEMENTARES - COLETADO CAIXA)                                                                                                                                                                                                                                                                                                                                                                                                                    </v>
          </cell>
          <cell r="C8534" t="str">
            <v xml:space="preserve">MES   </v>
          </cell>
          <cell r="D8534" t="str">
            <v>106,47</v>
          </cell>
        </row>
        <row r="8535">
          <cell r="A8535">
            <v>43488</v>
          </cell>
          <cell r="B8535" t="str">
            <v xml:space="preserve">EPI - FAMILIA OPERADOR ESCAVADEIRA - HORISTA (ENCARGOS COMPLEMENTARES - COLETADO CAIXA)                                                                                                                                                                                                                                                                                                                                                                                                                   </v>
          </cell>
          <cell r="C8535" t="str">
            <v xml:space="preserve">H     </v>
          </cell>
          <cell r="D8535" t="str">
            <v>0,65</v>
          </cell>
        </row>
        <row r="8536">
          <cell r="A8536">
            <v>43500</v>
          </cell>
          <cell r="B8536" t="str">
            <v xml:space="preserve">EPI - FAMILIA OPERADOR ESCAVADEIRA - MENSALISTA (ENCARGOS COMPLEMENTARES - COLETADO CAIXA)                                                                                                                                                                                                                                                                                                                                                                                                                </v>
          </cell>
          <cell r="C8536" t="str">
            <v xml:space="preserve">MES   </v>
          </cell>
          <cell r="D8536" t="str">
            <v>123,35</v>
          </cell>
        </row>
        <row r="8537">
          <cell r="A8537">
            <v>43489</v>
          </cell>
          <cell r="B8537" t="str">
            <v xml:space="preserve">EPI - FAMILIA PEDREIRO - HORISTA (ENCARGOS COMPLEMENTARES - COLETADO CAIXA)                                                                                                                                                                                                                                                                                                                                                                                                                               </v>
          </cell>
          <cell r="C8537" t="str">
            <v xml:space="preserve">H     </v>
          </cell>
          <cell r="D8537" t="str">
            <v>0,97</v>
          </cell>
        </row>
        <row r="8538">
          <cell r="A8538">
            <v>43501</v>
          </cell>
          <cell r="B8538" t="str">
            <v xml:space="preserve">EPI - FAMILIA PEDREIRO - MENSALISTA (ENCARGOS COMPLEMENTARES - COLETADO CAIXA)                                                                                                                                                                                                                                                                                                                                                                                                                            </v>
          </cell>
          <cell r="C8538" t="str">
            <v xml:space="preserve">MES   </v>
          </cell>
          <cell r="D8538" t="str">
            <v>183,18</v>
          </cell>
        </row>
        <row r="8539">
          <cell r="A8539">
            <v>43490</v>
          </cell>
          <cell r="B8539" t="str">
            <v xml:space="preserve">EPI - FAMILIA PINTOR - HORISTA (ENCARGOS COMPLEMENTARES - COLETADO CAIXA)                                                                                                                                                                                                                                                                                                                                                                                                                                 </v>
          </cell>
          <cell r="C8539" t="str">
            <v xml:space="preserve">H     </v>
          </cell>
          <cell r="D8539" t="str">
            <v>1,48</v>
          </cell>
        </row>
        <row r="8540">
          <cell r="A8540">
            <v>43502</v>
          </cell>
          <cell r="B8540" t="str">
            <v xml:space="preserve">EPI - FAMILIA PINTOR - MENSALISTA (ENCARGOS COMPLEMENTARES - COLETADO CAIXA)                                                                                                                                                                                                                                                                                                                                                                                                                              </v>
          </cell>
          <cell r="C8540" t="str">
            <v xml:space="preserve">MES   </v>
          </cell>
          <cell r="D8540" t="str">
            <v>279,94</v>
          </cell>
        </row>
        <row r="8541">
          <cell r="A8541">
            <v>43491</v>
          </cell>
          <cell r="B8541" t="str">
            <v xml:space="preserve">EPI - FAMILIA SERVENTE - HORISTA (ENCARGOS COMPLEMENTARES - COLETADO CAIXA)                                                                                                                                                                                                                                                                                                                                                                                                                               </v>
          </cell>
          <cell r="C8541" t="str">
            <v xml:space="preserve">H     </v>
          </cell>
          <cell r="D8541" t="str">
            <v>1,02</v>
          </cell>
        </row>
        <row r="8542">
          <cell r="A8542">
            <v>43503</v>
          </cell>
          <cell r="B8542" t="str">
            <v xml:space="preserve">EPI - FAMILIA SERVENTE - MENSALISTA (ENCARGOS COMPLEMENTARES - COLETADO CAIXA)                                                                                                                                                                                                                                                                                                                                                                                                                            </v>
          </cell>
          <cell r="C8542" t="str">
            <v xml:space="preserve">MES   </v>
          </cell>
          <cell r="D8542" t="str">
            <v>192,92</v>
          </cell>
        </row>
        <row r="8543">
          <cell r="A8543">
            <v>43492</v>
          </cell>
          <cell r="B8543" t="str">
            <v xml:space="preserve">EPI - FAMILIA SOLDADOR - HORISTA (ENCARGOS COMPLEMENTARES - COLETADO CAIXA)                                                                                                                                                                                                                                                                                                                                                                                                                               </v>
          </cell>
          <cell r="C8543" t="str">
            <v xml:space="preserve">H     </v>
          </cell>
          <cell r="D8543" t="str">
            <v>1,40</v>
          </cell>
        </row>
        <row r="8544">
          <cell r="A8544">
            <v>43504</v>
          </cell>
          <cell r="B8544" t="str">
            <v xml:space="preserve">EPI - FAMILIA SOLDADOR - MENSALISTA (ENCARGOS COMPLEMENTARES - COLETADO CAIXA)                                                                                                                                                                                                                                                                                                                                                                                                                            </v>
          </cell>
          <cell r="C8544" t="str">
            <v xml:space="preserve">MES   </v>
          </cell>
          <cell r="D8544" t="str">
            <v>264,54</v>
          </cell>
        </row>
        <row r="8545">
          <cell r="A8545">
            <v>43493</v>
          </cell>
          <cell r="B8545" t="str">
            <v xml:space="preserve">EPI - FAMILIA TOPOGRAFO - HORISTA (ENCARGOS COMPLEMENTARES - COLETADO CAIXA)                                                                                                                                                                                                                                                                                                                                                                                                                              </v>
          </cell>
          <cell r="C8545" t="str">
            <v xml:space="preserve">H     </v>
          </cell>
          <cell r="D8545" t="str">
            <v>0,54</v>
          </cell>
        </row>
        <row r="8546">
          <cell r="A8546">
            <v>43505</v>
          </cell>
          <cell r="B8546" t="str">
            <v xml:space="preserve">EPI - FAMILIA TOPOGRAFO - MENSALISTA (ENCARGOS COMPLEMENTARES - COLETADO CAIXA)                                                                                                                                                                                                                                                                                                                                                                                                                           </v>
          </cell>
          <cell r="C8546" t="str">
            <v xml:space="preserve">MES   </v>
          </cell>
          <cell r="D8546" t="str">
            <v>101,06</v>
          </cell>
        </row>
        <row r="8547">
          <cell r="A8547">
            <v>37774</v>
          </cell>
          <cell r="B8547" t="str">
            <v xml:space="preserve">EQUIPAMENTO DE LIMPEZA COMBINADO (VACUO/ALTA PRESSAO) 95% VACUO, TANQUE 7000 L, BOMBA 140 KGF/CM2 66 L/MIN COM MOTOR INDEPENDENTE A DIESEL DE 60 CV (INCLUI MONTAGEM, NAO INCLUI CAMINHAO)                                                                                                                                                                                                                                                                                                                </v>
          </cell>
          <cell r="C8547" t="str">
            <v xml:space="preserve">UN    </v>
          </cell>
          <cell r="D8547" t="str">
            <v>188.694,18</v>
          </cell>
        </row>
        <row r="8548">
          <cell r="A8548">
            <v>38630</v>
          </cell>
          <cell r="B8548" t="str">
            <v xml:space="preserve">EQUIPAMENTO PARA DEMARCACAO DE FAIXAS DE TRAFEGO A FRIO, A SER MONTADO SOBRE CAMINHAO DE PBT MINIMO DE 9 T E DISTANCIA MINIMA ENTRE EIXOS DE 4,3 M, CAPACIDADE PARA 800 L DE TINTA (INCLUI MONTAGEM, NAO INCLUI CAMINHAO)                                                                                                                                                                                                                                                                                 </v>
          </cell>
          <cell r="C8548" t="str">
            <v xml:space="preserve">UN    </v>
          </cell>
          <cell r="D8548" t="str">
            <v>1.116.570,31</v>
          </cell>
        </row>
        <row r="8549">
          <cell r="A8549">
            <v>38629</v>
          </cell>
          <cell r="B8549"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8549" t="str">
            <v xml:space="preserve">UN    </v>
          </cell>
          <cell r="D8549" t="str">
            <v>1.662.070,31</v>
          </cell>
        </row>
        <row r="8550">
          <cell r="A8550">
            <v>38476</v>
          </cell>
          <cell r="B8550" t="str">
            <v xml:space="preserve">ESCADA DUPLA DE ABRIR EM ALUMINIO, MODELO PINTOR, 8 DEGRAUS                                                                                                                                                                                                                                                                                                                                                                                                                                               </v>
          </cell>
          <cell r="C8550" t="str">
            <v xml:space="preserve">UN    </v>
          </cell>
          <cell r="D8550" t="str">
            <v>232,54</v>
          </cell>
        </row>
        <row r="8551">
          <cell r="A8551">
            <v>38477</v>
          </cell>
          <cell r="B8551" t="str">
            <v xml:space="preserve">ESCADA EXTENSIVEL EM ALUMINIO COM 6,00 M ESTENDIDA                                                                                                                                                                                                                                                                                                                                                                                                                                                        </v>
          </cell>
          <cell r="C8551" t="str">
            <v xml:space="preserve">UN    </v>
          </cell>
          <cell r="D8551" t="str">
            <v>658,56</v>
          </cell>
        </row>
        <row r="8552">
          <cell r="A8552">
            <v>40635</v>
          </cell>
          <cell r="B8552" t="str">
            <v xml:space="preserve">ESCAVADEIRA HIDRAULICA SOBRE ESTEIRA, COM GARRA GIRATORIA DE MANDIBULAS, PESO OPERACIONAL ENTRE 22,00 E 25,50 TON, POTENCIA LIQUIDA ENTRE 150 E 160 HP                                                                                                                                                                                                                                                                                                                                                    </v>
          </cell>
          <cell r="C8552" t="str">
            <v xml:space="preserve">UN    </v>
          </cell>
          <cell r="D8552" t="str">
            <v>477.009,24</v>
          </cell>
        </row>
        <row r="8553">
          <cell r="A8553">
            <v>36483</v>
          </cell>
          <cell r="B8553" t="str">
            <v xml:space="preserve">ESCAVADEIRA HIDRAULICA SOBRE ESTEIRAS CACAMBA 0,40 A 1,20 M3, PESO OPERACIONAL 21,19 T, POTENCIA LIQUIDA 173 HP                                                                                                                                                                                                                                                                                                                                                                                           </v>
          </cell>
          <cell r="C8553" t="str">
            <v xml:space="preserve">UN    </v>
          </cell>
          <cell r="D8553" t="str">
            <v>432.246,78</v>
          </cell>
        </row>
        <row r="8554">
          <cell r="A8554">
            <v>14525</v>
          </cell>
          <cell r="B8554" t="str">
            <v xml:space="preserve">ESCAVADEIRA HIDRAULICA SOBRE ESTEIRAS COM CACAMBA DE 1,20 M3, PESO OPERACIONAL 21 T, POTENCIA BRUTA 155 HP                                                                                                                                                                                                                                                                                                                                                                                                </v>
          </cell>
          <cell r="C8554" t="str">
            <v xml:space="preserve">UN    </v>
          </cell>
          <cell r="D8554" t="str">
            <v>452.587,80</v>
          </cell>
        </row>
        <row r="8555">
          <cell r="A8555">
            <v>36482</v>
          </cell>
          <cell r="B8555" t="str">
            <v xml:space="preserve">ESCAVADEIRA HIDRAULICA SOBRE ESTEIRAS, CACAMBA  0,80 M3, PESO OPERACIONAL 17,8 T, POTENCIA LIQUIDA 110 HP                                                                                                                                                                                                                                                                                                                                                                                                 </v>
          </cell>
          <cell r="C8555" t="str">
            <v xml:space="preserve">UN    </v>
          </cell>
          <cell r="D8555" t="str">
            <v>388.157,08</v>
          </cell>
        </row>
        <row r="8556">
          <cell r="A8556">
            <v>36408</v>
          </cell>
          <cell r="B8556" t="str">
            <v xml:space="preserve">ESCAVADEIRA HIDRAULICA SOBRE ESTEIRAS, CACAMBA 0,4 A 1,70 M3, PESO OPERACIONAL 23,2 T, POTENCIA BRUTA 183 HP                                                                                                                                                                                                                                                                                                                                                                                              </v>
          </cell>
          <cell r="C8556" t="str">
            <v xml:space="preserve">UN    </v>
          </cell>
          <cell r="D8556" t="str">
            <v>463.775,37</v>
          </cell>
        </row>
        <row r="8557">
          <cell r="A8557">
            <v>2723</v>
          </cell>
          <cell r="B8557" t="str">
            <v xml:space="preserve">ESCAVADEIRA HIDRAULICA SOBRE ESTEIRAS, CACAMBA 0,62M3, PESO OPERACIONAL 12,61T, POTENCIA LIQUIDA 95HP                                                                                                                                                                                                                                                                                                                                                                                                     </v>
          </cell>
          <cell r="C8557" t="str">
            <v xml:space="preserve">UN    </v>
          </cell>
          <cell r="D8557" t="str">
            <v>355.967,93</v>
          </cell>
        </row>
        <row r="8558">
          <cell r="A8558">
            <v>36481</v>
          </cell>
          <cell r="B8558" t="str">
            <v xml:space="preserve">ESCAVADEIRA HIDRAULICA SOBRE ESTEIRAS, CACAMBA 0,80 A 1,30 M3, PESO OPERACIONAL 22,18 T, POTENCIA LIQUIDA 170 HP                                                                                                                                                                                                                                                                                                                                                                                          </v>
          </cell>
          <cell r="C8558" t="str">
            <v xml:space="preserve">UN    </v>
          </cell>
          <cell r="D8558" t="str">
            <v>424.618,89</v>
          </cell>
        </row>
        <row r="8559">
          <cell r="A8559">
            <v>10685</v>
          </cell>
          <cell r="B8559" t="str">
            <v xml:space="preserve">ESCAVADEIRA HIDRAULICA SOBRE ESTEIRAS, CACAMBA 0,80M3, PESO OPERACIONAL 17T, POTENCIA BRUTA 111HP                                                                                                                                                                                                                                                                                                                                                                                                         </v>
          </cell>
          <cell r="C8559" t="str">
            <v xml:space="preserve">UN    </v>
          </cell>
          <cell r="D8559" t="str">
            <v>406.820,50</v>
          </cell>
        </row>
        <row r="8560">
          <cell r="A8560">
            <v>40636</v>
          </cell>
          <cell r="B8560" t="str">
            <v xml:space="preserve">ESCAVADEIRA HIDRAULICA SOBRE ESTEIRAS, CAPACIDADE DA CACAMBA ENTRE 1,20 E 1,50 M3, PESO OPERACIONAL ENTRE 20,00 E 22,00 TON, POTENCIA LIQUIDA ENTRE 150 E 155 HP, EQUIPADA COM CLAMSHELL                                                                                                                                                                                                                                                                                                                  </v>
          </cell>
          <cell r="C8560" t="str">
            <v xml:space="preserve">UN    </v>
          </cell>
          <cell r="D8560" t="str">
            <v>459.210,84</v>
          </cell>
        </row>
        <row r="8561">
          <cell r="A8561">
            <v>4111</v>
          </cell>
          <cell r="B8561" t="str">
            <v xml:space="preserve">ESCORA PRE-MOLDADA EM CONCRETO, *10 X 10* CM, H = 2,30M                                                                                                                                                                                                                                                                                                                                                                                                                                                   </v>
          </cell>
          <cell r="C8561" t="str">
            <v xml:space="preserve">UN    </v>
          </cell>
          <cell r="D8561" t="str">
            <v>54,06</v>
          </cell>
        </row>
        <row r="8562">
          <cell r="A8562">
            <v>26021</v>
          </cell>
          <cell r="B8562" t="str">
            <v xml:space="preserve">ESCOVA CIRCULAR EM ACO LATONADO, 6 X 1 " (DIAMETRO X ESPESSURA), FURO DE 1 1/4 ", FIO ONDULADO *0,30* MM                                                                                                                                                                                                                                                                                                                                                                                                  </v>
          </cell>
          <cell r="C8562" t="str">
            <v xml:space="preserve">UN    </v>
          </cell>
          <cell r="D8562" t="str">
            <v>71,64</v>
          </cell>
        </row>
        <row r="8563">
          <cell r="A8563">
            <v>12</v>
          </cell>
          <cell r="B8563" t="str">
            <v xml:space="preserve">ESCOVA DE ACO, COM CABO, *4  X 15* FILEIRAS DE CERDAS                                                                                                                                                                                                                                                                                                                                                                                                                                                     </v>
          </cell>
          <cell r="C8563" t="str">
            <v xml:space="preserve">UN    </v>
          </cell>
          <cell r="D8563" t="str">
            <v>8,50</v>
          </cell>
        </row>
        <row r="8564">
          <cell r="A8564">
            <v>37554</v>
          </cell>
          <cell r="B8564" t="str">
            <v xml:space="preserve">ESGUICHO JATO REGULAVEL, TIPO ELKHART, ENGATE RAPIDO 1 1/2", PARA COMBATE A INCENDIO                                                                                                                                                                                                                                                                                                                                                                                                                      </v>
          </cell>
          <cell r="C8564" t="str">
            <v xml:space="preserve">UN    </v>
          </cell>
          <cell r="D8564" t="str">
            <v>231,35</v>
          </cell>
        </row>
        <row r="8565">
          <cell r="A8565">
            <v>37555</v>
          </cell>
          <cell r="B8565" t="str">
            <v xml:space="preserve">ESGUICHO JATO REGULAVEL, TIPO ELKHART, ENGATE RAPIDO 2 1/2", PARA COMBATE A INCENDIO                                                                                                                                                                                                                                                                                                                                                                                                                      </v>
          </cell>
          <cell r="C8565" t="str">
            <v xml:space="preserve">UN    </v>
          </cell>
          <cell r="D8565" t="str">
            <v>281,42</v>
          </cell>
        </row>
        <row r="8566">
          <cell r="A8566">
            <v>10902</v>
          </cell>
          <cell r="B8566" t="str">
            <v xml:space="preserve">ESGUICHO TIPO JATO SOLIDO, EM LATAO, ENGATE RAPIDO 1 1/2" X 13 MM, PARA MANGUEIRA EM INSTALACAO PREDIAL COMBATE A INCENDIO                                                                                                                                                                                                                                                                                                                                                                                </v>
          </cell>
          <cell r="C8566" t="str">
            <v xml:space="preserve">UN    </v>
          </cell>
          <cell r="D8566" t="str">
            <v>70,61</v>
          </cell>
        </row>
        <row r="8567">
          <cell r="A8567">
            <v>20965</v>
          </cell>
          <cell r="B8567" t="str">
            <v xml:space="preserve">ESGUICHO TIPO JATO SOLIDO, EM LATAO, ENGATE RAPIDO 1 1/2" X 16 MM, PARA MANGUEIRA EM INSTALACAO PREDIAL COMBATE A INCENDIO                                                                                                                                                                                                                                                                                                                                                                                </v>
          </cell>
          <cell r="C8567" t="str">
            <v xml:space="preserve">UN    </v>
          </cell>
          <cell r="D8567" t="str">
            <v>71,27</v>
          </cell>
        </row>
        <row r="8568">
          <cell r="A8568">
            <v>20966</v>
          </cell>
          <cell r="B8568" t="str">
            <v xml:space="preserve">ESGUICHO TIPO JATO SOLIDO, EM LATAO, ENGATE RAPIDO 1 1/2" X 19 MM, PARA MANGUEIRA EM INSTALACAO PREDIAL COMBATE A INCENDIO                                                                                                                                                                                                                                                                                                                                                                                </v>
          </cell>
          <cell r="C8568" t="str">
            <v xml:space="preserve">UN    </v>
          </cell>
          <cell r="D8568" t="str">
            <v>76,74</v>
          </cell>
        </row>
        <row r="8569">
          <cell r="A8569">
            <v>10903</v>
          </cell>
          <cell r="B8569" t="str">
            <v xml:space="preserve">ESGUICHO TIPO JATO SOLIDO, EM LATAO, ENGATE RAPIDO 2 1/2" X 13 MM, PARA MANGUEIRA EM INSTALACAO PREDIAL COMBATE A INCENDIO                                                                                                                                                                                                                                                                                                                                                                                </v>
          </cell>
          <cell r="C8569" t="str">
            <v xml:space="preserve">UN    </v>
          </cell>
          <cell r="D8569" t="str">
            <v>116,32</v>
          </cell>
        </row>
        <row r="8570">
          <cell r="A8570">
            <v>20967</v>
          </cell>
          <cell r="B8570" t="str">
            <v xml:space="preserve">ESGUICHO TIPO JATO SOLIDO, EM LATAO, ENGATE RAPIDO 2 1/2" X 16 MM, PARA MANGUEIRA EM INSTALACAO PREDIAL COMBATE A INCENDIO                                                                                                                                                                                                                                                                                                                                                                                </v>
          </cell>
          <cell r="C8570" t="str">
            <v xml:space="preserve">UN    </v>
          </cell>
          <cell r="D8570" t="str">
            <v>116,32</v>
          </cell>
        </row>
        <row r="8571">
          <cell r="A8571">
            <v>20968</v>
          </cell>
          <cell r="B8571" t="str">
            <v xml:space="preserve">ESGUICHO TIPO JATO SOLIDO, EM LATAO, ENGATE RAPIDO 2 1/2" X 19 MM, PARA MANGUEIRA EM INSTALACAO PREDIAL COMBATE A INCENDIO                                                                                                                                                                                                                                                                                                                                                                                </v>
          </cell>
          <cell r="C8571" t="str">
            <v xml:space="preserve">UN    </v>
          </cell>
          <cell r="D8571" t="str">
            <v>127,58</v>
          </cell>
        </row>
        <row r="8572">
          <cell r="A8572">
            <v>11359</v>
          </cell>
          <cell r="B8572" t="str">
            <v xml:space="preserve">ESMERILHADEIRA ANGULAR ELETRICA, DIAMETRO DO DISCO 7 '' (180 MM), ROTACAO 8500 RPM, POTENCIA 2400 W                                                                                                                                                                                                                                                                                                                                                                                                       </v>
          </cell>
          <cell r="C8572" t="str">
            <v xml:space="preserve">UN    </v>
          </cell>
          <cell r="D8572" t="str">
            <v>570,00</v>
          </cell>
        </row>
        <row r="8573">
          <cell r="A8573">
            <v>39017</v>
          </cell>
          <cell r="B8573" t="str">
            <v xml:space="preserve">ESPACADOR / DISTANCIADOR CIRCULAR COM ENTRADA LATERAL, EM PLASTICO, PARA VERGALHAO *4,2 A 12,5* MM, COBRIMENTO 20 MM                                                                                                                                                                                                                                                                                                                                                                                      </v>
          </cell>
          <cell r="C8573" t="str">
            <v xml:space="preserve">UN    </v>
          </cell>
          <cell r="D8573" t="str">
            <v>0,28</v>
          </cell>
        </row>
        <row r="8574">
          <cell r="A8574">
            <v>39315</v>
          </cell>
          <cell r="B8574" t="str">
            <v xml:space="preserve">ESPACADOR / DISTANCIADOR TIPO GARRA DUPLA, EM PLASTICO, COBRIMENTO *20* MM, PARA FERRAGENS DE LAJES E FUNDO DE VIGAS                                                                                                                                                                                                                                                                                                                                                                                      </v>
          </cell>
          <cell r="C8574" t="str">
            <v xml:space="preserve">UN    </v>
          </cell>
          <cell r="D8574" t="str">
            <v>0,45</v>
          </cell>
        </row>
        <row r="8575">
          <cell r="A8575">
            <v>39016</v>
          </cell>
          <cell r="B8575" t="str">
            <v xml:space="preserve">ESPACADOR / DISTANCIADOR TIPO PINO EM PLASTICO, PARA VERGALHAO ATE 10 MM, PARA APOIO DE ARMADURA                                                                                                                                                                                                                                                                                                                                                                                                          </v>
          </cell>
          <cell r="C8575" t="str">
            <v xml:space="preserve">UN    </v>
          </cell>
          <cell r="D8575" t="str">
            <v>0,46</v>
          </cell>
        </row>
        <row r="8576">
          <cell r="A8576">
            <v>40432</v>
          </cell>
          <cell r="B8576" t="str">
            <v xml:space="preserve">ESPACADOR / SEPARADOR DE BARRA , METALICO, TIPO CARAMBOLA, PARA TIRANTES, 25 X 84 MM                                                                                                                                                                                                                                                                                                                                                                                                                      </v>
          </cell>
          <cell r="C8576" t="str">
            <v xml:space="preserve">UN    </v>
          </cell>
          <cell r="D8576" t="str">
            <v>3,54</v>
          </cell>
        </row>
        <row r="8577">
          <cell r="A8577">
            <v>39481</v>
          </cell>
          <cell r="B8577" t="str">
            <v xml:space="preserve">ESPACADOR OU DISTANCIADOR, EM PLASTICO, TIPO APOIO DE CORDOALHA (CARANGUEJO), PARA ARMADURA NEGATIVA E PROTENSAO, COBRIMENTO 50 MM                                                                                                                                                                                                                                                                                                                                                                        </v>
          </cell>
          <cell r="C8577" t="str">
            <v xml:space="preserve">UN    </v>
          </cell>
          <cell r="D8577" t="str">
            <v>2,22</v>
          </cell>
        </row>
        <row r="8578">
          <cell r="A8578">
            <v>40433</v>
          </cell>
          <cell r="B8578" t="str">
            <v xml:space="preserve">ESPACADOR/SEPARADOR DE CORDOALHA TIPO DISCO 12 FUROS DE 14 MM, PARA TIRANTES                                                                                                                                                                                                                                                                                                                                                                                                                              </v>
          </cell>
          <cell r="C8578" t="str">
            <v xml:space="preserve">UN    </v>
          </cell>
          <cell r="D8578" t="str">
            <v>1,96</v>
          </cell>
        </row>
        <row r="8579">
          <cell r="A8579">
            <v>20219</v>
          </cell>
          <cell r="B8579" t="str">
            <v xml:space="preserve">ESPARGIDOR DE ASFALTO PRESSURIZADO, REBOCAVEL, TANQUE DE 2500 L, PNEUMATICO,  COM MOTOR A GASOLINA 3,4HP                                                                                                                                                                                                                                                                                                                                                                                                  </v>
          </cell>
          <cell r="C8579" t="str">
            <v xml:space="preserve">UN    </v>
          </cell>
          <cell r="D8579" t="str">
            <v>74.000,00</v>
          </cell>
        </row>
        <row r="8580">
          <cell r="A8580">
            <v>36484</v>
          </cell>
          <cell r="B8580" t="str">
            <v xml:space="preserve">ESPARGIDOR DE ASFALTO PRESSURIZADO, TANQUE 6 M3 COM ISOLACAO TERMICA, AQUECIDO COM 2 MACARICOS, COM BARRA ESPARGIDORA 3,60 M, A SER MONTADO SOBRE CAMINHAO                                                                                                                                                                                                                                                                                                                                                </v>
          </cell>
          <cell r="C8580" t="str">
            <v xml:space="preserve">UN    </v>
          </cell>
          <cell r="D8580" t="str">
            <v>157.088,52</v>
          </cell>
        </row>
        <row r="8581">
          <cell r="A8581">
            <v>38367</v>
          </cell>
          <cell r="B8581" t="str">
            <v xml:space="preserve">ESPATULA DE ACO INOX COM CABO DE MADEIRA, LARGURA 8 CM                                                                                                                                                                                                                                                                                                                                                                                                                                                    </v>
          </cell>
          <cell r="C8581" t="str">
            <v xml:space="preserve">UN    </v>
          </cell>
          <cell r="D8581" t="str">
            <v>12,49</v>
          </cell>
        </row>
        <row r="8582">
          <cell r="A8582">
            <v>38368</v>
          </cell>
          <cell r="B8582" t="str">
            <v xml:space="preserve">ESPATULA DE PLASTICO LISA, LARGURA 10 CM                                                                                                                                                                                                                                                                                                                                                                                                                                                                  </v>
          </cell>
          <cell r="C8582" t="str">
            <v xml:space="preserve">UN    </v>
          </cell>
          <cell r="D8582" t="str">
            <v>5,61</v>
          </cell>
        </row>
        <row r="8583">
          <cell r="A8583">
            <v>38091</v>
          </cell>
          <cell r="B8583" t="str">
            <v xml:space="preserve">ESPELHO / PLACA CEGA 4" X 2", PARA INSTALACAO DE TOMADAS E INTERRUPTORES                                                                                                                                                                                                                                                                                                                                                                                                                                  </v>
          </cell>
          <cell r="C8583" t="str">
            <v xml:space="preserve">UN    </v>
          </cell>
          <cell r="D8583" t="str">
            <v>1,92</v>
          </cell>
        </row>
        <row r="8584">
          <cell r="A8584">
            <v>38095</v>
          </cell>
          <cell r="B8584" t="str">
            <v xml:space="preserve">ESPELHO / PLACA CEGA 4" X 4", PARA INSTALACAO DE TOMADAS E INTERRUPTORES                                                                                                                                                                                                                                                                                                                                                                                                                                  </v>
          </cell>
          <cell r="C8584" t="str">
            <v xml:space="preserve">UN    </v>
          </cell>
          <cell r="D8584" t="str">
            <v>4,07</v>
          </cell>
        </row>
        <row r="8585">
          <cell r="A8585">
            <v>38092</v>
          </cell>
          <cell r="B8585" t="str">
            <v xml:space="preserve">ESPELHO / PLACA DE 1 POSTO 4" X 2", PARA INSTALACAO DE TOMADAS E INTERRUPTORES                                                                                                                                                                                                                                                                                                                                                                                                                            </v>
          </cell>
          <cell r="C8585" t="str">
            <v xml:space="preserve">UN    </v>
          </cell>
          <cell r="D8585" t="str">
            <v>1,82</v>
          </cell>
        </row>
        <row r="8586">
          <cell r="A8586">
            <v>38093</v>
          </cell>
          <cell r="B8586" t="str">
            <v xml:space="preserve">ESPELHO / PLACA DE 2 POSTOS 4" X 2", PARA INSTALACAO DE TOMADAS E INTERRUPTORES                                                                                                                                                                                                                                                                                                                                                                                                                           </v>
          </cell>
          <cell r="C8586" t="str">
            <v xml:space="preserve">UN    </v>
          </cell>
          <cell r="D8586" t="str">
            <v>1,89</v>
          </cell>
        </row>
        <row r="8587">
          <cell r="A8587">
            <v>38096</v>
          </cell>
          <cell r="B8587" t="str">
            <v xml:space="preserve">ESPELHO / PLACA DE 2 POSTOS 4" X 4", PARA INSTALACAO DE TOMADAS E INTERRUPTORES                                                                                                                                                                                                                                                                                                                                                                                                                           </v>
          </cell>
          <cell r="C8587" t="str">
            <v xml:space="preserve">UN    </v>
          </cell>
          <cell r="D8587" t="str">
            <v>4,38</v>
          </cell>
        </row>
        <row r="8588">
          <cell r="A8588">
            <v>38094</v>
          </cell>
          <cell r="B8588" t="str">
            <v xml:space="preserve">ESPELHO / PLACA DE 3 POSTOS 4" X 2", PARA INSTALACAO DE TOMADAS E INTERRUPTORES                                                                                                                                                                                                                                                                                                                                                                                                                           </v>
          </cell>
          <cell r="C8588" t="str">
            <v xml:space="preserve">UN    </v>
          </cell>
          <cell r="D8588" t="str">
            <v>2,31</v>
          </cell>
        </row>
        <row r="8589">
          <cell r="A8589">
            <v>38097</v>
          </cell>
          <cell r="B8589" t="str">
            <v xml:space="preserve">ESPELHO / PLACA DE 4 POSTOS 4" X 4", PARA INSTALACAO DE TOMADAS E INTERRUPTORES                                                                                                                                                                                                                                                                                                                                                                                                                           </v>
          </cell>
          <cell r="C8589" t="str">
            <v xml:space="preserve">UN    </v>
          </cell>
          <cell r="D8589" t="str">
            <v>4,70</v>
          </cell>
        </row>
        <row r="8590">
          <cell r="A8590">
            <v>38098</v>
          </cell>
          <cell r="B8590" t="str">
            <v xml:space="preserve">ESPELHO / PLACA DE 6 POSTOS 4" X 4", PARA INSTALACAO DE TOMADAS E INTERRUPTORES                                                                                                                                                                                                                                                                                                                                                                                                                           </v>
          </cell>
          <cell r="C8590" t="str">
            <v xml:space="preserve">UN    </v>
          </cell>
          <cell r="D8590" t="str">
            <v>4,70</v>
          </cell>
        </row>
        <row r="8591">
          <cell r="A8591">
            <v>11186</v>
          </cell>
          <cell r="B8591" t="str">
            <v xml:space="preserve">ESPELHO CRISTAL E = 4 MM                                                                                                                                                                                                                                                                                                                                                                                                                                                                                  </v>
          </cell>
          <cell r="C8591" t="str">
            <v xml:space="preserve">M2    </v>
          </cell>
          <cell r="D8591" t="str">
            <v>229,33</v>
          </cell>
        </row>
        <row r="8592">
          <cell r="A8592">
            <v>11558</v>
          </cell>
          <cell r="B8592" t="str">
            <v xml:space="preserve">ESPELHO, RETO OU CURVO, EM LATAO CROMADO, ESPESSURA ATE 6 MM, LARGURA *40*MM, ALTURA *180*MM - PARA FECHADURA DE EMBUTIR                                                                                                                                                                                                                                                                                                                                                                                  </v>
          </cell>
          <cell r="C8592" t="str">
            <v xml:space="preserve">PAR   </v>
          </cell>
          <cell r="D8592" t="str">
            <v>12,28</v>
          </cell>
        </row>
        <row r="8593">
          <cell r="A8593">
            <v>11557</v>
          </cell>
          <cell r="B8593" t="str">
            <v xml:space="preserve">ESPELHO, RETO OU CURVO, EM LATAO CROMADO, ESPESSURA MINIMA 6 MM, LARGURA *43*MM, ALTURA *230*MM - PARA FECHADURA DE EMBUTIR                                                                                                                                                                                                                                                                                                                                                                               </v>
          </cell>
          <cell r="C8593" t="str">
            <v xml:space="preserve">PAR   </v>
          </cell>
          <cell r="D8593" t="str">
            <v>31,08</v>
          </cell>
        </row>
        <row r="8594">
          <cell r="A8594">
            <v>2759</v>
          </cell>
          <cell r="B8594" t="str">
            <v xml:space="preserve">ESPOLETA SIMPLES N 8.                                                                                                                                                                                                                                                                                                                                                                                                                                                                                     </v>
          </cell>
          <cell r="C8594" t="str">
            <v xml:space="preserve">UN    </v>
          </cell>
          <cell r="D8594" t="str">
            <v>4,80</v>
          </cell>
        </row>
        <row r="8595">
          <cell r="A8595">
            <v>38124</v>
          </cell>
          <cell r="B8595" t="str">
            <v xml:space="preserve">ESPUMA EXPANSIVA DE POLIURETANO, APLICACAO MANUAL - 500 ML                                                                                                                                                                                                                                                                                                                                                                                                                                                </v>
          </cell>
          <cell r="C8595" t="str">
            <v xml:space="preserve">UN    </v>
          </cell>
          <cell r="D8595" t="str">
            <v>25,75</v>
          </cell>
        </row>
        <row r="8596">
          <cell r="A8596">
            <v>38380</v>
          </cell>
          <cell r="B8596" t="str">
            <v xml:space="preserve">ESQUADRO DE ACO 12 " (300 MM), CABO DE ALUMINIO                                                                                                                                                                                                                                                                                                                                                                                                                                                           </v>
          </cell>
          <cell r="C8596" t="str">
            <v xml:space="preserve">UN    </v>
          </cell>
          <cell r="D8596" t="str">
            <v>19,85</v>
          </cell>
        </row>
        <row r="8597">
          <cell r="A8597">
            <v>20059</v>
          </cell>
          <cell r="B8597" t="str">
            <v xml:space="preserve">ESQUADRO INTERNO OU EXTERNO PARA CALHA PLUVIAL, PVC, DIAMETRO ENTRE 119 E 170 MM, PARA DRENAGEM PREDIAL                                                                                                                                                                                                                                                                                                                                                                                                   </v>
          </cell>
          <cell r="C8597" t="str">
            <v xml:space="preserve">UN    </v>
          </cell>
          <cell r="D8597" t="str">
            <v>14,56</v>
          </cell>
        </row>
        <row r="8598">
          <cell r="A8598">
            <v>42429</v>
          </cell>
          <cell r="B8598" t="str">
            <v xml:space="preserve">ESQUI TRIPLO, EM TUBO DE ACO CARBONO, PINTURA NO PROCESSO ELETROSTATICO - EQUIPAMENTO DE GINASTICA PARA ACADEMIA AO AR LIVRE / ACADEMIA DA TERCEIRA IDADE - ATI                                                                                                                                                                                                                                                                                                                                           </v>
          </cell>
          <cell r="C8598" t="str">
            <v xml:space="preserve">UN    </v>
          </cell>
          <cell r="D8598" t="str">
            <v>3.422,44</v>
          </cell>
        </row>
        <row r="8599">
          <cell r="A8599">
            <v>38538</v>
          </cell>
          <cell r="B8599" t="str">
            <v xml:space="preserve">ESTACA PRE-MOLDADA MACICA DE CONCRETO VIBRADO ARMADO, PARA CARGA DE 25 T, SECAO QUADRADA DE *16 X 16*, COM ANEL METALICO INCORPORADO A PECA (SOMENTE FORNECIMENTO)                                                                                                                                                                                                                                                                                                                                        </v>
          </cell>
          <cell r="C8599" t="str">
            <v xml:space="preserve">M     </v>
          </cell>
          <cell r="D8599" t="str">
            <v>40,00</v>
          </cell>
        </row>
        <row r="8600">
          <cell r="A8600">
            <v>38539</v>
          </cell>
          <cell r="B8600" t="str">
            <v xml:space="preserve">ESTACA PRE-MOLDADA MACICA DE CONCRETO VIBRADO ARMADO, PARA CARGA DE 50 T, SECAO QUADRADA, COM ANEL METALICO INCORPORADO A PECA (SOMENTE FORNECIMENTO)                                                                                                                                                                                                                                                                                                                                                     </v>
          </cell>
          <cell r="C8600" t="str">
            <v xml:space="preserve">M     </v>
          </cell>
          <cell r="D8600" t="str">
            <v>54,39</v>
          </cell>
        </row>
        <row r="8601">
          <cell r="A8601">
            <v>38540</v>
          </cell>
          <cell r="B8601" t="str">
            <v xml:space="preserve">ESTACA PRE-MOLDADA VAZADA DE CONCRETO CENTRIFUGADO, PARA CARGA DE 100 T, SECAO CIRCULAR, COM ANEL METALICO INCORPORADO A PECA (SOMENTE FORNECIMENTO)                                                                                                                                                                                                                                                                                                                                                      </v>
          </cell>
          <cell r="C8601" t="str">
            <v xml:space="preserve">M     </v>
          </cell>
          <cell r="D8601" t="str">
            <v>139,40</v>
          </cell>
        </row>
        <row r="8602">
          <cell r="A8602">
            <v>38384</v>
          </cell>
          <cell r="B8602" t="str">
            <v xml:space="preserve">ESTILETE DE METAL, LAMINA 18 MM                                                                                                                                                                                                                                                                                                                                                                                                                                                                           </v>
          </cell>
          <cell r="C8602" t="str">
            <v xml:space="preserve">UN    </v>
          </cell>
          <cell r="D8602" t="str">
            <v>14,54</v>
          </cell>
        </row>
        <row r="8603">
          <cell r="A8603">
            <v>13</v>
          </cell>
          <cell r="B8603" t="str">
            <v xml:space="preserve">ESTOPA                                                                                                                                                                                                                                                                                                                                                                                                                                                                                                    </v>
          </cell>
          <cell r="C8603" t="str">
            <v xml:space="preserve">KG    </v>
          </cell>
          <cell r="D8603" t="str">
            <v>13,08</v>
          </cell>
        </row>
        <row r="8604">
          <cell r="A8604">
            <v>2762</v>
          </cell>
          <cell r="B8604" t="str">
            <v xml:space="preserve">ESTOPIM SIMPLES                                                                                                                                                                                                                                                                                                                                                                                                                                                                                           </v>
          </cell>
          <cell r="C8604" t="str">
            <v xml:space="preserve">M     </v>
          </cell>
          <cell r="D8604" t="str">
            <v>6,00</v>
          </cell>
        </row>
        <row r="8605">
          <cell r="A8605">
            <v>21142</v>
          </cell>
          <cell r="B8605" t="str">
            <v xml:space="preserve">ESTRIBO COM PARAFUSO EM CHAPA DE FERRO FUNDIDO DE 2" X 3/16" X 35 CM, SECAO "U", PARA MADEIRAMENTO DE TELHADO                                                                                                                                                                                                                                                                                                                                                                                             </v>
          </cell>
          <cell r="C8605" t="str">
            <v xml:space="preserve">UN    </v>
          </cell>
          <cell r="D8605" t="str">
            <v>27,81</v>
          </cell>
        </row>
        <row r="8606">
          <cell r="A8606">
            <v>12865</v>
          </cell>
          <cell r="B8606" t="str">
            <v xml:space="preserve">ESTUCADOR                                                                                                                                                                                                                                                                                                                                                                                                                                                                                                 </v>
          </cell>
          <cell r="C8606" t="str">
            <v xml:space="preserve">H     </v>
          </cell>
          <cell r="D8606" t="str">
            <v>21,39</v>
          </cell>
        </row>
        <row r="8607">
          <cell r="A8607">
            <v>41074</v>
          </cell>
          <cell r="B8607" t="str">
            <v xml:space="preserve">ESTUCADOR (MENSALISTA)                                                                                                                                                                                                                                                                                                                                                                                                                                                                                    </v>
          </cell>
          <cell r="C8607" t="str">
            <v xml:space="preserve">MES   </v>
          </cell>
          <cell r="D8607" t="str">
            <v>3.759,88</v>
          </cell>
        </row>
        <row r="8608">
          <cell r="A8608">
            <v>4223</v>
          </cell>
          <cell r="B8608" t="str">
            <v xml:space="preserve">ETANOL                                                                                                                                                                                                                                                                                                                                                                                                                                                                                                    </v>
          </cell>
          <cell r="C8608" t="str">
            <v xml:space="preserve">L     </v>
          </cell>
          <cell r="D8608" t="str">
            <v>3,78</v>
          </cell>
        </row>
        <row r="8609">
          <cell r="A8609">
            <v>37372</v>
          </cell>
          <cell r="B8609" t="str">
            <v xml:space="preserve">EXAMES - HORISTA (COLETADO CAIXA)                                                                                                                                                                                                                                                                                                                                                                                                                                                                         </v>
          </cell>
          <cell r="C8609" t="str">
            <v xml:space="preserve">H     </v>
          </cell>
          <cell r="D8609" t="str">
            <v>0,34</v>
          </cell>
        </row>
        <row r="8610">
          <cell r="A8610">
            <v>40863</v>
          </cell>
          <cell r="B8610" t="str">
            <v xml:space="preserve">EXAMES - MENSALISTA (COLETADO CAIXA)                                                                                                                                                                                                                                                                                                                                                                                                                                                                      </v>
          </cell>
          <cell r="C8610" t="str">
            <v xml:space="preserve">MES   </v>
          </cell>
          <cell r="D8610" t="str">
            <v>63,58</v>
          </cell>
        </row>
        <row r="8611">
          <cell r="A8611">
            <v>38475</v>
          </cell>
          <cell r="B8611" t="str">
            <v xml:space="preserve">EXTENSAO DE SOLDA 201 ACETILENO, E = *1,5 A 2,5* MM                                                                                                                                                                                                                                                                                                                                                                                                                                                       </v>
          </cell>
          <cell r="C8611" t="str">
            <v xml:space="preserve">UN    </v>
          </cell>
          <cell r="D8611" t="str">
            <v>28,86</v>
          </cell>
        </row>
        <row r="8612">
          <cell r="A8612">
            <v>38474</v>
          </cell>
          <cell r="B8612" t="str">
            <v xml:space="preserve">EXTENSAO DE SOLDA 201 GLP, E = *2,5 A 4,0* MM                                                                                                                                                                                                                                                                                                                                                                                                                                                             </v>
          </cell>
          <cell r="C8612" t="str">
            <v xml:space="preserve">UN    </v>
          </cell>
          <cell r="D8612" t="str">
            <v>35,68</v>
          </cell>
        </row>
        <row r="8613">
          <cell r="A8613">
            <v>10886</v>
          </cell>
          <cell r="B8613" t="str">
            <v xml:space="preserve">EXTINTOR DE INCENDIO PORTATIL COM CARGA DE AGUA PRESSURIZADA DE 10 L, CLASSE A                                                                                                                                                                                                                                                                                                                                                                                                                            </v>
          </cell>
          <cell r="C8613" t="str">
            <v xml:space="preserve">UN    </v>
          </cell>
          <cell r="D8613" t="str">
            <v>132,12</v>
          </cell>
        </row>
        <row r="8614">
          <cell r="A8614">
            <v>10888</v>
          </cell>
          <cell r="B8614" t="str">
            <v xml:space="preserve">EXTINTOR DE INCENDIO PORTATIL COM CARGA DE GAS CARBONICO CO2 DE 4 KG, CLASSE BC                                                                                                                                                                                                                                                                                                                                                                                                                           </v>
          </cell>
          <cell r="C8614" t="str">
            <v xml:space="preserve">UN    </v>
          </cell>
          <cell r="D8614" t="str">
            <v>418,15</v>
          </cell>
        </row>
        <row r="8615">
          <cell r="A8615">
            <v>10889</v>
          </cell>
          <cell r="B8615" t="str">
            <v xml:space="preserve">EXTINTOR DE INCENDIO PORTATIL COM CARGA DE GAS CARBONICO CO2 DE 6 KG, CLASSE BC                                                                                                                                                                                                                                                                                                                                                                                                                           </v>
          </cell>
          <cell r="C8615" t="str">
            <v xml:space="preserve">UN    </v>
          </cell>
          <cell r="D8615" t="str">
            <v>453,00</v>
          </cell>
        </row>
        <row r="8616">
          <cell r="A8616">
            <v>10890</v>
          </cell>
          <cell r="B8616" t="str">
            <v xml:space="preserve">EXTINTOR DE INCENDIO PORTATIL COM CARGA DE PO QUIMICO SECO (PQS) DE 12 KG, CLASSE BC                                                                                                                                                                                                                                                                                                                                                                                                                      </v>
          </cell>
          <cell r="C8616" t="str">
            <v xml:space="preserve">UN    </v>
          </cell>
          <cell r="D8616" t="str">
            <v>209,07</v>
          </cell>
        </row>
        <row r="8617">
          <cell r="A8617">
            <v>10891</v>
          </cell>
          <cell r="B8617" t="str">
            <v xml:space="preserve">EXTINTOR DE INCENDIO PORTATIL COM CARGA DE PO QUIMICO SECO (PQS) DE 4 KG, CLASSE BC                                                                                                                                                                                                                                                                                                                                                                                                                       </v>
          </cell>
          <cell r="C8617" t="str">
            <v xml:space="preserve">UN    </v>
          </cell>
          <cell r="D8617" t="str">
            <v>127,76</v>
          </cell>
        </row>
        <row r="8618">
          <cell r="A8618">
            <v>10892</v>
          </cell>
          <cell r="B8618" t="str">
            <v xml:space="preserve">EXTINTOR DE INCENDIO PORTATIL COM CARGA DE PO QUIMICO SECO (PQS) DE 6 KG, CLASSE BC                                                                                                                                                                                                                                                                                                                                                                                                                       </v>
          </cell>
          <cell r="C8618" t="str">
            <v xml:space="preserve">UN    </v>
          </cell>
          <cell r="D8618" t="str">
            <v>151,00</v>
          </cell>
        </row>
        <row r="8619">
          <cell r="A8619">
            <v>20977</v>
          </cell>
          <cell r="B8619" t="str">
            <v xml:space="preserve">EXTINTOR DE INCENDIO PORTATIL COM CARGA DE PO QUIMICO SECO (PQS) DE 8 KG, CLASSE BC                                                                                                                                                                                                                                                                                                                                                                                                                       </v>
          </cell>
          <cell r="C8619" t="str">
            <v xml:space="preserve">UN    </v>
          </cell>
          <cell r="D8619" t="str">
            <v>180,03</v>
          </cell>
        </row>
        <row r="8620">
          <cell r="A8620">
            <v>3073</v>
          </cell>
          <cell r="B8620" t="str">
            <v xml:space="preserve">EXTREMIDADE PVC PBA, BF, JE, DN 100/ DE 110 MM (NBR 10351)                                                                                                                                                                                                                                                                                                                                                                                                                                                </v>
          </cell>
          <cell r="C8620" t="str">
            <v xml:space="preserve">UN    </v>
          </cell>
          <cell r="D8620" t="str">
            <v>152,11</v>
          </cell>
        </row>
        <row r="8621">
          <cell r="A8621">
            <v>3068</v>
          </cell>
          <cell r="B8621" t="str">
            <v xml:space="preserve">EXTREMIDADE PVC PBA, BF, JE, DN 50 / DE 60 MM (NBR 10351)                                                                                                                                                                                                                                                                                                                                                                                                                                                 </v>
          </cell>
          <cell r="C8621" t="str">
            <v xml:space="preserve">UN    </v>
          </cell>
          <cell r="D8621" t="str">
            <v>30,41</v>
          </cell>
        </row>
        <row r="8622">
          <cell r="A8622">
            <v>3074</v>
          </cell>
          <cell r="B8622" t="str">
            <v xml:space="preserve">EXTREMIDADE PVC PBA, BF, JE, DN 75/ DE 85 MM (NBR 10351)                                                                                                                                                                                                                                                                                                                                                                                                                                                  </v>
          </cell>
          <cell r="C8622" t="str">
            <v xml:space="preserve">UN    </v>
          </cell>
          <cell r="D8622" t="str">
            <v>96,03</v>
          </cell>
        </row>
        <row r="8623">
          <cell r="A8623">
            <v>3076</v>
          </cell>
          <cell r="B8623" t="str">
            <v xml:space="preserve">EXTREMIDADE PVC PBA, PF, JE, DN 100 / DE 110 MM (NBR 10351)                                                                                                                                                                                                                                                                                                                                                                                                                                               </v>
          </cell>
          <cell r="C8623" t="str">
            <v xml:space="preserve">UN    </v>
          </cell>
          <cell r="D8623" t="str">
            <v>125,05</v>
          </cell>
        </row>
        <row r="8624">
          <cell r="A8624">
            <v>3072</v>
          </cell>
          <cell r="B8624" t="str">
            <v xml:space="preserve">EXTREMIDADE PVC PBA, PF, JE, DN 50/ DE 60 MM (NBR 10351)                                                                                                                                                                                                                                                                                                                                                                                                                                                  </v>
          </cell>
          <cell r="C8624" t="str">
            <v xml:space="preserve">UN    </v>
          </cell>
          <cell r="D8624" t="str">
            <v>31,50</v>
          </cell>
        </row>
        <row r="8625">
          <cell r="A8625">
            <v>3075</v>
          </cell>
          <cell r="B8625" t="str">
            <v xml:space="preserve">EXTREMIDADE PVC PBA, PF, JE, DN 75 / DE 85 MM (NBR 10351)                                                                                                                                                                                                                                                                                                                                                                                                                                                 </v>
          </cell>
          <cell r="C8625" t="str">
            <v xml:space="preserve">UN    </v>
          </cell>
          <cell r="D8625" t="str">
            <v>79,02</v>
          </cell>
        </row>
        <row r="8626">
          <cell r="A8626">
            <v>10780</v>
          </cell>
          <cell r="B8626" t="str">
            <v xml:space="preserve">EXTREMIDADE/TUBETE PARA HIDROMETRO PVC, COM ROSCA, CURTA, COM BUCHA LATAO, 1/2"                                                                                                                                                                                                                                                                                                                                                                                                                           </v>
          </cell>
          <cell r="C8626" t="str">
            <v xml:space="preserve">UN    </v>
          </cell>
          <cell r="D8626" t="str">
            <v>6,68</v>
          </cell>
        </row>
        <row r="8627">
          <cell r="A8627">
            <v>10781</v>
          </cell>
          <cell r="B8627" t="str">
            <v xml:space="preserve">EXTREMIDADE/TUBETE PARA HIDROMETRO PVC, COM ROSCA, CURTA, COM BUCHA LATAO, 3/4"                                                                                                                                                                                                                                                                                                                                                                                                                           </v>
          </cell>
          <cell r="C8627" t="str">
            <v xml:space="preserve">UN    </v>
          </cell>
          <cell r="D8627" t="str">
            <v>10,71</v>
          </cell>
        </row>
        <row r="8628">
          <cell r="A8628">
            <v>20106</v>
          </cell>
          <cell r="B8628" t="str">
            <v xml:space="preserve">EXTREMIDADE/TUBETE PARA HIDROMETRO PVC, COM ROSCA, CURTA, SEM BUCHA LATAO, 1/2"                                                                                                                                                                                                                                                                                                                                                                                                                           </v>
          </cell>
          <cell r="C8628" t="str">
            <v xml:space="preserve">UN    </v>
          </cell>
          <cell r="D8628" t="str">
            <v>3,53</v>
          </cell>
        </row>
        <row r="8629">
          <cell r="A8629">
            <v>20107</v>
          </cell>
          <cell r="B8629" t="str">
            <v xml:space="preserve">EXTREMIDADE/TUBETE PARA HIDROMETRO PVC, COM ROSCA, CURTA, SEM BUCHA LATAO, 3/4"                                                                                                                                                                                                                                                                                                                                                                                                                           </v>
          </cell>
          <cell r="C8629" t="str">
            <v xml:space="preserve">UN    </v>
          </cell>
          <cell r="D8629" t="str">
            <v>4,04</v>
          </cell>
        </row>
        <row r="8630">
          <cell r="A8630">
            <v>20108</v>
          </cell>
          <cell r="B8630" t="str">
            <v xml:space="preserve">EXTREMIDADE/TUBETE PARA HIDROMETRO PVC, COM ROSCA, LONGA, SEM BUCHA LATAO, 1/2"                                                                                                                                                                                                                                                                                                                                                                                                                           </v>
          </cell>
          <cell r="C8630" t="str">
            <v xml:space="preserve">UN    </v>
          </cell>
          <cell r="D8630" t="str">
            <v>5,34</v>
          </cell>
        </row>
        <row r="8631">
          <cell r="A8631">
            <v>20109</v>
          </cell>
          <cell r="B8631" t="str">
            <v xml:space="preserve">EXTREMIDADE/TUBETE PARA HIDROMETRO PVC, COM ROSCA, LONGA, SEM BUCHA LATAO, 3/4"                                                                                                                                                                                                                                                                                                                                                                                                                           </v>
          </cell>
          <cell r="C8631" t="str">
            <v xml:space="preserve">UN    </v>
          </cell>
          <cell r="D8631" t="str">
            <v>6,68</v>
          </cell>
        </row>
        <row r="8632">
          <cell r="A8632">
            <v>34795</v>
          </cell>
          <cell r="B8632" t="str">
            <v xml:space="preserve">FAIXA / FILETE / LISTELO EM CERAMICA, DECORADA, *8 X 30* CM (L X C)                                                                                                                                                                                                                                                                                                                                                                                                                                       </v>
          </cell>
          <cell r="C8632" t="str">
            <v xml:space="preserve">M2    </v>
          </cell>
          <cell r="D8632" t="str">
            <v>170,36</v>
          </cell>
        </row>
        <row r="8633">
          <cell r="A8633">
            <v>34796</v>
          </cell>
          <cell r="B8633" t="str">
            <v xml:space="preserve">FAIXA / FILETE / LISTELO EM CERAMICA, LISO OU CORDAO, BRANCO, *2 X 30* CM (L X C)                                                                                                                                                                                                                                                                                                                                                                                                                         </v>
          </cell>
          <cell r="C8633" t="str">
            <v xml:space="preserve">M     </v>
          </cell>
          <cell r="D8633" t="str">
            <v>7,47</v>
          </cell>
        </row>
        <row r="8634">
          <cell r="A8634">
            <v>11474</v>
          </cell>
          <cell r="B8634" t="str">
            <v xml:space="preserve">FECHADURA AUXILIAR DE EMBUTIR PARA PORTA DE ARMARIO DE MADEIRA, CROMADA, CHAVE TIPO GORGES, CAIXA COM LINGUETA, CHAPA TESTA E CONTRA CHAPA                                                                                                                                                                                                                                                                                                                                                                </v>
          </cell>
          <cell r="C8634" t="str">
            <v xml:space="preserve">UN    </v>
          </cell>
          <cell r="D8634" t="str">
            <v>36,55</v>
          </cell>
        </row>
        <row r="8635">
          <cell r="A8635">
            <v>11470</v>
          </cell>
          <cell r="B8635" t="str">
            <v xml:space="preserve">FECHADURA AUXILIAR DE EMBUTIR PARA PORTA DE ARMARIO, CROMADA, CAIXA COM CILINDRO REDONDO, CHAPA TESTA E LINGUETA                                                                                                                                                                                                                                                                                                                                                                                          </v>
          </cell>
          <cell r="C8635" t="str">
            <v xml:space="preserve">UN    </v>
          </cell>
          <cell r="D8635" t="str">
            <v>23,94</v>
          </cell>
        </row>
        <row r="8636">
          <cell r="A8636">
            <v>11480</v>
          </cell>
          <cell r="B8636" t="str">
            <v xml:space="preserve">FECHADURA AUXILIAR SEGURANCA, DE EMBUTIR, REFORCADA, MAQUINA DE 40 A 55 MM, COM CILINDRO, CROMADA, PARA PORTA EXTERNA - COMPLETA                                                                                                                                                                                                                                                                                                                                                                          </v>
          </cell>
          <cell r="C8636" t="str">
            <v xml:space="preserve">CJ    </v>
          </cell>
          <cell r="D8636" t="str">
            <v>59,78</v>
          </cell>
        </row>
        <row r="8637">
          <cell r="A8637">
            <v>38154</v>
          </cell>
          <cell r="B8637" t="str">
            <v xml:space="preserve">FECHADURA AUXILIAR TRAVA DE SEGURANCA SIMPLES, CROMADA, MAQUINA *40* MM, INCLUI CHAVE TETRA E ROSETA REDONDA - COMPLETA                                                                                                                                                                                                                                                                                                                                                                                   </v>
          </cell>
          <cell r="C8637" t="str">
            <v xml:space="preserve">CJ    </v>
          </cell>
          <cell r="D8637" t="str">
            <v>37,43</v>
          </cell>
        </row>
        <row r="8638">
          <cell r="A8638">
            <v>11482</v>
          </cell>
          <cell r="B8638" t="str">
            <v xml:space="preserve">FECHADURA BICO DE PAPAGAIO, MAQUINA *45* MM, CROMADA, COM CHAVE TIPO GORGES BIPARTIDA, PARA PORTA DE CORRER INTERNA - COMPLETA                                                                                                                                                                                                                                                                                                                                                                            </v>
          </cell>
          <cell r="C8638" t="str">
            <v xml:space="preserve">CJ    </v>
          </cell>
          <cell r="D8638" t="str">
            <v>54,30</v>
          </cell>
        </row>
        <row r="8639">
          <cell r="A8639">
            <v>3084</v>
          </cell>
          <cell r="B8639" t="str">
            <v xml:space="preserve">FECHADURA BICO DE PAPAGAIO, MAQUINA *45* MM, CROMADA, COM CILINDRO, PARA PORTA DE CORRER EXTERNA - COMPLETA                                                                                                                                                                                                                                                                                                                                                                                               </v>
          </cell>
          <cell r="C8639" t="str">
            <v xml:space="preserve">CJ    </v>
          </cell>
          <cell r="D8639" t="str">
            <v>69,81</v>
          </cell>
        </row>
        <row r="8640">
          <cell r="A8640">
            <v>3103</v>
          </cell>
          <cell r="B8640" t="str">
            <v xml:space="preserve">FECHADURA C/ CILINDRO LATAO CROMADO P/ PORTA VIDRO TP AROUCA 2171-L OU EQUIV                                                                                                                                                                                                                                                                                                                                                                                                                              </v>
          </cell>
          <cell r="C8640" t="str">
            <v xml:space="preserve">UN    </v>
          </cell>
          <cell r="D8640" t="str">
            <v>62,40</v>
          </cell>
        </row>
        <row r="8641">
          <cell r="A8641">
            <v>11481</v>
          </cell>
          <cell r="B8641" t="str">
            <v xml:space="preserve">FECHADURA DE EMBUTIR PARA PORTA DE BANHEIRO, CHAVE TIPO TRANQUETA, MAQUINA 40 MM, SEM MACANETA, SEM ESPELHO (SOMENTE MAQUINA) - NIVEL SEGURANCA MEDIO                                                                                                                                                                                                                                                                                                                                                     </v>
          </cell>
          <cell r="C8641" t="str">
            <v xml:space="preserve">UN    </v>
          </cell>
          <cell r="D8641" t="str">
            <v>18,83</v>
          </cell>
        </row>
        <row r="8642">
          <cell r="A8642">
            <v>3097</v>
          </cell>
          <cell r="B8642" t="str">
            <v xml:space="preserve">FECHADURA DE EMBUTIR PARA PORTA DE BANHEIRO, TIPO TRANQUETA, MAQUINA 40 MM, MACANETAS ALAVANCA E ROSETAS REDONDAS EM METAL CROMADO - NIVEL SEGURANCA MEDIO - COMPLETA                                                                                                                                                                                                                                                                                                                                     </v>
          </cell>
          <cell r="C8642" t="str">
            <v xml:space="preserve">CJ    </v>
          </cell>
          <cell r="D8642" t="str">
            <v>38,67</v>
          </cell>
        </row>
        <row r="8643">
          <cell r="A8643">
            <v>38153</v>
          </cell>
          <cell r="B8643" t="str">
            <v xml:space="preserve">FECHADURA DE EMBUTIR PARA PORTA DE BANHEIRO, TIPO TRANQUETA, MAQUINA 40 MM, MACANETAS ALAVANCA, ESPELHO EM METAL CROMADO - NIVEL SEGURANCA MEDIO - COMPLETA                                                                                                                                                                                                                                                                                                                                               </v>
          </cell>
          <cell r="C8643" t="str">
            <v xml:space="preserve">CJ    </v>
          </cell>
          <cell r="D8643" t="str">
            <v>35,47</v>
          </cell>
        </row>
        <row r="8644">
          <cell r="A8644">
            <v>3099</v>
          </cell>
          <cell r="B8644" t="str">
            <v xml:space="preserve">FECHADURA DE EMBUTIR PARA PORTA DE BANHEIRO, TIPO TRANQUETA, MAQUINA 55 MM, MACANETAS ALAVANCA E ROSETAS REDONDAS EM METAL CROMADO - NIVEL SEGURANCA MEDIO - COMPLETA                                                                                                                                                                                                                                                                                                                                     </v>
          </cell>
          <cell r="C8644" t="str">
            <v xml:space="preserve">CJ    </v>
          </cell>
          <cell r="D8644" t="str">
            <v>61,85</v>
          </cell>
        </row>
        <row r="8645">
          <cell r="A8645">
            <v>3080</v>
          </cell>
          <cell r="B8645" t="str">
            <v xml:space="preserve">FECHADURA DE EMBUTIR PARA PORTA EXTERNA / ENTRADA, MAQUINA 40 MM, COM CILINDRO, MACANETA ALAVANCA E ESPELHO EM METAL CROMADO - NIVEL SEGURANCA MEDIO - COMPLETA                                                                                                                                                                                                                                                                                                                                           </v>
          </cell>
          <cell r="C8645" t="str">
            <v xml:space="preserve">CJ    </v>
          </cell>
          <cell r="D8645" t="str">
            <v>51,68</v>
          </cell>
        </row>
        <row r="8646">
          <cell r="A8646">
            <v>3081</v>
          </cell>
          <cell r="B8646" t="str">
            <v xml:space="preserve">FECHADURA DE EMBUTIR PARA PORTA EXTERNA / ENTRADA, MAQUINA 55 MM, COM CILINDRO, MACANETA ALAVANCA E ESPELHO EM METAL CROMADO - NIVEL SEGURANCA MEDIO - COMPLETA                                                                                                                                                                                                                                                                                                                                           </v>
          </cell>
          <cell r="C8646" t="str">
            <v xml:space="preserve">CJ    </v>
          </cell>
          <cell r="D8646" t="str">
            <v>78,21</v>
          </cell>
        </row>
        <row r="8647">
          <cell r="A8647">
            <v>38151</v>
          </cell>
          <cell r="B8647" t="str">
            <v xml:space="preserve">FECHADURA DE EMBUTIR PARA PORTA EXTERNA, MAQUINA 40 MM, COM CILINDRO, MACANETA ALAVANCA E ROSETA REDONDA EM METAL CROMADO - NIVEL DE SEGURANCA MEDIO - COMPLETA                                                                                                                                                                                                                                                                                                                                           </v>
          </cell>
          <cell r="C8647" t="str">
            <v xml:space="preserve">CJ    </v>
          </cell>
          <cell r="D8647" t="str">
            <v>48,96</v>
          </cell>
        </row>
        <row r="8648">
          <cell r="A8648">
            <v>11479</v>
          </cell>
          <cell r="B8648" t="str">
            <v xml:space="preserve">FECHADURA DE EMBUTIR PARA PORTA EXTERNA, MAQUINA 40 MM, SEM MACANETA, SEM ESPELHO (SOMENTE MAQUINA) - NIVEL DE SEGURANCA MEDIO                                                                                                                                                                                                                                                                                                                                                                            </v>
          </cell>
          <cell r="C8648" t="str">
            <v xml:space="preserve">UN    </v>
          </cell>
          <cell r="D8648" t="str">
            <v>28,47</v>
          </cell>
        </row>
        <row r="8649">
          <cell r="A8649">
            <v>38152</v>
          </cell>
          <cell r="B8649" t="str">
            <v xml:space="preserve">FECHADURA DE EMBUTIR PARA PORTA EXTERNA, MAQUINA 55 MM, COM CILINDRO, MACANETA ALAVANCA E ROSETA REDONDA EM METAL CROMADO - NIVEL DE SEGURANCA MEDIO - COMPLETA                                                                                                                                                                                                                                                                                                                                           </v>
          </cell>
          <cell r="C8649" t="str">
            <v xml:space="preserve">CJ    </v>
          </cell>
          <cell r="D8649" t="str">
            <v>70,87</v>
          </cell>
        </row>
        <row r="8650">
          <cell r="A8650">
            <v>11478</v>
          </cell>
          <cell r="B8650" t="str">
            <v xml:space="preserve">FECHADURA DE EMBUTIR PARA PORTA EXTERNA, MAQUINA 55 MM, SEM ESPELHO, SEM MACANETA (SOMENTE MAQUINA) - NIVEL DE SEGURANCA MEDIO                                                                                                                                                                                                                                                                                                                                                                            </v>
          </cell>
          <cell r="C8650" t="str">
            <v xml:space="preserve">UN    </v>
          </cell>
          <cell r="D8650" t="str">
            <v>49,95</v>
          </cell>
        </row>
        <row r="8651">
          <cell r="A8651">
            <v>3090</v>
          </cell>
          <cell r="B8651" t="str">
            <v xml:space="preserve">FECHADURA DE EMBUTIR PARA PORTA INTERNA, TIPO GORGES (CHAVE GRANDE), MAQUINA 40 MM, MACANETA ALAVANCA E ESPELHO EM METAL CROMADO - NIVEL SEGURANCA MEDIO - COMPLETA                                                                                                                                                                                                                                                                                                                                       </v>
          </cell>
          <cell r="C8651" t="str">
            <v xml:space="preserve">CJ    </v>
          </cell>
          <cell r="D8651" t="str">
            <v>41,79</v>
          </cell>
        </row>
        <row r="8652">
          <cell r="A8652">
            <v>3093</v>
          </cell>
          <cell r="B8652" t="str">
            <v xml:space="preserve">FECHADURA DE EMBUTIR PARA PORTA INTERNA, TIPO GORGES (CHAVE GRANDE), MAQUINA 55 MM, MACANETAS ALAVANCA E ROSETAS REDONDAS EM METAL CROMADO - NIVEL SEGURANCA MEDIO - COMPLETA                                                                                                                                                                                                                                                                                                                             </v>
          </cell>
          <cell r="C8652" t="str">
            <v xml:space="preserve">CJ    </v>
          </cell>
          <cell r="D8652" t="str">
            <v>69,44</v>
          </cell>
        </row>
        <row r="8653">
          <cell r="A8653">
            <v>11476</v>
          </cell>
          <cell r="B8653" t="str">
            <v xml:space="preserve">FECHADURA DE EMBUTIR PARA PORTA INTERNA, TIPO GORGES, MAQUINA 55 MM (SOMENTE MAQUINA, SEM ESPELHO E SEM MACANETA) - NIVEL DE SEGURANCA MEDIO                                                                                                                                                                                                                                                                                                                                                              </v>
          </cell>
          <cell r="C8653" t="str">
            <v xml:space="preserve">UN    </v>
          </cell>
          <cell r="D8653" t="str">
            <v>29,93</v>
          </cell>
        </row>
        <row r="8654">
          <cell r="A8654">
            <v>3082</v>
          </cell>
          <cell r="B8654" t="str">
            <v xml:space="preserve">FECHADURA DE SOBREPOR EM FERRO PINTADO, COM MACANETA ALAVANCA, CHAVE GRANDE - COMPLETA                                                                                                                                                                                                                                                                                                                                                                                                                    </v>
          </cell>
          <cell r="C8654" t="str">
            <v xml:space="preserve">CJ    </v>
          </cell>
          <cell r="D8654" t="str">
            <v>48,34</v>
          </cell>
        </row>
        <row r="8655">
          <cell r="A8655">
            <v>11484</v>
          </cell>
          <cell r="B8655" t="str">
            <v xml:space="preserve">FECHADURA DE SOBREPOR PARA PORTAO, CAIXA *100* MM, COM CILINDRO, CHAVE SIMPLES, TRINCO LATERAL, EM  LATAO OU ACO CROMADO OU POLIDO, COM OU SEM PINTURA - COMPLETA                                                                                                                                                                                                                                                                                                                                         </v>
          </cell>
          <cell r="C8655" t="str">
            <v xml:space="preserve">UN    </v>
          </cell>
          <cell r="D8655" t="str">
            <v>34,48</v>
          </cell>
        </row>
        <row r="8656">
          <cell r="A8656">
            <v>38155</v>
          </cell>
          <cell r="B8656" t="str">
            <v xml:space="preserve">FECHADURA DE SOBREPOR PARA PORTAO, COM CHAVE TETRA, CAIXA *100* MM, TRINCO LATERAL, EM LATAO OU ACO CROMADO, PINTADO - COMPLETA                                                                                                                                                                                                                                                                                                                                                                           </v>
          </cell>
          <cell r="C8656" t="str">
            <v xml:space="preserve">UN    </v>
          </cell>
          <cell r="D8656" t="str">
            <v>47,01</v>
          </cell>
        </row>
        <row r="8657">
          <cell r="A8657">
            <v>11468</v>
          </cell>
          <cell r="B8657" t="str">
            <v xml:space="preserve">FECHADURA DE SOBREPOR, CROMADA, COM CILINDRO REDONDO, PARA ARMARIO E GAVETA DE MADEIRA, COM PORTA DE APROXIMADAMENTE 20 MM                                                                                                                                                                                                                                                                                                                                                                                </v>
          </cell>
          <cell r="C8657" t="str">
            <v xml:space="preserve">UN    </v>
          </cell>
          <cell r="D8657" t="str">
            <v>10,55</v>
          </cell>
        </row>
        <row r="8658">
          <cell r="A8658">
            <v>11469</v>
          </cell>
          <cell r="B8658" t="str">
            <v xml:space="preserve">FECHADURA TRADICIONAL DE EMBUTIR, CROMADA, COM CILINDRO, PARA GAVETAS E MOVEIS DE MADEIRA - COM ABINHAS LATERAIS CURVAS, CHAVES COM PROTECAO PLASTICA                                                                                                                                                                                                                                                                                                                                                     </v>
          </cell>
          <cell r="C8658" t="str">
            <v xml:space="preserve">UN    </v>
          </cell>
          <cell r="D8658" t="str">
            <v>12,60</v>
          </cell>
        </row>
        <row r="8659">
          <cell r="A8659">
            <v>11477</v>
          </cell>
          <cell r="B8659" t="str">
            <v xml:space="preserve">FECHADURA TUBULAR CROMADA, MACANETA DIAMETRO *30* MM, CILINDRO CENTRAL COM CHAVE EXTERNA E BOTAO INTERNO, MAQUINA *70* MM - COMPLETA                                                                                                                                                                                                                                                                                                                                                                      </v>
          </cell>
          <cell r="C8659" t="str">
            <v xml:space="preserve">CJ    </v>
          </cell>
          <cell r="D8659" t="str">
            <v>57,27</v>
          </cell>
        </row>
        <row r="8660">
          <cell r="A8660">
            <v>40311</v>
          </cell>
          <cell r="B8660" t="str">
            <v xml:space="preserve">FECHADURA TUBULAR, ACABAMENTO CROMADO, DISTANCIA DE BROCA 90 MM, CILINDRO CENTRAL COM CHAVE EXTERNA E BOTAO INTERNO, MACANETA FORMATO TULIPA/TACA/BOLA - COMPLETA                                                                                                                                                                                                                                                                                                                                         </v>
          </cell>
          <cell r="C8660" t="str">
            <v xml:space="preserve">CJ    </v>
          </cell>
          <cell r="D8660" t="str">
            <v>55,30</v>
          </cell>
        </row>
        <row r="8661">
          <cell r="A8661">
            <v>38165</v>
          </cell>
          <cell r="B8661" t="str">
            <v xml:space="preserve">FECHO / FECHADURA COM PUXADOR CONCHA, COM TRANCA TIPO TRAVA, PARA JANELA / PORTA DE CORRER (INCLUI TESTA, FECHADURA, PUXADOR) - COMPLETA                                                                                                                                                                                                                                                                                                                                                                  </v>
          </cell>
          <cell r="C8661" t="str">
            <v xml:space="preserve">CJ    </v>
          </cell>
          <cell r="D8661" t="str">
            <v>59,07</v>
          </cell>
        </row>
        <row r="8662">
          <cell r="A8662">
            <v>3096</v>
          </cell>
          <cell r="B8662" t="str">
            <v xml:space="preserve">FECHO / FECHADURA CONCHA COM ALAVANCA / TRAVA, DE EMBUTIR, PARA PORTA OU JANELA DE CORRER EM LATAO OU ACO INOX - COMPLETO                                                                                                                                                                                                                                                                                                                                                                                 </v>
          </cell>
          <cell r="C8662" t="str">
            <v xml:space="preserve">CJ    </v>
          </cell>
          <cell r="D8662" t="str">
            <v>31,79</v>
          </cell>
        </row>
        <row r="8663">
          <cell r="A8663">
            <v>11456</v>
          </cell>
          <cell r="B8663" t="str">
            <v xml:space="preserve">FECHO / TRINCO / FERROLHO FIO REDONDO, DE SOBREPOR, 12", EM ACO GALVANIZADO / ZINCADO                                                                                                                                                                                                                                                                                                                                                                                                                     </v>
          </cell>
          <cell r="C8663" t="str">
            <v xml:space="preserve">UN    </v>
          </cell>
          <cell r="D8663" t="str">
            <v>13,09</v>
          </cell>
        </row>
        <row r="8664">
          <cell r="A8664">
            <v>3119</v>
          </cell>
          <cell r="B8664" t="str">
            <v xml:space="preserve">FECHO / TRINCO / FERROLHO FIO REDONDO, DE SOBREPOR, 2", EM ACO GALVANIZADO / ZINCADO                                                                                                                                                                                                                                                                                                                                                                                                                      </v>
          </cell>
          <cell r="C8664" t="str">
            <v xml:space="preserve">UN    </v>
          </cell>
          <cell r="D8664" t="str">
            <v>1,94</v>
          </cell>
        </row>
        <row r="8665">
          <cell r="A8665">
            <v>3122</v>
          </cell>
          <cell r="B8665" t="str">
            <v xml:space="preserve">FECHO / TRINCO / FERROLHO FIO REDONDO, DE SOBREPOR, 4", EM ACO GALVANIZADO / ZINCADO                                                                                                                                                                                                                                                                                                                                                                                                                      </v>
          </cell>
          <cell r="C8665" t="str">
            <v xml:space="preserve">UN    </v>
          </cell>
          <cell r="D8665" t="str">
            <v>2,73</v>
          </cell>
        </row>
        <row r="8666">
          <cell r="A8666">
            <v>3121</v>
          </cell>
          <cell r="B8666" t="str">
            <v xml:space="preserve">FECHO / TRINCO / FERROLHO FIO REDONDO, DE SOBREPOR, 5", EM ACO GALVANIZADO / ZINCADO                                                                                                                                                                                                                                                                                                                                                                                                                      </v>
          </cell>
          <cell r="C8666" t="str">
            <v xml:space="preserve">UN    </v>
          </cell>
          <cell r="D8666" t="str">
            <v>4,24</v>
          </cell>
        </row>
        <row r="8667">
          <cell r="A8667">
            <v>3120</v>
          </cell>
          <cell r="B8667" t="str">
            <v xml:space="preserve">FECHO / TRINCO / FERROLHO FIO REDONDO, DE SOBREPOR, 6", EM ACO GALVANIZADO / ZINCADO                                                                                                                                                                                                                                                                                                                                                                                                                      </v>
          </cell>
          <cell r="C8667" t="str">
            <v xml:space="preserve">UN    </v>
          </cell>
          <cell r="D8667" t="str">
            <v>6,69</v>
          </cell>
        </row>
        <row r="8668">
          <cell r="A8668">
            <v>11455</v>
          </cell>
          <cell r="B8668" t="str">
            <v xml:space="preserve">FECHO / TRINCO / FERROLHO FIO REDONDO, DE SOBREPOR, 8", EM ACO GALVANIZADO / ZINCADO                                                                                                                                                                                                                                                                                                                                                                                                                      </v>
          </cell>
          <cell r="C8668" t="str">
            <v xml:space="preserve">UN    </v>
          </cell>
          <cell r="D8668" t="str">
            <v>9,38</v>
          </cell>
        </row>
        <row r="8669">
          <cell r="A8669">
            <v>3111</v>
          </cell>
          <cell r="B8669" t="str">
            <v xml:space="preserve">FECHO DE EMBUTIR, TIPO UNHA, COMANDO COM ALAVANCA, EM ACO CROMADO, 22 CM, PARA PORTAS E JANELAS - INCLUI PARAFUSOS                                                                                                                                                                                                                                                                                                                                                                                        </v>
          </cell>
          <cell r="C8669" t="str">
            <v xml:space="preserve">UN    </v>
          </cell>
          <cell r="D8669" t="str">
            <v>22,45</v>
          </cell>
        </row>
        <row r="8670">
          <cell r="A8670">
            <v>3108</v>
          </cell>
          <cell r="B8670" t="str">
            <v xml:space="preserve">FECHO DE EMBUTIR, TIPO UNHA, COMANDO COM ALAVANCA, EM LATAO CROMADO, 22 CM, PARA PORTAS E JANELAS - INCLUI PARAFUSOS                                                                                                                                                                                                                                                                                                                                                                                      </v>
          </cell>
          <cell r="C8670" t="str">
            <v xml:space="preserve">UN    </v>
          </cell>
          <cell r="D8670" t="str">
            <v>23,56</v>
          </cell>
        </row>
        <row r="8671">
          <cell r="A8671">
            <v>3105</v>
          </cell>
          <cell r="B8671" t="str">
            <v xml:space="preserve">FECHO DE EMBUTIR, TIPO UNHA, COMANDO COM ALAVANCA, EM LATAO CROMADO, 40 CM, PARA PORTAS E JANELAS - INCLUI PARAFUSOS                                                                                                                                                                                                                                                                                                                                                                                      </v>
          </cell>
          <cell r="C8671" t="str">
            <v xml:space="preserve">UN    </v>
          </cell>
          <cell r="D8671" t="str">
            <v>36,60</v>
          </cell>
        </row>
        <row r="8672">
          <cell r="A8672">
            <v>38178</v>
          </cell>
          <cell r="B8672" t="str">
            <v xml:space="preserve">FECHO DE EMBUTIR, TIPO UNHA, COMANDO DESLIZANTE, COM TRAVA, 120 MM, EM LATAO CROMADO                                                                                                                                                                                                                                                                                                                                                                                                                      </v>
          </cell>
          <cell r="C8672" t="str">
            <v xml:space="preserve">UN    </v>
          </cell>
          <cell r="D8672" t="str">
            <v>23,92</v>
          </cell>
        </row>
        <row r="8673">
          <cell r="A8673">
            <v>11458</v>
          </cell>
          <cell r="B8673" t="str">
            <v xml:space="preserve">FECHO DE SEGURANCA, TIPO BATOM, EM LATAO / ZAMAC, CROMADO, PARA PORTAS E JANELAS - INCLUI PARAFUSOS                                                                                                                                                                                                                                                                                                                                                                                                       </v>
          </cell>
          <cell r="C8673" t="str">
            <v xml:space="preserve">UN    </v>
          </cell>
          <cell r="D8673" t="str">
            <v>20,96</v>
          </cell>
        </row>
        <row r="8674">
          <cell r="A8674">
            <v>42481</v>
          </cell>
          <cell r="B8674" t="str">
            <v xml:space="preserve">FELTRO EM LA DE ROCHA, 1 FACE REVESTIDA COM PAPEL ALUMINIZADO, EM ROLO, DENSIDADE = 32 KG/M3, E=*50* MM (COLETADO CAIXA)                                                                                                                                                                                                                                                                                                                                                                                  </v>
          </cell>
          <cell r="C8674" t="str">
            <v xml:space="preserve">M2    </v>
          </cell>
          <cell r="D8674" t="str">
            <v>18,19</v>
          </cell>
        </row>
        <row r="8675">
          <cell r="A8675">
            <v>43458</v>
          </cell>
          <cell r="B8675" t="str">
            <v xml:space="preserve">FERRAMENTAS - FAMILIA ALMOXARIFE - HORISTA (ENCARGOS COMPLEMENTARES - COLETADO CAIXA)                                                                                                                                                                                                                                                                                                                                                                                                                     </v>
          </cell>
          <cell r="C8675" t="str">
            <v xml:space="preserve">H     </v>
          </cell>
          <cell r="D8675" t="str">
            <v>0,04</v>
          </cell>
        </row>
        <row r="8676">
          <cell r="A8676">
            <v>43470</v>
          </cell>
          <cell r="B8676" t="str">
            <v xml:space="preserve">FERRAMENTAS - FAMILIA ALMOXARIFE - MENSALISTA (ENCARGOS COMPLEMENTARES - COLETADO CAIXA)                                                                                                                                                                                                                                                                                                                                                                                                                  </v>
          </cell>
          <cell r="C8676" t="str">
            <v xml:space="preserve">MES   </v>
          </cell>
          <cell r="D8676" t="str">
            <v>7,37</v>
          </cell>
        </row>
        <row r="8677">
          <cell r="A8677">
            <v>43459</v>
          </cell>
          <cell r="B8677" t="str">
            <v xml:space="preserve">FERRAMENTAS - FAMILIA CARPINTEIRO DE FORMAS - HORISTA (ENCARGOS COMPLEMENTARES - COLETADO CAIXA)                                                                                                                                                                                                                                                                                                                                                                                                          </v>
          </cell>
          <cell r="C8677" t="str">
            <v xml:space="preserve">H     </v>
          </cell>
          <cell r="D8677" t="str">
            <v>0,34</v>
          </cell>
        </row>
        <row r="8678">
          <cell r="A8678">
            <v>43471</v>
          </cell>
          <cell r="B8678" t="str">
            <v xml:space="preserve">FERRAMENTAS - FAMILIA CARPINTEIRO DE FORMAS - MENSALISTA (ENCARGOS COMPLEMENTARES - COLETADO CAIXA)                                                                                                                                                                                                                                                                                                                                                                                                       </v>
          </cell>
          <cell r="C8678" t="str">
            <v xml:space="preserve">MES   </v>
          </cell>
          <cell r="D8678" t="str">
            <v>64,61</v>
          </cell>
        </row>
        <row r="8679">
          <cell r="A8679">
            <v>43460</v>
          </cell>
          <cell r="B8679" t="str">
            <v xml:space="preserve">FERRAMENTAS - FAMILIA ELETRICISTA - HORISTA (ENCARGOS COMPLEMENTARES - COLETADO CAIXA)                                                                                                                                                                                                                                                                                                                                                                                                                    </v>
          </cell>
          <cell r="C8679" t="str">
            <v xml:space="preserve">H     </v>
          </cell>
          <cell r="D8679" t="str">
            <v>0,55</v>
          </cell>
        </row>
        <row r="8680">
          <cell r="A8680">
            <v>43472</v>
          </cell>
          <cell r="B8680" t="str">
            <v xml:space="preserve">FERRAMENTAS - FAMILIA ELETRICISTA - MENSALISTA (ENCARGOS COMPLEMENTARES - COLETADO CAIXA)                                                                                                                                                                                                                                                                                                                                                                                                                 </v>
          </cell>
          <cell r="C8680" t="str">
            <v xml:space="preserve">MES   </v>
          </cell>
          <cell r="D8680" t="str">
            <v>103,26</v>
          </cell>
        </row>
        <row r="8681">
          <cell r="A8681">
            <v>43461</v>
          </cell>
          <cell r="B8681" t="str">
            <v xml:space="preserve">FERRAMENTAS - FAMILIA ENCANADOR - HORISTA (ENCARGOS COMPLEMENTARES - COLETADO CAIXA)                                                                                                                                                                                                                                                                                                                                                                                                                      </v>
          </cell>
          <cell r="C8681" t="str">
            <v xml:space="preserve">H     </v>
          </cell>
          <cell r="D8681" t="str">
            <v>0,24</v>
          </cell>
        </row>
        <row r="8682">
          <cell r="A8682">
            <v>43473</v>
          </cell>
          <cell r="B8682" t="str">
            <v xml:space="preserve">FERRAMENTAS - FAMILIA ENCANADOR - MENSALISTA (ENCARGOS COMPLEMENTARES - COLETADO CAIXA)                                                                                                                                                                                                                                                                                                                                                                                                                   </v>
          </cell>
          <cell r="C8682" t="str">
            <v xml:space="preserve">MES   </v>
          </cell>
          <cell r="D8682" t="str">
            <v>45,84</v>
          </cell>
        </row>
        <row r="8683">
          <cell r="A8683">
            <v>43475</v>
          </cell>
          <cell r="B8683" t="str">
            <v xml:space="preserve">FERRAMENTAS - FAMILIA ENCARREGADO GERAL - HORISTA (ENCARGOS COMPLEMENTARES - COLETADO CAIXA)                                                                                                                                                                                                                                                                                                                                                                                                              </v>
          </cell>
          <cell r="C8683" t="str">
            <v xml:space="preserve">MES   </v>
          </cell>
          <cell r="D8683" t="str">
            <v>14,20</v>
          </cell>
        </row>
        <row r="8684">
          <cell r="A8684">
            <v>43463</v>
          </cell>
          <cell r="B8684" t="str">
            <v xml:space="preserve">FERRAMENTAS - FAMILIA ENCARREGADO GERAL - HORISTA (ENCARGOS COMPLEMENTARES - COLETADO CAIXA)                                                                                                                                                                                                                                                                                                                                                                                                              </v>
          </cell>
          <cell r="C8684" t="str">
            <v xml:space="preserve">H     </v>
          </cell>
          <cell r="D8684" t="str">
            <v>0,08</v>
          </cell>
        </row>
        <row r="8685">
          <cell r="A8685">
            <v>43462</v>
          </cell>
          <cell r="B8685" t="str">
            <v xml:space="preserve">FERRAMENTAS - FAMILIA ENGENHEIRO CIVIL - HORISTA (ENCARGOS COMPLEMENTARES - COLETADO CAIXA)                                                                                                                                                                                                                                                                                                                                                                                                               </v>
          </cell>
          <cell r="C8685" t="str">
            <v xml:space="preserve">H     </v>
          </cell>
          <cell r="D8685" t="str">
            <v>0,01</v>
          </cell>
        </row>
        <row r="8686">
          <cell r="A8686">
            <v>43474</v>
          </cell>
          <cell r="B8686" t="str">
            <v xml:space="preserve">FERRAMENTAS - FAMILIA ENGENHEIRO CIVIL - MENSALISTA (ENCARGOS COMPLEMENTARES - COLETADO CAIXA)                                                                                                                                                                                                                                                                                                                                                                                                            </v>
          </cell>
          <cell r="C8686" t="str">
            <v xml:space="preserve">MES   </v>
          </cell>
          <cell r="D8686" t="str">
            <v>1,46</v>
          </cell>
        </row>
        <row r="8687">
          <cell r="A8687">
            <v>43464</v>
          </cell>
          <cell r="B8687" t="str">
            <v xml:space="preserve">FERRAMENTAS - FAMILIA OPERADOR ESCAVADEIRA - HORISTA (ENCARGOS COMPLEMENTARES - COLETADO CAIXA)                                                                                                                                                                                                                                                                                                                                                                                                           </v>
          </cell>
          <cell r="C8687" t="str">
            <v xml:space="preserve">H     </v>
          </cell>
          <cell r="D8687" t="str">
            <v>0,01</v>
          </cell>
        </row>
        <row r="8688">
          <cell r="A8688">
            <v>43476</v>
          </cell>
          <cell r="B8688" t="str">
            <v xml:space="preserve">FERRAMENTAS - FAMILIA OPERADOR ESCAVADEIRA - MENSALISTA (ENCARGOS COMPLEMENTARES - COLETADO CAIXA)                                                                                                                                                                                                                                                                                                                                                                                                        </v>
          </cell>
          <cell r="C8688" t="str">
            <v xml:space="preserve">MES   </v>
          </cell>
          <cell r="D8688" t="str">
            <v>0,01</v>
          </cell>
        </row>
        <row r="8689">
          <cell r="A8689">
            <v>43465</v>
          </cell>
          <cell r="B8689" t="str">
            <v xml:space="preserve">FERRAMENTAS - FAMILIA PEDREIRO - HORISTA (ENCARGOS COMPLEMENTARES - COLETADO CAIXA)                                                                                                                                                                                                                                                                                                                                                                                                                       </v>
          </cell>
          <cell r="C8689" t="str">
            <v xml:space="preserve">H     </v>
          </cell>
          <cell r="D8689" t="str">
            <v>0,48</v>
          </cell>
        </row>
        <row r="8690">
          <cell r="A8690">
            <v>43477</v>
          </cell>
          <cell r="B8690" t="str">
            <v xml:space="preserve">FERRAMENTAS - FAMILIA PEDREIRO - MENSALISTA (ENCARGOS COMPLEMENTARES - COLETADO CAIXA)                                                                                                                                                                                                                                                                                                                                                                                                                    </v>
          </cell>
          <cell r="C8690" t="str">
            <v xml:space="preserve">MES   </v>
          </cell>
          <cell r="D8690" t="str">
            <v>91,21</v>
          </cell>
        </row>
        <row r="8691">
          <cell r="A8691">
            <v>43466</v>
          </cell>
          <cell r="B8691" t="str">
            <v xml:space="preserve">FERRAMENTAS - FAMILIA PINTOR - HORISTA (ENCARGOS COMPLEMENTARES - COLETADO CAIXA)                                                                                                                                                                                                                                                                                                                                                                                                                         </v>
          </cell>
          <cell r="C8691" t="str">
            <v xml:space="preserve">H     </v>
          </cell>
          <cell r="D8691" t="str">
            <v>1,16</v>
          </cell>
        </row>
        <row r="8692">
          <cell r="A8692">
            <v>43478</v>
          </cell>
          <cell r="B8692" t="str">
            <v xml:space="preserve">FERRAMENTAS - FAMILIA PINTOR - MENSALISTA (ENCARGOS COMPLEMENTARES - COLETADO CAIXA)                                                                                                                                                                                                                                                                                                                                                                                                                      </v>
          </cell>
          <cell r="C8692" t="str">
            <v xml:space="preserve">MES   </v>
          </cell>
          <cell r="D8692" t="str">
            <v>219,50</v>
          </cell>
        </row>
        <row r="8693">
          <cell r="A8693">
            <v>43467</v>
          </cell>
          <cell r="B8693" t="str">
            <v xml:space="preserve">FERRAMENTAS - FAMILIA SERVENTE - HORISTA (ENCARGOS COMPLEMENTARES - COLETADO CAIXA)                                                                                                                                                                                                                                                                                                                                                                                                                       </v>
          </cell>
          <cell r="C8693" t="str">
            <v xml:space="preserve">H     </v>
          </cell>
          <cell r="D8693" t="str">
            <v>0,34</v>
          </cell>
        </row>
        <row r="8694">
          <cell r="A8694">
            <v>43479</v>
          </cell>
          <cell r="B8694" t="str">
            <v xml:space="preserve">FERRAMENTAS - FAMILIA SERVENTE - MENSALISTA (ENCARGOS COMPLEMENTARES - COLETADO CAIXA)                                                                                                                                                                                                                                                                                                                                                                                                                    </v>
          </cell>
          <cell r="C8694" t="str">
            <v xml:space="preserve">MES   </v>
          </cell>
          <cell r="D8694" t="str">
            <v>64,08</v>
          </cell>
        </row>
        <row r="8695">
          <cell r="A8695">
            <v>43468</v>
          </cell>
          <cell r="B8695" t="str">
            <v xml:space="preserve">FERRAMENTAS - FAMILIA SOLDADOR - HORISTA (ENCARGOS COMPLEMENTARES - COLETADO CAIXA)                                                                                                                                                                                                                                                                                                                                                                                                                       </v>
          </cell>
          <cell r="C8695" t="str">
            <v xml:space="preserve">H     </v>
          </cell>
          <cell r="D8695" t="str">
            <v>0,82</v>
          </cell>
        </row>
        <row r="8696">
          <cell r="A8696">
            <v>43480</v>
          </cell>
          <cell r="B8696" t="str">
            <v xml:space="preserve">FERRAMENTAS - FAMILIA SOLDADOR - MENSALISTA (ENCARGOS COMPLEMENTARES - COLETADO CAIXA)                                                                                                                                                                                                                                                                                                                                                                                                                    </v>
          </cell>
          <cell r="C8696" t="str">
            <v xml:space="preserve">MES   </v>
          </cell>
          <cell r="D8696" t="str">
            <v>155,50</v>
          </cell>
        </row>
        <row r="8697">
          <cell r="A8697">
            <v>43469</v>
          </cell>
          <cell r="B8697" t="str">
            <v xml:space="preserve">FERRAMENTAS - FAMILIA TOPOGRAFO - HORISTA (ENCARGOS COMPLEMENTARES - COLETADO CAIXA)                                                                                                                                                                                                                                                                                                                                                                                                                      </v>
          </cell>
          <cell r="C8697" t="str">
            <v xml:space="preserve">H     </v>
          </cell>
          <cell r="D8697" t="str">
            <v>0,05</v>
          </cell>
        </row>
        <row r="8698">
          <cell r="A8698">
            <v>43481</v>
          </cell>
          <cell r="B8698" t="str">
            <v xml:space="preserve">FERRAMENTAS - FAMILIA TOPOGRAFO - MENSALISTA (ENCARGOS COMPLEMENTARES - COLETADO CAIXA)                                                                                                                                                                                                                                                                                                                                                                                                                   </v>
          </cell>
          <cell r="C8698" t="str">
            <v xml:space="preserve">MES   </v>
          </cell>
          <cell r="D8698" t="str">
            <v>10,25</v>
          </cell>
        </row>
        <row r="8699">
          <cell r="A8699">
            <v>11461</v>
          </cell>
          <cell r="B8699" t="str">
            <v xml:space="preserve">FERROLHO / FECHO CHATO, DE SOBREPOR, EM FERRO ZINCADO, REFORCADO, 5", COM PORTA CADEADO, PARA PORTAO, PORTA E JANELA - INCLUI PARAFUSOS                                                                                                                                                                                                                                                                                                                                                                   </v>
          </cell>
          <cell r="C8699" t="str">
            <v xml:space="preserve">UN    </v>
          </cell>
          <cell r="D8699" t="str">
            <v>5,31</v>
          </cell>
        </row>
        <row r="8700">
          <cell r="A8700">
            <v>3106</v>
          </cell>
          <cell r="B8700" t="str">
            <v xml:space="preserve">FERROLHO / FECHO CHATO, DE SOBREPOR, EM FERRO ZINCADO, REFORCADO, 6", COM PORTA CADEADO, PARA PORTAO, PORTA E JANELA - INCLUI PARAFUSOS                                                                                                                                                                                                                                                                                                                                                                   </v>
          </cell>
          <cell r="C8700" t="str">
            <v xml:space="preserve">UN    </v>
          </cell>
          <cell r="D8700" t="str">
            <v>4,04</v>
          </cell>
        </row>
        <row r="8701">
          <cell r="A8701">
            <v>3107</v>
          </cell>
          <cell r="B8701" t="str">
            <v xml:space="preserve">FERROLHO / FECHO CHATO, EM FERRO ZINCADO, LEVE, 3", COM PORTA CADEADO, PARA PORTAO, PORTA E JANELA - INCLUI PARAFUSOS                                                                                                                                                                                                                                                                                                                                                                                     </v>
          </cell>
          <cell r="C8701" t="str">
            <v xml:space="preserve">UN    </v>
          </cell>
          <cell r="D8701" t="str">
            <v>3,40</v>
          </cell>
        </row>
        <row r="8702">
          <cell r="A8702">
            <v>25951</v>
          </cell>
          <cell r="B8702" t="str">
            <v xml:space="preserve">FERTILIZANTE NPK - 10:10:10                                                                                                                                                                                                                                                                                                                                                                                                                                                                               </v>
          </cell>
          <cell r="C8702" t="str">
            <v xml:space="preserve">KG    </v>
          </cell>
          <cell r="D8702" t="str">
            <v>4,07</v>
          </cell>
        </row>
        <row r="8703">
          <cell r="A8703">
            <v>3123</v>
          </cell>
          <cell r="B8703" t="str">
            <v xml:space="preserve">FERTILIZANTE NPK - 4: 14: 8                                                                                                                                                                                                                                                                                                                                                                                                                                                                               </v>
          </cell>
          <cell r="C8703" t="str">
            <v xml:space="preserve">KG    </v>
          </cell>
          <cell r="D8703" t="str">
            <v>3,80</v>
          </cell>
        </row>
        <row r="8704">
          <cell r="A8704">
            <v>38125</v>
          </cell>
          <cell r="B8704" t="str">
            <v xml:space="preserve">FERTILIZANTE ORGANICO COMPOSTO, CLASSE A                                                                                                                                                                                                                                                                                                                                                                                                                                                                  </v>
          </cell>
          <cell r="C8704" t="str">
            <v xml:space="preserve">KG    </v>
          </cell>
          <cell r="D8704" t="str">
            <v>0,68</v>
          </cell>
        </row>
        <row r="8705">
          <cell r="A8705">
            <v>39014</v>
          </cell>
          <cell r="B8705" t="str">
            <v xml:space="preserve">FIBRA DE ACO PARA REFORCO DO CONCRETO, SOLTA, TIPO A-I, FATOR DE FORMA *50* L / D, COMPRIMENTO DE *30* MM E RESISTENCIA A TRACAO DO ACO MAIOR 1000 MPA                                                                                                                                                                                                                                                                                                                                                    </v>
          </cell>
          <cell r="C8705" t="str">
            <v xml:space="preserve">KG    </v>
          </cell>
          <cell r="D8705" t="str">
            <v>13,34</v>
          </cell>
        </row>
        <row r="8706">
          <cell r="A8706">
            <v>11894</v>
          </cell>
          <cell r="B8706" t="str">
            <v xml:space="preserve">FILTRO ANAEROBIO CILINDRICO CONCRETO PRE MOLDADO 1,20 X 1,50 (DIAMETROXALTURA) PARA 4 A 5 CONTRIBUINTES (NBR 13969)                                                                                                                                                                                                                                                                                                                                                                                       </v>
          </cell>
          <cell r="C8706" t="str">
            <v xml:space="preserve">UN    </v>
          </cell>
          <cell r="D8706" t="str">
            <v>557,82</v>
          </cell>
        </row>
        <row r="8707">
          <cell r="A8707">
            <v>39365</v>
          </cell>
          <cell r="B8707" t="str">
            <v xml:space="preserve">FILTRO ANAEROBIO, EM POLIETILENO DE ALTA DENSIDADE (PEAD), CAPACIDADE *1100* LITROS (NBR 13969)                                                                                                                                                                                                                                                                                                                                                                                                           </v>
          </cell>
          <cell r="C8707" t="str">
            <v xml:space="preserve">UN    </v>
          </cell>
          <cell r="D8707" t="str">
            <v>771,56</v>
          </cell>
        </row>
        <row r="8708">
          <cell r="A8708">
            <v>39366</v>
          </cell>
          <cell r="B8708" t="str">
            <v xml:space="preserve">FILTRO ANAEROBIO, EM POLIETILENO DE ALTA DENSIDADE (PEAD), CAPACIDADE *2800* LITROS (NBR 13969)                                                                                                                                                                                                                                                                                                                                                                                                           </v>
          </cell>
          <cell r="C8708" t="str">
            <v xml:space="preserve">UN    </v>
          </cell>
          <cell r="D8708" t="str">
            <v>1.975,53</v>
          </cell>
        </row>
        <row r="8709">
          <cell r="A8709">
            <v>39367</v>
          </cell>
          <cell r="B8709" t="str">
            <v xml:space="preserve">FILTRO ANAEROBIO, EM POLIETILENO DE ALTA DENSIDADE (PEAD), CAPACIDADE *5000* LITROS (NBR 13969)                                                                                                                                                                                                                                                                                                                                                                                                           </v>
          </cell>
          <cell r="C8709" t="str">
            <v xml:space="preserve">UN    </v>
          </cell>
          <cell r="D8709" t="str">
            <v>2.700,19</v>
          </cell>
        </row>
        <row r="8710">
          <cell r="A8710">
            <v>37394</v>
          </cell>
          <cell r="B8710" t="str">
            <v xml:space="preserve">FINCAPINO CURTO CALIBRE 22 VERMELHO, CARGA MEDIA (ACAO DIRETA)                                                                                                                                                                                                                                                                                                                                                                                                                                            </v>
          </cell>
          <cell r="C8710" t="str">
            <v xml:space="preserve">CENTO </v>
          </cell>
          <cell r="D8710" t="str">
            <v>39,96</v>
          </cell>
        </row>
        <row r="8711">
          <cell r="A8711">
            <v>14146</v>
          </cell>
          <cell r="B8711" t="str">
            <v xml:space="preserve">FINCAPINO LONGO CALIBRE 22, CARGA FORTE (ACAO DIRETA)                                                                                                                                                                                                                                                                                                                                                                                                                                                     </v>
          </cell>
          <cell r="C8711" t="str">
            <v xml:space="preserve">CENTO </v>
          </cell>
          <cell r="D8711" t="str">
            <v>64,27</v>
          </cell>
        </row>
        <row r="8712">
          <cell r="A8712">
            <v>38134</v>
          </cell>
          <cell r="B8712" t="str">
            <v xml:space="preserve">FIO COBRE NU DE 150 A 500 MM2, PARA TENSOES DE ATE 600 V                                                                                                                                                                                                                                                                                                                                                                                                                                                  </v>
          </cell>
          <cell r="C8712" t="str">
            <v xml:space="preserve">KG    </v>
          </cell>
          <cell r="D8712" t="str">
            <v>61,93</v>
          </cell>
        </row>
        <row r="8713">
          <cell r="A8713">
            <v>38132</v>
          </cell>
          <cell r="B8713" t="str">
            <v xml:space="preserve">FIO COBRE NU DE 16 A 35 MM2, PARA TENSOES DE ATE 600 V                                                                                                                                                                                                                                                                                                                                                                                                                                                    </v>
          </cell>
          <cell r="C8713" t="str">
            <v xml:space="preserve">KG    </v>
          </cell>
          <cell r="D8713" t="str">
            <v>63,17</v>
          </cell>
        </row>
        <row r="8714">
          <cell r="A8714">
            <v>38133</v>
          </cell>
          <cell r="B8714" t="str">
            <v xml:space="preserve">FIO COBRE NU DE 50 A 120 MM2, PARA TENSOES DE ATE 600 V                                                                                                                                                                                                                                                                                                                                                                                                                                                   </v>
          </cell>
          <cell r="C8714" t="str">
            <v xml:space="preserve">KG    </v>
          </cell>
          <cell r="D8714" t="str">
            <v>61,10</v>
          </cell>
        </row>
        <row r="8715">
          <cell r="A8715">
            <v>938</v>
          </cell>
          <cell r="B8715" t="str">
            <v xml:space="preserve">FIO DE COBRE, SOLIDO, CLASSE 1, ISOLACAO EM PVC/A, ANTICHAMA BWF-B, 450/750V, SECAO NOMINAL 1,5 MM2                                                                                                                                                                                                                                                                                                                                                                                                       </v>
          </cell>
          <cell r="C8715" t="str">
            <v xml:space="preserve">M     </v>
          </cell>
          <cell r="D8715" t="str">
            <v>0,88</v>
          </cell>
        </row>
        <row r="8716">
          <cell r="A8716">
            <v>937</v>
          </cell>
          <cell r="B8716" t="str">
            <v xml:space="preserve">FIO DE COBRE, SOLIDO, CLASSE 1, ISOLACAO EM PVC/A, ANTICHAMA BWF-B, 450/750V, SECAO NOMINAL 10 MM2                                                                                                                                                                                                                                                                                                                                                                                                        </v>
          </cell>
          <cell r="C8716" t="str">
            <v xml:space="preserve">M     </v>
          </cell>
          <cell r="D8716" t="str">
            <v>5,46</v>
          </cell>
        </row>
        <row r="8717">
          <cell r="A8717">
            <v>939</v>
          </cell>
          <cell r="B8717" t="str">
            <v xml:space="preserve">FIO DE COBRE, SOLIDO, CLASSE 1, ISOLACAO EM PVC/A, ANTICHAMA BWF-B, 450/750V, SECAO NOMINAL 2,5 MM2                                                                                                                                                                                                                                                                                                                                                                                                       </v>
          </cell>
          <cell r="C8717" t="str">
            <v xml:space="preserve">M     </v>
          </cell>
          <cell r="D8717" t="str">
            <v>1,41</v>
          </cell>
        </row>
        <row r="8718">
          <cell r="A8718">
            <v>944</v>
          </cell>
          <cell r="B8718" t="str">
            <v xml:space="preserve">FIO DE COBRE, SOLIDO, CLASSE 1, ISOLACAO EM PVC/A, ANTICHAMA BWF-B, 450/750V, SECAO NOMINAL 4 MM2                                                                                                                                                                                                                                                                                                                                                                                                         </v>
          </cell>
          <cell r="C8718" t="str">
            <v xml:space="preserve">M     </v>
          </cell>
          <cell r="D8718" t="str">
            <v>2,41</v>
          </cell>
        </row>
        <row r="8719">
          <cell r="A8719">
            <v>940</v>
          </cell>
          <cell r="B8719" t="str">
            <v xml:space="preserve">FIO DE COBRE, SOLIDO, CLASSE 1, ISOLACAO EM PVC/A, ANTICHAMA BWF-B, 450/750V, SECAO NOMINAL 6 MM2                                                                                                                                                                                                                                                                                                                                                                                                         </v>
          </cell>
          <cell r="C8719" t="str">
            <v xml:space="preserve">M     </v>
          </cell>
          <cell r="D8719" t="str">
            <v>3,34</v>
          </cell>
        </row>
        <row r="8720">
          <cell r="A8720">
            <v>936</v>
          </cell>
          <cell r="B8720" t="str">
            <v xml:space="preserve">FIO TELEFONICO EXTERNO (FE) EM ACO COBREADO, ISOLACAO EM PEAD OU PVC ANTI-CHAMA, 2 CONDUTORES                                                                                                                                                                                                                                                                                                                                                                                                             </v>
          </cell>
          <cell r="C8720" t="str">
            <v xml:space="preserve">M     </v>
          </cell>
          <cell r="D8720" t="str">
            <v>0,94</v>
          </cell>
        </row>
        <row r="8721">
          <cell r="A8721">
            <v>935</v>
          </cell>
          <cell r="B8721" t="str">
            <v xml:space="preserve">FIO TELEFONICO INTERNO (FI) EM COBRE ESTANHADO, ISOLACAO EM PVC ANTICHAMA, 2 CONDUTORES DE 0,6 MM (NBR 9115:2005)                                                                                                                                                                                                                                                                                                                                                                                         </v>
          </cell>
          <cell r="C8721" t="str">
            <v xml:space="preserve">M     </v>
          </cell>
          <cell r="D8721" t="str">
            <v>0,71</v>
          </cell>
        </row>
        <row r="8722">
          <cell r="A8722">
            <v>406</v>
          </cell>
          <cell r="B8722" t="str">
            <v xml:space="preserve">FITA ACO INOX PARA CINTAR POSTE, L = 19 MM, E = 0,5 MM (ROLO DE 30M)                                                                                                                                                                                                                                                                                                                                                                                                                                      </v>
          </cell>
          <cell r="C8722" t="str">
            <v xml:space="preserve">UN    </v>
          </cell>
          <cell r="D8722" t="str">
            <v>63,21</v>
          </cell>
        </row>
        <row r="8723">
          <cell r="A8723">
            <v>42529</v>
          </cell>
          <cell r="B8723" t="str">
            <v xml:space="preserve">FITA ADESIVA ALUMINIZADA, PARA INSTALACAO DE MANTAS DE SUBCOBERTURA,  L = *5* CM                                                                                                                                                                                                                                                                                                                                                                                                                          </v>
          </cell>
          <cell r="C8723" t="str">
            <v xml:space="preserve">M     </v>
          </cell>
          <cell r="D8723" t="str">
            <v>1,03</v>
          </cell>
        </row>
        <row r="8724">
          <cell r="A8724">
            <v>39634</v>
          </cell>
          <cell r="B8724" t="str">
            <v xml:space="preserve">FITA ADESIVA ANTICORROSIVA DE PVC FLEXIVEL, COR PRETA, PARA PROTECAO TUBULACAO, 50 MM X 30 M (L X C), E= *0,25* MM                                                                                                                                                                                                                                                                                                                                                                                        </v>
          </cell>
          <cell r="C8724" t="str">
            <v xml:space="preserve">M     </v>
          </cell>
          <cell r="D8724" t="str">
            <v>5,78</v>
          </cell>
        </row>
        <row r="8725">
          <cell r="A8725">
            <v>39701</v>
          </cell>
          <cell r="B8725" t="str">
            <v xml:space="preserve">FITA ADESIVA ASFALTICA ALUMINIZADA MULTIUSO, L = 10 CM, ROLO DE 10 M                                                                                                                                                                                                                                                                                                                                                                                                                                      </v>
          </cell>
          <cell r="C8725" t="str">
            <v xml:space="preserve">UN    </v>
          </cell>
          <cell r="D8725" t="str">
            <v>64,49</v>
          </cell>
        </row>
        <row r="8726">
          <cell r="A8726">
            <v>12815</v>
          </cell>
          <cell r="B8726" t="str">
            <v xml:space="preserve">FITA CREPE ROLO DE 25 MM X 50 M                                                                                                                                                                                                                                                                                                                                                                                                                                                                           </v>
          </cell>
          <cell r="C8726" t="str">
            <v xml:space="preserve">UN    </v>
          </cell>
          <cell r="D8726" t="str">
            <v>6,40</v>
          </cell>
        </row>
        <row r="8727">
          <cell r="A8727">
            <v>407</v>
          </cell>
          <cell r="B8727" t="str">
            <v xml:space="preserve">FITA DE ALUMINIO PARA PROTECAO DO CONDUTOR LARGURA 10 MM                                                                                                                                                                                                                                                                                                                                                                                                                                                  </v>
          </cell>
          <cell r="C8727" t="str">
            <v xml:space="preserve">KG    </v>
          </cell>
          <cell r="D8727" t="str">
            <v>34,12</v>
          </cell>
        </row>
        <row r="8728">
          <cell r="A8728">
            <v>39431</v>
          </cell>
          <cell r="B8728" t="str">
            <v xml:space="preserve">FITA DE PAPEL MICROPERFURADO, 50 X 150 MM, PARA TRATAMENTO DE JUNTAS DE CHAPA DE GESSO PARA DRYWALL                                                                                                                                                                                                                                                                                                                                                                                                       </v>
          </cell>
          <cell r="C8728" t="str">
            <v xml:space="preserve">M     </v>
          </cell>
          <cell r="D8728" t="str">
            <v>0,24</v>
          </cell>
        </row>
        <row r="8729">
          <cell r="A8729">
            <v>39432</v>
          </cell>
          <cell r="B8729" t="str">
            <v xml:space="preserve">FITA DE PAPEL REFORCADA COM LAMINA DE METAL PARA REFORCO DE CANTOS DE CHAPA DE GESSO PARA DRYWALL                                                                                                                                                                                                                                                                                                                                                                                                         </v>
          </cell>
          <cell r="C8729" t="str">
            <v xml:space="preserve">M     </v>
          </cell>
          <cell r="D8729" t="str">
            <v>3,15</v>
          </cell>
        </row>
        <row r="8730">
          <cell r="A8730">
            <v>20111</v>
          </cell>
          <cell r="B8730" t="str">
            <v xml:space="preserve">FITA ISOLANTE ADESIVA ANTICHAMA, USO ATE 750 V, EM ROLO DE 19 MM X 20 M                                                                                                                                                                                                                                                                                                                                                                                                                                   </v>
          </cell>
          <cell r="C8730" t="str">
            <v xml:space="preserve">UN    </v>
          </cell>
          <cell r="D8730" t="str">
            <v>11,50</v>
          </cell>
        </row>
        <row r="8731">
          <cell r="A8731">
            <v>21127</v>
          </cell>
          <cell r="B8731" t="str">
            <v xml:space="preserve">FITA ISOLANTE ADESIVA ANTICHAMA, USO ATE 750 V, EM ROLO DE 19 MM X 5 M                                                                                                                                                                                                                                                                                                                                                                                                                                    </v>
          </cell>
          <cell r="C8731" t="str">
            <v xml:space="preserve">UN    </v>
          </cell>
          <cell r="D8731" t="str">
            <v>4,34</v>
          </cell>
        </row>
        <row r="8732">
          <cell r="A8732">
            <v>404</v>
          </cell>
          <cell r="B8732" t="str">
            <v xml:space="preserve">FITA ISOLANTE DE BORRACHA AUTOFUSAO, USO ATE 69 KV (ALTA TENSAO)                                                                                                                                                                                                                                                                                                                                                                                                                                          </v>
          </cell>
          <cell r="C8732" t="str">
            <v xml:space="preserve">M     </v>
          </cell>
          <cell r="D8732" t="str">
            <v>1,56</v>
          </cell>
        </row>
        <row r="8733">
          <cell r="A8733">
            <v>14151</v>
          </cell>
          <cell r="B8733" t="str">
            <v xml:space="preserve">FITA METALICA GRAVADA, L = 17 MM, ROLO DE 25 M, CARGA RECOMENDADA = *120* KGF                                                                                                                                                                                                                                                                                                                                                                                                                             </v>
          </cell>
          <cell r="C8733" t="str">
            <v xml:space="preserve">UN    </v>
          </cell>
          <cell r="D8733" t="str">
            <v>46,19</v>
          </cell>
        </row>
        <row r="8734">
          <cell r="A8734">
            <v>14153</v>
          </cell>
          <cell r="B8734" t="str">
            <v xml:space="preserve">FITA METALICA PERFURADA, L = *18* MM, ROLO DE 30 M, CARGA RECOMENDADA = *30* KGF                                                                                                                                                                                                                                                                                                                                                                                                                          </v>
          </cell>
          <cell r="C8734" t="str">
            <v xml:space="preserve">UN    </v>
          </cell>
          <cell r="D8734" t="str">
            <v>52,21</v>
          </cell>
        </row>
        <row r="8735">
          <cell r="A8735">
            <v>14152</v>
          </cell>
          <cell r="B8735" t="str">
            <v xml:space="preserve">FITA METALICA PERFURADA, L = 17 MM, ROLO DE 30 M, CARGA RECOMENDADA = *19* KGF                                                                                                                                                                                                                                                                                                                                                                                                                            </v>
          </cell>
          <cell r="C8735" t="str">
            <v xml:space="preserve">UN    </v>
          </cell>
          <cell r="D8735" t="str">
            <v>40,08</v>
          </cell>
        </row>
        <row r="8736">
          <cell r="A8736">
            <v>14154</v>
          </cell>
          <cell r="B8736" t="str">
            <v xml:space="preserve">FITA METALICA PERFURADA, L = 25 MM, ROLO DE 30 M, CARGA RECOMENDADA = *222,5* KGF                                                                                                                                                                                                                                                                                                                                                                                                                         </v>
          </cell>
          <cell r="C8736" t="str">
            <v xml:space="preserve">UN    </v>
          </cell>
          <cell r="D8736" t="str">
            <v>140,30</v>
          </cell>
        </row>
        <row r="8737">
          <cell r="A8737">
            <v>42015</v>
          </cell>
          <cell r="B8737" t="str">
            <v xml:space="preserve">FITA PLASTICA ZEBRADA PARA DEMARCACAO DE AREAS, LARGURA = 7 CM, SEM ADESIVO (COLETADO CAIXA)                                                                                                                                                                                                                                                                                                                                                                                                              </v>
          </cell>
          <cell r="C8737" t="str">
            <v xml:space="preserve">M     </v>
          </cell>
          <cell r="D8737" t="str">
            <v>0,07</v>
          </cell>
        </row>
        <row r="8738">
          <cell r="A8738">
            <v>3146</v>
          </cell>
          <cell r="B8738" t="str">
            <v xml:space="preserve">FITA VEDA ROSCA EM ROLOS DE 18 MM X 10 M (L X C)                                                                                                                                                                                                                                                                                                                                                                                                                                                          </v>
          </cell>
          <cell r="C8738" t="str">
            <v xml:space="preserve">UN    </v>
          </cell>
          <cell r="D8738" t="str">
            <v>2,97</v>
          </cell>
        </row>
        <row r="8739">
          <cell r="A8739">
            <v>3143</v>
          </cell>
          <cell r="B8739" t="str">
            <v xml:space="preserve">FITA VEDA ROSCA EM ROLOS DE 18 MM X 25 M (L X C)                                                                                                                                                                                                                                                                                                                                                                                                                                                          </v>
          </cell>
          <cell r="C8739" t="str">
            <v xml:space="preserve">UN    </v>
          </cell>
          <cell r="D8739" t="str">
            <v>6,75</v>
          </cell>
        </row>
        <row r="8740">
          <cell r="A8740">
            <v>3148</v>
          </cell>
          <cell r="B8740" t="str">
            <v xml:space="preserve">FITA VEDA ROSCA EM ROLOS DE 18 MM X 50 M (L X C)                                                                                                                                                                                                                                                                                                                                                                                                                                                          </v>
          </cell>
          <cell r="C8740" t="str">
            <v xml:space="preserve">UN    </v>
          </cell>
          <cell r="D8740" t="str">
            <v>10,95</v>
          </cell>
        </row>
        <row r="8741">
          <cell r="A8741">
            <v>4310</v>
          </cell>
          <cell r="B8741" t="str">
            <v xml:space="preserve">FIXADOR DE ABA AUTOTRAVANTE PARA TELHA DE FIBROCIMENTO, TIPO CANALETE 90 OU KALHETAO                                                                                                                                                                                                                                                                                                                                                                                                                      </v>
          </cell>
          <cell r="C8741" t="str">
            <v xml:space="preserve">UN    </v>
          </cell>
          <cell r="D8741" t="str">
            <v>2,65</v>
          </cell>
        </row>
        <row r="8742">
          <cell r="A8742">
            <v>4311</v>
          </cell>
          <cell r="B8742" t="str">
            <v xml:space="preserve">FIXADOR DE ABA SIMPLES PARA TELHA DE FIBROCIMENTO, TIPO CANALETA 49 OU KALHETA                                                                                                                                                                                                                                                                                                                                                                                                                            </v>
          </cell>
          <cell r="C8742" t="str">
            <v xml:space="preserve">UN    </v>
          </cell>
          <cell r="D8742" t="str">
            <v>1,87</v>
          </cell>
        </row>
        <row r="8743">
          <cell r="A8743">
            <v>4312</v>
          </cell>
          <cell r="B8743" t="str">
            <v xml:space="preserve">FIXADOR DE ABA SIMPLES PARA TELHA DE FIBROCIMENTO, TIPO CANALETA 90 OU KALHETAO                                                                                                                                                                                                                                                                                                                                                                                                                           </v>
          </cell>
          <cell r="C8743" t="str">
            <v xml:space="preserve">UN    </v>
          </cell>
          <cell r="D8743" t="str">
            <v>2,62</v>
          </cell>
        </row>
        <row r="8744">
          <cell r="A8744">
            <v>11162</v>
          </cell>
          <cell r="B8744" t="str">
            <v xml:space="preserve">FIXADOR DE CAL (SACHE 150 ML)                                                                                                                                                                                                                                                                                                                                                                                                                                                                             </v>
          </cell>
          <cell r="C8744" t="str">
            <v xml:space="preserve">UN    </v>
          </cell>
          <cell r="D8744" t="str">
            <v>1,62</v>
          </cell>
        </row>
        <row r="8745">
          <cell r="A8745">
            <v>13261</v>
          </cell>
          <cell r="B8745" t="str">
            <v xml:space="preserve">FLANELA *30 X 40* CM                                                                                                                                                                                                                                                                                                                                                                                                                                                                                      </v>
          </cell>
          <cell r="C8745" t="str">
            <v xml:space="preserve">UN    </v>
          </cell>
          <cell r="D8745" t="str">
            <v>2,01</v>
          </cell>
        </row>
        <row r="8746">
          <cell r="A8746">
            <v>3255</v>
          </cell>
          <cell r="B8746" t="str">
            <v xml:space="preserve">FLANGE PVC, ROSCAVEL SEXTAVADO SEM FUROS 3/4"                                                                                                                                                                                                                                                                                                                                                                                                                                                             </v>
          </cell>
          <cell r="C8746" t="str">
            <v xml:space="preserve">UN    </v>
          </cell>
          <cell r="D8746" t="str">
            <v>4,77</v>
          </cell>
        </row>
        <row r="8747">
          <cell r="A8747">
            <v>3254</v>
          </cell>
          <cell r="B8747" t="str">
            <v xml:space="preserve">FLANGE PVC, ROSCAVEL, SEXTAVADO, SEM FUROS 3"                                                                                                                                                                                                                                                                                                                                                                                                                                                             </v>
          </cell>
          <cell r="C8747" t="str">
            <v xml:space="preserve">UN    </v>
          </cell>
          <cell r="D8747" t="str">
            <v>77,47</v>
          </cell>
        </row>
        <row r="8748">
          <cell r="A8748">
            <v>3259</v>
          </cell>
          <cell r="B8748" t="str">
            <v xml:space="preserve">FLANGE PVC, ROSCAVEL, SEXTAVADO, SEM FUROS, 1 1/2"                                                                                                                                                                                                                                                                                                                                                                                                                                                        </v>
          </cell>
          <cell r="C8748" t="str">
            <v xml:space="preserve">UN    </v>
          </cell>
          <cell r="D8748" t="str">
            <v>9,31</v>
          </cell>
        </row>
        <row r="8749">
          <cell r="A8749">
            <v>3258</v>
          </cell>
          <cell r="B8749" t="str">
            <v xml:space="preserve">FLANGE PVC, ROSCAVEL, SEXTAVADO, SEM FUROS, 1 1/4"                                                                                                                                                                                                                                                                                                                                                                                                                                                        </v>
          </cell>
          <cell r="C8749" t="str">
            <v xml:space="preserve">UN    </v>
          </cell>
          <cell r="D8749" t="str">
            <v>5,62</v>
          </cell>
        </row>
        <row r="8750">
          <cell r="A8750">
            <v>3251</v>
          </cell>
          <cell r="B8750" t="str">
            <v xml:space="preserve">FLANGE PVC, ROSCAVEL, SEXTAVADO, SEM FUROS, 1/2"                                                                                                                                                                                                                                                                                                                                                                                                                                                          </v>
          </cell>
          <cell r="C8750" t="str">
            <v xml:space="preserve">UN    </v>
          </cell>
          <cell r="D8750" t="str">
            <v>3,31</v>
          </cell>
        </row>
        <row r="8751">
          <cell r="A8751">
            <v>3256</v>
          </cell>
          <cell r="B8751" t="str">
            <v xml:space="preserve">FLANGE PVC, ROSCAVEL, SEXTAVADO, SEM FUROS, 1"                                                                                                                                                                                                                                                                                                                                                                                                                                                            </v>
          </cell>
          <cell r="C8751" t="str">
            <v xml:space="preserve">UN    </v>
          </cell>
          <cell r="D8751" t="str">
            <v>6,28</v>
          </cell>
        </row>
        <row r="8752">
          <cell r="A8752">
            <v>3261</v>
          </cell>
          <cell r="B8752" t="str">
            <v xml:space="preserve">FLANGE PVC, ROSCAVEL, SEXTAVADO, SEM FUROS, 2 1/2"                                                                                                                                                                                                                                                                                                                                                                                                                                                        </v>
          </cell>
          <cell r="C8752" t="str">
            <v xml:space="preserve">UN    </v>
          </cell>
          <cell r="D8752" t="str">
            <v>68,51</v>
          </cell>
        </row>
        <row r="8753">
          <cell r="A8753">
            <v>3260</v>
          </cell>
          <cell r="B8753" t="str">
            <v xml:space="preserve">FLANGE PVC, ROSCAVEL, SEXTAVADO, SEM FUROS, 2"                                                                                                                                                                                                                                                                                                                                                                                                                                                            </v>
          </cell>
          <cell r="C8753" t="str">
            <v xml:space="preserve">UN    </v>
          </cell>
          <cell r="D8753" t="str">
            <v>11,77</v>
          </cell>
        </row>
        <row r="8754">
          <cell r="A8754">
            <v>3272</v>
          </cell>
          <cell r="B8754" t="str">
            <v xml:space="preserve">FLANGE SEXTAVADO DE FERRO GALVANIZADO, COM ROSCA BSP, DE 1 1/2"                                                                                                                                                                                                                                                                                                                                                                                                                                           </v>
          </cell>
          <cell r="C8754" t="str">
            <v xml:space="preserve">UN    </v>
          </cell>
          <cell r="D8754" t="str">
            <v>32,23</v>
          </cell>
        </row>
        <row r="8755">
          <cell r="A8755">
            <v>3265</v>
          </cell>
          <cell r="B8755" t="str">
            <v xml:space="preserve">FLANGE SEXTAVADO DE FERRO GALVANIZADO, COM ROSCA BSP, DE 1 1/4"                                                                                                                                                                                                                                                                                                                                                                                                                                           </v>
          </cell>
          <cell r="C8755" t="str">
            <v xml:space="preserve">UN    </v>
          </cell>
          <cell r="D8755" t="str">
            <v>25,61</v>
          </cell>
        </row>
        <row r="8756">
          <cell r="A8756">
            <v>3262</v>
          </cell>
          <cell r="B8756" t="str">
            <v xml:space="preserve">FLANGE SEXTAVADO DE FERRO GALVANIZADO, COM ROSCA BSP, DE 1/2"                                                                                                                                                                                                                                                                                                                                                                                                                                             </v>
          </cell>
          <cell r="C8756" t="str">
            <v xml:space="preserve">UN    </v>
          </cell>
          <cell r="D8756" t="str">
            <v>11,21</v>
          </cell>
        </row>
        <row r="8757">
          <cell r="A8757">
            <v>3264</v>
          </cell>
          <cell r="B8757" t="str">
            <v xml:space="preserve">FLANGE SEXTAVADO DE FERRO GALVANIZADO, COM ROSCA BSP, DE 1"                                                                                                                                                                                                                                                                                                                                                                                                                                               </v>
          </cell>
          <cell r="C8757" t="str">
            <v xml:space="preserve">UN    </v>
          </cell>
          <cell r="D8757" t="str">
            <v>18,41</v>
          </cell>
        </row>
        <row r="8758">
          <cell r="A8758">
            <v>3267</v>
          </cell>
          <cell r="B8758" t="str">
            <v xml:space="preserve">FLANGE SEXTAVADO DE FERRO GALVANIZADO, COM ROSCA BSP, DE 2 1/2"                                                                                                                                                                                                                                                                                                                                                                                                                                           </v>
          </cell>
          <cell r="C8758" t="str">
            <v xml:space="preserve">UN    </v>
          </cell>
          <cell r="D8758" t="str">
            <v>60,14</v>
          </cell>
        </row>
        <row r="8759">
          <cell r="A8759">
            <v>3266</v>
          </cell>
          <cell r="B8759" t="str">
            <v xml:space="preserve">FLANGE SEXTAVADO DE FERRO GALVANIZADO, COM ROSCA BSP, DE 2"                                                                                                                                                                                                                                                                                                                                                                                                                                               </v>
          </cell>
          <cell r="C8759" t="str">
            <v xml:space="preserve">UN    </v>
          </cell>
          <cell r="D8759" t="str">
            <v>38,26</v>
          </cell>
        </row>
        <row r="8760">
          <cell r="A8760">
            <v>3263</v>
          </cell>
          <cell r="B8760" t="str">
            <v xml:space="preserve">FLANGE SEXTAVADO DE FERRO GALVANIZADO, COM ROSCA BSP, DE 3/4"                                                                                                                                                                                                                                                                                                                                                                                                                                             </v>
          </cell>
          <cell r="C8760" t="str">
            <v xml:space="preserve">UN    </v>
          </cell>
          <cell r="D8760" t="str">
            <v>15,31</v>
          </cell>
        </row>
        <row r="8761">
          <cell r="A8761">
            <v>3268</v>
          </cell>
          <cell r="B8761" t="str">
            <v xml:space="preserve">FLANGE SEXTAVADO DE FERRO GALVANIZADO, COM ROSCA BSP, DE 3"                                                                                                                                                                                                                                                                                                                                                                                                                                               </v>
          </cell>
          <cell r="C8761" t="str">
            <v xml:space="preserve">UN    </v>
          </cell>
          <cell r="D8761" t="str">
            <v>81,32</v>
          </cell>
        </row>
        <row r="8762">
          <cell r="A8762">
            <v>3271</v>
          </cell>
          <cell r="B8762" t="str">
            <v xml:space="preserve">FLANGE SEXTAVADO DE FERRO GALVANIZADO, COM ROSCA BSP, DE 4"                                                                                                                                                                                                                                                                                                                                                                                                                                               </v>
          </cell>
          <cell r="C8762" t="str">
            <v xml:space="preserve">UN    </v>
          </cell>
          <cell r="D8762" t="str">
            <v>120,22</v>
          </cell>
        </row>
        <row r="8763">
          <cell r="A8763">
            <v>3270</v>
          </cell>
          <cell r="B8763" t="str">
            <v xml:space="preserve">FLANGE SEXTAVADO DE FERRO GALVANIZADO, COM ROSCA BSP, DE 6"                                                                                                                                                                                                                                                                                                                                                                                                                                               </v>
          </cell>
          <cell r="C8763" t="str">
            <v xml:space="preserve">UN    </v>
          </cell>
          <cell r="D8763" t="str">
            <v>201,98</v>
          </cell>
        </row>
        <row r="8764">
          <cell r="A8764">
            <v>3275</v>
          </cell>
          <cell r="B8764" t="str">
            <v xml:space="preserve">FORRO COMPOSTO POR PAINEIS DE LA DE VIDRO, REVESTIDOS EM PVC MICROPERFURADO, DE *1250 X 625* MM, ESPESSURA 15 MM (COM COLOCACAO)                                                                                                                                                                                                                                                                                                                                                                          </v>
          </cell>
          <cell r="C8764" t="str">
            <v xml:space="preserve">M2    </v>
          </cell>
          <cell r="D8764" t="str">
            <v>78,18</v>
          </cell>
        </row>
        <row r="8765">
          <cell r="A8765">
            <v>39512</v>
          </cell>
          <cell r="B8765" t="str">
            <v xml:space="preserve">FORRO DE FIBRA MINERAL EM PLACAS DE 1250 X 625 MM, E = 15 MM, BORDA RETA, COM PINTURA ANTIMOFO, APOIADO EM PERFIL DE ACO GALVANIZADO COM 24 MM DE BASE - INSTALADO                                                                                                                                                                                                                                                                                                                                        </v>
          </cell>
          <cell r="C8765" t="str">
            <v xml:space="preserve">M2    </v>
          </cell>
          <cell r="D8765" t="str">
            <v>84,21</v>
          </cell>
        </row>
        <row r="8766">
          <cell r="A8766">
            <v>39511</v>
          </cell>
          <cell r="B8766" t="str">
            <v xml:space="preserve">FORRO DE FIBRA MINERAL EM PLACAS DE 625 X 625 MM, E = 15 MM, BORDA RETA, COM PINTURA ANTIMOFO, APOIADO EM PERFIL DE ACO GALVANIZADO COM 24 MM DE BASE - INSTALADO                                                                                                                                                                                                                                                                                                                                         </v>
          </cell>
          <cell r="C8766" t="str">
            <v xml:space="preserve">M2    </v>
          </cell>
          <cell r="D8766" t="str">
            <v>91,85</v>
          </cell>
        </row>
        <row r="8767">
          <cell r="A8767">
            <v>39513</v>
          </cell>
          <cell r="B8767" t="str">
            <v xml:space="preserve">FORRO DE FIBRA MINERAL EM PLACAS DE 625 X 625 MM, E = 15/16 MM, BORDA REBAIXADA, COM PINTURA ANTIMOFO, APOIADO EM PERFIL DE ACO GALVANIZADO COM 24 MM DE BASE - INSTALADO                                                                                                                                                                                                                                                                                                                                 </v>
          </cell>
          <cell r="C8767" t="str">
            <v xml:space="preserve">M2    </v>
          </cell>
          <cell r="D8767" t="str">
            <v>98,51</v>
          </cell>
        </row>
        <row r="8768">
          <cell r="A8768">
            <v>3286</v>
          </cell>
          <cell r="B8768" t="str">
            <v xml:space="preserve">FORRO DE MADEIRA CEDRINHO OU EQUIVALENTE DA REGIAO, ENCAIXE MACHO/FEMEA COM FRISO, *10 X 1* CM (SEM COLOCACAO)                                                                                                                                                                                                                                                                                                                                                                                            </v>
          </cell>
          <cell r="C8768" t="str">
            <v xml:space="preserve">M2    </v>
          </cell>
          <cell r="D8768" t="str">
            <v>55,98</v>
          </cell>
        </row>
        <row r="8769">
          <cell r="A8769">
            <v>3287</v>
          </cell>
          <cell r="B8769" t="str">
            <v xml:space="preserve">FORRO DE MADEIRA CUMARU/IPE CHAMPANHE OU EQUIVALENTE DA REGIAO, ENCAIXE MACHO/FEMEA COM FRISO, *10 X 1* CM (SEM COLOCACAO)                                                                                                                                                                                                                                                                                                                                                                                </v>
          </cell>
          <cell r="C8769" t="str">
            <v xml:space="preserve">M2    </v>
          </cell>
          <cell r="D8769" t="str">
            <v>84,60</v>
          </cell>
        </row>
        <row r="8770">
          <cell r="A8770">
            <v>3283</v>
          </cell>
          <cell r="B8770" t="str">
            <v xml:space="preserve">FORRO DE MADEIRA PINUS OU EQUIVALENTE DA REGIAO, ENCAIXE MACHO/FEMEA COM FRISO, *10 X 1* CM (SEM COLOCACAO)                                                                                                                                                                                                                                                                                                                                                                                               </v>
          </cell>
          <cell r="C8770" t="str">
            <v xml:space="preserve">M2    </v>
          </cell>
          <cell r="D8770" t="str">
            <v>17,77</v>
          </cell>
        </row>
        <row r="8771">
          <cell r="A8771">
            <v>11587</v>
          </cell>
          <cell r="B8771" t="str">
            <v xml:space="preserve">FORRO DE PVC LISO, BRANCO, REGUA DE 10 CM, ESPESSURA DE 8 MM A 10 MM (COM COLOCACAO / SEM ESTRUTURA METALICA)                                                                                                                                                                                                                                                                                                                                                                                             </v>
          </cell>
          <cell r="C8771" t="str">
            <v xml:space="preserve">M2    </v>
          </cell>
          <cell r="D8771" t="str">
            <v>53,61</v>
          </cell>
        </row>
        <row r="8772">
          <cell r="A8772">
            <v>36225</v>
          </cell>
          <cell r="B8772" t="str">
            <v xml:space="preserve">FORRO DE PVC LISO, BRANCO, REGUA DE 20 CM, ESPESSURA DE 8 MM A 10 MM, COMPRIMENTO 6 M (SEM COLOCACAO)                                                                                                                                                                                                                                                                                                                                                                                                     </v>
          </cell>
          <cell r="C8772" t="str">
            <v xml:space="preserve">M2    </v>
          </cell>
          <cell r="D8772" t="str">
            <v>21,78</v>
          </cell>
        </row>
        <row r="8773">
          <cell r="A8773">
            <v>36230</v>
          </cell>
          <cell r="B8773" t="str">
            <v xml:space="preserve">FORRO DE PVC, FRISADO, BRANCO, REGUA DE 10 CM, ESPESSURA DE 8 MM A 10 MM E COMPRIMENTO 6 M (SEM COLOCACAO)                                                                                                                                                                                                                                                                                                                                                                                                </v>
          </cell>
          <cell r="C8773" t="str">
            <v xml:space="preserve">M2    </v>
          </cell>
          <cell r="D8773" t="str">
            <v>16,00</v>
          </cell>
        </row>
        <row r="8774">
          <cell r="A8774">
            <v>36238</v>
          </cell>
          <cell r="B8774" t="str">
            <v xml:space="preserve">FORRO DE PVC, FRISADO, BRANCO, REGUA DE 20 CM, ESPESSURA DE 8 MM A 10 MM E COMPRIMENTO 6 M (SEM COLOCACAO)                                                                                                                                                                                                                                                                                                                                                                                                </v>
          </cell>
          <cell r="C8774" t="str">
            <v xml:space="preserve">M2    </v>
          </cell>
          <cell r="D8774" t="str">
            <v>15,63</v>
          </cell>
        </row>
        <row r="8775">
          <cell r="A8775">
            <v>11887</v>
          </cell>
          <cell r="B8775" t="str">
            <v xml:space="preserve">FOSSA SEPTICA CILINDRICA TIPO "IMHOFF", COM TAMPA, PARA 50 CONTRIBUINTES                                                                                                                                                                                                                                                                                                                                                                                                                                  </v>
          </cell>
          <cell r="C8775" t="str">
            <v xml:space="preserve">UN    </v>
          </cell>
          <cell r="D8775" t="str">
            <v>2.627,75</v>
          </cell>
        </row>
        <row r="8776">
          <cell r="A8776">
            <v>11883</v>
          </cell>
          <cell r="B8776" t="str">
            <v xml:space="preserve">FOSSA SEPTICA CILINDRICA, TIPO "IMHOFF", COM TAMPA, PARA 100 CONTRIBUINTES                                                                                                                                                                                                                                                                                                                                                                                                                                </v>
          </cell>
          <cell r="C8776" t="str">
            <v xml:space="preserve">UN    </v>
          </cell>
          <cell r="D8776" t="str">
            <v>3.863,25</v>
          </cell>
        </row>
        <row r="8777">
          <cell r="A8777">
            <v>11884</v>
          </cell>
          <cell r="B8777" t="str">
            <v xml:space="preserve">FOSSA SEPTICA CILINDRICA, TIPO "IMHOFF", COM TAMPA, PARA 150 CONTRIBUINTES                                                                                                                                                                                                                                                                                                                                                                                                                                </v>
          </cell>
          <cell r="C8777" t="str">
            <v xml:space="preserve">UN    </v>
          </cell>
          <cell r="D8777" t="str">
            <v>4.144,93</v>
          </cell>
        </row>
        <row r="8778">
          <cell r="A8778">
            <v>11885</v>
          </cell>
          <cell r="B8778" t="str">
            <v xml:space="preserve">FOSSA SEPTICA CILINDRICA, TIPO "IMHOFF", COM TAMPA, PARA 200 CONTRIBUINTES                                                                                                                                                                                                                                                                                                                                                                                                                                </v>
          </cell>
          <cell r="C8778" t="str">
            <v xml:space="preserve">UN    </v>
          </cell>
          <cell r="D8778" t="str">
            <v>4.623,00</v>
          </cell>
        </row>
        <row r="8779">
          <cell r="A8779">
            <v>11886</v>
          </cell>
          <cell r="B8779" t="str">
            <v xml:space="preserve">FOSSA SEPTICA CILINDRICA, TIPO "IMHOFF", COM TAMPA, PARA 30 CONTRIBUINTES                                                                                                                                                                                                                                                                                                                                                                                                                                 </v>
          </cell>
          <cell r="C8779" t="str">
            <v xml:space="preserve">UN    </v>
          </cell>
          <cell r="D8779" t="str">
            <v>1.489,98</v>
          </cell>
        </row>
        <row r="8780">
          <cell r="A8780">
            <v>11888</v>
          </cell>
          <cell r="B8780" t="str">
            <v xml:space="preserve">FOSSA SEPTICA CILINDRICA, TIPO "IMHOFF", COM TAMPA, PARA 75 CONTRIBUINTES                                                                                                                                                                                                                                                                                                                                                                                                                                 </v>
          </cell>
          <cell r="C8780" t="str">
            <v xml:space="preserve">UN    </v>
          </cell>
          <cell r="D8780" t="str">
            <v>3.499,05</v>
          </cell>
        </row>
        <row r="8781">
          <cell r="A8781">
            <v>3277</v>
          </cell>
          <cell r="B8781" t="str">
            <v xml:space="preserve">FOSSA SEPTICA CONCRETO PRE MOLDADO PARA 10 CONTRIBUINTES - *90 X 90* CM                                                                                                                                                                                                                                                                                                                                                                                                                                   </v>
          </cell>
          <cell r="C8781" t="str">
            <v xml:space="preserve">UN    </v>
          </cell>
          <cell r="D8781" t="str">
            <v>590,09</v>
          </cell>
        </row>
        <row r="8782">
          <cell r="A8782">
            <v>3281</v>
          </cell>
          <cell r="B8782" t="str">
            <v xml:space="preserve">FOSSA SEPTICA CONCRETO PRE MOLDADO PARA 5 CONTRIBUINTES *90 X 70* CM                                                                                                                                                                                                                                                                                                                                                                                                                                      </v>
          </cell>
          <cell r="C8782" t="str">
            <v xml:space="preserve">UN    </v>
          </cell>
          <cell r="D8782" t="str">
            <v>488,66</v>
          </cell>
        </row>
        <row r="8783">
          <cell r="A8783">
            <v>39363</v>
          </cell>
          <cell r="B8783" t="str">
            <v xml:space="preserve">FOSSA SEPTICA, SEM FILTRO, PARA 15 A 30 CONTRIBUINTES, CILINDRICA, COM TAMPA, EM POLIETILENO DE ALTA DENSIDADE (PEAD), CAPACIDADE APROXIMADA DE 5500 LITROS (NBR 7229)                                                                                                                                                                                                                                                                                                                                    </v>
          </cell>
          <cell r="C8783" t="str">
            <v xml:space="preserve">UN    </v>
          </cell>
          <cell r="D8783" t="str">
            <v>3.142,89</v>
          </cell>
        </row>
        <row r="8784">
          <cell r="A8784">
            <v>39361</v>
          </cell>
          <cell r="B8784" t="str">
            <v xml:space="preserve">FOSSA SEPTICA, SEM FILTRO, PARA 4 A 7 CONTRIBUINTES, CILINDRICA,  COM TAMPA, EM POLIETILENO DE ALTA DENSIDADE (PEAD), CAPACIDADE APROXIMADA DE 1100 LITROS (NBR 7229)                                                                                                                                                                                                                                                                                                                                     </v>
          </cell>
          <cell r="C8784" t="str">
            <v xml:space="preserve">UN    </v>
          </cell>
          <cell r="D8784" t="str">
            <v>808,17</v>
          </cell>
        </row>
        <row r="8785">
          <cell r="A8785">
            <v>39362</v>
          </cell>
          <cell r="B8785" t="str">
            <v xml:space="preserve">FOSSA SEPTICA, SEM FILTRO, PARA 8 A 14 CONTRIBUINTES, CILINDRICA, COM TAMPA, EM POLIETILENO DE ALTA DENSIDADE (PEAD), CAPACIDADE APROXIMADA DE 3000 LITROS (NBR 7229)                                                                                                                                                                                                                                                                                                                                     </v>
          </cell>
          <cell r="C8785" t="str">
            <v xml:space="preserve">UN    </v>
          </cell>
          <cell r="D8785" t="str">
            <v>2.486,95</v>
          </cell>
        </row>
        <row r="8786">
          <cell r="A8786">
            <v>39364</v>
          </cell>
          <cell r="B8786" t="str">
            <v xml:space="preserve">FOSSA SEPTICA,SEM FILTRO, PARA 40 A 52 CONTRIBUINTES, CILINDRICA, COM TAMPA, EM POLIETILENO DE ALTA DENSIDADE (PEAD), CAPACIDADE APROXIMADA DE 10000 LITROS (NBR 7229)                                                                                                                                                                                                                                                                                                                                    </v>
          </cell>
          <cell r="C8786" t="str">
            <v xml:space="preserve">UN    </v>
          </cell>
          <cell r="D8786" t="str">
            <v>7.183,75</v>
          </cell>
        </row>
        <row r="8787">
          <cell r="A8787">
            <v>14576</v>
          </cell>
          <cell r="B8787" t="str">
            <v xml:space="preserve">FRESADORA DE ASFALTO A FRIO SOBRE ESTEIRAS, LARG. FRESAGEM 2,00 M, POT. 410 KW/550 HP                                                                                                                                                                                                                                                                                                                                                                                                                     </v>
          </cell>
          <cell r="C8787" t="str">
            <v xml:space="preserve">UN    </v>
          </cell>
          <cell r="D8787" t="str">
            <v>4.195.978,07</v>
          </cell>
        </row>
        <row r="8788">
          <cell r="A8788">
            <v>13877</v>
          </cell>
          <cell r="B8788" t="str">
            <v xml:space="preserve">FRESADORA DE ASFALTO A FRIO SOBRE RODAS, LARG. FRESAGEM 1,00 M, POT. 155 KW/208 HP                                                                                                                                                                                                                                                                                                                                                                                                                        </v>
          </cell>
          <cell r="C8788" t="str">
            <v xml:space="preserve">UN    </v>
          </cell>
          <cell r="D8788" t="str">
            <v>1.796.235,63</v>
          </cell>
        </row>
        <row r="8789">
          <cell r="A8789">
            <v>7307</v>
          </cell>
          <cell r="B8789" t="str">
            <v xml:space="preserve">FUNDO ANTICORROSIVO PARA METAIS FERROSOS (ZARCAO)                                                                                                                                                                                                                                                                                                                                                                                                                                                         </v>
          </cell>
          <cell r="C8789" t="str">
            <v xml:space="preserve">L     </v>
          </cell>
          <cell r="D8789" t="str">
            <v>27,41</v>
          </cell>
        </row>
        <row r="8790">
          <cell r="A8790">
            <v>38122</v>
          </cell>
          <cell r="B8790" t="str">
            <v xml:space="preserve">FUNDO PREPARADOR ACRILICO BASE AGUA                                                                                                                                                                                                                                                                                                                                                                                                                                                                       </v>
          </cell>
          <cell r="C8790" t="str">
            <v xml:space="preserve">L     </v>
          </cell>
          <cell r="D8790" t="str">
            <v>12,61</v>
          </cell>
        </row>
        <row r="8791">
          <cell r="A8791">
            <v>6086</v>
          </cell>
          <cell r="B8791" t="str">
            <v xml:space="preserve">FUNDO SINTETICO NIVELADOR BRANCO FOSCO PARA MADEIRA                                                                                                                                                                                                                                                                                                                                                                                                                                                       </v>
          </cell>
          <cell r="C8791" t="str">
            <v xml:space="preserve">GL    </v>
          </cell>
          <cell r="D8791" t="str">
            <v>77,00</v>
          </cell>
        </row>
        <row r="8792">
          <cell r="A8792">
            <v>38633</v>
          </cell>
          <cell r="B8792" t="str">
            <v xml:space="preserve">FURO PARA TORNEIRA OU OUTROS ACESSORIOS  EM BANCADA DE MARMORE/ GRANITO OU OUTRO TIPO DE PEDRA NATURAL                                                                                                                                                                                                                                                                                                                                                                                                    </v>
          </cell>
          <cell r="C8792" t="str">
            <v xml:space="preserve">UN    </v>
          </cell>
          <cell r="D8792" t="str">
            <v>15,99</v>
          </cell>
        </row>
        <row r="8793">
          <cell r="A8793">
            <v>12344</v>
          </cell>
          <cell r="B8793" t="str">
            <v xml:space="preserve">FUSIVEL DIAZED 20 A TAMANHO DII, CAPACIDADE DE INTERRUPCAO DE 50 KA EM VCA E 8 KA EM VCC, TENSAO NOMIMNAL DE 500 V                                                                                                                                                                                                                                                                                                                                                                                        </v>
          </cell>
          <cell r="C8793" t="str">
            <v xml:space="preserve">UN    </v>
          </cell>
          <cell r="D8793" t="str">
            <v>2,62</v>
          </cell>
        </row>
        <row r="8794">
          <cell r="A8794">
            <v>12343</v>
          </cell>
          <cell r="B8794" t="str">
            <v xml:space="preserve">FUSIVEL DIAZED 35 A TAMANHO DIII, CAPACIDADE DE INTERRUPCAO DE 50 KA EM VCA E 8 KA EM VCC, TENSAO NOMIMNAL DE 500 V                                                                                                                                                                                                                                                                                                                                                                                       </v>
          </cell>
          <cell r="C8794" t="str">
            <v xml:space="preserve">UN    </v>
          </cell>
          <cell r="D8794" t="str">
            <v>4,06</v>
          </cell>
        </row>
        <row r="8795">
          <cell r="A8795">
            <v>3295</v>
          </cell>
          <cell r="B8795" t="str">
            <v xml:space="preserve">FUSIVEL NH *36* A 80 AMPERES, TAMANHO 00, CAPACIDADE DE INTERRUPCAO DE 120 KA, TENSAO NOMIMNAL DE 500 V                                                                                                                                                                                                                                                                                                                                                                                                   </v>
          </cell>
          <cell r="C8795" t="str">
            <v xml:space="preserve">UN    </v>
          </cell>
          <cell r="D8795" t="str">
            <v>14,20</v>
          </cell>
        </row>
        <row r="8796">
          <cell r="A8796">
            <v>3302</v>
          </cell>
          <cell r="B8796" t="str">
            <v xml:space="preserve">FUSIVEL NH 100 A TAMANHO 00, CAPACIDADE DE INTERRUPCAO DE 120 KA, TENSAO NOMIMNAL DE 500 V                                                                                                                                                                                                                                                                                                                                                                                                                </v>
          </cell>
          <cell r="C8796" t="str">
            <v xml:space="preserve">UN    </v>
          </cell>
          <cell r="D8796" t="str">
            <v>14,85</v>
          </cell>
        </row>
        <row r="8797">
          <cell r="A8797">
            <v>3297</v>
          </cell>
          <cell r="B8797" t="str">
            <v xml:space="preserve">FUSIVEL NH 125 A TAMANHO 00, CAPACIDADE DE INTERRUPCAO DE 120 KA, TENSAO NOMIMNAL DE 500 V                                                                                                                                                                                                                                                                                                                                                                                                                </v>
          </cell>
          <cell r="C8797" t="str">
            <v xml:space="preserve">UN    </v>
          </cell>
          <cell r="D8797" t="str">
            <v>15,85</v>
          </cell>
        </row>
        <row r="8798">
          <cell r="A8798">
            <v>3294</v>
          </cell>
          <cell r="B8798" t="str">
            <v xml:space="preserve">FUSIVEL NH 160 A TAMANHO 00, CAPACIDADE DE INTERRUPCAO DE 120 KA, TENSAO NOMIMNAL DE 500 V                                                                                                                                                                                                                                                                                                                                                                                                                </v>
          </cell>
          <cell r="C8798" t="str">
            <v xml:space="preserve">UN    </v>
          </cell>
          <cell r="D8798" t="str">
            <v>16,09</v>
          </cell>
        </row>
        <row r="8799">
          <cell r="A8799">
            <v>3292</v>
          </cell>
          <cell r="B8799" t="str">
            <v xml:space="preserve">FUSIVEL NH 20 A TAMANHO 000, CAPACIDADE DE INTERRUPCAO DE 120 KA, TENSAO NOMIMNAL DE 500 V                                                                                                                                                                                                                                                                                                                                                                                                                </v>
          </cell>
          <cell r="C8799" t="str">
            <v xml:space="preserve">UN    </v>
          </cell>
          <cell r="D8799" t="str">
            <v>15,12</v>
          </cell>
        </row>
        <row r="8800">
          <cell r="A8800">
            <v>3298</v>
          </cell>
          <cell r="B8800" t="str">
            <v xml:space="preserve">FUSIVEL NH 200 A 250 AMPERES, TAMANHO 1, CAPACIDADE DE INTERRUPCAO DE 120 KA, TENSAO NOMIMNAL DE 500 V                                                                                                                                                                                                                                                                                                                                                                                                    </v>
          </cell>
          <cell r="C8800" t="str">
            <v xml:space="preserve">UN    </v>
          </cell>
          <cell r="D8800" t="str">
            <v>35,43</v>
          </cell>
        </row>
        <row r="8801">
          <cell r="A8801">
            <v>11596</v>
          </cell>
          <cell r="B8801" t="str">
            <v xml:space="preserve">GABIAO  TIPO CAIXA, MALHA HEXAGONAL 8 X 10 CM (ZN/AL), FIO 2,7 MM, DIMENSOES 2,0 X 1,0 X 0,5 M (C X L X A)                                                                                                                                                                                                                                                                                                                                                                                                </v>
          </cell>
          <cell r="C8801" t="str">
            <v xml:space="preserve">UN    </v>
          </cell>
          <cell r="D8801" t="str">
            <v>427,37</v>
          </cell>
        </row>
        <row r="8802">
          <cell r="A8802">
            <v>34802</v>
          </cell>
          <cell r="B8802" t="str">
            <v xml:space="preserve">GABIAO MANTA (COLCHAO) MALHA HEXAGONAL 6 X 8 CM (ZN/AL REVESTIDO COM POLIMERO), DIMENSOES 4,0 X 2,0 X 0,17 M (C X L X A) FIO 2 MM                                                                                                                                                                                                                                                                                                                                                                         </v>
          </cell>
          <cell r="C8802" t="str">
            <v xml:space="preserve">UN    </v>
          </cell>
          <cell r="D8802" t="str">
            <v>1.173,69</v>
          </cell>
        </row>
        <row r="8803">
          <cell r="A8803">
            <v>11588</v>
          </cell>
          <cell r="B8803" t="str">
            <v xml:space="preserve">GABIAO MANTA (COLCHAO) MALHA HEXAGONAL 6 X 8 CM (ZN/AL REVESTIDO COM POLIMERO), FIO 2 MM, DIMENSOES 4,0 X 2,0 X 0,23 M (C X L X A)                                                                                                                                                                                                                                                                                                                                                                        </v>
          </cell>
          <cell r="C8803" t="str">
            <v xml:space="preserve">UN    </v>
          </cell>
          <cell r="D8803" t="str">
            <v>1.266,23</v>
          </cell>
        </row>
        <row r="8804">
          <cell r="A8804">
            <v>34383</v>
          </cell>
          <cell r="B8804" t="str">
            <v xml:space="preserve">GABIAO MANTA (COLCHAO) MALHA HEXAGONAL 6 X 8 CM (ZN/AL REVESTIDO COM POLIMERO), FIO 2 MM, DIMENSOES 4,0 X 2,0 X 0,3 M (C X L X A)                                                                                                                                                                                                                                                                                                                                                                         </v>
          </cell>
          <cell r="C8804" t="str">
            <v xml:space="preserve">UN    </v>
          </cell>
          <cell r="D8804" t="str">
            <v>1.392,94</v>
          </cell>
        </row>
        <row r="8805">
          <cell r="A8805">
            <v>40451</v>
          </cell>
          <cell r="B8805" t="str">
            <v xml:space="preserve">GABIAO MANTA (COLCHAO) MALHA HEXAGONAL 6 X 8 CM (ZN/AL REVESTIDO COM POLIMERO), FIO 2,0 MM, DIMENSOES 5,0 X 2,0 X 0,17 M (C X L X A)                                                                                                                                                                                                                                                                                                                                                                      </v>
          </cell>
          <cell r="C8805" t="str">
            <v xml:space="preserve">M2    </v>
          </cell>
          <cell r="D8805" t="str">
            <v>112,60</v>
          </cell>
        </row>
        <row r="8806">
          <cell r="A8806">
            <v>40453</v>
          </cell>
          <cell r="B8806" t="str">
            <v xml:space="preserve">GABIAO MANTA (COLCHAO) MALHA HEXAGONAL 6 X 8 CM (ZN/AL REVESTIDO COM POLIMERO), FIO 2,0 MM, DIMENSOES 5,0 X 2,0 X 0,23 M (C X L X A)                                                                                                                                                                                                                                                                                                                                                                      </v>
          </cell>
          <cell r="C8806" t="str">
            <v xml:space="preserve">M2    </v>
          </cell>
          <cell r="D8806" t="str">
            <v>121,83</v>
          </cell>
        </row>
        <row r="8807">
          <cell r="A8807">
            <v>40452</v>
          </cell>
          <cell r="B8807" t="str">
            <v xml:space="preserve">GABIAO MANTA (COLCHAO) MALHA HEXAGONAL 6 X 8 CM (ZN/AL REVESTIDO COM POLIMERO), FIO 2,0 MM, DIMENSOES 5,0 X 2,0 X 0,30 M (C X L X A)                                                                                                                                                                                                                                                                                                                                                                      </v>
          </cell>
          <cell r="C8807" t="str">
            <v xml:space="preserve">M2    </v>
          </cell>
          <cell r="D8807" t="str">
            <v>133,63</v>
          </cell>
        </row>
        <row r="8808">
          <cell r="A8808">
            <v>11594</v>
          </cell>
          <cell r="B8808" t="str">
            <v xml:space="preserve">GABIAO SACO MALHA HEXAGONAL 8 X 10 CM (ZN/AL REVESTIDO COM POLIMERO),  FIO 2,4 MM, DIMENSOES 3,0 X 0,65 M                                                                                                                                                                                                                                                                                                                                                                                                 </v>
          </cell>
          <cell r="C8808" t="str">
            <v xml:space="preserve">UN    </v>
          </cell>
          <cell r="D8808" t="str">
            <v>403,58</v>
          </cell>
        </row>
        <row r="8809">
          <cell r="A8809">
            <v>3311</v>
          </cell>
          <cell r="B8809" t="str">
            <v xml:space="preserve">GABIAO SACO MALHA HEXAGONAL 8 X 10 CM (ZN/AL REVESTIDO COM POLIMERO), FIO 2,4 MM, H = 0,65 M                                                                                                                                                                                                                                                                                                                                                                                                              </v>
          </cell>
          <cell r="C8809" t="str">
            <v xml:space="preserve">M3    </v>
          </cell>
          <cell r="D8809" t="str">
            <v>403,58</v>
          </cell>
        </row>
        <row r="8810">
          <cell r="A8810">
            <v>11599</v>
          </cell>
          <cell r="B8810" t="str">
            <v xml:space="preserve">GABIAO SACO MALHA HEXAGONAL 8 X 10 CM (ZN/AL), FIO 2,7 MM, DIMENSOES 4,0 X 0,65 M                                                                                                                                                                                                                                                                                                                                                                                                                         </v>
          </cell>
          <cell r="C8810" t="str">
            <v xml:space="preserve">UN    </v>
          </cell>
          <cell r="D8810" t="str">
            <v>536,72</v>
          </cell>
        </row>
        <row r="8811">
          <cell r="A8811">
            <v>11593</v>
          </cell>
          <cell r="B8811" t="str">
            <v xml:space="preserve">GABIAO TIPO CAIXA MALHA HEXAGONAL 8 X 10 CM (ZN/AL REVESTIDO COM POLIMERO),  FIO 2,4 MM, DIMENSOES 2,0 X 1,0 X 1,0 M (C X L X A)                                                                                                                                                                                                                                                                                                                                                                          </v>
          </cell>
          <cell r="C8811" t="str">
            <v xml:space="preserve">UN    </v>
          </cell>
          <cell r="D8811" t="str">
            <v>752,44</v>
          </cell>
        </row>
        <row r="8812">
          <cell r="A8812">
            <v>3314</v>
          </cell>
          <cell r="B8812" t="str">
            <v xml:space="preserve">GABIAO TIPO CAIXA MALHA HEXAGONAL 8 X 10 CM (ZN/AL REVESTIDO COM POLIMERO),  FIO 2,4 MM, H = 0,50 M                                                                                                                                                                                                                                                                                                                                                                                                       </v>
          </cell>
          <cell r="C8812" t="str">
            <v xml:space="preserve">M3    </v>
          </cell>
          <cell r="D8812" t="str">
            <v>538,15</v>
          </cell>
        </row>
        <row r="8813">
          <cell r="A8813">
            <v>11597</v>
          </cell>
          <cell r="B8813" t="str">
            <v xml:space="preserve">GABIAO TIPO CAIXA MALHA HEXAGONAL 8 X 10 CM (ZN/AL), FIO 2,7 MM, DIMENSOES 2,0 X 1,0 X 1,0 M (C X L X A)                                                                                                                                                                                                                                                                                                                                                                                                  </v>
          </cell>
          <cell r="C8813" t="str">
            <v xml:space="preserve">UN    </v>
          </cell>
          <cell r="D8813" t="str">
            <v>625,80</v>
          </cell>
        </row>
        <row r="8814">
          <cell r="A8814">
            <v>3309</v>
          </cell>
          <cell r="B8814" t="str">
            <v xml:space="preserve">GABIAO TIPO CAIXA MALHA HEXAGONAL 8 X 10 CM (ZN/AL), FIO 2,7 MM, H = 0,50 M                                                                                                                                                                                                                                                                                                                                                                                                                               </v>
          </cell>
          <cell r="C8814" t="str">
            <v xml:space="preserve">M3    </v>
          </cell>
          <cell r="D8814" t="str">
            <v>427,37</v>
          </cell>
        </row>
        <row r="8815">
          <cell r="A8815">
            <v>34612</v>
          </cell>
          <cell r="B8815" t="str">
            <v xml:space="preserve">GABIAO TIPO CAIXA PARA SOLO REFORCADO, MALHA HEXAGONAL DE DUPLA TORCAO 8 X 10 CM (ZN/AL REVESTIDO COM POLIMERO), FIO 2,7 MM, DIMENSOES 2,0 X 1,0 X 0,5 M, COM CAUDA DE 3,0 M                                                                                                                                                                                                                                                                                                                              </v>
          </cell>
          <cell r="C8815" t="str">
            <v xml:space="preserve">UN    </v>
          </cell>
          <cell r="D8815" t="str">
            <v>774,01</v>
          </cell>
        </row>
        <row r="8816">
          <cell r="A8816">
            <v>34635</v>
          </cell>
          <cell r="B8816" t="str">
            <v xml:space="preserve">GABIAO TIPO CAIXA PARA SOLO REFORCADO, MALHA HEXAGONAL DE DUPLA TORCAO 8 X 10 CM (ZN/AL REVESTIDO COM POLIMERO), FIO 2,7 MM, DIMENSOES 2,0 X 1,0 X 1,0 M, COM CAUDA DE 3,0 M                                                                                                                                                                                                                                                                                                                              </v>
          </cell>
          <cell r="C8816" t="str">
            <v xml:space="preserve">UN    </v>
          </cell>
          <cell r="D8816" t="str">
            <v>995,34</v>
          </cell>
        </row>
        <row r="8817">
          <cell r="A8817">
            <v>34633</v>
          </cell>
          <cell r="B8817" t="str">
            <v xml:space="preserve">GABIAO TIPO CAIXA PARA SOLO REFORCADO, MALHA HEXAGONAL DE DUPLA TORCAO 8 X 10 CM (ZN/AL REVESTIDO COM POLIMERO), FIO 2,7 MM, DIMENSOES 2,0 X 1,0 X 1,0 M, COM CAUDA DE 4,0 M                                                                                                                                                                                                                                                                                                                              </v>
          </cell>
          <cell r="C8817" t="str">
            <v xml:space="preserve">UN    </v>
          </cell>
          <cell r="D8817" t="str">
            <v>1.097,13</v>
          </cell>
        </row>
        <row r="8818">
          <cell r="A8818">
            <v>40440</v>
          </cell>
          <cell r="B8818" t="str">
            <v xml:space="preserve">GABIAO TIPO CAIXA PARA SOLO REFORCADO, MALHA HEXAGONAL 8 X 10 CM (ZN/AL REVESTIDO COM POLIMERO), FIO 2,7 MM, DIMENSOES 2,0 X 1,0 X 0,5 M, COM CAUDA DE 4,0 M                                                                                                                                                                                                                                                                                                                                              </v>
          </cell>
          <cell r="C8818" t="str">
            <v xml:space="preserve">M3    </v>
          </cell>
          <cell r="D8818" t="str">
            <v>560,54</v>
          </cell>
        </row>
        <row r="8819">
          <cell r="A8819">
            <v>40441</v>
          </cell>
          <cell r="B8819" t="str">
            <v xml:space="preserve">GABIAO TIPO CAIXA PARA SOLO REFORCADO, MALHA HEXAGONAL 8 X 10 CM (ZN/AL REVESTIDO COM POLIMERO), FIO 2,7 MM, DIMENSOES 2,0 X 1,0 X 1,0 M, COM CAUDA DE 4,0 M                                                                                                                                                                                                                                                                                                                                              </v>
          </cell>
          <cell r="C8819" t="str">
            <v xml:space="preserve">M3    </v>
          </cell>
          <cell r="D8819" t="str">
            <v>357,87</v>
          </cell>
        </row>
        <row r="8820">
          <cell r="A8820">
            <v>40449</v>
          </cell>
          <cell r="B8820" t="str">
            <v xml:space="preserve">GABIAO TIPO CAIXA TRAPEZOIDAL, MALHA HEXAGONAL 10 X 12 CM (ZN/AL REVESTIDO COM POLIMERO) FIO 2,7 MM, FACE COM 65 GRAUS, COM GEOSSINTETICO, DIMENSOES 2,0 X 1,5 X 1,0 M (C X L X A)                                                                                                                                                                                                                                                                                                                        </v>
          </cell>
          <cell r="C8820" t="str">
            <v xml:space="preserve">M3    </v>
          </cell>
          <cell r="D8820" t="str">
            <v>300,85</v>
          </cell>
        </row>
        <row r="8821">
          <cell r="A8821">
            <v>34800</v>
          </cell>
          <cell r="B8821" t="str">
            <v xml:space="preserve">GABIAO TIPO CAIXA, MALHA HEXAGONAL 8 X 10 CM (ZN/AL REVESTIDO COM POLIMERO), FIO DE 2,4 MM, DIMENSOES 2,0 x 1,0 x 1,0 M (C X L X A)                                                                                                                                                                                                                                                                                                                                                                       </v>
          </cell>
          <cell r="C8821" t="str">
            <v xml:space="preserve">M3    </v>
          </cell>
          <cell r="D8821" t="str">
            <v>376,22</v>
          </cell>
        </row>
        <row r="8822">
          <cell r="A8822">
            <v>11592</v>
          </cell>
          <cell r="B8822" t="str">
            <v xml:space="preserve">GABIAO TIPO CAIXA, MALHA HEXAGONAL 8 X 10 CM (ZN/AL REVESTIDO COM POLIMERO), FIO 2,4 MM, DIMENSOES 2,0 X 1,0 X 0,5 M (C X L X A)                                                                                                                                                                                                                                                                                                                                                                          </v>
          </cell>
          <cell r="C8822" t="str">
            <v xml:space="preserve">UN    </v>
          </cell>
          <cell r="D8822" t="str">
            <v>538,15</v>
          </cell>
        </row>
        <row r="8823">
          <cell r="A8823">
            <v>40438</v>
          </cell>
          <cell r="B8823" t="str">
            <v xml:space="preserve">GABIAO TIPO CAIXA, MALHA HEXAGONAL 8 X 10 CM (ZN/AL), FIO DE 2,7 MM, DIMENSOES 2,0 X 1,0 X 1,0 M (C X L X A)                                                                                                                                                                                                                                                                                                                                                                                              </v>
          </cell>
          <cell r="C8823" t="str">
            <v xml:space="preserve">M3    </v>
          </cell>
          <cell r="D8823" t="str">
            <v>250,64</v>
          </cell>
        </row>
        <row r="8824">
          <cell r="A8824">
            <v>40436</v>
          </cell>
          <cell r="B8824" t="str">
            <v xml:space="preserve">GABIAO TIPO CAIXA, MALHA HEXAGONAL 8 X 10 CM (ZN/AL), FIO DE 2,7 MM, DIMENSOES 5,0 X 1,0 X 1,0 M (C X L X A)                                                                                                                                                                                                                                                                                                                                                                                              </v>
          </cell>
          <cell r="C8824" t="str">
            <v xml:space="preserve">M3    </v>
          </cell>
          <cell r="D8824" t="str">
            <v>312,53</v>
          </cell>
        </row>
        <row r="8825">
          <cell r="A8825">
            <v>4315</v>
          </cell>
          <cell r="B8825" t="str">
            <v xml:space="preserve">GANCHO CHATO EM FERRO GALVANIZADO,  L = 110 MM, RECOBRIMENTO = 100MM, SECAO 1/8 X 1/2" (3 MM X 12 MM), PARA FIXAR TELHA DE FIBROCIMENTO ONDULADA                                                                                                                                                                                                                                                                                                                                                          </v>
          </cell>
          <cell r="C8825" t="str">
            <v xml:space="preserve">UN    </v>
          </cell>
          <cell r="D8825" t="str">
            <v>1,92</v>
          </cell>
        </row>
        <row r="8826">
          <cell r="A8826">
            <v>42482</v>
          </cell>
          <cell r="B8826" t="str">
            <v xml:space="preserve">GANCHO L COM ROSCA, PARA FIXAR TELHA EM MADEIRA, 1/4" X 350 MM (COLETADO CAIXA)                                                                                                                                                                                                                                                                                                                                                                                                                           </v>
          </cell>
          <cell r="C8826" t="str">
            <v xml:space="preserve">UN    </v>
          </cell>
          <cell r="D8826" t="str">
            <v>2,56</v>
          </cell>
        </row>
        <row r="8827">
          <cell r="A8827">
            <v>402</v>
          </cell>
          <cell r="B8827" t="str">
            <v xml:space="preserve">GANCHO OLHAL EM ACO GALVANIZADO, ESPESSURA 16MM, ABERTURA 21MM                                                                                                                                                                                                                                                                                                                                                                                                                                            </v>
          </cell>
          <cell r="C8827" t="str">
            <v xml:space="preserve">UN    </v>
          </cell>
          <cell r="D8827" t="str">
            <v>8,80</v>
          </cell>
        </row>
        <row r="8828">
          <cell r="A8828">
            <v>4226</v>
          </cell>
          <cell r="B8828" t="str">
            <v xml:space="preserve">GAS DE COZINHA - GLP                                                                                                                                                                                                                                                                                                                                                                                                                                                                                      </v>
          </cell>
          <cell r="C8828" t="str">
            <v xml:space="preserve">KG    </v>
          </cell>
          <cell r="D8828" t="str">
            <v>4,93</v>
          </cell>
        </row>
        <row r="8829">
          <cell r="A8829">
            <v>4222</v>
          </cell>
          <cell r="B8829" t="str">
            <v xml:space="preserve">GASOLINA COMUM                                                                                                                                                                                                                                                                                                                                                                                                                                                                                            </v>
          </cell>
          <cell r="C8829" t="str">
            <v xml:space="preserve">L     </v>
          </cell>
          <cell r="D8829" t="str">
            <v>4,81</v>
          </cell>
        </row>
        <row r="8830">
          <cell r="A8830">
            <v>34804</v>
          </cell>
          <cell r="B8830" t="str">
            <v xml:space="preserve">GEOGRELHA TECIDA COM FILAMENTOS DE POLIESTER + PVC, RESISTENCIA LONGITUDINAL: 90 KN/M, RESISTENCIA TRANSVERSAL: 30 KN/M, ALONGAMENTO = 12 POR CENTO                                                                                                                                                                                                                                                                                                                                                       </v>
          </cell>
          <cell r="C8830" t="str">
            <v xml:space="preserve">M2    </v>
          </cell>
          <cell r="D8830" t="str">
            <v>45,43</v>
          </cell>
        </row>
        <row r="8831">
          <cell r="A8831">
            <v>4013</v>
          </cell>
          <cell r="B8831" t="str">
            <v xml:space="preserve">GEOTEXTIL NAO TECIDO AGULHADO DE FILAMENTOS CONTINUOS 100% POLIESTER, RESITENCIA A TRACAO = 09 KN/M                                                                                                                                                                                                                                                                                                                                                                                                       </v>
          </cell>
          <cell r="C8831" t="str">
            <v xml:space="preserve">M2    </v>
          </cell>
          <cell r="D8831" t="str">
            <v>4,55</v>
          </cell>
        </row>
        <row r="8832">
          <cell r="A8832">
            <v>4011</v>
          </cell>
          <cell r="B8832" t="str">
            <v xml:space="preserve">GEOTEXTIL NAO TECIDO AGULHADO DE FILAMENTOS CONTINUOS 100% POLIESTER, RESITENCIA A TRACAO = 10 KN/M                                                                                                                                                                                                                                                                                                                                                                                                       </v>
          </cell>
          <cell r="C8832" t="str">
            <v xml:space="preserve">M2    </v>
          </cell>
          <cell r="D8832" t="str">
            <v>5,08</v>
          </cell>
        </row>
        <row r="8833">
          <cell r="A8833">
            <v>4021</v>
          </cell>
          <cell r="B8833" t="str">
            <v xml:space="preserve">GEOTEXTIL NAO TECIDO AGULHADO DE FILAMENTOS CONTINUOS 100% POLIESTER, RESITENCIA A TRACAO = 14 KN/M                                                                                                                                                                                                                                                                                                                                                                                                       </v>
          </cell>
          <cell r="C8833" t="str">
            <v xml:space="preserve">M2    </v>
          </cell>
          <cell r="D8833" t="str">
            <v>6,33</v>
          </cell>
        </row>
        <row r="8834">
          <cell r="A8834">
            <v>4019</v>
          </cell>
          <cell r="B8834" t="str">
            <v xml:space="preserve">GEOTEXTIL NAO TECIDO AGULHADO DE FILAMENTOS CONTINUOS 100% POLIESTER, RESITENCIA A TRACAO = 16 KN/M                                                                                                                                                                                                                                                                                                                                                                                                       </v>
          </cell>
          <cell r="C8834" t="str">
            <v xml:space="preserve">M2    </v>
          </cell>
          <cell r="D8834" t="str">
            <v>7,60</v>
          </cell>
        </row>
        <row r="8835">
          <cell r="A8835">
            <v>4012</v>
          </cell>
          <cell r="B8835" t="str">
            <v xml:space="preserve">GEOTEXTIL NAO TECIDO AGULHADO DE FILAMENTOS CONTINUOS 100% POLIESTER, RESITENCIA A TRACAO = 21 KN/M                                                                                                                                                                                                                                                                                                                                                                                                       </v>
          </cell>
          <cell r="C8835" t="str">
            <v xml:space="preserve">M2    </v>
          </cell>
          <cell r="D8835" t="str">
            <v>10,19</v>
          </cell>
        </row>
        <row r="8836">
          <cell r="A8836">
            <v>4020</v>
          </cell>
          <cell r="B8836" t="str">
            <v xml:space="preserve">GEOTEXTIL NAO TECIDO AGULHADO DE FILAMENTOS CONTINUOS 100% POLIESTER, RESITENCIA A TRACAO = 26 KN/M                                                                                                                                                                                                                                                                                                                                                                                                       </v>
          </cell>
          <cell r="C8836" t="str">
            <v xml:space="preserve">M2    </v>
          </cell>
          <cell r="D8836" t="str">
            <v>12,76</v>
          </cell>
        </row>
        <row r="8837">
          <cell r="A8837">
            <v>4018</v>
          </cell>
          <cell r="B8837" t="str">
            <v xml:space="preserve">GEOTEXTIL NAO TECIDO AGULHADO DE FILAMENTOS CONTINUOS 100% POLIESTER, RESITENCIA A TRACAO = 31 KN/M                                                                                                                                                                                                                                                                                                                                                                                                       </v>
          </cell>
          <cell r="C8837" t="str">
            <v xml:space="preserve">M2    </v>
          </cell>
          <cell r="D8837" t="str">
            <v>15,29</v>
          </cell>
        </row>
        <row r="8838">
          <cell r="A8838">
            <v>36498</v>
          </cell>
          <cell r="B8838" t="str">
            <v xml:space="preserve">GERADOR PORTATIL MONOFASICO, POTENCIA 5500 VA, MOTOR A GASOLINA, POTENCIA DO MOTOR 13 CV                                                                                                                                                                                                                                                                                                                                                                                                                  </v>
          </cell>
          <cell r="C8838" t="str">
            <v xml:space="preserve">UN    </v>
          </cell>
          <cell r="D8838" t="str">
            <v>4.958,73</v>
          </cell>
        </row>
        <row r="8839">
          <cell r="A8839">
            <v>12872</v>
          </cell>
          <cell r="B8839" t="str">
            <v xml:space="preserve">GESSEIRO                                                                                                                                                                                                                                                                                                                                                                                                                                                                                                  </v>
          </cell>
          <cell r="C8839" t="str">
            <v xml:space="preserve">H     </v>
          </cell>
          <cell r="D8839" t="str">
            <v>20,39</v>
          </cell>
        </row>
        <row r="8840">
          <cell r="A8840">
            <v>41075</v>
          </cell>
          <cell r="B8840" t="str">
            <v xml:space="preserve">GESSEIRO (MENSALISTA)                                                                                                                                                                                                                                                                                                                                                                                                                                                                                     </v>
          </cell>
          <cell r="C8840" t="str">
            <v xml:space="preserve">MES   </v>
          </cell>
          <cell r="D8840" t="str">
            <v>3.583,51</v>
          </cell>
        </row>
        <row r="8841">
          <cell r="A8841">
            <v>3315</v>
          </cell>
          <cell r="B8841" t="str">
            <v xml:space="preserve">GESSO EM PO PARA REVESTIMENTOS/MOLDURAS/SANCAS                                                                                                                                                                                                                                                                                                                                                                                                                                                            </v>
          </cell>
          <cell r="C8841" t="str">
            <v xml:space="preserve">KG    </v>
          </cell>
          <cell r="D8841" t="str">
            <v>0,61</v>
          </cell>
        </row>
        <row r="8842">
          <cell r="A8842">
            <v>36870</v>
          </cell>
          <cell r="B8842" t="str">
            <v xml:space="preserve">GESSO PROJETADO                                                                                                                                                                                                                                                                                                                                                                                                                                                                                           </v>
          </cell>
          <cell r="C8842" t="str">
            <v xml:space="preserve">KG    </v>
          </cell>
          <cell r="D8842" t="str">
            <v>0,61</v>
          </cell>
        </row>
        <row r="8843">
          <cell r="A8843">
            <v>5092</v>
          </cell>
          <cell r="B8843" t="str">
            <v xml:space="preserve">GONZO DE EMBUTIR, EM LATAO / ZAMAC, *20 X 48* MM, PARA JANELA BASCULANTE / PIVOTANTE -  INCLUI PARAFUSOS                                                                                                                                                                                                                                                                                                                                                                                                  </v>
          </cell>
          <cell r="C8843" t="str">
            <v xml:space="preserve">PAR   </v>
          </cell>
          <cell r="D8843" t="str">
            <v>15,03</v>
          </cell>
        </row>
        <row r="8844">
          <cell r="A8844">
            <v>11462</v>
          </cell>
          <cell r="B8844" t="str">
            <v xml:space="preserve">GONZO DE SOBREPOR, EM LATAO / ZAMAC, PARA JANELA PIVOTANTE - INCLUI PARAFUSOS                                                                                                                                                                                                                                                                                                                                                                                                                             </v>
          </cell>
          <cell r="C8844" t="str">
            <v xml:space="preserve">PAR   </v>
          </cell>
          <cell r="D8844" t="str">
            <v>15,37</v>
          </cell>
        </row>
        <row r="8845">
          <cell r="A8845">
            <v>36529</v>
          </cell>
          <cell r="B8845" t="str">
            <v xml:space="preserve">GRADE DE DISCOS COM CONTROLE REMOTO, REBOCAVEL, COM 24 DISCOS 24" X 6 MM, COM PNEUS PARA TRANSPORTE                                                                                                                                                                                                                                                                                                                                                                                                       </v>
          </cell>
          <cell r="C8845" t="str">
            <v xml:space="preserve">UN    </v>
          </cell>
          <cell r="D8845" t="str">
            <v>37.627,55</v>
          </cell>
        </row>
        <row r="8846">
          <cell r="A8846">
            <v>3318</v>
          </cell>
          <cell r="B8846" t="str">
            <v xml:space="preserve">GRADE DE DISCOS MECANICA 20X24" COM 20 DISCOS 24" X 6MM  COM PNEUS PARA TRANSPORTE                                                                                                                                                                                                                                                                                                                                                                                                                        </v>
          </cell>
          <cell r="C8846" t="str">
            <v xml:space="preserve">UN    </v>
          </cell>
          <cell r="D8846" t="str">
            <v>29.500,00</v>
          </cell>
        </row>
        <row r="8847">
          <cell r="A8847">
            <v>38968</v>
          </cell>
          <cell r="B8847" t="str">
            <v xml:space="preserve">GRADIL *1320 X 2170* MM (A X L) EM BARRA DE ACO CHATA *25 MM X 2* MM, ENTRELACADA COM BARRA ACO REDONDA *5* MM, MALHA *65 X 132* MM, GALVANIZADO E PINTURA ELETROSTATICA, COR PRETO                                                                                                                                                                                                                                                                                                                       </v>
          </cell>
          <cell r="C8847" t="str">
            <v xml:space="preserve">M2    </v>
          </cell>
          <cell r="D8847" t="str">
            <v>330,11</v>
          </cell>
        </row>
        <row r="8848">
          <cell r="A8848">
            <v>3324</v>
          </cell>
          <cell r="B8848" t="str">
            <v xml:space="preserve">GRAMA BATATAIS EM PLACAS, SEM PLANTIO                                                                                                                                                                                                                                                                                                                                                                                                                                                                     </v>
          </cell>
          <cell r="C8848" t="str">
            <v xml:space="preserve">M2    </v>
          </cell>
          <cell r="D8848" t="str">
            <v>5,17</v>
          </cell>
        </row>
        <row r="8849">
          <cell r="A8849">
            <v>3322</v>
          </cell>
          <cell r="B8849" t="str">
            <v xml:space="preserve">GRAMA ESMERALDA OU SAO CARLOS OU CURITIBANA, EM PLACAS, SEM PLANTIO                                                                                                                                                                                                                                                                                                                                                                                                                                       </v>
          </cell>
          <cell r="C8849" t="str">
            <v xml:space="preserve">M2    </v>
          </cell>
          <cell r="D8849" t="str">
            <v>7,25</v>
          </cell>
        </row>
        <row r="8850">
          <cell r="A8850">
            <v>43390</v>
          </cell>
          <cell r="B8850" t="str">
            <v xml:space="preserve">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                                                                                                                      </v>
          </cell>
          <cell r="C8850" t="str">
            <v xml:space="preserve">M2    </v>
          </cell>
          <cell r="D8850" t="str">
            <v>74,16</v>
          </cell>
        </row>
        <row r="8851">
          <cell r="A8851">
            <v>5076</v>
          </cell>
          <cell r="B8851" t="str">
            <v xml:space="preserve">GRAMPO DE ACO POLIDO 1 " X 9                                                                                                                                                                                                                                                                                                                                                                                                                                                                              </v>
          </cell>
          <cell r="C8851" t="str">
            <v xml:space="preserve">KG    </v>
          </cell>
          <cell r="D8851" t="str">
            <v>11,20</v>
          </cell>
        </row>
        <row r="8852">
          <cell r="A8852">
            <v>5077</v>
          </cell>
          <cell r="B8852" t="str">
            <v xml:space="preserve">GRAMPO DE ACO POLIDO 7/8 " X 9                                                                                                                                                                                                                                                                                                                                                                                                                                                                            </v>
          </cell>
          <cell r="C8852" t="str">
            <v xml:space="preserve">KG    </v>
          </cell>
          <cell r="D8852" t="str">
            <v>12,38</v>
          </cell>
        </row>
        <row r="8853">
          <cell r="A8853">
            <v>11837</v>
          </cell>
          <cell r="B8853" t="str">
            <v xml:space="preserve">GRAMPO LINHA VIVA DE LATAO ESTANHADO, DIAMETRO DO CONDUTOR PRINCIPAL DE 10 A 120 MM2, DIAMETRO DA DERIVACAO DE 10 A 70 MM2                                                                                                                                                                                                                                                                                                                                                                                </v>
          </cell>
          <cell r="C8853" t="str">
            <v xml:space="preserve">UN    </v>
          </cell>
          <cell r="D8853" t="str">
            <v>45,57</v>
          </cell>
        </row>
        <row r="8854">
          <cell r="A8854">
            <v>38055</v>
          </cell>
          <cell r="B8854" t="str">
            <v xml:space="preserve">GRAMPO METALICO TIPO OLHAL PARA HASTE DE ATERRAMENTO DE 1/2'', CONDUTOR DE *10* A 50 MM2                                                                                                                                                                                                                                                                                                                                                                                                                  </v>
          </cell>
          <cell r="C8854" t="str">
            <v xml:space="preserve">UN    </v>
          </cell>
          <cell r="D8854" t="str">
            <v>4,13</v>
          </cell>
        </row>
        <row r="8855">
          <cell r="A8855">
            <v>415</v>
          </cell>
          <cell r="B8855" t="str">
            <v xml:space="preserve">GRAMPO METALICO TIPO OLHAL PARA HASTE DE ATERRAMENTO DE 1'', CONDUTOR DE *10* A 50 MM2                                                                                                                                                                                                                                                                                                                                                                                                                    </v>
          </cell>
          <cell r="C8855" t="str">
            <v xml:space="preserve">UN    </v>
          </cell>
          <cell r="D8855" t="str">
            <v>18,69</v>
          </cell>
        </row>
        <row r="8856">
          <cell r="A8856">
            <v>416</v>
          </cell>
          <cell r="B8856" t="str">
            <v xml:space="preserve">GRAMPO METALICO TIPO OLHAL PARA HASTE DE ATERRAMENTO DE 3/4'', CONDUTOR DE *10* A 50 MM2                                                                                                                                                                                                                                                                                                                                                                                                                  </v>
          </cell>
          <cell r="C8856" t="str">
            <v xml:space="preserve">UN    </v>
          </cell>
          <cell r="D8856" t="str">
            <v>6,84</v>
          </cell>
        </row>
        <row r="8857">
          <cell r="A8857">
            <v>425</v>
          </cell>
          <cell r="B8857" t="str">
            <v xml:space="preserve">GRAMPO METALICO TIPO OLHAL PARA HASTE DE ATERRAMENTO DE 5/8'', CONDUTOR DE *10* A 50 MM2                                                                                                                                                                                                                                                                                                                                                                                                                  </v>
          </cell>
          <cell r="C8857" t="str">
            <v xml:space="preserve">UN    </v>
          </cell>
          <cell r="D8857" t="str">
            <v>4,24</v>
          </cell>
        </row>
        <row r="8858">
          <cell r="A8858">
            <v>426</v>
          </cell>
          <cell r="B8858" t="str">
            <v xml:space="preserve">GRAMPO METALICO TIPO U PARA HASTE DE ATERRAMENTO DE ATE 3/4'', CONDUTOR DE 10 A 25 MM2                                                                                                                                                                                                                                                                                                                                                                                                                    </v>
          </cell>
          <cell r="C8858" t="str">
            <v xml:space="preserve">UN    </v>
          </cell>
          <cell r="D8858" t="str">
            <v>23,36</v>
          </cell>
        </row>
        <row r="8859">
          <cell r="A8859">
            <v>38056</v>
          </cell>
          <cell r="B8859" t="str">
            <v xml:space="preserve">GRAMPO METALICO TIPO U PARA HASTE DE ATERRAMENTO DE ATE 5/8'', CONDUTOR DE 10 A 25 MM2                                                                                                                                                                                                                                                                                                                                                                                                                    </v>
          </cell>
          <cell r="C8859" t="str">
            <v xml:space="preserve">UN    </v>
          </cell>
          <cell r="D8859" t="str">
            <v>22,81</v>
          </cell>
        </row>
        <row r="8860">
          <cell r="A8860">
            <v>1564</v>
          </cell>
          <cell r="B8860" t="str">
            <v xml:space="preserve">GRAMPO PARALELO METALICO PARA CABO DE 6 A 50 MM2, COM 2 PARAFUSOS                                                                                                                                                                                                                                                                                                                                                                                                                                         </v>
          </cell>
          <cell r="C8860" t="str">
            <v xml:space="preserve">UN    </v>
          </cell>
          <cell r="D8860" t="str">
            <v>8,70</v>
          </cell>
        </row>
        <row r="8861">
          <cell r="A8861">
            <v>11032</v>
          </cell>
          <cell r="B8861" t="str">
            <v xml:space="preserve">GRAMPO U DE 5/8 " N8 EM FERRO GALVANIZADO                                                                                                                                                                                                                                                                                                                                                                                                                                                                 </v>
          </cell>
          <cell r="C8861" t="str">
            <v xml:space="preserve">UN    </v>
          </cell>
          <cell r="D8861" t="str">
            <v>10,86</v>
          </cell>
        </row>
        <row r="8862">
          <cell r="A8862">
            <v>36786</v>
          </cell>
          <cell r="B8862" t="str">
            <v xml:space="preserve">GRANALHA DE ACO, ANGULAR (GRIT), PARA JATEAMENTO, PENEIRA 0,117 A 1,00 MM, (SAE G-40 A G-80)                                                                                                                                                                                                                                                                                                                                                                                                              </v>
          </cell>
          <cell r="C8862" t="str">
            <v>SC25KG</v>
          </cell>
          <cell r="D8862" t="str">
            <v>122,83</v>
          </cell>
        </row>
        <row r="8863">
          <cell r="A8863">
            <v>36785</v>
          </cell>
          <cell r="B8863" t="str">
            <v xml:space="preserve">GRANALHA DE ACO, ANGULAR (GRIT), PARA JATEAMENTO, PENEIRA 1,41 A 1,19 MM (SAE G16)                                                                                                                                                                                                                                                                                                                                                                                                                        </v>
          </cell>
          <cell r="C8863" t="str">
            <v>SC25KG</v>
          </cell>
          <cell r="D8863" t="str">
            <v>106,73</v>
          </cell>
        </row>
        <row r="8864">
          <cell r="A8864">
            <v>36782</v>
          </cell>
          <cell r="B8864" t="str">
            <v xml:space="preserve">GRANALHA DE ACO, ESFERICA (SHOT), PARA JATEAMENTO, PENEIRA 0,40 A 1,00 MM (SAE S-170 A S-280)                                                                                                                                                                                                                                                                                                                                                                                                             </v>
          </cell>
          <cell r="C8864" t="str">
            <v>SC25KG</v>
          </cell>
          <cell r="D8864" t="str">
            <v>127,40</v>
          </cell>
        </row>
        <row r="8865">
          <cell r="A8865">
            <v>25930</v>
          </cell>
          <cell r="B8865" t="str">
            <v xml:space="preserve">GRANALHA DE ACO, ESFERICA (SHOT), PARA JATEAMENTO, PENEIRA 1,19 A 1,00 MM (SAE S390)                                                                                                                                                                                                                                                                                                                                                                                                                      </v>
          </cell>
          <cell r="C8865" t="str">
            <v>SC25KG</v>
          </cell>
          <cell r="D8865" t="str">
            <v>143,50</v>
          </cell>
        </row>
        <row r="8866">
          <cell r="A8866">
            <v>4824</v>
          </cell>
          <cell r="B8866" t="str">
            <v xml:space="preserve">GRANILHA/ GRANA/ PEDRISCO OU AGREGADO EM MARMORE/ GRANITO/ QUARTZO E CALCARIO, PRETO, CINZA, PALHA OU BRANCO                                                                                                                                                                                                                                                                                                                                                                                              </v>
          </cell>
          <cell r="C8866" t="str">
            <v xml:space="preserve">KG    </v>
          </cell>
          <cell r="D8866" t="str">
            <v>0,42</v>
          </cell>
        </row>
        <row r="8867">
          <cell r="A8867">
            <v>11795</v>
          </cell>
          <cell r="B8867" t="str">
            <v xml:space="preserve">GRANITO PARA BANCADA, POLIDO, TIPO ANDORINHA/ QUARTZ/ CASTELO/ CORUMBA OU OUTROS EQUIVALENTES DA REGIAO, E=  *2,5* CM                                                                                                                                                                                                                                                                                                                                                                                     </v>
          </cell>
          <cell r="C8867" t="str">
            <v xml:space="preserve">M2    </v>
          </cell>
          <cell r="D8867" t="str">
            <v>437,73</v>
          </cell>
        </row>
        <row r="8868">
          <cell r="A8868">
            <v>134</v>
          </cell>
          <cell r="B8868" t="str">
            <v xml:space="preserve">GRAUTE CIMENTICIO PARA USO GERAL                                                                                                                                                                                                                                                                                                                                                                                                                                                                          </v>
          </cell>
          <cell r="C8868" t="str">
            <v xml:space="preserve">KG    </v>
          </cell>
          <cell r="D8868" t="str">
            <v>1,67</v>
          </cell>
        </row>
        <row r="8869">
          <cell r="A8869">
            <v>4229</v>
          </cell>
          <cell r="B8869" t="str">
            <v xml:space="preserve">GRAXA LUBRIFICANTE                                                                                                                                                                                                                                                                                                                                                                                                                                                                                        </v>
          </cell>
          <cell r="C8869" t="str">
            <v xml:space="preserve">KG    </v>
          </cell>
          <cell r="D8869" t="str">
            <v>29,58</v>
          </cell>
        </row>
        <row r="8870">
          <cell r="A8870">
            <v>37402</v>
          </cell>
          <cell r="B8870" t="str">
            <v xml:space="preserve">GRELHA DE CONCRETO DE PRE-MOLDADA *15 X 75 X 52* CM (A X C X L)                                                                                                                                                                                                                                                                                                                                                                                                                                           </v>
          </cell>
          <cell r="C8870" t="str">
            <v xml:space="preserve">UN    </v>
          </cell>
          <cell r="D8870" t="str">
            <v>44,00</v>
          </cell>
        </row>
        <row r="8871">
          <cell r="A8871">
            <v>11244</v>
          </cell>
          <cell r="B8871" t="str">
            <v xml:space="preserve">GRELHA FOFO ARTICULADA, CARGA MAXIMA 1,5 T, *300 X 1000* MM, E= *15* MM                                                                                                                                                                                                                                                                                                                                                                                                                                   </v>
          </cell>
          <cell r="C8871" t="str">
            <v xml:space="preserve">UN    </v>
          </cell>
          <cell r="D8871" t="str">
            <v>160,90</v>
          </cell>
        </row>
        <row r="8872">
          <cell r="A8872">
            <v>11245</v>
          </cell>
          <cell r="B8872" t="str">
            <v xml:space="preserve">GRELHA FOFO SIMPLES COM REQUADRO, CARGA MAXIMA  12,5 T, *300 X 1000* MM, E= *15* MM, AREA ESTACIONAMENTO CARRO PASSEIO                                                                                                                                                                                                                                                                                                                                                                                    </v>
          </cell>
          <cell r="C8872" t="str">
            <v xml:space="preserve">UN    </v>
          </cell>
          <cell r="D8872" t="str">
            <v>222,55</v>
          </cell>
        </row>
        <row r="8873">
          <cell r="A8873">
            <v>11235</v>
          </cell>
          <cell r="B8873" t="str">
            <v xml:space="preserve">GRELHA FOFO SIMPLES COM REQUADRO, CARGA MAXIMA 1,5 T, 150 X 1000 MM, E= *15* MM                                                                                                                                                                                                                                                                                                                                                                                                                           </v>
          </cell>
          <cell r="C8873" t="str">
            <v xml:space="preserve">UN    </v>
          </cell>
          <cell r="D8873" t="str">
            <v>122,79</v>
          </cell>
        </row>
        <row r="8874">
          <cell r="A8874">
            <v>11236</v>
          </cell>
          <cell r="B8874" t="str">
            <v xml:space="preserve">GRELHA FOFO SIMPLES COM REQUADRO, CARGA MAXIMA 1,5 T, 200 X 1000 MM, E= *15* MM                                                                                                                                                                                                                                                                                                                                                                                                                           </v>
          </cell>
          <cell r="C8874" t="str">
            <v xml:space="preserve">UN    </v>
          </cell>
          <cell r="D8874" t="str">
            <v>156,04</v>
          </cell>
        </row>
        <row r="8875">
          <cell r="A8875">
            <v>11731</v>
          </cell>
          <cell r="B8875" t="str">
            <v xml:space="preserve">GRELHA PVC BRANCA QUADRADA, 150 X 150 MM                                                                                                                                                                                                                                                                                                                                                                                                                                                                  </v>
          </cell>
          <cell r="C8875" t="str">
            <v xml:space="preserve">UN    </v>
          </cell>
          <cell r="D8875" t="str">
            <v>5,48</v>
          </cell>
        </row>
        <row r="8876">
          <cell r="A8876">
            <v>11732</v>
          </cell>
          <cell r="B8876" t="str">
            <v xml:space="preserve">GRELHA PVC CROMADA REDONDA, 150 MM                                                                                                                                                                                                                                                                                                                                                                                                                                                                        </v>
          </cell>
          <cell r="C8876" t="str">
            <v xml:space="preserve">UN    </v>
          </cell>
          <cell r="D8876" t="str">
            <v>27,83</v>
          </cell>
        </row>
        <row r="8877">
          <cell r="A8877">
            <v>36494</v>
          </cell>
          <cell r="B8877" t="str">
            <v xml:space="preserve">GRUA ASCENCIONAL, LANCA DE 30 M, CAPACIDADE DE 1,0 T A 30 M, ALTURA ATE 39 M                                                                                                                                                                                                                                                                                                                                                                                                                              </v>
          </cell>
          <cell r="C8877" t="str">
            <v xml:space="preserve">UN    </v>
          </cell>
          <cell r="D8877" t="str">
            <v>360.718,75</v>
          </cell>
        </row>
        <row r="8878">
          <cell r="A8878">
            <v>36493</v>
          </cell>
          <cell r="B8878" t="str">
            <v xml:space="preserve">GRUA ASCENCIONAL, LANCA DE 42 M, CAPACIDADE DE 1,5 T A 30 M, ALTURA ATE 39 M                                                                                                                                                                                                                                                                                                                                                                                                                              </v>
          </cell>
          <cell r="C8878" t="str">
            <v xml:space="preserve">UN    </v>
          </cell>
          <cell r="D8878" t="str">
            <v>408.679,69</v>
          </cell>
        </row>
        <row r="8879">
          <cell r="A8879">
            <v>36492</v>
          </cell>
          <cell r="B8879" t="str">
            <v xml:space="preserve">GRUA ASCENCIONAL, LANCA DE 50 M, CAPACIDADE DE 2,33 T A 30 M, ALTURA ATE 48 M                                                                                                                                                                                                                                                                                                                                                                                                                             </v>
          </cell>
          <cell r="C8879" t="str">
            <v xml:space="preserve">UN    </v>
          </cell>
          <cell r="D8879" t="str">
            <v>759.171,87</v>
          </cell>
        </row>
        <row r="8880">
          <cell r="A8880">
            <v>13333</v>
          </cell>
          <cell r="B8880" t="str">
            <v xml:space="preserve">GRUPO DE SOLDAGEM C/ GERADOR A DIESEL 60 CV PARA SOLDA ELETRICA, SOBRE 04 RODAS, COM MOTOR 4 CILINDROS                                                                                                                                                                                                                                                                                                                                                                                                    </v>
          </cell>
          <cell r="C8880" t="str">
            <v xml:space="preserve">UN    </v>
          </cell>
          <cell r="D8880" t="str">
            <v>137.318,68</v>
          </cell>
        </row>
        <row r="8881">
          <cell r="A8881">
            <v>13533</v>
          </cell>
          <cell r="B8881" t="str">
            <v xml:space="preserve">GRUPO DE SOLDAGEM COM GERADOR A DIESEL 30 CV, PARA SOLDA ELETRICA, SOBRE DUAS RODAS                                                                                                                                                                                                                                                                                                                                                                                                                       </v>
          </cell>
          <cell r="C8881" t="str">
            <v xml:space="preserve">UN    </v>
          </cell>
          <cell r="D8881" t="str">
            <v>122.747,64</v>
          </cell>
        </row>
        <row r="8882">
          <cell r="A8882">
            <v>36499</v>
          </cell>
          <cell r="B8882" t="str">
            <v xml:space="preserve">GRUPO GERADOR A GASOLINA, POTENCIA NOMINAL 2,2 KW, TENSAO DE SAIDA 110/220 V, MOTOR POTENCIA 6,5 HP                                                                                                                                                                                                                                                                                                                                                                                                       </v>
          </cell>
          <cell r="C8882" t="str">
            <v xml:space="preserve">UN    </v>
          </cell>
          <cell r="D8882" t="str">
            <v>2.677,71</v>
          </cell>
        </row>
        <row r="8883">
          <cell r="A8883">
            <v>39585</v>
          </cell>
          <cell r="B8883" t="str">
            <v xml:space="preserve">GRUPO GERADOR DIESEL, COM CARENAGEM, POTENCIA STANDART ENTRE 100 E 110 KVA, VELOCIDADE DE 1800 RPM, FREQUENCIA DE 60 HZ                                                                                                                                                                                                                                                                                                                                                                                   </v>
          </cell>
          <cell r="C8883" t="str">
            <v xml:space="preserve">UN    </v>
          </cell>
          <cell r="D8883" t="str">
            <v>88.666,66</v>
          </cell>
        </row>
        <row r="8884">
          <cell r="A8884">
            <v>39586</v>
          </cell>
          <cell r="B8884" t="str">
            <v xml:space="preserve">GRUPO GERADOR DIESEL, COM CARENAGEM, POTENCIA STANDART ENTRE 140 E 150 KVA, VELOCIDADE DE 1800 RPM, FREQUENCIA DE 60 HZ                                                                                                                                                                                                                                                                                                                                                                                   </v>
          </cell>
          <cell r="C8884" t="str">
            <v xml:space="preserve">UN    </v>
          </cell>
          <cell r="D8884" t="str">
            <v>103.999,99</v>
          </cell>
        </row>
        <row r="8885">
          <cell r="A8885">
            <v>39587</v>
          </cell>
          <cell r="B8885" t="str">
            <v xml:space="preserve">GRUPO GERADOR DIESEL, COM CARENAGEM, POTENCIA STANDART ENTRE 210 E 220 KVA, VELOCIDADE DE 1800 RPM, FREQUENCIA DE 60 HZ                                                                                                                                                                                                                                                                                                                                                                                   </v>
          </cell>
          <cell r="C8885" t="str">
            <v xml:space="preserve">UN    </v>
          </cell>
          <cell r="D8885" t="str">
            <v>126.666,66</v>
          </cell>
        </row>
        <row r="8886">
          <cell r="A8886">
            <v>39588</v>
          </cell>
          <cell r="B8886" t="str">
            <v xml:space="preserve">GRUPO GERADOR DIESEL, COM CARENAGEM, POTENCIA STANDART ENTRE 250 E 260 KVA, VELOCIDADE DE 1800 RPM, FREQUENCIA DE 60 HZ                                                                                                                                                                                                                                                                                                                                                                                   </v>
          </cell>
          <cell r="C8886" t="str">
            <v xml:space="preserve">UN    </v>
          </cell>
          <cell r="D8886" t="str">
            <v>146.666,66</v>
          </cell>
        </row>
        <row r="8887">
          <cell r="A8887">
            <v>39584</v>
          </cell>
          <cell r="B8887" t="str">
            <v xml:space="preserve">GRUPO GERADOR DIESEL, COM CARENAGEM, POTENCIA STANDART ENTRE 50 E 55 KVA, VELOCIDADE DE 1800 RPM, FREQUENCIA DE 60 HZ                                                                                                                                                                                                                                                                                                                                                                                     </v>
          </cell>
          <cell r="C8887" t="str">
            <v xml:space="preserve">UN    </v>
          </cell>
          <cell r="D8887" t="str">
            <v>78.960,00</v>
          </cell>
        </row>
        <row r="8888">
          <cell r="A8888">
            <v>39590</v>
          </cell>
          <cell r="B8888" t="str">
            <v xml:space="preserve">GRUPO GERADOR DIESEL, SEM CARENAGEM, POTENCIA STANDART ENTRE 100 E 110 KVA, VELOCIDADE DE 1800 RPM, FREQUENCIA DE 60 HZ                                                                                                                                                                                                                                                                                                                                                                                   </v>
          </cell>
          <cell r="C8888" t="str">
            <v xml:space="preserve">UN    </v>
          </cell>
          <cell r="D8888" t="str">
            <v>77.066,66</v>
          </cell>
        </row>
        <row r="8889">
          <cell r="A8889">
            <v>39592</v>
          </cell>
          <cell r="B8889" t="str">
            <v xml:space="preserve">GRUPO GERADOR DIESEL, SEM CARENAGEM, POTENCIA STANDART ENTRE 210 E 220 KVA, VELOCIDADE DE 1800 RPM, FREQUENCIA DE 60 HZ                                                                                                                                                                                                                                                                                                                                                                                   </v>
          </cell>
          <cell r="C8889" t="str">
            <v xml:space="preserve">UN    </v>
          </cell>
          <cell r="D8889" t="str">
            <v>110.746,66</v>
          </cell>
        </row>
        <row r="8890">
          <cell r="A8890">
            <v>39593</v>
          </cell>
          <cell r="B8890" t="str">
            <v xml:space="preserve">GRUPO GERADOR DIESEL, SEM CARENAGEM, POTENCIA STANDART ENTRE 250 E 260 KVA, VELOCIDADE DE 1800 RPM, FREQUENCIA DE 60 HZ                                                                                                                                                                                                                                                                                                                                                                                   </v>
          </cell>
          <cell r="C8890" t="str">
            <v xml:space="preserve">UN    </v>
          </cell>
          <cell r="D8890" t="str">
            <v>126.666,66</v>
          </cell>
        </row>
        <row r="8891">
          <cell r="A8891">
            <v>14254</v>
          </cell>
          <cell r="B8891" t="str">
            <v xml:space="preserve">GRUPO GERADOR DIESEL, SEM CARENAGEM, POTENCIA STANDART ENTRE 80 E 90 KVA, VELOCIDADE DE 1800 RPM, FREQUENCIA DE 60 HZ                                                                                                                                                                                                                                                                                                                                                                                     </v>
          </cell>
          <cell r="C8891" t="str">
            <v xml:space="preserve">UN    </v>
          </cell>
          <cell r="D8891" t="str">
            <v>72.000,00</v>
          </cell>
        </row>
        <row r="8892">
          <cell r="A8892">
            <v>25987</v>
          </cell>
          <cell r="B8892" t="str">
            <v xml:space="preserve">GRUPO GERADOR ESTACIONARIO SILENCIADO, POTENCIA 50 KVA, MOTOR DIESEL                                                                                                                                                                                                                                                                                                                                                                                                                                      </v>
          </cell>
          <cell r="C8892" t="str">
            <v xml:space="preserve">UN    </v>
          </cell>
          <cell r="D8892" t="str">
            <v>60.125,74</v>
          </cell>
        </row>
        <row r="8893">
          <cell r="A8893">
            <v>25019</v>
          </cell>
          <cell r="B8893" t="str">
            <v xml:space="preserve">GRUPO GERADOR ESTACIONARIO, MOTOR DIESEL POTENCIA 170 KVA                                                                                                                                                                                                                                                                                                                                                                                                                                                 </v>
          </cell>
          <cell r="C8893" t="str">
            <v xml:space="preserve">UN    </v>
          </cell>
          <cell r="D8893" t="str">
            <v>103.062,24</v>
          </cell>
        </row>
        <row r="8894">
          <cell r="A8894">
            <v>36501</v>
          </cell>
          <cell r="B8894" t="str">
            <v xml:space="preserve">GRUPO GERADOR ESTACIONARIO, POTENCIA 150 KVA, MOTOR DIESEL                                                                                                                                                                                                                                                                                                                                                                                                                                                </v>
          </cell>
          <cell r="C8894" t="str">
            <v xml:space="preserve">UN    </v>
          </cell>
          <cell r="D8894" t="str">
            <v>91.760,91</v>
          </cell>
        </row>
        <row r="8895">
          <cell r="A8895">
            <v>25986</v>
          </cell>
          <cell r="B8895" t="str">
            <v xml:space="preserve">GRUPO GERADOR ESTACIONARIO, SILENCIADO, POTENCIA 180 KVA, MOTOR DIESEL                                                                                                                                                                                                                                                                                                                                                                                                                                    </v>
          </cell>
          <cell r="C8895" t="str">
            <v xml:space="preserve">UN    </v>
          </cell>
          <cell r="D8895" t="str">
            <v>110.314,20</v>
          </cell>
        </row>
        <row r="8896">
          <cell r="A8896">
            <v>36500</v>
          </cell>
          <cell r="B8896" t="str">
            <v xml:space="preserve">GRUPO GERADOR REBOCAVEL, POTENCIA *66* KVA, MOTOR A DIESEL                                                                                                                                                                                                                                                                                                                                                                                                                                                </v>
          </cell>
          <cell r="C8896" t="str">
            <v xml:space="preserve">UN    </v>
          </cell>
          <cell r="D8896" t="str">
            <v>64.844,93</v>
          </cell>
        </row>
        <row r="8897">
          <cell r="A8897">
            <v>20017</v>
          </cell>
          <cell r="B8897" t="str">
            <v xml:space="preserve">GUARNICAO/ ALIZAR/ VISTA MACICA, E= *1* CM, L= *4,5* CM, EM CEDRINHO/ ANGELIM COMERCIAL/  EUCALIPTO/ CURUPIXA/ PEROBA/ CUMARU OU EQUIVALENTE DA REGIAO                                                                                                                                                                                                                                                                                                                                                    </v>
          </cell>
          <cell r="C8897" t="str">
            <v xml:space="preserve">M     </v>
          </cell>
          <cell r="D8897" t="str">
            <v>3,24</v>
          </cell>
        </row>
        <row r="8898">
          <cell r="A8898">
            <v>20007</v>
          </cell>
          <cell r="B8898" t="str">
            <v xml:space="preserve">GUARNICAO/ ALIZAR/ VISTA MACICA, E= *1* CM, L= *4,5* CM, EM PINUS/ TAUARI/ VIROLA OU EQUIVALENTE DA REGIAO                                                                                                                                                                                                                                                                                                                                                                                                </v>
          </cell>
          <cell r="C8898" t="str">
            <v xml:space="preserve">M     </v>
          </cell>
          <cell r="D8898" t="str">
            <v>2,48</v>
          </cell>
        </row>
        <row r="8899">
          <cell r="A8899">
            <v>39836</v>
          </cell>
          <cell r="B8899" t="str">
            <v xml:space="preserve">GUARNICAO/ALIZAR/VISTA, E = *1,3* CM, L = *5,0* CM HASTE REGULAVEL = *35* MM, EM MDF/PVC WOOD/ POLIESTIRENO OU MADEIRA LAMINADA, PRIMER BRANCO                                                                                                                                                                                                                                                                                                                                                            </v>
          </cell>
          <cell r="C8899" t="str">
            <v xml:space="preserve">JG    </v>
          </cell>
          <cell r="D8899" t="str">
            <v>156,38</v>
          </cell>
        </row>
        <row r="8900">
          <cell r="A8900">
            <v>39830</v>
          </cell>
          <cell r="B8900" t="str">
            <v xml:space="preserve">GUARNICAO/ALIZAR/VISTA, E = *1,3* CM, L = *7,0* CM, EM POLIESTIRENO, BRANCO                                                                                                                                                                                                                                                                                                                                                                                                                               </v>
          </cell>
          <cell r="C8900" t="str">
            <v xml:space="preserve">JG    </v>
          </cell>
          <cell r="D8900" t="str">
            <v>178,35</v>
          </cell>
        </row>
        <row r="8901">
          <cell r="A8901">
            <v>39831</v>
          </cell>
          <cell r="B8901" t="str">
            <v xml:space="preserve">GUARNICAO/ALIZAR/VISTA, E = *1,5* CM, L = *5,0* CM, EM POLIESTIRENO, BRANCO                                                                                                                                                                                                                                                                                                                                                                                                                               </v>
          </cell>
          <cell r="C8901" t="str">
            <v xml:space="preserve">JG    </v>
          </cell>
          <cell r="D8901" t="str">
            <v>177,98</v>
          </cell>
        </row>
        <row r="8902">
          <cell r="A8902">
            <v>36888</v>
          </cell>
          <cell r="B8902" t="str">
            <v xml:space="preserve">GUARNICAO/MOLDURA DE ACABAMENTO PARA ESQUADRIA DE ALUMINIO ANODIZADO NATURAL, PARA 1 FACE                                                                                                                                                                                                                                                                                                                                                                                                                 </v>
          </cell>
          <cell r="C8902" t="str">
            <v xml:space="preserve">M     </v>
          </cell>
          <cell r="D8902" t="str">
            <v>6,51</v>
          </cell>
        </row>
        <row r="8903">
          <cell r="A8903">
            <v>40527</v>
          </cell>
          <cell r="B8903" t="str">
            <v xml:space="preserve">GUINCHO DE ALAVANCA MANUAL, CAPACIDADE DE 1,6 T, COM 20 M DE CABO DE ACO (AQUISICAO)                                                                                                                                                                                                                                                                                                                                                                                                                      </v>
          </cell>
          <cell r="C8903" t="str">
            <v xml:space="preserve">UN    </v>
          </cell>
          <cell r="D8903" t="str">
            <v>2.170,11</v>
          </cell>
        </row>
        <row r="8904">
          <cell r="A8904">
            <v>36497</v>
          </cell>
          <cell r="B8904" t="str">
            <v xml:space="preserve">GUINCHO DE ALAVANCA MANUAL, CAPACIDADE 3,2 T COM 20 M DE CABO DE ACO DIAMETRO 16,3 MM                                                                                                                                                                                                                                                                                                                                                                                                                     </v>
          </cell>
          <cell r="C8904" t="str">
            <v xml:space="preserve">UN    </v>
          </cell>
          <cell r="D8904" t="str">
            <v>2.477,42</v>
          </cell>
        </row>
        <row r="8905">
          <cell r="A8905">
            <v>36487</v>
          </cell>
          <cell r="B8905" t="str">
            <v xml:space="preserve">GUINCHO ELETRICO DE COLUNA, CAPACIDADE 400 KG, COM MOTO FREIO, MOTOR TRIFASICO DE 1,25 CV                                                                                                                                                                                                                                                                                                                                                                                                                 </v>
          </cell>
          <cell r="C8905" t="str">
            <v xml:space="preserve">UN    </v>
          </cell>
          <cell r="D8905" t="str">
            <v>4.313,56</v>
          </cell>
        </row>
        <row r="8906">
          <cell r="A8906">
            <v>25952</v>
          </cell>
          <cell r="B8906" t="str">
            <v xml:space="preserve">GUINDASTE HIDRAULICO AUTOPROPELIDO, COM LANCA TELESCOPICA 28,80 M, CAPACIDADE MAXIMA 30 T, POTENCIA 97 KW, TRACAO 4 X 4                                                                                                                                                                                                                                                                                                                                                                                   </v>
          </cell>
          <cell r="C8906" t="str">
            <v xml:space="preserve">UN    </v>
          </cell>
          <cell r="D8906" t="str">
            <v>630.772,19</v>
          </cell>
        </row>
        <row r="8907">
          <cell r="A8907">
            <v>25954</v>
          </cell>
          <cell r="B8907" t="str">
            <v xml:space="preserve">GUINDASTE HIDRAULICO AUTOPROPELIDO, COM LANCA TELESCOPICA 40 M, CAPACIDADE MAXIMA 60 T, POTENCIA 260 KW, TRACAO 6 X 6                                                                                                                                                                                                                                                                                                                                                                                     </v>
          </cell>
          <cell r="C8907" t="str">
            <v xml:space="preserve">UN    </v>
          </cell>
          <cell r="D8907" t="str">
            <v>1.213.023,44</v>
          </cell>
        </row>
        <row r="8908">
          <cell r="A8908">
            <v>25953</v>
          </cell>
          <cell r="B8908" t="str">
            <v xml:space="preserve">GUINDASTE HIDRAULICO AUTOPROPELIDO, COM LANCA TELESCOPICA 50 M, CAPACIDADE MAXIMA 100 T, POTENCIA 350 KW, TRACAO 10 X 6                                                                                                                                                                                                                                                                                                                                                                                   </v>
          </cell>
          <cell r="C8908" t="str">
            <v xml:space="preserve">UN    </v>
          </cell>
          <cell r="D8908" t="str">
            <v>2.062.139,84</v>
          </cell>
        </row>
        <row r="8909">
          <cell r="A8909">
            <v>37776</v>
          </cell>
          <cell r="B8909" t="str">
            <v xml:space="preserve">GUINDAUTO HIDRAULICO, CAPACIDADE MAXIMA DE CARGA 10000 KG, MOMENTO MAXIMO DE CARGA 23 TM , ALCANCE MAXIMO HORIZONTAL 11,80 M, PARA MONTAGEM SOBRE CHASSI DE CAMINHAO PBT MINIMO 15000 KG (INCLUI MONTAGEM, NAO INCLUI CAMINHAO)                                                                                                                                                                                                                                                                           </v>
          </cell>
          <cell r="C8909" t="str">
            <v xml:space="preserve">UN    </v>
          </cell>
          <cell r="D8909" t="str">
            <v>126.382,81</v>
          </cell>
        </row>
        <row r="8910">
          <cell r="A8910">
            <v>37775</v>
          </cell>
          <cell r="B8910" t="str">
            <v xml:space="preserve">GUINDAUTO HIDRAULICO, CAPACIDADE MAXIMA DE CARGA 14340 KG, MOMENTO MAXIMO DE CARGA 42,3 TM, ALCANCE MAXIMO HORIZONTAL 16,80 M, PARA MONTAGEM SOBRE CHASSI DE CAMINHAO PBT MINIMO 23000 KG (INCLUI MONTAGEM, NAO INCLUI CAMINHAO)                                                                                                                                                                                                                                                                          </v>
          </cell>
          <cell r="C8910" t="str">
            <v xml:space="preserve">UN    </v>
          </cell>
          <cell r="D8910" t="str">
            <v>199.062,50</v>
          </cell>
        </row>
        <row r="8911">
          <cell r="A8911">
            <v>36491</v>
          </cell>
          <cell r="B8911" t="str">
            <v xml:space="preserve">GUINDAUTO HIDRAULICO, CAPACIDADE MAXIMA DE CARGA 30000 KG, MOMENTO MAXIMO DE CARGA 92,2 TM , ALCANCE MAXIMO HORIZONTAL  22,00 M, PARA MONTAGEM SOBRE CHASSI DE CAMINHAO PBT MINIMO 30000 KG (INCLUI MONTAGEM, NAO INCLUI CAMINHAO)                                                                                                                                                                                                                                                                        </v>
          </cell>
          <cell r="C8911" t="str">
            <v xml:space="preserve">UN    </v>
          </cell>
          <cell r="D8911" t="str">
            <v>737.187,50</v>
          </cell>
        </row>
        <row r="8912">
          <cell r="A8912">
            <v>10712</v>
          </cell>
          <cell r="B8912" t="str">
            <v xml:space="preserve">GUINDAUTO HIDRAULICO, CAPACIDADE MAXIMA DE CARGA 3300 KG, MOMENTO MAXIMO DE CARGA 5,8 TM , ALCANCE MAXIMO HORIZONTAL  7,60 M, PARA MONTAGEM SOBRE CHASSI DE CAMINHAO PBT MINIMO 8000 KG (INCLUI MONTAGEM, NAO INCLUI CAMINHAO)                                                                                                                                                                                                                                                                            </v>
          </cell>
          <cell r="C8912" t="str">
            <v xml:space="preserve">UN    </v>
          </cell>
          <cell r="D8912" t="str">
            <v>49.765,62</v>
          </cell>
        </row>
        <row r="8913">
          <cell r="A8913">
            <v>3363</v>
          </cell>
          <cell r="B8913" t="str">
            <v xml:space="preserve">GUINDAUTO HIDRAULICO, CAPACIDADE MAXIMA DE CARGA 6200 KG, MOMENTO MAXIMO DE CARGA 11,7 TM , ALCANCE MAXIMO HORIZONTAL  9,70 M, PARA MONTAGEM SOBRE CHASSI DE CAMINHAO PBT MINIMO 13000 KG (INCLUI MONTAGEM, NAO INCLUI CAMINHAO)                                                                                                                                                                                                                                                                          </v>
          </cell>
          <cell r="C8913" t="str">
            <v xml:space="preserve">UN    </v>
          </cell>
          <cell r="D8913" t="str">
            <v>70.000,00</v>
          </cell>
        </row>
        <row r="8914">
          <cell r="A8914">
            <v>3365</v>
          </cell>
          <cell r="B8914" t="str">
            <v xml:space="preserve">GUINDAUTO HIDRAULICO, CAPACIDADE MAXIMA DE CARGA 8500 KG, MOMENTO MAXIMO DE CARGA 30,4 TM , ALCANCE MAXIMO HORIZONTAL  14,30 M, PARA MONTAGEM SOBRE CHASSI DE CAMINHAO PBT MINIMO 23000 KG (INCLUI MONTAGEM, NAO INCLUI CAMINHAO)                                                                                                                                                                                                                                                                         </v>
          </cell>
          <cell r="C8914" t="str">
            <v xml:space="preserve">UN    </v>
          </cell>
          <cell r="D8914" t="str">
            <v>163.625,00</v>
          </cell>
        </row>
        <row r="8915">
          <cell r="A8915">
            <v>7569</v>
          </cell>
          <cell r="B8915" t="str">
            <v xml:space="preserve">HASTE ANCORA EM ACO GALVANIZADO, DIMENSOES 16 MM X 2000 MM                                                                                                                                                                                                                                                                                                                                                                                                                                                </v>
          </cell>
          <cell r="C8915" t="str">
            <v xml:space="preserve">UN    </v>
          </cell>
          <cell r="D8915" t="str">
            <v>41,11</v>
          </cell>
        </row>
        <row r="8916">
          <cell r="A8916">
            <v>34349</v>
          </cell>
          <cell r="B8916" t="str">
            <v xml:space="preserve">HASTE DE ACO GALVANIZADO PARA FIXACAO DE CONCERTINA 2 "/3 M                                                                                                                                                                                                                                                                                                                                                                                                                                               </v>
          </cell>
          <cell r="C8916" t="str">
            <v xml:space="preserve">UN    </v>
          </cell>
          <cell r="D8916" t="str">
            <v>11,75</v>
          </cell>
        </row>
        <row r="8917">
          <cell r="A8917">
            <v>11991</v>
          </cell>
          <cell r="B8917" t="str">
            <v xml:space="preserve">HASTE DE ATERRAMENTO EM ACO GALVANIZADO TIPO CANTONEIRA COM 2,00 M DE COMPRIMENTO, 25 X 25 MM E CHAPA DE 3/16"                                                                                                                                                                                                                                                                                                                                                                                            </v>
          </cell>
          <cell r="C8917" t="str">
            <v xml:space="preserve">UN    </v>
          </cell>
          <cell r="D8917" t="str">
            <v>51,91</v>
          </cell>
        </row>
        <row r="8918">
          <cell r="A8918">
            <v>20062</v>
          </cell>
          <cell r="B8918" t="str">
            <v xml:space="preserve">HASTE METALICA PARA FIXACAO DE CALHA PLUVIAL,  ZINCADA, DOBRADA 90 GRAUS                                                                                                                                                                                                                                                                                                                                                                                                                                  </v>
          </cell>
          <cell r="C8918" t="str">
            <v xml:space="preserve">UN    </v>
          </cell>
          <cell r="D8918" t="str">
            <v>12,74</v>
          </cell>
        </row>
        <row r="8919">
          <cell r="A8919">
            <v>11029</v>
          </cell>
          <cell r="B8919" t="str">
            <v xml:space="preserve">HASTE RETA PARA GANCHO DE FERRO GALVANIZADO, COM ROSCA 1/4 " X 30 CM PARA FIXACAO DE TELHA METALICA, INCLUI PORCA E ARRUELAS DE VEDACAO                                                                                                                                                                                                                                                                                                                                                                   </v>
          </cell>
          <cell r="C8919" t="str">
            <v xml:space="preserve">CJ    </v>
          </cell>
          <cell r="D8919" t="str">
            <v>1,66</v>
          </cell>
        </row>
        <row r="8920">
          <cell r="A8920">
            <v>4316</v>
          </cell>
          <cell r="B8920" t="str">
            <v xml:space="preserve">HASTE RETA PARA GANCHO DE FERRO GALVANIZADO, COM ROSCA 1/4 " X 40 CM PARA FIXACAO DE TELHA DE FIBROCIMENTO, INCLUI PORCA SEXTAVADA DE  ZINCO                                                                                                                                                                                                                                                                                                                                                              </v>
          </cell>
          <cell r="C8920" t="str">
            <v xml:space="preserve">UN    </v>
          </cell>
          <cell r="D8920" t="str">
            <v>1,68</v>
          </cell>
        </row>
        <row r="8921">
          <cell r="A8921">
            <v>4313</v>
          </cell>
          <cell r="B8921" t="str">
            <v xml:space="preserve">HASTE RETA PARA GANCHO DE FERRO GALVANIZADO, COM ROSCA 5/16" X 35 CM PARA FIXACAO DE TELHA DE FIBROCIMENTO, INCLUI PORCA E ARRUELAS DE VEDACAO                                                                                                                                                                                                                                                                                                                                                            </v>
          </cell>
          <cell r="C8921" t="str">
            <v xml:space="preserve">CJ    </v>
          </cell>
          <cell r="D8921" t="str">
            <v>2,41</v>
          </cell>
        </row>
        <row r="8922">
          <cell r="A8922">
            <v>4317</v>
          </cell>
          <cell r="B8922" t="str">
            <v xml:space="preserve">HASTE RETA PARA GANCHO DE FERRO GALVANIZADO, COM ROSCA 5/16" X 40 CM PARA FIXACAO DE TELHA DE FIBROCIMENTO, INCLUI PORCA SEXTAVADA DE  ZINCO                                                                                                                                                                                                                                                                                                                                                              </v>
          </cell>
          <cell r="C8922" t="str">
            <v xml:space="preserve">UN    </v>
          </cell>
          <cell r="D8922" t="str">
            <v>2,75</v>
          </cell>
        </row>
        <row r="8923">
          <cell r="A8923">
            <v>4314</v>
          </cell>
          <cell r="B8923" t="str">
            <v xml:space="preserve">HASTE RETA PARA GANCHO DE FERRO GALVANIZADO, COM ROSCA 5/16" X 45 CM PARA FIXACAO DE TELHA DE FIBROCIMENTO, INCLUI PORCA E ARRUELAS DE VEDACAO                                                                                                                                                                                                                                                                                                                                                            </v>
          </cell>
          <cell r="C8923" t="str">
            <v xml:space="preserve">CJ    </v>
          </cell>
          <cell r="D8923" t="str">
            <v>3,22</v>
          </cell>
        </row>
        <row r="8924">
          <cell r="A8924">
            <v>10561</v>
          </cell>
          <cell r="B8924" t="str">
            <v xml:space="preserve">HEXAMETAFOSFATO DE SODIO                                                                                                                                                                                                                                                                                                                                                                                                                                                                                  </v>
          </cell>
          <cell r="C8924" t="str">
            <v xml:space="preserve">KG    </v>
          </cell>
          <cell r="D8924" t="str">
            <v>0,46</v>
          </cell>
        </row>
        <row r="8925">
          <cell r="A8925">
            <v>10921</v>
          </cell>
          <cell r="B8925" t="str">
            <v xml:space="preserve">HIDRANTE DE COLUNA COMPLETO, EM FERRO FUNDIDO, DN = 100 MM, COM REGISTRO, CUNHA DE BORRACHA, CURVA DESSIMETRICA, EXTREMIDADE E TAMPAS (INCLUI KIT FIXACAO)                                                                                                                                                                                                                                                                                                                                                </v>
          </cell>
          <cell r="C8925" t="str">
            <v xml:space="preserve">UN    </v>
          </cell>
          <cell r="D8925" t="str">
            <v>3.290,00</v>
          </cell>
        </row>
        <row r="8926">
          <cell r="A8926">
            <v>10922</v>
          </cell>
          <cell r="B8926" t="str">
            <v xml:space="preserve">HIDRANTE DE COLUNA COMPLETO, EM FERRO FUNDIDO, DN = 75 MM, COM REGISTRO, CUNHA DE BORRACHA, CURVA DESSIMETRICA, EXTREMIDADE E TAMPAS (INCLUI KIT FIXACAO)                                                                                                                                                                                                                                                                                                                                                 </v>
          </cell>
          <cell r="C8926" t="str">
            <v xml:space="preserve">UN    </v>
          </cell>
          <cell r="D8926" t="str">
            <v>2.979,99</v>
          </cell>
        </row>
        <row r="8927">
          <cell r="A8927">
            <v>10923</v>
          </cell>
          <cell r="B8927" t="str">
            <v xml:space="preserve">HIDRANTE SUBTERRANEO, EM FERRO FUNDIDO, COM CURVA CURTA E CAIXA, DN 75 MM                                                                                                                                                                                                                                                                                                                                                                                                                                 </v>
          </cell>
          <cell r="C8927" t="str">
            <v xml:space="preserve">UN    </v>
          </cell>
          <cell r="D8927" t="str">
            <v>1.761,30</v>
          </cell>
        </row>
        <row r="8928">
          <cell r="A8928">
            <v>10924</v>
          </cell>
          <cell r="B8928" t="str">
            <v xml:space="preserve">HIDRANTE SUBTERRANEO, EM FERRO FUNDIDO, COM CURVA LONGA E CAIXA, DN 75 MM                                                                                                                                                                                                                                                                                                                                                                                                                                 </v>
          </cell>
          <cell r="C8928" t="str">
            <v xml:space="preserve">UN    </v>
          </cell>
          <cell r="D8928" t="str">
            <v>1.854,99</v>
          </cell>
        </row>
        <row r="8929">
          <cell r="A8929">
            <v>37772</v>
          </cell>
          <cell r="B8929" t="str">
            <v xml:space="preserve">HIDROJATEADORA PARA DESOBSTRUCAO DE REDES E GALERIAS, TANQUE 7000 L, BOMBA TRIPLEX 120 KGF/CM2 128 L/MIN (INCLUI MONTAGEM, NAO INCLUI CAMINHAO)                                                                                                                                                                                                                                                                                                                                                           </v>
          </cell>
          <cell r="C8929" t="str">
            <v xml:space="preserve">UN    </v>
          </cell>
          <cell r="D8929" t="str">
            <v>114.526,71</v>
          </cell>
        </row>
        <row r="8930">
          <cell r="A8930">
            <v>37771</v>
          </cell>
          <cell r="B8930" t="str">
            <v xml:space="preserve">HIDROJATEADORA PARA DESOBSTRUCAO DE REDES E GALERIAS, TANQUE 7000 L, BOMBA TRIPLEX 140 KGF/CM2 260 L/MIN ALIMENTADA POR MOTOR INDEPENDENTE A DIESEL POTENCIA 125 CV (INCLUI MONTAGEM, NAO INCLUI CAMINHAO)                                                                                                                                                                                                                                                                                                </v>
          </cell>
          <cell r="C8930" t="str">
            <v xml:space="preserve">UN    </v>
          </cell>
          <cell r="D8930" t="str">
            <v>121.838,18</v>
          </cell>
        </row>
        <row r="8931">
          <cell r="A8931">
            <v>12770</v>
          </cell>
          <cell r="B8931" t="str">
            <v xml:space="preserve">HIDROMETRO MULTIJATO, VAZAO MAXIMA DE 10,0 M3/H, DE 1"                                                                                                                                                                                                                                                                                                                                                                                                                                                    </v>
          </cell>
          <cell r="C8931" t="str">
            <v xml:space="preserve">UN    </v>
          </cell>
          <cell r="D8931" t="str">
            <v>861,39</v>
          </cell>
        </row>
        <row r="8932">
          <cell r="A8932">
            <v>12772</v>
          </cell>
          <cell r="B8932" t="str">
            <v xml:space="preserve">HIDROMETRO MULTIJATO, VAZAO MAXIMA DE 20,0 M3/H, DE 1 1/2"                                                                                                                                                                                                                                                                                                                                                                                                                                                </v>
          </cell>
          <cell r="C8932" t="str">
            <v xml:space="preserve">UN    </v>
          </cell>
          <cell r="D8932" t="str">
            <v>1.431,61</v>
          </cell>
        </row>
        <row r="8933">
          <cell r="A8933">
            <v>12768</v>
          </cell>
          <cell r="B8933" t="str">
            <v xml:space="preserve">HIDROMETRO MULTIJATO, VAZAO MAXIMA DE 30,0 M3/H, DE 2"                                                                                                                                                                                                                                                                                                                                                                                                                                                    </v>
          </cell>
          <cell r="C8933" t="str">
            <v xml:space="preserve">UN    </v>
          </cell>
          <cell r="D8933" t="str">
            <v>2.013,97</v>
          </cell>
        </row>
        <row r="8934">
          <cell r="A8934">
            <v>12775</v>
          </cell>
          <cell r="B8934" t="str">
            <v xml:space="preserve">HIDROMETRO MULTIJATO, VAZAO MAXIMA DE 7,0 M3/H, DE 1"                                                                                                                                                                                                                                                                                                                                                                                                                                                     </v>
          </cell>
          <cell r="C8934" t="str">
            <v xml:space="preserve">UN    </v>
          </cell>
          <cell r="D8934" t="str">
            <v>630,88</v>
          </cell>
        </row>
        <row r="8935">
          <cell r="A8935">
            <v>12769</v>
          </cell>
          <cell r="B8935" t="str">
            <v xml:space="preserve">HIDROMETRO UNIJATO, VAZAO MAXIMA DE 1,5 M3/H, DE 1/2"                                                                                                                                                                                                                                                                                                                                                                                                                                                     </v>
          </cell>
          <cell r="C8935" t="str">
            <v xml:space="preserve">UN    </v>
          </cell>
          <cell r="D8935" t="str">
            <v>165,00</v>
          </cell>
        </row>
        <row r="8936">
          <cell r="A8936">
            <v>12773</v>
          </cell>
          <cell r="B8936" t="str">
            <v xml:space="preserve">HIDROMETRO UNIJATO, VAZAO MAXIMA DE 3,0 M3/H, DE 1/2"                                                                                                                                                                                                                                                                                                                                                                                                                                                     </v>
          </cell>
          <cell r="C8936" t="str">
            <v xml:space="preserve">UN    </v>
          </cell>
          <cell r="D8936" t="str">
            <v>177,13</v>
          </cell>
        </row>
        <row r="8937">
          <cell r="A8937">
            <v>12774</v>
          </cell>
          <cell r="B8937" t="str">
            <v xml:space="preserve">HIDROMETRO UNIJATO, VAZAO MAXIMA DE 5,0 M3/H, DE 3/4"                                                                                                                                                                                                                                                                                                                                                                                                                                                     </v>
          </cell>
          <cell r="C8937" t="str">
            <v xml:space="preserve">UN    </v>
          </cell>
          <cell r="D8937" t="str">
            <v>218,38</v>
          </cell>
        </row>
        <row r="8938">
          <cell r="A8938">
            <v>12776</v>
          </cell>
          <cell r="B8938" t="str">
            <v xml:space="preserve">HIDROMETRO WOLTMANN, VAZAO MAXIMA DE 50,0 M3/H, DE 2"                                                                                                                                                                                                                                                                                                                                                                                                                                                     </v>
          </cell>
          <cell r="C8938" t="str">
            <v xml:space="preserve">UN    </v>
          </cell>
          <cell r="D8938" t="str">
            <v>3.251,47</v>
          </cell>
        </row>
        <row r="8939">
          <cell r="A8939">
            <v>12777</v>
          </cell>
          <cell r="B8939" t="str">
            <v xml:space="preserve">HIDROMETRO WOLTMANN, VAZAO MAXIMA DE 80,0 M3/H, DE 3"                                                                                                                                                                                                                                                                                                                                                                                                                                                     </v>
          </cell>
          <cell r="C8939" t="str">
            <v xml:space="preserve">UN    </v>
          </cell>
          <cell r="D8939" t="str">
            <v>4.246,32</v>
          </cell>
        </row>
        <row r="8940">
          <cell r="A8940">
            <v>3391</v>
          </cell>
          <cell r="B8940" t="str">
            <v xml:space="preserve">IGNITOR PARA LAMPADA DE VAPOR DE SODIO / VAPOR METALICO ATE 2000 W, TENSAO DE PULSO ENTRE 600 A 750 V                                                                                                                                                                                                                                                                                                                                                                                                     </v>
          </cell>
          <cell r="C8940" t="str">
            <v xml:space="preserve">UN    </v>
          </cell>
          <cell r="D8940" t="str">
            <v>41,44</v>
          </cell>
        </row>
        <row r="8941">
          <cell r="A8941">
            <v>3389</v>
          </cell>
          <cell r="B8941" t="str">
            <v xml:space="preserve">IGNITOR PARA LAMPADA DE VAPOR DE SODIO / VAPOR METALICO ATE 400 W, TENSAO DE PULSO ENTRE 3000 A 4500 V                                                                                                                                                                                                                                                                                                                                                                                                    </v>
          </cell>
          <cell r="C8941" t="str">
            <v xml:space="preserve">UN    </v>
          </cell>
          <cell r="D8941" t="str">
            <v>21,50</v>
          </cell>
        </row>
        <row r="8942">
          <cell r="A8942">
            <v>3390</v>
          </cell>
          <cell r="B8942" t="str">
            <v xml:space="preserve">IGNITOR PARA LAMPADA DE VAPOR DE SODIO / VAPOR METALICO ATE 400 W, TENSAO DE PULSO ENTRE 580 A 750 V                                                                                                                                                                                                                                                                                                                                                                                                      </v>
          </cell>
          <cell r="C8942" t="str">
            <v xml:space="preserve">UN    </v>
          </cell>
          <cell r="D8942" t="str">
            <v>24,19</v>
          </cell>
        </row>
        <row r="8943">
          <cell r="A8943">
            <v>12873</v>
          </cell>
          <cell r="B8943" t="str">
            <v xml:space="preserve">IMPERMEABILIZADOR                                                                                                                                                                                                                                                                                                                                                                                                                                                                                         </v>
          </cell>
          <cell r="C8943" t="str">
            <v xml:space="preserve">H     </v>
          </cell>
          <cell r="D8943" t="str">
            <v>20,39</v>
          </cell>
        </row>
        <row r="8944">
          <cell r="A8944">
            <v>41076</v>
          </cell>
          <cell r="B8944" t="str">
            <v xml:space="preserve">IMPERMEABILIZADOR (MENSALISTA)                                                                                                                                                                                                                                                                                                                                                                                                                                                                            </v>
          </cell>
          <cell r="C8944" t="str">
            <v xml:space="preserve">MES   </v>
          </cell>
          <cell r="D8944" t="str">
            <v>3.583,51</v>
          </cell>
        </row>
        <row r="8945">
          <cell r="A8945">
            <v>140</v>
          </cell>
          <cell r="B8945" t="str">
            <v xml:space="preserve">IMPERMEABILIZANTE FLEXIVEL BRANCO DE BASE ACRILICA PARA COBERTURAS                                                                                                                                                                                                                                                                                                                                                                                                                                        </v>
          </cell>
          <cell r="C8945" t="str">
            <v xml:space="preserve">KG    </v>
          </cell>
          <cell r="D8945" t="str">
            <v>16,61</v>
          </cell>
        </row>
        <row r="8946">
          <cell r="A8946">
            <v>151</v>
          </cell>
          <cell r="B8946" t="str">
            <v xml:space="preserve">IMPERMEABILIZANTE INCOLOR PARA TRATAMENTO DE FACHADAS E TELHAS, BASE SILICONE                                                                                                                                                                                                                                                                                                                                                                                                                             </v>
          </cell>
          <cell r="C8946" t="str">
            <v xml:space="preserve">L     </v>
          </cell>
          <cell r="D8946" t="str">
            <v>20,89</v>
          </cell>
        </row>
        <row r="8947">
          <cell r="A8947">
            <v>7340</v>
          </cell>
          <cell r="B8947" t="str">
            <v xml:space="preserve">IMUNIZANTE PARA MADEIRA, INCOLOR                                                                                                                                                                                                                                                                                                                                                                                                                                                                          </v>
          </cell>
          <cell r="C8947" t="str">
            <v xml:space="preserve">L     </v>
          </cell>
          <cell r="D8947" t="str">
            <v>15,61</v>
          </cell>
        </row>
        <row r="8948">
          <cell r="A8948">
            <v>2701</v>
          </cell>
          <cell r="B8948" t="str">
            <v xml:space="preserve">INSTALADOR DE TUBULACOES (TUBOS/EQUIPAMENTOS)                                                                                                                                                                                                                                                                                                                                                                                                                                                             </v>
          </cell>
          <cell r="C8948" t="str">
            <v xml:space="preserve">H     </v>
          </cell>
          <cell r="D8948" t="str">
            <v>17,33</v>
          </cell>
        </row>
        <row r="8949">
          <cell r="A8949">
            <v>40929</v>
          </cell>
          <cell r="B8949" t="str">
            <v xml:space="preserve">INSTALADOR DE TUBULACOES (TUBOS/EQUIPAMENTOS) (MENSALISTA)                                                                                                                                                                                                                                                                                                                                                                                                                                                </v>
          </cell>
          <cell r="C8949" t="str">
            <v xml:space="preserve">MES   </v>
          </cell>
          <cell r="D8949" t="str">
            <v>3.048,21</v>
          </cell>
        </row>
        <row r="8950">
          <cell r="A8950">
            <v>38114</v>
          </cell>
          <cell r="B8950" t="str">
            <v xml:space="preserve">INTERRUPTOR BIPOLAR SIMPLES 10 A, 250 V (APENAS MODULO)                                                                                                                                                                                                                                                                                                                                                                                                                                                   </v>
          </cell>
          <cell r="C8950" t="str">
            <v xml:space="preserve">UN    </v>
          </cell>
          <cell r="D8950" t="str">
            <v>14,14</v>
          </cell>
        </row>
        <row r="8951">
          <cell r="A8951">
            <v>38064</v>
          </cell>
          <cell r="B8951" t="str">
            <v xml:space="preserve">INTERRUPTOR BIPOLAR 10A, 250V, CONJUNTO MONTADO PARA EMBUTIR 4" X 2" (PLACA + SUPORTE + MODULO)                                                                                                                                                                                                                                                                                                                                                                                                           </v>
          </cell>
          <cell r="C8951" t="str">
            <v xml:space="preserve">UN    </v>
          </cell>
          <cell r="D8951" t="str">
            <v>15,81</v>
          </cell>
        </row>
        <row r="8952">
          <cell r="A8952">
            <v>38115</v>
          </cell>
          <cell r="B8952" t="str">
            <v xml:space="preserve">INTERRUPTOR INTERMEDIARIO 10 A, 250 V (APENAS MODULO)                                                                                                                                                                                                                                                                                                                                                                                                                                                     </v>
          </cell>
          <cell r="C8952" t="str">
            <v xml:space="preserve">UN    </v>
          </cell>
          <cell r="D8952" t="str">
            <v>15,10</v>
          </cell>
        </row>
        <row r="8953">
          <cell r="A8953">
            <v>38065</v>
          </cell>
          <cell r="B8953" t="str">
            <v xml:space="preserve">INTERRUPTOR INTERMEDIARIO 10A, 250V, CONJUNTO MONTADO PARA EMBUTIR 4" X 2" (PLACA + SUPORTE + MODULO)                                                                                                                                                                                                                                                                                                                                                                                                     </v>
          </cell>
          <cell r="C8953" t="str">
            <v xml:space="preserve">UN    </v>
          </cell>
          <cell r="D8953" t="str">
            <v>22,43</v>
          </cell>
        </row>
        <row r="8954">
          <cell r="A8954">
            <v>38078</v>
          </cell>
          <cell r="B8954" t="str">
            <v xml:space="preserve">INTERRUPTOR PARALELO + TOMADA 2P+T 10A, 250V, CONJUNTO MONTADO PARA EMBUTIR 4" X 2" (PLACA + SUPORTE + MODULOS)                                                                                                                                                                                                                                                                                                                                                                                           </v>
          </cell>
          <cell r="C8954" t="str">
            <v xml:space="preserve">UN    </v>
          </cell>
          <cell r="D8954" t="str">
            <v>13,09</v>
          </cell>
        </row>
        <row r="8955">
          <cell r="A8955">
            <v>38113</v>
          </cell>
          <cell r="B8955" t="str">
            <v xml:space="preserve">INTERRUPTOR PARALELO 10A, 250V (APENAS MODULO)                                                                                                                                                                                                                                                                                                                                                                                                                                                            </v>
          </cell>
          <cell r="C8955" t="str">
            <v xml:space="preserve">UN    </v>
          </cell>
          <cell r="D8955" t="str">
            <v>7,11</v>
          </cell>
        </row>
        <row r="8956">
          <cell r="A8956">
            <v>38063</v>
          </cell>
          <cell r="B8956" t="str">
            <v xml:space="preserve">INTERRUPTOR PARALELO 10A, 250V, CONJUNTO MONTADO PARA EMBUTIR 4" X 2" (PLACA + SUPORTE + MODULO)                                                                                                                                                                                                                                                                                                                                                                                                          </v>
          </cell>
          <cell r="C8956" t="str">
            <v xml:space="preserve">UN    </v>
          </cell>
          <cell r="D8956" t="str">
            <v>7,63</v>
          </cell>
        </row>
        <row r="8957">
          <cell r="A8957">
            <v>38080</v>
          </cell>
          <cell r="B8957" t="str">
            <v xml:space="preserve">INTERRUPTOR SIMPLES + INTERRUPTOR PARALELO + TOMADA 2P+T 10A, 250V, CONJUNTO MONTADO PARA EMBUTIR 4" X 2" (PLACA + SUPORTE + MODULOS)                                                                                                                                                                                                                                                                                                                                                                     </v>
          </cell>
          <cell r="C8957" t="str">
            <v xml:space="preserve">UN    </v>
          </cell>
          <cell r="D8957" t="str">
            <v>22,73</v>
          </cell>
        </row>
        <row r="8958">
          <cell r="A8958">
            <v>38069</v>
          </cell>
          <cell r="B8958" t="str">
            <v xml:space="preserve">INTERRUPTOR SIMPLES + INTERRUPTOR PARALELO 10A, 250V, CONJUNTO MONTADO PARA EMBUTIR 4" X 2" (PLACA + SUPORTE + MODULOS)                                                                                                                                                                                                                                                                                                                                                                                   </v>
          </cell>
          <cell r="C8958" t="str">
            <v xml:space="preserve">UN    </v>
          </cell>
          <cell r="D8958" t="str">
            <v>12,43</v>
          </cell>
        </row>
        <row r="8959">
          <cell r="A8959">
            <v>38077</v>
          </cell>
          <cell r="B8959" t="str">
            <v xml:space="preserve">INTERRUPTOR SIMPLES + TOMADA 2P+T 10A, 250V, CONJUNTO MONTADO PARA EMBUTIR 4" X 2" (PLACA + SUPORTE + MODULOS)                                                                                                                                                                                                                                                                                                                                                                                            </v>
          </cell>
          <cell r="C8959" t="str">
            <v xml:space="preserve">UN    </v>
          </cell>
          <cell r="D8959" t="str">
            <v>12,15</v>
          </cell>
        </row>
        <row r="8960">
          <cell r="A8960">
            <v>38073</v>
          </cell>
          <cell r="B8960" t="str">
            <v xml:space="preserve">INTERRUPTOR SIMPLES + 2 INTERRUPTORES PARALELOS 10A, 250V, CONJUNTO MONTADO PARA EMBUTIR 4" X 2" (PLACA + SUPORTE + MODULOS)                                                                                                                                                                                                                                                                                                                                                                              </v>
          </cell>
          <cell r="C8960" t="str">
            <v xml:space="preserve">UN    </v>
          </cell>
          <cell r="D8960" t="str">
            <v>18,51</v>
          </cell>
        </row>
        <row r="8961">
          <cell r="A8961">
            <v>38112</v>
          </cell>
          <cell r="B8961" t="str">
            <v xml:space="preserve">INTERRUPTOR SIMPLES 10A, 250V (APENAS MODULO)                                                                                                                                                                                                                                                                                                                                                                                                                                                             </v>
          </cell>
          <cell r="C8961" t="str">
            <v xml:space="preserve">UN    </v>
          </cell>
          <cell r="D8961" t="str">
            <v>5,46</v>
          </cell>
        </row>
        <row r="8962">
          <cell r="A8962">
            <v>38062</v>
          </cell>
          <cell r="B8962" t="str">
            <v xml:space="preserve">INTERRUPTOR SIMPLES 10A, 250V, CONJUNTO MONTADO PARA EMBUTIR 4" X 2" (PLACA + SUPORTE + MODULO)                                                                                                                                                                                                                                                                                                                                                                                                           </v>
          </cell>
          <cell r="C8962" t="str">
            <v xml:space="preserve">UN    </v>
          </cell>
          <cell r="D8962" t="str">
            <v>5,60</v>
          </cell>
        </row>
        <row r="8963">
          <cell r="A8963">
            <v>12128</v>
          </cell>
          <cell r="B8963" t="str">
            <v xml:space="preserve">INTERRUPTOR SIMPLES 10A, 250V, CONJUNTO MONTADO PARA SOBREPOR 4" X 2" (CAIXA + MODULO)                                                                                                                                                                                                                                                                                                                                                                                                                    </v>
          </cell>
          <cell r="C8963" t="str">
            <v xml:space="preserve">UN    </v>
          </cell>
          <cell r="D8963" t="str">
            <v>7,49</v>
          </cell>
        </row>
        <row r="8964">
          <cell r="A8964">
            <v>12129</v>
          </cell>
          <cell r="B8964" t="str">
            <v xml:space="preserve">INTERRUPTOR SIMPLES 10A, 250V, CONJUNTO MONTADO PARA SOBREPOR 4" X 2" (CAIXA + 2 MODULOS)                                                                                                                                                                                                                                                                                                                                                                                                                 </v>
          </cell>
          <cell r="C8964" t="str">
            <v xml:space="preserve">UN    </v>
          </cell>
          <cell r="D8964" t="str">
            <v>9,90</v>
          </cell>
        </row>
        <row r="8965">
          <cell r="A8965">
            <v>38081</v>
          </cell>
          <cell r="B8965" t="str">
            <v xml:space="preserve">INTERRUPTORES PARALELOS (2 MODULOS) + TOMADA 2P+T 10A, 250V, CONJUNTO MONTADO PARA EMBUTIR 4" X 2" (PLACA + SUPORTE + MODULOS)                                                                                                                                                                                                                                                                                                                                                                            </v>
          </cell>
          <cell r="C8965" t="str">
            <v xml:space="preserve">UN    </v>
          </cell>
          <cell r="D8965" t="str">
            <v>19,28</v>
          </cell>
        </row>
        <row r="8966">
          <cell r="A8966">
            <v>38070</v>
          </cell>
          <cell r="B8966" t="str">
            <v xml:space="preserve">INTERRUPTORES PARALELOS (2 MODULOS) 10A, 250V, CONJUNTO MONTADO PARA EMBUTIR 4" X 2" (PLACA + SUPORTE + MODULOS)                                                                                                                                                                                                                                                                                                                                                                                          </v>
          </cell>
          <cell r="C8966" t="str">
            <v xml:space="preserve">UN    </v>
          </cell>
          <cell r="D8966" t="str">
            <v>13,29</v>
          </cell>
        </row>
        <row r="8967">
          <cell r="A8967">
            <v>38074</v>
          </cell>
          <cell r="B8967" t="str">
            <v xml:space="preserve">INTERRUPTORES PARALELOS (3 MODULOS) 10A, 250V, CONJUNTO MONTADO PARA EMBUTIR 4" X 2" (PLACA + SUPORTE + MODULO)                                                                                                                                                                                                                                                                                                                                                                                           </v>
          </cell>
          <cell r="C8967" t="str">
            <v xml:space="preserve">UN    </v>
          </cell>
          <cell r="D8967" t="str">
            <v>20,20</v>
          </cell>
        </row>
        <row r="8968">
          <cell r="A8968">
            <v>38079</v>
          </cell>
          <cell r="B8968" t="str">
            <v xml:space="preserve">INTERRUPTORES SIMPLES (2 MODULOS) + TOMADA 2P+T 10A, 250V, CONJUNTO MONTADO PARA EMBUTIR 4" X 2" (PLACA + SUPORTE + MODULOS)                                                                                                                                                                                                                                                                                                                                                                              </v>
          </cell>
          <cell r="C8968" t="str">
            <v xml:space="preserve">UN    </v>
          </cell>
          <cell r="D8968" t="str">
            <v>17,34</v>
          </cell>
        </row>
        <row r="8969">
          <cell r="A8969">
            <v>38072</v>
          </cell>
          <cell r="B8969" t="str">
            <v xml:space="preserve">INTERRUPTORES SIMPLES (2 MODULOS) + 1 INTERRUPTOR PARALELO 10A, 250V, CONJUNTO MONTADO PARA EMBUTIR 4" X 2" (PLACA + SUPORTE + MODULOS)                                                                                                                                                                                                                                                                                                                                                                   </v>
          </cell>
          <cell r="C8969" t="str">
            <v xml:space="preserve">UN    </v>
          </cell>
          <cell r="D8969" t="str">
            <v>16,66</v>
          </cell>
        </row>
        <row r="8970">
          <cell r="A8970">
            <v>38068</v>
          </cell>
          <cell r="B8970" t="str">
            <v xml:space="preserve">INTERRUPTORES SIMPLES (2 MODULOS) 10A, 250V, CONJUNTO MONTADO PARA EMBUTIR 4" X 2" (PLACA + SUPORTE + MODULOS)                                                                                                                                                                                                                                                                                                                                                                                            </v>
          </cell>
          <cell r="C8970" t="str">
            <v xml:space="preserve">UN    </v>
          </cell>
          <cell r="D8970" t="str">
            <v>11,50</v>
          </cell>
        </row>
        <row r="8971">
          <cell r="A8971">
            <v>38071</v>
          </cell>
          <cell r="B8971" t="str">
            <v xml:space="preserve">INTERRUPTORES SIMPLES (3 MODULOS) 10A, 250V, CONJUNTO MONTADO PARA EMBUTIR 4" X 2" (PLACA + SUPORTE + MODULOS)                                                                                                                                                                                                                                                                                                                                                                                            </v>
          </cell>
          <cell r="C8971" t="str">
            <v xml:space="preserve">UN    </v>
          </cell>
          <cell r="D8971" t="str">
            <v>13,75</v>
          </cell>
        </row>
        <row r="8972">
          <cell r="A8972">
            <v>38412</v>
          </cell>
          <cell r="B8972" t="str">
            <v xml:space="preserve">INVERSOR DE SOLDA MONOFASICO DE 160 A, POTENCIA DE 5400 W, TENSAO DE 220 V, TURBO VENTILADO, PROTECAO POR FUSIVEL TERMICO, PARA ELETRODOS DE 2,0 A 4,0 MM                                                                                                                                                                                                                                                                                                                                                 </v>
          </cell>
          <cell r="C8972" t="str">
            <v xml:space="preserve">UN    </v>
          </cell>
          <cell r="D8972" t="str">
            <v>878,92</v>
          </cell>
        </row>
        <row r="8973">
          <cell r="A8973">
            <v>3405</v>
          </cell>
          <cell r="B8973" t="str">
            <v xml:space="preserve">ISOLADOR DE PORCELANA SUSPENSO, DISCO TIPO GARFO OLHAL, DIAMETRO DE 152 MM, PARA TENSAO DE *15* KV                                                                                                                                                                                                                                                                                                                                                                                                        </v>
          </cell>
          <cell r="C8973" t="str">
            <v xml:space="preserve">UN    </v>
          </cell>
          <cell r="D8973" t="str">
            <v>63,21</v>
          </cell>
        </row>
        <row r="8974">
          <cell r="A8974">
            <v>3394</v>
          </cell>
          <cell r="B8974" t="str">
            <v xml:space="preserve">ISOLADOR DE PORCELANA, TIPO BUCHA, PARA TENSAO DE *15* KV                                                                                                                                                                                                                                                                                                                                                                                                                                                 </v>
          </cell>
          <cell r="C8974" t="str">
            <v xml:space="preserve">UN    </v>
          </cell>
          <cell r="D8974" t="str">
            <v>333,70</v>
          </cell>
        </row>
        <row r="8975">
          <cell r="A8975">
            <v>3393</v>
          </cell>
          <cell r="B8975" t="str">
            <v xml:space="preserve">ISOLADOR DE PORCELANA, TIPO BUCHA, PARA TENSAO DE *35* KV                                                                                                                                                                                                                                                                                                                                                                                                                                                 </v>
          </cell>
          <cell r="C8975" t="str">
            <v xml:space="preserve">UN    </v>
          </cell>
          <cell r="D8975" t="str">
            <v>568,16</v>
          </cell>
        </row>
        <row r="8976">
          <cell r="A8976">
            <v>3406</v>
          </cell>
          <cell r="B8976" t="str">
            <v xml:space="preserve">ISOLADOR DE PORCELANA, TIPO PINO MONOCORPO, PARA TENSAO DE *15* KV                                                                                                                                                                                                                                                                                                                                                                                                                                        </v>
          </cell>
          <cell r="C8976" t="str">
            <v xml:space="preserve">UN    </v>
          </cell>
          <cell r="D8976" t="str">
            <v>19,35</v>
          </cell>
        </row>
        <row r="8977">
          <cell r="A8977">
            <v>3395</v>
          </cell>
          <cell r="B8977" t="str">
            <v xml:space="preserve">ISOLADOR DE PORCELANA, TIPO PINO MONOCORPO, PARA TENSAO DE *35* KV                                                                                                                                                                                                                                                                                                                                                                                                                                        </v>
          </cell>
          <cell r="C8977" t="str">
            <v xml:space="preserve">UN    </v>
          </cell>
          <cell r="D8977" t="str">
            <v>81,62</v>
          </cell>
        </row>
        <row r="8978">
          <cell r="A8978">
            <v>3398</v>
          </cell>
          <cell r="B8978" t="str">
            <v xml:space="preserve">ISOLADOR DE PORCELANA, TIPO ROLDANA, DIMENSOES DE *72* X *72* MM, PARA USO EM BAIXA TENSAO                                                                                                                                                                                                                                                                                                                                                                                                                </v>
          </cell>
          <cell r="C8978" t="str">
            <v xml:space="preserve">UN    </v>
          </cell>
          <cell r="D8978" t="str">
            <v>3,88</v>
          </cell>
        </row>
        <row r="8979">
          <cell r="A8979">
            <v>34379</v>
          </cell>
          <cell r="B8979" t="str">
            <v xml:space="preserve">JANELA BASCULANTE EM ALUMINIO, 100 X 100 CM (A X L), ACABAMENTO ACET OU BRILHANTE, BATENTE/REQUADRO DE 3 A 14 CM, COM VIDRO, SEM GUARNICAO/ALIZAR                                                                                                                                                                                                                                                                                                                                                         </v>
          </cell>
          <cell r="C8979" t="str">
            <v xml:space="preserve">UN    </v>
          </cell>
          <cell r="D8979" t="str">
            <v>198,57</v>
          </cell>
        </row>
        <row r="8980">
          <cell r="A8980">
            <v>34378</v>
          </cell>
          <cell r="B8980" t="str">
            <v xml:space="preserve">JANELA BASCULANTE EM ALUMINIO, 100 X 80 CM (A X L), ACABAMENTO ACET OU BRILHANTE, BATENTE/REQUADRO DE 3 A 14 CM, COM VIDRO, SEM GUARNICAO/ALIZAR                                                                                                                                                                                                                                                                                                                                                          </v>
          </cell>
          <cell r="C8980" t="str">
            <v xml:space="preserve">UN    </v>
          </cell>
          <cell r="D8980" t="str">
            <v>159,94</v>
          </cell>
        </row>
        <row r="8981">
          <cell r="A8981">
            <v>34377</v>
          </cell>
          <cell r="B8981" t="str">
            <v xml:space="preserve">JANELA BASCULANTE EM ALUMINIO, 80 X 60 CM (A X L), ACABAMENTO ACET OU BRILHANTE, BATENTE/REQUADRO DE 3 A 14 CM, COM VIDRO, SEM GUARNICAO/ALIZAR                                                                                                                                                                                                                                                                                                                                                           </v>
          </cell>
          <cell r="C8981" t="str">
            <v xml:space="preserve">UN    </v>
          </cell>
          <cell r="D8981" t="str">
            <v>147,50</v>
          </cell>
        </row>
        <row r="8982">
          <cell r="A8982">
            <v>581</v>
          </cell>
          <cell r="B8982" t="str">
            <v xml:space="preserve">JANELA BASCULANTE EM ALUMINIO, 80 X 60 CM (A X L), BATENTE/REQUADRO DE 3 A 14 CM, COM VIDRO, SEM GUARNICAO/ALIZAR                                                                                                                                                                                                                                                                                                                                                                                         </v>
          </cell>
          <cell r="C8982" t="str">
            <v xml:space="preserve">M2    </v>
          </cell>
          <cell r="D8982" t="str">
            <v>280,15</v>
          </cell>
        </row>
        <row r="8983">
          <cell r="A8983">
            <v>40662</v>
          </cell>
          <cell r="B8983" t="str">
            <v xml:space="preserve">JANELA BASCULANTE EM MADEIRA PINUS/ EUCALIPTO/ TAUARI/ VIROLA OU EQUIVALENTE DA REGIAO, *60 X 60*, CAIXA DO BATENTE/ MARCO E = *10* CM, 2 BASCULAS PARA VIDRO, COM FERRAGENS (SEM VIDRO, SEM GUARNICAO/ALIZAR E SEM ACABAMENTO)                                                                                                                                                                                                                                                                           </v>
          </cell>
          <cell r="C8983" t="str">
            <v xml:space="preserve">UN    </v>
          </cell>
          <cell r="D8983" t="str">
            <v>112,42</v>
          </cell>
        </row>
        <row r="8984">
          <cell r="A8984">
            <v>3437</v>
          </cell>
          <cell r="B8984" t="str">
            <v xml:space="preserve">JANELA BASCULANTE EM MADEIRA PINUS/ EUCALIPTO/ TAUARI/ VIROLA OU EQUIVALENTE DA REGIAO, CAIXA DO BATENTE/ MARCO *10* CM, *2* FOLHAS BASCULANTES PARA VIDRO, COM FERRAGENS (SEM VIDRO, SEM GUARNICAO/ALIZAR E SEM ACABAMENTO)                                                                                                                                                                                                                                                                              </v>
          </cell>
          <cell r="C8984" t="str">
            <v xml:space="preserve">M2    </v>
          </cell>
          <cell r="D8984" t="str">
            <v>312,30</v>
          </cell>
        </row>
        <row r="8985">
          <cell r="A8985">
            <v>11183</v>
          </cell>
          <cell r="B8985" t="str">
            <v xml:space="preserve">JANELA BASCULANTE, ACO, COM BATENTE/REQUADRO, 100 X 100 CM (SEM VIDROS)                                                                                                                                                                                                                                                                                                                                                                                                                                   </v>
          </cell>
          <cell r="C8985" t="str">
            <v xml:space="preserve">UN    </v>
          </cell>
          <cell r="D8985" t="str">
            <v>343,40</v>
          </cell>
        </row>
        <row r="8986">
          <cell r="A8986">
            <v>11190</v>
          </cell>
          <cell r="B8986" t="str">
            <v xml:space="preserve">JANELA BASCULANTE, ACO, COM BATENTE/REQUADRO, 60 X 60 CM (SEM VIDROS)                                                                                                                                                                                                                                                                                                                                                                                                                                     </v>
          </cell>
          <cell r="C8986" t="str">
            <v xml:space="preserve">UN    </v>
          </cell>
          <cell r="D8986" t="str">
            <v>159,30</v>
          </cell>
        </row>
        <row r="8987">
          <cell r="A8987">
            <v>616</v>
          </cell>
          <cell r="B8987" t="str">
            <v xml:space="preserve">JANELA BASCULANTE, ACO, COM BATENTE/REQUADRO, 60 X 80 CM (SEM VIDROS)                                                                                                                                                                                                                                                                                                                                                                                                                                     </v>
          </cell>
          <cell r="C8987" t="str">
            <v xml:space="preserve">UN    </v>
          </cell>
          <cell r="D8987" t="str">
            <v>187,34</v>
          </cell>
        </row>
        <row r="8988">
          <cell r="A8988">
            <v>615</v>
          </cell>
          <cell r="B8988" t="str">
            <v xml:space="preserve">JANELA BASCULANTE, ACO, COM BATENTE/REQUADRO, 60 X 80 CM (SEM VIDROS)                                                                                                                                                                                                                                                                                                                                                                                                                                     </v>
          </cell>
          <cell r="C8988" t="str">
            <v xml:space="preserve">M2    </v>
          </cell>
          <cell r="D8988" t="str">
            <v>390,31</v>
          </cell>
        </row>
        <row r="8989">
          <cell r="A8989">
            <v>11192</v>
          </cell>
          <cell r="B8989" t="str">
            <v xml:space="preserve">JANELA BASCULANTE, ACO, COM BATENTE/REQUADRO, 80 X 80 CM (SEM VIDROS)                                                                                                                                                                                                                                                                                                                                                                                                                                     </v>
          </cell>
          <cell r="C8989" t="str">
            <v xml:space="preserve">UN    </v>
          </cell>
          <cell r="D8989" t="str">
            <v>293,10</v>
          </cell>
        </row>
        <row r="8990">
          <cell r="A8990">
            <v>11231</v>
          </cell>
          <cell r="B8990" t="str">
            <v xml:space="preserve">JANELA BASCULANTE, ACO, COM BATENTE/REQUADRO, 80 X 80 CM (SEM VIDROS)                                                                                                                                                                                                                                                                                                                                                                                                                                     </v>
          </cell>
          <cell r="C8990" t="str">
            <v xml:space="preserve">M2    </v>
          </cell>
          <cell r="D8990" t="str">
            <v>457,97</v>
          </cell>
        </row>
        <row r="8991">
          <cell r="A8991">
            <v>3428</v>
          </cell>
          <cell r="B8991" t="str">
            <v xml:space="preserve">JANELA DE ABRIR EM MADEIRA IMBUIA/CEDRO ARANA/CEDRO ROSA OU EQUIVALENTE DA REGIAO, CAIXA DO BATENTE/MARCO *10* CM, 2 FOLHAS DE ABRIR TIPO VENEZIANA E 2 FOLHAS DE ABRIR PARA VIDRO, COM GUARNICAO/ALIZAR, COM FERRAGENS, (SEM VIDRO E SEM ACABAMENTO)                                                                                                                                                                                                                                                     </v>
          </cell>
          <cell r="C8991" t="str">
            <v xml:space="preserve">M2    </v>
          </cell>
          <cell r="D8991" t="str">
            <v>463,25</v>
          </cell>
        </row>
        <row r="8992">
          <cell r="A8992">
            <v>3429</v>
          </cell>
          <cell r="B8992" t="str">
            <v xml:space="preserve">JANELA DE ABRIR EM MADEIRA PINUS/EUCALIPTO/ TAUARI/ VIROLA OU EQUIVALENTE DA REGIAO, CAIXA DO BATENTE/MARCO *10* CM, 2 FOLHAS DE ABRIR TIPO VENEZIANA E 2 FOLHAS GUILHOTINA PARA VIDRO, COM FERRAGENS (SEM VIDRO,SEM GUARNICAO/ALIZAR E SEM ACABAMENTO)                                                                                                                                                                                                                                                   </v>
          </cell>
          <cell r="C8992" t="str">
            <v xml:space="preserve">M2    </v>
          </cell>
          <cell r="D8992" t="str">
            <v>264,67</v>
          </cell>
        </row>
        <row r="8993">
          <cell r="A8993">
            <v>34371</v>
          </cell>
          <cell r="B8993" t="str">
            <v xml:space="preserve">JANELA DE CORRER EM ALUMINIO, VENEZIANA, 120  X 150 CM (A X L), 3 FLS (2 VENEZIANAS E 1 VIDRO), SEM BANDEIRA, ACABAMENTO ACET OU BRILHANTE, BATENTE/REQUADRO DE 6 A 14 CM, COM VIDRO, SEM GUARNICAO/ALIZAR                                                                                                                                                                                                                                                                                                </v>
          </cell>
          <cell r="C8993" t="str">
            <v xml:space="preserve">UN    </v>
          </cell>
          <cell r="D8993" t="str">
            <v>539,88</v>
          </cell>
        </row>
        <row r="8994">
          <cell r="A8994">
            <v>34370</v>
          </cell>
          <cell r="B8994" t="str">
            <v xml:space="preserve">JANELA DE CORRER EM ALUMINIO, VENEZIANA, 120 X 120 CM (A X L), 3 FLS (2 VENEZIANAS E 1 VIDRO), SEM BANDEIRA, ACABAMENTO ACET OU BRILHANTE, BATENTE/REQUADRO DE 6 A 14 CM, COM VIDRO, SEM GUARNICAO/ALIZAR                                                                                                                                                                                                                                                                                                 </v>
          </cell>
          <cell r="C8994" t="str">
            <v xml:space="preserve">UN    </v>
          </cell>
          <cell r="D8994" t="str">
            <v>447,73</v>
          </cell>
        </row>
        <row r="8995">
          <cell r="A8995">
            <v>34372</v>
          </cell>
          <cell r="B8995" t="str">
            <v xml:space="preserve">JANELA DE CORRER EM ALUMINIO, VENEZIANA, 120 X 150 CM (A X L), 6 FLS (4 VENEZIANAS E 2 VIDROS), SEM BANDEIRA, ACABAMENTO ACET OU BRILHANTE, BATENTE/REQUADRO DE 6 A 14 CM, COM VIDRO, SEM GUARNICAO/ALIZAR                                                                                                                                                                                                                                                                                                </v>
          </cell>
          <cell r="C8995" t="str">
            <v xml:space="preserve">UN    </v>
          </cell>
          <cell r="D8995" t="str">
            <v>622,85</v>
          </cell>
        </row>
        <row r="8996">
          <cell r="A8996">
            <v>34373</v>
          </cell>
          <cell r="B8996" t="str">
            <v xml:space="preserve">JANELA DE CORRER EM ALUMINIO, VENEZIANA, 120 X 200 CM (A X L), 6 FLS (4 VENEZIANAS E 2 VIDROS), SEM BANDEIRA, ACABAMENTO ACET OU BRILHANTE,  BATENTE/REQUADRO DE 6 A 14 CM, COM VIDRO, SEM GUARNICAO/ALIZAR                                                                                                                                                                                                                                                                                               </v>
          </cell>
          <cell r="C8996" t="str">
            <v xml:space="preserve">UN    </v>
          </cell>
          <cell r="D8996" t="str">
            <v>771,00</v>
          </cell>
        </row>
        <row r="8997">
          <cell r="A8997">
            <v>36896</v>
          </cell>
          <cell r="B8997" t="str">
            <v xml:space="preserve">JANELA DE CORRER EM ALUMINIO, 100 X 120 CM (A X L), 2 FLS,  SEM BANDEIRA,  ACABAMENTO ACET OU BRILHANTE, BATENTE/REQUADRO DE 6 A 14 CM, COM VIDRO, SEM GUARNICAO                                                                                                                                                                                                                                                                                                                                          </v>
          </cell>
          <cell r="C8997" t="str">
            <v xml:space="preserve">UN    </v>
          </cell>
          <cell r="D8997" t="str">
            <v>256,90</v>
          </cell>
        </row>
        <row r="8998">
          <cell r="A8998">
            <v>34367</v>
          </cell>
          <cell r="B8998" t="str">
            <v xml:space="preserve">JANELA DE CORRER EM ALUMINIO, 100 X 150 CM (A X L), 2 FLS,  SEM BANDEIRA,  ACABAMENTO ACET OU BRILHANTE, BATENTE/REQUADRO DE 6 A 14 CM, COM VIDRO, SEM GUARNICAO/ALIZAR                                                                                                                                                                                                                                                                                                                                   </v>
          </cell>
          <cell r="C8998" t="str">
            <v xml:space="preserve">UN    </v>
          </cell>
          <cell r="D8998" t="str">
            <v>301,76</v>
          </cell>
        </row>
        <row r="8999">
          <cell r="A8999">
            <v>36897</v>
          </cell>
          <cell r="B8999" t="str">
            <v xml:space="preserve">JANELA DE CORRER EM ALUMINIO, 100 X 150 CM (A X L), 4 FLS, SEM BANDEIRA, ACABAMENTO ACET OU BRILHANTE, BATENTE/REQUADRO DE 6 A 14 CM, COM VIDRO, SEM GUARNICAO/ALIZAR                                                                                                                                                                                                                                                                                                                                     </v>
          </cell>
          <cell r="C8999" t="str">
            <v xml:space="preserve">UN    </v>
          </cell>
          <cell r="D8999" t="str">
            <v>355,84</v>
          </cell>
        </row>
        <row r="9000">
          <cell r="A9000">
            <v>36884</v>
          </cell>
          <cell r="B9000" t="str">
            <v xml:space="preserve">JANELA DE CORRER EM ALUMINIO, 100 X 150 CM (A X L), 4 FLS, SEM BANDEIRA, ACABAMENTO ACET OU BRILHANTE, BATENTE/REQUADRO DE 6 A 14 CM, COM VIDRO, SEM GUARNICAO/ALIZAR                                                                                                                                                                                                                                                                                                                                     </v>
          </cell>
          <cell r="C9000" t="str">
            <v xml:space="preserve">M2    </v>
          </cell>
          <cell r="D9000" t="str">
            <v>249,93</v>
          </cell>
        </row>
        <row r="9001">
          <cell r="A9001">
            <v>597</v>
          </cell>
          <cell r="B9001" t="str">
            <v xml:space="preserve">JANELA DE CORRER EM ALUMINIO, 100 X 150 CM (A X L), 4 FLS, SEM BANDEIRA, ACABAMENTO ACET OU BRILHANTE, COM VIDRO, COM GUARNICAO PARA 1 FACE                                                                                                                                                                                                                                                                                                                                                               </v>
          </cell>
          <cell r="C9001" t="str">
            <v xml:space="preserve">M2    </v>
          </cell>
          <cell r="D9001" t="str">
            <v>262,84</v>
          </cell>
        </row>
        <row r="9002">
          <cell r="A9002">
            <v>34369</v>
          </cell>
          <cell r="B9002" t="str">
            <v xml:space="preserve">JANELA DE CORRER EM ALUMINIO, 100 X 200 CM, 4 FLS,  BANDEIRA COM BASCULA,  ACABAMENTO ACET OU BRILHANTE, BATENTE/REQUADRO DE 6 A 14 CM, COM VIDRO, SEM GUARNICAO/ALIZAR                                                                                                                                                                                                                                                                                                                                   </v>
          </cell>
          <cell r="C9002" t="str">
            <v xml:space="preserve">UN    </v>
          </cell>
          <cell r="D9002" t="str">
            <v>421,61</v>
          </cell>
        </row>
        <row r="9003">
          <cell r="A9003">
            <v>34362</v>
          </cell>
          <cell r="B9003" t="str">
            <v xml:space="preserve">JANELA DE CORRER EM ALUMINIO, 120 X 120 CM (A X L), 2 FLS, SEM BANDEIRA, ACABAMENTO ACET OU BRILHANTE,  BATENTE/REQUADRO DE 6 A 14 CM, COM VIDRO, SEM GUARNICAO/ALIZAR                                                                                                                                                                                                                                                                                                                                    </v>
          </cell>
          <cell r="C9003" t="str">
            <v xml:space="preserve">UN    </v>
          </cell>
          <cell r="D9003" t="str">
            <v>292,54</v>
          </cell>
        </row>
        <row r="9004">
          <cell r="A9004">
            <v>34363</v>
          </cell>
          <cell r="B9004" t="str">
            <v xml:space="preserve">JANELA DE CORRER EM ALUMINIO, 120 X 150 CM (A X L), 2 FLS, SEM BANDEIRA, ACABAMENTO ACET OU BRILHANTE, BATENTE/REQUADRO DE 6 A 14 CM, COM VIDRO, SEM GUARNICAO/ALIZAR                                                                                                                                                                                                                                                                                                                                     </v>
          </cell>
          <cell r="C9004" t="str">
            <v xml:space="preserve">UN    </v>
          </cell>
          <cell r="D9004" t="str">
            <v>330,65</v>
          </cell>
        </row>
        <row r="9005">
          <cell r="A9005">
            <v>34364</v>
          </cell>
          <cell r="B9005" t="str">
            <v xml:space="preserve">JANELA DE CORRER EM ALUMINIO, 120 X 150 CM (A X L), 4 FLS, BANDEIRA COM BASCULA,  ACABAMENTO ACET OU BRILHANTE, BATENTE/REQUADRO DE 6 A 14 CM, COM VIDRO, SEM GUARNICAO/ALIZAR                                                                                                                                                                                                                                                                                                                            </v>
          </cell>
          <cell r="C9005" t="str">
            <v xml:space="preserve">UN    </v>
          </cell>
          <cell r="D9005" t="str">
            <v>412,39</v>
          </cell>
        </row>
        <row r="9006">
          <cell r="A9006">
            <v>34365</v>
          </cell>
          <cell r="B9006" t="str">
            <v xml:space="preserve">JANELA DE CORRER EM ALUMINIO, 120 X 200 CM (A X L), 4 FLS, BANDEIRA COM BASCULA,  ACABAMENTO ACET OU BRILHANTE, BATENTE/REQUADRO DE 6 A 14 CM, COM VIDRO, SEM GUARNICAO/ALIZAR                                                                                                                                                                                                                                                                                                                            </v>
          </cell>
          <cell r="C9006" t="str">
            <v xml:space="preserve">UN    </v>
          </cell>
          <cell r="D9006" t="str">
            <v>464,63</v>
          </cell>
        </row>
        <row r="9007">
          <cell r="A9007">
            <v>11199</v>
          </cell>
          <cell r="B9007" t="str">
            <v xml:space="preserve">JANELA DE CORRER, ACO, BATENTE/REQUADRO DE 6 A 14 CM,  COM DIVISAO HORIZ , PINT ANTICORROSIVA, SEM VIDRO, BANDEIRA COM BASCULA, 4 FLS, 120  X 150 CM (A X L)                                                                                                                                                                                                                                                                                                                                              </v>
          </cell>
          <cell r="C9007" t="str">
            <v xml:space="preserve">UN    </v>
          </cell>
          <cell r="D9007" t="str">
            <v>879,78</v>
          </cell>
        </row>
        <row r="9008">
          <cell r="A9008">
            <v>34801</v>
          </cell>
          <cell r="B9008" t="str">
            <v xml:space="preserve">JANELA DE CORRER, ACO, BATENTE/REQUADRO DE 6 A 14 CM, QUADRICULADA, PINT ANTICORROSIVA, SEM VIDRO, BANDEIRA COM BASCULA, 4 FLS, 120  X 150 CM (A X L)                                                                                                                                                                                                                                                                                                                                                     </v>
          </cell>
          <cell r="C9008" t="str">
            <v xml:space="preserve">UN    </v>
          </cell>
          <cell r="D9008" t="str">
            <v>1.103,63</v>
          </cell>
        </row>
        <row r="9009">
          <cell r="A9009">
            <v>34799</v>
          </cell>
          <cell r="B9009" t="str">
            <v xml:space="preserve">JANELA DE CORRER, ACO, BATENTE/REQUADRO DE 6 A 14 CM, QUADRICULADA, PINT ANTICORROSIVA, SEM VIDRO, BANDEIRA COM BASCULA, 4 FLS, 120  X 200 CM (A X L)                                                                                                                                                                                                                                                                                                                                                     </v>
          </cell>
          <cell r="C9009" t="str">
            <v xml:space="preserve">UN    </v>
          </cell>
          <cell r="D9009" t="str">
            <v>1.361,00</v>
          </cell>
        </row>
        <row r="9010">
          <cell r="A9010">
            <v>622</v>
          </cell>
          <cell r="B9010" t="str">
            <v xml:space="preserve">JANELA DE CORRER, ACO, BATENTE/REQUADRO DE 6 A 14 CM, QUADRICULADA, PINT ANTICORROSIVA, SEM VIDRO, SEM BANDEIRA, 4 FLS, 100  X 120 CM (A X L)                                                                                                                                                                                                                                                                                                                                                             </v>
          </cell>
          <cell r="C9010" t="str">
            <v xml:space="preserve">UN    </v>
          </cell>
          <cell r="D9010" t="str">
            <v>612,72</v>
          </cell>
        </row>
        <row r="9011">
          <cell r="A9011">
            <v>34805</v>
          </cell>
          <cell r="B9011" t="str">
            <v xml:space="preserve">JANELA DE CORRER, ACO, BATENTE/REQUADRO DE 6 A 14 CM, QUADRICULADA, PINT ANTICORROSIVA, SEM VIDRO, SEM BANDEIRA, 4 FLS, 120  X 150 CM (A X L)                                                                                                                                                                                                                                                                                                                                                             </v>
          </cell>
          <cell r="C9011" t="str">
            <v xml:space="preserve">M2    </v>
          </cell>
          <cell r="D9011" t="str">
            <v>458,58</v>
          </cell>
        </row>
        <row r="9012">
          <cell r="A9012">
            <v>34803</v>
          </cell>
          <cell r="B9012" t="str">
            <v xml:space="preserve">JANELA DE CORRER, ACO, BATENTE/REQUADRO DE 6 A 14 CM, QUADRICULADA, PINT ANTICORROSIVA, SEM VIDRO, SEM BANDEIRA, 4 FLS, 120  X 200 CM (A X L)                                                                                                                                                                                                                                                                                                                                                             </v>
          </cell>
          <cell r="C9012" t="str">
            <v xml:space="preserve">UN    </v>
          </cell>
          <cell r="D9012" t="str">
            <v>554,52</v>
          </cell>
        </row>
        <row r="9013">
          <cell r="A9013">
            <v>606</v>
          </cell>
          <cell r="B9013" t="str">
            <v xml:space="preserve">JANELA DE CORRER, ACO, BATENTE/REQUADRO DE 6 A 14 CM, QUADRICULADA, PINTURA ANTICORROSIVA, SEM VIDRO, BANDEIRA COM BASCULA, 4 FLS, 120  X 150 CM (A X L)                                                                                                                                                                                                                                                                                                                                                  </v>
          </cell>
          <cell r="C9013" t="str">
            <v xml:space="preserve">M2    </v>
          </cell>
          <cell r="D9013" t="str">
            <v>613,13</v>
          </cell>
        </row>
        <row r="9014">
          <cell r="A9014">
            <v>11227</v>
          </cell>
          <cell r="B9014" t="str">
            <v xml:space="preserve">JANELA DE CORRER, ACO, BATENTE/REQUADRO DE 6 A 14 CM, SEM  DIVISAO, PINT ANTICORROSIVA, SEM VIDRO, BANDEIRA COM BASCULA, 4 FLS, 120  X 200 CM (A X L)                                                                                                                                                                                                                                                                                                                                                     </v>
          </cell>
          <cell r="C9014" t="str">
            <v xml:space="preserve">UN    </v>
          </cell>
          <cell r="D9014" t="str">
            <v>649,39</v>
          </cell>
        </row>
        <row r="9015">
          <cell r="A9015">
            <v>11193</v>
          </cell>
          <cell r="B9015" t="str">
            <v xml:space="preserve">JANELA DE CORRER, ACO, BATENTE/REQUADRO DE 6 A 14 CM, VENEZIANA, PINT ANTICORROSIVA, PINT ACABAMENTO, COM VIDRO, 6 FLS, 120  X 150 CM (A X L)                                                                                                                                                                                                                                                                                                                                                             </v>
          </cell>
          <cell r="C9015" t="str">
            <v xml:space="preserve">M2    </v>
          </cell>
          <cell r="D9015" t="str">
            <v>621,65</v>
          </cell>
        </row>
        <row r="9016">
          <cell r="A9016">
            <v>11194</v>
          </cell>
          <cell r="B9016" t="str">
            <v xml:space="preserve">JANELA DE CORRER, ACO, BATENTE/REQUADRO DE 6 A 14 CM, VENEZIANA, PINT ANTICORROSIVA, SEM VIDRO, 6 FLS, 120  X 150 CM (A X L)                                                                                                                                                                                                                                                                                                                                                                              </v>
          </cell>
          <cell r="C9016" t="str">
            <v xml:space="preserve">M2    </v>
          </cell>
          <cell r="D9016" t="str">
            <v>559,72</v>
          </cell>
        </row>
        <row r="9017">
          <cell r="A9017">
            <v>605</v>
          </cell>
          <cell r="B9017" t="str">
            <v xml:space="preserve">JANELA DE CORRER, ACO, COM BATENTE/REQUADRO DE 6 A 14 CM, SEM DIVISAO, PINT ANTICORROSIVA, PINT ACABAMENTO, COM VIDRO, SEM BANDEIRA, COM GRADE, 4 FLS, 100  X 120 CM (A X L)                                                                                                                                                                                                                                                                                                                              </v>
          </cell>
          <cell r="C9017" t="str">
            <v xml:space="preserve">M2    </v>
          </cell>
          <cell r="D9017" t="str">
            <v>702,95</v>
          </cell>
        </row>
        <row r="9018">
          <cell r="A9018">
            <v>11197</v>
          </cell>
          <cell r="B9018" t="str">
            <v xml:space="preserve">JANELA DE CORRER, ACO, COM BATENTE/REQUADRO DE 6 A 14 CM, SEM DIVISAO, PINT ANTICORROSIVA, PINT ACABAMENTO, COM VIDRO, SEM BANDEIRA, 2 FLS, 120  X 150 CM (A X L)                                                                                                                                                                                                                                                                                                                                         </v>
          </cell>
          <cell r="C9018" t="str">
            <v xml:space="preserve">UN    </v>
          </cell>
          <cell r="D9018" t="str">
            <v>851,36</v>
          </cell>
        </row>
        <row r="9019">
          <cell r="A9019">
            <v>40659</v>
          </cell>
          <cell r="B9019"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9019" t="str">
            <v xml:space="preserve">M2    </v>
          </cell>
          <cell r="D9019" t="str">
            <v>441,86</v>
          </cell>
        </row>
        <row r="9020">
          <cell r="A9020">
            <v>40660</v>
          </cell>
          <cell r="B9020"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9020" t="str">
            <v xml:space="preserve">M2    </v>
          </cell>
          <cell r="D9020" t="str">
            <v>560,01</v>
          </cell>
        </row>
        <row r="9021">
          <cell r="A9021">
            <v>40661</v>
          </cell>
          <cell r="B9021"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9021" t="str">
            <v xml:space="preserve">M2    </v>
          </cell>
          <cell r="D9021" t="str">
            <v>344,31</v>
          </cell>
        </row>
        <row r="9022">
          <cell r="A9022">
            <v>3421</v>
          </cell>
          <cell r="B9022" t="str">
            <v xml:space="preserve">JANELA EM MADEIRA CEDRINHO/ ANGELIM COMERCIAL/ CURUPIXA/ CUMARU OU EQUIVALENTE DA REGIAO, CAIXA DO BATENTE/MARCO *10* CM, 2 FOLHAS DE ABRIR TIPO VENEZIANA E 2 FOLHAS GUILHOTINA PARA VIDRO, COM GUARNICAO/ALIZAR, COM FERRAGENS (SEM VIDRO E SEM ACABAMENTO)                                                                                                                                                                                                                                             </v>
          </cell>
          <cell r="C9022" t="str">
            <v xml:space="preserve">M2    </v>
          </cell>
          <cell r="D9022" t="str">
            <v>346,94</v>
          </cell>
        </row>
        <row r="9023">
          <cell r="A9023">
            <v>599</v>
          </cell>
          <cell r="B9023" t="str">
            <v xml:space="preserve">JANELA FIXA EM ALUMINIO, 60  X 80 CM (A X L), BATENTE/REQUADRO DE 3 A 14 CM, COM VIDRO, SEM GUARNICAO/ALIZAR                                                                                                                                                                                                                                                                                                                                                                                              </v>
          </cell>
          <cell r="C9023" t="str">
            <v xml:space="preserve">M2    </v>
          </cell>
          <cell r="D9023" t="str">
            <v>222,79</v>
          </cell>
        </row>
        <row r="9024">
          <cell r="A9024">
            <v>34380</v>
          </cell>
          <cell r="B9024" t="str">
            <v xml:space="preserve">JANELA FIXA EM ALUMINIO, 60 X 80 CM (A X L), BATENTE/REQUADRO DE 3 A 14 CM, COM VIDRO, SEM GUARNICAO/ALIZAR                                                                                                                                                                                                                                                                                                                                                                                               </v>
          </cell>
          <cell r="C9024" t="str">
            <v xml:space="preserve">UN    </v>
          </cell>
          <cell r="D9024" t="str">
            <v>115,54</v>
          </cell>
        </row>
        <row r="9025">
          <cell r="A9025">
            <v>34381</v>
          </cell>
          <cell r="B9025" t="str">
            <v xml:space="preserve">JANELA MAXIM AR EM ALUMINIO, 80 X 60 CM (A X L), BATENTE/REQUADRO DE 4 A 14 CM, COM VIDRO, SEM GUARNICAO/ALIZAR                                                                                                                                                                                                                                                                                                                                                                                           </v>
          </cell>
          <cell r="C9025" t="str">
            <v xml:space="preserve">UN    </v>
          </cell>
          <cell r="D9025" t="str">
            <v>150,57</v>
          </cell>
        </row>
        <row r="9026">
          <cell r="A9026">
            <v>601</v>
          </cell>
          <cell r="B9026" t="str">
            <v xml:space="preserve">JANELA MAXIM AR EM ALUMINIO, 80 X 60 CM (A X L), BATENTE/REQUADRO DE 4 A 14 CM, COM VIDRO, SEM GUARNICAO/ALIZAR                                                                                                                                                                                                                                                                                                                                                                                           </v>
          </cell>
          <cell r="C9026" t="str">
            <v xml:space="preserve">M2    </v>
          </cell>
          <cell r="D9026" t="str">
            <v>300,54</v>
          </cell>
        </row>
        <row r="9027">
          <cell r="A9027">
            <v>3423</v>
          </cell>
          <cell r="B9027" t="str">
            <v xml:space="preserve">JANELA MAXIM AR EM MADEIRA CEDRINHO/ ANGELIM COMERCIAL/ CURUPIXA/ CUMARU OU EQUIVALENTE DA REGIAO, CAIXA DO BATENTE/MARCO *10* CM, 1 FOLHA  PARA VIDRO, COM GUARNICAO/ALIZAR, COM FERRAGENS, (SEM VIDRO E SEM ACABAMENTO)                                                                                                                                                                                                                                                                                 </v>
          </cell>
          <cell r="C9027" t="str">
            <v xml:space="preserve">M2    </v>
          </cell>
          <cell r="D9027" t="str">
            <v>489,27</v>
          </cell>
        </row>
        <row r="9028">
          <cell r="A9028">
            <v>34797</v>
          </cell>
          <cell r="B9028" t="str">
            <v xml:space="preserve">JANELA MAXIMO AR, ACO, BATENTE / REQUADRO DE 6 A 14 CM, PINT ANTICORROSIVA, SEM VIDRO, COM GRADE, 1 FL, 60  X 80 CM (A X L)                                                                                                                                                                                                                                                                                                                                                                               </v>
          </cell>
          <cell r="C9028" t="str">
            <v xml:space="preserve">UN    </v>
          </cell>
          <cell r="D9028" t="str">
            <v>346,98</v>
          </cell>
        </row>
        <row r="9029">
          <cell r="A9029">
            <v>624</v>
          </cell>
          <cell r="B9029" t="str">
            <v xml:space="preserve">JANELA MAXIMO AR, ACO, BATENTE/REQUADRO DE 6 A 14 CM, PINT ANTICORROSIVA, SEM VIDRO, COM GRADE, 1 FL, 60  X 80 CM (A X L)                                                                                                                                                                                                                                                                                                                                                                                 </v>
          </cell>
          <cell r="C9029" t="str">
            <v xml:space="preserve">M2    </v>
          </cell>
          <cell r="D9029" t="str">
            <v>722,88</v>
          </cell>
        </row>
        <row r="9030">
          <cell r="A9030">
            <v>623</v>
          </cell>
          <cell r="B9030" t="str">
            <v xml:space="preserve">JANELA MAXIMO AR, ACO, BATENTE/REQUADRO DE 6 A 14 CM, PINT ANTICORROSIVA, SEM VIDRO, SEM GRADE, 1 FL, 60  X 80 CM (A X L)                                                                                                                                                                                                                                                                                                                                                                                 </v>
          </cell>
          <cell r="C9030" t="str">
            <v xml:space="preserve">M2    </v>
          </cell>
          <cell r="D9030" t="str">
            <v>271,44</v>
          </cell>
        </row>
        <row r="9031">
          <cell r="A9031">
            <v>25964</v>
          </cell>
          <cell r="B9031" t="str">
            <v xml:space="preserve">JARDINEIRO                                                                                                                                                                                                                                                                                                                                                                                                                                                                                                </v>
          </cell>
          <cell r="C9031" t="str">
            <v xml:space="preserve">H     </v>
          </cell>
          <cell r="D9031" t="str">
            <v>19,72</v>
          </cell>
        </row>
        <row r="9032">
          <cell r="A9032">
            <v>41077</v>
          </cell>
          <cell r="B9032" t="str">
            <v xml:space="preserve">JARDINEIRO (MENSALISTA)                                                                                                                                                                                                                                                                                                                                                                                                                                                                                   </v>
          </cell>
          <cell r="C9032" t="str">
            <v xml:space="preserve">MES   </v>
          </cell>
          <cell r="D9032" t="str">
            <v>3.468,49</v>
          </cell>
        </row>
        <row r="9033">
          <cell r="A9033">
            <v>20159</v>
          </cell>
          <cell r="B9033" t="str">
            <v xml:space="preserve">JOELHO COM VISITA, PVC SERIE R, 90 GRAUS, 100 X 75 MM, PARA ESGOTO PREDIAL                                                                                                                                                                                                                                                                                                                                                                                                                                </v>
          </cell>
          <cell r="C9033" t="str">
            <v xml:space="preserve">UN    </v>
          </cell>
          <cell r="D9033" t="str">
            <v>37,31</v>
          </cell>
        </row>
        <row r="9034">
          <cell r="A9034">
            <v>37963</v>
          </cell>
          <cell r="B9034" t="str">
            <v xml:space="preserve">JOELHO CPVC, SOLDAVEL, 45 GRAUS, 15 MM, PARA AGUA QUENTE                                                                                                                                                                                                                                                                                                                                                                                                                                                  </v>
          </cell>
          <cell r="C9034" t="str">
            <v xml:space="preserve">UN    </v>
          </cell>
          <cell r="D9034" t="str">
            <v>2,90</v>
          </cell>
        </row>
        <row r="9035">
          <cell r="A9035">
            <v>37964</v>
          </cell>
          <cell r="B9035" t="str">
            <v xml:space="preserve">JOELHO CPVC, SOLDAVEL, 45 GRAUS, 22 MM, PARA AGUA QUENTE                                                                                                                                                                                                                                                                                                                                                                                                                                                  </v>
          </cell>
          <cell r="C9035" t="str">
            <v xml:space="preserve">UN    </v>
          </cell>
          <cell r="D9035" t="str">
            <v>4,83</v>
          </cell>
        </row>
        <row r="9036">
          <cell r="A9036">
            <v>37965</v>
          </cell>
          <cell r="B9036" t="str">
            <v xml:space="preserve">JOELHO CPVC, SOLDAVEL, 45 GRAUS, 28 MM, PARA AGUA QUENTE                                                                                                                                                                                                                                                                                                                                                                                                                                                  </v>
          </cell>
          <cell r="C9036" t="str">
            <v xml:space="preserve">UN    </v>
          </cell>
          <cell r="D9036" t="str">
            <v>7,00</v>
          </cell>
        </row>
        <row r="9037">
          <cell r="A9037">
            <v>37966</v>
          </cell>
          <cell r="B9037" t="str">
            <v xml:space="preserve">JOELHO CPVC, SOLDAVEL, 45 GRAUS, 35 MM, PARA AGUA QUENTE                                                                                                                                                                                                                                                                                                                                                                                                                                                  </v>
          </cell>
          <cell r="C9037" t="str">
            <v xml:space="preserve">UN    </v>
          </cell>
          <cell r="D9037" t="str">
            <v>12,68</v>
          </cell>
        </row>
        <row r="9038">
          <cell r="A9038">
            <v>37967</v>
          </cell>
          <cell r="B9038" t="str">
            <v xml:space="preserve">JOELHO CPVC, SOLDAVEL, 45 GRAUS, 42 MM, PARA AGUA QUENTE                                                                                                                                                                                                                                                                                                                                                                                                                                                  </v>
          </cell>
          <cell r="C9038" t="str">
            <v xml:space="preserve">UN    </v>
          </cell>
          <cell r="D9038" t="str">
            <v>20,34</v>
          </cell>
        </row>
        <row r="9039">
          <cell r="A9039">
            <v>37968</v>
          </cell>
          <cell r="B9039" t="str">
            <v xml:space="preserve">JOELHO CPVC, SOLDAVEL, 45 GRAUS, 54 MM, PARA AGUA QUENTE                                                                                                                                                                                                                                                                                                                                                                                                                                                  </v>
          </cell>
          <cell r="C9039" t="str">
            <v xml:space="preserve">UN    </v>
          </cell>
          <cell r="D9039" t="str">
            <v>44,60</v>
          </cell>
        </row>
        <row r="9040">
          <cell r="A9040">
            <v>37969</v>
          </cell>
          <cell r="B9040" t="str">
            <v xml:space="preserve">JOELHO CPVC, SOLDAVEL, 45 GRAUS, 73 MM, PARA AGUA QUENTE                                                                                                                                                                                                                                                                                                                                                                                                                                                  </v>
          </cell>
          <cell r="C9040" t="str">
            <v xml:space="preserve">UN    </v>
          </cell>
          <cell r="D9040" t="str">
            <v>119,16</v>
          </cell>
        </row>
        <row r="9041">
          <cell r="A9041">
            <v>37970</v>
          </cell>
          <cell r="B9041" t="str">
            <v xml:space="preserve">JOELHO CPVC, SOLDAVEL, 45 GRAUS, 89 MM, PARA AGUA QUENTE                                                                                                                                                                                                                                                                                                                                                                                                                                                  </v>
          </cell>
          <cell r="C9041" t="str">
            <v xml:space="preserve">UN    </v>
          </cell>
          <cell r="D9041" t="str">
            <v>139,01</v>
          </cell>
        </row>
        <row r="9042">
          <cell r="A9042">
            <v>21118</v>
          </cell>
          <cell r="B9042" t="str">
            <v xml:space="preserve">JOELHO CPVC, SOLDAVEL, 90 GRAUS, 15 MM, PARA AGUA QUENTE                                                                                                                                                                                                                                                                                                                                                                                                                                                  </v>
          </cell>
          <cell r="C9042" t="str">
            <v xml:space="preserve">UN    </v>
          </cell>
          <cell r="D9042" t="str">
            <v>2,19</v>
          </cell>
        </row>
        <row r="9043">
          <cell r="A9043">
            <v>37956</v>
          </cell>
          <cell r="B9043" t="str">
            <v xml:space="preserve">JOELHO CPVC, SOLDAVEL, 90 GRAUS, 22 MM, PARA AGUA QUENTE                                                                                                                                                                                                                                                                                                                                                                                                                                                  </v>
          </cell>
          <cell r="C9043" t="str">
            <v xml:space="preserve">UN    </v>
          </cell>
          <cell r="D9043" t="str">
            <v>3,47</v>
          </cell>
        </row>
        <row r="9044">
          <cell r="A9044">
            <v>37957</v>
          </cell>
          <cell r="B9044" t="str">
            <v xml:space="preserve">JOELHO CPVC, SOLDAVEL, 90 GRAUS, 28 MM, PARA AGUA QUENTE                                                                                                                                                                                                                                                                                                                                                                                                                                                  </v>
          </cell>
          <cell r="C9044" t="str">
            <v xml:space="preserve">UN    </v>
          </cell>
          <cell r="D9044" t="str">
            <v>7,31</v>
          </cell>
        </row>
        <row r="9045">
          <cell r="A9045">
            <v>37958</v>
          </cell>
          <cell r="B9045" t="str">
            <v xml:space="preserve">JOELHO CPVC, SOLDAVEL, 90 GRAUS, 35 MM, PARA AGUA QUENTE                                                                                                                                                                                                                                                                                                                                                                                                                                                  </v>
          </cell>
          <cell r="C9045" t="str">
            <v xml:space="preserve">UN    </v>
          </cell>
          <cell r="D9045" t="str">
            <v>12,68</v>
          </cell>
        </row>
        <row r="9046">
          <cell r="A9046">
            <v>37959</v>
          </cell>
          <cell r="B9046" t="str">
            <v xml:space="preserve">JOELHO CPVC, SOLDAVEL, 90 GRAUS, 42 MM, PARA AGUA QUENTE                                                                                                                                                                                                                                                                                                                                                                                                                                                  </v>
          </cell>
          <cell r="C9046" t="str">
            <v xml:space="preserve">UN    </v>
          </cell>
          <cell r="D9046" t="str">
            <v>20,34</v>
          </cell>
        </row>
        <row r="9047">
          <cell r="A9047">
            <v>37960</v>
          </cell>
          <cell r="B9047" t="str">
            <v xml:space="preserve">JOELHO CPVC, SOLDAVEL, 90 GRAUS, 54 MM, PARA AGUA QUENTE                                                                                                                                                                                                                                                                                                                                                                                                                                                  </v>
          </cell>
          <cell r="C9047" t="str">
            <v xml:space="preserve">UN    </v>
          </cell>
          <cell r="D9047" t="str">
            <v>43,80</v>
          </cell>
        </row>
        <row r="9048">
          <cell r="A9048">
            <v>37961</v>
          </cell>
          <cell r="B9048" t="str">
            <v xml:space="preserve">JOELHO CPVC, SOLDAVEL, 90 GRAUS, 73 MM, PARA AGUA QUENTE                                                                                                                                                                                                                                                                                                                                                                                                                                                  </v>
          </cell>
          <cell r="C9048" t="str">
            <v xml:space="preserve">UN    </v>
          </cell>
          <cell r="D9048" t="str">
            <v>116,20</v>
          </cell>
        </row>
        <row r="9049">
          <cell r="A9049">
            <v>37962</v>
          </cell>
          <cell r="B9049" t="str">
            <v xml:space="preserve">JOELHO CPVC, SOLDAVEL, 90 GRAUS, 89 MM, PARA AGUA QUENTE                                                                                                                                                                                                                                                                                                                                                                                                                                                  </v>
          </cell>
          <cell r="C9049" t="str">
            <v xml:space="preserve">UN    </v>
          </cell>
          <cell r="D9049" t="str">
            <v>135,03</v>
          </cell>
        </row>
        <row r="9050">
          <cell r="A9050">
            <v>3533</v>
          </cell>
          <cell r="B9050" t="str">
            <v xml:space="preserve">JOELHO DE REDUCAO, PVC SOLDAVEL, 90 GRAUS,  25 MM X 20 MM, PARA AGUA FRIA PREDIAL                                                                                                                                                                                                                                                                                                                                                                                                                         </v>
          </cell>
          <cell r="C9050" t="str">
            <v xml:space="preserve">UN    </v>
          </cell>
          <cell r="D9050" t="str">
            <v>1,43</v>
          </cell>
        </row>
        <row r="9051">
          <cell r="A9051">
            <v>3538</v>
          </cell>
          <cell r="B9051" t="str">
            <v xml:space="preserve">JOELHO DE REDUCAO, PVC SOLDAVEL, 90 GRAUS,  32 MM X 25 MM, PARA AGUA FRIA PREDIAL                                                                                                                                                                                                                                                                                                                                                                                                                         </v>
          </cell>
          <cell r="C9051" t="str">
            <v xml:space="preserve">UN    </v>
          </cell>
          <cell r="D9051" t="str">
            <v>2,46</v>
          </cell>
        </row>
        <row r="9052">
          <cell r="A9052">
            <v>3497</v>
          </cell>
          <cell r="B9052" t="str">
            <v xml:space="preserve">JOELHO DE REDUCAO, PVC, ROSCAVEL COM BUCHA DE LATAO, 90 GRAUS,  3/4" X 1/2", PARA AGUA FRIA PREDIAL                                                                                                                                                                                                                                                                                                                                                                                                       </v>
          </cell>
          <cell r="C9052" t="str">
            <v xml:space="preserve">UN    </v>
          </cell>
          <cell r="D9052" t="str">
            <v>9,21</v>
          </cell>
        </row>
        <row r="9053">
          <cell r="A9053">
            <v>3498</v>
          </cell>
          <cell r="B9053" t="str">
            <v xml:space="preserve">JOELHO DE REDUCAO, PVC, ROSCAVEL, 90 GRAUS, 1" X 3/4", PARA AGUA FRIA PREDIAL                                                                                                                                                                                                                                                                                                                                                                                                                             </v>
          </cell>
          <cell r="C9053" t="str">
            <v xml:space="preserve">UN    </v>
          </cell>
          <cell r="D9053" t="str">
            <v>2,92</v>
          </cell>
        </row>
        <row r="9054">
          <cell r="A9054">
            <v>3496</v>
          </cell>
          <cell r="B9054" t="str">
            <v xml:space="preserve">JOELHO DE REDUCAO, PVC, ROSCAVEL, 90 GRAUS, 3/4" X 1/2", PARA AGUA FRIA PREDIAL                                                                                                                                                                                                                                                                                                                                                                                                                           </v>
          </cell>
          <cell r="C9054" t="str">
            <v xml:space="preserve">UN    </v>
          </cell>
          <cell r="D9054" t="str">
            <v>2,36</v>
          </cell>
        </row>
        <row r="9055">
          <cell r="A9055">
            <v>38429</v>
          </cell>
          <cell r="B9055" t="str">
            <v xml:space="preserve">JOELHO DE TRANSICAO, CPVC, SOLDAVEL, 90 GRAUS, 15 MM X 1/2", PARA AGUA QUENTE                                                                                                                                                                                                                                                                                                                                                                                                                             </v>
          </cell>
          <cell r="C9055" t="str">
            <v xml:space="preserve">UN    </v>
          </cell>
          <cell r="D9055" t="str">
            <v>7,39</v>
          </cell>
        </row>
        <row r="9056">
          <cell r="A9056">
            <v>38431</v>
          </cell>
          <cell r="B9056" t="str">
            <v xml:space="preserve">JOELHO DE TRANSICAO, CPVC, SOLDAVEL, 90 GRAUS, 22 MM X 1/2", PARA AGUA QUENTE                                                                                                                                                                                                                                                                                                                                                                                                                             </v>
          </cell>
          <cell r="C9056" t="str">
            <v xml:space="preserve">UN    </v>
          </cell>
          <cell r="D9056" t="str">
            <v>11,71</v>
          </cell>
        </row>
        <row r="9057">
          <cell r="A9057">
            <v>38430</v>
          </cell>
          <cell r="B9057" t="str">
            <v xml:space="preserve">JOELHO DE TRANSICAO, CPVC, SOLDAVEL, 90 GRAUS, 22 MM X 3/4", PARA AGUA QUENTE                                                                                                                                                                                                                                                                                                                                                                                                                             </v>
          </cell>
          <cell r="C9057" t="str">
            <v xml:space="preserve">UN    </v>
          </cell>
          <cell r="D9057" t="str">
            <v>14,97</v>
          </cell>
        </row>
        <row r="9058">
          <cell r="A9058">
            <v>36348</v>
          </cell>
          <cell r="B9058" t="str">
            <v xml:space="preserve">JOELHO PPR 45 GRAUS, SOLDAVEL,  DN 20 MM, PARA AGUA QUENTE PREDIAL                                                                                                                                                                                                                                                                                                                                                                                                                                        </v>
          </cell>
          <cell r="C9058" t="str">
            <v xml:space="preserve">UN    </v>
          </cell>
          <cell r="D9058" t="str">
            <v>1,03</v>
          </cell>
        </row>
        <row r="9059">
          <cell r="A9059">
            <v>36349</v>
          </cell>
          <cell r="B9059" t="str">
            <v xml:space="preserve">JOELHO PPR 45 GRAUS, SOLDAVEL, DN 25 MM, PARA AGUA QUENTE PREDIAL                                                                                                                                                                                                                                                                                                                                                                                                                                         </v>
          </cell>
          <cell r="C9059" t="str">
            <v xml:space="preserve">UN    </v>
          </cell>
          <cell r="D9059" t="str">
            <v>1,55</v>
          </cell>
        </row>
        <row r="9060">
          <cell r="A9060">
            <v>38433</v>
          </cell>
          <cell r="B9060" t="str">
            <v xml:space="preserve">JOELHO PPR, 45 GRAUS, SOLDAVEL, DN 32 MM, PARA AGUA QUENTE PREDIAL                                                                                                                                                                                                                                                                                                                                                                                                                                        </v>
          </cell>
          <cell r="C9060" t="str">
            <v xml:space="preserve">UN    </v>
          </cell>
          <cell r="D9060" t="str">
            <v>2,87</v>
          </cell>
        </row>
        <row r="9061">
          <cell r="A9061">
            <v>38440</v>
          </cell>
          <cell r="B9061" t="str">
            <v xml:space="preserve">JOELHO PPR, 90 GRAUS, SOLDAVEL, DN 110 MM, PARA AGUA QUENTE PREDIAL                                                                                                                                                                                                                                                                                                                                                                                                                                       </v>
          </cell>
          <cell r="C9061" t="str">
            <v xml:space="preserve">UN    </v>
          </cell>
          <cell r="D9061" t="str">
            <v>99,25</v>
          </cell>
        </row>
        <row r="9062">
          <cell r="A9062">
            <v>36359</v>
          </cell>
          <cell r="B9062" t="str">
            <v xml:space="preserve">JOELHO PPR, 90 GRAUS, SOLDAVEL, DN 20 MM, PARA AGUA QUENTE PREDIAL                                                                                                                                                                                                                                                                                                                                                                                                                                        </v>
          </cell>
          <cell r="C9062" t="str">
            <v xml:space="preserve">UN    </v>
          </cell>
          <cell r="D9062" t="str">
            <v>1,23</v>
          </cell>
        </row>
        <row r="9063">
          <cell r="A9063">
            <v>36360</v>
          </cell>
          <cell r="B9063" t="str">
            <v xml:space="preserve">JOELHO PPR, 90 GRAUS, SOLDAVEL, DN 25 MM, PARA AGUA QUENTE PREDIAL                                                                                                                                                                                                                                                                                                                                                                                                                                        </v>
          </cell>
          <cell r="C9063" t="str">
            <v xml:space="preserve">UN    </v>
          </cell>
          <cell r="D9063" t="str">
            <v>1,90</v>
          </cell>
        </row>
        <row r="9064">
          <cell r="A9064">
            <v>38434</v>
          </cell>
          <cell r="B9064" t="str">
            <v xml:space="preserve">JOELHO PPR, 90 GRAUS, SOLDAVEL, DN 32 MM, PARA AGUA QUENTE PREDIAL                                                                                                                                                                                                                                                                                                                                                                                                                                        </v>
          </cell>
          <cell r="C9064" t="str">
            <v xml:space="preserve">UN    </v>
          </cell>
          <cell r="D9064" t="str">
            <v>2,91</v>
          </cell>
        </row>
        <row r="9065">
          <cell r="A9065">
            <v>38435</v>
          </cell>
          <cell r="B9065" t="str">
            <v xml:space="preserve">JOELHO PPR, 90 GRAUS, SOLDAVEL, DN 40 MM, PARA AGUA QUENTE PREDIAL                                                                                                                                                                                                                                                                                                                                                                                                                                        </v>
          </cell>
          <cell r="C9065" t="str">
            <v xml:space="preserve">UN    </v>
          </cell>
          <cell r="D9065" t="str">
            <v>5,53</v>
          </cell>
        </row>
        <row r="9066">
          <cell r="A9066">
            <v>38436</v>
          </cell>
          <cell r="B9066" t="str">
            <v xml:space="preserve">JOELHO PPR, 90 GRAUS, SOLDAVEL, DN 50 MM, PARA AGUA QUENTE PREDIAL                                                                                                                                                                                                                                                                                                                                                                                                                                        </v>
          </cell>
          <cell r="C9066" t="str">
            <v xml:space="preserve">UN    </v>
          </cell>
          <cell r="D9066" t="str">
            <v>11,44</v>
          </cell>
        </row>
        <row r="9067">
          <cell r="A9067">
            <v>38437</v>
          </cell>
          <cell r="B9067" t="str">
            <v xml:space="preserve">JOELHO PPR, 90 GRAUS, SOLDAVEL, DN 63 MM, PARA AGUA QUENTE PREDIAL                                                                                                                                                                                                                                                                                                                                                                                                                                        </v>
          </cell>
          <cell r="C9067" t="str">
            <v xml:space="preserve">UN    </v>
          </cell>
          <cell r="D9067" t="str">
            <v>17,18</v>
          </cell>
        </row>
        <row r="9068">
          <cell r="A9068">
            <v>38438</v>
          </cell>
          <cell r="B9068" t="str">
            <v xml:space="preserve">JOELHO PPR, 90 GRAUS, SOLDAVEL, DN 75 MM, PARA AGUA QUENTE PREDIAL                                                                                                                                                                                                                                                                                                                                                                                                                                        </v>
          </cell>
          <cell r="C9068" t="str">
            <v xml:space="preserve">UN    </v>
          </cell>
          <cell r="D9068" t="str">
            <v>43,41</v>
          </cell>
        </row>
        <row r="9069">
          <cell r="A9069">
            <v>38439</v>
          </cell>
          <cell r="B9069" t="str">
            <v xml:space="preserve">JOELHO PPR, 90 GRAUS, SOLDAVEL, DN 90 MM, PARA AGUA QUENTE PREDIAL                                                                                                                                                                                                                                                                                                                                                                                                                                        </v>
          </cell>
          <cell r="C9069" t="str">
            <v xml:space="preserve">UN    </v>
          </cell>
          <cell r="D9069" t="str">
            <v>66,17</v>
          </cell>
        </row>
        <row r="9070">
          <cell r="A9070">
            <v>10836</v>
          </cell>
          <cell r="B9070" t="str">
            <v xml:space="preserve">JOELHO PVC COM VISITA, 90 GRAUS, DN 100 X 50 MM, SERIE NORMAL, PARA ESGOTO PREDIAL                                                                                                                                                                                                                                                                                                                                                                                                                        </v>
          </cell>
          <cell r="C9070" t="str">
            <v xml:space="preserve">UN    </v>
          </cell>
          <cell r="D9070" t="str">
            <v>13,08</v>
          </cell>
        </row>
        <row r="9071">
          <cell r="A9071">
            <v>20128</v>
          </cell>
          <cell r="B9071" t="str">
            <v xml:space="preserve">JOELHO PVC LEVE, 45 GRAUS, DN 150 MM, PARA ESGOTO PREDIAL                                                                                                                                                                                                                                                                                                                                                                                                                                                 </v>
          </cell>
          <cell r="C9071" t="str">
            <v xml:space="preserve">UN    </v>
          </cell>
          <cell r="D9071" t="str">
            <v>38,33</v>
          </cell>
        </row>
        <row r="9072">
          <cell r="A9072">
            <v>20131</v>
          </cell>
          <cell r="B9072" t="str">
            <v xml:space="preserve">JOELHO PVC LEVE, 90 GRAUS, DN 150 MM, PARA ESGOTO PREDIAL                                                                                                                                                                                                                                                                                                                                                                                                                                                 </v>
          </cell>
          <cell r="C9072" t="str">
            <v xml:space="preserve">UN    </v>
          </cell>
          <cell r="D9072" t="str">
            <v>34,99</v>
          </cell>
        </row>
        <row r="9073">
          <cell r="A9073">
            <v>3521</v>
          </cell>
          <cell r="B9073" t="str">
            <v xml:space="preserve">JOELHO PVC,  SOLDAVEL COM ROSCA, 90 GRAUS, 20 MM X 1/2", PARA AGUA FRIA PREDIAL                                                                                                                                                                                                                                                                                                                                                                                                                           </v>
          </cell>
          <cell r="C9073" t="str">
            <v xml:space="preserve">UN    </v>
          </cell>
          <cell r="D9073" t="str">
            <v>1,24</v>
          </cell>
        </row>
        <row r="9074">
          <cell r="A9074">
            <v>3531</v>
          </cell>
          <cell r="B9074" t="str">
            <v xml:space="preserve">JOELHO PVC,  SOLDAVEL COM ROSCA, 90 GRAUS, 25 MM X 1/2", PARA AGUA FRIA PREDIAL                                                                                                                                                                                                                                                                                                                                                                                                                           </v>
          </cell>
          <cell r="C9074" t="str">
            <v xml:space="preserve">UN    </v>
          </cell>
          <cell r="D9074" t="str">
            <v>1,40</v>
          </cell>
        </row>
        <row r="9075">
          <cell r="A9075">
            <v>3522</v>
          </cell>
          <cell r="B9075" t="str">
            <v xml:space="preserve">JOELHO PVC,  SOLDAVEL COM ROSCA, 90 GRAUS, 25 MM X 3/4", PARA AGUA FRIA PREDIAL                                                                                                                                                                                                                                                                                                                                                                                                                           </v>
          </cell>
          <cell r="C9075" t="str">
            <v xml:space="preserve">UN    </v>
          </cell>
          <cell r="D9075" t="str">
            <v>2,09</v>
          </cell>
        </row>
        <row r="9076">
          <cell r="A9076">
            <v>3527</v>
          </cell>
          <cell r="B9076" t="str">
            <v xml:space="preserve">JOELHO PVC,  SOLDAVEL COM ROSCA, 90 GRAUS, 32 MM X 3/4", PARA AGUA FRIA PREDIAL                                                                                                                                                                                                                                                                                                                                                                                                                           </v>
          </cell>
          <cell r="C9076" t="str">
            <v xml:space="preserve">UN    </v>
          </cell>
          <cell r="D9076" t="str">
            <v>7,19</v>
          </cell>
        </row>
        <row r="9077">
          <cell r="A9077">
            <v>10835</v>
          </cell>
          <cell r="B9077" t="str">
            <v xml:space="preserve">JOELHO PVC, COM BOLSA E ANEL, 90 GRAUS, DN 40 X *38* MM, SERIE NORMAL, PARA ESGOTO PREDIAL                                                                                                                                                                                                                                                                                                                                                                                                                </v>
          </cell>
          <cell r="C9077" t="str">
            <v xml:space="preserve">UN    </v>
          </cell>
          <cell r="D9077" t="str">
            <v>2,74</v>
          </cell>
        </row>
        <row r="9078">
          <cell r="A9078">
            <v>3475</v>
          </cell>
          <cell r="B9078" t="str">
            <v xml:space="preserve">JOELHO PVC, ROSCAVEL, 45 GRAUS, 1/2", PARA AGUA FRIA PREDIAL                                                                                                                                                                                                                                                                                                                                                                                                                                              </v>
          </cell>
          <cell r="C9078" t="str">
            <v xml:space="preserve">UN    </v>
          </cell>
          <cell r="D9078" t="str">
            <v>2,41</v>
          </cell>
        </row>
        <row r="9079">
          <cell r="A9079">
            <v>3485</v>
          </cell>
          <cell r="B9079" t="str">
            <v xml:space="preserve">JOELHO PVC, ROSCAVEL, 45 GRAUS, 1", PARA AGUA FRIA PREDIAL                                                                                                                                                                                                                                                                                                                                                                                                                                                </v>
          </cell>
          <cell r="C9079" t="str">
            <v xml:space="preserve">UN    </v>
          </cell>
          <cell r="D9079" t="str">
            <v>7,72</v>
          </cell>
        </row>
        <row r="9080">
          <cell r="A9080">
            <v>3534</v>
          </cell>
          <cell r="B9080" t="str">
            <v xml:space="preserve">JOELHO PVC, ROSCAVEL, 45 GRAUS, 3/4", PARA AGUA FRIA PREDIAL                                                                                                                                                                                                                                                                                                                                                                                                                                              </v>
          </cell>
          <cell r="C9080" t="str">
            <v xml:space="preserve">UN    </v>
          </cell>
          <cell r="D9080" t="str">
            <v>3,05</v>
          </cell>
        </row>
        <row r="9081">
          <cell r="A9081">
            <v>3543</v>
          </cell>
          <cell r="B9081" t="str">
            <v xml:space="preserve">JOELHO PVC, ROSCAVEL, 90 GRAUS, 1/2", PARA AGUA FRIA PREDIAL                                                                                                                                                                                                                                                                                                                                                                                                                                              </v>
          </cell>
          <cell r="C9081" t="str">
            <v xml:space="preserve">UN    </v>
          </cell>
          <cell r="D9081" t="str">
            <v>1,53</v>
          </cell>
        </row>
        <row r="9082">
          <cell r="A9082">
            <v>3482</v>
          </cell>
          <cell r="B9082" t="str">
            <v xml:space="preserve">JOELHO PVC, ROSCAVEL, 90 GRAUS, 1", PARA AGUA FRIA PREDIAL                                                                                                                                                                                                                                                                                                                                                                                                                                                </v>
          </cell>
          <cell r="C9082" t="str">
            <v xml:space="preserve">UN    </v>
          </cell>
          <cell r="D9082" t="str">
            <v>3,88</v>
          </cell>
        </row>
        <row r="9083">
          <cell r="A9083">
            <v>3505</v>
          </cell>
          <cell r="B9083" t="str">
            <v xml:space="preserve">JOELHO PVC, ROSCAVEL, 90 GRAUS, 3/4", PARA AGUA FRIA PREDIAL                                                                                                                                                                                                                                                                                                                                                                                                                                              </v>
          </cell>
          <cell r="C9083" t="str">
            <v xml:space="preserve">UN    </v>
          </cell>
          <cell r="D9083" t="str">
            <v>2,20</v>
          </cell>
        </row>
        <row r="9084">
          <cell r="A9084">
            <v>3516</v>
          </cell>
          <cell r="B9084" t="str">
            <v xml:space="preserve">JOELHO PVC, SOLDAVEL, BB, 45 GRAUS, DN 40 MM, PARA ESGOTO PREDIAL                                                                                                                                                                                                                                                                                                                                                                                                                                         </v>
          </cell>
          <cell r="C9084" t="str">
            <v xml:space="preserve">UN    </v>
          </cell>
          <cell r="D9084" t="str">
            <v>0,71</v>
          </cell>
        </row>
        <row r="9085">
          <cell r="A9085">
            <v>3517</v>
          </cell>
          <cell r="B9085" t="str">
            <v xml:space="preserve">JOELHO PVC, SOLDAVEL, BB, 90 GRAUS, DN 40 MM, PARA ESGOTO PREDIAL                                                                                                                                                                                                                                                                                                                                                                                                                                         </v>
          </cell>
          <cell r="C9085" t="str">
            <v xml:space="preserve">UN    </v>
          </cell>
          <cell r="D9085" t="str">
            <v>2,50</v>
          </cell>
        </row>
        <row r="9086">
          <cell r="A9086">
            <v>3515</v>
          </cell>
          <cell r="B9086" t="str">
            <v xml:space="preserve">JOELHO PVC, SOLDAVEL, COM BUCHA DE LATAO, 90 GRAUS, 20 MM X 1/2", PARA AGUA FRIA PREDIAL                                                                                                                                                                                                                                                                                                                                                                                                                  </v>
          </cell>
          <cell r="C9086" t="str">
            <v xml:space="preserve">UN    </v>
          </cell>
          <cell r="D9086" t="str">
            <v>3,56</v>
          </cell>
        </row>
        <row r="9087">
          <cell r="A9087">
            <v>20147</v>
          </cell>
          <cell r="B9087" t="str">
            <v xml:space="preserve">JOELHO PVC, SOLDAVEL, COM BUCHA DE LATAO, 90 GRAUS, 25 MM X 1/2", PARA AGUA FRIA PREDIAL                                                                                                                                                                                                                                                                                                                                                                                                                  </v>
          </cell>
          <cell r="C9087" t="str">
            <v xml:space="preserve">UN    </v>
          </cell>
          <cell r="D9087" t="str">
            <v>3,83</v>
          </cell>
        </row>
        <row r="9088">
          <cell r="A9088">
            <v>3524</v>
          </cell>
          <cell r="B9088" t="str">
            <v xml:space="preserve">JOELHO PVC, SOLDAVEL, COM BUCHA DE LATAO, 90 GRAUS, 25 MM X 3/4", PARA AGUA FRIA PREDIAL                                                                                                                                                                                                                                                                                                                                                                                                                  </v>
          </cell>
          <cell r="C9088" t="str">
            <v xml:space="preserve">UN    </v>
          </cell>
          <cell r="D9088" t="str">
            <v>4,55</v>
          </cell>
        </row>
        <row r="9089">
          <cell r="A9089">
            <v>3532</v>
          </cell>
          <cell r="B9089" t="str">
            <v xml:space="preserve">JOELHO PVC, SOLDAVEL, COM BUCHA DE LATAO, 90 GRAUS, 32 MM X 3/4", PARA AGUA FRIA PREDIAL                                                                                                                                                                                                                                                                                                                                                                                                                  </v>
          </cell>
          <cell r="C9089" t="str">
            <v xml:space="preserve">UN    </v>
          </cell>
          <cell r="D9089" t="str">
            <v>8,32</v>
          </cell>
        </row>
        <row r="9090">
          <cell r="A9090">
            <v>3528</v>
          </cell>
          <cell r="B9090" t="str">
            <v xml:space="preserve">JOELHO PVC, SOLDAVEL, PB, 45 GRAUS, DN 100 MM, PARA ESGOTO PREDIAL                                                                                                                                                                                                                                                                                                                                                                                                                                        </v>
          </cell>
          <cell r="C9090" t="str">
            <v xml:space="preserve">UN    </v>
          </cell>
          <cell r="D9090" t="str">
            <v>5,64</v>
          </cell>
        </row>
        <row r="9091">
          <cell r="A9091">
            <v>37952</v>
          </cell>
          <cell r="B9091" t="str">
            <v xml:space="preserve">JOELHO PVC, SOLDAVEL, PB, 45 GRAUS, DN 150 MM, PARA ESGOTO PREDIAL                                                                                                                                                                                                                                                                                                                                                                                                                                        </v>
          </cell>
          <cell r="C9091" t="str">
            <v xml:space="preserve">UN    </v>
          </cell>
          <cell r="D9091" t="str">
            <v>40,19</v>
          </cell>
        </row>
        <row r="9092">
          <cell r="A9092">
            <v>37951</v>
          </cell>
          <cell r="B9092" t="str">
            <v xml:space="preserve">JOELHO PVC, SOLDAVEL, PB, 45 GRAUS, DN 40 MM, PARA ESGOTO PREDIAL                                                                                                                                                                                                                                                                                                                                                                                                                                         </v>
          </cell>
          <cell r="C9092" t="str">
            <v xml:space="preserve">UN    </v>
          </cell>
          <cell r="D9092" t="str">
            <v>1,46</v>
          </cell>
        </row>
        <row r="9093">
          <cell r="A9093">
            <v>3518</v>
          </cell>
          <cell r="B9093" t="str">
            <v xml:space="preserve">JOELHO PVC, SOLDAVEL, PB, 45 GRAUS, DN 50 MM, PARA ESGOTO PREDIAL                                                                                                                                                                                                                                                                                                                                                                                                                                         </v>
          </cell>
          <cell r="C9093" t="str">
            <v xml:space="preserve">UN    </v>
          </cell>
          <cell r="D9093" t="str">
            <v>2,14</v>
          </cell>
        </row>
        <row r="9094">
          <cell r="A9094">
            <v>3519</v>
          </cell>
          <cell r="B9094" t="str">
            <v xml:space="preserve">JOELHO PVC, SOLDAVEL, PB, 45 GRAUS, DN 75 MM, PARA ESGOTO PREDIAL                                                                                                                                                                                                                                                                                                                                                                                                                                         </v>
          </cell>
          <cell r="C9094" t="str">
            <v xml:space="preserve">UN    </v>
          </cell>
          <cell r="D9094" t="str">
            <v>5,07</v>
          </cell>
        </row>
        <row r="9095">
          <cell r="A9095">
            <v>3520</v>
          </cell>
          <cell r="B9095" t="str">
            <v xml:space="preserve">JOELHO PVC, SOLDAVEL, PB, 90 GRAUS, DN 100 MM, PARA ESGOTO PREDIAL                                                                                                                                                                                                                                                                                                                                                                                                                                        </v>
          </cell>
          <cell r="C9095" t="str">
            <v xml:space="preserve">UN    </v>
          </cell>
          <cell r="D9095" t="str">
            <v>5,68</v>
          </cell>
        </row>
        <row r="9096">
          <cell r="A9096">
            <v>37950</v>
          </cell>
          <cell r="B9096" t="str">
            <v xml:space="preserve">JOELHO PVC, SOLDAVEL, PB, 90 GRAUS, DN 150 MM, PARA ESGOTO PREDIAL                                                                                                                                                                                                                                                                                                                                                                                                                                        </v>
          </cell>
          <cell r="C9096" t="str">
            <v xml:space="preserve">UN    </v>
          </cell>
          <cell r="D9096" t="str">
            <v>34,99</v>
          </cell>
        </row>
        <row r="9097">
          <cell r="A9097">
            <v>37949</v>
          </cell>
          <cell r="B9097" t="str">
            <v xml:space="preserve">JOELHO PVC, SOLDAVEL, PB, 90 GRAUS, DN 40 MM, PARA ESGOTO PREDIAL                                                                                                                                                                                                                                                                                                                                                                                                                                         </v>
          </cell>
          <cell r="C9097" t="str">
            <v xml:space="preserve">UN    </v>
          </cell>
          <cell r="D9097" t="str">
            <v>1,28</v>
          </cell>
        </row>
        <row r="9098">
          <cell r="A9098">
            <v>3526</v>
          </cell>
          <cell r="B9098" t="str">
            <v xml:space="preserve">JOELHO PVC, SOLDAVEL, PB, 90 GRAUS, DN 50 MM, PARA ESGOTO PREDIAL                                                                                                                                                                                                                                                                                                                                                                                                                                         </v>
          </cell>
          <cell r="C9098" t="str">
            <v xml:space="preserve">UN    </v>
          </cell>
          <cell r="D9098" t="str">
            <v>1,72</v>
          </cell>
        </row>
        <row r="9099">
          <cell r="A9099">
            <v>3509</v>
          </cell>
          <cell r="B9099" t="str">
            <v xml:space="preserve">JOELHO PVC, SOLDAVEL, PB, 90 GRAUS, DN 75 MM, PARA ESGOTO PREDIAL                                                                                                                                                                                                                                                                                                                                                                                                                                         </v>
          </cell>
          <cell r="C9099" t="str">
            <v xml:space="preserve">UN    </v>
          </cell>
          <cell r="D9099" t="str">
            <v>4,46</v>
          </cell>
        </row>
        <row r="9100">
          <cell r="A9100">
            <v>3530</v>
          </cell>
          <cell r="B9100" t="str">
            <v xml:space="preserve">JOELHO PVC, SOLDAVEL, 90 GRAUS, 110 MM, PARA AGUA FRIA PREDIAL                                                                                                                                                                                                                                                                                                                                                                                                                                            </v>
          </cell>
          <cell r="C9100" t="str">
            <v xml:space="preserve">UN    </v>
          </cell>
          <cell r="D9100" t="str">
            <v>143,27</v>
          </cell>
        </row>
        <row r="9101">
          <cell r="A9101">
            <v>3542</v>
          </cell>
          <cell r="B9101" t="str">
            <v xml:space="preserve">JOELHO PVC, SOLDAVEL, 90 GRAUS, 20 MM, PARA AGUA FRIA PREDIAL                                                                                                                                                                                                                                                                                                                                                                                                                                             </v>
          </cell>
          <cell r="C9101" t="str">
            <v xml:space="preserve">UN    </v>
          </cell>
          <cell r="D9101" t="str">
            <v>0,33</v>
          </cell>
        </row>
        <row r="9102">
          <cell r="A9102">
            <v>3529</v>
          </cell>
          <cell r="B9102" t="str">
            <v xml:space="preserve">JOELHO PVC, SOLDAVEL, 90 GRAUS, 25 MM, PARA AGUA FRIA PREDIAL                                                                                                                                                                                                                                                                                                                                                                                                                                             </v>
          </cell>
          <cell r="C9102" t="str">
            <v xml:space="preserve">UN    </v>
          </cell>
          <cell r="D9102" t="str">
            <v>0,46</v>
          </cell>
        </row>
        <row r="9103">
          <cell r="A9103">
            <v>3536</v>
          </cell>
          <cell r="B9103" t="str">
            <v xml:space="preserve">JOELHO PVC, SOLDAVEL, 90 GRAUS, 32 MM, PARA AGUA FRIA PREDIAL                                                                                                                                                                                                                                                                                                                                                                                                                                             </v>
          </cell>
          <cell r="C9103" t="str">
            <v xml:space="preserve">UN    </v>
          </cell>
          <cell r="D9103" t="str">
            <v>1,37</v>
          </cell>
        </row>
        <row r="9104">
          <cell r="A9104">
            <v>3535</v>
          </cell>
          <cell r="B9104" t="str">
            <v xml:space="preserve">JOELHO PVC, SOLDAVEL, 90 GRAUS, 40 MM, PARA AGUA FRIA PREDIAL                                                                                                                                                                                                                                                                                                                                                                                                                                             </v>
          </cell>
          <cell r="C9104" t="str">
            <v xml:space="preserve">UN    </v>
          </cell>
          <cell r="D9104" t="str">
            <v>3,25</v>
          </cell>
        </row>
        <row r="9105">
          <cell r="A9105">
            <v>3540</v>
          </cell>
          <cell r="B9105" t="str">
            <v xml:space="preserve">JOELHO PVC, SOLDAVEL, 90 GRAUS, 50 MM, PARA AGUA FRIA PREDIAL                                                                                                                                                                                                                                                                                                                                                                                                                                             </v>
          </cell>
          <cell r="C9105" t="str">
            <v xml:space="preserve">UN    </v>
          </cell>
          <cell r="D9105" t="str">
            <v>3,52</v>
          </cell>
        </row>
        <row r="9106">
          <cell r="A9106">
            <v>3539</v>
          </cell>
          <cell r="B9106" t="str">
            <v xml:space="preserve">JOELHO PVC, SOLDAVEL, 90 GRAUS, 60 MM, PARA AGUA FRIA PREDIAL                                                                                                                                                                                                                                                                                                                                                                                                                                             </v>
          </cell>
          <cell r="C9106" t="str">
            <v xml:space="preserve">UN    </v>
          </cell>
          <cell r="D9106" t="str">
            <v>15,28</v>
          </cell>
        </row>
        <row r="9107">
          <cell r="A9107">
            <v>3513</v>
          </cell>
          <cell r="B9107" t="str">
            <v xml:space="preserve">JOELHO PVC, SOLDAVEL, 90 GRAUS, 85 MM, PARA AGUA FRIA PREDIAL                                                                                                                                                                                                                                                                                                                                                                                                                                             </v>
          </cell>
          <cell r="C9107" t="str">
            <v xml:space="preserve">UN    </v>
          </cell>
          <cell r="D9107" t="str">
            <v>67,91</v>
          </cell>
        </row>
        <row r="9108">
          <cell r="A9108">
            <v>3492</v>
          </cell>
          <cell r="B9108" t="str">
            <v xml:space="preserve">JOELHO PVC, 45 GRAUS, ROSCAVEL,  1 1/2", AGUA FRIA PREDIAL                                                                                                                                                                                                                                                                                                                                                                                                                                                </v>
          </cell>
          <cell r="C9108" t="str">
            <v xml:space="preserve">UN    </v>
          </cell>
          <cell r="D9108" t="str">
            <v>13,07</v>
          </cell>
        </row>
        <row r="9109">
          <cell r="A9109">
            <v>3491</v>
          </cell>
          <cell r="B9109" t="str">
            <v xml:space="preserve">JOELHO PVC, 45 GRAUS, ROSCAVEL, 1 1/4",  AGUA FRIA PREDIAL                                                                                                                                                                                                                                                                                                                                                                                                                                                </v>
          </cell>
          <cell r="C9109" t="str">
            <v xml:space="preserve">UN    </v>
          </cell>
          <cell r="D9109" t="str">
            <v>7,45</v>
          </cell>
        </row>
        <row r="9110">
          <cell r="A9110">
            <v>3493</v>
          </cell>
          <cell r="B9110" t="str">
            <v xml:space="preserve">JOELHO PVC, 45 GRAUS, ROSCAVEL, 2", AGUA FRIA PREDIAL                                                                                                                                                                                                                                                                                                                                                                                                                                                     </v>
          </cell>
          <cell r="C9110" t="str">
            <v xml:space="preserve">UN    </v>
          </cell>
          <cell r="D9110" t="str">
            <v>17,87</v>
          </cell>
        </row>
        <row r="9111">
          <cell r="A9111">
            <v>12628</v>
          </cell>
          <cell r="B9111" t="str">
            <v xml:space="preserve">JOELHO PVC, 60 GRAUS, DIAMETRO ENTRE 80 E 100 MM, PARA DRENAGEM PLUVIAL PREDIAL                                                                                                                                                                                                                                                                                                                                                                                                                           </v>
          </cell>
          <cell r="C9111" t="str">
            <v xml:space="preserve">UN    </v>
          </cell>
          <cell r="D9111" t="str">
            <v>6,46</v>
          </cell>
        </row>
        <row r="9112">
          <cell r="A9112">
            <v>12629</v>
          </cell>
          <cell r="B9112" t="str">
            <v xml:space="preserve">JOELHO PVC, 90 GRAUS, DIAMETRO ENTRE 80 E 100 MM, PARA DRENAGEM PLUVIAL PREDIAL                                                                                                                                                                                                                                                                                                                                                                                                                           </v>
          </cell>
          <cell r="C9112" t="str">
            <v xml:space="preserve">UN    </v>
          </cell>
          <cell r="D9112" t="str">
            <v>7,01</v>
          </cell>
        </row>
        <row r="9113">
          <cell r="A9113">
            <v>3481</v>
          </cell>
          <cell r="B9113" t="str">
            <v xml:space="preserve">JOELHO PVC, 90 GRAUS, ROSCAVEL, 1 1/2",  AGUA FRIA PREDIAL                                                                                                                                                                                                                                                                                                                                                                                                                                                </v>
          </cell>
          <cell r="C9113" t="str">
            <v xml:space="preserve">UN    </v>
          </cell>
          <cell r="D9113" t="str">
            <v>9,05</v>
          </cell>
        </row>
        <row r="9114">
          <cell r="A9114">
            <v>3510</v>
          </cell>
          <cell r="B9114" t="str">
            <v xml:space="preserve">JOELHO PVC, 90 GRAUS, ROSCAVEL, 1 1/4", AGUA FRIA PREDIAL                                                                                                                                                                                                                                                                                                                                                                                                                                                 </v>
          </cell>
          <cell r="C9114" t="str">
            <v xml:space="preserve">UN    </v>
          </cell>
          <cell r="D9114" t="str">
            <v>8,46</v>
          </cell>
        </row>
        <row r="9115">
          <cell r="A9115">
            <v>3508</v>
          </cell>
          <cell r="B9115" t="str">
            <v xml:space="preserve">JOELHO PVC, 90 GRAUS, ROSCAVEL, 2", AGUA FRIA PREDIAL                                                                                                                                                                                                                                                                                                                                                                                                                                                     </v>
          </cell>
          <cell r="C9115" t="str">
            <v xml:space="preserve">UN    </v>
          </cell>
          <cell r="D9115" t="str">
            <v>22,12</v>
          </cell>
        </row>
        <row r="9116">
          <cell r="A9116">
            <v>38939</v>
          </cell>
          <cell r="B9116" t="str">
            <v xml:space="preserve">JOELHO ROSCA FEMEA MOVEL, METALICO, PARA CONEXAO COM ANEL DESLIZANTE EM TUBO PEX, DN 16 MM X 1/2"                                                                                                                                                                                                                                                                                                                                                                                                         </v>
          </cell>
          <cell r="C9116" t="str">
            <v xml:space="preserve">UN    </v>
          </cell>
          <cell r="D9116" t="str">
            <v>12,91</v>
          </cell>
        </row>
        <row r="9117">
          <cell r="A9117">
            <v>38940</v>
          </cell>
          <cell r="B9117" t="str">
            <v xml:space="preserve">JOELHO ROSCA FEMEA MOVEL, METALICO, PARA CONEXAO COM ANEL DESLIZANTE EM TUBO PEX, DN 20 MM X 1/2"                                                                                                                                                                                                                                                                                                                                                                                                         </v>
          </cell>
          <cell r="C9117" t="str">
            <v xml:space="preserve">UN    </v>
          </cell>
          <cell r="D9117" t="str">
            <v>19,70</v>
          </cell>
        </row>
        <row r="9118">
          <cell r="A9118">
            <v>38941</v>
          </cell>
          <cell r="B9118" t="str">
            <v xml:space="preserve">JOELHO ROSCA FEMEA MOVEL, METALICO, PARA CONEXAO COM ANEL DESLIZANTE EM TUBO PEX, DN 20 MM X 3/4"                                                                                                                                                                                                                                                                                                                                                                                                         </v>
          </cell>
          <cell r="C9118" t="str">
            <v xml:space="preserve">UN    </v>
          </cell>
          <cell r="D9118" t="str">
            <v>23,28</v>
          </cell>
        </row>
        <row r="9119">
          <cell r="A9119">
            <v>38942</v>
          </cell>
          <cell r="B9119" t="str">
            <v xml:space="preserve">JOELHO ROSCA FEMEA MOVEL, METALICO, PARA CONEXAO COM ANEL DESLIZANTE EM TUBO PEX, DN 25 MM X 3/4"                                                                                                                                                                                                                                                                                                                                                                                                         </v>
          </cell>
          <cell r="C9119" t="str">
            <v xml:space="preserve">UN    </v>
          </cell>
          <cell r="D9119" t="str">
            <v>26,07</v>
          </cell>
        </row>
        <row r="9120">
          <cell r="A9120">
            <v>38987</v>
          </cell>
          <cell r="B9120" t="str">
            <v xml:space="preserve">JOELHO 45 GRAUS, PPR, SOLDAVEL, F/ F, DN 40 MM, PARA AQUA QUENTE E FRIA PREDIAL                                                                                                                                                                                                                                                                                                                                                                                                                           </v>
          </cell>
          <cell r="C9120" t="str">
            <v xml:space="preserve">UN    </v>
          </cell>
          <cell r="D9120" t="str">
            <v>5,15</v>
          </cell>
        </row>
        <row r="9121">
          <cell r="A9121">
            <v>38988</v>
          </cell>
          <cell r="B9121" t="str">
            <v xml:space="preserve">JOELHO 45 GRAUS, PPR, SOLDAVEL, F/ F, DN 50 MM, PARA AQUA QUENTE E FRIA PREDIAL                                                                                                                                                                                                                                                                                                                                                                                                                           </v>
          </cell>
          <cell r="C9121" t="str">
            <v xml:space="preserve">UN    </v>
          </cell>
          <cell r="D9121" t="str">
            <v>11,96</v>
          </cell>
        </row>
        <row r="9122">
          <cell r="A9122">
            <v>38989</v>
          </cell>
          <cell r="B9122" t="str">
            <v xml:space="preserve">JOELHO 45 GRAUS, PPR, SOLDAVEL, F/ F, DN 63 MM, PARA AQUA QUENTE E FRIA PREDIAL                                                                                                                                                                                                                                                                                                                                                                                                                           </v>
          </cell>
          <cell r="C9122" t="str">
            <v xml:space="preserve">UN    </v>
          </cell>
          <cell r="D9122" t="str">
            <v>15,90</v>
          </cell>
        </row>
        <row r="9123">
          <cell r="A9123">
            <v>38990</v>
          </cell>
          <cell r="B9123" t="str">
            <v xml:space="preserve">JOELHO 45 GRAUS, PPR, SOLDAVEL, F/ F, DN 75 MM, PARA AQUA QUENTE E FRIA PREDIAL                                                                                                                                                                                                                                                                                                                                                                                                                           </v>
          </cell>
          <cell r="C9123" t="str">
            <v xml:space="preserve">UN    </v>
          </cell>
          <cell r="D9123" t="str">
            <v>41,91</v>
          </cell>
        </row>
        <row r="9124">
          <cell r="A9124">
            <v>38991</v>
          </cell>
          <cell r="B9124" t="str">
            <v xml:space="preserve">JOELHO 45 GRAUS, PPR, SOLDAVEL, F/ F, DN 90 MM, PARA AQUA QUENTE E FRIA PREDIAL                                                                                                                                                                                                                                                                                                                                                                                                                           </v>
          </cell>
          <cell r="C9124" t="str">
            <v xml:space="preserve">UN    </v>
          </cell>
          <cell r="D9124" t="str">
            <v>84,67</v>
          </cell>
        </row>
        <row r="9125">
          <cell r="A9125">
            <v>38913</v>
          </cell>
          <cell r="B9125" t="str">
            <v xml:space="preserve">JOELHO 90 GRAUS, METALICO, PARA CONEXAO COM ANEL DESLIZANTE EM TUBO PEX, DN 16 MM                                                                                                                                                                                                                                                                                                                                                                                                                         </v>
          </cell>
          <cell r="C9125" t="str">
            <v xml:space="preserve">UN    </v>
          </cell>
          <cell r="D9125" t="str">
            <v>11,98</v>
          </cell>
        </row>
        <row r="9126">
          <cell r="A9126">
            <v>38914</v>
          </cell>
          <cell r="B9126" t="str">
            <v xml:space="preserve">JOELHO 90 GRAUS, METALICO, PARA CONEXAO COM ANEL DESLIZANTE EM TUBO PEX, DN 20 MM                                                                                                                                                                                                                                                                                                                                                                                                                         </v>
          </cell>
          <cell r="C9126" t="str">
            <v xml:space="preserve">UN    </v>
          </cell>
          <cell r="D9126" t="str">
            <v>13,89</v>
          </cell>
        </row>
        <row r="9127">
          <cell r="A9127">
            <v>38915</v>
          </cell>
          <cell r="B9127" t="str">
            <v xml:space="preserve">JOELHO 90 GRAUS, METALICO, PARA CONEXAO COM ANEL DESLIZANTE EM TUBO PEX, DN 25 MM                                                                                                                                                                                                                                                                                                                                                                                                                         </v>
          </cell>
          <cell r="C9127" t="str">
            <v xml:space="preserve">UN    </v>
          </cell>
          <cell r="D9127" t="str">
            <v>24,12</v>
          </cell>
        </row>
        <row r="9128">
          <cell r="A9128">
            <v>38916</v>
          </cell>
          <cell r="B9128" t="str">
            <v xml:space="preserve">JOELHO 90 GRAUS, METALICO, PARA CONEXAO COM ANEL DESLIZANTE EM TUBO PEX, DN 32 MM                                                                                                                                                                                                                                                                                                                                                                                                                         </v>
          </cell>
          <cell r="C9128" t="str">
            <v xml:space="preserve">UN    </v>
          </cell>
          <cell r="D9128" t="str">
            <v>31,82</v>
          </cell>
        </row>
        <row r="9129">
          <cell r="A9129">
            <v>39300</v>
          </cell>
          <cell r="B9129" t="str">
            <v xml:space="preserve">JOELHO 90 GRAUS, PLASTICO, PARA CONEXAO COM CRIMPAGEM EM TUBO PEX, DN 16 MM                                                                                                                                                                                                                                                                                                                                                                                                                               </v>
          </cell>
          <cell r="C9129" t="str">
            <v xml:space="preserve">UN    </v>
          </cell>
          <cell r="D9129" t="str">
            <v>10,82</v>
          </cell>
        </row>
        <row r="9130">
          <cell r="A9130">
            <v>39301</v>
          </cell>
          <cell r="B9130" t="str">
            <v xml:space="preserve">JOELHO 90 GRAUS, PLASTICO, PARA CONEXAO COM CRIMPAGEM EM TUBO PEX, DN 20 MM                                                                                                                                                                                                                                                                                                                                                                                                                               </v>
          </cell>
          <cell r="C9130" t="str">
            <v xml:space="preserve">UN    </v>
          </cell>
          <cell r="D9130" t="str">
            <v>15,01</v>
          </cell>
        </row>
        <row r="9131">
          <cell r="A9131">
            <v>39302</v>
          </cell>
          <cell r="B9131" t="str">
            <v xml:space="preserve">JOELHO 90 GRAUS, PLASTICO, PARA CONEXAO COM CRIMPAGEM EM TUBO PEX, DN 25 MM                                                                                                                                                                                                                                                                                                                                                                                                                               </v>
          </cell>
          <cell r="C9131" t="str">
            <v xml:space="preserve">UN    </v>
          </cell>
          <cell r="D9131" t="str">
            <v>18,86</v>
          </cell>
        </row>
        <row r="9132">
          <cell r="A9132">
            <v>39303</v>
          </cell>
          <cell r="B9132" t="str">
            <v xml:space="preserve">JOELHO 90 GRAUS, PLASTICO, PARA CONEXAO COM CRIMPAGEM EM TUBO PEX, DN 32 MM                                                                                                                                                                                                                                                                                                                                                                                                                               </v>
          </cell>
          <cell r="C9132" t="str">
            <v xml:space="preserve">UN    </v>
          </cell>
          <cell r="D9132" t="str">
            <v>33,17</v>
          </cell>
        </row>
        <row r="9133">
          <cell r="A9133">
            <v>38923</v>
          </cell>
          <cell r="B9133" t="str">
            <v xml:space="preserve">JOELHO 90 GRAUS, ROSCA FEMEA TERMINAL, METALICO, PARA CONEXAO COM ANEL DESLIZANTE EM TUBO PEX, DN 16 MM X 1/2"                                                                                                                                                                                                                                                                                                                                                                                            </v>
          </cell>
          <cell r="C9133" t="str">
            <v xml:space="preserve">UN    </v>
          </cell>
          <cell r="D9133" t="str">
            <v>10,56</v>
          </cell>
        </row>
        <row r="9134">
          <cell r="A9134">
            <v>38925</v>
          </cell>
          <cell r="B9134" t="str">
            <v xml:space="preserve">JOELHO 90 GRAUS, ROSCA FEMEA TERMINAL, METALICO, PARA CONEXAO COM ANEL DESLIZANTE EM TUBO PEX, DN 20 MM X 1/2"                                                                                                                                                                                                                                                                                                                                                                                            </v>
          </cell>
          <cell r="C9134" t="str">
            <v xml:space="preserve">UN    </v>
          </cell>
          <cell r="D9134" t="str">
            <v>11,35</v>
          </cell>
        </row>
        <row r="9135">
          <cell r="A9135">
            <v>38926</v>
          </cell>
          <cell r="B9135" t="str">
            <v xml:space="preserve">JOELHO 90 GRAUS, ROSCA FEMEA TERMINAL, METALICO, PARA CONEXAO COM ANEL DESLIZANTE EM TUBO PEX, DN 20 MM X 3/4"                                                                                                                                                                                                                                                                                                                                                                                            </v>
          </cell>
          <cell r="C9135" t="str">
            <v xml:space="preserve">UN    </v>
          </cell>
          <cell r="D9135" t="str">
            <v>16,21</v>
          </cell>
        </row>
        <row r="9136">
          <cell r="A9136">
            <v>38927</v>
          </cell>
          <cell r="B9136" t="str">
            <v xml:space="preserve">JOELHO 90 GRAUS, ROSCA FEMEA TERMINAL, METALICO, PARA CONEXAO COM ANEL DESLIZANTE EM TUBO PEX, DN 25 MM X 3/4"                                                                                                                                                                                                                                                                                                                                                                                            </v>
          </cell>
          <cell r="C9136" t="str">
            <v xml:space="preserve">UN    </v>
          </cell>
          <cell r="D9136" t="str">
            <v>17,34</v>
          </cell>
        </row>
        <row r="9137">
          <cell r="A9137">
            <v>39304</v>
          </cell>
          <cell r="B9137" t="str">
            <v xml:space="preserve">JOELHO 90 GRAUS, ROSCA FEMEA TERMINAL, PLASTICO, PARA CONEXAO COM CRIMPAGEM EM TUBO PEX, DN 16 MM X 1/2"                                                                                                                                                                                                                                                                                                                                                                                                  </v>
          </cell>
          <cell r="C9137" t="str">
            <v xml:space="preserve">UN    </v>
          </cell>
          <cell r="D9137" t="str">
            <v>13,36</v>
          </cell>
        </row>
        <row r="9138">
          <cell r="A9138">
            <v>38924</v>
          </cell>
          <cell r="B9138" t="str">
            <v xml:space="preserve">JOELHO 90 GRAUS, ROSCA FEMEA TERMINAL, PLASTICO, PARA CONEXAO COM CRIMPAGEM EM TUBO PEX, DN 16 MM X 3/4"                                                                                                                                                                                                                                                                                                                                                                                                  </v>
          </cell>
          <cell r="C9138" t="str">
            <v xml:space="preserve">UN    </v>
          </cell>
          <cell r="D9138" t="str">
            <v>19,04</v>
          </cell>
        </row>
        <row r="9139">
          <cell r="A9139">
            <v>39305</v>
          </cell>
          <cell r="B9139" t="str">
            <v xml:space="preserve">JOELHO 90 GRAUS, ROSCA FEMEA TERMINAL, PLASTICO, PARA CONEXAO COM CRIMPAGEM EM TUBO PEX, DN 20 MM X 1/2"                                                                                                                                                                                                                                                                                                                                                                                                  </v>
          </cell>
          <cell r="C9139" t="str">
            <v xml:space="preserve">UN    </v>
          </cell>
          <cell r="D9139" t="str">
            <v>17,49</v>
          </cell>
        </row>
        <row r="9140">
          <cell r="A9140">
            <v>39306</v>
          </cell>
          <cell r="B9140" t="str">
            <v xml:space="preserve">JOELHO 90 GRAUS, ROSCA FEMEA TERMINAL, PLASTICO, PARA CONEXAO COM CRIMPAGEM EM TUBO PEX, DN 20 MM X 3/4"                                                                                                                                                                                                                                                                                                                                                                                                  </v>
          </cell>
          <cell r="C9140" t="str">
            <v xml:space="preserve">UN    </v>
          </cell>
          <cell r="D9140" t="str">
            <v>21,88</v>
          </cell>
        </row>
        <row r="9141">
          <cell r="A9141">
            <v>38928</v>
          </cell>
          <cell r="B9141" t="str">
            <v xml:space="preserve">JOELHO 90 GRAUS, ROSCA FEMEA TERMINAL, PLASTICO, PARA CONEXAO COM CRIMPAGEM EM TUBO PEX, DN 25 MM X 1/2"                                                                                                                                                                                                                                                                                                                                                                                                  </v>
          </cell>
          <cell r="C9141" t="str">
            <v xml:space="preserve">UN    </v>
          </cell>
          <cell r="D9141" t="str">
            <v>19,22</v>
          </cell>
        </row>
        <row r="9142">
          <cell r="A9142">
            <v>38929</v>
          </cell>
          <cell r="B9142" t="str">
            <v xml:space="preserve">JOELHO 90 GRAUS, ROSCA FEMEA TERMINAL, PLASTICO, PARA CONEXAO COM CRIMPAGEM EM TUBO PEX, DN 25 MM X 1"                                                                                                                                                                                                                                                                                                                                                                                                    </v>
          </cell>
          <cell r="C9142" t="str">
            <v xml:space="preserve">UN    </v>
          </cell>
          <cell r="D9142" t="str">
            <v>34,08</v>
          </cell>
        </row>
        <row r="9143">
          <cell r="A9143">
            <v>39307</v>
          </cell>
          <cell r="B9143" t="str">
            <v xml:space="preserve">JOELHO 90 GRAUS, ROSCA FEMEA TERMINAL, PLASTICO, PARA CONEXAO COM CRIMPAGEM EM TUBO PEX, DN 25 MM X 3/4"                                                                                                                                                                                                                                                                                                                                                                                                  </v>
          </cell>
          <cell r="C9143" t="str">
            <v xml:space="preserve">UN    </v>
          </cell>
          <cell r="D9143" t="str">
            <v>25,19</v>
          </cell>
        </row>
        <row r="9144">
          <cell r="A9144">
            <v>38930</v>
          </cell>
          <cell r="B9144" t="str">
            <v xml:space="preserve">JOELHO 90 GRAUS, ROSCA FEMEA TERMINAL, PLASTICO, PARA CONEXAO COM CRIMPAGEM EM TUBO PEX, DN 32 MM X 1"                                                                                                                                                                                                                                                                                                                                                                                                    </v>
          </cell>
          <cell r="C9144" t="str">
            <v xml:space="preserve">UN    </v>
          </cell>
          <cell r="D9144" t="str">
            <v>42,82</v>
          </cell>
        </row>
        <row r="9145">
          <cell r="A9145">
            <v>38931</v>
          </cell>
          <cell r="B9145" t="str">
            <v xml:space="preserve">JOELHO 90 GRAUS, ROSCA MACHO TERMINAL, METALICO, PARA CONEXAO COM ANEL DESLIZANTE EM TUBO PEX, DN 16 MM X 1/2"                                                                                                                                                                                                                                                                                                                                                                                            </v>
          </cell>
          <cell r="C9145" t="str">
            <v xml:space="preserve">UN    </v>
          </cell>
          <cell r="D9145" t="str">
            <v>10,78</v>
          </cell>
        </row>
        <row r="9146">
          <cell r="A9146">
            <v>38932</v>
          </cell>
          <cell r="B9146" t="str">
            <v xml:space="preserve">JOELHO 90 GRAUS, ROSCA MACHO TERMINAL, METALICO, PARA CONEXAO COM ANEL DESLIZANTE EM TUBO PEX, DN 20 MM X 1/2"                                                                                                                                                                                                                                                                                                                                                                                            </v>
          </cell>
          <cell r="C9146" t="str">
            <v xml:space="preserve">UN    </v>
          </cell>
          <cell r="D9146" t="str">
            <v>10,89</v>
          </cell>
        </row>
        <row r="9147">
          <cell r="A9147">
            <v>38934</v>
          </cell>
          <cell r="B9147" t="str">
            <v xml:space="preserve">JOELHO 90 GRAUS, ROSCA MACHO TERMINAL, METALICO, PARA CONEXAO COM ANEL DESLIZANTE EM TUBO PEX, DN 20 MM X 3/4"                                                                                                                                                                                                                                                                                                                                                                                            </v>
          </cell>
          <cell r="C9147" t="str">
            <v xml:space="preserve">UN    </v>
          </cell>
          <cell r="D9147" t="str">
            <v>16,09</v>
          </cell>
        </row>
        <row r="9148">
          <cell r="A9148">
            <v>38935</v>
          </cell>
          <cell r="B9148" t="str">
            <v xml:space="preserve">JOELHO 90 GRAUS, ROSCA MACHO TERMINAL, METALICO, PARA CONEXAO COM ANEL DESLIZANTE EM TUBO PEX, DN 25 MM X 3/4"                                                                                                                                                                                                                                                                                                                                                                                            </v>
          </cell>
          <cell r="C9148" t="str">
            <v xml:space="preserve">UN    </v>
          </cell>
          <cell r="D9148" t="str">
            <v>17,22</v>
          </cell>
        </row>
        <row r="9149">
          <cell r="A9149">
            <v>38936</v>
          </cell>
          <cell r="B9149" t="str">
            <v xml:space="preserve">JOELHO 90 GRAUS, ROSCA MACHO TERMINAL, PLASTICO, PARA CONEXAO COM CRIMPAGEM EM TUBO PEX, DN 25 MM X 1/2"                                                                                                                                                                                                                                                                                                                                                                                                  </v>
          </cell>
          <cell r="C9149" t="str">
            <v xml:space="preserve">UN    </v>
          </cell>
          <cell r="D9149" t="str">
            <v>18,44</v>
          </cell>
        </row>
        <row r="9150">
          <cell r="A9150">
            <v>38937</v>
          </cell>
          <cell r="B9150" t="str">
            <v xml:space="preserve">JOELHO 90 GRAUS, ROSCA MACHO TERMINAL, PLASTICO, PARA CONEXAO COM CRIMPAGEM EM TUBO PEX, DN 25 MM X 1"                                                                                                                                                                                                                                                                                                                                                                                                    </v>
          </cell>
          <cell r="C9150" t="str">
            <v xml:space="preserve">UN    </v>
          </cell>
          <cell r="D9150" t="str">
            <v>22,48</v>
          </cell>
        </row>
        <row r="9151">
          <cell r="A9151">
            <v>38938</v>
          </cell>
          <cell r="B9151" t="str">
            <v xml:space="preserve">JOELHO 90 GRAUS, ROSCA MACHO TERMINAL, PLASTICO, PARA CONEXAO COM CRIMPAGEM EM TUBO PEX, DN 32 MM X 1"                                                                                                                                                                                                                                                                                                                                                                                                    </v>
          </cell>
          <cell r="C9151" t="str">
            <v xml:space="preserve">UN    </v>
          </cell>
          <cell r="D9151" t="str">
            <v>33,42</v>
          </cell>
        </row>
        <row r="9152">
          <cell r="A9152">
            <v>3489</v>
          </cell>
          <cell r="B9152" t="str">
            <v xml:space="preserve">JOELHO, PVC COM ROSCA E BUCHA LATAO, 90 GRAUS,  3/4", PARA AGUA FRIA PREDIAL                                                                                                                                                                                                                                                                                                                                                                                                                              </v>
          </cell>
          <cell r="C9152" t="str">
            <v xml:space="preserve">UN    </v>
          </cell>
          <cell r="D9152" t="str">
            <v>8,36</v>
          </cell>
        </row>
        <row r="9153">
          <cell r="A9153">
            <v>20151</v>
          </cell>
          <cell r="B9153" t="str">
            <v xml:space="preserve">JOELHO, PVC SERIE R, 45 GRAUS, DN 100 MM, PARA ESGOTO PREDIAL                                                                                                                                                                                                                                                                                                                                                                                                                                             </v>
          </cell>
          <cell r="C9153" t="str">
            <v xml:space="preserve">UN    </v>
          </cell>
          <cell r="D9153" t="str">
            <v>15,76</v>
          </cell>
        </row>
        <row r="9154">
          <cell r="A9154">
            <v>20152</v>
          </cell>
          <cell r="B9154" t="str">
            <v xml:space="preserve">JOELHO, PVC SERIE R, 45 GRAUS, DN 150 MM, PARA ESGOTO PREDIAL                                                                                                                                                                                                                                                                                                                                                                                                                                             </v>
          </cell>
          <cell r="C9154" t="str">
            <v xml:space="preserve">UN    </v>
          </cell>
          <cell r="D9154" t="str">
            <v>54,83</v>
          </cell>
        </row>
        <row r="9155">
          <cell r="A9155">
            <v>20148</v>
          </cell>
          <cell r="B9155" t="str">
            <v xml:space="preserve">JOELHO, PVC SERIE R, 45 GRAUS, DN 40 MM, PARA ESGOTO PREDIAL                                                                                                                                                                                                                                                                                                                                                                                                                                              </v>
          </cell>
          <cell r="C9155" t="str">
            <v xml:space="preserve">UN    </v>
          </cell>
          <cell r="D9155" t="str">
            <v>3,13</v>
          </cell>
        </row>
        <row r="9156">
          <cell r="A9156">
            <v>20149</v>
          </cell>
          <cell r="B9156" t="str">
            <v xml:space="preserve">JOELHO, PVC SERIE R, 45 GRAUS, DN 50 MM, PARA ESGOTO PREDIAL                                                                                                                                                                                                                                                                                                                                                                                                                                              </v>
          </cell>
          <cell r="C9156" t="str">
            <v xml:space="preserve">UN    </v>
          </cell>
          <cell r="D9156" t="str">
            <v>4,85</v>
          </cell>
        </row>
        <row r="9157">
          <cell r="A9157">
            <v>20150</v>
          </cell>
          <cell r="B9157" t="str">
            <v xml:space="preserve">JOELHO, PVC SERIE R, 45 GRAUS, DN 75 MM, PARA ESGOTO PREDIAL                                                                                                                                                                                                                                                                                                                                                                                                                                              </v>
          </cell>
          <cell r="C9157" t="str">
            <v xml:space="preserve">UN    </v>
          </cell>
          <cell r="D9157" t="str">
            <v>11,31</v>
          </cell>
        </row>
        <row r="9158">
          <cell r="A9158">
            <v>20157</v>
          </cell>
          <cell r="B9158" t="str">
            <v xml:space="preserve">JOELHO, PVC SERIE R, 90 GRAUS, DN 100 MM, PARA ESGOTO PREDIAL                                                                                                                                                                                                                                                                                                                                                                                                                                             </v>
          </cell>
          <cell r="C9158" t="str">
            <v xml:space="preserve">UN    </v>
          </cell>
          <cell r="D9158" t="str">
            <v>21,26</v>
          </cell>
        </row>
        <row r="9159">
          <cell r="A9159">
            <v>20158</v>
          </cell>
          <cell r="B9159" t="str">
            <v xml:space="preserve">JOELHO, PVC SERIE R, 90 GRAUS, DN 150 MM, PARA ESGOTO PREDIAL                                                                                                                                                                                                                                                                                                                                                                                                                                             </v>
          </cell>
          <cell r="C9159" t="str">
            <v xml:space="preserve">UN    </v>
          </cell>
          <cell r="D9159" t="str">
            <v>70,63</v>
          </cell>
        </row>
        <row r="9160">
          <cell r="A9160">
            <v>20154</v>
          </cell>
          <cell r="B9160" t="str">
            <v xml:space="preserve">JOELHO, PVC SERIE R, 90 GRAUS, DN 40 MM, PARA ESGOTO PREDIAL                                                                                                                                                                                                                                                                                                                                                                                                                                              </v>
          </cell>
          <cell r="C9160" t="str">
            <v xml:space="preserve">UN    </v>
          </cell>
          <cell r="D9160" t="str">
            <v>4,03</v>
          </cell>
        </row>
        <row r="9161">
          <cell r="A9161">
            <v>20155</v>
          </cell>
          <cell r="B9161" t="str">
            <v xml:space="preserve">JOELHO, PVC SERIE R, 90 GRAUS, DN 50 MM, PARA ESGOTO PREDIAL                                                                                                                                                                                                                                                                                                                                                                                                                                              </v>
          </cell>
          <cell r="C9161" t="str">
            <v xml:space="preserve">UN    </v>
          </cell>
          <cell r="D9161" t="str">
            <v>6,03</v>
          </cell>
        </row>
        <row r="9162">
          <cell r="A9162">
            <v>20156</v>
          </cell>
          <cell r="B9162" t="str">
            <v xml:space="preserve">JOELHO, PVC SERIE R, 90 GRAUS, DN 75 MM, PARA ESGOTO PREDIAL                                                                                                                                                                                                                                                                                                                                                                                                                                              </v>
          </cell>
          <cell r="C9162" t="str">
            <v xml:space="preserve">UN    </v>
          </cell>
          <cell r="D9162" t="str">
            <v>13,57</v>
          </cell>
        </row>
        <row r="9163">
          <cell r="A9163">
            <v>3512</v>
          </cell>
          <cell r="B9163" t="str">
            <v xml:space="preserve">JOELHO, PVC SOLDAVEL, 45 GRAUS, 110 MM, PARA AGUA FRIA PREDIAL                                                                                                                                                                                                                                                                                                                                                                                                                                            </v>
          </cell>
          <cell r="C9163" t="str">
            <v xml:space="preserve">UN    </v>
          </cell>
          <cell r="D9163" t="str">
            <v>131,02</v>
          </cell>
        </row>
        <row r="9164">
          <cell r="A9164">
            <v>3499</v>
          </cell>
          <cell r="B9164" t="str">
            <v xml:space="preserve">JOELHO, PVC SOLDAVEL, 45 GRAUS, 20 MM, PARA AGUA FRIA PREDIAL                                                                                                                                                                                                                                                                                                                                                                                                                                             </v>
          </cell>
          <cell r="C9164" t="str">
            <v xml:space="preserve">UN    </v>
          </cell>
          <cell r="D9164" t="str">
            <v>0,55</v>
          </cell>
        </row>
        <row r="9165">
          <cell r="A9165">
            <v>3500</v>
          </cell>
          <cell r="B9165" t="str">
            <v xml:space="preserve">JOELHO, PVC SOLDAVEL, 45 GRAUS, 25 MM, PARA AGUA FRIA PREDIAL                                                                                                                                                                                                                                                                                                                                                                                                                                             </v>
          </cell>
          <cell r="C9165" t="str">
            <v xml:space="preserve">UN    </v>
          </cell>
          <cell r="D9165" t="str">
            <v>0,94</v>
          </cell>
        </row>
        <row r="9166">
          <cell r="A9166">
            <v>3501</v>
          </cell>
          <cell r="B9166" t="str">
            <v xml:space="preserve">JOELHO, PVC SOLDAVEL, 45 GRAUS, 32 MM, PARA AGUA FRIA PREDIAL                                                                                                                                                                                                                                                                                                                                                                                                                                             </v>
          </cell>
          <cell r="C9166" t="str">
            <v xml:space="preserve">UN    </v>
          </cell>
          <cell r="D9166" t="str">
            <v>2,71</v>
          </cell>
        </row>
        <row r="9167">
          <cell r="A9167">
            <v>3502</v>
          </cell>
          <cell r="B9167" t="str">
            <v xml:space="preserve">JOELHO, PVC SOLDAVEL, 45 GRAUS, 40 MM, PARA AGUA FRIA PREDIAL                                                                                                                                                                                                                                                                                                                                                                                                                                             </v>
          </cell>
          <cell r="C9167" t="str">
            <v xml:space="preserve">UN    </v>
          </cell>
          <cell r="D9167" t="str">
            <v>3,86</v>
          </cell>
        </row>
        <row r="9168">
          <cell r="A9168">
            <v>3503</v>
          </cell>
          <cell r="B9168" t="str">
            <v xml:space="preserve">JOELHO, PVC SOLDAVEL, 45 GRAUS, 50 MM, PARA AGUA FRIA PREDIAL                                                                                                                                                                                                                                                                                                                                                                                                                                             </v>
          </cell>
          <cell r="C9168" t="str">
            <v xml:space="preserve">UN    </v>
          </cell>
          <cell r="D9168" t="str">
            <v>4,63</v>
          </cell>
        </row>
        <row r="9169">
          <cell r="A9169">
            <v>3477</v>
          </cell>
          <cell r="B9169" t="str">
            <v xml:space="preserve">JOELHO, PVC SOLDAVEL, 45 GRAUS, 60 MM, PARA AGUA FRIA PREDIAL                                                                                                                                                                                                                                                                                                                                                                                                                                             </v>
          </cell>
          <cell r="C9169" t="str">
            <v xml:space="preserve">UN    </v>
          </cell>
          <cell r="D9169" t="str">
            <v>17,93</v>
          </cell>
        </row>
        <row r="9170">
          <cell r="A9170">
            <v>3478</v>
          </cell>
          <cell r="B9170" t="str">
            <v xml:space="preserve">JOELHO, PVC SOLDAVEL, 45 GRAUS, 75 MM, PARA AGUA FRIA PREDIAL                                                                                                                                                                                                                                                                                                                                                                                                                                             </v>
          </cell>
          <cell r="C9170" t="str">
            <v xml:space="preserve">UN    </v>
          </cell>
          <cell r="D9170" t="str">
            <v>41,21</v>
          </cell>
        </row>
        <row r="9171">
          <cell r="A9171">
            <v>3525</v>
          </cell>
          <cell r="B9171" t="str">
            <v xml:space="preserve">JOELHO, PVC SOLDAVEL, 45 GRAUS, 85 MM, PARA AGUA FRIA PREDIAL                                                                                                                                                                                                                                                                                                                                                                                                                                             </v>
          </cell>
          <cell r="C9171" t="str">
            <v xml:space="preserve">UN    </v>
          </cell>
          <cell r="D9171" t="str">
            <v>48,89</v>
          </cell>
        </row>
        <row r="9172">
          <cell r="A9172">
            <v>3511</v>
          </cell>
          <cell r="B9172" t="str">
            <v xml:space="preserve">JOELHO, PVC SOLDAVEL, 90 GRAUS, 75 MM, PARA AGUA FRIA PREDIAL                                                                                                                                                                                                                                                                                                                                                                                                                                             </v>
          </cell>
          <cell r="C9172" t="str">
            <v xml:space="preserve">UN    </v>
          </cell>
          <cell r="D9172" t="str">
            <v>57,36</v>
          </cell>
        </row>
        <row r="9173">
          <cell r="A9173">
            <v>38917</v>
          </cell>
          <cell r="B9173" t="str">
            <v xml:space="preserve">JOELHO, ROSCA FEMEA, COM BASE FIXA, METALICO, PARA CONEXAO COM ANEL DESLIZANTE EM TUBO PEX, DN 16 MM X 1/2"                                                                                                                                                                                                                                                                                                                                                                                               </v>
          </cell>
          <cell r="C9173" t="str">
            <v xml:space="preserve">UN    </v>
          </cell>
          <cell r="D9173" t="str">
            <v>10,31</v>
          </cell>
        </row>
        <row r="9174">
          <cell r="A9174">
            <v>38919</v>
          </cell>
          <cell r="B9174" t="str">
            <v xml:space="preserve">JOELHO, ROSCA FEMEA, COM BASE FIXA, METALICO, PARA CONEXAO COM ANEL DESLIZANTE EM TUBO PEX, DN 20 MM X 1/2"                                                                                                                                                                                                                                                                                                                                                                                               </v>
          </cell>
          <cell r="C9174" t="str">
            <v xml:space="preserve">UN    </v>
          </cell>
          <cell r="D9174" t="str">
            <v>15,34</v>
          </cell>
        </row>
        <row r="9175">
          <cell r="A9175">
            <v>38922</v>
          </cell>
          <cell r="B9175" t="str">
            <v xml:space="preserve">JOELHO, ROSCA FEMEA, COM BASE FIXA, METALICO, PARA CONEXAO COM ANEL DESLIZANTE EM TUBO PEX, DN 25 MM X 3/4"                                                                                                                                                                                                                                                                                                                                                                                               </v>
          </cell>
          <cell r="C9175" t="str">
            <v xml:space="preserve">UN    </v>
          </cell>
          <cell r="D9175" t="str">
            <v>19,83</v>
          </cell>
        </row>
        <row r="9176">
          <cell r="A9176">
            <v>38921</v>
          </cell>
          <cell r="B9176" t="str">
            <v xml:space="preserve">JOELHO, ROSCA FEMEA, COM BASE FIXA, PLASTICO, PARA CONEXAO COM CRIMPAGEM EM TUBO PEX, DN 25 MM X 1/2"                                                                                                                                                                                                                                                                                                                                                                                                     </v>
          </cell>
          <cell r="C9176" t="str">
            <v xml:space="preserve">UN    </v>
          </cell>
          <cell r="D9176" t="str">
            <v>24,51</v>
          </cell>
        </row>
        <row r="9177">
          <cell r="A9177">
            <v>38918</v>
          </cell>
          <cell r="B9177" t="str">
            <v xml:space="preserve">JOELHO, ROSCA FEMEA, COM BASE FIXA, PLASTICO, PARA CONEXAO POR CRIMPAGEM EM TUBO PEX, DN 16 MM X 3/4"                                                                                                                                                                                                                                                                                                                                                                                                     </v>
          </cell>
          <cell r="C9177" t="str">
            <v xml:space="preserve">UN    </v>
          </cell>
          <cell r="D9177" t="str">
            <v>23,30</v>
          </cell>
        </row>
        <row r="9178">
          <cell r="A9178">
            <v>38920</v>
          </cell>
          <cell r="B9178" t="str">
            <v xml:space="preserve">JOELHO, ROSCA FEMEA, COM BASE FIXA, PLASTICO, PARA CONEXAO POR CRIMPAGEM EM TUBO PEX, DN 20 MM X 3/4"                                                                                                                                                                                                                                                                                                                                                                                                     </v>
          </cell>
          <cell r="C9178" t="str">
            <v xml:space="preserve">UN    </v>
          </cell>
          <cell r="D9178" t="str">
            <v>29,12</v>
          </cell>
        </row>
        <row r="9179">
          <cell r="A9179">
            <v>3104</v>
          </cell>
          <cell r="B9179" t="str">
            <v xml:space="preserve">JOGO DE FERRAGENS CROMADAS P/ PORTA DE VIDRO TEMPERADO, UMA FOLHA COMPOSTA: DOBRADICA SUPERIOR (101) E INFERIOR (103),TRINCO (502), FECHADURA (520),CONTRA FECHADURA (531),COM CAPUCHINHO                                                                                                                                                                                                                                                                                                                 </v>
          </cell>
          <cell r="C9179" t="str">
            <v xml:space="preserve">CJ    </v>
          </cell>
          <cell r="D9179" t="str">
            <v>436,83</v>
          </cell>
        </row>
        <row r="9180">
          <cell r="A9180">
            <v>12032</v>
          </cell>
          <cell r="B9180" t="str">
            <v xml:space="preserve">JOGO DE TRANQUETA E ROSETA QUADRADA DE SOBREPOR SEM FUROS, EM LATAO CROMADO, *50 X 50* MM, PARA FECHADURA DE PORTA DE BANHEIRO                                                                                                                                                                                                                                                                                                                                                                            </v>
          </cell>
          <cell r="C9180" t="str">
            <v xml:space="preserve">JG    </v>
          </cell>
          <cell r="D9180" t="str">
            <v>46,78</v>
          </cell>
        </row>
        <row r="9181">
          <cell r="A9181">
            <v>12030</v>
          </cell>
          <cell r="B9181" t="str">
            <v xml:space="preserve">JOGO DE TRANQUETA E ROSETA REDONDA DE SOBREPOR SEM FUROS, EM LATAO CROMADO, DIAMETRO *50* MM, PARA FECHADURA DE PORTA DE BANHEIRO                                                                                                                                                                                                                                                                                                                                                                         </v>
          </cell>
          <cell r="C9181" t="str">
            <v xml:space="preserve">JG    </v>
          </cell>
          <cell r="D9181" t="str">
            <v>43,95</v>
          </cell>
        </row>
        <row r="9182">
          <cell r="A9182">
            <v>10908</v>
          </cell>
          <cell r="B9182" t="str">
            <v xml:space="preserve">JUNCAO DE REDUCAO INVERTIDA, PVC SOLDAVEL, 100 X 50 MM, SERIE NORMAL PARA ESGOTO PREDIAL                                                                                                                                                                                                                                                                                                                                                                                                                  </v>
          </cell>
          <cell r="C9182" t="str">
            <v xml:space="preserve">UN    </v>
          </cell>
          <cell r="D9182" t="str">
            <v>11,90</v>
          </cell>
        </row>
        <row r="9183">
          <cell r="A9183">
            <v>10909</v>
          </cell>
          <cell r="B9183" t="str">
            <v xml:space="preserve">JUNCAO DE REDUCAO INVERTIDA, PVC SOLDAVEL, 100 X 75 MM, SERIE NORMAL PARA ESGOTO PREDIAL                                                                                                                                                                                                                                                                                                                                                                                                                  </v>
          </cell>
          <cell r="C9183" t="str">
            <v xml:space="preserve">UN    </v>
          </cell>
          <cell r="D9183" t="str">
            <v>18,98</v>
          </cell>
        </row>
        <row r="9184">
          <cell r="A9184">
            <v>3669</v>
          </cell>
          <cell r="B9184" t="str">
            <v xml:space="preserve">JUNCAO DE REDUCAO INVERTIDA, PVC SOLDAVEL, 75 X 50 MM, SERIE NORMAL PARA ESGOTO PREDIAL                                                                                                                                                                                                                                                                                                                                                                                                                   </v>
          </cell>
          <cell r="C9184" t="str">
            <v xml:space="preserve">UN    </v>
          </cell>
          <cell r="D9184" t="str">
            <v>8,13</v>
          </cell>
        </row>
        <row r="9185">
          <cell r="A9185">
            <v>20138</v>
          </cell>
          <cell r="B9185" t="str">
            <v xml:space="preserve">JUNCAO DE REDUCAO SIMPLES, COM BOLSA PARA ANEL, PVC LEVE,  150 X 100 MM, PARA ESGOTO PREDIAL                                                                                                                                                                                                                                                                                                                                                                                                              </v>
          </cell>
          <cell r="C9185" t="str">
            <v xml:space="preserve">UN    </v>
          </cell>
          <cell r="D9185" t="str">
            <v>40,41</v>
          </cell>
        </row>
        <row r="9186">
          <cell r="A9186">
            <v>20139</v>
          </cell>
          <cell r="B9186" t="str">
            <v xml:space="preserve">JUNCAO DUPLA, PVC SERIE R, DN 100 X 100 X 100 MM, PARA ESGOTO PREDIAL                                                                                                                                                                                                                                                                                                                                                                                                                                     </v>
          </cell>
          <cell r="C9186" t="str">
            <v xml:space="preserve">UN    </v>
          </cell>
          <cell r="D9186" t="str">
            <v>67,90</v>
          </cell>
        </row>
        <row r="9187">
          <cell r="A9187">
            <v>3668</v>
          </cell>
          <cell r="B9187" t="str">
            <v xml:space="preserve">JUNCAO DUPLA, PVC SOLDAVEL, DN 100 X 100 X 100 MM , SERIE NORMAL PARA ESGOTO PREDIAL                                                                                                                                                                                                                                                                                                                                                                                                                      </v>
          </cell>
          <cell r="C9187" t="str">
            <v xml:space="preserve">UN    </v>
          </cell>
          <cell r="D9187" t="str">
            <v>26,92</v>
          </cell>
        </row>
        <row r="9188">
          <cell r="A9188">
            <v>3656</v>
          </cell>
          <cell r="B9188" t="str">
            <v xml:space="preserve">JUNCAO DUPLA, PVC SOLDAVEL, DN 75 X 75 X 75 MM , SERIE NORMAL PARA ESGOTO PREDIAL                                                                                                                                                                                                                                                                                                                                                                                                                         </v>
          </cell>
          <cell r="C9188" t="str">
            <v xml:space="preserve">UN    </v>
          </cell>
          <cell r="D9188" t="str">
            <v>13,34</v>
          </cell>
        </row>
        <row r="9189">
          <cell r="A9189">
            <v>10911</v>
          </cell>
          <cell r="B9189" t="str">
            <v xml:space="preserve">JUNCAO INVERTIDA, PVC SOLDAVEL, 75 X 75 MM, SERIE NORMAL PARA ESGOTO PREDIAL                                                                                                                                                                                                                                                                                                                                                                                                                              </v>
          </cell>
          <cell r="C9189" t="str">
            <v xml:space="preserve">UN    </v>
          </cell>
          <cell r="D9189" t="str">
            <v>14,81</v>
          </cell>
        </row>
        <row r="9190">
          <cell r="A9190">
            <v>3654</v>
          </cell>
          <cell r="B9190" t="str">
            <v xml:space="preserve">JUNCAO PVC  ROSCAVEL, 45 GRAUS, 1/2", PARA AGUA FRIA PREDIAL                                                                                                                                                                                                                                                                                                                                                                                                                                              </v>
          </cell>
          <cell r="C9190" t="str">
            <v xml:space="preserve">UN    </v>
          </cell>
          <cell r="D9190" t="str">
            <v>2,91</v>
          </cell>
        </row>
        <row r="9191">
          <cell r="A9191">
            <v>3664</v>
          </cell>
          <cell r="B9191" t="str">
            <v xml:space="preserve">JUNCAO PVC  ROSCAVEL, 45 GRAUS, 3/4", PARA AGUA FRIA PREDIAL                                                                                                                                                                                                                                                                                                                                                                                                                                              </v>
          </cell>
          <cell r="C9191" t="str">
            <v xml:space="preserve">UN    </v>
          </cell>
          <cell r="D9191" t="str">
            <v>3,61</v>
          </cell>
        </row>
        <row r="9192">
          <cell r="A9192">
            <v>3657</v>
          </cell>
          <cell r="B9192" t="str">
            <v xml:space="preserve">JUNCAO PVC, 45 GRAUS, ROSCAVEL, 1 1/4", AGUA FRIA PREDIAL                                                                                                                                                                                                                                                                                                                                                                                                                                                 </v>
          </cell>
          <cell r="C9192" t="str">
            <v xml:space="preserve">UN    </v>
          </cell>
          <cell r="D9192" t="str">
            <v>3,89</v>
          </cell>
        </row>
        <row r="9193">
          <cell r="A9193">
            <v>12625</v>
          </cell>
          <cell r="B9193" t="str">
            <v xml:space="preserve">JUNCAO PVC, 60 GRAUS, CIRCULAR,  DIAMETRO ENTRE 80 E 100 MM, PARA DRENAGEM PLUVIAL PREDIAL                                                                                                                                                                                                                                                                                                                                                                                                                </v>
          </cell>
          <cell r="C9193" t="str">
            <v xml:space="preserve">UN    </v>
          </cell>
          <cell r="D9193" t="str">
            <v>8,86</v>
          </cell>
        </row>
        <row r="9194">
          <cell r="A9194">
            <v>20136</v>
          </cell>
          <cell r="B9194" t="str">
            <v xml:space="preserve">JUNCAO SIMPLES, PVC LEVE, 150 MM, PARA ESGOTO PREDIAL                                                                                                                                                                                                                                                                                                                                                                                                                                                     </v>
          </cell>
          <cell r="C9194" t="str">
            <v xml:space="preserve">UN    </v>
          </cell>
          <cell r="D9194" t="str">
            <v>91,20</v>
          </cell>
        </row>
        <row r="9195">
          <cell r="A9195">
            <v>20144</v>
          </cell>
          <cell r="B9195" t="str">
            <v xml:space="preserve">JUNCAO SIMPLES, PVC SERIE R, DN 100 X 100 MM, PARA ESGOTO PREDIAL                                                                                                                                                                                                                                                                                                                                                                                                                                         </v>
          </cell>
          <cell r="C9195" t="str">
            <v xml:space="preserve">UN    </v>
          </cell>
          <cell r="D9195" t="str">
            <v>40,06</v>
          </cell>
        </row>
        <row r="9196">
          <cell r="A9196">
            <v>20143</v>
          </cell>
          <cell r="B9196" t="str">
            <v xml:space="preserve">JUNCAO SIMPLES, PVC SERIE R, DN 100 X 75 MM, PARA ESGOTO PREDIAL                                                                                                                                                                                                                                                                                                                                                                                                                                          </v>
          </cell>
          <cell r="C9196" t="str">
            <v xml:space="preserve">UN    </v>
          </cell>
          <cell r="D9196" t="str">
            <v>37,41</v>
          </cell>
        </row>
        <row r="9197">
          <cell r="A9197">
            <v>20145</v>
          </cell>
          <cell r="B9197" t="str">
            <v xml:space="preserve">JUNCAO SIMPLES, PVC SERIE R, DN 150 X 100 MM, PARA ESGOTO PREDIAL                                                                                                                                                                                                                                                                                                                                                                                                                                         </v>
          </cell>
          <cell r="C9197" t="str">
            <v xml:space="preserve">UN    </v>
          </cell>
          <cell r="D9197" t="str">
            <v>106,17</v>
          </cell>
        </row>
        <row r="9198">
          <cell r="A9198">
            <v>20146</v>
          </cell>
          <cell r="B9198" t="str">
            <v xml:space="preserve">JUNCAO SIMPLES, PVC SERIE R, DN 150 X 150 MM, PARA ESGOTO PREDIAL                                                                                                                                                                                                                                                                                                                                                                                                                                         </v>
          </cell>
          <cell r="C9198" t="str">
            <v xml:space="preserve">UN    </v>
          </cell>
          <cell r="D9198" t="str">
            <v>119,72</v>
          </cell>
        </row>
        <row r="9199">
          <cell r="A9199">
            <v>20140</v>
          </cell>
          <cell r="B9199" t="str">
            <v xml:space="preserve">JUNCAO SIMPLES, PVC SERIE R, DN 40 X 40 MM, PARA ESGOTO PREDIAL                                                                                                                                                                                                                                                                                                                                                                                                                                           </v>
          </cell>
          <cell r="C9199" t="str">
            <v xml:space="preserve">UN    </v>
          </cell>
          <cell r="D9199" t="str">
            <v>4,77</v>
          </cell>
        </row>
        <row r="9200">
          <cell r="A9200">
            <v>20141</v>
          </cell>
          <cell r="B9200" t="str">
            <v xml:space="preserve">JUNCAO SIMPLES, PVC SERIE R, DN 50 X 50 MM, PARA ESGOTO PREDIAL                                                                                                                                                                                                                                                                                                                                                                                                                                           </v>
          </cell>
          <cell r="C9200" t="str">
            <v xml:space="preserve">UN    </v>
          </cell>
          <cell r="D9200" t="str">
            <v>8,37</v>
          </cell>
        </row>
        <row r="9201">
          <cell r="A9201">
            <v>20142</v>
          </cell>
          <cell r="B9201" t="str">
            <v xml:space="preserve">JUNCAO SIMPLES, PVC SERIE R, DN 75 X 75 MM, PARA ESGOTO PREDIAL                                                                                                                                                                                                                                                                                                                                                                                                                                           </v>
          </cell>
          <cell r="C9201" t="str">
            <v xml:space="preserve">UN    </v>
          </cell>
          <cell r="D9201" t="str">
            <v>25,60</v>
          </cell>
        </row>
        <row r="9202">
          <cell r="A9202">
            <v>3659</v>
          </cell>
          <cell r="B9202" t="str">
            <v xml:space="preserve">JUNCAO SIMPLES, PVC, DN 100 X 50 MM, SERIE NORMAL PARA ESGOTO PREDIAL                                                                                                                                                                                                                                                                                                                                                                                                                                     </v>
          </cell>
          <cell r="C9202" t="str">
            <v xml:space="preserve">UN    </v>
          </cell>
          <cell r="D9202" t="str">
            <v>11,10</v>
          </cell>
        </row>
        <row r="9203">
          <cell r="A9203">
            <v>3660</v>
          </cell>
          <cell r="B9203" t="str">
            <v xml:space="preserve">JUNCAO SIMPLES, PVC, DN 100 X 75 MM, SERIE NORMAL PARA ESGOTO PREDIAL                                                                                                                                                                                                                                                                                                                                                                                                                                     </v>
          </cell>
          <cell r="C9203" t="str">
            <v xml:space="preserve">UN    </v>
          </cell>
          <cell r="D9203" t="str">
            <v>16,00</v>
          </cell>
        </row>
        <row r="9204">
          <cell r="A9204">
            <v>3662</v>
          </cell>
          <cell r="B9204" t="str">
            <v xml:space="preserve">JUNCAO SIMPLES, PVC, DN 50 X 50 MM, SERIE NORMAL PARA ESGOTO PREDIAL                                                                                                                                                                                                                                                                                                                                                                                                                                      </v>
          </cell>
          <cell r="C9204" t="str">
            <v xml:space="preserve">UN    </v>
          </cell>
          <cell r="D9204" t="str">
            <v>6,04</v>
          </cell>
        </row>
        <row r="9205">
          <cell r="A9205">
            <v>3661</v>
          </cell>
          <cell r="B9205" t="str">
            <v xml:space="preserve">JUNCAO SIMPLES, PVC, DN 75 X 50 MM, SERIE NORMAL PARA ESGOTO PREDIAL                                                                                                                                                                                                                                                                                                                                                                                                                                      </v>
          </cell>
          <cell r="C9205" t="str">
            <v xml:space="preserve">UN    </v>
          </cell>
          <cell r="D9205" t="str">
            <v>8,89</v>
          </cell>
        </row>
        <row r="9206">
          <cell r="A9206">
            <v>3658</v>
          </cell>
          <cell r="B9206" t="str">
            <v xml:space="preserve">JUNCAO SIMPLES, PVC, DN 75 X 75 MM, SERIE NORMAL PARA ESGOTO PREDIAL                                                                                                                                                                                                                                                                                                                                                                                                                                      </v>
          </cell>
          <cell r="C9206" t="str">
            <v xml:space="preserve">UN    </v>
          </cell>
          <cell r="D9206" t="str">
            <v>11,32</v>
          </cell>
        </row>
        <row r="9207">
          <cell r="A9207">
            <v>3670</v>
          </cell>
          <cell r="B9207" t="str">
            <v xml:space="preserve">JUNCAO SIMPLES, PVC, 45 GRAUS, DN 100 X 100 MM, SERIE NORMAL PARA ESGOTO PREDIAL                                                                                                                                                                                                                                                                                                                                                                                                                          </v>
          </cell>
          <cell r="C9207" t="str">
            <v xml:space="preserve">UN    </v>
          </cell>
          <cell r="D9207" t="str">
            <v>14,77</v>
          </cell>
        </row>
        <row r="9208">
          <cell r="A9208">
            <v>3666</v>
          </cell>
          <cell r="B9208" t="str">
            <v xml:space="preserve">JUNCAO SIMPLES, PVC, 45 GRAUS, DN 40 X 40 MM, SERIE NORMAL PARA ESGOTO PREDIAL                                                                                                                                                                                                                                                                                                                                                                                                                            </v>
          </cell>
          <cell r="C9208" t="str">
            <v xml:space="preserve">UN    </v>
          </cell>
          <cell r="D9208" t="str">
            <v>2,50</v>
          </cell>
        </row>
        <row r="9209">
          <cell r="A9209">
            <v>14157</v>
          </cell>
          <cell r="B9209" t="str">
            <v xml:space="preserve">JUNCAO 2 GARRAS PARA FITA PERFURADA                                                                                                                                                                                                                                                                                                                                                                                                                                                                       </v>
          </cell>
          <cell r="C9209" t="str">
            <v xml:space="preserve">UN    </v>
          </cell>
          <cell r="D9209" t="str">
            <v>1,19</v>
          </cell>
        </row>
        <row r="9210">
          <cell r="A9210">
            <v>3653</v>
          </cell>
          <cell r="B9210" t="str">
            <v xml:space="preserve">JUNCAO, PVC, 45 GRAUS, JE, BBB, DN 100 MM, PARA REDE COLETORA DE ESGOTO (NBR 10569)                                                                                                                                                                                                                                                                                                                                                                                                                       </v>
          </cell>
          <cell r="C9210" t="str">
            <v xml:space="preserve">UN    </v>
          </cell>
          <cell r="D9210" t="str">
            <v>63,82</v>
          </cell>
        </row>
        <row r="9211">
          <cell r="A9211">
            <v>3649</v>
          </cell>
          <cell r="B9211" t="str">
            <v xml:space="preserve">JUNCAO, PVC, 45 GRAUS, JE, BBB, DN 150 MM, PARA REDE COLETORA DE ESGOTO (NBR 10569)                                                                                                                                                                                                                                                                                                                                                                                                                       </v>
          </cell>
          <cell r="C9211" t="str">
            <v xml:space="preserve">UN    </v>
          </cell>
          <cell r="D9211" t="str">
            <v>132,20</v>
          </cell>
        </row>
        <row r="9212">
          <cell r="A9212">
            <v>42696</v>
          </cell>
          <cell r="B9212" t="str">
            <v xml:space="preserve">JUNCAO, PVC, 45 GRAUS, JE, BBB, DN 150 MM, PARA TUBO CORRUGADO E/OU LISO, REDE COLETORA DE ESGOTO (NBR 10569)                                                                                                                                                                                                                                                                                                                                                                                             </v>
          </cell>
          <cell r="C9212" t="str">
            <v xml:space="preserve">UN    </v>
          </cell>
          <cell r="D9212" t="str">
            <v>369,88</v>
          </cell>
        </row>
        <row r="9213">
          <cell r="A9213">
            <v>42697</v>
          </cell>
          <cell r="B9213" t="str">
            <v xml:space="preserve">JUNCAO, PVC, 45 GRAUS, JE, BBB, DN 200 MM, PARA TUBO CORRUGADO E/OU LISO, REDE COLETORA DE ESGOTO (NBR 10569)                                                                                                                                                                                                                                                                                                                                                                                             </v>
          </cell>
          <cell r="C9213" t="str">
            <v xml:space="preserve">UN    </v>
          </cell>
          <cell r="D9213" t="str">
            <v>557,05</v>
          </cell>
        </row>
        <row r="9214">
          <cell r="A9214">
            <v>42698</v>
          </cell>
          <cell r="B9214" t="str">
            <v xml:space="preserve">JUNCAO, PVC, 45 GRAUS, JE, BBB, DN 250 MM, PARA TUBO CORRUGADO E/OU LISO, REDE COLETORA DE ESGOTO (NBR 10569)                                                                                                                                                                                                                                                                                                                                                                                             </v>
          </cell>
          <cell r="C9214" t="str">
            <v xml:space="preserve">UN    </v>
          </cell>
          <cell r="D9214" t="str">
            <v>775,96</v>
          </cell>
        </row>
        <row r="9215">
          <cell r="A9215">
            <v>39875</v>
          </cell>
          <cell r="B9215" t="str">
            <v xml:space="preserve">JUNTA DE EXPANSAO BRONZE/LATAO (REF 900), PONTA X PONTA, 35 MM                                                                                                                                                                                                                                                                                                                                                                                                                                            </v>
          </cell>
          <cell r="C9215" t="str">
            <v xml:space="preserve">UN    </v>
          </cell>
          <cell r="D9215" t="str">
            <v>415,20</v>
          </cell>
        </row>
        <row r="9216">
          <cell r="A9216">
            <v>39876</v>
          </cell>
          <cell r="B9216" t="str">
            <v xml:space="preserve">JUNTA DE EXPANSAO BRONZE/LATAO (REF 900), PONTA X PONTA, 42 MM                                                                                                                                                                                                                                                                                                                                                                                                                                            </v>
          </cell>
          <cell r="C9216" t="str">
            <v xml:space="preserve">UN    </v>
          </cell>
          <cell r="D9216" t="str">
            <v>519,83</v>
          </cell>
        </row>
        <row r="9217">
          <cell r="A9217">
            <v>39877</v>
          </cell>
          <cell r="B9217" t="str">
            <v xml:space="preserve">JUNTA DE EXPANSAO BRONZE/LATAO (REF 900), PONTA X PONTA, 54 MM                                                                                                                                                                                                                                                                                                                                                                                                                                            </v>
          </cell>
          <cell r="C9217" t="str">
            <v xml:space="preserve">UN    </v>
          </cell>
          <cell r="D9217" t="str">
            <v>720,99</v>
          </cell>
        </row>
        <row r="9218">
          <cell r="A9218">
            <v>39878</v>
          </cell>
          <cell r="B9218" t="str">
            <v xml:space="preserve">JUNTA DE EXPANSAO BRONZE/LATAO (REF 900), PONTA X PONTA, 66 MM                                                                                                                                                                                                                                                                                                                                                                                                                                            </v>
          </cell>
          <cell r="C9218" t="str">
            <v xml:space="preserve">UN    </v>
          </cell>
          <cell r="D9218" t="str">
            <v>952,30</v>
          </cell>
        </row>
        <row r="9219">
          <cell r="A9219">
            <v>39872</v>
          </cell>
          <cell r="B9219" t="str">
            <v xml:space="preserve">JUNTA DE EXPANSAO DE COBRE (REF 900), PONTA X PONTA, 15 MM                                                                                                                                                                                                                                                                                                                                                                                                                                                </v>
          </cell>
          <cell r="C9219" t="str">
            <v xml:space="preserve">UN    </v>
          </cell>
          <cell r="D9219" t="str">
            <v>284,73</v>
          </cell>
        </row>
        <row r="9220">
          <cell r="A9220">
            <v>39873</v>
          </cell>
          <cell r="B9220" t="str">
            <v xml:space="preserve">JUNTA DE EXPANSAO DE COBRE (REF 900), PONTA X PONTA, 22 MM                                                                                                                                                                                                                                                                                                                                                                                                                                                </v>
          </cell>
          <cell r="C9220" t="str">
            <v xml:space="preserve">UN    </v>
          </cell>
          <cell r="D9220" t="str">
            <v>330,27</v>
          </cell>
        </row>
        <row r="9221">
          <cell r="A9221">
            <v>39874</v>
          </cell>
          <cell r="B9221" t="str">
            <v xml:space="preserve">JUNTA DE EXPANSAO DE COBRE (REF 900), PONTA X PONTA, 28 MM                                                                                                                                                                                                                                                                                                                                                                                                                                                </v>
          </cell>
          <cell r="C9221" t="str">
            <v xml:space="preserve">UN    </v>
          </cell>
          <cell r="D9221" t="str">
            <v>362,76</v>
          </cell>
        </row>
        <row r="9222">
          <cell r="A9222">
            <v>3674</v>
          </cell>
          <cell r="B9222" t="str">
            <v xml:space="preserve">JUNTA DILATACAO ELASTICA PARA CONCRETO (FUGENBAND) O-12, ATE 5 MCA                                                                                                                                                                                                                                                                                                                                                                                                                                        </v>
          </cell>
          <cell r="C9222" t="str">
            <v xml:space="preserve">M     </v>
          </cell>
          <cell r="D9222" t="str">
            <v>59,04</v>
          </cell>
        </row>
        <row r="9223">
          <cell r="A9223">
            <v>3681</v>
          </cell>
          <cell r="B9223" t="str">
            <v xml:space="preserve">JUNTA DILATACAO ELASTICA PARA CONCRETO (FUGENBAND) O-22, ATE 30 MCA                                                                                                                                                                                                                                                                                                                                                                                                                                       </v>
          </cell>
          <cell r="C9223" t="str">
            <v xml:space="preserve">M     </v>
          </cell>
          <cell r="D9223" t="str">
            <v>87,85</v>
          </cell>
        </row>
        <row r="9224">
          <cell r="A9224">
            <v>3676</v>
          </cell>
          <cell r="B9224" t="str">
            <v xml:space="preserve">JUNTA DILATACAO ELASTICA PARA CONCRETO (FUGENBAND) O-35/10, ATE 100 MCA                                                                                                                                                                                                                                                                                                                                                                                                                                   </v>
          </cell>
          <cell r="C9224" t="str">
            <v xml:space="preserve">M     </v>
          </cell>
          <cell r="D9224" t="str">
            <v>330,62</v>
          </cell>
        </row>
        <row r="9225">
          <cell r="A9225">
            <v>3679</v>
          </cell>
          <cell r="B9225" t="str">
            <v xml:space="preserve">JUNTA DILATACAO ELASTICA PARA CONCRETO (FUGENBAND) O-35/6, ATE 100 MCA                                                                                                                                                                                                                                                                                                                                                                                                                                    </v>
          </cell>
          <cell r="C9225" t="str">
            <v xml:space="preserve">M     </v>
          </cell>
          <cell r="D9225" t="str">
            <v>273,53</v>
          </cell>
        </row>
        <row r="9226">
          <cell r="A9226">
            <v>3672</v>
          </cell>
          <cell r="B9226" t="str">
            <v xml:space="preserve">JUNTA PLASTICA DE DILATACAO PARA PISOS, COR CINZA, 10 X 4,5 MM (ALTURA X ESPESSURA)                                                                                                                                                                                                                                                                                                                                                                                                                       </v>
          </cell>
          <cell r="C9226" t="str">
            <v xml:space="preserve">M     </v>
          </cell>
          <cell r="D9226" t="str">
            <v>0,93</v>
          </cell>
        </row>
        <row r="9227">
          <cell r="A9227">
            <v>3671</v>
          </cell>
          <cell r="B9227" t="str">
            <v xml:space="preserve">JUNTA PLASTICA DE DILATACAO PARA PISOS, COR CINZA, 17 X 3 MM (ALTURA X ESPESSURA)                                                                                                                                                                                                                                                                                                                                                                                                                         </v>
          </cell>
          <cell r="C9227" t="str">
            <v xml:space="preserve">M     </v>
          </cell>
          <cell r="D9227" t="str">
            <v>0,88</v>
          </cell>
        </row>
        <row r="9228">
          <cell r="A9228">
            <v>3673</v>
          </cell>
          <cell r="B9228" t="str">
            <v xml:space="preserve">JUNTA PLASTICA DE DILATACAO PARA PISOS, COR CINZA, 27 X 3 MM (ALTURA X ESPESSURA)                                                                                                                                                                                                                                                                                                                                                                                                                         </v>
          </cell>
          <cell r="C9228" t="str">
            <v xml:space="preserve">M     </v>
          </cell>
          <cell r="D9228" t="str">
            <v>1,38</v>
          </cell>
        </row>
        <row r="9229">
          <cell r="A9229">
            <v>38394</v>
          </cell>
          <cell r="B9229" t="str">
            <v xml:space="preserve">KIT ACESSORIOS PARA COMPRESSOR DE AR, 5 PECAS (PISTOLAS PINTURA, LIMPEZA E PULVERIZACAO, CALIBRADOR E MANGUEIRA)                                                                                                                                                                                                                                                                                                                                                                                          </v>
          </cell>
          <cell r="C9229" t="str">
            <v xml:space="preserve">UN    </v>
          </cell>
          <cell r="D9229" t="str">
            <v>229,55</v>
          </cell>
        </row>
        <row r="9230">
          <cell r="A9230">
            <v>3729</v>
          </cell>
          <cell r="B9230" t="str">
            <v xml:space="preserve">KIT CAVALETE, PVC, COM REGISTRO, PARA HIDROMETRO, BITOLAS 1/2" OU 3/4" - COMPLETO                                                                                                                                                                                                                                                                                                                                                                                                                         </v>
          </cell>
          <cell r="C9230" t="str">
            <v xml:space="preserve">UN    </v>
          </cell>
          <cell r="D9230" t="str">
            <v>48,64</v>
          </cell>
        </row>
        <row r="9231">
          <cell r="A9231">
            <v>39357</v>
          </cell>
          <cell r="B9231"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9231" t="str">
            <v xml:space="preserve">UN    </v>
          </cell>
          <cell r="D9231" t="str">
            <v>93,71</v>
          </cell>
        </row>
        <row r="9232">
          <cell r="A9232">
            <v>39358</v>
          </cell>
          <cell r="B9232"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9232" t="str">
            <v xml:space="preserve">UN    </v>
          </cell>
          <cell r="D9232" t="str">
            <v>102,75</v>
          </cell>
        </row>
        <row r="9233">
          <cell r="A9233">
            <v>39356</v>
          </cell>
          <cell r="B9233"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9233" t="str">
            <v xml:space="preserve">UN    </v>
          </cell>
          <cell r="D9233" t="str">
            <v>175,30</v>
          </cell>
        </row>
        <row r="9234">
          <cell r="A9234">
            <v>39355</v>
          </cell>
          <cell r="B9234"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9234" t="str">
            <v xml:space="preserve">UN    </v>
          </cell>
          <cell r="D9234" t="str">
            <v>150,85</v>
          </cell>
        </row>
        <row r="9235">
          <cell r="A9235">
            <v>39353</v>
          </cell>
          <cell r="B9235"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9235" t="str">
            <v xml:space="preserve">UN    </v>
          </cell>
          <cell r="D9235" t="str">
            <v>206,87</v>
          </cell>
        </row>
        <row r="9236">
          <cell r="A9236">
            <v>39354</v>
          </cell>
          <cell r="B9236"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9236" t="str">
            <v xml:space="preserve">UN    </v>
          </cell>
          <cell r="D9236" t="str">
            <v>206,18</v>
          </cell>
        </row>
        <row r="9237">
          <cell r="A9237">
            <v>39398</v>
          </cell>
          <cell r="B9237" t="str">
            <v xml:space="preserve">KIT DE ACESSORIOS PARA BANHEIRO EM METAL CROMADO, 5 PECAS                                                                                                                                                                                                                                                                                                                                                                                                                                                 </v>
          </cell>
          <cell r="C9237" t="str">
            <v xml:space="preserve">UN    </v>
          </cell>
          <cell r="D9237" t="str">
            <v>80,27</v>
          </cell>
        </row>
        <row r="9238">
          <cell r="A9238">
            <v>13343</v>
          </cell>
          <cell r="B9238" t="str">
            <v xml:space="preserve">KIT DE MATERIAIS PARA BRACADEIRA PARA FIXACAO EM POSTE CIRCULAR, CONTEM TRES FIXADORES E UM ROLO DE FITA DE 3 M EM ACO CARBONO                                                                                                                                                                                                                                                                                                                                                                            </v>
          </cell>
          <cell r="C9238" t="str">
            <v xml:space="preserve">UN    </v>
          </cell>
          <cell r="D9238" t="str">
            <v>30,91</v>
          </cell>
        </row>
        <row r="9239">
          <cell r="A9239">
            <v>12118</v>
          </cell>
          <cell r="B9239" t="str">
            <v xml:space="preserve">KIT DE PROTECAO ARSTOP PARA AR CONDICIONADO, TOMADA PADRAO 2P+T 20 A, COM DISJUNTOR UNIPOLAR DIN 20A                                                                                                                                                                                                                                                                                                                                                                                                      </v>
          </cell>
          <cell r="C9239" t="str">
            <v xml:space="preserve">UN    </v>
          </cell>
          <cell r="D9239" t="str">
            <v>17,97</v>
          </cell>
        </row>
        <row r="9240">
          <cell r="A9240">
            <v>39482</v>
          </cell>
          <cell r="B9240" t="str">
            <v xml:space="preserve">KIT PORTA PRONTA DE MADEIRA, FOLHA LEVE (NBR 15930) DE 60 X 210 CM, E = *35* MM, COM MARCO EM ACO, NUCLEO COLMEIA, CAPA LISA EM HDF, ACABAMENTO MELAMINICO BRANCO (INCLUI MARCO, ALIZARES, DOBRADICAS E FECHADURA)                                                                                                                                                                                                                                                                                        </v>
          </cell>
          <cell r="C9240" t="str">
            <v xml:space="preserve">UN    </v>
          </cell>
          <cell r="D9240" t="str">
            <v>333,33</v>
          </cell>
        </row>
        <row r="9241">
          <cell r="A9241">
            <v>39486</v>
          </cell>
          <cell r="B9241" t="str">
            <v xml:space="preserve">KIT PORTA PRONTA DE MADEIRA, FOLHA LEVE (NBR 15930) DE 60 X 210 CM, E = 35 MM, NUCLEO COLMEIA, ESTRUTURA USINADA PARA FECHADURA, CAPA LISA EM HDF, ACABAMENTO EM PRIMER PARA PINTURA (INCLUI MARCO, ALIZARES E DOBRADICAS)                                                                                                                                                                                                                                                                                </v>
          </cell>
          <cell r="C9241" t="str">
            <v xml:space="preserve">UN    </v>
          </cell>
          <cell r="D9241" t="str">
            <v>293,67</v>
          </cell>
        </row>
        <row r="9242">
          <cell r="A9242">
            <v>39483</v>
          </cell>
          <cell r="B9242" t="str">
            <v xml:space="preserve">KIT PORTA PRONTA DE MADEIRA, FOLHA LEVE (NBR 15930) DE 70 X 210 CM, E = *35* MM, COM MARCO EM ACO, NUCLEO COLMEIA, CAPA LISA EM HDF, ACABAMENTO MELAMINICO BRANCO (INCLUI MARCO, ALIZARES, DOBRADICAS E FECHADURA)                                                                                                                                                                                                                                                                                        </v>
          </cell>
          <cell r="C9242" t="str">
            <v xml:space="preserve">UN    </v>
          </cell>
          <cell r="D9242" t="str">
            <v>317,92</v>
          </cell>
        </row>
        <row r="9243">
          <cell r="A9243">
            <v>39487</v>
          </cell>
          <cell r="B9243" t="str">
            <v xml:space="preserve">KIT PORTA PRONTA DE MADEIRA, FOLHA LEVE (NBR 15930) DE 70 X 210 CM, E = 35 MM, NUCLEO COLMEIA, ESTRUTURA USINADA PARA FECHADURA, CAPA LISA EM HDF, ACABAMENTO EM PRIMER PARA PINTURA (INCLUI MARCO, ALIZARES E DOBRADICAS)                                                                                                                                                                                                                                                                                </v>
          </cell>
          <cell r="C9243" t="str">
            <v xml:space="preserve">UN    </v>
          </cell>
          <cell r="D9243" t="str">
            <v>296,70</v>
          </cell>
        </row>
        <row r="9244">
          <cell r="A9244">
            <v>39484</v>
          </cell>
          <cell r="B9244" t="str">
            <v xml:space="preserve">KIT PORTA PRONTA DE MADEIRA, FOLHA LEVE (NBR 15930) DE 80 X 210 CM, E = *35* MM, COM MARCO EM ACO, NUCLEO COLMEIA, CAPA LISA EM HDF, ACABAMENTO MELAMINICO BRANCO (INCLUI MARCO, ALIZARES, DOBRADICAS E FECHADURA)                                                                                                                                                                                                                                                                                        </v>
          </cell>
          <cell r="C9244" t="str">
            <v xml:space="preserve">UN    </v>
          </cell>
          <cell r="D9244" t="str">
            <v>320,95</v>
          </cell>
        </row>
        <row r="9245">
          <cell r="A9245">
            <v>39488</v>
          </cell>
          <cell r="B9245" t="str">
            <v xml:space="preserve">KIT PORTA PRONTA DE MADEIRA, FOLHA LEVE (NBR 15930) DE 80 X 210 CM, E = 35 MM, NUCLEO COLMEIA, ESTRUTURA USINADA PARA FECHADURA, CAPA LISA EM HDF, ACABAMENTO EM PRIMER PARA PINTURA (INCLUI MARCO, ALIZARES E DOBRADICAS)                                                                                                                                                                                                                                                                                </v>
          </cell>
          <cell r="C9245" t="str">
            <v xml:space="preserve">UN    </v>
          </cell>
          <cell r="D9245" t="str">
            <v>299,73</v>
          </cell>
        </row>
        <row r="9246">
          <cell r="A9246">
            <v>39485</v>
          </cell>
          <cell r="B9246" t="str">
            <v xml:space="preserve">KIT PORTA PRONTA DE MADEIRA, FOLHA LEVE (NBR 15930) DE 90 X 210 CM, E = *35* MM, COM MARCO EM ACO, NUCLEO COLMEIA, CAPA LISA EM HDF, ACABAMENTO MELAMINICO BRANCO (INCLUI MARCO, ALIZARES, DOBRADICAS E FECHADURA)                                                                                                                                                                                                                                                                                        </v>
          </cell>
          <cell r="C9246" t="str">
            <v xml:space="preserve">UN    </v>
          </cell>
          <cell r="D9246" t="str">
            <v>336,12</v>
          </cell>
        </row>
        <row r="9247">
          <cell r="A9247">
            <v>39489</v>
          </cell>
          <cell r="B9247" t="str">
            <v xml:space="preserve">KIT PORTA PRONTA DE MADEIRA, FOLHA LEVE (NBR 15930) DE 90 X 210 CM, E = 35 MM, NUCLEO COLMEIA, ESTRUTURA USINADA PARA FECHADURA, CAPA LISA EM HDF, ACABAMENTO EM PRIMER PARA PINTURA (INCLUI MARCO, ALIZARES E DOBRADICAS)                                                                                                                                                                                                                                                                                </v>
          </cell>
          <cell r="C9247" t="str">
            <v xml:space="preserve">UN    </v>
          </cell>
          <cell r="D9247" t="str">
            <v>314,90</v>
          </cell>
        </row>
        <row r="9248">
          <cell r="A9248">
            <v>39494</v>
          </cell>
          <cell r="B9248" t="str">
            <v xml:space="preserve">KIT PORTA PRONTA DE MADEIRA, FOLHA MEDIA (NBR 15930) DE 60 X 210 CM, E = 35 MM, NUCLEO SARRAFEADO, ESTRUTURA USINADA PARA FECHADURA, CAPA LISA EM HDF, ACABAMENTO EM PRIMER PARA PINTURA (INCLUI MARCO, ALIZARES E DOBRADICAS)                                                                                                                                                                                                                                                                            </v>
          </cell>
          <cell r="C9248" t="str">
            <v xml:space="preserve">UN    </v>
          </cell>
          <cell r="D9248" t="str">
            <v>321,21</v>
          </cell>
        </row>
        <row r="9249">
          <cell r="A9249">
            <v>39490</v>
          </cell>
          <cell r="B9249" t="str">
            <v xml:space="preserve">KIT PORTA PRONTA DE MADEIRA, FOLHA MEDIA (NBR 15930) DE 60 X 210 CM, E = 35 MM, NUCLEO SARRAFEADO, ESTRUTURA USINADA PARA FECHADURA, CAPA LISA EM HDF, ACABAMENTO MELAMINICO BRANCO (INCLUI MARCO, ALIZARES E DOBRADICAS)                                                                                                                                                                                                                                                                                 </v>
          </cell>
          <cell r="C9249" t="str">
            <v xml:space="preserve">UN    </v>
          </cell>
          <cell r="D9249" t="str">
            <v>364,12</v>
          </cell>
        </row>
        <row r="9250">
          <cell r="A9250">
            <v>39495</v>
          </cell>
          <cell r="B9250" t="str">
            <v xml:space="preserve">KIT PORTA PRONTA DE MADEIRA, FOLHA MEDIA (NBR 15930) DE 70 X 210 CM, E = 35 MM, NUCLEO SARRAFEADO, ESTRUTURA USINADA PARA FECHADURA, CAPA LISA EM HDF, ACABAMENTO EM PRIMER PARA PINTURA (INCLUI MARCO, ALIZARES E DOBRADICAS)                                                                                                                                                                                                                                                                            </v>
          </cell>
          <cell r="C9250" t="str">
            <v xml:space="preserve">UN    </v>
          </cell>
          <cell r="D9250" t="str">
            <v>333,33</v>
          </cell>
        </row>
        <row r="9251">
          <cell r="A9251">
            <v>39491</v>
          </cell>
          <cell r="B9251" t="str">
            <v xml:space="preserve">KIT PORTA PRONTA DE MADEIRA, FOLHA MEDIA (NBR 15930) DE 70 X 210 CM, E = 35 MM, NUCLEO SARRAFEADO, ESTRUTURA USINADA PARA FECHADURA, CAPA LISA EM HDF, ACABAMENTO MELAMINICO BRANCO (INCLUI MARCO, ALIZARES E DOBRADICAS)                                                                                                                                                                                                                                                                                 </v>
          </cell>
          <cell r="C9251" t="str">
            <v xml:space="preserve">UN    </v>
          </cell>
          <cell r="D9251" t="str">
            <v>375,75</v>
          </cell>
        </row>
        <row r="9252">
          <cell r="A9252">
            <v>39496</v>
          </cell>
          <cell r="B9252" t="str">
            <v xml:space="preserve">KIT PORTA PRONTA DE MADEIRA, FOLHA MEDIA (NBR 15930) DE 80 X 210 CM, E = 35 MM, NUCLEO SARRAFEADO, ESTRUTURA USINADA PARA FECHADURA, CAPA LISA EM HDF, ACABAMENTO EM PRIMER PARA PINTURA (INCLUI MARCO, ALIZARES E DOBRADICAS)                                                                                                                                                                                                                                                                            </v>
          </cell>
          <cell r="C9252" t="str">
            <v xml:space="preserve">UN    </v>
          </cell>
          <cell r="D9252" t="str">
            <v>345,33</v>
          </cell>
        </row>
        <row r="9253">
          <cell r="A9253">
            <v>39492</v>
          </cell>
          <cell r="B9253" t="str">
            <v xml:space="preserve">KIT PORTA PRONTA DE MADEIRA, FOLHA MEDIA (NBR 15930) DE 80 X 210 CM, E = 35 MM, NUCLEO SARRAFEADO, ESTRUTURA USINADA PARA FECHADURA, CAPA LISA EM HDF, ACABAMENTO MELAMINICO BRANCO (INCLUI MARCO, ALIZARES E DOBRADICAS)                                                                                                                                                                                                                                                                                 </v>
          </cell>
          <cell r="C9253" t="str">
            <v xml:space="preserve">UN    </v>
          </cell>
          <cell r="D9253" t="str">
            <v>378,06</v>
          </cell>
        </row>
        <row r="9254">
          <cell r="A9254">
            <v>39497</v>
          </cell>
          <cell r="B9254" t="str">
            <v xml:space="preserve">KIT PORTA PRONTA DE MADEIRA, FOLHA MEDIA (NBR 15930) DE 90 X 210 CM, E = 35 MM, NUCLEO SARRAFEADO, ESTRUTURA USINADA PARA FECHADURA, CAPA LISA EM HDF, ACABAMENTO EM PRIMER PARA PINTURA (INCLUI MARCO, ALIZARES E DOBRADICAS)                                                                                                                                                                                                                                                                            </v>
          </cell>
          <cell r="C9254" t="str">
            <v xml:space="preserve">UN    </v>
          </cell>
          <cell r="D9254" t="str">
            <v>357,45</v>
          </cell>
        </row>
        <row r="9255">
          <cell r="A9255">
            <v>39493</v>
          </cell>
          <cell r="B9255" t="str">
            <v xml:space="preserve">KIT PORTA PRONTA DE MADEIRA, FOLHA MEDIA (NBR 15930) DE 90 X 210 CM, E = 35 MM, NUCLEO SARRAFEADO, ESTRUTURA USINADA PARA FECHADURA, CAPA LISA EM HDF, ACABAMENTO MELAMINICO BRANCO (INCLUI MARCO, ALIZARES E DOBRADICAS)                                                                                                                                                                                                                                                                                 </v>
          </cell>
          <cell r="C9255" t="str">
            <v xml:space="preserve">UN    </v>
          </cell>
          <cell r="D9255" t="str">
            <v>399,99</v>
          </cell>
        </row>
        <row r="9256">
          <cell r="A9256">
            <v>39500</v>
          </cell>
          <cell r="B9256" t="str">
            <v xml:space="preserve">KIT PORTA PRONTA DE MADEIRA, FOLHA PESADA (NBR 15930) DE 80 X 210 CM, E = 35 MM, NUCLEO SOLIDO, CAPA LISA EM HDF, ACABAMENTO MELAMINICO BRANCO (INCLUI MARCO, ALIZARES, DOBRADICAS E FECHADURA EXTERNA)                                                                                                                                                                                                                                                                                                   </v>
          </cell>
          <cell r="C9256" t="str">
            <v xml:space="preserve">UN    </v>
          </cell>
          <cell r="D9256" t="str">
            <v>401,30</v>
          </cell>
        </row>
        <row r="9257">
          <cell r="A9257">
            <v>39498</v>
          </cell>
          <cell r="B9257" t="str">
            <v xml:space="preserve">KIT PORTA PRONTA DE MADEIRA, FOLHA PESADA (NBR 15930) DE 80 X 210 CM, E = 35 MM, NUCLEO SOLIDO, ESTRUTURA USINADA PARA FECHADURA, CAPA LISA EM HDF, ACABAMENTO EM LAMINADO NATURAL COM VERNIZ (INCLUI MARCO, ALIZARES E DOBRADICAS)                                                                                                                                                                                                                                                                       </v>
          </cell>
          <cell r="C9257" t="str">
            <v xml:space="preserve">UN    </v>
          </cell>
          <cell r="D9257" t="str">
            <v>446,24</v>
          </cell>
        </row>
        <row r="9258">
          <cell r="A9258">
            <v>39501</v>
          </cell>
          <cell r="B9258" t="str">
            <v xml:space="preserve">KIT PORTA PRONTA DE MADEIRA, FOLHA PESADA (NBR 15930) DE 90 X 210 CM, E = 35 MM, NUCLEO SOLIDO, CAPA LISA EM HDF, ACABAMENTO MELAMINICO BRANCO (INCLUI MARCO, ALIZARES, DOBRADICAS E FECHADURA EXTERNA)                                                                                                                                                                                                                                                                                                   </v>
          </cell>
          <cell r="C9258" t="str">
            <v xml:space="preserve">UN    </v>
          </cell>
          <cell r="D9258" t="str">
            <v>411,75</v>
          </cell>
        </row>
        <row r="9259">
          <cell r="A9259">
            <v>39499</v>
          </cell>
          <cell r="B9259" t="str">
            <v xml:space="preserve">KIT PORTA PRONTA DE MADEIRA, FOLHA PESADA (NBR 15930) DE 90 X 210 CM, E = 35 MM, NUCLEO SOLIDO, ESTRUTURA USINADA PARA FECHADURA, CAPA LISA EM HDF, ACABAMENTO EM LAMINADO NATURAL COM VERNIZ (INCLUI MARCO, ALIZARES E DOBRADICAS)                                                                                                                                                                                                                                                                       </v>
          </cell>
          <cell r="C9259" t="str">
            <v xml:space="preserve">UN    </v>
          </cell>
          <cell r="D9259" t="str">
            <v>484,09</v>
          </cell>
        </row>
        <row r="9260">
          <cell r="A9260">
            <v>3733</v>
          </cell>
          <cell r="B9260" t="str">
            <v xml:space="preserve">LADRILHO HIDRAULICO, *20 x 20* CM, E= 2 CM, PADRAO COPACABANA, 2 CORES (PRETO E BRANCO)                                                                                                                                                                                                                                                                                                                                                                                                                   </v>
          </cell>
          <cell r="C9260" t="str">
            <v xml:space="preserve">M2    </v>
          </cell>
          <cell r="D9260" t="str">
            <v>48,37</v>
          </cell>
        </row>
        <row r="9261">
          <cell r="A9261">
            <v>3731</v>
          </cell>
          <cell r="B9261" t="str">
            <v xml:space="preserve">LADRILHO HIDRAULICO, *20 X 20* CM, E= 2 CM, DADOS, COR NATURAL                                                                                                                                                                                                                                                                                                                                                                                                                                            </v>
          </cell>
          <cell r="C9261" t="str">
            <v xml:space="preserve">M2    </v>
          </cell>
          <cell r="D9261" t="str">
            <v>44,90</v>
          </cell>
        </row>
        <row r="9262">
          <cell r="A9262">
            <v>38137</v>
          </cell>
          <cell r="B9262" t="str">
            <v xml:space="preserve">LADRILHO HIDRAULICO, *20 X 20* CM, E= 2 CM, RAMPA, NATURAL                                                                                                                                                                                                                                                                                                                                                                                                                                                </v>
          </cell>
          <cell r="C9262" t="str">
            <v xml:space="preserve">M2    </v>
          </cell>
          <cell r="D9262" t="str">
            <v>45,16</v>
          </cell>
        </row>
        <row r="9263">
          <cell r="A9263">
            <v>38135</v>
          </cell>
          <cell r="B9263" t="str">
            <v xml:space="preserve">LADRILHO HIDRAULICO, *20 X 20* CM, E= 2 CM, TATIL ALERTA OU DIRECIONAL, AMARELO                                                                                                                                                                                                                                                                                                                                                                                                                           </v>
          </cell>
          <cell r="C9263" t="str">
            <v xml:space="preserve">M2    </v>
          </cell>
          <cell r="D9263" t="str">
            <v>57,25</v>
          </cell>
        </row>
        <row r="9264">
          <cell r="A9264">
            <v>38138</v>
          </cell>
          <cell r="B9264" t="str">
            <v xml:space="preserve">LADRILHO HIDRAULICO, *30 X 30* CM, E= 2 CM, MILANO, NATURAL                                                                                                                                                                                                                                                                                                                                                                                                                                               </v>
          </cell>
          <cell r="C9264" t="str">
            <v xml:space="preserve">M2    </v>
          </cell>
          <cell r="D9264" t="str">
            <v>44,35</v>
          </cell>
        </row>
        <row r="9265">
          <cell r="A9265">
            <v>3736</v>
          </cell>
          <cell r="B9265" t="str">
            <v xml:space="preserve">LAJE PRE-MOLDADA CONVENCIONAL (LAJOTAS + VIGOTAS) PARA FORRO, UNIDIRECIONAL, SOBRECARGA DE 100 KG/M2, VAO ATE 4,00 M (SEM COLOCACAO)                                                                                                                                                                                                                                                                                                                                                                      </v>
          </cell>
          <cell r="C9265" t="str">
            <v xml:space="preserve">M2    </v>
          </cell>
          <cell r="D9265" t="str">
            <v>28,00</v>
          </cell>
        </row>
        <row r="9266">
          <cell r="A9266">
            <v>3741</v>
          </cell>
          <cell r="B9266" t="str">
            <v xml:space="preserve">LAJE PRE-MOLDADA CONVENCIONAL (LAJOTAS + VIGOTAS) PARA FORRO, UNIDIRECIONAL, SOBRECARGA DE 100 KG/M2, VAO ATE 4,50 M (SEM COLOCACAO)                                                                                                                                                                                                                                                                                                                                                                      </v>
          </cell>
          <cell r="C9266" t="str">
            <v xml:space="preserve">M2    </v>
          </cell>
          <cell r="D9266" t="str">
            <v>29,18</v>
          </cell>
        </row>
        <row r="9267">
          <cell r="A9267">
            <v>3745</v>
          </cell>
          <cell r="B9267" t="str">
            <v xml:space="preserve">LAJE PRE-MOLDADA CONVENCIONAL (LAJOTAS + VIGOTAS) PARA FORRO, UNIDIRECIONAL, SOBRECARGA 100 KG/M2, VAO ATE 5,00 M (SEM COLOCACAO)                                                                                                                                                                                                                                                                                                                                                                         </v>
          </cell>
          <cell r="C9267" t="str">
            <v xml:space="preserve">M2    </v>
          </cell>
          <cell r="D9267" t="str">
            <v>31,47</v>
          </cell>
        </row>
        <row r="9268">
          <cell r="A9268">
            <v>3743</v>
          </cell>
          <cell r="B9268" t="str">
            <v xml:space="preserve">LAJE PRE-MOLDADA CONVENCIONAL (LAJOTAS + VIGOTAS) PARA PISO, UNIDIRECIONAL, SOBRECARGA DE 200 KG/M2, VAO ATE 3,50 M (SEM COLOCACAO)                                                                                                                                                                                                                                                                                                                                                                       </v>
          </cell>
          <cell r="C9268" t="str">
            <v xml:space="preserve">M2    </v>
          </cell>
          <cell r="D9268" t="str">
            <v>29,08</v>
          </cell>
        </row>
        <row r="9269">
          <cell r="A9269">
            <v>3744</v>
          </cell>
          <cell r="B9269" t="str">
            <v xml:space="preserve">LAJE PRE-MOLDADA CONVENCIONAL (LAJOTAS + VIGOTAS) PARA PISO, UNIDIRECIONAL, SOBRECARGA DE 200 KG/M2, VAO ATE 4,50 M (SEM COLOCACAO)                                                                                                                                                                                                                                                                                                                                                                       </v>
          </cell>
          <cell r="C9269" t="str">
            <v xml:space="preserve">M2    </v>
          </cell>
          <cell r="D9269" t="str">
            <v>32,01</v>
          </cell>
        </row>
        <row r="9270">
          <cell r="A9270">
            <v>3739</v>
          </cell>
          <cell r="B9270" t="str">
            <v xml:space="preserve">LAJE PRE-MOLDADA CONVENCIONAL (LAJOTAS + VIGOTAS) PARA PISO, UNIDIRECIONAL, SOBRECARGA DE 200 KG/M2, VAO ATE 5,00 M (SEM COLOCACAO)                                                                                                                                                                                                                                                                                                                                                                       </v>
          </cell>
          <cell r="C9270" t="str">
            <v xml:space="preserve">M2    </v>
          </cell>
          <cell r="D9270" t="str">
            <v>33,64</v>
          </cell>
        </row>
        <row r="9271">
          <cell r="A9271">
            <v>3737</v>
          </cell>
          <cell r="B9271" t="str">
            <v xml:space="preserve">LAJE PRE-MOLDADA CONVENCIONAL (LAJOTAS + VIGOTAS) PARA PISO, UNIDIRECIONAL, SOBRECARGA DE 350 KG/M2, VAO ATE 4,50 M (SEM COLOCACAO)                                                                                                                                                                                                                                                                                                                                                                       </v>
          </cell>
          <cell r="C9271" t="str">
            <v xml:space="preserve">M2    </v>
          </cell>
          <cell r="D9271" t="str">
            <v>35,27</v>
          </cell>
        </row>
        <row r="9272">
          <cell r="A9272">
            <v>3738</v>
          </cell>
          <cell r="B9272" t="str">
            <v xml:space="preserve">LAJE PRE-MOLDADA CONVENCIONAL (LAJOTAS + VIGOTAS) PARA PISO, UNIDIRECIONAL, SOBRECARGA DE 350 KG/M2, VAO ATE 5,00 M (SEM COLOCACAO)                                                                                                                                                                                                                                                                                                                                                                       </v>
          </cell>
          <cell r="C9272" t="str">
            <v xml:space="preserve">M2    </v>
          </cell>
          <cell r="D9272" t="str">
            <v>40,69</v>
          </cell>
        </row>
        <row r="9273">
          <cell r="A9273">
            <v>3747</v>
          </cell>
          <cell r="B9273" t="str">
            <v xml:space="preserve">LAJE PRE-MOLDADA CONVENCIONAL (LAJOTAS + VIGOTAS) PARA PISO, UNIDIRECIONAL, SOBRECARGA 350 KG/M2 VAO ATE 3,50 M (SEM COLOCACAO)                                                                                                                                                                                                                                                                                                                                                                           </v>
          </cell>
          <cell r="C9273" t="str">
            <v xml:space="preserve">M2    </v>
          </cell>
          <cell r="D9273" t="str">
            <v>32,01</v>
          </cell>
        </row>
        <row r="9274">
          <cell r="A9274">
            <v>11649</v>
          </cell>
          <cell r="B9274" t="str">
            <v xml:space="preserve">LAJE PRE-MOLDADA DE TRANSICAO EXCENTRICA EM CONCRETO ARMADO, DN 1200 MM, FURO CIRCULAR DN 600 MM, ESPESSURA 12 CM                                                                                                                                                                                                                                                                                                                                                                                         </v>
          </cell>
          <cell r="C9274" t="str">
            <v xml:space="preserve">UN    </v>
          </cell>
          <cell r="D9274" t="str">
            <v>232,24</v>
          </cell>
        </row>
        <row r="9275">
          <cell r="A9275">
            <v>11650</v>
          </cell>
          <cell r="B9275" t="str">
            <v xml:space="preserve">LAJE PRE-MOLDADA DE TRANSICAO EXCENTRICA EM CONCRETO ARMADO, DN 1500 MM, FURO CIRCULAR DN 530 MM, ESPESSURA 15 CM                                                                                                                                                                                                                                                                                                                                                                                         </v>
          </cell>
          <cell r="C9275" t="str">
            <v xml:space="preserve">UN    </v>
          </cell>
          <cell r="D9275" t="str">
            <v>395,85</v>
          </cell>
        </row>
        <row r="9276">
          <cell r="A9276">
            <v>3742</v>
          </cell>
          <cell r="B9276" t="str">
            <v xml:space="preserve">LAJE PRE-MOLDADA TRELICADA (LAJOTAS + VIGOTAS) PARA FORRO, UNIDIRECIONAL, SOBRECARGA DE 100 KG/M2, VAO ATE 6,00 M (SEM COLOCACAO)                                                                                                                                                                                                                                                                                                                                                                         </v>
          </cell>
          <cell r="C9276" t="str">
            <v xml:space="preserve">M2    </v>
          </cell>
          <cell r="D9276" t="str">
            <v>42,21</v>
          </cell>
        </row>
        <row r="9277">
          <cell r="A9277">
            <v>3746</v>
          </cell>
          <cell r="B9277" t="str">
            <v xml:space="preserve">LAJE PRE-MOLDADA TRELICADA (LAJOTAS + VIGOTAS) PARA PISO, UNIDIRECIONAL, SOBRECARGA DE 200 KG/M2, VAO ATE 6,00 M (SEM COLOCACAO)                                                                                                                                                                                                                                                                                                                                                                          </v>
          </cell>
          <cell r="C9277" t="str">
            <v xml:space="preserve">M2    </v>
          </cell>
          <cell r="D9277" t="str">
            <v>49,29</v>
          </cell>
        </row>
        <row r="9278">
          <cell r="A9278">
            <v>21106</v>
          </cell>
          <cell r="B9278" t="str">
            <v xml:space="preserve">LAMBRIS DE ALUMINIO *0,6* KG/M                                                                                                                                                                                                                                                                                                                                                                                                                                                                            </v>
          </cell>
          <cell r="C9278" t="str">
            <v xml:space="preserve">KG    </v>
          </cell>
          <cell r="D9278" t="str">
            <v>39,07</v>
          </cell>
        </row>
        <row r="9279">
          <cell r="A9279">
            <v>3755</v>
          </cell>
          <cell r="B9279" t="str">
            <v xml:space="preserve">LAMPADA DE LUZ MISTA 160 W, BASE E27 (220 V)                                                                                                                                                                                                                                                                                                                                                                                                                                                              </v>
          </cell>
          <cell r="C9279" t="str">
            <v xml:space="preserve">UN    </v>
          </cell>
          <cell r="D9279" t="str">
            <v>31,11</v>
          </cell>
        </row>
        <row r="9280">
          <cell r="A9280">
            <v>3750</v>
          </cell>
          <cell r="B9280" t="str">
            <v xml:space="preserve">LAMPADA DE LUZ MISTA 250 W, BASE E27 (220 V)                                                                                                                                                                                                                                                                                                                                                                                                                                                              </v>
          </cell>
          <cell r="C9280" t="str">
            <v xml:space="preserve">UN    </v>
          </cell>
          <cell r="D9280" t="str">
            <v>41,84</v>
          </cell>
        </row>
        <row r="9281">
          <cell r="A9281">
            <v>3756</v>
          </cell>
          <cell r="B9281" t="str">
            <v xml:space="preserve">LAMPADA DE LUZ MISTA 500 W, BASE E40 (220 V)                                                                                                                                                                                                                                                                                                                                                                                                                                                              </v>
          </cell>
          <cell r="C9281" t="str">
            <v xml:space="preserve">UN    </v>
          </cell>
          <cell r="D9281" t="str">
            <v>78,18</v>
          </cell>
        </row>
        <row r="9282">
          <cell r="A9282">
            <v>39377</v>
          </cell>
          <cell r="B9282" t="str">
            <v xml:space="preserve">LAMPADA FLUORESCENTE COMPACTA BRANCA 135 W, BASE E40 (127/220 V)                                                                                                                                                                                                                                                                                                                                                                                                                                          </v>
          </cell>
          <cell r="C9282" t="str">
            <v xml:space="preserve">UN    </v>
          </cell>
          <cell r="D9282" t="str">
            <v>231,60</v>
          </cell>
        </row>
        <row r="9283">
          <cell r="A9283">
            <v>38191</v>
          </cell>
          <cell r="B9283" t="str">
            <v xml:space="preserve">LAMPADA FLUORESCENTE COMPACTA 2U BRANCA 15 W, BASE E27 (127/220 V)                                                                                                                                                                                                                                                                                                                                                                                                                                        </v>
          </cell>
          <cell r="C9283" t="str">
            <v xml:space="preserve">UN    </v>
          </cell>
          <cell r="D9283" t="str">
            <v>17,24</v>
          </cell>
        </row>
        <row r="9284">
          <cell r="A9284">
            <v>39381</v>
          </cell>
          <cell r="B9284" t="str">
            <v xml:space="preserve">LAMPADA FLUORESCENTE COMPACTA 2U/3U BRANCA 9/10 W, BASE E27 (127/220 V)                                                                                                                                                                                                                                                                                                                                                                                                                                   </v>
          </cell>
          <cell r="C9284" t="str">
            <v xml:space="preserve">UN    </v>
          </cell>
          <cell r="D9284" t="str">
            <v>16,08</v>
          </cell>
        </row>
        <row r="9285">
          <cell r="A9285">
            <v>38780</v>
          </cell>
          <cell r="B9285" t="str">
            <v xml:space="preserve">LAMPADA FLUORESCENTE COMPACTA 3U BRANCA 20 W, BASE E27 (127/220 V)                                                                                                                                                                                                                                                                                                                                                                                                                                        </v>
          </cell>
          <cell r="C9285" t="str">
            <v xml:space="preserve">UN    </v>
          </cell>
          <cell r="D9285" t="str">
            <v>19,68</v>
          </cell>
        </row>
        <row r="9286">
          <cell r="A9286">
            <v>38781</v>
          </cell>
          <cell r="B9286" t="str">
            <v xml:space="preserve">LAMPADA FLUORESCENTE ESPIRAL BRANCA 45 W, BASE E27 (127/220 V)                                                                                                                                                                                                                                                                                                                                                                                                                                            </v>
          </cell>
          <cell r="C9286" t="str">
            <v xml:space="preserve">UN    </v>
          </cell>
          <cell r="D9286" t="str">
            <v>66,42</v>
          </cell>
        </row>
        <row r="9287">
          <cell r="A9287">
            <v>38192</v>
          </cell>
          <cell r="B9287" t="str">
            <v xml:space="preserve">LAMPADA FLUORESCENTE ESPIRAL BRANCA 65 W, BASE E27 (127/220 V)                                                                                                                                                                                                                                                                                                                                                                                                                                            </v>
          </cell>
          <cell r="C9287" t="str">
            <v xml:space="preserve">UN    </v>
          </cell>
          <cell r="D9287" t="str">
            <v>120,19</v>
          </cell>
        </row>
        <row r="9288">
          <cell r="A9288">
            <v>3753</v>
          </cell>
          <cell r="B9288" t="str">
            <v xml:space="preserve">LAMPADA FLUORESCENTE TUBULAR T10, DE 20 OU 40 W, BIVOLT                                                                                                                                                                                                                                                                                                                                                                                                                                                   </v>
          </cell>
          <cell r="C9288" t="str">
            <v xml:space="preserve">UN    </v>
          </cell>
          <cell r="D9288" t="str">
            <v>10,52</v>
          </cell>
        </row>
        <row r="9289">
          <cell r="A9289">
            <v>38782</v>
          </cell>
          <cell r="B9289" t="str">
            <v xml:space="preserve">LAMPADA FLUORESCENTE TUBULAR T5 DE 14 W, BIVOLT                                                                                                                                                                                                                                                                                                                                                                                                                                                           </v>
          </cell>
          <cell r="C9289" t="str">
            <v xml:space="preserve">UN    </v>
          </cell>
          <cell r="D9289" t="str">
            <v>13,70</v>
          </cell>
        </row>
        <row r="9290">
          <cell r="A9290">
            <v>38778</v>
          </cell>
          <cell r="B9290" t="str">
            <v xml:space="preserve">LAMPADA FLUORESCENTE TUBULAR T8 DE 16/18 W, BIVOLT                                                                                                                                                                                                                                                                                                                                                                                                                                                        </v>
          </cell>
          <cell r="C9290" t="str">
            <v xml:space="preserve">UN    </v>
          </cell>
          <cell r="D9290" t="str">
            <v>10,28</v>
          </cell>
        </row>
        <row r="9291">
          <cell r="A9291">
            <v>38779</v>
          </cell>
          <cell r="B9291" t="str">
            <v xml:space="preserve">LAMPADA FLUORESCENTE TUBULAR T8 DE 32/36 W, BIVOLT                                                                                                                                                                                                                                                                                                                                                                                                                                                        </v>
          </cell>
          <cell r="C9291" t="str">
            <v xml:space="preserve">UN    </v>
          </cell>
          <cell r="D9291" t="str">
            <v>10,90</v>
          </cell>
        </row>
        <row r="9292">
          <cell r="A9292">
            <v>39388</v>
          </cell>
          <cell r="B9292" t="str">
            <v xml:space="preserve">LAMPADA LED TIPO DICROICA BIVOLT, LUZ BRANCA, 5 W (BASE GU10)                                                                                                                                                                                                                                                                                                                                                                                                                                             </v>
          </cell>
          <cell r="C9292" t="str">
            <v xml:space="preserve">UN    </v>
          </cell>
          <cell r="D9292" t="str">
            <v>53,10</v>
          </cell>
        </row>
        <row r="9293">
          <cell r="A9293">
            <v>39387</v>
          </cell>
          <cell r="B9293" t="str">
            <v xml:space="preserve">LAMPADA LED TUBULAR BIVOLT 18/20 W, BASE G13                                                                                                                                                                                                                                                                                                                                                                                                                                                              </v>
          </cell>
          <cell r="C9293" t="str">
            <v xml:space="preserve">UN    </v>
          </cell>
          <cell r="D9293" t="str">
            <v>89,56</v>
          </cell>
        </row>
        <row r="9294">
          <cell r="A9294">
            <v>39386</v>
          </cell>
          <cell r="B9294" t="str">
            <v xml:space="preserve">LAMPADA LED TUBULAR BIVOLT 9/10 W, BASE G13                                                                                                                                                                                                                                                                                                                                                                                                                                                               </v>
          </cell>
          <cell r="C9294" t="str">
            <v xml:space="preserve">UN    </v>
          </cell>
          <cell r="D9294" t="str">
            <v>59,24</v>
          </cell>
        </row>
        <row r="9295">
          <cell r="A9295">
            <v>38194</v>
          </cell>
          <cell r="B9295" t="str">
            <v xml:space="preserve">LAMPADA LED 10 W BIVOLT BRANCA, FORMATO TRADICIONAL (BASE E27)                                                                                                                                                                                                                                                                                                                                                                                                                                            </v>
          </cell>
          <cell r="C9295" t="str">
            <v xml:space="preserve">UN    </v>
          </cell>
          <cell r="D9295" t="str">
            <v>50,50</v>
          </cell>
        </row>
        <row r="9296">
          <cell r="A9296">
            <v>38193</v>
          </cell>
          <cell r="B9296" t="str">
            <v xml:space="preserve">LAMPADA LED 6 W BIVOLT BRANCA, FORMATO TRADICIONAL (BASE E27)                                                                                                                                                                                                                                                                                                                                                                                                                                             </v>
          </cell>
          <cell r="C9296" t="str">
            <v xml:space="preserve">UN    </v>
          </cell>
          <cell r="D9296" t="str">
            <v>37,35</v>
          </cell>
        </row>
        <row r="9297">
          <cell r="A9297">
            <v>12216</v>
          </cell>
          <cell r="B9297" t="str">
            <v xml:space="preserve">LAMPADA VAPOR DE SODIO OVOIDE 150 W (BASE E40)                                                                                                                                                                                                                                                                                                                                                                                                                                                            </v>
          </cell>
          <cell r="C9297" t="str">
            <v xml:space="preserve">UN    </v>
          </cell>
          <cell r="D9297" t="str">
            <v>60,11</v>
          </cell>
        </row>
        <row r="9298">
          <cell r="A9298">
            <v>3757</v>
          </cell>
          <cell r="B9298" t="str">
            <v xml:space="preserve">LAMPADA VAPOR DE SODIO OVOIDE 250 W (BASE E40)                                                                                                                                                                                                                                                                                                                                                                                                                                                            </v>
          </cell>
          <cell r="C9298" t="str">
            <v xml:space="preserve">UN    </v>
          </cell>
          <cell r="D9298" t="str">
            <v>69,50</v>
          </cell>
        </row>
        <row r="9299">
          <cell r="A9299">
            <v>3758</v>
          </cell>
          <cell r="B9299" t="str">
            <v xml:space="preserve">LAMPADA VAPOR DE SODIO OVOIDE 400 W (BASE E40)                                                                                                                                                                                                                                                                                                                                                                                                                                                            </v>
          </cell>
          <cell r="C9299" t="str">
            <v xml:space="preserve">UN    </v>
          </cell>
          <cell r="D9299" t="str">
            <v>81,04</v>
          </cell>
        </row>
        <row r="9300">
          <cell r="A9300">
            <v>12214</v>
          </cell>
          <cell r="B9300" t="str">
            <v xml:space="preserve">LAMPADA VAPOR MERCURIO 125 W (BASE E27)                                                                                                                                                                                                                                                                                                                                                                                                                                                                   </v>
          </cell>
          <cell r="C9300" t="str">
            <v xml:space="preserve">UN    </v>
          </cell>
          <cell r="D9300" t="str">
            <v>27,75</v>
          </cell>
        </row>
        <row r="9301">
          <cell r="A9301">
            <v>3749</v>
          </cell>
          <cell r="B9301" t="str">
            <v xml:space="preserve">LAMPADA VAPOR MERCURIO 250 W (BASE E40)                                                                                                                                                                                                                                                                                                                                                                                                                                                                   </v>
          </cell>
          <cell r="C9301" t="str">
            <v xml:space="preserve">UN    </v>
          </cell>
          <cell r="D9301" t="str">
            <v>49,46</v>
          </cell>
        </row>
        <row r="9302">
          <cell r="A9302">
            <v>3751</v>
          </cell>
          <cell r="B9302" t="str">
            <v xml:space="preserve">LAMPADA VAPOR MERCURIO 400 W (BASE E40)                                                                                                                                                                                                                                                                                                                                                                                                                                                                   </v>
          </cell>
          <cell r="C9302" t="str">
            <v xml:space="preserve">UN    </v>
          </cell>
          <cell r="D9302" t="str">
            <v>67,50</v>
          </cell>
        </row>
        <row r="9303">
          <cell r="A9303">
            <v>39376</v>
          </cell>
          <cell r="B9303" t="str">
            <v xml:space="preserve">LAMPADA VAPOR METALICO OVOIDE 150 W, BASE E27/E40                                                                                                                                                                                                                                                                                                                                                                                                                                                         </v>
          </cell>
          <cell r="C9303" t="str">
            <v xml:space="preserve">UN    </v>
          </cell>
          <cell r="D9303" t="str">
            <v>56,90</v>
          </cell>
        </row>
        <row r="9304">
          <cell r="A9304">
            <v>3752</v>
          </cell>
          <cell r="B9304" t="str">
            <v xml:space="preserve">LAMPADA VAPOR METALICO TUBULAR 400 W (BASE E40)                                                                                                                                                                                                                                                                                                                                                                                                                                                           </v>
          </cell>
          <cell r="C9304" t="str">
            <v xml:space="preserve">UN    </v>
          </cell>
          <cell r="D9304" t="str">
            <v>111,35</v>
          </cell>
        </row>
        <row r="9305">
          <cell r="A9305">
            <v>746</v>
          </cell>
          <cell r="B9305" t="str">
            <v xml:space="preserve">LAVADORA DE ALTA PRESSAO (LAVA-JATO) PARA AGUA FRIA, PRESSAO DE OPERACAO ENTRE 1400 E 1900 LIB/POL2, VAZAO MAXIMA ENTRE  400 E 700 L/H                                                                                                                                                                                                                                                                                                                                                                    </v>
          </cell>
          <cell r="C9305" t="str">
            <v xml:space="preserve">UN    </v>
          </cell>
          <cell r="D9305" t="str">
            <v>2.200,00</v>
          </cell>
        </row>
        <row r="9306">
          <cell r="A9306">
            <v>36521</v>
          </cell>
          <cell r="B9306" t="str">
            <v xml:space="preserve">LAVATORIO DE CANTO LOUCA BRANCA SUSPENSO *40 X 30* CM                                                                                                                                                                                                                                                                                                                                                                                                                                                     </v>
          </cell>
          <cell r="C9306" t="str">
            <v xml:space="preserve">UN    </v>
          </cell>
          <cell r="D9306" t="str">
            <v>141,01</v>
          </cell>
        </row>
        <row r="9307">
          <cell r="A9307">
            <v>36794</v>
          </cell>
          <cell r="B9307" t="str">
            <v xml:space="preserve">LAVATORIO LOUCA BRANCA COM COLUNA *44 X 35,5* CM                                                                                                                                                                                                                                                                                                                                                                                                                                                          </v>
          </cell>
          <cell r="C9307" t="str">
            <v xml:space="preserve">UN    </v>
          </cell>
          <cell r="D9307" t="str">
            <v>143,74</v>
          </cell>
        </row>
        <row r="9308">
          <cell r="A9308">
            <v>10426</v>
          </cell>
          <cell r="B9308" t="str">
            <v xml:space="preserve">LAVATORIO LOUCA BRANCA COM COLUNA *54 X 44* CM                                                                                                                                                                                                                                                                                                                                                                                                                                                            </v>
          </cell>
          <cell r="C9308" t="str">
            <v xml:space="preserve">UN    </v>
          </cell>
          <cell r="D9308" t="str">
            <v>207,03</v>
          </cell>
        </row>
        <row r="9309">
          <cell r="A9309">
            <v>10425</v>
          </cell>
          <cell r="B9309" t="str">
            <v xml:space="preserve">LAVATORIO LOUCA BRANCA SUSPENSO *40 X 30* CM                                                                                                                                                                                                                                                                                                                                                                                                                                                              </v>
          </cell>
          <cell r="C9309" t="str">
            <v xml:space="preserve">UN    </v>
          </cell>
          <cell r="D9309" t="str">
            <v>91,30</v>
          </cell>
        </row>
        <row r="9310">
          <cell r="A9310">
            <v>10431</v>
          </cell>
          <cell r="B9310" t="str">
            <v xml:space="preserve">LAVATORIO LOUCA COR COM COLUNA *54 X 44* CM                                                                                                                                                                                                                                                                                                                                                                                                                                                               </v>
          </cell>
          <cell r="C9310" t="str">
            <v xml:space="preserve">UN    </v>
          </cell>
          <cell r="D9310" t="str">
            <v>227,12</v>
          </cell>
        </row>
        <row r="9311">
          <cell r="A9311">
            <v>10429</v>
          </cell>
          <cell r="B9311" t="str">
            <v xml:space="preserve">LAVATORIO LOUCA COR SUSPENSO *40 X 30* CM                                                                                                                                                                                                                                                                                                                                                                                                                                                                 </v>
          </cell>
          <cell r="C9311" t="str">
            <v xml:space="preserve">UN    </v>
          </cell>
          <cell r="D9311" t="str">
            <v>108,88</v>
          </cell>
        </row>
        <row r="9312">
          <cell r="A9312">
            <v>20269</v>
          </cell>
          <cell r="B9312" t="str">
            <v xml:space="preserve">LAVATORIO/CUBA DE EMBUTIR OVAL LOUCA BRANCA SEM LADRAO *50 X 35* CM                                                                                                                                                                                                                                                                                                                                                                                                                                       </v>
          </cell>
          <cell r="C9312" t="str">
            <v xml:space="preserve">UN    </v>
          </cell>
          <cell r="D9312" t="str">
            <v>89,74</v>
          </cell>
        </row>
        <row r="9313">
          <cell r="A9313">
            <v>20270</v>
          </cell>
          <cell r="B9313" t="str">
            <v xml:space="preserve">LAVATORIO/CUBA DE EMBUTIR OVAL LOUCA COR SEM LADRAO *50 X 35* CM                                                                                                                                                                                                                                                                                                                                                                                                                                          </v>
          </cell>
          <cell r="C9313" t="str">
            <v xml:space="preserve">UN    </v>
          </cell>
          <cell r="D9313" t="str">
            <v>97,72</v>
          </cell>
        </row>
        <row r="9314">
          <cell r="A9314">
            <v>11696</v>
          </cell>
          <cell r="B9314" t="str">
            <v xml:space="preserve">LAVATORIO/CUBA DE SOBREPOR OVAL PEQUENA LOUCA BRANCA SEM LADRAO *31 X 44*                                                                                                                                                                                                                                                                                                                                                                                                                                 </v>
          </cell>
          <cell r="C9314" t="str">
            <v xml:space="preserve">UN    </v>
          </cell>
          <cell r="D9314" t="str">
            <v>142,76</v>
          </cell>
        </row>
        <row r="9315">
          <cell r="A9315">
            <v>10427</v>
          </cell>
          <cell r="B9315" t="str">
            <v xml:space="preserve">LAVATORIO/CUBA DE SOBREPOR RETANGULAR LOUCA BRANCA COM LADRAO *52 X 45* CM                                                                                                                                                                                                                                                                                                                                                                                                                                </v>
          </cell>
          <cell r="C9315" t="str">
            <v xml:space="preserve">UN    </v>
          </cell>
          <cell r="D9315" t="str">
            <v>255,98</v>
          </cell>
        </row>
        <row r="9316">
          <cell r="A9316">
            <v>10428</v>
          </cell>
          <cell r="B9316" t="str">
            <v xml:space="preserve">LAVATORIO/CUBA DE SOBREPOR RETANGULAR LOUCA COR COM LADRAO *52 X 45* CM                                                                                                                                                                                                                                                                                                                                                                                                                                   </v>
          </cell>
          <cell r="C9316" t="str">
            <v xml:space="preserve">UN    </v>
          </cell>
          <cell r="D9316" t="str">
            <v>259,80</v>
          </cell>
        </row>
        <row r="9317">
          <cell r="A9317">
            <v>2354</v>
          </cell>
          <cell r="B9317" t="str">
            <v xml:space="preserve">LEITURISTA OU CADASTRISTA DE REDES DE AGUA E ESGOTO                                                                                                                                                                                                                                                                                                                                                                                                                                                       </v>
          </cell>
          <cell r="C9317" t="str">
            <v xml:space="preserve">H     </v>
          </cell>
          <cell r="D9317" t="str">
            <v>13,85</v>
          </cell>
        </row>
        <row r="9318">
          <cell r="A9318">
            <v>40932</v>
          </cell>
          <cell r="B9318" t="str">
            <v xml:space="preserve">LEITURISTA OU CADASTRISTA DE REDES DE AGUA E ESGOTO (MENSALISTA)                                                                                                                                                                                                                                                                                                                                                                                                                                          </v>
          </cell>
          <cell r="C9318" t="str">
            <v xml:space="preserve">MES   </v>
          </cell>
          <cell r="D9318" t="str">
            <v>2.435,16</v>
          </cell>
        </row>
        <row r="9319">
          <cell r="A9319">
            <v>10853</v>
          </cell>
          <cell r="B9319" t="str">
            <v xml:space="preserve">LETRA ACO INOX (AISI 304), CHAPA NUM. 22, RECORTADO, H= 20 CM (SEM RELEVO)                                                                                                                                                                                                                                                                                                                                                                                                                                </v>
          </cell>
          <cell r="C9319" t="str">
            <v xml:space="preserve">UN    </v>
          </cell>
          <cell r="D9319" t="str">
            <v>74,70</v>
          </cell>
        </row>
        <row r="9320">
          <cell r="A9320">
            <v>5093</v>
          </cell>
          <cell r="B9320" t="str">
            <v xml:space="preserve">LEVANTADOR DE JANELA GUILHOTINA, EM LATAO CROMADO                                                                                                                                                                                                                                                                                                                                                                                                                                                         </v>
          </cell>
          <cell r="C9320" t="str">
            <v xml:space="preserve">PAR   </v>
          </cell>
          <cell r="D9320" t="str">
            <v>14,86</v>
          </cell>
        </row>
        <row r="9321">
          <cell r="A9321">
            <v>37768</v>
          </cell>
          <cell r="B9321" t="str">
            <v xml:space="preserve">LIMPADORA A SUCCAO, TANQUE 12000 L, BASCULAMENTO HIDRAULICO, BOMBA 12 M3/MIN 95% VACUO (INCLUI MONTAGEM, NAO INCLUI CAMINHAO)                                                                                                                                                                                                                                                                                                                                                                             </v>
          </cell>
          <cell r="C9321" t="str">
            <v xml:space="preserve">UN    </v>
          </cell>
          <cell r="D9321" t="str">
            <v>98.500,00</v>
          </cell>
        </row>
        <row r="9322">
          <cell r="A9322">
            <v>37773</v>
          </cell>
          <cell r="B9322" t="str">
            <v xml:space="preserve">LIMPADORA DE SUCCAO TANQUE 7000 L, BOMBA 12 M3/MIN 95% VACUO (INCLUI MONTAGEM, NAO INCLUI CAMINHAO)                                                                                                                                                                                                                                                                                                                                                                                                       </v>
          </cell>
          <cell r="C9322" t="str">
            <v xml:space="preserve">UN    </v>
          </cell>
          <cell r="D9322" t="str">
            <v>83.643,10</v>
          </cell>
        </row>
        <row r="9323">
          <cell r="A9323">
            <v>37769</v>
          </cell>
          <cell r="B9323" t="str">
            <v xml:space="preserve">LIMPADORA DE SUCCAO, TANQUE 11000 L, BOMBA 340 M3/MIN (INCLUI MONTAGEM, NAO INCLUI CAMINHAO)                                                                                                                                                                                                                                                                                                                                                                                                              </v>
          </cell>
          <cell r="C9323" t="str">
            <v xml:space="preserve">UN    </v>
          </cell>
          <cell r="D9323" t="str">
            <v>140.029,09</v>
          </cell>
        </row>
        <row r="9324">
          <cell r="A9324">
            <v>37770</v>
          </cell>
          <cell r="B9324" t="str">
            <v xml:space="preserve">LIMPADORA DE SUCCAO, TANQUE 5500 L, BOMBA 60M3/MIN, VACUO 500 MBAR (INCLUI MONTAGEM, NAO INCLUI CAMINHAO)                                                                                                                                                                                                                                                                                                                                                                                                 </v>
          </cell>
          <cell r="C9324" t="str">
            <v xml:space="preserve">UN    </v>
          </cell>
          <cell r="D9324" t="str">
            <v>237.651,71</v>
          </cell>
        </row>
        <row r="9325">
          <cell r="A9325">
            <v>38382</v>
          </cell>
          <cell r="B9325" t="str">
            <v xml:space="preserve">LINHA DE PEDREIRO LISA 100 M                                                                                                                                                                                                                                                                                                                                                                                                                                                                              </v>
          </cell>
          <cell r="C9325" t="str">
            <v xml:space="preserve">UN    </v>
          </cell>
          <cell r="D9325" t="str">
            <v>8,35</v>
          </cell>
        </row>
        <row r="9326">
          <cell r="A9326">
            <v>6091</v>
          </cell>
          <cell r="B9326" t="str">
            <v xml:space="preserve">LIQUIDO PARA BRILHO PAREDES INTERNAS                                                                                                                                                                                                                                                                                                                                                                                                                                                                      </v>
          </cell>
          <cell r="C9326" t="str">
            <v xml:space="preserve">L     </v>
          </cell>
          <cell r="D9326" t="str">
            <v>20,25</v>
          </cell>
        </row>
        <row r="9327">
          <cell r="A9327">
            <v>38383</v>
          </cell>
          <cell r="B9327" t="str">
            <v xml:space="preserve">LIXA D'AGUA EM FOLHA, GRAO 100                                                                                                                                                                                                                                                                                                                                                                                                                                                                            </v>
          </cell>
          <cell r="C9327" t="str">
            <v xml:space="preserve">UN    </v>
          </cell>
          <cell r="D9327" t="str">
            <v>1,56</v>
          </cell>
        </row>
        <row r="9328">
          <cell r="A9328">
            <v>3768</v>
          </cell>
          <cell r="B9328" t="str">
            <v xml:space="preserve">LIXA EM FOLHA PARA FERRO, NUMERO 150                                                                                                                                                                                                                                                                                                                                                                                                                                                                      </v>
          </cell>
          <cell r="C9328" t="str">
            <v xml:space="preserve">UN    </v>
          </cell>
          <cell r="D9328" t="str">
            <v>2,86</v>
          </cell>
        </row>
        <row r="9329">
          <cell r="A9329">
            <v>3767</v>
          </cell>
          <cell r="B9329" t="str">
            <v xml:space="preserve">LIXA EM FOLHA PARA PAREDE OU MADEIRA, NUMERO 120 (COR VERMELHA)                                                                                                                                                                                                                                                                                                                                                                                                                                           </v>
          </cell>
          <cell r="C9329" t="str">
            <v xml:space="preserve">UN    </v>
          </cell>
          <cell r="D9329" t="str">
            <v>0,68</v>
          </cell>
        </row>
        <row r="9330">
          <cell r="A9330">
            <v>13192</v>
          </cell>
          <cell r="B9330" t="str">
            <v xml:space="preserve">LIXADEIRA ELETRICA ANGULAR PARA CONCRETO, POTENCIA 1.400 W, PRATO DIAMANTADO DE 5''                                                                                                                                                                                                                                                                                                                                                                                                                       </v>
          </cell>
          <cell r="C9330" t="str">
            <v xml:space="preserve">UN    </v>
          </cell>
          <cell r="D9330" t="str">
            <v>3.553,31</v>
          </cell>
        </row>
        <row r="9331">
          <cell r="A9331">
            <v>38413</v>
          </cell>
          <cell r="B9331" t="str">
            <v xml:space="preserve">LIXADEIRA ELETRICA ANGULAR, PARA DISCO DE 7 " (180 MM), POTENCIA DE 2.200 W, *5.000* RPM, 220 V                                                                                                                                                                                                                                                                                                                                                                                                           </v>
          </cell>
          <cell r="C9331" t="str">
            <v xml:space="preserve">UN    </v>
          </cell>
          <cell r="D9331" t="str">
            <v>587,66</v>
          </cell>
        </row>
        <row r="9332">
          <cell r="A9332">
            <v>42440</v>
          </cell>
          <cell r="B9332" t="str">
            <v xml:space="preserve">LIXEIRA DUPLA, COM CAPACIDADE VOLUMETRICA DE 60L*, FABRICADA EM TUBO DE ACO CARBONO, CESTOS EM CHAPA DE ACO E PINTURA NO PROCESSO ELETROSTATICO - PARA ACADEMIA AO AR LIVRE / ACADEMIA DA TERCEIRA IDADE - ATI                                                                                                                                                                                                                                                                                            </v>
          </cell>
          <cell r="C9332" t="str">
            <v xml:space="preserve">UN    </v>
          </cell>
          <cell r="D9332" t="str">
            <v>702,04</v>
          </cell>
        </row>
        <row r="9333">
          <cell r="A9333">
            <v>20193</v>
          </cell>
          <cell r="B9333" t="str">
            <v xml:space="preserve">LOCACAO DE ANDAIME METALICO TIPO FACHADEIRO, LARGURA DE 1,20 M, ALTURA POR PECA DE 2,0 M, INCLUINDO SAPATAS E ITENS NECESSARIOS A INSTALACAO                                                                                                                                                                                                                                                                                                                                                              </v>
          </cell>
          <cell r="C9333" t="str">
            <v>M2XMES</v>
          </cell>
          <cell r="D9333" t="str">
            <v>5,66</v>
          </cell>
        </row>
        <row r="9334">
          <cell r="A9334">
            <v>10527</v>
          </cell>
          <cell r="B9334" t="str">
            <v xml:space="preserve">LOCACAO DE ANDAIME METALICO TUBULAR DE ENCAIXE, TIPO DE TORRE, COM LARGURA DE 1 ATE 1,5 M E ALTURA DE *1,00* M                                                                                                                                                                                                                                                                                                                                                                                            </v>
          </cell>
          <cell r="C9334" t="str">
            <v xml:space="preserve">MXMES </v>
          </cell>
          <cell r="D9334" t="str">
            <v>17,00</v>
          </cell>
        </row>
        <row r="9335">
          <cell r="A9335">
            <v>41805</v>
          </cell>
          <cell r="B9335" t="str">
            <v xml:space="preserve">LOCACAO DE ANDAIME SUSPENSO OU BALANCIM MANUAL, CAPACIDADE DE CARGA TOTAL DE APROXIMADAMENTE 250 KG/M2, PLATAFORMA DE 1,50 M X 0,80 M (C X L), CABO DE 45 M                                                                                                                                                                                                                                                                                                                                               </v>
          </cell>
          <cell r="C9335" t="str">
            <v xml:space="preserve">MES   </v>
          </cell>
          <cell r="D9335" t="str">
            <v>450,00</v>
          </cell>
        </row>
        <row r="9336">
          <cell r="A9336">
            <v>40271</v>
          </cell>
          <cell r="B9336" t="str">
            <v xml:space="preserve">LOCACAO DE APRUMADOR METALICO DE PILAR, COM ALTURA E ANGULO REGULAVEIS, EXTENSAO DE *1,50* A *2,80* M                                                                                                                                                                                                                                                                                                                                                                                                     </v>
          </cell>
          <cell r="C9336" t="str">
            <v xml:space="preserve">MES   </v>
          </cell>
          <cell r="D9336" t="str">
            <v>11,05</v>
          </cell>
        </row>
        <row r="9337">
          <cell r="A9337">
            <v>40287</v>
          </cell>
          <cell r="B9337" t="str">
            <v xml:space="preserve">LOCACAO DE BARRA DE ANCORAGEM DE 0,80 A 1,20 M DE EXTENSAO, COM ROSCA DE 5/8", INCLUINDO PORCA E FLANGE                                                                                                                                                                                                                                                                                                                                                                                                   </v>
          </cell>
          <cell r="C9337" t="str">
            <v xml:space="preserve">MES   </v>
          </cell>
          <cell r="D9337" t="str">
            <v>4,25</v>
          </cell>
        </row>
        <row r="9338">
          <cell r="A9338">
            <v>40295</v>
          </cell>
          <cell r="B9338" t="str">
            <v xml:space="preserve">LOCACAO DE BOMBA MANUAL PARA TESTE HIDROSTATICO ATE 30 BAR                                                                                                                                                                                                                                                                                                                                                                                                                                                </v>
          </cell>
          <cell r="C9338" t="str">
            <v xml:space="preserve">H     </v>
          </cell>
          <cell r="D9338" t="str">
            <v>1,97</v>
          </cell>
        </row>
        <row r="9339">
          <cell r="A9339">
            <v>745</v>
          </cell>
          <cell r="B9339" t="str">
            <v xml:space="preserve">LOCACAO DE BOMBA MANUAL PARA TESTE HIDROSTATICO ATE 60 BAR                                                                                                                                                                                                                                                                                                                                                                                                                                                </v>
          </cell>
          <cell r="C9339" t="str">
            <v xml:space="preserve">H     </v>
          </cell>
          <cell r="D9339" t="str">
            <v>2,09</v>
          </cell>
        </row>
        <row r="9340">
          <cell r="A9340">
            <v>4084</v>
          </cell>
          <cell r="B9340" t="str">
            <v xml:space="preserve">LOCACAO DE BOMBA SUBMERSIVEL PARA DRENAGEM E ESGOTAMENTO, MOTOR ELETRICO TRIFASICO, POTENCIA DE 1 CV, DIAMETRO DE RECALQUE DE 2". FAIXA DE OPERACAO: Q=25 M3/H (+ OU - 1 M3/H) E AMT=2 M; Q=12 M3/H (+ OU - 2 M3/H) E AMT = 12 M (+ OU - 2 M)                                                                                                                                                                                                                                                             </v>
          </cell>
          <cell r="C9340" t="str">
            <v xml:space="preserve">H     </v>
          </cell>
          <cell r="D9340" t="str">
            <v>1,58</v>
          </cell>
        </row>
        <row r="9341">
          <cell r="A9341">
            <v>743</v>
          </cell>
          <cell r="B9341" t="str">
            <v xml:space="preserve">LOCACAO DE BOMBA SUBMERSIVEL PARA DRENAGEM E ESGOTAMENTO, MOTOR ELETRICO TRIFASICO, POTENCIA DE 2 CV, DIAMETRO DE RECALQUE DE 2". FAIXA DE OPERACAO: Q=35 M3/H (+ OU - 3 M3/H) E AMT=2 M; Q=13 M3/H (+ OU - 3 M3/H) E AMT = 17 M (+ OU - 3 M)                                                                                                                                                                                                                                                             </v>
          </cell>
          <cell r="C9341" t="str">
            <v xml:space="preserve">H     </v>
          </cell>
          <cell r="D9341" t="str">
            <v>1,58</v>
          </cell>
        </row>
        <row r="9342">
          <cell r="A9342">
            <v>40293</v>
          </cell>
          <cell r="B9342" t="str">
            <v xml:space="preserve">LOCACAO DE BOMBA SUBMERSIVEL PARA DRENAGEM E ESGOTAMENTO, MOTOR ELETRICO TRIFASICO, POTENCIA DE 2 CV, DIAMETRO DE RECALQUE DE 3". FAIXA DE OPERACAO: Q=70 M3/H (+ OU - 2 M3/H) E AMT=2 M; Q=9,5 M3/H (+ OU - 3,5 M3/H) E AMT = 10 M (+ OU - 2 M)                                                                                                                                                                                                                                                          </v>
          </cell>
          <cell r="C9342" t="str">
            <v xml:space="preserve">H     </v>
          </cell>
          <cell r="D9342" t="str">
            <v>1,89</v>
          </cell>
        </row>
        <row r="9343">
          <cell r="A9343">
            <v>40294</v>
          </cell>
          <cell r="B9343" t="str">
            <v xml:space="preserve">LOCACAO DE BOMBA SUBMERSIVEL PARA DRENAGEM E ESGOTAMENTO, MOTOR ELETRICO TRIFASICO, POTENCIA DE 3 CV, DIAMETRO DE RECALQUE DE 2". FAIXA DE OPERACAO: Q=84 M3/H (+ OU - 2,5 M3/H) E AMT=2 M; Q=9,1 M3/H (+ OU - 2 M3/H) E AMT = 12 M (+ OU - 2 M)                                                                                                                                                                                                                                                          </v>
          </cell>
          <cell r="C9343" t="str">
            <v xml:space="preserve">H     </v>
          </cell>
          <cell r="D9343" t="str">
            <v>1,58</v>
          </cell>
        </row>
        <row r="9344">
          <cell r="A9344">
            <v>4085</v>
          </cell>
          <cell r="B9344" t="str">
            <v xml:space="preserve">LOCACAO DE BOMBA SUBMERSIVEL PARA DRENAGEM E ESGOTAMENTO, MOTOR ELETRICO TRIFASICO, POTENCIA DE 4 CV, DIAMETRO DE RECALQUE DE 3". FAIXA DE OPERACAO: Q=60 M3/H (+ OU - 1 M3/H) E AMT=2 M; Q=11 M3/H (+ OU - 1 M3/H) E AMT = 23 M (+ OU - 1 M)                                                                                                                                                                                                                                                             </v>
          </cell>
          <cell r="C9344" t="str">
            <v xml:space="preserve">H     </v>
          </cell>
          <cell r="D9344" t="str">
            <v>2,21</v>
          </cell>
        </row>
        <row r="9345">
          <cell r="A9345">
            <v>10775</v>
          </cell>
          <cell r="B9345" t="str">
            <v xml:space="preserve">LOCACAO DE CONTAINER 2,30  X  6,00 M, ALT. 2,50 M, COM 1 SANITARIO, PARA ESCRITORIO, COMPLETO, SEM DIVISORIAS INTERNAS                                                                                                                                                                                                                                                                                                                                                                                    </v>
          </cell>
          <cell r="C9345" t="str">
            <v xml:space="preserve">MES   </v>
          </cell>
          <cell r="D9345" t="str">
            <v>491,75</v>
          </cell>
        </row>
        <row r="9346">
          <cell r="A9346">
            <v>10776</v>
          </cell>
          <cell r="B9346" t="str">
            <v xml:space="preserve">LOCACAO DE CONTAINER 2,30  X  6,00 M, ALT. 2,50 M, PARA ESCRITORIO, SEM DIVISORIAS INTERNAS E SEM SANITARIO                                                                                                                                                                                                                                                                                                                                                                                               </v>
          </cell>
          <cell r="C9346" t="str">
            <v xml:space="preserve">MES   </v>
          </cell>
          <cell r="D9346" t="str">
            <v>384,17</v>
          </cell>
        </row>
        <row r="9347">
          <cell r="A9347">
            <v>10779</v>
          </cell>
          <cell r="B9347" t="str">
            <v xml:space="preserve">LOCACAO DE CONTAINER 2,30 X 4,30 M, ALT. 2,50 M, P/ SANITARIO, C/ 5 BACIAS, 1 LAVATORIO E 4 MICTORIOS                                                                                                                                                                                                                                                                                                                                                                                                     </v>
          </cell>
          <cell r="C9347" t="str">
            <v xml:space="preserve">MES   </v>
          </cell>
          <cell r="D9347" t="str">
            <v>614,68</v>
          </cell>
        </row>
        <row r="9348">
          <cell r="A9348">
            <v>10777</v>
          </cell>
          <cell r="B9348" t="str">
            <v xml:space="preserve">LOCACAO DE CONTAINER 2,30 X 4,30 M, ALT. 2,50 M, PARA SANITARIO, COM 3 BACIAS, 4 CHUVEIROS, 1 LAVATORIO E 1 MICTORIO                                                                                                                                                                                                                                                                                                                                                                                      </v>
          </cell>
          <cell r="C9348" t="str">
            <v xml:space="preserve">MES   </v>
          </cell>
          <cell r="D9348" t="str">
            <v>558,34</v>
          </cell>
        </row>
        <row r="9349">
          <cell r="A9349">
            <v>10778</v>
          </cell>
          <cell r="B9349" t="str">
            <v xml:space="preserve">LOCACAO DE CONTAINER 2,30 X 6,00 M, ALT. 2,50 M,  PARA SANITARIO,  COM 4 BACIAS, 8 CHUVEIROS,1 LAVATORIO E 1 MICTORIO                                                                                                                                                                                                                                                                                                                                                                                     </v>
          </cell>
          <cell r="C9349" t="str">
            <v xml:space="preserve">MES   </v>
          </cell>
          <cell r="D9349" t="str">
            <v>614,68</v>
          </cell>
        </row>
        <row r="9350">
          <cell r="A9350">
            <v>40339</v>
          </cell>
          <cell r="B9350" t="str">
            <v xml:space="preserve">LOCACAO DE CRUZETA PARA ESCORA METALICA                                                                                                                                                                                                                                                                                                                                                                                                                                                                   </v>
          </cell>
          <cell r="C9350" t="str">
            <v xml:space="preserve">MES   </v>
          </cell>
          <cell r="D9350" t="str">
            <v>4,25</v>
          </cell>
        </row>
        <row r="9351">
          <cell r="A9351">
            <v>3355</v>
          </cell>
          <cell r="B9351" t="str">
            <v xml:space="preserve">LOCACAO DE ELEVADOR DE CARGA A CABO, CABINE SEMI FECHADA *2,0* X *1,5* X *2,0* M, CAPACIDADE DE CARGA 1000 KG, TORRE  *2,38* X *2,21* X 15 M, GUINCHO DE EMBREAGEM, FREIO DE SEGURANCA, LIMITADOR DE VELOCIDADE E CANCELA                                                                                                                                                                                                                                                                                 </v>
          </cell>
          <cell r="C9351" t="str">
            <v xml:space="preserve">H     </v>
          </cell>
          <cell r="D9351" t="str">
            <v>20,25</v>
          </cell>
        </row>
        <row r="9352">
          <cell r="A9352">
            <v>39814</v>
          </cell>
          <cell r="B9352" t="str">
            <v xml:space="preserve">LOCACAO DE ELEVADOR DE CREMALHEIRA CABINE SIMPLES FECHADA 1,5 X 2,5 X 2,35 M (UMA POR TORRE), CAPACIDADE DE CARGA *1200* KG (15 PESSOAS), TORRE DE 24 M (16 MODULOS), 16 PARADAS, FREIO DE SEGURANCA, LIMITADOR DE CARGA                                                                                                                                                                                                                                                                                  </v>
          </cell>
          <cell r="C9352" t="str">
            <v xml:space="preserve">H     </v>
          </cell>
          <cell r="D9352" t="str">
            <v>37,96</v>
          </cell>
        </row>
        <row r="9353">
          <cell r="A9353">
            <v>10749</v>
          </cell>
          <cell r="B9353" t="str">
            <v xml:space="preserve">LOCACAO DE ESCORA METALICA TELESCOPICA, COM ALTURA REGULAVEL DE *1,80* A *3,20* M, COM CAPACIDADE DE CARGA DE NO MINIMO 1000 KGF (10 KN), INCLUSO TRIPE E FORCADO                                                                                                                                                                                                                                                                                                                                         </v>
          </cell>
          <cell r="C9353" t="str">
            <v xml:space="preserve">MES   </v>
          </cell>
          <cell r="D9353" t="str">
            <v>7,79</v>
          </cell>
        </row>
        <row r="9354">
          <cell r="A9354">
            <v>40290</v>
          </cell>
          <cell r="B9354" t="str">
            <v xml:space="preserve">LOCACAO DE FORMA PLASTICA PARA LAJE NERVURADA, DIMENSOES *60* X *60* X *16* CM                                                                                                                                                                                                                                                                                                                                                                                                                            </v>
          </cell>
          <cell r="C9354" t="str">
            <v xml:space="preserve">MES   </v>
          </cell>
          <cell r="D9354" t="str">
            <v>11,22</v>
          </cell>
        </row>
        <row r="9355">
          <cell r="A9355">
            <v>7252</v>
          </cell>
          <cell r="B9355" t="str">
            <v xml:space="preserve">LOCACAO DE NIVEL OPTICO, COM PRECISAO DE 0,7 MM, AUMENTO DE 32X                                                                                                                                                                                                                                                                                                                                                                                                                                           </v>
          </cell>
          <cell r="C9355" t="str">
            <v xml:space="preserve">H     </v>
          </cell>
          <cell r="D9355" t="str">
            <v>2,07</v>
          </cell>
        </row>
        <row r="9356">
          <cell r="A9356">
            <v>4778</v>
          </cell>
          <cell r="B9356" t="str">
            <v xml:space="preserve">LOCACAO DE PERFURATRIZ PNEUMATICA DE PESO MEDIO, * 18 * KG, PARA ROCHA                                                                                                                                                                                                                                                                                                                                                                                                                                    </v>
          </cell>
          <cell r="C9356" t="str">
            <v xml:space="preserve">H     </v>
          </cell>
          <cell r="D9356" t="str">
            <v>2,70</v>
          </cell>
        </row>
        <row r="9357">
          <cell r="A9357">
            <v>4780</v>
          </cell>
          <cell r="B9357" t="str">
            <v xml:space="preserve">LOCACAO DE PERFURATRIZ PNEUMATICA DE PESO MEDIO, * 24 * KG, PARA ROCHA                                                                                                                                                                                                                                                                                                                                                                                                                                    </v>
          </cell>
          <cell r="C9357" t="str">
            <v xml:space="preserve">H     </v>
          </cell>
          <cell r="D9357" t="str">
            <v>2,92</v>
          </cell>
        </row>
        <row r="9358">
          <cell r="A9358">
            <v>10809</v>
          </cell>
          <cell r="B9358" t="str">
            <v xml:space="preserve">LOCACAO DE TALHA ELETRICA 3 T, VELOCIDADE  2,1 M / MIN, POTENCIA 1,3 KW                                                                                                                                                                                                                                                                                                                                                                                                                                   </v>
          </cell>
          <cell r="C9358" t="str">
            <v xml:space="preserve">H     </v>
          </cell>
          <cell r="D9358" t="str">
            <v>1,11</v>
          </cell>
        </row>
        <row r="9359">
          <cell r="A9359">
            <v>10811</v>
          </cell>
          <cell r="B9359" t="str">
            <v xml:space="preserve">LOCACAO DE TALHA MANUAL DE CORRENTE, CAPACIDADE DE 2 T COM ELEVACAO DE 3 M                                                                                                                                                                                                                                                                                                                                                                                                                                </v>
          </cell>
          <cell r="C9359" t="str">
            <v xml:space="preserve">H     </v>
          </cell>
          <cell r="D9359" t="str">
            <v>0,95</v>
          </cell>
        </row>
        <row r="9360">
          <cell r="A9360">
            <v>7247</v>
          </cell>
          <cell r="B9360" t="str">
            <v xml:space="preserve">LOCACAO DE TEODOLITO ELETRONICO, PRECISAO ANGULAR DE 5 A 7 SEGUNDOS, INCLUINDO TRIPE                                                                                                                                                                                                                                                                                                                                                                                                                      </v>
          </cell>
          <cell r="C9360" t="str">
            <v xml:space="preserve">H     </v>
          </cell>
          <cell r="D9360" t="str">
            <v>2,07</v>
          </cell>
        </row>
        <row r="9361">
          <cell r="A9361">
            <v>40291</v>
          </cell>
          <cell r="B9361" t="str">
            <v xml:space="preserve">LOCACAO DE TORRE METALICA COMPLETA PARA UMA CARGA DE 8 TF (80 KN)  E PE DIREITO DE 6 M, INCLUINDO MODULOS , DIAGONAIS, SAPATAS E FORCADOS                                                                                                                                                                                                                                                                                                                                                                 </v>
          </cell>
          <cell r="C9361" t="str">
            <v xml:space="preserve">MES   </v>
          </cell>
          <cell r="D9361" t="str">
            <v>593,03</v>
          </cell>
        </row>
        <row r="9362">
          <cell r="A9362">
            <v>40275</v>
          </cell>
          <cell r="B9362" t="str">
            <v xml:space="preserve">LOCACAO DE VIGA SANDUICHE METALICA VAZADA PARA TRAVAMENTO DE PILARES, ALTURA DE *8* CM, LARGURA DE *6* CM E EXTENSAO DE 2 M                                                                                                                                                                                                                                                                                                                                                                               </v>
          </cell>
          <cell r="C9362" t="str">
            <v xml:space="preserve">MES   </v>
          </cell>
          <cell r="D9362" t="str">
            <v>17,00</v>
          </cell>
        </row>
        <row r="9363">
          <cell r="A9363">
            <v>3777</v>
          </cell>
          <cell r="B9363" t="str">
            <v xml:space="preserve">LONA PLASTICA PRETA, E= 150 MICRA                                                                                                                                                                                                                                                                                                                                                                                                                                                                         </v>
          </cell>
          <cell r="C9363" t="str">
            <v xml:space="preserve">M2    </v>
          </cell>
          <cell r="D9363" t="str">
            <v>0,66</v>
          </cell>
        </row>
        <row r="9364">
          <cell r="A9364">
            <v>43067</v>
          </cell>
          <cell r="B9364" t="str">
            <v xml:space="preserve">LONA PLASTICA PRETA, E= 200 MICRA (COLETADO CAIXA)                                                                                                                                                                                                                                                                                                                                                                                                                                                        </v>
          </cell>
          <cell r="C9364" t="str">
            <v xml:space="preserve">M2    </v>
          </cell>
          <cell r="D9364" t="str">
            <v>0,68</v>
          </cell>
        </row>
        <row r="9365">
          <cell r="A9365">
            <v>3779</v>
          </cell>
          <cell r="B9365" t="str">
            <v xml:space="preserve">LONA PLASTICA, PRETA, LARGURA  8 M, E= 150 MICRA                                                                                                                                                                                                                                                                                                                                                                                                                                                          </v>
          </cell>
          <cell r="C9365" t="str">
            <v xml:space="preserve">M     </v>
          </cell>
          <cell r="D9365" t="str">
            <v>5,49</v>
          </cell>
        </row>
        <row r="9366">
          <cell r="A9366">
            <v>3798</v>
          </cell>
          <cell r="B9366" t="str">
            <v xml:space="preserve">LUMINARIA ABERTA P/ ILUMINACAO PUBLICA, TIPO X-57 PETERCO OU EQUIV                                                                                                                                                                                                                                                                                                                                                                                                                                        </v>
          </cell>
          <cell r="C9366" t="str">
            <v xml:space="preserve">UN    </v>
          </cell>
          <cell r="D9366" t="str">
            <v>40,59</v>
          </cell>
        </row>
        <row r="9367">
          <cell r="A9367">
            <v>38769</v>
          </cell>
          <cell r="B9367" t="str">
            <v xml:space="preserve">LUMINARIA ARANDELA TIPO MEIA-LUA COM VIDRO FOSCO *30 X 15* CM, PARA 1 LAMPADA, BASE E27, POTENCIA MAXIMA 40/60 W (NAO INCLUI LAMPADA)                                                                                                                                                                                                                                                                                                                                                                     </v>
          </cell>
          <cell r="C9367" t="str">
            <v xml:space="preserve">UN    </v>
          </cell>
          <cell r="D9367" t="str">
            <v>31,70</v>
          </cell>
        </row>
        <row r="9368">
          <cell r="A9368">
            <v>39510</v>
          </cell>
          <cell r="B9368" t="str">
            <v xml:space="preserve">LUMINARIA DE EMBUTIR EM CHAPA DE ACO PARA 2 LAMPADAS FLUORESCENTES DE 14 W COM REFLETOR E ALETAS EM ALUMINIO, COMPLETA (INCLUI REATOR E LAMPADAS)                                                                                                                                                                                                                                                                                                                                                         </v>
          </cell>
          <cell r="C9368" t="str">
            <v xml:space="preserve">UN    </v>
          </cell>
          <cell r="D9368" t="str">
            <v>128,30</v>
          </cell>
        </row>
        <row r="9369">
          <cell r="A9369">
            <v>38776</v>
          </cell>
          <cell r="B9369" t="str">
            <v xml:space="preserve">LUMINARIA DE EMBUTIR EM CHAPA DE ACO PARA 4 LAMPADAS FLUORESCENTES DE 14 W *60 X 60 CM* ALETADA (NAO INCLUI REATOR E LAMPADAS)                                                                                                                                                                                                                                                                                                                                                                            </v>
          </cell>
          <cell r="C9369" t="str">
            <v xml:space="preserve">UN    </v>
          </cell>
          <cell r="D9369" t="str">
            <v>136,16</v>
          </cell>
        </row>
        <row r="9370">
          <cell r="A9370">
            <v>38774</v>
          </cell>
          <cell r="B9370" t="str">
            <v xml:space="preserve">LUMINARIA DE EMERGENCIA 30 LEDS, POTENCIA 2 W, BATERIA DE LITIO, AUTONOMIA DE 6 HORAS                                                                                                                                                                                                                                                                                                                                                                                                                     </v>
          </cell>
          <cell r="C9370" t="str">
            <v xml:space="preserve">UN    </v>
          </cell>
          <cell r="D9370" t="str">
            <v>32,13</v>
          </cell>
        </row>
        <row r="9371">
          <cell r="A9371">
            <v>42977</v>
          </cell>
          <cell r="B9371" t="str">
            <v xml:space="preserve">LUMINARIA DE LED PARA ILUMINACAO PUBLICA, DE 98 W  ATE 137 W, INVOLUCRO EM ALUMINIO OU ACO INOX (COLETADO CAIXA)                                                                                                                                                                                                                                                                                                                                                                                          </v>
          </cell>
          <cell r="C9371" t="str">
            <v xml:space="preserve">UN    </v>
          </cell>
          <cell r="D9371" t="str">
            <v>1.634,77</v>
          </cell>
        </row>
        <row r="9372">
          <cell r="A9372">
            <v>38889</v>
          </cell>
          <cell r="B9372" t="str">
            <v xml:space="preserve">LUMINARIA DE SOBREPOR EM CHAPA DE ACO COM ALETAS PLASTICAS, PARA 1 LAMPADA, BASE E27, POTENCIA MAXIMA 40/60 W (NAO INCLUI LAMPADA)                                                                                                                                                                                                                                                                                                                                                                        </v>
          </cell>
          <cell r="C9372" t="str">
            <v xml:space="preserve">UN    </v>
          </cell>
          <cell r="D9372" t="str">
            <v>24,29</v>
          </cell>
        </row>
        <row r="9373">
          <cell r="A9373">
            <v>38784</v>
          </cell>
          <cell r="B9373" t="str">
            <v xml:space="preserve">LUMINARIA DE SOBREPOR EM CHAPA DE ACO COM ALETAS PLASTICAS, PARA 2 LAMPADAS, BASE E27, POTENCIA MAXIMA 40/60 W (NAO INCLUI LAMPADAS)                                                                                                                                                                                                                                                                                                                                                                      </v>
          </cell>
          <cell r="C9373" t="str">
            <v xml:space="preserve">UN    </v>
          </cell>
          <cell r="D9373" t="str">
            <v>32,50</v>
          </cell>
        </row>
        <row r="9374">
          <cell r="A9374">
            <v>3788</v>
          </cell>
          <cell r="B9374" t="str">
            <v xml:space="preserve">LUMINARIA DE SOBREPOR EM CHAPA DE ACO PARA 1 LAMPADA FLUORESCENTE DE *18* W, ALETADA, COMPLETA (LAMPADA E REATOR INCLUSOS)                                                                                                                                                                                                                                                                                                                                                                                </v>
          </cell>
          <cell r="C9374" t="str">
            <v xml:space="preserve">UN    </v>
          </cell>
          <cell r="D9374" t="str">
            <v>33,87</v>
          </cell>
        </row>
        <row r="9375">
          <cell r="A9375">
            <v>12230</v>
          </cell>
          <cell r="B9375" t="str">
            <v xml:space="preserve">LUMINARIA DE SOBREPOR EM CHAPA DE ACO PARA 1 LAMPADA FLUORESCENTE DE *18* W, PERFIL COMERCIAL (NAO INCLUI REATOR E LAMPADA)                                                                                                                                                                                                                                                                                                                                                                               </v>
          </cell>
          <cell r="C9375" t="str">
            <v xml:space="preserve">UN    </v>
          </cell>
          <cell r="D9375" t="str">
            <v>8,71</v>
          </cell>
        </row>
        <row r="9376">
          <cell r="A9376">
            <v>3780</v>
          </cell>
          <cell r="B9376" t="str">
            <v xml:space="preserve">LUMINARIA DE SOBREPOR EM CHAPA DE ACO PARA 1 LAMPADA FLUORESCENTE DE *36* W, ALETADA, COMPLETA (LAMPADA E REATOR INCLUSOS)                                                                                                                                                                                                                                                                                                                                                                                </v>
          </cell>
          <cell r="C9376" t="str">
            <v xml:space="preserve">UN    </v>
          </cell>
          <cell r="D9376" t="str">
            <v>49,98</v>
          </cell>
        </row>
        <row r="9377">
          <cell r="A9377">
            <v>12231</v>
          </cell>
          <cell r="B9377" t="str">
            <v xml:space="preserve">LUMINARIA DE SOBREPOR EM CHAPA DE ACO PARA 1 LAMPADA FLUORESCENTE DE *36* W, PERFIL COMERCIAL (NAO INCLUI REATOR E LAMPADA)                                                                                                                                                                                                                                                                                                                                                                               </v>
          </cell>
          <cell r="C9377" t="str">
            <v xml:space="preserve">UN    </v>
          </cell>
          <cell r="D9377" t="str">
            <v>14,49</v>
          </cell>
        </row>
        <row r="9378">
          <cell r="A9378">
            <v>3811</v>
          </cell>
          <cell r="B9378" t="str">
            <v xml:space="preserve">LUMINARIA DE SOBREPOR EM CHAPA DE ACO PARA 2 LAMPADAS FLUORESCENTES DE *18* W, ALETADA, COMPLETA (LAMPADAS E REATOR INCLUSOS)                                                                                                                                                                                                                                                                                                                                                                             </v>
          </cell>
          <cell r="C9378" t="str">
            <v xml:space="preserve">UN    </v>
          </cell>
          <cell r="D9378" t="str">
            <v>46,94</v>
          </cell>
        </row>
        <row r="9379">
          <cell r="A9379">
            <v>12232</v>
          </cell>
          <cell r="B9379" t="str">
            <v xml:space="preserve">LUMINARIA DE SOBREPOR EM CHAPA DE ACO PARA 2 LAMPADAS FLUORESCENTES DE *18* W, PERFIL COMERCIAL (NAO INCLUI REATOR E LAMPADAS)                                                                                                                                                                                                                                                                                                                                                                            </v>
          </cell>
          <cell r="C9379" t="str">
            <v xml:space="preserve">UN    </v>
          </cell>
          <cell r="D9379" t="str">
            <v>15,18</v>
          </cell>
        </row>
        <row r="9380">
          <cell r="A9380">
            <v>3799</v>
          </cell>
          <cell r="B9380" t="str">
            <v xml:space="preserve">LUMINARIA DE SOBREPOR EM CHAPA DE ACO PARA 2 LAMPADAS FLUORESCENTES DE *36* W, ALETADA, COMPLETA (LAMPADAS E REATOR INCLUSOS)                                                                                                                                                                                                                                                                                                                                                                             </v>
          </cell>
          <cell r="C9380" t="str">
            <v xml:space="preserve">UN    </v>
          </cell>
          <cell r="D9380" t="str">
            <v>66,39</v>
          </cell>
        </row>
        <row r="9381">
          <cell r="A9381">
            <v>12239</v>
          </cell>
          <cell r="B9381" t="str">
            <v xml:space="preserve">LUMINARIA DE SOBREPOR EM CHAPA DE ACO PARA 2 LAMPADAS FLUORESCENTES DE *36* W, PERFIL COMERCIAL (NAO INCLUI REATOR E LAMPADAS)                                                                                                                                                                                                                                                                                                                                                                            </v>
          </cell>
          <cell r="C9381" t="str">
            <v xml:space="preserve">UN    </v>
          </cell>
          <cell r="D9381" t="str">
            <v>19,87</v>
          </cell>
        </row>
        <row r="9382">
          <cell r="A9382">
            <v>38773</v>
          </cell>
          <cell r="B9382" t="str">
            <v xml:space="preserve">LUMINARIA DE TETO PLAFON/PLAFONIER EM PLASTICO COM BASE E27, POTENCIA MAXIMA 60 W (NAO INCLUI LAMPADA)                                                                                                                                                                                                                                                                                                                                                                                                    </v>
          </cell>
          <cell r="C9382" t="str">
            <v xml:space="preserve">UN    </v>
          </cell>
          <cell r="D9382" t="str">
            <v>3,18</v>
          </cell>
        </row>
        <row r="9383">
          <cell r="A9383">
            <v>12271</v>
          </cell>
          <cell r="B9383" t="str">
            <v xml:space="preserve">LUMINARIA DUPLA P/SINALIZACAO, TIPO WETZEL AS-2/110 OU EQUIV                                                                                                                                                                                                                                                                                                                                                                                                                                              </v>
          </cell>
          <cell r="C9383" t="str">
            <v xml:space="preserve">UN    </v>
          </cell>
          <cell r="D9383" t="str">
            <v>177,77</v>
          </cell>
        </row>
        <row r="9384">
          <cell r="A9384">
            <v>38785</v>
          </cell>
          <cell r="B9384" t="str">
            <v xml:space="preserve">LUMINARIA HERMETICA IP-65 PARA 2 DUAS LAMPADAS DE 14/16/18/20 W (NAO INCLUI REATOR E LAMPADAS)                                                                                                                                                                                                                                                                                                                                                                                                            </v>
          </cell>
          <cell r="C9384" t="str">
            <v xml:space="preserve">UN    </v>
          </cell>
          <cell r="D9384" t="str">
            <v>84,16</v>
          </cell>
        </row>
        <row r="9385">
          <cell r="A9385">
            <v>38786</v>
          </cell>
          <cell r="B9385" t="str">
            <v xml:space="preserve">LUMINARIA HERMETICA IP-65 PARA 2 DUAS LAMPADAS DE 28/32/36/40 W (NAO INCLUI REATOR E LAMPADAS)                                                                                                                                                                                                                                                                                                                                                                                                            </v>
          </cell>
          <cell r="C9385" t="str">
            <v xml:space="preserve">UN    </v>
          </cell>
          <cell r="D9385" t="str">
            <v>103,67</v>
          </cell>
        </row>
        <row r="9386">
          <cell r="A9386">
            <v>39385</v>
          </cell>
          <cell r="B9386" t="str">
            <v xml:space="preserve">LUMINARIA LED PLAFON REDONDO DE SOBREPOR BIVOLT 12/13 W,  D = *17* CM                                                                                                                                                                                                                                                                                                                                                                                                                                     </v>
          </cell>
          <cell r="C9386" t="str">
            <v xml:space="preserve">UN    </v>
          </cell>
          <cell r="D9386" t="str">
            <v>78,42</v>
          </cell>
        </row>
        <row r="9387">
          <cell r="A9387">
            <v>39389</v>
          </cell>
          <cell r="B9387" t="str">
            <v xml:space="preserve">LUMINARIA LED REFLETOR RETANGULAR BIVOLT, LUZ BRANCA, 10 W                                                                                                                                                                                                                                                                                                                                                                                                                                                </v>
          </cell>
          <cell r="C9387" t="str">
            <v xml:space="preserve">UN    </v>
          </cell>
          <cell r="D9387" t="str">
            <v>65,04</v>
          </cell>
        </row>
        <row r="9388">
          <cell r="A9388">
            <v>39390</v>
          </cell>
          <cell r="B9388" t="str">
            <v xml:space="preserve">LUMINARIA LED REFLETOR RETANGULAR BIVOLT, LUZ BRANCA, 30 W                                                                                                                                                                                                                                                                                                                                                                                                                                                </v>
          </cell>
          <cell r="C9388" t="str">
            <v xml:space="preserve">UN    </v>
          </cell>
          <cell r="D9388" t="str">
            <v>125,98</v>
          </cell>
        </row>
        <row r="9389">
          <cell r="A9389">
            <v>39391</v>
          </cell>
          <cell r="B9389" t="str">
            <v xml:space="preserve">LUMINARIA LED REFLETOR RETANGULAR BIVOLT, LUZ BRANCA, 50 W                                                                                                                                                                                                                                                                                                                                                                                                                                                </v>
          </cell>
          <cell r="C9389" t="str">
            <v xml:space="preserve">UN    </v>
          </cell>
          <cell r="D9389" t="str">
            <v>233,15</v>
          </cell>
        </row>
        <row r="9390">
          <cell r="A9390">
            <v>3803</v>
          </cell>
          <cell r="B9390" t="str">
            <v xml:space="preserve">LUMINARIA PLAFON REDONDO COM VIDRO FOSCO DIAMETRO *25* CM, PARA 1 LAMPADA, BASE E27, POTENCIA MAXIMA 40/60 W (NAO INCLUI LAMPADA)                                                                                                                                                                                                                                                                                                                                                                         </v>
          </cell>
          <cell r="C9390" t="str">
            <v xml:space="preserve">UN    </v>
          </cell>
          <cell r="D9390" t="str">
            <v>30,06</v>
          </cell>
        </row>
        <row r="9391">
          <cell r="A9391">
            <v>38770</v>
          </cell>
          <cell r="B9391" t="str">
            <v xml:space="preserve">LUMINARIA PLAFON REDONDO COM VIDRO FOSCO DIAMETRO *30* CM, PARA 2 LAMPADAS, BASE E27, POTENCIA MAXIMA 40/60 W (NAO INCLUI LAMPADAS)                                                                                                                                                                                                                                                                                                                                                                       </v>
          </cell>
          <cell r="C9391" t="str">
            <v xml:space="preserve">UN    </v>
          </cell>
          <cell r="D9391" t="str">
            <v>34,80</v>
          </cell>
        </row>
        <row r="9392">
          <cell r="A9392">
            <v>12267</v>
          </cell>
          <cell r="B9392" t="str">
            <v xml:space="preserve">LUMINARIA PROVA DE TEMPO PETERCO Y.31/1                                                                                                                                                                                                                                                                                                                                                                                                                                                                   </v>
          </cell>
          <cell r="C9392" t="str">
            <v xml:space="preserve">UN    </v>
          </cell>
          <cell r="D9392" t="str">
            <v>102,00</v>
          </cell>
        </row>
        <row r="9393">
          <cell r="A9393">
            <v>43068</v>
          </cell>
          <cell r="B9393" t="str">
            <v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v>
          </cell>
          <cell r="C9393" t="str">
            <v xml:space="preserve">UN    </v>
          </cell>
          <cell r="D9393" t="str">
            <v>113,38</v>
          </cell>
        </row>
        <row r="9394">
          <cell r="A9394">
            <v>12266</v>
          </cell>
          <cell r="B9394" t="str">
            <v xml:space="preserve">LUMINARIA SPOT DE SOBREPOR EM ALUMINIO COM ALETA PLASTICA PARA 1 LAMPADA, BASE E27, POTENCIA MAXIMA 40/60 W (NAO INCLUI LAMPADA)                                                                                                                                                                                                                                                                                                                                                                          </v>
          </cell>
          <cell r="C9394" t="str">
            <v xml:space="preserve">UN    </v>
          </cell>
          <cell r="D9394" t="str">
            <v>52,20</v>
          </cell>
        </row>
        <row r="9395">
          <cell r="A9395">
            <v>39378</v>
          </cell>
          <cell r="B9395" t="str">
            <v xml:space="preserve">LUMINARIA SPOT DE SOBREPOR EM ALUMINIO COM ALETA PLASTICA PARA 2 LAMPADAS, BASE E27, POTENCIA MAXIMA 40/60 W (NAO INCLUI LAMPADA)                                                                                                                                                                                                                                                                                                                                                                         </v>
          </cell>
          <cell r="C9395" t="str">
            <v xml:space="preserve">UN    </v>
          </cell>
          <cell r="D9395" t="str">
            <v>37,01</v>
          </cell>
        </row>
        <row r="9396">
          <cell r="A9396">
            <v>43543</v>
          </cell>
          <cell r="B9396" t="str">
            <v xml:space="preserve">LUMINARIA TIPO TARTARUGA A PROVA DE TEMPO, GASES, VAPOR E PO, EM ALUMINIO, COM GRADE, BASE E27, POTENCIA MAXIMA 100 W - REF Y 25/1 (NAO INCLUI LAMPADA)                                                                                                                                                                                                                                                                                                                                                   </v>
          </cell>
          <cell r="C9396" t="str">
            <v xml:space="preserve">UN    </v>
          </cell>
          <cell r="D9396" t="str">
            <v>77,11</v>
          </cell>
        </row>
        <row r="9397">
          <cell r="A9397">
            <v>38775</v>
          </cell>
          <cell r="B9397" t="str">
            <v xml:space="preserve">LUMINARIA TIPO TARTARUGA PARA AREA EXTERNA EM ALUMINIO, COM GRADE, PARA 1 LAMPADA, BASE E27, POTENCIA MAXIMA 40/60 W (NAO INCLUI LAMPADA)                                                                                                                                                                                                                                                                                                                                                                 </v>
          </cell>
          <cell r="C9397" t="str">
            <v xml:space="preserve">UN    </v>
          </cell>
          <cell r="D9397" t="str">
            <v>39,24</v>
          </cell>
        </row>
        <row r="9398">
          <cell r="A9398">
            <v>21119</v>
          </cell>
          <cell r="B9398" t="str">
            <v xml:space="preserve">LUVA CPVC, SOLDAVEL, 15 MM, PARA AGUA QUENTE PREDIAL                                                                                                                                                                                                                                                                                                                                                                                                                                                      </v>
          </cell>
          <cell r="C9398" t="str">
            <v xml:space="preserve">UN    </v>
          </cell>
          <cell r="D9398" t="str">
            <v>1,30</v>
          </cell>
        </row>
        <row r="9399">
          <cell r="A9399">
            <v>37974</v>
          </cell>
          <cell r="B9399" t="str">
            <v xml:space="preserve">LUVA CPVC, SOLDAVEL, 22 MM, PARA AGUA QUENTE PREDIAL                                                                                                                                                                                                                                                                                                                                                                                                                                                      </v>
          </cell>
          <cell r="C9399" t="str">
            <v xml:space="preserve">UN    </v>
          </cell>
          <cell r="D9399" t="str">
            <v>1,93</v>
          </cell>
        </row>
        <row r="9400">
          <cell r="A9400">
            <v>37975</v>
          </cell>
          <cell r="B9400" t="str">
            <v xml:space="preserve">LUVA CPVC, SOLDAVEL, 28 MM, PARA AGUA QUENTE PREDIAL                                                                                                                                                                                                                                                                                                                                                                                                                                                      </v>
          </cell>
          <cell r="C9400" t="str">
            <v xml:space="preserve">UN    </v>
          </cell>
          <cell r="D9400" t="str">
            <v>3,92</v>
          </cell>
        </row>
        <row r="9401">
          <cell r="A9401">
            <v>37976</v>
          </cell>
          <cell r="B9401" t="str">
            <v xml:space="preserve">LUVA CPVC, SOLDAVEL, 35 MM, PARA AGUA QUENTE PREDIAL                                                                                                                                                                                                                                                                                                                                                                                                                                                      </v>
          </cell>
          <cell r="C9401" t="str">
            <v xml:space="preserve">UN    </v>
          </cell>
          <cell r="D9401" t="str">
            <v>8,04</v>
          </cell>
        </row>
        <row r="9402">
          <cell r="A9402">
            <v>37977</v>
          </cell>
          <cell r="B9402" t="str">
            <v xml:space="preserve">LUVA CPVC, SOLDAVEL, 42 MM, PARA AGUA QUENTE PREDIAL                                                                                                                                                                                                                                                                                                                                                                                                                                                      </v>
          </cell>
          <cell r="C9402" t="str">
            <v xml:space="preserve">UN    </v>
          </cell>
          <cell r="D9402" t="str">
            <v>11,06</v>
          </cell>
        </row>
        <row r="9403">
          <cell r="A9403">
            <v>37978</v>
          </cell>
          <cell r="B9403" t="str">
            <v xml:space="preserve">LUVA CPVC, SOLDAVEL, 54 MM, PARA AGUA QUENTE PREDIAL                                                                                                                                                                                                                                                                                                                                                                                                                                                      </v>
          </cell>
          <cell r="C9403" t="str">
            <v xml:space="preserve">UN    </v>
          </cell>
          <cell r="D9403" t="str">
            <v>22,43</v>
          </cell>
        </row>
        <row r="9404">
          <cell r="A9404">
            <v>37979</v>
          </cell>
          <cell r="B9404" t="str">
            <v xml:space="preserve">LUVA CPVC, SOLDAVEL, 73 MM, PARA AGUA QUENTE PREDIAL                                                                                                                                                                                                                                                                                                                                                                                                                                                      </v>
          </cell>
          <cell r="C9404" t="str">
            <v xml:space="preserve">UN    </v>
          </cell>
          <cell r="D9404" t="str">
            <v>96,36</v>
          </cell>
        </row>
        <row r="9405">
          <cell r="A9405">
            <v>37980</v>
          </cell>
          <cell r="B9405" t="str">
            <v xml:space="preserve">LUVA CPVC, SOLDAVEL, 89 MM, PARA AGUA QUENTE PREDIAL                                                                                                                                                                                                                                                                                                                                                                                                                                                      </v>
          </cell>
          <cell r="C9405" t="str">
            <v xml:space="preserve">UN    </v>
          </cell>
          <cell r="D9405" t="str">
            <v>108,29</v>
          </cell>
        </row>
        <row r="9406">
          <cell r="A9406">
            <v>36147</v>
          </cell>
          <cell r="B9406" t="str">
            <v xml:space="preserve">LUVA DE BORRACHA ISOLANTE PARA ALTA TENSAO, RESISTENTE A OZONIO, TENSAO DE ENSAIO 2,5 KV (PAR)                                                                                                                                                                                                                                                                                                                                                                                                            </v>
          </cell>
          <cell r="C9406" t="str">
            <v xml:space="preserve">PAR   </v>
          </cell>
          <cell r="D9406" t="str">
            <v>310,51</v>
          </cell>
        </row>
        <row r="9407">
          <cell r="A9407">
            <v>12731</v>
          </cell>
          <cell r="B9407" t="str">
            <v xml:space="preserve">LUVA DE COBRE (REF 600) SEM ANEL DE SOLDA, BOLSA X BOLSA, 104 MM                                                                                                                                                                                                                                                                                                                                                                                                                                          </v>
          </cell>
          <cell r="C9407" t="str">
            <v xml:space="preserve">UN    </v>
          </cell>
          <cell r="D9407" t="str">
            <v>236,95</v>
          </cell>
        </row>
        <row r="9408">
          <cell r="A9408">
            <v>12723</v>
          </cell>
          <cell r="B9408" t="str">
            <v xml:space="preserve">LUVA DE COBRE (REF 600) SEM ANEL DE SOLDA, BOLSA X BOLSA, 15 MM                                                                                                                                                                                                                                                                                                                                                                                                                                           </v>
          </cell>
          <cell r="C9408" t="str">
            <v xml:space="preserve">UN    </v>
          </cell>
          <cell r="D9408" t="str">
            <v>1,83</v>
          </cell>
        </row>
        <row r="9409">
          <cell r="A9409">
            <v>12724</v>
          </cell>
          <cell r="B9409" t="str">
            <v xml:space="preserve">LUVA DE COBRE (REF 600) SEM ANEL DE SOLDA, BOLSA X BOLSA, 22 MM                                                                                                                                                                                                                                                                                                                                                                                                                                           </v>
          </cell>
          <cell r="C9409" t="str">
            <v xml:space="preserve">UN    </v>
          </cell>
          <cell r="D9409" t="str">
            <v>3,53</v>
          </cell>
        </row>
        <row r="9410">
          <cell r="A9410">
            <v>12725</v>
          </cell>
          <cell r="B9410" t="str">
            <v xml:space="preserve">LUVA DE COBRE (REF 600) SEM ANEL DE SOLDA, BOLSA X BOLSA, 28 MM                                                                                                                                                                                                                                                                                                                                                                                                                                           </v>
          </cell>
          <cell r="C9410" t="str">
            <v xml:space="preserve">UN    </v>
          </cell>
          <cell r="D9410" t="str">
            <v>7,08</v>
          </cell>
        </row>
        <row r="9411">
          <cell r="A9411">
            <v>12726</v>
          </cell>
          <cell r="B9411" t="str">
            <v xml:space="preserve">LUVA DE COBRE (REF 600) SEM ANEL DE SOLDA, BOLSA X BOLSA, 35 MM                                                                                                                                                                                                                                                                                                                                                                                                                                           </v>
          </cell>
          <cell r="C9411" t="str">
            <v xml:space="preserve">UN    </v>
          </cell>
          <cell r="D9411" t="str">
            <v>15,63</v>
          </cell>
        </row>
        <row r="9412">
          <cell r="A9412">
            <v>12727</v>
          </cell>
          <cell r="B9412" t="str">
            <v xml:space="preserve">LUVA DE COBRE (REF 600) SEM ANEL DE SOLDA, BOLSA X BOLSA, 42 MM                                                                                                                                                                                                                                                                                                                                                                                                                                           </v>
          </cell>
          <cell r="C9412" t="str">
            <v xml:space="preserve">UN    </v>
          </cell>
          <cell r="D9412" t="str">
            <v>19,82</v>
          </cell>
        </row>
        <row r="9413">
          <cell r="A9413">
            <v>12728</v>
          </cell>
          <cell r="B9413" t="str">
            <v xml:space="preserve">LUVA DE COBRE (REF 600) SEM ANEL DE SOLDA, BOLSA X BOLSA, 54 MM                                                                                                                                                                                                                                                                                                                                                                                                                                           </v>
          </cell>
          <cell r="C9413" t="str">
            <v xml:space="preserve">UN    </v>
          </cell>
          <cell r="D9413" t="str">
            <v>32,38</v>
          </cell>
        </row>
        <row r="9414">
          <cell r="A9414">
            <v>12729</v>
          </cell>
          <cell r="B9414" t="str">
            <v xml:space="preserve">LUVA DE COBRE (REF 600) SEM ANEL DE SOLDA, BOLSA X BOLSA, 66 MM                                                                                                                                                                                                                                                                                                                                                                                                                                           </v>
          </cell>
          <cell r="C9414" t="str">
            <v xml:space="preserve">UN    </v>
          </cell>
          <cell r="D9414" t="str">
            <v>106,13</v>
          </cell>
        </row>
        <row r="9415">
          <cell r="A9415">
            <v>12730</v>
          </cell>
          <cell r="B9415" t="str">
            <v xml:space="preserve">LUVA DE COBRE (REF 600) SEM ANEL DE SOLDA, BOLSA X BOLSA, 79 MM                                                                                                                                                                                                                                                                                                                                                                                                                                           </v>
          </cell>
          <cell r="C9415" t="str">
            <v xml:space="preserve">UN    </v>
          </cell>
          <cell r="D9415" t="str">
            <v>162,50</v>
          </cell>
        </row>
        <row r="9416">
          <cell r="A9416">
            <v>3840</v>
          </cell>
          <cell r="B9416" t="str">
            <v xml:space="preserve">LUVA DE CORRER DEFOFO, PVC, JE, DN 100 MM                                                                                                                                                                                                                                                                                                                                                                                                                                                                 </v>
          </cell>
          <cell r="C9416" t="str">
            <v xml:space="preserve">UN    </v>
          </cell>
          <cell r="D9416" t="str">
            <v>39,99</v>
          </cell>
        </row>
        <row r="9417">
          <cell r="A9417">
            <v>3838</v>
          </cell>
          <cell r="B9417" t="str">
            <v xml:space="preserve">LUVA DE CORRER DEFOFO, PVC, JE, DN 150 MM                                                                                                                                                                                                                                                                                                                                                                                                                                                                 </v>
          </cell>
          <cell r="C9417" t="str">
            <v xml:space="preserve">UN    </v>
          </cell>
          <cell r="D9417" t="str">
            <v>88,25</v>
          </cell>
        </row>
        <row r="9418">
          <cell r="A9418">
            <v>3844</v>
          </cell>
          <cell r="B9418" t="str">
            <v xml:space="preserve">LUVA DE CORRER DEFOFO, PVC, JE, DN 200 MM                                                                                                                                                                                                                                                                                                                                                                                                                                                                 </v>
          </cell>
          <cell r="C9418" t="str">
            <v xml:space="preserve">UN    </v>
          </cell>
          <cell r="D9418" t="str">
            <v>157,42</v>
          </cell>
        </row>
        <row r="9419">
          <cell r="A9419">
            <v>3839</v>
          </cell>
          <cell r="B9419" t="str">
            <v xml:space="preserve">LUVA DE CORRER DEFOFO, PVC, JE, DN 250 MM                                                                                                                                                                                                                                                                                                                                                                                                                                                                 </v>
          </cell>
          <cell r="C9419" t="str">
            <v xml:space="preserve">UN    </v>
          </cell>
          <cell r="D9419" t="str">
            <v>286,73</v>
          </cell>
        </row>
        <row r="9420">
          <cell r="A9420">
            <v>3843</v>
          </cell>
          <cell r="B9420" t="str">
            <v xml:space="preserve">LUVA DE CORRER DEFOFO, PVC, JE, DN 300 MM                                                                                                                                                                                                                                                                                                                                                                                                                                                                 </v>
          </cell>
          <cell r="C9420" t="str">
            <v xml:space="preserve">UN    </v>
          </cell>
          <cell r="D9420" t="str">
            <v>393,55</v>
          </cell>
        </row>
        <row r="9421">
          <cell r="A9421">
            <v>3900</v>
          </cell>
          <cell r="B9421" t="str">
            <v xml:space="preserve">LUVA DE CORRER PARA TUBO ROSCAVEL, PVC, 1 1/2", PARA AGUA FRIA PREDIAL                                                                                                                                                                                                                                                                                                                                                                                                                                    </v>
          </cell>
          <cell r="C9421" t="str">
            <v xml:space="preserve">UN    </v>
          </cell>
          <cell r="D9421" t="str">
            <v>26,24</v>
          </cell>
        </row>
        <row r="9422">
          <cell r="A9422">
            <v>3846</v>
          </cell>
          <cell r="B9422" t="str">
            <v xml:space="preserve">LUVA DE CORRER PARA TUBO ROSCAVEL, PVC, 1/2", PARA AGUA FRIA PREDIAL                                                                                                                                                                                                                                                                                                                                                                                                                                      </v>
          </cell>
          <cell r="C9422" t="str">
            <v xml:space="preserve">UN    </v>
          </cell>
          <cell r="D9422" t="str">
            <v>8,27</v>
          </cell>
        </row>
        <row r="9423">
          <cell r="A9423">
            <v>3886</v>
          </cell>
          <cell r="B9423" t="str">
            <v xml:space="preserve">LUVA DE CORRER PARA TUBO ROSCAVEL, PVC, 3/4", PARA AGUA FRIA PREDIAL                                                                                                                                                                                                                                                                                                                                                                                                                                      </v>
          </cell>
          <cell r="C9423" t="str">
            <v xml:space="preserve">UN    </v>
          </cell>
          <cell r="D9423" t="str">
            <v>8,71</v>
          </cell>
        </row>
        <row r="9424">
          <cell r="A9424">
            <v>3854</v>
          </cell>
          <cell r="B9424" t="str">
            <v xml:space="preserve">LUVA DE CORRER PARA TUBO SOLDAVEL, PVC, 20 MM, PARA AGUA FRIA PREDIAL                                                                                                                                                                                                                                                                                                                                                                                                                                     </v>
          </cell>
          <cell r="C9424" t="str">
            <v xml:space="preserve">UN    </v>
          </cell>
          <cell r="D9424" t="str">
            <v>4,84</v>
          </cell>
        </row>
        <row r="9425">
          <cell r="A9425">
            <v>3873</v>
          </cell>
          <cell r="B9425" t="str">
            <v xml:space="preserve">LUVA DE CORRER PARA TUBO SOLDAVEL, PVC, 25 MM, PARA AGUA FRIA PREDIAL                                                                                                                                                                                                                                                                                                                                                                                                                                     </v>
          </cell>
          <cell r="C9425" t="str">
            <v xml:space="preserve">UN    </v>
          </cell>
          <cell r="D9425" t="str">
            <v>6,41</v>
          </cell>
        </row>
        <row r="9426">
          <cell r="A9426">
            <v>38021</v>
          </cell>
          <cell r="B9426" t="str">
            <v xml:space="preserve">LUVA DE CORRER PARA TUBO SOLDAVEL, PVC, 32 MM, PARA AGUA FRIA PREDIAL                                                                                                                                                                                                                                                                                                                                                                                                                                     </v>
          </cell>
          <cell r="C9426" t="str">
            <v xml:space="preserve">UN    </v>
          </cell>
          <cell r="D9426" t="str">
            <v>15,32</v>
          </cell>
        </row>
        <row r="9427">
          <cell r="A9427">
            <v>3847</v>
          </cell>
          <cell r="B9427" t="str">
            <v xml:space="preserve">LUVA DE CORRER PARA TUBO SOLDAVEL, PVC, 50 MM, PARA AGUA FRIA PREDIAL                                                                                                                                                                                                                                                                                                                                                                                                                                     </v>
          </cell>
          <cell r="C9427" t="str">
            <v xml:space="preserve">UN    </v>
          </cell>
          <cell r="D9427" t="str">
            <v>17,39</v>
          </cell>
        </row>
        <row r="9428">
          <cell r="A9428">
            <v>38022</v>
          </cell>
          <cell r="B9428" t="str">
            <v xml:space="preserve">LUVA DE CORRER PARA TUBO SOLDAVEL, PVC, 60 MM, PARA AGUA FRIA PREDIAL                                                                                                                                                                                                                                                                                                                                                                                                                                     </v>
          </cell>
          <cell r="C9428" t="str">
            <v xml:space="preserve">UN    </v>
          </cell>
          <cell r="D9428" t="str">
            <v>27,17</v>
          </cell>
        </row>
        <row r="9429">
          <cell r="A9429">
            <v>3833</v>
          </cell>
          <cell r="B9429" t="str">
            <v xml:space="preserve">LUVA DE CORRER PVC, JE, DN 100 MM, PARA REDE COLETORA DE ESGOTO (NBR 10569)                                                                                                                                                                                                                                                                                                                                                                                                                               </v>
          </cell>
          <cell r="C9429" t="str">
            <v xml:space="preserve">UN    </v>
          </cell>
          <cell r="D9429" t="str">
            <v>13,39</v>
          </cell>
        </row>
        <row r="9430">
          <cell r="A9430">
            <v>3835</v>
          </cell>
          <cell r="B9430" t="str">
            <v xml:space="preserve">LUVA DE CORRER PVC, JE, DN 150 MM, PARA REDE COLETORA DE ESGOTO (NBR 10569)                                                                                                                                                                                                                                                                                                                                                                                                                               </v>
          </cell>
          <cell r="C9430" t="str">
            <v xml:space="preserve">UN    </v>
          </cell>
          <cell r="D9430" t="str">
            <v>43,61</v>
          </cell>
        </row>
        <row r="9431">
          <cell r="A9431">
            <v>3836</v>
          </cell>
          <cell r="B9431" t="str">
            <v xml:space="preserve">LUVA DE CORRER PVC, JE, DN 200 MM, PARA REDE COLETORA DE ESGOTO (NBR 10569)                                                                                                                                                                                                                                                                                                                                                                                                                               </v>
          </cell>
          <cell r="C9431" t="str">
            <v xml:space="preserve">UN    </v>
          </cell>
          <cell r="D9431" t="str">
            <v>93,86</v>
          </cell>
        </row>
        <row r="9432">
          <cell r="A9432">
            <v>3830</v>
          </cell>
          <cell r="B9432" t="str">
            <v xml:space="preserve">LUVA DE CORRER PVC, JE, DN 250 MM, PARA REDE COLETORA DE ESGOTO (NBR 10569)                                                                                                                                                                                                                                                                                                                                                                                                                               </v>
          </cell>
          <cell r="C9432" t="str">
            <v xml:space="preserve">UN    </v>
          </cell>
          <cell r="D9432" t="str">
            <v>153,46</v>
          </cell>
        </row>
        <row r="9433">
          <cell r="A9433">
            <v>3831</v>
          </cell>
          <cell r="B9433" t="str">
            <v xml:space="preserve">LUVA DE CORRER PVC, JE, DN 300 MM, PARA REDE COLETORA DE ESGOTO (NBR 10569)                                                                                                                                                                                                                                                                                                                                                                                                                               </v>
          </cell>
          <cell r="C9433" t="str">
            <v xml:space="preserve">UN    </v>
          </cell>
          <cell r="D9433" t="str">
            <v>256,53</v>
          </cell>
        </row>
        <row r="9434">
          <cell r="A9434">
            <v>37981</v>
          </cell>
          <cell r="B9434" t="str">
            <v xml:space="preserve">LUVA DE CORRER, CPVC, SOLDAVEL, 15 MM, PARA AGUA QUENTE PREDIAL                                                                                                                                                                                                                                                                                                                                                                                                                                           </v>
          </cell>
          <cell r="C9434" t="str">
            <v xml:space="preserve">UN    </v>
          </cell>
          <cell r="D9434" t="str">
            <v>4,41</v>
          </cell>
        </row>
        <row r="9435">
          <cell r="A9435">
            <v>37982</v>
          </cell>
          <cell r="B9435" t="str">
            <v xml:space="preserve">LUVA DE CORRER, CPVC, SOLDAVEL, 22 MM, PARA AGUA QUENTE PREDIAL                                                                                                                                                                                                                                                                                                                                                                                                                                           </v>
          </cell>
          <cell r="C9435" t="str">
            <v xml:space="preserve">UN    </v>
          </cell>
          <cell r="D9435" t="str">
            <v>6,70</v>
          </cell>
        </row>
        <row r="9436">
          <cell r="A9436">
            <v>37983</v>
          </cell>
          <cell r="B9436" t="str">
            <v xml:space="preserve">LUVA DE CORRER, CPVC, SOLDAVEL, 28 MM, PARA AGUA QUENTE PREDIAL                                                                                                                                                                                                                                                                                                                                                                                                                                           </v>
          </cell>
          <cell r="C9436" t="str">
            <v xml:space="preserve">UN    </v>
          </cell>
          <cell r="D9436" t="str">
            <v>9,39</v>
          </cell>
        </row>
        <row r="9437">
          <cell r="A9437">
            <v>37984</v>
          </cell>
          <cell r="B9437" t="str">
            <v xml:space="preserve">LUVA DE CORRER, CPVC, SOLDAVEL, 35 MM, PARA AGUA QUENTE PREDIAL                                                                                                                                                                                                                                                                                                                                                                                                                                           </v>
          </cell>
          <cell r="C9437" t="str">
            <v xml:space="preserve">UN    </v>
          </cell>
          <cell r="D9437" t="str">
            <v>16,21</v>
          </cell>
        </row>
        <row r="9438">
          <cell r="A9438">
            <v>37985</v>
          </cell>
          <cell r="B9438" t="str">
            <v xml:space="preserve">LUVA DE CORRER, CPVC, SOLDAVEL, 42 MM, PARA AGUA QUENTE PREDIAL                                                                                                                                                                                                                                                                                                                                                                                                                                           </v>
          </cell>
          <cell r="C9438" t="str">
            <v xml:space="preserve">UN    </v>
          </cell>
          <cell r="D9438" t="str">
            <v>22,70</v>
          </cell>
        </row>
        <row r="9439">
          <cell r="A9439">
            <v>3826</v>
          </cell>
          <cell r="B9439" t="str">
            <v xml:space="preserve">LUVA DE CORRER, PVC PBA, JE, DN 100 / DE 110 MM, PARA REDE AGUA (NBR 10351)                                                                                                                                                                                                                                                                                                                                                                                                                               </v>
          </cell>
          <cell r="C9439" t="str">
            <v xml:space="preserve">UN    </v>
          </cell>
          <cell r="D9439" t="str">
            <v>39,68</v>
          </cell>
        </row>
        <row r="9440">
          <cell r="A9440">
            <v>3825</v>
          </cell>
          <cell r="B9440" t="str">
            <v xml:space="preserve">LUVA DE CORRER, PVC PBA, JE, DN 50 / DE 60 MM, PARA REDE AGUA (NBR 10351)                                                                                                                                                                                                                                                                                                                                                                                                                                 </v>
          </cell>
          <cell r="C9440" t="str">
            <v xml:space="preserve">UN    </v>
          </cell>
          <cell r="D9440" t="str">
            <v>11,41</v>
          </cell>
        </row>
        <row r="9441">
          <cell r="A9441">
            <v>3827</v>
          </cell>
          <cell r="B9441" t="str">
            <v xml:space="preserve">LUVA DE CORRER, PVC PBA, JE, DN 75 / DE 85 MM, PARA REDE AGUA (NBR 10351)                                                                                                                                                                                                                                                                                                                                                                                                                                 </v>
          </cell>
          <cell r="C9441" t="str">
            <v xml:space="preserve">UN    </v>
          </cell>
          <cell r="D9441" t="str">
            <v>24,93</v>
          </cell>
        </row>
        <row r="9442">
          <cell r="A9442">
            <v>20165</v>
          </cell>
          <cell r="B9442" t="str">
            <v xml:space="preserve">LUVA DE CORRER, PVC SERIE REFORCADA - R, 100 MM, PARA ESGOTO PREDIAL                                                                                                                                                                                                                                                                                                                                                                                                                                      </v>
          </cell>
          <cell r="C9442" t="str">
            <v xml:space="preserve">UN    </v>
          </cell>
          <cell r="D9442" t="str">
            <v>17,61</v>
          </cell>
        </row>
        <row r="9443">
          <cell r="A9443">
            <v>20166</v>
          </cell>
          <cell r="B9443" t="str">
            <v xml:space="preserve">LUVA DE CORRER, PVC SERIE REFORCADA - R, 150 MM, PARA ESGOTO PREDIAL                                                                                                                                                                                                                                                                                                                                                                                                                                      </v>
          </cell>
          <cell r="C9443" t="str">
            <v xml:space="preserve">UN    </v>
          </cell>
          <cell r="D9443" t="str">
            <v>56,93</v>
          </cell>
        </row>
        <row r="9444">
          <cell r="A9444">
            <v>20164</v>
          </cell>
          <cell r="B9444" t="str">
            <v xml:space="preserve">LUVA DE CORRER, PVC SERIE REFORCADA - R, 75 MM, PARA ESGOTO PREDIAL                                                                                                                                                                                                                                                                                                                                                                                                                                       </v>
          </cell>
          <cell r="C9444" t="str">
            <v xml:space="preserve">UN    </v>
          </cell>
          <cell r="D9444" t="str">
            <v>9,30</v>
          </cell>
        </row>
        <row r="9445">
          <cell r="A9445">
            <v>3893</v>
          </cell>
          <cell r="B9445" t="str">
            <v xml:space="preserve">LUVA DE CORRER, PVC, DN 100 MM, PARA ESGOTO PREDIAL                                                                                                                                                                                                                                                                                                                                                                                                                                                       </v>
          </cell>
          <cell r="C9445" t="str">
            <v xml:space="preserve">UN    </v>
          </cell>
          <cell r="D9445" t="str">
            <v>11,54</v>
          </cell>
        </row>
        <row r="9446">
          <cell r="A9446">
            <v>3848</v>
          </cell>
          <cell r="B9446" t="str">
            <v xml:space="preserve">LUVA DE CORRER, PVC, DN 50 MM, PARA ESGOTO PREDIAL                                                                                                                                                                                                                                                                                                                                                                                                                                                        </v>
          </cell>
          <cell r="C9446" t="str">
            <v xml:space="preserve">UN    </v>
          </cell>
          <cell r="D9446" t="str">
            <v>7,01</v>
          </cell>
        </row>
        <row r="9447">
          <cell r="A9447">
            <v>3895</v>
          </cell>
          <cell r="B9447" t="str">
            <v xml:space="preserve">LUVA DE CORRER, PVC, DN 75 MM, PARA ESGOTO PREDIAL                                                                                                                                                                                                                                                                                                                                                                                                                                                        </v>
          </cell>
          <cell r="C9447" t="str">
            <v xml:space="preserve">UN    </v>
          </cell>
          <cell r="D9447" t="str">
            <v>7,63</v>
          </cell>
        </row>
        <row r="9448">
          <cell r="A9448">
            <v>12404</v>
          </cell>
          <cell r="B9448" t="str">
            <v xml:space="preserve">LUVA DE FERRO GALVANIZADO, COM ROSCA BSP MACHO/FEMEA, DE 3/4"                                                                                                                                                                                                                                                                                                                                                                                                                                             </v>
          </cell>
          <cell r="C9448" t="str">
            <v xml:space="preserve">UN    </v>
          </cell>
          <cell r="D9448" t="str">
            <v>6,78</v>
          </cell>
        </row>
        <row r="9449">
          <cell r="A9449">
            <v>3939</v>
          </cell>
          <cell r="B9449" t="str">
            <v xml:space="preserve">LUVA DE FERRO GALVANIZADO, COM ROSCA BSP, DE 1 1/2"                                                                                                                                                                                                                                                                                                                                                                                                                                                       </v>
          </cell>
          <cell r="C9449" t="str">
            <v xml:space="preserve">UN    </v>
          </cell>
          <cell r="D9449" t="str">
            <v>13,98</v>
          </cell>
        </row>
        <row r="9450">
          <cell r="A9450">
            <v>3911</v>
          </cell>
          <cell r="B9450" t="str">
            <v xml:space="preserve">LUVA DE FERRO GALVANIZADO, COM ROSCA BSP, DE 1 1/4"                                                                                                                                                                                                                                                                                                                                                                                                                                                       </v>
          </cell>
          <cell r="C9450" t="str">
            <v xml:space="preserve">UN    </v>
          </cell>
          <cell r="D9450" t="str">
            <v>11,42</v>
          </cell>
        </row>
        <row r="9451">
          <cell r="A9451">
            <v>3908</v>
          </cell>
          <cell r="B9451" t="str">
            <v xml:space="preserve">LUVA DE FERRO GALVANIZADO, COM ROSCA BSP, DE 1/2"                                                                                                                                                                                                                                                                                                                                                                                                                                                         </v>
          </cell>
          <cell r="C9451" t="str">
            <v xml:space="preserve">UN    </v>
          </cell>
          <cell r="D9451" t="str">
            <v>3,69</v>
          </cell>
        </row>
        <row r="9452">
          <cell r="A9452">
            <v>3910</v>
          </cell>
          <cell r="B9452" t="str">
            <v xml:space="preserve">LUVA DE FERRO GALVANIZADO, COM ROSCA BSP, DE 1"                                                                                                                                                                                                                                                                                                                                                                                                                                                           </v>
          </cell>
          <cell r="C9452" t="str">
            <v xml:space="preserve">UN    </v>
          </cell>
          <cell r="D9452" t="str">
            <v>8,17</v>
          </cell>
        </row>
        <row r="9453">
          <cell r="A9453">
            <v>3913</v>
          </cell>
          <cell r="B9453" t="str">
            <v xml:space="preserve">LUVA DE FERRO GALVANIZADO, COM ROSCA BSP, DE 2 1/2"                                                                                                                                                                                                                                                                                                                                                                                                                                                       </v>
          </cell>
          <cell r="C9453" t="str">
            <v xml:space="preserve">UN    </v>
          </cell>
          <cell r="D9453" t="str">
            <v>39,06</v>
          </cell>
        </row>
        <row r="9454">
          <cell r="A9454">
            <v>3912</v>
          </cell>
          <cell r="B9454" t="str">
            <v xml:space="preserve">LUVA DE FERRO GALVANIZADO, COM ROSCA BSP, DE 2"                                                                                                                                                                                                                                                                                                                                                                                                                                                           </v>
          </cell>
          <cell r="C9454" t="str">
            <v xml:space="preserve">UN    </v>
          </cell>
          <cell r="D9454" t="str">
            <v>21,41</v>
          </cell>
        </row>
        <row r="9455">
          <cell r="A9455">
            <v>3909</v>
          </cell>
          <cell r="B9455" t="str">
            <v xml:space="preserve">LUVA DE FERRO GALVANIZADO, COM ROSCA BSP, DE 3/4"                                                                                                                                                                                                                                                                                                                                                                                                                                                         </v>
          </cell>
          <cell r="C9455" t="str">
            <v xml:space="preserve">UN    </v>
          </cell>
          <cell r="D9455" t="str">
            <v>5,02</v>
          </cell>
        </row>
        <row r="9456">
          <cell r="A9456">
            <v>3914</v>
          </cell>
          <cell r="B9456" t="str">
            <v xml:space="preserve">LUVA DE FERRO GALVANIZADO, COM ROSCA BSP, DE 3"                                                                                                                                                                                                                                                                                                                                                                                                                                                           </v>
          </cell>
          <cell r="C9456" t="str">
            <v xml:space="preserve">UN    </v>
          </cell>
          <cell r="D9456" t="str">
            <v>58,93</v>
          </cell>
        </row>
        <row r="9457">
          <cell r="A9457">
            <v>3915</v>
          </cell>
          <cell r="B9457" t="str">
            <v xml:space="preserve">LUVA DE FERRO GALVANIZADO, COM ROSCA BSP, DE 4"                                                                                                                                                                                                                                                                                                                                                                                                                                                           </v>
          </cell>
          <cell r="C9457" t="str">
            <v xml:space="preserve">UN    </v>
          </cell>
          <cell r="D9457" t="str">
            <v>92,93</v>
          </cell>
        </row>
        <row r="9458">
          <cell r="A9458">
            <v>3916</v>
          </cell>
          <cell r="B9458" t="str">
            <v xml:space="preserve">LUVA DE FERRO GALVANIZADO, COM ROSCA BSP, DE 5"                                                                                                                                                                                                                                                                                                                                                                                                                                                           </v>
          </cell>
          <cell r="C9458" t="str">
            <v xml:space="preserve">UN    </v>
          </cell>
          <cell r="D9458" t="str">
            <v>169,30</v>
          </cell>
        </row>
        <row r="9459">
          <cell r="A9459">
            <v>3917</v>
          </cell>
          <cell r="B9459" t="str">
            <v xml:space="preserve">LUVA DE FERRO GALVANIZADO, COM ROSCA BSP, DE 6"                                                                                                                                                                                                                                                                                                                                                                                                                                                           </v>
          </cell>
          <cell r="C9459" t="str">
            <v xml:space="preserve">UN    </v>
          </cell>
          <cell r="D9459" t="str">
            <v>279,24</v>
          </cell>
        </row>
        <row r="9460">
          <cell r="A9460">
            <v>1904</v>
          </cell>
          <cell r="B9460" t="str">
            <v xml:space="preserve">LUVA DE PRESSAO, EM PVC, DE 20 MM, PARA ELETRODUTO FLEXIVEL                                                                                                                                                                                                                                                                                                                                                                                                                                               </v>
          </cell>
          <cell r="C9460" t="str">
            <v xml:space="preserve">UN    </v>
          </cell>
          <cell r="D9460" t="str">
            <v>0,79</v>
          </cell>
        </row>
        <row r="9461">
          <cell r="A9461">
            <v>1899</v>
          </cell>
          <cell r="B9461" t="str">
            <v xml:space="preserve">LUVA DE PRESSAO, EM PVC, DE 25 MM, PARA ELETRODUTO FLEXIVEL                                                                                                                                                                                                                                                                                                                                                                                                                                               </v>
          </cell>
          <cell r="C9461" t="str">
            <v xml:space="preserve">UN    </v>
          </cell>
          <cell r="D9461" t="str">
            <v>0,89</v>
          </cell>
        </row>
        <row r="9462">
          <cell r="A9462">
            <v>1900</v>
          </cell>
          <cell r="B9462" t="str">
            <v xml:space="preserve">LUVA DE PRESSAO, EM PVC, DE 32 MM, PARA ELETRODUTO FLEXIVEL                                                                                                                                                                                                                                                                                                                                                                                                                                               </v>
          </cell>
          <cell r="C9462" t="str">
            <v xml:space="preserve">UN    </v>
          </cell>
          <cell r="D9462" t="str">
            <v>1,45</v>
          </cell>
        </row>
        <row r="9463">
          <cell r="A9463">
            <v>12407</v>
          </cell>
          <cell r="B9463" t="str">
            <v xml:space="preserve">LUVA DE REDUCAO DE FERRO GALVANIZADO, COM ROSCA BSP MACHO/FEMEA, DE 1 1/2" X 1"                                                                                                                                                                                                                                                                                                                                                                                                                           </v>
          </cell>
          <cell r="C9463" t="str">
            <v xml:space="preserve">UN    </v>
          </cell>
          <cell r="D9463" t="str">
            <v>21,14</v>
          </cell>
        </row>
        <row r="9464">
          <cell r="A9464">
            <v>12408</v>
          </cell>
          <cell r="B9464" t="str">
            <v xml:space="preserve">LUVA DE REDUCAO DE FERRO GALVANIZADO, COM ROSCA BSP MACHO/FEMEA, DE 1" X 1/2"                                                                                                                                                                                                                                                                                                                                                                                                                             </v>
          </cell>
          <cell r="C9464" t="str">
            <v xml:space="preserve">UN    </v>
          </cell>
          <cell r="D9464" t="str">
            <v>11,93</v>
          </cell>
        </row>
        <row r="9465">
          <cell r="A9465">
            <v>12409</v>
          </cell>
          <cell r="B9465" t="str">
            <v xml:space="preserve">LUVA DE REDUCAO DE FERRO GALVANIZADO, COM ROSCA BSP MACHO/FEMEA, DE 1" X 3/4"                                                                                                                                                                                                                                                                                                                                                                                                                             </v>
          </cell>
          <cell r="C9465" t="str">
            <v xml:space="preserve">UN    </v>
          </cell>
          <cell r="D9465" t="str">
            <v>11,93</v>
          </cell>
        </row>
        <row r="9466">
          <cell r="A9466">
            <v>12410</v>
          </cell>
          <cell r="B9466" t="str">
            <v xml:space="preserve">LUVA DE REDUCAO DE FERRO GALVANIZADO, COM ROSCA BSP MACHO/FEMEA, DE 3/4" X 1/2"                                                                                                                                                                                                                                                                                                                                                                                                                           </v>
          </cell>
          <cell r="C9466" t="str">
            <v xml:space="preserve">UN    </v>
          </cell>
          <cell r="D9466" t="str">
            <v>8,22</v>
          </cell>
        </row>
        <row r="9467">
          <cell r="A9467">
            <v>3936</v>
          </cell>
          <cell r="B9467" t="str">
            <v xml:space="preserve">LUVA DE REDUCAO DE FERRO GALVANIZADO, COM ROSCA BSP, DE 1 1/2" X 1 1/4"                                                                                                                                                                                                                                                                                                                                                                                                                                   </v>
          </cell>
          <cell r="C9467" t="str">
            <v xml:space="preserve">UN    </v>
          </cell>
          <cell r="D9467" t="str">
            <v>14,85</v>
          </cell>
        </row>
        <row r="9468">
          <cell r="A9468">
            <v>3922</v>
          </cell>
          <cell r="B9468" t="str">
            <v xml:space="preserve">LUVA DE REDUCAO DE FERRO GALVANIZADO, COM ROSCA BSP, DE 1 1/2" X 1/2"                                                                                                                                                                                                                                                                                                                                                                                                                                     </v>
          </cell>
          <cell r="C9468" t="str">
            <v xml:space="preserve">UN    </v>
          </cell>
          <cell r="D9468" t="str">
            <v>13,66</v>
          </cell>
        </row>
        <row r="9469">
          <cell r="A9469">
            <v>3924</v>
          </cell>
          <cell r="B9469" t="str">
            <v xml:space="preserve">LUVA DE REDUCAO DE FERRO GALVANIZADO, COM ROSCA BSP, DE 1 1/2" X 1"                                                                                                                                                                                                                                                                                                                                                                                                                                       </v>
          </cell>
          <cell r="C9469" t="str">
            <v xml:space="preserve">UN    </v>
          </cell>
          <cell r="D9469" t="str">
            <v>14,85</v>
          </cell>
        </row>
        <row r="9470">
          <cell r="A9470">
            <v>3923</v>
          </cell>
          <cell r="B9470" t="str">
            <v xml:space="preserve">LUVA DE REDUCAO DE FERRO GALVANIZADO, COM ROSCA BSP, DE 1 1/2" X 3/4"                                                                                                                                                                                                                                                                                                                                                                                                                                     </v>
          </cell>
          <cell r="C9470" t="str">
            <v xml:space="preserve">UN    </v>
          </cell>
          <cell r="D9470" t="str">
            <v>14,85</v>
          </cell>
        </row>
        <row r="9471">
          <cell r="A9471">
            <v>3937</v>
          </cell>
          <cell r="B9471" t="str">
            <v xml:space="preserve">LUVA DE REDUCAO DE FERRO GALVANIZADO, COM ROSCA BSP, DE 1 1/4" X 1/2"                                                                                                                                                                                                                                                                                                                                                                                                                                     </v>
          </cell>
          <cell r="C9471" t="str">
            <v xml:space="preserve">UN    </v>
          </cell>
          <cell r="D9471" t="str">
            <v>12,25</v>
          </cell>
        </row>
        <row r="9472">
          <cell r="A9472">
            <v>3921</v>
          </cell>
          <cell r="B9472" t="str">
            <v xml:space="preserve">LUVA DE REDUCAO DE FERRO GALVANIZADO, COM ROSCA BSP, DE 1 1/4" X 1"                                                                                                                                                                                                                                                                                                                                                                                                                                       </v>
          </cell>
          <cell r="C9472" t="str">
            <v xml:space="preserve">UN    </v>
          </cell>
          <cell r="D9472" t="str">
            <v>12,26</v>
          </cell>
        </row>
        <row r="9473">
          <cell r="A9473">
            <v>3920</v>
          </cell>
          <cell r="B9473" t="str">
            <v xml:space="preserve">LUVA DE REDUCAO DE FERRO GALVANIZADO, COM ROSCA BSP, DE 1 1/4" X 3/4"                                                                                                                                                                                                                                                                                                                                                                                                                                     </v>
          </cell>
          <cell r="C9473" t="str">
            <v xml:space="preserve">UN    </v>
          </cell>
          <cell r="D9473" t="str">
            <v>12,25</v>
          </cell>
        </row>
        <row r="9474">
          <cell r="A9474">
            <v>3938</v>
          </cell>
          <cell r="B9474" t="str">
            <v xml:space="preserve">LUVA DE REDUCAO DE FERRO GALVANIZADO, COM ROSCA BSP, DE 1" X 1/2"                                                                                                                                                                                                                                                                                                                                                                                                                                         </v>
          </cell>
          <cell r="C9474" t="str">
            <v xml:space="preserve">UN    </v>
          </cell>
          <cell r="D9474" t="str">
            <v>8,08</v>
          </cell>
        </row>
        <row r="9475">
          <cell r="A9475">
            <v>3919</v>
          </cell>
          <cell r="B9475" t="str">
            <v xml:space="preserve">LUVA DE REDUCAO DE FERRO GALVANIZADO, COM ROSCA BSP, DE 1" X 3/4"                                                                                                                                                                                                                                                                                                                                                                                                                                         </v>
          </cell>
          <cell r="C9475" t="str">
            <v xml:space="preserve">UN    </v>
          </cell>
          <cell r="D9475" t="str">
            <v>8,23</v>
          </cell>
        </row>
        <row r="9476">
          <cell r="A9476">
            <v>3927</v>
          </cell>
          <cell r="B9476" t="str">
            <v xml:space="preserve">LUVA DE REDUCAO DE FERRO GALVANIZADO, COM ROSCA BSP, DE 2 1/2" X 1 1/2"                                                                                                                                                                                                                                                                                                                                                                                                                                   </v>
          </cell>
          <cell r="C9476" t="str">
            <v xml:space="preserve">UN    </v>
          </cell>
          <cell r="D9476" t="str">
            <v>41,71</v>
          </cell>
        </row>
        <row r="9477">
          <cell r="A9477">
            <v>3928</v>
          </cell>
          <cell r="B9477" t="str">
            <v xml:space="preserve">LUVA DE REDUCAO DE FERRO GALVANIZADO, COM ROSCA BSP, DE 2 1/2" X 2"                                                                                                                                                                                                                                                                                                                                                                                                                                       </v>
          </cell>
          <cell r="C9477" t="str">
            <v xml:space="preserve">UN    </v>
          </cell>
          <cell r="D9477" t="str">
            <v>41,71</v>
          </cell>
        </row>
        <row r="9478">
          <cell r="A9478">
            <v>3926</v>
          </cell>
          <cell r="B9478" t="str">
            <v xml:space="preserve">LUVA DE REDUCAO DE FERRO GALVANIZADO, COM ROSCA BSP, DE 2" X 1 1/2"                                                                                                                                                                                                                                                                                                                                                                                                                                       </v>
          </cell>
          <cell r="C9478" t="str">
            <v xml:space="preserve">UN    </v>
          </cell>
          <cell r="D9478" t="str">
            <v>23,78</v>
          </cell>
        </row>
        <row r="9479">
          <cell r="A9479">
            <v>3935</v>
          </cell>
          <cell r="B9479" t="str">
            <v xml:space="preserve">LUVA DE REDUCAO DE FERRO GALVANIZADO, COM ROSCA BSP, DE 2" X 1 1/4"                                                                                                                                                                                                                                                                                                                                                                                                                                       </v>
          </cell>
          <cell r="C9479" t="str">
            <v xml:space="preserve">UN    </v>
          </cell>
          <cell r="D9479" t="str">
            <v>23,78</v>
          </cell>
        </row>
        <row r="9480">
          <cell r="A9480">
            <v>3925</v>
          </cell>
          <cell r="B9480" t="str">
            <v xml:space="preserve">LUVA DE REDUCAO DE FERRO GALVANIZADO, COM ROSCA BSP, DE 2" X 1"                                                                                                                                                                                                                                                                                                                                                                                                                                           </v>
          </cell>
          <cell r="C9480" t="str">
            <v xml:space="preserve">UN    </v>
          </cell>
          <cell r="D9480" t="str">
            <v>23,78</v>
          </cell>
        </row>
        <row r="9481">
          <cell r="A9481">
            <v>12406</v>
          </cell>
          <cell r="B9481" t="str">
            <v xml:space="preserve">LUVA DE REDUCAO DE FERRO GALVANIZADO, COM ROSCA BSP, DE 3/4" X 1/2"                                                                                                                                                                                                                                                                                                                                                                                                                                       </v>
          </cell>
          <cell r="C9481" t="str">
            <v xml:space="preserve">UN    </v>
          </cell>
          <cell r="D9481" t="str">
            <v>5,84</v>
          </cell>
        </row>
        <row r="9482">
          <cell r="A9482">
            <v>3929</v>
          </cell>
          <cell r="B9482" t="str">
            <v xml:space="preserve">LUVA DE REDUCAO DE FERRO GALVANIZADO, COM ROSCA BSP, DE 3" X 1 1/2"                                                                                                                                                                                                                                                                                                                                                                                                                                       </v>
          </cell>
          <cell r="C9482" t="str">
            <v xml:space="preserve">UN    </v>
          </cell>
          <cell r="D9482" t="str">
            <v>63,55</v>
          </cell>
        </row>
        <row r="9483">
          <cell r="A9483">
            <v>3931</v>
          </cell>
          <cell r="B9483" t="str">
            <v xml:space="preserve">LUVA DE REDUCAO DE FERRO GALVANIZADO, COM ROSCA BSP, DE 3" X 2 1/2"                                                                                                                                                                                                                                                                                                                                                                                                                                       </v>
          </cell>
          <cell r="C9483" t="str">
            <v xml:space="preserve">UN    </v>
          </cell>
          <cell r="D9483" t="str">
            <v>63,55</v>
          </cell>
        </row>
        <row r="9484">
          <cell r="A9484">
            <v>3930</v>
          </cell>
          <cell r="B9484" t="str">
            <v xml:space="preserve">LUVA DE REDUCAO DE FERRO GALVANIZADO, COM ROSCA BSP, DE 3" X 2"                                                                                                                                                                                                                                                                                                                                                                                                                                           </v>
          </cell>
          <cell r="C9484" t="str">
            <v xml:space="preserve">UN    </v>
          </cell>
          <cell r="D9484" t="str">
            <v>63,55</v>
          </cell>
        </row>
        <row r="9485">
          <cell r="A9485">
            <v>3932</v>
          </cell>
          <cell r="B9485" t="str">
            <v xml:space="preserve">LUVA DE REDUCAO DE FERRO GALVANIZADO, COM ROSCA BSP, DE 4" X 2 1/2"                                                                                                                                                                                                                                                                                                                                                                                                                                       </v>
          </cell>
          <cell r="C9485" t="str">
            <v xml:space="preserve">UN    </v>
          </cell>
          <cell r="D9485" t="str">
            <v>109,73</v>
          </cell>
        </row>
        <row r="9486">
          <cell r="A9486">
            <v>3933</v>
          </cell>
          <cell r="B9486" t="str">
            <v xml:space="preserve">LUVA DE REDUCAO DE FERRO GALVANIZADO, COM ROSCA BSP, DE 4" X 2"                                                                                                                                                                                                                                                                                                                                                                                                                                           </v>
          </cell>
          <cell r="C9486" t="str">
            <v xml:space="preserve">UN    </v>
          </cell>
          <cell r="D9486" t="str">
            <v>109,73</v>
          </cell>
        </row>
        <row r="9487">
          <cell r="A9487">
            <v>3934</v>
          </cell>
          <cell r="B9487" t="str">
            <v xml:space="preserve">LUVA DE REDUCAO DE FERRO GALVANIZADO, COM ROSCA BSP, DE 4" X 3"                                                                                                                                                                                                                                                                                                                                                                                                                                           </v>
          </cell>
          <cell r="C9487" t="str">
            <v xml:space="preserve">UN    </v>
          </cell>
          <cell r="D9487" t="str">
            <v>109,73</v>
          </cell>
        </row>
        <row r="9488">
          <cell r="A9488">
            <v>40355</v>
          </cell>
          <cell r="B9488" t="str">
            <v xml:space="preserve">LUVA DE REDUCAO EM ACO CARBONO, COM ENCAIXE PARA SOLDA DN SW, PRESSAO 3.000 LBS,  3/4 " X 1/2"                                                                                                                                                                                                                                                                                                                                                                                                            </v>
          </cell>
          <cell r="C9488" t="str">
            <v xml:space="preserve">UN    </v>
          </cell>
          <cell r="D9488" t="str">
            <v>7,17</v>
          </cell>
        </row>
        <row r="9489">
          <cell r="A9489">
            <v>40364</v>
          </cell>
          <cell r="B9489" t="str">
            <v xml:space="preserve">LUVA DE REDUCAO EM ACO CARBONO, COM ENCAIXE PARA SOLDA DN SW, PRESSAO 3.000 LBS, DN 1 1/2" X 1 1/4"                                                                                                                                                                                                                                                                                                                                                                                                       </v>
          </cell>
          <cell r="C9489" t="str">
            <v xml:space="preserve">UN    </v>
          </cell>
          <cell r="D9489" t="str">
            <v>33,62</v>
          </cell>
        </row>
        <row r="9490">
          <cell r="A9490">
            <v>40361</v>
          </cell>
          <cell r="B9490" t="str">
            <v xml:space="preserve">LUVA DE REDUCAO EM ACO CARBONO, COM ENCAIXE PARA SOLDA DN SW, PRESSAO 3.000 LBS, DN 1 1/4"  X 1"                                                                                                                                                                                                                                                                                                                                                                                                          </v>
          </cell>
          <cell r="C9490" t="str">
            <v xml:space="preserve">UN    </v>
          </cell>
          <cell r="D9490" t="str">
            <v>26,29</v>
          </cell>
        </row>
        <row r="9491">
          <cell r="A9491">
            <v>40358</v>
          </cell>
          <cell r="B9491" t="str">
            <v xml:space="preserve">LUVA DE REDUCAO EM ACO CARBONO, COM ENCAIXE PARA SOLDA DN SW, PRESSAO 3.000 LBS, DN 1" X 3/4"                                                                                                                                                                                                                                                                                                                                                                                                             </v>
          </cell>
          <cell r="C9491" t="str">
            <v xml:space="preserve">UN    </v>
          </cell>
          <cell r="D9491" t="str">
            <v>10,02</v>
          </cell>
        </row>
        <row r="9492">
          <cell r="A9492">
            <v>40370</v>
          </cell>
          <cell r="B9492" t="str">
            <v xml:space="preserve">LUVA DE REDUCAO EM ACO CARBONO, COM ENCAIXE PARA SOLDA DN SW, PRESSAO 3.000 LBS, DN 2 1/2" X 2"                                                                                                                                                                                                                                                                                                                                                                                                           </v>
          </cell>
          <cell r="C9492" t="str">
            <v xml:space="preserve">UN    </v>
          </cell>
          <cell r="D9492" t="str">
            <v>106,67</v>
          </cell>
        </row>
        <row r="9493">
          <cell r="A9493">
            <v>40367</v>
          </cell>
          <cell r="B9493" t="str">
            <v xml:space="preserve">LUVA DE REDUCAO EM ACO CARBONO, COM ENCAIXE PARA SOLDA DN SW, PRESSAO 3.000 LBS, DN 2" X 1 1/2"                                                                                                                                                                                                                                                                                                                                                                                                           </v>
          </cell>
          <cell r="C9493" t="str">
            <v xml:space="preserve">UN    </v>
          </cell>
          <cell r="D9493" t="str">
            <v>53,02</v>
          </cell>
        </row>
        <row r="9494">
          <cell r="A9494">
            <v>40373</v>
          </cell>
          <cell r="B9494" t="str">
            <v xml:space="preserve">LUVA DE REDUCAO EM ACO CARBONO, COM ENCAIXE PARA SOLDA DN SW, PRESSAO 3.000 LBS, DN 3" X 2 1/2"                                                                                                                                                                                                                                                                                                                                                                                                           </v>
          </cell>
          <cell r="C9494" t="str">
            <v xml:space="preserve">UN    </v>
          </cell>
          <cell r="D9494" t="str">
            <v>144,25</v>
          </cell>
        </row>
        <row r="9495">
          <cell r="A9495">
            <v>38947</v>
          </cell>
          <cell r="B9495" t="str">
            <v xml:space="preserve">LUVA DE REDUCAO PARA TUBO PEX, METALICA, PARA CONEXAO COM ANEL DESLIZANTE, DN 20 X 16 MM                                                                                                                                                                                                                                                                                                                                                                                                                  </v>
          </cell>
          <cell r="C9495" t="str">
            <v xml:space="preserve">UN    </v>
          </cell>
          <cell r="D9495" t="str">
            <v>6,07</v>
          </cell>
        </row>
        <row r="9496">
          <cell r="A9496">
            <v>38948</v>
          </cell>
          <cell r="B9496" t="str">
            <v xml:space="preserve">LUVA DE REDUCAO PARA TUBO PEX, METALICA, PARA CONEXAO COM ANEL DESLIZANTE, DN 25 X 16 MM                                                                                                                                                                                                                                                                                                                                                                                                                  </v>
          </cell>
          <cell r="C9496" t="str">
            <v xml:space="preserve">UN    </v>
          </cell>
          <cell r="D9496" t="str">
            <v>9,68</v>
          </cell>
        </row>
        <row r="9497">
          <cell r="A9497">
            <v>38949</v>
          </cell>
          <cell r="B9497" t="str">
            <v xml:space="preserve">LUVA DE REDUCAO PARA TUBO PEX, METALICA, PARA CONEXAO COM ANEL DESLIZANTE, DN 25 X 20 MM                                                                                                                                                                                                                                                                                                                                                                                                                  </v>
          </cell>
          <cell r="C9497" t="str">
            <v xml:space="preserve">UN    </v>
          </cell>
          <cell r="D9497" t="str">
            <v>10,74</v>
          </cell>
        </row>
        <row r="9498">
          <cell r="A9498">
            <v>38951</v>
          </cell>
          <cell r="B9498" t="str">
            <v xml:space="preserve">LUVA DE REDUCAO PARA TUBO PEX, METALICA, PARA CONEXAO COM ANEL DESLIZANTE, DN 32 X 25 MM                                                                                                                                                                                                                                                                                                                                                                                                                  </v>
          </cell>
          <cell r="C9498" t="str">
            <v xml:space="preserve">UN    </v>
          </cell>
          <cell r="D9498" t="str">
            <v>16,99</v>
          </cell>
        </row>
        <row r="9499">
          <cell r="A9499">
            <v>39312</v>
          </cell>
          <cell r="B9499" t="str">
            <v xml:space="preserve">LUVA DE REDUCAO PARA TUBO PEX, PLASTICA, PARA CONEXAO COM CRIMPAGEM, DN 20 X 16 MM                                                                                                                                                                                                                                                                                                                                                                                                                        </v>
          </cell>
          <cell r="C9499" t="str">
            <v xml:space="preserve">UN    </v>
          </cell>
          <cell r="D9499" t="str">
            <v>13,18</v>
          </cell>
        </row>
        <row r="9500">
          <cell r="A9500">
            <v>39313</v>
          </cell>
          <cell r="B9500" t="str">
            <v xml:space="preserve">LUVA DE REDUCAO PARA TUBO PEX, PLASTICA, PARA CONEXAO COM CRIMPAGEM, DN 25 X 16 MM                                                                                                                                                                                                                                                                                                                                                                                                                        </v>
          </cell>
          <cell r="C9500" t="str">
            <v xml:space="preserve">UN    </v>
          </cell>
          <cell r="D9500" t="str">
            <v>17,20</v>
          </cell>
        </row>
        <row r="9501">
          <cell r="A9501">
            <v>38950</v>
          </cell>
          <cell r="B9501" t="str">
            <v xml:space="preserve">LUVA DE REDUCAO PARA TUBO PEX, PLASTICA, PARA CONEXAO COM CRIMPAGEM, DN 32 X 20 MM                                                                                                                                                                                                                                                                                                                                                                                                                        </v>
          </cell>
          <cell r="C9501" t="str">
            <v xml:space="preserve">UN    </v>
          </cell>
          <cell r="D9501" t="str">
            <v>25,88</v>
          </cell>
        </row>
        <row r="9502">
          <cell r="A9502">
            <v>39314</v>
          </cell>
          <cell r="B9502" t="str">
            <v xml:space="preserve">LUVA DE REDUCAO PARA TUBO PEX, PLASTICA, PARA CONEXAO COM CRIMPAGEM, DN 32 X 25 MM                                                                                                                                                                                                                                                                                                                                                                                                                        </v>
          </cell>
          <cell r="C9502" t="str">
            <v xml:space="preserve">UN    </v>
          </cell>
          <cell r="D9502" t="str">
            <v>27,31</v>
          </cell>
        </row>
        <row r="9503">
          <cell r="A9503">
            <v>3907</v>
          </cell>
          <cell r="B9503" t="str">
            <v xml:space="preserve">LUVA DE REDUCAO ROSCAVEL, PVC, 1" X 3/4", PARA AGUA FRIA PREDIAL                                                                                                                                                                                                                                                                                                                                                                                                                                          </v>
          </cell>
          <cell r="C9503" t="str">
            <v xml:space="preserve">UN    </v>
          </cell>
          <cell r="D9503" t="str">
            <v>2,71</v>
          </cell>
        </row>
        <row r="9504">
          <cell r="A9504">
            <v>3889</v>
          </cell>
          <cell r="B9504" t="str">
            <v xml:space="preserve">LUVA DE REDUCAO ROSCAVEL, PVC, 3/4" X 1/2", PARA AGUA FRIA PREDIAL                                                                                                                                                                                                                                                                                                                                                                                                                                        </v>
          </cell>
          <cell r="C9504" t="str">
            <v xml:space="preserve">UN    </v>
          </cell>
          <cell r="D9504" t="str">
            <v>2,07</v>
          </cell>
        </row>
        <row r="9505">
          <cell r="A9505">
            <v>3868</v>
          </cell>
          <cell r="B9505" t="str">
            <v xml:space="preserve">LUVA DE REDUCAO SOLDAVEL, PVC, 25 MM X 20 MM, PARA AGUA FRIA PREDIAL                                                                                                                                                                                                                                                                                                                                                                                                                                      </v>
          </cell>
          <cell r="C9505" t="str">
            <v xml:space="preserve">UN    </v>
          </cell>
          <cell r="D9505" t="str">
            <v>0,80</v>
          </cell>
        </row>
        <row r="9506">
          <cell r="A9506">
            <v>3869</v>
          </cell>
          <cell r="B9506" t="str">
            <v xml:space="preserve">LUVA DE REDUCAO SOLDAVEL, PVC, 32 MM X 25 MM, PARA AGUA FRIA PREDIAL                                                                                                                                                                                                                                                                                                                                                                                                                                      </v>
          </cell>
          <cell r="C9506" t="str">
            <v xml:space="preserve">UN    </v>
          </cell>
          <cell r="D9506" t="str">
            <v>2,31</v>
          </cell>
        </row>
        <row r="9507">
          <cell r="A9507">
            <v>3872</v>
          </cell>
          <cell r="B9507" t="str">
            <v xml:space="preserve">LUVA DE REDUCAO SOLDAVEL, PVC, 40 MM X 32 MM, PARA AGUA FRIA PREDIAL                                                                                                                                                                                                                                                                                                                                                                                                                                      </v>
          </cell>
          <cell r="C9507" t="str">
            <v xml:space="preserve">UN    </v>
          </cell>
          <cell r="D9507" t="str">
            <v>2,80</v>
          </cell>
        </row>
        <row r="9508">
          <cell r="A9508">
            <v>3850</v>
          </cell>
          <cell r="B9508" t="str">
            <v xml:space="preserve">LUVA DE REDUCAO SOLDAVEL, PVC, 60 MM X 50 MM, PARA AGUA FRIA PREDIAL                                                                                                                                                                                                                                                                                                                                                                                                                                      </v>
          </cell>
          <cell r="C9508" t="str">
            <v xml:space="preserve">UN    </v>
          </cell>
          <cell r="D9508" t="str">
            <v>7,22</v>
          </cell>
        </row>
        <row r="9509">
          <cell r="A9509">
            <v>38023</v>
          </cell>
          <cell r="B9509" t="str">
            <v xml:space="preserve">LUVA DE REDUCAO, PVC, SOLDAVEL, 50 X 25 MM, PARA AGUA FRIA PREDIAL                                                                                                                                                                                                                                                                                                                                                                                                                                        </v>
          </cell>
          <cell r="C9509" t="str">
            <v xml:space="preserve">UN    </v>
          </cell>
          <cell r="D9509" t="str">
            <v>3,05</v>
          </cell>
        </row>
        <row r="9510">
          <cell r="A9510">
            <v>37986</v>
          </cell>
          <cell r="B9510" t="str">
            <v xml:space="preserve">LUVA DE TRANSICAO DE CPVC X PVC, SOLDAVEL, 22 X 25 MM, PARA AGUA QUENTE                                                                                                                                                                                                                                                                                                                                                                                                                                   </v>
          </cell>
          <cell r="C9510" t="str">
            <v xml:space="preserve">UN    </v>
          </cell>
          <cell r="D9510" t="str">
            <v>1,51</v>
          </cell>
        </row>
        <row r="9511">
          <cell r="A9511">
            <v>37987</v>
          </cell>
          <cell r="B9511" t="str">
            <v xml:space="preserve">LUVA DE TRANSICAO, CPVC, SOLDAVEL, 42 MM X 1 1/2", PARA AGUA QUENTE                                                                                                                                                                                                                                                                                                                                                                                                                                       </v>
          </cell>
          <cell r="C9511" t="str">
            <v xml:space="preserve">UN    </v>
          </cell>
          <cell r="D9511" t="str">
            <v>113,32</v>
          </cell>
        </row>
        <row r="9512">
          <cell r="A9512">
            <v>37988</v>
          </cell>
          <cell r="B9512" t="str">
            <v xml:space="preserve">LUVA DE TRANSICAO, CPVC, SOLDAVEL, 54 MM X 2", PARA AGUA QUENTE PREDIAL                                                                                                                                                                                                                                                                                                                                                                                                                                   </v>
          </cell>
          <cell r="C9512" t="str">
            <v xml:space="preserve">UN    </v>
          </cell>
          <cell r="D9512" t="str">
            <v>184,84</v>
          </cell>
        </row>
        <row r="9513">
          <cell r="A9513">
            <v>21120</v>
          </cell>
          <cell r="B9513" t="str">
            <v xml:space="preserve">LUVA DE TRANSICAO, CPVC, 15 MM X 1/2", PARA AGUA QUENTE PREDIAL                                                                                                                                                                                                                                                                                                                                                                                                                                           </v>
          </cell>
          <cell r="C9513" t="str">
            <v xml:space="preserve">UN    </v>
          </cell>
          <cell r="D9513" t="str">
            <v>9,21</v>
          </cell>
        </row>
        <row r="9514">
          <cell r="A9514">
            <v>39318</v>
          </cell>
          <cell r="B9514" t="str">
            <v xml:space="preserve">LUVA DE TRANSICAO, CPVC, 22 MM X 1/2", PARA AGUA QUENTE                                                                                                                                                                                                                                                                                                                                                                                                                                                   </v>
          </cell>
          <cell r="C9514" t="str">
            <v xml:space="preserve">UN    </v>
          </cell>
          <cell r="D9514" t="str">
            <v>7,59</v>
          </cell>
        </row>
        <row r="9515">
          <cell r="A9515">
            <v>20162</v>
          </cell>
          <cell r="B9515" t="str">
            <v xml:space="preserve">LUVA DUPLA, PVC LEVE, DN 150 MM                                                                                                                                                                                                                                                                                                                                                                                                                                                                           </v>
          </cell>
          <cell r="C9515" t="str">
            <v xml:space="preserve">UN    </v>
          </cell>
          <cell r="D9515" t="str">
            <v>12,23</v>
          </cell>
        </row>
        <row r="9516">
          <cell r="A9516">
            <v>40366</v>
          </cell>
          <cell r="B9516" t="str">
            <v xml:space="preserve">LUVA EM ACO CARBONO, SOLDAVEL, PRESSAO 3.000 LBS, DN 1 1/2"                                                                                                                                                                                                                                                                                                                                                                                                                                               </v>
          </cell>
          <cell r="C9516" t="str">
            <v xml:space="preserve">UN    </v>
          </cell>
          <cell r="D9516" t="str">
            <v>26,22</v>
          </cell>
        </row>
        <row r="9517">
          <cell r="A9517">
            <v>40363</v>
          </cell>
          <cell r="B9517" t="str">
            <v xml:space="preserve">LUVA EM ACO CARBONO, SOLDAVEL, PRESSAO 3.000 LBS, DN 1 1/4"                                                                                                                                                                                                                                                                                                                                                                                                                                               </v>
          </cell>
          <cell r="C9517" t="str">
            <v xml:space="preserve">UN    </v>
          </cell>
          <cell r="D9517" t="str">
            <v>20,51</v>
          </cell>
        </row>
        <row r="9518">
          <cell r="A9518">
            <v>40354</v>
          </cell>
          <cell r="B9518" t="str">
            <v xml:space="preserve">LUVA EM ACO CARBONO, SOLDAVEL, PRESSAO 3.000 LBS, DN 1/2"                                                                                                                                                                                                                                                                                                                                                                                                                                                 </v>
          </cell>
          <cell r="C9518" t="str">
            <v xml:space="preserve">UN    </v>
          </cell>
          <cell r="D9518" t="str">
            <v>8,93</v>
          </cell>
        </row>
        <row r="9519">
          <cell r="A9519">
            <v>40360</v>
          </cell>
          <cell r="B9519" t="str">
            <v xml:space="preserve">LUVA EM ACO CARBONO, SOLDAVEL, PRESSAO 3.000 LBS, DN 1"                                                                                                                                                                                                                                                                                                                                                                                                                                                   </v>
          </cell>
          <cell r="C9519" t="str">
            <v xml:space="preserve">UN    </v>
          </cell>
          <cell r="D9519" t="str">
            <v>13,44</v>
          </cell>
        </row>
        <row r="9520">
          <cell r="A9520">
            <v>40372</v>
          </cell>
          <cell r="B9520" t="str">
            <v xml:space="preserve">LUVA EM ACO CARBONO, SOLDAVEL, PRESSAO 3.000 LBS, DN 2 1/2"                                                                                                                                                                                                                                                                                                                                                                                                                                               </v>
          </cell>
          <cell r="C9520" t="str">
            <v xml:space="preserve">UN    </v>
          </cell>
          <cell r="D9520" t="str">
            <v>83,04</v>
          </cell>
        </row>
        <row r="9521">
          <cell r="A9521">
            <v>40369</v>
          </cell>
          <cell r="B9521" t="str">
            <v xml:space="preserve">LUVA EM ACO CARBONO, SOLDAVEL, PRESSAO 3.000 LBS, DN 2"                                                                                                                                                                                                                                                                                                                                                                                                                                                   </v>
          </cell>
          <cell r="C9521" t="str">
            <v xml:space="preserve">UN    </v>
          </cell>
          <cell r="D9521" t="str">
            <v>41,33</v>
          </cell>
        </row>
        <row r="9522">
          <cell r="A9522">
            <v>40357</v>
          </cell>
          <cell r="B9522" t="str">
            <v xml:space="preserve">LUVA EM ACO CARBONO, SOLDAVEL, PRESSAO 3.000 LBS, DN 3/4"                                                                                                                                                                                                                                                                                                                                                                                                                                                 </v>
          </cell>
          <cell r="C9522" t="str">
            <v xml:space="preserve">UN    </v>
          </cell>
          <cell r="D9522" t="str">
            <v>10,02</v>
          </cell>
        </row>
        <row r="9523">
          <cell r="A9523">
            <v>40375</v>
          </cell>
          <cell r="B9523" t="str">
            <v xml:space="preserve">LUVA EM ACO CARBONO, SOLDAVEL, PRESSAO 3.000 LBS, DN 3"                                                                                                                                                                                                                                                                                                                                                                                                                                                   </v>
          </cell>
          <cell r="C9523" t="str">
            <v xml:space="preserve">UN    </v>
          </cell>
          <cell r="D9523" t="str">
            <v>112,41</v>
          </cell>
        </row>
        <row r="9524">
          <cell r="A9524">
            <v>1893</v>
          </cell>
          <cell r="B9524" t="str">
            <v xml:space="preserve">LUVA EM PVC RIGIDO ROSCAVEL, DE 1 1/2", PARA ELETRODUTO                                                                                                                                                                                                                                                                                                                                                                                                                                                   </v>
          </cell>
          <cell r="C9524" t="str">
            <v xml:space="preserve">UN    </v>
          </cell>
          <cell r="D9524" t="str">
            <v>2,98</v>
          </cell>
        </row>
        <row r="9525">
          <cell r="A9525">
            <v>1902</v>
          </cell>
          <cell r="B9525" t="str">
            <v xml:space="preserve">LUVA EM PVC RIGIDO ROSCAVEL, DE 1 1/4", PARA ELETRODUTO                                                                                                                                                                                                                                                                                                                                                                                                                                                   </v>
          </cell>
          <cell r="C9525" t="str">
            <v xml:space="preserve">UN    </v>
          </cell>
          <cell r="D9525" t="str">
            <v>2,17</v>
          </cell>
        </row>
        <row r="9526">
          <cell r="A9526">
            <v>1901</v>
          </cell>
          <cell r="B9526" t="str">
            <v xml:space="preserve">LUVA EM PVC RIGIDO ROSCAVEL, DE 1/2", PARA ELETRODUTO                                                                                                                                                                                                                                                                                                                                                                                                                                                     </v>
          </cell>
          <cell r="C9526" t="str">
            <v xml:space="preserve">UN    </v>
          </cell>
          <cell r="D9526" t="str">
            <v>0,68</v>
          </cell>
        </row>
        <row r="9527">
          <cell r="A9527">
            <v>1892</v>
          </cell>
          <cell r="B9527" t="str">
            <v xml:space="preserve">LUVA EM PVC RIGIDO ROSCAVEL, DE 1", PARA ELETRODUTO                                                                                                                                                                                                                                                                                                                                                                                                                                                       </v>
          </cell>
          <cell r="C9527" t="str">
            <v xml:space="preserve">UN    </v>
          </cell>
          <cell r="D9527" t="str">
            <v>1,40</v>
          </cell>
        </row>
        <row r="9528">
          <cell r="A9528">
            <v>1907</v>
          </cell>
          <cell r="B9528" t="str">
            <v xml:space="preserve">LUVA EM PVC RIGIDO ROSCAVEL, DE 2 1/2", PARA ELETRODUTO                                                                                                                                                                                                                                                                                                                                                                                                                                                   </v>
          </cell>
          <cell r="C9528" t="str">
            <v xml:space="preserve">UN    </v>
          </cell>
          <cell r="D9528" t="str">
            <v>9,60</v>
          </cell>
        </row>
        <row r="9529">
          <cell r="A9529">
            <v>1894</v>
          </cell>
          <cell r="B9529" t="str">
            <v xml:space="preserve">LUVA EM PVC RIGIDO ROSCAVEL, DE 2", PARA ELETRODUTO                                                                                                                                                                                                                                                                                                                                                                                                                                                       </v>
          </cell>
          <cell r="C9529" t="str">
            <v xml:space="preserve">UN    </v>
          </cell>
          <cell r="D9529" t="str">
            <v>4,32</v>
          </cell>
        </row>
        <row r="9530">
          <cell r="A9530">
            <v>1891</v>
          </cell>
          <cell r="B9530" t="str">
            <v xml:space="preserve">LUVA EM PVC RIGIDO ROSCAVEL, DE 3/4", PARA ELETRODUTO                                                                                                                                                                                                                                                                                                                                                                                                                                                     </v>
          </cell>
          <cell r="C9530" t="str">
            <v xml:space="preserve">UN    </v>
          </cell>
          <cell r="D9530" t="str">
            <v>1,00</v>
          </cell>
        </row>
        <row r="9531">
          <cell r="A9531">
            <v>1896</v>
          </cell>
          <cell r="B9531" t="str">
            <v xml:space="preserve">LUVA EM PVC RIGIDO ROSCAVEL, DE 3", PARA ELETRODUTO                                                                                                                                                                                                                                                                                                                                                                                                                                                       </v>
          </cell>
          <cell r="C9531" t="str">
            <v xml:space="preserve">UN    </v>
          </cell>
          <cell r="D9531" t="str">
            <v>12,90</v>
          </cell>
        </row>
        <row r="9532">
          <cell r="A9532">
            <v>1895</v>
          </cell>
          <cell r="B9532" t="str">
            <v xml:space="preserve">LUVA EM PVC RIGIDO ROSCAVEL, DE 4", PARA ELETRODUTO                                                                                                                                                                                                                                                                                                                                                                                                                                                       </v>
          </cell>
          <cell r="C9532" t="str">
            <v xml:space="preserve">UN    </v>
          </cell>
          <cell r="D9532" t="str">
            <v>22,66</v>
          </cell>
        </row>
        <row r="9533">
          <cell r="A9533">
            <v>2641</v>
          </cell>
          <cell r="B9533" t="str">
            <v xml:space="preserve">LUVA PARA ELETRODUTO, EM ACO GALVANIZADO ELETROLITICO, DIAMETRO DE 100 MM (4")                                                                                                                                                                                                                                                                                                                                                                                                                            </v>
          </cell>
          <cell r="C9533" t="str">
            <v xml:space="preserve">UN    </v>
          </cell>
          <cell r="D9533" t="str">
            <v>24,62</v>
          </cell>
        </row>
        <row r="9534">
          <cell r="A9534">
            <v>2636</v>
          </cell>
          <cell r="B9534" t="str">
            <v xml:space="preserve">LUVA PARA ELETRODUTO, EM ACO GALVANIZADO ELETROLITICO, DIAMETRO DE 15 MM (1/2")                                                                                                                                                                                                                                                                                                                                                                                                                           </v>
          </cell>
          <cell r="C9534" t="str">
            <v xml:space="preserve">UN    </v>
          </cell>
          <cell r="D9534" t="str">
            <v>1,58</v>
          </cell>
        </row>
        <row r="9535">
          <cell r="A9535">
            <v>2637</v>
          </cell>
          <cell r="B9535" t="str">
            <v xml:space="preserve">LUVA PARA ELETRODUTO, EM ACO GALVANIZADO ELETROLITICO, DIAMETRO DE 20 MM (3/4")                                                                                                                                                                                                                                                                                                                                                                                                                           </v>
          </cell>
          <cell r="C9535" t="str">
            <v xml:space="preserve">UN    </v>
          </cell>
          <cell r="D9535" t="str">
            <v>1,68</v>
          </cell>
        </row>
        <row r="9536">
          <cell r="A9536">
            <v>2638</v>
          </cell>
          <cell r="B9536" t="str">
            <v xml:space="preserve">LUVA PARA ELETRODUTO, EM ACO GALVANIZADO ELETROLITICO, DIAMETRO DE 25 MM (1")                                                                                                                                                                                                                                                                                                                                                                                                                             </v>
          </cell>
          <cell r="C9536" t="str">
            <v xml:space="preserve">UN    </v>
          </cell>
          <cell r="D9536" t="str">
            <v>1,96</v>
          </cell>
        </row>
        <row r="9537">
          <cell r="A9537">
            <v>2639</v>
          </cell>
          <cell r="B9537" t="str">
            <v xml:space="preserve">LUVA PARA ELETRODUTO, EM ACO GALVANIZADO ELETROLITICO, DIAMETRO DE 32 MM (1 1/4")                                                                                                                                                                                                                                                                                                                                                                                                                         </v>
          </cell>
          <cell r="C9537" t="str">
            <v xml:space="preserve">UN    </v>
          </cell>
          <cell r="D9537" t="str">
            <v>3,48</v>
          </cell>
        </row>
        <row r="9538">
          <cell r="A9538">
            <v>2644</v>
          </cell>
          <cell r="B9538" t="str">
            <v xml:space="preserve">LUVA PARA ELETRODUTO, EM ACO GALVANIZADO ELETROLITICO, DIAMETRO DE 40 MM (1 1/2")                                                                                                                                                                                                                                                                                                                                                                                                                         </v>
          </cell>
          <cell r="C9538" t="str">
            <v xml:space="preserve">UN    </v>
          </cell>
          <cell r="D9538" t="str">
            <v>5,03</v>
          </cell>
        </row>
        <row r="9539">
          <cell r="A9539">
            <v>2643</v>
          </cell>
          <cell r="B9539" t="str">
            <v xml:space="preserve">LUVA PARA ELETRODUTO, EM ACO GALVANIZADO ELETROLITICO, DIAMETRO DE 50 MM (2")                                                                                                                                                                                                                                                                                                                                                                                                                             </v>
          </cell>
          <cell r="C9539" t="str">
            <v xml:space="preserve">UN    </v>
          </cell>
          <cell r="D9539" t="str">
            <v>7,02</v>
          </cell>
        </row>
        <row r="9540">
          <cell r="A9540">
            <v>2640</v>
          </cell>
          <cell r="B9540" t="str">
            <v xml:space="preserve">LUVA PARA ELETRODUTO, EM ACO GALVANIZADO ELETROLITICO, DIAMETRO DE 65 MM (2 1/2")                                                                                                                                                                                                                                                                                                                                                                                                                         </v>
          </cell>
          <cell r="C9540" t="str">
            <v xml:space="preserve">UN    </v>
          </cell>
          <cell r="D9540" t="str">
            <v>10,24</v>
          </cell>
        </row>
        <row r="9541">
          <cell r="A9541">
            <v>2642</v>
          </cell>
          <cell r="B9541" t="str">
            <v xml:space="preserve">LUVA PARA ELETRODUTO, EM ACO GALVANIZADO ELETROLITICO, DIAMETRO DE 80 MM (3")                                                                                                                                                                                                                                                                                                                                                                                                                             </v>
          </cell>
          <cell r="C9541" t="str">
            <v xml:space="preserve">UN    </v>
          </cell>
          <cell r="D9541" t="str">
            <v>15,60</v>
          </cell>
        </row>
        <row r="9542">
          <cell r="A9542">
            <v>38943</v>
          </cell>
          <cell r="B9542" t="str">
            <v xml:space="preserve">LUVA PARA TUBO PEX, METALICO, PARA CONEXAO COM ANEL DESLIZANTE, DN 16 MM                                                                                                                                                                                                                                                                                                                                                                                                                                  </v>
          </cell>
          <cell r="C9542" t="str">
            <v xml:space="preserve">UN    </v>
          </cell>
          <cell r="D9542" t="str">
            <v>4,48</v>
          </cell>
        </row>
        <row r="9543">
          <cell r="A9543">
            <v>38944</v>
          </cell>
          <cell r="B9543" t="str">
            <v xml:space="preserve">LUVA PARA TUBO PEX, METALICO, PARA CONEXAO COM ANEL DESLIZANTE, DN 20 MM                                                                                                                                                                                                                                                                                                                                                                                                                                  </v>
          </cell>
          <cell r="C9543" t="str">
            <v xml:space="preserve">UN    </v>
          </cell>
          <cell r="D9543" t="str">
            <v>6,92</v>
          </cell>
        </row>
        <row r="9544">
          <cell r="A9544">
            <v>38945</v>
          </cell>
          <cell r="B9544" t="str">
            <v xml:space="preserve">LUVA PARA TUBO PEX, METALICO, PARA CONEXAO COM ANEL DESLIZANTE, DN 25 MM                                                                                                                                                                                                                                                                                                                                                                                                                                  </v>
          </cell>
          <cell r="C9544" t="str">
            <v xml:space="preserve">UN    </v>
          </cell>
          <cell r="D9544" t="str">
            <v>14,04</v>
          </cell>
        </row>
        <row r="9545">
          <cell r="A9545">
            <v>38946</v>
          </cell>
          <cell r="B9545" t="str">
            <v xml:space="preserve">LUVA PARA TUBO PEX, METALICO, PARA CONEXAO COM ANEL DESLIZANTE, DN 32 MM                                                                                                                                                                                                                                                                                                                                                                                                                                  </v>
          </cell>
          <cell r="C9545" t="str">
            <v xml:space="preserve">UN    </v>
          </cell>
          <cell r="D9545" t="str">
            <v>20,94</v>
          </cell>
        </row>
        <row r="9546">
          <cell r="A9546">
            <v>39308</v>
          </cell>
          <cell r="B9546" t="str">
            <v xml:space="preserve">LUVA PARA TUBO PEX, PLASTICA, PARA CONEXAO COM CRIMPAGEM, DN 16 MM                                                                                                                                                                                                                                                                                                                                                                                                                                        </v>
          </cell>
          <cell r="C9546" t="str">
            <v xml:space="preserve">UN    </v>
          </cell>
          <cell r="D9546" t="str">
            <v>9,13</v>
          </cell>
        </row>
        <row r="9547">
          <cell r="A9547">
            <v>39309</v>
          </cell>
          <cell r="B9547" t="str">
            <v xml:space="preserve">LUVA PARA TUBO PEX, PLASTICA, PARA CONEXAO COM CRIMPAGEM, DN 20 MM                                                                                                                                                                                                                                                                                                                                                                                                                                        </v>
          </cell>
          <cell r="C9547" t="str">
            <v xml:space="preserve">UN    </v>
          </cell>
          <cell r="D9547" t="str">
            <v>13,20</v>
          </cell>
        </row>
        <row r="9548">
          <cell r="A9548">
            <v>39310</v>
          </cell>
          <cell r="B9548" t="str">
            <v xml:space="preserve">LUVA PARA TUBO PEX, PLASTICA, PARA CONEXAO COM CRIMPAGEM, DN 25 MM                                                                                                                                                                                                                                                                                                                                                                                                                                        </v>
          </cell>
          <cell r="C9548" t="str">
            <v xml:space="preserve">UN    </v>
          </cell>
          <cell r="D9548" t="str">
            <v>20,01</v>
          </cell>
        </row>
        <row r="9549">
          <cell r="A9549">
            <v>39311</v>
          </cell>
          <cell r="B9549" t="str">
            <v xml:space="preserve">LUVA PARA TUBO PEX, PLASTICA, PARA CONEXAO COM CRIMPAGEM, DN 32 MM                                                                                                                                                                                                                                                                                                                                                                                                                                        </v>
          </cell>
          <cell r="C9549" t="str">
            <v xml:space="preserve">UN    </v>
          </cell>
          <cell r="D9549" t="str">
            <v>30,08</v>
          </cell>
        </row>
        <row r="9550">
          <cell r="A9550">
            <v>39855</v>
          </cell>
          <cell r="B9550" t="str">
            <v xml:space="preserve">LUVA PASSANTE DE COBRE (REF 601) SEM ANEL DE SOLDA, BOLSA 15 MM                                                                                                                                                                                                                                                                                                                                                                                                                                           </v>
          </cell>
          <cell r="C9550" t="str">
            <v xml:space="preserve">UN    </v>
          </cell>
          <cell r="D9550" t="str">
            <v>1,85</v>
          </cell>
        </row>
        <row r="9551">
          <cell r="A9551">
            <v>39856</v>
          </cell>
          <cell r="B9551" t="str">
            <v xml:space="preserve">LUVA PASSANTE DE COBRE (REF 601) SEM ANEL DE SOLDA, BOLSA 22 MM                                                                                                                                                                                                                                                                                                                                                                                                                                           </v>
          </cell>
          <cell r="C9551" t="str">
            <v xml:space="preserve">UN    </v>
          </cell>
          <cell r="D9551" t="str">
            <v>4,37</v>
          </cell>
        </row>
        <row r="9552">
          <cell r="A9552">
            <v>39857</v>
          </cell>
          <cell r="B9552" t="str">
            <v xml:space="preserve">LUVA PASSANTE DE COBRE (REF 601) SEM ANEL DE SOLDA, BOLSA 28 MM                                                                                                                                                                                                                                                                                                                                                                                                                                           </v>
          </cell>
          <cell r="C9552" t="str">
            <v xml:space="preserve">UN    </v>
          </cell>
          <cell r="D9552" t="str">
            <v>7,08</v>
          </cell>
        </row>
        <row r="9553">
          <cell r="A9553">
            <v>39858</v>
          </cell>
          <cell r="B9553" t="str">
            <v xml:space="preserve">LUVA PASSANTE DE COBRE (REF 601) SEM ANEL DE SOLDA, BOLSA 35 MM                                                                                                                                                                                                                                                                                                                                                                                                                                           </v>
          </cell>
          <cell r="C9553" t="str">
            <v xml:space="preserve">UN    </v>
          </cell>
          <cell r="D9553" t="str">
            <v>15,71</v>
          </cell>
        </row>
        <row r="9554">
          <cell r="A9554">
            <v>39859</v>
          </cell>
          <cell r="B9554" t="str">
            <v xml:space="preserve">LUVA PASSANTE DE COBRE (REF 601) SEM ANEL DE SOLDA, BOLSA 42 MM                                                                                                                                                                                                                                                                                                                                                                                                                                           </v>
          </cell>
          <cell r="C9554" t="str">
            <v xml:space="preserve">UN    </v>
          </cell>
          <cell r="D9554" t="str">
            <v>24,22</v>
          </cell>
        </row>
        <row r="9555">
          <cell r="A9555">
            <v>39860</v>
          </cell>
          <cell r="B9555" t="str">
            <v xml:space="preserve">LUVA PASSANTE DE COBRE (REF 601) SEM ANEL DE SOLDA, BOLSA 54 MM                                                                                                                                                                                                                                                                                                                                                                                                                                           </v>
          </cell>
          <cell r="C9555" t="str">
            <v xml:space="preserve">UN    </v>
          </cell>
          <cell r="D9555" t="str">
            <v>37,17</v>
          </cell>
        </row>
        <row r="9556">
          <cell r="A9556">
            <v>39861</v>
          </cell>
          <cell r="B9556" t="str">
            <v xml:space="preserve">LUVA PASSANTE DE COBRE (REF 601) SEM ANEL DE SOLDA, BOLSA 66 MM                                                                                                                                                                                                                                                                                                                                                                                                                                           </v>
          </cell>
          <cell r="C9556" t="str">
            <v xml:space="preserve">UN    </v>
          </cell>
          <cell r="D9556" t="str">
            <v>106,13</v>
          </cell>
        </row>
        <row r="9557">
          <cell r="A9557">
            <v>38447</v>
          </cell>
          <cell r="B9557" t="str">
            <v xml:space="preserve">LUVA PPR, SOLDAVEL, DN 110 MM, PARA AGUA QUENTE PREDIAL                                                                                                                                                                                                                                                                                                                                                                                                                                                   </v>
          </cell>
          <cell r="C9557" t="str">
            <v xml:space="preserve">UN    </v>
          </cell>
          <cell r="D9557" t="str">
            <v>71,43</v>
          </cell>
        </row>
        <row r="9558">
          <cell r="A9558">
            <v>36320</v>
          </cell>
          <cell r="B9558" t="str">
            <v xml:space="preserve">LUVA PPR, SOLDAVEL, DN 20 MM, PARA AGUA QUENTE PREDIAL                                                                                                                                                                                                                                                                                                                                                                                                                                                    </v>
          </cell>
          <cell r="C9558" t="str">
            <v xml:space="preserve">UN    </v>
          </cell>
          <cell r="D9558" t="str">
            <v>1,03</v>
          </cell>
        </row>
        <row r="9559">
          <cell r="A9559">
            <v>36324</v>
          </cell>
          <cell r="B9559" t="str">
            <v xml:space="preserve">LUVA PPR, SOLDAVEL, DN 25 MM, PARA AGUA QUENTE PREDIAL                                                                                                                                                                                                                                                                                                                                                                                                                                                    </v>
          </cell>
          <cell r="C9559" t="str">
            <v xml:space="preserve">UN    </v>
          </cell>
          <cell r="D9559" t="str">
            <v>1,57</v>
          </cell>
        </row>
        <row r="9560">
          <cell r="A9560">
            <v>38441</v>
          </cell>
          <cell r="B9560" t="str">
            <v xml:space="preserve">LUVA PPR, SOLDAVEL, DN 32 MM, PARA AGUA QUENTE PREDIAL                                                                                                                                                                                                                                                                                                                                                                                                                                                    </v>
          </cell>
          <cell r="C9560" t="str">
            <v xml:space="preserve">UN    </v>
          </cell>
          <cell r="D9560" t="str">
            <v>2,06</v>
          </cell>
        </row>
        <row r="9561">
          <cell r="A9561">
            <v>38442</v>
          </cell>
          <cell r="B9561" t="str">
            <v xml:space="preserve">LUVA PPR, SOLDAVEL, DN 40 MM, PARA AGUA QUENTE PREDIAL                                                                                                                                                                                                                                                                                                                                                                                                                                                    </v>
          </cell>
          <cell r="C9561" t="str">
            <v xml:space="preserve">UN    </v>
          </cell>
          <cell r="D9561" t="str">
            <v>5,23</v>
          </cell>
        </row>
        <row r="9562">
          <cell r="A9562">
            <v>38443</v>
          </cell>
          <cell r="B9562" t="str">
            <v xml:space="preserve">LUVA PPR, SOLDAVEL, DN 50 MM, PARA AGUA QUENTE PREDIAL                                                                                                                                                                                                                                                                                                                                                                                                                                                    </v>
          </cell>
          <cell r="C9562" t="str">
            <v xml:space="preserve">UN    </v>
          </cell>
          <cell r="D9562" t="str">
            <v>7,91</v>
          </cell>
        </row>
        <row r="9563">
          <cell r="A9563">
            <v>38444</v>
          </cell>
          <cell r="B9563" t="str">
            <v xml:space="preserve">LUVA PPR, SOLDAVEL, DN 63 MM, PARA AGUA QUENTE PREDIAL                                                                                                                                                                                                                                                                                                                                                                                                                                                    </v>
          </cell>
          <cell r="C9563" t="str">
            <v xml:space="preserve">UN    </v>
          </cell>
          <cell r="D9563" t="str">
            <v>11,77</v>
          </cell>
        </row>
        <row r="9564">
          <cell r="A9564">
            <v>38445</v>
          </cell>
          <cell r="B9564" t="str">
            <v xml:space="preserve">LUVA PPR, SOLDAVEL, DN 75 MM, PARA AGUA QUENTE PREDIAL                                                                                                                                                                                                                                                                                                                                                                                                                                                    </v>
          </cell>
          <cell r="C9564" t="str">
            <v xml:space="preserve">UN    </v>
          </cell>
          <cell r="D9564" t="str">
            <v>27,66</v>
          </cell>
        </row>
        <row r="9565">
          <cell r="A9565">
            <v>38446</v>
          </cell>
          <cell r="B9565" t="str">
            <v xml:space="preserve">LUVA PPR, SOLDAVEL, DN 90 MM, PARA AGUA QUENTE PREDIAL                                                                                                                                                                                                                                                                                                                                                                                                                                                    </v>
          </cell>
          <cell r="C9565" t="str">
            <v xml:space="preserve">UN    </v>
          </cell>
          <cell r="D9565" t="str">
            <v>44,64</v>
          </cell>
        </row>
        <row r="9566">
          <cell r="A9566">
            <v>3867</v>
          </cell>
          <cell r="B9566" t="str">
            <v xml:space="preserve">LUVA PVC SOLDAVEL, 110 MM, PARA AGUA FRIA PREDIAL                                                                                                                                                                                                                                                                                                                                                                                                                                                         </v>
          </cell>
          <cell r="C9566" t="str">
            <v xml:space="preserve">UN    </v>
          </cell>
          <cell r="D9566" t="str">
            <v>48,53</v>
          </cell>
        </row>
        <row r="9567">
          <cell r="A9567">
            <v>3861</v>
          </cell>
          <cell r="B9567" t="str">
            <v xml:space="preserve">LUVA PVC SOLDAVEL, 20 MM, PARA AGUA FRIA PREDIAL                                                                                                                                                                                                                                                                                                                                                                                                                                                          </v>
          </cell>
          <cell r="C9567" t="str">
            <v xml:space="preserve">UN    </v>
          </cell>
          <cell r="D9567" t="str">
            <v>0,40</v>
          </cell>
        </row>
        <row r="9568">
          <cell r="A9568">
            <v>3904</v>
          </cell>
          <cell r="B9568" t="str">
            <v xml:space="preserve">LUVA PVC SOLDAVEL, 25 MM, PARA AGUA FRIA PREDIAL                                                                                                                                                                                                                                                                                                                                                                                                                                                          </v>
          </cell>
          <cell r="C9568" t="str">
            <v xml:space="preserve">UN    </v>
          </cell>
          <cell r="D9568" t="str">
            <v>0,49</v>
          </cell>
        </row>
        <row r="9569">
          <cell r="A9569">
            <v>3903</v>
          </cell>
          <cell r="B9569" t="str">
            <v xml:space="preserve">LUVA PVC SOLDAVEL, 32 MM, PARA AGUA FRIA PREDIAL                                                                                                                                                                                                                                                                                                                                                                                                                                                          </v>
          </cell>
          <cell r="C9569" t="str">
            <v xml:space="preserve">UN    </v>
          </cell>
          <cell r="D9569" t="str">
            <v>1,20</v>
          </cell>
        </row>
        <row r="9570">
          <cell r="A9570">
            <v>3862</v>
          </cell>
          <cell r="B9570" t="str">
            <v xml:space="preserve">LUVA PVC SOLDAVEL, 40 MM, PARA AGUA FRIA PREDIAL                                                                                                                                                                                                                                                                                                                                                                                                                                                          </v>
          </cell>
          <cell r="C9570" t="str">
            <v xml:space="preserve">UN    </v>
          </cell>
          <cell r="D9570" t="str">
            <v>2,46</v>
          </cell>
        </row>
        <row r="9571">
          <cell r="A9571">
            <v>3863</v>
          </cell>
          <cell r="B9571" t="str">
            <v xml:space="preserve">LUVA PVC SOLDAVEL, 50 MM, PARA AGUA FRIA PREDIAL                                                                                                                                                                                                                                                                                                                                                                                                                                                          </v>
          </cell>
          <cell r="C9571" t="str">
            <v xml:space="preserve">UN    </v>
          </cell>
          <cell r="D9571" t="str">
            <v>2,88</v>
          </cell>
        </row>
        <row r="9572">
          <cell r="A9572">
            <v>3864</v>
          </cell>
          <cell r="B9572" t="str">
            <v xml:space="preserve">LUVA PVC SOLDAVEL, 60 MM, PARA AGUA FRIA PREDIAL                                                                                                                                                                                                                                                                                                                                                                                                                                                          </v>
          </cell>
          <cell r="C9572" t="str">
            <v xml:space="preserve">UN    </v>
          </cell>
          <cell r="D9572" t="str">
            <v>7,51</v>
          </cell>
        </row>
        <row r="9573">
          <cell r="A9573">
            <v>3865</v>
          </cell>
          <cell r="B9573" t="str">
            <v xml:space="preserve">LUVA PVC SOLDAVEL, 75 MM, PARA AGUA FRIA PREDIAL                                                                                                                                                                                                                                                                                                                                                                                                                                                          </v>
          </cell>
          <cell r="C9573" t="str">
            <v xml:space="preserve">UN    </v>
          </cell>
          <cell r="D9573" t="str">
            <v>13,07</v>
          </cell>
        </row>
        <row r="9574">
          <cell r="A9574">
            <v>3866</v>
          </cell>
          <cell r="B9574" t="str">
            <v xml:space="preserve">LUVA PVC SOLDAVEL, 85 MM, PARA AGUA FRIA PREDIAL                                                                                                                                                                                                                                                                                                                                                                                                                                                          </v>
          </cell>
          <cell r="C9574" t="str">
            <v xml:space="preserve">UN    </v>
          </cell>
          <cell r="D9574" t="str">
            <v>29,92</v>
          </cell>
        </row>
        <row r="9575">
          <cell r="A9575">
            <v>3902</v>
          </cell>
          <cell r="B9575" t="str">
            <v xml:space="preserve">LUVA PVC, ROSCAVEL,  2 1/2",  AGUA FRIA PREDIAL                                                                                                                                                                                                                                                                                                                                                                                                                                                           </v>
          </cell>
          <cell r="C9575" t="str">
            <v xml:space="preserve">UN    </v>
          </cell>
          <cell r="D9575" t="str">
            <v>14,55</v>
          </cell>
        </row>
        <row r="9576">
          <cell r="A9576">
            <v>3878</v>
          </cell>
          <cell r="B9576" t="str">
            <v xml:space="preserve">LUVA PVC, ROSCAVEL, 1 1/2",  AGUA FRIA PREDIAL                                                                                                                                                                                                                                                                                                                                                                                                                                                            </v>
          </cell>
          <cell r="C9576" t="str">
            <v xml:space="preserve">UN    </v>
          </cell>
          <cell r="D9576" t="str">
            <v>4,59</v>
          </cell>
        </row>
        <row r="9577">
          <cell r="A9577">
            <v>3877</v>
          </cell>
          <cell r="B9577" t="str">
            <v xml:space="preserve">LUVA PVC, ROSCAVEL, 1 1/4", AGUA FRIA PREDIAL                                                                                                                                                                                                                                                                                                                                                                                                                                                             </v>
          </cell>
          <cell r="C9577" t="str">
            <v xml:space="preserve">UN    </v>
          </cell>
          <cell r="D9577" t="str">
            <v>4,20</v>
          </cell>
        </row>
        <row r="9578">
          <cell r="A9578">
            <v>3879</v>
          </cell>
          <cell r="B9578" t="str">
            <v xml:space="preserve">LUVA PVC, ROSCAVEL, 2",  AGUA FRIA PREDIAL                                                                                                                                                                                                                                                                                                                                                                                                                                                                </v>
          </cell>
          <cell r="C9578" t="str">
            <v xml:space="preserve">UN    </v>
          </cell>
          <cell r="D9578" t="str">
            <v>9,27</v>
          </cell>
        </row>
        <row r="9579">
          <cell r="A9579">
            <v>3880</v>
          </cell>
          <cell r="B9579" t="str">
            <v xml:space="preserve">LUVA PVC, ROSCAVEL, 3", AGUA FRIA PREDIAL                                                                                                                                                                                                                                                                                                                                                                                                                                                                 </v>
          </cell>
          <cell r="C9579" t="str">
            <v xml:space="preserve">UN    </v>
          </cell>
          <cell r="D9579" t="str">
            <v>20,92</v>
          </cell>
        </row>
        <row r="9580">
          <cell r="A9580">
            <v>12892</v>
          </cell>
          <cell r="B9580" t="str">
            <v xml:space="preserve">LUVA RASPA DE COURO, CANO CURTO (PUNHO *7* CM)                                                                                                                                                                                                                                                                                                                                                                                                                                                            </v>
          </cell>
          <cell r="C9580" t="str">
            <v xml:space="preserve">PAR   </v>
          </cell>
          <cell r="D9580" t="str">
            <v>10,80</v>
          </cell>
        </row>
        <row r="9581">
          <cell r="A9581">
            <v>3883</v>
          </cell>
          <cell r="B9581" t="str">
            <v xml:space="preserve">LUVA ROSCAVEL, PVC, 1/2", AGUA FRIA PREDIAL                                                                                                                                                                                                                                                                                                                                                                                                                                                               </v>
          </cell>
          <cell r="C9581" t="str">
            <v xml:space="preserve">UN    </v>
          </cell>
          <cell r="D9581" t="str">
            <v>0,96</v>
          </cell>
        </row>
        <row r="9582">
          <cell r="A9582">
            <v>3876</v>
          </cell>
          <cell r="B9582" t="str">
            <v xml:space="preserve">LUVA ROSCAVEL, PVC, 1", AGUA FRIA PREDIAL                                                                                                                                                                                                                                                                                                                                                                                                                                                                 </v>
          </cell>
          <cell r="C9582" t="str">
            <v xml:space="preserve">UN    </v>
          </cell>
          <cell r="D9582" t="str">
            <v>2,42</v>
          </cell>
        </row>
        <row r="9583">
          <cell r="A9583">
            <v>3884</v>
          </cell>
          <cell r="B9583" t="str">
            <v xml:space="preserve">LUVA ROSCAVEL, PVC, 3/4", AGUA FRIA PREDIAL                                                                                                                                                                                                                                                                                                                                                                                                                                                               </v>
          </cell>
          <cell r="C9583" t="str">
            <v xml:space="preserve">UN    </v>
          </cell>
          <cell r="D9583" t="str">
            <v>1,45</v>
          </cell>
        </row>
        <row r="9584">
          <cell r="A9584">
            <v>3837</v>
          </cell>
          <cell r="B9584" t="str">
            <v xml:space="preserve">LUVA SIMPLES, PVC PBA, JE, DN 100 / DE 110 MM, PARA REDE AGUA (NBR 10351)                                                                                                                                                                                                                                                                                                                                                                                                                                 </v>
          </cell>
          <cell r="C9584" t="str">
            <v xml:space="preserve">UN    </v>
          </cell>
          <cell r="D9584" t="str">
            <v>34,44</v>
          </cell>
        </row>
        <row r="9585">
          <cell r="A9585">
            <v>3845</v>
          </cell>
          <cell r="B9585" t="str">
            <v xml:space="preserve">LUVA SIMPLES, PVC PBA, JE, DN 50 / DE 60 MM, PARA REDE AGUA (NBR 10351)                                                                                                                                                                                                                                                                                                                                                                                                                                   </v>
          </cell>
          <cell r="C9585" t="str">
            <v xml:space="preserve">UN    </v>
          </cell>
          <cell r="D9585" t="str">
            <v>12,58</v>
          </cell>
        </row>
        <row r="9586">
          <cell r="A9586">
            <v>11045</v>
          </cell>
          <cell r="B9586" t="str">
            <v xml:space="preserve">LUVA SIMPLES, PVC PBA, JE, DN 75 / DE 85 MM, PARA REDE AGUA (NBR 10351)                                                                                                                                                                                                                                                                                                                                                                                                                                   </v>
          </cell>
          <cell r="C9586" t="str">
            <v xml:space="preserve">UN    </v>
          </cell>
          <cell r="D9586" t="str">
            <v>24,27</v>
          </cell>
        </row>
        <row r="9587">
          <cell r="A9587">
            <v>20170</v>
          </cell>
          <cell r="B9587" t="str">
            <v xml:space="preserve">LUVA SIMPLES, PVC SERIE REFORCADA - R, 100 MM, PARA ESGOTO PREDIAL                                                                                                                                                                                                                                                                                                                                                                                                                                        </v>
          </cell>
          <cell r="C9587" t="str">
            <v xml:space="preserve">UN    </v>
          </cell>
          <cell r="D9587" t="str">
            <v>9,91</v>
          </cell>
        </row>
        <row r="9588">
          <cell r="A9588">
            <v>20171</v>
          </cell>
          <cell r="B9588" t="str">
            <v xml:space="preserve">LUVA SIMPLES, PVC SERIE REFORCADA - R, 150 MM, PARA ESGOTO PREDIAL                                                                                                                                                                                                                                                                                                                                                                                                                                        </v>
          </cell>
          <cell r="C9588" t="str">
            <v xml:space="preserve">UN    </v>
          </cell>
          <cell r="D9588" t="str">
            <v>29,45</v>
          </cell>
        </row>
        <row r="9589">
          <cell r="A9589">
            <v>20167</v>
          </cell>
          <cell r="B9589" t="str">
            <v xml:space="preserve">LUVA SIMPLES, PVC SERIE REFORCADA - R, 40 MM, PARA ESGOTO PREDIAL                                                                                                                                                                                                                                                                                                                                                                                                                                         </v>
          </cell>
          <cell r="C9589" t="str">
            <v xml:space="preserve">UN    </v>
          </cell>
          <cell r="D9589" t="str">
            <v>3,68</v>
          </cell>
        </row>
        <row r="9590">
          <cell r="A9590">
            <v>20168</v>
          </cell>
          <cell r="B9590" t="str">
            <v xml:space="preserve">LUVA SIMPLES, PVC SERIE REFORCADA - R, 50 MM, PARA ESGOTO PREDIAL                                                                                                                                                                                                                                                                                                                                                                                                                                         </v>
          </cell>
          <cell r="C9590" t="str">
            <v xml:space="preserve">UN    </v>
          </cell>
          <cell r="D9590" t="str">
            <v>5,77</v>
          </cell>
        </row>
        <row r="9591">
          <cell r="A9591">
            <v>20169</v>
          </cell>
          <cell r="B9591" t="str">
            <v xml:space="preserve">LUVA SIMPLES, PVC SERIE REFORCADA - R, 75 MM, PARA ESGOTO PREDIAL                                                                                                                                                                                                                                                                                                                                                                                                                                         </v>
          </cell>
          <cell r="C9591" t="str">
            <v xml:space="preserve">UN    </v>
          </cell>
          <cell r="D9591" t="str">
            <v>8,18</v>
          </cell>
        </row>
        <row r="9592">
          <cell r="A9592">
            <v>3899</v>
          </cell>
          <cell r="B9592" t="str">
            <v xml:space="preserve">LUVA SIMPLES, PVC, SOLDAVEL, DN 100 MM, SERIE NORMAL, PARA ESGOTO PREDIAL                                                                                                                                                                                                                                                                                                                                                                                                                                 </v>
          </cell>
          <cell r="C9592" t="str">
            <v xml:space="preserve">UN    </v>
          </cell>
          <cell r="D9592" t="str">
            <v>4,33</v>
          </cell>
        </row>
        <row r="9593">
          <cell r="A9593">
            <v>38676</v>
          </cell>
          <cell r="B9593" t="str">
            <v xml:space="preserve">LUVA SIMPLES, PVC, SOLDAVEL, DN 150 MM, SERIE NORMAL, PARA ESGOTO PREDIAL                                                                                                                                                                                                                                                                                                                                                                                                                                 </v>
          </cell>
          <cell r="C9593" t="str">
            <v xml:space="preserve">UN    </v>
          </cell>
          <cell r="D9593" t="str">
            <v>20,96</v>
          </cell>
        </row>
        <row r="9594">
          <cell r="A9594">
            <v>3897</v>
          </cell>
          <cell r="B9594" t="str">
            <v xml:space="preserve">LUVA SIMPLES, PVC, SOLDAVEL, DN 40 MM, SERIE NORMAL, PARA ESGOTO PREDIAL                                                                                                                                                                                                                                                                                                                                                                                                                                  </v>
          </cell>
          <cell r="C9594" t="str">
            <v xml:space="preserve">UN    </v>
          </cell>
          <cell r="D9594" t="str">
            <v>0,91</v>
          </cell>
        </row>
        <row r="9595">
          <cell r="A9595">
            <v>3875</v>
          </cell>
          <cell r="B9595" t="str">
            <v xml:space="preserve">LUVA SIMPLES, PVC, SOLDAVEL, DN 50 MM, SERIE NORMAL, PARA ESGOTO PREDIAL                                                                                                                                                                                                                                                                                                                                                                                                                                  </v>
          </cell>
          <cell r="C9595" t="str">
            <v xml:space="preserve">UN    </v>
          </cell>
          <cell r="D9595" t="str">
            <v>1,97</v>
          </cell>
        </row>
        <row r="9596">
          <cell r="A9596">
            <v>3898</v>
          </cell>
          <cell r="B9596" t="str">
            <v xml:space="preserve">LUVA SIMPLES, PVC, SOLDAVEL, DN 75 MM, SERIE NORMAL, PARA ESGOTO PREDIAL                                                                                                                                                                                                                                                                                                                                                                                                                                  </v>
          </cell>
          <cell r="C9596" t="str">
            <v xml:space="preserve">UN    </v>
          </cell>
          <cell r="D9596" t="str">
            <v>3,73</v>
          </cell>
        </row>
        <row r="9597">
          <cell r="A9597">
            <v>3855</v>
          </cell>
          <cell r="B9597" t="str">
            <v xml:space="preserve">LUVA SOLDAVEL COM BUCHA DE LATAO, PVC, 20 MM X 1/2"                                                                                                                                                                                                                                                                                                                                                                                                                                                       </v>
          </cell>
          <cell r="C9597" t="str">
            <v xml:space="preserve">UN    </v>
          </cell>
          <cell r="D9597" t="str">
            <v>3,21</v>
          </cell>
        </row>
        <row r="9598">
          <cell r="A9598">
            <v>3874</v>
          </cell>
          <cell r="B9598" t="str">
            <v xml:space="preserve">LUVA SOLDAVEL COM BUCHA DE LATAO, PVC, 25 MM X 1/2"                                                                                                                                                                                                                                                                                                                                                                                                                                                       </v>
          </cell>
          <cell r="C9598" t="str">
            <v xml:space="preserve">UN    </v>
          </cell>
          <cell r="D9598" t="str">
            <v>3,41</v>
          </cell>
        </row>
        <row r="9599">
          <cell r="A9599">
            <v>3870</v>
          </cell>
          <cell r="B9599" t="str">
            <v xml:space="preserve">LUVA SOLDAVEL COM BUCHA DE LATAO, PVC, 25 MM X 3/4"                                                                                                                                                                                                                                                                                                                                                                                                                                                       </v>
          </cell>
          <cell r="C9599" t="str">
            <v xml:space="preserve">UN    </v>
          </cell>
          <cell r="D9599" t="str">
            <v>4,23</v>
          </cell>
        </row>
        <row r="9600">
          <cell r="A9600">
            <v>38678</v>
          </cell>
          <cell r="B9600" t="str">
            <v xml:space="preserve">LUVA SOLDAVEL COM BUCHA DE LATAO, PVC, 32 MM X 1"                                                                                                                                                                                                                                                                                                                                                                                                                                                         </v>
          </cell>
          <cell r="C9600" t="str">
            <v xml:space="preserve">UN    </v>
          </cell>
          <cell r="D9600" t="str">
            <v>11,52</v>
          </cell>
        </row>
        <row r="9601">
          <cell r="A9601">
            <v>3859</v>
          </cell>
          <cell r="B9601" t="str">
            <v xml:space="preserve">LUVA SOLDAVEL COM ROSCA, PVC, 20 MM X 1/2", PARA AGUA FRIA PREDIAL                                                                                                                                                                                                                                                                                                                                                                                                                                        </v>
          </cell>
          <cell r="C9601" t="str">
            <v xml:space="preserve">UN    </v>
          </cell>
          <cell r="D9601" t="str">
            <v>0,85</v>
          </cell>
        </row>
        <row r="9602">
          <cell r="A9602">
            <v>3856</v>
          </cell>
          <cell r="B9602" t="str">
            <v xml:space="preserve">LUVA SOLDAVEL COM ROSCA, PVC, 25 MM X 1/2", PARA AGUA FRIA PREDIAL                                                                                                                                                                                                                                                                                                                                                                                                                                        </v>
          </cell>
          <cell r="C9602" t="str">
            <v xml:space="preserve">UN    </v>
          </cell>
          <cell r="D9602" t="str">
            <v>1,08</v>
          </cell>
        </row>
        <row r="9603">
          <cell r="A9603">
            <v>3906</v>
          </cell>
          <cell r="B9603" t="str">
            <v xml:space="preserve">LUVA SOLDAVEL COM ROSCA, PVC, 25 MM X 3/4", PARA AGUA FRIA PREDIAL                                                                                                                                                                                                                                                                                                                                                                                                                                        </v>
          </cell>
          <cell r="C9603" t="str">
            <v xml:space="preserve">UN    </v>
          </cell>
          <cell r="D9603" t="str">
            <v>1,02</v>
          </cell>
        </row>
        <row r="9604">
          <cell r="A9604">
            <v>3860</v>
          </cell>
          <cell r="B9604" t="str">
            <v xml:space="preserve">LUVA SOLDAVEL COM ROSCA, PVC, 32 MM X 1", PARA AGUA FRIA PREDIAL                                                                                                                                                                                                                                                                                                                                                                                                                                          </v>
          </cell>
          <cell r="C9604" t="str">
            <v xml:space="preserve">UN    </v>
          </cell>
          <cell r="D9604" t="str">
            <v>3,35</v>
          </cell>
        </row>
        <row r="9605">
          <cell r="A9605">
            <v>3905</v>
          </cell>
          <cell r="B9605" t="str">
            <v xml:space="preserve">LUVA SOLDAVEL COM ROSCA, PVC, 40 MM X 1 1/4", PARA AGUA FRIA PREDIAL                                                                                                                                                                                                                                                                                                                                                                                                                                      </v>
          </cell>
          <cell r="C9605" t="str">
            <v xml:space="preserve">UN    </v>
          </cell>
          <cell r="D9605" t="str">
            <v>7,41</v>
          </cell>
        </row>
        <row r="9606">
          <cell r="A9606">
            <v>3871</v>
          </cell>
          <cell r="B9606" t="str">
            <v xml:space="preserve">LUVA SOLDAVEL COM ROSCA, PVC, 50 MM X 1 1/2", PARA AGUA FRIA PREDIAL                                                                                                                                                                                                                                                                                                                                                                                                                                      </v>
          </cell>
          <cell r="C9606" t="str">
            <v xml:space="preserve">UN    </v>
          </cell>
          <cell r="D9606" t="str">
            <v>15,39</v>
          </cell>
        </row>
        <row r="9607">
          <cell r="A9607">
            <v>37429</v>
          </cell>
          <cell r="B9607" t="str">
            <v xml:space="preserve">LUVA, PEAD PE 100,  DE 400 MM, PARA ELETROFUSAO                                                                                                                                                                                                                                                                                                                                                                                                                                                           </v>
          </cell>
          <cell r="C9607" t="str">
            <v xml:space="preserve">UN    </v>
          </cell>
          <cell r="D9607" t="str">
            <v>1.686,73</v>
          </cell>
        </row>
        <row r="9608">
          <cell r="A9608">
            <v>37426</v>
          </cell>
          <cell r="B9608" t="str">
            <v xml:space="preserve">LUVA, PEAD PE 100,  DE 63 MM, PARA ELETROFUSAO                                                                                                                                                                                                                                                                                                                                                                                                                                                            </v>
          </cell>
          <cell r="C9608" t="str">
            <v xml:space="preserve">UN    </v>
          </cell>
          <cell r="D9608" t="str">
            <v>16,22</v>
          </cell>
        </row>
        <row r="9609">
          <cell r="A9609">
            <v>37427</v>
          </cell>
          <cell r="B9609" t="str">
            <v xml:space="preserve">LUVA, PEAD PE 100, DE 125 MM, PARA ELETROFUSAO                                                                                                                                                                                                                                                                                                                                                                                                                                                            </v>
          </cell>
          <cell r="C9609" t="str">
            <v xml:space="preserve">UN    </v>
          </cell>
          <cell r="D9609" t="str">
            <v>38,70</v>
          </cell>
        </row>
        <row r="9610">
          <cell r="A9610">
            <v>37424</v>
          </cell>
          <cell r="B9610" t="str">
            <v xml:space="preserve">LUVA, PEAD PE 100, DE 20 MM, PARA ELETROFUSAO                                                                                                                                                                                                                                                                                                                                                                                                                                                             </v>
          </cell>
          <cell r="C9610" t="str">
            <v xml:space="preserve">UN    </v>
          </cell>
          <cell r="D9610" t="str">
            <v>7,45</v>
          </cell>
        </row>
        <row r="9611">
          <cell r="A9611">
            <v>37428</v>
          </cell>
          <cell r="B9611" t="str">
            <v xml:space="preserve">LUVA, PEAD PE 100, DE 200 MM, PARA ELETROFUSAO                                                                                                                                                                                                                                                                                                                                                                                                                                                            </v>
          </cell>
          <cell r="C9611" t="str">
            <v xml:space="preserve">UN    </v>
          </cell>
          <cell r="D9611" t="str">
            <v>133,38</v>
          </cell>
        </row>
        <row r="9612">
          <cell r="A9612">
            <v>37425</v>
          </cell>
          <cell r="B9612" t="str">
            <v xml:space="preserve">LUVA, PEAD PE 100, DE 32 MM, PARA ELETROFUSAO                                                                                                                                                                                                                                                                                                                                                                                                                                                             </v>
          </cell>
          <cell r="C9612" t="str">
            <v xml:space="preserve">UN    </v>
          </cell>
          <cell r="D9612" t="str">
            <v>8,03</v>
          </cell>
        </row>
        <row r="9613">
          <cell r="A9613">
            <v>11519</v>
          </cell>
          <cell r="B9613" t="str">
            <v xml:space="preserve">MACANETA ALAVANCA, RETA OU CURVA, MACICA, CROMADA, COMPRIMENTO DE 10 A 16 CM, ACABAMENTO PADRAO MEDIO - SOMENTE MACANETAS                                                                                                                                                                                                                                                                                                                                                                                 </v>
          </cell>
          <cell r="C9613" t="str">
            <v xml:space="preserve">PAR   </v>
          </cell>
          <cell r="D9613" t="str">
            <v>32,77</v>
          </cell>
        </row>
        <row r="9614">
          <cell r="A9614">
            <v>11520</v>
          </cell>
          <cell r="B9614" t="str">
            <v xml:space="preserve">MACANETA ALAVANCA, RETA SIMPLES / OCA, CROMADA, COMPRIMENTO DE 10 A 16 CM, ACABAMENTO PADRAO POPULAR - SOMENTE MACANETAS                                                                                                                                                                                                                                                                                                                                                                                  </v>
          </cell>
          <cell r="C9614" t="str">
            <v xml:space="preserve">PAR   </v>
          </cell>
          <cell r="D9614" t="str">
            <v>12,99</v>
          </cell>
        </row>
        <row r="9615">
          <cell r="A9615">
            <v>11518</v>
          </cell>
          <cell r="B9615" t="str">
            <v xml:space="preserve">MACANETA TIPO BOLA, CROMADA,  DIAMETRO APROXIMADO DE *2 1/2*", (SOMENTE MACANETAS)                                                                                                                                                                                                                                                                                                                                                                                                                        </v>
          </cell>
          <cell r="C9615" t="str">
            <v xml:space="preserve">PAR   </v>
          </cell>
          <cell r="D9615" t="str">
            <v>37,81</v>
          </cell>
        </row>
        <row r="9616">
          <cell r="A9616">
            <v>38473</v>
          </cell>
          <cell r="B9616" t="str">
            <v xml:space="preserve">MACARICO DE SOLDA 201 PARA EXTENSAO GLP OU ACETILENO                                                                                                                                                                                                                                                                                                                                                                                                                                                      </v>
          </cell>
          <cell r="C9616" t="str">
            <v xml:space="preserve">UN    </v>
          </cell>
          <cell r="D9616" t="str">
            <v>120,08</v>
          </cell>
        </row>
        <row r="9617">
          <cell r="A9617">
            <v>4244</v>
          </cell>
          <cell r="B9617" t="str">
            <v xml:space="preserve">MACARIQUEIRO                                                                                                                                                                                                                                                                                                                                                                                                                                                                                              </v>
          </cell>
          <cell r="C9617" t="str">
            <v xml:space="preserve">H     </v>
          </cell>
          <cell r="D9617" t="str">
            <v>20,29</v>
          </cell>
        </row>
        <row r="9618">
          <cell r="A9618">
            <v>40977</v>
          </cell>
          <cell r="B9618" t="str">
            <v xml:space="preserve">MACARIQUEIRO (MENSALISTA)                                                                                                                                                                                                                                                                                                                                                                                                                                                                                 </v>
          </cell>
          <cell r="C9618" t="str">
            <v xml:space="preserve">MES   </v>
          </cell>
          <cell r="D9618" t="str">
            <v>3.566,45</v>
          </cell>
        </row>
        <row r="9619">
          <cell r="A9619">
            <v>2742</v>
          </cell>
          <cell r="B9619" t="str">
            <v xml:space="preserve">MADEIRA ROLICA SEM TRATAMENTO, EUCALIPTO OU EQUIVALENTE DA REGIAO, H = 3 M, D = 12 A 15 CM (PARA ESCORAMENTO)                                                                                                                                                                                                                                                                                                                                                                                             </v>
          </cell>
          <cell r="C9619" t="str">
            <v xml:space="preserve">M     </v>
          </cell>
          <cell r="D9619" t="str">
            <v>3,22</v>
          </cell>
        </row>
        <row r="9620">
          <cell r="A9620">
            <v>2748</v>
          </cell>
          <cell r="B9620" t="str">
            <v xml:space="preserve">MADEIRA ROLICA SEM TRATAMENTO, EUCALIPTO OU EQUIVALENTE DA REGIAO, H = 3 M, D = 16 A 19 CM (PARA ESCORAMENTO)                                                                                                                                                                                                                                                                                                                                                                                             </v>
          </cell>
          <cell r="C9620" t="str">
            <v xml:space="preserve">M     </v>
          </cell>
          <cell r="D9620" t="str">
            <v>9,44</v>
          </cell>
        </row>
        <row r="9621">
          <cell r="A9621">
            <v>2736</v>
          </cell>
          <cell r="B9621" t="str">
            <v xml:space="preserve">MADEIRA ROLICA SEM TRATAMENTO, EUCALIPTO OU EQUIVALENTE DA REGIAO, H = 3 M, D = 20 A 24 CM (PARA ESCORAMENTO)                                                                                                                                                                                                                                                                                                                                                                                             </v>
          </cell>
          <cell r="C9621" t="str">
            <v xml:space="preserve">M     </v>
          </cell>
          <cell r="D9621" t="str">
            <v>13,18</v>
          </cell>
        </row>
        <row r="9622">
          <cell r="A9622">
            <v>2745</v>
          </cell>
          <cell r="B9622" t="str">
            <v xml:space="preserve">MADEIRA ROLICA SEM TRATAMENTO, EUCALIPTO OU EQUIVALENTE DA REGIAO, H = 3 M, D = 8 A 11 CM (PARA ESCORAMENTO)                                                                                                                                                                                                                                                                                                                                                                                              </v>
          </cell>
          <cell r="C9622" t="str">
            <v xml:space="preserve">M     </v>
          </cell>
          <cell r="D9622" t="str">
            <v>2,66</v>
          </cell>
        </row>
        <row r="9623">
          <cell r="A9623">
            <v>2751</v>
          </cell>
          <cell r="B9623" t="str">
            <v xml:space="preserve">MADEIRA ROLICA SEM TRATAMENTO, EUCALIPTO OU EQUIVALENTE DA REGIAO, H = 6 M, D = 12 A 15 CM (PARA ESCORAMENTO)                                                                                                                                                                                                                                                                                                                                                                                             </v>
          </cell>
          <cell r="C9623" t="str">
            <v xml:space="preserve">M     </v>
          </cell>
          <cell r="D9623" t="str">
            <v>3,41</v>
          </cell>
        </row>
        <row r="9624">
          <cell r="A9624">
            <v>14439</v>
          </cell>
          <cell r="B9624" t="str">
            <v xml:space="preserve">MADEIRA ROLICA SEM TRATAMENTO, EUCALIPTO OU EQUIVALENTE DA REGIAO, H = 6 M, D = 8 A 11 CM (PARA ESCORAMENTO)                                                                                                                                                                                                                                                                                                                                                                                              </v>
          </cell>
          <cell r="C9624" t="str">
            <v xml:space="preserve">M     </v>
          </cell>
          <cell r="D9624" t="str">
            <v>3,01</v>
          </cell>
        </row>
        <row r="9625">
          <cell r="A9625">
            <v>2731</v>
          </cell>
          <cell r="B9625" t="str">
            <v xml:space="preserve">MADEIRA ROLICA TRATADA, EUCALIPTO OU EQUIVALENTE DA REGIAO, H = 12 M, D = 20 A 24 CM (PARA POSTE)                                                                                                                                                                                                                                                                                                                                                                                                         </v>
          </cell>
          <cell r="C9625" t="str">
            <v xml:space="preserve">M     </v>
          </cell>
          <cell r="D9625" t="str">
            <v>56,13</v>
          </cell>
        </row>
        <row r="9626">
          <cell r="A9626">
            <v>21138</v>
          </cell>
          <cell r="B9626" t="str">
            <v xml:space="preserve">MADEIRA ROLICA TRATADA, EUCALIPTO OU EQUIVALENTE DA REGIAO, H = 2,2 M, D = 8 A 11 CM (PARA CERCA)                                                                                                                                                                                                                                                                                                                                                                                                         </v>
          </cell>
          <cell r="C9626" t="str">
            <v xml:space="preserve">M     </v>
          </cell>
          <cell r="D9626" t="str">
            <v>6,09</v>
          </cell>
        </row>
        <row r="9627">
          <cell r="A9627">
            <v>2747</v>
          </cell>
          <cell r="B9627" t="str">
            <v xml:space="preserve">MADEIRA ROLICA TRATADA, EUCALIPTO OU EQUIVALENTE DA REGIAO, H = 2,20 M, D = 16 A 19 CM (PARA CERCA)                                                                                                                                                                                                                                                                                                                                                                                                       </v>
          </cell>
          <cell r="C9627" t="str">
            <v xml:space="preserve">M     </v>
          </cell>
          <cell r="D9627" t="str">
            <v>15,05</v>
          </cell>
        </row>
        <row r="9628">
          <cell r="A9628">
            <v>4115</v>
          </cell>
          <cell r="B9628" t="str">
            <v xml:space="preserve">MADEIRA ROLICA TRATADA, EUCALIPTO OU EQUIVALENTE DA REGIAO, H = 3 M, D = 12 A 15 CM                                                                                                                                                                                                                                                                                                                                                                                                                       </v>
          </cell>
          <cell r="C9628" t="str">
            <v xml:space="preserve">M     </v>
          </cell>
          <cell r="D9628" t="str">
            <v>11,78</v>
          </cell>
        </row>
        <row r="9629">
          <cell r="A9629">
            <v>2729</v>
          </cell>
          <cell r="B9629" t="str">
            <v xml:space="preserve">MADEIRA ROLICA TRATADA, EUCALIPTO OU EQUIVALENTE DA REGIAO, H = 3 M, D = 4 A 7 CM (PARA CAIBRO)                                                                                                                                                                                                                                                                                                                                                                                                           </v>
          </cell>
          <cell r="C9629" t="str">
            <v xml:space="preserve">UN    </v>
          </cell>
          <cell r="D9629" t="str">
            <v>14,19</v>
          </cell>
        </row>
        <row r="9630">
          <cell r="A9630">
            <v>4119</v>
          </cell>
          <cell r="B9630" t="str">
            <v xml:space="preserve">MADEIRA ROLICA TRATADA, EUCALIPTO OU EQUIVALENTE DA REGIAO, H = 6 M, D = 16 A 19 CM                                                                                                                                                                                                                                                                                                                                                                                                                       </v>
          </cell>
          <cell r="C9630" t="str">
            <v xml:space="preserve">M     </v>
          </cell>
          <cell r="D9630" t="str">
            <v>23,70</v>
          </cell>
        </row>
        <row r="9631">
          <cell r="A9631">
            <v>2794</v>
          </cell>
          <cell r="B9631" t="str">
            <v xml:space="preserve">MADEIRA ROLICA TRATADA, EUCALIPTO OU EQUIVALENTE DA REGIAO, H = 6,5 M, D = 25 A 29 CM                                                                                                                                                                                                                                                                                                                                                                                                                     </v>
          </cell>
          <cell r="C9631" t="str">
            <v xml:space="preserve">M     </v>
          </cell>
          <cell r="D9631" t="str">
            <v>58,53</v>
          </cell>
        </row>
        <row r="9632">
          <cell r="A9632">
            <v>2788</v>
          </cell>
          <cell r="B9632" t="str">
            <v xml:space="preserve">MADEIRA ROLICA TRATADA, EUCALIPTO OU EQUIVALENTE DA REGIAO, H = 6,5 M, D = 30 A 34 CM                                                                                                                                                                                                                                                                                                                                                                                                                     </v>
          </cell>
          <cell r="C9632" t="str">
            <v xml:space="preserve">M     </v>
          </cell>
          <cell r="D9632" t="str">
            <v>118,34</v>
          </cell>
        </row>
        <row r="9633">
          <cell r="A9633">
            <v>4006</v>
          </cell>
          <cell r="B9633" t="str">
            <v xml:space="preserve">MADEIRA SERRADA NAO APARELHADA DE PINUS, MISTA OU EQUIVALENTE DA REGIAO                                                                                                                                                                                                                                                                                                                                                                                                                                   </v>
          </cell>
          <cell r="C9633" t="str">
            <v xml:space="preserve">M3    </v>
          </cell>
          <cell r="D9633" t="str">
            <v>1.202,16</v>
          </cell>
        </row>
        <row r="9634">
          <cell r="A9634">
            <v>36151</v>
          </cell>
          <cell r="B9634" t="str">
            <v xml:space="preserve">MANGOTE DE SEGURANCA EM RASPA DE COURO                                                                                                                                                                                                                                                                                                                                                                                                                                                                    </v>
          </cell>
          <cell r="C9634" t="str">
            <v xml:space="preserve">UN    </v>
          </cell>
          <cell r="D9634" t="str">
            <v>24,00</v>
          </cell>
        </row>
        <row r="9635">
          <cell r="A9635">
            <v>37457</v>
          </cell>
          <cell r="B9635" t="str">
            <v xml:space="preserve">MANGUEIRA CRISTAL PARA NIVEL, LISA, PVC TRANSPARENTE, 3/8" X1,5 MM                                                                                                                                                                                                                                                                                                                                                                                                                                        </v>
          </cell>
          <cell r="C9635" t="str">
            <v xml:space="preserve">M     </v>
          </cell>
          <cell r="D9635" t="str">
            <v>2,02</v>
          </cell>
        </row>
        <row r="9636">
          <cell r="A9636">
            <v>37456</v>
          </cell>
          <cell r="B9636" t="str">
            <v xml:space="preserve">MANGUEIRA CRISTAL PARA NIVEL, LISA, PVC TRANSPARENTE, 5/16" X1 MM                                                                                                                                                                                                                                                                                                                                                                                                                                         </v>
          </cell>
          <cell r="C9636" t="str">
            <v xml:space="preserve">M     </v>
          </cell>
          <cell r="D9636" t="str">
            <v>1,06</v>
          </cell>
        </row>
        <row r="9637">
          <cell r="A9637">
            <v>37461</v>
          </cell>
          <cell r="B9637" t="str">
            <v xml:space="preserve">MANGUEIRA CRISTAL TRANCADA, PVC COM REFORCO, COM PRESSAO DE TRABALHO (PT) 250 LBS/POL2, DE 3/4" X *2,8* MM                                                                                                                                                                                                                                                                                                                                                                                                </v>
          </cell>
          <cell r="C9637" t="str">
            <v xml:space="preserve">M     </v>
          </cell>
          <cell r="D9637" t="str">
            <v>7,49</v>
          </cell>
        </row>
        <row r="9638">
          <cell r="A9638">
            <v>37460</v>
          </cell>
          <cell r="B9638" t="str">
            <v xml:space="preserve">MANGUEIRA CRISTAL TRANCADA, PVC COM REFORCO, PRESSAO DE TRABALHO (PT) 250 LBS/POL2, DE 1" X *3,4* MM                                                                                                                                                                                                                                                                                                                                                                                                      </v>
          </cell>
          <cell r="C9638" t="str">
            <v xml:space="preserve">M     </v>
          </cell>
          <cell r="D9638" t="str">
            <v>10,23</v>
          </cell>
        </row>
        <row r="9639">
          <cell r="A9639">
            <v>37458</v>
          </cell>
          <cell r="B9639" t="str">
            <v xml:space="preserve">MANGUEIRA CRISTAL, LISA, PVC TRANSPARENTE, 1/2" X 2 MM                                                                                                                                                                                                                                                                                                                                                                                                                                                    </v>
          </cell>
          <cell r="C9639" t="str">
            <v xml:space="preserve">M     </v>
          </cell>
          <cell r="D9639" t="str">
            <v>3,00</v>
          </cell>
        </row>
        <row r="9640">
          <cell r="A9640">
            <v>37454</v>
          </cell>
          <cell r="B9640" t="str">
            <v xml:space="preserve">MANGUEIRA CRISTAL, LISA, PVC TRANSPARENTE, 1/4" X1 MM                                                                                                                                                                                                                                                                                                                                                                                                                                                     </v>
          </cell>
          <cell r="C9640" t="str">
            <v xml:space="preserve">M     </v>
          </cell>
          <cell r="D9640" t="str">
            <v>0,78</v>
          </cell>
        </row>
        <row r="9641">
          <cell r="A9641">
            <v>37455</v>
          </cell>
          <cell r="B9641" t="str">
            <v xml:space="preserve">MANGUEIRA CRISTAL, LISA, PVC TRANSPARENTE, 1/4" X1,5 MM                                                                                                                                                                                                                                                                                                                                                                                                                                                   </v>
          </cell>
          <cell r="C9641" t="str">
            <v xml:space="preserve">M     </v>
          </cell>
          <cell r="D9641" t="str">
            <v>1,32</v>
          </cell>
        </row>
        <row r="9642">
          <cell r="A9642">
            <v>37459</v>
          </cell>
          <cell r="B9642" t="str">
            <v xml:space="preserve">MANGUEIRA CRISTAL, LISA, PVC TRANSPARENTE, 3/4" X 2 MM                                                                                                                                                                                                                                                                                                                                                                                                                                                    </v>
          </cell>
          <cell r="C9642" t="str">
            <v xml:space="preserve">M     </v>
          </cell>
          <cell r="D9642" t="str">
            <v>4,21</v>
          </cell>
        </row>
        <row r="9643">
          <cell r="A9643">
            <v>21029</v>
          </cell>
          <cell r="B9643" t="str">
            <v xml:space="preserve">MANGUEIRA DE INCENDIO, TIPO 1, DE 1 1/2", COMPRIMENTO = 15 M, TECIDO EM FIO DE POLIESTER E TUBO INTERNO EM BORRACHA SINTETICA, COM UNIOES ENGATE RAPIDO                                                                                                                                                                                                                                                                                                                                                   </v>
          </cell>
          <cell r="C9643" t="str">
            <v xml:space="preserve">UN    </v>
          </cell>
          <cell r="D9643" t="str">
            <v>239,00</v>
          </cell>
        </row>
        <row r="9644">
          <cell r="A9644">
            <v>21030</v>
          </cell>
          <cell r="B9644" t="str">
            <v xml:space="preserve">MANGUEIRA DE INCENDIO, TIPO 1, DE 1 1/2", COMPRIMENTO = 20 M, TECIDO EM FIO DE POLIESTER E TUBO INTERNO EM BORRACHA SINTETICA, COM UNIOES ENGATE RAPIDO                                                                                                                                                                                                                                                                                                                                                   </v>
          </cell>
          <cell r="C9644" t="str">
            <v xml:space="preserve">UN    </v>
          </cell>
          <cell r="D9644" t="str">
            <v>294,60</v>
          </cell>
        </row>
        <row r="9645">
          <cell r="A9645">
            <v>21031</v>
          </cell>
          <cell r="B9645" t="str">
            <v xml:space="preserve">MANGUEIRA DE INCENDIO, TIPO 1, DE 1 1/2", COMPRIMENTO = 25 M, TECIDO EM FIO DE POLIESTER E TUBO INTERNO EM BORRACHA SINTETICA, COM UNIOES ENGATE RAPIDO                                                                                                                                                                                                                                                                                                                                                   </v>
          </cell>
          <cell r="C9645" t="str">
            <v xml:space="preserve">UN    </v>
          </cell>
          <cell r="D9645" t="str">
            <v>366,78</v>
          </cell>
        </row>
        <row r="9646">
          <cell r="A9646">
            <v>21032</v>
          </cell>
          <cell r="B9646" t="str">
            <v xml:space="preserve">MANGUEIRA DE INCENDIO, TIPO 1, DE 1 1/2", COMPRIMENTO = 30 M, TECIDO EM FIO DE POLIESTER E TUBO INTERNO EM BORRACHA SINTETICA, COM UNIOES ENGATE RAPIDO                                                                                                                                                                                                                                                                                                                                                   </v>
          </cell>
          <cell r="C9646" t="str">
            <v xml:space="preserve">UN    </v>
          </cell>
          <cell r="D9646" t="str">
            <v>391,62</v>
          </cell>
        </row>
        <row r="9647">
          <cell r="A9647">
            <v>37527</v>
          </cell>
          <cell r="B9647" t="str">
            <v xml:space="preserve">MANGUEIRA DE INCENDIO, TIPO 2, DE 1 1/2", COMPRIMENTO = 15 M, TECIDO EM FIO DE POLIESTER E TUBO INTERNO EM BORRACHA SINTETICA, COM UNIOES ENGATE RAPIDO                                                                                                                                                                                                                                                                                                                                                   </v>
          </cell>
          <cell r="C9647" t="str">
            <v xml:space="preserve">UN    </v>
          </cell>
          <cell r="D9647" t="str">
            <v>353,76</v>
          </cell>
        </row>
        <row r="9648">
          <cell r="A9648">
            <v>37528</v>
          </cell>
          <cell r="B9648" t="str">
            <v xml:space="preserve">MANGUEIRA DE INCENDIO, TIPO 2, DE 1 1/2", COMPRIMENTO = 20 M, TECIDO EM FIO DE POLIESTER E TUBO INTERNO EM BORRACHA SINTETICA, COM UNIOES                                                                                                                                                                                                                                                                                                                                                                 </v>
          </cell>
          <cell r="C9648" t="str">
            <v xml:space="preserve">UN    </v>
          </cell>
          <cell r="D9648" t="str">
            <v>421,79</v>
          </cell>
        </row>
        <row r="9649">
          <cell r="A9649">
            <v>37529</v>
          </cell>
          <cell r="B9649" t="str">
            <v xml:space="preserve">MANGUEIRA DE INCENDIO, TIPO 2, DE 1 1/2", COMPRIMENTO = 25 M, TECIDO EM FIO DE POLIESTER E TUBO INTERNO EM BORRACHA SINTETICA, COM UNIOES                                                                                                                                                                                                                                                                                                                                                                 </v>
          </cell>
          <cell r="C9649" t="str">
            <v xml:space="preserve">UN    </v>
          </cell>
          <cell r="D9649" t="str">
            <v>425,94</v>
          </cell>
        </row>
        <row r="9650">
          <cell r="A9650">
            <v>37530</v>
          </cell>
          <cell r="B9650" t="str">
            <v xml:space="preserve">MANGUEIRA DE INCENDIO, TIPO 2, DE 1 1/2", COMPRIMENTO = 30 M, TECIDO EM FIO DE POLIESTER E TUBO INTERNO EM BORRACHA SINTETICA, COM UNIOES                                                                                                                                                                                                                                                                                                                                                                 </v>
          </cell>
          <cell r="C9650" t="str">
            <v xml:space="preserve">UN    </v>
          </cell>
          <cell r="D9650" t="str">
            <v>556,08</v>
          </cell>
        </row>
        <row r="9651">
          <cell r="A9651">
            <v>21034</v>
          </cell>
          <cell r="B9651" t="str">
            <v xml:space="preserve">MANGUEIRA DE INCENDIO, TIPO 2, DE 2 1/2", COMPRIMENTO = 15 M, TECIDO EM FIO DE POLIESTER E TUBO INTERNO EM BORRACHA SINTETICA, COM UNIOES ENGATE RAPIDO                                                                                                                                                                                                                                                                                                                                                   </v>
          </cell>
          <cell r="C9651" t="str">
            <v xml:space="preserve">UN    </v>
          </cell>
          <cell r="D9651" t="str">
            <v>474,45</v>
          </cell>
        </row>
        <row r="9652">
          <cell r="A9652">
            <v>37531</v>
          </cell>
          <cell r="B9652" t="str">
            <v xml:space="preserve">MANGUEIRA DE INCENDIO, TIPO 2, DE 2 1/2", COMPRIMENTO = 20 M, TECIDO EM FIO DE POLIESTER E TUBO INTERNO EM BORRACHA SINTETICA, COM UNIOES                                                                                                                                                                                                                                                                                                                                                                 </v>
          </cell>
          <cell r="C9652" t="str">
            <v xml:space="preserve">UN    </v>
          </cell>
          <cell r="D9652" t="str">
            <v>597,50</v>
          </cell>
        </row>
        <row r="9653">
          <cell r="A9653">
            <v>21036</v>
          </cell>
          <cell r="B9653" t="str">
            <v xml:space="preserve">MANGUEIRA DE INCENDIO, TIPO 2, DE 2 1/2", COMPRIMENTO = 25 M, TECIDO EM FIO DE POLIESTER E TUBO INTERNO EM BORRACHA SINTETICA, COM UNIOES ENGATE RAPIDO                                                                                                                                                                                                                                                                                                                                                   </v>
          </cell>
          <cell r="C9653" t="str">
            <v xml:space="preserve">UN    </v>
          </cell>
          <cell r="D9653" t="str">
            <v>726,46</v>
          </cell>
        </row>
        <row r="9654">
          <cell r="A9654">
            <v>21037</v>
          </cell>
          <cell r="B9654" t="str">
            <v xml:space="preserve">MANGUEIRA DE INCENDIO, TIPO 2, DE 2 1/2", COMPRIMENTO = 30 M, TECIDO EM FIO DE POLIESTER E TUBO INTERNO EM BORRACHA SINTETICA, COM UNIOES ENGATE RAPIDO                                                                                                                                                                                                                                                                                                                                                   </v>
          </cell>
          <cell r="C9654" t="str">
            <v xml:space="preserve">UN    </v>
          </cell>
          <cell r="D9654" t="str">
            <v>828,21</v>
          </cell>
        </row>
        <row r="9655">
          <cell r="A9655">
            <v>20185</v>
          </cell>
          <cell r="B9655" t="str">
            <v xml:space="preserve">MANGUEIRA DE PVC FLEXIVEL,TIPO FLAT/ACHATADA, COR LARANJA, D = 1 1/2" (40 MM), PARA CONDUCAO DE AGUA, SERVICOS LEVES E MEDIOS                                                                                                                                                                                                                                                                                                                                                                             </v>
          </cell>
          <cell r="C9655" t="str">
            <v xml:space="preserve">M     </v>
          </cell>
          <cell r="D9655" t="str">
            <v>12,18</v>
          </cell>
        </row>
        <row r="9656">
          <cell r="A9656">
            <v>20260</v>
          </cell>
          <cell r="B9656" t="str">
            <v xml:space="preserve">MANGUEIRA PARA GAS - GLP, PVC, TRANCADA, DIAMETRO DE 3/8", COMPRIMENTO DE 1M (NORMATIZADA)                                                                                                                                                                                                                                                                                                                                                                                                                </v>
          </cell>
          <cell r="C9656" t="str">
            <v xml:space="preserve">UN    </v>
          </cell>
          <cell r="D9656" t="str">
            <v>9,80</v>
          </cell>
        </row>
        <row r="9657">
          <cell r="A9657">
            <v>37523</v>
          </cell>
          <cell r="B9657" t="str">
            <v xml:space="preserve">MANIPULADOR TELESCOPICO, POTENCIA DE 101 HP, CAPACIDADE DE CARGA DE 3.500 KG, ALTURA MAXIMA DE ELEVACAO DE 12 M                                                                                                                                                                                                                                                                                                                                                                                           </v>
          </cell>
          <cell r="C9657" t="str">
            <v xml:space="preserve">UN    </v>
          </cell>
          <cell r="D9657" t="str">
            <v>480.611,84</v>
          </cell>
        </row>
        <row r="9658">
          <cell r="A9658">
            <v>37515</v>
          </cell>
          <cell r="B9658" t="str">
            <v xml:space="preserve">MANIPULADOR TELESCOPICO, POTENCIA DE 85 HP, CAPACIDADE DE CARGA DE 3.500 KG, ALTURA MAXIMA DE ELEVACAO DE 12,3 M                                                                                                                                                                                                                                                                                                                                                                                          </v>
          </cell>
          <cell r="C9658" t="str">
            <v xml:space="preserve">UN    </v>
          </cell>
          <cell r="D9658" t="str">
            <v>427.288,50</v>
          </cell>
        </row>
        <row r="9659">
          <cell r="A9659">
            <v>12899</v>
          </cell>
          <cell r="B9659" t="str">
            <v xml:space="preserve">MANOMETRO COM CAIXA EM ACO PINTADO, ESCALA *10* KGF/CM2 (*10* BAR), DIAMETRO NOMINAL DE *63* MM, CONEXAO DE 1/4"                                                                                                                                                                                                                                                                                                                                                                                          </v>
          </cell>
          <cell r="C9659" t="str">
            <v xml:space="preserve">UN    </v>
          </cell>
          <cell r="D9659" t="str">
            <v>100,35</v>
          </cell>
        </row>
        <row r="9660">
          <cell r="A9660">
            <v>12898</v>
          </cell>
          <cell r="B9660" t="str">
            <v xml:space="preserve">MANOMETRO COM CAIXA EM ACO PINTADO, ESCALA *10* KGF/CM2 (*10* BAR), DIAMETRO NOMINAL DE 100 MM, CONEXAO DE 1/2"                                                                                                                                                                                                                                                                                                                                                                                           </v>
          </cell>
          <cell r="C9660" t="str">
            <v xml:space="preserve">UN    </v>
          </cell>
          <cell r="D9660" t="str">
            <v>159,18</v>
          </cell>
        </row>
        <row r="9661">
          <cell r="A9661">
            <v>42528</v>
          </cell>
          <cell r="B9661" t="str">
            <v xml:space="preserve">MANTA ALUMINIZADA NAS DUAS FACES, PARA SUBCOBERTURA,  E = *2* MM                                                                                                                                                                                                                                                                                                                                                                                                                                          </v>
          </cell>
          <cell r="C9661" t="str">
            <v xml:space="preserve">M2    </v>
          </cell>
          <cell r="D9661" t="str">
            <v>6,99</v>
          </cell>
        </row>
        <row r="9662">
          <cell r="A9662">
            <v>39696</v>
          </cell>
          <cell r="B9662" t="str">
            <v xml:space="preserve">MANTA ALUMINIZADA 1 FACE PARA SUBCOBERTURA, E = *1* MM                                                                                                                                                                                                                                                                                                                                                                                                                                                    </v>
          </cell>
          <cell r="C9662" t="str">
            <v xml:space="preserve">M2    </v>
          </cell>
          <cell r="D9662" t="str">
            <v>4,92</v>
          </cell>
        </row>
        <row r="9663">
          <cell r="A9663">
            <v>39700</v>
          </cell>
          <cell r="B9663" t="str">
            <v xml:space="preserve">MANTA ANTIRRUIDO DE POLIESTER (PET) PARA CONTRAPISO E = *8* MM                                                                                                                                                                                                                                                                                                                                                                                                                                            </v>
          </cell>
          <cell r="C9663" t="str">
            <v xml:space="preserve">M2    </v>
          </cell>
          <cell r="D9663" t="str">
            <v>17,47</v>
          </cell>
        </row>
        <row r="9664">
          <cell r="A9664">
            <v>11621</v>
          </cell>
          <cell r="B9664" t="str">
            <v xml:space="preserve">MANTA ASFALTICA ELASTOMERICA EM POLIESTER ALUMINIZADA 3 MM, TIPO III, CLASSE B (NBR 9952)                                                                                                                                                                                                                                                                                                                                                                                                                 </v>
          </cell>
          <cell r="C9664" t="str">
            <v xml:space="preserve">M2    </v>
          </cell>
          <cell r="D9664" t="str">
            <v>34,77</v>
          </cell>
        </row>
        <row r="9665">
          <cell r="A9665">
            <v>4014</v>
          </cell>
          <cell r="B9665" t="str">
            <v xml:space="preserve">MANTA ASFALTICA ELASTOMERICA EM POLIESTER 3 MM, TIPO III, CLASSE B, ACABAMENTO PP (NBR 9952)                                                                                                                                                                                                                                                                                                                                                                                                              </v>
          </cell>
          <cell r="C9665" t="str">
            <v xml:space="preserve">M2    </v>
          </cell>
          <cell r="D9665" t="str">
            <v>35,97</v>
          </cell>
        </row>
        <row r="9666">
          <cell r="A9666">
            <v>4015</v>
          </cell>
          <cell r="B9666" t="str">
            <v xml:space="preserve">MANTA ASFALTICA ELASTOMERICA EM POLIESTER 4 MM, TIPO III, CLASSE B, ACABAMENTO PP (NBR 9952)                                                                                                                                                                                                                                                                                                                                                                                                              </v>
          </cell>
          <cell r="C9666" t="str">
            <v xml:space="preserve">M2    </v>
          </cell>
          <cell r="D9666" t="str">
            <v>44,18</v>
          </cell>
        </row>
        <row r="9667">
          <cell r="A9667">
            <v>4017</v>
          </cell>
          <cell r="B9667" t="str">
            <v xml:space="preserve">MANTA ASFALTICA ELASTOMERICA EM POLIESTER 5 MM, TIPO III, CLASSE B, ACABAMENTO PP (NBR 9952)                                                                                                                                                                                                                                                                                                                                                                                                              </v>
          </cell>
          <cell r="C9667" t="str">
            <v xml:space="preserve">M2    </v>
          </cell>
          <cell r="D9667" t="str">
            <v>64,28</v>
          </cell>
        </row>
        <row r="9668">
          <cell r="A9668">
            <v>4016</v>
          </cell>
          <cell r="B9668" t="str">
            <v xml:space="preserve">MANTA ASFALTICA ELASTOMERICA TIPO GLASS 3 MM, TIPO II, CLASSE C, ACABAMENTO PP (NBR 9952)                                                                                                                                                                                                                                                                                                                                                                                                                 </v>
          </cell>
          <cell r="C9668" t="str">
            <v xml:space="preserve">M2    </v>
          </cell>
          <cell r="D9668" t="str">
            <v>25,39</v>
          </cell>
        </row>
        <row r="9669">
          <cell r="A9669">
            <v>39699</v>
          </cell>
          <cell r="B9669" t="str">
            <v xml:space="preserve">MANTA DE BORRACHA ANTIRRUIDO 5 MM                                                                                                                                                                                                                                                                                                                                                                                                                                                                         </v>
          </cell>
          <cell r="C9669" t="str">
            <v xml:space="preserve">M2    </v>
          </cell>
          <cell r="D9669" t="str">
            <v>10,61</v>
          </cell>
        </row>
        <row r="9670">
          <cell r="A9670">
            <v>38544</v>
          </cell>
          <cell r="B9670" t="str">
            <v xml:space="preserve">MANTA DE POLIETILENO EXPANDIDO (PEBD) ANTICHAMAS, E = 8 MM                                                                                                                                                                                                                                                                                                                                                                                                                                                </v>
          </cell>
          <cell r="C9670" t="str">
            <v xml:space="preserve">M2    </v>
          </cell>
          <cell r="D9670" t="str">
            <v>6,51</v>
          </cell>
        </row>
        <row r="9671">
          <cell r="A9671">
            <v>38545</v>
          </cell>
          <cell r="B9671" t="str">
            <v xml:space="preserve">MANTA DE POLIETILENO EXPANDIDO (PEBD), E = 5 MM                                                                                                                                                                                                                                                                                                                                                                                                                                                           </v>
          </cell>
          <cell r="C9671" t="str">
            <v xml:space="preserve">M2    </v>
          </cell>
          <cell r="D9671" t="str">
            <v>4,18</v>
          </cell>
        </row>
        <row r="9672">
          <cell r="A9672">
            <v>42527</v>
          </cell>
          <cell r="B9672" t="str">
            <v xml:space="preserve">MANTA DE POLIETILENO EXPANDIDO, COM 1 FACE METALIZADA PARA SUBCOBERTURA,  E = *5* MM                                                                                                                                                                                                                                                                                                                                                                                                                      </v>
          </cell>
          <cell r="C9672" t="str">
            <v xml:space="preserve">M2    </v>
          </cell>
          <cell r="D9672" t="str">
            <v>18,48</v>
          </cell>
        </row>
        <row r="9673">
          <cell r="A9673">
            <v>39323</v>
          </cell>
          <cell r="B9673" t="str">
            <v xml:space="preserve">MANTA GEOTEXTIL TECIDO DE LAMINETES DE POLIPROPILENO, RESISTENCIA A TRACAO = *25* KN/M                                                                                                                                                                                                                                                                                                                                                                                                                    </v>
          </cell>
          <cell r="C9673" t="str">
            <v xml:space="preserve">M2    </v>
          </cell>
          <cell r="D9673" t="str">
            <v>15,97</v>
          </cell>
        </row>
        <row r="9674">
          <cell r="A9674">
            <v>626</v>
          </cell>
          <cell r="B9674" t="str">
            <v xml:space="preserve">MANTA LIQUIDA DE BASE ASFALTICA MODIFICADA COM A ADICAO DE ELASTOMEROS DILUIDOS EM SOLVENTE ORGANICO, APLICACAO A FRIO (MEMBRANA IMPERMEABILIZANTE ASFASTICA)                                                                                                                                                                                                                                                                                                                                             </v>
          </cell>
          <cell r="C9674" t="str">
            <v xml:space="preserve">KG    </v>
          </cell>
          <cell r="D9674" t="str">
            <v>10,33</v>
          </cell>
        </row>
        <row r="9675">
          <cell r="A9675">
            <v>25860</v>
          </cell>
          <cell r="B9675" t="str">
            <v xml:space="preserve">MANTA TERMOPLASTICA, PEAD, GEOMEMBRANA LISA, E = 0,50 MM ( NBR 15352)                                                                                                                                                                                                                                                                                                                                                                                                                                     </v>
          </cell>
          <cell r="C9675" t="str">
            <v xml:space="preserve">M2    </v>
          </cell>
          <cell r="D9675" t="str">
            <v>8,51</v>
          </cell>
        </row>
        <row r="9676">
          <cell r="A9676">
            <v>25861</v>
          </cell>
          <cell r="B9676" t="str">
            <v xml:space="preserve">MANTA TERMOPLASTICA, PEAD, GEOMEMBRANA LISA, E = 0,75 MM ( NBR 15352)                                                                                                                                                                                                                                                                                                                                                                                                                                     </v>
          </cell>
          <cell r="C9676" t="str">
            <v xml:space="preserve">M2    </v>
          </cell>
          <cell r="D9676" t="str">
            <v>12,84</v>
          </cell>
        </row>
        <row r="9677">
          <cell r="A9677">
            <v>25862</v>
          </cell>
          <cell r="B9677" t="str">
            <v xml:space="preserve">MANTA TERMOPLASTICA, PEAD, GEOMEMBRANA LISA, E = 0,80 MM ( NBR 15352)                                                                                                                                                                                                                                                                                                                                                                                                                                     </v>
          </cell>
          <cell r="C9677" t="str">
            <v xml:space="preserve">M2    </v>
          </cell>
          <cell r="D9677" t="str">
            <v>13,63</v>
          </cell>
        </row>
        <row r="9678">
          <cell r="A9678">
            <v>25863</v>
          </cell>
          <cell r="B9678" t="str">
            <v xml:space="preserve">MANTA TERMOPLASTICA, PEAD, GEOMEMBRANA LISA, E = 1,00 MM ( NBR 15352)                                                                                                                                                                                                                                                                                                                                                                                                                                     </v>
          </cell>
          <cell r="C9678" t="str">
            <v xml:space="preserve">M2    </v>
          </cell>
          <cell r="D9678" t="str">
            <v>17,04</v>
          </cell>
        </row>
        <row r="9679">
          <cell r="A9679">
            <v>25864</v>
          </cell>
          <cell r="B9679" t="str">
            <v xml:space="preserve">MANTA TERMOPLASTICA, PEAD, GEOMEMBRANA LISA, E = 1,50 MM ( NBR 15352)                                                                                                                                                                                                                                                                                                                                                                                                                                     </v>
          </cell>
          <cell r="C9679" t="str">
            <v xml:space="preserve">M2    </v>
          </cell>
          <cell r="D9679" t="str">
            <v>25,56</v>
          </cell>
        </row>
        <row r="9680">
          <cell r="A9680">
            <v>25865</v>
          </cell>
          <cell r="B9680" t="str">
            <v xml:space="preserve">MANTA TERMOPLASTICA, PEAD, GEOMEMBRANA LISA, E = 2,00 MM ( NBR 15352)                                                                                                                                                                                                                                                                                                                                                                                                                                     </v>
          </cell>
          <cell r="C9680" t="str">
            <v xml:space="preserve">M2    </v>
          </cell>
          <cell r="D9680" t="str">
            <v>34,23</v>
          </cell>
        </row>
        <row r="9681">
          <cell r="A9681">
            <v>25866</v>
          </cell>
          <cell r="B9681" t="str">
            <v xml:space="preserve">MANTA TERMOPLASTICA, PEAD, GEOMEMBRANA LISA, E = 2,50 MM ( NBR 15352)                                                                                                                                                                                                                                                                                                                                                                                                                                     </v>
          </cell>
          <cell r="C9681" t="str">
            <v xml:space="preserve">M2    </v>
          </cell>
          <cell r="D9681" t="str">
            <v>42,51</v>
          </cell>
        </row>
        <row r="9682">
          <cell r="A9682">
            <v>25868</v>
          </cell>
          <cell r="B9682" t="str">
            <v xml:space="preserve">MANTA TERMOPLASTICA, PEAD, GEOMEMBRANA TEXTURIZADA EM AMBAS AS FACES, E = 0,50 MM (NBR 15352)                                                                                                                                                                                                                                                                                                                                                                                                             </v>
          </cell>
          <cell r="C9682" t="str">
            <v xml:space="preserve">M2    </v>
          </cell>
          <cell r="D9682" t="str">
            <v>9,49</v>
          </cell>
        </row>
        <row r="9683">
          <cell r="A9683">
            <v>25869</v>
          </cell>
          <cell r="B9683" t="str">
            <v xml:space="preserve">MANTA TERMOPLASTICA, PEAD, GEOMEMBRANA TEXTURIZADA EM AMBAS AS FACES, E = 0,75 MM (NBR 15352)                                                                                                                                                                                                                                                                                                                                                                                                             </v>
          </cell>
          <cell r="C9683" t="str">
            <v xml:space="preserve">M2    </v>
          </cell>
          <cell r="D9683" t="str">
            <v>13,39</v>
          </cell>
        </row>
        <row r="9684">
          <cell r="A9684">
            <v>25870</v>
          </cell>
          <cell r="B9684" t="str">
            <v xml:space="preserve">MANTA TERMOPLASTICA, PEAD, GEOMEMBRANA TEXTURIZADA EM AMBAS AS FACES, E = 0,80 MM (NBR 15352)                                                                                                                                                                                                                                                                                                                                                                                                             </v>
          </cell>
          <cell r="C9684" t="str">
            <v xml:space="preserve">M2    </v>
          </cell>
          <cell r="D9684" t="str">
            <v>15,18</v>
          </cell>
        </row>
        <row r="9685">
          <cell r="A9685">
            <v>25871</v>
          </cell>
          <cell r="B9685" t="str">
            <v xml:space="preserve">MANTA TERMOPLASTICA, PEAD, GEOMEMBRANA TEXTURIZADA EM AMBAS AS FACES, E = 1,00 MM (NBR 15352)                                                                                                                                                                                                                                                                                                                                                                                                             </v>
          </cell>
          <cell r="C9685" t="str">
            <v xml:space="preserve">M2    </v>
          </cell>
          <cell r="D9685" t="str">
            <v>18,64</v>
          </cell>
        </row>
        <row r="9686">
          <cell r="A9686">
            <v>25867</v>
          </cell>
          <cell r="B9686" t="str">
            <v xml:space="preserve">MANTA TERMOPLASTICA, PEAD, GEOMEMBRANA TEXTURIZADA EM AMBAS AS FACES, E = 1,50 MM (NBR 15352)                                                                                                                                                                                                                                                                                                                                                                                                             </v>
          </cell>
          <cell r="C9686" t="str">
            <v xml:space="preserve">M2    </v>
          </cell>
          <cell r="D9686" t="str">
            <v>27,60</v>
          </cell>
        </row>
        <row r="9687">
          <cell r="A9687">
            <v>25872</v>
          </cell>
          <cell r="B9687" t="str">
            <v xml:space="preserve">MANTA TERMOPLASTICA, PEAD, GEOMEMBRANA TEXTURIZADA EM AMBAS AS FACES, E = 2,00 MM (NBR 15352)                                                                                                                                                                                                                                                                                                                                                                                                             </v>
          </cell>
          <cell r="C9687" t="str">
            <v xml:space="preserve">M2    </v>
          </cell>
          <cell r="D9687" t="str">
            <v>37,29</v>
          </cell>
        </row>
        <row r="9688">
          <cell r="A9688">
            <v>25873</v>
          </cell>
          <cell r="B9688" t="str">
            <v xml:space="preserve">MANTA TERMOPLASTICA, PEAD, GEOMEMBRANA TEXTURIZADA EM AMBAS AS FACES, E = 2,50 MM (NBR 15352)                                                                                                                                                                                                                                                                                                                                                                                                             </v>
          </cell>
          <cell r="C9688" t="str">
            <v xml:space="preserve">M2    </v>
          </cell>
          <cell r="D9688" t="str">
            <v>46,52</v>
          </cell>
        </row>
        <row r="9689">
          <cell r="A9689">
            <v>40637</v>
          </cell>
          <cell r="B9689" t="str">
            <v xml:space="preserve">MAQUINA DEMARCADORA DE FAIXA DE TRAFEGO A FRIO, AUTOPROPELIDA, MOTOR DIESEL 38 HP                                                                                                                                                                                                                                                                                                                                                                                                                         </v>
          </cell>
          <cell r="C9689" t="str">
            <v xml:space="preserve">UN    </v>
          </cell>
          <cell r="D9689" t="str">
            <v>505.925,24</v>
          </cell>
        </row>
        <row r="9690">
          <cell r="A9690">
            <v>13836</v>
          </cell>
          <cell r="B9690" t="str">
            <v xml:space="preserve">MAQUINA EXTRUSORA DE CONCRETO PARA GUIAS E SARJETAS, COM MOTOR A DIESEL DE 14 CV                                                                                                                                                                                                                                                                                                                                                                                                                          </v>
          </cell>
          <cell r="C9690" t="str">
            <v xml:space="preserve">UN    </v>
          </cell>
          <cell r="D9690" t="str">
            <v>78.291,97</v>
          </cell>
        </row>
        <row r="9691">
          <cell r="A9691">
            <v>14534</v>
          </cell>
          <cell r="B9691" t="str">
            <v xml:space="preserve">MAQUINA MANUAL TIPO PRENSA PARA PRODUCAO DE BLOCOS E PAVIMENTOS DE CONCRETO, COM MOTOR ELETRICO TRIFASICO PARA VIBRACAO, POTENCIA TOTAL INSTALADA DE 1,5 KW                                                                                                                                                                                                                                                                                                                                               </v>
          </cell>
          <cell r="C9691" t="str">
            <v xml:space="preserve">UN    </v>
          </cell>
          <cell r="D9691" t="str">
            <v>32.775,09</v>
          </cell>
        </row>
        <row r="9692">
          <cell r="A9692">
            <v>14619</v>
          </cell>
          <cell r="B9692" t="str">
            <v xml:space="preserve">MAQUINA PARA CORTE COM DISCO ABRASIVO DE DIAMETRO DE 18'' (450 MM), COM MOTOR ELETRICO TRIFASICO DE 10 CV                                                                                                                                                                                                                                                                                                                                                                                                 </v>
          </cell>
          <cell r="C9692" t="str">
            <v xml:space="preserve">UN    </v>
          </cell>
          <cell r="D9692" t="str">
            <v>10.044,22</v>
          </cell>
        </row>
        <row r="9693">
          <cell r="A9693">
            <v>14535</v>
          </cell>
          <cell r="B9693" t="str">
            <v xml:space="preserve">MAQUINA TIPO PRENSA HIDRAULICA, PARA FABRICACAO DE TUBOS DE CONCRETO PARA AGUAS PLUVIAIS, DN 200 A DN 600 MM X 1000 MM DE COMPRIMENTO, COM MOTOR PRINCIPAL DE 20 CV                                                                                                                                                                                                                                                                                                                                       </v>
          </cell>
          <cell r="C9693" t="str">
            <v xml:space="preserve">UN    </v>
          </cell>
          <cell r="D9693" t="str">
            <v>325.295,92</v>
          </cell>
        </row>
        <row r="9694">
          <cell r="A9694">
            <v>39813</v>
          </cell>
          <cell r="B9694" t="str">
            <v xml:space="preserve">MAQUINA TIPO VASO/TANQUE/JATO DE PRESSAO PORTATIL PARA JATEAMENTO, CONTROLE AUTOMATICO E REMOTO, CAMARA DE 1 SAIDA, 280 L, DIAM. *670* MM, BICO JATO CURTO VENTURI DE 5/16", MANGUEIRA DE 1" DE 10 M, COMPLETA (VALVULAS POP UP E DOSADORA, FUNDO CONICO ETC)                                                                                                                                                                                                                                             </v>
          </cell>
          <cell r="C9694" t="str">
            <v xml:space="preserve">UN    </v>
          </cell>
          <cell r="D9694" t="str">
            <v>17.291,87</v>
          </cell>
        </row>
        <row r="9695">
          <cell r="A9695">
            <v>40403</v>
          </cell>
          <cell r="B9695" t="str">
            <v xml:space="preserve">MAQUINA TRANSFORMADORA MONOFASICA PARA SOLDA ELETRICA, TENSAO DE 220 V, FREQUENCIA DE 60 HZ, FAIXA DE CORRENTE ENTRE 80 A (+/- 10 A) E 250 A, POTENCIA ENTRE 14,00 KVA E 15,0 KVA, CICLO DE TRABALHO ENTRE 10% E 20% A 250 A                                                                                                                                                                                                                                                                              </v>
          </cell>
          <cell r="C9695" t="str">
            <v xml:space="preserve">UN    </v>
          </cell>
          <cell r="D9695" t="str">
            <v>426,57</v>
          </cell>
        </row>
        <row r="9696">
          <cell r="A9696">
            <v>12868</v>
          </cell>
          <cell r="B9696" t="str">
            <v xml:space="preserve">MARCENEIRO                                                                                                                                                                                                                                                                                                                                                                                                                                                                                                </v>
          </cell>
          <cell r="C9696" t="str">
            <v xml:space="preserve">H     </v>
          </cell>
          <cell r="D9696" t="str">
            <v>20,09</v>
          </cell>
        </row>
        <row r="9697">
          <cell r="A9697">
            <v>40916</v>
          </cell>
          <cell r="B9697" t="str">
            <v xml:space="preserve">MARCENEIRO (MENSALISTA)                                                                                                                                                                                                                                                                                                                                                                                                                                                                                   </v>
          </cell>
          <cell r="C9697" t="str">
            <v xml:space="preserve">MES   </v>
          </cell>
          <cell r="D9697" t="str">
            <v>3.530,92</v>
          </cell>
        </row>
        <row r="9698">
          <cell r="A9698">
            <v>4755</v>
          </cell>
          <cell r="B9698" t="str">
            <v xml:space="preserve">MARMORISTA / GRANITEIRO                                                                                                                                                                                                                                                                                                                                                                                                                                                                                   </v>
          </cell>
          <cell r="C9698" t="str">
            <v xml:space="preserve">H     </v>
          </cell>
          <cell r="D9698" t="str">
            <v>17,24</v>
          </cell>
        </row>
        <row r="9699">
          <cell r="A9699">
            <v>41067</v>
          </cell>
          <cell r="B9699" t="str">
            <v xml:space="preserve">MARMORISTA / GRANITEIRO (MENSALISTA)                                                                                                                                                                                                                                                                                                                                                                                                                                                                      </v>
          </cell>
          <cell r="C9699" t="str">
            <v xml:space="preserve">MES   </v>
          </cell>
          <cell r="D9699" t="str">
            <v>3.032,66</v>
          </cell>
        </row>
        <row r="9700">
          <cell r="A9700">
            <v>38463</v>
          </cell>
          <cell r="B9700" t="str">
            <v xml:space="preserve">MARTELO DE SOLDADOR/PICADOR DE SOLDA                                                                                                                                                                                                                                                                                                                                                                                                                                                                      </v>
          </cell>
          <cell r="C9700" t="str">
            <v xml:space="preserve">UN    </v>
          </cell>
          <cell r="D9700" t="str">
            <v>29,17</v>
          </cell>
        </row>
        <row r="9701">
          <cell r="A9701">
            <v>40703</v>
          </cell>
          <cell r="B9701" t="str">
            <v xml:space="preserve">MARTELO DEMOLIDOR ELETRICO, COM POTENCIA DE 2.000 W, FREQUENCIA DE 1.000 IMPACTOS POR MINUTO, FORÇA DE IMPACTO ENTRE 60 E 65 J, PESO DE 30 KG                                                                                                                                                                                                                                                                                                                                                             </v>
          </cell>
          <cell r="C9701" t="str">
            <v xml:space="preserve">UN    </v>
          </cell>
          <cell r="D9701" t="str">
            <v>5.833,00</v>
          </cell>
        </row>
        <row r="9702">
          <cell r="A9702">
            <v>14531</v>
          </cell>
          <cell r="B9702" t="str">
            <v xml:space="preserve">MARTELO DEMOLIDOR PNEUMATICO MANUAL, COM REDUCAO DE VIBRACAO, PESO DE 21 KG                                                                                                                                                                                                                                                                                                                                                                                                                               </v>
          </cell>
          <cell r="C9702" t="str">
            <v xml:space="preserve">UN    </v>
          </cell>
          <cell r="D9702" t="str">
            <v>10.874,91</v>
          </cell>
        </row>
        <row r="9703">
          <cell r="A9703">
            <v>36533</v>
          </cell>
          <cell r="B9703" t="str">
            <v xml:space="preserve">MARTELO DEMOLIDOR PNEUMATICO MANUAL, COM REDUCAO DE VIBRACAO, PESO DE 31,5 KG                                                                                                                                                                                                                                                                                                                                                                                                                             </v>
          </cell>
          <cell r="C9703" t="str">
            <v xml:space="preserve">UN    </v>
          </cell>
          <cell r="D9703" t="str">
            <v>12.514,24</v>
          </cell>
        </row>
        <row r="9704">
          <cell r="A9704">
            <v>11616</v>
          </cell>
          <cell r="B9704" t="str">
            <v xml:space="preserve">MARTELO DEMOLIDOR PNEUMATICO MANUAL, PADRAO, PESO DE 32 KG                                                                                                                                                                                                                                                                                                                                                                                                                                                </v>
          </cell>
          <cell r="C9704" t="str">
            <v xml:space="preserve">UN    </v>
          </cell>
          <cell r="D9704" t="str">
            <v>11.819,51</v>
          </cell>
        </row>
        <row r="9705">
          <cell r="A9705">
            <v>41898</v>
          </cell>
          <cell r="B9705" t="str">
            <v xml:space="preserve">MARTELO DEMOLIDOR PNEUMATICO MANUAL, PESO  DE 28 KG, COM SILENCIADOR                                                                                                                                                                                                                                                                                                                                                                                                                                      </v>
          </cell>
          <cell r="C9705" t="str">
            <v xml:space="preserve">UN    </v>
          </cell>
          <cell r="D9705" t="str">
            <v>13.298,56</v>
          </cell>
        </row>
        <row r="9706">
          <cell r="A9706">
            <v>13447</v>
          </cell>
          <cell r="B9706" t="str">
            <v xml:space="preserve">MARTELO PERFURADOR PNEUMATICO MANUAL, DE SUPERFICIE, COM AVANCO DE COLUNA, PESO DE 22 KG                                                                                                                                                                                                                                                                                                                                                                                                                  </v>
          </cell>
          <cell r="C9706" t="str">
            <v xml:space="preserve">UN    </v>
          </cell>
          <cell r="D9706" t="str">
            <v>24.470,26</v>
          </cell>
        </row>
        <row r="9707">
          <cell r="A9707">
            <v>14529</v>
          </cell>
          <cell r="B9707" t="str">
            <v xml:space="preserve">MARTELO PERFURADOR PNEUMATICO MANUAL, HASTE 25 X 75 MM, 21 KG                                                                                                                                                                                                                                                                                                                                                                                                                                             </v>
          </cell>
          <cell r="C9707" t="str">
            <v xml:space="preserve">UN    </v>
          </cell>
          <cell r="D9707" t="str">
            <v>13.685,60</v>
          </cell>
        </row>
        <row r="9708">
          <cell r="A9708">
            <v>10747</v>
          </cell>
          <cell r="B9708" t="str">
            <v xml:space="preserve">MARTELO PERFURADOR PNEUMATICO MANUAL, PESO DE 25 KG, COM SILENCIADOR                                                                                                                                                                                                                                                                                                                                                                                                                                      </v>
          </cell>
          <cell r="C9708" t="str">
            <v xml:space="preserve">UN    </v>
          </cell>
          <cell r="D9708" t="str">
            <v>13.427,66</v>
          </cell>
        </row>
        <row r="9709">
          <cell r="A9709">
            <v>36141</v>
          </cell>
          <cell r="B9709" t="str">
            <v xml:space="preserve">MASCARA DE SEGURANCA PARA SOLDA COM ESCUDO DE CELERON E CARNEIRA DE PLASTICO COM REGULAGEM                                                                                                                                                                                                                                                                                                                                                                                                                </v>
          </cell>
          <cell r="C9709" t="str">
            <v xml:space="preserve">UN    </v>
          </cell>
          <cell r="D9709" t="str">
            <v>32,40</v>
          </cell>
        </row>
        <row r="9710">
          <cell r="A9710">
            <v>4053</v>
          </cell>
          <cell r="B9710" t="str">
            <v xml:space="preserve">MASSA A OLEO PARA MADEIRA                                                                                                                                                                                                                                                                                                                                                                                                                                                                                 </v>
          </cell>
          <cell r="C9710" t="str">
            <v xml:space="preserve">GL    </v>
          </cell>
          <cell r="D9710" t="str">
            <v>59,35</v>
          </cell>
        </row>
        <row r="9711">
          <cell r="A9711">
            <v>4052</v>
          </cell>
          <cell r="B9711" t="str">
            <v xml:space="preserve">MASSA ACRILICA                                                                                                                                                                                                                                                                                                                                                                                                                                                                                            </v>
          </cell>
          <cell r="C9711" t="str">
            <v xml:space="preserve">18L   </v>
          </cell>
          <cell r="D9711" t="str">
            <v>121,04</v>
          </cell>
        </row>
        <row r="9712">
          <cell r="A9712">
            <v>4056</v>
          </cell>
          <cell r="B9712" t="str">
            <v xml:space="preserve">MASSA ACRILICA PARA PAREDES INTERIOR/EXTERIOR                                                                                                                                                                                                                                                                                                                                                                                                                                                             </v>
          </cell>
          <cell r="C9712" t="str">
            <v xml:space="preserve">GL    </v>
          </cell>
          <cell r="D9712" t="str">
            <v>31,21</v>
          </cell>
        </row>
        <row r="9713">
          <cell r="A9713">
            <v>4051</v>
          </cell>
          <cell r="B9713" t="str">
            <v xml:space="preserve">MASSA CORRIDA PVA PARA PAREDES INTERNAS                                                                                                                                                                                                                                                                                                                                                                                                                                                                   </v>
          </cell>
          <cell r="C9713" t="str">
            <v xml:space="preserve">18L   </v>
          </cell>
          <cell r="D9713" t="str">
            <v>77,90</v>
          </cell>
        </row>
        <row r="9714">
          <cell r="A9714">
            <v>4048</v>
          </cell>
          <cell r="B9714" t="str">
            <v xml:space="preserve">MASSA CORRIDA PVA PARA PAREDES INTERNAS                                                                                                                                                                                                                                                                                                                                                                                                                                                                   </v>
          </cell>
          <cell r="C9714" t="str">
            <v xml:space="preserve">L     </v>
          </cell>
          <cell r="D9714" t="str">
            <v>4,32</v>
          </cell>
        </row>
        <row r="9715">
          <cell r="A9715">
            <v>4047</v>
          </cell>
          <cell r="B9715" t="str">
            <v xml:space="preserve">MASSA CORRIDA PVA PARA PAREDES INTERNAS                                                                                                                                                                                                                                                                                                                                                                                                                                                                   </v>
          </cell>
          <cell r="C9715" t="str">
            <v xml:space="preserve">GL    </v>
          </cell>
          <cell r="D9715" t="str">
            <v>15,58</v>
          </cell>
        </row>
        <row r="9716">
          <cell r="A9716">
            <v>39434</v>
          </cell>
          <cell r="B9716" t="str">
            <v xml:space="preserve">MASSA DE REJUNTE EM PO PARA DRYWALL, A BASE DE GESSO, SECAGEM RAPIDA, PARA TRATAMENTO DE JUNTAS DE CHAPA DE GESSO (COM ADICAO DE AGUA)                                                                                                                                                                                                                                                                                                                                                                    </v>
          </cell>
          <cell r="C9716" t="str">
            <v xml:space="preserve">KG    </v>
          </cell>
          <cell r="D9716" t="str">
            <v>4,23</v>
          </cell>
        </row>
        <row r="9717">
          <cell r="A9717">
            <v>39433</v>
          </cell>
          <cell r="B9717" t="str">
            <v xml:space="preserve">MASSA DE REJUNTE PRONTA PARA TRATAMENTO DE JUNTAS DE CHAPA DE GESSO PARA DRYWALL, SEM ADICAO DE AGUA                                                                                                                                                                                                                                                                                                                                                                                                      </v>
          </cell>
          <cell r="C9717" t="str">
            <v xml:space="preserve">KG    </v>
          </cell>
          <cell r="D9717" t="str">
            <v>3,03</v>
          </cell>
        </row>
        <row r="9718">
          <cell r="A9718">
            <v>4049</v>
          </cell>
          <cell r="B9718" t="str">
            <v xml:space="preserve">MASSA EPOXI BICOMPONENTE (MASSA + CATALIZADOR)                                                                                                                                                                                                                                                                                                                                                                                                                                                            </v>
          </cell>
          <cell r="C9718" t="str">
            <v xml:space="preserve">L     </v>
          </cell>
          <cell r="D9718" t="str">
            <v>48,80</v>
          </cell>
        </row>
        <row r="9719">
          <cell r="A9719">
            <v>38120</v>
          </cell>
          <cell r="B9719" t="str">
            <v xml:space="preserve">MASSA EPOXI BICOMPONENTE PARA REPAROS                                                                                                                                                                                                                                                                                                                                                                                                                                                                     </v>
          </cell>
          <cell r="C9719" t="str">
            <v xml:space="preserve">KG    </v>
          </cell>
          <cell r="D9719" t="str">
            <v>73,51</v>
          </cell>
        </row>
        <row r="9720">
          <cell r="A9720">
            <v>38877</v>
          </cell>
          <cell r="B9720" t="str">
            <v xml:space="preserve">MASSA PARA TEXTURA LISA DE BASE ACRILICA, USO INTERNO E EXTERNO                                                                                                                                                                                                                                                                                                                                                                                                                                           </v>
          </cell>
          <cell r="C9720" t="str">
            <v xml:space="preserve">KG    </v>
          </cell>
          <cell r="D9720" t="str">
            <v>5,93</v>
          </cell>
        </row>
        <row r="9721">
          <cell r="A9721">
            <v>34546</v>
          </cell>
          <cell r="B9721" t="str">
            <v xml:space="preserve">MASSA PARA TEXTURA RUSTICA DE BASE ACRILICA, COR BRANCA, USO INTERNO E EXTERNO                                                                                                                                                                                                                                                                                                                                                                                                                            </v>
          </cell>
          <cell r="C9721" t="str">
            <v xml:space="preserve">KG    </v>
          </cell>
          <cell r="D9721" t="str">
            <v>5,98</v>
          </cell>
        </row>
        <row r="9722">
          <cell r="A9722">
            <v>10498</v>
          </cell>
          <cell r="B9722" t="str">
            <v xml:space="preserve">MASSA PARA VIDRO                                                                                                                                                                                                                                                                                                                                                                                                                                                                                          </v>
          </cell>
          <cell r="C9722" t="str">
            <v xml:space="preserve">KG    </v>
          </cell>
          <cell r="D9722" t="str">
            <v>5,08</v>
          </cell>
        </row>
        <row r="9723">
          <cell r="A9723">
            <v>4823</v>
          </cell>
          <cell r="B9723" t="str">
            <v xml:space="preserve">MASSA PLASTICA PARA MARMORE/GRANITO                                                                                                                                                                                                                                                                                                                                                                                                                                                                       </v>
          </cell>
          <cell r="C9723" t="str">
            <v xml:space="preserve">KG    </v>
          </cell>
          <cell r="D9723" t="str">
            <v>32,88</v>
          </cell>
        </row>
        <row r="9724">
          <cell r="A9724">
            <v>12357</v>
          </cell>
          <cell r="B9724" t="str">
            <v xml:space="preserve">MASTRO SIMPLES GALVANIZADO DIAMETRO NOMINAL 1 1/2", COMPRIMENTO 3 M                                                                                                                                                                                                                                                                                                                                                                                                                                       </v>
          </cell>
          <cell r="C9724" t="str">
            <v xml:space="preserve">UN    </v>
          </cell>
          <cell r="D9724" t="str">
            <v>137,88</v>
          </cell>
        </row>
        <row r="9725">
          <cell r="A9725">
            <v>12358</v>
          </cell>
          <cell r="B9725" t="str">
            <v xml:space="preserve">MASTRO SIMPLES GALVANIZADO DIAMETRO NOMINAL 2", COMPRIMENTO 3 M                                                                                                                                                                                                                                                                                                                                                                                                                                           </v>
          </cell>
          <cell r="C9725" t="str">
            <v xml:space="preserve">UN    </v>
          </cell>
          <cell r="D9725" t="str">
            <v>155,09</v>
          </cell>
        </row>
        <row r="9726">
          <cell r="A9726">
            <v>11079</v>
          </cell>
          <cell r="B9726" t="str">
            <v xml:space="preserve">MATERIAL FILTRANTE (PEDREGULHO) 0,6 A 25,46 MM (POSTO PEDREIRA/FORNECEDOR, SEM FRETE)                                                                                                                                                                                                                                                                                                                                                                                                                     </v>
          </cell>
          <cell r="C9726" t="str">
            <v xml:space="preserve">M3    </v>
          </cell>
          <cell r="D9726" t="str">
            <v>717,37</v>
          </cell>
        </row>
        <row r="9727">
          <cell r="A9727">
            <v>11082</v>
          </cell>
          <cell r="B9727" t="str">
            <v xml:space="preserve">MATERIAL FILTRANTE (PEDREGULHO) 38 A 25,4 MM (POSTO PEDREIRA/FORNECEDOR, SEM FRETE)                                                                                                                                                                                                                                                                                                                                                                                                                       </v>
          </cell>
          <cell r="C9727" t="str">
            <v xml:space="preserve">M3    </v>
          </cell>
          <cell r="D9727" t="str">
            <v>731,89</v>
          </cell>
        </row>
        <row r="9728">
          <cell r="A9728">
            <v>4058</v>
          </cell>
          <cell r="B9728" t="str">
            <v xml:space="preserve">MECANICO DE EQUIPAMENTOS PESADOS                                                                                                                                                                                                                                                                                                                                                                                                                                                                          </v>
          </cell>
          <cell r="C9728" t="str">
            <v xml:space="preserve">H     </v>
          </cell>
          <cell r="D9728" t="str">
            <v>24,87</v>
          </cell>
        </row>
        <row r="9729">
          <cell r="A9729">
            <v>40974</v>
          </cell>
          <cell r="B9729" t="str">
            <v xml:space="preserve">MECANICO DE EQUIPAMENTOS PESADOS (MENSALISTA)                                                                                                                                                                                                                                                                                                                                                                                                                                                             </v>
          </cell>
          <cell r="C9729" t="str">
            <v xml:space="preserve">MES   </v>
          </cell>
          <cell r="D9729" t="str">
            <v>4.370,93</v>
          </cell>
        </row>
        <row r="9730">
          <cell r="A9730">
            <v>34794</v>
          </cell>
          <cell r="B9730" t="str">
            <v xml:space="preserve">MECANICO DE REFRIGERACAO                                                                                                                                                                                                                                                                                                                                                                                                                                                                                  </v>
          </cell>
          <cell r="C9730" t="str">
            <v xml:space="preserve">H     </v>
          </cell>
          <cell r="D9730" t="str">
            <v>18,49</v>
          </cell>
        </row>
        <row r="9731">
          <cell r="A9731">
            <v>40925</v>
          </cell>
          <cell r="B9731" t="str">
            <v xml:space="preserve">MECANICO DE REFRIGERACAO (MENSALISTA)                                                                                                                                                                                                                                                                                                                                                                                                                                                                     </v>
          </cell>
          <cell r="C9731" t="str">
            <v xml:space="preserve">MES   </v>
          </cell>
          <cell r="D9731" t="str">
            <v>3.250,51</v>
          </cell>
        </row>
        <row r="9732">
          <cell r="A9732">
            <v>13741</v>
          </cell>
          <cell r="B9732" t="str">
            <v xml:space="preserve">MEDIDOR DE NIVEL ESTATICO E DINAMICO PARA POCO, COMPRIMENTO DE 200 M                                                                                                                                                                                                                                                                                                                                                                                                                                      </v>
          </cell>
          <cell r="C9732" t="str">
            <v xml:space="preserve">UN    </v>
          </cell>
          <cell r="D9732" t="str">
            <v>2.126,47</v>
          </cell>
        </row>
        <row r="9733">
          <cell r="A9733">
            <v>3288</v>
          </cell>
          <cell r="B9733" t="str">
            <v xml:space="preserve">MEIA CANA DE MADEIRA CEDRINHO OU EQUIVALENTE DA REGIAO, ACABAMENTO PARA FORRO PAULISTA, *2,5 X 2,5* CM                                                                                                                                                                                                                                                                                                                                                                                                    </v>
          </cell>
          <cell r="C9733" t="str">
            <v xml:space="preserve">M     </v>
          </cell>
          <cell r="D9733" t="str">
            <v>4,23</v>
          </cell>
        </row>
        <row r="9734">
          <cell r="A9734">
            <v>13587</v>
          </cell>
          <cell r="B9734" t="str">
            <v xml:space="preserve">MEIA CANA DE MADEIRA PINUS OU EQUIVALENTE DA REGIAO, ACABAMENTO PARA FORRO PAULISTA, *2,5 X 2,5* CM                                                                                                                                                                                                                                                                                                                                                                                                       </v>
          </cell>
          <cell r="C9734" t="str">
            <v xml:space="preserve">M     </v>
          </cell>
          <cell r="D9734" t="str">
            <v>2,55</v>
          </cell>
        </row>
        <row r="9735">
          <cell r="A9735">
            <v>38598</v>
          </cell>
          <cell r="B9735" t="str">
            <v xml:space="preserve">MEIA CANALETA CONCRETO ESTRUTURAL 14 X 19 X 19 CM, FBK 14 MPA (NBR 6136)                                                                                                                                                                                                                                                                                                                                                                                                                                  </v>
          </cell>
          <cell r="C9735" t="str">
            <v xml:space="preserve">UN    </v>
          </cell>
          <cell r="D9735" t="str">
            <v>1,86</v>
          </cell>
        </row>
        <row r="9736">
          <cell r="A9736">
            <v>38595</v>
          </cell>
          <cell r="B9736" t="str">
            <v xml:space="preserve">MEIA CANALETA CONCRETO ESTRUTURAL 14 X 19 X 19 CM, FBK 4,5 MPA (NBR 6136)                                                                                                                                                                                                                                                                                                                                                                                                                                 </v>
          </cell>
          <cell r="C9736" t="str">
            <v xml:space="preserve">UN    </v>
          </cell>
          <cell r="D9736" t="str">
            <v>1,28</v>
          </cell>
        </row>
        <row r="9737">
          <cell r="A9737">
            <v>38592</v>
          </cell>
          <cell r="B9737" t="str">
            <v xml:space="preserve">MEIO BLOCO CONCRETO ESTRUTURAL 14 X 19 X 14 CM, FBK 14 MPA (NBR 6136)                                                                                                                                                                                                                                                                                                                                                                                                                                     </v>
          </cell>
          <cell r="C9737" t="str">
            <v xml:space="preserve">UN    </v>
          </cell>
          <cell r="D9737" t="str">
            <v>1,68</v>
          </cell>
        </row>
        <row r="9738">
          <cell r="A9738">
            <v>38588</v>
          </cell>
          <cell r="B9738" t="str">
            <v xml:space="preserve">MEIO BLOCO CONCRETO ESTRUTURAL 14 X 19 X 14 CM, FBK 4,5 MPA (NBR 6136)                                                                                                                                                                                                                                                                                                                                                                                                                                    </v>
          </cell>
          <cell r="C9738" t="str">
            <v xml:space="preserve">UN    </v>
          </cell>
          <cell r="D9738" t="str">
            <v>1,06</v>
          </cell>
        </row>
        <row r="9739">
          <cell r="A9739">
            <v>38593</v>
          </cell>
          <cell r="B9739" t="str">
            <v xml:space="preserve">MEIO BLOCO CONCRETO ESTRUTURAL 14 X 19 X 19 CM, FBK 14 MPA (NBR 6136)                                                                                                                                                                                                                                                                                                                                                                                                                                     </v>
          </cell>
          <cell r="C9739" t="str">
            <v xml:space="preserve">UN    </v>
          </cell>
          <cell r="D9739" t="str">
            <v>1,81</v>
          </cell>
        </row>
        <row r="9740">
          <cell r="A9740">
            <v>38589</v>
          </cell>
          <cell r="B9740" t="str">
            <v xml:space="preserve">MEIO BLOCO CONCRETO ESTRUTURAL 14 X 19 X 19 CM, FBK 4,5 MPA (NBR 6136)                                                                                                                                                                                                                                                                                                                                                                                                                                    </v>
          </cell>
          <cell r="C9740" t="str">
            <v xml:space="preserve">UN    </v>
          </cell>
          <cell r="D9740" t="str">
            <v>1,29</v>
          </cell>
        </row>
        <row r="9741">
          <cell r="A9741">
            <v>38594</v>
          </cell>
          <cell r="B9741" t="str">
            <v xml:space="preserve">MEIO BLOCO CONCRETO ESTRUTURAL 14 X 19 X 34 CM, FBK 14 MPA (NBR 6136)                                                                                                                                                                                                                                                                                                                                                                                                                                     </v>
          </cell>
          <cell r="C9741" t="str">
            <v xml:space="preserve">UN    </v>
          </cell>
          <cell r="D9741" t="str">
            <v>2,68</v>
          </cell>
        </row>
        <row r="9742">
          <cell r="A9742">
            <v>34787</v>
          </cell>
          <cell r="B9742" t="str">
            <v xml:space="preserve">MEIO BLOCO ESTRUTURAL CERAMICO 14 X 19 X 14 CM, 4,0 MPA (NBR 15270)                                                                                                                                                                                                                                                                                                                                                                                                                                       </v>
          </cell>
          <cell r="C9742" t="str">
            <v xml:space="preserve">UN    </v>
          </cell>
          <cell r="D9742" t="str">
            <v>0,68</v>
          </cell>
        </row>
        <row r="9743">
          <cell r="A9743">
            <v>34788</v>
          </cell>
          <cell r="B9743" t="str">
            <v xml:space="preserve">MEIO BLOCO ESTRUTURAL CERAMICO 14 X 19 X 14 CM, 6,0 MPA (NBR 15270)                                                                                                                                                                                                                                                                                                                                                                                                                                       </v>
          </cell>
          <cell r="C9743" t="str">
            <v xml:space="preserve">UN    </v>
          </cell>
          <cell r="D9743" t="str">
            <v>0,68</v>
          </cell>
        </row>
        <row r="9744">
          <cell r="A9744">
            <v>34784</v>
          </cell>
          <cell r="B9744" t="str">
            <v xml:space="preserve">MEIO BLOCO ESTRUTURAL CERAMICO 14 X 19 X 19 CM, 4,0 MPA (NBR 15270)                                                                                                                                                                                                                                                                                                                                                                                                                                       </v>
          </cell>
          <cell r="C9744" t="str">
            <v xml:space="preserve">UN    </v>
          </cell>
          <cell r="D9744" t="str">
            <v>0,75</v>
          </cell>
        </row>
        <row r="9745">
          <cell r="A9745">
            <v>34781</v>
          </cell>
          <cell r="B9745" t="str">
            <v xml:space="preserve">MEIO BLOCO ESTRUTURAL CERAMICO 14 X 19 X 19 CM, 6,0 MPA (NBR 15270)                                                                                                                                                                                                                                                                                                                                                                                                                                       </v>
          </cell>
          <cell r="C9745" t="str">
            <v xml:space="preserve">UN    </v>
          </cell>
          <cell r="D9745" t="str">
            <v>0,85</v>
          </cell>
        </row>
        <row r="9746">
          <cell r="A9746">
            <v>34773</v>
          </cell>
          <cell r="B9746" t="str">
            <v xml:space="preserve">MEIO BLOCO VEDACAO CONCRETO APARENTE 14 X 19 X 19 CM  (CLASSE C - NBR 6136)                                                                                                                                                                                                                                                                                                                                                                                                                               </v>
          </cell>
          <cell r="C9746" t="str">
            <v xml:space="preserve">UN    </v>
          </cell>
          <cell r="D9746" t="str">
            <v>1,34</v>
          </cell>
        </row>
        <row r="9747">
          <cell r="A9747">
            <v>34769</v>
          </cell>
          <cell r="B9747" t="str">
            <v xml:space="preserve">MEIO BLOCO VEDACAO CONCRETO APARENTE 19 X 19 X 19 CM (CLASSE C - NBR 6136)                                                                                                                                                                                                                                                                                                                                                                                                                                </v>
          </cell>
          <cell r="C9747" t="str">
            <v xml:space="preserve">UN    </v>
          </cell>
          <cell r="D9747" t="str">
            <v>1,55</v>
          </cell>
        </row>
        <row r="9748">
          <cell r="A9748">
            <v>34763</v>
          </cell>
          <cell r="B9748" t="str">
            <v xml:space="preserve">MEIO BLOCO VEDACAO CONCRETO APARENTE 9  X 19 X 19 CM (CLASSE C - NBR 6136)                                                                                                                                                                                                                                                                                                                                                                                                                                </v>
          </cell>
          <cell r="C9748" t="str">
            <v xml:space="preserve">UN    </v>
          </cell>
          <cell r="D9748" t="str">
            <v>0,90</v>
          </cell>
        </row>
        <row r="9749">
          <cell r="A9749">
            <v>34774</v>
          </cell>
          <cell r="B9749" t="str">
            <v xml:space="preserve">MEIO BLOCO VEDACAO CONCRETO 14 X 19 X 19 CM (CLASSE C - NBR 6136)                                                                                                                                                                                                                                                                                                                                                                                                                                         </v>
          </cell>
          <cell r="C9749" t="str">
            <v xml:space="preserve">UN    </v>
          </cell>
          <cell r="D9749" t="str">
            <v>1,20</v>
          </cell>
        </row>
        <row r="9750">
          <cell r="A9750">
            <v>34771</v>
          </cell>
          <cell r="B9750" t="str">
            <v xml:space="preserve">MEIO BLOCO VEDACAO CONCRETO 19 X 19 X 19 CM (CLASSE C - NBR 6136)                                                                                                                                                                                                                                                                                                                                                                                                                                         </v>
          </cell>
          <cell r="C9750" t="str">
            <v xml:space="preserve">UN    </v>
          </cell>
          <cell r="D9750" t="str">
            <v>1,37</v>
          </cell>
        </row>
        <row r="9751">
          <cell r="A9751">
            <v>34764</v>
          </cell>
          <cell r="B9751" t="str">
            <v xml:space="preserve">MEIO BLOCO VEDACAO CONCRETO 9 X 19 X 19 CM (CLASSE C - NBR 6136)                                                                                                                                                                                                                                                                                                                                                                                                                                          </v>
          </cell>
          <cell r="C9751" t="str">
            <v xml:space="preserve">UN    </v>
          </cell>
          <cell r="D9751" t="str">
            <v>0,84</v>
          </cell>
        </row>
        <row r="9752">
          <cell r="A9752">
            <v>4062</v>
          </cell>
          <cell r="B9752" t="str">
            <v xml:space="preserve">MEIO-FIO OU GUIA DE CONCRETO, PRE-MOLDADO, COMP 1 M, *30 X 15* CM (H X L)                                                                                                                                                                                                                                                                                                                                                                                                                                 </v>
          </cell>
          <cell r="C9752" t="str">
            <v xml:space="preserve">UN    </v>
          </cell>
          <cell r="D9752" t="str">
            <v>15,46</v>
          </cell>
        </row>
        <row r="9753">
          <cell r="A9753">
            <v>4059</v>
          </cell>
          <cell r="B9753" t="str">
            <v xml:space="preserve">MEIO-FIO OU GUIA DE CONCRETO, PRE-MOLDADO, COMP 1 M, *30 X 15/ 12* CM (H X L1/L2)                                                                                                                                                                                                                                                                                                                                                                                                                         </v>
          </cell>
          <cell r="C9753" t="str">
            <v xml:space="preserve">M     </v>
          </cell>
          <cell r="D9753" t="str">
            <v>18,75</v>
          </cell>
        </row>
        <row r="9754">
          <cell r="A9754">
            <v>4061</v>
          </cell>
          <cell r="B9754" t="str">
            <v xml:space="preserve">MEIO-FIO OU GUIA DE CONCRETO, PRE-MOLDADO, COMP 80 CM, *45 X 18 /12* CM (H X L1/L2)                                                                                                                                                                                                                                                                                                                                                                                                                       </v>
          </cell>
          <cell r="C9754" t="str">
            <v xml:space="preserve">UN    </v>
          </cell>
          <cell r="D9754" t="str">
            <v>15,00</v>
          </cell>
        </row>
        <row r="9755">
          <cell r="A9755">
            <v>10608</v>
          </cell>
          <cell r="B9755" t="str">
            <v xml:space="preserve">MESA VIBRATORIA COM DIMENSOES DE 2,0 X 1,0 M, COM MOTOR ELETRICO DE 2 POLOS E POTENCIA DE 3 CV                                                                                                                                                                                                                                                                                                                                                                                                            </v>
          </cell>
          <cell r="C9755" t="str">
            <v xml:space="preserve">UN    </v>
          </cell>
          <cell r="D9755" t="str">
            <v>11.200,00</v>
          </cell>
        </row>
        <row r="9756">
          <cell r="A9756">
            <v>4069</v>
          </cell>
          <cell r="B9756" t="str">
            <v xml:space="preserve">MESTRE DE OBRAS                                                                                                                                                                                                                                                                                                                                                                                                                                                                                           </v>
          </cell>
          <cell r="C9756" t="str">
            <v xml:space="preserve">H     </v>
          </cell>
          <cell r="D9756" t="str">
            <v>49,35</v>
          </cell>
        </row>
        <row r="9757">
          <cell r="A9757">
            <v>40819</v>
          </cell>
          <cell r="B9757" t="str">
            <v xml:space="preserve">MESTRE DE OBRAS (MENSALISTA)                                                                                                                                                                                                                                                                                                                                                                                                                                                                              </v>
          </cell>
          <cell r="C9757" t="str">
            <v xml:space="preserve">MES   </v>
          </cell>
          <cell r="D9757" t="str">
            <v>8.671,08</v>
          </cell>
        </row>
        <row r="9758">
          <cell r="A9758">
            <v>34361</v>
          </cell>
          <cell r="B9758" t="str">
            <v xml:space="preserve">METACAULIM DE ALTA REATIVIDADE/CAULIM CALCINADO                                                                                                                                                                                                                                                                                                                                                                                                                                                           </v>
          </cell>
          <cell r="C9758" t="str">
            <v xml:space="preserve">KG    </v>
          </cell>
          <cell r="D9758" t="str">
            <v>1,95</v>
          </cell>
        </row>
        <row r="9759">
          <cell r="A9759">
            <v>36512</v>
          </cell>
          <cell r="B9759" t="str">
            <v xml:space="preserve">MICRO-TRATOR CORTADOR DE GRAMA COM LARGURA DO CORTE DE 107 CM, COM  2 LAMINAS E DESCARTE LATERAL                                                                                                                                                                                                                                                                                                                                                                                                          </v>
          </cell>
          <cell r="C9759" t="str">
            <v xml:space="preserve">UN    </v>
          </cell>
          <cell r="D9759" t="str">
            <v>9.208,40</v>
          </cell>
        </row>
        <row r="9760">
          <cell r="A9760">
            <v>25972</v>
          </cell>
          <cell r="B9760" t="str">
            <v xml:space="preserve">MICROESFERAS DE VIDRO PARA SINALIZACAO HORIZONTAL VIARIA, TIPO I-B (PREMIX) - NBR 16184                                                                                                                                                                                                                                                                                                                                                                                                                   </v>
          </cell>
          <cell r="C9760" t="str">
            <v xml:space="preserve">KG    </v>
          </cell>
          <cell r="D9760" t="str">
            <v>6,66</v>
          </cell>
        </row>
        <row r="9761">
          <cell r="A9761">
            <v>25973</v>
          </cell>
          <cell r="B9761" t="str">
            <v xml:space="preserve">MICROESFERAS DE VIDRO PARA SINALIZACAO HORIZONTAL VIARIA, TIPO II-A (DROP-ON) - NBR 16184                                                                                                                                                                                                                                                                                                                                                                                                                 </v>
          </cell>
          <cell r="C9761" t="str">
            <v xml:space="preserve">KG    </v>
          </cell>
          <cell r="D9761" t="str">
            <v>6,66</v>
          </cell>
        </row>
        <row r="9762">
          <cell r="A9762">
            <v>11697</v>
          </cell>
          <cell r="B9762" t="str">
            <v xml:space="preserve">MICTORIO COLETIVO ACO INOX (AISI 304), E = 0,8 MM, DE *100 X 40 X 30* CM (C X A X P)                                                                                                                                                                                                                                                                                                                                                                                                                      </v>
          </cell>
          <cell r="C9762" t="str">
            <v xml:space="preserve">UN    </v>
          </cell>
          <cell r="D9762" t="str">
            <v>511,12</v>
          </cell>
        </row>
        <row r="9763">
          <cell r="A9763">
            <v>11698</v>
          </cell>
          <cell r="B9763" t="str">
            <v xml:space="preserve">MICTORIO COLETIVO ACO INOX (AISI 304), E = 0,8 MM, DE *100 X 50 X 35* CM (C X A X P)                                                                                                                                                                                                                                                                                                                                                                                                                      </v>
          </cell>
          <cell r="C9763" t="str">
            <v xml:space="preserve">UN    </v>
          </cell>
          <cell r="D9763" t="str">
            <v>609,73</v>
          </cell>
        </row>
        <row r="9764">
          <cell r="A9764">
            <v>11699</v>
          </cell>
          <cell r="B9764" t="str">
            <v xml:space="preserve">MICTORIO INDIVIDUAL ACO INOX (AISI 304), E = 0,8 MM, DE *50  X 45  X 35* (C X A X P)                                                                                                                                                                                                                                                                                                                                                                                                                      </v>
          </cell>
          <cell r="C9764" t="str">
            <v xml:space="preserve">UN    </v>
          </cell>
          <cell r="D9764" t="str">
            <v>673,89</v>
          </cell>
        </row>
        <row r="9765">
          <cell r="A9765">
            <v>10432</v>
          </cell>
          <cell r="B9765" t="str">
            <v xml:space="preserve">MICTORIO SIFONADO LOUCA BRANCA SEM COMPLEMENTOS                                                                                                                                                                                                                                                                                                                                                                                                                                                           </v>
          </cell>
          <cell r="C9765" t="str">
            <v xml:space="preserve">UN    </v>
          </cell>
          <cell r="D9765" t="str">
            <v>318,04</v>
          </cell>
        </row>
        <row r="9766">
          <cell r="A9766">
            <v>10430</v>
          </cell>
          <cell r="B9766" t="str">
            <v xml:space="preserve">MICTORIO SIFONADO LOUCA COR SEM COMPLEMENTOS                                                                                                                                                                                                                                                                                                                                                                                                                                                              </v>
          </cell>
          <cell r="C9766" t="str">
            <v xml:space="preserve">UN    </v>
          </cell>
          <cell r="D9766" t="str">
            <v>342,52</v>
          </cell>
        </row>
        <row r="9767">
          <cell r="A9767">
            <v>37514</v>
          </cell>
          <cell r="B9767" t="str">
            <v xml:space="preserve">MINICARREGADEIRA SOBRE RODAS, POTENCIA LIQUIDA DE *47* HP, CAPACIDADE NOMINAL DE OPERACAO DE *646* KG                                                                                                                                                                                                                                                                                                                                                                                                     </v>
          </cell>
          <cell r="C9767" t="str">
            <v xml:space="preserve">UN    </v>
          </cell>
          <cell r="D9767" t="str">
            <v>158.877,50</v>
          </cell>
        </row>
        <row r="9768">
          <cell r="A9768">
            <v>37519</v>
          </cell>
          <cell r="B9768" t="str">
            <v xml:space="preserve">MINICARREGADEIRA SOBRE RODAS, POTENCIA LIQUIDA DE *72* HP, CAPACIDADE NOMINAL DE OPERACAO DE *1200* KG                                                                                                                                                                                                                                                                                                                                                                                                    </v>
          </cell>
          <cell r="C9768" t="str">
            <v xml:space="preserve">UN    </v>
          </cell>
          <cell r="D9768" t="str">
            <v>245.194,59</v>
          </cell>
        </row>
        <row r="9769">
          <cell r="A9769">
            <v>37520</v>
          </cell>
          <cell r="B9769" t="str">
            <v xml:space="preserve">MINIESCAVADEIRA SOBRE ESTEIRAS, POTENCIA LIQUIDA DE *30* HP, PESO OPERACIONAL DE *3.500* KG                                                                                                                                                                                                                                                                                                                                                                                                               </v>
          </cell>
          <cell r="C9769" t="str">
            <v xml:space="preserve">UN    </v>
          </cell>
          <cell r="D9769" t="str">
            <v>241.175,01</v>
          </cell>
        </row>
        <row r="9770">
          <cell r="A9770">
            <v>37521</v>
          </cell>
          <cell r="B9770" t="str">
            <v xml:space="preserve">MINIESCAVADEIRA SOBRE ESTEIRAS, POTENCIA LIQUIDA DE *42* HP, PESO OPERACIONAL DE *4.500* KG                                                                                                                                                                                                                                                                                                                                                                                                               </v>
          </cell>
          <cell r="C9770" t="str">
            <v xml:space="preserve">UN    </v>
          </cell>
          <cell r="D9770" t="str">
            <v>294.233,51</v>
          </cell>
        </row>
        <row r="9771">
          <cell r="A9771">
            <v>37522</v>
          </cell>
          <cell r="B9771" t="str">
            <v xml:space="preserve">MINIESCAVADEIRA SOBRE ESTEIRAS, POTENCIA LIQUIDA DE *42* HP, PESO OPERACIONAL DE *5.300* KG                                                                                                                                                                                                                                                                                                                                                                                                               </v>
          </cell>
          <cell r="C9771" t="str">
            <v xml:space="preserve">UN    </v>
          </cell>
          <cell r="D9771" t="str">
            <v>303.085,76</v>
          </cell>
        </row>
        <row r="9772">
          <cell r="A9772">
            <v>21109</v>
          </cell>
          <cell r="B9772" t="str">
            <v xml:space="preserve">MINUTERIA ELETRONICA COLETIVA COM POTENCIA MAXIMA RESISTIVA PARA LAMPADAS FLUORESCENTES DE *300* W ( 110 V ) / *600* W ( 110 V )                                                                                                                                                                                                                                                                                                                                                                          </v>
          </cell>
          <cell r="C9772" t="str">
            <v xml:space="preserve">UN    </v>
          </cell>
          <cell r="D9772" t="str">
            <v>55,88</v>
          </cell>
        </row>
        <row r="9773">
          <cell r="A9773">
            <v>36800</v>
          </cell>
          <cell r="B9773" t="str">
            <v xml:space="preserve">MISTURADOR BASE PARA CHUVEIRO/BANHEIRA, 1/2 " OU 3/4 ", SOLDAVEL OU ROSCAVEL                                                                                                                                                                                                                                                                                                                                                                                                                              </v>
          </cell>
          <cell r="C9773" t="str">
            <v xml:space="preserve">UN    </v>
          </cell>
          <cell r="D9773" t="str">
            <v>71,08</v>
          </cell>
        </row>
        <row r="9774">
          <cell r="A9774">
            <v>11769</v>
          </cell>
          <cell r="B9774" t="str">
            <v xml:space="preserve">MISTURADOR CROMADO DE MESA BICA BAIXA PARA LAVATORIO (REF 1875)                                                                                                                                                                                                                                                                                                                                                                                                                                           </v>
          </cell>
          <cell r="C9774" t="str">
            <v xml:space="preserve">UN    </v>
          </cell>
          <cell r="D9774" t="str">
            <v>174,21</v>
          </cell>
        </row>
        <row r="9775">
          <cell r="A9775">
            <v>36793</v>
          </cell>
          <cell r="B9775" t="str">
            <v xml:space="preserve">MISTURADOR CROMADO DE PAREDE PARA LAVATORIO (REF 1178)                                                                                                                                                                                                                                                                                                                                                                                                                                                    </v>
          </cell>
          <cell r="C9775" t="str">
            <v xml:space="preserve">UN    </v>
          </cell>
          <cell r="D9775" t="str">
            <v>282,05</v>
          </cell>
        </row>
        <row r="9776">
          <cell r="A9776">
            <v>37546</v>
          </cell>
          <cell r="B9776" t="str">
            <v xml:space="preserve">MISTURADOR DE ARGAMASSA, EIXO HORIZONTAL, CAPACIDADE DE MISTURA 160 KG, MOTOR ELETRICO TRIFASICO 220/380 V, POTENCIA 3 CV                                                                                                                                                                                                                                                                                                                                                                                 </v>
          </cell>
          <cell r="C9776" t="str">
            <v xml:space="preserve">UN    </v>
          </cell>
          <cell r="D9776" t="str">
            <v>10.354,47</v>
          </cell>
        </row>
        <row r="9777">
          <cell r="A9777">
            <v>37544</v>
          </cell>
          <cell r="B9777" t="str">
            <v xml:space="preserve">MISTURADOR DE ARGAMASSA, EIXO HORIZONTAL, CAPACIDADE DE MISTURA 300 KG, MOTOR ELETRICO TRIFASICO 220/380 V, POTENCIA 5 CV                                                                                                                                                                                                                                                                                                                                                                                 </v>
          </cell>
          <cell r="C9777" t="str">
            <v xml:space="preserve">UN    </v>
          </cell>
          <cell r="D9777" t="str">
            <v>10.951,59</v>
          </cell>
        </row>
        <row r="9778">
          <cell r="A9778">
            <v>37545</v>
          </cell>
          <cell r="B9778" t="str">
            <v xml:space="preserve">MISTURADOR DE ARGAMASSA, EIXO HORIZONTAL, CAPACIDADE DE MISTURA 600 KG, MOTOR ELETRICO TRIFASICO 220/380 V, POTENCIA 7,5 CV                                                                                                                                                                                                                                                                                                                                                                               </v>
          </cell>
          <cell r="C9778" t="str">
            <v xml:space="preserve">UN    </v>
          </cell>
          <cell r="D9778" t="str">
            <v>13.030,92</v>
          </cell>
        </row>
        <row r="9779">
          <cell r="A9779">
            <v>11771</v>
          </cell>
          <cell r="B9779" t="str">
            <v xml:space="preserve">MISTURADOR DE PAREDE CROMADO PARA COZINHA BICA MOVEL COM AREJADOR (REF 1258)                                                                                                                                                                                                                                                                                                                                                                                                                              </v>
          </cell>
          <cell r="C9779" t="str">
            <v xml:space="preserve">UN    </v>
          </cell>
          <cell r="D9779" t="str">
            <v>216,08</v>
          </cell>
        </row>
        <row r="9780">
          <cell r="A9780">
            <v>39919</v>
          </cell>
          <cell r="B9780" t="str">
            <v xml:space="preserve">MISTURADOR DUPLO HORIZONTAL DE ALTA TURBULENCIA, CAPACIDADE / VOLUME 2 X 500 LITROS, MOTORES ELETRICOS MINIMO 5 CV CADA,  PARA NATA CIMENTO, ARGAMASSA E OUTROS                                                                                                                                                                                                                                                                                                                                           </v>
          </cell>
          <cell r="C9780" t="str">
            <v xml:space="preserve">UN    </v>
          </cell>
          <cell r="D9780" t="str">
            <v>51.829,84</v>
          </cell>
        </row>
        <row r="9781">
          <cell r="A9781">
            <v>38385</v>
          </cell>
          <cell r="B9781" t="str">
            <v xml:space="preserve">MISTURADOR MANUAL DE TINTAS PARA FURADEIRA, HASTE METALICA *60* CM, COM HELICE  (MEXEDOR DE TINTA)                                                                                                                                                                                                                                                                                                                                                                                                        </v>
          </cell>
          <cell r="C9781" t="str">
            <v xml:space="preserve">UN    </v>
          </cell>
          <cell r="D9781" t="str">
            <v>34,23</v>
          </cell>
        </row>
        <row r="9782">
          <cell r="A9782">
            <v>37587</v>
          </cell>
          <cell r="B9782" t="str">
            <v xml:space="preserve">MISTURADOR MONOCOMANDO PARA CHUVEIRO, BASE BRUTA E ACABAMENTO CROMADO                                                                                                                                                                                                                                                                                                                                                                                                                                     </v>
          </cell>
          <cell r="C9782" t="str">
            <v xml:space="preserve">UN    </v>
          </cell>
          <cell r="D9782" t="str">
            <v>196,54</v>
          </cell>
        </row>
        <row r="9783">
          <cell r="A9783">
            <v>11571</v>
          </cell>
          <cell r="B9783" t="str">
            <v xml:space="preserve">MOLA AEREA FECHA PORTA, PARA PORTAS COM LARGURA ACIMA DE 110 CM                                                                                                                                                                                                                                                                                                                                                                                                                                           </v>
          </cell>
          <cell r="C9783" t="str">
            <v xml:space="preserve">UN    </v>
          </cell>
          <cell r="D9783" t="str">
            <v>200,31</v>
          </cell>
        </row>
        <row r="9784">
          <cell r="A9784">
            <v>11561</v>
          </cell>
          <cell r="B9784" t="str">
            <v xml:space="preserve">MOLA AEREA FECHA PORTA, PARA PORTAS COM LARGURA ATE 110 CM                                                                                                                                                                                                                                                                                                                                                                                                                                                </v>
          </cell>
          <cell r="C9784" t="str">
            <v xml:space="preserve">UN    </v>
          </cell>
          <cell r="D9784" t="str">
            <v>154,92</v>
          </cell>
        </row>
        <row r="9785">
          <cell r="A9785">
            <v>11560</v>
          </cell>
          <cell r="B9785" t="str">
            <v xml:space="preserve">MOLA AEREA FECHA PORTA, PARA PORTAS COM LARGURA ATE 95 CM                                                                                                                                                                                                                                                                                                                                                                                                                                                 </v>
          </cell>
          <cell r="C9785" t="str">
            <v xml:space="preserve">UN    </v>
          </cell>
          <cell r="D9785" t="str">
            <v>131,86</v>
          </cell>
        </row>
        <row r="9786">
          <cell r="A9786">
            <v>11499</v>
          </cell>
          <cell r="B9786" t="str">
            <v xml:space="preserve">MOLA HIDRAULICA DE PISO P/ VIDRO TEMPERADO 10MM                                                                                                                                                                                                                                                                                                                                                                                                                                                           </v>
          </cell>
          <cell r="C9786" t="str">
            <v xml:space="preserve">UN    </v>
          </cell>
          <cell r="D9786" t="str">
            <v>1.303,57</v>
          </cell>
        </row>
        <row r="9787">
          <cell r="A9787">
            <v>34761</v>
          </cell>
          <cell r="B9787" t="str">
            <v xml:space="preserve">MONTADOR DE ELETROELETRONICOS                                                                                                                                                                                                                                                                                                                                                                                                                                                                             </v>
          </cell>
          <cell r="C9787" t="str">
            <v xml:space="preserve">H     </v>
          </cell>
          <cell r="D9787" t="str">
            <v>16,53</v>
          </cell>
        </row>
        <row r="9788">
          <cell r="A9788">
            <v>40924</v>
          </cell>
          <cell r="B9788" t="str">
            <v xml:space="preserve">MONTADOR DE ELETROELETRONICOS (MENSALISTA)                                                                                                                                                                                                                                                                                                                                                                                                                                                                </v>
          </cell>
          <cell r="C9788" t="str">
            <v xml:space="preserve">MES   </v>
          </cell>
          <cell r="D9788" t="str">
            <v>2.907,67</v>
          </cell>
        </row>
        <row r="9789">
          <cell r="A9789">
            <v>25957</v>
          </cell>
          <cell r="B9789" t="str">
            <v xml:space="preserve">MONTADOR DE ESTRUTURAS METALICAS                                                                                                                                                                                                                                                                                                                                                                                                                                                                          </v>
          </cell>
          <cell r="C9789" t="str">
            <v xml:space="preserve">H     </v>
          </cell>
          <cell r="D9789" t="str">
            <v>18,75</v>
          </cell>
        </row>
        <row r="9790">
          <cell r="A9790">
            <v>40983</v>
          </cell>
          <cell r="B9790" t="str">
            <v xml:space="preserve">MONTADOR DE ESTRUTURAS METALICAS (MENSALISTA)                                                                                                                                                                                                                                                                                                                                                                                                                                                             </v>
          </cell>
          <cell r="C9790" t="str">
            <v xml:space="preserve">MES   </v>
          </cell>
          <cell r="D9790" t="str">
            <v>3.297,05</v>
          </cell>
        </row>
        <row r="9791">
          <cell r="A9791">
            <v>2437</v>
          </cell>
          <cell r="B9791" t="str">
            <v xml:space="preserve">MONTADOR DE MAQUINAS                                                                                                                                                                                                                                                                                                                                                                                                                                                                                      </v>
          </cell>
          <cell r="C9791" t="str">
            <v xml:space="preserve">H     </v>
          </cell>
          <cell r="D9791" t="str">
            <v>25,19</v>
          </cell>
        </row>
        <row r="9792">
          <cell r="A9792">
            <v>40921</v>
          </cell>
          <cell r="B9792" t="str">
            <v xml:space="preserve">MONTADOR DE MAQUINAS (MENSALISTA)                                                                                                                                                                                                                                                                                                                                                                                                                                                                         </v>
          </cell>
          <cell r="C9792" t="str">
            <v xml:space="preserve">MES   </v>
          </cell>
          <cell r="D9792" t="str">
            <v>4.427,49</v>
          </cell>
        </row>
        <row r="9793">
          <cell r="A9793">
            <v>40534</v>
          </cell>
          <cell r="B9793" t="str">
            <v xml:space="preserve">MONTANTE EM BARRA CHATA ACO GALVANIZADO, *65 X 8* MM, ALTURA *1420* MM, PINTURA ELETROSTATICA, COR PRETA                                                                                                                                                                                                                                                                                                                                                                                                  </v>
          </cell>
          <cell r="C9793" t="str">
            <v xml:space="preserve">UN    </v>
          </cell>
          <cell r="D9793" t="str">
            <v>219,22</v>
          </cell>
        </row>
        <row r="9794">
          <cell r="A9794">
            <v>14252</v>
          </cell>
          <cell r="B9794" t="str">
            <v xml:space="preserve">MOTOBOMBA AUTOESCORVANTE MOTOR A GASOLINA, POTENCIA 6,0HP, BOCAIS 3" X 3", HM/Q = 5 MCA / 24 M3/H A 52,5 MCA / 5,0 M3/H                                                                                                                                                                                                                                                                                                                                                                                   </v>
          </cell>
          <cell r="C9794" t="str">
            <v xml:space="preserve">UN    </v>
          </cell>
          <cell r="D9794" t="str">
            <v>1.843,81</v>
          </cell>
        </row>
        <row r="9795">
          <cell r="A9795">
            <v>730</v>
          </cell>
          <cell r="B9795" t="str">
            <v xml:space="preserve">MOTOBOMBA AUTOESCORVANTE MOTOR ELETRICO TRIFASICO 7,4HP BOCA DIAMETRO DE SUCCAO X RECLAQUE: 2"X2", HM/ Q = 10 M / 73,5 M3/H A 28 M / 8,2 M3 /H                                                                                                                                                                                                                                                                                                                                                            </v>
          </cell>
          <cell r="C9795" t="str">
            <v xml:space="preserve">UN    </v>
          </cell>
          <cell r="D9795" t="str">
            <v>4.926,33</v>
          </cell>
        </row>
        <row r="9796">
          <cell r="A9796">
            <v>723</v>
          </cell>
          <cell r="B9796" t="str">
            <v xml:space="preserve">MOTOBOMBA AUTOESCORVANTE POTENCIA 5,42 HP, BOCAIS SUCCAO X RECALQUE 2" X 2", A GASOLINA, DIAMETRO DO ROTOR 122 MM HM/Q = 6 MCA / 33,0 M3/H A 28 MCA / 8,0 M3/H                                                                                                                                                                                                                                                                                                                                            </v>
          </cell>
          <cell r="C9796" t="str">
            <v xml:space="preserve">UN    </v>
          </cell>
          <cell r="D9796" t="str">
            <v>2.448,56</v>
          </cell>
        </row>
        <row r="9797">
          <cell r="A9797">
            <v>36502</v>
          </cell>
          <cell r="B9797" t="str">
            <v xml:space="preserve">MOTOBOMBA CENTRIFUGA, MOTOR A GASOLINA, POTENCIA 5,42 HP, BOCAIS 1 1/2" X 1", DIAMETRO ROTOR 143 MM HM/Q = 6 MCA / 16,8 M3/H A 38 MCA / 6,6 M3/H                                                                                                                                                                                                                                                                                                                                                          </v>
          </cell>
          <cell r="C9797" t="str">
            <v xml:space="preserve">UN    </v>
          </cell>
          <cell r="D9797" t="str">
            <v>2.301,35</v>
          </cell>
        </row>
        <row r="9798">
          <cell r="A9798">
            <v>36503</v>
          </cell>
          <cell r="B9798" t="str">
            <v xml:space="preserve">MOTOBOMBA TRASH (PARA AGUA SUJA) AUTO ESCORVANTE, MOTOR GASOLINA DE 6,41 HP, DIAMETROS DE SUCCAO X RECALQUE: 3" X 3", HM/Q: 10/60 A 23/0                                                                                                                                                                                                                                                                                                                                                                  </v>
          </cell>
          <cell r="C9798" t="str">
            <v xml:space="preserve">UN    </v>
          </cell>
          <cell r="D9798" t="str">
            <v>2.837,84</v>
          </cell>
        </row>
        <row r="9799">
          <cell r="A9799">
            <v>4090</v>
          </cell>
          <cell r="B9799" t="str">
            <v xml:space="preserve">MOTONIVELADORA POTENCIA BASICA LIQUIDA (PRIMEIRA MARCHA) 125 HP , PESO BRUTO 13843 KG, LARGURA DA LAMINA DE 3,7 M                                                                                                                                                                                                                                                                                                                                                                                         </v>
          </cell>
          <cell r="C9799" t="str">
            <v xml:space="preserve">UN    </v>
          </cell>
          <cell r="D9799" t="str">
            <v>636.500,00</v>
          </cell>
        </row>
        <row r="9800">
          <cell r="A9800">
            <v>13227</v>
          </cell>
          <cell r="B9800" t="str">
            <v xml:space="preserve">MOTONIVELADORA POTENCIA BASICA LIQUIDA (PRIMEIRA MARCHA) 171 HP, PESO BRUTO 14768 KG, LARGURA DA LAMINA DE 3,7 M                                                                                                                                                                                                                                                                                                                                                                                          </v>
          </cell>
          <cell r="C9800" t="str">
            <v xml:space="preserve">UN    </v>
          </cell>
          <cell r="D9800" t="str">
            <v>790.930,62</v>
          </cell>
        </row>
        <row r="9801">
          <cell r="A9801">
            <v>10597</v>
          </cell>
          <cell r="B9801" t="str">
            <v xml:space="preserve">MOTONIVELADORA POTENCIA BASICA LIQUIDA (PRIMEIRA MARCHA) 186 HP, PESO BRUTO 15785 KG, LARGURA DA LAMINA DE 4,3 M                                                                                                                                                                                                                                                                                                                                                                                          </v>
          </cell>
          <cell r="C9801" t="str">
            <v xml:space="preserve">UN    </v>
          </cell>
          <cell r="D9801" t="str">
            <v>832.556,51</v>
          </cell>
        </row>
        <row r="9802">
          <cell r="A9802">
            <v>39628</v>
          </cell>
          <cell r="B9802" t="str">
            <v xml:space="preserve">MOTOR A DIESEL PARA VIBRADOR DE IMERSAO, DE *4,7* CV                                                                                                                                                                                                                                                                                                                                                                                                                                                      </v>
          </cell>
          <cell r="C9802" t="str">
            <v xml:space="preserve">UN    </v>
          </cell>
          <cell r="D9802" t="str">
            <v>2.503,56</v>
          </cell>
        </row>
        <row r="9803">
          <cell r="A9803">
            <v>39404</v>
          </cell>
          <cell r="B9803" t="str">
            <v xml:space="preserve">MOTOR A GASOLINA PARA VIBRADOR DE IMERSAO, 4 TEMPOS, DE 5,5 CV                                                                                                                                                                                                                                                                                                                                                                                                                                            </v>
          </cell>
          <cell r="C9803" t="str">
            <v xml:space="preserve">UN    </v>
          </cell>
          <cell r="D9803" t="str">
            <v>1.241,43</v>
          </cell>
        </row>
        <row r="9804">
          <cell r="A9804">
            <v>39402</v>
          </cell>
          <cell r="B9804" t="str">
            <v xml:space="preserve">MOTOR ELETRICO PARA VIBRADOR DE IMERSAO, DE 2 CV, MONOFASICO, 110/220 V                                                                                                                                                                                                                                                                                                                                                                                                                                   </v>
          </cell>
          <cell r="C9804" t="str">
            <v xml:space="preserve">UN    </v>
          </cell>
          <cell r="D9804" t="str">
            <v>1.022,70</v>
          </cell>
        </row>
        <row r="9805">
          <cell r="A9805">
            <v>39403</v>
          </cell>
          <cell r="B9805" t="str">
            <v xml:space="preserve">MOTOR ELETRICO PARA VIBRADOR DE IMERSAO, DE 2 CV, TRIFASICO, 220/380 V                                                                                                                                                                                                                                                                                                                                                                                                                                    </v>
          </cell>
          <cell r="C9805" t="str">
            <v xml:space="preserve">UN    </v>
          </cell>
          <cell r="D9805" t="str">
            <v>1.000,46</v>
          </cell>
        </row>
        <row r="9806">
          <cell r="A9806">
            <v>4093</v>
          </cell>
          <cell r="B9806" t="str">
            <v xml:space="preserve">MOTORISTA DE CAMINHAO                                                                                                                                                                                                                                                                                                                                                                                                                                                                                     </v>
          </cell>
          <cell r="C9806" t="str">
            <v xml:space="preserve">H     </v>
          </cell>
          <cell r="D9806" t="str">
            <v>18,04</v>
          </cell>
        </row>
        <row r="9807">
          <cell r="A9807">
            <v>10512</v>
          </cell>
          <cell r="B9807" t="str">
            <v xml:space="preserve">MOTORISTA DE CAMINHAO (MENSALISTA)                                                                                                                                                                                                                                                                                                                                                                                                                                                                        </v>
          </cell>
          <cell r="C9807" t="str">
            <v xml:space="preserve">MES   </v>
          </cell>
          <cell r="D9807" t="str">
            <v>3.856,83</v>
          </cell>
        </row>
        <row r="9808">
          <cell r="A9808">
            <v>20020</v>
          </cell>
          <cell r="B9808" t="str">
            <v xml:space="preserve">MOTORISTA DE CAMINHAO-BASCULANTE                                                                                                                                                                                                                                                                                                                                                                                                                                                                          </v>
          </cell>
          <cell r="C9808" t="str">
            <v xml:space="preserve">H     </v>
          </cell>
          <cell r="D9808" t="str">
            <v>17,02</v>
          </cell>
        </row>
        <row r="9809">
          <cell r="A9809">
            <v>41038</v>
          </cell>
          <cell r="B9809" t="str">
            <v xml:space="preserve">MOTORISTA DE CAMINHAO-BASCULANTE (MENSALISTA)                                                                                                                                                                                                                                                                                                                                                                                                                                                             </v>
          </cell>
          <cell r="C9809" t="str">
            <v xml:space="preserve">MES   </v>
          </cell>
          <cell r="D9809" t="str">
            <v>3.637,97</v>
          </cell>
        </row>
        <row r="9810">
          <cell r="A9810">
            <v>4094</v>
          </cell>
          <cell r="B9810" t="str">
            <v xml:space="preserve">MOTORISTA DE CAMINHAO-CARRETA                                                                                                                                                                                                                                                                                                                                                                                                                                                                             </v>
          </cell>
          <cell r="C9810" t="str">
            <v xml:space="preserve">H     </v>
          </cell>
          <cell r="D9810" t="str">
            <v>24,11</v>
          </cell>
        </row>
        <row r="9811">
          <cell r="A9811">
            <v>40988</v>
          </cell>
          <cell r="B9811" t="str">
            <v xml:space="preserve">MOTORISTA DE CAMINHAO-CARRETA (MENSALISTA)                                                                                                                                                                                                                                                                                                                                                                                                                                                                </v>
          </cell>
          <cell r="C9811" t="str">
            <v xml:space="preserve">MES   </v>
          </cell>
          <cell r="D9811" t="str">
            <v>5.150,54</v>
          </cell>
        </row>
        <row r="9812">
          <cell r="A9812">
            <v>4095</v>
          </cell>
          <cell r="B9812" t="str">
            <v xml:space="preserve">MOTORISTA DE CARRO DE PASSEIO                                                                                                                                                                                                                                                                                                                                                                                                                                                                             </v>
          </cell>
          <cell r="C9812" t="str">
            <v xml:space="preserve">H     </v>
          </cell>
          <cell r="D9812" t="str">
            <v>12,40</v>
          </cell>
        </row>
        <row r="9813">
          <cell r="A9813">
            <v>40990</v>
          </cell>
          <cell r="B9813" t="str">
            <v xml:space="preserve">MOTORISTA DE CARRO DE PASSEIO (MENSALISTA)                                                                                                                                                                                                                                                                                                                                                                                                                                                                </v>
          </cell>
          <cell r="C9813" t="str">
            <v xml:space="preserve">MES   </v>
          </cell>
          <cell r="D9813" t="str">
            <v>2.706,98</v>
          </cell>
        </row>
        <row r="9814">
          <cell r="A9814">
            <v>4097</v>
          </cell>
          <cell r="B9814" t="str">
            <v xml:space="preserve">MOTORISTA DE ONIBUS / MICRO-ONIBUS                                                                                                                                                                                                                                                                                                                                                                                                                                                                        </v>
          </cell>
          <cell r="C9814" t="str">
            <v xml:space="preserve">H     </v>
          </cell>
          <cell r="D9814" t="str">
            <v>20,31</v>
          </cell>
        </row>
        <row r="9815">
          <cell r="A9815">
            <v>40994</v>
          </cell>
          <cell r="B9815" t="str">
            <v xml:space="preserve">MOTORISTA DE ONIBUS / MICRO-ONIBUS (MENSALISTA)                                                                                                                                                                                                                                                                                                                                                                                                                                                           </v>
          </cell>
          <cell r="C9815" t="str">
            <v xml:space="preserve">MES   </v>
          </cell>
          <cell r="D9815" t="str">
            <v>4.431,75</v>
          </cell>
        </row>
        <row r="9816">
          <cell r="A9816">
            <v>4096</v>
          </cell>
          <cell r="B9816" t="str">
            <v xml:space="preserve">MOTORISTA OPERADOR DE CAMINHAO COM MUNCK                                                                                                                                                                                                                                                                                                                                                                                                                                                                  </v>
          </cell>
          <cell r="C9816" t="str">
            <v xml:space="preserve">H     </v>
          </cell>
          <cell r="D9816" t="str">
            <v>12,94</v>
          </cell>
        </row>
        <row r="9817">
          <cell r="A9817">
            <v>40992</v>
          </cell>
          <cell r="B9817" t="str">
            <v xml:space="preserve">MOTORISTA OPERADOR DE CAMINHAO COM MUNCK (MENSALISTA)                                                                                                                                                                                                                                                                                                                                                                                                                                                     </v>
          </cell>
          <cell r="C9817" t="str">
            <v xml:space="preserve">MES   </v>
          </cell>
          <cell r="D9817" t="str">
            <v>2.822,38</v>
          </cell>
        </row>
        <row r="9818">
          <cell r="A9818">
            <v>13955</v>
          </cell>
          <cell r="B9818" t="str">
            <v xml:space="preserve">MOTOSSERRA PORTATIL COM MOTOR A GASOLINA DE *60* CC                                                                                                                                                                                                                                                                                                                                                                                                                                                       </v>
          </cell>
          <cell r="C9818" t="str">
            <v xml:space="preserve">UN    </v>
          </cell>
          <cell r="D9818" t="str">
            <v>2.522,15</v>
          </cell>
        </row>
        <row r="9819">
          <cell r="A9819">
            <v>4114</v>
          </cell>
          <cell r="B9819" t="str">
            <v xml:space="preserve">MOURAO CONCRETO CURVO, SECAO "T", H = 2,80 M + CURVA COM 0,45 M, COM FUROS PARA FIOS                                                                                                                                                                                                                                                                                                                                                                                                                      </v>
          </cell>
          <cell r="C9819" t="str">
            <v xml:space="preserve">UN    </v>
          </cell>
          <cell r="D9819" t="str">
            <v>68,20</v>
          </cell>
        </row>
        <row r="9820">
          <cell r="A9820">
            <v>36797</v>
          </cell>
          <cell r="B9820" t="str">
            <v xml:space="preserve">MOURAO DE CONCRETO CURVO,10 X 10 CM, H= *2,60* M + CURVA DE 0,40 M                                                                                                                                                                                                                                                                                                                                                                                                                                        </v>
          </cell>
          <cell r="C9820" t="str">
            <v xml:space="preserve">UN    </v>
          </cell>
          <cell r="D9820" t="str">
            <v>59,64</v>
          </cell>
        </row>
        <row r="9821">
          <cell r="A9821">
            <v>4107</v>
          </cell>
          <cell r="B9821" t="str">
            <v xml:space="preserve">MOURAO DE CONCRETO RETO, *10 X 10* CM, H= 2,30 M                                                                                                                                                                                                                                                                                                                                                                                                                                                          </v>
          </cell>
          <cell r="C9821" t="str">
            <v xml:space="preserve">UN    </v>
          </cell>
          <cell r="D9821" t="str">
            <v>57,43</v>
          </cell>
        </row>
        <row r="9822">
          <cell r="A9822">
            <v>36799</v>
          </cell>
          <cell r="B9822" t="str">
            <v xml:space="preserve">MOURAO DE CONCRETO RETO, TIPO ESTICADOR, *10 X 10* CM, H= 2,50 M                                                                                                                                                                                                                                                                                                                                                                                                                                          </v>
          </cell>
          <cell r="C9822" t="str">
            <v xml:space="preserve">UN    </v>
          </cell>
          <cell r="D9822" t="str">
            <v>54,83</v>
          </cell>
        </row>
        <row r="9823">
          <cell r="A9823">
            <v>4108</v>
          </cell>
          <cell r="B9823" t="str">
            <v xml:space="preserve">MOURAO DE CONCRETO RETO, 10 X 10 CM, H= 2,00 M                                                                                                                                                                                                                                                                                                                                                                                                                                                            </v>
          </cell>
          <cell r="C9823" t="str">
            <v xml:space="preserve">UN    </v>
          </cell>
          <cell r="D9823" t="str">
            <v>46,17</v>
          </cell>
        </row>
        <row r="9824">
          <cell r="A9824">
            <v>4102</v>
          </cell>
          <cell r="B9824" t="str">
            <v xml:space="preserve">MOURAO DE CONCRETO RETO, 10 X 10 CM, H= 3,00 M                                                                                                                                                                                                                                                                                                                                                                                                                                                            </v>
          </cell>
          <cell r="C9824" t="str">
            <v xml:space="preserve">UN    </v>
          </cell>
          <cell r="D9824" t="str">
            <v>68,69</v>
          </cell>
        </row>
        <row r="9825">
          <cell r="A9825">
            <v>10826</v>
          </cell>
          <cell r="B9825" t="str">
            <v xml:space="preserve">MUDA DE ARBUSTO FLORIFERO, CLUSIA/GARDENIA/MOREIA BRANCA/ AZALEIA OU EQUIVALENTE DA REGIAO, H= *50 A 70* CM                                                                                                                                                                                                                                                                                                                                                                                               </v>
          </cell>
          <cell r="C9825" t="str">
            <v xml:space="preserve">UN    </v>
          </cell>
          <cell r="D9825" t="str">
            <v>20,97</v>
          </cell>
        </row>
        <row r="9826">
          <cell r="A9826">
            <v>365</v>
          </cell>
          <cell r="B9826" t="str">
            <v xml:space="preserve">MUDA DE ARBUSTO FOLHAGEM, SANSAO-DO-CAMPO OU EQUIVALENTE DA REGIAO, H= *50 A 70* CM                                                                                                                                                                                                                                                                                                                                                                                                                       </v>
          </cell>
          <cell r="C9826" t="str">
            <v xml:space="preserve">UN    </v>
          </cell>
          <cell r="D9826" t="str">
            <v>13,00</v>
          </cell>
        </row>
        <row r="9827">
          <cell r="A9827">
            <v>38639</v>
          </cell>
          <cell r="B9827" t="str">
            <v xml:space="preserve">MUDA DE ARBUSTO, BUXINHO, H= *50* M                                                                                                                                                                                                                                                                                                                                                                                                                                                                       </v>
          </cell>
          <cell r="C9827" t="str">
            <v xml:space="preserve">UN    </v>
          </cell>
          <cell r="D9827" t="str">
            <v>50,34</v>
          </cell>
        </row>
        <row r="9828">
          <cell r="A9828">
            <v>38640</v>
          </cell>
          <cell r="B9828" t="str">
            <v xml:space="preserve">MUDA DE ARBUSTO, PINGO DE OURO/ VIOLETEIRA, H = *10 A 20* CM                                                                                                                                                                                                                                                                                                                                                                                                                                              </v>
          </cell>
          <cell r="C9828" t="str">
            <v xml:space="preserve">UN    </v>
          </cell>
          <cell r="D9828" t="str">
            <v>0,75</v>
          </cell>
        </row>
        <row r="9829">
          <cell r="A9829">
            <v>358</v>
          </cell>
          <cell r="B9829" t="str">
            <v xml:space="preserve">MUDA DE ARVORE ORNAMENTAL, OITI/AROEIRA SALSA/ANGICO/IPE/JACARANDA OU EQUIVALENTE  DA REGIAO, H= *1* M                                                                                                                                                                                                                                                                                                                                                                                                    </v>
          </cell>
          <cell r="C9829" t="str">
            <v xml:space="preserve">UN    </v>
          </cell>
          <cell r="D9829" t="str">
            <v>15,52</v>
          </cell>
        </row>
        <row r="9830">
          <cell r="A9830">
            <v>359</v>
          </cell>
          <cell r="B9830" t="str">
            <v xml:space="preserve">MUDA DE ARVORE ORNAMENTAL, OITI/AROEIRA SALSA/ANGICO/IPE/JACARANDA OU EQUIVALENTE  DA REGIAO, H= *2* M                                                                                                                                                                                                                                                                                                                                                                                                    </v>
          </cell>
          <cell r="C9830" t="str">
            <v xml:space="preserve">UN    </v>
          </cell>
          <cell r="D9830" t="str">
            <v>31,88</v>
          </cell>
        </row>
        <row r="9831">
          <cell r="A9831">
            <v>38641</v>
          </cell>
          <cell r="B9831" t="str">
            <v xml:space="preserve">MUDA DE PALMEIRA, ARECA, H= *1,50* CM                                                                                                                                                                                                                                                                                                                                                                                                                                                                     </v>
          </cell>
          <cell r="C9831" t="str">
            <v xml:space="preserve">UN    </v>
          </cell>
          <cell r="D9831" t="str">
            <v>31,46</v>
          </cell>
        </row>
        <row r="9832">
          <cell r="A9832">
            <v>360</v>
          </cell>
          <cell r="B9832" t="str">
            <v xml:space="preserve">MUDA DE RASTEIRA/FORRACAO, AMENDOIM RASTEIRO/ONZE HORAS/AZULZINHA/IMPATIENS OU EQUIVALENTE DA REGIAO                                                                                                                                                                                                                                                                                                                                                                                                      </v>
          </cell>
          <cell r="C9832" t="str">
            <v xml:space="preserve">UN    </v>
          </cell>
          <cell r="D9832" t="str">
            <v>0,73</v>
          </cell>
        </row>
        <row r="9833">
          <cell r="A9833">
            <v>4127</v>
          </cell>
          <cell r="B9833" t="str">
            <v xml:space="preserve">MUFLA TERMINAL PRIMARIA UNIPOLAR USO EXTERNO PARA CABO 25/70MM2 ISOL, 3,6/6KV EM EPR - BORRACHA DE SILICONE                                                                                                                                                                                                                                                                                                                                                                                               </v>
          </cell>
          <cell r="C9833" t="str">
            <v xml:space="preserve">UN    </v>
          </cell>
          <cell r="D9833" t="str">
            <v>210,82</v>
          </cell>
        </row>
        <row r="9834">
          <cell r="A9834">
            <v>4154</v>
          </cell>
          <cell r="B9834" t="str">
            <v xml:space="preserve">MUFLA TERMINAL PRIMARIA UNIPOLAR USO INTERNO PARA CABO 25/70MM2 ISOL 6/10KV EM EPR- BORRACHA DE SILICONE                                                                                                                                                                                                                                                                                                                                                                                                  </v>
          </cell>
          <cell r="C9834" t="str">
            <v xml:space="preserve">UN    </v>
          </cell>
          <cell r="D9834" t="str">
            <v>257,57</v>
          </cell>
        </row>
        <row r="9835">
          <cell r="A9835">
            <v>4168</v>
          </cell>
          <cell r="B9835" t="str">
            <v xml:space="preserve">MUFLA TERMINAL PRIMARIA UNIPOLAR USO INTERNO PARA CABO 35/120MM2 ISOLACAO 15/25KV EM EPR - BORRACHA DE SILICONE                                                                                                                                                                                                                                                                                                                                                                                           </v>
          </cell>
          <cell r="C9835" t="str">
            <v xml:space="preserve">UN    </v>
          </cell>
          <cell r="D9835" t="str">
            <v>272,02</v>
          </cell>
        </row>
        <row r="9836">
          <cell r="A9836">
            <v>4161</v>
          </cell>
          <cell r="B9836" t="str">
            <v xml:space="preserve">MUFLA TERMINAL PRIMARIA UNIPOLAR USO INTERNO PARA CABO 35/70MM2 ISOLACAO 8,7/15KV EM EPR - BORRACHA DE SILICONE                                                                                                                                                                                                                                                                                                                                                                                           </v>
          </cell>
          <cell r="C9836" t="str">
            <v xml:space="preserve">UN    </v>
          </cell>
          <cell r="D9836" t="str">
            <v>261,82</v>
          </cell>
        </row>
        <row r="9837">
          <cell r="A9837">
            <v>42430</v>
          </cell>
          <cell r="B9837" t="str">
            <v xml:space="preserve">MULTIEXERCITADOR COM SEIS FUNCOES, EM TUBO DE ACO CARBONO, PINTURA NO PROCESSO ELETROSTATICO - EQUIPAMENTO DE GINASTICA PARA ACADEMIA AO AR LIVRE / ACADEMIA DA TERCEIRA IDADE - ATI                                                                                                                                                                                                                                                                                                                      </v>
          </cell>
          <cell r="C9837" t="str">
            <v xml:space="preserve">UN    </v>
          </cell>
          <cell r="D9837" t="str">
            <v>3.654,84</v>
          </cell>
        </row>
        <row r="9838">
          <cell r="A9838">
            <v>4214</v>
          </cell>
          <cell r="B9838" t="str">
            <v xml:space="preserve">NIPEL PVC, ROSCAVEL, 1 1/2",  AGUA FRIA PREDIAL                                                                                                                                                                                                                                                                                                                                                                                                                                                           </v>
          </cell>
          <cell r="C9838" t="str">
            <v xml:space="preserve">UN    </v>
          </cell>
          <cell r="D9838" t="str">
            <v>5,75</v>
          </cell>
        </row>
        <row r="9839">
          <cell r="A9839">
            <v>4215</v>
          </cell>
          <cell r="B9839" t="str">
            <v xml:space="preserve">NIPEL PVC, ROSCAVEL, 1 1/4",  AGUA FRIA PREDIAL                                                                                                                                                                                                                                                                                                                                                                                                                                                           </v>
          </cell>
          <cell r="C9839" t="str">
            <v xml:space="preserve">UN    </v>
          </cell>
          <cell r="D9839" t="str">
            <v>3,78</v>
          </cell>
        </row>
        <row r="9840">
          <cell r="A9840">
            <v>4210</v>
          </cell>
          <cell r="B9840" t="str">
            <v xml:space="preserve">NIPEL PVC, ROSCAVEL, 1/2",  AGUA FRIA PREDIAL                                                                                                                                                                                                                                                                                                                                                                                                                                                             </v>
          </cell>
          <cell r="C9840" t="str">
            <v xml:space="preserve">UN    </v>
          </cell>
          <cell r="D9840" t="str">
            <v>0,63</v>
          </cell>
        </row>
        <row r="9841">
          <cell r="A9841">
            <v>4212</v>
          </cell>
          <cell r="B9841" t="str">
            <v xml:space="preserve">NIPEL PVC, ROSCAVEL, 1",  AGUA FRIA PREDIAL                                                                                                                                                                                                                                                                                                                                                                                                                                                               </v>
          </cell>
          <cell r="C9841" t="str">
            <v xml:space="preserve">UN    </v>
          </cell>
          <cell r="D9841" t="str">
            <v>1,83</v>
          </cell>
        </row>
        <row r="9842">
          <cell r="A9842">
            <v>4213</v>
          </cell>
          <cell r="B9842" t="str">
            <v xml:space="preserve">NIPEL PVC, ROSCAVEL, 2",  AGUA FRIA PREDIAL                                                                                                                                                                                                                                                                                                                                                                                                                                                               </v>
          </cell>
          <cell r="C9842" t="str">
            <v xml:space="preserve">UN    </v>
          </cell>
          <cell r="D9842" t="str">
            <v>8,17</v>
          </cell>
        </row>
        <row r="9843">
          <cell r="A9843">
            <v>4211</v>
          </cell>
          <cell r="B9843" t="str">
            <v xml:space="preserve">NIPEL PVC, ROSCAVEL, 3/4",  AGUA FRIA PREDIAL                                                                                                                                                                                                                                                                                                                                                                                                                                                             </v>
          </cell>
          <cell r="C9843" t="str">
            <v xml:space="preserve">UN    </v>
          </cell>
          <cell r="D9843" t="str">
            <v>0,91</v>
          </cell>
        </row>
        <row r="9844">
          <cell r="A9844">
            <v>4209</v>
          </cell>
          <cell r="B9844" t="str">
            <v xml:space="preserve">NIPLE DE FERRO GALVANIZADO, COM ROSCA BSP, DE 1 1/2"                                                                                                                                                                                                                                                                                                                                                                                                                                                      </v>
          </cell>
          <cell r="C9844" t="str">
            <v xml:space="preserve">UN    </v>
          </cell>
          <cell r="D9844" t="str">
            <v>13,78</v>
          </cell>
        </row>
        <row r="9845">
          <cell r="A9845">
            <v>4180</v>
          </cell>
          <cell r="B9845" t="str">
            <v xml:space="preserve">NIPLE DE FERRO GALVANIZADO, COM ROSCA BSP, DE 1 1/4"                                                                                                                                                                                                                                                                                                                                                                                                                                                      </v>
          </cell>
          <cell r="C9845" t="str">
            <v xml:space="preserve">UN    </v>
          </cell>
          <cell r="D9845" t="str">
            <v>10,37</v>
          </cell>
        </row>
        <row r="9846">
          <cell r="A9846">
            <v>4177</v>
          </cell>
          <cell r="B9846" t="str">
            <v xml:space="preserve">NIPLE DE FERRO GALVANIZADO, COM ROSCA BSP, DE 1/2"                                                                                                                                                                                                                                                                                                                                                                                                                                                        </v>
          </cell>
          <cell r="C9846" t="str">
            <v xml:space="preserve">UN    </v>
          </cell>
          <cell r="D9846" t="str">
            <v>3,44</v>
          </cell>
        </row>
        <row r="9847">
          <cell r="A9847">
            <v>4179</v>
          </cell>
          <cell r="B9847" t="str">
            <v xml:space="preserve">NIPLE DE FERRO GALVANIZADO, COM ROSCA BSP, DE 1"                                                                                                                                                                                                                                                                                                                                                                                                                                                          </v>
          </cell>
          <cell r="C9847" t="str">
            <v xml:space="preserve">UN    </v>
          </cell>
          <cell r="D9847" t="str">
            <v>7,04</v>
          </cell>
        </row>
        <row r="9848">
          <cell r="A9848">
            <v>4208</v>
          </cell>
          <cell r="B9848" t="str">
            <v xml:space="preserve">NIPLE DE FERRO GALVANIZADO, COM ROSCA BSP, DE 2 1/2"                                                                                                                                                                                                                                                                                                                                                                                                                                                      </v>
          </cell>
          <cell r="C9848" t="str">
            <v xml:space="preserve">UN    </v>
          </cell>
          <cell r="D9848" t="str">
            <v>32,80</v>
          </cell>
        </row>
        <row r="9849">
          <cell r="A9849">
            <v>4181</v>
          </cell>
          <cell r="B9849" t="str">
            <v xml:space="preserve">NIPLE DE FERRO GALVANIZADO, COM ROSCA BSP, DE 2"                                                                                                                                                                                                                                                                                                                                                                                                                                                          </v>
          </cell>
          <cell r="C9849" t="str">
            <v xml:space="preserve">UN    </v>
          </cell>
          <cell r="D9849" t="str">
            <v>21,43</v>
          </cell>
        </row>
        <row r="9850">
          <cell r="A9850">
            <v>4178</v>
          </cell>
          <cell r="B9850" t="str">
            <v xml:space="preserve">NIPLE DE FERRO GALVANIZADO, COM ROSCA BSP, DE 3/4"                                                                                                                                                                                                                                                                                                                                                                                                                                                        </v>
          </cell>
          <cell r="C9850" t="str">
            <v xml:space="preserve">UN    </v>
          </cell>
          <cell r="D9850" t="str">
            <v>4,77</v>
          </cell>
        </row>
        <row r="9851">
          <cell r="A9851">
            <v>4182</v>
          </cell>
          <cell r="B9851" t="str">
            <v xml:space="preserve">NIPLE DE FERRO GALVANIZADO, COM ROSCA BSP, DE 3"                                                                                                                                                                                                                                                                                                                                                                                                                                                          </v>
          </cell>
          <cell r="C9851" t="str">
            <v xml:space="preserve">UN    </v>
          </cell>
          <cell r="D9851" t="str">
            <v>53,35</v>
          </cell>
        </row>
        <row r="9852">
          <cell r="A9852">
            <v>4183</v>
          </cell>
          <cell r="B9852" t="str">
            <v xml:space="preserve">NIPLE DE FERRO GALVANIZADO, COM ROSCA BSP, DE 4"                                                                                                                                                                                                                                                                                                                                                                                                                                                          </v>
          </cell>
          <cell r="C9852" t="str">
            <v xml:space="preserve">UN    </v>
          </cell>
          <cell r="D9852" t="str">
            <v>85,90</v>
          </cell>
        </row>
        <row r="9853">
          <cell r="A9853">
            <v>4184</v>
          </cell>
          <cell r="B9853" t="str">
            <v xml:space="preserve">NIPLE DE FERRO GALVANIZADO, COM ROSCA BSP, DE 5"                                                                                                                                                                                                                                                                                                                                                                                                                                                          </v>
          </cell>
          <cell r="C9853" t="str">
            <v xml:space="preserve">UN    </v>
          </cell>
          <cell r="D9853" t="str">
            <v>189,61</v>
          </cell>
        </row>
        <row r="9854">
          <cell r="A9854">
            <v>4185</v>
          </cell>
          <cell r="B9854" t="str">
            <v xml:space="preserve">NIPLE DE FERRO GALVANIZADO, COM ROSCA BSP, DE 6"                                                                                                                                                                                                                                                                                                                                                                                                                                                          </v>
          </cell>
          <cell r="C9854" t="str">
            <v xml:space="preserve">UN    </v>
          </cell>
          <cell r="D9854" t="str">
            <v>315,05</v>
          </cell>
        </row>
        <row r="9855">
          <cell r="A9855">
            <v>4205</v>
          </cell>
          <cell r="B9855" t="str">
            <v xml:space="preserve">NIPLE DE REDUCAO DE FERRO GALVANIZADO, COM ROSCA BSP, DE 1 1/2" X 1 1/4"                                                                                                                                                                                                                                                                                                                                                                                                                                  </v>
          </cell>
          <cell r="C9855" t="str">
            <v xml:space="preserve">UN    </v>
          </cell>
          <cell r="D9855" t="str">
            <v>18,19</v>
          </cell>
        </row>
        <row r="9856">
          <cell r="A9856">
            <v>4192</v>
          </cell>
          <cell r="B9856" t="str">
            <v xml:space="preserve">NIPLE DE REDUCAO DE FERRO GALVANIZADO, COM ROSCA BSP, DE 1 1/2" X 1"                                                                                                                                                                                                                                                                                                                                                                                                                                      </v>
          </cell>
          <cell r="C9856" t="str">
            <v xml:space="preserve">UN    </v>
          </cell>
          <cell r="D9856" t="str">
            <v>18,19</v>
          </cell>
        </row>
        <row r="9857">
          <cell r="A9857">
            <v>4191</v>
          </cell>
          <cell r="B9857" t="str">
            <v xml:space="preserve">NIPLE DE REDUCAO DE FERRO GALVANIZADO, COM ROSCA BSP, DE 1 1/2" X 3/4"                                                                                                                                                                                                                                                                                                                                                                                                                                    </v>
          </cell>
          <cell r="C9857" t="str">
            <v xml:space="preserve">UN    </v>
          </cell>
          <cell r="D9857" t="str">
            <v>18,19</v>
          </cell>
        </row>
        <row r="9858">
          <cell r="A9858">
            <v>4207</v>
          </cell>
          <cell r="B9858" t="str">
            <v xml:space="preserve">NIPLE DE REDUCAO DE FERRO GALVANIZADO, COM ROSCA BSP, DE 1 1/4" X 1/2"                                                                                                                                                                                                                                                                                                                                                                                                                                    </v>
          </cell>
          <cell r="C9858" t="str">
            <v xml:space="preserve">UN    </v>
          </cell>
          <cell r="D9858" t="str">
            <v>14,64</v>
          </cell>
        </row>
        <row r="9859">
          <cell r="A9859">
            <v>4206</v>
          </cell>
          <cell r="B9859" t="str">
            <v xml:space="preserve">NIPLE DE REDUCAO DE FERRO GALVANIZADO, COM ROSCA BSP, DE 1 1/4" X 1"                                                                                                                                                                                                                                                                                                                                                                                                                                      </v>
          </cell>
          <cell r="C9859" t="str">
            <v xml:space="preserve">UN    </v>
          </cell>
          <cell r="D9859" t="str">
            <v>14,22</v>
          </cell>
        </row>
        <row r="9860">
          <cell r="A9860">
            <v>4190</v>
          </cell>
          <cell r="B9860" t="str">
            <v xml:space="preserve">NIPLE DE REDUCAO DE FERRO GALVANIZADO, COM ROSCA BSP, DE 1 1/4" X 3/4"                                                                                                                                                                                                                                                                                                                                                                                                                                    </v>
          </cell>
          <cell r="C9860" t="str">
            <v xml:space="preserve">UN    </v>
          </cell>
          <cell r="D9860" t="str">
            <v>14,22</v>
          </cell>
        </row>
        <row r="9861">
          <cell r="A9861">
            <v>4186</v>
          </cell>
          <cell r="B9861" t="str">
            <v xml:space="preserve">NIPLE DE REDUCAO DE FERRO GALVANIZADO, COM ROSCA BSP, DE 1/2" X 1/4"                                                                                                                                                                                                                                                                                                                                                                                                                                      </v>
          </cell>
          <cell r="C9861" t="str">
            <v xml:space="preserve">UN    </v>
          </cell>
          <cell r="D9861" t="str">
            <v>4,20</v>
          </cell>
        </row>
        <row r="9862">
          <cell r="A9862">
            <v>4188</v>
          </cell>
          <cell r="B9862" t="str">
            <v xml:space="preserve">NIPLE DE REDUCAO DE FERRO GALVANIZADO, COM ROSCA BSP, DE 1" X 1/2"                                                                                                                                                                                                                                                                                                                                                                                                                                        </v>
          </cell>
          <cell r="C9862" t="str">
            <v xml:space="preserve">UN    </v>
          </cell>
          <cell r="D9862" t="str">
            <v>8,58</v>
          </cell>
        </row>
        <row r="9863">
          <cell r="A9863">
            <v>4189</v>
          </cell>
          <cell r="B9863" t="str">
            <v xml:space="preserve">NIPLE DE REDUCAO DE FERRO GALVANIZADO, COM ROSCA BSP, DE 1" X 3/4"                                                                                                                                                                                                                                                                                                                                                                                                                                        </v>
          </cell>
          <cell r="C9863" t="str">
            <v xml:space="preserve">UN    </v>
          </cell>
          <cell r="D9863" t="str">
            <v>8,58</v>
          </cell>
        </row>
        <row r="9864">
          <cell r="A9864">
            <v>4197</v>
          </cell>
          <cell r="B9864" t="str">
            <v xml:space="preserve">NIPLE DE REDUCAO DE FERRO GALVANIZADO, COM ROSCA BSP, DE 2 1/2" X 2"                                                                                                                                                                                                                                                                                                                                                                                                                                      </v>
          </cell>
          <cell r="C9864" t="str">
            <v xml:space="preserve">UN    </v>
          </cell>
          <cell r="D9864" t="str">
            <v>45,43</v>
          </cell>
        </row>
        <row r="9865">
          <cell r="A9865">
            <v>4194</v>
          </cell>
          <cell r="B9865" t="str">
            <v xml:space="preserve">NIPLE DE REDUCAO DE FERRO GALVANIZADO, COM ROSCA BSP, DE 2" X 1 1/2"                                                                                                                                                                                                                                                                                                                                                                                                                                      </v>
          </cell>
          <cell r="C9865" t="str">
            <v xml:space="preserve">UN    </v>
          </cell>
          <cell r="D9865" t="str">
            <v>27,45</v>
          </cell>
        </row>
        <row r="9866">
          <cell r="A9866">
            <v>4193</v>
          </cell>
          <cell r="B9866" t="str">
            <v xml:space="preserve">NIPLE DE REDUCAO DE FERRO GALVANIZADO, COM ROSCA BSP, DE 2" X 1 1/4"                                                                                                                                                                                                                                                                                                                                                                                                                                      </v>
          </cell>
          <cell r="C9866" t="str">
            <v xml:space="preserve">UN    </v>
          </cell>
          <cell r="D9866" t="str">
            <v>27,45</v>
          </cell>
        </row>
        <row r="9867">
          <cell r="A9867">
            <v>4204</v>
          </cell>
          <cell r="B9867" t="str">
            <v xml:space="preserve">NIPLE DE REDUCAO DE FERRO GALVANIZADO, COM ROSCA BSP, DE 2" X 1"                                                                                                                                                                                                                                                                                                                                                                                                                                          </v>
          </cell>
          <cell r="C9867" t="str">
            <v xml:space="preserve">UN    </v>
          </cell>
          <cell r="D9867" t="str">
            <v>27,45</v>
          </cell>
        </row>
        <row r="9868">
          <cell r="A9868">
            <v>4187</v>
          </cell>
          <cell r="B9868" t="str">
            <v xml:space="preserve">NIPLE DE REDUCAO DE FERRO GALVANIZADO, COM ROSCA BSP, DE 3/4" X 1/2"                                                                                                                                                                                                                                                                                                                                                                                                                                      </v>
          </cell>
          <cell r="C9868" t="str">
            <v xml:space="preserve">UN    </v>
          </cell>
          <cell r="D9868" t="str">
            <v>5,47</v>
          </cell>
        </row>
        <row r="9869">
          <cell r="A9869">
            <v>4202</v>
          </cell>
          <cell r="B9869" t="str">
            <v xml:space="preserve">NIPLE DE REDUCAO DE FERRO GALVANIZADO, COM ROSCA BSP, DE 3" X 2 1/2"                                                                                                                                                                                                                                                                                                                                                                                                                                      </v>
          </cell>
          <cell r="C9869" t="str">
            <v xml:space="preserve">UN    </v>
          </cell>
          <cell r="D9869" t="str">
            <v>82,97</v>
          </cell>
        </row>
        <row r="9870">
          <cell r="A9870">
            <v>4203</v>
          </cell>
          <cell r="B9870" t="str">
            <v xml:space="preserve">NIPLE DE REDUCAO DE FERRO GALVANIZADO, COM ROSCA BSP, DE 3" X 2"                                                                                                                                                                                                                                                                                                                                                                                                                                          </v>
          </cell>
          <cell r="C9870" t="str">
            <v xml:space="preserve">UN    </v>
          </cell>
          <cell r="D9870" t="str">
            <v>73,27</v>
          </cell>
        </row>
        <row r="9871">
          <cell r="A9871">
            <v>40368</v>
          </cell>
          <cell r="B9871" t="str">
            <v xml:space="preserve">NIPLE SEXTAVADO EM ACO CARBONO, COM ROSCA BSP, PRESSAO 3.000 LBS, DN 1 1/2"                                                                                                                                                                                                                                                                                                                                                                                                                               </v>
          </cell>
          <cell r="C9871" t="str">
            <v xml:space="preserve">UN    </v>
          </cell>
          <cell r="D9871" t="str">
            <v>32,13</v>
          </cell>
        </row>
        <row r="9872">
          <cell r="A9872">
            <v>40365</v>
          </cell>
          <cell r="B9872" t="str">
            <v xml:space="preserve">NIPLE SEXTAVADO EM ACO CARBONO, COM ROSCA BSP, PRESSAO 3.000 LBS, DN 1 1/4"                                                                                                                                                                                                                                                                                                                                                                                                                               </v>
          </cell>
          <cell r="C9872" t="str">
            <v xml:space="preserve">UN    </v>
          </cell>
          <cell r="D9872" t="str">
            <v>21,67</v>
          </cell>
        </row>
        <row r="9873">
          <cell r="A9873">
            <v>40356</v>
          </cell>
          <cell r="B9873" t="str">
            <v xml:space="preserve">NIPLE SEXTAVADO EM ACO CARBONO, COM ROSCA BSP, PRESSAO 3.000 LBS, DN 1/2"                                                                                                                                                                                                                                                                                                                                                                                                                                 </v>
          </cell>
          <cell r="C9873" t="str">
            <v xml:space="preserve">UN    </v>
          </cell>
          <cell r="D9873" t="str">
            <v>7,40</v>
          </cell>
        </row>
        <row r="9874">
          <cell r="A9874">
            <v>40362</v>
          </cell>
          <cell r="B9874" t="str">
            <v xml:space="preserve">NIPLE SEXTAVADO EM ACO CARBONO, COM ROSCA BSP, PRESSAO 3.000 LBS, DN 1"                                                                                                                                                                                                                                                                                                                                                                                                                                   </v>
          </cell>
          <cell r="C9874" t="str">
            <v xml:space="preserve">UN    </v>
          </cell>
          <cell r="D9874" t="str">
            <v>14,35</v>
          </cell>
        </row>
        <row r="9875">
          <cell r="A9875">
            <v>40374</v>
          </cell>
          <cell r="B9875" t="str">
            <v xml:space="preserve">NIPLE SEXTAVADO EM ACO CARBONO, COM ROSCA BSP, PRESSAO 3.000 LBS, DN 2 1/2"                                                                                                                                                                                                                                                                                                                                                                                                                               </v>
          </cell>
          <cell r="C9875" t="str">
            <v xml:space="preserve">UN    </v>
          </cell>
          <cell r="D9875" t="str">
            <v>83,97</v>
          </cell>
        </row>
        <row r="9876">
          <cell r="A9876">
            <v>40371</v>
          </cell>
          <cell r="B9876" t="str">
            <v xml:space="preserve">NIPLE SEXTAVADO EM ACO CARBONO, COM ROSCA BSP, PRESSAO 3.000 LBS, DN 2"                                                                                                                                                                                                                                                                                                                                                                                                                                   </v>
          </cell>
          <cell r="C9876" t="str">
            <v xml:space="preserve">UN    </v>
          </cell>
          <cell r="D9876" t="str">
            <v>52,85</v>
          </cell>
        </row>
        <row r="9877">
          <cell r="A9877">
            <v>40359</v>
          </cell>
          <cell r="B9877" t="str">
            <v xml:space="preserve">NIPLE SEXTAVADO EM ACO CARBONO, COM ROSCA BSP, PRESSAO 3.000 LBS, DN 3/4"                                                                                                                                                                                                                                                                                                                                                                                                                                 </v>
          </cell>
          <cell r="C9877" t="str">
            <v xml:space="preserve">UN    </v>
          </cell>
          <cell r="D9877" t="str">
            <v>9,56</v>
          </cell>
        </row>
        <row r="9878">
          <cell r="A9878">
            <v>7595</v>
          </cell>
          <cell r="B9878" t="str">
            <v xml:space="preserve">NIVELADOR                                                                                                                                                                                                                                                                                                                                                                                                                                                                                                 </v>
          </cell>
          <cell r="C9878" t="str">
            <v xml:space="preserve">H     </v>
          </cell>
          <cell r="D9878" t="str">
            <v>9,74</v>
          </cell>
        </row>
        <row r="9879">
          <cell r="A9879">
            <v>41094</v>
          </cell>
          <cell r="B9879" t="str">
            <v xml:space="preserve">NIVELADOR (MENSALISTA)                                                                                                                                                                                                                                                                                                                                                                                                                                                                                    </v>
          </cell>
          <cell r="C9879" t="str">
            <v xml:space="preserve">MES   </v>
          </cell>
          <cell r="D9879" t="str">
            <v>1.797,97</v>
          </cell>
        </row>
        <row r="9880">
          <cell r="A9880">
            <v>38175</v>
          </cell>
          <cell r="B9880" t="str">
            <v xml:space="preserve">NUMERO / ALGARISMO PARA PORTA, TAMANHO *40* MM, EM ZAMAC, (MODELO DE 0 A 9), FIXACAO POR PARAFUSOS                                                                                                                                                                                                                                                                                                                                                                                                        </v>
          </cell>
          <cell r="C9880" t="str">
            <v xml:space="preserve">UN    </v>
          </cell>
          <cell r="D9880" t="str">
            <v>2,67</v>
          </cell>
        </row>
        <row r="9881">
          <cell r="A9881">
            <v>38176</v>
          </cell>
          <cell r="B9881" t="str">
            <v xml:space="preserve">NUMERO / ALGARISMO PARA RESIDENCIA (FACHADA), TAMANHO *120* MM, EM ZAMAC, (MODELO DE 0 A 9), FIXACAO POR PARAFUSOS                                                                                                                                                                                                                                                                                                                                                                                        </v>
          </cell>
          <cell r="C9881" t="str">
            <v xml:space="preserve">UN    </v>
          </cell>
          <cell r="D9881" t="str">
            <v>7,24</v>
          </cell>
        </row>
        <row r="9882">
          <cell r="A9882">
            <v>36152</v>
          </cell>
          <cell r="B9882" t="str">
            <v xml:space="preserve">OCULOS DE SEGURANCA CONTRA IMPACTOS COM LENTE INCOLOR, ARMACAO NYLON, COM PROTECAO UVA E UVB                                                                                                                                                                                                                                                                                                                                                                                                              </v>
          </cell>
          <cell r="C9882" t="str">
            <v xml:space="preserve">UN    </v>
          </cell>
          <cell r="D9882" t="str">
            <v>4,68</v>
          </cell>
        </row>
        <row r="9883">
          <cell r="A9883">
            <v>11138</v>
          </cell>
          <cell r="B9883" t="str">
            <v xml:space="preserve">OLEO COMBUSTIVEL BPF A GRANEL                                                                                                                                                                                                                                                                                                                                                                                                                                                                             </v>
          </cell>
          <cell r="C9883" t="str">
            <v xml:space="preserve">L     </v>
          </cell>
          <cell r="D9883" t="str">
            <v>2,26</v>
          </cell>
        </row>
        <row r="9884">
          <cell r="A9884">
            <v>5333</v>
          </cell>
          <cell r="B9884" t="str">
            <v xml:space="preserve">OLEO DE LINHACA                                                                                                                                                                                                                                                                                                                                                                                                                                                                                           </v>
          </cell>
          <cell r="C9884" t="str">
            <v xml:space="preserve">L     </v>
          </cell>
          <cell r="D9884" t="str">
            <v>18,25</v>
          </cell>
        </row>
        <row r="9885">
          <cell r="A9885">
            <v>4221</v>
          </cell>
          <cell r="B9885" t="str">
            <v xml:space="preserve">OLEO DIESEL COMBUSTIVEL COMUM                                                                                                                                                                                                                                                                                                                                                                                                                                                                             </v>
          </cell>
          <cell r="C9885" t="str">
            <v xml:space="preserve">L     </v>
          </cell>
          <cell r="D9885" t="str">
            <v>3,52</v>
          </cell>
        </row>
        <row r="9886">
          <cell r="A9886">
            <v>4227</v>
          </cell>
          <cell r="B9886" t="str">
            <v xml:space="preserve">OLEO LUBRIFICANTE PARA MOTORES DE EQUIPAMENTOS PESADOS (CAMINHOES, TRATORES, RETROS E ETC)                                                                                                                                                                                                                                                                                                                                                                                                                </v>
          </cell>
          <cell r="C9886" t="str">
            <v xml:space="preserve">L     </v>
          </cell>
          <cell r="D9886" t="str">
            <v>20,15</v>
          </cell>
        </row>
        <row r="9887">
          <cell r="A9887">
            <v>38170</v>
          </cell>
          <cell r="B9887" t="str">
            <v xml:space="preserve">OLHO MAGICO / VISOR PARA PORTA DE *25 A 46* MM DE ESPESSURA, ANGULO DE VISAO APROXIMADO DE 200 GRAUS, LATAO CROMADO, COM FECHO JANELA                                                                                                                                                                                                                                                                                                                                                                     </v>
          </cell>
          <cell r="C9887" t="str">
            <v xml:space="preserve">UN    </v>
          </cell>
          <cell r="D9887" t="str">
            <v>12,20</v>
          </cell>
        </row>
        <row r="9888">
          <cell r="A9888">
            <v>4252</v>
          </cell>
          <cell r="B9888" t="str">
            <v xml:space="preserve">OPERADOR DE BATE-ESTACAS                                                                                                                                                                                                                                                                                                                                                                                                                                                                                  </v>
          </cell>
          <cell r="C9888" t="str">
            <v xml:space="preserve">H     </v>
          </cell>
          <cell r="D9888" t="str">
            <v>20,85</v>
          </cell>
        </row>
        <row r="9889">
          <cell r="A9889">
            <v>40980</v>
          </cell>
          <cell r="B9889" t="str">
            <v xml:space="preserve">OPERADOR DE BATE-ESTACAS (MENSALISTA)                                                                                                                                                                                                                                                                                                                                                                                                                                                                     </v>
          </cell>
          <cell r="C9889" t="str">
            <v xml:space="preserve">MES   </v>
          </cell>
          <cell r="D9889" t="str">
            <v>3.665,94</v>
          </cell>
        </row>
        <row r="9890">
          <cell r="A9890">
            <v>4243</v>
          </cell>
          <cell r="B9890" t="str">
            <v xml:space="preserve">OPERADOR DE BETONEIRA (CAMINHAO)                                                                                                                                                                                                                                                                                                                                                                                                                                                                          </v>
          </cell>
          <cell r="C9890" t="str">
            <v xml:space="preserve">H     </v>
          </cell>
          <cell r="D9890" t="str">
            <v>16,27</v>
          </cell>
        </row>
        <row r="9891">
          <cell r="A9891">
            <v>41031</v>
          </cell>
          <cell r="B9891" t="str">
            <v xml:space="preserve">OPERADOR DE BETONEIRA (CAMINHAO) (MENSALISTA)                                                                                                                                                                                                                                                                                                                                                                                                                                                             </v>
          </cell>
          <cell r="C9891" t="str">
            <v xml:space="preserve">MES   </v>
          </cell>
          <cell r="D9891" t="str">
            <v>2.860,62</v>
          </cell>
        </row>
        <row r="9892">
          <cell r="A9892">
            <v>40986</v>
          </cell>
          <cell r="B9892" t="str">
            <v xml:space="preserve">OPERADOR DE BETONEIRA ESTACIONARIA / MISTURADOR (MENSALISTA)                                                                                                                                                                                                                                                                                                                                                                                                                                              </v>
          </cell>
          <cell r="C9892" t="str">
            <v xml:space="preserve">MES   </v>
          </cell>
          <cell r="D9892" t="str">
            <v>2.760,59</v>
          </cell>
        </row>
        <row r="9893">
          <cell r="A9893">
            <v>37666</v>
          </cell>
          <cell r="B9893" t="str">
            <v xml:space="preserve">OPERADOR DE BETONEIRA ESTACIONARIA/MISTURADOR                                                                                                                                                                                                                                                                                                                                                                                                                                                             </v>
          </cell>
          <cell r="C9893" t="str">
            <v xml:space="preserve">H     </v>
          </cell>
          <cell r="D9893" t="str">
            <v>15,70</v>
          </cell>
        </row>
        <row r="9894">
          <cell r="A9894">
            <v>4250</v>
          </cell>
          <cell r="B9894" t="str">
            <v xml:space="preserve">OPERADOR DE COMPRESSOR DE AR OU COMPRESSORISTA                                                                                                                                                                                                                                                                                                                                                                                                                                                            </v>
          </cell>
          <cell r="C9894" t="str">
            <v xml:space="preserve">H     </v>
          </cell>
          <cell r="D9894" t="str">
            <v>17,20</v>
          </cell>
        </row>
        <row r="9895">
          <cell r="A9895">
            <v>40978</v>
          </cell>
          <cell r="B9895" t="str">
            <v xml:space="preserve">OPERADOR DE COMPRESSOR DE AR OU COMPRESSORISTA (MENSALISTA)                                                                                                                                                                                                                                                                                                                                                                                                                                               </v>
          </cell>
          <cell r="C9895" t="str">
            <v xml:space="preserve">MES   </v>
          </cell>
          <cell r="D9895" t="str">
            <v>3.023,42</v>
          </cell>
        </row>
        <row r="9896">
          <cell r="A9896">
            <v>25960</v>
          </cell>
          <cell r="B9896" t="str">
            <v xml:space="preserve">OPERADOR DE DEMARCADORA DE FAIXAS DE TRAFEGO                                                                                                                                                                                                                                                                                                                                                                                                                                                              </v>
          </cell>
          <cell r="C9896" t="str">
            <v xml:space="preserve">H     </v>
          </cell>
          <cell r="D9896" t="str">
            <v>20,03</v>
          </cell>
        </row>
        <row r="9897">
          <cell r="A9897">
            <v>41043</v>
          </cell>
          <cell r="B9897" t="str">
            <v xml:space="preserve">OPERADOR DE DEMARCADORA DE FAIXAS DE TRAFEGO (MENSALISTA)                                                                                                                                                                                                                                                                                                                                                                                                                                                 </v>
          </cell>
          <cell r="C9897" t="str">
            <v xml:space="preserve">MES   </v>
          </cell>
          <cell r="D9897" t="str">
            <v>3.520,76</v>
          </cell>
        </row>
        <row r="9898">
          <cell r="A9898">
            <v>4234</v>
          </cell>
          <cell r="B9898" t="str">
            <v xml:space="preserve">OPERADOR DE ESCAVADEIRA                                                                                                                                                                                                                                                                                                                                                                                                                                                                                   </v>
          </cell>
          <cell r="C9898" t="str">
            <v xml:space="preserve">H     </v>
          </cell>
          <cell r="D9898" t="str">
            <v>21,95</v>
          </cell>
        </row>
        <row r="9899">
          <cell r="A9899">
            <v>40987</v>
          </cell>
          <cell r="B9899" t="str">
            <v xml:space="preserve">OPERADOR DE ESCAVADEIRA (MENSALISTA)                                                                                                                                                                                                                                                                                                                                                                                                                                                                      </v>
          </cell>
          <cell r="C9899" t="str">
            <v xml:space="preserve">MES   </v>
          </cell>
          <cell r="D9899" t="str">
            <v>3.856,83</v>
          </cell>
        </row>
        <row r="9900">
          <cell r="A9900">
            <v>4253</v>
          </cell>
          <cell r="B9900" t="str">
            <v xml:space="preserve">OPERADOR DE GUINCHO                                                                                                                                                                                                                                                                                                                                                                                                                                                                                       </v>
          </cell>
          <cell r="C9900" t="str">
            <v xml:space="preserve">H     </v>
          </cell>
          <cell r="D9900" t="str">
            <v>21,06</v>
          </cell>
        </row>
        <row r="9901">
          <cell r="A9901">
            <v>40981</v>
          </cell>
          <cell r="B9901" t="str">
            <v xml:space="preserve">OPERADOR DE GUINCHO OU GUINCHEIRO (MENSALISTA)                                                                                                                                                                                                                                                                                                                                                                                                                                                            </v>
          </cell>
          <cell r="C9901" t="str">
            <v xml:space="preserve">MES   </v>
          </cell>
          <cell r="D9901" t="str">
            <v>3.702,43</v>
          </cell>
        </row>
        <row r="9902">
          <cell r="A9902">
            <v>4254</v>
          </cell>
          <cell r="B9902" t="str">
            <v xml:space="preserve">OPERADOR DE GUINDASTE                                                                                                                                                                                                                                                                                                                                                                                                                                                                                     </v>
          </cell>
          <cell r="C9902" t="str">
            <v xml:space="preserve">H     </v>
          </cell>
          <cell r="D9902" t="str">
            <v>21,06</v>
          </cell>
        </row>
        <row r="9903">
          <cell r="A9903">
            <v>41036</v>
          </cell>
          <cell r="B9903" t="str">
            <v xml:space="preserve">OPERADOR DE GUINDASTE (MENSALISTA)                                                                                                                                                                                                                                                                                                                                                                                                                                                                        </v>
          </cell>
          <cell r="C9903" t="str">
            <v xml:space="preserve">MES   </v>
          </cell>
          <cell r="D9903" t="str">
            <v>3.702,43</v>
          </cell>
        </row>
        <row r="9904">
          <cell r="A9904">
            <v>4251</v>
          </cell>
          <cell r="B9904" t="str">
            <v xml:space="preserve">OPERADOR DE JATO ABRASIVO OU JATISTA                                                                                                                                                                                                                                                                                                                                                                                                                                                                      </v>
          </cell>
          <cell r="C9904" t="str">
            <v xml:space="preserve">H     </v>
          </cell>
          <cell r="D9904" t="str">
            <v>22,49</v>
          </cell>
        </row>
        <row r="9905">
          <cell r="A9905">
            <v>40979</v>
          </cell>
          <cell r="B9905" t="str">
            <v xml:space="preserve">OPERADOR DE JATO ABRASIVO OU JATISTA (MENSALISTA)                                                                                                                                                                                                                                                                                                                                                                                                                                                         </v>
          </cell>
          <cell r="C9905" t="str">
            <v xml:space="preserve">MES   </v>
          </cell>
          <cell r="D9905" t="str">
            <v>3.953,37</v>
          </cell>
        </row>
        <row r="9906">
          <cell r="A9906">
            <v>4230</v>
          </cell>
          <cell r="B9906" t="str">
            <v xml:space="preserve">OPERADOR DE MAQUINAS E TRATORES DIVERSOS (TERRAPLANAGEM)                                                                                                                                                                                                                                                                                                                                                                                                                                                  </v>
          </cell>
          <cell r="C9906" t="str">
            <v xml:space="preserve">H     </v>
          </cell>
          <cell r="D9906" t="str">
            <v>21,63</v>
          </cell>
        </row>
        <row r="9907">
          <cell r="A9907">
            <v>40998</v>
          </cell>
          <cell r="B9907" t="str">
            <v xml:space="preserve">OPERADOR DE MAQUINAS E TRATORES DIVERSOS (TERRAPLANAGEM) (MENSALISTA)                                                                                                                                                                                                                                                                                                                                                                                                                                     </v>
          </cell>
          <cell r="C9907" t="str">
            <v xml:space="preserve">MES   </v>
          </cell>
          <cell r="D9907" t="str">
            <v>3.802,81</v>
          </cell>
        </row>
        <row r="9908">
          <cell r="A9908">
            <v>4257</v>
          </cell>
          <cell r="B9908" t="str">
            <v xml:space="preserve">OPERADOR DE MARTELETE OU MARTELETEIRO                                                                                                                                                                                                                                                                                                                                                                                                                                                                     </v>
          </cell>
          <cell r="C9908" t="str">
            <v xml:space="preserve">H     </v>
          </cell>
          <cell r="D9908" t="str">
            <v>18,75</v>
          </cell>
        </row>
        <row r="9909">
          <cell r="A9909">
            <v>40982</v>
          </cell>
          <cell r="B9909" t="str">
            <v xml:space="preserve">OPERADOR DE MARTELETE OU MARTELETEIRO (MENSALISTA)                                                                                                                                                                                                                                                                                                                                                                                                                                                        </v>
          </cell>
          <cell r="C9909" t="str">
            <v xml:space="preserve">MES   </v>
          </cell>
          <cell r="D9909" t="str">
            <v>3.297,05</v>
          </cell>
        </row>
        <row r="9910">
          <cell r="A9910">
            <v>4240</v>
          </cell>
          <cell r="B9910" t="str">
            <v xml:space="preserve">OPERADOR DE MOTO SCRAPER                                                                                                                                                                                                                                                                                                                                                                                                                                                                                  </v>
          </cell>
          <cell r="C9910" t="str">
            <v xml:space="preserve">H     </v>
          </cell>
          <cell r="D9910" t="str">
            <v>20,37</v>
          </cell>
        </row>
        <row r="9911">
          <cell r="A9911">
            <v>41026</v>
          </cell>
          <cell r="B9911" t="str">
            <v xml:space="preserve">OPERADOR DE MOTO SCRAPER (MENSALISTA)                                                                                                                                                                                                                                                                                                                                                                                                                                                                     </v>
          </cell>
          <cell r="C9911" t="str">
            <v xml:space="preserve">MES   </v>
          </cell>
          <cell r="D9911" t="str">
            <v>3.580,77</v>
          </cell>
        </row>
        <row r="9912">
          <cell r="A9912">
            <v>4239</v>
          </cell>
          <cell r="B9912" t="str">
            <v xml:space="preserve">OPERADOR DE MOTONIVELADORA                                                                                                                                                                                                                                                                                                                                                                                                                                                                                </v>
          </cell>
          <cell r="C9912" t="str">
            <v xml:space="preserve">H     </v>
          </cell>
          <cell r="D9912" t="str">
            <v>25,00</v>
          </cell>
        </row>
        <row r="9913">
          <cell r="A9913">
            <v>41024</v>
          </cell>
          <cell r="B9913" t="str">
            <v xml:space="preserve">OPERADOR DE MOTONIVELADORA (MENSALISTA)                                                                                                                                                                                                                                                                                                                                                                                                                                                                   </v>
          </cell>
          <cell r="C9913" t="str">
            <v xml:space="preserve">MES   </v>
          </cell>
          <cell r="D9913" t="str">
            <v>4.392,95</v>
          </cell>
        </row>
        <row r="9914">
          <cell r="A9914">
            <v>4248</v>
          </cell>
          <cell r="B9914" t="str">
            <v xml:space="preserve">OPERADOR DE PA CARREGADEIRA                                                                                                                                                                                                                                                                                                                                                                                                                                                                               </v>
          </cell>
          <cell r="C9914" t="str">
            <v xml:space="preserve">H     </v>
          </cell>
          <cell r="D9914" t="str">
            <v>21,06</v>
          </cell>
        </row>
        <row r="9915">
          <cell r="A9915">
            <v>41033</v>
          </cell>
          <cell r="B9915" t="str">
            <v xml:space="preserve">OPERADOR DE PA CARREGADEIRA (MENSALISTA)                                                                                                                                                                                                                                                                                                                                                                                                                                                                  </v>
          </cell>
          <cell r="C9915" t="str">
            <v xml:space="preserve">MES   </v>
          </cell>
          <cell r="D9915" t="str">
            <v>3.702,43</v>
          </cell>
        </row>
        <row r="9916">
          <cell r="A9916">
            <v>25959</v>
          </cell>
          <cell r="B9916" t="str">
            <v xml:space="preserve">OPERADOR DE PAVIMENTADORA                                                                                                                                                                                                                                                                                                                                                                                                                                                                                 </v>
          </cell>
          <cell r="C9916" t="str">
            <v xml:space="preserve">H     </v>
          </cell>
          <cell r="D9916" t="str">
            <v>21,02</v>
          </cell>
        </row>
        <row r="9917">
          <cell r="A9917">
            <v>41040</v>
          </cell>
          <cell r="B9917" t="str">
            <v xml:space="preserve">OPERADOR DE PAVIMENTADORA/MESA VIBROACABADORA (MENSALISTA)                                                                                                                                                                                                                                                                                                                                                                                                                                                </v>
          </cell>
          <cell r="C9917" t="str">
            <v xml:space="preserve">MES   </v>
          </cell>
          <cell r="D9917" t="str">
            <v>3.696,79</v>
          </cell>
        </row>
        <row r="9918">
          <cell r="A9918">
            <v>4238</v>
          </cell>
          <cell r="B9918" t="str">
            <v xml:space="preserve">OPERADOR DE ROLO COMPACTADOR                                                                                                                                                                                                                                                                                                                                                                                                                                                                              </v>
          </cell>
          <cell r="C9918" t="str">
            <v xml:space="preserve">H     </v>
          </cell>
          <cell r="D9918" t="str">
            <v>19,44</v>
          </cell>
        </row>
        <row r="9919">
          <cell r="A9919">
            <v>41012</v>
          </cell>
          <cell r="B9919" t="str">
            <v xml:space="preserve">OPERADOR DE ROLO COMPACTADOR (MENSALISTA)                                                                                                                                                                                                                                                                                                                                                                                                                                                                 </v>
          </cell>
          <cell r="C9919" t="str">
            <v xml:space="preserve">MES   </v>
          </cell>
          <cell r="D9919" t="str">
            <v>3.417,45</v>
          </cell>
        </row>
        <row r="9920">
          <cell r="A9920">
            <v>4237</v>
          </cell>
          <cell r="B9920" t="str">
            <v xml:space="preserve">OPERADOR DE TRATOR - EXCLUSIVE AGROPECUARIA                                                                                                                                                                                                                                                                                                                                                                                                                                                               </v>
          </cell>
          <cell r="C9920" t="str">
            <v xml:space="preserve">H     </v>
          </cell>
          <cell r="D9920" t="str">
            <v>20,74</v>
          </cell>
        </row>
        <row r="9921">
          <cell r="A9921">
            <v>41002</v>
          </cell>
          <cell r="B9921" t="str">
            <v xml:space="preserve">OPERADOR DE TRATOR - EXCLUSIVE AGROPECUARIA (MENSALISTA)                                                                                                                                                                                                                                                                                                                                                                                                                                                  </v>
          </cell>
          <cell r="C9921" t="str">
            <v xml:space="preserve">MES   </v>
          </cell>
          <cell r="D9921" t="str">
            <v>3.646,60</v>
          </cell>
        </row>
        <row r="9922">
          <cell r="A9922">
            <v>4233</v>
          </cell>
          <cell r="B9922" t="str">
            <v xml:space="preserve">OPERADOR DE USINA DE ASFALTO, DE SOLOS OU DE CONCRETO                                                                                                                                                                                                                                                                                                                                                                                                                                                     </v>
          </cell>
          <cell r="C9922" t="str">
            <v xml:space="preserve">H     </v>
          </cell>
          <cell r="D9922" t="str">
            <v>18,06</v>
          </cell>
        </row>
        <row r="9923">
          <cell r="A9923">
            <v>41001</v>
          </cell>
          <cell r="B9923" t="str">
            <v xml:space="preserve">OPERADOR DE USINA DE ASFALTO, DE SOLOS OU DE CONCRETO (MENSALISTA)                                                                                                                                                                                                                                                                                                                                                                                                                                        </v>
          </cell>
          <cell r="C9923" t="str">
            <v xml:space="preserve">MES   </v>
          </cell>
          <cell r="D9923" t="str">
            <v>3.174,67</v>
          </cell>
        </row>
        <row r="9924">
          <cell r="A9924">
            <v>2</v>
          </cell>
          <cell r="B9924" t="str">
            <v xml:space="preserve">OXIGENIO, RECARGA PARA CILINDRO DE CONJUNTO OXICORTE GRANDE                                                                                                                                                                                                                                                                                                                                                                                                                                               </v>
          </cell>
          <cell r="C9924" t="str">
            <v xml:space="preserve">M3    </v>
          </cell>
          <cell r="D9924" t="str">
            <v>7,95</v>
          </cell>
        </row>
        <row r="9925">
          <cell r="A9925">
            <v>36517</v>
          </cell>
          <cell r="B9925" t="str">
            <v xml:space="preserve">PA CARREGADEIRA SOBRE RODAS, POTENCIA BRUTA *127* CV, CAPACIDADE DA CACAMBA DE 2,0 A 2,4 M3, PESO OPERACIONAL DE 10330 KG                                                                                                                                                                                                                                                                                                                                                                                 </v>
          </cell>
          <cell r="C9925" t="str">
            <v xml:space="preserve">UN    </v>
          </cell>
          <cell r="D9925" t="str">
            <v>328.560,00</v>
          </cell>
        </row>
        <row r="9926">
          <cell r="A9926">
            <v>4262</v>
          </cell>
          <cell r="B9926" t="str">
            <v xml:space="preserve">PA CARREGADEIRA SOBRE RODAS, POTENCIA LIQUIDA 128 HP, CAPACIDADE DA CACAMBA DE 1,7 A 2,8 M3, PESO OPERACIONAL DE 11632 KG                                                                                                                                                                                                                                                                                                                                                                                 </v>
          </cell>
          <cell r="C9926" t="str">
            <v xml:space="preserve">UN    </v>
          </cell>
          <cell r="D9926" t="str">
            <v>370.000,00</v>
          </cell>
        </row>
        <row r="9927">
          <cell r="A9927">
            <v>4263</v>
          </cell>
          <cell r="B9927" t="str">
            <v xml:space="preserve">PA CARREGADEIRA SOBRE RODAS, POTENCIA LIQUIDA 197 HP, CAPACIDADE DA CACAMBA DE 2,5 A 3,5 M3, PESO OPERACIONAL DE 18338 KG                                                                                                                                                                                                                                                                                                                                                                                 </v>
          </cell>
          <cell r="C9927" t="str">
            <v xml:space="preserve">UN    </v>
          </cell>
          <cell r="D9927" t="str">
            <v>513.066,64</v>
          </cell>
        </row>
        <row r="9928">
          <cell r="A9928">
            <v>36518</v>
          </cell>
          <cell r="B9928" t="str">
            <v xml:space="preserve">PA CARREGADEIRA SOBRE RODAS, POTENCIA LIQUIDA 213 HP, CAPACIDADE DA CACAMBA DE 1,9 A 3,5 M3, PESO OPERACIONAL DE 19234 KG                                                                                                                                                                                                                                                                                                                                                                                 </v>
          </cell>
          <cell r="C9928" t="str">
            <v xml:space="preserve">UN    </v>
          </cell>
          <cell r="D9928" t="str">
            <v>584.106,64</v>
          </cell>
        </row>
        <row r="9929">
          <cell r="A9929">
            <v>14221</v>
          </cell>
          <cell r="B9929" t="str">
            <v xml:space="preserve">PA CARREGADEIRA SOBRE RODAS, POTENCIA 152 HP, CAPACIDADE DA CACAMBA DE 1,53 A 2,30 M3, PESO OPERACIONAL DE 10216 KG                                                                                                                                                                                                                                                                                                                                                                                       </v>
          </cell>
          <cell r="C9929" t="str">
            <v xml:space="preserve">UN    </v>
          </cell>
          <cell r="D9929" t="str">
            <v>340.893,32</v>
          </cell>
        </row>
        <row r="9930">
          <cell r="A9930">
            <v>38402</v>
          </cell>
          <cell r="B9930" t="str">
            <v xml:space="preserve">PA DE LIXO PLASTICA, CABO LONGO                                                                                                                                                                                                                                                                                                                                                                                                                                                                           </v>
          </cell>
          <cell r="C9930" t="str">
            <v xml:space="preserve">UN    </v>
          </cell>
          <cell r="D9930" t="str">
            <v>8,23</v>
          </cell>
        </row>
        <row r="9931">
          <cell r="A9931">
            <v>3412</v>
          </cell>
          <cell r="B9931" t="str">
            <v xml:space="preserve">PAINEL DE LA DE VIDRO SEM REVESTIMENTO PSI 20, E = 25 MM, DE 1200 X 600 MM                                                                                                                                                                                                                                                                                                                                                                                                                                </v>
          </cell>
          <cell r="C9931" t="str">
            <v xml:space="preserve">M2    </v>
          </cell>
          <cell r="D9931" t="str">
            <v>11,82</v>
          </cell>
        </row>
        <row r="9932">
          <cell r="A9932">
            <v>3413</v>
          </cell>
          <cell r="B9932" t="str">
            <v xml:space="preserve">PAINEL DE LA DE VIDRO SEM REVESTIMENTO PSI 20, E = 50 MM, DE 1200 X 600 MM                                                                                                                                                                                                                                                                                                                                                                                                                                </v>
          </cell>
          <cell r="C9932" t="str">
            <v xml:space="preserve">M2    </v>
          </cell>
          <cell r="D9932" t="str">
            <v>26,61</v>
          </cell>
        </row>
        <row r="9933">
          <cell r="A9933">
            <v>39744</v>
          </cell>
          <cell r="B9933" t="str">
            <v xml:space="preserve">PAINEL DE LA DE VIDRO SEM REVESTIMENTO PSI 40, E = 25 MM, DE 1200 X 600 MM                                                                                                                                                                                                                                                                                                                                                                                                                                </v>
          </cell>
          <cell r="C9933" t="str">
            <v xml:space="preserve">M2    </v>
          </cell>
          <cell r="D9933" t="str">
            <v>20,66</v>
          </cell>
        </row>
        <row r="9934">
          <cell r="A9934">
            <v>39745</v>
          </cell>
          <cell r="B9934" t="str">
            <v xml:space="preserve">PAINEL DE LA DE VIDRO SEM REVESTIMENTO PSI 40, E = 50 MM, DE 1200 X 600 MM                                                                                                                                                                                                                                                                                                                                                                                                                                </v>
          </cell>
          <cell r="C9934" t="str">
            <v xml:space="preserve">M2    </v>
          </cell>
          <cell r="D9934" t="str">
            <v>43,60</v>
          </cell>
        </row>
        <row r="9935">
          <cell r="A9935">
            <v>39637</v>
          </cell>
          <cell r="B9935" t="str">
            <v xml:space="preserve">PAINEL ESTRUTURAL PARA LAJE SECA REVESTIDO EM PLACA CIMENTICIA, DE 1,20 X 2,50 M, E = 23 MM                                                                                                                                                                                                                                                                                                                                                                                                               </v>
          </cell>
          <cell r="C9935" t="str">
            <v xml:space="preserve">M2    </v>
          </cell>
          <cell r="D9935" t="str">
            <v>68,96</v>
          </cell>
        </row>
        <row r="9936">
          <cell r="A9936">
            <v>39638</v>
          </cell>
          <cell r="B9936" t="str">
            <v xml:space="preserve">PAINEL ESTRUTURAL PARA LAJE SECA REVESTIDO EM PLACA CIMENTICIA, DE 1,20 X 2,50 M, E = 40 MM                                                                                                                                                                                                                                                                                                                                                                                                               </v>
          </cell>
          <cell r="C9936" t="str">
            <v xml:space="preserve">M2    </v>
          </cell>
          <cell r="D9936" t="str">
            <v>128,41</v>
          </cell>
        </row>
        <row r="9937">
          <cell r="A9937">
            <v>39639</v>
          </cell>
          <cell r="B9937" t="str">
            <v xml:space="preserve">PAINEL ESTRUTURAL PARA LAJE SECA REVESTIDO EM PLACA CIMENTICIA, DE 1,20 X 2,50 M, E = 55 MM                                                                                                                                                                                                                                                                                                                                                                                                               </v>
          </cell>
          <cell r="C9937" t="str">
            <v xml:space="preserve">M2    </v>
          </cell>
          <cell r="D9937" t="str">
            <v>169,30</v>
          </cell>
        </row>
        <row r="9938">
          <cell r="A9938">
            <v>39517</v>
          </cell>
          <cell r="B9938" t="str">
            <v xml:space="preserve">PAINEL ISOLANTE REVESTIDO EM ACO GALVALUME *0,5* MM COM PRE-PINTURA NAS DUAS FACES, NUCLEO EM POLIURETANO (PUR), E = 40/50 MM, PARA FECHAMENTOS VERTICAIS (INCLUI PARAFUSOS DE FIXACAO)                                                                                                                                                                                                                                                                                                                   </v>
          </cell>
          <cell r="C9938" t="str">
            <v xml:space="preserve">M2    </v>
          </cell>
          <cell r="D9938" t="str">
            <v>127,86</v>
          </cell>
        </row>
        <row r="9939">
          <cell r="A9939">
            <v>39518</v>
          </cell>
          <cell r="B9939" t="str">
            <v xml:space="preserve">PAINEL ISOLANTE REVESTIDO EM ACO GALVALUME *0,5* MM COM PRE-PINTURA NAS DUAS FACES, NUCLEO EM POLIURETANO (PUR), E = 70/80 MM, PARA FECHAMENTOS VERTICAIS (INCLUI PARAFUSOS DE FIXACAO)                                                                                                                                                                                                                                                                                                                   </v>
          </cell>
          <cell r="C9939" t="str">
            <v xml:space="preserve">M2    </v>
          </cell>
          <cell r="D9939" t="str">
            <v>151,24</v>
          </cell>
        </row>
        <row r="9940">
          <cell r="A9940">
            <v>38366</v>
          </cell>
          <cell r="B9940" t="str">
            <v xml:space="preserve">PAPEL KRAFT BETUMADO                                                                                                                                                                                                                                                                                                                                                                                                                                                                                      </v>
          </cell>
          <cell r="C9940" t="str">
            <v xml:space="preserve">M2    </v>
          </cell>
          <cell r="D9940" t="str">
            <v>3,69</v>
          </cell>
        </row>
        <row r="9941">
          <cell r="A9941">
            <v>11703</v>
          </cell>
          <cell r="B9941" t="str">
            <v xml:space="preserve">PAPELEIRA DE PAREDE EM METAL CROMADO SEM TAMPA                                                                                                                                                                                                                                                                                                                                                                                                                                                            </v>
          </cell>
          <cell r="C9941" t="str">
            <v xml:space="preserve">UN    </v>
          </cell>
          <cell r="D9941" t="str">
            <v>31,23</v>
          </cell>
        </row>
        <row r="9942">
          <cell r="A9942">
            <v>37400</v>
          </cell>
          <cell r="B9942" t="str">
            <v xml:space="preserve">PAPELEIRA PLASTICA TIPO DISPENSER PARA PAPEL HIGIENICO ROLAO                                                                                                                                                                                                                                                                                                                                                                                                                                              </v>
          </cell>
          <cell r="C9942" t="str">
            <v xml:space="preserve">UN    </v>
          </cell>
          <cell r="D9942" t="str">
            <v>39,51</v>
          </cell>
        </row>
        <row r="9943">
          <cell r="A9943">
            <v>25400</v>
          </cell>
          <cell r="B9943" t="str">
            <v xml:space="preserve">PAR DE TABELAS DE BASQUETE EM COMPENSADO NAVAL DE *1,80 X 1,20* M, COM ARO DE METAL E REDE (SEM SUPORTE DE FIXACAO)                                                                                                                                                                                                                                                                                                                                                                                       </v>
          </cell>
          <cell r="C9943" t="str">
            <v xml:space="preserve">UN    </v>
          </cell>
          <cell r="D9943" t="str">
            <v>1.258,47</v>
          </cell>
        </row>
        <row r="9944">
          <cell r="A9944">
            <v>4272</v>
          </cell>
          <cell r="B9944" t="str">
            <v xml:space="preserve">PARA-RAIOS DE BAIXA TENSAO, TENSAO DE OPERACAO *280* V , CORRENTE MAXIMA *20* KA                                                                                                                                                                                                                                                                                                                                                                                                                          </v>
          </cell>
          <cell r="C9944" t="str">
            <v xml:space="preserve">UN    </v>
          </cell>
          <cell r="D9944" t="str">
            <v>79,16</v>
          </cell>
        </row>
        <row r="9945">
          <cell r="A9945">
            <v>4276</v>
          </cell>
          <cell r="B9945" t="str">
            <v xml:space="preserve">PARA-RAIOS DE DISTRIBUICAO, TENSAO NOMINAL 15 KV, CORRENTE NOMINAL DE DESCARGA 5 KA                                                                                                                                                                                                                                                                                                                                                                                                                       </v>
          </cell>
          <cell r="C9945" t="str">
            <v xml:space="preserve">UN    </v>
          </cell>
          <cell r="D9945" t="str">
            <v>233,64</v>
          </cell>
        </row>
        <row r="9946">
          <cell r="A9946">
            <v>4273</v>
          </cell>
          <cell r="B9946" t="str">
            <v xml:space="preserve">PARA-RAIOS DE DISTRIBUICAO, TENSAO NOMINAL 30 KV, CORRENTE NOMINAL DE DESCARGA 10 KA                                                                                                                                                                                                                                                                                                                                                                                                                      </v>
          </cell>
          <cell r="C9946" t="str">
            <v xml:space="preserve">UN    </v>
          </cell>
          <cell r="D9946" t="str">
            <v>388,12</v>
          </cell>
        </row>
        <row r="9947">
          <cell r="A9947">
            <v>4274</v>
          </cell>
          <cell r="B9947" t="str">
            <v xml:space="preserve">PARA-RAIOS TIPO FRANKLIN 350 MM, EM LATAO CROMADO, DUAS DESCIDAS, PARA PROTECAO DE EDIFICACOES CONTRA DESCARGAS ATMOSFERICAS                                                                                                                                                                                                                                                                                                                                                                              </v>
          </cell>
          <cell r="C9947" t="str">
            <v xml:space="preserve">UN    </v>
          </cell>
          <cell r="D9947" t="str">
            <v>90,00</v>
          </cell>
        </row>
        <row r="9948">
          <cell r="A9948">
            <v>39438</v>
          </cell>
          <cell r="B9948" t="str">
            <v xml:space="preserve">PARAFUSO CABECA TROMBETA E PONTA AGULHA (GN55), COMPRIMENTO 55 MM, EM ACO FOSFATIZADO, PARA FIXAR CHAPA DE GESSO EM PERFIL DRYWALL METALICO MAXIMO 0,7 MM                                                                                                                                                                                                                                                                                                                                                 </v>
          </cell>
          <cell r="C9948" t="str">
            <v xml:space="preserve">UN    </v>
          </cell>
          <cell r="D9948" t="str">
            <v>0,18</v>
          </cell>
        </row>
        <row r="9949">
          <cell r="A9949">
            <v>11963</v>
          </cell>
          <cell r="B9949" t="str">
            <v xml:space="preserve">PARAFUSO DE ACO TIPO CHUMBADOR PARABOLT, DIAMETRO 1/2", COMPRIMENTO 75 MM                                                                                                                                                                                                                                                                                                                                                                                                                                 </v>
          </cell>
          <cell r="C9949" t="str">
            <v xml:space="preserve">UN    </v>
          </cell>
          <cell r="D9949" t="str">
            <v>6,56</v>
          </cell>
        </row>
        <row r="9950">
          <cell r="A9950">
            <v>11964</v>
          </cell>
          <cell r="B9950" t="str">
            <v xml:space="preserve">PARAFUSO DE ACO TIPO CHUMBADOR PARABOLT, DIAMETRO 3/8", COMPRIMENTO 75 MM                                                                                                                                                                                                                                                                                                                                                                                                                                 </v>
          </cell>
          <cell r="C9950" t="str">
            <v xml:space="preserve">UN    </v>
          </cell>
          <cell r="D9950" t="str">
            <v>1,65</v>
          </cell>
        </row>
        <row r="9951">
          <cell r="A9951">
            <v>4379</v>
          </cell>
          <cell r="B9951" t="str">
            <v xml:space="preserve">PARAFUSO DE ACO ZINCADO COM ROSCA SOBERBA, CABECA CHATA E FENDA SIMPLES, DIAMETRO 2,5 MM, COMPRIMENTO * 9,5 * MM                                                                                                                                                                                                                                                                                                                                                                                          </v>
          </cell>
          <cell r="C9951" t="str">
            <v xml:space="preserve">UN    </v>
          </cell>
          <cell r="D9951" t="str">
            <v>0,03</v>
          </cell>
        </row>
        <row r="9952">
          <cell r="A9952">
            <v>4377</v>
          </cell>
          <cell r="B9952" t="str">
            <v xml:space="preserve">PARAFUSO DE ACO ZINCADO COM ROSCA SOBERBA, CABECA CHATA E FENDA SIMPLES, DIAMETRO 4,2 MM, COMPRIMENTO * 32 * MM                                                                                                                                                                                                                                                                                                                                                                                           </v>
          </cell>
          <cell r="C9952" t="str">
            <v xml:space="preserve">UN    </v>
          </cell>
          <cell r="D9952" t="str">
            <v>0,13</v>
          </cell>
        </row>
        <row r="9953">
          <cell r="A9953">
            <v>4356</v>
          </cell>
          <cell r="B9953" t="str">
            <v xml:space="preserve">PARAFUSO DE ACO ZINCADO COM ROSCA SOBERBA, CABECA CHATA E FENDA SIMPLES, DIAMETRO 4,8 MM, COMPRIMENTO 45 MM                                                                                                                                                                                                                                                                                                                                                                                               </v>
          </cell>
          <cell r="C9953" t="str">
            <v xml:space="preserve">UN    </v>
          </cell>
          <cell r="D9953" t="str">
            <v>0,18</v>
          </cell>
        </row>
        <row r="9954">
          <cell r="A9954">
            <v>13246</v>
          </cell>
          <cell r="B9954" t="str">
            <v xml:space="preserve">PARAFUSO DE FERRO POLIDO, SEXTAVADO, COM ROSCA INTEIRA, DIAMETRO 5/16", COMPRIMENTO 3/4", COM PORCA E ARRUELA LISA LEVE                                                                                                                                                                                                                                                                                                                                                                                   </v>
          </cell>
          <cell r="C9954" t="str">
            <v xml:space="preserve">UN    </v>
          </cell>
          <cell r="D9954" t="str">
            <v>0,31</v>
          </cell>
        </row>
        <row r="9955">
          <cell r="A9955">
            <v>4346</v>
          </cell>
          <cell r="B9955" t="str">
            <v xml:space="preserve">PARAFUSO DE FERRO POLIDO, SEXTAVADO, COM ROSCA PARCIAL, DIAMETRO 5/8", COMPRIMENTO 6", COM PORCA E ARRUELA DE PRESSAO MEDIA                                                                                                                                                                                                                                                                                                                                                                               </v>
          </cell>
          <cell r="C9955" t="str">
            <v xml:space="preserve">UN    </v>
          </cell>
          <cell r="D9955" t="str">
            <v>7,03</v>
          </cell>
        </row>
        <row r="9956">
          <cell r="A9956">
            <v>11955</v>
          </cell>
          <cell r="B9956" t="str">
            <v xml:space="preserve">PARAFUSO DE LATAO COM ACABAMENTO CROMADO PARA FIXAR PECA SANITARIA, INCLUI PORCA CEGA, ARRUELA E BUCHA DE NYLON TAMANHO S-10                                                                                                                                                                                                                                                                                                                                                                              </v>
          </cell>
          <cell r="C9956" t="str">
            <v xml:space="preserve">UN    </v>
          </cell>
          <cell r="D9956" t="str">
            <v>3,07</v>
          </cell>
        </row>
        <row r="9957">
          <cell r="A9957">
            <v>11960</v>
          </cell>
          <cell r="B9957" t="str">
            <v xml:space="preserve">PARAFUSO DE LATAO COM ROSCA SOBERBA, CABECA CHATA E FENDA SIMPLES, DIAMETRO 2,5 MM, COMPRIMENTO 12 MM                                                                                                                                                                                                                                                                                                                                                                                                     </v>
          </cell>
          <cell r="C9957" t="str">
            <v xml:space="preserve">UN    </v>
          </cell>
          <cell r="D9957" t="str">
            <v>0,10</v>
          </cell>
        </row>
        <row r="9958">
          <cell r="A9958">
            <v>4333</v>
          </cell>
          <cell r="B9958" t="str">
            <v xml:space="preserve">PARAFUSO DE LATAO COM ROSCA SOBERBA, CABECA CHATA E FENDA SIMPLES, DIAMETRO 3,2 MM, COMPRIMENTO 16 MM                                                                                                                                                                                                                                                                                                                                                                                                     </v>
          </cell>
          <cell r="C9958" t="str">
            <v xml:space="preserve">UN    </v>
          </cell>
          <cell r="D9958" t="str">
            <v>0,18</v>
          </cell>
        </row>
        <row r="9959">
          <cell r="A9959">
            <v>4358</v>
          </cell>
          <cell r="B9959" t="str">
            <v xml:space="preserve">PARAFUSO DE LATAO COM ROSCA SOBERBA, CABECA CHATA E FENDA SIMPLES, DIAMETRO 4,8 MM, COMPRIMENTO 65 MM                                                                                                                                                                                                                                                                                                                                                                                                     </v>
          </cell>
          <cell r="C9959" t="str">
            <v xml:space="preserve">UN    </v>
          </cell>
          <cell r="D9959" t="str">
            <v>1,40</v>
          </cell>
        </row>
        <row r="9960">
          <cell r="A9960">
            <v>39435</v>
          </cell>
          <cell r="B9960" t="str">
            <v xml:space="preserve">PARAFUSO DRY WALL, EM ACO FOSFATIZADO, CABECA TROMBETA E PONTA AGULHA (TA), COMPRIMENTO 25 MM                                                                                                                                                                                                                                                                                                                                                                                                             </v>
          </cell>
          <cell r="C9960" t="str">
            <v xml:space="preserve">UN    </v>
          </cell>
          <cell r="D9960" t="str">
            <v>0,07</v>
          </cell>
        </row>
        <row r="9961">
          <cell r="A9961">
            <v>39436</v>
          </cell>
          <cell r="B9961" t="str">
            <v xml:space="preserve">PARAFUSO DRY WALL, EM ACO FOSFATIZADO, CABECA TROMBETA E PONTA AGULHA (TA), COMPRIMENTO 35 MM                                                                                                                                                                                                                                                                                                                                                                                                             </v>
          </cell>
          <cell r="C9961" t="str">
            <v xml:space="preserve">UN    </v>
          </cell>
          <cell r="D9961" t="str">
            <v>0,12</v>
          </cell>
        </row>
        <row r="9962">
          <cell r="A9962">
            <v>39437</v>
          </cell>
          <cell r="B9962" t="str">
            <v xml:space="preserve">PARAFUSO DRY WALL, EM ACO FOSFATIZADO, CABECA TROMBETA E PONTA AGULHA (TA), COMPRIMENTO 45 MM                                                                                                                                                                                                                                                                                                                                                                                                             </v>
          </cell>
          <cell r="C9962" t="str">
            <v xml:space="preserve">UN    </v>
          </cell>
          <cell r="D9962" t="str">
            <v>0,16</v>
          </cell>
        </row>
        <row r="9963">
          <cell r="A9963">
            <v>39439</v>
          </cell>
          <cell r="B9963" t="str">
            <v xml:space="preserve">PARAFUSO DRY WALL, EM ACO FOSFATIZADO, CABECA TROMBETA E PONTA BROCA (TB), COMPRIMENTO 25 MM                                                                                                                                                                                                                                                                                                                                                                                                              </v>
          </cell>
          <cell r="C9963" t="str">
            <v xml:space="preserve">UN    </v>
          </cell>
          <cell r="D9963" t="str">
            <v>0,10</v>
          </cell>
        </row>
        <row r="9964">
          <cell r="A9964">
            <v>39440</v>
          </cell>
          <cell r="B9964" t="str">
            <v xml:space="preserve">PARAFUSO DRY WALL, EM ACO FOSFATIZADO, CABECA TROMBETA E PONTA BROCA (TB), COMPRIMENTO 35 MM                                                                                                                                                                                                                                                                                                                                                                                                              </v>
          </cell>
          <cell r="C9964" t="str">
            <v xml:space="preserve">UN    </v>
          </cell>
          <cell r="D9964" t="str">
            <v>0,14</v>
          </cell>
        </row>
        <row r="9965">
          <cell r="A9965">
            <v>39441</v>
          </cell>
          <cell r="B9965" t="str">
            <v xml:space="preserve">PARAFUSO DRY WALL, EM ACO FOSFATIZADO, CABECA TROMBETA E PONTA BROCA (TB), COMPRIMENTO 45 MM                                                                                                                                                                                                                                                                                                                                                                                                              </v>
          </cell>
          <cell r="C9965" t="str">
            <v xml:space="preserve">UN    </v>
          </cell>
          <cell r="D9965" t="str">
            <v>0,17</v>
          </cell>
        </row>
        <row r="9966">
          <cell r="A9966">
            <v>39442</v>
          </cell>
          <cell r="B9966" t="str">
            <v xml:space="preserve">PARAFUSO DRY WALL, EM ACO ZINCADO, CABECA LENTILHA E PONTA AGULHA (LA), LARGURA 4,2 MM, COMPRIMENTO 13 MM                                                                                                                                                                                                                                                                                                                                                                                                 </v>
          </cell>
          <cell r="C9966" t="str">
            <v xml:space="preserve">UN    </v>
          </cell>
          <cell r="D9966" t="str">
            <v>0,12</v>
          </cell>
        </row>
        <row r="9967">
          <cell r="A9967">
            <v>39443</v>
          </cell>
          <cell r="B9967" t="str">
            <v xml:space="preserve">PARAFUSO DRY WALL, EM ACO ZINCADO, CABECA LENTILHA E PONTA BROCA (LB), LARGURA 4,2 MM, COMPRIMENTO 13 MM                                                                                                                                                                                                                                                                                                                                                                                                  </v>
          </cell>
          <cell r="C9967" t="str">
            <v xml:space="preserve">UN    </v>
          </cell>
          <cell r="D9967" t="str">
            <v>0,16</v>
          </cell>
        </row>
        <row r="9968">
          <cell r="A9968">
            <v>4329</v>
          </cell>
          <cell r="B9968" t="str">
            <v xml:space="preserve">PARAFUSO EM ACO GALVANIZADO, TIPO MAQUINA, SEXTAVADO, SEM PORCA, DIAMETRO 1/2", COMPRIMENTO 2"                                                                                                                                                                                                                                                                                                                                                                                                            </v>
          </cell>
          <cell r="C9968" t="str">
            <v xml:space="preserve">UN    </v>
          </cell>
          <cell r="D9968" t="str">
            <v>1,50</v>
          </cell>
        </row>
        <row r="9969">
          <cell r="A9969">
            <v>4383</v>
          </cell>
          <cell r="B9969" t="str">
            <v xml:space="preserve">PARAFUSO FRANCES METRICO ZINCADO, DIAMETRO 12 MM, COMPRIMENTO 140MM, COM PORCA SEXTAVADA E ARRUELA DE PRESSAO MEDIA                                                                                                                                                                                                                                                                                                                                                                                       </v>
          </cell>
          <cell r="C9969" t="str">
            <v xml:space="preserve">UN    </v>
          </cell>
          <cell r="D9969" t="str">
            <v>13,56</v>
          </cell>
        </row>
        <row r="9970">
          <cell r="A9970">
            <v>4344</v>
          </cell>
          <cell r="B9970" t="str">
            <v xml:space="preserve">PARAFUSO FRANCES METRICO ZINCADO, DIAMETRO 12 MM, COMPRIMENTO 150 MM, COM PORCA SEXTAVADA E ARRUELA DE PRESSAO MEDIA                                                                                                                                                                                                                                                                                                                                                                                      </v>
          </cell>
          <cell r="C9970" t="str">
            <v xml:space="preserve">UN    </v>
          </cell>
          <cell r="D9970" t="str">
            <v>14,21</v>
          </cell>
        </row>
        <row r="9971">
          <cell r="A9971">
            <v>436</v>
          </cell>
          <cell r="B9971" t="str">
            <v xml:space="preserve">PARAFUSO FRANCES M16 EM ACO GALVANIZADO, COMPRIMENTO = 150 MM, DIAMETRO = 16 MM, CABECA ABAULADA                                                                                                                                                                                                                                                                                                                                                                                                          </v>
          </cell>
          <cell r="C9971" t="str">
            <v xml:space="preserve">UN    </v>
          </cell>
          <cell r="D9971" t="str">
            <v>6,16</v>
          </cell>
        </row>
        <row r="9972">
          <cell r="A9972">
            <v>442</v>
          </cell>
          <cell r="B9972" t="str">
            <v xml:space="preserve">PARAFUSO FRANCES M16 EM ACO GALVANIZADO, COMPRIMENTO = 45 MM, DIAMETRO = 16 MM, CABECA ABAULADA                                                                                                                                                                                                                                                                                                                                                                                                           </v>
          </cell>
          <cell r="C9972" t="str">
            <v xml:space="preserve">UN    </v>
          </cell>
          <cell r="D9972" t="str">
            <v>3,64</v>
          </cell>
        </row>
        <row r="9973">
          <cell r="A9973">
            <v>11953</v>
          </cell>
          <cell r="B9973" t="str">
            <v xml:space="preserve">PARAFUSO FRANCES ZINCADO, DIAMETRO 1/2'', COMPRIMENTO 2'', COM PORCA E ARRUELA                                                                                                                                                                                                                                                                                                                                                                                                                            </v>
          </cell>
          <cell r="C9973" t="str">
            <v xml:space="preserve">UN    </v>
          </cell>
          <cell r="D9973" t="str">
            <v>2,25</v>
          </cell>
        </row>
        <row r="9974">
          <cell r="A9974">
            <v>4335</v>
          </cell>
          <cell r="B9974" t="str">
            <v xml:space="preserve">PARAFUSO FRANCES ZINCADO, DIAMETRO 1/2", COMPRIMENTO 12", COM PORCA E ARRUELA LISA MEDIA                                                                                                                                                                                                                                                                                                                                                                                                                  </v>
          </cell>
          <cell r="C9974" t="str">
            <v xml:space="preserve">UN    </v>
          </cell>
          <cell r="D9974" t="str">
            <v>9,54</v>
          </cell>
        </row>
        <row r="9975">
          <cell r="A9975">
            <v>4334</v>
          </cell>
          <cell r="B9975" t="str">
            <v xml:space="preserve">PARAFUSO FRANCES ZINCADO, DIAMETRO 1/2", COMPRIMENTO 15", COM PORCA E ARRUELA LISA MEDIA                                                                                                                                                                                                                                                                                                                                                                                                                  </v>
          </cell>
          <cell r="C9975" t="str">
            <v xml:space="preserve">UN    </v>
          </cell>
          <cell r="D9975" t="str">
            <v>13,09</v>
          </cell>
        </row>
        <row r="9976">
          <cell r="A9976">
            <v>4343</v>
          </cell>
          <cell r="B9976" t="str">
            <v xml:space="preserve">PARAFUSO FRANCES ZINCADO, DIAMETRO 1/2", COMPRIMENTO 4", COM PORCA E ARRUELA                                                                                                                                                                                                                                                                                                                                                                                                                              </v>
          </cell>
          <cell r="C9976" t="str">
            <v xml:space="preserve">UN    </v>
          </cell>
          <cell r="D9976" t="str">
            <v>3,22</v>
          </cell>
        </row>
        <row r="9977">
          <cell r="A9977">
            <v>430</v>
          </cell>
          <cell r="B9977" t="str">
            <v xml:space="preserve">PARAFUSO M16 EM ACO GALVANIZADO, COMPRIMENTO = 125 MM, DIAMETRO = 16 MM, ROSCA MAQUINA, CABECA QUADRADA                                                                                                                                                                                                                                                                                                                                                                                                   </v>
          </cell>
          <cell r="C9977" t="str">
            <v xml:space="preserve">UN    </v>
          </cell>
          <cell r="D9977" t="str">
            <v>5,51</v>
          </cell>
        </row>
        <row r="9978">
          <cell r="A9978">
            <v>441</v>
          </cell>
          <cell r="B9978" t="str">
            <v xml:space="preserve">PARAFUSO M16 EM ACO GALVANIZADO, COMPRIMENTO = 150 MM, DIAMETRO = 16 MM, ROSCA MAQUINA, CABECA QUADRADA                                                                                                                                                                                                                                                                                                                                                                                                   </v>
          </cell>
          <cell r="C9978" t="str">
            <v xml:space="preserve">UN    </v>
          </cell>
          <cell r="D9978" t="str">
            <v>6,07</v>
          </cell>
        </row>
        <row r="9979">
          <cell r="A9979">
            <v>431</v>
          </cell>
          <cell r="B9979" t="str">
            <v xml:space="preserve">PARAFUSO M16 EM ACO GALVANIZADO, COMPRIMENTO = 200 MM, DIAMETRO = 16 MM, ROSCA MAQUINA, CABECA QUADRADA                                                                                                                                                                                                                                                                                                                                                                                                   </v>
          </cell>
          <cell r="C9979" t="str">
            <v xml:space="preserve">UN    </v>
          </cell>
          <cell r="D9979" t="str">
            <v>7,33</v>
          </cell>
        </row>
        <row r="9980">
          <cell r="A9980">
            <v>432</v>
          </cell>
          <cell r="B9980" t="str">
            <v xml:space="preserve">PARAFUSO M16 EM ACO GALVANIZADO, COMPRIMENTO = 250 MM, DIAMETRO = 16 MM, ROSCA MAQUINA, CABECA QUADRADA                                                                                                                                                                                                                                                                                                                                                                                                   </v>
          </cell>
          <cell r="C9980" t="str">
            <v xml:space="preserve">UN    </v>
          </cell>
          <cell r="D9980" t="str">
            <v>8,08</v>
          </cell>
        </row>
        <row r="9981">
          <cell r="A9981">
            <v>429</v>
          </cell>
          <cell r="B9981" t="str">
            <v xml:space="preserve">PARAFUSO M16 EM ACO GALVANIZADO, COMPRIMENTO = 300 MM, DIAMETRO = 16 MM, ROSCA DUPLA                                                                                                                                                                                                                                                                                                                                                                                                                      </v>
          </cell>
          <cell r="C9981" t="str">
            <v xml:space="preserve">UN    </v>
          </cell>
          <cell r="D9981" t="str">
            <v>10,90</v>
          </cell>
        </row>
        <row r="9982">
          <cell r="A9982">
            <v>439</v>
          </cell>
          <cell r="B9982" t="str">
            <v xml:space="preserve">PARAFUSO M16 EM ACO GALVANIZADO, COMPRIMENTO = 300 MM, DIAMETRO = 16 MM, ROSCA MAQUINA, CABECA QUADRADA                                                                                                                                                                                                                                                                                                                                                                                                   </v>
          </cell>
          <cell r="C9982" t="str">
            <v xml:space="preserve">UN    </v>
          </cell>
          <cell r="D9982" t="str">
            <v>9,29</v>
          </cell>
        </row>
        <row r="9983">
          <cell r="A9983">
            <v>433</v>
          </cell>
          <cell r="B9983" t="str">
            <v xml:space="preserve">PARAFUSO M16 EM ACO GALVANIZADO, COMPRIMENTO = 350 MM, DIAMETRO = 16 MM, ROSCA MAQUINA, CABECA QUADRADA                                                                                                                                                                                                                                                                                                                                                                                                   </v>
          </cell>
          <cell r="C9983" t="str">
            <v xml:space="preserve">UN    </v>
          </cell>
          <cell r="D9983" t="str">
            <v>10,84</v>
          </cell>
        </row>
        <row r="9984">
          <cell r="A9984">
            <v>437</v>
          </cell>
          <cell r="B9984" t="str">
            <v xml:space="preserve">PARAFUSO M16 EM ACO GALVANIZADO, COMPRIMENTO = 400 MM, DIAMETRO = 16 MM, ROSCA DUPLA                                                                                                                                                                                                                                                                                                                                                                                                                      </v>
          </cell>
          <cell r="C9984" t="str">
            <v xml:space="preserve">UN    </v>
          </cell>
          <cell r="D9984" t="str">
            <v>14,41</v>
          </cell>
        </row>
        <row r="9985">
          <cell r="A9985">
            <v>11790</v>
          </cell>
          <cell r="B9985" t="str">
            <v xml:space="preserve">PARAFUSO M16 EM ACO GALVANIZADO, COMPRIMENTO = 450 MM, DIAMETRO = 16 MM, ROSCA MAQUINA, CABECA QUADRADA                                                                                                                                                                                                                                                                                                                                                                                                   </v>
          </cell>
          <cell r="C9985" t="str">
            <v xml:space="preserve">UN    </v>
          </cell>
          <cell r="D9985" t="str">
            <v>16,34</v>
          </cell>
        </row>
        <row r="9986">
          <cell r="A9986">
            <v>428</v>
          </cell>
          <cell r="B9986" t="str">
            <v xml:space="preserve">PARAFUSO M16 EM ACO GALVANIZADO, COMPRIMENTO = 500 MM, DIAMETRO = 16 MM, ROSCA MAQUINA, COM CABECA SEXTAVADA E PORCA                                                                                                                                                                                                                                                                                                                                                                                      </v>
          </cell>
          <cell r="C9986" t="str">
            <v xml:space="preserve">UN    </v>
          </cell>
          <cell r="D9986" t="str">
            <v>17,77</v>
          </cell>
        </row>
        <row r="9987">
          <cell r="A9987">
            <v>4384</v>
          </cell>
          <cell r="B9987" t="str">
            <v xml:space="preserve">PARAFUSO NIQUELADO COM ACABAMENTO CROMADO PARA FIXAR PECA SANITARIA, INCLUI PORCA CEGA, ARRUELA E BUCHA DE NYLON TAMANHO S-10                                                                                                                                                                                                                                                                                                                                                                             </v>
          </cell>
          <cell r="C9987" t="str">
            <v xml:space="preserve">UN    </v>
          </cell>
          <cell r="D9987" t="str">
            <v>15,58</v>
          </cell>
        </row>
        <row r="9988">
          <cell r="A9988">
            <v>4351</v>
          </cell>
          <cell r="B9988" t="str">
            <v xml:space="preserve">PARAFUSO NIQUELADO 3 1/2" COM ACABAMENTO CROMADO PARA FIXAR PECA SANITARIA, INCLUI PORCA CEGA, ARRUELA E BUCHA DE NYLON TAMANHO S-8                                                                                                                                                                                                                                                                                                                                                                       </v>
          </cell>
          <cell r="C9988" t="str">
            <v xml:space="preserve">UN    </v>
          </cell>
          <cell r="D9988" t="str">
            <v>11,55</v>
          </cell>
        </row>
        <row r="9989">
          <cell r="A9989">
            <v>11054</v>
          </cell>
          <cell r="B9989" t="str">
            <v xml:space="preserve">PARAFUSO ROSCA SOBERBA ZINCADO CABECA CHATA FENDA SIMPLES 3,2 X 20 MM (3/4 ")                                                                                                                                                                                                                                                                                                                                                                                                                             </v>
          </cell>
          <cell r="C9989" t="str">
            <v xml:space="preserve">UN    </v>
          </cell>
          <cell r="D9989" t="str">
            <v>0,04</v>
          </cell>
        </row>
        <row r="9990">
          <cell r="A9990">
            <v>11055</v>
          </cell>
          <cell r="B9990" t="str">
            <v xml:space="preserve">PARAFUSO ROSCA SOBERBA ZINCADO CABECA CHATA FENDA SIMPLES 3,5 X 25 MM (1 ")                                                                                                                                                                                                                                                                                                                                                                                                                               </v>
          </cell>
          <cell r="C9990" t="str">
            <v xml:space="preserve">UN    </v>
          </cell>
          <cell r="D9990" t="str">
            <v>0,06</v>
          </cell>
        </row>
        <row r="9991">
          <cell r="A9991">
            <v>11056</v>
          </cell>
          <cell r="B9991" t="str">
            <v xml:space="preserve">PARAFUSO ROSCA SOBERBA ZINCADO CABECA CHATA FENDA SIMPLES 3,8 X 30 MM (1.1/4 ")                                                                                                                                                                                                                                                                                                                                                                                                                           </v>
          </cell>
          <cell r="C9991" t="str">
            <v xml:space="preserve">UN    </v>
          </cell>
          <cell r="D9991" t="str">
            <v>0,07</v>
          </cell>
        </row>
        <row r="9992">
          <cell r="A9992">
            <v>11057</v>
          </cell>
          <cell r="B9992" t="str">
            <v xml:space="preserve">PARAFUSO ROSCA SOBERBA ZINCADO CABECA CHATA FENDA SIMPLES 4,8 X 40 MM (1.1/2 ")                                                                                                                                                                                                                                                                                                                                                                                                                           </v>
          </cell>
          <cell r="C9992" t="str">
            <v xml:space="preserve">UN    </v>
          </cell>
          <cell r="D9992" t="str">
            <v>0,14</v>
          </cell>
        </row>
        <row r="9993">
          <cell r="A9993">
            <v>11059</v>
          </cell>
          <cell r="B9993" t="str">
            <v xml:space="preserve">PARAFUSO ROSCA SOBERBA ZINCADO CABECA CHATA FENDA SIMPLES 5,5 X 50 MM (2 ")                                                                                                                                                                                                                                                                                                                                                                                                                               </v>
          </cell>
          <cell r="C9993" t="str">
            <v xml:space="preserve">UN    </v>
          </cell>
          <cell r="D9993" t="str">
            <v>0,29</v>
          </cell>
        </row>
        <row r="9994">
          <cell r="A9994">
            <v>11058</v>
          </cell>
          <cell r="B9994" t="str">
            <v xml:space="preserve">PARAFUSO ROSCA SOBERBA ZINCADO CABECA CHATA FENDA SIMPLES 5,5 X 65 MM (2.1/2 ")                                                                                                                                                                                                                                                                                                                                                                                                                           </v>
          </cell>
          <cell r="C9994" t="str">
            <v xml:space="preserve">UN    </v>
          </cell>
          <cell r="D9994" t="str">
            <v>0,37</v>
          </cell>
        </row>
        <row r="9995">
          <cell r="A9995">
            <v>4380</v>
          </cell>
          <cell r="B9995" t="str">
            <v xml:space="preserve">PARAFUSO ZINCADO ROSCA SOBERBA 5/16 " X 120 MM PARA TELHA FIBROCIMENTO                                                                                                                                                                                                                                                                                                                                                                                                                                    </v>
          </cell>
          <cell r="C9995" t="str">
            <v xml:space="preserve">UN    </v>
          </cell>
          <cell r="D9995" t="str">
            <v>1,25</v>
          </cell>
        </row>
        <row r="9996">
          <cell r="A9996">
            <v>4299</v>
          </cell>
          <cell r="B9996" t="str">
            <v xml:space="preserve">PARAFUSO ZINCADO ROSCA SOBERBA, CABECA SEXTAVADA, 5/16 " X 110 MM, PARA FIXACAO DE TELHA EM MADEIRA                                                                                                                                                                                                                                                                                                                                                                                                       </v>
          </cell>
          <cell r="C9996" t="str">
            <v xml:space="preserve">UN    </v>
          </cell>
          <cell r="D9996" t="str">
            <v>1,18</v>
          </cell>
        </row>
        <row r="9997">
          <cell r="A9997">
            <v>4304</v>
          </cell>
          <cell r="B9997" t="str">
            <v xml:space="preserve">PARAFUSO ZINCADO ROSCA SOBERBA, CABECA SEXTAVADA, 5/16 " X 150 MM, PARA FIXACAO DE TELHA EM MADEIRA                                                                                                                                                                                                                                                                                                                                                                                                       </v>
          </cell>
          <cell r="C9997" t="str">
            <v xml:space="preserve">UN    </v>
          </cell>
          <cell r="D9997" t="str">
            <v>1,61</v>
          </cell>
        </row>
        <row r="9998">
          <cell r="A9998">
            <v>4305</v>
          </cell>
          <cell r="B9998" t="str">
            <v xml:space="preserve">PARAFUSO ZINCADO ROSCA SOBERBA, CABECA SEXTAVADA, 5/16 " X 180 MM, PARA FIXACAO DE TELHA EM MADEIRA                                                                                                                                                                                                                                                                                                                                                                                                       </v>
          </cell>
          <cell r="C9998" t="str">
            <v xml:space="preserve">UN    </v>
          </cell>
          <cell r="D9998" t="str">
            <v>1,87</v>
          </cell>
        </row>
        <row r="9999">
          <cell r="A9999">
            <v>4306</v>
          </cell>
          <cell r="B9999" t="str">
            <v xml:space="preserve">PARAFUSO ZINCADO ROSCA SOBERBA, CABECA SEXTAVADA, 5/16 " X 200 MM, PARA FIXACAO DE TELHA EM MADEIRA                                                                                                                                                                                                                                                                                                                                                                                                       </v>
          </cell>
          <cell r="C9999" t="str">
            <v xml:space="preserve">UN    </v>
          </cell>
          <cell r="D9999" t="str">
            <v>2,17</v>
          </cell>
        </row>
        <row r="10000">
          <cell r="A10000">
            <v>4308</v>
          </cell>
          <cell r="B10000" t="str">
            <v xml:space="preserve">PARAFUSO ZINCADO ROSCA SOBERBA, CABECA SEXTAVADA, 5/16 " X 230 MM, PARA FIXACAO DE TELHA EM MADEIRA                                                                                                                                                                                                                                                                                                                                                                                                       </v>
          </cell>
          <cell r="C10000" t="str">
            <v xml:space="preserve">UN    </v>
          </cell>
          <cell r="D10000" t="str">
            <v>4,49</v>
          </cell>
        </row>
        <row r="10001">
          <cell r="A10001">
            <v>4302</v>
          </cell>
          <cell r="B10001" t="str">
            <v xml:space="preserve">PARAFUSO ZINCADO ROSCA SOBERBA, CABECA SEXTAVADA, 5/16 " X 250 MM, PARA FIXACAO DE TELHA EM MADEIRA                                                                                                                                                                                                                                                                                                                                                                                                       </v>
          </cell>
          <cell r="C10001" t="str">
            <v xml:space="preserve">UN    </v>
          </cell>
          <cell r="D10001" t="str">
            <v>3,37</v>
          </cell>
        </row>
        <row r="10002">
          <cell r="A10002">
            <v>4300</v>
          </cell>
          <cell r="B10002" t="str">
            <v xml:space="preserve">PARAFUSO ZINCADO ROSCA SOBERBA, CABECA SEXTAVADA, 5/16 " X 50 MM, PARA FIXACAO DE TELHA EM MADEIRA                                                                                                                                                                                                                                                                                                                                                                                                        </v>
          </cell>
          <cell r="C10002" t="str">
            <v xml:space="preserve">UN    </v>
          </cell>
          <cell r="D10002" t="str">
            <v>0,80</v>
          </cell>
        </row>
        <row r="10003">
          <cell r="A10003">
            <v>4301</v>
          </cell>
          <cell r="B10003" t="str">
            <v xml:space="preserve">PARAFUSO ZINCADO ROSCA SOBERBA, CABECA SEXTAVADA, 5/16 " X 85 MM, PARA FIXACAO DE TELHA EM MADEIRA                                                                                                                                                                                                                                                                                                                                                                                                        </v>
          </cell>
          <cell r="C10003" t="str">
            <v xml:space="preserve">UN    </v>
          </cell>
          <cell r="D10003" t="str">
            <v>0,98</v>
          </cell>
        </row>
        <row r="10004">
          <cell r="A10004">
            <v>4320</v>
          </cell>
          <cell r="B10004" t="str">
            <v xml:space="preserve">PARAFUSO ZINCADO 5/16 " X 250 MM PARA FIXACAO DE TELHA DE FIBROCIMENTO CANALETE 49, INCLUI BUCHA NYLON S-10                                                                                                                                                                                                                                                                                                                                                                                               </v>
          </cell>
          <cell r="C10004" t="str">
            <v xml:space="preserve">UN    </v>
          </cell>
          <cell r="D10004" t="str">
            <v>2,97</v>
          </cell>
        </row>
        <row r="10005">
          <cell r="A10005">
            <v>4318</v>
          </cell>
          <cell r="B10005" t="str">
            <v xml:space="preserve">PARAFUSO ZINCADO 5/16 " X 85 MM PARA FIXACAO DE TELHA DE FIBROCIMENTO CANALETE 90, INCLUI BUCHA NYLON S-10                                                                                                                                                                                                                                                                                                                                                                                                </v>
          </cell>
          <cell r="C10005" t="str">
            <v xml:space="preserve">UN    </v>
          </cell>
          <cell r="D10005" t="str">
            <v>1,45</v>
          </cell>
        </row>
        <row r="10006">
          <cell r="A10006">
            <v>40547</v>
          </cell>
          <cell r="B10006" t="str">
            <v xml:space="preserve">PARAFUSO ZINCADO, AUTOBROCANTE, FLANGEADO, 4,2 MM X 19 MM                                                                                                                                                                                                                                                                                                                                                                                                                                                 </v>
          </cell>
          <cell r="C10006" t="str">
            <v xml:space="preserve">CENTO </v>
          </cell>
          <cell r="D10006" t="str">
            <v>18,93</v>
          </cell>
        </row>
        <row r="10007">
          <cell r="A10007">
            <v>11962</v>
          </cell>
          <cell r="B10007" t="str">
            <v xml:space="preserve">PARAFUSO ZINCADO, SEXTAVADO, COM ROSCA INTEIRA, DIAMETRO 1/4", COMPRIMENTO 1/2"                                                                                                                                                                                                                                                                                                                                                                                                                           </v>
          </cell>
          <cell r="C10007" t="str">
            <v xml:space="preserve">UN    </v>
          </cell>
          <cell r="D10007" t="str">
            <v>0,15</v>
          </cell>
        </row>
        <row r="10008">
          <cell r="A10008">
            <v>4332</v>
          </cell>
          <cell r="B10008" t="str">
            <v xml:space="preserve">PARAFUSO ZINCADO, SEXTAVADO, COM ROSCA INTEIRA, DIAMETRO 3/8", COMPRIMENTO 2"                                                                                                                                                                                                                                                                                                                                                                                                                             </v>
          </cell>
          <cell r="C10008" t="str">
            <v xml:space="preserve">UN    </v>
          </cell>
          <cell r="D10008" t="str">
            <v>0,75</v>
          </cell>
        </row>
        <row r="10009">
          <cell r="A10009">
            <v>4331</v>
          </cell>
          <cell r="B10009" t="str">
            <v xml:space="preserve">PARAFUSO ZINCADO, SEXTAVADO, COM ROSCA INTEIRA, DIAMETRO 5/8", COMPRIMENTO 2 1/4"                                                                                                                                                                                                                                                                                                                                                                                                                         </v>
          </cell>
          <cell r="C10009" t="str">
            <v xml:space="preserve">UN    </v>
          </cell>
          <cell r="D10009" t="str">
            <v>2,84</v>
          </cell>
        </row>
        <row r="10010">
          <cell r="A10010">
            <v>4336</v>
          </cell>
          <cell r="B10010" t="str">
            <v xml:space="preserve">PARAFUSO ZINCADO, SEXTAVADO, COM ROSCA INTEIRA, DIAMETRO 5/8", COMPRIMENTO 3", COM PORCA E ARRUELA DE PRESSAO MEDIA                                                                                                                                                                                                                                                                                                                                                                                       </v>
          </cell>
          <cell r="C10010" t="str">
            <v xml:space="preserve">UN    </v>
          </cell>
          <cell r="D10010" t="str">
            <v>3,63</v>
          </cell>
        </row>
        <row r="10011">
          <cell r="A10011">
            <v>13294</v>
          </cell>
          <cell r="B10011" t="str">
            <v xml:space="preserve">PARAFUSO ZINCADO, SEXTAVADO, COM ROSCA SOBERBA, DIAMETRO 3/8", COMPRIMENTO 80 MM                                                                                                                                                                                                                                                                                                                                                                                                                          </v>
          </cell>
          <cell r="C10011" t="str">
            <v xml:space="preserve">UN    </v>
          </cell>
          <cell r="D10011" t="str">
            <v>1,04</v>
          </cell>
        </row>
        <row r="10012">
          <cell r="A10012">
            <v>11948</v>
          </cell>
          <cell r="B10012" t="str">
            <v xml:space="preserve">PARAFUSO ZINCADO, SEXTAVADO, COM ROSCA SOBERBA, DIAMETRO 5/16", COMPRIMENTO 40 MM                                                                                                                                                                                                                                                                                                                                                                                                                         </v>
          </cell>
          <cell r="C10012" t="str">
            <v xml:space="preserve">UN    </v>
          </cell>
          <cell r="D10012" t="str">
            <v>0,46</v>
          </cell>
        </row>
        <row r="10013">
          <cell r="A10013">
            <v>4382</v>
          </cell>
          <cell r="B10013" t="str">
            <v xml:space="preserve">PARAFUSO ZINCADO, SEXTAVADO, COM ROSCA SOBERBA, DIAMETRO 5/16", COMPRIMENTO 80 MM                                                                                                                                                                                                                                                                                                                                                                                                                         </v>
          </cell>
          <cell r="C10013" t="str">
            <v xml:space="preserve">UN    </v>
          </cell>
          <cell r="D10013" t="str">
            <v>0,78</v>
          </cell>
        </row>
        <row r="10014">
          <cell r="A10014">
            <v>4354</v>
          </cell>
          <cell r="B10014" t="str">
            <v xml:space="preserve">PARAFUSO ZINCADO, SEXTAVADO, GRAU 5, ROSCA INTEIRA, DIAMETRO 1 1/2", COMPRIMENTO 4"                                                                                                                                                                                                                                                                                                                                                                                                                       </v>
          </cell>
          <cell r="C10014" t="str">
            <v xml:space="preserve">UN    </v>
          </cell>
          <cell r="D10014" t="str">
            <v>32,60</v>
          </cell>
        </row>
        <row r="10015">
          <cell r="A10015">
            <v>40839</v>
          </cell>
          <cell r="B10015" t="str">
            <v xml:space="preserve">PARAFUSO, ASTM A307 - GRAU A, SEXTAVADO, ZINCADO, DIAMETRO 3/8" (9,52 MM), COMPRIMENTO 1 " (25,4 MM)                                                                                                                                                                                                                                                                                                                                                                                                      </v>
          </cell>
          <cell r="C10015" t="str">
            <v xml:space="preserve">CENTO </v>
          </cell>
          <cell r="D10015" t="str">
            <v>78,46</v>
          </cell>
        </row>
        <row r="10016">
          <cell r="A10016">
            <v>40552</v>
          </cell>
          <cell r="B10016" t="str">
            <v xml:space="preserve">PARAFUSO, AUTO ATARRACHANTE, CABECA CHATA, FENDA SIMPLES, 1/4 (6,35 MM) X 25 MM                                                                                                                                                                                                                                                                                                                                                                                                                          </v>
          </cell>
          <cell r="C10016" t="str">
            <v xml:space="preserve">CENTO </v>
          </cell>
          <cell r="D10016" t="str">
            <v>32,46</v>
          </cell>
        </row>
        <row r="10017">
          <cell r="A10017">
            <v>40549</v>
          </cell>
          <cell r="B10017" t="str">
            <v xml:space="preserve">PARAFUSO, COMUM, ASTM A307, SEXTAVADO, DIAMETRO 1/2" (12,7 MM), COMPRIMENTO 1" (25,4 MM)                                                                                                                                                                                                                                                                                                                                                                                                                  </v>
          </cell>
          <cell r="C10017" t="str">
            <v xml:space="preserve">CENTO </v>
          </cell>
          <cell r="D10017" t="str">
            <v>128,51</v>
          </cell>
        </row>
        <row r="10018">
          <cell r="A10018">
            <v>4385</v>
          </cell>
          <cell r="B10018" t="str">
            <v xml:space="preserve">PARALELEPIPEDO GRANITICO OU BASALTICO, PARA PAVIMENTACAO, SEM FRETE,  *30 A 35* PECAS POR M2                                                                                                                                                                                                                                                                                                                                                                                                              </v>
          </cell>
          <cell r="C10018" t="str">
            <v xml:space="preserve">MIL   </v>
          </cell>
          <cell r="D10018" t="str">
            <v>1.183,26</v>
          </cell>
        </row>
        <row r="10019">
          <cell r="A10019">
            <v>38397</v>
          </cell>
          <cell r="B10019" t="str">
            <v xml:space="preserve">PASTA DESENGRAXANTE PARA MAOS                                                                                                                                                                                                                                                                                                                                                                                                                                                                             </v>
          </cell>
          <cell r="C10019" t="str">
            <v xml:space="preserve">KG    </v>
          </cell>
          <cell r="D10019" t="str">
            <v>4,89</v>
          </cell>
        </row>
        <row r="10020">
          <cell r="A10020">
            <v>20078</v>
          </cell>
          <cell r="B10020" t="str">
            <v xml:space="preserve">PASTA LUBRIFICANTE PARA TUBOS E CONEXOES COM JUNTA ELASTICA (USO EM PVC, ACO, POLIETILENO E OUTROS) ( DE *400* G)                                                                                                                                                                                                                                                                                                                                                                                         </v>
          </cell>
          <cell r="C10020" t="str">
            <v xml:space="preserve">UN    </v>
          </cell>
          <cell r="D10020" t="str">
            <v>19,11</v>
          </cell>
        </row>
        <row r="10021">
          <cell r="A10021">
            <v>20079</v>
          </cell>
          <cell r="B10021" t="str">
            <v xml:space="preserve">PASTA LUBRIFICANTE PARA TUBOS E CONEXOES COM JUNTA ELASTICA (USO EM PVC, ACO, POLIETILENO E OUTROS) (POTE DE 3.500* G)                                                                                                                                                                                                                                                                                                                                                                                    </v>
          </cell>
          <cell r="C10021" t="str">
            <v xml:space="preserve">UN    </v>
          </cell>
          <cell r="D10021" t="str">
            <v>119,23</v>
          </cell>
        </row>
        <row r="10022">
          <cell r="A10022">
            <v>39897</v>
          </cell>
          <cell r="B10022" t="str">
            <v xml:space="preserve">PASTA PARA SOLDA DE TUBOS E CONEXOES DE COBRE (EMBALAGEM COM 250 G)                                                                                                                                                                                                                                                                                                                                                                                                                                       </v>
          </cell>
          <cell r="C10022" t="str">
            <v xml:space="preserve">UN    </v>
          </cell>
          <cell r="D10022" t="str">
            <v>34,07</v>
          </cell>
        </row>
        <row r="10023">
          <cell r="A10023">
            <v>118</v>
          </cell>
          <cell r="B10023" t="str">
            <v xml:space="preserve">PASTA VEDA JUNTAS/ROSCA, LATA DE *500* G, PARA INSTALACOES DE GAS E OUTROS                                                                                                                                                                                                                                                                                                                                                                                                                                </v>
          </cell>
          <cell r="C10023" t="str">
            <v xml:space="preserve">UN    </v>
          </cell>
          <cell r="D10023" t="str">
            <v>72,26</v>
          </cell>
        </row>
        <row r="10024">
          <cell r="A10024">
            <v>4396</v>
          </cell>
          <cell r="B10024" t="str">
            <v xml:space="preserve">PASTILHA CERAMICA/PORCELANA, REVEST INT/EXT E  PISCINA, CORES BRANCA OU FRIAS, *2,5 X 2,5* CM                                                                                                                                                                                                                                                                                                                                                                                                             </v>
          </cell>
          <cell r="C10024" t="str">
            <v xml:space="preserve">M2    </v>
          </cell>
          <cell r="D10024" t="str">
            <v>102,00</v>
          </cell>
        </row>
        <row r="10025">
          <cell r="A10025">
            <v>36881</v>
          </cell>
          <cell r="B10025" t="str">
            <v xml:space="preserve">PASTILHA CERAMICA/PORCELANA, REVEST INT/EXT E  PISCINA, CORES FRIAS *5 X 5* CM                                                                                                                                                                                                                                                                                                                                                                                                                            </v>
          </cell>
          <cell r="C10025" t="str">
            <v xml:space="preserve">M2    </v>
          </cell>
          <cell r="D10025" t="str">
            <v>91,14</v>
          </cell>
        </row>
        <row r="10026">
          <cell r="A10026">
            <v>36882</v>
          </cell>
          <cell r="B10026" t="str">
            <v xml:space="preserve">PASTILHA CERAMICA/PORCELANA, REVEST INT/EXT E  PISCINA, CORES QUENTES *5 X 5* CM                                                                                                                                                                                                                                                                                                                                                                                                                          </v>
          </cell>
          <cell r="C10026" t="str">
            <v xml:space="preserve">M2    </v>
          </cell>
          <cell r="D10026" t="str">
            <v>106,34</v>
          </cell>
        </row>
        <row r="10027">
          <cell r="A10027">
            <v>4397</v>
          </cell>
          <cell r="B10027" t="str">
            <v xml:space="preserve">PASTILHA CERAMICA/PORCELANA, REVEST INT/EXT E  PISCINA, CORES QUENTES, *2,5 X 2,5* CM                                                                                                                                                                                                                                                                                                                                                                                                                     </v>
          </cell>
          <cell r="C10027" t="str">
            <v xml:space="preserve">M2    </v>
          </cell>
          <cell r="D10027" t="str">
            <v>165,40</v>
          </cell>
        </row>
        <row r="10028">
          <cell r="A10028">
            <v>34754</v>
          </cell>
          <cell r="B10028" t="str">
            <v xml:space="preserve">PASTILHA DE VIDRO CRISTAL, NACIONAL, REVEST INT/EXT E PISCINA, TODAS AS CORES, E MAIOR OU IGUAL A 5 MM  *2,0 X 2,0* CM                                                                                                                                                                                                                                                                                                                                                                                    </v>
          </cell>
          <cell r="C10028" t="str">
            <v xml:space="preserve">M2    </v>
          </cell>
          <cell r="D10028" t="str">
            <v>306,27</v>
          </cell>
        </row>
        <row r="10029">
          <cell r="A10029">
            <v>25962</v>
          </cell>
          <cell r="B10029" t="str">
            <v xml:space="preserve">PASTILHA DE VIDRO PIGMENTADA *2,0 X 2,0* CM, NACIONAL, PARA REVESTIMENTO INTERNO/EXTERNO E PISCINA, BRANCA OU CORES FRIAS, ESPESSURA MAIOR OU IGUAL A 5 MM                                                                                                                                                                                                                                                                                                                                                </v>
          </cell>
          <cell r="C10029" t="str">
            <v xml:space="preserve">M2    </v>
          </cell>
          <cell r="D10029" t="str">
            <v>193,98</v>
          </cell>
        </row>
        <row r="10030">
          <cell r="A10030">
            <v>34752</v>
          </cell>
          <cell r="B10030" t="str">
            <v xml:space="preserve">PASTILHA DE VIDRO PIGMENTADA, NACIONAL, REVEST INT/EXT E PISCINA, CORES QUENTES, ESPESSURA MAIOR OU IGUAL A 5 MM  *2,0 X 2,0* CM                                                                                                                                                                                                                                                                                                                                                                          </v>
          </cell>
          <cell r="C10030" t="str">
            <v xml:space="preserve">M2    </v>
          </cell>
          <cell r="D10030" t="str">
            <v>341,59</v>
          </cell>
        </row>
        <row r="10031">
          <cell r="A10031">
            <v>4751</v>
          </cell>
          <cell r="B10031" t="str">
            <v xml:space="preserve">PASTILHEIRO                                                                                                                                                                                                                                                                                                                                                                                                                                                                                               </v>
          </cell>
          <cell r="C10031" t="str">
            <v xml:space="preserve">H     </v>
          </cell>
          <cell r="D10031" t="str">
            <v>19,92</v>
          </cell>
        </row>
        <row r="10032">
          <cell r="A10032">
            <v>41066</v>
          </cell>
          <cell r="B10032" t="str">
            <v xml:space="preserve">PASTILHEIRO (MENSALISTA)                                                                                                                                                                                                                                                                                                                                                                                                                                                                                  </v>
          </cell>
          <cell r="C10032" t="str">
            <v xml:space="preserve">MES   </v>
          </cell>
          <cell r="D10032" t="str">
            <v>3.503,78</v>
          </cell>
        </row>
        <row r="10033">
          <cell r="A10033">
            <v>39604</v>
          </cell>
          <cell r="B10033" t="str">
            <v xml:space="preserve">PATCH CORD, CATEGORIA 5 E, EXTENSAO DE 1,50 M                                                                                                                                                                                                                                                                                                                                                                                                                                                             </v>
          </cell>
          <cell r="C10033" t="str">
            <v xml:space="preserve">UN    </v>
          </cell>
          <cell r="D10033" t="str">
            <v>7,70</v>
          </cell>
        </row>
        <row r="10034">
          <cell r="A10034">
            <v>39605</v>
          </cell>
          <cell r="B10034" t="str">
            <v xml:space="preserve">PATCH CORD, CATEGORIA 5 E, EXTENSAO DE 2,50 M                                                                                                                                                                                                                                                                                                                                                                                                                                                             </v>
          </cell>
          <cell r="C10034" t="str">
            <v xml:space="preserve">UN    </v>
          </cell>
          <cell r="D10034" t="str">
            <v>10,69</v>
          </cell>
        </row>
        <row r="10035">
          <cell r="A10035">
            <v>39606</v>
          </cell>
          <cell r="B10035" t="str">
            <v xml:space="preserve">PATCH CORD, CATEGORIA 6, EXTENSAO DE 1,50 M                                                                                                                                                                                                                                                                                                                                                                                                                                                               </v>
          </cell>
          <cell r="C10035" t="str">
            <v xml:space="preserve">UN    </v>
          </cell>
          <cell r="D10035" t="str">
            <v>13,58</v>
          </cell>
        </row>
        <row r="10036">
          <cell r="A10036">
            <v>39607</v>
          </cell>
          <cell r="B10036" t="str">
            <v xml:space="preserve">PATCH CORD, CATEGORIA 6, EXTENSAO DE 2,50 M                                                                                                                                                                                                                                                                                                                                                                                                                                                               </v>
          </cell>
          <cell r="C10036" t="str">
            <v xml:space="preserve">UN    </v>
          </cell>
          <cell r="D10036" t="str">
            <v>15,58</v>
          </cell>
        </row>
        <row r="10037">
          <cell r="A10037">
            <v>39594</v>
          </cell>
          <cell r="B10037" t="str">
            <v xml:space="preserve">PATCH PANEL, 24 PORTAS, CATEGORIA 5E, COM RACKS DE 19" E 1 U DE ALTURA                                                                                                                                                                                                                                                                                                                                                                                                                                    </v>
          </cell>
          <cell r="C10037" t="str">
            <v xml:space="preserve">UN    </v>
          </cell>
          <cell r="D10037" t="str">
            <v>147,50</v>
          </cell>
        </row>
        <row r="10038">
          <cell r="A10038">
            <v>39596</v>
          </cell>
          <cell r="B10038" t="str">
            <v xml:space="preserve">PATCH PANEL, 24 PORTAS, CATEGORIA 6, COM RACKS DE 19" E 1 U DE ALTURA                                                                                                                                                                                                                                                                                                                                                                                                                                     </v>
          </cell>
          <cell r="C10038" t="str">
            <v xml:space="preserve">UN    </v>
          </cell>
          <cell r="D10038" t="str">
            <v>257,08</v>
          </cell>
        </row>
        <row r="10039">
          <cell r="A10039">
            <v>39595</v>
          </cell>
          <cell r="B10039" t="str">
            <v xml:space="preserve">PATCH PANEL, 48 PORTAS, CATEGORIA 5E, COM RACKS DE 19" E 2 U DE ALTURA                                                                                                                                                                                                                                                                                                                                                                                                                                    </v>
          </cell>
          <cell r="C10039" t="str">
            <v xml:space="preserve">UN    </v>
          </cell>
          <cell r="D10039" t="str">
            <v>215,80</v>
          </cell>
        </row>
        <row r="10040">
          <cell r="A10040">
            <v>39597</v>
          </cell>
          <cell r="B10040" t="str">
            <v xml:space="preserve">PATCH PANEL, 48 PORTAS, CATEGORIA 6, COM RACKS DE 19" E 2 U DE ALTURA                                                                                                                                                                                                                                                                                                                                                                                                                                     </v>
          </cell>
          <cell r="C10040" t="str">
            <v xml:space="preserve">UN    </v>
          </cell>
          <cell r="D10040" t="str">
            <v>346,69</v>
          </cell>
        </row>
        <row r="10041">
          <cell r="A10041">
            <v>20209</v>
          </cell>
          <cell r="B10041" t="str">
            <v xml:space="preserve">PECA DE MADEIRA APARELHADA *7,5 X 7,5* CM (3 X 3 ") MACARANDUBA, ANGELIM OU EQUIVALENTE DA REGIAO                                                                                                                                                                                                                                                                                                                                                                                                         </v>
          </cell>
          <cell r="C10041" t="str">
            <v xml:space="preserve">M     </v>
          </cell>
          <cell r="D10041" t="str">
            <v>13,30</v>
          </cell>
        </row>
        <row r="10042">
          <cell r="A10042">
            <v>4433</v>
          </cell>
          <cell r="B10042" t="str">
            <v xml:space="preserve">PECA DE MADEIRA NAO APARELHADA *7,5 X 7,5* CM (3 X 3 ") MACARANDUBA, ANGELIM OU EQUIVALENTE DA REGIAO                                                                                                                                                                                                                                                                                                                                                                                                     </v>
          </cell>
          <cell r="C10042" t="str">
            <v xml:space="preserve">M     </v>
          </cell>
          <cell r="D10042" t="str">
            <v>9,68</v>
          </cell>
        </row>
        <row r="10043">
          <cell r="A10043">
            <v>10731</v>
          </cell>
          <cell r="B10043" t="str">
            <v xml:space="preserve">PEDRA ARDOSIA, CINZA, *40 X 40* CM, E= *1 CM                                                                                                                                                                                                                                                                                                                                                                                                                                                              </v>
          </cell>
          <cell r="C10043" t="str">
            <v xml:space="preserve">M2    </v>
          </cell>
          <cell r="D10043" t="str">
            <v>17,90</v>
          </cell>
        </row>
        <row r="10044">
          <cell r="A10044">
            <v>4704</v>
          </cell>
          <cell r="B10044" t="str">
            <v xml:space="preserve">PEDRA ARDOSIA, CINZA, 20  X  40 CM,  E=  *1 CM                                                                                                                                                                                                                                                                                                                                                                                                                                                            </v>
          </cell>
          <cell r="C10044" t="str">
            <v xml:space="preserve">M2    </v>
          </cell>
          <cell r="D10044" t="str">
            <v>16,15</v>
          </cell>
        </row>
        <row r="10045">
          <cell r="A10045">
            <v>10730</v>
          </cell>
          <cell r="B10045" t="str">
            <v xml:space="preserve">PEDRA ARDOSIA, CINZA, 30  X  30,  E= *1 CM                                                                                                                                                                                                                                                                                                                                                                                                                                                                </v>
          </cell>
          <cell r="C10045" t="str">
            <v xml:space="preserve">M2    </v>
          </cell>
          <cell r="D10045" t="str">
            <v>17,30</v>
          </cell>
        </row>
        <row r="10046">
          <cell r="A10046">
            <v>4729</v>
          </cell>
          <cell r="B10046" t="str">
            <v xml:space="preserve">PEDRA BRITADA GRADUADA, CLASSIFICADA (POSTO PEDREIRA/FORNECEDOR, SEM FRETE)                                                                                                                                                                                                                                                                                                                                                                                                                               </v>
          </cell>
          <cell r="C10046" t="str">
            <v xml:space="preserve">M3    </v>
          </cell>
          <cell r="D10046" t="str">
            <v>67,14</v>
          </cell>
        </row>
        <row r="10047">
          <cell r="A10047">
            <v>4720</v>
          </cell>
          <cell r="B10047" t="str">
            <v xml:space="preserve">PEDRA BRITADA N. 0, OU PEDRISCO (4,8 A 9,5 MM) POSTO PEDREIRA/FORNECEDOR, SEM FRETE                                                                                                                                                                                                                                                                                                                                                                                                                       </v>
          </cell>
          <cell r="C10047" t="str">
            <v xml:space="preserve">M3    </v>
          </cell>
          <cell r="D10047" t="str">
            <v>73,42</v>
          </cell>
        </row>
        <row r="10048">
          <cell r="A10048">
            <v>4721</v>
          </cell>
          <cell r="B10048" t="str">
            <v xml:space="preserve">PEDRA BRITADA N. 1 (9,5 a 19 MM) POSTO PEDREIRA/FORNECEDOR, SEM FRETE                                                                                                                                                                                                                                                                                                                                                                                                                                     </v>
          </cell>
          <cell r="C10048" t="str">
            <v xml:space="preserve">M3    </v>
          </cell>
          <cell r="D10048" t="str">
            <v>57,50</v>
          </cell>
        </row>
        <row r="10049">
          <cell r="A10049">
            <v>4718</v>
          </cell>
          <cell r="B10049" t="str">
            <v xml:space="preserve">PEDRA BRITADA N. 2 (19 A 38 MM) POSTO PEDREIRA/FORNECEDOR, SEM FRETE                                                                                                                                                                                                                                                                                                                                                                                                                                      </v>
          </cell>
          <cell r="C10049" t="str">
            <v xml:space="preserve">M3    </v>
          </cell>
          <cell r="D10049" t="str">
            <v>57,50</v>
          </cell>
        </row>
        <row r="10050">
          <cell r="A10050">
            <v>4722</v>
          </cell>
          <cell r="B10050" t="str">
            <v xml:space="preserve">PEDRA BRITADA N. 3 (38 A 50 MM) POSTO PEDREIRA/FORNECEDOR, SEM FRETE                                                                                                                                                                                                                                                                                                                                                                                                                                      </v>
          </cell>
          <cell r="C10050" t="str">
            <v xml:space="preserve">M3    </v>
          </cell>
          <cell r="D10050" t="str">
            <v>57,50</v>
          </cell>
        </row>
        <row r="10051">
          <cell r="A10051">
            <v>4723</v>
          </cell>
          <cell r="B10051" t="str">
            <v xml:space="preserve">PEDRA BRITADA N. 4 (50 A 76 MM) POSTO PEDREIRA/FORNECEDOR, SEM FRETE                                                                                                                                                                                                                                                                                                                                                                                                                                      </v>
          </cell>
          <cell r="C10051" t="str">
            <v xml:space="preserve">M3    </v>
          </cell>
          <cell r="D10051" t="str">
            <v>62,73</v>
          </cell>
        </row>
        <row r="10052">
          <cell r="A10052">
            <v>4727</v>
          </cell>
          <cell r="B10052" t="str">
            <v xml:space="preserve">PEDRA BRITADA N. 5 (76 A 100 MM) POSTO PEDREIRA/FORNECEDOR, SEM FRETE                                                                                                                                                                                                                                                                                                                                                                                                                                     </v>
          </cell>
          <cell r="C10052" t="str">
            <v xml:space="preserve">M3    </v>
          </cell>
          <cell r="D10052" t="str">
            <v>64,47</v>
          </cell>
        </row>
        <row r="10053">
          <cell r="A10053">
            <v>4748</v>
          </cell>
          <cell r="B10053" t="str">
            <v xml:space="preserve">PEDRA BRITADA OU BICA CORRIDA, NAO CLASSIFICADA (POSTO PEDREIRA/FORNECEDOR, SEM FRETE)                                                                                                                                                                                                                                                                                                                                                                                                                    </v>
          </cell>
          <cell r="C10053" t="str">
            <v xml:space="preserve">M3    </v>
          </cell>
          <cell r="D10053" t="str">
            <v>62,21</v>
          </cell>
        </row>
        <row r="10054">
          <cell r="A10054">
            <v>4730</v>
          </cell>
          <cell r="B10054" t="str">
            <v xml:space="preserve">PEDRA DE MAO OU PEDRA RACHAO PARA ARRIMO/FUNDACAO (POSTO PEDREIRA/FORNECEDOR, SEM FRETE)                                                                                                                                                                                                                                                                                                                                                                                                                  </v>
          </cell>
          <cell r="C10054" t="str">
            <v xml:space="preserve">M3    </v>
          </cell>
          <cell r="D10054" t="str">
            <v>60,11</v>
          </cell>
        </row>
        <row r="10055">
          <cell r="A10055">
            <v>13186</v>
          </cell>
          <cell r="B10055" t="str">
            <v xml:space="preserve">PEDRA GRANITICA OU BASALTICA IRREGULAR, FAIXA GRANULOMETRICA 100 A 150 MM PARA PAVIMENTACAO OU CALCAMENTO POLIEDRICO, POSTO PEDREIRA / FORNECEDOR (SEM FRETE)                                                                                                                                                                                                                                                                                                                                             </v>
          </cell>
          <cell r="C10055" t="str">
            <v xml:space="preserve">M3    </v>
          </cell>
          <cell r="D10055" t="str">
            <v>70,37</v>
          </cell>
        </row>
        <row r="10056">
          <cell r="A10056">
            <v>10737</v>
          </cell>
          <cell r="B10056" t="str">
            <v xml:space="preserve">PEDRA GRANITICA OU BASALTO, CACO, RETALHO, CAVACO, TIPO MIRACEMA, MADEIRA, PADUANA, RACHINHA, SANTA ISABEL OU OUTRAS SIMILARES, E=  *1,0 A *2,0 CM                                                                                                                                                                                                                                                                                                                                                        </v>
          </cell>
          <cell r="C10056" t="str">
            <v xml:space="preserve">M2    </v>
          </cell>
          <cell r="D10056" t="str">
            <v>56,25</v>
          </cell>
        </row>
        <row r="10057">
          <cell r="A10057">
            <v>10734</v>
          </cell>
          <cell r="B10057" t="str">
            <v xml:space="preserve">PEDRA GRANITICA, SERRADA, TIPO MIRACEMA, MADEIRA, PADUANA, RACHINHA, SANTA ISABEL OU OUTRAS SIMILARES, *11,5 X  *23 CM, E=  *1,0 A *2,0 CM                                                                                                                                                                                                                                                                                                                                                                </v>
          </cell>
          <cell r="C10057" t="str">
            <v xml:space="preserve">M2    </v>
          </cell>
          <cell r="D10057" t="str">
            <v>33,46</v>
          </cell>
        </row>
        <row r="10058">
          <cell r="A10058">
            <v>4708</v>
          </cell>
          <cell r="B10058" t="str">
            <v xml:space="preserve">PEDRA PORTUGUESA  OU PETIT PAVE, BRANCA OU PRETA                                                                                                                                                                                                                                                                                                                                                                                                                                                          </v>
          </cell>
          <cell r="C10058" t="str">
            <v xml:space="preserve">M2    </v>
          </cell>
          <cell r="D10058" t="str">
            <v>64,90</v>
          </cell>
        </row>
        <row r="10059">
          <cell r="A10059">
            <v>4712</v>
          </cell>
          <cell r="B10059" t="str">
            <v xml:space="preserve">PEDRA QUARTZITO OU CALCARIO LAMINADO, CACO, TIPO CARIRI, ITACOLOMI, LAGOA SANTA, LUMINARIA, PIRENOPOLIS, SAO TOME OU OUTRAS SIMILARES DA REGIAO, E=  *1,5 A *2,5 CM                                                                                                                                                                                                                                                                                                                                       </v>
          </cell>
          <cell r="C10059" t="str">
            <v xml:space="preserve">M2    </v>
          </cell>
          <cell r="D10059" t="str">
            <v>31,73</v>
          </cell>
        </row>
        <row r="10060">
          <cell r="A10060">
            <v>4710</v>
          </cell>
          <cell r="B10060" t="str">
            <v xml:space="preserve">PEDRA QUARTZITO OU CALCARIO LAMINADO, SERRADA, TIPO CARIRI, ITACOLOMI, LAGOA SANTA, LUMINARIA, PIRENOPOLIS, SAO TOME OU OUTRAS SIMILARES DA REGIAO, *20 X *40 CM, E=  *1,5 A *2,5 CM                                                                                                                                                                                                                                                                                                                      </v>
          </cell>
          <cell r="C10060" t="str">
            <v xml:space="preserve">M2    </v>
          </cell>
          <cell r="D10060" t="str">
            <v>101,76</v>
          </cell>
        </row>
        <row r="10061">
          <cell r="A10061">
            <v>4746</v>
          </cell>
          <cell r="B10061" t="str">
            <v xml:space="preserve">PEDREGULHO OU PICARRA DE JAZIDA, AO NATURAL, PARA BASE DE PAVIMENTACAO (RETIRADO NA JAZIDA, SEM TRANSPORTE)                                                                                                                                                                                                                                                                                                                                                                                               </v>
          </cell>
          <cell r="C10061" t="str">
            <v xml:space="preserve">M3    </v>
          </cell>
          <cell r="D10061" t="str">
            <v>55,76</v>
          </cell>
        </row>
        <row r="10062">
          <cell r="A10062">
            <v>4750</v>
          </cell>
          <cell r="B10062" t="str">
            <v xml:space="preserve">PEDREIRO                                                                                                                                                                                                                                                                                                                                                                                                                                                                                                  </v>
          </cell>
          <cell r="C10062" t="str">
            <v xml:space="preserve">H     </v>
          </cell>
          <cell r="D10062" t="str">
            <v>20,39</v>
          </cell>
        </row>
        <row r="10063">
          <cell r="A10063">
            <v>41065</v>
          </cell>
          <cell r="B10063" t="str">
            <v xml:space="preserve">PEDREIRO (MENSALISTA)                                                                                                                                                                                                                                                                                                                                                                                                                                                                                     </v>
          </cell>
          <cell r="C10063" t="str">
            <v xml:space="preserve">MES   </v>
          </cell>
          <cell r="D10063" t="str">
            <v>3.583,51</v>
          </cell>
        </row>
        <row r="10064">
          <cell r="A10064">
            <v>34747</v>
          </cell>
          <cell r="B10064" t="str">
            <v xml:space="preserve">PEITORIL EM MARMORE, POLIDO, BRANCO COMUM, L= *15* CM, E=  *2,0* CM, COM PINGADEIRA                                                                                                                                                                                                                                                                                                                                                                                                                       </v>
          </cell>
          <cell r="C10064" t="str">
            <v xml:space="preserve">M     </v>
          </cell>
          <cell r="D10064" t="str">
            <v>70,84</v>
          </cell>
        </row>
        <row r="10065">
          <cell r="A10065">
            <v>4826</v>
          </cell>
          <cell r="B10065" t="str">
            <v xml:space="preserve">PEITORIL EM MARMORE, POLIDO, BRANCO COMUM, L= *15* CM, E=  *3* CM, CORTE RETO                                                                                                                                                                                                                                                                                                                                                                                                                             </v>
          </cell>
          <cell r="C10065" t="str">
            <v xml:space="preserve">M     </v>
          </cell>
          <cell r="D10065" t="str">
            <v>76,17</v>
          </cell>
        </row>
        <row r="10066">
          <cell r="A10066">
            <v>41975</v>
          </cell>
          <cell r="B10066" t="str">
            <v xml:space="preserve">PEITORIL PRE-MOLDADO EM GRANILITE, MARMORITE OU GRANITINA, L = *15* CM                                                                                                                                                                                                                                                                                                                                                                                                                                    </v>
          </cell>
          <cell r="C10066" t="str">
            <v xml:space="preserve">M2    </v>
          </cell>
          <cell r="D10066" t="str">
            <v>69,56</v>
          </cell>
        </row>
        <row r="10067">
          <cell r="A10067">
            <v>4825</v>
          </cell>
          <cell r="B10067" t="str">
            <v xml:space="preserve">PEITORIL/ SOLEIRA EM MARMORE, POLIDO, BRANCO COMUM, L= *25* CM, E=  *3* CM, CORTE RETO                                                                                                                                                                                                                                                                                                                                                                                                                    </v>
          </cell>
          <cell r="C10067" t="str">
            <v xml:space="preserve">M     </v>
          </cell>
          <cell r="D10067" t="str">
            <v>105,44</v>
          </cell>
        </row>
        <row r="10068">
          <cell r="A10068">
            <v>34744</v>
          </cell>
          <cell r="B10068" t="str">
            <v xml:space="preserve">PELICULA REFLETIVA, GT 7 ANOS PARA SINALIZACAO VERTICAL                                                                                                                                                                                                                                                                                                                                                                                                                                                   </v>
          </cell>
          <cell r="C10068" t="str">
            <v xml:space="preserve">M2    </v>
          </cell>
          <cell r="D10068" t="str">
            <v>22,32</v>
          </cell>
        </row>
        <row r="10069">
          <cell r="A10069">
            <v>39430</v>
          </cell>
          <cell r="B10069" t="str">
            <v xml:space="preserve">PENDURAL OU PRESILHA REGULADORA, EM ACO GALVANIZADO, COM CORPO, MOLA E REBITE, PARA PERFIL TIPO CANALETA DE ESTRUTURA EM FORROS DRYWALL                                                                                                                                                                                                                                                                                                                                                                   </v>
          </cell>
          <cell r="C10069" t="str">
            <v xml:space="preserve">UN    </v>
          </cell>
          <cell r="D10069" t="str">
            <v>1,26</v>
          </cell>
        </row>
        <row r="10070">
          <cell r="A10070">
            <v>39573</v>
          </cell>
          <cell r="B10070" t="str">
            <v xml:space="preserve">PENDURAL OU REGULADOR, COM MOLA, EM ACO GALVANIZADO, PARA PERFIL TIPO T CLICADO DE FORROS REMOVIVEL                                                                                                                                                                                                                                                                                                                                                                                                       </v>
          </cell>
          <cell r="C10070" t="str">
            <v xml:space="preserve">UN    </v>
          </cell>
          <cell r="D10070" t="str">
            <v>1,24</v>
          </cell>
        </row>
        <row r="10071">
          <cell r="A10071">
            <v>38410</v>
          </cell>
          <cell r="B10071" t="str">
            <v xml:space="preserve">PENEIRA ROTATIVA COM MOTOR ELETRICO TRIFASICO DE 2 CV, CILINDRO DE 1 M X 0,60 M, COM FUROS DE 3,17 MM                                                                                                                                                                                                                                                                                                                                                                                                     </v>
          </cell>
          <cell r="C10071" t="str">
            <v xml:space="preserve">UN    </v>
          </cell>
          <cell r="D10071" t="str">
            <v>12.124,93</v>
          </cell>
        </row>
        <row r="10072">
          <cell r="A10072">
            <v>4765</v>
          </cell>
          <cell r="B10072" t="str">
            <v xml:space="preserve">PERFIL "I" DE ACO LAMINADO, "I" 102 X 12,7                                                                                                                                                                                                                                                                                                                                                                                                                                                                </v>
          </cell>
          <cell r="C10072" t="str">
            <v xml:space="preserve">M     </v>
          </cell>
          <cell r="D10072" t="str">
            <v>71,76</v>
          </cell>
        </row>
        <row r="10073">
          <cell r="A10073">
            <v>4766</v>
          </cell>
          <cell r="B10073" t="str">
            <v xml:space="preserve">PERFIL "I" DE ACO LAMINADO, "I" 152 X 22                                                                                                                                                                                                                                                                                                                                                                                                                                                                  </v>
          </cell>
          <cell r="C10073" t="str">
            <v xml:space="preserve">KG    </v>
          </cell>
          <cell r="D10073" t="str">
            <v>5,72</v>
          </cell>
        </row>
        <row r="10074">
          <cell r="A10074">
            <v>4767</v>
          </cell>
          <cell r="B10074" t="str">
            <v xml:space="preserve">PERFIL "I" DE ACO LAMINADO, "I" 152 X 22                                                                                                                                                                                                                                                                                                                                                                                                                                                                  </v>
          </cell>
          <cell r="C10074" t="str">
            <v xml:space="preserve">M     </v>
          </cell>
          <cell r="D10074" t="str">
            <v>123,65</v>
          </cell>
        </row>
        <row r="10075">
          <cell r="A10075">
            <v>10963</v>
          </cell>
          <cell r="B10075" t="str">
            <v xml:space="preserve">PERFIL "I" DE ACO LAMINADO, "I" 203  X  34,3                                                                                                                                                                                                                                                                                                                                                                                                                                                              </v>
          </cell>
          <cell r="C10075" t="str">
            <v xml:space="preserve">M     </v>
          </cell>
          <cell r="D10075" t="str">
            <v>195,96</v>
          </cell>
        </row>
        <row r="10076">
          <cell r="A10076">
            <v>10962</v>
          </cell>
          <cell r="B10076" t="str">
            <v xml:space="preserve">PERFIL "I" DE ACO LAMINADO, "W" 150 X 22,5                                                                                                                                                                                                                                                                                                                                                                                                                                                                </v>
          </cell>
          <cell r="C10076" t="str">
            <v xml:space="preserve">KG    </v>
          </cell>
          <cell r="D10076" t="str">
            <v>6,08</v>
          </cell>
        </row>
        <row r="10077">
          <cell r="A10077">
            <v>34742</v>
          </cell>
          <cell r="B10077" t="str">
            <v xml:space="preserve">PERFIL "I" DE ACO LAMINADO, "W" 250 X 32,7                                                                                                                                                                                                                                                                                                                                                                                                                                                                </v>
          </cell>
          <cell r="C10077" t="str">
            <v xml:space="preserve">KG    </v>
          </cell>
          <cell r="D10077" t="str">
            <v>5,70</v>
          </cell>
        </row>
        <row r="10078">
          <cell r="A10078">
            <v>4773</v>
          </cell>
          <cell r="B10078" t="str">
            <v xml:space="preserve">PERFIL "I" DE ACO LAMINADO, "W" 250 X 44,8                                                                                                                                                                                                                                                                                                                                                                                                                                                                </v>
          </cell>
          <cell r="C10078" t="str">
            <v xml:space="preserve">M     </v>
          </cell>
          <cell r="D10078" t="str">
            <v>247,36</v>
          </cell>
        </row>
        <row r="10079">
          <cell r="A10079">
            <v>34740</v>
          </cell>
          <cell r="B10079" t="str">
            <v xml:space="preserve">PERFIL "I" DE ACO LAMINADO, "W" 310 X 52,0                                                                                                                                                                                                                                                                                                                                                                                                                                                                </v>
          </cell>
          <cell r="C10079" t="str">
            <v xml:space="preserve">KG    </v>
          </cell>
          <cell r="D10079" t="str">
            <v>5,70</v>
          </cell>
        </row>
        <row r="10080">
          <cell r="A10080">
            <v>4776</v>
          </cell>
          <cell r="B10080" t="str">
            <v xml:space="preserve">PERFIL "I" DE ACO LAMINADO, "W" 410 X 67                                                                                                                                                                                                                                                                                                                                                                                                                                                                  </v>
          </cell>
          <cell r="C10080" t="str">
            <v xml:space="preserve">M     </v>
          </cell>
          <cell r="D10080" t="str">
            <v>383,51</v>
          </cell>
        </row>
        <row r="10081">
          <cell r="A10081">
            <v>4774</v>
          </cell>
          <cell r="B10081" t="str">
            <v xml:space="preserve">PERFIL "I" DE ACO LAMINADO, "W" 410 X 67                                                                                                                                                                                                                                                                                                                                                                                                                                                                  </v>
          </cell>
          <cell r="C10081" t="str">
            <v xml:space="preserve">KG    </v>
          </cell>
          <cell r="D10081" t="str">
            <v>5,72</v>
          </cell>
        </row>
        <row r="10082">
          <cell r="A10082">
            <v>40313</v>
          </cell>
          <cell r="B10082" t="str">
            <v xml:space="preserve">PERFIL "I" DE ACO LAMINADO, W 250 X 38,50                                                                                                                                                                                                                                                                                                                                                                                                                                                                 </v>
          </cell>
          <cell r="C10082" t="str">
            <v xml:space="preserve">KG    </v>
          </cell>
          <cell r="D10082" t="str">
            <v>5,70</v>
          </cell>
        </row>
        <row r="10083">
          <cell r="A10083">
            <v>13340</v>
          </cell>
          <cell r="B10083" t="str">
            <v xml:space="preserve">PERFIL "U" CHAPA ACO DOBRADA,  E = 3,04 MM , H = 20 CM, ABAS = 5 CM (4,47 KG/M)                                                                                                                                                                                                                                                                                                                                                                                                                           </v>
          </cell>
          <cell r="C10083" t="str">
            <v xml:space="preserve">M     </v>
          </cell>
          <cell r="D10083" t="str">
            <v>24,18</v>
          </cell>
        </row>
        <row r="10084">
          <cell r="A10084">
            <v>10965</v>
          </cell>
          <cell r="B10084" t="str">
            <v xml:space="preserve">PERFIL "U" DE ACO LAMINADO, "U" 102 X 9,3                                                                                                                                                                                                                                                                                                                                                                                                                                                                 </v>
          </cell>
          <cell r="C10084" t="str">
            <v xml:space="preserve">M     </v>
          </cell>
          <cell r="D10084" t="str">
            <v>51,58</v>
          </cell>
        </row>
        <row r="10085">
          <cell r="A10085">
            <v>10966</v>
          </cell>
          <cell r="B10085" t="str">
            <v xml:space="preserve">PERFIL "U" DE ACO LAMINADO, "U" 152 X 15,6                                                                                                                                                                                                                                                                                                                                                                                                                                                                </v>
          </cell>
          <cell r="C10085" t="str">
            <v xml:space="preserve">KG    </v>
          </cell>
          <cell r="D10085" t="str">
            <v>5,76</v>
          </cell>
        </row>
        <row r="10086">
          <cell r="A10086">
            <v>40537</v>
          </cell>
          <cell r="B10086" t="str">
            <v xml:space="preserve">PERFIL "U" ENRIJECIDO DE  ACO GALVANIZADO, DOBRADO, 200 X 75 X 25 MM, E = 3,75 MM                                                                                                                                                                                                                                                                                                                                                                                                                         </v>
          </cell>
          <cell r="C10086" t="str">
            <v xml:space="preserve">KG    </v>
          </cell>
          <cell r="D10086" t="str">
            <v>6,30</v>
          </cell>
        </row>
        <row r="10087">
          <cell r="A10087">
            <v>40536</v>
          </cell>
          <cell r="B10087" t="str">
            <v xml:space="preserve">PERFIL "U" ENRIJECIDO DE ACO GALVANIZADO, DOBRADO, 150 X 60 X 20 MM, E = 3,00 MM                                                                                                                                                                                                                                                                                                                                                                                                                          </v>
          </cell>
          <cell r="C10087" t="str">
            <v xml:space="preserve">KG    </v>
          </cell>
          <cell r="D10087" t="str">
            <v>6,30</v>
          </cell>
        </row>
        <row r="10088">
          <cell r="A10088">
            <v>40535</v>
          </cell>
          <cell r="B10088" t="str">
            <v xml:space="preserve">PERFIL "U" SIMPLES DE ACO GALVANIZADO DOBRADO 75 X *40* MM, E = 2,65 MM                                                                                                                                                                                                                                                                                                                                                                                                                                   </v>
          </cell>
          <cell r="C10088" t="str">
            <v xml:space="preserve">KG    </v>
          </cell>
          <cell r="D10088" t="str">
            <v>6,30</v>
          </cell>
        </row>
        <row r="10089">
          <cell r="A10089">
            <v>39427</v>
          </cell>
          <cell r="B10089" t="str">
            <v xml:space="preserve">PERFIL CANALETA, FORMATO C, EM ACO ZINCADO, PARA ESTRUTURA FORRO DRYWALL, E = 0,5 MM, *46 X 18* (L X H), COMPRIMENTO 3 M                                                                                                                                                                                                                                                                                                                                                                                  </v>
          </cell>
          <cell r="C10089" t="str">
            <v xml:space="preserve">M     </v>
          </cell>
          <cell r="D10089" t="str">
            <v>3,34</v>
          </cell>
        </row>
        <row r="10090">
          <cell r="A10090">
            <v>39424</v>
          </cell>
          <cell r="B10090" t="str">
            <v xml:space="preserve">PERFIL CANTONEIRA L, LISA, EM ACO, 25 X 30 MM, E = 0,5 MM, PARA ESTRUTURA DRYWALL                                                                                                                                                                                                                                                                                                                                                                                                                         </v>
          </cell>
          <cell r="C10090" t="str">
            <v xml:space="preserve">M     </v>
          </cell>
          <cell r="D10090" t="str">
            <v>1,99</v>
          </cell>
        </row>
        <row r="10091">
          <cell r="A10091">
            <v>39425</v>
          </cell>
          <cell r="B10091" t="str">
            <v xml:space="preserve">PERFIL CANTONEIRA L, PERFURADA, EM ACO, 23 X 23 MM, E = 0,5 MM, PARA ESTRUTURA DRYWALL                                                                                                                                                                                                                                                                                                                                                                                                                    </v>
          </cell>
          <cell r="C10091" t="str">
            <v xml:space="preserve">M     </v>
          </cell>
          <cell r="D10091" t="str">
            <v>1,96</v>
          </cell>
        </row>
        <row r="10092">
          <cell r="A10092">
            <v>40664</v>
          </cell>
          <cell r="B10092" t="str">
            <v xml:space="preserve">PERFIL CARTOLA DE ACO GALVANIZADO, *20 X 30 X 10* MM, E =  0,8 MM                                                                                                                                                                                                                                                                                                                                                                                                                                         </v>
          </cell>
          <cell r="C10092" t="str">
            <v xml:space="preserve">KG    </v>
          </cell>
          <cell r="D10092" t="str">
            <v>5,40</v>
          </cell>
        </row>
        <row r="10093">
          <cell r="A10093">
            <v>34360</v>
          </cell>
          <cell r="B10093" t="str">
            <v xml:space="preserve">PERFIL DE ALUMINIO ANODIZADO                                                                                                                                                                                                                                                                                                                                                                                                                                                                              </v>
          </cell>
          <cell r="C10093" t="str">
            <v xml:space="preserve">KG    </v>
          </cell>
          <cell r="D10093" t="str">
            <v>24,88</v>
          </cell>
        </row>
        <row r="10094">
          <cell r="A10094">
            <v>20259</v>
          </cell>
          <cell r="B10094" t="str">
            <v xml:space="preserve">PERFIL DE BORRACHA EPDM MACICO *12 X 15* MM PARA ESQUADRIAS                                                                                                                                                                                                                                                                                                                                                                                                                                               </v>
          </cell>
          <cell r="C10094" t="str">
            <v xml:space="preserve">M     </v>
          </cell>
          <cell r="D10094" t="str">
            <v>8,80</v>
          </cell>
        </row>
        <row r="10095">
          <cell r="A10095">
            <v>14077</v>
          </cell>
          <cell r="B10095" t="str">
            <v xml:space="preserve">PERFIL ELASTOMERICO PRE-FORMADO EM EPMD, PARA JUNTA DE DILATACAO DE PISOS COM POUCA SOLICITACAO, 15 MM DE LARGURA, MOVIMENTACAO DE *11 A 19* MM                                                                                                                                                                                                                                                                                                                                                           </v>
          </cell>
          <cell r="C10095" t="str">
            <v xml:space="preserve">M     </v>
          </cell>
          <cell r="D10095" t="str">
            <v>134,69</v>
          </cell>
        </row>
        <row r="10096">
          <cell r="A10096">
            <v>3678</v>
          </cell>
          <cell r="B10096" t="str">
            <v xml:space="preserve">PERFIL ELASTOMERICO PRE-FORMADO EM EPMD, PARA JUNTA DE DILATACAO DE USO GERAL EM MEDIAS SOLICITACOES, 8 MM DE LARGURA, MOVIMENTACAO DE *5 A 11* MM                                                                                                                                                                                                                                                                                                                                                        </v>
          </cell>
          <cell r="C10096" t="str">
            <v xml:space="preserve">M     </v>
          </cell>
          <cell r="D10096" t="str">
            <v>60,88</v>
          </cell>
        </row>
        <row r="10097">
          <cell r="A10097">
            <v>39418</v>
          </cell>
          <cell r="B10097" t="str">
            <v xml:space="preserve">PERFIL GUIA, FORMATO U, EM ACO ZINCADO, PARA ESTRUTURA PAREDE DRYWALL, E = 0,5 MM, 48  X 3000 MM (L X C)                                                                                                                                                                                                                                                                                                                                                                                                  </v>
          </cell>
          <cell r="C10097" t="str">
            <v xml:space="preserve">M     </v>
          </cell>
          <cell r="D10097" t="str">
            <v>3,73</v>
          </cell>
        </row>
        <row r="10098">
          <cell r="A10098">
            <v>39419</v>
          </cell>
          <cell r="B10098" t="str">
            <v xml:space="preserve">PERFIL GUIA, FORMATO U, EM ACO ZINCADO, PARA ESTRUTURA PAREDE DRYWALL, E = 0,5 MM, 70 X 3000 MM (L X C)                                                                                                                                                                                                                                                                                                                                                                                                   </v>
          </cell>
          <cell r="C10098" t="str">
            <v xml:space="preserve">M     </v>
          </cell>
          <cell r="D10098" t="str">
            <v>4,55</v>
          </cell>
        </row>
        <row r="10099">
          <cell r="A10099">
            <v>39420</v>
          </cell>
          <cell r="B10099" t="str">
            <v xml:space="preserve">PERFIL GUIA, FORMATO U, EM ACO ZINCADO, PARA ESTRUTURA PAREDE DRYWALL, E = 0,5 MM, 90 X 3000 MM (L X C)                                                                                                                                                                                                                                                                                                                                                                                                   </v>
          </cell>
          <cell r="C10099" t="str">
            <v xml:space="preserve">M     </v>
          </cell>
          <cell r="D10099" t="str">
            <v>5,02</v>
          </cell>
        </row>
        <row r="10100">
          <cell r="A10100">
            <v>39571</v>
          </cell>
          <cell r="B10100" t="str">
            <v xml:space="preserve">PERFIL LONGARINA (PRINCIPAL), T CLICADO, EM ACO, BRANCO, PARA FORRO REMOVIVEL, 24 X 3750 MM (L X C)                                                                                                                                                                                                                                                                                                                                                                                                       </v>
          </cell>
          <cell r="C10100" t="str">
            <v xml:space="preserve">M     </v>
          </cell>
          <cell r="D10100" t="str">
            <v>3,03</v>
          </cell>
        </row>
        <row r="10101">
          <cell r="A10101">
            <v>39421</v>
          </cell>
          <cell r="B10101" t="str">
            <v xml:space="preserve">PERFIL MONTANTE, FORMATO C, EM ACO ZINCADO, PARA ESTRUTURA PAREDE DRYWALL, E = 0,5 MM, 48 X 3000 MM (L X C)                                                                                                                                                                                                                                                                                                                                                                                               </v>
          </cell>
          <cell r="C10101" t="str">
            <v xml:space="preserve">M     </v>
          </cell>
          <cell r="D10101" t="str">
            <v>4,42</v>
          </cell>
        </row>
        <row r="10102">
          <cell r="A10102">
            <v>39422</v>
          </cell>
          <cell r="B10102" t="str">
            <v xml:space="preserve">PERFIL MONTANTE, FORMATO C, EM ACO ZINCADO, PARA ESTRUTURA PAREDE DRYWALL, E = 0,5 MM, 70 X 3000 MM (L X C)                                                                                                                                                                                                                                                                                                                                                                                               </v>
          </cell>
          <cell r="C10102" t="str">
            <v xml:space="preserve">M     </v>
          </cell>
          <cell r="D10102" t="str">
            <v>5,16</v>
          </cell>
        </row>
        <row r="10103">
          <cell r="A10103">
            <v>39423</v>
          </cell>
          <cell r="B10103" t="str">
            <v xml:space="preserve">PERFIL MONTANTE, FORMATO C, EM ACO ZINCADO, PARA ESTRUTURA PAREDE DRYWALL, E = 0,5 MM, 90 X 3000 MM (L X C)                                                                                                                                                                                                                                                                                                                                                                                               </v>
          </cell>
          <cell r="C10103" t="str">
            <v xml:space="preserve">M     </v>
          </cell>
          <cell r="D10103" t="str">
            <v>5,99</v>
          </cell>
        </row>
        <row r="10104">
          <cell r="A10104">
            <v>39426</v>
          </cell>
          <cell r="B10104" t="str">
            <v xml:space="preserve">PERFIL RODAPE DE IMPERMEABILIZACAO, FORMATO L, EM ACO ZINCADO, PARA ESTRUTURA DRYWALL, E = 0,5 MM, 220 X 3000 MM (H X C)                                                                                                                                                                                                                                                                                                                                                                                  </v>
          </cell>
          <cell r="C10104" t="str">
            <v xml:space="preserve">M     </v>
          </cell>
          <cell r="D10104" t="str">
            <v>13,47</v>
          </cell>
        </row>
        <row r="10105">
          <cell r="A10105">
            <v>39429</v>
          </cell>
          <cell r="B10105" t="str">
            <v xml:space="preserve">PERFIL TABICA ABERTA, PERFURADA, FORMATO Z, EM ACO GALVANIZADO NATURAL, LARGURA APROXIMADA 40 MM, PARA ESTRUTURA FORRO DRYWALL                                                                                                                                                                                                                                                                                                                                                                            </v>
          </cell>
          <cell r="C10105" t="str">
            <v xml:space="preserve">M     </v>
          </cell>
          <cell r="D10105" t="str">
            <v>4,24</v>
          </cell>
        </row>
        <row r="10106">
          <cell r="A10106">
            <v>39428</v>
          </cell>
          <cell r="B10106" t="str">
            <v xml:space="preserve">PERFIL TABICA FECHADA, LISA, FORMATO Z, EM ACO GALVANIZADO NATURAL, LARGURA TOTAL NA HORIZONTAL *40* MM, PARA ESTRUTURA FORRO DRYWALL                                                                                                                                                                                                                                                                                                                                                                     </v>
          </cell>
          <cell r="C10106" t="str">
            <v xml:space="preserve">M     </v>
          </cell>
          <cell r="D10106" t="str">
            <v>3,24</v>
          </cell>
        </row>
        <row r="10107">
          <cell r="A10107">
            <v>39572</v>
          </cell>
          <cell r="B10107" t="str">
            <v xml:space="preserve">PERFIL TIPO CANTONEIRA EM L, EM ACO GALVANIZADO, BRANCO, PARA FORRO REMOVIVEL, *23* X 3000 MM (L X C)                                                                                                                                                                                                                                                                                                                                                                                                     </v>
          </cell>
          <cell r="C10107" t="str">
            <v xml:space="preserve">M     </v>
          </cell>
          <cell r="D10107" t="str">
            <v>2,81</v>
          </cell>
        </row>
        <row r="10108">
          <cell r="A10108">
            <v>39570</v>
          </cell>
          <cell r="B10108" t="str">
            <v xml:space="preserve">PERFIL TRAVESSA (SECUNDARIO), T CLICADO, EM ACO GALVANIZADO , BRANCO, PARA FORRO REMOVIVEL, 24 X 1250 MM (L X C)                                                                                                                                                                                                                                                                                                                                                                                          </v>
          </cell>
          <cell r="C10108" t="str">
            <v xml:space="preserve">M     </v>
          </cell>
          <cell r="D10108" t="str">
            <v>2,98</v>
          </cell>
        </row>
        <row r="10109">
          <cell r="A10109">
            <v>39569</v>
          </cell>
          <cell r="B10109" t="str">
            <v xml:space="preserve">PERFIL TRAVESSA (SECUNDARIO), T CLICADO, EM ACO GALVANIZADO, BRANCO, PARA FORRO REMOVIVEL, 24 X 625 MM (L X C)                                                                                                                                                                                                                                                                                                                                                                                            </v>
          </cell>
          <cell r="C10109" t="str">
            <v xml:space="preserve">M     </v>
          </cell>
          <cell r="D10109" t="str">
            <v>2,94</v>
          </cell>
        </row>
        <row r="10110">
          <cell r="A10110">
            <v>11552</v>
          </cell>
          <cell r="B10110" t="str">
            <v xml:space="preserve">PERFIL U / CANALETA DE ALUMINIO, DE ABAS IGUAIS, 1/2" (1,27 X 1,27 CM), PARA PORTA OU JANELA DE CORRER                                                                                                                                                                                                                                                                                                                                                                                                    </v>
          </cell>
          <cell r="C10110" t="str">
            <v xml:space="preserve">M     </v>
          </cell>
          <cell r="D10110" t="str">
            <v>9,22</v>
          </cell>
        </row>
        <row r="10111">
          <cell r="A10111">
            <v>40598</v>
          </cell>
          <cell r="B10111" t="str">
            <v xml:space="preserve">PERFIL UDC ("U" DOBRADO DE CHAPA) SIMPLES DE ACO LAMINADO, GALVANIZADO, ASTM A36, 127 X 50 MM, E= 3 MM                                                                                                                                                                                                                                                                                                                                                                                                    </v>
          </cell>
          <cell r="C10111" t="str">
            <v xml:space="preserve">KG    </v>
          </cell>
          <cell r="D10111" t="str">
            <v>6,30</v>
          </cell>
        </row>
        <row r="10112">
          <cell r="A10112">
            <v>39029</v>
          </cell>
          <cell r="B10112" t="str">
            <v xml:space="preserve">PERFILADO PERFURADO DUPLO 38 X 76 MM, CHAPA 22                                                                                                                                                                                                                                                                                                                                                                                                                                                            </v>
          </cell>
          <cell r="C10112" t="str">
            <v xml:space="preserve">M     </v>
          </cell>
          <cell r="D10112" t="str">
            <v>9,51</v>
          </cell>
        </row>
        <row r="10113">
          <cell r="A10113">
            <v>39028</v>
          </cell>
          <cell r="B10113" t="str">
            <v xml:space="preserve">PERFILADO PERFURADO SIMPLES 38 X 38 MM, CHAPA 22                                                                                                                                                                                                                                                                                                                                                                                                                                                          </v>
          </cell>
          <cell r="C10113" t="str">
            <v xml:space="preserve">M     </v>
          </cell>
          <cell r="D10113" t="str">
            <v>5,53</v>
          </cell>
        </row>
        <row r="10114">
          <cell r="A10114">
            <v>39328</v>
          </cell>
          <cell r="B10114" t="str">
            <v xml:space="preserve">PERFILADO PERFURADO 19 X 38 MM, CHAPA 22                                                                                                                                                                                                                                                                                                                                                                                                                                                                  </v>
          </cell>
          <cell r="C10114" t="str">
            <v xml:space="preserve">M     </v>
          </cell>
          <cell r="D10114" t="str">
            <v>3,04</v>
          </cell>
        </row>
        <row r="10115">
          <cell r="A10115">
            <v>38541</v>
          </cell>
          <cell r="B10115" t="str">
            <v xml:space="preserve">PERFURATRIZ COM TORRE METALICA PARA EXECUCAO DE ESTACA HELICE CONTINUA, PROFUNDIDADE MAXIMA DE 30 M, DIAMETRO MAXIMO DE 800 MM, POTENCIA INSTALADA DE 268 HP, MESA ROTATIVA COM TORQUE MAXIMO DE 170 KNM                                                                                                                                                                                                                                                                                                  </v>
          </cell>
          <cell r="C10115" t="str">
            <v xml:space="preserve">UN    </v>
          </cell>
          <cell r="D10115" t="str">
            <v>1.996.632,17</v>
          </cell>
        </row>
        <row r="10116">
          <cell r="A10116">
            <v>38542</v>
          </cell>
          <cell r="B10116" t="str">
            <v xml:space="preserve">PERFURATRIZ COM TORRE METALICA PARA EXECUCAO DE ESTACA HELICE CONTINUA, PROFUNDIDADE MAXIMA DE 32 M, DIAMETRO MAXIMO DE 1000 MM, POTENCIA INSTALADA DE 350 HP, MESA ROTATIVA COM TORQUE MAXIMO DE 263 KNM                                                                                                                                                                                                                                                                                                 </v>
          </cell>
          <cell r="C10116" t="str">
            <v xml:space="preserve">UN    </v>
          </cell>
          <cell r="D10116" t="str">
            <v>3.104.682,74</v>
          </cell>
        </row>
        <row r="10117">
          <cell r="A10117">
            <v>38543</v>
          </cell>
          <cell r="B10117" t="str">
            <v xml:space="preserve">PERFURATRIZ HIDRAULICA COM TRADO CURTO ACOPLADO, PROFUNDIDADE MAXIMA DE 20 M, DIAMETRO MAXIMO DE 1500 MM, POTENCIA INSTALADA DE 137 HP, MESA ROTATIVA COM TORQUE MAXIMO DE 30 KNM (INCLUI MONTAGEM, NAO INCLUI CAMINHAO)                                                                                                                                                                                                                                                                                  </v>
          </cell>
          <cell r="C10117" t="str">
            <v xml:space="preserve">UN    </v>
          </cell>
          <cell r="D10117" t="str">
            <v>760.112,00</v>
          </cell>
        </row>
        <row r="10118">
          <cell r="A10118">
            <v>40406</v>
          </cell>
          <cell r="B10118" t="str">
            <v xml:space="preserve">PERFURATRIZ MANUAL, TORQUE MAXIMO 55 KGF.M, POTENCIA 5 CV, COM DIAMETRO MAXIMO 8 1/2" (INCLUI SUPORTE/CHASSI TIPO MESA)                                                                                                                                                                                                                                                                                                                                                                                   </v>
          </cell>
          <cell r="C10118" t="str">
            <v xml:space="preserve">UN    </v>
          </cell>
          <cell r="D10118" t="str">
            <v>39.280,78</v>
          </cell>
        </row>
        <row r="10119">
          <cell r="A10119">
            <v>40789</v>
          </cell>
          <cell r="B10119" t="str">
            <v xml:space="preserve">PERFURATRIZ MANUAL, TORQUE MAXIMO 83 N.M, POTENCIA 5 CV, COM DIAMETRO MAXIMO 4" (NAO INCLUI SUPORTE / CHASSI)                                                                                                                                                                                                                                                                                                                                                                                             </v>
          </cell>
          <cell r="C10119" t="str">
            <v xml:space="preserve">UN    </v>
          </cell>
          <cell r="D10119" t="str">
            <v>5.660,76</v>
          </cell>
        </row>
        <row r="10120">
          <cell r="A10120">
            <v>40791</v>
          </cell>
          <cell r="B10120" t="str">
            <v xml:space="preserve">PERFURATRIZ MANUAL, TORQUE MAXIMO 83 N.M, POTENCIA 5 CV, COM DIAMETRO MAXIMO 4", PARA SOLO GRAMPEADO (INCLUI SUPORTE OU CHASSI TIPO MESA)                                                                                                                                                                                                                                                                                                                                                                 </v>
          </cell>
          <cell r="C10120" t="str">
            <v xml:space="preserve">UN    </v>
          </cell>
          <cell r="D10120" t="str">
            <v>17.720,65</v>
          </cell>
        </row>
        <row r="10121">
          <cell r="A10121">
            <v>11651</v>
          </cell>
          <cell r="B10121" t="str">
            <v xml:space="preserve">PERFURATRIZ PNEUMATICA MANUAL DE PESO MEDIO, 18KG, COMPRIMENTO DE CURSO DE 6 M, DIAMETRO DO PISTAO DE 5,5 CM                                                                                                                                                                                                                                                                                                                                                                                              </v>
          </cell>
          <cell r="C10121" t="str">
            <v xml:space="preserve">UN    </v>
          </cell>
          <cell r="D10121" t="str">
            <v>9.691,67</v>
          </cell>
        </row>
        <row r="10122">
          <cell r="A10122">
            <v>42002</v>
          </cell>
          <cell r="B10122" t="str">
            <v xml:space="preserve">PERFURATRIZ ROTATIVA SOBRE ESTEIRA, TORQUE MAXIMO 2500 KGM, POTENCIA 110 HP, MOTOR DIESEL  (COLETADO CAIXA)                                                                                                                                                                                                                                                                                                                                                                                               </v>
          </cell>
          <cell r="C10122" t="str">
            <v xml:space="preserve">UN    </v>
          </cell>
          <cell r="D10122" t="str">
            <v>651.017,19</v>
          </cell>
        </row>
        <row r="10123">
          <cell r="A10123">
            <v>40435</v>
          </cell>
          <cell r="B10123" t="str">
            <v xml:space="preserve">PERFURATRIZ SOBRE ESTEIRA, TORQUE MAXIMO DE 600 KGF, POTENCIA ENTRE 50 E 60 HP, DIAMETRO MAXIMO DE 10"                                                                                                                                                                                                                                                                                                                                                                                                    </v>
          </cell>
          <cell r="C10123" t="str">
            <v xml:space="preserve">UN    </v>
          </cell>
          <cell r="D10123" t="str">
            <v>416.991,01</v>
          </cell>
        </row>
        <row r="10124">
          <cell r="A10124">
            <v>39012</v>
          </cell>
          <cell r="B10124" t="str">
            <v xml:space="preserve">PERFURATRIZ SOBRE ESTEIRA, TORQUE MAXIMO 600 KGF, PESO MEDIO 1000 KG, POTENCIA 20 HP, DIAMETRO MAXIMO 10"                                                                                                                                                                                                                                                                                                                                                                                                 </v>
          </cell>
          <cell r="C10124" t="str">
            <v xml:space="preserve">UN    </v>
          </cell>
          <cell r="D10124" t="str">
            <v>435.072,47</v>
          </cell>
        </row>
        <row r="10125">
          <cell r="A10125">
            <v>13617</v>
          </cell>
          <cell r="B10125" t="str">
            <v xml:space="preserve">PICAPE CABINE SIMPLES COM MOTOR 1.6 FLEX, CAMBIO MANUAL, POTENCIA 101/104 CV, 2 PORTAS                                                                                                                                                                                                                                                                                                                                                                                                                    </v>
          </cell>
          <cell r="C10125" t="str">
            <v xml:space="preserve">UN    </v>
          </cell>
          <cell r="D10125" t="str">
            <v>40.015,46</v>
          </cell>
        </row>
        <row r="10126">
          <cell r="A10126">
            <v>5327</v>
          </cell>
          <cell r="B10126" t="str">
            <v xml:space="preserve">PIGMENTO EM PO PARA ARGAMASSAS, CIMENTOS E OUTROS                                                                                                                                                                                                                                                                                                                                                                                                                                                         </v>
          </cell>
          <cell r="C10126" t="str">
            <v xml:space="preserve">KG    </v>
          </cell>
          <cell r="D10126" t="str">
            <v>28,95</v>
          </cell>
        </row>
        <row r="10127">
          <cell r="A10127">
            <v>35274</v>
          </cell>
          <cell r="B10127" t="str">
            <v xml:space="preserve">PILAR DE MADEIRA NAO APARELHADA *10 X 10* CM, MACARANDUBA, ANGELIM OU EQUIVALENTE DA REGIAO                                                                                                                                                                                                                                                                                                                                                                                                               </v>
          </cell>
          <cell r="C10127" t="str">
            <v xml:space="preserve">M     </v>
          </cell>
          <cell r="D10127" t="str">
            <v>29,77</v>
          </cell>
        </row>
        <row r="10128">
          <cell r="A10128">
            <v>35275</v>
          </cell>
          <cell r="B10128" t="str">
            <v xml:space="preserve">PILAR DE MADEIRA NAO APARELHADA *15 X 15* CM, MACARANDUBA, ANGELIM OU EQUIVALENTE DA REGIAO                                                                                                                                                                                                                                                                                                                                                                                                               </v>
          </cell>
          <cell r="C10128" t="str">
            <v xml:space="preserve">M     </v>
          </cell>
          <cell r="D10128" t="str">
            <v>63,57</v>
          </cell>
        </row>
        <row r="10129">
          <cell r="A10129">
            <v>35276</v>
          </cell>
          <cell r="B10129" t="str">
            <v xml:space="preserve">PILAR DE MADEIRA NAO APARELHADA *20 X 20* CM, MACARANDUBA, ANGELIM OU EQUIVALENTE DA REGIAO                                                                                                                                                                                                                                                                                                                                                                                                               </v>
          </cell>
          <cell r="C10129" t="str">
            <v xml:space="preserve">M     </v>
          </cell>
          <cell r="D10129" t="str">
            <v>103,95</v>
          </cell>
        </row>
        <row r="10130">
          <cell r="A10130">
            <v>38386</v>
          </cell>
          <cell r="B10130" t="str">
            <v xml:space="preserve">PINCEL CHATO (TRINCHA) CERDAS GRIS 1.1/2 " (38 MM)                                                                                                                                                                                                                                                                                                                                                                                                                                                        </v>
          </cell>
          <cell r="C10130" t="str">
            <v xml:space="preserve">UN    </v>
          </cell>
          <cell r="D10130" t="str">
            <v>3,67</v>
          </cell>
        </row>
        <row r="10131">
          <cell r="A10131">
            <v>11091</v>
          </cell>
          <cell r="B10131" t="str">
            <v xml:space="preserve">PINGADEIRA PLASTICA PARA TELHA DE FIBROCIMENTO CANALETE 49/KALHETA OU CANALETE 90/KALHETAO                                                                                                                                                                                                                                                                                                                                                                                                                </v>
          </cell>
          <cell r="C10131" t="str">
            <v xml:space="preserve">UN    </v>
          </cell>
          <cell r="D10131" t="str">
            <v>1,44</v>
          </cell>
        </row>
        <row r="10132">
          <cell r="A10132">
            <v>37586</v>
          </cell>
          <cell r="B10132" t="str">
            <v xml:space="preserve">PINO DE ACO COM ARRUELA CONICA, DIAMETRO ARRUELA = *23* MM E COMP HASTE = *27* MM (ACAO INDIRETA)                                                                                                                                                                                                                                                                                                                                                                                                         </v>
          </cell>
          <cell r="C10132" t="str">
            <v xml:space="preserve">CENTO </v>
          </cell>
          <cell r="D10132" t="str">
            <v>44,14</v>
          </cell>
        </row>
        <row r="10133">
          <cell r="A10133">
            <v>37395</v>
          </cell>
          <cell r="B10133" t="str">
            <v xml:space="preserve">PINO DE ACO COM FURO, HASTE = 27 MM (ACAO DIRETA)                                                                                                                                                                                                                                                                                                                                                                                                                                                         </v>
          </cell>
          <cell r="C10133" t="str">
            <v xml:space="preserve">CENTO </v>
          </cell>
          <cell r="D10133" t="str">
            <v>37,95</v>
          </cell>
        </row>
        <row r="10134">
          <cell r="A10134">
            <v>14147</v>
          </cell>
          <cell r="B10134" t="str">
            <v xml:space="preserve">PINO DE ACO COM ROSCA 1/4 ", COMPRIMENTO DA HASTE = 30 MM E ROSCA = 20 MM (ACAO DIRETA)                                                                                                                                                                                                                                                                                                                                                                                                                   </v>
          </cell>
          <cell r="C10134" t="str">
            <v xml:space="preserve">CENTO </v>
          </cell>
          <cell r="D10134" t="str">
            <v>50,35</v>
          </cell>
        </row>
        <row r="10135">
          <cell r="A10135">
            <v>37396</v>
          </cell>
          <cell r="B10135" t="str">
            <v xml:space="preserve">PINO DE ACO LISO 1/4 ", HASTE = *36,5* MM (ACAO DIRETA)                                                                                                                                                                                                                                                                                                                                                                                                                                                   </v>
          </cell>
          <cell r="C10135" t="str">
            <v xml:space="preserve">CENTO </v>
          </cell>
          <cell r="D10135" t="str">
            <v>31,06</v>
          </cell>
        </row>
        <row r="10136">
          <cell r="A10136">
            <v>37397</v>
          </cell>
          <cell r="B10136" t="str">
            <v xml:space="preserve">PINO DE ACO LISO 1/4 ", HASTE = *53* MM (ACAO DIRETA)                                                                                                                                                                                                                                                                                                                                                                                                                                                     </v>
          </cell>
          <cell r="C10136" t="str">
            <v xml:space="preserve">CENTO </v>
          </cell>
          <cell r="D10136" t="str">
            <v>32,53</v>
          </cell>
        </row>
        <row r="10137">
          <cell r="A10137">
            <v>11559</v>
          </cell>
          <cell r="B10137" t="str">
            <v xml:space="preserve">PINO GUIA, RETO, COM CHAPA DE LATAO CROMADO, 3/4", PARA PORTA / JANELA DE CORRER                                                                                                                                                                                                                                                                                                                                                                                                                          </v>
          </cell>
          <cell r="C10137" t="str">
            <v xml:space="preserve">UN    </v>
          </cell>
          <cell r="D10137" t="str">
            <v>4,24</v>
          </cell>
        </row>
        <row r="10138">
          <cell r="A10138">
            <v>444</v>
          </cell>
          <cell r="B10138" t="str">
            <v xml:space="preserve">PINO ROSCA EXTERNA, EM ACO GALVANIZADO, PARA ISOLADOR DE 15KV, DIAMETRO 25 MM, COMPRIMENTO *290* MM                                                                                                                                                                                                                                                                                                                                                                                                       </v>
          </cell>
          <cell r="C10138" t="str">
            <v xml:space="preserve">UN    </v>
          </cell>
          <cell r="D10138" t="str">
            <v>17,44</v>
          </cell>
        </row>
        <row r="10139">
          <cell r="A10139">
            <v>445</v>
          </cell>
          <cell r="B10139" t="str">
            <v xml:space="preserve">PINO ROSCA EXTERNA, EM ACO GALVANIZADO, PARA ISOLADOR DE 25KV, DIAMETRO 35MM, COMPRIMENTO *320* MM                                                                                                                                                                                                                                                                                                                                                                                                        </v>
          </cell>
          <cell r="C10139" t="str">
            <v xml:space="preserve">UN    </v>
          </cell>
          <cell r="D10139" t="str">
            <v>23,87</v>
          </cell>
        </row>
        <row r="10140">
          <cell r="A10140">
            <v>4783</v>
          </cell>
          <cell r="B10140" t="str">
            <v xml:space="preserve">PINTOR                                                                                                                                                                                                                                                                                                                                                                                                                                                                                                    </v>
          </cell>
          <cell r="C10140" t="str">
            <v xml:space="preserve">H     </v>
          </cell>
          <cell r="D10140" t="str">
            <v>19,53</v>
          </cell>
        </row>
        <row r="10141">
          <cell r="A10141">
            <v>41079</v>
          </cell>
          <cell r="B10141" t="str">
            <v xml:space="preserve">PINTOR (MENSALISTA)                                                                                                                                                                                                                                                                                                                                                                                                                                                                                       </v>
          </cell>
          <cell r="C10141" t="str">
            <v xml:space="preserve">MES   </v>
          </cell>
          <cell r="D10141" t="str">
            <v>3.431,67</v>
          </cell>
        </row>
        <row r="10142">
          <cell r="A10142">
            <v>12874</v>
          </cell>
          <cell r="B10142" t="str">
            <v xml:space="preserve">PINTOR DE LETREIROS                                                                                                                                                                                                                                                                                                                                                                                                                                                                                       </v>
          </cell>
          <cell r="C10142" t="str">
            <v xml:space="preserve">H     </v>
          </cell>
          <cell r="D10142" t="str">
            <v>21,60</v>
          </cell>
        </row>
        <row r="10143">
          <cell r="A10143">
            <v>41082</v>
          </cell>
          <cell r="B10143" t="str">
            <v xml:space="preserve">PINTOR DE LETREIROS (MENSALISTA)                                                                                                                                                                                                                                                                                                                                                                                                                                                                          </v>
          </cell>
          <cell r="C10143" t="str">
            <v xml:space="preserve">MES   </v>
          </cell>
          <cell r="D10143" t="str">
            <v>3.796,25</v>
          </cell>
        </row>
        <row r="10144">
          <cell r="A10144">
            <v>4785</v>
          </cell>
          <cell r="B10144" t="str">
            <v xml:space="preserve">PINTOR PARA TINTA EPOXI                                                                                                                                                                                                                                                                                                                                                                                                                                                                                   </v>
          </cell>
          <cell r="C10144" t="str">
            <v xml:space="preserve">H     </v>
          </cell>
          <cell r="D10144" t="str">
            <v>21,00</v>
          </cell>
        </row>
        <row r="10145">
          <cell r="A10145">
            <v>41081</v>
          </cell>
          <cell r="B10145" t="str">
            <v xml:space="preserve">PINTOR PARA TINTA EPOXI (MENSALISTA)                                                                                                                                                                                                                                                                                                                                                                                                                                                                      </v>
          </cell>
          <cell r="C10145" t="str">
            <v xml:space="preserve">MES   </v>
          </cell>
          <cell r="D10145" t="str">
            <v>3.691,12</v>
          </cell>
        </row>
        <row r="10146">
          <cell r="A10146">
            <v>4801</v>
          </cell>
          <cell r="B10146" t="str">
            <v xml:space="preserve">PISO DE BORRACHA CANELADO EM PLACAS 50 X 50 CM, E = *3,5* MM, PARA COLA                                                                                                                                                                                                                                                                                                                                                                                                                                   </v>
          </cell>
          <cell r="C10146" t="str">
            <v xml:space="preserve">M2    </v>
          </cell>
          <cell r="D10146" t="str">
            <v>50,56</v>
          </cell>
        </row>
        <row r="10147">
          <cell r="A10147">
            <v>4794</v>
          </cell>
          <cell r="B10147" t="str">
            <v xml:space="preserve">PISO DE BORRACHA ESPORTIVO EM PLACAS 50 X 50 CM, E = 15 MM, PARA ARGAMASSA, PRETO                                                                                                                                                                                                                                                                                                                                                                                                                         </v>
          </cell>
          <cell r="C10147" t="str">
            <v xml:space="preserve">M2    </v>
          </cell>
          <cell r="D10147" t="str">
            <v>230,29</v>
          </cell>
        </row>
        <row r="10148">
          <cell r="A10148">
            <v>4796</v>
          </cell>
          <cell r="B10148" t="str">
            <v xml:space="preserve">PISO DE BORRACHA FRISADO OU PASTILHADO, PRETO, EM PLACAS 50 X 50 CM, E = 7 MM, PARA ARGAMASSA                                                                                                                                                                                                                                                                                                                                                                                                             </v>
          </cell>
          <cell r="C10148" t="str">
            <v xml:space="preserve">M2    </v>
          </cell>
          <cell r="D10148" t="str">
            <v>139,88</v>
          </cell>
        </row>
        <row r="10149">
          <cell r="A10149">
            <v>4800</v>
          </cell>
          <cell r="B10149" t="str">
            <v xml:space="preserve">PISO DE BORRACHA PASTILHADO EM PLACAS 50 X 50 CM, E = *3,5* MM, PARA COLA, PRETO                                                                                                                                                                                                                                                                                                                                                                                                                          </v>
          </cell>
          <cell r="C10149" t="str">
            <v xml:space="preserve">M2    </v>
          </cell>
          <cell r="D10149" t="str">
            <v>38,46</v>
          </cell>
        </row>
        <row r="10150">
          <cell r="A10150">
            <v>4795</v>
          </cell>
          <cell r="B10150" t="str">
            <v xml:space="preserve">PISO DE BORRACHA PASTILHADO EM PLACAS 50 X 50 CM, E = 15 MM, PARA ARGAMASSA, PRETO                                                                                                                                                                                                                                                                                                                                                                                                                        </v>
          </cell>
          <cell r="C10150" t="str">
            <v xml:space="preserve">M2    </v>
          </cell>
          <cell r="D10150" t="str">
            <v>224,18</v>
          </cell>
        </row>
        <row r="10151">
          <cell r="A10151">
            <v>39694</v>
          </cell>
          <cell r="B10151" t="str">
            <v xml:space="preserve">PISO ELEVADO COM 2 PLACAS DE ACO COM ENCHIMENTO DE CONCRETO CELULAR, INCLUSO BASE/HASTE/CRUZETAS, 60 X 60 CM, H = *28* CM, RESISTENCIA CARGA CONCENTRADA 496 KG (COM COLOCACAO)                                                                                                                                                                                                                                                                                                                           </v>
          </cell>
          <cell r="C10151" t="str">
            <v xml:space="preserve">M2    </v>
          </cell>
          <cell r="D10151" t="str">
            <v>251,30</v>
          </cell>
        </row>
        <row r="10152">
          <cell r="A10152">
            <v>1292</v>
          </cell>
          <cell r="B10152" t="str">
            <v xml:space="preserve">PISO EM CERAMICA ESMALTADA EXTRA, PEI MAIOR OU IGUAL A 4, FORMATO MAIOR QUE 2025 CM2                                                                                                                                                                                                                                                                                                                                                                                                                      </v>
          </cell>
          <cell r="C10152" t="str">
            <v xml:space="preserve">M2    </v>
          </cell>
          <cell r="D10152" t="str">
            <v>36,59</v>
          </cell>
        </row>
        <row r="10153">
          <cell r="A10153">
            <v>1287</v>
          </cell>
          <cell r="B10153" t="str">
            <v xml:space="preserve">PISO EM CERAMICA ESMALTADA EXTRA, PEI MAIOR OU IGUAL A 4, FORMATO MENOR OU IGUAL A 2025 CM2                                                                                                                                                                                                                                                                                                                                                                                                               </v>
          </cell>
          <cell r="C10153" t="str">
            <v xml:space="preserve">M2    </v>
          </cell>
          <cell r="D10153" t="str">
            <v>17,95</v>
          </cell>
        </row>
        <row r="10154">
          <cell r="A10154">
            <v>1297</v>
          </cell>
          <cell r="B10154" t="str">
            <v xml:space="preserve">PISO EM CERAMICA ESMALTADA, COMERCIAL (PADRAO POPULAR), PEI MAIOR OU IGUAL A 3, FORMATO MENOR OU IGUAL A  2025 CM2                                                                                                                                                                                                                                                                                                                                                                                        </v>
          </cell>
          <cell r="C10154" t="str">
            <v xml:space="preserve">M2    </v>
          </cell>
          <cell r="D10154" t="str">
            <v>14,89</v>
          </cell>
        </row>
        <row r="10155">
          <cell r="A10155">
            <v>4786</v>
          </cell>
          <cell r="B10155" t="str">
            <v xml:space="preserve">PISO EM GRANILITE, MARMORITE OU GRANITINA, AGREGADO COR PRETO, CINZA, PALHA OU BRANCO, E=  *8* MM (INCLUSO EXECUCAO)                                                                                                                                                                                                                                                                                                                                                                                      </v>
          </cell>
          <cell r="C10155" t="str">
            <v xml:space="preserve">M2    </v>
          </cell>
          <cell r="D10155" t="str">
            <v>80,00</v>
          </cell>
        </row>
        <row r="10156">
          <cell r="A10156">
            <v>10840</v>
          </cell>
          <cell r="B10156" t="str">
            <v xml:space="preserve">PISO EM GRANITO, POLIDO, TIPO AMENDOA/ AMARELO CAPRI/ AMARELO DOURADO CARIOCA OU OUTROS EQUIVALENTES DA REGIAO, FORMATO MENOR OU IGUAL A 3025 CM2, E=  *2* CM                                                                                                                                                                                                                                                                                                                                             </v>
          </cell>
          <cell r="C10156" t="str">
            <v xml:space="preserve">M2    </v>
          </cell>
          <cell r="D10156" t="str">
            <v>290,00</v>
          </cell>
        </row>
        <row r="10157">
          <cell r="A10157">
            <v>10841</v>
          </cell>
          <cell r="B10157" t="str">
            <v xml:space="preserve">PISO EM GRANITO, POLIDO, TIPO ANDORINHA/ QUARTZ/ CASTELO/ CORUMBA OU OUTROS EQUIVALENTES DA REGIAO, FORMATO MENOR OU IGUAL A 3025 CM2, E=  *2* CM                                                                                                                                                                                                                                                                                                                                                         </v>
          </cell>
          <cell r="C10157" t="str">
            <v xml:space="preserve">M2    </v>
          </cell>
          <cell r="D10157" t="str">
            <v>218,86</v>
          </cell>
        </row>
        <row r="10158">
          <cell r="A10158">
            <v>25980</v>
          </cell>
          <cell r="B10158" t="str">
            <v xml:space="preserve">PISO EM GRANITO, POLIDO, TIPO MARFIM, DALLAS, CARAVELAS OU OUTROS EQUIVALENTES DA REGIAO, FORMATO MENOR OU IGUAL A 3025 CM2, E=  *2* CM                                                                                                                                                                                                                                                                                                                                                                   </v>
          </cell>
          <cell r="C10158" t="str">
            <v xml:space="preserve">M2    </v>
          </cell>
          <cell r="D10158" t="str">
            <v>279,66</v>
          </cell>
        </row>
        <row r="10159">
          <cell r="A10159">
            <v>10842</v>
          </cell>
          <cell r="B10159" t="str">
            <v xml:space="preserve">PISO EM GRANITO, POLIDO, TIPO PRETO SAO GABRIEL/ TIJUCA OU OUTROS EQUIVALENTES DA REGIAO, FORMATO MENOR OU IGUAL A 3025 CM2, E=  *2* CM                                                                                                                                                                                                                                                                                                                                                                   </v>
          </cell>
          <cell r="C10159" t="str">
            <v xml:space="preserve">M2    </v>
          </cell>
          <cell r="D10159" t="str">
            <v>316,14</v>
          </cell>
        </row>
        <row r="10160">
          <cell r="A10160">
            <v>21108</v>
          </cell>
          <cell r="B10160" t="str">
            <v xml:space="preserve">PISO EM PORCELANATO RETIFICADO EXTRA, FORMATO MENOR OU IGUAL A 2025 CM2                                                                                                                                                                                                                                                                                                                                                                                                                                   </v>
          </cell>
          <cell r="C10160" t="str">
            <v xml:space="preserve">M2    </v>
          </cell>
          <cell r="D10160" t="str">
            <v>48,77</v>
          </cell>
        </row>
        <row r="10161">
          <cell r="A10161">
            <v>38180</v>
          </cell>
          <cell r="B10161" t="str">
            <v xml:space="preserve">PISO EM REGUA VINILICA SEMIFLEXIVEL, ENCAIXE CLICADO, E = 4 MM (SEM COLOCACAO)                                                                                                                                                                                                                                                                                                                                                                                                                            </v>
          </cell>
          <cell r="C10161" t="str">
            <v xml:space="preserve">M2    </v>
          </cell>
          <cell r="D10161" t="str">
            <v>112,62</v>
          </cell>
        </row>
        <row r="10162">
          <cell r="A10162">
            <v>40648</v>
          </cell>
          <cell r="B10162" t="str">
            <v xml:space="preserve">PISO EPOXI AUTONIVELANTE, ESPESSURA *4* MM (INCLUSO EXECUCAO)                                                                                                                                                                                                                                                                                                                                                                                                                                             </v>
          </cell>
          <cell r="C10162" t="str">
            <v xml:space="preserve">M2    </v>
          </cell>
          <cell r="D10162" t="str">
            <v>153,60</v>
          </cell>
        </row>
        <row r="10163">
          <cell r="A10163">
            <v>40649</v>
          </cell>
          <cell r="B10163" t="str">
            <v xml:space="preserve">PISO EPOXI MULTILAYER, ESPESSURA *2* MM (INCLUSO EXECUCAO)                                                                                                                                                                                                                                                                                                                                                                                                                                                </v>
          </cell>
          <cell r="C10163" t="str">
            <v xml:space="preserve">M2    </v>
          </cell>
          <cell r="D10163" t="str">
            <v>89,47</v>
          </cell>
        </row>
        <row r="10164">
          <cell r="A10164">
            <v>40650</v>
          </cell>
          <cell r="B10164" t="str">
            <v xml:space="preserve">PISO FULGET (GRANITO LAVADO) EM PLACAS DE *40 X 40* CM (SEM COLOCACAO)                                                                                                                                                                                                                                                                                                                                                                                                                                    </v>
          </cell>
          <cell r="C10164" t="str">
            <v xml:space="preserve">M2    </v>
          </cell>
          <cell r="D10164" t="str">
            <v>115,20</v>
          </cell>
        </row>
        <row r="10165">
          <cell r="A10165">
            <v>40651</v>
          </cell>
          <cell r="B10165" t="str">
            <v xml:space="preserve">PISO FULGET (GRANITO LAVADO) EM PLACAS DE *75 X 75* CM (SEM COLOCACAO)                                                                                                                                                                                                                                                                                                                                                                                                                                    </v>
          </cell>
          <cell r="C10165" t="str">
            <v xml:space="preserve">M2    </v>
          </cell>
          <cell r="D10165" t="str">
            <v>212,48</v>
          </cell>
        </row>
        <row r="10166">
          <cell r="A10166">
            <v>40652</v>
          </cell>
          <cell r="B10166" t="str">
            <v xml:space="preserve">PISO FULGET (GRANITO LAVADO) MOLDADO IN LOCO (INCLUSO EXECUCAO)                                                                                                                                                                                                                                                                                                                                                                                                                                           </v>
          </cell>
          <cell r="C10166" t="str">
            <v xml:space="preserve">M2    </v>
          </cell>
          <cell r="D10166" t="str">
            <v>113,92</v>
          </cell>
        </row>
        <row r="10167">
          <cell r="A10167">
            <v>40647</v>
          </cell>
          <cell r="B10167" t="str">
            <v xml:space="preserve">PISO INDUSTRIAL EM CONCRETO ARMADO DE ACABAMENTO POLIDO, ESPESSURA 12 CM (CIMENTO QUEIMADO) (INCLUSO EXECUCAO)                                                                                                                                                                                                                                                                                                                                                                                            </v>
          </cell>
          <cell r="C10167" t="str">
            <v xml:space="preserve">M2    </v>
          </cell>
          <cell r="D10167" t="str">
            <v>125,44</v>
          </cell>
        </row>
        <row r="10168">
          <cell r="A10168">
            <v>40653</v>
          </cell>
          <cell r="B10168" t="str">
            <v xml:space="preserve">PISO KORODUR (INCLUSO EXECUCAO)                                                                                                                                                                                                                                                                                                                                                                                                                                                                           </v>
          </cell>
          <cell r="C10168" t="str">
            <v xml:space="preserve">M2    </v>
          </cell>
          <cell r="D10168" t="str">
            <v>96,00</v>
          </cell>
        </row>
        <row r="10169">
          <cell r="A10169">
            <v>36178</v>
          </cell>
          <cell r="B10169" t="str">
            <v xml:space="preserve">PISO PODOTATIL DE CONCRETO - DIRECIONAL E ALERTA, *40 X 40 X 2,5* CM                                                                                                                                                                                                                                                                                                                                                                                                                                      </v>
          </cell>
          <cell r="C10169" t="str">
            <v xml:space="preserve">UN    </v>
          </cell>
          <cell r="D10169" t="str">
            <v>7,00</v>
          </cell>
        </row>
        <row r="10170">
          <cell r="A10170">
            <v>38195</v>
          </cell>
          <cell r="B10170" t="str">
            <v xml:space="preserve">PISO PORCELANATO, BORDA RETA, EXTRA, FORMATO MAIOR QUE 2025 CM2                                                                                                                                                                                                                                                                                                                                                                                                                                           </v>
          </cell>
          <cell r="C10170" t="str">
            <v xml:space="preserve">M2    </v>
          </cell>
          <cell r="D10170" t="str">
            <v>57,60</v>
          </cell>
        </row>
        <row r="10171">
          <cell r="A10171">
            <v>38181</v>
          </cell>
          <cell r="B10171" t="str">
            <v xml:space="preserve">PISO TATIL ALERTA OU DIRECIONAL, DE BORRACHA, COLORIDO, 25 X 25 CM, E = 5 MM, PARA COLA                                                                                                                                                                                                                                                                                                                                                                                                                   </v>
          </cell>
          <cell r="C10171" t="str">
            <v xml:space="preserve">M2    </v>
          </cell>
          <cell r="D10171" t="str">
            <v>153,74</v>
          </cell>
        </row>
        <row r="10172">
          <cell r="A10172">
            <v>38182</v>
          </cell>
          <cell r="B10172" t="str">
            <v xml:space="preserve">PISO TATIL DE ALERTA OU DIRECIONAL DE BORRACHA, PRETO, 25 X 25 CM, E = 5 MM, PARA COLA                                                                                                                                                                                                                                                                                                                                                                                                                    </v>
          </cell>
          <cell r="C10172" t="str">
            <v xml:space="preserve">M2    </v>
          </cell>
          <cell r="D10172" t="str">
            <v>146,44</v>
          </cell>
        </row>
        <row r="10173">
          <cell r="A10173">
            <v>38186</v>
          </cell>
          <cell r="B10173" t="str">
            <v xml:space="preserve">PISO TATIL DE ALERTA OU DIRECIONAL, DE BORRACHA, COLORIDO, 25 X 25 CM, E = 12 MM, PARA ARGAMASSA                                                                                                                                                                                                                                                                                                                                                                                                          </v>
          </cell>
          <cell r="C10173" t="str">
            <v xml:space="preserve">M2    </v>
          </cell>
          <cell r="D10173" t="str">
            <v>380,66</v>
          </cell>
        </row>
        <row r="10174">
          <cell r="A10174">
            <v>38185</v>
          </cell>
          <cell r="B10174" t="str">
            <v xml:space="preserve">PISO TATIL DE ALERTA OU DIRECIONAL, DE BORRACHA, PRETO, 25 X 25 CM, E = 12 MM, PARA ARGAMASSA                                                                                                                                                                                                                                                                                                                                                                                                             </v>
          </cell>
          <cell r="C10174" t="str">
            <v xml:space="preserve">M2    </v>
          </cell>
          <cell r="D10174" t="str">
            <v>338,92</v>
          </cell>
        </row>
        <row r="10175">
          <cell r="A10175">
            <v>40654</v>
          </cell>
          <cell r="B10175" t="str">
            <v xml:space="preserve">PISO URETANO, VERSAO REVESTIMENTO AUTONIVELANTE, ESPESSURA VARIÁVEL DE 3 A 4 MM (INCLUSO EXECUCAO)                                                                                                                                                                                                                                                                                                                                                                                                        </v>
          </cell>
          <cell r="C10175" t="str">
            <v xml:space="preserve">M2    </v>
          </cell>
          <cell r="D10175" t="str">
            <v>149,12</v>
          </cell>
        </row>
        <row r="10176">
          <cell r="A10176">
            <v>25981</v>
          </cell>
          <cell r="B10176" t="str">
            <v xml:space="preserve">PISO/ REVESTIMENTO EM GRANITO, POLIDO, TIPO ANDORINHA/ QUARTZ/ CASTELO/ CORUMBA OU OUTROS EQUIVALENTES DA REGIAO, FORMATO MAIOR OU IGUAL A 3025 CM2, E = *2* CM                                                                                                                                                                                                                                                                                                                                           </v>
          </cell>
          <cell r="C10176" t="str">
            <v xml:space="preserve">M2    </v>
          </cell>
          <cell r="D10176" t="str">
            <v>231,02</v>
          </cell>
        </row>
        <row r="10177">
          <cell r="A10177">
            <v>4822</v>
          </cell>
          <cell r="B10177" t="str">
            <v xml:space="preserve">PISO/ REVESTIMENTO EM MARMORE, POLIDO, BRANCO COMUM, FORMATO MAIOR OU IGUAL A 3025 CM2, E = *2* CM                                                                                                                                                                                                                                                                                                                                                                                                        </v>
          </cell>
          <cell r="C10177" t="str">
            <v xml:space="preserve">M2    </v>
          </cell>
          <cell r="D10177" t="str">
            <v>291,87</v>
          </cell>
        </row>
        <row r="10178">
          <cell r="A10178">
            <v>4818</v>
          </cell>
          <cell r="B10178" t="str">
            <v xml:space="preserve">PISO/ REVESTIMENTO EM MARMORE, POLIDO, BRANCO COMUM, FORMATO MENOR OU IGUAL A 3025 CM2, E = *2* CM                                                                                                                                                                                                                                                                                                                                                                                                        </v>
          </cell>
          <cell r="C10178" t="str">
            <v xml:space="preserve">M2    </v>
          </cell>
          <cell r="D10178" t="str">
            <v>300,00</v>
          </cell>
        </row>
        <row r="10179">
          <cell r="A10179">
            <v>39567</v>
          </cell>
          <cell r="B10179" t="str">
            <v xml:space="preserve">PLACA / CHAPA DE GESSO ACARTONADO, ACABAMENTO VINILICO LISO EM UMA DAS FACES, COR BRANCA, BORDA QUADRADA, E = 9,5 MM, 625 X 1250 MM (L X C), PARA FORRO REMOVIVEL                                                                                                                                                                                                                                                                                                                                         </v>
          </cell>
          <cell r="C10179" t="str">
            <v xml:space="preserve">M2    </v>
          </cell>
          <cell r="D10179" t="str">
            <v>50,31</v>
          </cell>
        </row>
        <row r="10180">
          <cell r="A10180">
            <v>39566</v>
          </cell>
          <cell r="B10180" t="str">
            <v xml:space="preserve">PLACA / CHAPA DE GESSO ACARTONADO, ACABAMENTO VINILICO LISO EM UMA DAS FACES, COR BRANCA, BORDA QUADRADA, E = 9,5 MM, 625 X 625 MM (L X C), PARA FORRO REMOVIVEL                                                                                                                                                                                                                                                                                                                                          </v>
          </cell>
          <cell r="C10180" t="str">
            <v xml:space="preserve">M2    </v>
          </cell>
          <cell r="D10180" t="str">
            <v>58,10</v>
          </cell>
        </row>
        <row r="10181">
          <cell r="A10181">
            <v>11062</v>
          </cell>
          <cell r="B10181" t="str">
            <v xml:space="preserve">PLACA CIMENTICIA LISA E = 10 MM, DE 1,20 X 3,00 M (SEM AMIANTO)                                                                                                                                                                                                                                                                                                                                                                                                                                           </v>
          </cell>
          <cell r="C10181" t="str">
            <v xml:space="preserve">M2    </v>
          </cell>
          <cell r="D10181" t="str">
            <v>49,31</v>
          </cell>
        </row>
        <row r="10182">
          <cell r="A10182">
            <v>11063</v>
          </cell>
          <cell r="B10182" t="str">
            <v xml:space="preserve">PLACA CIMENTICIA LISA E = 6 MM, DE 1,20 X 3,00 M (SEM AMIANTO)                                                                                                                                                                                                                                                                                                                                                                                                                                            </v>
          </cell>
          <cell r="C10182" t="str">
            <v xml:space="preserve">M2    </v>
          </cell>
          <cell r="D10182" t="str">
            <v>47,74</v>
          </cell>
        </row>
        <row r="10183">
          <cell r="A10183">
            <v>13521</v>
          </cell>
          <cell r="B10183" t="str">
            <v xml:space="preserve">PLACA DE ACO ESMALTADA PARA  IDENTIFICACAO DE RUA, *45 CM X 20* CM                                                                                                                                                                                                                                                                                                                                                                                                                                        </v>
          </cell>
          <cell r="C10183" t="str">
            <v xml:space="preserve">UN    </v>
          </cell>
          <cell r="D10183" t="str">
            <v>79,20</v>
          </cell>
        </row>
        <row r="10184">
          <cell r="A10184">
            <v>10851</v>
          </cell>
          <cell r="B10184" t="str">
            <v xml:space="preserve">PLACA DE ACRILICO TRANSPARENTE ADESIVADA PARA SINALIZACAO DE PORTAS, BORDA POLIDA, DE *25 X 8*, E = 6 MM (NAO INCLUI ACESSORIOS PARA FIXACAO)                                                                                                                                                                                                                                                                                                                                                             </v>
          </cell>
          <cell r="C10184" t="str">
            <v xml:space="preserve">UN    </v>
          </cell>
          <cell r="D10184" t="str">
            <v>43,79</v>
          </cell>
        </row>
        <row r="10185">
          <cell r="A10185">
            <v>39515</v>
          </cell>
          <cell r="B10185" t="str">
            <v xml:space="preserve">PLACA DE FIBRA MINERAL PARA FORRO, DE 1250 X 625 MM, E = 15 MM, BORDA RETA, COM PINTURA ANTIMOFO (NAO INCLUI PERFIS)                                                                                                                                                                                                                                                                                                                                                                                      </v>
          </cell>
          <cell r="C10185" t="str">
            <v xml:space="preserve">UN    </v>
          </cell>
          <cell r="D10185" t="str">
            <v>39,00</v>
          </cell>
        </row>
        <row r="10186">
          <cell r="A10186">
            <v>39516</v>
          </cell>
          <cell r="B10186" t="str">
            <v xml:space="preserve">PLACA DE FIBRA MINERAL PARA FORRO, DE 625 X 625 MM, E = 15 MM, BORDA REBAIXADA PARA PERFIL 24 MM, COM PINTURA ANTIMOFO (NAO INCLUI PERFIS)                                                                                                                                                                                                                                                                                                                                                                </v>
          </cell>
          <cell r="C10186" t="str">
            <v xml:space="preserve">UN    </v>
          </cell>
          <cell r="D10186" t="str">
            <v>32,88</v>
          </cell>
        </row>
        <row r="10187">
          <cell r="A10187">
            <v>39514</v>
          </cell>
          <cell r="B10187" t="str">
            <v xml:space="preserve">PLACA DE FIBRA MINERAL PARA FORRO, DE 625 X 625 MM, E = 15 MM, BORDA RETA, COM PINTURA ANTIMOFO (NAO INCLUI PERFIS)                                                                                                                                                                                                                                                                                                                                                                                       </v>
          </cell>
          <cell r="C10187" t="str">
            <v xml:space="preserve">UN    </v>
          </cell>
          <cell r="D10187" t="str">
            <v>20,46</v>
          </cell>
        </row>
        <row r="10188">
          <cell r="A10188">
            <v>4812</v>
          </cell>
          <cell r="B10188" t="str">
            <v xml:space="preserve">PLACA DE GESSO PARA FORRO, DE  *60 X 60* CM E ESPESSURA DE 12 MM (30 MM NAS BORDAS) SEM COLOCACAO                                                                                                                                                                                                                                                                                                                                                                                                         </v>
          </cell>
          <cell r="C10188" t="str">
            <v xml:space="preserve">M2    </v>
          </cell>
          <cell r="D10188" t="str">
            <v>13,90</v>
          </cell>
        </row>
        <row r="10189">
          <cell r="A10189">
            <v>10849</v>
          </cell>
          <cell r="B10189" t="str">
            <v xml:space="preserve">PLACA DE INAUGURACAO EM BRONZE *35X 50*CM                                                                                                                                                                                                                                                                                                                                                                                                                                                                 </v>
          </cell>
          <cell r="C10189" t="str">
            <v xml:space="preserve">UN    </v>
          </cell>
          <cell r="D10189" t="str">
            <v>1.152,01</v>
          </cell>
        </row>
        <row r="10190">
          <cell r="A10190">
            <v>10848</v>
          </cell>
          <cell r="B10190" t="str">
            <v xml:space="preserve">PLACA DE INAUGURACAO METALICA, *40* CM X *60* CM                                                                                                                                                                                                                                                                                                                                                                                                                                                          </v>
          </cell>
          <cell r="C10190" t="str">
            <v xml:space="preserve">UN    </v>
          </cell>
          <cell r="D10190" t="str">
            <v>723,60</v>
          </cell>
        </row>
        <row r="10191">
          <cell r="A10191">
            <v>4813</v>
          </cell>
          <cell r="B10191" t="str">
            <v xml:space="preserve">PLACA DE OBRA (PARA CONSTRUCAO CIVIL) EM CHAPA GALVANIZADA *N. 22*, ADESIVADA, DE *2,0 X 1,125* M                                                                                                                                                                                                                                                                                                                                                                                                         </v>
          </cell>
          <cell r="C10191" t="str">
            <v xml:space="preserve">M2    </v>
          </cell>
          <cell r="D10191" t="str">
            <v>240,00</v>
          </cell>
        </row>
        <row r="10192">
          <cell r="A10192">
            <v>37560</v>
          </cell>
          <cell r="B10192" t="str">
            <v xml:space="preserve">PLACA DE SINALIZACAO DE SEGURANCA CONTRA INCENDIO - ALERTA, TRIANGULAR, BASE DE *30* CM, EM PVC *2* MM ANTI-CHAMAS (SIMBOLOS, CORES E PICTOGRAMAS CONFORME NBR 13434)                                                                                                                                                                                                                                                                                                                                     </v>
          </cell>
          <cell r="C10192" t="str">
            <v xml:space="preserve">UN    </v>
          </cell>
          <cell r="D10192" t="str">
            <v>51,18</v>
          </cell>
        </row>
        <row r="10193">
          <cell r="A10193">
            <v>37557</v>
          </cell>
          <cell r="B10193" t="str">
            <v xml:space="preserve">PLACA DE SINALIZACAO DE SEGURANCA CONTRA INCENDIO, FOTOLUMINESCENTE, QUADRADA, *14 X 14* CM, EM PVC *2* MM ANTI-CHAMAS (SIMBOLOS, CORES E PICTOGRAMAS CONFORME NBR 13434)                                                                                                                                                                                                                                                                                                                                 </v>
          </cell>
          <cell r="C10193" t="str">
            <v xml:space="preserve">UN    </v>
          </cell>
          <cell r="D10193" t="str">
            <v>15,54</v>
          </cell>
        </row>
        <row r="10194">
          <cell r="A10194">
            <v>37556</v>
          </cell>
          <cell r="B10194" t="str">
            <v xml:space="preserve">PLACA DE SINALIZACAO DE SEGURANCA CONTRA INCENDIO, FOTOLUMINESCENTE, QUADRADA, *20 X 20* CM, EM PVC *2* MM ANTI-CHAMAS (SIMBOLOS, CORES E PICTOGRAMAS CONFORME NBR 13434)                                                                                                                                                                                                                                                                                                                                 </v>
          </cell>
          <cell r="C10194" t="str">
            <v xml:space="preserve">UN    </v>
          </cell>
          <cell r="D10194" t="str">
            <v>30,07</v>
          </cell>
        </row>
        <row r="10195">
          <cell r="A10195">
            <v>37559</v>
          </cell>
          <cell r="B10195" t="str">
            <v xml:space="preserve">PLACA DE SINALIZACAO DE SEGURANCA CONTRA INCENDIO, FOTOLUMINESCENTE, RETANGULAR, *12 X 40* CM, EM PVC *2* MM ANTI-CHAMAS (SIMBOLOS, CORES E PICTOGRAMAS CONFORME NBR 13434)                                                                                                                                                                                                                                                                                                                               </v>
          </cell>
          <cell r="C10195" t="str">
            <v xml:space="preserve">UN    </v>
          </cell>
          <cell r="D10195" t="str">
            <v>36,89</v>
          </cell>
        </row>
        <row r="10196">
          <cell r="A10196">
            <v>37539</v>
          </cell>
          <cell r="B10196" t="str">
            <v xml:space="preserve">PLACA DE SINALIZACAO DE SEGURANCA CONTRA INCENDIO, FOTOLUMINESCENTE, RETANGULAR, *13 X 26* CM, EM PVC *2* MM ANTI-CHAMAS (SIMBOLOS, CORES E PICTOGRAMAS CONFORME NBR 13434)                                                                                                                                                                                                                                                                                                                               </v>
          </cell>
          <cell r="C10196" t="str">
            <v xml:space="preserve">UN    </v>
          </cell>
          <cell r="D10196" t="str">
            <v>26,00</v>
          </cell>
        </row>
        <row r="10197">
          <cell r="A10197">
            <v>37558</v>
          </cell>
          <cell r="B10197" t="str">
            <v xml:space="preserve">PLACA DE SINALIZACAO DE SEGURANCA CONTRA INCENDIO, FOTOLUMINESCENTE, RETANGULAR, *20 X 40* CM, EM PVC *2* MM ANTI-CHAMAS (SIMBOLOS, CORES E PICTOGRAMAS CONFORME NBR 13434)                                                                                                                                                                                                                                                                                                                               </v>
          </cell>
          <cell r="C10197" t="str">
            <v xml:space="preserve">UN    </v>
          </cell>
          <cell r="D10197" t="str">
            <v>48,47</v>
          </cell>
        </row>
        <row r="10198">
          <cell r="A10198">
            <v>34723</v>
          </cell>
          <cell r="B10198" t="str">
            <v xml:space="preserve">PLACA DE SINALIZACAO EM CHAPA DE ACO NUM 16 COM PINTURA REFLETIVA                                                                                                                                                                                                                                                                                                                                                                                                                                         </v>
          </cell>
          <cell r="C10198" t="str">
            <v xml:space="preserve">M2    </v>
          </cell>
          <cell r="D10198" t="str">
            <v>554,40</v>
          </cell>
        </row>
        <row r="10199">
          <cell r="A10199">
            <v>34721</v>
          </cell>
          <cell r="B10199" t="str">
            <v xml:space="preserve">PLACA DE SINALIZACAO EM CHAPA DE ALUMINIO COM PINTURA REFLETIVA, E = 2 MM                                                                                                                                                                                                                                                                                                                                                                                                                                 </v>
          </cell>
          <cell r="C10199" t="str">
            <v xml:space="preserve">M2    </v>
          </cell>
          <cell r="D10199" t="str">
            <v>691,20</v>
          </cell>
        </row>
        <row r="10200">
          <cell r="A10200">
            <v>4309</v>
          </cell>
          <cell r="B10200" t="str">
            <v xml:space="preserve">PLACA DE VENTILACAO PARA TELHA DE FIBROCIMENTO CANALETE 49 KALHETA                                                                                                                                                                                                                                                                                                                                                                                                                                        </v>
          </cell>
          <cell r="C10200" t="str">
            <v xml:space="preserve">UN    </v>
          </cell>
          <cell r="D10200" t="str">
            <v>6,46</v>
          </cell>
        </row>
        <row r="10201">
          <cell r="A10201">
            <v>4307</v>
          </cell>
          <cell r="B10201" t="str">
            <v xml:space="preserve">PLACA DE VENTILACAO PARA TELHA DE FIBROCIMENTO, CANALETE 90 OU KALHETAO                                                                                                                                                                                                                                                                                                                                                                                                                                   </v>
          </cell>
          <cell r="C10201" t="str">
            <v xml:space="preserve">UN    </v>
          </cell>
          <cell r="D10201" t="str">
            <v>11,05</v>
          </cell>
        </row>
        <row r="10202">
          <cell r="A10202">
            <v>10850</v>
          </cell>
          <cell r="B10202" t="str">
            <v xml:space="preserve">PLACA NUMERACAO RESIDENCIAL EM CHAPA GALVANIZADA ESMALTADA 12 X 18 CM                                                                                                                                                                                                                                                                                                                                                                                                                                     </v>
          </cell>
          <cell r="C10202" t="str">
            <v xml:space="preserve">UN    </v>
          </cell>
          <cell r="D10202" t="str">
            <v>36,00</v>
          </cell>
        </row>
        <row r="10203">
          <cell r="A10203">
            <v>42438</v>
          </cell>
          <cell r="B10203" t="str">
            <v xml:space="preserve">PLACA ORIENTATIVA SOBRE EXERCÍCIOS, 2,00M X 1,00M, EM TUBO DE ACO CARBONO, PINTURA NO PROCESSO ELETROSTATICO - PARA ACADEMIA AO AR LIVRE / ACADEMIA DA TERCEIRA IDADE - ATI                                                                                                                                                                                                                                                                                                                               </v>
          </cell>
          <cell r="C10203" t="str">
            <v xml:space="preserve">UN    </v>
          </cell>
          <cell r="D10203" t="str">
            <v>1.187,61</v>
          </cell>
        </row>
        <row r="10204">
          <cell r="A10204">
            <v>4792</v>
          </cell>
          <cell r="B10204" t="str">
            <v xml:space="preserve">PLACA VINILICA SEMIFLEXIVEL PARA PISOS, E = 3,2 MM, 30 X 30 CM (SEM COLOCACAO)                                                                                                                                                                                                                                                                                                                                                                                                                            </v>
          </cell>
          <cell r="C10204" t="str">
            <v xml:space="preserve">M2    </v>
          </cell>
          <cell r="D10204" t="str">
            <v>108,11</v>
          </cell>
        </row>
        <row r="10205">
          <cell r="A10205">
            <v>4790</v>
          </cell>
          <cell r="B10205" t="str">
            <v xml:space="preserve">PLACA VINILICA SEMIFLEXIVEL PARA REVESTIMENTO DE PISOS E PAREDES, E = 2 MM (SEM COLOCACAO)                                                                                                                                                                                                                                                                                                                                                                                                                </v>
          </cell>
          <cell r="C10205" t="str">
            <v xml:space="preserve">M2    </v>
          </cell>
          <cell r="D10205" t="str">
            <v>65,00</v>
          </cell>
        </row>
        <row r="10206">
          <cell r="A10206">
            <v>40671</v>
          </cell>
          <cell r="B10206" t="str">
            <v xml:space="preserve">PLACA/PISO DE CONCRETO POROSO/ PAVIMENTO PERMEAVEL/BLOCO DRENANTE DE CONCRETO, 40 CM X 40 CM, E = 6 CM, COR NATURAL                                                                                                                                                                                                                                                                                                                                                                                       </v>
          </cell>
          <cell r="C10206" t="str">
            <v xml:space="preserve">M2    </v>
          </cell>
          <cell r="D10206" t="str">
            <v>39,90</v>
          </cell>
        </row>
        <row r="10207">
          <cell r="A10207">
            <v>7552</v>
          </cell>
          <cell r="B10207" t="str">
            <v xml:space="preserve">PLACA/TAMPA CEGA EM LATAO ESCOVADO PARA CONDULETE EM LIGA DE ALUMINIO 4 X 4"                                                                                                                                                                                                                                                                                                                                                                                                                              </v>
          </cell>
          <cell r="C10207" t="str">
            <v xml:space="preserve">UN    </v>
          </cell>
          <cell r="D10207" t="str">
            <v>22,90</v>
          </cell>
        </row>
        <row r="10208">
          <cell r="A10208">
            <v>4893</v>
          </cell>
          <cell r="B10208" t="str">
            <v xml:space="preserve">PLUG OU BUJAO DE FERRO GALVANIZADO, DE 1 1/2"                                                                                                                                                                                                                                                                                                                                                                                                                                                             </v>
          </cell>
          <cell r="C10208" t="str">
            <v xml:space="preserve">UN    </v>
          </cell>
          <cell r="D10208" t="str">
            <v>8,59</v>
          </cell>
        </row>
        <row r="10209">
          <cell r="A10209">
            <v>4894</v>
          </cell>
          <cell r="B10209" t="str">
            <v xml:space="preserve">PLUG OU BUJAO DE FERRO GALVANIZADO, DE 1 1/4"                                                                                                                                                                                                                                                                                                                                                                                                                                                             </v>
          </cell>
          <cell r="C10209" t="str">
            <v xml:space="preserve">UN    </v>
          </cell>
          <cell r="D10209" t="str">
            <v>7,37</v>
          </cell>
        </row>
        <row r="10210">
          <cell r="A10210">
            <v>4888</v>
          </cell>
          <cell r="B10210" t="str">
            <v xml:space="preserve">PLUG OU BUJAO DE FERRO GALVANIZADO, DE 1/2"                                                                                                                                                                                                                                                                                                                                                                                                                                                               </v>
          </cell>
          <cell r="C10210" t="str">
            <v xml:space="preserve">UN    </v>
          </cell>
          <cell r="D10210" t="str">
            <v>2,51</v>
          </cell>
        </row>
        <row r="10211">
          <cell r="A10211">
            <v>4890</v>
          </cell>
          <cell r="B10211" t="str">
            <v xml:space="preserve">PLUG OU BUJAO DE FERRO GALVANIZADO, DE 1"                                                                                                                                                                                                                                                                                                                                                                                                                                                                 </v>
          </cell>
          <cell r="C10211" t="str">
            <v xml:space="preserve">UN    </v>
          </cell>
          <cell r="D10211" t="str">
            <v>4,72</v>
          </cell>
        </row>
        <row r="10212">
          <cell r="A10212">
            <v>12411</v>
          </cell>
          <cell r="B10212" t="str">
            <v xml:space="preserve">PLUG OU BUJAO DE FERRO GALVANIZADO, DE 2 1/2"                                                                                                                                                                                                                                                                                                                                                                                                                                                             </v>
          </cell>
          <cell r="C10212" t="str">
            <v xml:space="preserve">UN    </v>
          </cell>
          <cell r="D10212" t="str">
            <v>25,41</v>
          </cell>
        </row>
        <row r="10213">
          <cell r="A10213">
            <v>4891</v>
          </cell>
          <cell r="B10213" t="str">
            <v xml:space="preserve">PLUG OU BUJAO DE FERRO GALVANIZADO, DE 2"                                                                                                                                                                                                                                                                                                                                                                                                                                                                 </v>
          </cell>
          <cell r="C10213" t="str">
            <v xml:space="preserve">UN    </v>
          </cell>
          <cell r="D10213" t="str">
            <v>12,70</v>
          </cell>
        </row>
        <row r="10214">
          <cell r="A10214">
            <v>4889</v>
          </cell>
          <cell r="B10214" t="str">
            <v xml:space="preserve">PLUG OU BUJAO DE FERRO GALVANIZADO, DE 3/4"                                                                                                                                                                                                                                                                                                                                                                                                                                                               </v>
          </cell>
          <cell r="C10214" t="str">
            <v xml:space="preserve">UN    </v>
          </cell>
          <cell r="D10214" t="str">
            <v>3,39</v>
          </cell>
        </row>
        <row r="10215">
          <cell r="A10215">
            <v>4892</v>
          </cell>
          <cell r="B10215" t="str">
            <v xml:space="preserve">PLUG OU BUJAO DE FERRO GALVANIZADO, DE 3"                                                                                                                                                                                                                                                                                                                                                                                                                                                                 </v>
          </cell>
          <cell r="C10215" t="str">
            <v xml:space="preserve">UN    </v>
          </cell>
          <cell r="D10215" t="str">
            <v>35,58</v>
          </cell>
        </row>
        <row r="10216">
          <cell r="A10216">
            <v>12412</v>
          </cell>
          <cell r="B10216" t="str">
            <v xml:space="preserve">PLUG OU BUJAO DE FERRO GALVANIZADO, DE 4"                                                                                                                                                                                                                                                                                                                                                                                                                                                                 </v>
          </cell>
          <cell r="C10216" t="str">
            <v xml:space="preserve">UN    </v>
          </cell>
          <cell r="D10216" t="str">
            <v>66,14</v>
          </cell>
        </row>
        <row r="10217">
          <cell r="A10217">
            <v>11073</v>
          </cell>
          <cell r="B10217" t="str">
            <v xml:space="preserve">PLUG PVC P/ ESG PREDIAL  75MM                                                                                                                                                                                                                                                                                                                                                                                                                                                                             </v>
          </cell>
          <cell r="C10217" t="str">
            <v xml:space="preserve">UN    </v>
          </cell>
          <cell r="D10217" t="str">
            <v>3,72</v>
          </cell>
        </row>
        <row r="10218">
          <cell r="A10218">
            <v>11071</v>
          </cell>
          <cell r="B10218" t="str">
            <v xml:space="preserve">PLUG PVC P/ ESG PREDIAL 100MM                                                                                                                                                                                                                                                                                                                                                                                                                                                                             </v>
          </cell>
          <cell r="C10218" t="str">
            <v xml:space="preserve">UN    </v>
          </cell>
          <cell r="D10218" t="str">
            <v>6,03</v>
          </cell>
        </row>
        <row r="10219">
          <cell r="A10219">
            <v>11072</v>
          </cell>
          <cell r="B10219" t="str">
            <v xml:space="preserve">PLUG PVC P/ ESG PREDIAL 50MM                                                                                                                                                                                                                                                                                                                                                                                                                                                                              </v>
          </cell>
          <cell r="C10219" t="str">
            <v xml:space="preserve">UN    </v>
          </cell>
          <cell r="D10219" t="str">
            <v>2,10</v>
          </cell>
        </row>
        <row r="10220">
          <cell r="A10220">
            <v>4895</v>
          </cell>
          <cell r="B10220" t="str">
            <v xml:space="preserve">PLUG PVC ROSCAVEL,  1/2",  AGUA FRIA PREDIAL (NBR 5648)                                                                                                                                                                                                                                                                                                                                                                                                                                                   </v>
          </cell>
          <cell r="C10220" t="str">
            <v xml:space="preserve">UN    </v>
          </cell>
          <cell r="D10220" t="str">
            <v>0,34</v>
          </cell>
        </row>
        <row r="10221">
          <cell r="A10221">
            <v>4907</v>
          </cell>
          <cell r="B10221" t="str">
            <v xml:space="preserve">PLUG PVC,  JE, DN 100 MM, PARA REDE COLETORA ESGOTO (NBR 10569)                                                                                                                                                                                                                                                                                                                                                                                                                                           </v>
          </cell>
          <cell r="C10221" t="str">
            <v xml:space="preserve">UN    </v>
          </cell>
          <cell r="D10221" t="str">
            <v>18,67</v>
          </cell>
        </row>
        <row r="10222">
          <cell r="A10222">
            <v>4902</v>
          </cell>
          <cell r="B10222" t="str">
            <v xml:space="preserve">PLUG PVC, JE, DN 150 MM, PARA REDE COLETORA ESGOTO (NBR 10569)                                                                                                                                                                                                                                                                                                                                                                                                                                            </v>
          </cell>
          <cell r="C10222" t="str">
            <v xml:space="preserve">UN    </v>
          </cell>
          <cell r="D10222" t="str">
            <v>42,26</v>
          </cell>
        </row>
        <row r="10223">
          <cell r="A10223">
            <v>4908</v>
          </cell>
          <cell r="B10223" t="str">
            <v xml:space="preserve">PLUG PVC, JE, DN 200 MM, PARA REDE COLETORA ESGOTO (NBR 10569)                                                                                                                                                                                                                                                                                                                                                                                                                                            </v>
          </cell>
          <cell r="C10223" t="str">
            <v xml:space="preserve">UN    </v>
          </cell>
          <cell r="D10223" t="str">
            <v>85,81</v>
          </cell>
        </row>
        <row r="10224">
          <cell r="A10224">
            <v>4909</v>
          </cell>
          <cell r="B10224" t="str">
            <v xml:space="preserve">PLUG PVC, JE, DN 250 MM, PARA REDE COLETORA ESGOTO (NBR 10569)                                                                                                                                                                                                                                                                                                                                                                                                                                            </v>
          </cell>
          <cell r="C10224" t="str">
            <v xml:space="preserve">UN    </v>
          </cell>
          <cell r="D10224" t="str">
            <v>165,72</v>
          </cell>
        </row>
        <row r="10225">
          <cell r="A10225">
            <v>4903</v>
          </cell>
          <cell r="B10225" t="str">
            <v xml:space="preserve">PLUG PVC, JE, DN 350 MM, PARA REDE COLETORA ESGOTO (NBR 10569)                                                                                                                                                                                                                                                                                                                                                                                                                                            </v>
          </cell>
          <cell r="C10225" t="str">
            <v xml:space="preserve">UN    </v>
          </cell>
          <cell r="D10225" t="str">
            <v>487,29</v>
          </cell>
        </row>
        <row r="10226">
          <cell r="A10226">
            <v>4897</v>
          </cell>
          <cell r="B10226" t="str">
            <v xml:space="preserve">PLUG PVC, ROSCAVEL 1", PARA AGUA FRIA PREDIAL                                                                                                                                                                                                                                                                                                                                                                                                                                                             </v>
          </cell>
          <cell r="C10226" t="str">
            <v xml:space="preserve">UN    </v>
          </cell>
          <cell r="D10226" t="str">
            <v>1,45</v>
          </cell>
        </row>
        <row r="10227">
          <cell r="A10227">
            <v>4896</v>
          </cell>
          <cell r="B10227" t="str">
            <v xml:space="preserve">PLUG PVC, ROSCAVEL 3/4", PARA  AGUA FRIA PREDIAL                                                                                                                                                                                                                                                                                                                                                                                                                                                          </v>
          </cell>
          <cell r="C10227" t="str">
            <v xml:space="preserve">UN    </v>
          </cell>
          <cell r="D10227" t="str">
            <v>0,51</v>
          </cell>
        </row>
        <row r="10228">
          <cell r="A10228">
            <v>4900</v>
          </cell>
          <cell r="B10228" t="str">
            <v xml:space="preserve">PLUG PVC, ROSCAVEL, 1 1/2",  AGUA FRIA PREDIAL                                                                                                                                                                                                                                                                                                                                                                                                                                                            </v>
          </cell>
          <cell r="C10228" t="str">
            <v xml:space="preserve">UN    </v>
          </cell>
          <cell r="D10228" t="str">
            <v>4,32</v>
          </cell>
        </row>
        <row r="10229">
          <cell r="A10229">
            <v>4898</v>
          </cell>
          <cell r="B10229" t="str">
            <v xml:space="preserve">PLUG PVC, ROSCAVEL, 1 1/4",  AGUA FRIA PREDIAL                                                                                                                                                                                                                                                                                                                                                                                                                                                            </v>
          </cell>
          <cell r="C10229" t="str">
            <v xml:space="preserve">UN    </v>
          </cell>
          <cell r="D10229" t="str">
            <v>1,61</v>
          </cell>
        </row>
        <row r="10230">
          <cell r="A10230">
            <v>4899</v>
          </cell>
          <cell r="B10230" t="str">
            <v xml:space="preserve">PLUG PVC, ROSCAVEL, 2",  AGUA FRIA PREDIAL                                                                                                                                                                                                                                                                                                                                                                                                                                                                </v>
          </cell>
          <cell r="C10230" t="str">
            <v xml:space="preserve">UN    </v>
          </cell>
          <cell r="D10230" t="str">
            <v>5,93</v>
          </cell>
        </row>
        <row r="10231">
          <cell r="A10231">
            <v>11096</v>
          </cell>
          <cell r="B10231" t="str">
            <v xml:space="preserve">PO DE MARMORE (POSTO PEDREIRA/FORNECEDOR, SEM FRETE)                                                                                                                                                                                                                                                                                                                                                                                                                                                      </v>
          </cell>
          <cell r="C10231" t="str">
            <v xml:space="preserve">KG    </v>
          </cell>
          <cell r="D10231" t="str">
            <v>0,29</v>
          </cell>
        </row>
        <row r="10232">
          <cell r="A10232">
            <v>4741</v>
          </cell>
          <cell r="B10232" t="str">
            <v xml:space="preserve">PO DE PEDRA (POSTO PEDREIRA/FORNECEDOR, SEM FRETE)                                                                                                                                                                                                                                                                                                                                                                                                                                                        </v>
          </cell>
          <cell r="C10232" t="str">
            <v xml:space="preserve">M3    </v>
          </cell>
          <cell r="D10232" t="str">
            <v>54,89</v>
          </cell>
        </row>
        <row r="10233">
          <cell r="A10233">
            <v>4752</v>
          </cell>
          <cell r="B10233" t="str">
            <v xml:space="preserve">POCEIRO / ESCAVADOR DE VALAS E TUBULOES                                                                                                                                                                                                                                                                                                                                                                                                                                                                   </v>
          </cell>
          <cell r="C10233" t="str">
            <v xml:space="preserve">H     </v>
          </cell>
          <cell r="D10233" t="str">
            <v>14,75</v>
          </cell>
        </row>
        <row r="10234">
          <cell r="A10234">
            <v>41091</v>
          </cell>
          <cell r="B10234" t="str">
            <v xml:space="preserve">POCEIRO / ESCAVADOR DE VALAS E TUBULOES (MENSALISTA)                                                                                                                                                                                                                                                                                                                                                                                                                                                      </v>
          </cell>
          <cell r="C10234" t="str">
            <v xml:space="preserve">MES   </v>
          </cell>
          <cell r="D10234" t="str">
            <v>2.594,41</v>
          </cell>
        </row>
        <row r="10235">
          <cell r="A10235">
            <v>13954</v>
          </cell>
          <cell r="B10235" t="str">
            <v xml:space="preserve">POLIDORA DE PISO (POLITRIZ) ELETRICA, MOTOR MONOFASICO DE 4 HP, PESO DE 100 KG, DIAMETRO DO TRABALHO DE 450 MM                                                                                                                                                                                                                                                                                                                                                                                            </v>
          </cell>
          <cell r="C10235" t="str">
            <v xml:space="preserve">UN    </v>
          </cell>
          <cell r="D10235" t="str">
            <v>6.346,57</v>
          </cell>
        </row>
        <row r="10236">
          <cell r="A10236">
            <v>3411</v>
          </cell>
          <cell r="B10236" t="str">
            <v xml:space="preserve">POLIESTIRENO EXPANDIDO/EPS (ISOPOR), PEROLAS, PARA CONCRETO LEVE                                                                                                                                                                                                                                                                                                                                                                                                                                          </v>
          </cell>
          <cell r="C10236" t="str">
            <v xml:space="preserve">KG    </v>
          </cell>
          <cell r="D10236" t="str">
            <v>33,18</v>
          </cell>
        </row>
        <row r="10237">
          <cell r="A10237">
            <v>39995</v>
          </cell>
          <cell r="B10237" t="str">
            <v xml:space="preserve">POLIESTIRENO EXPANDIDO/EPS (ISOPOR), TIPO 2F, BLOCO                                                                                                                                                                                                                                                                                                                                                                                                                                                       </v>
          </cell>
          <cell r="C10237" t="str">
            <v xml:space="preserve">M3    </v>
          </cell>
          <cell r="D10237" t="str">
            <v>255,25</v>
          </cell>
        </row>
        <row r="10238">
          <cell r="A10238">
            <v>11615</v>
          </cell>
          <cell r="B10238" t="str">
            <v xml:space="preserve">POLIESTIRENO EXPANDIDO/EPS (ISOPOR), TIPO 2F, PLACA, ISOLAMENTO TERMOACUSTICO, E = 10 MM, 1000 X 500 MM                                                                                                                                                                                                                                                                                                                                                                                                   </v>
          </cell>
          <cell r="C10238" t="str">
            <v xml:space="preserve">M2    </v>
          </cell>
          <cell r="D10238" t="str">
            <v>2,16</v>
          </cell>
        </row>
        <row r="10239">
          <cell r="A10239">
            <v>3408</v>
          </cell>
          <cell r="B10239" t="str">
            <v xml:space="preserve">POLIESTIRENO EXPANDIDO/EPS (ISOPOR), TIPO 2F, PLACA, ISOLAMENTO TERMOACUSTICO, E = 20 MM, 1000 X 500 MM                                                                                                                                                                                                                                                                                                                                                                                                   </v>
          </cell>
          <cell r="C10239" t="str">
            <v xml:space="preserve">M2    </v>
          </cell>
          <cell r="D10239" t="str">
            <v>5,75</v>
          </cell>
        </row>
        <row r="10240">
          <cell r="A10240">
            <v>3409</v>
          </cell>
          <cell r="B10240" t="str">
            <v xml:space="preserve">POLIESTIRENO EXPANDIDO/EPS (ISOPOR), TIPO 2F, PLACA, ISOLAMENTO TERMOACUSTICO, E = 50 MM, 1000 X 500 MM                                                                                                                                                                                                                                                                                                                                                                                                   </v>
          </cell>
          <cell r="C10240" t="str">
            <v xml:space="preserve">M2    </v>
          </cell>
          <cell r="D10240" t="str">
            <v>14,37</v>
          </cell>
        </row>
        <row r="10241">
          <cell r="A10241">
            <v>11427</v>
          </cell>
          <cell r="B10241" t="str">
            <v xml:space="preserve">POLVORA NEGRA                                                                                                                                                                                                                                                                                                                                                                                                                                                                                             </v>
          </cell>
          <cell r="C10241" t="str">
            <v xml:space="preserve">KG    </v>
          </cell>
          <cell r="D10241" t="str">
            <v>76,66</v>
          </cell>
        </row>
        <row r="10242">
          <cell r="A10242">
            <v>4491</v>
          </cell>
          <cell r="B10242" t="str">
            <v xml:space="preserve">PONTALETE DE MADEIRA NAO APARELHADA *7,5 X 7,5* CM (3 X 3 ") PINUS, MISTA OU EQUIVALENTE DA REGIAO                                                                                                                                                                                                                                                                                                                                                                                                        </v>
          </cell>
          <cell r="C10242" t="str">
            <v xml:space="preserve">M     </v>
          </cell>
          <cell r="D10242" t="str">
            <v>3,98</v>
          </cell>
        </row>
        <row r="10243">
          <cell r="A10243">
            <v>26022</v>
          </cell>
          <cell r="B10243" t="str">
            <v xml:space="preserve">PONTEIRO PARA MARTELO ROMPEDOR, DIAMETRO = *28* MM, COMPRIMENTO = *520* MM, ENCAIXE SEXTAVADO                                                                                                                                                                                                                                                                                                                                                                                                             </v>
          </cell>
          <cell r="C10243" t="str">
            <v xml:space="preserve">UN    </v>
          </cell>
          <cell r="D10243" t="str">
            <v>198,94</v>
          </cell>
        </row>
        <row r="10244">
          <cell r="A10244">
            <v>421</v>
          </cell>
          <cell r="B10244" t="str">
            <v xml:space="preserve">PORCA OLHAL EM ACO GALVANIZADO, DIAMETRO NOMINAL DE 16 MM                                                                                                                                                                                                                                                                                                                                                                                                                                                 </v>
          </cell>
          <cell r="C10244" t="str">
            <v xml:space="preserve">UN    </v>
          </cell>
          <cell r="D10244" t="str">
            <v>10,73</v>
          </cell>
        </row>
        <row r="10245">
          <cell r="A10245">
            <v>12362</v>
          </cell>
          <cell r="B10245" t="str">
            <v xml:space="preserve">PORCA OLHAL EM ACO GALVANIZADO, ESPESSURA 16MM, ABERTURA 21MM                                                                                                                                                                                                                                                                                                                                                                                                                                             </v>
          </cell>
          <cell r="C10245" t="str">
            <v xml:space="preserve">UN    </v>
          </cell>
          <cell r="D10245" t="str">
            <v>9,47</v>
          </cell>
        </row>
        <row r="10246">
          <cell r="A10246">
            <v>14148</v>
          </cell>
          <cell r="B10246" t="str">
            <v xml:space="preserve">PORCA UNIAO/JUNCAO ZINCADA SEXTAVADA 1/4 ", CHAVE 7/16 ", COMPRIMENTO = 25 MM                                                                                                                                                                                                                                                                                                                                                                                                                             </v>
          </cell>
          <cell r="C10246" t="str">
            <v xml:space="preserve">UN    </v>
          </cell>
          <cell r="D10246" t="str">
            <v>0,85</v>
          </cell>
        </row>
        <row r="10247">
          <cell r="A10247">
            <v>4341</v>
          </cell>
          <cell r="B10247" t="str">
            <v xml:space="preserve">PORCA ZINCADA, QUADRADA, DIAMETRO 3/8"                                                                                                                                                                                                                                                                                                                                                                                                                                                                    </v>
          </cell>
          <cell r="C10247" t="str">
            <v xml:space="preserve">UN    </v>
          </cell>
          <cell r="D10247" t="str">
            <v>0,70</v>
          </cell>
        </row>
        <row r="10248">
          <cell r="A10248">
            <v>4337</v>
          </cell>
          <cell r="B10248" t="str">
            <v xml:space="preserve">PORCA ZINCADA, QUADRADA, DIAMETRO 5/8"                                                                                                                                                                                                                                                                                                                                                                                                                                                                    </v>
          </cell>
          <cell r="C10248" t="str">
            <v xml:space="preserve">UN    </v>
          </cell>
          <cell r="D10248" t="str">
            <v>1,77</v>
          </cell>
        </row>
        <row r="10249">
          <cell r="A10249">
            <v>4339</v>
          </cell>
          <cell r="B10249" t="str">
            <v xml:space="preserve">PORCA ZINCADA, SEXTAVADA, DIAMETRO 1/2"                                                                                                                                                                                                                                                                                                                                                                                                                                                                   </v>
          </cell>
          <cell r="C10249" t="str">
            <v xml:space="preserve">UN    </v>
          </cell>
          <cell r="D10249" t="str">
            <v>0,37</v>
          </cell>
        </row>
        <row r="10250">
          <cell r="A10250">
            <v>39997</v>
          </cell>
          <cell r="B10250" t="str">
            <v xml:space="preserve">PORCA ZINCADA, SEXTAVADA, DIAMETRO 1/4"                                                                                                                                                                                                                                                                                                                                                                                                                                                                   </v>
          </cell>
          <cell r="C10250" t="str">
            <v xml:space="preserve">UN    </v>
          </cell>
          <cell r="D10250" t="str">
            <v>0,21</v>
          </cell>
        </row>
        <row r="10251">
          <cell r="A10251">
            <v>11971</v>
          </cell>
          <cell r="B10251" t="str">
            <v xml:space="preserve">PORCA ZINCADA, SEXTAVADA, DIAMETRO 1"                                                                                                                                                                                                                                                                                                                                                                                                                                                                     </v>
          </cell>
          <cell r="C10251" t="str">
            <v xml:space="preserve">UN    </v>
          </cell>
          <cell r="D10251" t="str">
            <v>2,93</v>
          </cell>
        </row>
        <row r="10252">
          <cell r="A10252">
            <v>4342</v>
          </cell>
          <cell r="B10252" t="str">
            <v xml:space="preserve">PORCA ZINCADA, SEXTAVADA, DIAMETRO 3/8"                                                                                                                                                                                                                                                                                                                                                                                                                                                                   </v>
          </cell>
          <cell r="C10252" t="str">
            <v xml:space="preserve">UN    </v>
          </cell>
          <cell r="D10252" t="str">
            <v>0,15</v>
          </cell>
        </row>
        <row r="10253">
          <cell r="A10253">
            <v>4330</v>
          </cell>
          <cell r="B10253" t="str">
            <v xml:space="preserve">PORCA ZINCADA, SEXTAVADA, DIAMETRO 5/16"                                                                                                                                                                                                                                                                                                                                                                                                                                                                  </v>
          </cell>
          <cell r="C10253" t="str">
            <v xml:space="preserve">UN    </v>
          </cell>
          <cell r="D10253" t="str">
            <v>0,10</v>
          </cell>
        </row>
        <row r="10254">
          <cell r="A10254">
            <v>4340</v>
          </cell>
          <cell r="B10254" t="str">
            <v xml:space="preserve">PORCA ZINCADA, SEXTAVADA, DIAMETRO 5/8"                                                                                                                                                                                                                                                                                                                                                                                                                                                                   </v>
          </cell>
          <cell r="C10254" t="str">
            <v xml:space="preserve">UN    </v>
          </cell>
          <cell r="D10254" t="str">
            <v>0,82</v>
          </cell>
        </row>
        <row r="10255">
          <cell r="A10255">
            <v>5088</v>
          </cell>
          <cell r="B10255" t="str">
            <v xml:space="preserve">PORTA CADEADO,  3 1/2", EM ACO ZINCADO, PRETO, PARA PORTAO E JANELA                                                                                                                                                                                                                                                                                                                                                                                                                                       </v>
          </cell>
          <cell r="C10255" t="str">
            <v xml:space="preserve">UN    </v>
          </cell>
          <cell r="D10255" t="str">
            <v>2,71</v>
          </cell>
        </row>
        <row r="10256">
          <cell r="A10256">
            <v>11154</v>
          </cell>
          <cell r="B10256" t="str">
            <v xml:space="preserve">PORTA CORTA-FOGO PARA SAIDA DE EMERGENCIA, COM FECHADURA, VAO LUZ DE 90 X 210 CM, CLASSE P-90 (NBR 11742)                                                                                                                                                                                                                                                                                                                                                                                                 </v>
          </cell>
          <cell r="C10256" t="str">
            <v xml:space="preserve">UN    </v>
          </cell>
          <cell r="D10256" t="str">
            <v>914,01</v>
          </cell>
        </row>
        <row r="10257">
          <cell r="A10257">
            <v>39021</v>
          </cell>
          <cell r="B10257" t="str">
            <v xml:space="preserve">PORTA DE ABRIR EM ACO COM DIVISAO HORIZONTAL  PARA VIDROS, COM FUNDO ANTICORROSIVO/PRIMER DE PROTECAO, SEM GUARNICAO/ALIZAR/VISTA, VIDROS NAO INCLUSOS, 87 X 210 CM                                                                                                                                                                                                                                                                                                                                       </v>
          </cell>
          <cell r="C10257" t="str">
            <v xml:space="preserve">UN    </v>
          </cell>
          <cell r="D10257" t="str">
            <v>411,12</v>
          </cell>
        </row>
        <row r="10258">
          <cell r="A10258">
            <v>39022</v>
          </cell>
          <cell r="B10258" t="str">
            <v xml:space="preserve">PORTA DE ABRIR EM ACO TIPO VENEZIANA, COM FUNDO ANTICORROSIVO / PRIMER DE PROTECAO, SEM GUARNICAO/ALIZAR/VISTA, 87 X 210 CM                                                                                                                                                                                                                                                                                                                                                                               </v>
          </cell>
          <cell r="C10258" t="str">
            <v xml:space="preserve">UN    </v>
          </cell>
          <cell r="D10258" t="str">
            <v>508,43</v>
          </cell>
        </row>
        <row r="10259">
          <cell r="A10259">
            <v>39024</v>
          </cell>
          <cell r="B10259" t="str">
            <v xml:space="preserve">PORTA DE ABRIR EM ALUMINIO COM DIVISAO HORIZONTAL  PARA VIDROS,  ACABAMENTO ANODIZADO NATURAL, VIDROS INCLUSOS, SEM GUARNICAO/ALIZAR/VISTA , 87 X 210 CM                                                                                                                                                                                                                                                                                                                                                  </v>
          </cell>
          <cell r="C10259" t="str">
            <v xml:space="preserve">UN    </v>
          </cell>
          <cell r="D10259" t="str">
            <v>810,46</v>
          </cell>
        </row>
        <row r="10260">
          <cell r="A10260">
            <v>4914</v>
          </cell>
          <cell r="B10260" t="str">
            <v xml:space="preserve">PORTA DE ABRIR EM ALUMINIO COM LAMBRI HORIZONTAL/LAMINADA, ACABAMENTO ANODIZADO NATURAL, SEM GUARNICAO/ALIZAR/VISTA                                                                                                                                                                                                                                                                                                                                                                                       </v>
          </cell>
          <cell r="C10260" t="str">
            <v xml:space="preserve">M2    </v>
          </cell>
          <cell r="D10260" t="str">
            <v>657,14</v>
          </cell>
        </row>
        <row r="10261">
          <cell r="A10261">
            <v>4917</v>
          </cell>
          <cell r="B10261" t="str">
            <v xml:space="preserve">PORTA DE ABRIR EM ALUMINIO TIPO VENEZIANA, ACABAMENTO ANODIZADO NATURAL, SEM GUARNICAO/ALIZAR/VISTA                                                                                                                                                                                                                                                                                                                                                                                                       </v>
          </cell>
          <cell r="C10261" t="str">
            <v xml:space="preserve">M2    </v>
          </cell>
          <cell r="D10261" t="str">
            <v>453,83</v>
          </cell>
        </row>
        <row r="10262">
          <cell r="A10262">
            <v>39025</v>
          </cell>
          <cell r="B10262" t="str">
            <v xml:space="preserve">PORTA DE ABRIR EM ALUMINIO TIPO VENEZIANA, ACABAMENTO ANODIZADO NATURAL, SEM GUARNICAO/ALIZAR/VISTA, 87 X 210 CM                                                                                                                                                                                                                                                                                                                                                                                          </v>
          </cell>
          <cell r="C10262" t="str">
            <v xml:space="preserve">UN    </v>
          </cell>
          <cell r="D10262" t="str">
            <v>831,05</v>
          </cell>
        </row>
        <row r="10263">
          <cell r="A10263">
            <v>4930</v>
          </cell>
          <cell r="B10263" t="str">
            <v xml:space="preserve">PORTA DE ABRIR EM GRADIL COM BARRA CHATA 3 CM X 1/4", COM REQUADRO E GUARNICAO - COMPLETO - ACABAMENTO NATURAL                                                                                                                                                                                                                                                                                                                                                                                            </v>
          </cell>
          <cell r="C10263" t="str">
            <v xml:space="preserve">M2    </v>
          </cell>
          <cell r="D10263" t="str">
            <v>441,83</v>
          </cell>
        </row>
        <row r="10264">
          <cell r="A10264">
            <v>4922</v>
          </cell>
          <cell r="B10264" t="str">
            <v xml:space="preserve">PORTA DE CORRER EM ALUMINIO, DUAS FOLHAS MOVEIS COM VIDRO, FECHADURA E PUXADOR EMBUTIDO, ACABAMENTO ANODIZADO NATURAL, SEM GUARNICAO/ALIZAR/VISTA                                                                                                                                                                                                                                                                                                                                                         </v>
          </cell>
          <cell r="C10264" t="str">
            <v xml:space="preserve">M2    </v>
          </cell>
          <cell r="D10264" t="str">
            <v>420,97</v>
          </cell>
        </row>
        <row r="10265">
          <cell r="A10265">
            <v>4911</v>
          </cell>
          <cell r="B10265" t="str">
            <v xml:space="preserve">PORTA DE ENROLAR MANUAL COMPLETA, ARTICULADA RAIADA LARGA, EM ACO GALVANIZADO NATURAL, CHAPA NUMERO 24 (SEM INSTALACAO)                                                                                                                                                                                                                                                                                                                                                                                   </v>
          </cell>
          <cell r="C10265" t="str">
            <v xml:space="preserve">M2    </v>
          </cell>
          <cell r="D10265" t="str">
            <v>149,34</v>
          </cell>
        </row>
        <row r="10266">
          <cell r="A10266">
            <v>37518</v>
          </cell>
          <cell r="B10266" t="str">
            <v xml:space="preserve">PORTA DE ENROLAR MANUAL COMPLETA, PERFIL MEIA CANA CEGA, EM ACO GALVANIZADO COM PINTURA ELETROSTATICA, CHAPA NUMERO 24 " (SEM INSTALACAO)                                                                                                                                                                                                                                                                                                                                                                 </v>
          </cell>
          <cell r="C10266" t="str">
            <v xml:space="preserve">M2    </v>
          </cell>
          <cell r="D10266" t="str">
            <v>190,64</v>
          </cell>
        </row>
        <row r="10267">
          <cell r="A10267">
            <v>4910</v>
          </cell>
          <cell r="B10267" t="str">
            <v xml:space="preserve">PORTA DE ENROLAR MANUAL COMPLETA, PERFIL MEIA CANA CEGA, EM ACO GALVANIZADO NATURAL, CHAPA NUMERO 24 (SEM INSTALACAO)                                                                                                                                                                                                                                                                                                                                                                                     </v>
          </cell>
          <cell r="C10267" t="str">
            <v xml:space="preserve">M2    </v>
          </cell>
          <cell r="D10267" t="str">
            <v>149,34</v>
          </cell>
        </row>
        <row r="10268">
          <cell r="A10268">
            <v>4943</v>
          </cell>
          <cell r="B10268" t="str">
            <v xml:space="preserve">PORTA DE ENROLAR MANUAL COMPLETA, PERFIL MEIA CANA VAZADA TIJOLINHO, EM ACO GALVANIZADO NATURAL, CHAPA NUMERO 24 (SEM INSTALACAO)                                                                                                                                                                                                                                                                                                                                                                         </v>
          </cell>
          <cell r="C10268" t="str">
            <v xml:space="preserve">M2    </v>
          </cell>
          <cell r="D10268" t="str">
            <v>237,03</v>
          </cell>
        </row>
        <row r="10269">
          <cell r="A10269">
            <v>5002</v>
          </cell>
          <cell r="B10269" t="str">
            <v xml:space="preserve">PORTA DE MADEIRA QUADRICULADA PARA VIDRO, DE CORRER (EUCALIPTO OU EQUIVALENTE REGIONAL), E = *3,5* CM                                                                                                                                                                                                                                                                                                                                                                                                     </v>
          </cell>
          <cell r="C10269" t="str">
            <v xml:space="preserve">M2    </v>
          </cell>
          <cell r="D10269" t="str">
            <v>249,40</v>
          </cell>
        </row>
        <row r="10270">
          <cell r="A10270">
            <v>4977</v>
          </cell>
          <cell r="B10270" t="str">
            <v xml:space="preserve">PORTA DE MADEIRA TIPO VENEZIANA (EUCALIPTO OU EQUIVALENTE REGIONAL), E = *3,5* CM                                                                                                                                                                                                                                                                                                                                                                                                                         </v>
          </cell>
          <cell r="C10270" t="str">
            <v xml:space="preserve">M2    </v>
          </cell>
          <cell r="D10270" t="str">
            <v>168,36</v>
          </cell>
        </row>
        <row r="10271">
          <cell r="A10271">
            <v>5028</v>
          </cell>
          <cell r="B10271" t="str">
            <v xml:space="preserve">PORTA DE MADEIRA-DE-LEI QUADRICULADA PARA VIDRO, DE CORRER (ANGELIM OU EQUIVALENTE REGIONAL), E = *3,5* CM                                                                                                                                                                                                                                                                                                                                                                                                </v>
          </cell>
          <cell r="C10271" t="str">
            <v xml:space="preserve">M2    </v>
          </cell>
          <cell r="D10271" t="str">
            <v>411,94</v>
          </cell>
        </row>
        <row r="10272">
          <cell r="A10272">
            <v>4998</v>
          </cell>
          <cell r="B10272" t="str">
            <v xml:space="preserve">PORTA DE MADEIRA-DE-LEI TIPO MEXICANA SEM EMENDA (ANGELIM OU EQUIVALENTE REGIONAL), E = *3,5* CM                                                                                                                                                                                                                                                                                                                                                                                                          </v>
          </cell>
          <cell r="C10272" t="str">
            <v xml:space="preserve">M2    </v>
          </cell>
          <cell r="D10272" t="str">
            <v>342,13</v>
          </cell>
        </row>
        <row r="10273">
          <cell r="A10273">
            <v>4969</v>
          </cell>
          <cell r="B10273" t="str">
            <v xml:space="preserve">PORTA DE MADEIRA-DE-LEI TIPO VENEZIANA (ANGELIM OU EQUIVALENTE REGIONAL), E = *3,5* CM                                                                                                                                                                                                                                                                                                                                                                                                                    </v>
          </cell>
          <cell r="C10273" t="str">
            <v xml:space="preserve">M2    </v>
          </cell>
          <cell r="D10273" t="str">
            <v>238,11</v>
          </cell>
        </row>
        <row r="10274">
          <cell r="A10274">
            <v>11364</v>
          </cell>
          <cell r="B10274" t="str">
            <v xml:space="preserve">PORTA DE MADEIRA, FOLHA LEVE (NBR 15930) DE 60 X 210 CM, E = *35* MM, NUCLEO COLMEIA, CAPA LISA EM HDF, ACABAMENTO EM PRIMER PARA PINTURA                                                                                                                                                                                                                                                                                                                                                                 </v>
          </cell>
          <cell r="C10274" t="str">
            <v xml:space="preserve">UN    </v>
          </cell>
          <cell r="D10274" t="str">
            <v>90,39</v>
          </cell>
        </row>
        <row r="10275">
          <cell r="A10275">
            <v>11365</v>
          </cell>
          <cell r="B10275" t="str">
            <v xml:space="preserve">PORTA DE MADEIRA, FOLHA LEVE (NBR 15930) DE 70 X 210 CM, E = *35* MM, NUCLEO COLMEIA, CAPA LISA EM HDF, ACABAMENTO EM PRIMER PARA PINTURA                                                                                                                                                                                                                                                                                                                                                                 </v>
          </cell>
          <cell r="C10275" t="str">
            <v xml:space="preserve">UN    </v>
          </cell>
          <cell r="D10275" t="str">
            <v>97,35</v>
          </cell>
        </row>
        <row r="10276">
          <cell r="A10276">
            <v>11366</v>
          </cell>
          <cell r="B10276" t="str">
            <v xml:space="preserve">PORTA DE MADEIRA, FOLHA LEVE (NBR 15930) DE 80 X 210 CM, E = *35* MM, NUCLEO COLMEIA, CAPA LISA EM HDF, ACABAMENTO EM PRIMER PARA PINTURA                                                                                                                                                                                                                                                                                                                                                                 </v>
          </cell>
          <cell r="C10276" t="str">
            <v xml:space="preserve">UN    </v>
          </cell>
          <cell r="D10276" t="str">
            <v>103,03</v>
          </cell>
        </row>
        <row r="10277">
          <cell r="A10277">
            <v>11367</v>
          </cell>
          <cell r="B10277" t="str">
            <v xml:space="preserve">PORTA DE MADEIRA, FOLHA LEVE (NBR 15930), E = *35* MM, NUCLEO COLMEIA, CAPA LISA EM HDF, ACABAMENTO MELAMINICO EM PADRAO MADEIRA                                                                                                                                                                                                                                                                                                                                                                          </v>
          </cell>
          <cell r="C10277" t="str">
            <v xml:space="preserve">M2    </v>
          </cell>
          <cell r="D10277" t="str">
            <v>79,36</v>
          </cell>
        </row>
        <row r="10278">
          <cell r="A10278">
            <v>4989</v>
          </cell>
          <cell r="B10278" t="str">
            <v xml:space="preserve">PORTA DE MADEIRA, FOLHA MEDIA (NBR 15930) DE 100 X 210 CM, E = 35 MM, NUCLEO SARRAFEADO, CAPA LISA EM HDF, ACABAMENTO EM LAMINADO NATURAL PARA VERNIZ                                                                                                                                                                                                                                                                                                                                                     </v>
          </cell>
          <cell r="C10278" t="str">
            <v xml:space="preserve">UN    </v>
          </cell>
          <cell r="D10278" t="str">
            <v>205,93</v>
          </cell>
        </row>
        <row r="10279">
          <cell r="A10279">
            <v>4982</v>
          </cell>
          <cell r="B10279" t="str">
            <v xml:space="preserve">PORTA DE MADEIRA, FOLHA MEDIA (NBR 15930) DE 100 X 210 CM, E = 35 MM, NUCLEO SARRAFEADO, CAPA LISA EM HDF, ACABAMENTO EM PRIMER PARA PINTURA                                                                                                                                                                                                                                                                                                                                                              </v>
          </cell>
          <cell r="C10279" t="str">
            <v xml:space="preserve">UN    </v>
          </cell>
          <cell r="D10279" t="str">
            <v>178,78</v>
          </cell>
        </row>
        <row r="10280">
          <cell r="A10280">
            <v>20322</v>
          </cell>
          <cell r="B10280" t="str">
            <v xml:space="preserve">PORTA DE MADEIRA, FOLHA MEDIA (NBR 15930) DE 60 X 210 CM, E = 35 MM, NUCLEO SARRAFEADO, CAPA FRISADA EM HDF, ACABAMENTO MELAMINICO EM PADRAO MADEIRA                                                                                                                                                                                                                                                                                                                                                      </v>
          </cell>
          <cell r="C10280" t="str">
            <v xml:space="preserve">UN    </v>
          </cell>
          <cell r="D10280" t="str">
            <v>157,57</v>
          </cell>
        </row>
        <row r="10281">
          <cell r="A10281">
            <v>10553</v>
          </cell>
          <cell r="B10281" t="str">
            <v xml:space="preserve">PORTA DE MADEIRA, FOLHA MEDIA (NBR 15930) DE 60 X 210 CM, E = 35 MM, NUCLEO SARRAFEADO, CAPA LISA EM HDF, ACABAMENTO EM PRIMER PARA PINTURA                                                                                                                                                                                                                                                                                                                                                               </v>
          </cell>
          <cell r="C10281" t="str">
            <v xml:space="preserve">UN    </v>
          </cell>
          <cell r="D10281" t="str">
            <v>168,00</v>
          </cell>
        </row>
        <row r="10282">
          <cell r="A10282">
            <v>5020</v>
          </cell>
          <cell r="B10282" t="str">
            <v xml:space="preserve">PORTA DE MADEIRA, FOLHA MEDIA (NBR 15930) DE 60 X 210 CM, E = 35 MM, NUCLEO SARRAFEADO, CAPA LISA EM HDF, ACABAMENTO LAMINADO NATURAL PARA VERNIZ                                                                                                                                                                                                                                                                                                                                                         </v>
          </cell>
          <cell r="C10282" t="str">
            <v xml:space="preserve">UN    </v>
          </cell>
          <cell r="D10282" t="str">
            <v>174,18</v>
          </cell>
        </row>
        <row r="10283">
          <cell r="A10283">
            <v>4962</v>
          </cell>
          <cell r="B10283" t="str">
            <v xml:space="preserve">PORTA DE MADEIRA, FOLHA MEDIA (NBR 15930) DE 70 X 210 CM, E = 35 MM, NUCLEO SARRAFEADO, CAPA FRISADA EM HDF, ACABAMENTO MELAMINICO EM PADRAO MADEIRA                                                                                                                                                                                                                                                                                                                                                      </v>
          </cell>
          <cell r="C10283" t="str">
            <v xml:space="preserve">UN    </v>
          </cell>
          <cell r="D10283" t="str">
            <v>169,69</v>
          </cell>
        </row>
        <row r="10284">
          <cell r="A10284">
            <v>4981</v>
          </cell>
          <cell r="B10284" t="str">
            <v xml:space="preserve">PORTA DE MADEIRA, FOLHA MEDIA (NBR 15930) DE 70 X 210 CM, E = 35 MM, NUCLEO SARRAFEADO, CAPA LISA EM HDF, ACABAMENTO EM LAMINADO NATURAL PARA VERNIZ                                                                                                                                                                                                                                                                                                                                                      </v>
          </cell>
          <cell r="C10284" t="str">
            <v xml:space="preserve">UN    </v>
          </cell>
          <cell r="D10284" t="str">
            <v>120,00</v>
          </cell>
        </row>
        <row r="10285">
          <cell r="A10285">
            <v>10554</v>
          </cell>
          <cell r="B10285" t="str">
            <v xml:space="preserve">PORTA DE MADEIRA, FOLHA MEDIA (NBR 15930) DE 70 X 210 CM, E = 35 MM, NUCLEO SARRAFEADO, CAPA LISA EM HDF, ACABAMENTO EM PRIMER PARA PINTURA                                                                                                                                                                                                                                                                                                                                                               </v>
          </cell>
          <cell r="C10285" t="str">
            <v xml:space="preserve">UN    </v>
          </cell>
          <cell r="D10285" t="str">
            <v>187,75</v>
          </cell>
        </row>
        <row r="10286">
          <cell r="A10286">
            <v>4964</v>
          </cell>
          <cell r="B10286" t="str">
            <v xml:space="preserve">PORTA DE MADEIRA, FOLHA MEDIA (NBR 15930) DE 80 X 210 CM, E = 35 MM, NUCLEO SARRAFEADO, CAPA FRISADA EM HDF, ACABAMENTO MELAMINICO EM PADRAO MADEIRA                                                                                                                                                                                                                                                                                                                                                      </v>
          </cell>
          <cell r="C10286" t="str">
            <v xml:space="preserve">UN    </v>
          </cell>
          <cell r="D10286" t="str">
            <v>206,06</v>
          </cell>
        </row>
        <row r="10287">
          <cell r="A10287">
            <v>4992</v>
          </cell>
          <cell r="B10287" t="str">
            <v xml:space="preserve">PORTA DE MADEIRA, FOLHA MEDIA (NBR 15930) DE 80 X 210 CM, E = 35 MM, NUCLEO SARRAFEADO, CAPA LISA EM HDF, ACABAMENTO EM LAMINADO NATURAL PARA VERNIZ                                                                                                                                                                                                                                                                                                                                                      </v>
          </cell>
          <cell r="C10287" t="str">
            <v xml:space="preserve">UN    </v>
          </cell>
          <cell r="D10287" t="str">
            <v>204,36</v>
          </cell>
        </row>
        <row r="10288">
          <cell r="A10288">
            <v>10555</v>
          </cell>
          <cell r="B10288" t="str">
            <v xml:space="preserve">PORTA DE MADEIRA, FOLHA MEDIA (NBR 15930) DE 80 X 210 CM, E = 35 MM, NUCLEO SARRAFEADO, CAPA LISA EM HDF, ACABAMENTO EM PRIMER PARA PINTURA                                                                                                                                                                                                                                                                                                                                                               </v>
          </cell>
          <cell r="C10288" t="str">
            <v xml:space="preserve">UN    </v>
          </cell>
          <cell r="D10288" t="str">
            <v>181,21</v>
          </cell>
        </row>
        <row r="10289">
          <cell r="A10289">
            <v>4987</v>
          </cell>
          <cell r="B10289" t="str">
            <v xml:space="preserve">PORTA DE MADEIRA, FOLHA MEDIA (NBR 15930) DE 90 X 210 CM, E = 35 MM, NUCLEO SARRAFEADO, CAPA LISA EM HDF, ACABAMENTO EM LAMINADO NATURAL PARA VERNIZ                                                                                                                                                                                                                                                                                                                                                      </v>
          </cell>
          <cell r="C10289" t="str">
            <v xml:space="preserve">UN    </v>
          </cell>
          <cell r="D10289" t="str">
            <v>187,75</v>
          </cell>
        </row>
        <row r="10290">
          <cell r="A10290">
            <v>10556</v>
          </cell>
          <cell r="B10290" t="str">
            <v xml:space="preserve">PORTA DE MADEIRA, FOLHA MEDIA (NBR 15930) DE 90 X 210 CM, E = 35 MM, NUCLEO SARRAFEADO, CAPA LISA EM HDF, ACABAMENTO EM PRIMER PARA PINTURA                                                                                                                                                                                                                                                                                                                                                               </v>
          </cell>
          <cell r="C10290" t="str">
            <v xml:space="preserve">UN    </v>
          </cell>
          <cell r="D10290" t="str">
            <v>192,51</v>
          </cell>
        </row>
        <row r="10291">
          <cell r="A10291">
            <v>4958</v>
          </cell>
          <cell r="B10291" t="str">
            <v xml:space="preserve">PORTA DE MADEIRA, FOLHA MEDIA (NBR 15930), E = 35 MM, NUCLEO SARRAFEADO, CAPA FRISADA EM HDF, ACABAMENTO MELAMINICO EM PADRAO MADEIRA                                                                                                                                                                                                                                                                                                                                                                     </v>
          </cell>
          <cell r="C10291" t="str">
            <v xml:space="preserve">M2    </v>
          </cell>
          <cell r="D10291" t="str">
            <v>110,02</v>
          </cell>
        </row>
        <row r="10292">
          <cell r="A10292">
            <v>39502</v>
          </cell>
          <cell r="B10292" t="str">
            <v xml:space="preserve">PORTA DE MADEIRA, FOLHA PESADA (NBR 15930) DE 80 X 210 CM, E = 35 MM, NUCLEO SOLIDO, CAPA LISA EM HDF, ACABAMENTO EM LAMINADO NATURAL PARA VERNIZ                                                                                                                                                                                                                                                                                                                                                         </v>
          </cell>
          <cell r="C10292" t="str">
            <v xml:space="preserve">UN    </v>
          </cell>
          <cell r="D10292" t="str">
            <v>266,66</v>
          </cell>
        </row>
        <row r="10293">
          <cell r="A10293">
            <v>39504</v>
          </cell>
          <cell r="B10293" t="str">
            <v xml:space="preserve">PORTA DE MADEIRA, FOLHA PESADA (NBR 15930) DE 80 X 210 CM, E = 35 MM, NUCLEO SOLIDO, CAPA LISA EM HDF, ACABAMENTO EM PRIMER PARA PINTURA                                                                                                                                                                                                                                                                                                                                                                  </v>
          </cell>
          <cell r="C10293" t="str">
            <v xml:space="preserve">UN    </v>
          </cell>
          <cell r="D10293" t="str">
            <v>189,09</v>
          </cell>
        </row>
        <row r="10294">
          <cell r="A10294">
            <v>39503</v>
          </cell>
          <cell r="B10294" t="str">
            <v xml:space="preserve">PORTA DE MADEIRA, FOLHA PESADA (NBR 15930) DE 90 X 210 CM, E = 35 MM, NUCLEO SOLIDO, CAPA LISA EM HDF, ACABAMENTO EM LAMINADO NATURAL PARA VERNIZ                                                                                                                                                                                                                                                                                                                                                         </v>
          </cell>
          <cell r="C10294" t="str">
            <v xml:space="preserve">UN    </v>
          </cell>
          <cell r="D10294" t="str">
            <v>289,69</v>
          </cell>
        </row>
        <row r="10295">
          <cell r="A10295">
            <v>39505</v>
          </cell>
          <cell r="B10295" t="str">
            <v xml:space="preserve">PORTA DE MADEIRA, FOLHA PESADA (NBR 15930) DE 90 X 210 CM, E = 35 MM, NUCLEO SOLIDO, CAPA LISA EM HDF, ACABAMENTO EM PRIMER PARA PINTURA                                                                                                                                                                                                                                                                                                                                                                  </v>
          </cell>
          <cell r="C10295" t="str">
            <v xml:space="preserve">UN    </v>
          </cell>
          <cell r="D10295" t="str">
            <v>206,06</v>
          </cell>
        </row>
        <row r="10296">
          <cell r="A10296">
            <v>25969</v>
          </cell>
          <cell r="B10296" t="str">
            <v xml:space="preserve">PORTA DENTE PARA FRESADORA                                                                                                                                                                                                                                                                                                                                                                                                                                                                                </v>
          </cell>
          <cell r="C10296" t="str">
            <v xml:space="preserve">UN    </v>
          </cell>
          <cell r="D10296" t="str">
            <v>360,96</v>
          </cell>
        </row>
        <row r="10297">
          <cell r="A10297">
            <v>4944</v>
          </cell>
          <cell r="B10297" t="str">
            <v xml:space="preserve">PORTA GRADE DE ENROLAR MANUAL COMPLETA, PERFIL TUBULAR TIJOLINHO 3/4 ", EM ACO GALVANIZADO NATURAL (SEM INSTALACAO)                                                                                                                                                                                                                                                                                                                                                                                       </v>
          </cell>
          <cell r="C10297" t="str">
            <v xml:space="preserve">M2    </v>
          </cell>
          <cell r="D10297" t="str">
            <v>290,69</v>
          </cell>
        </row>
        <row r="10298">
          <cell r="A10298">
            <v>21102</v>
          </cell>
          <cell r="B10298" t="str">
            <v xml:space="preserve">PORTA TOALHA BANHO EM METAL CROMADO, TIPO BARRA                                                                                                                                                                                                                                                                                                                                                                                                                                                           </v>
          </cell>
          <cell r="C10298" t="str">
            <v xml:space="preserve">UN    </v>
          </cell>
          <cell r="D10298" t="str">
            <v>37,16</v>
          </cell>
        </row>
        <row r="10299">
          <cell r="A10299">
            <v>21101</v>
          </cell>
          <cell r="B10299" t="str">
            <v xml:space="preserve">PORTA TOALHA ROSTO EM METAL CROMADO, TIPO ARGOLA                                                                                                                                                                                                                                                                                                                                                                                                                                                          </v>
          </cell>
          <cell r="C10299" t="str">
            <v xml:space="preserve">UN    </v>
          </cell>
          <cell r="D10299" t="str">
            <v>23,86</v>
          </cell>
        </row>
        <row r="10300">
          <cell r="A10300">
            <v>34713</v>
          </cell>
          <cell r="B10300" t="str">
            <v xml:space="preserve">PORTA VIDRO TEMPERADO INCOLOR, 2 FOLHAS DE CORRER, E = 10 MM (SEM FERRAGENS E SEM COLOCACAO)                                                                                                                                                                                                                                                                                                                                                                                                              </v>
          </cell>
          <cell r="C10300" t="str">
            <v xml:space="preserve">M2    </v>
          </cell>
          <cell r="D10300" t="str">
            <v>332,74</v>
          </cell>
        </row>
        <row r="10301">
          <cell r="A10301">
            <v>4947</v>
          </cell>
          <cell r="B10301" t="str">
            <v xml:space="preserve">PORTAO BASCULANTE MANUAL EM ACO GALVANIZADO NATURAL, TIPO LAMBRIL COM REQUADRO/BATENTE, CHAPA NUMERO 26, INCLUI FECHADURA (SEM INSTALACAO)                                                                                                                                                                                                                                                                                                                                                                </v>
          </cell>
          <cell r="C10301" t="str">
            <v xml:space="preserve">M2    </v>
          </cell>
          <cell r="D10301" t="str">
            <v>567,79</v>
          </cell>
        </row>
        <row r="10302">
          <cell r="A10302">
            <v>37563</v>
          </cell>
          <cell r="B10302" t="str">
            <v xml:space="preserve">PORTAO BASCULANTE, MANUAL, EM CHAPA TIPO LAMBRIL QUADRADO, COM REQUADRO, ACABAMENTO NATURAL                                                                                                                                                                                                                                                                                                                                                                                                               </v>
          </cell>
          <cell r="C10302" t="str">
            <v xml:space="preserve">M2    </v>
          </cell>
          <cell r="D10302" t="str">
            <v>435,97</v>
          </cell>
        </row>
        <row r="10303">
          <cell r="A10303">
            <v>4948</v>
          </cell>
          <cell r="B10303" t="str">
            <v xml:space="preserve">PORTAO DE ABRIR EM GRADIL DE METALON REDONDO DE 3/4"  VERTICAL, COM REQUADRO, ACABAMENTO NATURAL - COMPLETO                                                                                                                                                                                                                                                                                                                                                                                               </v>
          </cell>
          <cell r="C10303" t="str">
            <v xml:space="preserve">M2    </v>
          </cell>
          <cell r="D10303" t="str">
            <v>395,66</v>
          </cell>
        </row>
        <row r="10304">
          <cell r="A10304">
            <v>37561</v>
          </cell>
          <cell r="B10304" t="str">
            <v xml:space="preserve">PORTAO DE CORRER EM CHAPA TIPO PAINEL LAMBRIL QUADRADO, COM PORTA SOCIAL COMPLETA INCLUIDA, COM REQUADRO, ACABAMENTO NATURAL, COM TRILHOS E ROLDANAS                                                                                                                                                                                                                                                                                                                                                      </v>
          </cell>
          <cell r="C10304" t="str">
            <v xml:space="preserve">M2    </v>
          </cell>
          <cell r="D10304" t="str">
            <v>813,84</v>
          </cell>
        </row>
        <row r="10305">
          <cell r="A10305">
            <v>37562</v>
          </cell>
          <cell r="B10305" t="str">
            <v xml:space="preserve">PORTAO DE CORRER EM GRADIL FIXO DE BARRA DE FERRO CHATA DE 3 X 1/4" NA VERTICAL, SEM REQUADRO, ACABAMENTO NATURAL, COM TRILHOS E ROLDANAS                                                                                                                                                                                                                                                                                                                                                                 </v>
          </cell>
          <cell r="C10305" t="str">
            <v xml:space="preserve">M2    </v>
          </cell>
          <cell r="D10305" t="str">
            <v>522,00</v>
          </cell>
        </row>
        <row r="10306">
          <cell r="A10306">
            <v>37585</v>
          </cell>
          <cell r="B10306" t="str">
            <v xml:space="preserve">PORTINHOLA DE ABRIR EM ALUMINIO DE 60 X 80 CM, VENEZIANA VENTILADA 1 FOLHA, ACABAMENTO ANODIZADO NATURAL                                                                                                                                                                                                                                                                                                                                                                                                  </v>
          </cell>
          <cell r="C10306" t="str">
            <v xml:space="preserve">UN    </v>
          </cell>
          <cell r="D10306" t="str">
            <v>226,28</v>
          </cell>
        </row>
        <row r="10307">
          <cell r="A10307">
            <v>14164</v>
          </cell>
          <cell r="B10307" t="str">
            <v xml:space="preserve">POSTE CONICO CONTINUO EM ACO GALVANIZADO, CURVO, BRACO DUPLO, ENGASTADO,  H = 9 M, DIAMETRO INFERIOR = *135* MM                                                                                                                                                                                                                                                                                                                                                                                           </v>
          </cell>
          <cell r="C10307" t="str">
            <v xml:space="preserve">UN    </v>
          </cell>
          <cell r="D10307" t="str">
            <v>1.041,38</v>
          </cell>
        </row>
        <row r="10308">
          <cell r="A10308">
            <v>14163</v>
          </cell>
          <cell r="B10308" t="str">
            <v xml:space="preserve">POSTE CONICO CONTINUO EM ACO GALVANIZADO, CURVO, BRACO DUPLO, FLANGEADO,  H = 9 M, DIAMETRO INFERIOR = *135* MM                                                                                                                                                                                                                                                                                                                                                                                           </v>
          </cell>
          <cell r="C10308" t="str">
            <v xml:space="preserve">UN    </v>
          </cell>
          <cell r="D10308" t="str">
            <v>1.183,59</v>
          </cell>
        </row>
        <row r="10309">
          <cell r="A10309">
            <v>5051</v>
          </cell>
          <cell r="B10309" t="str">
            <v xml:space="preserve">POSTE CONICO CONTINUO EM ACO GALVANIZADO, CURVO, BRACO SIMPLES, ENGASTADO,  H = 9 M, DIAMETRO INFERIOR = *135* MM                                                                                                                                                                                                                                                                                                                                                                                         </v>
          </cell>
          <cell r="C10309" t="str">
            <v xml:space="preserve">UN    </v>
          </cell>
          <cell r="D10309" t="str">
            <v>1.006,63</v>
          </cell>
        </row>
        <row r="10310">
          <cell r="A10310">
            <v>14162</v>
          </cell>
          <cell r="B10310" t="str">
            <v xml:space="preserve">POSTE CONICO CONTINUO EM ACO GALVANIZADO, CURVO, BRACO SIMPLES, FLANGEADO,  H = 9 M, DIAMETRO INFERIOR = *135* MM                                                                                                                                                                                                                                                                                                                                                                                         </v>
          </cell>
          <cell r="C10310" t="str">
            <v xml:space="preserve">UN    </v>
          </cell>
          <cell r="D10310" t="str">
            <v>1.005,17</v>
          </cell>
        </row>
        <row r="10311">
          <cell r="A10311">
            <v>5052</v>
          </cell>
          <cell r="B10311" t="str">
            <v xml:space="preserve">POSTE CONICO CONTINUO EM ACO GALVANIZADO, CURVO, BRACO SIMPLES, FLANGEADO, H = 7 M, DIAMETRO INFERIOR = *125* MM                                                                                                                                                                                                                                                                                                                                                                                          </v>
          </cell>
          <cell r="C10311" t="str">
            <v xml:space="preserve">UN    </v>
          </cell>
          <cell r="D10311" t="str">
            <v>750,00</v>
          </cell>
        </row>
        <row r="10312">
          <cell r="A10312">
            <v>14166</v>
          </cell>
          <cell r="B10312" t="str">
            <v xml:space="preserve">POSTE CONICO CONTINUO EM ACO GALVANIZADO, RETO, ENGASTADO,  H = 7 M, DIAMETRO INFERIOR = *125* MM                                                                                                                                                                                                                                                                                                                                                                                                         </v>
          </cell>
          <cell r="C10312" t="str">
            <v xml:space="preserve">UN    </v>
          </cell>
          <cell r="D10312" t="str">
            <v>759,52</v>
          </cell>
        </row>
        <row r="10313">
          <cell r="A10313">
            <v>14165</v>
          </cell>
          <cell r="B10313" t="str">
            <v xml:space="preserve">POSTE CONICO CONTINUO EM ACO GALVANIZADO, RETO, ENGASTADO,  H = 9 M, DIAMETRO INFERIOR = *145* MM                                                                                                                                                                                                                                                                                                                                                                                                         </v>
          </cell>
          <cell r="C10313" t="str">
            <v xml:space="preserve">UN    </v>
          </cell>
          <cell r="D10313" t="str">
            <v>1.052,21</v>
          </cell>
        </row>
        <row r="10314">
          <cell r="A10314">
            <v>5050</v>
          </cell>
          <cell r="B10314" t="str">
            <v xml:space="preserve">POSTE CONICO CONTINUO EM ACO GALVANIZADO, RETO, FLANGEADO,  H = 3 M, DIAMETRO INFERIOR = *95* MM                                                                                                                                                                                                                                                                                                                                                                                                          </v>
          </cell>
          <cell r="C10314" t="str">
            <v xml:space="preserve">UN    </v>
          </cell>
          <cell r="D10314" t="str">
            <v>258,97</v>
          </cell>
        </row>
        <row r="10315">
          <cell r="A10315">
            <v>12378</v>
          </cell>
          <cell r="B10315" t="str">
            <v xml:space="preserve">POSTE CONICO CONTINUO EM ACO GALVANIZADO, RETO, FLANGEADO, H = 6 M, DIAMETRO INFERIOR = *90* CM                                                                                                                                                                                                                                                                                                                                                                                                           </v>
          </cell>
          <cell r="C10315" t="str">
            <v xml:space="preserve">UN    </v>
          </cell>
          <cell r="D10315" t="str">
            <v>615,57</v>
          </cell>
        </row>
        <row r="10316">
          <cell r="A10316">
            <v>12366</v>
          </cell>
          <cell r="B10316" t="str">
            <v xml:space="preserve">POSTE DE CONCRETO CIRCULAR, 150 KG, H = 10 M (NBR 8451)                                                                                                                                                                                                                                                                                                                                                                                                                                                   </v>
          </cell>
          <cell r="C10316" t="str">
            <v xml:space="preserve">UN    </v>
          </cell>
          <cell r="D10316" t="str">
            <v>540,11</v>
          </cell>
        </row>
        <row r="10317">
          <cell r="A10317">
            <v>5045</v>
          </cell>
          <cell r="B10317" t="str">
            <v xml:space="preserve">POSTE DE CONCRETO CIRCULAR, 200 KG, H = 11 M (NBR 8451)                                                                                                                                                                                                                                                                                                                                                                                                                                                   </v>
          </cell>
          <cell r="C10317" t="str">
            <v xml:space="preserve">UN    </v>
          </cell>
          <cell r="D10317" t="str">
            <v>752,13</v>
          </cell>
        </row>
        <row r="10318">
          <cell r="A10318">
            <v>5044</v>
          </cell>
          <cell r="B10318" t="str">
            <v xml:space="preserve">POSTE DE CONCRETO CIRCULAR, 200 KG, H = 9 M (NBR 8451)                                                                                                                                                                                                                                                                                                                                                                                                                                                    </v>
          </cell>
          <cell r="C10318" t="str">
            <v xml:space="preserve">UN    </v>
          </cell>
          <cell r="D10318" t="str">
            <v>530,64</v>
          </cell>
        </row>
        <row r="10319">
          <cell r="A10319">
            <v>5055</v>
          </cell>
          <cell r="B10319" t="str">
            <v xml:space="preserve">POSTE DE CONCRETO CIRCULAR, 300 KG, H = 11 M (NBR 8451)                                                                                                                                                                                                                                                                                                                                                                                                                                                   </v>
          </cell>
          <cell r="C10319" t="str">
            <v xml:space="preserve">UN    </v>
          </cell>
          <cell r="D10319" t="str">
            <v>754,43</v>
          </cell>
        </row>
        <row r="10320">
          <cell r="A10320">
            <v>5053</v>
          </cell>
          <cell r="B10320" t="str">
            <v xml:space="preserve">POSTE DE CONCRETO CIRCULAR, 300 KG, H = 9 M (NBR 8451)                                                                                                                                                                                                                                                                                                                                                                                                                                                    </v>
          </cell>
          <cell r="C10320" t="str">
            <v xml:space="preserve">UN    </v>
          </cell>
          <cell r="D10320" t="str">
            <v>587,19</v>
          </cell>
        </row>
        <row r="10321">
          <cell r="A10321">
            <v>5035</v>
          </cell>
          <cell r="B10321" t="str">
            <v xml:space="preserve">POSTE DE CONCRETO CIRCULAR, 400 KG, H = 11 M (NBR 8451)                                                                                                                                                                                                                                                                                                                                                                                                                                                   </v>
          </cell>
          <cell r="C10321" t="str">
            <v xml:space="preserve">UN    </v>
          </cell>
          <cell r="D10321" t="str">
            <v>960,05</v>
          </cell>
        </row>
        <row r="10322">
          <cell r="A10322">
            <v>5036</v>
          </cell>
          <cell r="B10322" t="str">
            <v xml:space="preserve">POSTE DE CONCRETO CIRCULAR, 400 KG, H = 14 M (NBR 8451)                                                                                                                                                                                                                                                                                                                                                                                                                                                   </v>
          </cell>
          <cell r="C10322" t="str">
            <v xml:space="preserve">UN    </v>
          </cell>
          <cell r="D10322" t="str">
            <v>1.602,64</v>
          </cell>
        </row>
        <row r="10323">
          <cell r="A10323">
            <v>5059</v>
          </cell>
          <cell r="B10323" t="str">
            <v xml:space="preserve">POSTE DE CONCRETO CIRCULAR, 400 KG, H = 9 M (NBR 8451)                                                                                                                                                                                                                                                                                                                                                                                                                                                    </v>
          </cell>
          <cell r="C10323" t="str">
            <v xml:space="preserve">UN    </v>
          </cell>
          <cell r="D10323" t="str">
            <v>750,85</v>
          </cell>
        </row>
        <row r="10324">
          <cell r="A10324">
            <v>5034</v>
          </cell>
          <cell r="B10324" t="str">
            <v xml:space="preserve">POSTE DE CONCRETO CIRCULAR, 600 KG, H = 10 M (NBR 8451)                                                                                                                                                                                                                                                                                                                                                                                                                                                   </v>
          </cell>
          <cell r="C10324" t="str">
            <v xml:space="preserve">UN    </v>
          </cell>
          <cell r="D10324" t="str">
            <v>1.036,10</v>
          </cell>
        </row>
        <row r="10325">
          <cell r="A10325">
            <v>5056</v>
          </cell>
          <cell r="B10325" t="str">
            <v xml:space="preserve">POSTE DE CONCRETO DUPLO T ,TIPO B, 500 KG, H = 9 M (NBR 8451)                                                                                                                                                                                                                                                                                                                                                                                                                                             </v>
          </cell>
          <cell r="C10325" t="str">
            <v xml:space="preserve">UN    </v>
          </cell>
          <cell r="D10325" t="str">
            <v>805,07</v>
          </cell>
        </row>
        <row r="10326">
          <cell r="A10326">
            <v>5057</v>
          </cell>
          <cell r="B10326" t="str">
            <v xml:space="preserve">POSTE DE CONCRETO DUPLO T, TIPO B, 300 KG, H = 10 M (NBR 8451)                                                                                                                                                                                                                                                                                                                                                                                                                                            </v>
          </cell>
          <cell r="C10326" t="str">
            <v xml:space="preserve">UN    </v>
          </cell>
          <cell r="D10326" t="str">
            <v>645,66</v>
          </cell>
        </row>
        <row r="10327">
          <cell r="A10327">
            <v>5033</v>
          </cell>
          <cell r="B10327" t="str">
            <v xml:space="preserve">POSTE DE CONCRETO DUPLO T, TIPO B, 300 KG, H = 9 M (NBR 8451)                                                                                                                                                                                                                                                                                                                                                                                                                                             </v>
          </cell>
          <cell r="C10327" t="str">
            <v xml:space="preserve">UN    </v>
          </cell>
          <cell r="D10327" t="str">
            <v>536,00</v>
          </cell>
        </row>
        <row r="10328">
          <cell r="A10328">
            <v>5038</v>
          </cell>
          <cell r="B10328" t="str">
            <v xml:space="preserve">POSTE DE CONCRETO DUPLO T, TIPO D, 200 KG, H = 9 M (NBR 8451)                                                                                                                                                                                                                                                                                                                                                                                                                                             </v>
          </cell>
          <cell r="C10328" t="str">
            <v xml:space="preserve">UN    </v>
          </cell>
          <cell r="D10328" t="str">
            <v>436,84</v>
          </cell>
        </row>
        <row r="10329">
          <cell r="A10329">
            <v>12372</v>
          </cell>
          <cell r="B10329" t="str">
            <v xml:space="preserve">POSTE DE CONCRETO DUPLO T, 200 KG, H = 11 M (NBR 8451)                                                                                                                                                                                                                                                                                                                                                                                                                                                    </v>
          </cell>
          <cell r="C10329" t="str">
            <v xml:space="preserve">UN    </v>
          </cell>
          <cell r="D10329" t="str">
            <v>575,66</v>
          </cell>
        </row>
        <row r="10330">
          <cell r="A10330">
            <v>13339</v>
          </cell>
          <cell r="B10330" t="str">
            <v xml:space="preserve">POSTE DE CONCRETO DUPLO T, 300 KG, H = 12 M (NBR 8451)                                                                                                                                                                                                                                                                                                                                                                                                                                                    </v>
          </cell>
          <cell r="C10330" t="str">
            <v xml:space="preserve">UN    </v>
          </cell>
          <cell r="D10330" t="str">
            <v>855,78</v>
          </cell>
        </row>
        <row r="10331">
          <cell r="A10331">
            <v>12373</v>
          </cell>
          <cell r="B10331" t="str">
            <v xml:space="preserve">POSTE DE CONCRETO DUPLO T, 400 KG,H = 12 M (NBR 8451)                                                                                                                                                                                                                                                                                                                                                                                                                                                     </v>
          </cell>
          <cell r="C10331" t="str">
            <v xml:space="preserve">UN    </v>
          </cell>
          <cell r="D10331" t="str">
            <v>896,19</v>
          </cell>
        </row>
        <row r="10332">
          <cell r="A10332">
            <v>12388</v>
          </cell>
          <cell r="B10332" t="str">
            <v xml:space="preserve">POSTE DECORATIVO PARA JARDIM EM ACO TUBULAR, SEM LUMINARIA, H = *2,5* M                                                                                                                                                                                                                                                                                                                                                                                                                                   </v>
          </cell>
          <cell r="C10332" t="str">
            <v xml:space="preserve">UN    </v>
          </cell>
          <cell r="D10332" t="str">
            <v>153,29</v>
          </cell>
        </row>
        <row r="10333">
          <cell r="A10333">
            <v>34695</v>
          </cell>
          <cell r="B10333" t="str">
            <v xml:space="preserve">POSTE PADRAO SUBTERRANEO 100 A, H = 2,5 M                                                                                                                                                                                                                                                                                                                                                                                                                                                                 </v>
          </cell>
          <cell r="C10333" t="str">
            <v xml:space="preserve">UN    </v>
          </cell>
          <cell r="D10333" t="str">
            <v>616,40</v>
          </cell>
        </row>
        <row r="10334">
          <cell r="A10334">
            <v>34692</v>
          </cell>
          <cell r="B10334" t="str">
            <v xml:space="preserve">POSTE PADRAO SUBTERRANEO 200 A, H = 2,5 M                                                                                                                                                                                                                                                                                                                                                                                                                                                                 </v>
          </cell>
          <cell r="C10334" t="str">
            <v xml:space="preserve">UN    </v>
          </cell>
          <cell r="D10334" t="str">
            <v>1.479,36</v>
          </cell>
        </row>
        <row r="10335">
          <cell r="A10335">
            <v>26028</v>
          </cell>
          <cell r="B10335" t="str">
            <v xml:space="preserve">POZOLANA DE CLASSE C                                                                                                                                                                                                                                                                                                                                                                                                                                                                                      </v>
          </cell>
          <cell r="C10335" t="str">
            <v xml:space="preserve">T     </v>
          </cell>
          <cell r="D10335" t="str">
            <v>286,94</v>
          </cell>
        </row>
        <row r="10336">
          <cell r="A10336">
            <v>11844</v>
          </cell>
          <cell r="B10336" t="str">
            <v xml:space="preserve">PRANCHA DE MADEIRA APARELHADA *4 X 30* CM, MACARANDUBA, ANGELIM OU EQUIVALENTE DA REGIAO                                                                                                                                                                                                                                                                                                                                                                                                                  </v>
          </cell>
          <cell r="C10336" t="str">
            <v xml:space="preserve">M     </v>
          </cell>
          <cell r="D10336" t="str">
            <v>40,42</v>
          </cell>
        </row>
        <row r="10337">
          <cell r="A10337">
            <v>4465</v>
          </cell>
          <cell r="B10337" t="str">
            <v xml:space="preserve">PRANCHA DE MADEIRA NAO APARELHADA *6 X 25* CM, MACARANDUBA, ANGELIM OU EQUIVALENTE DA REGIAO                                                                                                                                                                                                                                                                                                                                                                                                              </v>
          </cell>
          <cell r="C10337" t="str">
            <v xml:space="preserve">M     </v>
          </cell>
          <cell r="D10337" t="str">
            <v>38,73</v>
          </cell>
        </row>
        <row r="10338">
          <cell r="A10338">
            <v>35273</v>
          </cell>
          <cell r="B10338" t="str">
            <v xml:space="preserve">PRANCHA DE MADEIRA NAO APARELHADA *6 X 30* CM, MACARANDUBA, ANGELIM OU EQUIVALENTE DA REGIAO                                                                                                                                                                                                                                                                                                                                                                                                              </v>
          </cell>
          <cell r="C10338" t="str">
            <v xml:space="preserve">M     </v>
          </cell>
          <cell r="D10338" t="str">
            <v>42,80</v>
          </cell>
        </row>
        <row r="10339">
          <cell r="A10339">
            <v>4470</v>
          </cell>
          <cell r="B10339" t="str">
            <v xml:space="preserve">PRANCHA DE MADEIRA NAO APARELHADA *6 X 40* CM, MACARANDUBA, ANGELIM OU EQUIVALENTE DA REGIAO                                                                                                                                                                                                                                                                                                                                                                                                              </v>
          </cell>
          <cell r="C10339" t="str">
            <v xml:space="preserve">M     </v>
          </cell>
          <cell r="D10339" t="str">
            <v>63,95</v>
          </cell>
        </row>
        <row r="10340">
          <cell r="A10340">
            <v>20204</v>
          </cell>
          <cell r="B10340" t="str">
            <v xml:space="preserve">PRANCHAO DE MADEIRA APARELHADA *7,5 X 23* CM (3 X 9 ") MACARANDUBA, ANGELIM OU EQUIVALENTE DA REGIAO                                                                                                                                                                                                                                                                                                                                                                                                      </v>
          </cell>
          <cell r="C10340" t="str">
            <v xml:space="preserve">M     </v>
          </cell>
          <cell r="D10340" t="str">
            <v>57,07</v>
          </cell>
        </row>
        <row r="10341">
          <cell r="A10341">
            <v>20208</v>
          </cell>
          <cell r="B10341" t="str">
            <v xml:space="preserve">PRANCHAO DE MADEIRA APARELHADA *8 X 30* CM, MACARANDUBA, ANGELIM OU EQUIVALENTE DA REGIAO                                                                                                                                                                                                                                                                                                                                                                                                                 </v>
          </cell>
          <cell r="C10341" t="str">
            <v xml:space="preserve">M     </v>
          </cell>
          <cell r="D10341" t="str">
            <v>67,01</v>
          </cell>
        </row>
        <row r="10342">
          <cell r="A10342">
            <v>4437</v>
          </cell>
          <cell r="B10342" t="str">
            <v xml:space="preserve">PRANCHAO DE MADEIRA NAO APARELHADA *7,5 X 23* CM (3 x 9 ") MACARANDUBA, ANGELIM OU EQUIVALENTE DA REGIAO                                                                                                                                                                                                                                                                                                                                                                                                  </v>
          </cell>
          <cell r="C10342" t="str">
            <v xml:space="preserve">M     </v>
          </cell>
          <cell r="D10342" t="str">
            <v>46,31</v>
          </cell>
        </row>
        <row r="10343">
          <cell r="A10343">
            <v>14580</v>
          </cell>
          <cell r="B10343" t="str">
            <v xml:space="preserve">PRANCHAO DE MADEIRA NAO APARELHADA *8 X 30* CM, MACARANDUBA, ANGELIM OU EQUIVALENTE DA REGIAO                                                                                                                                                                                                                                                                                                                                                                                                             </v>
          </cell>
          <cell r="C10343" t="str">
            <v xml:space="preserve">M     </v>
          </cell>
          <cell r="D10343" t="str">
            <v>50,44</v>
          </cell>
        </row>
        <row r="10344">
          <cell r="A10344">
            <v>40304</v>
          </cell>
          <cell r="B10344" t="str">
            <v xml:space="preserve">PREGO DE ACO POLIDO COM CABECA DUPLA 17 X 27 (2 1/2 X 11)                                                                                                                                                                                                                                                                                                                                                                                                                                                 </v>
          </cell>
          <cell r="C10344" t="str">
            <v xml:space="preserve">KG    </v>
          </cell>
          <cell r="D10344" t="str">
            <v>13,68</v>
          </cell>
        </row>
        <row r="10345">
          <cell r="A10345">
            <v>5065</v>
          </cell>
          <cell r="B10345" t="str">
            <v xml:space="preserve">PREGO DE ACO POLIDO COM CABECA 10 X 10 (7/8 X 17)                                                                                                                                                                                                                                                                                                                                                                                                                                                         </v>
          </cell>
          <cell r="C10345" t="str">
            <v xml:space="preserve">KG    </v>
          </cell>
          <cell r="D10345" t="str">
            <v>21,09</v>
          </cell>
        </row>
        <row r="10346">
          <cell r="A10346">
            <v>5072</v>
          </cell>
          <cell r="B10346" t="str">
            <v xml:space="preserve">PREGO DE ACO POLIDO COM CABECA 10 X 11 (1 X 17)                                                                                                                                                                                                                                                                                                                                                                                                                                                           </v>
          </cell>
          <cell r="C10346" t="str">
            <v xml:space="preserve">KG    </v>
          </cell>
          <cell r="D10346" t="str">
            <v>19,51</v>
          </cell>
        </row>
        <row r="10347">
          <cell r="A10347">
            <v>5066</v>
          </cell>
          <cell r="B10347" t="str">
            <v xml:space="preserve">PREGO DE ACO POLIDO COM CABECA 12 X 12                                                                                                                                                                                                                                                                                                                                                                                                                                                                    </v>
          </cell>
          <cell r="C10347" t="str">
            <v xml:space="preserve">KG    </v>
          </cell>
          <cell r="D10347" t="str">
            <v>14,61</v>
          </cell>
        </row>
        <row r="10348">
          <cell r="A10348">
            <v>5063</v>
          </cell>
          <cell r="B10348" t="str">
            <v xml:space="preserve">PREGO DE ACO POLIDO COM CABECA 14 X 18 (1 1/2 X 14)                                                                                                                                                                                                                                                                                                                                                                                                                                                       </v>
          </cell>
          <cell r="C10348" t="str">
            <v xml:space="preserve">KG    </v>
          </cell>
          <cell r="D10348" t="str">
            <v>13,23</v>
          </cell>
        </row>
        <row r="10349">
          <cell r="A10349">
            <v>20247</v>
          </cell>
          <cell r="B10349" t="str">
            <v xml:space="preserve">PREGO DE ACO POLIDO COM CABECA 15 X 15 (1 1/4 X 13)                                                                                                                                                                                                                                                                                                                                                                                                                                                       </v>
          </cell>
          <cell r="C10349" t="str">
            <v xml:space="preserve">KG    </v>
          </cell>
          <cell r="D10349" t="str">
            <v>12,27</v>
          </cell>
        </row>
        <row r="10350">
          <cell r="A10350">
            <v>5074</v>
          </cell>
          <cell r="B10350" t="str">
            <v xml:space="preserve">PREGO DE ACO POLIDO COM CABECA 15 X 18 (1 1/2 X 13)                                                                                                                                                                                                                                                                                                                                                                                                                                                       </v>
          </cell>
          <cell r="C10350" t="str">
            <v xml:space="preserve">KG    </v>
          </cell>
          <cell r="D10350" t="str">
            <v>12,42</v>
          </cell>
        </row>
        <row r="10351">
          <cell r="A10351">
            <v>5067</v>
          </cell>
          <cell r="B10351" t="str">
            <v xml:space="preserve">PREGO DE ACO POLIDO COM CABECA 16 X 24 (2 1/4 X 12)                                                                                                                                                                                                                                                                                                                                                                                                                                                       </v>
          </cell>
          <cell r="C10351" t="str">
            <v xml:space="preserve">KG    </v>
          </cell>
          <cell r="D10351" t="str">
            <v>11,81</v>
          </cell>
        </row>
        <row r="10352">
          <cell r="A10352">
            <v>5078</v>
          </cell>
          <cell r="B10352" t="str">
            <v xml:space="preserve">PREGO DE ACO POLIDO COM CABECA 16 X 27 (2 1/2 X 12)                                                                                                                                                                                                                                                                                                                                                                                                                                                       </v>
          </cell>
          <cell r="C10352" t="str">
            <v xml:space="preserve">KG    </v>
          </cell>
          <cell r="D10352" t="str">
            <v>11,68</v>
          </cell>
        </row>
        <row r="10353">
          <cell r="A10353">
            <v>5068</v>
          </cell>
          <cell r="B10353" t="str">
            <v xml:space="preserve">PREGO DE ACO POLIDO COM CABECA 17 X 21 (2 X 11)                                                                                                                                                                                                                                                                                                                                                                                                                                                           </v>
          </cell>
          <cell r="C10353" t="str">
            <v xml:space="preserve">KG    </v>
          </cell>
          <cell r="D10353" t="str">
            <v>11,09</v>
          </cell>
        </row>
        <row r="10354">
          <cell r="A10354">
            <v>5073</v>
          </cell>
          <cell r="B10354" t="str">
            <v xml:space="preserve">PREGO DE ACO POLIDO COM CABECA 17 X 24 (2 1/4 X 11)                                                                                                                                                                                                                                                                                                                                                                                                                                                       </v>
          </cell>
          <cell r="C10354" t="str">
            <v xml:space="preserve">KG    </v>
          </cell>
          <cell r="D10354" t="str">
            <v>11,30</v>
          </cell>
        </row>
        <row r="10355">
          <cell r="A10355">
            <v>5069</v>
          </cell>
          <cell r="B10355" t="str">
            <v xml:space="preserve">PREGO DE ACO POLIDO COM CABECA 17 X 27 (2 1/2 X 11)                                                                                                                                                                                                                                                                                                                                                                                                                                                       </v>
          </cell>
          <cell r="C10355" t="str">
            <v xml:space="preserve">KG    </v>
          </cell>
          <cell r="D10355" t="str">
            <v>11,30</v>
          </cell>
        </row>
        <row r="10356">
          <cell r="A10356">
            <v>5070</v>
          </cell>
          <cell r="B10356" t="str">
            <v xml:space="preserve">PREGO DE ACO POLIDO COM CABECA 17 X 30 (2 3/4 X 11)                                                                                                                                                                                                                                                                                                                                                                                                                                                       </v>
          </cell>
          <cell r="C10356" t="str">
            <v xml:space="preserve">KG    </v>
          </cell>
          <cell r="D10356" t="str">
            <v>11,42</v>
          </cell>
        </row>
        <row r="10357">
          <cell r="A10357">
            <v>5071</v>
          </cell>
          <cell r="B10357" t="str">
            <v xml:space="preserve">PREGO DE ACO POLIDO COM CABECA 18 X 24 (2 1/4 X 10)                                                                                                                                                                                                                                                                                                                                                                                                                                                       </v>
          </cell>
          <cell r="C10357" t="str">
            <v xml:space="preserve">KG    </v>
          </cell>
          <cell r="D10357" t="str">
            <v>11,09</v>
          </cell>
        </row>
        <row r="10358">
          <cell r="A10358">
            <v>5061</v>
          </cell>
          <cell r="B10358" t="str">
            <v xml:space="preserve">PREGO DE ACO POLIDO COM CABECA 18 X 27 (2 1/2 X 10)                                                                                                                                                                                                                                                                                                                                                                                                                                                       </v>
          </cell>
          <cell r="C10358" t="str">
            <v xml:space="preserve">KG    </v>
          </cell>
          <cell r="D10358" t="str">
            <v>10,90</v>
          </cell>
        </row>
        <row r="10359">
          <cell r="A10359">
            <v>5075</v>
          </cell>
          <cell r="B10359" t="str">
            <v xml:space="preserve">PREGO DE ACO POLIDO COM CABECA 18 X 30 (2 3/4 X 10)                                                                                                                                                                                                                                                                                                                                                                                                                                                       </v>
          </cell>
          <cell r="C10359" t="str">
            <v xml:space="preserve">KG    </v>
          </cell>
          <cell r="D10359" t="str">
            <v>11,09</v>
          </cell>
        </row>
        <row r="10360">
          <cell r="A10360">
            <v>39027</v>
          </cell>
          <cell r="B10360" t="str">
            <v xml:space="preserve">PREGO DE ACO POLIDO COM CABECA 19  X 36 (3 1/4  X  9)                                                                                                                                                                                                                                                                                                                                                                                                                                                     </v>
          </cell>
          <cell r="C10360" t="str">
            <v xml:space="preserve">KG    </v>
          </cell>
          <cell r="D10360" t="str">
            <v>11,07</v>
          </cell>
        </row>
        <row r="10361">
          <cell r="A10361">
            <v>5062</v>
          </cell>
          <cell r="B10361" t="str">
            <v xml:space="preserve">PREGO DE ACO POLIDO COM CABECA 19 X 33 (3 X 9)                                                                                                                                                                                                                                                                                                                                                                                                                                                            </v>
          </cell>
          <cell r="C10361" t="str">
            <v xml:space="preserve">KG    </v>
          </cell>
          <cell r="D10361" t="str">
            <v>11,23</v>
          </cell>
        </row>
        <row r="10362">
          <cell r="A10362">
            <v>40568</v>
          </cell>
          <cell r="B10362" t="str">
            <v xml:space="preserve">PREGO DE ACO POLIDO COM CABECA 22 X 48 (4 1/4 X 5)                                                                                                                                                                                                                                                                                                                                                                                                                                                        </v>
          </cell>
          <cell r="C10362" t="str">
            <v xml:space="preserve">KG    </v>
          </cell>
          <cell r="D10362" t="str">
            <v>11,17</v>
          </cell>
        </row>
        <row r="10363">
          <cell r="A10363">
            <v>39026</v>
          </cell>
          <cell r="B10363" t="str">
            <v xml:space="preserve">PREGO DE ACO POLIDO SEM CABECA 15 X 15 (1 1/4 X 13)                                                                                                                                                                                                                                                                                                                                                                                                                                                       </v>
          </cell>
          <cell r="C10363" t="str">
            <v xml:space="preserve">KG    </v>
          </cell>
          <cell r="D10363" t="str">
            <v>12,46</v>
          </cell>
        </row>
        <row r="10364">
          <cell r="A10364">
            <v>11572</v>
          </cell>
          <cell r="B10364" t="str">
            <v xml:space="preserve">PRENDEDOR / TRAVA DE PORTA, MONTAGEM PISO / PORTA, EM LATAO / ZAMAC, CROMADO                                                                                                                                                                                                                                                                                                                                                                                                                              </v>
          </cell>
          <cell r="C10364" t="str">
            <v xml:space="preserve">UN    </v>
          </cell>
          <cell r="D10364" t="str">
            <v>17,00</v>
          </cell>
        </row>
        <row r="10365">
          <cell r="A10365">
            <v>42431</v>
          </cell>
          <cell r="B10365" t="str">
            <v xml:space="preserve">PRESSAO DE PERNAS TRIPLO, EM TUBO DE ACO CARBONO, PINTURA NO PROCESSO ELETROSTATICO - EQUIPAMENTO DE GINASTICA PARA ACADEMIA AO AR LIVRE / ACADEMIA DA TERCEIRA IDADE - ATI                                                                                                                                                                                                                                                                                                                               </v>
          </cell>
          <cell r="C10365" t="str">
            <v xml:space="preserve">UN    </v>
          </cell>
          <cell r="D10365" t="str">
            <v>2.248,18</v>
          </cell>
        </row>
        <row r="10366">
          <cell r="A10366">
            <v>11149</v>
          </cell>
          <cell r="B10366" t="str">
            <v xml:space="preserve">PRIMER EPOXI                                                                                                                                                                                                                                                                                                                                                                                                                                                                                              </v>
          </cell>
          <cell r="C10366" t="str">
            <v xml:space="preserve">GL    </v>
          </cell>
          <cell r="D10366" t="str">
            <v>169,90</v>
          </cell>
        </row>
        <row r="10367">
          <cell r="A10367">
            <v>511</v>
          </cell>
          <cell r="B10367" t="str">
            <v xml:space="preserve">PRIMER PARA MANTA ASFALTICA A BASE DE ASFALTO MODIFICADO DILUIDO EM SOLVENTE, APLICACAO A FRIO                                                                                                                                                                                                                                                                                                                                                                                                            </v>
          </cell>
          <cell r="C10367" t="str">
            <v xml:space="preserve">L     </v>
          </cell>
          <cell r="D10367" t="str">
            <v>13,00</v>
          </cell>
        </row>
        <row r="10368">
          <cell r="A10368">
            <v>11174</v>
          </cell>
          <cell r="B10368" t="str">
            <v xml:space="preserve">PRIMER UNIVERSAL, FUNDO ANTICORROSIVO TIPO ZARCAO                                                                                                                                                                                                                                                                                                                                                                                                                                                         </v>
          </cell>
          <cell r="C10368" t="str">
            <v xml:space="preserve">18L   </v>
          </cell>
          <cell r="D10368" t="str">
            <v>482,40</v>
          </cell>
        </row>
        <row r="10369">
          <cell r="A10369">
            <v>37540</v>
          </cell>
          <cell r="B10369" t="str">
            <v xml:space="preserve">PROJETOR DE ARGAMASSA, CAPACIDADE DE PROJECAO 1,5 M3/H, ALCANCE DA PROJECAO 30 ATE 60 M, MOTOR ELETRICO TRIFASICO                                                                                                                                                                                                                                                                                                                                                                                         </v>
          </cell>
          <cell r="C10369" t="str">
            <v xml:space="preserve">UN    </v>
          </cell>
          <cell r="D10369" t="str">
            <v>67.372,35</v>
          </cell>
        </row>
        <row r="10370">
          <cell r="A10370">
            <v>37548</v>
          </cell>
          <cell r="B10370" t="str">
            <v xml:space="preserve">PROJETOR DE ARGAMASSA, CAPACIDADE DE PROJECAO 2,0 M3/H, ALCANCE DA PROJECAO ATE 50 M, MOTOR ELETRICO TRIFASICO                                                                                                                                                                                                                                                                                                                                                                                            </v>
          </cell>
          <cell r="C10370" t="str">
            <v xml:space="preserve">UN    </v>
          </cell>
          <cell r="D10370" t="str">
            <v>89.301,72</v>
          </cell>
        </row>
        <row r="10371">
          <cell r="A10371">
            <v>39828</v>
          </cell>
          <cell r="B10371" t="str">
            <v xml:space="preserve">PROJETOR PNEUMATICO DE ARGAMASSA PARA CHAPISCO E REBOCO COM RECIPIENTE ACOPLADO, TIPO CANEQUNHA, COM VOLUME DE 1,50 L, SEM COMPRESSOR                                                                                                                                                                                                                                                                                                                                                                     </v>
          </cell>
          <cell r="C10371" t="str">
            <v xml:space="preserve">UN    </v>
          </cell>
          <cell r="D10371" t="str">
            <v>535,72</v>
          </cell>
        </row>
        <row r="10372">
          <cell r="A10372">
            <v>12273</v>
          </cell>
          <cell r="B10372" t="str">
            <v xml:space="preserve">PROJETOR RETANGULAR FECHADO PARA LAMPADA VAPOR DE MERCURIO/SODIO 250 W A 500 W, CABECEIRAS EM ALUMINIO FUNDIDO, CORPO EM ALUMINIO ANODIZADO, PARA LAMPADA E40 FECHAMENTO EM VIDRO TEMPERADO.                                                                                                                                                                                                                                                                                                              </v>
          </cell>
          <cell r="C10372" t="str">
            <v xml:space="preserve">UN    </v>
          </cell>
          <cell r="D10372" t="str">
            <v>52,45</v>
          </cell>
        </row>
        <row r="10373">
          <cell r="A10373">
            <v>38392</v>
          </cell>
          <cell r="B10373" t="str">
            <v xml:space="preserve">PROLONGADOR/EXTENSOR PARA ROLO DE PINTURA 3 M                                                                                                                                                                                                                                                                                                                                                                                                                                                             </v>
          </cell>
          <cell r="C10373" t="str">
            <v xml:space="preserve">UN    </v>
          </cell>
          <cell r="D10373" t="str">
            <v>40,52</v>
          </cell>
        </row>
        <row r="10374">
          <cell r="A10374">
            <v>11735</v>
          </cell>
          <cell r="B10374" t="str">
            <v xml:space="preserve">PROLONGAMENTO PVC PARA CAIXA SIFONADA  100 MM X 200 MM (NBR 5688)                                                                                                                                                                                                                                                                                                                                                                                                                                         </v>
          </cell>
          <cell r="C10374" t="str">
            <v xml:space="preserve">UN    </v>
          </cell>
          <cell r="D10374" t="str">
            <v>5,01</v>
          </cell>
        </row>
        <row r="10375">
          <cell r="A10375">
            <v>11733</v>
          </cell>
          <cell r="B10375" t="str">
            <v xml:space="preserve">PROLONGAMENTO PVC PARA CAIXA SIFONADA 100 MM X 100 MM (NBR 5688)                                                                                                                                                                                                                                                                                                                                                                                                                                          </v>
          </cell>
          <cell r="C10375" t="str">
            <v xml:space="preserve">UN    </v>
          </cell>
          <cell r="D10375" t="str">
            <v>2,45</v>
          </cell>
        </row>
        <row r="10376">
          <cell r="A10376">
            <v>11734</v>
          </cell>
          <cell r="B10376" t="str">
            <v xml:space="preserve">PROLONGAMENTO PVC PARA CAIXA SIFONADA, 100 MM X 150 MM (NBR 5688)                                                                                                                                                                                                                                                                                                                                                                                                                                         </v>
          </cell>
          <cell r="C10376" t="str">
            <v xml:space="preserve">UN    </v>
          </cell>
          <cell r="D10376" t="str">
            <v>3,78</v>
          </cell>
        </row>
        <row r="10377">
          <cell r="A10377">
            <v>11737</v>
          </cell>
          <cell r="B10377" t="str">
            <v xml:space="preserve">PROLONGAMENTO PVC PARA CAIXA SIFONADA, 150 MM X 150 MM (NBR 5688)                                                                                                                                                                                                                                                                                                                                                                                                                                         </v>
          </cell>
          <cell r="C10377" t="str">
            <v xml:space="preserve">UN    </v>
          </cell>
          <cell r="D10377" t="str">
            <v>6,69</v>
          </cell>
        </row>
        <row r="10378">
          <cell r="A10378">
            <v>11738</v>
          </cell>
          <cell r="B10378" t="str">
            <v xml:space="preserve">PROLONGAMENTO PVC PARA CAIXA SIFONADA, 150 MM X 200 MM (NBR 5688)                                                                                                                                                                                                                                                                                                                                                                                                                                         </v>
          </cell>
          <cell r="C10378" t="str">
            <v xml:space="preserve">UN    </v>
          </cell>
          <cell r="D10378" t="str">
            <v>10,89</v>
          </cell>
        </row>
        <row r="10379">
          <cell r="A10379">
            <v>36143</v>
          </cell>
          <cell r="B10379" t="str">
            <v xml:space="preserve">PROTETOR AUDITIVO TIPO CONCHA COM ABAFADOR DE RUIDOS, ATENUACAO ACIMA DE 22 DB                                                                                                                                                                                                                                                                                                                                                                                                                            </v>
          </cell>
          <cell r="C10379" t="str">
            <v xml:space="preserve">UN    </v>
          </cell>
          <cell r="D10379" t="str">
            <v>24,60</v>
          </cell>
        </row>
        <row r="10380">
          <cell r="A10380">
            <v>36142</v>
          </cell>
          <cell r="B10380" t="str">
            <v xml:space="preserve">PROTETOR AUDITIVO TIPO PLUG DE INSERCAO COM CORDAO, ATENUACAO SUPERIOR A 15 DB                                                                                                                                                                                                                                                                                                                                                                                                                            </v>
          </cell>
          <cell r="C10380" t="str">
            <v xml:space="preserve">UN    </v>
          </cell>
          <cell r="D10380" t="str">
            <v>1,80</v>
          </cell>
        </row>
        <row r="10381">
          <cell r="A10381">
            <v>36146</v>
          </cell>
          <cell r="B10381" t="str">
            <v xml:space="preserve">PROTETOR SOLAR FPS 30, EMBALAGEM 2 LITROS                                                                                                                                                                                                                                                                                                                                                                                                                                                                 </v>
          </cell>
          <cell r="C10381" t="str">
            <v xml:space="preserve">UN    </v>
          </cell>
          <cell r="D10381" t="str">
            <v>204,00</v>
          </cell>
        </row>
        <row r="10382">
          <cell r="A10382">
            <v>39015</v>
          </cell>
          <cell r="B10382" t="str">
            <v xml:space="preserve">PROTETOR/PONTEIRA PLASTICA PARA PONTA DE VERGALHAO DE ATE 1", TIPO PROTETOR DE ESPERA                                                                                                                                                                                                                                                                                                                                                                                                                     </v>
          </cell>
          <cell r="C10382" t="str">
            <v xml:space="preserve">UN    </v>
          </cell>
          <cell r="D10382" t="str">
            <v>1,24</v>
          </cell>
        </row>
        <row r="10383">
          <cell r="A10383">
            <v>38377</v>
          </cell>
          <cell r="B10383" t="str">
            <v xml:space="preserve">PRUMO DE CENTRO EM ACO *400* G                                                                                                                                                                                                                                                                                                                                                                                                                                                                            </v>
          </cell>
          <cell r="C10383" t="str">
            <v xml:space="preserve">UN    </v>
          </cell>
          <cell r="D10383" t="str">
            <v>25,11</v>
          </cell>
        </row>
        <row r="10384">
          <cell r="A10384">
            <v>38376</v>
          </cell>
          <cell r="B10384" t="str">
            <v xml:space="preserve">PRUMO DE PAREDE EM ACO 700 A 750 G                                                                                                                                                                                                                                                                                                                                                                                                                                                                        </v>
          </cell>
          <cell r="C10384" t="str">
            <v xml:space="preserve">UN    </v>
          </cell>
          <cell r="D10384" t="str">
            <v>28,63</v>
          </cell>
        </row>
        <row r="10385">
          <cell r="A10385">
            <v>38116</v>
          </cell>
          <cell r="B10385" t="str">
            <v xml:space="preserve">PULSADOR CAMPAINHA 10A, 250V (APENAS MODULO)                                                                                                                                                                                                                                                                                                                                                                                                                                                              </v>
          </cell>
          <cell r="C10385" t="str">
            <v xml:space="preserve">UN    </v>
          </cell>
          <cell r="D10385" t="str">
            <v>4,57</v>
          </cell>
        </row>
        <row r="10386">
          <cell r="A10386">
            <v>38066</v>
          </cell>
          <cell r="B10386" t="str">
            <v xml:space="preserve">PULSADOR CAMPAINHA 10A, 250V, CONJUNTO MONTADO PARA EMBUTIR 4" X 2" (PLACA + SUPORTE + MODULO)                                                                                                                                                                                                                                                                                                                                                                                                            </v>
          </cell>
          <cell r="C10386" t="str">
            <v xml:space="preserve">UN    </v>
          </cell>
          <cell r="D10386" t="str">
            <v>7,55</v>
          </cell>
        </row>
        <row r="10387">
          <cell r="A10387">
            <v>38117</v>
          </cell>
          <cell r="B10387" t="str">
            <v xml:space="preserve">PULSADOR MINUTERIA 10A, 250V (APENAS MODULO)                                                                                                                                                                                                                                                                                                                                                                                                                                                              </v>
          </cell>
          <cell r="C10387" t="str">
            <v xml:space="preserve">UN    </v>
          </cell>
          <cell r="D10387" t="str">
            <v>7,79</v>
          </cell>
        </row>
        <row r="10388">
          <cell r="A10388">
            <v>38067</v>
          </cell>
          <cell r="B10388" t="str">
            <v xml:space="preserve">PULSADOR MINUTERIA 10A, 250V, CONJUNTO MONTADO PARA EMBUTIR 4" X 2" (PLACA + SUPORTE + MODULO)                                                                                                                                                                                                                                                                                                                                                                                                            </v>
          </cell>
          <cell r="C10388" t="str">
            <v xml:space="preserve">UN    </v>
          </cell>
          <cell r="D10388" t="str">
            <v>10,63</v>
          </cell>
        </row>
        <row r="10389">
          <cell r="A10389">
            <v>41757</v>
          </cell>
          <cell r="B10389" t="str">
            <v xml:space="preserve">PULVERIZADOR DE TINTA ELETRICO / MAQUINA DE PINTURA AIRLESS, VAZAO *2* L/MIN (COLETADO CAIXA)                                                                                                                                                                                                                                                                                                                                                                                                             </v>
          </cell>
          <cell r="C10389" t="str">
            <v xml:space="preserve">UN    </v>
          </cell>
          <cell r="D10389" t="str">
            <v>3.590,91</v>
          </cell>
        </row>
        <row r="10390">
          <cell r="A10390">
            <v>5080</v>
          </cell>
          <cell r="B10390" t="str">
            <v xml:space="preserve">PUXADOR CENTRAL, TIPO ALCA, EM ZAMAC CROMADO, COM ROSETAS, COMPRIMENTO *100* MM, PARA PORTA / JANELA EM MADEIRA OU METALICA - INCLUI PARAFUSOS                                                                                                                                                                                                                                                                                                                                                            </v>
          </cell>
          <cell r="C10390" t="str">
            <v xml:space="preserve">UN    </v>
          </cell>
          <cell r="D10390" t="str">
            <v>12,05</v>
          </cell>
        </row>
        <row r="10391">
          <cell r="A10391">
            <v>11522</v>
          </cell>
          <cell r="B10391" t="str">
            <v xml:space="preserve">PUXADOR CONCHA DE EMBUTIR PARA JANELA / PORTA DE CORRER, EM LATAO CROMADO, COM FURO CENTRAL PARA CHAVE E FUROS PARA PARAFUSOS, *40 X 100* MM  (LARGURA X ALTURA) - SEM FECHADURA                                                                                                                                                                                                                                                                                                                          </v>
          </cell>
          <cell r="C10391" t="str">
            <v xml:space="preserve">UN    </v>
          </cell>
          <cell r="D10391" t="str">
            <v>15,07</v>
          </cell>
        </row>
        <row r="10392">
          <cell r="A10392">
            <v>11523</v>
          </cell>
          <cell r="B10392" t="str">
            <v xml:space="preserve">PUXADOR CONCHA DE EMBUTIR, EM LATAO CROMADO, PARA PORTA / JANELA DE CORRER, LISO, SEM FURO PARA CHAVE, COM FUROS PARA FIXAR PARAFUSOS, *30 X 90* MM (LARGURA X ALTURA)                                                                                                                                                                                                                                                                                                                                    </v>
          </cell>
          <cell r="C10392" t="str">
            <v xml:space="preserve">UN    </v>
          </cell>
          <cell r="D10392" t="str">
            <v>14,10</v>
          </cell>
        </row>
        <row r="10393">
          <cell r="A10393">
            <v>11524</v>
          </cell>
          <cell r="B10393" t="str">
            <v xml:space="preserve">PUXADOR TIPO PUNHO REDONDO, CENTRAL, EM LATAO CROMADO, COMPRIMENTO DE *110* MM, PARA JANELAS / PORTAS DE CORRER - INCLUI PARAFUSOS                                                                                                                                                                                                                                                                                                                                                                        </v>
          </cell>
          <cell r="C10393" t="str">
            <v xml:space="preserve">UN    </v>
          </cell>
          <cell r="D10393" t="str">
            <v>29,03</v>
          </cell>
        </row>
        <row r="10394">
          <cell r="A10394">
            <v>38168</v>
          </cell>
          <cell r="B10394" t="str">
            <v xml:space="preserve">PUXADOR TUBULAR RETO, DUPLO, EM ALUMINIO POLIDO, DIAMETRO APROX.DE 1", COMPRIMENTO APROX. DE 400 MM, PARA PORTAS DE MADEIRA OU VIDRO                                                                                                                                                                                                                                                                                                                                                                      </v>
          </cell>
          <cell r="C10394" t="str">
            <v xml:space="preserve">UN    </v>
          </cell>
          <cell r="D10394" t="str">
            <v>140,12</v>
          </cell>
        </row>
        <row r="10395">
          <cell r="A10395">
            <v>13393</v>
          </cell>
          <cell r="B10395" t="str">
            <v xml:space="preserve">QUADRO DE DISTRIBUICAO COM BARRAMENTO TRIFASICO, DE EMBUTIR, EM CHAPA DE ACO GALVANIZADO, PARA 12 DISJUNTORES DIN, 100 A                                                                                                                                                                                                                                                                                                                                                                                  </v>
          </cell>
          <cell r="C10395" t="str">
            <v xml:space="preserve">UN    </v>
          </cell>
          <cell r="D10395" t="str">
            <v>144,35</v>
          </cell>
        </row>
        <row r="10396">
          <cell r="A10396">
            <v>13395</v>
          </cell>
          <cell r="B10396" t="str">
            <v xml:space="preserve">QUADRO DE DISTRIBUICAO COM BARRAMENTO TRIFASICO, DE EMBUTIR, EM CHAPA DE ACO GALVANIZADO, PARA 18 DISJUNTORES DIN, 100 A                                                                                                                                                                                                                                                                                                                                                                                  </v>
          </cell>
          <cell r="C10396" t="str">
            <v xml:space="preserve">UN    </v>
          </cell>
          <cell r="D10396" t="str">
            <v>173,09</v>
          </cell>
        </row>
        <row r="10397">
          <cell r="A10397">
            <v>12039</v>
          </cell>
          <cell r="B10397" t="str">
            <v xml:space="preserve">QUADRO DE DISTRIBUICAO COM BARRAMENTO TRIFASICO, DE EMBUTIR, EM CHAPA DE ACO GALVANIZADO, PARA 24 DISJUNTORES DIN, 100 A                                                                                                                                                                                                                                                                                                                                                                                  </v>
          </cell>
          <cell r="C10397" t="str">
            <v xml:space="preserve">UN    </v>
          </cell>
          <cell r="D10397" t="str">
            <v>231,61</v>
          </cell>
        </row>
        <row r="10398">
          <cell r="A10398">
            <v>13396</v>
          </cell>
          <cell r="B10398" t="str">
            <v xml:space="preserve">QUADRO DE DISTRIBUICAO COM BARRAMENTO TRIFASICO, DE EMBUTIR, EM CHAPA DE ACO GALVANIZADO, PARA 28 DISJUNTORES DIN, 100 A                                                                                                                                                                                                                                                                                                                                                                                  </v>
          </cell>
          <cell r="C10398" t="str">
            <v xml:space="preserve">UN    </v>
          </cell>
          <cell r="D10398" t="str">
            <v>370,45</v>
          </cell>
        </row>
        <row r="10399">
          <cell r="A10399">
            <v>13397</v>
          </cell>
          <cell r="B10399" t="str">
            <v xml:space="preserve">QUADRO DE DISTRIBUICAO COM BARRAMENTO TRIFASICO, DE EMBUTIR, EM CHAPA DE ACO GALVANIZADO, PARA 30 DISJUNTORES DIN, 100 A                                                                                                                                                                                                                                                                                                                                                                                  </v>
          </cell>
          <cell r="C10399" t="str">
            <v xml:space="preserve">UN    </v>
          </cell>
          <cell r="D10399" t="str">
            <v>374,43</v>
          </cell>
        </row>
        <row r="10400">
          <cell r="A10400">
            <v>12041</v>
          </cell>
          <cell r="B10400" t="str">
            <v xml:space="preserve">QUADRO DE DISTRIBUICAO COM BARRAMENTO TRIFASICO, DE EMBUTIR, EM CHAPA DE ACO GALVANIZADO, PARA 30 DISJUNTORES DIN, 150 A                                                                                                                                                                                                                                                                                                                                                                                  </v>
          </cell>
          <cell r="C10400" t="str">
            <v xml:space="preserve">UN    </v>
          </cell>
          <cell r="D10400" t="str">
            <v>506,71</v>
          </cell>
        </row>
        <row r="10401">
          <cell r="A10401">
            <v>12043</v>
          </cell>
          <cell r="B10401" t="str">
            <v xml:space="preserve">QUADRO DE DISTRIBUICAO COM BARRAMENTO TRIFASICO, DE EMBUTIR, EM CHAPA DE ACO GALVANIZADO, PARA 30 DISJUNTORES DIN, 225 A                                                                                                                                                                                                                                                                                                                                                                                  </v>
          </cell>
          <cell r="C10401" t="str">
            <v xml:space="preserve">UN    </v>
          </cell>
          <cell r="D10401" t="str">
            <v>584,28</v>
          </cell>
        </row>
        <row r="10402">
          <cell r="A10402">
            <v>39762</v>
          </cell>
          <cell r="B10402" t="str">
            <v xml:space="preserve">QUADRO DE DISTRIBUICAO COM BARRAMENTO TRIFASICO, DE EMBUTIR, EM CHAPA DE ACO GALVANIZADO, PARA 36 DISJUNTORES DIN, 100 A                                                                                                                                                                                                                                                                                                                                                                                  </v>
          </cell>
          <cell r="C10402" t="str">
            <v xml:space="preserve">UN    </v>
          </cell>
          <cell r="D10402" t="str">
            <v>394,75</v>
          </cell>
        </row>
        <row r="10403">
          <cell r="A10403">
            <v>12042</v>
          </cell>
          <cell r="B10403" t="str">
            <v xml:space="preserve">QUADRO DE DISTRIBUICAO COM BARRAMENTO TRIFASICO, DE EMBUTIR, EM CHAPA DE ACO GALVANIZADO, PARA 40 DISJUNTORES DIN, 100 A                                                                                                                                                                                                                                                                                                                                                                                  </v>
          </cell>
          <cell r="C10403" t="str">
            <v xml:space="preserve">UN    </v>
          </cell>
          <cell r="D10403" t="str">
            <v>394,85</v>
          </cell>
        </row>
        <row r="10404">
          <cell r="A10404">
            <v>39763</v>
          </cell>
          <cell r="B10404" t="str">
            <v xml:space="preserve">QUADRO DE DISTRIBUICAO COM BARRAMENTO TRIFASICO, DE EMBUTIR, EM CHAPA DE ACO GALVANIZADO, PARA 48 DISJUNTORES DIN, 100 A                                                                                                                                                                                                                                                                                                                                                                                  </v>
          </cell>
          <cell r="C10404" t="str">
            <v xml:space="preserve">UN    </v>
          </cell>
          <cell r="D10404" t="str">
            <v>595,76</v>
          </cell>
        </row>
        <row r="10405">
          <cell r="A10405">
            <v>39756</v>
          </cell>
          <cell r="B10405" t="str">
            <v xml:space="preserve">QUADRO DE DISTRIBUICAO COM BARRAMENTO TRIFASICO, DE SOBREPOR, EM CHAPA DE ACO GALVANIZADO, PARA 12 DISJUNTORES DIN, 100 A                                                                                                                                                                                                                                                                                                                                                                                 </v>
          </cell>
          <cell r="C10405" t="str">
            <v xml:space="preserve">UN    </v>
          </cell>
          <cell r="D10405" t="str">
            <v>180,62</v>
          </cell>
        </row>
        <row r="10406">
          <cell r="A10406">
            <v>12038</v>
          </cell>
          <cell r="B10406" t="str">
            <v xml:space="preserve">QUADRO DE DISTRIBUICAO COM BARRAMENTO TRIFASICO, DE SOBREPOR, EM CHAPA DE ACO GALVANIZADO, PARA 18 DISJUNTORES DIN, 100 A                                                                                                                                                                                                                                                                                                                                                                                 </v>
          </cell>
          <cell r="C10406" t="str">
            <v xml:space="preserve">UN    </v>
          </cell>
          <cell r="D10406" t="str">
            <v>201,65</v>
          </cell>
        </row>
        <row r="10407">
          <cell r="A10407">
            <v>12040</v>
          </cell>
          <cell r="B10407" t="str">
            <v xml:space="preserve">QUADRO DE DISTRIBUICAO COM BARRAMENTO TRIFASICO, DE SOBREPOR, EM CHAPA DE ACO GALVANIZADO, PARA 24 DISJUNTORES DIN, 100 A                                                                                                                                                                                                                                                                                                                                                                                 </v>
          </cell>
          <cell r="C10407" t="str">
            <v xml:space="preserve">UN    </v>
          </cell>
          <cell r="D10407" t="str">
            <v>257,65</v>
          </cell>
        </row>
        <row r="10408">
          <cell r="A10408">
            <v>39757</v>
          </cell>
          <cell r="B10408" t="str">
            <v xml:space="preserve">QUADRO DE DISTRIBUICAO COM BARRAMENTO TRIFASICO, DE SOBREPOR, EM CHAPA DE ACO GALVANIZADO, PARA 28 DISJUNTORES DIN, 100 A                                                                                                                                                                                                                                                                                                                                                                                 </v>
          </cell>
          <cell r="C10408" t="str">
            <v xml:space="preserve">UN    </v>
          </cell>
          <cell r="D10408" t="str">
            <v>275,50</v>
          </cell>
        </row>
        <row r="10409">
          <cell r="A10409">
            <v>39758</v>
          </cell>
          <cell r="B10409" t="str">
            <v xml:space="preserve">QUADRO DE DISTRIBUICAO COM BARRAMENTO TRIFASICO, DE SOBREPOR, EM CHAPA DE ACO GALVANIZADO, PARA 30 DISJUNTORES DIN, 100 A                                                                                                                                                                                                                                                                                                                                                                                 </v>
          </cell>
          <cell r="C10409" t="str">
            <v xml:space="preserve">UN    </v>
          </cell>
          <cell r="D10409" t="str">
            <v>357,61</v>
          </cell>
        </row>
        <row r="10410">
          <cell r="A10410">
            <v>39759</v>
          </cell>
          <cell r="B10410" t="str">
            <v xml:space="preserve">QUADRO DE DISTRIBUICAO COM BARRAMENTO TRIFASICO, DE SOBREPOR, EM CHAPA DE ACO GALVANIZADO, PARA 36 DISJUNTORES DIN, 100 A                                                                                                                                                                                                                                                                                                                                                                                 </v>
          </cell>
          <cell r="C10410" t="str">
            <v xml:space="preserve">UN    </v>
          </cell>
          <cell r="D10410" t="str">
            <v>488,61</v>
          </cell>
        </row>
        <row r="10411">
          <cell r="A10411">
            <v>39760</v>
          </cell>
          <cell r="B10411" t="str">
            <v xml:space="preserve">QUADRO DE DISTRIBUICAO COM BARRAMENTO TRIFASICO, DE SOBREPOR, EM CHAPA DE ACO GALVANIZADO, PARA 40 DISJUNTORES DIN, 100 A                                                                                                                                                                                                                                                                                                                                                                                 </v>
          </cell>
          <cell r="C10411" t="str">
            <v xml:space="preserve">UN    </v>
          </cell>
          <cell r="D10411" t="str">
            <v>490,85</v>
          </cell>
        </row>
        <row r="10412">
          <cell r="A10412">
            <v>39761</v>
          </cell>
          <cell r="B10412" t="str">
            <v xml:space="preserve">QUADRO DE DISTRIBUICAO COM BARRAMENTO TRIFASICO, DE SOBREPOR, EM CHAPA DE ACO GALVANIZADO, PARA 48 DISJUNTORES DIN, 100 A                                                                                                                                                                                                                                                                                                                                                                                 </v>
          </cell>
          <cell r="C10412" t="str">
            <v xml:space="preserve">UN    </v>
          </cell>
          <cell r="D10412" t="str">
            <v>628,21</v>
          </cell>
        </row>
        <row r="10413">
          <cell r="A10413">
            <v>39765</v>
          </cell>
          <cell r="B10413" t="str">
            <v xml:space="preserve">QUADRO DE DISTRIBUICAO SEM BARRAMENTO, COM PORTA, DE EMBUTIR, EM CHAPA DE ACO GALVANIZADO, PARA 12 DISJUNTORES NEMA                                                                                                                                                                                                                                                                                                                                                                                       </v>
          </cell>
          <cell r="C10413" t="str">
            <v xml:space="preserve">UN    </v>
          </cell>
          <cell r="D10413" t="str">
            <v>27,89</v>
          </cell>
        </row>
        <row r="10414">
          <cell r="A10414">
            <v>13399</v>
          </cell>
          <cell r="B10414" t="str">
            <v xml:space="preserve">QUADRO DE DISTRIBUICAO SEM BARRAMENTO, COM PORTA, DE EMBUTIR, EM CHAPA DE ACO GALVANIZADO, PARA 3 DISJUNTORES NEMA                                                                                                                                                                                                                                                                                                                                                                                        </v>
          </cell>
          <cell r="C10414" t="str">
            <v xml:space="preserve">UN    </v>
          </cell>
          <cell r="D10414" t="str">
            <v>15,86</v>
          </cell>
        </row>
        <row r="10415">
          <cell r="A10415">
            <v>39764</v>
          </cell>
          <cell r="B10415" t="str">
            <v xml:space="preserve">QUADRO DE DISTRIBUICAO SEM BARRAMENTO, COM PORTA, DE EMBUTIR, EM CHAPA DE ACO GALVANIZADO, PARA 6 DISJUNTORES NEMA                                                                                                                                                                                                                                                                                                                                                                                        </v>
          </cell>
          <cell r="C10415" t="str">
            <v xml:space="preserve">UN    </v>
          </cell>
          <cell r="D10415" t="str">
            <v>21,81</v>
          </cell>
        </row>
        <row r="10416">
          <cell r="A10416">
            <v>39805</v>
          </cell>
          <cell r="B10416" t="str">
            <v xml:space="preserve">QUADRO DE DISTRIBUICAO, COM BARRAMENTO TERRA / NEUTRO, DE EMBUTIR, PARA 16 DISJUNTORES DIN                                                                                                                                                                                                                                                                                                                                                                                                                </v>
          </cell>
          <cell r="C10416" t="str">
            <v xml:space="preserve">UN    </v>
          </cell>
          <cell r="D10416" t="str">
            <v>137,10</v>
          </cell>
        </row>
        <row r="10417">
          <cell r="A10417">
            <v>39806</v>
          </cell>
          <cell r="B10417" t="str">
            <v xml:space="preserve">QUADRO DE DISTRIBUICAO, COM BARRAMENTO TERRA / NEUTRO, DE EMBUTIR, PARA 24 DISJUNTORES DIN                                                                                                                                                                                                                                                                                                                                                                                                                </v>
          </cell>
          <cell r="C10417" t="str">
            <v xml:space="preserve">UN    </v>
          </cell>
          <cell r="D10417" t="str">
            <v>258,90</v>
          </cell>
        </row>
        <row r="10418">
          <cell r="A10418">
            <v>39807</v>
          </cell>
          <cell r="B10418" t="str">
            <v xml:space="preserve">QUADRO DE DISTRIBUICAO, COM BARRAMENTO TERRA / NEUTRO, DE EMBUTIR, PARA 36 DISJUNTORES DIN                                                                                                                                                                                                                                                                                                                                                                                                                </v>
          </cell>
          <cell r="C10418" t="str">
            <v xml:space="preserve">UN    </v>
          </cell>
          <cell r="D10418" t="str">
            <v>364,99</v>
          </cell>
        </row>
        <row r="10419">
          <cell r="A10419">
            <v>39804</v>
          </cell>
          <cell r="B10419" t="str">
            <v xml:space="preserve">QUADRO DE DISTRIBUICAO, COM BARRAMENTO TERRA / NEUTRO, DE EMBUTIR, PARA 8 DISJUNTORES DIN                                                                                                                                                                                                                                                                                                                                                                                                                 </v>
          </cell>
          <cell r="C10419" t="str">
            <v xml:space="preserve">UN    </v>
          </cell>
          <cell r="D10419" t="str">
            <v>76,98</v>
          </cell>
        </row>
        <row r="10420">
          <cell r="A10420">
            <v>39796</v>
          </cell>
          <cell r="B10420" t="str">
            <v xml:space="preserve">QUADRO DE DISTRIBUICAO, SEM BARRAMENTO, EM PVC, DE EMBUTIR, PARA 16 DISJUNTORES DIN                                                                                                                                                                                                                                                                                                                                                                                                                       </v>
          </cell>
          <cell r="C10420" t="str">
            <v xml:space="preserve">UN    </v>
          </cell>
          <cell r="D10420" t="str">
            <v>78,45</v>
          </cell>
        </row>
        <row r="10421">
          <cell r="A10421">
            <v>39797</v>
          </cell>
          <cell r="B10421" t="str">
            <v xml:space="preserve">QUADRO DE DISTRIBUICAO, SEM BARRAMENTO, EM PVC, DE EMBUTIR, PARA 24 DISJUNTORES DIN                                                                                                                                                                                                                                                                                                                                                                                                                       </v>
          </cell>
          <cell r="C10421" t="str">
            <v xml:space="preserve">UN    </v>
          </cell>
          <cell r="D10421" t="str">
            <v>104,17</v>
          </cell>
        </row>
        <row r="10422">
          <cell r="A10422">
            <v>39798</v>
          </cell>
          <cell r="B10422" t="str">
            <v xml:space="preserve">QUADRO DE DISTRIBUICAO, SEM BARRAMENTO, EM PVC, DE EMBUTIR, PARA 36 DISJUNTORES DIN                                                                                                                                                                                                                                                                                                                                                                                                                       </v>
          </cell>
          <cell r="C10422" t="str">
            <v xml:space="preserve">UN    </v>
          </cell>
          <cell r="D10422" t="str">
            <v>173,66</v>
          </cell>
        </row>
        <row r="10423">
          <cell r="A10423">
            <v>39794</v>
          </cell>
          <cell r="B10423" t="str">
            <v xml:space="preserve">QUADRO DE DISTRIBUICAO, SEM BARRAMENTO, EM PVC, DE EMBUTIR, PARA 4 DISJUNTORES DIN                                                                                                                                                                                                                                                                                                                                                                                                                        </v>
          </cell>
          <cell r="C10423" t="str">
            <v xml:space="preserve">UN    </v>
          </cell>
          <cell r="D10423" t="str">
            <v>24,68</v>
          </cell>
        </row>
        <row r="10424">
          <cell r="A10424">
            <v>39795</v>
          </cell>
          <cell r="B10424" t="str">
            <v xml:space="preserve">QUADRO DE DISTRIBUICAO, SEM BARRAMENTO, EM PVC, DE EMBUTIR, PARA 8 DISJUNTORES DIN                                                                                                                                                                                                                                                                                                                                                                                                                        </v>
          </cell>
          <cell r="C10424" t="str">
            <v xml:space="preserve">UN    </v>
          </cell>
          <cell r="D10424" t="str">
            <v>34,56</v>
          </cell>
        </row>
        <row r="10425">
          <cell r="A10425">
            <v>39801</v>
          </cell>
          <cell r="B10425" t="str">
            <v xml:space="preserve">QUADRO DE DISTRIBUICAO, SEM BARRAMENTO, EM PVC, DE SOBREPOR, PARA 16 DISJUNTORES DIN                                                                                                                                                                                                                                                                                                                                                                                                                      </v>
          </cell>
          <cell r="C10425" t="str">
            <v xml:space="preserve">UN    </v>
          </cell>
          <cell r="D10425" t="str">
            <v>88,44</v>
          </cell>
        </row>
        <row r="10426">
          <cell r="A10426">
            <v>39802</v>
          </cell>
          <cell r="B10426" t="str">
            <v xml:space="preserve">QUADRO DE DISTRIBUICAO, SEM BARRAMENTO, EM PVC, DE SOBREPOR, PARA 24 DISJUNTORES DIN                                                                                                                                                                                                                                                                                                                                                                                                                      </v>
          </cell>
          <cell r="C10426" t="str">
            <v xml:space="preserve">UN    </v>
          </cell>
          <cell r="D10426" t="str">
            <v>146,87</v>
          </cell>
        </row>
        <row r="10427">
          <cell r="A10427">
            <v>39803</v>
          </cell>
          <cell r="B10427" t="str">
            <v xml:space="preserve">QUADRO DE DISTRIBUICAO, SEM BARRAMENTO, EM PVC, DE SOBREPOR, PARA 36 DISJUNTORES DIN                                                                                                                                                                                                                                                                                                                                                                                                                      </v>
          </cell>
          <cell r="C10427" t="str">
            <v xml:space="preserve">UN    </v>
          </cell>
          <cell r="D10427" t="str">
            <v>203,52</v>
          </cell>
        </row>
        <row r="10428">
          <cell r="A10428">
            <v>39799</v>
          </cell>
          <cell r="B10428" t="str">
            <v xml:space="preserve">QUADRO DE DISTRIBUICAO, SEM BARRAMENTO, EM PVC, DE SOBREPOR, PARA 4 DISJUNTORES DIN                                                                                                                                                                                                                                                                                                                                                                                                                       </v>
          </cell>
          <cell r="C10428" t="str">
            <v xml:space="preserve">UN    </v>
          </cell>
          <cell r="D10428" t="str">
            <v>33,44</v>
          </cell>
        </row>
        <row r="10429">
          <cell r="A10429">
            <v>39800</v>
          </cell>
          <cell r="B10429" t="str">
            <v xml:space="preserve">QUADRO DE DISTRIBUICAO, SEM BARRAMENTO, EM PVC, DE SOBREPOR, PARA 8 DISJUNTORES DIN                                                                                                                                                                                                                                                                                                                                                                                                                       </v>
          </cell>
          <cell r="C10429" t="str">
            <v xml:space="preserve">UN    </v>
          </cell>
          <cell r="D10429" t="str">
            <v>56,27</v>
          </cell>
        </row>
        <row r="10430">
          <cell r="A10430">
            <v>4224</v>
          </cell>
          <cell r="B10430" t="str">
            <v xml:space="preserve">QUEROSENE                                                                                                                                                                                                                                                                                                                                                                                                                                                                                                 </v>
          </cell>
          <cell r="C10430" t="str">
            <v xml:space="preserve">L     </v>
          </cell>
          <cell r="D10430" t="str">
            <v>12,63</v>
          </cell>
        </row>
        <row r="10431">
          <cell r="A10431">
            <v>21059</v>
          </cell>
          <cell r="B10431" t="str">
            <v xml:space="preserve">RALO FOFO COM REQUADRO, QUADRADO 150 X 150 MM                                                                                                                                                                                                                                                                                                                                                                                                                                                             </v>
          </cell>
          <cell r="C10431" t="str">
            <v xml:space="preserve">UN    </v>
          </cell>
          <cell r="D10431" t="str">
            <v>35,30</v>
          </cell>
        </row>
        <row r="10432">
          <cell r="A10432">
            <v>11234</v>
          </cell>
          <cell r="B10432" t="str">
            <v xml:space="preserve">RALO FOFO COM REQUADRO, QUADRADO 200 X 200 MM                                                                                                                                                                                                                                                                                                                                                                                                                                                             </v>
          </cell>
          <cell r="C10432" t="str">
            <v xml:space="preserve">UN    </v>
          </cell>
          <cell r="D10432" t="str">
            <v>53,20</v>
          </cell>
        </row>
        <row r="10433">
          <cell r="A10433">
            <v>21060</v>
          </cell>
          <cell r="B10433" t="str">
            <v xml:space="preserve">RALO FOFO COM REQUADRO, QUADRADO 250 X 250 MM                                                                                                                                                                                                                                                                                                                                                                                                                                                             </v>
          </cell>
          <cell r="C10433" t="str">
            <v xml:space="preserve">UN    </v>
          </cell>
          <cell r="D10433" t="str">
            <v>65,48</v>
          </cell>
        </row>
        <row r="10434">
          <cell r="A10434">
            <v>21061</v>
          </cell>
          <cell r="B10434" t="str">
            <v xml:space="preserve">RALO FOFO COM REQUADRO, QUADRADO 300 X 300 MM                                                                                                                                                                                                                                                                                                                                                                                                                                                             </v>
          </cell>
          <cell r="C10434" t="str">
            <v xml:space="preserve">UN    </v>
          </cell>
          <cell r="D10434" t="str">
            <v>81,86</v>
          </cell>
        </row>
        <row r="10435">
          <cell r="A10435">
            <v>21062</v>
          </cell>
          <cell r="B10435" t="str">
            <v xml:space="preserve">RALO FOFO COM REQUADRO, QUADRADO 400 X 400 MM                                                                                                                                                                                                                                                                                                                                                                                                                                                             </v>
          </cell>
          <cell r="C10435" t="str">
            <v xml:space="preserve">UN    </v>
          </cell>
          <cell r="D10435" t="str">
            <v>128,93</v>
          </cell>
        </row>
        <row r="10436">
          <cell r="A10436">
            <v>11708</v>
          </cell>
          <cell r="B10436" t="str">
            <v xml:space="preserve">RALO FOFO SEMIESFERICO, 100 MM, PARA LAJES/ CALHAS                                                                                                                                                                                                                                                                                                                                                                                                                                                        </v>
          </cell>
          <cell r="C10436" t="str">
            <v xml:space="preserve">UN    </v>
          </cell>
          <cell r="D10436" t="str">
            <v>14,06</v>
          </cell>
        </row>
        <row r="10437">
          <cell r="A10437">
            <v>11709</v>
          </cell>
          <cell r="B10437" t="str">
            <v xml:space="preserve">RALO FOFO SEMIESFERICO, 150 MM, PARA LAJES/ CALHAS                                                                                                                                                                                                                                                                                                                                                                                                                                                        </v>
          </cell>
          <cell r="C10437" t="str">
            <v xml:space="preserve">UN    </v>
          </cell>
          <cell r="D10437" t="str">
            <v>33,05</v>
          </cell>
        </row>
        <row r="10438">
          <cell r="A10438">
            <v>11710</v>
          </cell>
          <cell r="B10438" t="str">
            <v xml:space="preserve">RALO FOFO SEMIESFERICO, 200 MM, PARA LAJES/ CALHAS                                                                                                                                                                                                                                                                                                                                                                                                                                                        </v>
          </cell>
          <cell r="C10438" t="str">
            <v xml:space="preserve">UN    </v>
          </cell>
          <cell r="D10438" t="str">
            <v>75,97</v>
          </cell>
        </row>
        <row r="10439">
          <cell r="A10439">
            <v>11707</v>
          </cell>
          <cell r="B10439" t="str">
            <v xml:space="preserve">RALO FOFO SEMIESFERICO, 75 MM, PARA LAJES/ CALHAS                                                                                                                                                                                                                                                                                                                                                                                                                                                         </v>
          </cell>
          <cell r="C10439" t="str">
            <v xml:space="preserve">UN    </v>
          </cell>
          <cell r="D10439" t="str">
            <v>10,53</v>
          </cell>
        </row>
        <row r="10440">
          <cell r="A10440">
            <v>11739</v>
          </cell>
          <cell r="B10440" t="str">
            <v xml:space="preserve">RALO SECO PVC CONICO, 100 X 40 MM,  COM GRELHA REDONDA BRANCA                                                                                                                                                                                                                                                                                                                                                                                                                                             </v>
          </cell>
          <cell r="C10440" t="str">
            <v xml:space="preserve">UN    </v>
          </cell>
          <cell r="D10440" t="str">
            <v>7,30</v>
          </cell>
        </row>
        <row r="10441">
          <cell r="A10441">
            <v>11711</v>
          </cell>
          <cell r="B10441" t="str">
            <v xml:space="preserve">RALO SECO PVC CONICO, 100 X 40 MM, COM GRELHA QUADRADA                                                                                                                                                                                                                                                                                                                                                                                                                                                    </v>
          </cell>
          <cell r="C10441" t="str">
            <v xml:space="preserve">UN    </v>
          </cell>
          <cell r="D10441" t="str">
            <v>10,68</v>
          </cell>
        </row>
        <row r="10442">
          <cell r="A10442">
            <v>5102</v>
          </cell>
          <cell r="B10442" t="str">
            <v xml:space="preserve">RALO SECO PVC QUADRADO, 100 X 100 X 53 MM, SAIDA 40 MM, COM GRELHA BRANCA                                                                                                                                                                                                                                                                                                                                                                                                                                 </v>
          </cell>
          <cell r="C10442" t="str">
            <v xml:space="preserve">UN    </v>
          </cell>
          <cell r="D10442" t="str">
            <v>10,33</v>
          </cell>
        </row>
        <row r="10443">
          <cell r="A10443">
            <v>11741</v>
          </cell>
          <cell r="B10443" t="str">
            <v xml:space="preserve">RALO SIFONADO PVC CILINDRICO, 100 X 40 MM,  COM GRELHA REDONDA BRANCA                                                                                                                                                                                                                                                                                                                                                                                                                                     </v>
          </cell>
          <cell r="C10443" t="str">
            <v xml:space="preserve">UN    </v>
          </cell>
          <cell r="D10443" t="str">
            <v>7,52</v>
          </cell>
        </row>
        <row r="10444">
          <cell r="A10444">
            <v>11743</v>
          </cell>
          <cell r="B10444" t="str">
            <v xml:space="preserve">RALO SIFONADO PVC REDONDO CONICO, 100 X 40 MM, COM GRELHA  BRANCA REDONDA                                                                                                                                                                                                                                                                                                                                                                                                                                 </v>
          </cell>
          <cell r="C10444" t="str">
            <v xml:space="preserve">UN    </v>
          </cell>
          <cell r="D10444" t="str">
            <v>6,83</v>
          </cell>
        </row>
        <row r="10445">
          <cell r="A10445">
            <v>11745</v>
          </cell>
          <cell r="B10445" t="str">
            <v xml:space="preserve">RALO SIFONADO PVC, QUADRADO, 100 X 100 X 53 MM, SAIDA 40 MM, COM GRELHA BRANCA                                                                                                                                                                                                                                                                                                                                                                                                                            </v>
          </cell>
          <cell r="C10445" t="str">
            <v xml:space="preserve">UN    </v>
          </cell>
          <cell r="D10445" t="str">
            <v>9,71</v>
          </cell>
        </row>
        <row r="10446">
          <cell r="A10446">
            <v>25961</v>
          </cell>
          <cell r="B10446" t="str">
            <v xml:space="preserve">RASTELEIRO                                                                                                                                                                                                                                                                                                                                                                                                                                                                                                </v>
          </cell>
          <cell r="C10446" t="str">
            <v xml:space="preserve">H     </v>
          </cell>
          <cell r="D10446" t="str">
            <v>14,21</v>
          </cell>
        </row>
        <row r="10447">
          <cell r="A10447">
            <v>40985</v>
          </cell>
          <cell r="B10447" t="str">
            <v xml:space="preserve">RASTELEIRO (MENSALISTA)                                                                                                                                                                                                                                                                                                                                                                                                                                                                                   </v>
          </cell>
          <cell r="C10447" t="str">
            <v xml:space="preserve">MES   </v>
          </cell>
          <cell r="D10447" t="str">
            <v>2.500,54</v>
          </cell>
        </row>
        <row r="10448">
          <cell r="A10448">
            <v>1088</v>
          </cell>
          <cell r="B10448" t="str">
            <v xml:space="preserve">REATOR ELETRONICO BIVOLT PARA 1 LAMPADA FLUORESCENTE DE 18/20 W                                                                                                                                                                                                                                                                                                                                                                                                                                           </v>
          </cell>
          <cell r="C10448" t="str">
            <v xml:space="preserve">UN    </v>
          </cell>
          <cell r="D10448" t="str">
            <v>13,93</v>
          </cell>
        </row>
        <row r="10449">
          <cell r="A10449">
            <v>1087</v>
          </cell>
          <cell r="B10449" t="str">
            <v xml:space="preserve">REATOR ELETRONICO BIVOLT PARA 1 LAMPADA FLUORESCENTE DE 36/40 W                                                                                                                                                                                                                                                                                                                                                                                                                                           </v>
          </cell>
          <cell r="C10449" t="str">
            <v xml:space="preserve">UN    </v>
          </cell>
          <cell r="D10449" t="str">
            <v>17,40</v>
          </cell>
        </row>
        <row r="10450">
          <cell r="A10450">
            <v>38777</v>
          </cell>
          <cell r="B10450" t="str">
            <v xml:space="preserve">REATOR ELETRONICO BIVOLT PARA 2 LAMPADAS FLUORESCENTES DE 14 W                                                                                                                                                                                                                                                                                                                                                                                                                                            </v>
          </cell>
          <cell r="C10450" t="str">
            <v xml:space="preserve">UN    </v>
          </cell>
          <cell r="D10450" t="str">
            <v>34,67</v>
          </cell>
        </row>
        <row r="10451">
          <cell r="A10451">
            <v>1086</v>
          </cell>
          <cell r="B10451" t="str">
            <v xml:space="preserve">REATOR ELETRONICO BIVOLT PARA 2 LAMPADAS FLUORESCENTES DE 18/20 W                                                                                                                                                                                                                                                                                                                                                                                                                                         </v>
          </cell>
          <cell r="C10451" t="str">
            <v xml:space="preserve">UN    </v>
          </cell>
          <cell r="D10451" t="str">
            <v>18,29</v>
          </cell>
        </row>
        <row r="10452">
          <cell r="A10452">
            <v>1079</v>
          </cell>
          <cell r="B10452" t="str">
            <v xml:space="preserve">REATOR ELETRONICO BIVOLT PARA 2 LAMPADAS FLUORESCENTES DE 36/40 W                                                                                                                                                                                                                                                                                                                                                                                                                                         </v>
          </cell>
          <cell r="C10452" t="str">
            <v xml:space="preserve">UN    </v>
          </cell>
          <cell r="D10452" t="str">
            <v>18,91</v>
          </cell>
        </row>
        <row r="10453">
          <cell r="A10453">
            <v>39374</v>
          </cell>
          <cell r="B10453" t="str">
            <v xml:space="preserve">REATOR INTERNO/INTEGRADO PARA LAMPADA VAPOR METALICO 400 W, ALTO FATOR DE POTENCIA                                                                                                                                                                                                                                                                                                                                                                                                                        </v>
          </cell>
          <cell r="C10453" t="str">
            <v xml:space="preserve">UN    </v>
          </cell>
          <cell r="D10453" t="str">
            <v>134,14</v>
          </cell>
        </row>
        <row r="10454">
          <cell r="A10454">
            <v>1082</v>
          </cell>
          <cell r="B10454" t="str">
            <v xml:space="preserve">REATOR P/ LAMPADA VAPOR DE SODIO 250W USO EXT                                                                                                                                                                                                                                                                                                                                                                                                                                                             </v>
          </cell>
          <cell r="C10454" t="str">
            <v xml:space="preserve">UN    </v>
          </cell>
          <cell r="D10454" t="str">
            <v>118,90</v>
          </cell>
        </row>
        <row r="10455">
          <cell r="A10455">
            <v>12316</v>
          </cell>
          <cell r="B10455" t="str">
            <v xml:space="preserve">REATOR P/ 1 LAMPADA VAPOR DE MERCURIO 125W USO EXT                                                                                                                                                                                                                                                                                                                                                                                                                                                        </v>
          </cell>
          <cell r="C10455" t="str">
            <v xml:space="preserve">UN    </v>
          </cell>
          <cell r="D10455" t="str">
            <v>54,49</v>
          </cell>
        </row>
        <row r="10456">
          <cell r="A10456">
            <v>12317</v>
          </cell>
          <cell r="B10456" t="str">
            <v xml:space="preserve">REATOR P/ 1 LAMPADA VAPOR DE MERCURIO 250W USO EXT                                                                                                                                                                                                                                                                                                                                                                                                                                                        </v>
          </cell>
          <cell r="C10456" t="str">
            <v xml:space="preserve">UN    </v>
          </cell>
          <cell r="D10456" t="str">
            <v>64,98</v>
          </cell>
        </row>
        <row r="10457">
          <cell r="A10457">
            <v>12318</v>
          </cell>
          <cell r="B10457" t="str">
            <v xml:space="preserve">REATOR P/ 1 LAMPADA VAPOR DE MERCURIO 400W USO EXT                                                                                                                                                                                                                                                                                                                                                                                                                                                        </v>
          </cell>
          <cell r="C10457" t="str">
            <v xml:space="preserve">UN    </v>
          </cell>
          <cell r="D10457" t="str">
            <v>74,86</v>
          </cell>
        </row>
        <row r="10458">
          <cell r="A10458">
            <v>5104</v>
          </cell>
          <cell r="B10458" t="str">
            <v xml:space="preserve">REBITE DE ALUMINIO VAZADO DE REPUXO, 3,2 X 8 MM (1KG = 1025 UNIDADES)                                                                                                                                                                                                                                                                                                                                                                                                                                     </v>
          </cell>
          <cell r="C10458" t="str">
            <v xml:space="preserve">KG    </v>
          </cell>
          <cell r="D10458" t="str">
            <v>40,56</v>
          </cell>
        </row>
        <row r="10459">
          <cell r="A10459">
            <v>26023</v>
          </cell>
          <cell r="B10459" t="str">
            <v xml:space="preserve">REBOLO ABRASIVO RETO DE USO GERAL GRAO 36, DE 6 X 1 " (DIAMETRO X ALTURA)                                                                                                                                                                                                                                                                                                                                                                                                                                 </v>
          </cell>
          <cell r="C10459" t="str">
            <v xml:space="preserve">UN    </v>
          </cell>
          <cell r="D10459" t="str">
            <v>70,67</v>
          </cell>
        </row>
        <row r="10460">
          <cell r="A10460">
            <v>2710</v>
          </cell>
          <cell r="B10460" t="str">
            <v xml:space="preserve">REBOLO ABRASIVO RETO DE USO GERAL GRAO 36, DE 6 X 3/4 " (DIAMETRO X ALTURA)                                                                                                                                                                                                                                                                                                                                                                                                                               </v>
          </cell>
          <cell r="C10460" t="str">
            <v xml:space="preserve">UN    </v>
          </cell>
          <cell r="D10460" t="str">
            <v>56,44</v>
          </cell>
        </row>
        <row r="10461">
          <cell r="A10461">
            <v>14575</v>
          </cell>
          <cell r="B10461" t="str">
            <v xml:space="preserve">RECICLADORA DE ASFALTO A FRIO SOBRE RODAS, LARG. FRESAGEM 2,00 M, POT. 315 KW/422 HP                                                                                                                                                                                                                                                                                                                                                                                                                      </v>
          </cell>
          <cell r="C10461" t="str">
            <v xml:space="preserve">UN    </v>
          </cell>
          <cell r="D10461" t="str">
            <v>3.646.037,00</v>
          </cell>
        </row>
        <row r="10462">
          <cell r="A10462">
            <v>20034</v>
          </cell>
          <cell r="B10462" t="str">
            <v xml:space="preserve">REDUCAO EXCENTRICA PVC NBR 10569 P/REDE COLET ESG PB JE 150 X 100MM                                                                                                                                                                                                                                                                                                                                                                                                                                       </v>
          </cell>
          <cell r="C10462" t="str">
            <v xml:space="preserve">UN    </v>
          </cell>
          <cell r="D10462" t="str">
            <v>61,05</v>
          </cell>
        </row>
        <row r="10463">
          <cell r="A10463">
            <v>20036</v>
          </cell>
          <cell r="B10463" t="str">
            <v xml:space="preserve">REDUCAO EXCENTRICA PVC NBR 10569 P/REDE COLET ESG PB JE 200 X 150MM                                                                                                                                                                                                                                                                                                                                                                                                                                       </v>
          </cell>
          <cell r="C10463" t="str">
            <v xml:space="preserve">UN    </v>
          </cell>
          <cell r="D10463" t="str">
            <v>117,43</v>
          </cell>
        </row>
        <row r="10464">
          <cell r="A10464">
            <v>20037</v>
          </cell>
          <cell r="B10464" t="str">
            <v xml:space="preserve">REDUCAO EXCENTRICA PVC NBR 10569 P/REDE COLET ESG PB JE 250 X 200MM                                                                                                                                                                                                                                                                                                                                                                                                                                       </v>
          </cell>
          <cell r="C10464" t="str">
            <v xml:space="preserve">UN    </v>
          </cell>
          <cell r="D10464" t="str">
            <v>221,50</v>
          </cell>
        </row>
        <row r="10465">
          <cell r="A10465">
            <v>20043</v>
          </cell>
          <cell r="B10465" t="str">
            <v xml:space="preserve">REDUCAO EXCENTRICA PVC P/ ESG PREDIAL DN 100 X 50MM                                                                                                                                                                                                                                                                                                                                                                                                                                                       </v>
          </cell>
          <cell r="C10465" t="str">
            <v xml:space="preserve">UN    </v>
          </cell>
          <cell r="D10465" t="str">
            <v>5,06</v>
          </cell>
        </row>
        <row r="10466">
          <cell r="A10466">
            <v>20044</v>
          </cell>
          <cell r="B10466" t="str">
            <v xml:space="preserve">REDUCAO EXCENTRICA PVC P/ ESG PREDIAL DN 100 X 75MM                                                                                                                                                                                                                                                                                                                                                                                                                                                       </v>
          </cell>
          <cell r="C10466" t="str">
            <v xml:space="preserve">UN    </v>
          </cell>
          <cell r="D10466" t="str">
            <v>5,91</v>
          </cell>
        </row>
        <row r="10467">
          <cell r="A10467">
            <v>20042</v>
          </cell>
          <cell r="B10467" t="str">
            <v xml:space="preserve">REDUCAO EXCENTRICA PVC P/ ESG PREDIAL DN 75 X 50MM                                                                                                                                                                                                                                                                                                                                                                                                                                                        </v>
          </cell>
          <cell r="C10467" t="str">
            <v xml:space="preserve">UN    </v>
          </cell>
          <cell r="D10467" t="str">
            <v>4,29</v>
          </cell>
        </row>
        <row r="10468">
          <cell r="A10468">
            <v>20046</v>
          </cell>
          <cell r="B10468" t="str">
            <v xml:space="preserve">REDUCAO EXCENTRICA PVC, SERIE R, DN 100 X 75 MM, PARA ESGOTO PREDIAL                                                                                                                                                                                                                                                                                                                                                                                                                                      </v>
          </cell>
          <cell r="C10468" t="str">
            <v xml:space="preserve">UN    </v>
          </cell>
          <cell r="D10468" t="str">
            <v>12,56</v>
          </cell>
        </row>
        <row r="10469">
          <cell r="A10469">
            <v>20047</v>
          </cell>
          <cell r="B10469" t="str">
            <v xml:space="preserve">REDUCAO EXCENTRICA PVC, SERIE R, DN 150 X 100 MM, PARA ESGOTO PREDIAL                                                                                                                                                                                                                                                                                                                                                                                                                                     </v>
          </cell>
          <cell r="C10469" t="str">
            <v xml:space="preserve">UN    </v>
          </cell>
          <cell r="D10469" t="str">
            <v>34,32</v>
          </cell>
        </row>
        <row r="10470">
          <cell r="A10470">
            <v>20045</v>
          </cell>
          <cell r="B10470" t="str">
            <v xml:space="preserve">REDUCAO EXCENTRICA PVC, SERIE R, DN 75 X 50 MM, PARA ESGOTO PREDIAL                                                                                                                                                                                                                                                                                                                                                                                                                                       </v>
          </cell>
          <cell r="C10470" t="str">
            <v xml:space="preserve">UN    </v>
          </cell>
          <cell r="D10470" t="str">
            <v>5,16</v>
          </cell>
        </row>
        <row r="10471">
          <cell r="A10471">
            <v>20972</v>
          </cell>
          <cell r="B10471" t="str">
            <v xml:space="preserve">REDUCAO FIXA TIPO STORZ, ENGATE RAPIDO 2.1/2" X 1.1/2", EM LATAO, PARA INSTALACAO PREDIAL COMBATE A INCENDIO PREDIAL                                                                                                                                                                                                                                                                                                                                                                                      </v>
          </cell>
          <cell r="C10471" t="str">
            <v xml:space="preserve">UN    </v>
          </cell>
          <cell r="D10471" t="str">
            <v>140,71</v>
          </cell>
        </row>
        <row r="10472">
          <cell r="A10472">
            <v>20032</v>
          </cell>
          <cell r="B10472" t="str">
            <v xml:space="preserve">REDUCAO PVC PBA, JE, BB, DN 75 X 50 / DE 85 X 60 MM, PARA REDE DE AGUA                                                                                                                                                                                                                                                                                                                                                                                                                                    </v>
          </cell>
          <cell r="C10472" t="str">
            <v xml:space="preserve">UN    </v>
          </cell>
          <cell r="D10472" t="str">
            <v>49,10</v>
          </cell>
        </row>
        <row r="10473">
          <cell r="A10473">
            <v>11321</v>
          </cell>
          <cell r="B10473" t="str">
            <v xml:space="preserve">REDUCAO PVC PBA, JE, PB, DN 100 X 50 / DE 110 X 60 MM, PARA REDE DE AGUA                                                                                                                                                                                                                                                                                                                                                                                                                                  </v>
          </cell>
          <cell r="C10473" t="str">
            <v xml:space="preserve">UN    </v>
          </cell>
          <cell r="D10473" t="str">
            <v>22,38</v>
          </cell>
        </row>
        <row r="10474">
          <cell r="A10474">
            <v>11323</v>
          </cell>
          <cell r="B10474" t="str">
            <v xml:space="preserve">REDUCAO PVC PBA, JE, PB, DN 100 X 75 / DE 110 X 85 MM, PARA REDE DE AGUA                                                                                                                                                                                                                                                                                                                                                                                                                                  </v>
          </cell>
          <cell r="C10474" t="str">
            <v xml:space="preserve">UN    </v>
          </cell>
          <cell r="D10474" t="str">
            <v>25,74</v>
          </cell>
        </row>
        <row r="10475">
          <cell r="A10475">
            <v>20327</v>
          </cell>
          <cell r="B10475" t="str">
            <v xml:space="preserve">REDUCAO PVC PBA, JE, PB, DN 75 X 50 / DE 85 X 60 MM, PARA REDE DE AGUA                                                                                                                                                                                                                                                                                                                                                                                                                                    </v>
          </cell>
          <cell r="C10475" t="str">
            <v xml:space="preserve">UN    </v>
          </cell>
          <cell r="D10475" t="str">
            <v>14,61</v>
          </cell>
        </row>
        <row r="10476">
          <cell r="A10476">
            <v>25966</v>
          </cell>
          <cell r="B10476" t="str">
            <v xml:space="preserve">REDUTOR TIPO THINNER PARA ACABAMENTO                                                                                                                                                                                                                                                                                                                                                                                                                                                                      </v>
          </cell>
          <cell r="C10476" t="str">
            <v xml:space="preserve">L     </v>
          </cell>
          <cell r="D10476" t="str">
            <v>16,14</v>
          </cell>
        </row>
        <row r="10477">
          <cell r="A10477">
            <v>13390</v>
          </cell>
          <cell r="B10477" t="str">
            <v xml:space="preserve">REFLETOR REDONDO EM ALUMINIO ANODIZADO PARA LAMPADA VAPOR DE MERCURIO/SODIO, CORPO EM ALUMINIO COM PINTURA EPOXI, PARA LAMPADA E-27 DE 300 W, COM SUPORTE REDONDO E ALCA REGULAVEL PARA FIXACAO.                                                                                                                                                                                                                                                                                                          </v>
          </cell>
          <cell r="C10477" t="str">
            <v xml:space="preserve">UN    </v>
          </cell>
          <cell r="D10477" t="str">
            <v>68,77</v>
          </cell>
        </row>
        <row r="10478">
          <cell r="A10478">
            <v>6034</v>
          </cell>
          <cell r="B10478" t="str">
            <v xml:space="preserve">REGISTRO DE ESFERA DE PASSEIO, PVC PARA POLIETILENO, 20 MM                                                                                                                                                                                                                                                                                                                                                                                                                                                </v>
          </cell>
          <cell r="C10478" t="str">
            <v xml:space="preserve">UN    </v>
          </cell>
          <cell r="D10478" t="str">
            <v>11,37</v>
          </cell>
        </row>
        <row r="10479">
          <cell r="A10479">
            <v>6036</v>
          </cell>
          <cell r="B10479" t="str">
            <v xml:space="preserve">REGISTRO DE ESFERA PVC, COM BORBOLETA, COM ROSCA EXTERNA, DE 1/2"                                                                                                                                                                                                                                                                                                                                                                                                                                         </v>
          </cell>
          <cell r="C10479" t="str">
            <v xml:space="preserve">UN    </v>
          </cell>
          <cell r="D10479" t="str">
            <v>15,49</v>
          </cell>
        </row>
        <row r="10480">
          <cell r="A10480">
            <v>6031</v>
          </cell>
          <cell r="B10480" t="str">
            <v xml:space="preserve">REGISTRO DE ESFERA PVC, COM BORBOLETA, COM ROSCA EXTERNA, DE 3/4"                                                                                                                                                                                                                                                                                                                                                                                                                                         </v>
          </cell>
          <cell r="C10480" t="str">
            <v xml:space="preserve">UN    </v>
          </cell>
          <cell r="D10480" t="str">
            <v>18,20</v>
          </cell>
        </row>
        <row r="10481">
          <cell r="A10481">
            <v>6029</v>
          </cell>
          <cell r="B10481" t="str">
            <v xml:space="preserve">REGISTRO DE ESFERA PVC, COM CABECA QUADRADA, COM ROSCA EXTERNA, 1/2"                                                                                                                                                                                                                                                                                                                                                                                                                                      </v>
          </cell>
          <cell r="C10481" t="str">
            <v xml:space="preserve">UN    </v>
          </cell>
          <cell r="D10481" t="str">
            <v>18,39</v>
          </cell>
        </row>
        <row r="10482">
          <cell r="A10482">
            <v>6033</v>
          </cell>
          <cell r="B10482" t="str">
            <v xml:space="preserve">REGISTRO DE ESFERA PVC, COM CABECA QUADRADA, COM ROSCA EXTERNA, 3/4"                                                                                                                                                                                                                                                                                                                                                                                                                                      </v>
          </cell>
          <cell r="C10482" t="str">
            <v xml:space="preserve">UN    </v>
          </cell>
          <cell r="D10482" t="str">
            <v>24,24</v>
          </cell>
        </row>
        <row r="10483">
          <cell r="A10483">
            <v>11672</v>
          </cell>
          <cell r="B10483" t="str">
            <v xml:space="preserve">REGISTRO DE ESFERA, PVC, COM VOLANTE, VS, ROSCAVEL, DN 1 1/2", COM CORPO DIVIDIDO                                                                                                                                                                                                                                                                                                                                                                                                                         </v>
          </cell>
          <cell r="C10483" t="str">
            <v xml:space="preserve">UN    </v>
          </cell>
          <cell r="D10483" t="str">
            <v>52,73</v>
          </cell>
        </row>
        <row r="10484">
          <cell r="A10484">
            <v>11669</v>
          </cell>
          <cell r="B10484" t="str">
            <v xml:space="preserve">REGISTRO DE ESFERA, PVC, COM VOLANTE, VS, ROSCAVEL, DN 1 1/4", COM CORPO DIVIDIDO                                                                                                                                                                                                                                                                                                                                                                                                                         </v>
          </cell>
          <cell r="C10484" t="str">
            <v xml:space="preserve">UN    </v>
          </cell>
          <cell r="D10484" t="str">
            <v>50,22</v>
          </cell>
        </row>
        <row r="10485">
          <cell r="A10485">
            <v>11670</v>
          </cell>
          <cell r="B10485" t="str">
            <v xml:space="preserve">REGISTRO DE ESFERA, PVC, COM VOLANTE, VS, ROSCAVEL, DN 1/2", COM CORPO DIVIDIDO                                                                                                                                                                                                                                                                                                                                                                                                                           </v>
          </cell>
          <cell r="C10485" t="str">
            <v xml:space="preserve">UN    </v>
          </cell>
          <cell r="D10485" t="str">
            <v>19,24</v>
          </cell>
        </row>
        <row r="10486">
          <cell r="A10486">
            <v>20055</v>
          </cell>
          <cell r="B10486" t="str">
            <v xml:space="preserve">REGISTRO DE ESFERA, PVC, COM VOLANTE, VS, ROSCAVEL, DN 1", COM CORPO DIVIDIDO                                                                                                                                                                                                                                                                                                                                                                                                                             </v>
          </cell>
          <cell r="C10486" t="str">
            <v xml:space="preserve">UN    </v>
          </cell>
          <cell r="D10486" t="str">
            <v>37,61</v>
          </cell>
        </row>
        <row r="10487">
          <cell r="A10487">
            <v>11671</v>
          </cell>
          <cell r="B10487" t="str">
            <v xml:space="preserve">REGISTRO DE ESFERA, PVC, COM VOLANTE, VS, ROSCAVEL, DN 2", COM CORPO DIVIDIDO                                                                                                                                                                                                                                                                                                                                                                                                                             </v>
          </cell>
          <cell r="C10487" t="str">
            <v xml:space="preserve">UN    </v>
          </cell>
          <cell r="D10487" t="str">
            <v>80,70</v>
          </cell>
        </row>
        <row r="10488">
          <cell r="A10488">
            <v>6032</v>
          </cell>
          <cell r="B10488" t="str">
            <v xml:space="preserve">REGISTRO DE ESFERA, PVC, COM VOLANTE, VS, ROSCAVEL, DN 3/4", COM CORPO DIVIDIDO                                                                                                                                                                                                                                                                                                                                                                                                                           </v>
          </cell>
          <cell r="C10488" t="str">
            <v xml:space="preserve">UN    </v>
          </cell>
          <cell r="D10488" t="str">
            <v>23,05</v>
          </cell>
        </row>
        <row r="10489">
          <cell r="A10489">
            <v>11673</v>
          </cell>
          <cell r="B10489" t="str">
            <v xml:space="preserve">REGISTRO DE ESFERA, PVC, COM VOLANTE, VS, SOLDAVEL, DN 20 MM, COM CORPO DIVIDIDO                                                                                                                                                                                                                                                                                                                                                                                                                          </v>
          </cell>
          <cell r="C10489" t="str">
            <v xml:space="preserve">UN    </v>
          </cell>
          <cell r="D10489" t="str">
            <v>18,15</v>
          </cell>
        </row>
        <row r="10490">
          <cell r="A10490">
            <v>11674</v>
          </cell>
          <cell r="B10490" t="str">
            <v xml:space="preserve">REGISTRO DE ESFERA, PVC, COM VOLANTE, VS, SOLDAVEL, DN 25 MM, COM CORPO DIVIDIDO                                                                                                                                                                                                                                                                                                                                                                                                                          </v>
          </cell>
          <cell r="C10490" t="str">
            <v xml:space="preserve">UN    </v>
          </cell>
          <cell r="D10490" t="str">
            <v>23,37</v>
          </cell>
        </row>
        <row r="10491">
          <cell r="A10491">
            <v>11675</v>
          </cell>
          <cell r="B10491" t="str">
            <v xml:space="preserve">REGISTRO DE ESFERA, PVC, COM VOLANTE, VS, SOLDAVEL, DN 32 MM, COM CORPO DIVIDIDO                                                                                                                                                                                                                                                                                                                                                                                                                          </v>
          </cell>
          <cell r="C10491" t="str">
            <v xml:space="preserve">UN    </v>
          </cell>
          <cell r="D10491" t="str">
            <v>37,11</v>
          </cell>
        </row>
        <row r="10492">
          <cell r="A10492">
            <v>11676</v>
          </cell>
          <cell r="B10492" t="str">
            <v xml:space="preserve">REGISTRO DE ESFERA, PVC, COM VOLANTE, VS, SOLDAVEL, DN 40 MM, COM CORPO DIVIDIDO                                                                                                                                                                                                                                                                                                                                                                                                                          </v>
          </cell>
          <cell r="C10492" t="str">
            <v xml:space="preserve">UN    </v>
          </cell>
          <cell r="D10492" t="str">
            <v>49,63</v>
          </cell>
        </row>
        <row r="10493">
          <cell r="A10493">
            <v>11677</v>
          </cell>
          <cell r="B10493" t="str">
            <v xml:space="preserve">REGISTRO DE ESFERA, PVC, COM VOLANTE, VS, SOLDAVEL, DN 50 MM, COM CORPO DIVIDIDO                                                                                                                                                                                                                                                                                                                                                                                                                          </v>
          </cell>
          <cell r="C10493" t="str">
            <v xml:space="preserve">UN    </v>
          </cell>
          <cell r="D10493" t="str">
            <v>51,26</v>
          </cell>
        </row>
        <row r="10494">
          <cell r="A10494">
            <v>11678</v>
          </cell>
          <cell r="B10494" t="str">
            <v xml:space="preserve">REGISTRO DE ESFERA, PVC, COM VOLANTE, VS, SOLDAVEL, DN 60 MM, COM CORPO DIVIDIDO                                                                                                                                                                                                                                                                                                                                                                                                                          </v>
          </cell>
          <cell r="C10494" t="str">
            <v xml:space="preserve">UN    </v>
          </cell>
          <cell r="D10494" t="str">
            <v>93,88</v>
          </cell>
        </row>
        <row r="10495">
          <cell r="A10495">
            <v>6038</v>
          </cell>
          <cell r="B10495" t="str">
            <v xml:space="preserve">REGISTRO DE PRESSAO PVC, ROSCAVEL, VOLANTE SIMPLES, DE 1/2"                                                                                                                                                                                                                                                                                                                                                                                                                                               </v>
          </cell>
          <cell r="C10495" t="str">
            <v xml:space="preserve">UN    </v>
          </cell>
          <cell r="D10495" t="str">
            <v>5,95</v>
          </cell>
        </row>
        <row r="10496">
          <cell r="A10496">
            <v>11718</v>
          </cell>
          <cell r="B10496" t="str">
            <v xml:space="preserve">REGISTRO DE PRESSAO PVC, ROSCAVEL, VOLANTE SIMPLES, DE 3/4"                                                                                                                                                                                                                                                                                                                                                                                                                                               </v>
          </cell>
          <cell r="C10496" t="str">
            <v xml:space="preserve">UN    </v>
          </cell>
          <cell r="D10496" t="str">
            <v>16,98</v>
          </cell>
        </row>
        <row r="10497">
          <cell r="A10497">
            <v>6037</v>
          </cell>
          <cell r="B10497" t="str">
            <v xml:space="preserve">REGISTRO DE PRESSAO PVC, SOLDAVEL, VOLANTE SIMPLES, DE 20 MM                                                                                                                                                                                                                                                                                                                                                                                                                                              </v>
          </cell>
          <cell r="C10497" t="str">
            <v xml:space="preserve">UN    </v>
          </cell>
          <cell r="D10497" t="str">
            <v>12,39</v>
          </cell>
        </row>
        <row r="10498">
          <cell r="A10498">
            <v>11719</v>
          </cell>
          <cell r="B10498" t="str">
            <v xml:space="preserve">REGISTRO DE PRESSAO PVC, SOLDAVEL, VOLANTE SIMPLES, DE 25 MM                                                                                                                                                                                                                                                                                                                                                                                                                                              </v>
          </cell>
          <cell r="C10498" t="str">
            <v xml:space="preserve">UN    </v>
          </cell>
          <cell r="D10498" t="str">
            <v>13,78</v>
          </cell>
        </row>
        <row r="10499">
          <cell r="A10499">
            <v>6019</v>
          </cell>
          <cell r="B10499" t="str">
            <v xml:space="preserve">REGISTRO GAVETA BRUTO EM LATAO FORJADO, BITOLA 1 " (REF 1509)                                                                                                                                                                                                                                                                                                                                                                                                                                             </v>
          </cell>
          <cell r="C10499" t="str">
            <v xml:space="preserve">UN    </v>
          </cell>
          <cell r="D10499" t="str">
            <v>37,85</v>
          </cell>
        </row>
        <row r="10500">
          <cell r="A10500">
            <v>6010</v>
          </cell>
          <cell r="B10500" t="str">
            <v xml:space="preserve">REGISTRO GAVETA BRUTO EM LATAO FORJADO, BITOLA 1 1/2 " (REF 1509)                                                                                                                                                                                                                                                                                                                                                                                                                                         </v>
          </cell>
          <cell r="C10500" t="str">
            <v xml:space="preserve">UN    </v>
          </cell>
          <cell r="D10500" t="str">
            <v>65,12</v>
          </cell>
        </row>
        <row r="10501">
          <cell r="A10501">
            <v>6017</v>
          </cell>
          <cell r="B10501" t="str">
            <v xml:space="preserve">REGISTRO GAVETA BRUTO EM LATAO FORJADO, BITOLA 1 1/4 " (REF 1509)                                                                                                                                                                                                                                                                                                                                                                                                                                         </v>
          </cell>
          <cell r="C10501" t="str">
            <v xml:space="preserve">UN    </v>
          </cell>
          <cell r="D10501" t="str">
            <v>51,58</v>
          </cell>
        </row>
        <row r="10502">
          <cell r="A10502">
            <v>6020</v>
          </cell>
          <cell r="B10502" t="str">
            <v xml:space="preserve">REGISTRO GAVETA BRUTO EM LATAO FORJADO, BITOLA 1/2 " (REF 1509)                                                                                                                                                                                                                                                                                                                                                                                                                                           </v>
          </cell>
          <cell r="C10502" t="str">
            <v xml:space="preserve">UN    </v>
          </cell>
          <cell r="D10502" t="str">
            <v>22,73</v>
          </cell>
        </row>
        <row r="10503">
          <cell r="A10503">
            <v>6028</v>
          </cell>
          <cell r="B10503" t="str">
            <v xml:space="preserve">REGISTRO GAVETA BRUTO EM LATAO FORJADO, BITOLA 2 " (REF 1509)                                                                                                                                                                                                                                                                                                                                                                                                                                             </v>
          </cell>
          <cell r="C10503" t="str">
            <v xml:space="preserve">UN    </v>
          </cell>
          <cell r="D10503" t="str">
            <v>90,71</v>
          </cell>
        </row>
        <row r="10504">
          <cell r="A10504">
            <v>6011</v>
          </cell>
          <cell r="B10504" t="str">
            <v xml:space="preserve">REGISTRO GAVETA BRUTO EM LATAO FORJADO, BITOLA 2 1/2 " (REF 1509)                                                                                                                                                                                                                                                                                                                                                                                                                                         </v>
          </cell>
          <cell r="C10504" t="str">
            <v xml:space="preserve">UN    </v>
          </cell>
          <cell r="D10504" t="str">
            <v>188,13</v>
          </cell>
        </row>
        <row r="10505">
          <cell r="A10505">
            <v>6012</v>
          </cell>
          <cell r="B10505" t="str">
            <v xml:space="preserve">REGISTRO GAVETA BRUTO EM LATAO FORJADO, BITOLA 3 " (REF 1509)                                                                                                                                                                                                                                                                                                                                                                                                                                             </v>
          </cell>
          <cell r="C10505" t="str">
            <v xml:space="preserve">UN    </v>
          </cell>
          <cell r="D10505" t="str">
            <v>227,76</v>
          </cell>
        </row>
        <row r="10506">
          <cell r="A10506">
            <v>6016</v>
          </cell>
          <cell r="B10506" t="str">
            <v xml:space="preserve">REGISTRO GAVETA BRUTO EM LATAO FORJADO, BITOLA 3/4 " (REF 1509)                                                                                                                                                                                                                                                                                                                                                                                                                                           </v>
          </cell>
          <cell r="C10506" t="str">
            <v xml:space="preserve">UN    </v>
          </cell>
          <cell r="D10506" t="str">
            <v>23,98</v>
          </cell>
        </row>
        <row r="10507">
          <cell r="A10507">
            <v>6027</v>
          </cell>
          <cell r="B10507" t="str">
            <v xml:space="preserve">REGISTRO GAVETA BRUTO EM LATAO FORJADO, BITOLA 4 " (REF 1509)                                                                                                                                                                                                                                                                                                                                                                                                                                             </v>
          </cell>
          <cell r="C10507" t="str">
            <v xml:space="preserve">UN    </v>
          </cell>
          <cell r="D10507" t="str">
            <v>474,57</v>
          </cell>
        </row>
        <row r="10508">
          <cell r="A10508">
            <v>6013</v>
          </cell>
          <cell r="B10508" t="str">
            <v xml:space="preserve">REGISTRO GAVETA COM ACABAMENTO E CANOPLA CROMADOS, SIMPLES, BITOLA 1 " (REF 1509)                                                                                                                                                                                                                                                                                                                                                                                                                         </v>
          </cell>
          <cell r="C10508" t="str">
            <v xml:space="preserve">UN    </v>
          </cell>
          <cell r="D10508" t="str">
            <v>71,61</v>
          </cell>
        </row>
        <row r="10509">
          <cell r="A10509">
            <v>6015</v>
          </cell>
          <cell r="B10509" t="str">
            <v xml:space="preserve">REGISTRO GAVETA COM ACABAMENTO E CANOPLA CROMADOS, SIMPLES, BITOLA 1 1/2 " (REF 1509)                                                                                                                                                                                                                                                                                                                                                                                                                     </v>
          </cell>
          <cell r="C10509" t="str">
            <v xml:space="preserve">UN    </v>
          </cell>
          <cell r="D10509" t="str">
            <v>104,14</v>
          </cell>
        </row>
        <row r="10510">
          <cell r="A10510">
            <v>6014</v>
          </cell>
          <cell r="B10510" t="str">
            <v xml:space="preserve">REGISTRO GAVETA COM ACABAMENTO E CANOPLA CROMADOS, SIMPLES, BITOLA 1 1/4 " (REF 1509)                                                                                                                                                                                                                                                                                                                                                                                                                     </v>
          </cell>
          <cell r="C10510" t="str">
            <v xml:space="preserve">UN    </v>
          </cell>
          <cell r="D10510" t="str">
            <v>99,56</v>
          </cell>
        </row>
        <row r="10511">
          <cell r="A10511">
            <v>6006</v>
          </cell>
          <cell r="B10511" t="str">
            <v xml:space="preserve">REGISTRO GAVETA COM ACABAMENTO E CANOPLA CROMADOS, SIMPLES, BITOLA 1/2 " (REF 1509)                                                                                                                                                                                                                                                                                                                                                                                                                       </v>
          </cell>
          <cell r="C10511" t="str">
            <v xml:space="preserve">UN    </v>
          </cell>
          <cell r="D10511" t="str">
            <v>51,86</v>
          </cell>
        </row>
        <row r="10512">
          <cell r="A10512">
            <v>6005</v>
          </cell>
          <cell r="B10512" t="str">
            <v xml:space="preserve">REGISTRO GAVETA COM ACABAMENTO E CANOPLA CROMADOS, SIMPLES, BITOLA 3/4 " (REF 1509)                                                                                                                                                                                                                                                                                                                                                                                                                       </v>
          </cell>
          <cell r="C10512" t="str">
            <v xml:space="preserve">UN    </v>
          </cell>
          <cell r="D10512" t="str">
            <v>58,50</v>
          </cell>
        </row>
        <row r="10513">
          <cell r="A10513">
            <v>11756</v>
          </cell>
          <cell r="B10513" t="str">
            <v xml:space="preserve">REGISTRO OU REGULADOR DE GAS COZINHA, VAZAO DE 2 KG/H, 2,8 KPA                                                                                                                                                                                                                                                                                                                                                                                                                                            </v>
          </cell>
          <cell r="C10513" t="str">
            <v xml:space="preserve">UN    </v>
          </cell>
          <cell r="D10513" t="str">
            <v>27,94</v>
          </cell>
        </row>
        <row r="10514">
          <cell r="A10514">
            <v>10904</v>
          </cell>
          <cell r="B10514" t="str">
            <v xml:space="preserve">REGISTRO OU VALVULA GLOBO ANGULAR EM LATAO, PARA HIDRANTES EM INSTALACAO PREDIAL DE INCENDIO, 45 GRAUS, DIAMETRO DE 2 1/2", COM VOLANTE, CLASSE DE PRESSAO DE ATE 200 PSI                                                                                                                                                                                                                                                                                                                                 </v>
          </cell>
          <cell r="C10514" t="str">
            <v xml:space="preserve">UN    </v>
          </cell>
          <cell r="D10514" t="str">
            <v>197,00</v>
          </cell>
        </row>
        <row r="10515">
          <cell r="A10515">
            <v>11752</v>
          </cell>
          <cell r="B10515" t="str">
            <v xml:space="preserve">REGISTRO PRESSAO BRUTO EM LATAO FORJADO, BITOLA 1/2 " (REF 1400)                                                                                                                                                                                                                                                                                                                                                                                                                                          </v>
          </cell>
          <cell r="C10515" t="str">
            <v xml:space="preserve">UN    </v>
          </cell>
          <cell r="D10515" t="str">
            <v>16,11</v>
          </cell>
        </row>
        <row r="10516">
          <cell r="A10516">
            <v>11753</v>
          </cell>
          <cell r="B10516" t="str">
            <v xml:space="preserve">REGISTRO PRESSAO BRUTO EM LATAO FORJADO, BITOLA 3/4 " (REF 1400)                                                                                                                                                                                                                                                                                                                                                                                                                                          </v>
          </cell>
          <cell r="C10516" t="str">
            <v xml:space="preserve">UN    </v>
          </cell>
          <cell r="D10516" t="str">
            <v>19,23</v>
          </cell>
        </row>
        <row r="10517">
          <cell r="A10517">
            <v>6021</v>
          </cell>
          <cell r="B10517" t="str">
            <v xml:space="preserve">REGISTRO PRESSAO COM ACABAMENTO E CANOPLA CROMADA, SIMPLES, BITOLA 1/2 " (REF 1416)                                                                                                                                                                                                                                                                                                                                                                                                                       </v>
          </cell>
          <cell r="C10517" t="str">
            <v xml:space="preserve">UN    </v>
          </cell>
          <cell r="D10517" t="str">
            <v>53,37</v>
          </cell>
        </row>
        <row r="10518">
          <cell r="A10518">
            <v>6024</v>
          </cell>
          <cell r="B10518" t="str">
            <v xml:space="preserve">REGISTRO PRESSAO COM ACABAMENTO E CANOPLA CROMADA, SIMPLES, BITOLA 3/4 " (REF 1416)                                                                                                                                                                                                                                                                                                                                                                                                                       </v>
          </cell>
          <cell r="C10518" t="str">
            <v xml:space="preserve">UN    </v>
          </cell>
          <cell r="D10518" t="str">
            <v>55,17</v>
          </cell>
        </row>
        <row r="10519">
          <cell r="A10519">
            <v>38379</v>
          </cell>
          <cell r="B10519" t="str">
            <v xml:space="preserve">REGUA DE ALUMINIO PARA PEDREIRO 2 X 1 "                                                                                                                                                                                                                                                                                                                                                                                                                                                                   </v>
          </cell>
          <cell r="C10519" t="str">
            <v xml:space="preserve">M     </v>
          </cell>
          <cell r="D10519" t="str">
            <v>33,59</v>
          </cell>
        </row>
        <row r="10520">
          <cell r="A10520">
            <v>13897</v>
          </cell>
          <cell r="B10520" t="str">
            <v xml:space="preserve">REGUA VIBRADORA DUPLA PARA CONCRETO A GASOLINA 5,5 HP, PESO DE 60 KG, COMPRIMENTO 4 M                                                                                                                                                                                                                                                                                                                                                                                                                     </v>
          </cell>
          <cell r="C10520" t="str">
            <v xml:space="preserve">UN    </v>
          </cell>
          <cell r="D10520" t="str">
            <v>5.788,07</v>
          </cell>
        </row>
        <row r="10521">
          <cell r="A10521">
            <v>10640</v>
          </cell>
          <cell r="B10521" t="str">
            <v xml:space="preserve">REGUA VIBRATORIA DE CONCRETO TRELICADA, EQUIPADA COM MOTOR A GASOLINA DE 9 HP                                                                                                                                                                                                                                                                                                                                                                                                                             </v>
          </cell>
          <cell r="C10521" t="str">
            <v xml:space="preserve">UN    </v>
          </cell>
          <cell r="D10521" t="str">
            <v>12.535,76</v>
          </cell>
        </row>
        <row r="10522">
          <cell r="A10522">
            <v>11086</v>
          </cell>
          <cell r="B10522" t="str">
            <v xml:space="preserve">REJEITO DE MINERIO DE FERRO PARA PAVIMENTACAO (POSTO PEDREIRA/FORNECEDOR, SEM FRETE)                                                                                                                                                                                                                                                                                                                                                                                                                      </v>
          </cell>
          <cell r="C10522" t="str">
            <v xml:space="preserve">M3    </v>
          </cell>
          <cell r="D10522" t="str">
            <v>51,69</v>
          </cell>
        </row>
        <row r="10523">
          <cell r="A10523">
            <v>34356</v>
          </cell>
          <cell r="B10523" t="str">
            <v xml:space="preserve">REJUNTE BRANCO, CIMENTICIO                                                                                                                                                                                                                                                                                                                                                                                                                                                                                </v>
          </cell>
          <cell r="C10523" t="str">
            <v xml:space="preserve">KG    </v>
          </cell>
          <cell r="D10523" t="str">
            <v>2,86</v>
          </cell>
        </row>
        <row r="10524">
          <cell r="A10524">
            <v>34357</v>
          </cell>
          <cell r="B10524" t="str">
            <v xml:space="preserve">REJUNTE COLORIDO, CIMENTICIO                                                                                                                                                                                                                                                                                                                                                                                                                                                                              </v>
          </cell>
          <cell r="C10524" t="str">
            <v xml:space="preserve">KG    </v>
          </cell>
          <cell r="D10524" t="str">
            <v>3,18</v>
          </cell>
        </row>
        <row r="10525">
          <cell r="A10525">
            <v>37329</v>
          </cell>
          <cell r="B10525" t="str">
            <v xml:space="preserve">REJUNTE EPOXI BRANCO                                                                                                                                                                                                                                                                                                                                                                                                                                                                                      </v>
          </cell>
          <cell r="C10525" t="str">
            <v xml:space="preserve">KG    </v>
          </cell>
          <cell r="D10525" t="str">
            <v>44,30</v>
          </cell>
        </row>
        <row r="10526">
          <cell r="A10526">
            <v>37398</v>
          </cell>
          <cell r="B10526" t="str">
            <v xml:space="preserve">REJUNTE EPOXI COR                                                                                                                                                                                                                                                                                                                                                                                                                                                                                         </v>
          </cell>
          <cell r="C10526" t="str">
            <v xml:space="preserve">KG    </v>
          </cell>
          <cell r="D10526" t="str">
            <v>56,70</v>
          </cell>
        </row>
        <row r="10527">
          <cell r="A10527">
            <v>2510</v>
          </cell>
          <cell r="B10527" t="str">
            <v xml:space="preserve">RELE FOTOELETRICO INTERNO E EXTERNO BIVOLT 1000 W, DE CONECTOR, SEM BASE                                                                                                                                                                                                                                                                                                                                                                                                                                  </v>
          </cell>
          <cell r="C10527" t="str">
            <v xml:space="preserve">UN    </v>
          </cell>
          <cell r="D10527" t="str">
            <v>17,22</v>
          </cell>
        </row>
        <row r="10528">
          <cell r="A10528">
            <v>12359</v>
          </cell>
          <cell r="B10528" t="str">
            <v xml:space="preserve">RELE TERMICO BIMETAL PARA USO EM MOTORES TRIFASICOS, TENSAO 380 V, POTENCIA ATE 15 CV, CORRENTE NOMINAL MAXIMA 22 A                                                                                                                                                                                                                                                                                                                                                                                       </v>
          </cell>
          <cell r="C10528" t="str">
            <v xml:space="preserve">UN    </v>
          </cell>
          <cell r="D10528" t="str">
            <v>150,60</v>
          </cell>
        </row>
        <row r="10529">
          <cell r="A10529">
            <v>5320</v>
          </cell>
          <cell r="B10529" t="str">
            <v xml:space="preserve">REMOVEDOR DE TINTA OLEO/ESMALTE VERNIZ                                                                                                                                                                                                                                                                                                                                                                                                                                                                    </v>
          </cell>
          <cell r="C10529" t="str">
            <v xml:space="preserve">L     </v>
          </cell>
          <cell r="D10529" t="str">
            <v>32,29</v>
          </cell>
        </row>
        <row r="10530">
          <cell r="A10530">
            <v>7353</v>
          </cell>
          <cell r="B10530" t="str">
            <v xml:space="preserve">RESINA ACRILICA BASE AGUA - COR BRANCA                                                                                                                                                                                                                                                                                                                                                                                                                                                                    </v>
          </cell>
          <cell r="C10530" t="str">
            <v xml:space="preserve">L     </v>
          </cell>
          <cell r="D10530" t="str">
            <v>22,32</v>
          </cell>
        </row>
        <row r="10531">
          <cell r="A10531">
            <v>36144</v>
          </cell>
          <cell r="B10531" t="str">
            <v xml:space="preserve">RESPIRADOR DESCARTAVEL SEM VALVULA DE EXALACAO, PFF 1                                                                                                                                                                                                                                                                                                                                                                                                                                                     </v>
          </cell>
          <cell r="C10531" t="str">
            <v xml:space="preserve">UN    </v>
          </cell>
          <cell r="D10531" t="str">
            <v>1,34</v>
          </cell>
        </row>
        <row r="10532">
          <cell r="A10532">
            <v>10518</v>
          </cell>
          <cell r="B10532" t="str">
            <v xml:space="preserve">RETARDO PARA CORDEL DETONANTE                                                                                                                                                                                                                                                                                                                                                                                                                                                                             </v>
          </cell>
          <cell r="C10532" t="str">
            <v xml:space="preserve">UN    </v>
          </cell>
          <cell r="D10532" t="str">
            <v>57,99</v>
          </cell>
        </row>
        <row r="10533">
          <cell r="A10533">
            <v>36530</v>
          </cell>
          <cell r="B10533" t="str">
            <v xml:space="preserve">RETROESCAVADEIRA SOBRE RODAS COM CARREGADEIRA, TRACAO 4 X 2, POTENCIA LIQUIDA 79 HP, PESO OPERACIONAL MINIMO DE 6570 KG, CAPACIDADE DA CARREGADEIRA DE 1,00 M3 E DA  RETROESCAVADEIRA MINIMA DE 0,20 M3, PROFUNDIDADE DE ESCAVACAO MAXIMA DE 4,37 M                                                                                                                                                                                                                                                       </v>
          </cell>
          <cell r="C10533" t="str">
            <v xml:space="preserve">UN    </v>
          </cell>
          <cell r="D10533" t="str">
            <v>212.048,77</v>
          </cell>
        </row>
        <row r="10534">
          <cell r="A10534">
            <v>6046</v>
          </cell>
          <cell r="B10534"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10534" t="str">
            <v xml:space="preserve">UN    </v>
          </cell>
          <cell r="D10534" t="str">
            <v>230.000,00</v>
          </cell>
        </row>
        <row r="10535">
          <cell r="A10535">
            <v>36531</v>
          </cell>
          <cell r="B10535" t="str">
            <v xml:space="preserve">RETROESCAVADEIRA SOBRE RODAS COM CARREGADEIRA, TRACAO 4 X 4, POTENCIA LIQUIDA 88 HP, PESO OPERACIONAL MINIMO DE 6674 KG, CAPACIDADE DA CARREGADEIRA DE 1,00 M3 E DA  RETROESCAVADEIRA MINIMA DE 0,26 M3, PROFUNDIDADE DE ESCAVACAO MAXIMA DE 4,37 M                                                                                                                                                                                                                                                       </v>
          </cell>
          <cell r="C10535" t="str">
            <v xml:space="preserve">UN    </v>
          </cell>
          <cell r="D10535" t="str">
            <v>238.414,61</v>
          </cell>
        </row>
        <row r="10536">
          <cell r="A10536">
            <v>34684</v>
          </cell>
          <cell r="B10536" t="str">
            <v xml:space="preserve">REVESTIMENTO DE PAREDE EM GRANILITE, MARMORITE OU GRANITINA - ESP = 5 MM (INCLUSO EXECUCAO)                                                                                                                                                                                                                                                                                                                                                                                                               </v>
          </cell>
          <cell r="C10536" t="str">
            <v xml:space="preserve">M2    </v>
          </cell>
          <cell r="D10536" t="str">
            <v>189,21</v>
          </cell>
        </row>
        <row r="10537">
          <cell r="A10537">
            <v>34683</v>
          </cell>
          <cell r="B10537" t="str">
            <v xml:space="preserve">REVESTIMENTO DE PAREDE EM GRANILITE, MARMORITE OU GRANITINA COLORIDO - ESP = 5 MM (INCLUSO EXECUCAO)                                                                                                                                                                                                                                                                                                                                                                                                      </v>
          </cell>
          <cell r="C10537" t="str">
            <v xml:space="preserve">M2    </v>
          </cell>
          <cell r="D10537" t="str">
            <v>118,26</v>
          </cell>
        </row>
        <row r="10538">
          <cell r="A10538">
            <v>533</v>
          </cell>
          <cell r="B10538" t="str">
            <v xml:space="preserve">REVESTIMENTO EM CERAMICA ESMALTADA COMERCIAL, PEI MENOR OU IGUAL A 3, FORMATO MENOR OU IGUAL A 2025 CM2                                                                                                                                                                                                                                                                                                                                                                                                   </v>
          </cell>
          <cell r="C10538" t="str">
            <v xml:space="preserve">M2    </v>
          </cell>
          <cell r="D10538" t="str">
            <v>10,59</v>
          </cell>
        </row>
        <row r="10539">
          <cell r="A10539">
            <v>10515</v>
          </cell>
          <cell r="B10539" t="str">
            <v xml:space="preserve">REVESTIMENTO EM CERAMICA ESMALTADA EXTRA, PEI MAIOR OU IGUAL 4, FORMATO MAIOR A 2025 CM2                                                                                                                                                                                                                                                                                                                                                                                                                  </v>
          </cell>
          <cell r="C10539" t="str">
            <v xml:space="preserve">M2    </v>
          </cell>
          <cell r="D10539" t="str">
            <v>27,31</v>
          </cell>
        </row>
        <row r="10540">
          <cell r="A10540">
            <v>536</v>
          </cell>
          <cell r="B10540" t="str">
            <v xml:space="preserve">REVESTIMENTO EM CERAMICA ESMALTADA EXTRA, PEI MENOR OU IGUAL A 3, FORMATO MENOR OU IGUAL A 2025 CM2                                                                                                                                                                                                                                                                                                                                                                                                       </v>
          </cell>
          <cell r="C10540" t="str">
            <v xml:space="preserve">M2    </v>
          </cell>
          <cell r="D10540" t="str">
            <v>17,95</v>
          </cell>
        </row>
        <row r="10541">
          <cell r="A10541">
            <v>153</v>
          </cell>
          <cell r="B10541" t="str">
            <v xml:space="preserve">REVESTIMENTO EPOXI DE ALTA RESISTENCIA QUIMICA, ISENTO DE SOLVENTES, BICOMPONENTE                                                                                                                                                                                                                                                                                                                                                                                                                         </v>
          </cell>
          <cell r="C10541" t="str">
            <v xml:space="preserve">L     </v>
          </cell>
          <cell r="D10541" t="str">
            <v>97,32</v>
          </cell>
        </row>
        <row r="10542">
          <cell r="A10542">
            <v>34682</v>
          </cell>
          <cell r="B10542" t="str">
            <v xml:space="preserve">REVESTIMENTO PARA ESCADA EM GRANILITE, MARMORITE OU GRANITINA ESP = 8 MM (INCLUSO EXECUCAO)                                                                                                                                                                                                                                                                                                                                                                                                               </v>
          </cell>
          <cell r="C10542" t="str">
            <v xml:space="preserve">M2    </v>
          </cell>
          <cell r="D10542" t="str">
            <v>90,43</v>
          </cell>
        </row>
        <row r="10543">
          <cell r="A10543">
            <v>20205</v>
          </cell>
          <cell r="B10543" t="str">
            <v xml:space="preserve">RIPA DE MADEIRA APARELHADA *1,5 X 5* CM, MACARANDUBA, ANGELIM OU EQUIVALENTE DA REGIAO                                                                                                                                                                                                                                                                                                                                                                                                                    </v>
          </cell>
          <cell r="C10543" t="str">
            <v xml:space="preserve">M     </v>
          </cell>
          <cell r="D10543" t="str">
            <v>2,06</v>
          </cell>
        </row>
        <row r="10544">
          <cell r="A10544">
            <v>4412</v>
          </cell>
          <cell r="B10544" t="str">
            <v xml:space="preserve">RIPA DE MADEIRA NAO APARELHADA *1 X 3* CM, MACARANDUBA, ANGELIM OU EQUIVALENTE DA REGIAO                                                                                                                                                                                                                                                                                                                                                                                                                  </v>
          </cell>
          <cell r="C10544" t="str">
            <v xml:space="preserve">M     </v>
          </cell>
          <cell r="D10544" t="str">
            <v>1,30</v>
          </cell>
        </row>
        <row r="10545">
          <cell r="A10545">
            <v>4408</v>
          </cell>
          <cell r="B10545" t="str">
            <v xml:space="preserve">RIPA DE MADEIRA NAO APARELHADA *1,5 X 5* CM, MACARANDUBA, ANGELIM OU EQUIVALENTE DA REGIAO                                                                                                                                                                                                                                                                                                                                                                                                                </v>
          </cell>
          <cell r="C10545" t="str">
            <v xml:space="preserve">M     </v>
          </cell>
          <cell r="D10545" t="str">
            <v>1,76</v>
          </cell>
        </row>
        <row r="10546">
          <cell r="A10546">
            <v>4505</v>
          </cell>
          <cell r="B10546" t="str">
            <v xml:space="preserve">RIPA DE MADEIRA NAO APARELHADA *2 X 7* CM, PINUS, MISTA OU EQUIVALENTE DA REGIAO                                                                                                                                                                                                                                                                                                                                                                                                                          </v>
          </cell>
          <cell r="C10546" t="str">
            <v xml:space="preserve">M     </v>
          </cell>
          <cell r="D10546" t="str">
            <v>1,78</v>
          </cell>
        </row>
        <row r="10547">
          <cell r="A10547">
            <v>10559</v>
          </cell>
          <cell r="B10547" t="str">
            <v xml:space="preserve">ROCADEIRA COSTAL COM MOTOR A GASOLINA DE *32* CC                                                                                                                                                                                                                                                                                                                                                                                                                                                          </v>
          </cell>
          <cell r="C10547" t="str">
            <v xml:space="preserve">UN    </v>
          </cell>
          <cell r="D10547" t="str">
            <v>2.574,00</v>
          </cell>
        </row>
        <row r="10548">
          <cell r="A10548">
            <v>10664</v>
          </cell>
          <cell r="B10548" t="str">
            <v xml:space="preserve">ROCADEIRA DESLOCAVEL, LARGURA DE TRABALHO DE 1,3 M                                                                                                                                                                                                                                                                                                                                                                                                                                                        </v>
          </cell>
          <cell r="C10548" t="str">
            <v xml:space="preserve">UN    </v>
          </cell>
          <cell r="D10548" t="str">
            <v>6.995,58</v>
          </cell>
        </row>
        <row r="10549">
          <cell r="A10549">
            <v>36250</v>
          </cell>
          <cell r="B10549" t="str">
            <v xml:space="preserve">RODAFORRO EM PVC, PARA FORRO DE PVC, COMPRIMENTO 6 M                                                                                                                                                                                                                                                                                                                                                                                                                                                      </v>
          </cell>
          <cell r="C10549" t="str">
            <v xml:space="preserve">M     </v>
          </cell>
          <cell r="D10549" t="str">
            <v>2,97</v>
          </cell>
        </row>
        <row r="10550">
          <cell r="A10550">
            <v>10857</v>
          </cell>
          <cell r="B10550" t="str">
            <v xml:space="preserve">RODAPE ARDOSIA, CINZA, 10 CM, E= *1CM                                                                                                                                                                                                                                                                                                                                                                                                                                                                     </v>
          </cell>
          <cell r="C10550" t="str">
            <v xml:space="preserve">M     </v>
          </cell>
          <cell r="D10550" t="str">
            <v>6,97</v>
          </cell>
        </row>
        <row r="10551">
          <cell r="A10551">
            <v>4803</v>
          </cell>
          <cell r="B10551" t="str">
            <v xml:space="preserve">RODAPE DE BORRACHA LISO, H = 70 MM, E = *2* MM, PARA ARGAMASSA, PRETO                                                                                                                                                                                                                                                                                                                                                                                                                                     </v>
          </cell>
          <cell r="C10551" t="str">
            <v xml:space="preserve">M     </v>
          </cell>
          <cell r="D10551" t="str">
            <v>20,56</v>
          </cell>
        </row>
        <row r="10552">
          <cell r="A10552">
            <v>6186</v>
          </cell>
          <cell r="B10552" t="str">
            <v xml:space="preserve">RODAPE DE MADEIRA MACICA CUMARU/IPE CHAMPANHE OU EQUIVALENTE DA REGIAO, *1,5 X 7 CM                                                                                                                                                                                                                                                                                                                                                                                                                       </v>
          </cell>
          <cell r="C10552" t="str">
            <v xml:space="preserve">M     </v>
          </cell>
          <cell r="D10552" t="str">
            <v>10,25</v>
          </cell>
        </row>
        <row r="10553">
          <cell r="A10553">
            <v>4829</v>
          </cell>
          <cell r="B10553" t="str">
            <v xml:space="preserve">RODAPE EM MARMORE, POLIDO, BRANCO COMUM, L= *7* CM, E=  *2* CM, CORTE RETO                                                                                                                                                                                                                                                                                                                                                                                                                                </v>
          </cell>
          <cell r="C10553" t="str">
            <v xml:space="preserve">M     </v>
          </cell>
          <cell r="D10553" t="str">
            <v>35,71</v>
          </cell>
        </row>
        <row r="10554">
          <cell r="A10554">
            <v>39829</v>
          </cell>
          <cell r="B10554" t="str">
            <v xml:space="preserve">RODAPE EM POLIESTIRENO, BRANCO, H = *5* CM, E = *1,5* CM                                                                                                                                                                                                                                                                                                                                                                                                                                                  </v>
          </cell>
          <cell r="C10554" t="str">
            <v xml:space="preserve">M     </v>
          </cell>
          <cell r="D10554" t="str">
            <v>21,88</v>
          </cell>
        </row>
        <row r="10555">
          <cell r="A10555">
            <v>20231</v>
          </cell>
          <cell r="B10555" t="str">
            <v xml:space="preserve">RODAPE OU RODABANCADA EM GRANITO, POLIDO, TIPO ANDORINHA/ QUARTZ/ CASTELO/ CORUMBA OU OUTROS EQUIVALENTES DA REGIAO, H= 10 CM, E=  *2,0* CM                                                                                                                                                                                                                                                                                                                                                               </v>
          </cell>
          <cell r="C10555" t="str">
            <v xml:space="preserve">M     </v>
          </cell>
          <cell r="D10555" t="str">
            <v>43,16</v>
          </cell>
        </row>
        <row r="10556">
          <cell r="A10556">
            <v>4804</v>
          </cell>
          <cell r="B10556" t="str">
            <v xml:space="preserve">RODAPE PLANO PARA PISO VINILICO, H = 5 CM                                                                                                                                                                                                                                                                                                                                                                                                                                                                 </v>
          </cell>
          <cell r="C10556" t="str">
            <v xml:space="preserve">M     </v>
          </cell>
          <cell r="D10556" t="str">
            <v>15,78</v>
          </cell>
        </row>
        <row r="10557">
          <cell r="A10557">
            <v>34680</v>
          </cell>
          <cell r="B10557" t="str">
            <v xml:space="preserve">RODAPE PRE-MOLDADO DE GRANILITE, MARMORITE OU GRANITINA L = 10 CM                                                                                                                                                                                                                                                                                                                                                                                                                                         </v>
          </cell>
          <cell r="C10557" t="str">
            <v xml:space="preserve">M     </v>
          </cell>
          <cell r="D10557" t="str">
            <v>27,82</v>
          </cell>
        </row>
        <row r="10558">
          <cell r="A10558">
            <v>11573</v>
          </cell>
          <cell r="B10558" t="str">
            <v xml:space="preserve">RODIZIO PARA TRILHO (TIPO NAPOLEAO),  EM LATAO, COM ROLAMENTO EM ACO, 6 MM, PARA JANELA DE CORRER                                                                                                                                                                                                                                                                                                                                                                                                         </v>
          </cell>
          <cell r="C10558" t="str">
            <v xml:space="preserve">UN    </v>
          </cell>
          <cell r="D10558" t="str">
            <v>6,81</v>
          </cell>
        </row>
        <row r="10559">
          <cell r="A10559">
            <v>38401</v>
          </cell>
          <cell r="B10559" t="str">
            <v xml:space="preserve">RODO PARA CHAO 40 CM COM CABO                                                                                                                                                                                                                                                                                                                                                                                                                                                                             </v>
          </cell>
          <cell r="C10559" t="str">
            <v xml:space="preserve">UN    </v>
          </cell>
          <cell r="D10559" t="str">
            <v>9,79</v>
          </cell>
        </row>
        <row r="10560">
          <cell r="A10560">
            <v>38179</v>
          </cell>
          <cell r="B10560" t="str">
            <v xml:space="preserve">ROLDANA CONCOVA DUPLA, EM CHAPA DE ACO, ROLAMENTO INTERNO BLINDADO DE ACO REVESTIDO EM NYLON, PARA PORTA DE CORRER                                                                                                                                                                                                                                                                                                                                                                                        </v>
          </cell>
          <cell r="C10560" t="str">
            <v xml:space="preserve">UN    </v>
          </cell>
          <cell r="D10560" t="str">
            <v>29,88</v>
          </cell>
        </row>
        <row r="10561">
          <cell r="A10561">
            <v>11575</v>
          </cell>
          <cell r="B10561" t="str">
            <v xml:space="preserve">ROLDANA DUPLA, EM ZAMAC COM CHAPA DE LATAO, ROLAMENTOS EM ACO, PARA PORTA E JANELA DE CORRER                                                                                                                                                                                                                                                                                                                                                                                                              </v>
          </cell>
          <cell r="C10561" t="str">
            <v xml:space="preserve">UN    </v>
          </cell>
          <cell r="D10561" t="str">
            <v>32,25</v>
          </cell>
        </row>
        <row r="10562">
          <cell r="A10562">
            <v>20256</v>
          </cell>
          <cell r="B10562" t="str">
            <v xml:space="preserve">ROLDANA PLASTICA COM PREGO, TAMANHO 30 X 30 MM, PARA INSTALACAO ELETRICA APARENTE                                                                                                                                                                                                                                                                                                                                                                                                                         </v>
          </cell>
          <cell r="C10562" t="str">
            <v xml:space="preserve">UN    </v>
          </cell>
          <cell r="D10562" t="str">
            <v>0,26</v>
          </cell>
        </row>
        <row r="10563">
          <cell r="A10563">
            <v>14511</v>
          </cell>
          <cell r="B10563" t="str">
            <v xml:space="preserve">ROLO COMPACTADOR DE PNEUS, ESTATICO, PRESSAO VARIAVEL, POTENCIA 110 HP, PESO SEM/COM LASTRO 10,8/27 T, LARGURA DE ROLAGEM 2,30 M                                                                                                                                                                                                                                                                                                                                                                          </v>
          </cell>
          <cell r="C10563" t="str">
            <v xml:space="preserve">UN    </v>
          </cell>
          <cell r="D10563" t="str">
            <v>482.867,42</v>
          </cell>
        </row>
        <row r="10564">
          <cell r="A10564">
            <v>10642</v>
          </cell>
          <cell r="B10564" t="str">
            <v xml:space="preserve">ROLO COMPACTADOR DE PNEUS, ESTATICO, PRESSAO VARIAVEL, POTENCIA 111 HP, PESO SEM/COM LASTRO 9,5/26,0 T, LARGURA DE ROLAGEM 1,90 M                                                                                                                                                                                                                                                                                                                                                                         </v>
          </cell>
          <cell r="C10564" t="str">
            <v xml:space="preserve">UN    </v>
          </cell>
          <cell r="D10564" t="str">
            <v>454.884,56</v>
          </cell>
        </row>
        <row r="10565">
          <cell r="A10565">
            <v>14489</v>
          </cell>
          <cell r="B10565" t="str">
            <v xml:space="preserve">ROLO COMPACTADOR PE DE CARNEIRO VIBRATORIO, POTENCIA 125 HP, PESO OPERACIONAL SEM/COM LASTRO 11,95/13,30 T, IMPACTO DINAMICO 38,5/22,5 T, LARGURA DE TRABALHO 2,15 M                                                                                                                                                                                                                                                                                                                                      </v>
          </cell>
          <cell r="C10565" t="str">
            <v xml:space="preserve">UN    </v>
          </cell>
          <cell r="D10565" t="str">
            <v>403.474,14</v>
          </cell>
        </row>
        <row r="10566">
          <cell r="A10566">
            <v>14513</v>
          </cell>
          <cell r="B10566" t="str">
            <v xml:space="preserve">ROLO COMPACTADOR PE DE CARNEIRO VIBRATORIO, POTENCIA 80 HP, PESO OPERACIONAL SEM/COM LASTRO 7,4/8,8 T, LARGURA DE TRABALHO 1,68 M                                                                                                                                                                                                                                                                                                                                                                         </v>
          </cell>
          <cell r="C10566" t="str">
            <v xml:space="preserve">UN    </v>
          </cell>
          <cell r="D10566" t="str">
            <v>302.615,18</v>
          </cell>
        </row>
        <row r="10567">
          <cell r="A10567">
            <v>13600</v>
          </cell>
          <cell r="B10567" t="str">
            <v xml:space="preserve">ROLO COMPACTADOR VIBRATORIO DE UM CILINDRO LISO DE ACO, POTENCIA 125 HP, PESO SEM/COM LASTRO 10,75/12,92 T, IMPACTO DINAMICO 31,5/18,5 T, LARGURA TRABALHO 2,15 M                                                                                                                                                                                                                                                                                                                                         </v>
          </cell>
          <cell r="C10567" t="str">
            <v xml:space="preserve">UN    </v>
          </cell>
          <cell r="D10567" t="str">
            <v>390.458,80</v>
          </cell>
        </row>
        <row r="10568">
          <cell r="A10568">
            <v>10646</v>
          </cell>
          <cell r="B10568" t="str">
            <v xml:space="preserve">ROLO COMPACTADOR VIBRATORIO DE UM CILINDRO, ACO LISO, POTENCIA 80 HP, PESO OPERACIONAL MAXIMO 8,1 T, IMPACTO DINAMICO 16,15/9,5 T, LARGURA TRABALHO 1,68 M                                                                                                                                                                                                                                                                                                                                                </v>
          </cell>
          <cell r="C10568" t="str">
            <v xml:space="preserve">UN    </v>
          </cell>
          <cell r="D10568" t="str">
            <v>291.061,02</v>
          </cell>
        </row>
        <row r="10569">
          <cell r="A10569">
            <v>6070</v>
          </cell>
          <cell r="B10569" t="str">
            <v xml:space="preserve">ROLO COMPACTADOR VIBRATORIO PE DE CARNEIRO, COM CONTROLE REMOTO POR RADIO, POTENCIA  12,5 KW, PESO OPERACIONAL DE 1,675 T, LARGURA DE TRABALHO 0,85 M                                                                                                                                                                                                                                                                                                                                                     </v>
          </cell>
          <cell r="C10569" t="str">
            <v xml:space="preserve">UN    </v>
          </cell>
          <cell r="D10569" t="str">
            <v>397.699,06</v>
          </cell>
        </row>
        <row r="10570">
          <cell r="A10570">
            <v>6069</v>
          </cell>
          <cell r="B10570" t="str">
            <v xml:space="preserve">ROLO COMPACTADOR VIBRATORIO REBOCAVEL, CILINDRO DE ACO LISO, POTENCIA DE TRACAO DE 65 CV, PESO DE 4,7 T, IMPACTO DINAMICO TOTAL DE 18,3 T, LARGURA DO ROLO 1,67 M                                                                                                                                                                                                                                                                                                                                         </v>
          </cell>
          <cell r="C10570" t="str">
            <v xml:space="preserve">UN    </v>
          </cell>
          <cell r="D10570" t="str">
            <v>87.857,72</v>
          </cell>
        </row>
        <row r="10571">
          <cell r="A10571">
            <v>14626</v>
          </cell>
          <cell r="B10571" t="str">
            <v xml:space="preserve">ROLO COMPACTADOR VIBRATORIO TANDEM, ACO LISO, POTENCIA 125 HP, PESO SEM/COM LASTRO 10,20/11,65 T, LARGURA DE TRABALHO 1,73 M                                                                                                                                                                                                                                                                                                                                                                              </v>
          </cell>
          <cell r="C10571" t="str">
            <v xml:space="preserve">UN    </v>
          </cell>
          <cell r="D10571" t="str">
            <v>435.389,52</v>
          </cell>
        </row>
        <row r="10572">
          <cell r="A10572">
            <v>6067</v>
          </cell>
          <cell r="B10572" t="str">
            <v xml:space="preserve">ROLO COMPACTADOR VIBRATORIO TANDEM, ACO LISO, POTENCIA 58 CV, PESO SEM/COM LASTRO 6,5/9,4 T, LARGURA DE TRABALHO 1,20 M                                                                                                                                                                                                                                                                                                                                                                                   </v>
          </cell>
          <cell r="C10572" t="str">
            <v xml:space="preserve">UN    </v>
          </cell>
          <cell r="D10572" t="str">
            <v>357.409,30</v>
          </cell>
        </row>
        <row r="10573">
          <cell r="A10573">
            <v>38393</v>
          </cell>
          <cell r="B10573" t="str">
            <v xml:space="preserve">ROLO DE ESPUMA POLIESTER 23 CM (SEM CABO)                                                                                                                                                                                                                                                                                                                                                                                                                                                                 </v>
          </cell>
          <cell r="C10573" t="str">
            <v xml:space="preserve">UN    </v>
          </cell>
          <cell r="D10573" t="str">
            <v>11,35</v>
          </cell>
        </row>
        <row r="10574">
          <cell r="A10574">
            <v>38390</v>
          </cell>
          <cell r="B10574" t="str">
            <v xml:space="preserve">ROLO DE LA DE CARNEIRO 23 CM (SEM CABO)                                                                                                                                                                                                                                                                                                                                                                                                                                                                   </v>
          </cell>
          <cell r="C10574" t="str">
            <v xml:space="preserve">UN    </v>
          </cell>
          <cell r="D10574" t="str">
            <v>25,17</v>
          </cell>
        </row>
        <row r="10575">
          <cell r="A10575">
            <v>36532</v>
          </cell>
          <cell r="B10575" t="str">
            <v xml:space="preserve">ROMPEDOR ELETRICO PESO 26 KG, POTENCIA OPERACIONAL DE 2,5 KW                                                                                                                                                                                                                                                                                                                                                                                                                                              </v>
          </cell>
          <cell r="C10575" t="str">
            <v xml:space="preserve">UN    </v>
          </cell>
          <cell r="D10575" t="str">
            <v>15.156,26</v>
          </cell>
        </row>
        <row r="10576">
          <cell r="A10576">
            <v>11578</v>
          </cell>
          <cell r="B10576" t="str">
            <v xml:space="preserve">ROSETA QUADRADA, SEM FUROS, EM ACO INOX POLIDO, LARGURA APROXIMADA DE 50 MM, PARA FECHADURA DE PORTA - PARAFUSOS INCLUIDOS                                                                                                                                                                                                                                                                                                                                                                                </v>
          </cell>
          <cell r="C10576" t="str">
            <v xml:space="preserve">UN    </v>
          </cell>
          <cell r="D10576" t="str">
            <v>10,36</v>
          </cell>
        </row>
        <row r="10577">
          <cell r="A10577">
            <v>11577</v>
          </cell>
          <cell r="B10577" t="str">
            <v xml:space="preserve">ROSETA REDONDA DE SOBREPOR, SEM FUROS, EM ACO INOX POLIDO, DIAMETRO APROXIMADO DE 50 MM, PARA FECHADURA DE PORTA - PARAFUSOS INCLUIDOS                                                                                                                                                                                                                                                                                                                                                                    </v>
          </cell>
          <cell r="C10577" t="str">
            <v xml:space="preserve">UN    </v>
          </cell>
          <cell r="D10577" t="str">
            <v>9,88</v>
          </cell>
        </row>
        <row r="10578">
          <cell r="A10578">
            <v>42432</v>
          </cell>
          <cell r="B10578" t="str">
            <v xml:space="preserve">ROTACAO DIAGONAL DUPLA, APARELHO TRIPLO, EM TUBO DE ACO CARBONO, PINTURA NO PROCESSO ELETROSTATICO - EQUIPAMENTO DE GINASTICA PARA ACADEMIA AO AR LIVRE / ACADEMIA DA TERCEIRA IDADE - ATI                                                                                                                                                                                                                                                                                                                </v>
          </cell>
          <cell r="C10578" t="str">
            <v xml:space="preserve">UN    </v>
          </cell>
          <cell r="D10578" t="str">
            <v>1.377,27</v>
          </cell>
        </row>
        <row r="10579">
          <cell r="A10579">
            <v>42437</v>
          </cell>
          <cell r="B10579" t="str">
            <v xml:space="preserve">ROTACAO VERTICAL DUPLO, EM TUBO DE ACO CARBONO, PINTURA NO PROCESSO ELETROSTATICO - EQUIPAMENTO DE GINASTICA PARA ACADEMIA AO AR LIVRE / ACADEMIA DA TERCEIRA IDADE - ATI                                                                                                                                                                                                                                                                                                                                 </v>
          </cell>
          <cell r="C10579" t="str">
            <v xml:space="preserve">UN    </v>
          </cell>
          <cell r="D10579" t="str">
            <v>1.047,09</v>
          </cell>
        </row>
        <row r="10580">
          <cell r="A10580">
            <v>1116</v>
          </cell>
          <cell r="B10580" t="str">
            <v xml:space="preserve">RUFO EXTERNO DE CHAPA DE ACO GALVANIZADA NUM 26, CORTE 25 CM                                                                                                                                                                                                                                                                                                                                                                                                                                              </v>
          </cell>
          <cell r="C10580" t="str">
            <v xml:space="preserve">M     </v>
          </cell>
          <cell r="D10580" t="str">
            <v>15,81</v>
          </cell>
        </row>
        <row r="10581">
          <cell r="A10581">
            <v>1115</v>
          </cell>
          <cell r="B10581" t="str">
            <v xml:space="preserve">RUFO EXTERNO DE CHAPA DE ACO GALVANIZADA NUM 26, CORTE 28 CM                                                                                                                                                                                                                                                                                                                                                                                                                                              </v>
          </cell>
          <cell r="C10581" t="str">
            <v xml:space="preserve">M     </v>
          </cell>
          <cell r="D10581" t="str">
            <v>19,22</v>
          </cell>
        </row>
        <row r="10582">
          <cell r="A10582">
            <v>1113</v>
          </cell>
          <cell r="B10582" t="str">
            <v xml:space="preserve">RUFO EXTERNO/INTERNO DE CHAPA DE ACO GALVANIZADA NUM 26, CORTE 33 CM                                                                                                                                                                                                                                                                                                                                                                                                                                      </v>
          </cell>
          <cell r="C10582" t="str">
            <v xml:space="preserve">M     </v>
          </cell>
          <cell r="D10582" t="str">
            <v>21,08</v>
          </cell>
        </row>
        <row r="10583">
          <cell r="A10583">
            <v>1114</v>
          </cell>
          <cell r="B10583" t="str">
            <v xml:space="preserve">RUFO INTERNO DE CHAPA DE ACO GALVANIZADA NUM 26, CORTE 50 CM                                                                                                                                                                                                                                                                                                                                                                                                                                              </v>
          </cell>
          <cell r="C10583" t="str">
            <v xml:space="preserve">M     </v>
          </cell>
          <cell r="D10583" t="str">
            <v>31,63</v>
          </cell>
        </row>
        <row r="10584">
          <cell r="A10584">
            <v>40872</v>
          </cell>
          <cell r="B10584" t="str">
            <v xml:space="preserve">RUFO INTERNO/EXTERNO DE CHAPA DE ACO GALVANIZADA NUM 24, CORTE 25 CM (COLETADO CAIXA)                                                                                                                                                                                                                                                                                                                                                                                                                     </v>
          </cell>
          <cell r="C10584" t="str">
            <v xml:space="preserve">M     </v>
          </cell>
          <cell r="D10584" t="str">
            <v>18,02</v>
          </cell>
        </row>
        <row r="10585">
          <cell r="A10585">
            <v>20214</v>
          </cell>
          <cell r="B10585" t="str">
            <v xml:space="preserve">RUFO PARA TELHA ESTRUTURAL DE FIBROCIMENTO 1 ABA (SEM AMIANTO)                                                                                                                                                                                                                                                                                                                                                                                                                                            </v>
          </cell>
          <cell r="C10585" t="str">
            <v xml:space="preserve">UN    </v>
          </cell>
          <cell r="D10585" t="str">
            <v>32,41</v>
          </cell>
        </row>
        <row r="10586">
          <cell r="A10586">
            <v>11064</v>
          </cell>
          <cell r="B10586" t="str">
            <v xml:space="preserve">RUFO PARA TELHA ESTRUTURAL DE FIBROCIMENTO 2 ABAS, COMPRIMENTO DE 1031 MM (SEM AMIANTO)                                                                                                                                                                                                                                                                                                                                                                                                                   </v>
          </cell>
          <cell r="C10586" t="str">
            <v xml:space="preserve">UN    </v>
          </cell>
          <cell r="D10586" t="str">
            <v>13,74</v>
          </cell>
        </row>
        <row r="10587">
          <cell r="A10587">
            <v>7237</v>
          </cell>
          <cell r="B10587" t="str">
            <v xml:space="preserve">RUFO PARA TELHA ONDULADA DE FIBROCIMENTO, E = 6 MM, ABA *260* MM, COMPRIMENTO 1100 MM (SEM AMIANTO)                                                                                                                                                                                                                                                                                                                                                                                                       </v>
          </cell>
          <cell r="C10587" t="str">
            <v xml:space="preserve">UN    </v>
          </cell>
          <cell r="D10587" t="str">
            <v>18,74</v>
          </cell>
        </row>
        <row r="10588">
          <cell r="A10588">
            <v>16</v>
          </cell>
          <cell r="B10588" t="str">
            <v xml:space="preserve">SABAO EM PO                                                                                                                                                                                                                                                                                                                                                                                                                                                                                               </v>
          </cell>
          <cell r="C10588" t="str">
            <v xml:space="preserve">KG    </v>
          </cell>
          <cell r="D10588" t="str">
            <v>6,73</v>
          </cell>
        </row>
        <row r="10589">
          <cell r="A10589">
            <v>11757</v>
          </cell>
          <cell r="B10589" t="str">
            <v xml:space="preserve">SABONETEIRA DE PAREDE EM METAL CROMADO                                                                                                                                                                                                                                                                                                                                                                                                                                                                    </v>
          </cell>
          <cell r="C10589" t="str">
            <v xml:space="preserve">UN    </v>
          </cell>
          <cell r="D10589" t="str">
            <v>30,45</v>
          </cell>
        </row>
        <row r="10590">
          <cell r="A10590">
            <v>11758</v>
          </cell>
          <cell r="B10590" t="str">
            <v xml:space="preserve">SABONETEIRA PLASTICA TIPO DISPENSER PARA SABONETE LIQUIDO COM RESERVATORIO 800 A 1500 ML                                                                                                                                                                                                                                                                                                                                                                                                                  </v>
          </cell>
          <cell r="C10590" t="str">
            <v xml:space="preserve">UN    </v>
          </cell>
          <cell r="D10590" t="str">
            <v>37,95</v>
          </cell>
        </row>
        <row r="10591">
          <cell r="A10591">
            <v>37526</v>
          </cell>
          <cell r="B10591" t="str">
            <v xml:space="preserve">SACO DE RAFIA PARA ENTULHO, NOVO, LISO (SEM CLICHE), *60 x 90* CM                                                                                                                                                                                                                                                                                                                                                                                                                                         </v>
          </cell>
          <cell r="C10591" t="str">
            <v xml:space="preserve">UN    </v>
          </cell>
          <cell r="D10591" t="str">
            <v>2,66</v>
          </cell>
        </row>
        <row r="10592">
          <cell r="A10592">
            <v>6076</v>
          </cell>
          <cell r="B10592" t="str">
            <v xml:space="preserve">SAIBRO PARA ARGAMASSA (COLETADO NO COMERCIO)                                                                                                                                                                                                                                                                                                                                                                                                                                                              </v>
          </cell>
          <cell r="C10592" t="str">
            <v xml:space="preserve">M3    </v>
          </cell>
          <cell r="D10592" t="str">
            <v>52,58</v>
          </cell>
        </row>
        <row r="10593">
          <cell r="A10593">
            <v>13109</v>
          </cell>
          <cell r="B10593" t="str">
            <v xml:space="preserve">SAPATA DE PVC ADITIVADO NERVURADO D = 6"                                                                                                                                                                                                                                                                                                                                                                                                                                                                  </v>
          </cell>
          <cell r="C10593" t="str">
            <v xml:space="preserve">UN    </v>
          </cell>
          <cell r="D10593" t="str">
            <v>179,70</v>
          </cell>
        </row>
        <row r="10594">
          <cell r="A10594">
            <v>13110</v>
          </cell>
          <cell r="B10594" t="str">
            <v xml:space="preserve">SAPATA DE PVC ADITIVADO NERVURADO D = 8"                                                                                                                                                                                                                                                                                                                                                                                                                                                                  </v>
          </cell>
          <cell r="C10594" t="str">
            <v xml:space="preserve">UN    </v>
          </cell>
          <cell r="D10594" t="str">
            <v>236,50</v>
          </cell>
        </row>
        <row r="10595">
          <cell r="A10595">
            <v>7581</v>
          </cell>
          <cell r="B10595" t="str">
            <v xml:space="preserve">SAPATILHA EM ACO GALVANIZADO PARA CABOS COM DIAMETRO NOMINAL ATE 5/8"                                                                                                                                                                                                                                                                                                                                                                                                                                     </v>
          </cell>
          <cell r="C10595" t="str">
            <v xml:space="preserve">UN    </v>
          </cell>
          <cell r="D10595" t="str">
            <v>2,50</v>
          </cell>
        </row>
        <row r="10596">
          <cell r="A10596">
            <v>20206</v>
          </cell>
          <cell r="B10596" t="str">
            <v xml:space="preserve">SARRAFO DE MADEIRA APARELHADA *2 X 10* CM, MACARANDUBA, ANGELIM OU EQUIVALENTE DA REGIAO                                                                                                                                                                                                                                                                                                                                                                                                                  </v>
          </cell>
          <cell r="C10596" t="str">
            <v xml:space="preserve">M     </v>
          </cell>
          <cell r="D10596" t="str">
            <v>6,10</v>
          </cell>
        </row>
        <row r="10597">
          <cell r="A10597">
            <v>4460</v>
          </cell>
          <cell r="B10597" t="str">
            <v xml:space="preserve">SARRAFO DE MADEIRA NAO APARELHADA *2,5 X 10 CM, MACARANDUBA, ANGELIM OU EQUIVALENTE DA REGIAO                                                                                                                                                                                                                                                                                                                                                                                                             </v>
          </cell>
          <cell r="C10597" t="str">
            <v xml:space="preserve">M     </v>
          </cell>
          <cell r="D10597" t="str">
            <v>7,32</v>
          </cell>
        </row>
        <row r="10598">
          <cell r="A10598">
            <v>6204</v>
          </cell>
          <cell r="B10598" t="str">
            <v xml:space="preserve">SARRAFO DE MADEIRA NAO APARELHADA *2,5 X 15* CM, MACARANDUBA, ANGELIM OU EQUIVALENTE DA REGIAO                                                                                                                                                                                                                                                                                                                                                                                                            </v>
          </cell>
          <cell r="C10598" t="str">
            <v xml:space="preserve">M     </v>
          </cell>
          <cell r="D10598" t="str">
            <v>10,94</v>
          </cell>
        </row>
        <row r="10599">
          <cell r="A10599">
            <v>4417</v>
          </cell>
          <cell r="B10599" t="str">
            <v xml:space="preserve">SARRAFO DE MADEIRA NAO APARELHADA *2,5 X 7* CM, MACARANDUBA, ANGELIM OU EQUIVALENTE DA REGIAO                                                                                                                                                                                                                                                                                                                                                                                                             </v>
          </cell>
          <cell r="C10599" t="str">
            <v xml:space="preserve">M     </v>
          </cell>
          <cell r="D10599" t="str">
            <v>4,21</v>
          </cell>
        </row>
        <row r="10600">
          <cell r="A10600">
            <v>4517</v>
          </cell>
          <cell r="B10600" t="str">
            <v xml:space="preserve">SARRAFO DE MADEIRA NAO APARELHADA *2,5 X 7,5* CM (1 X 3 ") PINUS, MISTA OU EQUIVALENTE DA REGIAO                                                                                                                                                                                                                                                                                                                                                                                                          </v>
          </cell>
          <cell r="C10600" t="str">
            <v xml:space="preserve">M     </v>
          </cell>
          <cell r="D10600" t="str">
            <v>1,43</v>
          </cell>
        </row>
        <row r="10601">
          <cell r="A10601">
            <v>4512</v>
          </cell>
          <cell r="B10601" t="str">
            <v xml:space="preserve">SARRAFO DE MADEIRA NAO APARELHADA 2,5 X 5 CM (1 X 2 ") PINUS, MISTA OU EQUIVALENTE DA REGIAO                                                                                                                                                                                                                                                                                                                                                                                                              </v>
          </cell>
          <cell r="C10601" t="str">
            <v xml:space="preserve">M     </v>
          </cell>
          <cell r="D10601" t="str">
            <v>1,03</v>
          </cell>
        </row>
        <row r="10602">
          <cell r="A10602">
            <v>4415</v>
          </cell>
          <cell r="B10602" t="str">
            <v xml:space="preserve">SARRAFO DE MADEIRA NAO APARELHADA 2,5 X 5 CM, MACARANDUBA, ANGELIM OU EQUIVALENTE DA REGIAO                                                                                                                                                                                                                                                                                                                                                                                                               </v>
          </cell>
          <cell r="C10602" t="str">
            <v xml:space="preserve">M     </v>
          </cell>
          <cell r="D10602" t="str">
            <v>3,53</v>
          </cell>
        </row>
        <row r="10603">
          <cell r="A10603">
            <v>37373</v>
          </cell>
          <cell r="B10603" t="str">
            <v xml:space="preserve">SEGURO - HORISTA (COLETADO CAIXA)                                                                                                                                                                                                                                                                                                                                                                                                                                                                         </v>
          </cell>
          <cell r="C10603" t="str">
            <v xml:space="preserve">H     </v>
          </cell>
          <cell r="D10603" t="str">
            <v>0,04</v>
          </cell>
        </row>
        <row r="10604">
          <cell r="A10604">
            <v>40864</v>
          </cell>
          <cell r="B10604" t="str">
            <v xml:space="preserve">SEGURO - MENSALISTA (COLETADO CAIXA)                                                                                                                                                                                                                                                                                                                                                                                                                                                                      </v>
          </cell>
          <cell r="C10604" t="str">
            <v xml:space="preserve">MES   </v>
          </cell>
          <cell r="D10604" t="str">
            <v>9,76</v>
          </cell>
        </row>
        <row r="10605">
          <cell r="A10605">
            <v>4734</v>
          </cell>
          <cell r="B10605" t="str">
            <v xml:space="preserve">SEIXO ROLADO PARA APLICACAO EM CONCRETO (POSTO PEDREIRA/FORNECEDOR, SEM FRETE)                                                                                                                                                                                                                                                                                                                                                                                                                            </v>
          </cell>
          <cell r="C10605" t="str">
            <v xml:space="preserve">M3    </v>
          </cell>
          <cell r="D10605" t="str">
            <v>73,57</v>
          </cell>
        </row>
        <row r="10606">
          <cell r="A10606">
            <v>6085</v>
          </cell>
          <cell r="B10606" t="str">
            <v xml:space="preserve">SELADOR ACRILICO PAREDES INTERNAS/EXTERNAS                                                                                                                                                                                                                                                                                                                                                                                                                                                                </v>
          </cell>
          <cell r="C10606" t="str">
            <v xml:space="preserve">L     </v>
          </cell>
          <cell r="D10606" t="str">
            <v>7,51</v>
          </cell>
        </row>
        <row r="10607">
          <cell r="A10607">
            <v>38396</v>
          </cell>
          <cell r="B10607" t="str">
            <v xml:space="preserve">SELADOR HORIZONTAL PARA FITA DE ACO 1 "                                                                                                                                                                                                                                                                                                                                                                                                                                                                   </v>
          </cell>
          <cell r="C10607" t="str">
            <v xml:space="preserve">UN    </v>
          </cell>
          <cell r="D10607" t="str">
            <v>492,56</v>
          </cell>
        </row>
        <row r="10608">
          <cell r="A10608">
            <v>6090</v>
          </cell>
          <cell r="B10608" t="str">
            <v xml:space="preserve">SELADOR PVA PAREDES INTERNAS                                                                                                                                                                                                                                                                                                                                                                                                                                                                              </v>
          </cell>
          <cell r="C10608" t="str">
            <v xml:space="preserve">L     </v>
          </cell>
          <cell r="D10608" t="str">
            <v>14,27</v>
          </cell>
        </row>
        <row r="10609">
          <cell r="A10609">
            <v>11622</v>
          </cell>
          <cell r="B10609" t="str">
            <v xml:space="preserve">SELANTE A BASE DE ALCATRAO E POLIURETANO PARA JUNTAS HORIZONTAIS                                                                                                                                                                                                                                                                                                                                                                                                                                          </v>
          </cell>
          <cell r="C10609" t="str">
            <v xml:space="preserve">KG    </v>
          </cell>
          <cell r="D10609" t="str">
            <v>62,95</v>
          </cell>
        </row>
        <row r="10610">
          <cell r="A10610">
            <v>6094</v>
          </cell>
          <cell r="B10610" t="str">
            <v xml:space="preserve">SELANTE A BASE DE RESINAS ACRILICAS PARA TRINCAS                                                                                                                                                                                                                                                                                                                                                                                                                                                          </v>
          </cell>
          <cell r="C10610" t="str">
            <v xml:space="preserve">KG    </v>
          </cell>
          <cell r="D10610" t="str">
            <v>24,13</v>
          </cell>
        </row>
        <row r="10611">
          <cell r="A10611">
            <v>7317</v>
          </cell>
          <cell r="B10611" t="str">
            <v xml:space="preserve">SELANTE DE BASE ASFALTICA PARA VEDACAO                                                                                                                                                                                                                                                                                                                                                                                                                                                                    </v>
          </cell>
          <cell r="C10611" t="str">
            <v xml:space="preserve">KG    </v>
          </cell>
          <cell r="D10611" t="str">
            <v>21,77</v>
          </cell>
        </row>
        <row r="10612">
          <cell r="A10612">
            <v>142</v>
          </cell>
          <cell r="B10612" t="str">
            <v xml:space="preserve">SELANTE ELASTICO MONOCOMPONENTE A BASE DE POLIURETANO PARA JUNTAS DIVERSAS                                                                                                                                                                                                                                                                                                                                                                                                                                </v>
          </cell>
          <cell r="C10612" t="str">
            <v xml:space="preserve">310ML </v>
          </cell>
          <cell r="D10612" t="str">
            <v>33,05</v>
          </cell>
        </row>
        <row r="10613">
          <cell r="A10613">
            <v>38123</v>
          </cell>
          <cell r="B10613" t="str">
            <v xml:space="preserve">SELANTE TIPO VEDA CALHA PARA METAL E FIBROCIMENTO                                                                                                                                                                                                                                                                                                                                                                                                                                                         </v>
          </cell>
          <cell r="C10613" t="str">
            <v xml:space="preserve">KG    </v>
          </cell>
          <cell r="D10613" t="str">
            <v>60,36</v>
          </cell>
        </row>
        <row r="10614">
          <cell r="A10614">
            <v>42701</v>
          </cell>
          <cell r="B10614" t="str">
            <v xml:space="preserve">SELIM COMPACTO EM PVC, SEM TRAVA,  DN 150 X 100 MM, PARA REDE COLETORA ESGOTO (NBR 10569)                                                                                                                                                                                                                                                                                                                                                                                                                 </v>
          </cell>
          <cell r="C10614" t="str">
            <v xml:space="preserve">UN    </v>
          </cell>
          <cell r="D10614" t="str">
            <v>28,39</v>
          </cell>
        </row>
        <row r="10615">
          <cell r="A10615">
            <v>42702</v>
          </cell>
          <cell r="B10615" t="str">
            <v xml:space="preserve">SELIM COMPACTO EM PVC, SEM TRAVA,  DN 200 X 100 MM, PARA REDE COLETORA ESGOTO (NBR 10569)                                                                                                                                                                                                                                                                                                                                                                                                                 </v>
          </cell>
          <cell r="C10615" t="str">
            <v xml:space="preserve">UN    </v>
          </cell>
          <cell r="D10615" t="str">
            <v>50,45</v>
          </cell>
        </row>
        <row r="10616">
          <cell r="A10616">
            <v>37955</v>
          </cell>
          <cell r="B10616" t="str">
            <v xml:space="preserve">SELIM COMPACTO EM PVC, SEM TRAVAS,  DN 300 X 100 MM, PARA REDE COLETORA ESGOTO (NBR 10569)                                                                                                                                                                                                                                                                                                                                                                                                                </v>
          </cell>
          <cell r="C10616" t="str">
            <v xml:space="preserve">UN    </v>
          </cell>
          <cell r="D10616" t="str">
            <v>65,38</v>
          </cell>
        </row>
        <row r="10617">
          <cell r="A10617">
            <v>42699</v>
          </cell>
          <cell r="B10617" t="str">
            <v xml:space="preserve">SELIM PVC, COM TRAVA, JE, 90 GRAUS,  DN 125 X 100 MM OU 150 X 100 MM, PARA REDE COLETORA ESGOTO (NBR 10569)                                                                                                                                                                                                                                                                                                                                                                                               </v>
          </cell>
          <cell r="C10617" t="str">
            <v xml:space="preserve">UN    </v>
          </cell>
          <cell r="D10617" t="str">
            <v>17,34</v>
          </cell>
        </row>
        <row r="10618">
          <cell r="A10618">
            <v>42700</v>
          </cell>
          <cell r="B10618" t="str">
            <v xml:space="preserve">SELIM PVC, SOLDAVEL, SEM TRAVA, JE, 90 GRAUS,  DN 200 X 100 MM, PARA REDE COLETORA ESGOTO (NBR 10569)                                                                                                                                                                                                                                                                                                                                                                                                     </v>
          </cell>
          <cell r="C10618" t="str">
            <v xml:space="preserve">UN    </v>
          </cell>
          <cell r="D10618" t="str">
            <v>49,44</v>
          </cell>
        </row>
        <row r="10619">
          <cell r="A10619">
            <v>37743</v>
          </cell>
          <cell r="B10619" t="str">
            <v xml:space="preserve">SEMIRREBOQUE COM DOIS EIXOS EM TANDEM TIPO BASCULANTE COM CACAMBA METALICA 14 M3  (INCLUI MONTAGEM, NAO INCLUI CAVALO MECANICO)                                                                                                                                                                                                                                                                                                                                                                           </v>
          </cell>
          <cell r="C10619" t="str">
            <v xml:space="preserve">UN    </v>
          </cell>
          <cell r="D10619" t="str">
            <v>136.260,55</v>
          </cell>
        </row>
        <row r="10620">
          <cell r="A10620">
            <v>37744</v>
          </cell>
          <cell r="B10620" t="str">
            <v xml:space="preserve">SEMIRREBOQUE COM TRES EIXOS EM TANDEM TIPO BASCULANTE COM CACAMBA METALICA 18 M3 (INCLUI MONTAGEM, NAO INCLUI CAVALO MECANICO)                                                                                                                                                                                                                                                                                                                                                                            </v>
          </cell>
          <cell r="C10620" t="str">
            <v xml:space="preserve">UN    </v>
          </cell>
          <cell r="D10620" t="str">
            <v>160.216,78</v>
          </cell>
        </row>
        <row r="10621">
          <cell r="A10621">
            <v>37741</v>
          </cell>
          <cell r="B10621" t="str">
            <v xml:space="preserve">SEMIRREBOQUE COM TRES EIXOS, PARA TRANSPORTE DE CARGA SECA, DIMENSOES APROXIMADAS 2,60 X 12,50 X 0,50 M (NAO INCLUI CAVALO MECANICO)                                                                                                                                                                                                                                                                                                                                                                      </v>
          </cell>
          <cell r="C10621" t="str">
            <v xml:space="preserve">UN    </v>
          </cell>
          <cell r="D10621" t="str">
            <v>123.900,97</v>
          </cell>
        </row>
        <row r="10622">
          <cell r="A10622">
            <v>39396</v>
          </cell>
          <cell r="B10622" t="str">
            <v xml:space="preserve">SENSOR DE PRESENCA BIVOLT COM FOTOCELULA PARA QUALQUER TIPO DE LAMPADA, POTENCIA MAXIMA *1000* W, USO EXTERNO                                                                                                                                                                                                                                                                                                                                                                                             </v>
          </cell>
          <cell r="C10622" t="str">
            <v xml:space="preserve">UN    </v>
          </cell>
          <cell r="D10622" t="str">
            <v>33,73</v>
          </cell>
        </row>
        <row r="10623">
          <cell r="A10623">
            <v>39392</v>
          </cell>
          <cell r="B10623" t="str">
            <v xml:space="preserve">SENSOR DE PRESENCA BIVOLT DE PAREDE COM FOTOCELULA PARA QUALQUER TIPO DE LAMPADA POTENCIA MAXIMA *1000* W, USO INTERNO                                                                                                                                                                                                                                                                                                                                                                                    </v>
          </cell>
          <cell r="C10623" t="str">
            <v xml:space="preserve">UN    </v>
          </cell>
          <cell r="D10623" t="str">
            <v>38,04</v>
          </cell>
        </row>
        <row r="10624">
          <cell r="A10624">
            <v>39393</v>
          </cell>
          <cell r="B10624" t="str">
            <v xml:space="preserve">SENSOR DE PRESENCA BIVOLT DE PAREDE SEM FOTOCELULA PARA QUALQUER TIPO DE LAMPADA POTENCIA MAXIMA *1000* W, USO INTERNO                                                                                                                                                                                                                                                                                                                                                                                    </v>
          </cell>
          <cell r="C10624" t="str">
            <v xml:space="preserve">UN    </v>
          </cell>
          <cell r="D10624" t="str">
            <v>23,53</v>
          </cell>
        </row>
        <row r="10625">
          <cell r="A10625">
            <v>39394</v>
          </cell>
          <cell r="B10625" t="str">
            <v xml:space="preserve">SENSOR DE PRESENCA BIVOLT DE TETO COM FOTOCELULA PARA QUALQUER TIPO DE LAMPADA POTENCIA MAXIMA *1000* W, USO INTERNO                                                                                                                                                                                                                                                                                                                                                                                      </v>
          </cell>
          <cell r="C10625" t="str">
            <v xml:space="preserve">UN    </v>
          </cell>
          <cell r="D10625" t="str">
            <v>26,48</v>
          </cell>
        </row>
        <row r="10626">
          <cell r="A10626">
            <v>39395</v>
          </cell>
          <cell r="B10626" t="str">
            <v xml:space="preserve">SENSOR DE PRESENCA BIVOLT DE TETO SEM FOTOCELULA PARA QUALQUER TIPO DE LAMPADA POTENCIA MAXIMA *900* W, USO INTERNO                                                                                                                                                                                                                                                                                                                                                                                       </v>
          </cell>
          <cell r="C10626" t="str">
            <v xml:space="preserve">UN    </v>
          </cell>
          <cell r="D10626" t="str">
            <v>24,62</v>
          </cell>
        </row>
        <row r="10627">
          <cell r="A10627">
            <v>14618</v>
          </cell>
          <cell r="B10627" t="str">
            <v xml:space="preserve">SERRA CIRCULAR DE BANCADA COM MOTOR ELETRICO, POTENCIA DE *1600* W, PARA DISCO DE DIAMETRO DE 10" (250 MM)                                                                                                                                                                                                                                                                                                                                                                                                </v>
          </cell>
          <cell r="C10627" t="str">
            <v xml:space="preserve">UN    </v>
          </cell>
          <cell r="D10627" t="str">
            <v>857,69</v>
          </cell>
        </row>
        <row r="10628">
          <cell r="A10628">
            <v>40269</v>
          </cell>
          <cell r="B10628" t="str">
            <v xml:space="preserve">SERRA CIRCULAR DE BANCADA, MODELO PICA-PAU, DIAMETRO DE 350 MM. CARACTERISTICAS DO MOTOR: TRIFASICO, POTENCIA DE 5 HP, FREQUENCIA DE 60 HZ                                                                                                                                                                                                                                                                                                                                                                </v>
          </cell>
          <cell r="C10628" t="str">
            <v xml:space="preserve">UN    </v>
          </cell>
          <cell r="D10628" t="str">
            <v>3.455,58</v>
          </cell>
        </row>
        <row r="10629">
          <cell r="A10629">
            <v>6110</v>
          </cell>
          <cell r="B10629" t="str">
            <v xml:space="preserve">SERRALHEIRO                                                                                                                                                                                                                                                                                                                                                                                                                                                                                               </v>
          </cell>
          <cell r="C10629" t="str">
            <v xml:space="preserve">H     </v>
          </cell>
          <cell r="D10629" t="str">
            <v>20,39</v>
          </cell>
        </row>
        <row r="10630">
          <cell r="A10630">
            <v>40910</v>
          </cell>
          <cell r="B10630" t="str">
            <v xml:space="preserve">SERRALHEIRO (MENSALISTA)                                                                                                                                                                                                                                                                                                                                                                                                                                                                                  </v>
          </cell>
          <cell r="C10630" t="str">
            <v xml:space="preserve">MES   </v>
          </cell>
          <cell r="D10630" t="str">
            <v>3.583,51</v>
          </cell>
        </row>
        <row r="10631">
          <cell r="A10631">
            <v>6111</v>
          </cell>
          <cell r="B10631" t="str">
            <v xml:space="preserve">SERVENTE DE OBRAS                                                                                                                                                                                                                                                                                                                                                                                                                                                                                         </v>
          </cell>
          <cell r="C10631" t="str">
            <v xml:space="preserve">H     </v>
          </cell>
          <cell r="D10631" t="str">
            <v>14,15</v>
          </cell>
        </row>
        <row r="10632">
          <cell r="A10632">
            <v>41084</v>
          </cell>
          <cell r="B10632" t="str">
            <v xml:space="preserve">SERVENTE DE OBRAS (MENSALISTA)                                                                                                                                                                                                                                                                                                                                                                                                                                                                            </v>
          </cell>
          <cell r="C10632" t="str">
            <v xml:space="preserve">MES   </v>
          </cell>
          <cell r="D10632" t="str">
            <v>2.486,44</v>
          </cell>
        </row>
        <row r="10633">
          <cell r="A10633">
            <v>25950</v>
          </cell>
          <cell r="B10633" t="str">
            <v xml:space="preserve">SERVICO DE BOMBEAMENTO DE CONCRETO COM CONSUMO MINIMO DE 40 M3                                                                                                                                                                                                                                                                                                                                                                                                                                            </v>
          </cell>
          <cell r="C10633" t="str">
            <v xml:space="preserve">M3    </v>
          </cell>
          <cell r="D10633" t="str">
            <v>29,73</v>
          </cell>
        </row>
        <row r="10634">
          <cell r="A10634">
            <v>38637</v>
          </cell>
          <cell r="B10634" t="str">
            <v xml:space="preserve">SIFAO EM METAL CROMADO PARA PIA AMERICANA, 1.1/2 X 1.1/2 "                                                                                                                                                                                                                                                                                                                                                                                                                                                </v>
          </cell>
          <cell r="C10634" t="str">
            <v xml:space="preserve">UN    </v>
          </cell>
          <cell r="D10634" t="str">
            <v>144,22</v>
          </cell>
        </row>
        <row r="10635">
          <cell r="A10635">
            <v>6150</v>
          </cell>
          <cell r="B10635" t="str">
            <v xml:space="preserve">SIFAO EM METAL CROMADO PARA PIA AMERICANA, 1.1/2 X 2 "                                                                                                                                                                                                                                                                                                                                                                                                                                                    </v>
          </cell>
          <cell r="C10635" t="str">
            <v xml:space="preserve">UN    </v>
          </cell>
          <cell r="D10635" t="str">
            <v>145,98</v>
          </cell>
        </row>
        <row r="10636">
          <cell r="A10636">
            <v>6136</v>
          </cell>
          <cell r="B10636" t="str">
            <v xml:space="preserve">SIFAO EM METAL CROMADO PARA PIA OU LAVATORIO, 1 X 1.1/2 "                                                                                                                                                                                                                                                                                                                                                                                                                                                 </v>
          </cell>
          <cell r="C10636" t="str">
            <v xml:space="preserve">UN    </v>
          </cell>
          <cell r="D10636" t="str">
            <v>114,75</v>
          </cell>
        </row>
        <row r="10637">
          <cell r="A10637">
            <v>38638</v>
          </cell>
          <cell r="B10637" t="str">
            <v xml:space="preserve">SIFAO EM METAL CROMADO PARA TANQUE, 1.1/4 X 1.1/2 "                                                                                                                                                                                                                                                                                                                                                                                                                                                       </v>
          </cell>
          <cell r="C10637" t="str">
            <v xml:space="preserve">UN    </v>
          </cell>
          <cell r="D10637" t="str">
            <v>121,52</v>
          </cell>
        </row>
        <row r="10638">
          <cell r="A10638">
            <v>20262</v>
          </cell>
          <cell r="B10638" t="str">
            <v xml:space="preserve">SIFAO PLASTICO EXTENSIVEL UNIVERSAL, TIPO COPO                                                                                                                                                                                                                                                                                                                                                                                                                                                            </v>
          </cell>
          <cell r="C10638" t="str">
            <v xml:space="preserve">UN    </v>
          </cell>
          <cell r="D10638" t="str">
            <v>11,17</v>
          </cell>
        </row>
        <row r="10639">
          <cell r="A10639">
            <v>6148</v>
          </cell>
          <cell r="B10639" t="str">
            <v xml:space="preserve">SIFAO PLASTICO FLEXIVEL SAIDA VERTICAL PARA COLUNA LAVATORIO, 1 X 1.1/2 "                                                                                                                                                                                                                                                                                                                                                                                                                                 </v>
          </cell>
          <cell r="C10639" t="str">
            <v xml:space="preserve">UN    </v>
          </cell>
          <cell r="D10639" t="str">
            <v>8,90</v>
          </cell>
        </row>
        <row r="10640">
          <cell r="A10640">
            <v>6145</v>
          </cell>
          <cell r="B10640" t="str">
            <v xml:space="preserve">SIFAO PLASTICO TIPO COPO PARA PIA AMERICANA 1.1/2 X 1.1/2 "                                                                                                                                                                                                                                                                                                                                                                                                                                               </v>
          </cell>
          <cell r="C10640" t="str">
            <v xml:space="preserve">UN    </v>
          </cell>
          <cell r="D10640" t="str">
            <v>15,95</v>
          </cell>
        </row>
        <row r="10641">
          <cell r="A10641">
            <v>6149</v>
          </cell>
          <cell r="B10641" t="str">
            <v xml:space="preserve">SIFAO PLASTICO TIPO COPO PARA PIA OU LAVATORIO, 1 X 1.1/2 "                                                                                                                                                                                                                                                                                                                                                                                                                                               </v>
          </cell>
          <cell r="C10641" t="str">
            <v xml:space="preserve">UN    </v>
          </cell>
          <cell r="D10641" t="str">
            <v>15,05</v>
          </cell>
        </row>
        <row r="10642">
          <cell r="A10642">
            <v>6146</v>
          </cell>
          <cell r="B10642" t="str">
            <v xml:space="preserve">SIFAO PLASTICO TIPO COPO PARA TANQUE, 1.1/4 X 1.1/2 "                                                                                                                                                                                                                                                                                                                                                                                                                                                     </v>
          </cell>
          <cell r="C10642" t="str">
            <v xml:space="preserve">UN    </v>
          </cell>
          <cell r="D10642" t="str">
            <v>15,98</v>
          </cell>
        </row>
        <row r="10643">
          <cell r="A10643">
            <v>26026</v>
          </cell>
          <cell r="B10643" t="str">
            <v xml:space="preserve">SILICA ATIVA PARA ADICAO EM CONCRETO E ARGAMASSA                                                                                                                                                                                                                                                                                                                                                                                                                                                          </v>
          </cell>
          <cell r="C10643" t="str">
            <v xml:space="preserve">KG    </v>
          </cell>
          <cell r="D10643" t="str">
            <v>2,70</v>
          </cell>
        </row>
        <row r="10644">
          <cell r="A10644">
            <v>39961</v>
          </cell>
          <cell r="B10644" t="str">
            <v xml:space="preserve">SILICONE ACETICO USO GERAL INCOLOR 280 G                                                                                                                                                                                                                                                                                                                                                                                                                                                                  </v>
          </cell>
          <cell r="C10644" t="str">
            <v xml:space="preserve">UN    </v>
          </cell>
          <cell r="D10644" t="str">
            <v>11,83</v>
          </cell>
        </row>
        <row r="10645">
          <cell r="A10645">
            <v>42433</v>
          </cell>
          <cell r="B10645" t="str">
            <v xml:space="preserve">SIMULADOR DE CAMINHADA TRIPLO, EM TUBO DE ACO CARBONO, PINTURA NO PROCESSO ELETROSTATICO - EQUIPAMENTO DE GINASTICA PARA ACADEMIA AO AR LIVRE / ACADEMIA DA TERCEIRA IDADE - ATI                                                                                                                                                                                                                                                                                                                          </v>
          </cell>
          <cell r="C10645" t="str">
            <v xml:space="preserve">UN    </v>
          </cell>
          <cell r="D10645" t="str">
            <v>2.720,40</v>
          </cell>
        </row>
        <row r="10646">
          <cell r="A10646">
            <v>42434</v>
          </cell>
          <cell r="B10646" t="str">
            <v xml:space="preserve">SIMULADOR DE CAVALGADA TRIPLO, EM TUBO DE ACO CARBONO, PINTURA NO PROCESSO ELETROSTATICO - EQUIPAMENTO DE GINASTICA PARA ACADEMIA AO AR LIVRE / ACADEMIA DA TERCEIRA IDADE - ATI                                                                                                                                                                                                                                                                                                                          </v>
          </cell>
          <cell r="C10646" t="str">
            <v xml:space="preserve">UN    </v>
          </cell>
          <cell r="D10646" t="str">
            <v>2.939,79</v>
          </cell>
        </row>
        <row r="10647">
          <cell r="A10647">
            <v>42435</v>
          </cell>
          <cell r="B10647" t="str">
            <v xml:space="preserve">SIMULADOR DE REMO INDIVIDUAL, EM TUBO DE ACO CARBONO, PINTURA NO PROCESSO ELETROSTATICO - EQUIPAMENTO DE GINASTICA PARA ACADEMIA AO AR LIVRE / ACADEMIA DA TERCEIRA IDADE - ATI                                                                                                                                                                                                                                                                                                                           </v>
          </cell>
          <cell r="C10647" t="str">
            <v xml:space="preserve">UN    </v>
          </cell>
          <cell r="D10647" t="str">
            <v>1.465,96</v>
          </cell>
        </row>
        <row r="10648">
          <cell r="A10648">
            <v>38061</v>
          </cell>
          <cell r="B10648" t="str">
            <v xml:space="preserve">SINALIZADOR NOTURNO SIMPLES PARA PARA-RAIOS, SEM RELE FOTOELETRICO                                                                                                                                                                                                                                                                                                                                                                                                                                        </v>
          </cell>
          <cell r="C10648" t="str">
            <v xml:space="preserve">UN    </v>
          </cell>
          <cell r="D10648" t="str">
            <v>48,62</v>
          </cell>
        </row>
        <row r="10649">
          <cell r="A10649">
            <v>20250</v>
          </cell>
          <cell r="B10649" t="str">
            <v xml:space="preserve">SISAL EM FIBRA                                                                                                                                                                                                                                                                                                                                                                                                                                                                                            </v>
          </cell>
          <cell r="C10649" t="str">
            <v xml:space="preserve">KG    </v>
          </cell>
          <cell r="D10649" t="str">
            <v>12,00</v>
          </cell>
        </row>
        <row r="10650">
          <cell r="A10650">
            <v>39965</v>
          </cell>
          <cell r="B10650" t="str">
            <v xml:space="preserve">SISTEMA DE FORMAS MANUSEAVEIS DE ALUMINIO, PARA BLOCO RESID. COM PAREDES DE CONCRETO MOLDADAS IN LOCO, BLOCO COM 4 PAV. E 4 UNIDADES POR PAV., UNIDADE HABITACIONALCOM 48 M2 E 2 QUARTOS; TELHA DE FIBROCIMENTO (COLETADO CAIXA)                                                                                                                                                                                                                                                                          </v>
          </cell>
          <cell r="C10650" t="str">
            <v xml:space="preserve">M2    </v>
          </cell>
          <cell r="D10650" t="str">
            <v>1.562,33</v>
          </cell>
        </row>
        <row r="10651">
          <cell r="A10651">
            <v>39964</v>
          </cell>
          <cell r="B10651" t="str">
            <v xml:space="preserve">SISTEMA DE FORMAS MANUSEAVEIS DE ALUMINIO, PARA EDIF. RESID. UNIFAMILIAR COM PAREDES DE CONCRETO MOLDADAS IN LOCO, UNIDADE HABITACIONAL TERREA COM 38 M2, COM SALA, CIRCULACAO, 2 QUARTOS, BANHEIRO, COZINHA E TANQUE EXTERNO (SEM COBERTURA) (COLETADO CAIXA)                                                                                                                                                                                                                                            </v>
          </cell>
          <cell r="C10651" t="str">
            <v xml:space="preserve">M2    </v>
          </cell>
          <cell r="D10651" t="str">
            <v>1.270,88</v>
          </cell>
        </row>
        <row r="10652">
          <cell r="A10652">
            <v>7</v>
          </cell>
          <cell r="B10652" t="str">
            <v xml:space="preserve">SODA CAUSTICA EM ESCAMAS                                                                                                                                                                                                                                                                                                                                                                                                                                                                                  </v>
          </cell>
          <cell r="C10652" t="str">
            <v xml:space="preserve">KG    </v>
          </cell>
          <cell r="D10652" t="str">
            <v>11,18</v>
          </cell>
        </row>
        <row r="10653">
          <cell r="A10653">
            <v>13388</v>
          </cell>
          <cell r="B10653" t="str">
            <v xml:space="preserve">SOLDA EM BARRA DE ESTANHO-CHUMBO 50/50                                                                                                                                                                                                                                                                                                                                                                                                                                                                    </v>
          </cell>
          <cell r="C10653" t="str">
            <v xml:space="preserve">KG    </v>
          </cell>
          <cell r="D10653" t="str">
            <v>153,24</v>
          </cell>
        </row>
        <row r="10654">
          <cell r="A10654">
            <v>39914</v>
          </cell>
          <cell r="B10654" t="str">
            <v xml:space="preserve">SOLDA EM VARETA FOSCOPER, D = *2,5* MM  X COMPRIMENTO 500 MM                                                                                                                                                                                                                                                                                                                                                                                                                                              </v>
          </cell>
          <cell r="C10654" t="str">
            <v xml:space="preserve">KG    </v>
          </cell>
          <cell r="D10654" t="str">
            <v>161,09</v>
          </cell>
        </row>
        <row r="10655">
          <cell r="A10655">
            <v>12732</v>
          </cell>
          <cell r="B10655" t="str">
            <v xml:space="preserve">SOLDA ESTANHO/COBRE PARA CONEXOES DE COBRE, FIO 2,5 MM, CARRETEL 500 GR (SEM CHUMBO)                                                                                                                                                                                                                                                                                                                                                                                                                      </v>
          </cell>
          <cell r="C10655" t="str">
            <v xml:space="preserve">UN    </v>
          </cell>
          <cell r="D10655" t="str">
            <v>185,88</v>
          </cell>
        </row>
        <row r="10656">
          <cell r="A10656">
            <v>6160</v>
          </cell>
          <cell r="B10656" t="str">
            <v xml:space="preserve">SOLDADOR                                                                                                                                                                                                                                                                                                                                                                                                                                                                                                  </v>
          </cell>
          <cell r="C10656" t="str">
            <v xml:space="preserve">H     </v>
          </cell>
          <cell r="D10656" t="str">
            <v>21,32</v>
          </cell>
        </row>
        <row r="10657">
          <cell r="A10657">
            <v>41087</v>
          </cell>
          <cell r="B10657" t="str">
            <v xml:space="preserve">SOLDADOR (MENSALISTA)                                                                                                                                                                                                                                                                                                                                                                                                                                                                                     </v>
          </cell>
          <cell r="C10657" t="str">
            <v xml:space="preserve">MES   </v>
          </cell>
          <cell r="D10657" t="str">
            <v>3.746,75</v>
          </cell>
        </row>
        <row r="10658">
          <cell r="A10658">
            <v>6166</v>
          </cell>
          <cell r="B10658" t="str">
            <v xml:space="preserve">SOLDADOR ELETRICO (PARA SOLDA A SER TESTADA COM RAIOS "X")                                                                                                                                                                                                                                                                                                                                                                                                                                                </v>
          </cell>
          <cell r="C10658" t="str">
            <v xml:space="preserve">H     </v>
          </cell>
          <cell r="D10658" t="str">
            <v>23,46</v>
          </cell>
        </row>
        <row r="10659">
          <cell r="A10659">
            <v>41088</v>
          </cell>
          <cell r="B10659" t="str">
            <v xml:space="preserve">SOLDADOR ELETRICO (PARA SOLDA A SER TESTADA COM RAIOS "X") (MENSALISTA)                                                                                                                                                                                                                                                                                                                                                                                                                                   </v>
          </cell>
          <cell r="C10659" t="str">
            <v xml:space="preserve">MES   </v>
          </cell>
          <cell r="D10659" t="str">
            <v>4.123,15</v>
          </cell>
        </row>
        <row r="10660">
          <cell r="A10660">
            <v>20232</v>
          </cell>
          <cell r="B10660" t="str">
            <v xml:space="preserve">SOLEIRA EM GRANITO, POLIDO, TIPO ANDORINHA/ QUARTZ/ CASTELO/ CORUMBA OU OUTROS EQUIVALENTES DA REGIAO, L= *15* CM, E=  *2,0* CM                                                                                                                                                                                                                                                                                                                                                                           </v>
          </cell>
          <cell r="C10660" t="str">
            <v xml:space="preserve">M     </v>
          </cell>
          <cell r="D10660" t="str">
            <v>61,10</v>
          </cell>
        </row>
        <row r="10661">
          <cell r="A10661">
            <v>10856</v>
          </cell>
          <cell r="B10661" t="str">
            <v xml:space="preserve">SOLEIRA PRE-MOLDADA EM GRANILITE, MARMORITE OU GRANITINA, L = *15 CM                                                                                                                                                                                                                                                                                                                                                                                                                                      </v>
          </cell>
          <cell r="C10661" t="str">
            <v xml:space="preserve">M     </v>
          </cell>
          <cell r="D10661" t="str">
            <v>76,52</v>
          </cell>
        </row>
        <row r="10662">
          <cell r="A10662">
            <v>4828</v>
          </cell>
          <cell r="B10662" t="str">
            <v xml:space="preserve">SOLEIRA/ PEITORIL EM MARMORE, POLIDO, BRANCO COMUM, L= *15* CM, E=  *2* CM,  CORTE RETO                                                                                                                                                                                                                                                                                                                                                                                                                   </v>
          </cell>
          <cell r="C10662" t="str">
            <v xml:space="preserve">M     </v>
          </cell>
          <cell r="D10662" t="str">
            <v>53,30</v>
          </cell>
        </row>
        <row r="10663">
          <cell r="A10663">
            <v>20249</v>
          </cell>
          <cell r="B10663" t="str">
            <v xml:space="preserve">SOLEIRA/ TABEIRA EM MARMORE, POLIDO, BRANCO COMUM, L= 5 CM, E=  *2,0* CM                                                                                                                                                                                                                                                                                                                                                                                                                                  </v>
          </cell>
          <cell r="C10663" t="str">
            <v xml:space="preserve">M     </v>
          </cell>
          <cell r="D10663" t="str">
            <v>29,19</v>
          </cell>
        </row>
        <row r="10664">
          <cell r="A10664">
            <v>11609</v>
          </cell>
          <cell r="B10664" t="str">
            <v xml:space="preserve">SOLUCAO ASFALTICA ELASTOMERICA PARA IMPRIMACAO, APLICACAO A FRIO                                                                                                                                                                                                                                                                                                                                                                                                                                          </v>
          </cell>
          <cell r="C10664" t="str">
            <v xml:space="preserve">L     </v>
          </cell>
          <cell r="D10664" t="str">
            <v>10,91</v>
          </cell>
        </row>
        <row r="10665">
          <cell r="A10665">
            <v>20083</v>
          </cell>
          <cell r="B10665" t="str">
            <v xml:space="preserve">SOLUCAO LIMPADORA PARA PVC, FRASCO COM 1000 CM3                                                                                                                                                                                                                                                                                                                                                                                                                                                           </v>
          </cell>
          <cell r="C10665" t="str">
            <v xml:space="preserve">UN    </v>
          </cell>
          <cell r="D10665" t="str">
            <v>45,34</v>
          </cell>
        </row>
        <row r="10666">
          <cell r="A10666">
            <v>20082</v>
          </cell>
          <cell r="B10666" t="str">
            <v xml:space="preserve">SOLUCAO LIMPADORA PARA PVC, FRASCO COM 200 CM3                                                                                                                                                                                                                                                                                                                                                                                                                                                            </v>
          </cell>
          <cell r="C10666" t="str">
            <v xml:space="preserve">UN    </v>
          </cell>
          <cell r="D10666" t="str">
            <v>17,66</v>
          </cell>
        </row>
        <row r="10667">
          <cell r="A10667">
            <v>5318</v>
          </cell>
          <cell r="B10667" t="str">
            <v xml:space="preserve">SOLVENTE DILUENTE A BASE DE AGUARRAS                                                                                                                                                                                                                                                                                                                                                                                                                                                                      </v>
          </cell>
          <cell r="C10667" t="str">
            <v xml:space="preserve">L     </v>
          </cell>
          <cell r="D10667" t="str">
            <v>12,01</v>
          </cell>
        </row>
        <row r="10668">
          <cell r="A10668">
            <v>10691</v>
          </cell>
          <cell r="B10668" t="str">
            <v xml:space="preserve">SOLVENTE PARA COLA (PARA LAMINADO MELAMINICO) A BASE DE RESINA SINTETICA                                                                                                                                                                                                                                                                                                                                                                                                                                  </v>
          </cell>
          <cell r="C10668" t="str">
            <v xml:space="preserve">L     </v>
          </cell>
          <cell r="D10668" t="str">
            <v>38,22</v>
          </cell>
        </row>
        <row r="10669">
          <cell r="A10669">
            <v>12295</v>
          </cell>
          <cell r="B10669" t="str">
            <v xml:space="preserve">SOQUETE DE BAQUELITE BASE E27, PARA LAMPADAS                                                                                                                                                                                                                                                                                                                                                                                                                                                              </v>
          </cell>
          <cell r="C10669" t="str">
            <v xml:space="preserve">UN    </v>
          </cell>
          <cell r="D10669" t="str">
            <v>2,19</v>
          </cell>
        </row>
        <row r="10670">
          <cell r="A10670">
            <v>12296</v>
          </cell>
          <cell r="B10670" t="str">
            <v xml:space="preserve">SOQUETE DE PORCELANA BASE E27, FIXO DE TETO, PARA LAMPADAS                                                                                                                                                                                                                                                                                                                                                                                                                                                </v>
          </cell>
          <cell r="C10670" t="str">
            <v xml:space="preserve">UN    </v>
          </cell>
          <cell r="D10670" t="str">
            <v>2,83</v>
          </cell>
        </row>
        <row r="10671">
          <cell r="A10671">
            <v>12294</v>
          </cell>
          <cell r="B10671" t="str">
            <v xml:space="preserve">SOQUETE DE PORCELANA BASE E27, PARA USO AO TEMPO, PARA LAMPADAS                                                                                                                                                                                                                                                                                                                                                                                                                                           </v>
          </cell>
          <cell r="C10671" t="str">
            <v xml:space="preserve">UN    </v>
          </cell>
          <cell r="D10671" t="str">
            <v>6,80</v>
          </cell>
        </row>
        <row r="10672">
          <cell r="A10672">
            <v>14543</v>
          </cell>
          <cell r="B10672" t="str">
            <v xml:space="preserve">SOQUETE DE PVC / TERMOPLASTICO BASE E27, COM CHAVE, PARA LAMPADAS                                                                                                                                                                                                                                                                                                                                                                                                                                         </v>
          </cell>
          <cell r="C10672" t="str">
            <v xml:space="preserve">UN    </v>
          </cell>
          <cell r="D10672" t="str">
            <v>4,85</v>
          </cell>
        </row>
        <row r="10673">
          <cell r="A10673">
            <v>13329</v>
          </cell>
          <cell r="B10673" t="str">
            <v xml:space="preserve">SOQUETE DE PVC / TERMOPLASTICO BASE E27, COM RABICHO, PARA LAMPADAS                                                                                                                                                                                                                                                                                                                                                                                                                                       </v>
          </cell>
          <cell r="C10673" t="str">
            <v xml:space="preserve">UN    </v>
          </cell>
          <cell r="D10673" t="str">
            <v>2,85</v>
          </cell>
        </row>
        <row r="10674">
          <cell r="A10674">
            <v>21044</v>
          </cell>
          <cell r="B10674" t="str">
            <v xml:space="preserve">SPRINKLER TIPO PENDENTE, 68 GRAUS CELSIUS (BULBO VERMELHO), ACABAMENTO CROMADO, 1/2" - 15 MM                                                                                                                                                                                                                                                                                                                                                                                                              </v>
          </cell>
          <cell r="C10674" t="str">
            <v xml:space="preserve">UN    </v>
          </cell>
          <cell r="D10674" t="str">
            <v>32,70</v>
          </cell>
        </row>
        <row r="10675">
          <cell r="A10675">
            <v>21045</v>
          </cell>
          <cell r="B10675" t="str">
            <v xml:space="preserve">SPRINKLER TIPO PENDENTE, 68 GRAUS CELSIUS (BULBO VERMELHO), ACABAMENTO CROMADO, 3/4" - 20 MM                                                                                                                                                                                                                                                                                                                                                                                                              </v>
          </cell>
          <cell r="C10675" t="str">
            <v xml:space="preserve">UN    </v>
          </cell>
          <cell r="D10675" t="str">
            <v>44,79</v>
          </cell>
        </row>
        <row r="10676">
          <cell r="A10676">
            <v>21040</v>
          </cell>
          <cell r="B10676" t="str">
            <v xml:space="preserve">SPRINKLER TIPO PENDENTE, 68 GRAUS CELSIUS (BULBO VERMELHO), ACABAMENTO NATURAL, 1/2" - 15 MM                                                                                                                                                                                                                                                                                                                                                                                                              </v>
          </cell>
          <cell r="C10676" t="str">
            <v xml:space="preserve">UN    </v>
          </cell>
          <cell r="D10676" t="str">
            <v>32,00</v>
          </cell>
        </row>
        <row r="10677">
          <cell r="A10677">
            <v>21041</v>
          </cell>
          <cell r="B10677" t="str">
            <v xml:space="preserve">SPRINKLER TIPO PENDENTE, 68 GRAUS CELSIUS (BULBO VERMELHO), ACABAMENTO NATURAL, 3/4" - 20 MM                                                                                                                                                                                                                                                                                                                                                                                                              </v>
          </cell>
          <cell r="C10677" t="str">
            <v xml:space="preserve">UN    </v>
          </cell>
          <cell r="D10677" t="str">
            <v>38,63</v>
          </cell>
        </row>
        <row r="10678">
          <cell r="A10678">
            <v>21047</v>
          </cell>
          <cell r="B10678" t="str">
            <v xml:space="preserve">SPRINKLER TIPO PENDENTE, 79 GRAUS CELSIUS (BULBO AMARELO), ACABAMENTO CROMADO, 3/4" - 20 MM                                                                                                                                                                                                                                                                                                                                                                                                               </v>
          </cell>
          <cell r="C10678" t="str">
            <v xml:space="preserve">UN    </v>
          </cell>
          <cell r="D10678" t="str">
            <v>48,21</v>
          </cell>
        </row>
        <row r="10679">
          <cell r="A10679">
            <v>21043</v>
          </cell>
          <cell r="B10679" t="str">
            <v xml:space="preserve">SPRINKLER TIPO PENDENTE, 79 GRAUS CELSIUS (BULBO AMARELO), ACABAMENTO NATURAL, 3/4" - 20 MM                                                                                                                                                                                                                                                                                                                                                                                                               </v>
          </cell>
          <cell r="C10679" t="str">
            <v xml:space="preserve">UN    </v>
          </cell>
          <cell r="D10679" t="str">
            <v>46,94</v>
          </cell>
        </row>
        <row r="10680">
          <cell r="A10680">
            <v>21042</v>
          </cell>
          <cell r="B10680" t="str">
            <v xml:space="preserve">SPRINKLER TIPO PENDENTE, 79 GRAUS CELSIUS (BULBO AMARELO,) ACABAMENTO NATURAL OU CROMADO, 1/2" - 15 MM                                                                                                                                                                                                                                                                                                                                                                                                    </v>
          </cell>
          <cell r="C10680" t="str">
            <v xml:space="preserve">UN    </v>
          </cell>
          <cell r="D10680" t="str">
            <v>37,16</v>
          </cell>
        </row>
        <row r="10681">
          <cell r="A10681">
            <v>11895</v>
          </cell>
          <cell r="B10681" t="str">
            <v xml:space="preserve">SUMIDOURO CONCRETO PRE MOLDADO, COMPLETO, PARA 10 CONTRIBUINTES                                                                                                                                                                                                                                                                                                                                                                                                                                           </v>
          </cell>
          <cell r="C10681" t="str">
            <v xml:space="preserve">UN    </v>
          </cell>
          <cell r="D10681" t="str">
            <v>802,15</v>
          </cell>
        </row>
        <row r="10682">
          <cell r="A10682">
            <v>11896</v>
          </cell>
          <cell r="B10682" t="str">
            <v xml:space="preserve">SUMIDOURO CONCRETO PRE MOLDADO, COMPLETO, PARA 100 CONTRIBUINTES                                                                                                                                                                                                                                                                                                                                                                                                                                          </v>
          </cell>
          <cell r="C10682" t="str">
            <v xml:space="preserve">UN    </v>
          </cell>
          <cell r="D10682" t="str">
            <v>4.204,40</v>
          </cell>
        </row>
        <row r="10683">
          <cell r="A10683">
            <v>11897</v>
          </cell>
          <cell r="B10683" t="str">
            <v xml:space="preserve">SUMIDOURO CONCRETO PRE MOLDADO, COMPLETO, PARA 150 CONTRIBUINTES                                                                                                                                                                                                                                                                                                                                                                                                                                          </v>
          </cell>
          <cell r="C10683" t="str">
            <v xml:space="preserve">UN    </v>
          </cell>
          <cell r="D10683" t="str">
            <v>5.486,00</v>
          </cell>
        </row>
        <row r="10684">
          <cell r="A10684">
            <v>11898</v>
          </cell>
          <cell r="B10684" t="str">
            <v xml:space="preserve">SUMIDOURO CONCRETO PRE MOLDADO, COMPLETO, PARA 200 CONTRIBUINTES                                                                                                                                                                                                                                                                                                                                                                                                                                          </v>
          </cell>
          <cell r="C10684" t="str">
            <v xml:space="preserve">UN    </v>
          </cell>
          <cell r="D10684" t="str">
            <v>5.762,61</v>
          </cell>
        </row>
        <row r="10685">
          <cell r="A10685">
            <v>3282</v>
          </cell>
          <cell r="B10685" t="str">
            <v xml:space="preserve">SUMIDOURO CONCRETO PRE MOLDADO, COMPLETO, PARA 5 CONTRIBUINTES                                                                                                                                                                                                                                                                                                                                                                                                                                            </v>
          </cell>
          <cell r="C10685" t="str">
            <v xml:space="preserve">UN    </v>
          </cell>
          <cell r="D10685" t="str">
            <v>583,17</v>
          </cell>
        </row>
        <row r="10686">
          <cell r="A10686">
            <v>11899</v>
          </cell>
          <cell r="B10686" t="str">
            <v xml:space="preserve">SUMIDOURO CONCRETO PRE MOLDADO, COMPLETO, PARA 50 CONTRIBUINTES                                                                                                                                                                                                                                                                                                                                                                                                                                           </v>
          </cell>
          <cell r="C10686" t="str">
            <v xml:space="preserve">UN    </v>
          </cell>
          <cell r="D10686" t="str">
            <v>2.844,42</v>
          </cell>
        </row>
        <row r="10687">
          <cell r="A10687">
            <v>11900</v>
          </cell>
          <cell r="B10687" t="str">
            <v xml:space="preserve">SUMIDOURO CONCRETO PRE MOLDADO, COMPLETO, PARA 75 CONTRIBUINTES                                                                                                                                                                                                                                                                                                                                                                                                                                           </v>
          </cell>
          <cell r="C10687" t="str">
            <v xml:space="preserve">UN    </v>
          </cell>
          <cell r="D10687" t="str">
            <v>3.900,13</v>
          </cell>
        </row>
        <row r="10688">
          <cell r="A10688">
            <v>14149</v>
          </cell>
          <cell r="B10688" t="str">
            <v xml:space="preserve">SUPORTE "Y" PARA FITA PERFURADA                                                                                                                                                                                                                                                                                                                                                                                                                                                                           </v>
          </cell>
          <cell r="C10688" t="str">
            <v xml:space="preserve">CENTO </v>
          </cell>
          <cell r="D10688" t="str">
            <v>179,17</v>
          </cell>
        </row>
        <row r="10689">
          <cell r="A10689">
            <v>38099</v>
          </cell>
          <cell r="B10689" t="str">
            <v xml:space="preserve">SUPORTE DE FIXACAO PARA ESPELHO / PLACA 4" X 2", PARA 3 MODULOS, PARA INSTALACAO DE TOMADAS E INTERRUPTORES (SOMENTE SUPORTE)                                                                                                                                                                                                                                                                                                                                                                             </v>
          </cell>
          <cell r="C10689" t="str">
            <v xml:space="preserve">UN    </v>
          </cell>
          <cell r="D10689" t="str">
            <v>1,20</v>
          </cell>
        </row>
        <row r="10690">
          <cell r="A10690">
            <v>38100</v>
          </cell>
          <cell r="B10690" t="str">
            <v xml:space="preserve">SUPORTE DE FIXACAO PARA ESPELHO / PLACA 4" X 4", PARA 6 MODULOS, PARA INSTALACAO DE TOMADAS E INTERRUPTORES (SOMENTE SUPORTE)                                                                                                                                                                                                                                                                                                                                                                             </v>
          </cell>
          <cell r="C10690" t="str">
            <v xml:space="preserve">UN    </v>
          </cell>
          <cell r="D10690" t="str">
            <v>1,96</v>
          </cell>
        </row>
        <row r="10691">
          <cell r="A10691">
            <v>20061</v>
          </cell>
          <cell r="B10691" t="str">
            <v xml:space="preserve">SUPORTE DE PVC PARA CALHA PLUVIAL, DIAMETRO ENTRE 119 E 170 MM, PARA DRENAGEM PREDIAL                                                                                                                                                                                                                                                                                                                                                                                                                     </v>
          </cell>
          <cell r="C10691" t="str">
            <v xml:space="preserve">UN    </v>
          </cell>
          <cell r="D10691" t="str">
            <v>2,94</v>
          </cell>
        </row>
        <row r="10692">
          <cell r="A10692">
            <v>7576</v>
          </cell>
          <cell r="B10692" t="str">
            <v xml:space="preserve">SUPORTE EM ACO GALVANIZADO PARA TRANSFORMADOR PARA POSTE DUPLO T 185 X 95 MM, CHAPA DE 5/16"                                                                                                                                                                                                                                                                                                                                                                                                              </v>
          </cell>
          <cell r="C10692" t="str">
            <v xml:space="preserve">UN    </v>
          </cell>
          <cell r="D10692" t="str">
            <v>102,68</v>
          </cell>
        </row>
        <row r="10693">
          <cell r="A10693">
            <v>3384</v>
          </cell>
          <cell r="B10693" t="str">
            <v xml:space="preserve">SUPORTE GUIA SIMPLES COM ROLDANA EM POLIPROPILENO PARA CHUMBAR, H = 20 CM                                                                                                                                                                                                                                                                                                                                                                                                                                 </v>
          </cell>
          <cell r="C10693" t="str">
            <v xml:space="preserve">UN    </v>
          </cell>
          <cell r="D10693" t="str">
            <v>5,30</v>
          </cell>
        </row>
        <row r="10694">
          <cell r="A10694">
            <v>7572</v>
          </cell>
          <cell r="B10694" t="str">
            <v xml:space="preserve">SUPORTE ISOLADOR REFORCADO DIAMETRO NOMINAL 5/16", COM ROSCA SOBERBA E BUCHA                                                                                                                                                                                                                                                                                                                                                                                                                              </v>
          </cell>
          <cell r="C10694" t="str">
            <v xml:space="preserve">UN    </v>
          </cell>
          <cell r="D10694" t="str">
            <v>7,77</v>
          </cell>
        </row>
        <row r="10695">
          <cell r="A10695">
            <v>3396</v>
          </cell>
          <cell r="B10695" t="str">
            <v xml:space="preserve">SUPORTE ISOLADOR SIMPLES DIAMETRO NOMINAL 5/16", COM ROSCA SOBERBA E BUCHA                                                                                                                                                                                                                                                                                                                                                                                                                                </v>
          </cell>
          <cell r="C10695" t="str">
            <v xml:space="preserve">UN    </v>
          </cell>
          <cell r="D10695" t="str">
            <v>5,51</v>
          </cell>
        </row>
        <row r="10696">
          <cell r="A10696">
            <v>37590</v>
          </cell>
          <cell r="B10696" t="str">
            <v xml:space="preserve">SUPORTE MAO-FRANCESA EM ACO, ABAS IGUAIS 30 CM, CAPACIDADE MINIMA 60 KG, BRANCO                                                                                                                                                                                                                                                                                                                                                                                                                           </v>
          </cell>
          <cell r="C10696" t="str">
            <v xml:space="preserve">UN    </v>
          </cell>
          <cell r="D10696" t="str">
            <v>24,37</v>
          </cell>
        </row>
        <row r="10697">
          <cell r="A10697">
            <v>37591</v>
          </cell>
          <cell r="B10697" t="str">
            <v xml:space="preserve">SUPORTE MAO-FRANCESA EM ACO, ABAS IGUAIS 40 CM, CAPACIDADE MINIMA 70 KG, BRANCO                                                                                                                                                                                                                                                                                                                                                                                                                           </v>
          </cell>
          <cell r="C10697" t="str">
            <v xml:space="preserve">UN    </v>
          </cell>
          <cell r="D10697" t="str">
            <v>33,91</v>
          </cell>
        </row>
        <row r="10698">
          <cell r="A10698">
            <v>12626</v>
          </cell>
          <cell r="B10698" t="str">
            <v xml:space="preserve">SUPORTE METALICO PARA CALHA PLUVIAL,  ZINCADO, DOBRADO, DIAMETRO ENTRE 119 E 170 MM, PARA DRENAGEM PREDIAL                                                                                                                                                                                                                                                                                                                                                                                                </v>
          </cell>
          <cell r="C10698" t="str">
            <v xml:space="preserve">UN    </v>
          </cell>
          <cell r="D10698" t="str">
            <v>14,10</v>
          </cell>
        </row>
        <row r="10699">
          <cell r="A10699">
            <v>11033</v>
          </cell>
          <cell r="B10699" t="str">
            <v xml:space="preserve">SUPORTE PARA CALHA DE 150 MM EM FERRO GALVANIZADO                                                                                                                                                                                                                                                                                                                                                                                                                                                         </v>
          </cell>
          <cell r="C10699" t="str">
            <v xml:space="preserve">UN    </v>
          </cell>
          <cell r="D10699" t="str">
            <v>6,18</v>
          </cell>
        </row>
        <row r="10700">
          <cell r="A10700">
            <v>390</v>
          </cell>
          <cell r="B10700" t="str">
            <v xml:space="preserve">SUPORTE PARA TUBO DIAMETRO NOMINAL 2", COM ROSCA MECANICA                                                                                                                                                                                                                                                                                                                                                                                                                                                 </v>
          </cell>
          <cell r="C10700" t="str">
            <v xml:space="preserve">UN    </v>
          </cell>
          <cell r="D10700" t="str">
            <v>11,06</v>
          </cell>
        </row>
        <row r="10701">
          <cell r="A10701">
            <v>42436</v>
          </cell>
          <cell r="B10701" t="str">
            <v xml:space="preserve">SURF DUPLO, EM TUBO DE ACO CARBONO, PINTURA NO PROCESSO ELETROSTATICO - EQUIPAMENTO DE GINASTICA PARA ACADEMIA AO AR LIVRE / ACADEMIA DA TERCEIRA IDADE - ATI                                                                                                                                                                                                                                                                                                                                             </v>
          </cell>
          <cell r="C10701" t="str">
            <v xml:space="preserve">UN    </v>
          </cell>
          <cell r="D10701" t="str">
            <v>1.534,45</v>
          </cell>
        </row>
        <row r="10702">
          <cell r="A10702">
            <v>6178</v>
          </cell>
          <cell r="B10702" t="str">
            <v xml:space="preserve">TABUA DE  MADEIRA PARA PISO, CUMARU/IPE CHAMPANHE OU EQUIVALENTE DA REGIAO, ENCAIXE MACHO/FEMEA, *10 X 2* CM                                                                                                                                                                                                                                                                                                                                                                                              </v>
          </cell>
          <cell r="C10702" t="str">
            <v xml:space="preserve">M2    </v>
          </cell>
          <cell r="D10702" t="str">
            <v>170,95</v>
          </cell>
        </row>
        <row r="10703">
          <cell r="A10703">
            <v>6180</v>
          </cell>
          <cell r="B10703" t="str">
            <v xml:space="preserve">TABUA DE  MADEIRA PARA PISO, CUMARU/IPE CHAMPANHE OU EQUIVALENTE DA REGIAO, ENCAIXE MACHO/FEMEA, *15 X 2* CM                                                                                                                                                                                                                                                                                                                                                                                              </v>
          </cell>
          <cell r="C10703" t="str">
            <v xml:space="preserve">M2    </v>
          </cell>
          <cell r="D10703" t="str">
            <v>184,50</v>
          </cell>
        </row>
        <row r="10704">
          <cell r="A10704">
            <v>6182</v>
          </cell>
          <cell r="B10704" t="str">
            <v xml:space="preserve">TABUA DE  MADEIRA PARA PISO, IPE (CERNE) OU EQUIVALENTE DA REGIAO, ENCAIXE MACHO/FEMEA, *20 X 2* CM                                                                                                                                                                                                                                                                                                                                                                                                       </v>
          </cell>
          <cell r="C10704" t="str">
            <v xml:space="preserve">M2    </v>
          </cell>
          <cell r="D10704" t="str">
            <v>229,01</v>
          </cell>
        </row>
        <row r="10705">
          <cell r="A10705">
            <v>3993</v>
          </cell>
          <cell r="B10705" t="str">
            <v xml:space="preserve">TABUA DE MADEIRA APARELHADA *2,5 X 15* CM, MACARANDUBA, ANGELIM OU EQUIVALENTE DA REGIAO                                                                                                                                                                                                                                                                                                                                                                                                                  </v>
          </cell>
          <cell r="C10705" t="str">
            <v xml:space="preserve">M2    </v>
          </cell>
          <cell r="D10705" t="str">
            <v>79,14</v>
          </cell>
        </row>
        <row r="10706">
          <cell r="A10706">
            <v>3990</v>
          </cell>
          <cell r="B10706" t="str">
            <v xml:space="preserve">TABUA DE MADEIRA APARELHADA *2,5 X 25* CM, MACARANDUBA, ANGELIM OU EQUIVALENTE DA REGIAO                                                                                                                                                                                                                                                                                                                                                                                                                  </v>
          </cell>
          <cell r="C10706" t="str">
            <v xml:space="preserve">M     </v>
          </cell>
          <cell r="D10706" t="str">
            <v>17,49</v>
          </cell>
        </row>
        <row r="10707">
          <cell r="A10707">
            <v>3992</v>
          </cell>
          <cell r="B10707" t="str">
            <v xml:space="preserve">TABUA DE MADEIRA APARELHADA *2,5 X 30* CM, MACARANDUBA, ANGELIM OU EQUIVALENTE DA REGIAO                                                                                                                                                                                                                                                                                                                                                                                                                  </v>
          </cell>
          <cell r="C10707" t="str">
            <v xml:space="preserve">M     </v>
          </cell>
          <cell r="D10707" t="str">
            <v>21,47</v>
          </cell>
        </row>
        <row r="10708">
          <cell r="A10708">
            <v>4509</v>
          </cell>
          <cell r="B10708" t="str">
            <v xml:space="preserve">TABUA DE MADEIRA NAO APARELHADA *2,5 X 10 CM (1 X 4 ") PINUS, MISTA OU EQUIVALENTE DA REGIAO                                                                                                                                                                                                                                                                                                                                                                                                              </v>
          </cell>
          <cell r="C10708" t="str">
            <v xml:space="preserve">M     </v>
          </cell>
          <cell r="D10708" t="str">
            <v>2,18</v>
          </cell>
        </row>
        <row r="10709">
          <cell r="A10709">
            <v>6194</v>
          </cell>
          <cell r="B10709" t="str">
            <v xml:space="preserve">TABUA DE MADEIRA NAO APARELHADA *2,5 X 15 CM (1 X 6 ") PINUS, MISTA OU EQUIVALENTE DA REGIAO                                                                                                                                                                                                                                                                                                                                                                                                              </v>
          </cell>
          <cell r="C10709" t="str">
            <v xml:space="preserve">M     </v>
          </cell>
          <cell r="D10709" t="str">
            <v>2,97</v>
          </cell>
        </row>
        <row r="10710">
          <cell r="A10710">
            <v>6193</v>
          </cell>
          <cell r="B10710" t="str">
            <v xml:space="preserve">TABUA DE MADEIRA NAO APARELHADA *2,5 X 20* CM, CEDRINHO OU EQUIVALENTE DA REGIAO                                                                                                                                                                                                                                                                                                                                                                                                                          </v>
          </cell>
          <cell r="C10710" t="str">
            <v xml:space="preserve">M     </v>
          </cell>
          <cell r="D10710" t="str">
            <v>8,33</v>
          </cell>
        </row>
        <row r="10711">
          <cell r="A10711">
            <v>10567</v>
          </cell>
          <cell r="B10711" t="str">
            <v xml:space="preserve">TABUA DE MADEIRA NAO APARELHADA *2,5 X 23* CM (1 x 9 ") PINUS, MISTA OU EQUIVALENTE DA REGIAO                                                                                                                                                                                                                                                                                                                                                                                                             </v>
          </cell>
          <cell r="C10711" t="str">
            <v xml:space="preserve">M     </v>
          </cell>
          <cell r="D10711" t="str">
            <v>4,91</v>
          </cell>
        </row>
        <row r="10712">
          <cell r="A10712">
            <v>6188</v>
          </cell>
          <cell r="B10712" t="str">
            <v xml:space="preserve">TABUA DE MADEIRA NAO APARELHADA *2,5 X 30 CM (1 X 12 ") PINUS, MISTA OU EQUIVALENTE DA REGIAO                                                                                                                                                                                                                                                                                                                                                                                                             </v>
          </cell>
          <cell r="C10712" t="str">
            <v xml:space="preserve">M2    </v>
          </cell>
          <cell r="D10712" t="str">
            <v>26,86</v>
          </cell>
        </row>
        <row r="10713">
          <cell r="A10713">
            <v>6212</v>
          </cell>
          <cell r="B10713" t="str">
            <v xml:space="preserve">TABUA DE MADEIRA NAO APARELHADA *2,5 X 30 CM (1 X 12 ") PINUS, MISTA OU EQUIVALENTE DA REGIAO                                                                                                                                                                                                                                                                                                                                                                                                             </v>
          </cell>
          <cell r="C10713" t="str">
            <v xml:space="preserve">M     </v>
          </cell>
          <cell r="D10713" t="str">
            <v>8,06</v>
          </cell>
        </row>
        <row r="10714">
          <cell r="A10714">
            <v>6189</v>
          </cell>
          <cell r="B10714" t="str">
            <v xml:space="preserve">TABUA DE MADEIRA NAO APARELHADA *2,5 X 30* CM, CEDRINHO OU EQUIVALENTE DA REGIAO                                                                                                                                                                                                                                                                                                                                                                                                                          </v>
          </cell>
          <cell r="C10714" t="str">
            <v xml:space="preserve">M     </v>
          </cell>
          <cell r="D10714" t="str">
            <v>12,18</v>
          </cell>
        </row>
        <row r="10715">
          <cell r="A10715">
            <v>6214</v>
          </cell>
          <cell r="B10715" t="str">
            <v xml:space="preserve">TACO DE MADEIRA PARA PISO, IPE (CERNE) OU EQUIVALENTE DA REGIAO, 7 X 42 CM, E = 2 CM                                                                                                                                                                                                                                                                                                                                                                                                                      </v>
          </cell>
          <cell r="C10715" t="str">
            <v xml:space="preserve">M2    </v>
          </cell>
          <cell r="D10715" t="str">
            <v>107,08</v>
          </cell>
        </row>
        <row r="10716">
          <cell r="A10716">
            <v>36153</v>
          </cell>
          <cell r="B10716" t="str">
            <v xml:space="preserve">TALABARTE DE SEGURANCA, 2 MOSQUETOES TRAVA DUPLA *53* MM DE ABERTURA, COM ABSORVEDOR DE ENERGIA                                                                                                                                                                                                                                                                                                                                                                                                           </v>
          </cell>
          <cell r="C10716" t="str">
            <v xml:space="preserve">UN    </v>
          </cell>
          <cell r="D10716" t="str">
            <v>160,50</v>
          </cell>
        </row>
        <row r="10717">
          <cell r="A10717">
            <v>10740</v>
          </cell>
          <cell r="B10717" t="str">
            <v xml:space="preserve">TALHA ELETRICA 3 T, VELOCIDADE  2,1 M / MIN, POTENCIA 1,3 KW                                                                                                                                                                                                                                                                                                                                                                                                                                              </v>
          </cell>
          <cell r="C10717" t="str">
            <v xml:space="preserve">UN    </v>
          </cell>
          <cell r="D10717" t="str">
            <v>9.618,21</v>
          </cell>
        </row>
        <row r="10718">
          <cell r="A10718">
            <v>13914</v>
          </cell>
          <cell r="B10718" t="str">
            <v xml:space="preserve">TALHA MANUAL DE CORRENTE, CAPACIDADE DE 1 T COM ELEVACAO DE 3 M                                                                                                                                                                                                                                                                                                                                                                                                                                           </v>
          </cell>
          <cell r="C10718" t="str">
            <v xml:space="preserve">UN    </v>
          </cell>
          <cell r="D10718" t="str">
            <v>695,91</v>
          </cell>
        </row>
        <row r="10719">
          <cell r="A10719">
            <v>10742</v>
          </cell>
          <cell r="B10719" t="str">
            <v xml:space="preserve">TALHA MANUAL DE CORRENTE, CAPACIDADE DE 2 T COM ELEVACAO DE 3 M                                                                                                                                                                                                                                                                                                                                                                                                                                           </v>
          </cell>
          <cell r="C10719" t="str">
            <v xml:space="preserve">UN    </v>
          </cell>
          <cell r="D10719" t="str">
            <v>1.015,00</v>
          </cell>
        </row>
        <row r="10720">
          <cell r="A10720">
            <v>38465</v>
          </cell>
          <cell r="B10720" t="str">
            <v xml:space="preserve">TALHADEIRA COM PUNHO DE PROTECAO *20 X 250* MM                                                                                                                                                                                                                                                                                                                                                                                                                                                            </v>
          </cell>
          <cell r="C10720" t="str">
            <v xml:space="preserve">UN    </v>
          </cell>
          <cell r="D10720" t="str">
            <v>29,74</v>
          </cell>
        </row>
        <row r="10721">
          <cell r="A10721">
            <v>7543</v>
          </cell>
          <cell r="B10721" t="str">
            <v xml:space="preserve">TAMPA CEGA EM PVC PARA CONDULETE 4 X 2"                                                                                                                                                                                                                                                                                                                                                                                                                                                                   </v>
          </cell>
          <cell r="C10721" t="str">
            <v xml:space="preserve">UN    </v>
          </cell>
          <cell r="D10721" t="str">
            <v>4,49</v>
          </cell>
        </row>
        <row r="10722">
          <cell r="A10722">
            <v>13255</v>
          </cell>
          <cell r="B10722" t="str">
            <v xml:space="preserve">TAMPA DE CONCRETO PARA PV OU CAIXA DE INSPECAO, DIMENSOES 600 X 600 X 50 MM                                                                                                                                                                                                                                                                                                                                                                                                                               </v>
          </cell>
          <cell r="C10722" t="str">
            <v xml:space="preserve">UN    </v>
          </cell>
          <cell r="D10722" t="str">
            <v>37,98</v>
          </cell>
        </row>
        <row r="10723">
          <cell r="A10723">
            <v>39352</v>
          </cell>
          <cell r="B10723" t="str">
            <v xml:space="preserve">TAMPA PARA CONDULETE, EM PVC, PARA TOMADA HEXAGONAL                                                                                                                                                                                                                                                                                                                                                                                                                                                       </v>
          </cell>
          <cell r="C10723" t="str">
            <v xml:space="preserve">UN    </v>
          </cell>
          <cell r="D10723" t="str">
            <v>2,77</v>
          </cell>
        </row>
        <row r="10724">
          <cell r="A10724">
            <v>39346</v>
          </cell>
          <cell r="B10724" t="str">
            <v xml:space="preserve">TAMPA PARA CONDULETE, EM PVC, PARA 1 INTERRUPTOR                                                                                                                                                                                                                                                                                                                                                                                                                                                          </v>
          </cell>
          <cell r="C10724" t="str">
            <v xml:space="preserve">UN    </v>
          </cell>
          <cell r="D10724" t="str">
            <v>2,77</v>
          </cell>
        </row>
        <row r="10725">
          <cell r="A10725">
            <v>39350</v>
          </cell>
          <cell r="B10725" t="str">
            <v xml:space="preserve">TAMPA PARA CONDULETE, EM PVC, PARA 1 MODULO RJ                                                                                                                                                                                                                                                                                                                                                                                                                                                            </v>
          </cell>
          <cell r="C10725" t="str">
            <v xml:space="preserve">UN    </v>
          </cell>
          <cell r="D10725" t="str">
            <v>2,98</v>
          </cell>
        </row>
        <row r="10726">
          <cell r="A10726">
            <v>39351</v>
          </cell>
          <cell r="B10726" t="str">
            <v xml:space="preserve">TAMPA PARA CONDULETE, EM PVC, PARA 2 MODULOS RJ                                                                                                                                                                                                                                                                                                                                                                                                                                                           </v>
          </cell>
          <cell r="C10726" t="str">
            <v xml:space="preserve">UN    </v>
          </cell>
          <cell r="D10726" t="str">
            <v>3,45</v>
          </cell>
        </row>
        <row r="10727">
          <cell r="A10727">
            <v>38952</v>
          </cell>
          <cell r="B10727" t="str">
            <v xml:space="preserve">TAMPAO / CAP, ROSCA FEMEA, METALICO, PARA TUBO PEX, DN 1/2"                                                                                                                                                                                                                                                                                                                                                                                                                                               </v>
          </cell>
          <cell r="C10727" t="str">
            <v xml:space="preserve">UN    </v>
          </cell>
          <cell r="D10727" t="str">
            <v>2,82</v>
          </cell>
        </row>
        <row r="10728">
          <cell r="A10728">
            <v>38953</v>
          </cell>
          <cell r="B10728" t="str">
            <v xml:space="preserve">TAMPAO / CAP, ROSCA FEMEA, METALICO, PARA TUBO PEX, DN 3/4"                                                                                                                                                                                                                                                                                                                                                                                                                                               </v>
          </cell>
          <cell r="C10728" t="str">
            <v xml:space="preserve">UN    </v>
          </cell>
          <cell r="D10728" t="str">
            <v>4,44</v>
          </cell>
        </row>
        <row r="10729">
          <cell r="A10729">
            <v>38835</v>
          </cell>
          <cell r="B10729" t="str">
            <v xml:space="preserve">TAMPAO / CAP, ROSCA MACHO, PARA TUBO PEX, DN 1/2"                                                                                                                                                                                                                                                                                                                                                                                                                                                         </v>
          </cell>
          <cell r="C10729" t="str">
            <v xml:space="preserve">UN    </v>
          </cell>
          <cell r="D10729" t="str">
            <v>3,99</v>
          </cell>
        </row>
        <row r="10730">
          <cell r="A10730">
            <v>38837</v>
          </cell>
          <cell r="B10730" t="str">
            <v xml:space="preserve">TAMPAO / CAP, ROSCA MACHO, PARA TUBO PEX, DN 1"                                                                                                                                                                                                                                                                                                                                                                                                                                                           </v>
          </cell>
          <cell r="C10730" t="str">
            <v xml:space="preserve">UN    </v>
          </cell>
          <cell r="D10730" t="str">
            <v>10,39</v>
          </cell>
        </row>
        <row r="10731">
          <cell r="A10731">
            <v>38836</v>
          </cell>
          <cell r="B10731" t="str">
            <v xml:space="preserve">TAMPAO / CAP, ROSCA MACHO, PARA TUBO PEX, DN 3/4"                                                                                                                                                                                                                                                                                                                                                                                                                                                         </v>
          </cell>
          <cell r="C10731" t="str">
            <v xml:space="preserve">UN    </v>
          </cell>
          <cell r="D10731" t="str">
            <v>5,75</v>
          </cell>
        </row>
        <row r="10732">
          <cell r="A10732">
            <v>2666</v>
          </cell>
          <cell r="B10732" t="str">
            <v xml:space="preserve">TAMPAO / TERMINAL / PLUG, D = 1 1/4" , PARA DUTO CORRUGADO PEAD (CABEAMENTO SUBTERRANEO)                                                                                                                                                                                                                                                                                                                                                                                                                  </v>
          </cell>
          <cell r="C10732" t="str">
            <v xml:space="preserve">UN    </v>
          </cell>
          <cell r="D10732" t="str">
            <v>5,42</v>
          </cell>
        </row>
        <row r="10733">
          <cell r="A10733">
            <v>2668</v>
          </cell>
          <cell r="B10733" t="str">
            <v xml:space="preserve">TAMPAO / TERMINAL / PLUG, D = 2" , PARA DUTO CORRUGADO PEAD (CABEAMENTO SUBTERRANEO)                                                                                                                                                                                                                                                                                                                                                                                                                      </v>
          </cell>
          <cell r="C10733" t="str">
            <v xml:space="preserve">UN    </v>
          </cell>
          <cell r="D10733" t="str">
            <v>6,19</v>
          </cell>
        </row>
        <row r="10734">
          <cell r="A10734">
            <v>2664</v>
          </cell>
          <cell r="B10734" t="str">
            <v xml:space="preserve">TAMPAO / TERMINAL / PLUG, D = 3" , PARA DUTO CORRUGADO PEAD (CABEAMENTO SUBTERRANEO)                                                                                                                                                                                                                                                                                                                                                                                                                      </v>
          </cell>
          <cell r="C10734" t="str">
            <v xml:space="preserve">UN    </v>
          </cell>
          <cell r="D10734" t="str">
            <v>9,13</v>
          </cell>
        </row>
        <row r="10735">
          <cell r="A10735">
            <v>2662</v>
          </cell>
          <cell r="B10735" t="str">
            <v xml:space="preserve">TAMPAO / TERMINAL / PLUG, D = 4" , PARA DUTO CORRUGADO PEAD (CABEAMENTO SUBTERRANEO)                                                                                                                                                                                                                                                                                                                                                                                                                      </v>
          </cell>
          <cell r="C10735" t="str">
            <v xml:space="preserve">UN    </v>
          </cell>
          <cell r="D10735" t="str">
            <v>11,20</v>
          </cell>
        </row>
        <row r="10736">
          <cell r="A10736">
            <v>20964</v>
          </cell>
          <cell r="B10736" t="str">
            <v xml:space="preserve">TAMPAO COM CORRENTE, EM LATAO, ENGATE RAPIDO 1 1/2", PARA INSTALACAO PREDIAL DE COMBATE A INCENDIO                                                                                                                                                                                                                                                                                                                                                                                                        </v>
          </cell>
          <cell r="C10736" t="str">
            <v xml:space="preserve">UN    </v>
          </cell>
          <cell r="D10736" t="str">
            <v>76,92</v>
          </cell>
        </row>
        <row r="10737">
          <cell r="A10737">
            <v>10905</v>
          </cell>
          <cell r="B10737" t="str">
            <v xml:space="preserve">TAMPAO COM CORRENTE, EM LATAO, ENGATE RAPIDO 2 1/2", PARA INSTALACAO PREDIAL DE COMBATE A INCENDIO                                                                                                                                                                                                                                                                                                                                                                                                        </v>
          </cell>
          <cell r="C10737" t="str">
            <v xml:space="preserve">UN    </v>
          </cell>
          <cell r="D10737" t="str">
            <v>103,19</v>
          </cell>
        </row>
        <row r="10738">
          <cell r="A10738">
            <v>42703</v>
          </cell>
          <cell r="B10738" t="str">
            <v xml:space="preserve">TAMPAO COMPLETO PARA TIL, EM PVC, OCRE, DN 100 MM, PARA REDE COLETORA DE ESGOTO                                                                                                                                                                                                                                                                                                                                                                                                                           </v>
          </cell>
          <cell r="C10738" t="str">
            <v xml:space="preserve">UN    </v>
          </cell>
          <cell r="D10738" t="str">
            <v>55,55</v>
          </cell>
        </row>
        <row r="10739">
          <cell r="A10739">
            <v>42704</v>
          </cell>
          <cell r="B10739" t="str">
            <v xml:space="preserve">TAMPAO COMPLETO PARA TIL, EM PVC, OCRE, DN 150 MM, PARA REDE COLETORA DE ESGOTO                                                                                                                                                                                                                                                                                                                                                                                                                           </v>
          </cell>
          <cell r="C10739" t="str">
            <v xml:space="preserve">UN    </v>
          </cell>
          <cell r="D10739" t="str">
            <v>85,29</v>
          </cell>
        </row>
        <row r="10740">
          <cell r="A10740">
            <v>42705</v>
          </cell>
          <cell r="B10740" t="str">
            <v xml:space="preserve">TAMPAO COMPLETO PARA TIL, EM PVC, OCRE, DN 200 MM, PARA REDE COLETORA DE ESGOTO                                                                                                                                                                                                                                                                                                                                                                                                                           </v>
          </cell>
          <cell r="C10740" t="str">
            <v xml:space="preserve">UN    </v>
          </cell>
          <cell r="D10740" t="str">
            <v>108,82</v>
          </cell>
        </row>
        <row r="10741">
          <cell r="A10741">
            <v>42706</v>
          </cell>
          <cell r="B10741" t="str">
            <v xml:space="preserve">TAMPAO COMPLETO PARA TIL, EM PVC, OCRE, DN 250 MM, PARA REDE COLETORA DE ESGOTO                                                                                                                                                                                                                                                                                                                                                                                                                           </v>
          </cell>
          <cell r="C10741" t="str">
            <v xml:space="preserve">UN    </v>
          </cell>
          <cell r="D10741" t="str">
            <v>134,77</v>
          </cell>
        </row>
        <row r="10742">
          <cell r="A10742">
            <v>11289</v>
          </cell>
          <cell r="B10742" t="str">
            <v xml:space="preserve">TAMPAO FOFO ARTICULADO P/ REGISTRO, CLASSE A15 CARGA MAX 1,5 T, *200 X 200* MM                                                                                                                                                                                                                                                                                                                                                                                                                            </v>
          </cell>
          <cell r="C10742" t="str">
            <v xml:space="preserve">UN    </v>
          </cell>
          <cell r="D10742" t="str">
            <v>57,30</v>
          </cell>
        </row>
        <row r="10743">
          <cell r="A10743">
            <v>11241</v>
          </cell>
          <cell r="B10743" t="str">
            <v xml:space="preserve">TAMPAO FOFO ARTICULADO P/ REGISTRO, CLASSE A15 CARGA MAXIMA 1,5 T, *400 X 400* MM                                                                                                                                                                                                                                                                                                                                                                                                                         </v>
          </cell>
          <cell r="C10743" t="str">
            <v xml:space="preserve">UN    </v>
          </cell>
          <cell r="D10743" t="str">
            <v>143,25</v>
          </cell>
        </row>
        <row r="10744">
          <cell r="A10744">
            <v>11301</v>
          </cell>
          <cell r="B10744" t="str">
            <v xml:space="preserve">TAMPAO FOFO ARTICULADO, CLASSE B125 CARGA MAX 12,5 T, REDONDO TAMPA 600 MM, REDE PLUVIAL/ESGOTO                                                                                                                                                                                                                                                                                                                                                                                                           </v>
          </cell>
          <cell r="C10744" t="str">
            <v xml:space="preserve">UN    </v>
          </cell>
          <cell r="D10744" t="str">
            <v>363,25</v>
          </cell>
        </row>
        <row r="10745">
          <cell r="A10745">
            <v>21090</v>
          </cell>
          <cell r="B10745" t="str">
            <v xml:space="preserve">TAMPAO FOFO ARTICULADO, CLASSE D400 CARGA MAX 40 T, REDONDO TAMPA *600 MM, REDE PLUVIAL/ESGOTO                                                                                                                                                                                                                                                                                                                                                                                                            </v>
          </cell>
          <cell r="C10745" t="str">
            <v xml:space="preserve">UN    </v>
          </cell>
          <cell r="D10745" t="str">
            <v>445,11</v>
          </cell>
        </row>
        <row r="10746">
          <cell r="A10746">
            <v>14112</v>
          </cell>
          <cell r="B10746" t="str">
            <v xml:space="preserve">TAMPAO FOFO SIMPLES COM BASE, CLASSE A15 CARGA MAX 1,5 T, *400 X 600* MM, REDE TELEFONE                                                                                                                                                                                                                                                                                                                                                                                                                   </v>
          </cell>
          <cell r="C10746" t="str">
            <v xml:space="preserve">UN    </v>
          </cell>
          <cell r="D10746" t="str">
            <v>185,72</v>
          </cell>
        </row>
        <row r="10747">
          <cell r="A10747">
            <v>11315</v>
          </cell>
          <cell r="B10747" t="str">
            <v xml:space="preserve">TAMPAO FOFO SIMPLES COM BASE, CLASSE A15 CARGA MAX 1,5 T, 300 X 300 MM, REDE PLUVIAL/ESGOTO                                                                                                                                                                                                                                                                                                                                                                                                               </v>
          </cell>
          <cell r="C10747" t="str">
            <v xml:space="preserve">UN    </v>
          </cell>
          <cell r="D10747" t="str">
            <v>86,97</v>
          </cell>
        </row>
        <row r="10748">
          <cell r="A10748">
            <v>11292</v>
          </cell>
          <cell r="B10748" t="str">
            <v xml:space="preserve">TAMPAO FOFO SIMPLES COM BASE, CLASSE A15 CARGA MAX 1,5 T, 300 X 400 MM                                                                                                                                                                                                                                                                                                                                                                                                                                    </v>
          </cell>
          <cell r="C10748" t="str">
            <v xml:space="preserve">UN    </v>
          </cell>
          <cell r="D10748" t="str">
            <v>203,62</v>
          </cell>
        </row>
        <row r="10749">
          <cell r="A10749">
            <v>21071</v>
          </cell>
          <cell r="B10749" t="str">
            <v xml:space="preserve">TAMPAO FOFO SIMPLES COM BASE, CLASSE A15 CARGA MAX 1,5 T, 400 X 400 MM, REDE PLUVIAL/ESGOTO/ELETRICA                                                                                                                                                                                                                                                                                                                                                                                                      </v>
          </cell>
          <cell r="C10749" t="str">
            <v xml:space="preserve">UN    </v>
          </cell>
          <cell r="D10749" t="str">
            <v>133,02</v>
          </cell>
        </row>
        <row r="10750">
          <cell r="A10750">
            <v>11293</v>
          </cell>
          <cell r="B10750" t="str">
            <v xml:space="preserve">TAMPAO FOFO SIMPLES COM BASE, CLASSE A15 CARGA MAX 1,5 T, 400 X 500 MM, COM INSCRICAO INCENDIO                                                                                                                                                                                                                                                                                                                                                                                                            </v>
          </cell>
          <cell r="C10750" t="str">
            <v xml:space="preserve">UN    </v>
          </cell>
          <cell r="D10750" t="str">
            <v>225,11</v>
          </cell>
        </row>
        <row r="10751">
          <cell r="A10751">
            <v>11316</v>
          </cell>
          <cell r="B10751" t="str">
            <v xml:space="preserve">TAMPAO FOFO SIMPLES COM BASE, CLASSE B125 CARGA MAX 12,5 T, REDONDO TAMPA 500 MM, REDE PLUVIAL/ESGOTO                                                                                                                                                                                                                                                                                                                                                                                                     </v>
          </cell>
          <cell r="C10751" t="str">
            <v xml:space="preserve">UN    </v>
          </cell>
          <cell r="D10751" t="str">
            <v>286,51</v>
          </cell>
        </row>
        <row r="10752">
          <cell r="A10752">
            <v>6243</v>
          </cell>
          <cell r="B10752" t="str">
            <v xml:space="preserve">TAMPAO FOFO SIMPLES COM BASE, CLASSE B125 CARGA MAX 12,5 T, REDONDO TAMPA 600 MM, REDE PLUVIAL/ESGOTO                                                                                                                                                                                                                                                                                                                                                                                                     </v>
          </cell>
          <cell r="C10752" t="str">
            <v xml:space="preserve">UN    </v>
          </cell>
          <cell r="D10752" t="str">
            <v>330,00</v>
          </cell>
        </row>
        <row r="10753">
          <cell r="A10753">
            <v>21079</v>
          </cell>
          <cell r="B10753" t="str">
            <v xml:space="preserve">TAMPAO FOFO SIMPLES COM BASE, CLASSE D400 CARGA MAX 40 T, REDONDO TAMPA 500 MM, REDE PLUVIAL/ESGOTO                                                                                                                                                                                                                                                                                                                                                                                                       </v>
          </cell>
          <cell r="C10753" t="str">
            <v xml:space="preserve">UN    </v>
          </cell>
          <cell r="D10753" t="str">
            <v>393,44</v>
          </cell>
        </row>
        <row r="10754">
          <cell r="A10754">
            <v>6240</v>
          </cell>
          <cell r="B10754" t="str">
            <v xml:space="preserve">TAMPAO FOFO SIMPLES COM BASE, CLASSE D400 CARGA MAX 40 T, REDONDO TAMPA 600 MM, REDE PLUVIAL/ESGOTO                                                                                                                                                                                                                                                                                                                                                                                                       </v>
          </cell>
          <cell r="C10754" t="str">
            <v xml:space="preserve">UN    </v>
          </cell>
          <cell r="D10754" t="str">
            <v>436,93</v>
          </cell>
        </row>
        <row r="10755">
          <cell r="A10755">
            <v>11296</v>
          </cell>
          <cell r="B10755" t="str">
            <v xml:space="preserve">TAMPAO FOFO SIMPLES COM BASE, CLASSE D400 CARGA MAX 40 T, REDONDO TAMPA 900 MM, REDE PLUVIAL/ESGOTO                                                                                                                                                                                                                                                                                                                                                                                                       </v>
          </cell>
          <cell r="C10755" t="str">
            <v xml:space="preserve">UN    </v>
          </cell>
          <cell r="D10755" t="str">
            <v>1.392,13</v>
          </cell>
        </row>
        <row r="10756">
          <cell r="A10756">
            <v>11299</v>
          </cell>
          <cell r="B10756" t="str">
            <v xml:space="preserve">TAMPAO FOFO SIMPLES, CLASSE A15 CARGA MAX 1,5 T, *550 X 1100* MM, REDE TELEFONE                                                                                                                                                                                                                                                                                                                                                                                                                           </v>
          </cell>
          <cell r="C10756" t="str">
            <v xml:space="preserve">UN    </v>
          </cell>
          <cell r="D10756" t="str">
            <v>471,20</v>
          </cell>
        </row>
        <row r="10757">
          <cell r="A10757">
            <v>11066</v>
          </cell>
          <cell r="B10757" t="str">
            <v xml:space="preserve">TAMPAO PARA TELHA ESTRUTURAL DE FIBROCIMENTO 1 ABA, DE 370 X 155 X 76 MM (SEM AMIANTO)                                                                                                                                                                                                                                                                                                                                                                                                                    </v>
          </cell>
          <cell r="C10757" t="str">
            <v xml:space="preserve">UN    </v>
          </cell>
          <cell r="D10757" t="str">
            <v>11,40</v>
          </cell>
        </row>
        <row r="10758">
          <cell r="A10758">
            <v>11065</v>
          </cell>
          <cell r="B10758" t="str">
            <v xml:space="preserve">TAMPAO PARA TELHA ESTRUTURAL DE FIBROCIMENTO 2 ABAS, DE 787 X 215 X 60 MM (SEM AMIANTO)                                                                                                                                                                                                                                                                                                                                                                                                                   </v>
          </cell>
          <cell r="C10758" t="str">
            <v xml:space="preserve">UN    </v>
          </cell>
          <cell r="D10758" t="str">
            <v>13,07</v>
          </cell>
        </row>
        <row r="10759">
          <cell r="A10759">
            <v>11688</v>
          </cell>
          <cell r="B10759" t="str">
            <v xml:space="preserve">TANQUE ACO INOXIDAVEL (ACO 304) COM ESFREGADOR E VALVULA, DE *50 X 40 X 22* CM                                                                                                                                                                                                                                                                                                                                                                                                                            </v>
          </cell>
          <cell r="C10759" t="str">
            <v xml:space="preserve">UN    </v>
          </cell>
          <cell r="D10759" t="str">
            <v>365,95</v>
          </cell>
        </row>
        <row r="10760">
          <cell r="A10760">
            <v>37736</v>
          </cell>
          <cell r="B10760" t="str">
            <v xml:space="preserve">TANQUE DE ACO CARBONO NAO REVESTIDO, PARA TRANSPORTE DE AGUA COM CAPACIDADE DE 10 M3, COM BOMBA CENTRIFUGA POR TOMADA DE FORCA, VAZAO MAXIMA *75* M3/H (INCLUI MONTAGEM, NAO INCLUI CAMINHAO)                                                                                                                                                                                                                                                                                                             </v>
          </cell>
          <cell r="C10760" t="str">
            <v xml:space="preserve">UN    </v>
          </cell>
          <cell r="D10760" t="str">
            <v>50.000,00</v>
          </cell>
        </row>
        <row r="10761">
          <cell r="A10761">
            <v>37739</v>
          </cell>
          <cell r="B10761" t="str">
            <v xml:space="preserve">TANQUE DE ACO PARA TRANSPORTE DE AGUA COM CAPACIDADE DE 14 M3 (INCLUI MONTAGEM, NAO INCLUI CAMINHAO)                                                                                                                                                                                                                                                                                                                                                                                                      </v>
          </cell>
          <cell r="C10761" t="str">
            <v xml:space="preserve">UN    </v>
          </cell>
          <cell r="D10761" t="str">
            <v>61.538,46</v>
          </cell>
        </row>
        <row r="10762">
          <cell r="A10762">
            <v>37740</v>
          </cell>
          <cell r="B10762" t="str">
            <v xml:space="preserve">TANQUE DE ACO PARA TRANSPORTE DE AGUA COM CAPACIDADE DE 4 M3 (INCLUI MONTAGEM, NAO INCLUI CAMINHAO)                                                                                                                                                                                                                                                                                                                                                                                                       </v>
          </cell>
          <cell r="C10762" t="str">
            <v xml:space="preserve">UN    </v>
          </cell>
          <cell r="D10762" t="str">
            <v>35.117,05</v>
          </cell>
        </row>
        <row r="10763">
          <cell r="A10763">
            <v>37738</v>
          </cell>
          <cell r="B10763" t="str">
            <v xml:space="preserve">TANQUE DE ACO PARA TRANSPORTE DE AGUA COM CAPACIDADE DE 6 M3 (INCLUI MONTAGEM, NAO INCLUI CAMINHAO)                                                                                                                                                                                                                                                                                                                                                                                                       </v>
          </cell>
          <cell r="C10763" t="str">
            <v xml:space="preserve">UN    </v>
          </cell>
          <cell r="D10763" t="str">
            <v>41.722,41</v>
          </cell>
        </row>
        <row r="10764">
          <cell r="A10764">
            <v>37737</v>
          </cell>
          <cell r="B10764" t="str">
            <v xml:space="preserve">TANQUE DE ACO PARA TRANSPORTE DE AGUA COM CAPACIDADE DE 8 M3 (INCLUI MONTAGEM, NAO INCLUI CAMINHAO)                                                                                                                                                                                                                                                                                                                                                                                                       </v>
          </cell>
          <cell r="C10764" t="str">
            <v xml:space="preserve">UN    </v>
          </cell>
          <cell r="D10764" t="str">
            <v>33.193,98</v>
          </cell>
        </row>
        <row r="10765">
          <cell r="A10765">
            <v>25014</v>
          </cell>
          <cell r="B10765" t="str">
            <v xml:space="preserve">TANQUE DE ASFALTO ESTACIONARIO COM MACARICO, CAPACIDADE 20.000 L                                                                                                                                                                                                                                                                                                                                                                                                                                          </v>
          </cell>
          <cell r="C10765" t="str">
            <v xml:space="preserve">UN    </v>
          </cell>
          <cell r="D10765" t="str">
            <v>69.523,41</v>
          </cell>
        </row>
        <row r="10766">
          <cell r="A10766">
            <v>25013</v>
          </cell>
          <cell r="B10766" t="str">
            <v xml:space="preserve">TANQUE DE ASFALTO ESTACIONARIO COM SERPENTINA, CAPACIDADE 20.000 L                                                                                                                                                                                                                                                                                                                                                                                                                                        </v>
          </cell>
          <cell r="C10766" t="str">
            <v xml:space="preserve">UN    </v>
          </cell>
          <cell r="D10766" t="str">
            <v>72.867,89</v>
          </cell>
        </row>
        <row r="10767">
          <cell r="A10767">
            <v>14405</v>
          </cell>
          <cell r="B10767" t="str">
            <v xml:space="preserve">TANQUE DE ASFALTO ESTACIONARIO COM SERPENTINA, CAPACIDADE 30.000 L                                                                                                                                                                                                                                                                                                                                                                                                                                        </v>
          </cell>
          <cell r="C10767" t="str">
            <v xml:space="preserve">UN    </v>
          </cell>
          <cell r="D10767" t="str">
            <v>85.535,11</v>
          </cell>
        </row>
        <row r="10768">
          <cell r="A10768">
            <v>6253</v>
          </cell>
          <cell r="B10768" t="str">
            <v xml:space="preserve">TANQUE DE LAVAR ROUPAS EM CONCRETO PRE-MOLDADO, 1 BOCA, COM APOIO/PES, DE *60 X 65 X 80* CM (L X P X A)                                                                                                                                                                                                                                                                                                                                                                                                   </v>
          </cell>
          <cell r="C10768" t="str">
            <v xml:space="preserve">UN    </v>
          </cell>
          <cell r="D10768" t="str">
            <v>68,90</v>
          </cell>
        </row>
        <row r="10769">
          <cell r="A10769">
            <v>36790</v>
          </cell>
          <cell r="B10769" t="str">
            <v xml:space="preserve">TANQUE DUPLO EM MARMORE SINTETICO COM CUBA LISA E ESFREGADOR, *110 X 60* CM                                                                                                                                                                                                                                                                                                                                                                                                                               </v>
          </cell>
          <cell r="C10769" t="str">
            <v xml:space="preserve">UN    </v>
          </cell>
          <cell r="D10769" t="str">
            <v>256,57</v>
          </cell>
        </row>
        <row r="10770">
          <cell r="A10770">
            <v>20271</v>
          </cell>
          <cell r="B10770" t="str">
            <v xml:space="preserve">TANQUE LOUCA BRANCA COM COLUNA *30* L                                                                                                                                                                                                                                                                                                                                                                                                                                                                     </v>
          </cell>
          <cell r="C10770" t="str">
            <v xml:space="preserve">UN    </v>
          </cell>
          <cell r="D10770" t="str">
            <v>610,83</v>
          </cell>
        </row>
        <row r="10771">
          <cell r="A10771">
            <v>10423</v>
          </cell>
          <cell r="B10771" t="str">
            <v xml:space="preserve">TANQUE LOUCA BRANCA SUSPENSO *20* L                                                                                                                                                                                                                                                                                                                                                                                                                                                                       </v>
          </cell>
          <cell r="C10771" t="str">
            <v xml:space="preserve">UN    </v>
          </cell>
          <cell r="D10771" t="str">
            <v>378,85</v>
          </cell>
        </row>
        <row r="10772">
          <cell r="A10772">
            <v>37589</v>
          </cell>
          <cell r="B10772" t="str">
            <v xml:space="preserve">TANQUE SIMPLES EM MARMORE SINTETICO COM COLUNA, CAPACIDADE *22* L, *60 X 46* CM                                                                                                                                                                                                                                                                                                                                                                                                                           </v>
          </cell>
          <cell r="C10772" t="str">
            <v xml:space="preserve">UN    </v>
          </cell>
          <cell r="D10772" t="str">
            <v>314,37</v>
          </cell>
        </row>
        <row r="10773">
          <cell r="A10773">
            <v>11690</v>
          </cell>
          <cell r="B10773" t="str">
            <v xml:space="preserve">TANQUE SIMPLES EM MARMORE SINTETICO DE FIXAR NA PAREDE, CAPACIDADE *22* L, *60 X 46* CM                                                                                                                                                                                                                                                                                                                                                                                                                   </v>
          </cell>
          <cell r="C10773" t="str">
            <v xml:space="preserve">UN    </v>
          </cell>
          <cell r="D10773" t="str">
            <v>167,00</v>
          </cell>
        </row>
        <row r="10774">
          <cell r="A10774">
            <v>20234</v>
          </cell>
          <cell r="B10774" t="str">
            <v xml:space="preserve">TANQUE SIMPLES EM MARMORE SINTETICO SUSPENSO, CAPACIDADE *38* L, *60 X 60* CM                                                                                                                                                                                                                                                                                                                                                                                                                             </v>
          </cell>
          <cell r="C10774" t="str">
            <v xml:space="preserve">UN    </v>
          </cell>
          <cell r="D10774" t="str">
            <v>211,34</v>
          </cell>
        </row>
        <row r="10775">
          <cell r="A10775">
            <v>4763</v>
          </cell>
          <cell r="B10775" t="str">
            <v xml:space="preserve">TAQUEADOR OU TAQUEIRO                                                                                                                                                                                                                                                                                                                                                                                                                                                                                     </v>
          </cell>
          <cell r="C10775" t="str">
            <v xml:space="preserve">H     </v>
          </cell>
          <cell r="D10775" t="str">
            <v>24,11</v>
          </cell>
        </row>
        <row r="10776">
          <cell r="A10776">
            <v>41070</v>
          </cell>
          <cell r="B10776" t="str">
            <v xml:space="preserve">TAQUEADOR OU TAQUEIRO (MENSALISTA)                                                                                                                                                                                                                                                                                                                                                                                                                                                                        </v>
          </cell>
          <cell r="C10776" t="str">
            <v xml:space="preserve">MES   </v>
          </cell>
          <cell r="D10776" t="str">
            <v>4.239,08</v>
          </cell>
        </row>
        <row r="10777">
          <cell r="A10777">
            <v>14583</v>
          </cell>
          <cell r="B10777" t="str">
            <v xml:space="preserve">TARIFA "A" ENTRE  0 E 20M3 FORNECIMENTO D'AGUA                                                                                                                                                                                                                                                                                                                                                                                                                                                            </v>
          </cell>
          <cell r="C10777" t="str">
            <v xml:space="preserve">M3    </v>
          </cell>
          <cell r="D10777" t="str">
            <v>11,73</v>
          </cell>
        </row>
        <row r="10778">
          <cell r="A10778">
            <v>11457</v>
          </cell>
          <cell r="B10778" t="str">
            <v xml:space="preserve">TARJETA TIPO LIVRE / OCUPADO, CROMADA, PARA PORTA DE BANHEIRO                                                                                                                                                                                                                                                                                                                                                                                                                                             </v>
          </cell>
          <cell r="C10778" t="str">
            <v xml:space="preserve">UN    </v>
          </cell>
          <cell r="D10778" t="str">
            <v>27,55</v>
          </cell>
        </row>
        <row r="10779">
          <cell r="A10779">
            <v>21121</v>
          </cell>
          <cell r="B10779" t="str">
            <v xml:space="preserve">TE CPVC, SOLDAVEL, 90 GRAUS, 15 MM, PARA AGUA QUENTE PREDIAL                                                                                                                                                                                                                                                                                                                                                                                                                                              </v>
          </cell>
          <cell r="C10779" t="str">
            <v xml:space="preserve">UN    </v>
          </cell>
          <cell r="D10779" t="str">
            <v>2,48</v>
          </cell>
        </row>
        <row r="10780">
          <cell r="A10780">
            <v>38010</v>
          </cell>
          <cell r="B10780" t="str">
            <v xml:space="preserve">TE CPVC, SOLDAVEL, 90 GRAUS, 22 MM, PARA AGUA QUENTE PREDIAL                                                                                                                                                                                                                                                                                                                                                                                                                                              </v>
          </cell>
          <cell r="C10780" t="str">
            <v xml:space="preserve">UN    </v>
          </cell>
          <cell r="D10780" t="str">
            <v>4,06</v>
          </cell>
        </row>
        <row r="10781">
          <cell r="A10781">
            <v>38011</v>
          </cell>
          <cell r="B10781" t="str">
            <v xml:space="preserve">TE CPVC, SOLDAVEL, 90 GRAUS, 28 MM, PARA AGUA QUENTE PREDIAL                                                                                                                                                                                                                                                                                                                                                                                                                                              </v>
          </cell>
          <cell r="C10781" t="str">
            <v xml:space="preserve">UN    </v>
          </cell>
          <cell r="D10781" t="str">
            <v>7,49</v>
          </cell>
        </row>
        <row r="10782">
          <cell r="A10782">
            <v>38012</v>
          </cell>
          <cell r="B10782" t="str">
            <v xml:space="preserve">TE CPVC, SOLDAVEL, 90 GRAUS, 35 MM, PARA AGUA QUENTE PREDIAL                                                                                                                                                                                                                                                                                                                                                                                                                                              </v>
          </cell>
          <cell r="C10782" t="str">
            <v xml:space="preserve">UN    </v>
          </cell>
          <cell r="D10782" t="str">
            <v>25,60</v>
          </cell>
        </row>
        <row r="10783">
          <cell r="A10783">
            <v>38013</v>
          </cell>
          <cell r="B10783" t="str">
            <v xml:space="preserve">TE CPVC, SOLDAVEL, 90 GRAUS, 42 MM, PARA AGUA QUENTE PREDIAL                                                                                                                                                                                                                                                                                                                                                                                                                                              </v>
          </cell>
          <cell r="C10783" t="str">
            <v xml:space="preserve">UN    </v>
          </cell>
          <cell r="D10783" t="str">
            <v>33,24</v>
          </cell>
        </row>
        <row r="10784">
          <cell r="A10784">
            <v>38014</v>
          </cell>
          <cell r="B10784" t="str">
            <v xml:space="preserve">TE CPVC, SOLDAVEL, 90 GRAUS, 54 MM, PARA AGUA QUENTE PREDIAL                                                                                                                                                                                                                                                                                                                                                                                                                                              </v>
          </cell>
          <cell r="C10784" t="str">
            <v xml:space="preserve">UN    </v>
          </cell>
          <cell r="D10784" t="str">
            <v>54,09</v>
          </cell>
        </row>
        <row r="10785">
          <cell r="A10785">
            <v>38015</v>
          </cell>
          <cell r="B10785" t="str">
            <v xml:space="preserve">TE CPVC, SOLDAVEL, 90 GRAUS, 73 MM, PARA AGUA QUENTE PREDIAL                                                                                                                                                                                                                                                                                                                                                                                                                                              </v>
          </cell>
          <cell r="C10785" t="str">
            <v xml:space="preserve">UN    </v>
          </cell>
          <cell r="D10785" t="str">
            <v>130,63</v>
          </cell>
        </row>
        <row r="10786">
          <cell r="A10786">
            <v>38016</v>
          </cell>
          <cell r="B10786" t="str">
            <v xml:space="preserve">TE CPVC, SOLDAVEL, 90 GRAUS, 89 MM, PARA AGUA QUENTE PREDIAL                                                                                                                                                                                                                                                                                                                                                                                                                                              </v>
          </cell>
          <cell r="C10786" t="str">
            <v xml:space="preserve">UN    </v>
          </cell>
          <cell r="D10786" t="str">
            <v>158,94</v>
          </cell>
        </row>
        <row r="10787">
          <cell r="A10787">
            <v>12741</v>
          </cell>
          <cell r="B10787" t="str">
            <v xml:space="preserve">TE DE COBRE (REF 611) SEM ANEL DE SOLDA, BOLSA X BOLSA X BOLSA, 104 MM                                                                                                                                                                                                                                                                                                                                                                                                                                    </v>
          </cell>
          <cell r="C10787" t="str">
            <v xml:space="preserve">UN    </v>
          </cell>
          <cell r="D10787" t="str">
            <v>892,53</v>
          </cell>
        </row>
        <row r="10788">
          <cell r="A10788">
            <v>12733</v>
          </cell>
          <cell r="B10788" t="str">
            <v xml:space="preserve">TE DE COBRE (REF 611) SEM ANEL DE SOLDA, BOLSA X BOLSA X BOLSA, 15 MM                                                                                                                                                                                                                                                                                                                                                                                                                                     </v>
          </cell>
          <cell r="C10788" t="str">
            <v xml:space="preserve">UN    </v>
          </cell>
          <cell r="D10788" t="str">
            <v>4,49</v>
          </cell>
        </row>
        <row r="10789">
          <cell r="A10789">
            <v>12734</v>
          </cell>
          <cell r="B10789" t="str">
            <v xml:space="preserve">TE DE COBRE (REF 611) SEM ANEL DE SOLDA, BOLSA X BOLSA X BOLSA, 22 MM                                                                                                                                                                                                                                                                                                                                                                                                                                     </v>
          </cell>
          <cell r="C10789" t="str">
            <v xml:space="preserve">UN    </v>
          </cell>
          <cell r="D10789" t="str">
            <v>9,57</v>
          </cell>
        </row>
        <row r="10790">
          <cell r="A10790">
            <v>12735</v>
          </cell>
          <cell r="B10790" t="str">
            <v xml:space="preserve">TE DE COBRE (REF 611) SEM ANEL DE SOLDA, BOLSA X BOLSA X BOLSA, 28 MM                                                                                                                                                                                                                                                                                                                                                                                                                                     </v>
          </cell>
          <cell r="C10790" t="str">
            <v xml:space="preserve">UN    </v>
          </cell>
          <cell r="D10790" t="str">
            <v>15,74</v>
          </cell>
        </row>
        <row r="10791">
          <cell r="A10791">
            <v>12736</v>
          </cell>
          <cell r="B10791" t="str">
            <v xml:space="preserve">TE DE COBRE (REF 611) SEM ANEL DE SOLDA, BOLSA X BOLSA X BOLSA, 35 MM                                                                                                                                                                                                                                                                                                                                                                                                                                     </v>
          </cell>
          <cell r="C10791" t="str">
            <v xml:space="preserve">UN    </v>
          </cell>
          <cell r="D10791" t="str">
            <v>35,99</v>
          </cell>
        </row>
        <row r="10792">
          <cell r="A10792">
            <v>12737</v>
          </cell>
          <cell r="B10792" t="str">
            <v xml:space="preserve">TE DE COBRE (REF 611) SEM ANEL DE SOLDA, BOLSA X BOLSA X BOLSA, 42 MM                                                                                                                                                                                                                                                                                                                                                                                                                                     </v>
          </cell>
          <cell r="C10792" t="str">
            <v xml:space="preserve">UN    </v>
          </cell>
          <cell r="D10792" t="str">
            <v>46,37</v>
          </cell>
        </row>
        <row r="10793">
          <cell r="A10793">
            <v>12738</v>
          </cell>
          <cell r="B10793" t="str">
            <v xml:space="preserve">TE DE COBRE (REF 611) SEM ANEL DE SOLDA, BOLSA X BOLSA X BOLSA, 54 MM                                                                                                                                                                                                                                                                                                                                                                                                                                     </v>
          </cell>
          <cell r="C10793" t="str">
            <v xml:space="preserve">UN    </v>
          </cell>
          <cell r="D10793" t="str">
            <v>91,65</v>
          </cell>
        </row>
        <row r="10794">
          <cell r="A10794">
            <v>12739</v>
          </cell>
          <cell r="B10794" t="str">
            <v xml:space="preserve">TE DE COBRE (REF 611) SEM ANEL DE SOLDA, BOLSA X BOLSA X BOLSA, 66 MM                                                                                                                                                                                                                                                                                                                                                                                                                                     </v>
          </cell>
          <cell r="C10794" t="str">
            <v xml:space="preserve">UN    </v>
          </cell>
          <cell r="D10794" t="str">
            <v>260,91</v>
          </cell>
        </row>
        <row r="10795">
          <cell r="A10795">
            <v>12740</v>
          </cell>
          <cell r="B10795" t="str">
            <v xml:space="preserve">TE DE COBRE (REF 611) SEM ANEL DE SOLDA, BOLSA X BOLSA X BOLSA, 79 MM                                                                                                                                                                                                                                                                                                                                                                                                                                     </v>
          </cell>
          <cell r="C10795" t="str">
            <v xml:space="preserve">UN    </v>
          </cell>
          <cell r="D10795" t="str">
            <v>408,21</v>
          </cell>
        </row>
        <row r="10796">
          <cell r="A10796">
            <v>6297</v>
          </cell>
          <cell r="B10796" t="str">
            <v xml:space="preserve">TE DE FERRO GALVANIZADO, DE 1 1/2"                                                                                                                                                                                                                                                                                                                                                                                                                                                                        </v>
          </cell>
          <cell r="C10796" t="str">
            <v xml:space="preserve">UN    </v>
          </cell>
          <cell r="D10796" t="str">
            <v>25,53</v>
          </cell>
        </row>
        <row r="10797">
          <cell r="A10797">
            <v>6296</v>
          </cell>
          <cell r="B10797" t="str">
            <v xml:space="preserve">TE DE FERRO GALVANIZADO, DE 1 1/4"                                                                                                                                                                                                                                                                                                                                                                                                                                                                        </v>
          </cell>
          <cell r="C10797" t="str">
            <v xml:space="preserve">UN    </v>
          </cell>
          <cell r="D10797" t="str">
            <v>20,15</v>
          </cell>
        </row>
        <row r="10798">
          <cell r="A10798">
            <v>6294</v>
          </cell>
          <cell r="B10798" t="str">
            <v xml:space="preserve">TE DE FERRO GALVANIZADO, DE 1/2"                                                                                                                                                                                                                                                                                                                                                                                                                                                                          </v>
          </cell>
          <cell r="C10798" t="str">
            <v xml:space="preserve">UN    </v>
          </cell>
          <cell r="D10798" t="str">
            <v>5,74</v>
          </cell>
        </row>
        <row r="10799">
          <cell r="A10799">
            <v>6323</v>
          </cell>
          <cell r="B10799" t="str">
            <v xml:space="preserve">TE DE FERRO GALVANIZADO, DE 1"                                                                                                                                                                                                                                                                                                                                                                                                                                                                            </v>
          </cell>
          <cell r="C10799" t="str">
            <v xml:space="preserve">UN    </v>
          </cell>
          <cell r="D10799" t="str">
            <v>13,17</v>
          </cell>
        </row>
        <row r="10800">
          <cell r="A10800">
            <v>6299</v>
          </cell>
          <cell r="B10800" t="str">
            <v xml:space="preserve">TE DE FERRO GALVANIZADO, DE 2 1/2"                                                                                                                                                                                                                                                                                                                                                                                                                                                                        </v>
          </cell>
          <cell r="C10800" t="str">
            <v xml:space="preserve">UN    </v>
          </cell>
          <cell r="D10800" t="str">
            <v>76,79</v>
          </cell>
        </row>
        <row r="10801">
          <cell r="A10801">
            <v>6298</v>
          </cell>
          <cell r="B10801" t="str">
            <v xml:space="preserve">TE DE FERRO GALVANIZADO, DE 2"                                                                                                                                                                                                                                                                                                                                                                                                                                                                            </v>
          </cell>
          <cell r="C10801" t="str">
            <v xml:space="preserve">UN    </v>
          </cell>
          <cell r="D10801" t="str">
            <v>40,44</v>
          </cell>
        </row>
        <row r="10802">
          <cell r="A10802">
            <v>6295</v>
          </cell>
          <cell r="B10802" t="str">
            <v xml:space="preserve">TE DE FERRO GALVANIZADO, DE 3/4"                                                                                                                                                                                                                                                                                                                                                                                                                                                                          </v>
          </cell>
          <cell r="C10802" t="str">
            <v xml:space="preserve">UN    </v>
          </cell>
          <cell r="D10802" t="str">
            <v>8,18</v>
          </cell>
        </row>
        <row r="10803">
          <cell r="A10803">
            <v>6322</v>
          </cell>
          <cell r="B10803" t="str">
            <v xml:space="preserve">TE DE FERRO GALVANIZADO, DE 3"                                                                                                                                                                                                                                                                                                                                                                                                                                                                            </v>
          </cell>
          <cell r="C10803" t="str">
            <v xml:space="preserve">UN    </v>
          </cell>
          <cell r="D10803" t="str">
            <v>102,85</v>
          </cell>
        </row>
        <row r="10804">
          <cell r="A10804">
            <v>6300</v>
          </cell>
          <cell r="B10804" t="str">
            <v xml:space="preserve">TE DE FERRO GALVANIZADO, DE 4"                                                                                                                                                                                                                                                                                                                                                                                                                                                                            </v>
          </cell>
          <cell r="C10804" t="str">
            <v xml:space="preserve">UN    </v>
          </cell>
          <cell r="D10804" t="str">
            <v>189,62</v>
          </cell>
        </row>
        <row r="10805">
          <cell r="A10805">
            <v>6321</v>
          </cell>
          <cell r="B10805" t="str">
            <v xml:space="preserve">TE DE FERRO GALVANIZADO, DE 5"                                                                                                                                                                                                                                                                                                                                                                                                                                                                            </v>
          </cell>
          <cell r="C10805" t="str">
            <v xml:space="preserve">UN    </v>
          </cell>
          <cell r="D10805" t="str">
            <v>270,86</v>
          </cell>
        </row>
        <row r="10806">
          <cell r="A10806">
            <v>6301</v>
          </cell>
          <cell r="B10806" t="str">
            <v xml:space="preserve">TE DE FERRO GALVANIZADO, DE 6"                                                                                                                                                                                                                                                                                                                                                                                                                                                                            </v>
          </cell>
          <cell r="C10806" t="str">
            <v xml:space="preserve">UN    </v>
          </cell>
          <cell r="D10806" t="str">
            <v>634,87</v>
          </cell>
        </row>
        <row r="10807">
          <cell r="A10807">
            <v>7105</v>
          </cell>
          <cell r="B10807" t="str">
            <v xml:space="preserve">TE DE INSPECAO, PVC,  100 X 75 MM, SERIE NORMAL PARA ESGOTO PREDIAL                                                                                                                                                                                                                                                                                                                                                                                                                                       </v>
          </cell>
          <cell r="C10807" t="str">
            <v xml:space="preserve">UN    </v>
          </cell>
          <cell r="D10807" t="str">
            <v>27,31</v>
          </cell>
        </row>
        <row r="10808">
          <cell r="A10808">
            <v>20183</v>
          </cell>
          <cell r="B10808" t="str">
            <v xml:space="preserve">TE DE INSPECAO, PVC, SERIE R, 100 X 75 MM, PARA ESGOTO PREDIAL                                                                                                                                                                                                                                                                                                                                                                                                                                            </v>
          </cell>
          <cell r="C10808" t="str">
            <v xml:space="preserve">UN    </v>
          </cell>
          <cell r="D10808" t="str">
            <v>35,96</v>
          </cell>
        </row>
        <row r="10809">
          <cell r="A10809">
            <v>38448</v>
          </cell>
          <cell r="B10809" t="str">
            <v xml:space="preserve">TE DE INSPECAO, PVC, SERIE R, 150 X 100 MM, PARA ESGOTO PREDIAL                                                                                                                                                                                                                                                                                                                                                                                                                                           </v>
          </cell>
          <cell r="C10809" t="str">
            <v xml:space="preserve">UN    </v>
          </cell>
          <cell r="D10809" t="str">
            <v>168,97</v>
          </cell>
        </row>
        <row r="10810">
          <cell r="A10810">
            <v>20182</v>
          </cell>
          <cell r="B10810" t="str">
            <v xml:space="preserve">TE DE INSPECAO, PVC, SERIE R, 75 X 75 MM, PARA ESGOTO PREDIAL                                                                                                                                                                                                                                                                                                                                                                                                                                             </v>
          </cell>
          <cell r="C10810" t="str">
            <v xml:space="preserve">UN    </v>
          </cell>
          <cell r="D10810" t="str">
            <v>20,53</v>
          </cell>
        </row>
        <row r="10811">
          <cell r="A10811">
            <v>7119</v>
          </cell>
          <cell r="B10811" t="str">
            <v xml:space="preserve">TE DE REDUCAO COM ROSCA, PVC, 90 GRAUS, 1 X 3/4", PARA AGUA FRIA PREDIAL                                                                                                                                                                                                                                                                                                                                                                                                                                  </v>
          </cell>
          <cell r="C10811" t="str">
            <v xml:space="preserve">UN    </v>
          </cell>
          <cell r="D10811" t="str">
            <v>6,03</v>
          </cell>
        </row>
        <row r="10812">
          <cell r="A10812">
            <v>7120</v>
          </cell>
          <cell r="B10812" t="str">
            <v xml:space="preserve">TE DE REDUCAO COM ROSCA, PVC, 90 GRAUS, 3/4 X 1/2", PARA AGUA FRIA PREDIAL                                                                                                                                                                                                                                                                                                                                                                                                                                </v>
          </cell>
          <cell r="C10812" t="str">
            <v xml:space="preserve">UN    </v>
          </cell>
          <cell r="D10812" t="str">
            <v>4,14</v>
          </cell>
        </row>
        <row r="10813">
          <cell r="A10813">
            <v>6319</v>
          </cell>
          <cell r="B10813" t="str">
            <v xml:space="preserve">TE DE REDUCAO DE FERRO GALVANIZADO, COM ROSCA BSP, DE 1 1/2" X 1"                                                                                                                                                                                                                                                                                                                                                                                                                                         </v>
          </cell>
          <cell r="C10813" t="str">
            <v xml:space="preserve">UN    </v>
          </cell>
          <cell r="D10813" t="str">
            <v>29,99</v>
          </cell>
        </row>
        <row r="10814">
          <cell r="A10814">
            <v>6304</v>
          </cell>
          <cell r="B10814" t="str">
            <v xml:space="preserve">TE DE REDUCAO DE FERRO GALVANIZADO, COM ROSCA BSP, DE 1 1/2" X 3/4"                                                                                                                                                                                                                                                                                                                                                                                                                                       </v>
          </cell>
          <cell r="C10814" t="str">
            <v xml:space="preserve">UN    </v>
          </cell>
          <cell r="D10814" t="str">
            <v>29,99</v>
          </cell>
        </row>
        <row r="10815">
          <cell r="A10815">
            <v>21116</v>
          </cell>
          <cell r="B10815" t="str">
            <v xml:space="preserve">TE DE REDUCAO DE FERRO GALVANIZADO, COM ROSCA BSP, DE 1 1/4" X 3/4"                                                                                                                                                                                                                                                                                                                                                                                                                                       </v>
          </cell>
          <cell r="C10815" t="str">
            <v xml:space="preserve">UN    </v>
          </cell>
          <cell r="D10815" t="str">
            <v>22,71</v>
          </cell>
        </row>
        <row r="10816">
          <cell r="A10816">
            <v>6320</v>
          </cell>
          <cell r="B10816" t="str">
            <v xml:space="preserve">TE DE REDUCAO DE FERRO GALVANIZADO, COM ROSCA BSP, DE 1" X 1/2"                                                                                                                                                                                                                                                                                                                                                                                                                                           </v>
          </cell>
          <cell r="C10816" t="str">
            <v xml:space="preserve">UN    </v>
          </cell>
          <cell r="D10816" t="str">
            <v>15,44</v>
          </cell>
        </row>
        <row r="10817">
          <cell r="A10817">
            <v>6303</v>
          </cell>
          <cell r="B10817" t="str">
            <v xml:space="preserve">TE DE REDUCAO DE FERRO GALVANIZADO, COM ROSCA BSP, DE 1" X 3/4"                                                                                                                                                                                                                                                                                                                                                                                                                                           </v>
          </cell>
          <cell r="C10817" t="str">
            <v xml:space="preserve">UN    </v>
          </cell>
          <cell r="D10817" t="str">
            <v>15,44</v>
          </cell>
        </row>
        <row r="10818">
          <cell r="A10818">
            <v>6308</v>
          </cell>
          <cell r="B10818" t="str">
            <v xml:space="preserve">TE DE REDUCAO DE FERRO GALVANIZADO, COM ROSCA BSP, DE 2 1/2" X 1 1/2"                                                                                                                                                                                                                                                                                                                                                                                                                                     </v>
          </cell>
          <cell r="C10818" t="str">
            <v xml:space="preserve">UN    </v>
          </cell>
          <cell r="D10818" t="str">
            <v>83,00</v>
          </cell>
        </row>
        <row r="10819">
          <cell r="A10819">
            <v>6317</v>
          </cell>
          <cell r="B10819" t="str">
            <v xml:space="preserve">TE DE REDUCAO DE FERRO GALVANIZADO, COM ROSCA BSP, DE 2 1/2" X 1 1/4"                                                                                                                                                                                                                                                                                                                                                                                                                                     </v>
          </cell>
          <cell r="C10819" t="str">
            <v xml:space="preserve">UN    </v>
          </cell>
          <cell r="D10819" t="str">
            <v>83,00</v>
          </cell>
        </row>
        <row r="10820">
          <cell r="A10820">
            <v>6307</v>
          </cell>
          <cell r="B10820" t="str">
            <v xml:space="preserve">TE DE REDUCAO DE FERRO GALVANIZADO, COM ROSCA BSP, DE 2 1/2" X 1"                                                                                                                                                                                                                                                                                                                                                                                                                                         </v>
          </cell>
          <cell r="C10820" t="str">
            <v xml:space="preserve">UN    </v>
          </cell>
          <cell r="D10820" t="str">
            <v>83,00</v>
          </cell>
        </row>
        <row r="10821">
          <cell r="A10821">
            <v>6309</v>
          </cell>
          <cell r="B10821" t="str">
            <v xml:space="preserve">TE DE REDUCAO DE FERRO GALVANIZADO, COM ROSCA BSP, DE 2 1/2" X 2"                                                                                                                                                                                                                                                                                                                                                                                                                                         </v>
          </cell>
          <cell r="C10821" t="str">
            <v xml:space="preserve">UN    </v>
          </cell>
          <cell r="D10821" t="str">
            <v>85,41</v>
          </cell>
        </row>
        <row r="10822">
          <cell r="A10822">
            <v>6318</v>
          </cell>
          <cell r="B10822" t="str">
            <v xml:space="preserve">TE DE REDUCAO DE FERRO GALVANIZADO, COM ROSCA BSP, DE 2" X 1 1/2"                                                                                                                                                                                                                                                                                                                                                                                                                                         </v>
          </cell>
          <cell r="C10822" t="str">
            <v xml:space="preserve">UN    </v>
          </cell>
          <cell r="D10822" t="str">
            <v>44,77</v>
          </cell>
        </row>
        <row r="10823">
          <cell r="A10823">
            <v>6306</v>
          </cell>
          <cell r="B10823" t="str">
            <v xml:space="preserve">TE DE REDUCAO DE FERRO GALVANIZADO, COM ROSCA BSP, DE 2" X 1 1/4"                                                                                                                                                                                                                                                                                                                                                                                                                                         </v>
          </cell>
          <cell r="C10823" t="str">
            <v xml:space="preserve">UN    </v>
          </cell>
          <cell r="D10823" t="str">
            <v>44,77</v>
          </cell>
        </row>
        <row r="10824">
          <cell r="A10824">
            <v>6305</v>
          </cell>
          <cell r="B10824" t="str">
            <v xml:space="preserve">TE DE REDUCAO DE FERRO GALVANIZADO, COM ROSCA BSP, DE 2" X 1"                                                                                                                                                                                                                                                                                                                                                                                                                                             </v>
          </cell>
          <cell r="C10824" t="str">
            <v xml:space="preserve">UN    </v>
          </cell>
          <cell r="D10824" t="str">
            <v>44,77</v>
          </cell>
        </row>
        <row r="10825">
          <cell r="A10825">
            <v>6302</v>
          </cell>
          <cell r="B10825" t="str">
            <v xml:space="preserve">TE DE REDUCAO DE FERRO GALVANIZADO, COM ROSCA BSP, DE 3/4" X 1/2"                                                                                                                                                                                                                                                                                                                                                                                                                                         </v>
          </cell>
          <cell r="C10825" t="str">
            <v xml:space="preserve">UN    </v>
          </cell>
          <cell r="D10825" t="str">
            <v>9,49</v>
          </cell>
        </row>
        <row r="10826">
          <cell r="A10826">
            <v>6312</v>
          </cell>
          <cell r="B10826" t="str">
            <v xml:space="preserve">TE DE REDUCAO DE FERRO GALVANIZADO, COM ROSCA BSP, DE 3" X 1 1/2"                                                                                                                                                                                                                                                                                                                                                                                                                                         </v>
          </cell>
          <cell r="C10826" t="str">
            <v xml:space="preserve">UN    </v>
          </cell>
          <cell r="D10826" t="str">
            <v>119,39</v>
          </cell>
        </row>
        <row r="10827">
          <cell r="A10827">
            <v>6311</v>
          </cell>
          <cell r="B10827" t="str">
            <v xml:space="preserve">TE DE REDUCAO DE FERRO GALVANIZADO, COM ROSCA BSP, DE 3" X 1 1/4"                                                                                                                                                                                                                                                                                                                                                                                                                                         </v>
          </cell>
          <cell r="C10827" t="str">
            <v xml:space="preserve">UN    </v>
          </cell>
          <cell r="D10827" t="str">
            <v>119,39</v>
          </cell>
        </row>
        <row r="10828">
          <cell r="A10828">
            <v>6310</v>
          </cell>
          <cell r="B10828" t="str">
            <v xml:space="preserve">TE DE REDUCAO DE FERRO GALVANIZADO, COM ROSCA BSP, DE 3" X 1"                                                                                                                                                                                                                                                                                                                                                                                                                                             </v>
          </cell>
          <cell r="C10828" t="str">
            <v xml:space="preserve">UN    </v>
          </cell>
          <cell r="D10828" t="str">
            <v>119,39</v>
          </cell>
        </row>
        <row r="10829">
          <cell r="A10829">
            <v>6314</v>
          </cell>
          <cell r="B10829" t="str">
            <v xml:space="preserve">TE DE REDUCAO DE FERRO GALVANIZADO, COM ROSCA BSP, DE 3" X 2 1/2"                                                                                                                                                                                                                                                                                                                                                                                                                                         </v>
          </cell>
          <cell r="C10829" t="str">
            <v xml:space="preserve">UN    </v>
          </cell>
          <cell r="D10829" t="str">
            <v>119,39</v>
          </cell>
        </row>
        <row r="10830">
          <cell r="A10830">
            <v>6313</v>
          </cell>
          <cell r="B10830" t="str">
            <v xml:space="preserve">TE DE REDUCAO DE FERRO GALVANIZADO, COM ROSCA BSP, DE 3" X 2"                                                                                                                                                                                                                                                                                                                                                                                                                                             </v>
          </cell>
          <cell r="C10830" t="str">
            <v xml:space="preserve">UN    </v>
          </cell>
          <cell r="D10830" t="str">
            <v>119,39</v>
          </cell>
        </row>
        <row r="10831">
          <cell r="A10831">
            <v>6315</v>
          </cell>
          <cell r="B10831" t="str">
            <v xml:space="preserve">TE DE REDUCAO DE FERRO GALVANIZADO, COM ROSCA BSP, DE 4" X 2"                                                                                                                                                                                                                                                                                                                                                                                                                                             </v>
          </cell>
          <cell r="C10831" t="str">
            <v xml:space="preserve">UN    </v>
          </cell>
          <cell r="D10831" t="str">
            <v>226,06</v>
          </cell>
        </row>
        <row r="10832">
          <cell r="A10832">
            <v>6316</v>
          </cell>
          <cell r="B10832" t="str">
            <v xml:space="preserve">TE DE REDUCAO DE FERRO GALVANIZADO, COM ROSCA BSP, DE 4" X 3"                                                                                                                                                                                                                                                                                                                                                                                                                                             </v>
          </cell>
          <cell r="C10832" t="str">
            <v xml:space="preserve">UN    </v>
          </cell>
          <cell r="D10832" t="str">
            <v>226,06</v>
          </cell>
        </row>
        <row r="10833">
          <cell r="A10833">
            <v>38878</v>
          </cell>
          <cell r="B10833" t="str">
            <v xml:space="preserve">TE DE REDUCAO METALICO, PARA CONEXAO COM ANEL DESLIZANTE EM TUBO PEX, DN 16 X 20 X 16 MM                                                                                                                                                                                                                                                                                                                                                                                                                  </v>
          </cell>
          <cell r="C10833" t="str">
            <v xml:space="preserve">UN    </v>
          </cell>
          <cell r="D10833" t="str">
            <v>14,61</v>
          </cell>
        </row>
        <row r="10834">
          <cell r="A10834">
            <v>38879</v>
          </cell>
          <cell r="B10834" t="str">
            <v xml:space="preserve">TE DE REDUCAO METALICO, PARA CONEXAO COM ANEL DESLIZANTE EM TUBO PEX, DN 16 X 25 X 16 MM                                                                                                                                                                                                                                                                                                                                                                                                                  </v>
          </cell>
          <cell r="C10834" t="str">
            <v xml:space="preserve">UN    </v>
          </cell>
          <cell r="D10834" t="str">
            <v>27,39</v>
          </cell>
        </row>
        <row r="10835">
          <cell r="A10835">
            <v>38881</v>
          </cell>
          <cell r="B10835" t="str">
            <v xml:space="preserve">TE DE REDUCAO METALICO, PARA CONEXAO COM ANEL DESLIZANTE EM TUBO PEX, DN 20 X 16 X 16 MM                                                                                                                                                                                                                                                                                                                                                                                                                  </v>
          </cell>
          <cell r="C10835" t="str">
            <v xml:space="preserve">UN    </v>
          </cell>
          <cell r="D10835" t="str">
            <v>14,33</v>
          </cell>
        </row>
        <row r="10836">
          <cell r="A10836">
            <v>38880</v>
          </cell>
          <cell r="B10836" t="str">
            <v xml:space="preserve">TE DE REDUCAO METALICO, PARA CONEXAO COM ANEL DESLIZANTE EM TUBO PEX, DN 20 X 16 X 20 MM                                                                                                                                                                                                                                                                                                                                                                                                                  </v>
          </cell>
          <cell r="C10836" t="str">
            <v xml:space="preserve">UN    </v>
          </cell>
          <cell r="D10836" t="str">
            <v>15,02</v>
          </cell>
        </row>
        <row r="10837">
          <cell r="A10837">
            <v>38882</v>
          </cell>
          <cell r="B10837" t="str">
            <v xml:space="preserve">TE DE REDUCAO METALICO, PARA CONEXAO COM ANEL DESLIZANTE EM TUBO PEX, DN 20 X 20 X 16 MM                                                                                                                                                                                                                                                                                                                                                                                                                  </v>
          </cell>
          <cell r="C10837" t="str">
            <v xml:space="preserve">UN    </v>
          </cell>
          <cell r="D10837" t="str">
            <v>15,55</v>
          </cell>
        </row>
        <row r="10838">
          <cell r="A10838">
            <v>38883</v>
          </cell>
          <cell r="B10838" t="str">
            <v xml:space="preserve">TE DE REDUCAO METALICO, PARA CONEXAO COM ANEL DESLIZANTE EM TUBO PEX, DN 20 X 25 X 20 MM                                                                                                                                                                                                                                                                                                                                                                                                                  </v>
          </cell>
          <cell r="C10838" t="str">
            <v xml:space="preserve">UN    </v>
          </cell>
          <cell r="D10838" t="str">
            <v>23,01</v>
          </cell>
        </row>
        <row r="10839">
          <cell r="A10839">
            <v>38884</v>
          </cell>
          <cell r="B10839" t="str">
            <v xml:space="preserve">TE DE REDUCAO METALICO, PARA CONEXAO COM ANEL DESLIZANTE EM TUBO PEX, DN 25 X 16 X 16 MM                                                                                                                                                                                                                                                                                                                                                                                                                  </v>
          </cell>
          <cell r="C10839" t="str">
            <v xml:space="preserve">UN    </v>
          </cell>
          <cell r="D10839" t="str">
            <v>24,97</v>
          </cell>
        </row>
        <row r="10840">
          <cell r="A10840">
            <v>38885</v>
          </cell>
          <cell r="B10840" t="str">
            <v xml:space="preserve">TE DE REDUCAO METALICO, PARA CONEXAO COM ANEL DESLIZANTE EM TUBO PEX, DN 25 X 16 X 20 MM                                                                                                                                                                                                                                                                                                                                                                                                                  </v>
          </cell>
          <cell r="C10840" t="str">
            <v xml:space="preserve">UN    </v>
          </cell>
          <cell r="D10840" t="str">
            <v>24,16</v>
          </cell>
        </row>
        <row r="10841">
          <cell r="A10841">
            <v>38886</v>
          </cell>
          <cell r="B10841" t="str">
            <v xml:space="preserve">TE DE REDUCAO METALICO, PARA CONEXAO COM ANEL DESLIZANTE EM TUBO PEX, DN 25 X 16 X 25 MM                                                                                                                                                                                                                                                                                                                                                                                                                  </v>
          </cell>
          <cell r="C10841" t="str">
            <v xml:space="preserve">UN    </v>
          </cell>
          <cell r="D10841" t="str">
            <v>26,07</v>
          </cell>
        </row>
        <row r="10842">
          <cell r="A10842">
            <v>38887</v>
          </cell>
          <cell r="B10842" t="str">
            <v xml:space="preserve">TE DE REDUCAO METALICO, PARA CONEXAO COM ANEL DESLIZANTE EM TUBO PEX, DN 25 X 20 X 20 MM                                                                                                                                                                                                                                                                                                                                                                                                                  </v>
          </cell>
          <cell r="C10842" t="str">
            <v xml:space="preserve">UN    </v>
          </cell>
          <cell r="D10842" t="str">
            <v>23,42</v>
          </cell>
        </row>
        <row r="10843">
          <cell r="A10843">
            <v>38888</v>
          </cell>
          <cell r="B10843" t="str">
            <v xml:space="preserve">TE DE REDUCAO METALICO, PARA CONEXAO COM ANEL DESLIZANTE EM TUBO PEX, DN 25 X 20 X 25 MM                                                                                                                                                                                                                                                                                                                                                                                                                  </v>
          </cell>
          <cell r="C10843" t="str">
            <v xml:space="preserve">UN    </v>
          </cell>
          <cell r="D10843" t="str">
            <v>27,84</v>
          </cell>
        </row>
        <row r="10844">
          <cell r="A10844">
            <v>38890</v>
          </cell>
          <cell r="B10844" t="str">
            <v xml:space="preserve">TE DE REDUCAO METALICO, PARA CONEXAO COM ANEL DESLIZANTE EM TUBO PEX, DN 25 X 32 X 25 MM                                                                                                                                                                                                                                                                                                                                                                                                                  </v>
          </cell>
          <cell r="C10844" t="str">
            <v xml:space="preserve">UN    </v>
          </cell>
          <cell r="D10844" t="str">
            <v>41,38</v>
          </cell>
        </row>
        <row r="10845">
          <cell r="A10845">
            <v>38893</v>
          </cell>
          <cell r="B10845" t="str">
            <v xml:space="preserve">TE DE REDUCAO METALICO, PARA CONEXAO COM ANEL DESLIZANTE EM TUBO PEX, DN 32 X 20 X 32 MM                                                                                                                                                                                                                                                                                                                                                                                                                  </v>
          </cell>
          <cell r="C10845" t="str">
            <v xml:space="preserve">UN    </v>
          </cell>
          <cell r="D10845" t="str">
            <v>33,28</v>
          </cell>
        </row>
        <row r="10846">
          <cell r="A10846">
            <v>38894</v>
          </cell>
          <cell r="B10846" t="str">
            <v xml:space="preserve">TE DE REDUCAO METALICO, PARA CONEXAO COM ANEL DESLIZANTE EM TUBO PEX, DN 32 X 25 X 25 MM                                                                                                                                                                                                                                                                                                                                                                                                                  </v>
          </cell>
          <cell r="C10846" t="str">
            <v xml:space="preserve">UN    </v>
          </cell>
          <cell r="D10846" t="str">
            <v>42,27</v>
          </cell>
        </row>
        <row r="10847">
          <cell r="A10847">
            <v>38896</v>
          </cell>
          <cell r="B10847" t="str">
            <v xml:space="preserve">TE DE REDUCAO METALICO, PARA CONEXAO COM ANEL DESLIZANTE EM TUBO PEX, DN 32 X 25 X 32 MM                                                                                                                                                                                                                                                                                                                                                                                                                  </v>
          </cell>
          <cell r="C10847" t="str">
            <v xml:space="preserve">UN    </v>
          </cell>
          <cell r="D10847" t="str">
            <v>43,10</v>
          </cell>
        </row>
        <row r="10848">
          <cell r="A10848">
            <v>39324</v>
          </cell>
          <cell r="B10848" t="str">
            <v xml:space="preserve">TE DE REDUCAO, CPVC, 22 X 15 MM, PARA AGUA QUENTE PREDIAL                                                                                                                                                                                                                                                                                                                                                                                                                                                 </v>
          </cell>
          <cell r="C10848" t="str">
            <v xml:space="preserve">UN    </v>
          </cell>
          <cell r="D10848" t="str">
            <v>5,50</v>
          </cell>
        </row>
        <row r="10849">
          <cell r="A10849">
            <v>39325</v>
          </cell>
          <cell r="B10849" t="str">
            <v xml:space="preserve">TE DE REDUCAO, CPVC, 28 X 22 MM, PARA AGUA QUENTE PREDIAL                                                                                                                                                                                                                                                                                                                                                                                                                                                 </v>
          </cell>
          <cell r="C10849" t="str">
            <v xml:space="preserve">UN    </v>
          </cell>
          <cell r="D10849" t="str">
            <v>8,33</v>
          </cell>
        </row>
        <row r="10850">
          <cell r="A10850">
            <v>39326</v>
          </cell>
          <cell r="B10850" t="str">
            <v xml:space="preserve">TE DE REDUCAO, CPVC, 35 X 28 MM, PARA AGUA QUENTE PREDIAL                                                                                                                                                                                                                                                                                                                                                                                                                                                 </v>
          </cell>
          <cell r="C10850" t="str">
            <v xml:space="preserve">UN    </v>
          </cell>
          <cell r="D10850" t="str">
            <v>21,45</v>
          </cell>
        </row>
        <row r="10851">
          <cell r="A10851">
            <v>39327</v>
          </cell>
          <cell r="B10851" t="str">
            <v xml:space="preserve">TE DE REDUCAO, CPVC, 42 X 35 MM, PARA AGUA QUENTE PREDIAL                                                                                                                                                                                                                                                                                                                                                                                                                                                 </v>
          </cell>
          <cell r="C10851" t="str">
            <v xml:space="preserve">UN    </v>
          </cell>
          <cell r="D10851" t="str">
            <v>32,50</v>
          </cell>
        </row>
        <row r="10852">
          <cell r="A10852">
            <v>20176</v>
          </cell>
          <cell r="B10852" t="str">
            <v xml:space="preserve">TE DE REDUCAO, PVC LEVE, CURTO, 90 GRAUS, COM BOLSA PARA ANEL, 150 X 100 MM, PARA ESGOTO                                                                                                                                                                                                                                                                                                                                                                                                                  </v>
          </cell>
          <cell r="C10852" t="str">
            <v xml:space="preserve">UN    </v>
          </cell>
          <cell r="D10852" t="str">
            <v>30,99</v>
          </cell>
        </row>
        <row r="10853">
          <cell r="A10853">
            <v>11378</v>
          </cell>
          <cell r="B10853" t="str">
            <v xml:space="preserve">TE DE REDUCAO, PVC PBA, BBB, JE, DN 100 X 50 / DE 110 X 60 MM, PARA REDE AGUA (NBR 10351)                                                                                                                                                                                                                                                                                                                                                                                                                 </v>
          </cell>
          <cell r="C10853" t="str">
            <v xml:space="preserve">UN    </v>
          </cell>
          <cell r="D10853" t="str">
            <v>70,02</v>
          </cell>
        </row>
        <row r="10854">
          <cell r="A10854">
            <v>11379</v>
          </cell>
          <cell r="B10854" t="str">
            <v xml:space="preserve">TE DE REDUCAO, PVC PBA, BBB, JE, DN 100 X 75 / DE 110 X 85 MM, PARA REDE AGUA (NBR 10351)                                                                                                                                                                                                                                                                                                                                                                                                                 </v>
          </cell>
          <cell r="C10854" t="str">
            <v xml:space="preserve">UN    </v>
          </cell>
          <cell r="D10854" t="str">
            <v>59,17</v>
          </cell>
        </row>
        <row r="10855">
          <cell r="A10855">
            <v>11493</v>
          </cell>
          <cell r="B10855" t="str">
            <v xml:space="preserve">TE DE REDUCAO, PVC PBA, BBB, JE, DN 75 X 50 / DE 85 X 60 MM, PARA REDE AGUA (NBR 10351)                                                                                                                                                                                                                                                                                                                                                                                                                   </v>
          </cell>
          <cell r="C10855" t="str">
            <v xml:space="preserve">UN    </v>
          </cell>
          <cell r="D10855" t="str">
            <v>34,13</v>
          </cell>
        </row>
        <row r="10856">
          <cell r="A10856">
            <v>42717</v>
          </cell>
          <cell r="B10856" t="str">
            <v xml:space="preserve">TE DE REDUCAO, PVC, BBB, JE, 90 GRAUS, DN 200 X 150 MM, PARA TUBO CORRUGADO E/OU LISO, REDE COLETORA ESGOTO (NBR 10569)                                                                                                                                                                                                                                                                                                                                                                                   </v>
          </cell>
          <cell r="C10856" t="str">
            <v xml:space="preserve">UN    </v>
          </cell>
          <cell r="D10856" t="str">
            <v>330,63</v>
          </cell>
        </row>
        <row r="10857">
          <cell r="A10857">
            <v>42718</v>
          </cell>
          <cell r="B10857" t="str">
            <v xml:space="preserve">TE DE REDUCAO, PVC, BBB, JE, 90 GRAUS, DN 250 X 150 MM, PARA TUBO CORRUGADO E/OU LISO, REDE COLETORA ESGOTO (NBR 10569)                                                                                                                                                                                                                                                                                                                                                                                   </v>
          </cell>
          <cell r="C10857" t="str">
            <v xml:space="preserve">UN    </v>
          </cell>
          <cell r="D10857" t="str">
            <v>367,07</v>
          </cell>
        </row>
        <row r="10858">
          <cell r="A10858">
            <v>7106</v>
          </cell>
          <cell r="B10858" t="str">
            <v xml:space="preserve">TE DE REDUCAO, PVC, SOLDAVEL, 90 GRAUS, 110 MM X 60 MM, PARA AGUA FRIA PREDIAL                                                                                                                                                                                                                                                                                                                                                                                                                            </v>
          </cell>
          <cell r="C10858" t="str">
            <v xml:space="preserve">UN    </v>
          </cell>
          <cell r="D10858" t="str">
            <v>98,15</v>
          </cell>
        </row>
        <row r="10859">
          <cell r="A10859">
            <v>7104</v>
          </cell>
          <cell r="B10859" t="str">
            <v xml:space="preserve">TE DE REDUCAO, PVC, SOLDAVEL, 90 GRAUS, 25 MM X 20 MM, PARA AGUA FRIA PREDIAL                                                                                                                                                                                                                                                                                                                                                                                                                             </v>
          </cell>
          <cell r="C10859" t="str">
            <v xml:space="preserve">UN    </v>
          </cell>
          <cell r="D10859" t="str">
            <v>2,04</v>
          </cell>
        </row>
        <row r="10860">
          <cell r="A10860">
            <v>7136</v>
          </cell>
          <cell r="B10860" t="str">
            <v xml:space="preserve">TE DE REDUCAO, PVC, SOLDAVEL, 90 GRAUS, 32 MM X 25 MM, PARA AGUA FRIA PREDIAL                                                                                                                                                                                                                                                                                                                                                                                                                             </v>
          </cell>
          <cell r="C10860" t="str">
            <v xml:space="preserve">UN    </v>
          </cell>
          <cell r="D10860" t="str">
            <v>3,84</v>
          </cell>
        </row>
        <row r="10861">
          <cell r="A10861">
            <v>7128</v>
          </cell>
          <cell r="B10861" t="str">
            <v xml:space="preserve">TE DE REDUCAO, PVC, SOLDAVEL, 90 GRAUS, 40 MM X 32 MM, PARA AGUA FRIA PREDIAL                                                                                                                                                                                                                                                                                                                                                                                                                             </v>
          </cell>
          <cell r="C10861" t="str">
            <v xml:space="preserve">UN    </v>
          </cell>
          <cell r="D10861" t="str">
            <v>6,30</v>
          </cell>
        </row>
        <row r="10862">
          <cell r="A10862">
            <v>7108</v>
          </cell>
          <cell r="B10862" t="str">
            <v xml:space="preserve">TE DE REDUCAO, PVC, SOLDAVEL, 90 GRAUS, 50 MM X 20 MM, PARA AGUA FRIA PREDIAL                                                                                                                                                                                                                                                                                                                                                                                                                             </v>
          </cell>
          <cell r="C10862" t="str">
            <v xml:space="preserve">UN    </v>
          </cell>
          <cell r="D10862" t="str">
            <v>6,74</v>
          </cell>
        </row>
        <row r="10863">
          <cell r="A10863">
            <v>7129</v>
          </cell>
          <cell r="B10863" t="str">
            <v xml:space="preserve">TE DE REDUCAO, PVC, SOLDAVEL, 90 GRAUS, 50 MM X 25 MM, PARA AGUA FRIA PREDIAL                                                                                                                                                                                                                                                                                                                                                                                                                             </v>
          </cell>
          <cell r="C10863" t="str">
            <v xml:space="preserve">UN    </v>
          </cell>
          <cell r="D10863" t="str">
            <v>5,61</v>
          </cell>
        </row>
        <row r="10864">
          <cell r="A10864">
            <v>7130</v>
          </cell>
          <cell r="B10864" t="str">
            <v xml:space="preserve">TE DE REDUCAO, PVC, SOLDAVEL, 90 GRAUS, 50 MM X 32 MM, PARA AGUA FRIA PREDIAL                                                                                                                                                                                                                                                                                                                                                                                                                             </v>
          </cell>
          <cell r="C10864" t="str">
            <v xml:space="preserve">UN    </v>
          </cell>
          <cell r="D10864" t="str">
            <v>9,14</v>
          </cell>
        </row>
        <row r="10865">
          <cell r="A10865">
            <v>7131</v>
          </cell>
          <cell r="B10865" t="str">
            <v xml:space="preserve">TE DE REDUCAO, PVC, SOLDAVEL, 90 GRAUS, 50 MM X 40 MM, PARA AGUA FRIA PREDIAL                                                                                                                                                                                                                                                                                                                                                                                                                             </v>
          </cell>
          <cell r="C10865" t="str">
            <v xml:space="preserve">UN    </v>
          </cell>
          <cell r="D10865" t="str">
            <v>11,22</v>
          </cell>
        </row>
        <row r="10866">
          <cell r="A10866">
            <v>7132</v>
          </cell>
          <cell r="B10866" t="str">
            <v xml:space="preserve">TE DE REDUCAO, PVC, SOLDAVEL, 90 GRAUS, 75 MM X 50 MM, PARA AGUA FRIA PREDIAL                                                                                                                                                                                                                                                                                                                                                                                                                             </v>
          </cell>
          <cell r="C10866" t="str">
            <v xml:space="preserve">UN    </v>
          </cell>
          <cell r="D10866" t="str">
            <v>31,15</v>
          </cell>
        </row>
        <row r="10867">
          <cell r="A10867">
            <v>7133</v>
          </cell>
          <cell r="B10867" t="str">
            <v xml:space="preserve">TE DE REDUCAO, PVC, SOLDAVEL, 90 GRAUS, 85 MM X 60 MM, PARA AGUA FRIA PREDIAL                                                                                                                                                                                                                                                                                                                                                                                                                             </v>
          </cell>
          <cell r="C10867" t="str">
            <v xml:space="preserve">UN    </v>
          </cell>
          <cell r="D10867" t="str">
            <v>48,38</v>
          </cell>
        </row>
        <row r="10868">
          <cell r="A10868">
            <v>37420</v>
          </cell>
          <cell r="B10868" t="str">
            <v xml:space="preserve">TE DE SERVICO INTEGRADO, EM POLIPROPILENO (PP), PARA TUBOS EM PEAD/PVC, 60 X 20 MM - LIGACAO PREDIAL DE AGUA                                                                                                                                                                                                                                                                                                                                                                                              </v>
          </cell>
          <cell r="C10868" t="str">
            <v xml:space="preserve">UN    </v>
          </cell>
          <cell r="D10868" t="str">
            <v>25,06</v>
          </cell>
        </row>
        <row r="10869">
          <cell r="A10869">
            <v>37421</v>
          </cell>
          <cell r="B10869" t="str">
            <v xml:space="preserve">TE DE SERVICO INTEGRADO, EM POLIPROPILENO (PP), PARA TUBOS EM PEAD/PVC, 60 X 32 MM - LIGACAO PREDIAL DE AGUA                                                                                                                                                                                                                                                                                                                                                                                              </v>
          </cell>
          <cell r="C10869" t="str">
            <v xml:space="preserve">UN    </v>
          </cell>
          <cell r="D10869" t="str">
            <v>34,25</v>
          </cell>
        </row>
        <row r="10870">
          <cell r="A10870">
            <v>37422</v>
          </cell>
          <cell r="B10870" t="str">
            <v xml:space="preserve">TE DE SERVICO INTEGRADO, EM POLIPROPILENO (PP), PARA TUBOS EM PEAD, 63 X 20 MM - LIGACAO PREDIAL DE AGUA                                                                                                                                                                                                                                                                                                                                                                                                  </v>
          </cell>
          <cell r="C10870" t="str">
            <v xml:space="preserve">UN    </v>
          </cell>
          <cell r="D10870" t="str">
            <v>32,06</v>
          </cell>
        </row>
        <row r="10871">
          <cell r="A10871">
            <v>37443</v>
          </cell>
          <cell r="B10871" t="str">
            <v xml:space="preserve">TE DE SERVICO, PEAD PE 100, DE 125 X 20 MM, PARA ELETROFUSAO                                                                                                                                                                                                                                                                                                                                                                                                                                              </v>
          </cell>
          <cell r="C10871" t="str">
            <v xml:space="preserve">UN    </v>
          </cell>
          <cell r="D10871" t="str">
            <v>121,10</v>
          </cell>
        </row>
        <row r="10872">
          <cell r="A10872">
            <v>37444</v>
          </cell>
          <cell r="B10872" t="str">
            <v xml:space="preserve">TE DE SERVICO, PEAD PE 100, DE 125 X 32 MM, PARA ELETROFUSAO                                                                                                                                                                                                                                                                                                                                                                                                                                              </v>
          </cell>
          <cell r="C10872" t="str">
            <v xml:space="preserve">UN    </v>
          </cell>
          <cell r="D10872" t="str">
            <v>123,15</v>
          </cell>
        </row>
        <row r="10873">
          <cell r="A10873">
            <v>37445</v>
          </cell>
          <cell r="B10873" t="str">
            <v xml:space="preserve">TE DE SERVICO, PEAD PE 100, DE 125 X 63 MM, PARA ELETROFUSAO                                                                                                                                                                                                                                                                                                                                                                                                                                              </v>
          </cell>
          <cell r="C10873" t="str">
            <v xml:space="preserve">UN    </v>
          </cell>
          <cell r="D10873" t="str">
            <v>186,67</v>
          </cell>
        </row>
        <row r="10874">
          <cell r="A10874">
            <v>37446</v>
          </cell>
          <cell r="B10874" t="str">
            <v xml:space="preserve">TE DE SERVICO, PEAD PE 100, DE 200 X 20 MM, PARA ELETROFUSAO                                                                                                                                                                                                                                                                                                                                                                                                                                              </v>
          </cell>
          <cell r="C10874" t="str">
            <v xml:space="preserve">UN    </v>
          </cell>
          <cell r="D10874" t="str">
            <v>203,50</v>
          </cell>
        </row>
        <row r="10875">
          <cell r="A10875">
            <v>37447</v>
          </cell>
          <cell r="B10875" t="str">
            <v xml:space="preserve">TE DE SERVICO, PEAD PE 100, DE 200 X 32 MM, PARA ELETROFUSAO                                                                                                                                                                                                                                                                                                                                                                                                                                              </v>
          </cell>
          <cell r="C10875" t="str">
            <v xml:space="preserve">UN    </v>
          </cell>
          <cell r="D10875" t="str">
            <v>206,68</v>
          </cell>
        </row>
        <row r="10876">
          <cell r="A10876">
            <v>37448</v>
          </cell>
          <cell r="B10876" t="str">
            <v xml:space="preserve">TE DE SERVICO, PEAD PE 100, DE 200 X 63 MM, PARA ELETROFUSAO                                                                                                                                                                                                                                                                                                                                                                                                                                              </v>
          </cell>
          <cell r="C10876" t="str">
            <v xml:space="preserve">UN    </v>
          </cell>
          <cell r="D10876" t="str">
            <v>283,50</v>
          </cell>
        </row>
        <row r="10877">
          <cell r="A10877">
            <v>37440</v>
          </cell>
          <cell r="B10877" t="str">
            <v xml:space="preserve">TE DE SERVICO, PEAD PE 100, DE 63 X 20 MM, PARA ELETROFUSAO                                                                                                                                                                                                                                                                                                                                                                                                                                               </v>
          </cell>
          <cell r="C10877" t="str">
            <v xml:space="preserve">UN    </v>
          </cell>
          <cell r="D10877" t="str">
            <v>96,12</v>
          </cell>
        </row>
        <row r="10878">
          <cell r="A10878">
            <v>37441</v>
          </cell>
          <cell r="B10878" t="str">
            <v xml:space="preserve">TE DE SERVICO, PEAD PE 100, DE 63 X 32 MM, PARA ELETROFUSAO                                                                                                                                                                                                                                                                                                                                                                                                                                               </v>
          </cell>
          <cell r="C10878" t="str">
            <v xml:space="preserve">UN    </v>
          </cell>
          <cell r="D10878" t="str">
            <v>96,12</v>
          </cell>
        </row>
        <row r="10879">
          <cell r="A10879">
            <v>37442</v>
          </cell>
          <cell r="B10879" t="str">
            <v xml:space="preserve">TE DE SERVICO, PEAD PE 100, DE 63 X 63 MM, PARA ELETROFUSAO                                                                                                                                                                                                                                                                                                                                                                                                                                               </v>
          </cell>
          <cell r="C10879" t="str">
            <v xml:space="preserve">UN    </v>
          </cell>
          <cell r="D10879" t="str">
            <v>115,77</v>
          </cell>
        </row>
        <row r="10880">
          <cell r="A10880">
            <v>38017</v>
          </cell>
          <cell r="B10880" t="str">
            <v xml:space="preserve">TE DE TRANSICAO, CPVC, SOLDAVEL, 15 MM X 1/2", PARA AGUA QUENTE                                                                                                                                                                                                                                                                                                                                                                                                                                           </v>
          </cell>
          <cell r="C10880" t="str">
            <v xml:space="preserve">UN    </v>
          </cell>
          <cell r="D10880" t="str">
            <v>7,83</v>
          </cell>
        </row>
        <row r="10881">
          <cell r="A10881">
            <v>38018</v>
          </cell>
          <cell r="B10881" t="str">
            <v xml:space="preserve">TE DE TRANSICAO, CPVC, SOLDAVEL, 22 MM X 1/2", PARA AGUA QUENTE                                                                                                                                                                                                                                                                                                                                                                                                                                           </v>
          </cell>
          <cell r="C10881" t="str">
            <v xml:space="preserve">UN    </v>
          </cell>
          <cell r="D10881" t="str">
            <v>8,64</v>
          </cell>
        </row>
        <row r="10882">
          <cell r="A10882">
            <v>39895</v>
          </cell>
          <cell r="B10882" t="str">
            <v xml:space="preserve">TE DUPLA CURVA BRONZE/LATAO (REF 764) SEM ANEL DE SOLDA, ROSCA F X BOLSA X ROSCA F, 1/2" X 15 X 1/2"                                                                                                                                                                                                                                                                                                                                                                                                      </v>
          </cell>
          <cell r="C10882" t="str">
            <v xml:space="preserve">UN    </v>
          </cell>
          <cell r="D10882" t="str">
            <v>32,42</v>
          </cell>
        </row>
        <row r="10883">
          <cell r="A10883">
            <v>39896</v>
          </cell>
          <cell r="B10883" t="str">
            <v xml:space="preserve">TE DUPLA CURVA BRONZE/LATAO (REF 764) SEM ANEL DE SOLDA, ROSCA F X BOLSA X ROSCA F, 3/4" X 22 X 3/4"                                                                                                                                                                                                                                                                                                                                                                                                      </v>
          </cell>
          <cell r="C10883" t="str">
            <v xml:space="preserve">UN    </v>
          </cell>
          <cell r="D10883" t="str">
            <v>47,52</v>
          </cell>
        </row>
        <row r="10884">
          <cell r="A10884">
            <v>38873</v>
          </cell>
          <cell r="B10884" t="str">
            <v xml:space="preserve">TE METALICO, PARA CONEXAO COM ANEL DESLIZANTE EM TUBO PEX, DN 16 MM                                                                                                                                                                                                                                                                                                                                                                                                                                       </v>
          </cell>
          <cell r="C10884" t="str">
            <v xml:space="preserve">UN    </v>
          </cell>
          <cell r="D10884" t="str">
            <v>12,96</v>
          </cell>
        </row>
        <row r="10885">
          <cell r="A10885">
            <v>38874</v>
          </cell>
          <cell r="B10885" t="str">
            <v xml:space="preserve">TE METALICO, PARA CONEXAO COM ANEL DESLIZANTE EM TUBO PEX, DN 20 MM                                                                                                                                                                                                                                                                                                                                                                                                                                       </v>
          </cell>
          <cell r="C10885" t="str">
            <v xml:space="preserve">UN    </v>
          </cell>
          <cell r="D10885" t="str">
            <v>15,76</v>
          </cell>
        </row>
        <row r="10886">
          <cell r="A10886">
            <v>38875</v>
          </cell>
          <cell r="B10886" t="str">
            <v xml:space="preserve">TE METALICO, PARA CONEXAO COM ANEL DESLIZANTE EM TUBO PEX, DN 25 MM                                                                                                                                                                                                                                                                                                                                                                                                                                       </v>
          </cell>
          <cell r="C10886" t="str">
            <v xml:space="preserve">UN    </v>
          </cell>
          <cell r="D10886" t="str">
            <v>27,85</v>
          </cell>
        </row>
        <row r="10887">
          <cell r="A10887">
            <v>38876</v>
          </cell>
          <cell r="B10887" t="str">
            <v xml:space="preserve">TE METALICO, PARA CONEXAO COM ANEL DESLIZANTE EM TUBO PEX, DN 32 MM                                                                                                                                                                                                                                                                                                                                                                                                                                       </v>
          </cell>
          <cell r="C10887" t="str">
            <v xml:space="preserve">UN    </v>
          </cell>
          <cell r="D10887" t="str">
            <v>37,48</v>
          </cell>
        </row>
        <row r="10888">
          <cell r="A10888">
            <v>39000</v>
          </cell>
          <cell r="B10888" t="str">
            <v xml:space="preserve">TE MISTURADOR COM INSERTO METALICO, FEMEA, PPR, DN 25 MM X 3/4", PARA AGUA QUENTE E FRIA PREDIAL                                                                                                                                                                                                                                                                                                                                                                                                          </v>
          </cell>
          <cell r="C10888" t="str">
            <v xml:space="preserve">UN    </v>
          </cell>
          <cell r="D10888" t="str">
            <v>22,90</v>
          </cell>
        </row>
        <row r="10889">
          <cell r="A10889">
            <v>38674</v>
          </cell>
          <cell r="B10889" t="str">
            <v xml:space="preserve">TE MISTURADOR DE TRANSICAO, CPVC, COM ROSCA, 22 MM X 3/4", PARA AGUA QUENTE                                                                                                                                                                                                                                                                                                                                                                                                                               </v>
          </cell>
          <cell r="C10889" t="str">
            <v xml:space="preserve">UN    </v>
          </cell>
          <cell r="D10889" t="str">
            <v>27,22</v>
          </cell>
        </row>
        <row r="10890">
          <cell r="A10890">
            <v>38911</v>
          </cell>
          <cell r="B10890" t="str">
            <v xml:space="preserve">TE MISTURADOR METALICO, PARA CONEXAO COM ANEL DESLIZANTE EM TUBO PEX, DN 16 MM X 1/2"                                                                                                                                                                                                                                                                                                                                                                                                                     </v>
          </cell>
          <cell r="C10890" t="str">
            <v xml:space="preserve">UN    </v>
          </cell>
          <cell r="D10890" t="str">
            <v>46,48</v>
          </cell>
        </row>
        <row r="10891">
          <cell r="A10891">
            <v>38912</v>
          </cell>
          <cell r="B10891" t="str">
            <v xml:space="preserve">TE MISTURADOR METALICO, PARA CONEXAO COM ANEL DESLIZANTE EM TUBO PEX, DN 20 MM X 3/4"                                                                                                                                                                                                                                                                                                                                                                                                                     </v>
          </cell>
          <cell r="C10891" t="str">
            <v xml:space="preserve">UN    </v>
          </cell>
          <cell r="D10891" t="str">
            <v>59,07</v>
          </cell>
        </row>
        <row r="10892">
          <cell r="A10892">
            <v>38019</v>
          </cell>
          <cell r="B10892" t="str">
            <v xml:space="preserve">TE MISTURADOR, CPVC, SOLDAVEL, 15 MM, PARA AGUA QUENTE                                                                                                                                                                                                                                                                                                                                                                                                                                                    </v>
          </cell>
          <cell r="C10892" t="str">
            <v xml:space="preserve">UN    </v>
          </cell>
          <cell r="D10892" t="str">
            <v>6,82</v>
          </cell>
        </row>
        <row r="10893">
          <cell r="A10893">
            <v>38020</v>
          </cell>
          <cell r="B10893" t="str">
            <v xml:space="preserve">TE MISTURADOR, CPVC, SOLDAVEL, 22 MM, PARA AGUA QUENTE                                                                                                                                                                                                                                                                                                                                                                                                                                                    </v>
          </cell>
          <cell r="C10893" t="str">
            <v xml:space="preserve">UN    </v>
          </cell>
          <cell r="D10893" t="str">
            <v>8,64</v>
          </cell>
        </row>
        <row r="10894">
          <cell r="A10894">
            <v>38454</v>
          </cell>
          <cell r="B10894" t="str">
            <v xml:space="preserve">TE MISTURADOR, PPR, F M M, DN 20 X 20 MM, PARA AGUA QUENTE PREDIAL                                                                                                                                                                                                                                                                                                                                                                                                                                        </v>
          </cell>
          <cell r="C10894" t="str">
            <v xml:space="preserve">UN    </v>
          </cell>
          <cell r="D10894" t="str">
            <v>4,18</v>
          </cell>
        </row>
        <row r="10895">
          <cell r="A10895">
            <v>38455</v>
          </cell>
          <cell r="B10895" t="str">
            <v xml:space="preserve">TE MISTURADOR, PPR, F M M, DN 25 X 25 MM, PARA AGUA QUENTE PREDIAL                                                                                                                                                                                                                                                                                                                                                                                                                                        </v>
          </cell>
          <cell r="C10895" t="str">
            <v xml:space="preserve">UN    </v>
          </cell>
          <cell r="D10895" t="str">
            <v>3,82</v>
          </cell>
        </row>
        <row r="10896">
          <cell r="A10896">
            <v>38462</v>
          </cell>
          <cell r="B10896" t="str">
            <v xml:space="preserve">TE NORMAL, PPR, SOLDAVEL, 90 GRAUS, DN 110 X 110 X 110 MM, PARA AGUA QUENTE PREDIAL                                                                                                                                                                                                                                                                                                                                                                                                                       </v>
          </cell>
          <cell r="C10896" t="str">
            <v xml:space="preserve">UN    </v>
          </cell>
          <cell r="D10896" t="str">
            <v>107,98</v>
          </cell>
        </row>
        <row r="10897">
          <cell r="A10897">
            <v>36362</v>
          </cell>
          <cell r="B10897" t="str">
            <v xml:space="preserve">TE NORMAL, PPR, SOLDAVEL, 90 GRAUS, DN 20 X 20 X 20 MM, PARA AGUA QUENTE PREDIAL                                                                                                                                                                                                                                                                                                                                                                                                                          </v>
          </cell>
          <cell r="C10897" t="str">
            <v xml:space="preserve">UN    </v>
          </cell>
          <cell r="D10897" t="str">
            <v>1,64</v>
          </cell>
        </row>
        <row r="10898">
          <cell r="A10898">
            <v>36298</v>
          </cell>
          <cell r="B10898" t="str">
            <v xml:space="preserve">TE NORMAL, PPR, SOLDAVEL, 90 GRAUS, DN 25 X 25 X 25 MM, PARA AGUA QUENTE PREDIAL                                                                                                                                                                                                                                                                                                                                                                                                                          </v>
          </cell>
          <cell r="C10898" t="str">
            <v xml:space="preserve">UN    </v>
          </cell>
          <cell r="D10898" t="str">
            <v>2,43</v>
          </cell>
        </row>
        <row r="10899">
          <cell r="A10899">
            <v>38456</v>
          </cell>
          <cell r="B10899" t="str">
            <v xml:space="preserve">TE NORMAL, PPR, SOLDAVEL, 90 GRAUS, DN 32 X 32 X 32 MM, PARA AGUA QUENTE PREDIAL                                                                                                                                                                                                                                                                                                                                                                                                                          </v>
          </cell>
          <cell r="C10899" t="str">
            <v xml:space="preserve">UN    </v>
          </cell>
          <cell r="D10899" t="str">
            <v>3,97</v>
          </cell>
        </row>
        <row r="10900">
          <cell r="A10900">
            <v>38457</v>
          </cell>
          <cell r="B10900" t="str">
            <v xml:space="preserve">TE NORMAL, PPR, SOLDAVEL, 90 GRAUS, DN 40 X 40 X 40 MM, PARA AGUA QUENTE PREDIAL                                                                                                                                                                                                                                                                                                                                                                                                                          </v>
          </cell>
          <cell r="C10900" t="str">
            <v xml:space="preserve">UN    </v>
          </cell>
          <cell r="D10900" t="str">
            <v>8,95</v>
          </cell>
        </row>
        <row r="10901">
          <cell r="A10901">
            <v>38458</v>
          </cell>
          <cell r="B10901" t="str">
            <v xml:space="preserve">TE NORMAL, PPR, SOLDAVEL, 90 GRAUS, DN 50 X 50 X 50 MM, PARA AGUA QUENTE PREDIAL                                                                                                                                                                                                                                                                                                                                                                                                                          </v>
          </cell>
          <cell r="C10901" t="str">
            <v xml:space="preserve">UN    </v>
          </cell>
          <cell r="D10901" t="str">
            <v>12,00</v>
          </cell>
        </row>
        <row r="10902">
          <cell r="A10902">
            <v>38459</v>
          </cell>
          <cell r="B10902" t="str">
            <v xml:space="preserve">TE NORMAL, PPR, SOLDAVEL, 90 GRAUS, DN 63 X 63 X 63 MM, PARA AGUA QUENTE PREDIAL                                                                                                                                                                                                                                                                                                                                                                                                                          </v>
          </cell>
          <cell r="C10902" t="str">
            <v xml:space="preserve">UN    </v>
          </cell>
          <cell r="D10902" t="str">
            <v>21,18</v>
          </cell>
        </row>
        <row r="10903">
          <cell r="A10903">
            <v>38460</v>
          </cell>
          <cell r="B10903" t="str">
            <v xml:space="preserve">TE NORMAL, PPR, SOLDAVEL, 90 GRAUS, DN 75 X 75 X 75 MM, PARA AGUA QUENTE PREDIAL                                                                                                                                                                                                                                                                                                                                                                                                                          </v>
          </cell>
          <cell r="C10903" t="str">
            <v xml:space="preserve">UN    </v>
          </cell>
          <cell r="D10903" t="str">
            <v>44,23</v>
          </cell>
        </row>
        <row r="10904">
          <cell r="A10904">
            <v>38461</v>
          </cell>
          <cell r="B10904" t="str">
            <v xml:space="preserve">TE NORMAL, PPR, SOLDAVEL, 90 GRAUS, DN 90 X 90 X 90 MM, PARA AGUA QUENTE PREDIAL                                                                                                                                                                                                                                                                                                                                                                                                                          </v>
          </cell>
          <cell r="C10904" t="str">
            <v xml:space="preserve">UN    </v>
          </cell>
          <cell r="D10904" t="str">
            <v>67,47</v>
          </cell>
        </row>
        <row r="10905">
          <cell r="A10905">
            <v>7094</v>
          </cell>
          <cell r="B10905" t="str">
            <v xml:space="preserve">TE PVC ROSCAVEL 90 GRAUS, 1", PARA  AGUA FRIA PREDIAL                                                                                                                                                                                                                                                                                                                                                                                                                                                     </v>
          </cell>
          <cell r="C10905" t="str">
            <v xml:space="preserve">UN    </v>
          </cell>
          <cell r="D10905" t="str">
            <v>7,07</v>
          </cell>
        </row>
        <row r="10906">
          <cell r="A10906">
            <v>7116</v>
          </cell>
          <cell r="B10906" t="str">
            <v xml:space="preserve">TE PVC SOLDAVEL, BBB, 90 GRAUS, DN 40 MM, PARA ESGOTO SECUNDARIO PREDIAL                                                                                                                                                                                                                                                                                                                                                                                                                                  </v>
          </cell>
          <cell r="C10906" t="str">
            <v xml:space="preserve">UN    </v>
          </cell>
          <cell r="D10906" t="str">
            <v>2,31</v>
          </cell>
        </row>
        <row r="10907">
          <cell r="A10907">
            <v>7118</v>
          </cell>
          <cell r="B10907" t="str">
            <v xml:space="preserve">TE PVC, ROSCAVEL, 90 GRAUS, 1 1/2", AGUA FRIA PREDIAL                                                                                                                                                                                                                                                                                                                                                                                                                                                     </v>
          </cell>
          <cell r="C10907" t="str">
            <v xml:space="preserve">UN    </v>
          </cell>
          <cell r="D10907" t="str">
            <v>15,61</v>
          </cell>
        </row>
        <row r="10908">
          <cell r="A10908">
            <v>7117</v>
          </cell>
          <cell r="B10908" t="str">
            <v xml:space="preserve">TE PVC, ROSCAVEL, 90 GRAUS, 1 1/4", AGUA FRIA PREDIAL                                                                                                                                                                                                                                                                                                                                                                                                                                                     </v>
          </cell>
          <cell r="C10908" t="str">
            <v xml:space="preserve">UN    </v>
          </cell>
          <cell r="D10908" t="str">
            <v>13,87</v>
          </cell>
        </row>
        <row r="10909">
          <cell r="A10909">
            <v>7098</v>
          </cell>
          <cell r="B10909" t="str">
            <v xml:space="preserve">TE PVC, ROSCAVEL, 90 GRAUS, 1/2",  AGUA FRIA PREDIAL                                                                                                                                                                                                                                                                                                                                                                                                                                                      </v>
          </cell>
          <cell r="C10909" t="str">
            <v xml:space="preserve">UN    </v>
          </cell>
          <cell r="D10909" t="str">
            <v>1,93</v>
          </cell>
        </row>
        <row r="10910">
          <cell r="A10910">
            <v>7110</v>
          </cell>
          <cell r="B10910" t="str">
            <v xml:space="preserve">TE PVC, ROSCAVEL, 90 GRAUS, 2",  AGUA FRIA PREDIAL                                                                                                                                                                                                                                                                                                                                                                                                                                                        </v>
          </cell>
          <cell r="C10910" t="str">
            <v xml:space="preserve">UN    </v>
          </cell>
          <cell r="D10910" t="str">
            <v>33,94</v>
          </cell>
        </row>
        <row r="10911">
          <cell r="A10911">
            <v>7123</v>
          </cell>
          <cell r="B10911" t="str">
            <v xml:space="preserve">TE PVC, ROSCAVEL, 90 GRAUS, 3/4", AGUA FRIA PREDIAL                                                                                                                                                                                                                                                                                                                                                                                                                                                       </v>
          </cell>
          <cell r="C10911" t="str">
            <v xml:space="preserve">UN    </v>
          </cell>
          <cell r="D10911" t="str">
            <v>2,49</v>
          </cell>
        </row>
        <row r="10912">
          <cell r="A10912">
            <v>7121</v>
          </cell>
          <cell r="B10912" t="str">
            <v xml:space="preserve">TE PVC, SOLDAVEL, COM BUCHA DE LATAO NA BOLSA CENTRAL, 90 GRAUS, 20 MM X 1/2", PARA AGUA FRIA PREDIAL                                                                                                                                                                                                                                                                                                                                                                                                     </v>
          </cell>
          <cell r="C10912" t="str">
            <v xml:space="preserve">UN    </v>
          </cell>
          <cell r="D10912" t="str">
            <v>6,13</v>
          </cell>
        </row>
        <row r="10913">
          <cell r="A10913">
            <v>7137</v>
          </cell>
          <cell r="B10913" t="str">
            <v xml:space="preserve">TE PVC, SOLDAVEL, COM BUCHA DE LATAO NA BOLSA CENTRAL, 90 GRAUS, 25 MM X 1/2", PARA AGUA FRIA PREDIAL                                                                                                                                                                                                                                                                                                                                                                                                     </v>
          </cell>
          <cell r="C10913" t="str">
            <v xml:space="preserve">UN    </v>
          </cell>
          <cell r="D10913" t="str">
            <v>5,52</v>
          </cell>
        </row>
        <row r="10914">
          <cell r="A10914">
            <v>7122</v>
          </cell>
          <cell r="B10914" t="str">
            <v xml:space="preserve">TE PVC, SOLDAVEL, COM BUCHA DE LATAO NA BOLSA CENTRAL, 90 GRAUS, 25 MM X 3/4", PARA AGUA FRIA PREDIAL                                                                                                                                                                                                                                                                                                                                                                                                     </v>
          </cell>
          <cell r="C10914" t="str">
            <v xml:space="preserve">UN    </v>
          </cell>
          <cell r="D10914" t="str">
            <v>6,90</v>
          </cell>
        </row>
        <row r="10915">
          <cell r="A10915">
            <v>7114</v>
          </cell>
          <cell r="B10915" t="str">
            <v xml:space="preserve">TE PVC, SOLDAVEL, COM BUCHA DE LATAO NA BOLSA CENTRAL, 90 GRAUS, 32 MM X 3/4", PARA AGUA FRIA PREDIAL                                                                                                                                                                                                                                                                                                                                                                                                     </v>
          </cell>
          <cell r="C10915" t="str">
            <v xml:space="preserve">UN    </v>
          </cell>
          <cell r="D10915" t="str">
            <v>10,63</v>
          </cell>
        </row>
        <row r="10916">
          <cell r="A10916">
            <v>7109</v>
          </cell>
          <cell r="B10916" t="str">
            <v xml:space="preserve">TE PVC, SOLDAVEL, COM ROSCA NA BOLSA CENTRAL, 90 GRAUS, 20 MM X 1/2", PARA AGUA FRIA PREDIAL                                                                                                                                                                                                                                                                                                                                                                                                              </v>
          </cell>
          <cell r="C10916" t="str">
            <v xml:space="preserve">UN    </v>
          </cell>
          <cell r="D10916" t="str">
            <v>1,86</v>
          </cell>
        </row>
        <row r="10917">
          <cell r="A10917">
            <v>7135</v>
          </cell>
          <cell r="B10917" t="str">
            <v xml:space="preserve">TE PVC, SOLDAVEL, COM ROSCA NA BOLSA CENTRAL, 90 GRAUS, 25 MM X 1/2", PARA AGUA FRIA PREDIAL                                                                                                                                                                                                                                                                                                                                                                                                              </v>
          </cell>
          <cell r="C10917" t="str">
            <v xml:space="preserve">UN    </v>
          </cell>
          <cell r="D10917" t="str">
            <v>2,90</v>
          </cell>
        </row>
        <row r="10918">
          <cell r="A10918">
            <v>37947</v>
          </cell>
          <cell r="B10918" t="str">
            <v xml:space="preserve">TE PVC, SOLDAVEL, COM ROSCA NA BOLSA CENTRAL, 90 GRAUS, 25 MM X 3/4", PARA AGUA FRIA PREDIAL                                                                                                                                                                                                                                                                                                                                                                                                              </v>
          </cell>
          <cell r="C10918" t="str">
            <v xml:space="preserve">UN    </v>
          </cell>
          <cell r="D10918" t="str">
            <v>2,94</v>
          </cell>
        </row>
        <row r="10919">
          <cell r="A10919">
            <v>7103</v>
          </cell>
          <cell r="B10919" t="str">
            <v xml:space="preserve">TE PVC, SOLDAVEL, COM ROSCA NA BOLSA CENTRAL, 90 GRAUS, 32 MM X 3/4", PARA AGUA FRIA PREDIAL                                                                                                                                                                                                                                                                                                                                                                                                              </v>
          </cell>
          <cell r="C10919" t="str">
            <v xml:space="preserve">UN    </v>
          </cell>
          <cell r="D10919" t="str">
            <v>6,75</v>
          </cell>
        </row>
        <row r="10920">
          <cell r="A10920">
            <v>40419</v>
          </cell>
          <cell r="B10920" t="str">
            <v xml:space="preserve">TE RANHURADO EM FERRO FUNDIDO, DN 50 (2")                                                                                                                                                                                                                                                                                                                                                                                                                                                                 </v>
          </cell>
          <cell r="C10920" t="str">
            <v xml:space="preserve">UN    </v>
          </cell>
          <cell r="D10920" t="str">
            <v>21,15</v>
          </cell>
        </row>
        <row r="10921">
          <cell r="A10921">
            <v>40420</v>
          </cell>
          <cell r="B10921" t="str">
            <v xml:space="preserve">TE RANHURADO EM FERRO FUNDIDO, DN 65 (2 1/2")                                                                                                                                                                                                                                                                                                                                                                                                                                                             </v>
          </cell>
          <cell r="C10921" t="str">
            <v xml:space="preserve">UN    </v>
          </cell>
          <cell r="D10921" t="str">
            <v>30,86</v>
          </cell>
        </row>
        <row r="10922">
          <cell r="A10922">
            <v>40421</v>
          </cell>
          <cell r="B10922" t="str">
            <v xml:space="preserve">TE RANHURADO EM FERRO FUNDIDO, DN 80 (3")                                                                                                                                                                                                                                                                                                                                                                                                                                                                 </v>
          </cell>
          <cell r="C10922" t="str">
            <v xml:space="preserve">UN    </v>
          </cell>
          <cell r="D10922" t="str">
            <v>32,85</v>
          </cell>
        </row>
        <row r="10923">
          <cell r="A10923">
            <v>7126</v>
          </cell>
          <cell r="B10923" t="str">
            <v xml:space="preserve">TE REDUCAO PVC, ROSCAVEL, 90 GRAUS,  1.1/2" X 3/4",  AGUA FRIA PREDIAL                                                                                                                                                                                                                                                                                                                                                                                                                                    </v>
          </cell>
          <cell r="C10923" t="str">
            <v xml:space="preserve">UN    </v>
          </cell>
          <cell r="D10923" t="str">
            <v>14,16</v>
          </cell>
        </row>
        <row r="10924">
          <cell r="A10924">
            <v>38905</v>
          </cell>
          <cell r="B10924" t="str">
            <v xml:space="preserve">TE ROSCA FEMEA, METALICO, PARA CONEXAO COM ANEL DESLIZANTE EM TUBO PEX, DN 16 MM X 1/2"                                                                                                                                                                                                                                                                                                                                                                                                                   </v>
          </cell>
          <cell r="C10924" t="str">
            <v xml:space="preserve">UN    </v>
          </cell>
          <cell r="D10924" t="str">
            <v>14,56</v>
          </cell>
        </row>
        <row r="10925">
          <cell r="A10925">
            <v>38907</v>
          </cell>
          <cell r="B10925" t="str">
            <v xml:space="preserve">TE ROSCA FEMEA, METALICO, PARA CONEXAO COM ANEL DESLIZANTE EM TUBO PEX, DN 20 MM X 1/2"                                                                                                                                                                                                                                                                                                                                                                                                                   </v>
          </cell>
          <cell r="C10925" t="str">
            <v xml:space="preserve">UN    </v>
          </cell>
          <cell r="D10925" t="str">
            <v>15,49</v>
          </cell>
        </row>
        <row r="10926">
          <cell r="A10926">
            <v>38908</v>
          </cell>
          <cell r="B10926" t="str">
            <v xml:space="preserve">TE ROSCA FEMEA, METALICO, PARA CONEXAO COM ANEL DESLIZANTE EM TUBO PEX, DN 20 MM X 3/4"                                                                                                                                                                                                                                                                                                                                                                                                                   </v>
          </cell>
          <cell r="C10926" t="str">
            <v xml:space="preserve">UN    </v>
          </cell>
          <cell r="D10926" t="str">
            <v>17,44</v>
          </cell>
        </row>
        <row r="10927">
          <cell r="A10927">
            <v>38909</v>
          </cell>
          <cell r="B10927" t="str">
            <v xml:space="preserve">TE ROSCA FEMEA, METALICO, PARA CONEXAO COM ANEL DESLIZANTE EM TUBO PEX, DN 25 MM X 1/2"                                                                                                                                                                                                                                                                                                                                                                                                                   </v>
          </cell>
          <cell r="C10927" t="str">
            <v xml:space="preserve">UN    </v>
          </cell>
          <cell r="D10927" t="str">
            <v>25,07</v>
          </cell>
        </row>
        <row r="10928">
          <cell r="A10928">
            <v>38910</v>
          </cell>
          <cell r="B10928" t="str">
            <v xml:space="preserve">TE ROSCA FEMEA, METALICO, PARA CONEXAO COM ANEL DESLIZANTE EM TUBO PEX, DN 25 MM X 3/4"                                                                                                                                                                                                                                                                                                                                                                                                                   </v>
          </cell>
          <cell r="C10928" t="str">
            <v xml:space="preserve">UN    </v>
          </cell>
          <cell r="D10928" t="str">
            <v>27,07</v>
          </cell>
        </row>
        <row r="10929">
          <cell r="A10929">
            <v>38897</v>
          </cell>
          <cell r="B10929" t="str">
            <v xml:space="preserve">TE ROSCA MACHO, METALICO, PARA CONEXAO COM ANEL DESLIZANTE EM TUBO PEX, DN 16 MM X 1/2"                                                                                                                                                                                                                                                                                                                                                                                                                   </v>
          </cell>
          <cell r="C10929" t="str">
            <v xml:space="preserve">UN    </v>
          </cell>
          <cell r="D10929" t="str">
            <v>14,62</v>
          </cell>
        </row>
        <row r="10930">
          <cell r="A10930">
            <v>38899</v>
          </cell>
          <cell r="B10930" t="str">
            <v xml:space="preserve">TE ROSCA MACHO, METALICO, PARA CONEXAO COM ANEL DESLIZANTE EM TUBO PEX, DN 20 MM X 1/2"                                                                                                                                                                                                                                                                                                                                                                                                                   </v>
          </cell>
          <cell r="C10930" t="str">
            <v xml:space="preserve">UN    </v>
          </cell>
          <cell r="D10930" t="str">
            <v>16,45</v>
          </cell>
        </row>
        <row r="10931">
          <cell r="A10931">
            <v>38900</v>
          </cell>
          <cell r="B10931" t="str">
            <v xml:space="preserve">TE ROSCA MACHO, METALICO, PARA CONEXAO COM ANEL DESLIZANTE EM TUBO PEX, DN 20 MM X 3/4"                                                                                                                                                                                                                                                                                                                                                                                                                   </v>
          </cell>
          <cell r="C10931" t="str">
            <v xml:space="preserve">UN    </v>
          </cell>
          <cell r="D10931" t="str">
            <v>17,15</v>
          </cell>
        </row>
        <row r="10932">
          <cell r="A10932">
            <v>38901</v>
          </cell>
          <cell r="B10932" t="str">
            <v xml:space="preserve">TE ROSCA MACHO, METALICO, PARA CONEXAO COM ANEL DESLIZANTE EM TUBO PEX, DN 25 MM X 3/4"                                                                                                                                                                                                                                                                                                                                                                                                                   </v>
          </cell>
          <cell r="C10932" t="str">
            <v xml:space="preserve">UN    </v>
          </cell>
          <cell r="D10932" t="str">
            <v>28,06</v>
          </cell>
        </row>
        <row r="10933">
          <cell r="A10933">
            <v>38904</v>
          </cell>
          <cell r="B10933" t="str">
            <v xml:space="preserve">TE ROSCA MACHO, METALICO, PARA CONEXAO COM ANEL DESLIZANTE EM TUBO PEX, DN 32 MM X 1"                                                                                                                                                                                                                                                                                                                                                                                                                     </v>
          </cell>
          <cell r="C10933" t="str">
            <v xml:space="preserve">UN    </v>
          </cell>
          <cell r="D10933" t="str">
            <v>45,58</v>
          </cell>
        </row>
        <row r="10934">
          <cell r="A10934">
            <v>38903</v>
          </cell>
          <cell r="B10934" t="str">
            <v xml:space="preserve">TE ROSCA MACHO, METALICO, PARA CONEXAO COM ANEL DESLIZANTE EM TUBO PEX, DN 32 MM X 3/4"                                                                                                                                                                                                                                                                                                                                                                                                                   </v>
          </cell>
          <cell r="C10934" t="str">
            <v xml:space="preserve">UN    </v>
          </cell>
          <cell r="D10934" t="str">
            <v>45,30</v>
          </cell>
        </row>
        <row r="10935">
          <cell r="A10935">
            <v>7091</v>
          </cell>
          <cell r="B10935" t="str">
            <v xml:space="preserve">TE SANITARIO, PVC, DN 100 X 100 MM, SERIE NORMAL, PARA ESGOTO PREDIAL                                                                                                                                                                                                                                                                                                                                                                                                                                     </v>
          </cell>
          <cell r="C10935" t="str">
            <v xml:space="preserve">UN    </v>
          </cell>
          <cell r="D10935" t="str">
            <v>10,91</v>
          </cell>
        </row>
        <row r="10936">
          <cell r="A10936">
            <v>11655</v>
          </cell>
          <cell r="B10936" t="str">
            <v xml:space="preserve">TE SANITARIO, PVC, DN 100 X 50 MM, SERIE NORMAL, PARA ESGOTO PREDIAL                                                                                                                                                                                                                                                                                                                                                                                                                                      </v>
          </cell>
          <cell r="C10936" t="str">
            <v xml:space="preserve">UN    </v>
          </cell>
          <cell r="D10936" t="str">
            <v>10,42</v>
          </cell>
        </row>
        <row r="10937">
          <cell r="A10937">
            <v>11656</v>
          </cell>
          <cell r="B10937" t="str">
            <v xml:space="preserve">TE SANITARIO, PVC, DN 100 X 75 MM, SERIE NORMAL PARA ESGOTO PREDIAL                                                                                                                                                                                                                                                                                                                                                                                                                                       </v>
          </cell>
          <cell r="C10937" t="str">
            <v xml:space="preserve">UN    </v>
          </cell>
          <cell r="D10937" t="str">
            <v>10,90</v>
          </cell>
        </row>
        <row r="10938">
          <cell r="A10938">
            <v>37948</v>
          </cell>
          <cell r="B10938" t="str">
            <v xml:space="preserve">TE SANITARIO, PVC, DN 40 X 40 MM, SERIE NORMAL, PARA ESGOTO PREDIAL                                                                                                                                                                                                                                                                                                                                                                                                                                       </v>
          </cell>
          <cell r="C10938" t="str">
            <v xml:space="preserve">UN    </v>
          </cell>
          <cell r="D10938" t="str">
            <v>2,20</v>
          </cell>
        </row>
        <row r="10939">
          <cell r="A10939">
            <v>7097</v>
          </cell>
          <cell r="B10939" t="str">
            <v xml:space="preserve">TE SANITARIO, PVC, DN 50 X 50 MM, SERIE NORMAL, PARA ESGOTO PREDIAL                                                                                                                                                                                                                                                                                                                                                                                                                                       </v>
          </cell>
          <cell r="C10939" t="str">
            <v xml:space="preserve">UN    </v>
          </cell>
          <cell r="D10939" t="str">
            <v>4,84</v>
          </cell>
        </row>
        <row r="10940">
          <cell r="A10940">
            <v>11657</v>
          </cell>
          <cell r="B10940" t="str">
            <v xml:space="preserve">TE SANITARIO, PVC, DN 75 X 50 MM, SERIE NORMAL PARA ESGOTO PREDIAL                                                                                                                                                                                                                                                                                                                                                                                                                                        </v>
          </cell>
          <cell r="C10940" t="str">
            <v xml:space="preserve">UN    </v>
          </cell>
          <cell r="D10940" t="str">
            <v>9,50</v>
          </cell>
        </row>
        <row r="10941">
          <cell r="A10941">
            <v>11658</v>
          </cell>
          <cell r="B10941" t="str">
            <v xml:space="preserve">TE SANITARIO, PVC, DN 75 X 75 MM, SERIE NORMAL PARA ESGOTO PREDIAL                                                                                                                                                                                                                                                                                                                                                                                                                                        </v>
          </cell>
          <cell r="C10941" t="str">
            <v xml:space="preserve">UN    </v>
          </cell>
          <cell r="D10941" t="str">
            <v>9,67</v>
          </cell>
        </row>
        <row r="10942">
          <cell r="A10942">
            <v>7146</v>
          </cell>
          <cell r="B10942" t="str">
            <v xml:space="preserve">TE SOLDAVEL, PVC, 90 GRAUS, 110 MM, PARA AGUA FRIA PREDIAL (NBR 5648)                                                                                                                                                                                                                                                                                                                                                                                                                                     </v>
          </cell>
          <cell r="C10942" t="str">
            <v xml:space="preserve">UN    </v>
          </cell>
          <cell r="D10942" t="str">
            <v>105,11</v>
          </cell>
        </row>
        <row r="10943">
          <cell r="A10943">
            <v>7138</v>
          </cell>
          <cell r="B10943" t="str">
            <v xml:space="preserve">TE SOLDAVEL, PVC, 90 GRAUS, 20 MM, PARA AGUA FRIA PREDIAL (NBR 5648)                                                                                                                                                                                                                                                                                                                                                                                                                                      </v>
          </cell>
          <cell r="C10943" t="str">
            <v xml:space="preserve">UN    </v>
          </cell>
          <cell r="D10943" t="str">
            <v>0,59</v>
          </cell>
        </row>
        <row r="10944">
          <cell r="A10944">
            <v>7139</v>
          </cell>
          <cell r="B10944" t="str">
            <v xml:space="preserve">TE SOLDAVEL, PVC, 90 GRAUS, 25 MM, PARA AGUA FRIA PREDIAL (NBR 5648)                                                                                                                                                                                                                                                                                                                                                                                                                                      </v>
          </cell>
          <cell r="C10944" t="str">
            <v xml:space="preserve">UN    </v>
          </cell>
          <cell r="D10944" t="str">
            <v>0,78</v>
          </cell>
        </row>
        <row r="10945">
          <cell r="A10945">
            <v>7140</v>
          </cell>
          <cell r="B10945" t="str">
            <v xml:space="preserve">TE SOLDAVEL, PVC, 90 GRAUS, 32 MM, PARA AGUA FRIA PREDIAL (NBR 5648)                                                                                                                                                                                                                                                                                                                                                                                                                                      </v>
          </cell>
          <cell r="C10945" t="str">
            <v xml:space="preserve">UN    </v>
          </cell>
          <cell r="D10945" t="str">
            <v>2,59</v>
          </cell>
        </row>
        <row r="10946">
          <cell r="A10946">
            <v>7141</v>
          </cell>
          <cell r="B10946" t="str">
            <v xml:space="preserve">TE SOLDAVEL, PVC, 90 GRAUS, 40 MM, PARA AGUA FRIA PREDIAL (NBR 5648)                                                                                                                                                                                                                                                                                                                                                                                                                                      </v>
          </cell>
          <cell r="C10946" t="str">
            <v xml:space="preserve">UN    </v>
          </cell>
          <cell r="D10946" t="str">
            <v>5,67</v>
          </cell>
        </row>
        <row r="10947">
          <cell r="A10947">
            <v>7143</v>
          </cell>
          <cell r="B10947" t="str">
            <v xml:space="preserve">TE SOLDAVEL, PVC, 90 GRAUS, 60 MM, PARA AGUA FRIA PREDIAL (NBR 5648)                                                                                                                                                                                                                                                                                                                                                                                                                                      </v>
          </cell>
          <cell r="C10947" t="str">
            <v xml:space="preserve">UN    </v>
          </cell>
          <cell r="D10947" t="str">
            <v>18,89</v>
          </cell>
        </row>
        <row r="10948">
          <cell r="A10948">
            <v>7144</v>
          </cell>
          <cell r="B10948" t="str">
            <v xml:space="preserve">TE SOLDAVEL, PVC, 90 GRAUS, 75 MM, PARA AGUA FRIA PREDIAL (NBR 5648)                                                                                                                                                                                                                                                                                                                                                                                                                                      </v>
          </cell>
          <cell r="C10948" t="str">
            <v xml:space="preserve">UN    </v>
          </cell>
          <cell r="D10948" t="str">
            <v>37,79</v>
          </cell>
        </row>
        <row r="10949">
          <cell r="A10949">
            <v>7145</v>
          </cell>
          <cell r="B10949" t="str">
            <v xml:space="preserve">TE SOLDAVEL, PVC, 90 GRAUS, 85 MM, PARA AGUA FRIA PREDIAL (NBR 5648)                                                                                                                                                                                                                                                                                                                                                                                                                                      </v>
          </cell>
          <cell r="C10949" t="str">
            <v xml:space="preserve">UN    </v>
          </cell>
          <cell r="D10949" t="str">
            <v>61,98</v>
          </cell>
        </row>
        <row r="10950">
          <cell r="A10950">
            <v>7142</v>
          </cell>
          <cell r="B10950" t="str">
            <v xml:space="preserve">TE SOLDAVEL, PVC, 90 GRAUS,50 MM, PARA AGUA FRIA PREDIAL (NBR 5648)                                                                                                                                                                                                                                                                                                                                                                                                                                       </v>
          </cell>
          <cell r="C10950" t="str">
            <v xml:space="preserve">UN    </v>
          </cell>
          <cell r="D10950" t="str">
            <v>6,34</v>
          </cell>
        </row>
        <row r="10951">
          <cell r="A10951">
            <v>3593</v>
          </cell>
          <cell r="B10951" t="str">
            <v xml:space="preserve">TE 45 GRAUS DE FERRO GALVANIZADO, COM ROSCA BSP, DE 1 1/2"                                                                                                                                                                                                                                                                                                                                                                                                                                                </v>
          </cell>
          <cell r="C10951" t="str">
            <v xml:space="preserve">UN    </v>
          </cell>
          <cell r="D10951" t="str">
            <v>55,41</v>
          </cell>
        </row>
        <row r="10952">
          <cell r="A10952">
            <v>3588</v>
          </cell>
          <cell r="B10952" t="str">
            <v xml:space="preserve">TE 45 GRAUS DE FERRO GALVANIZADO, COM ROSCA BSP, DE 1 1/4"                                                                                                                                                                                                                                                                                                                                                                                                                                                </v>
          </cell>
          <cell r="C10952" t="str">
            <v xml:space="preserve">UN    </v>
          </cell>
          <cell r="D10952" t="str">
            <v>42,71</v>
          </cell>
        </row>
        <row r="10953">
          <cell r="A10953">
            <v>3585</v>
          </cell>
          <cell r="B10953" t="str">
            <v xml:space="preserve">TE 45 GRAUS DE FERRO GALVANIZADO, COM ROSCA BSP, DE 1/2"                                                                                                                                                                                                                                                                                                                                                                                                                                                  </v>
          </cell>
          <cell r="C10953" t="str">
            <v xml:space="preserve">UN    </v>
          </cell>
          <cell r="D10953" t="str">
            <v>13,19</v>
          </cell>
        </row>
        <row r="10954">
          <cell r="A10954">
            <v>3587</v>
          </cell>
          <cell r="B10954" t="str">
            <v xml:space="preserve">TE 45 GRAUS DE FERRO GALVANIZADO, COM ROSCA BSP, DE 1"                                                                                                                                                                                                                                                                                                                                                                                                                                                    </v>
          </cell>
          <cell r="C10954" t="str">
            <v xml:space="preserve">UN    </v>
          </cell>
          <cell r="D10954" t="str">
            <v>26,50</v>
          </cell>
        </row>
        <row r="10955">
          <cell r="A10955">
            <v>3590</v>
          </cell>
          <cell r="B10955" t="str">
            <v xml:space="preserve">TE 45 GRAUS DE FERRO GALVANIZADO, COM ROSCA BSP, DE 2 1/2"                                                                                                                                                                                                                                                                                                                                                                                                                                                </v>
          </cell>
          <cell r="C10955" t="str">
            <v xml:space="preserve">UN    </v>
          </cell>
          <cell r="D10955" t="str">
            <v>157,33</v>
          </cell>
        </row>
        <row r="10956">
          <cell r="A10956">
            <v>3589</v>
          </cell>
          <cell r="B10956" t="str">
            <v xml:space="preserve">TE 45 GRAUS DE FERRO GALVANIZADO, COM ROSCA BSP, DE 2"                                                                                                                                                                                                                                                                                                                                                                                                                                                    </v>
          </cell>
          <cell r="C10956" t="str">
            <v xml:space="preserve">UN    </v>
          </cell>
          <cell r="D10956" t="str">
            <v>84,45</v>
          </cell>
        </row>
        <row r="10957">
          <cell r="A10957">
            <v>3586</v>
          </cell>
          <cell r="B10957" t="str">
            <v xml:space="preserve">TE 45 GRAUS DE FERRO GALVANIZADO, COM ROSCA BSP, DE 3/4"                                                                                                                                                                                                                                                                                                                                                                                                                                                  </v>
          </cell>
          <cell r="C10957" t="str">
            <v xml:space="preserve">UN    </v>
          </cell>
          <cell r="D10957" t="str">
            <v>17,28</v>
          </cell>
        </row>
        <row r="10958">
          <cell r="A10958">
            <v>3592</v>
          </cell>
          <cell r="B10958" t="str">
            <v xml:space="preserve">TE 45 GRAUS DE FERRO GALVANIZADO, COM ROSCA BSP, DE 3"                                                                                                                                                                                                                                                                                                                                                                                                                                                    </v>
          </cell>
          <cell r="C10958" t="str">
            <v xml:space="preserve">UN    </v>
          </cell>
          <cell r="D10958" t="str">
            <v>248,70</v>
          </cell>
        </row>
        <row r="10959">
          <cell r="A10959">
            <v>3591</v>
          </cell>
          <cell r="B10959" t="str">
            <v xml:space="preserve">TE 45 GRAUS DE FERRO GALVANIZADO, COM ROSCA BSP, DE 4"                                                                                                                                                                                                                                                                                                                                                                                                                                                    </v>
          </cell>
          <cell r="C10959" t="str">
            <v xml:space="preserve">UN    </v>
          </cell>
          <cell r="D10959" t="str">
            <v>398,68</v>
          </cell>
        </row>
        <row r="10960">
          <cell r="A10960">
            <v>40396</v>
          </cell>
          <cell r="B10960" t="str">
            <v xml:space="preserve">TE 90 GRAUS EM ACO CARBONO, SOLDAVEL, PRESSAO 3.000 LBS, DN 1 1/2"                                                                                                                                                                                                                                                                                                                                                                                                                                        </v>
          </cell>
          <cell r="C10960" t="str">
            <v xml:space="preserve">UN    </v>
          </cell>
          <cell r="D10960" t="str">
            <v>74,62</v>
          </cell>
        </row>
        <row r="10961">
          <cell r="A10961">
            <v>40395</v>
          </cell>
          <cell r="B10961" t="str">
            <v xml:space="preserve">TE 90 GRAUS EM ACO CARBONO, SOLDAVEL, PRESSAO 3.000 LBS, DN 1 1/4"                                                                                                                                                                                                                                                                                                                                                                                                                                        </v>
          </cell>
          <cell r="C10961" t="str">
            <v xml:space="preserve">UN    </v>
          </cell>
          <cell r="D10961" t="str">
            <v>57,27</v>
          </cell>
        </row>
        <row r="10962">
          <cell r="A10962">
            <v>40392</v>
          </cell>
          <cell r="B10962" t="str">
            <v xml:space="preserve">TE 90 GRAUS EM ACO CARBONO, SOLDAVEL, PRESSAO 3.000 LBS, DN 1/2"                                                                                                                                                                                                                                                                                                                                                                                                                                          </v>
          </cell>
          <cell r="C10962" t="str">
            <v xml:space="preserve">UN    </v>
          </cell>
          <cell r="D10962" t="str">
            <v>18,42</v>
          </cell>
        </row>
        <row r="10963">
          <cell r="A10963">
            <v>40394</v>
          </cell>
          <cell r="B10963" t="str">
            <v xml:space="preserve">TE 90 GRAUS EM ACO CARBONO, SOLDAVEL, PRESSAO 3.000 LBS, DN 1"                                                                                                                                                                                                                                                                                                                                                                                                                                            </v>
          </cell>
          <cell r="C10963" t="str">
            <v xml:space="preserve">UN    </v>
          </cell>
          <cell r="D10963" t="str">
            <v>37,28</v>
          </cell>
        </row>
        <row r="10964">
          <cell r="A10964">
            <v>40398</v>
          </cell>
          <cell r="B10964" t="str">
            <v xml:space="preserve">TE 90 GRAUS EM ACO CARBONO, SOLDAVEL, PRESSAO 3.000 LBS, DN 2 1/2"                                                                                                                                                                                                                                                                                                                                                                                                                                        </v>
          </cell>
          <cell r="C10964" t="str">
            <v xml:space="preserve">UN    </v>
          </cell>
          <cell r="D10964" t="str">
            <v>239,40</v>
          </cell>
        </row>
        <row r="10965">
          <cell r="A10965">
            <v>40397</v>
          </cell>
          <cell r="B10965" t="str">
            <v xml:space="preserve">TE 90 GRAUS EM ACO CARBONO, SOLDAVEL, PRESSAO 3.000 LBS, DN 2"                                                                                                                                                                                                                                                                                                                                                                                                                                            </v>
          </cell>
          <cell r="C10965" t="str">
            <v xml:space="preserve">UN    </v>
          </cell>
          <cell r="D10965" t="str">
            <v>122,60</v>
          </cell>
        </row>
        <row r="10966">
          <cell r="A10966">
            <v>40393</v>
          </cell>
          <cell r="B10966" t="str">
            <v xml:space="preserve">TE 90 GRAUS EM ACO CARBONO, SOLDAVEL, PRESSAO 3.000 LBS, DN 3/4"                                                                                                                                                                                                                                                                                                                                                                                                                                          </v>
          </cell>
          <cell r="C10966" t="str">
            <v xml:space="preserve">UN    </v>
          </cell>
          <cell r="D10966" t="str">
            <v>23,73</v>
          </cell>
        </row>
        <row r="10967">
          <cell r="A10967">
            <v>40399</v>
          </cell>
          <cell r="B10967" t="str">
            <v xml:space="preserve">TE 90 GRAUS EM ACO CARBONO, SOLDAVEL, PRESSAO 3.000 LBS, DN 3"                                                                                                                                                                                                                                                                                                                                                                                                                                            </v>
          </cell>
          <cell r="C10967" t="str">
            <v xml:space="preserve">UN    </v>
          </cell>
          <cell r="D10967" t="str">
            <v>391,66</v>
          </cell>
        </row>
        <row r="10968">
          <cell r="A10968">
            <v>39322</v>
          </cell>
          <cell r="B10968" t="str">
            <v xml:space="preserve">TE, PLASTICO, DN 16 MM, PARA CONEXAO COM CRIMPAGEM EM TUBO PEX                                                                                                                                                                                                                                                                                                                                                                                                                                            </v>
          </cell>
          <cell r="C10968" t="str">
            <v xml:space="preserve">UN    </v>
          </cell>
          <cell r="D10968" t="str">
            <v>17,67</v>
          </cell>
        </row>
        <row r="10969">
          <cell r="A10969">
            <v>39289</v>
          </cell>
          <cell r="B10969" t="str">
            <v xml:space="preserve">TE, PLASTICO, DN 20 MM, PARA CONEXAO COM CRIMPAGEM EM TUBO PEX                                                                                                                                                                                                                                                                                                                                                                                                                                            </v>
          </cell>
          <cell r="C10969" t="str">
            <v xml:space="preserve">UN    </v>
          </cell>
          <cell r="D10969" t="str">
            <v>21,16</v>
          </cell>
        </row>
        <row r="10970">
          <cell r="A10970">
            <v>39290</v>
          </cell>
          <cell r="B10970" t="str">
            <v xml:space="preserve">TE, PLASTICO, DN 25 MM, PARA CONEXAO COM CRIMPAGEM EM TUBO PEX                                                                                                                                                                                                                                                                                                                                                                                                                                            </v>
          </cell>
          <cell r="C10970" t="str">
            <v xml:space="preserve">UN    </v>
          </cell>
          <cell r="D10970" t="str">
            <v>35,92</v>
          </cell>
        </row>
        <row r="10971">
          <cell r="A10971">
            <v>39291</v>
          </cell>
          <cell r="B10971" t="str">
            <v xml:space="preserve">TE, PLASTICO, DN 32 MM, PARA CONEXAO COM CRIMPAGEM EM TUBO PEX                                                                                                                                                                                                                                                                                                                                                                                                                                            </v>
          </cell>
          <cell r="C10971" t="str">
            <v xml:space="preserve">UN    </v>
          </cell>
          <cell r="D10971" t="str">
            <v>53,78</v>
          </cell>
        </row>
        <row r="10972">
          <cell r="A10972">
            <v>20174</v>
          </cell>
          <cell r="B10972" t="str">
            <v xml:space="preserve">TE, PVC LEVE, CURTO, 90 GRAUS, 150 MM, PARA ESGOTO                                                                                                                                                                                                                                                                                                                                                                                                                                                        </v>
          </cell>
          <cell r="C10972" t="str">
            <v xml:space="preserve">UN    </v>
          </cell>
          <cell r="D10972" t="str">
            <v>26,58</v>
          </cell>
        </row>
        <row r="10973">
          <cell r="A10973">
            <v>41892</v>
          </cell>
          <cell r="B10973" t="str">
            <v xml:space="preserve">TE, PVC PBA, BBB, 90 GRAUS, DN 100 / DE 110 MM, PARA REDE  AGUA (NBR 10351)                                                                                                                                                                                                                                                                                                                                                                                                                               </v>
          </cell>
          <cell r="C10973" t="str">
            <v xml:space="preserve">UN    </v>
          </cell>
          <cell r="D10973" t="str">
            <v>88,12</v>
          </cell>
        </row>
        <row r="10974">
          <cell r="A10974">
            <v>7048</v>
          </cell>
          <cell r="B10974" t="str">
            <v xml:space="preserve">TE, PVC PBA, BBB, 90 GRAUS, DN 50 / DE 60 MM, PARA REDE AGUA (NBR 10351)                                                                                                                                                                                                                                                                                                                                                                                                                                  </v>
          </cell>
          <cell r="C10974" t="str">
            <v xml:space="preserve">UN    </v>
          </cell>
          <cell r="D10974" t="str">
            <v>19,02</v>
          </cell>
        </row>
        <row r="10975">
          <cell r="A10975">
            <v>7088</v>
          </cell>
          <cell r="B10975" t="str">
            <v xml:space="preserve">TE, PVC PBA, BBB, 90 GRAUS, DN 75 / DE 85 MM, PARA REDE AGUA (NBR 10351)                                                                                                                                                                                                                                                                                                                                                                                                                                  </v>
          </cell>
          <cell r="C10975" t="str">
            <v xml:space="preserve">UN    </v>
          </cell>
          <cell r="D10975" t="str">
            <v>41,59</v>
          </cell>
        </row>
        <row r="10976">
          <cell r="A10976">
            <v>20179</v>
          </cell>
          <cell r="B10976" t="str">
            <v xml:space="preserve">TE, PVC, SERIE R, 100 X 100 MM, PARA ESGOTO PREDIAL                                                                                                                                                                                                                                                                                                                                                                                                                                                       </v>
          </cell>
          <cell r="C10976" t="str">
            <v xml:space="preserve">UN    </v>
          </cell>
          <cell r="D10976" t="str">
            <v>35,78</v>
          </cell>
        </row>
        <row r="10977">
          <cell r="A10977">
            <v>20178</v>
          </cell>
          <cell r="B10977" t="str">
            <v xml:space="preserve">TE, PVC, SERIE R, 100 X 75 MM, PARA ESGOTO PREDIAL                                                                                                                                                                                                                                                                                                                                                                                                                                                        </v>
          </cell>
          <cell r="C10977" t="str">
            <v xml:space="preserve">UN    </v>
          </cell>
          <cell r="D10977" t="str">
            <v>31,62</v>
          </cell>
        </row>
        <row r="10978">
          <cell r="A10978">
            <v>20180</v>
          </cell>
          <cell r="B10978" t="str">
            <v xml:space="preserve">TE, PVC, SERIE R, 150 X 100 MM, PARA ESGOTO PREDIAL                                                                                                                                                                                                                                                                                                                                                                                                                                                       </v>
          </cell>
          <cell r="C10978" t="str">
            <v xml:space="preserve">UN    </v>
          </cell>
          <cell r="D10978" t="str">
            <v>58,11</v>
          </cell>
        </row>
        <row r="10979">
          <cell r="A10979">
            <v>20181</v>
          </cell>
          <cell r="B10979" t="str">
            <v xml:space="preserve">TE, PVC, SERIE R, 150 X 150 MM, PARA ESGOTO PREDIAL                                                                                                                                                                                                                                                                                                                                                                                                                                                       </v>
          </cell>
          <cell r="C10979" t="str">
            <v xml:space="preserve">UN    </v>
          </cell>
          <cell r="D10979" t="str">
            <v>86,20</v>
          </cell>
        </row>
        <row r="10980">
          <cell r="A10980">
            <v>20177</v>
          </cell>
          <cell r="B10980" t="str">
            <v xml:space="preserve">TE, PVC, SERIE R, 75 X 75 MM, PARA ESGOTO PREDIAL                                                                                                                                                                                                                                                                                                                                                                                                                                                         </v>
          </cell>
          <cell r="C10980" t="str">
            <v xml:space="preserve">UN    </v>
          </cell>
          <cell r="D10980" t="str">
            <v>20,72</v>
          </cell>
        </row>
        <row r="10981">
          <cell r="A10981">
            <v>7082</v>
          </cell>
          <cell r="B10981" t="str">
            <v xml:space="preserve">TE, PVC, 90 GRAUS, BBB, JE, DN 100 MM, PARA REDE COLETORA ESGOTO (NBR 10569)                                                                                                                                                                                                                                                                                                                                                                                                                              </v>
          </cell>
          <cell r="C10981" t="str">
            <v xml:space="preserve">UN    </v>
          </cell>
          <cell r="D10981" t="str">
            <v>35,61</v>
          </cell>
        </row>
        <row r="10982">
          <cell r="A10982">
            <v>42707</v>
          </cell>
          <cell r="B10982" t="str">
            <v xml:space="preserve">TE, PVC, 90 GRAUS, BBB, JE, DN 100 MM, PARA TUBO CORRUGADO E/OU LISO, REDE COLETORA ESGOTO (NBR 10569                                                                                                                                                                                                                                                                                                                                                                                                     </v>
          </cell>
          <cell r="C10982" t="str">
            <v xml:space="preserve">UN    </v>
          </cell>
          <cell r="D10982" t="str">
            <v>96,72</v>
          </cell>
        </row>
        <row r="10983">
          <cell r="A10983">
            <v>7069</v>
          </cell>
          <cell r="B10983" t="str">
            <v xml:space="preserve">TE, PVC, 90 GRAUS, BBB, JE, DN 150 MM, PARA REDE COLETORA ESGOTO (NBR 10569)                                                                                                                                                                                                                                                                                                                                                                                                                              </v>
          </cell>
          <cell r="C10983" t="str">
            <v xml:space="preserve">UN    </v>
          </cell>
          <cell r="D10983" t="str">
            <v>79,04</v>
          </cell>
        </row>
        <row r="10984">
          <cell r="A10984">
            <v>42708</v>
          </cell>
          <cell r="B10984" t="str">
            <v xml:space="preserve">TE, PVC, 90 GRAUS, BBB, JE, DN 150 MM, PARA TUBO CORRUGADO E/OU LISO, REDE COLETORA ESGOTO (NBR 10569)                                                                                                                                                                                                                                                                                                                                                                                                    </v>
          </cell>
          <cell r="C10984" t="str">
            <v xml:space="preserve">UN    </v>
          </cell>
          <cell r="D10984" t="str">
            <v>253,87</v>
          </cell>
        </row>
        <row r="10985">
          <cell r="A10985">
            <v>7070</v>
          </cell>
          <cell r="B10985" t="str">
            <v xml:space="preserve">TE, PVC, 90 GRAUS, BBB, JE, DN 200 MM, PARA REDE COLETORA ESGOTO (NBR 10569)                                                                                                                                                                                                                                                                                                                                                                                                                              </v>
          </cell>
          <cell r="C10985" t="str">
            <v xml:space="preserve">UN    </v>
          </cell>
          <cell r="D10985" t="str">
            <v>113,19</v>
          </cell>
        </row>
        <row r="10986">
          <cell r="A10986">
            <v>42709</v>
          </cell>
          <cell r="B10986" t="str">
            <v xml:space="preserve">TE, PVC, 90 GRAUS, BBB, JE, DN 200 MM, PARA TUBO CORRUGADO E/OU LISO, REDE COLETORA ESGOTO (NBR 10569)                                                                                                                                                                                                                                                                                                                                                                                                    </v>
          </cell>
          <cell r="C10986" t="str">
            <v xml:space="preserve">UN    </v>
          </cell>
          <cell r="D10986" t="str">
            <v>379,68</v>
          </cell>
        </row>
        <row r="10987">
          <cell r="A10987">
            <v>42710</v>
          </cell>
          <cell r="B10987" t="str">
            <v xml:space="preserve">TE, PVC, 90 GRAUS, BBB, JE, DN 250 MM, PARA TUBO CORRUGADO E/OU LISO, REDE COLETORA ESGOTO (NBR 10569)                                                                                                                                                                                                                                                                                                                                                                                                    </v>
          </cell>
          <cell r="C10987" t="str">
            <v xml:space="preserve">UN    </v>
          </cell>
          <cell r="D10987" t="str">
            <v>1.091,40</v>
          </cell>
        </row>
        <row r="10988">
          <cell r="A10988">
            <v>42716</v>
          </cell>
          <cell r="B10988" t="str">
            <v xml:space="preserve">TE, PVC, 90 GRAUS, BBB, JE, DN 300 MM, PARA TUBO CORRUGADO E/OU LISO, REDE COLETORA ESGOTO (NBR 10569)                                                                                                                                                                                                                                                                                                                                                                                                    </v>
          </cell>
          <cell r="C10988" t="str">
            <v xml:space="preserve">UN    </v>
          </cell>
          <cell r="D10988" t="str">
            <v>1.358,43</v>
          </cell>
        </row>
        <row r="10989">
          <cell r="A10989">
            <v>20172</v>
          </cell>
          <cell r="B10989" t="str">
            <v xml:space="preserve">TE, PVC, 90 GRAUS, BBP, JE, DN 100 MM, PARA REDE COLETORA ESGOTO (NBR 10569)                                                                                                                                                                                                                                                                                                                                                                                                                              </v>
          </cell>
          <cell r="C10989" t="str">
            <v xml:space="preserve">UN    </v>
          </cell>
          <cell r="D10989" t="str">
            <v>26,12</v>
          </cell>
        </row>
        <row r="10990">
          <cell r="A10990">
            <v>40945</v>
          </cell>
          <cell r="B10990" t="str">
            <v xml:space="preserve">TECNICO DE EDIFICACOES                                                                                                                                                                                                                                                                                                                                                                                                                                                                                    </v>
          </cell>
          <cell r="C10990" t="str">
            <v xml:space="preserve">H     </v>
          </cell>
          <cell r="D10990" t="str">
            <v>28,37</v>
          </cell>
        </row>
        <row r="10991">
          <cell r="A10991">
            <v>40946</v>
          </cell>
          <cell r="B10991" t="str">
            <v xml:space="preserve">TECNICO DE EDIFICACOES (MENSALISTA)                                                                                                                                                                                                                                                                                                                                                                                                                                                                       </v>
          </cell>
          <cell r="C10991" t="str">
            <v xml:space="preserve">MES   </v>
          </cell>
          <cell r="D10991" t="str">
            <v>3.332,97</v>
          </cell>
        </row>
        <row r="10992">
          <cell r="A10992">
            <v>7153</v>
          </cell>
          <cell r="B10992" t="str">
            <v xml:space="preserve">TECNICO EM LABORATORIO E CAMPO DE CONSTRUCAO CIVIL                                                                                                                                                                                                                                                                                                                                                                                                                                                        </v>
          </cell>
          <cell r="C10992" t="str">
            <v xml:space="preserve">H     </v>
          </cell>
          <cell r="D10992" t="str">
            <v>36,71</v>
          </cell>
        </row>
        <row r="10993">
          <cell r="A10993">
            <v>41089</v>
          </cell>
          <cell r="B10993" t="str">
            <v xml:space="preserve">TECNICO EM LABORATORIO E CAMPO DE CONSTRUCAO CIVIL (MENSALISTA)                                                                                                                                                                                                                                                                                                                                                                                                                                           </v>
          </cell>
          <cell r="C10993" t="str">
            <v xml:space="preserve">MES   </v>
          </cell>
          <cell r="D10993" t="str">
            <v>6.452,54</v>
          </cell>
        </row>
        <row r="10994">
          <cell r="A10994">
            <v>40943</v>
          </cell>
          <cell r="B10994" t="str">
            <v xml:space="preserve">TECNICO EM SEGURANCA DO TRABALHO                                                                                                                                                                                                                                                                                                                                                                                                                                                                          </v>
          </cell>
          <cell r="C10994" t="str">
            <v xml:space="preserve">H     </v>
          </cell>
          <cell r="D10994" t="str">
            <v>34,92</v>
          </cell>
        </row>
        <row r="10995">
          <cell r="A10995">
            <v>40944</v>
          </cell>
          <cell r="B10995" t="str">
            <v xml:space="preserve">TECNICO EM SEGURANCA DO TRABALHO (MENSALISTA)                                                                                                                                                                                                                                                                                                                                                                                                                                                             </v>
          </cell>
          <cell r="C10995" t="str">
            <v xml:space="preserve">MES   </v>
          </cell>
          <cell r="D10995" t="str">
            <v>6.137,65</v>
          </cell>
        </row>
        <row r="10996">
          <cell r="A10996">
            <v>6175</v>
          </cell>
          <cell r="B10996" t="str">
            <v xml:space="preserve">TECNICO EM SONDAGEM                                                                                                                                                                                                                                                                                                                                                                                                                                                                                       </v>
          </cell>
          <cell r="C10996" t="str">
            <v xml:space="preserve">H     </v>
          </cell>
          <cell r="D10996" t="str">
            <v>21,47</v>
          </cell>
        </row>
        <row r="10997">
          <cell r="A10997">
            <v>41092</v>
          </cell>
          <cell r="B10997" t="str">
            <v xml:space="preserve">TECNICO EM SONDAGEM (MENSALISTA)                                                                                                                                                                                                                                                                                                                                                                                                                                                                          </v>
          </cell>
          <cell r="C10997" t="str">
            <v xml:space="preserve">MES   </v>
          </cell>
          <cell r="D10997" t="str">
            <v>3.775,23</v>
          </cell>
        </row>
        <row r="10998">
          <cell r="A10998">
            <v>37712</v>
          </cell>
          <cell r="B10998" t="str">
            <v xml:space="preserve">TELA ARAME GALVANIZADO REVESTIDO COM POLIMERO, MALHA HEXAGONAL DUPLA TORCAO, 8 X 10 CM (ZN/AL REVESTIDO COM POLIMERO), FIO *2,4* MM                                                                                                                                                                                                                                                                                                                                                                       </v>
          </cell>
          <cell r="C10998" t="str">
            <v xml:space="preserve">M2    </v>
          </cell>
          <cell r="D10998" t="str">
            <v>61,49</v>
          </cell>
        </row>
        <row r="10999">
          <cell r="A10999">
            <v>34547</v>
          </cell>
          <cell r="B10999" t="str">
            <v xml:space="preserve">TELA DE ACO SOLDADA GALVANIZADA/ZINCADA PARA ALVENARIA, FIO  D = *1,20 A 1,70* MM, MALHA 15 X 15 MM, (C X L) *50 X 12* CM                                                                                                                                                                                                                                                                                                                                                                                 </v>
          </cell>
          <cell r="C10999" t="str">
            <v xml:space="preserve">M     </v>
          </cell>
          <cell r="D10999" t="str">
            <v>2,56</v>
          </cell>
        </row>
        <row r="11000">
          <cell r="A11000">
            <v>34548</v>
          </cell>
          <cell r="B11000" t="str">
            <v xml:space="preserve">TELA DE ACO SOLDADA GALVANIZADA/ZINCADA PARA ALVENARIA, FIO  D = *1,20 A 1,70* MM, MALHA 15 X 15 MM, (C X L) *50 X 17,5* CM                                                                                                                                                                                                                                                                                                                                                                               </v>
          </cell>
          <cell r="C11000" t="str">
            <v xml:space="preserve">M     </v>
          </cell>
          <cell r="D11000" t="str">
            <v>2,50</v>
          </cell>
        </row>
        <row r="11001">
          <cell r="A11001">
            <v>37411</v>
          </cell>
          <cell r="B11001" t="str">
            <v xml:space="preserve">TELA DE ACO SOLDADA GALVANIZADA/ZINCADA PARA ALVENARIA, FIO  D = *1,24 MM, MALHA 25 X 25 MM                                                                                                                                                                                                                                                                                                                                                                                                               </v>
          </cell>
          <cell r="C11001" t="str">
            <v xml:space="preserve">M2    </v>
          </cell>
          <cell r="D11001" t="str">
            <v>12,57</v>
          </cell>
        </row>
        <row r="11002">
          <cell r="A11002">
            <v>34558</v>
          </cell>
          <cell r="B11002" t="str">
            <v xml:space="preserve">TELA DE ACO SOLDADA GALVANIZADA/ZINCADA PARA ALVENARIA, FIO D = *1,20 A 1,70* MM, MALHA 15 X 15 MM, (C X L) *50 X 10,5* CM                                                                                                                                                                                                                                                                                                                                                                                </v>
          </cell>
          <cell r="C11002" t="str">
            <v xml:space="preserve">M     </v>
          </cell>
          <cell r="D11002" t="str">
            <v>1,68</v>
          </cell>
        </row>
        <row r="11003">
          <cell r="A11003">
            <v>34550</v>
          </cell>
          <cell r="B11003" t="str">
            <v xml:space="preserve">TELA DE ACO SOLDADA GALVANIZADA/ZINCADA PARA ALVENARIA, FIO D = *1,20 A 1,70* MM, MALHA 15 X 15 MM, (C X L) *50 X 6* CM                                                                                                                                                                                                                                                                                                                                                                                   </v>
          </cell>
          <cell r="C11003" t="str">
            <v xml:space="preserve">M     </v>
          </cell>
          <cell r="D11003" t="str">
            <v>0,89</v>
          </cell>
        </row>
        <row r="11004">
          <cell r="A11004">
            <v>34557</v>
          </cell>
          <cell r="B11004" t="str">
            <v xml:space="preserve">TELA DE ACO SOLDADA GALVANIZADA/ZINCADA PARA ALVENARIA, FIO D = *1,20 A 1,70* MM, MALHA 15 X 15 MM, (C X L) *50 X 7,5* CM                                                                                                                                                                                                                                                                                                                                                                                 </v>
          </cell>
          <cell r="C11004" t="str">
            <v xml:space="preserve">M     </v>
          </cell>
          <cell r="D11004" t="str">
            <v>1,57</v>
          </cell>
        </row>
        <row r="11005">
          <cell r="A11005">
            <v>7155</v>
          </cell>
          <cell r="B11005" t="str">
            <v xml:space="preserve">TELA DE ACO SOLDADA NERVURADA CA-60, Q-138, (2,20 KG/M2), DIAMETRO DO FIO = 4,2 MM, LARGURA =  2,45 X 120 M DE COMPRIMENTO, ESPACAMENTO DA MALHA = 10  X 10 CM                                                                                                                                                                                                                                                                                                                                            </v>
          </cell>
          <cell r="C11005" t="str">
            <v xml:space="preserve">M2    </v>
          </cell>
          <cell r="D11005" t="str">
            <v>14,49</v>
          </cell>
        </row>
        <row r="11006">
          <cell r="A11006">
            <v>7154</v>
          </cell>
          <cell r="B11006" t="str">
            <v xml:space="preserve">TELA DE ACO SOLDADA NERVURADA CA-60, Q-138, (2,20 KG/M2), DIAMETRO DO FIO = 4,2 MM, LARGURA =  2,45 X 120 M DE COMPRIMENTO, ESPACAMENTO DA MALHA = 10 X 10 CM                                                                                                                                                                                                                                                                                                                                             </v>
          </cell>
          <cell r="C11006" t="str">
            <v xml:space="preserve">KG    </v>
          </cell>
          <cell r="D11006" t="str">
            <v>6,52</v>
          </cell>
        </row>
        <row r="11007">
          <cell r="A11007">
            <v>10915</v>
          </cell>
          <cell r="B11007" t="str">
            <v xml:space="preserve">TELA DE ACO SOLDADA NERVURADA CA-60, Q-61, (0,97 KG/M2), DIAMETRO DO FIO = 3,4 MM, LARGURA =  2,45 X 120 M DE COMPRIMENTO, ESPACAMENTO DA MALHA = 15  X 15 CM                                                                                                                                                                                                                                                                                                                                             </v>
          </cell>
          <cell r="C11007" t="str">
            <v xml:space="preserve">KG    </v>
          </cell>
          <cell r="D11007" t="str">
            <v>6,77</v>
          </cell>
        </row>
        <row r="11008">
          <cell r="A11008">
            <v>10917</v>
          </cell>
          <cell r="B11008" t="str">
            <v xml:space="preserve">TELA DE ACO SOLDADA NERVURADA CA-60, Q-61, (0,97 KG/M2), DIAMETRO DO FIO = 3,4 MM, LARGURA =  2,45 X 120 M DE COMPRIMENTO, ESPACAMENTO DA MALHA = 15 X 15 CM                                                                                                                                                                                                                                                                                                                                              </v>
          </cell>
          <cell r="C11008" t="str">
            <v xml:space="preserve">M2    </v>
          </cell>
          <cell r="D11008" t="str">
            <v>6,57</v>
          </cell>
        </row>
        <row r="11009">
          <cell r="A11009">
            <v>21141</v>
          </cell>
          <cell r="B11009" t="str">
            <v xml:space="preserve">TELA DE ACO SOLDADA NERVURADA CA-60, Q-92, (1,48 KG/M2), DIAMETRO DO FIO = 4,2 MM, LARGURA =  2,45 X 60 M DE COMPRIMENTO, ESPACAMENTO DA MALHA = 15  X 15 CM                                                                                                                                                                                                                                                                                                                                              </v>
          </cell>
          <cell r="C11009" t="str">
            <v xml:space="preserve">M2    </v>
          </cell>
          <cell r="D11009" t="str">
            <v>9,74</v>
          </cell>
        </row>
        <row r="11010">
          <cell r="A11010">
            <v>10916</v>
          </cell>
          <cell r="B11010" t="str">
            <v xml:space="preserve">TELA DE ACO SOLDADA NERVURADA CA-60, Q-92, (1,48 KG/M2), DIAMETRO DO FIO = 4,2 MM, LARGURA =  2,45 X 60 M DE COMPRIMENTO, ESPACAMENTO DA MALHA = 15 X 15 CM                                                                                                                                                                                                                                                                                                                                               </v>
          </cell>
          <cell r="C11010" t="str">
            <v xml:space="preserve">KG    </v>
          </cell>
          <cell r="D11010" t="str">
            <v>6,58</v>
          </cell>
        </row>
        <row r="11011">
          <cell r="A11011">
            <v>39508</v>
          </cell>
          <cell r="B11011" t="str">
            <v xml:space="preserve">TELA DE ACO SOLDADA NERVURADA, CA-60, L-159, (1,69 KG/M2), DIAMETRO DO FIO = 4,5 MM, LARGURA =  2,45 M, ESPACAMENTO DA MALHA = 30 X 10 CM                                                                                                                                                                                                                                                                                                                                                                 </v>
          </cell>
          <cell r="C11011" t="str">
            <v xml:space="preserve">M2    </v>
          </cell>
          <cell r="D11011" t="str">
            <v>11,56</v>
          </cell>
        </row>
        <row r="11012">
          <cell r="A11012">
            <v>39507</v>
          </cell>
          <cell r="B11012" t="str">
            <v xml:space="preserve">TELA DE ACO SOLDADA NERVURADA, CA-60, Q-113, (1,8 KG/M2), DIAMETRO DO FIO = 3,8 MM, LARGURA =  2,45 M, ESPACAMENTO DA MALHA = 10 X 10 CM                                                                                                                                                                                                                                                                                                                                                                  </v>
          </cell>
          <cell r="C11012" t="str">
            <v xml:space="preserve">M2    </v>
          </cell>
          <cell r="D11012" t="str">
            <v>11,33</v>
          </cell>
        </row>
        <row r="11013">
          <cell r="A11013">
            <v>7156</v>
          </cell>
          <cell r="B11013" t="str">
            <v xml:space="preserve">TELA DE ACO SOLDADA NERVURADA, CA-60, Q-196, (3,11 KG/M2), DIAMETRO DO FIO = 5,0 MM, LARGURA =  2,45 M, ESPACAMENTO DA MALHA = 10 X 10 CM                                                                                                                                                                                                                                                                                                                                                                 </v>
          </cell>
          <cell r="C11013" t="str">
            <v xml:space="preserve">M2    </v>
          </cell>
          <cell r="D11013" t="str">
            <v>19,58</v>
          </cell>
        </row>
        <row r="11014">
          <cell r="A11014">
            <v>39509</v>
          </cell>
          <cell r="B11014" t="str">
            <v xml:space="preserve">TELA DE ACO SOLDADA NERVURADA, CA-60, T-196, (2,11 KG/M2), DIAMETRO DO FIO = 5,0 MM, LARGURA =  2,45 M, ESPACAMENTO DA MALHA = 30 X 10 CM                                                                                                                                                                                                                                                                                                                                                                 </v>
          </cell>
          <cell r="C11014" t="str">
            <v xml:space="preserve">M2    </v>
          </cell>
          <cell r="D11014" t="str">
            <v>9,12</v>
          </cell>
        </row>
        <row r="11015">
          <cell r="A11015">
            <v>25988</v>
          </cell>
          <cell r="B11015" t="str">
            <v xml:space="preserve">TELA DE ANIAGEM (JUTA)                                                                                                                                                                                                                                                                                                                                                                                                                                                                                    </v>
          </cell>
          <cell r="C11015" t="str">
            <v xml:space="preserve">M2    </v>
          </cell>
          <cell r="D11015" t="str">
            <v>10,77</v>
          </cell>
        </row>
        <row r="11016">
          <cell r="A11016">
            <v>10928</v>
          </cell>
          <cell r="B11016" t="str">
            <v xml:space="preserve">TELA DE ARAME GALV QUADRANGULAR / LOSANGULAR,  FIO 2,11 MM (14  BWG), MALHA  8 X 8 CM, H = 2 M                                                                                                                                                                                                                                                                                                                                                                                                            </v>
          </cell>
          <cell r="C11016" t="str">
            <v xml:space="preserve">M2    </v>
          </cell>
          <cell r="D11016" t="str">
            <v>11,66</v>
          </cell>
        </row>
        <row r="11017">
          <cell r="A11017">
            <v>7167</v>
          </cell>
          <cell r="B11017" t="str">
            <v xml:space="preserve">TELA DE ARAME GALV QUADRANGULAR / LOSANGULAR,  FIO 2,11 MM (14 BWG), MALHA  5 X 5 CM, H = 2 M                                                                                                                                                                                                                                                                                                                                                                                                             </v>
          </cell>
          <cell r="C11017" t="str">
            <v xml:space="preserve">M2    </v>
          </cell>
          <cell r="D11017" t="str">
            <v>15,93</v>
          </cell>
        </row>
        <row r="11018">
          <cell r="A11018">
            <v>10933</v>
          </cell>
          <cell r="B11018" t="str">
            <v xml:space="preserve">TELA DE ARAME GALV QUADRANGULAR / LOSANGULAR,  FIO 2,77 MM (12  BWG), MALHA  10 X 10 CM, H = 2 M                                                                                                                                                                                                                                                                                                                                                                                                          </v>
          </cell>
          <cell r="C11018" t="str">
            <v xml:space="preserve">M2    </v>
          </cell>
          <cell r="D11018" t="str">
            <v>14,24</v>
          </cell>
        </row>
        <row r="11019">
          <cell r="A11019">
            <v>10927</v>
          </cell>
          <cell r="B11019" t="str">
            <v xml:space="preserve">TELA DE ARAME GALV QUADRANGULAR / LOSANGULAR,  FIO 2,77 MM (12  BWG), MALHA  8 X 8 CM, H = 2 M                                                                                                                                                                                                                                                                                                                                                                                                            </v>
          </cell>
          <cell r="C11019" t="str">
            <v xml:space="preserve">M2    </v>
          </cell>
          <cell r="D11019" t="str">
            <v>17,20</v>
          </cell>
        </row>
        <row r="11020">
          <cell r="A11020">
            <v>7158</v>
          </cell>
          <cell r="B11020" t="str">
            <v xml:space="preserve">TELA DE ARAME GALV QUADRANGULAR / LOSANGULAR,  FIO 2,77 MM (12 BWG), MALHA  5 X 5 CM, H = 2 M                                                                                                                                                                                                                                                                                                                                                                                                             </v>
          </cell>
          <cell r="C11020" t="str">
            <v xml:space="preserve">M2    </v>
          </cell>
          <cell r="D11020" t="str">
            <v>24,00</v>
          </cell>
        </row>
        <row r="11021">
          <cell r="A11021">
            <v>7162</v>
          </cell>
          <cell r="B11021" t="str">
            <v xml:space="preserve">TELA DE ARAME GALV QUADRANGULAR / LOSANGULAR,  FIO 3,4 MM (10  BWG), MALHA  5 X 5 CM, H = 2 M                                                                                                                                                                                                                                                                                                                                                                                                             </v>
          </cell>
          <cell r="C11021" t="str">
            <v xml:space="preserve">M2    </v>
          </cell>
          <cell r="D11021" t="str">
            <v>36,08</v>
          </cell>
        </row>
        <row r="11022">
          <cell r="A11022">
            <v>10932</v>
          </cell>
          <cell r="B11022" t="str">
            <v xml:space="preserve">TELA DE ARAME GALV QUADRANGULAR / LOSANGULAR,  FIO 4,19 MM (8 BWG), MALHA  5 X 5 CM, H = 2 M                                                                                                                                                                                                                                                                                                                                                                                                              </v>
          </cell>
          <cell r="C11022" t="str">
            <v xml:space="preserve">M2    </v>
          </cell>
          <cell r="D11022" t="str">
            <v>63,90</v>
          </cell>
        </row>
        <row r="11023">
          <cell r="A11023">
            <v>40706</v>
          </cell>
          <cell r="B11023" t="str">
            <v xml:space="preserve">TELA DE ARAME GALV REVESTIDO EM PVC, QUADRANGULAR / LOSANGULAR,  FIO 1,24 MM (18 BWG), BITOLA = *1,9* MM, MALHA  1,9 X 1,9  CM, H = 2 M                                                                                                                                                                                                                                                                                                                                                                   </v>
          </cell>
          <cell r="C11023" t="str">
            <v xml:space="preserve">M2    </v>
          </cell>
          <cell r="D11023" t="str">
            <v>38,31</v>
          </cell>
        </row>
        <row r="11024">
          <cell r="A11024">
            <v>10937</v>
          </cell>
          <cell r="B11024" t="str">
            <v xml:space="preserve">TELA DE ARAME GALV REVESTIDO EM PVC, QUADRANGULAR / LOSANGULAR,  FIO 2,11 MM (14 BWG), BITOLA FINAL = *2,8* MM, MALHA  *8 X 8* CM, H = 2 M                                                                                                                                                                                                                                                                                                                                                                </v>
          </cell>
          <cell r="C11024" t="str">
            <v xml:space="preserve">M2    </v>
          </cell>
          <cell r="D11024" t="str">
            <v>25,11</v>
          </cell>
        </row>
        <row r="11025">
          <cell r="A11025">
            <v>10935</v>
          </cell>
          <cell r="B11025" t="str">
            <v xml:space="preserve">TELA DE ARAME GALV REVESTIDO EM PVC, QUADRANGULAR / LOSANGULAR,  FIO 2,77 MM (12 BWG), BITOLA FINAL = *3,8* MM, MALHA  7,5 X 7,5 CM, H = 2 M                                                                                                                                                                                                                                                                                                                                                              </v>
          </cell>
          <cell r="C11025" t="str">
            <v xml:space="preserve">M2    </v>
          </cell>
          <cell r="D11025" t="str">
            <v>33,07</v>
          </cell>
        </row>
        <row r="11026">
          <cell r="A11026">
            <v>40707</v>
          </cell>
          <cell r="B11026" t="str">
            <v xml:space="preserve">TELA DE ARAME GALV REVESTIDO EM PVC, QUADRANGULAR/LOSANGULAR, FIO 2,77 MM (12 BWG), MALHA 3 X 3 CM, H = 2 M                                                                                                                                                                                                                                                                                                                                                                                               </v>
          </cell>
          <cell r="C11026" t="str">
            <v xml:space="preserve">M2    </v>
          </cell>
          <cell r="D11026" t="str">
            <v>76,15</v>
          </cell>
        </row>
        <row r="11027">
          <cell r="A11027">
            <v>10931</v>
          </cell>
          <cell r="B11027" t="str">
            <v xml:space="preserve">TELA DE ARAME GALV, HEXAGONAL,  FIO 0,56 MM (24  BWG), MALHA  1/2", H = 1 M                                                                                                                                                                                                                                                                                                                                                                                                                               </v>
          </cell>
          <cell r="C11027" t="str">
            <v xml:space="preserve">M2    </v>
          </cell>
          <cell r="D11027" t="str">
            <v>10,65</v>
          </cell>
        </row>
        <row r="11028">
          <cell r="A11028">
            <v>7164</v>
          </cell>
          <cell r="B11028" t="str">
            <v xml:space="preserve">TELA DE ARAME ONDULADA, FIO *2,77* MM (12 BWG), MALHA 5 X 5 CM, H = 2 M                                                                                                                                                                                                                                                                                                                                                                                                                                   </v>
          </cell>
          <cell r="C11028" t="str">
            <v xml:space="preserve">M2    </v>
          </cell>
          <cell r="D11028" t="str">
            <v>29,82</v>
          </cell>
        </row>
        <row r="11029">
          <cell r="A11029">
            <v>36887</v>
          </cell>
          <cell r="B11029" t="str">
            <v xml:space="preserve">TELA DE FIBRA DE VIDRO, ACABAMENTO ANTI-ALCALINO, MALHA 10 X 10 MM                                                                                                                                                                                                                                                                                                                                                                                                                                        </v>
          </cell>
          <cell r="C11029" t="str">
            <v xml:space="preserve">M2    </v>
          </cell>
          <cell r="D11029" t="str">
            <v>11,61</v>
          </cell>
        </row>
        <row r="11030">
          <cell r="A11030">
            <v>34630</v>
          </cell>
          <cell r="B11030" t="str">
            <v xml:space="preserve">TELA EM MALHA HEXAGONAL DE DUPLA TORCAO 8 X 10 CM (ZN/AL REVESTIDO COM POLIMERO), FIO 2,7 MM, COM GEOMANTA OU BIOMANTA, DIMENSOES 4,0 X 2,0 X 0,6 M, COM INCLINACAO DE 70 GRAUS, PARA SOLO REFORCADO                                                                                                                                                                                                                                                                                                      </v>
          </cell>
          <cell r="C11030" t="str">
            <v xml:space="preserve">UN    </v>
          </cell>
          <cell r="D11030" t="str">
            <v>999,44</v>
          </cell>
        </row>
        <row r="11031">
          <cell r="A11031">
            <v>7161</v>
          </cell>
          <cell r="B11031" t="str">
            <v xml:space="preserve">TELA EM METAL PARA ESTUQUE (DEPLOYE)                                                                                                                                                                                                                                                                                                                                                                                                                                                                      </v>
          </cell>
          <cell r="C11031" t="str">
            <v xml:space="preserve">M2    </v>
          </cell>
          <cell r="D11031" t="str">
            <v>4,52</v>
          </cell>
        </row>
        <row r="11032">
          <cell r="A11032">
            <v>7170</v>
          </cell>
          <cell r="B11032" t="str">
            <v xml:space="preserve">TELA FACHADEIRA EM POLIETILENO, ROLO DE 3 X 100 M (L X C), COR BRANCA, SEM LOGOMARCA - PARA PROTECAO DE OBRAS                                                                                                                                                                                                                                                                                                                                                                                             </v>
          </cell>
          <cell r="C11032" t="str">
            <v xml:space="preserve">M2    </v>
          </cell>
          <cell r="D11032" t="str">
            <v>1,65</v>
          </cell>
        </row>
        <row r="11033">
          <cell r="A11033">
            <v>37524</v>
          </cell>
          <cell r="B11033" t="str">
            <v xml:space="preserve">TELA PLASTICA LARANJA, TIPO TAPUME PARA SINALIZACAO, MALHA RETANGULAR, ROLO 1.20 X 50 M (L X C)                                                                                                                                                                                                                                                                                                                                                                                                           </v>
          </cell>
          <cell r="C11033" t="str">
            <v xml:space="preserve">M     </v>
          </cell>
          <cell r="D11033" t="str">
            <v>1,57</v>
          </cell>
        </row>
        <row r="11034">
          <cell r="A11034">
            <v>37525</v>
          </cell>
          <cell r="B11034" t="str">
            <v xml:space="preserve">TELA PLASTICA TECIDA LISTRADA BRANCA E LARANJA, TIPO GUARDA CORPO, EM POLIETILENO MONOFILADO, ROLO 1,20 X 50 M (L X C)                                                                                                                                                                                                                                                                                                                                                                                    </v>
          </cell>
          <cell r="C11034" t="str">
            <v xml:space="preserve">M     </v>
          </cell>
          <cell r="D11034" t="str">
            <v>1,88</v>
          </cell>
        </row>
        <row r="11035">
          <cell r="A11035">
            <v>10920</v>
          </cell>
          <cell r="B11035" t="str">
            <v xml:space="preserve">TELA SOLDADA ARAME GALVANIZADO 12 BWG (2,77MM), MALHA 15 X 5 CM                                                                                                                                                                                                                                                                                                                                                                                                                                           </v>
          </cell>
          <cell r="C11035" t="str">
            <v xml:space="preserve">M2    </v>
          </cell>
          <cell r="D11035" t="str">
            <v>13,05</v>
          </cell>
        </row>
        <row r="11036">
          <cell r="A11036">
            <v>7238</v>
          </cell>
          <cell r="B11036" t="str">
            <v xml:space="preserve">TELHA ALUMINIO ONDULADA, ALTURA = *18* MM, E = 0,5 MM                                                                                                                                                                                                                                                                                                                                                                                                                                                     </v>
          </cell>
          <cell r="C11036" t="str">
            <v xml:space="preserve">M2    </v>
          </cell>
          <cell r="D11036" t="str">
            <v>51,92</v>
          </cell>
        </row>
        <row r="11037">
          <cell r="A11037">
            <v>7239</v>
          </cell>
          <cell r="B11037" t="str">
            <v xml:space="preserve">TELHA ALUMINIO ONDULADA, ALTURA = *18* MM, E = 0,6 MM                                                                                                                                                                                                                                                                                                                                                                                                                                                     </v>
          </cell>
          <cell r="C11037" t="str">
            <v xml:space="preserve">M2    </v>
          </cell>
          <cell r="D11037" t="str">
            <v>64,56</v>
          </cell>
        </row>
        <row r="11038">
          <cell r="A11038">
            <v>7240</v>
          </cell>
          <cell r="B11038" t="str">
            <v xml:space="preserve">TELHA ALUMINIO ONDULADA, ALTURA = *18* MM, E = 0,7 MM                                                                                                                                                                                                                                                                                                                                                                                                                                                     </v>
          </cell>
          <cell r="C11038" t="str">
            <v xml:space="preserve">M2    </v>
          </cell>
          <cell r="D11038" t="str">
            <v>74,12</v>
          </cell>
        </row>
        <row r="11039">
          <cell r="A11039">
            <v>36789</v>
          </cell>
          <cell r="B11039" t="str">
            <v xml:space="preserve">TELHA CERAMICA TIPO AMERICANA, COMPRIMENTO DE *45* CM, RENDIMENTO DE *12* TELHAS/M2                                                                                                                                                                                                                                                                                                                                                                                                                       </v>
          </cell>
          <cell r="C11039" t="str">
            <v xml:space="preserve">UN    </v>
          </cell>
          <cell r="D11039" t="str">
            <v>3,11</v>
          </cell>
        </row>
        <row r="11040">
          <cell r="A11040">
            <v>25007</v>
          </cell>
          <cell r="B11040" t="str">
            <v xml:space="preserve">TELHA DE ACO ZINCADO ONDULADA, A = *17* MM, E = 0,5 MM, SEM PINTURA                                                                                                                                                                                                                                                                                                                                                                                                                                       </v>
          </cell>
          <cell r="C11040" t="str">
            <v xml:space="preserve">M2    </v>
          </cell>
          <cell r="D11040" t="str">
            <v>25,24</v>
          </cell>
        </row>
        <row r="11041">
          <cell r="A11041">
            <v>14171</v>
          </cell>
          <cell r="B11041" t="str">
            <v xml:space="preserve">TELHA DE ACO ZINCADO TRAPEZOIDAL AUTOPORTANTE, A = 120 MM, E = 0,95 MM, COM PINTURA ELETROSTATICA BRANCA EM 1 FACE                                                                                                                                                                                                                                                                                                                                                                                        </v>
          </cell>
          <cell r="C11041" t="str">
            <v xml:space="preserve">M2    </v>
          </cell>
          <cell r="D11041" t="str">
            <v>67,48</v>
          </cell>
        </row>
        <row r="11042">
          <cell r="A11042">
            <v>14170</v>
          </cell>
          <cell r="B11042" t="str">
            <v xml:space="preserve">TELHA DE ACO ZINCADO TRAPEZOIDAL AUTOPORTANTE, A = 120 MM, E = 0,95 MM, SEM PINTURA                                                                                                                                                                                                                                                                                                                                                                                                                       </v>
          </cell>
          <cell r="C11042" t="str">
            <v xml:space="preserve">M2    </v>
          </cell>
          <cell r="D11042" t="str">
            <v>59,63</v>
          </cell>
        </row>
        <row r="11043">
          <cell r="A11043">
            <v>14173</v>
          </cell>
          <cell r="B11043" t="str">
            <v xml:space="preserve">TELHA DE ACO ZINCADO TRAPEZOIDAL AUTOPORTANTE, A = 259 MM, E = 0,95 MM, COM PINTURA ELETROSTATICA BRANCA EM 1 FACE                                                                                                                                                                                                                                                                                                                                                                                        </v>
          </cell>
          <cell r="C11043" t="str">
            <v xml:space="preserve">M2    </v>
          </cell>
          <cell r="D11043" t="str">
            <v>78,62</v>
          </cell>
        </row>
        <row r="11044">
          <cell r="A11044">
            <v>14172</v>
          </cell>
          <cell r="B11044" t="str">
            <v xml:space="preserve">TELHA DE ACO ZINCADO TRAPEZOIDAL AUTOPORTANTE, A = 259 MM, E = 0,95 MM, SEM PINTURA                                                                                                                                                                                                                                                                                                                                                                                                                       </v>
          </cell>
          <cell r="C11044" t="str">
            <v xml:space="preserve">M2    </v>
          </cell>
          <cell r="D11044" t="str">
            <v>63,63</v>
          </cell>
        </row>
        <row r="11045">
          <cell r="A11045">
            <v>7243</v>
          </cell>
          <cell r="B11045" t="str">
            <v xml:space="preserve">TELHA DE ACO ZINCADO TRAPEZOIDAL, A = *40* MM, E = 0,5 MM, SEM PINTURA                                                                                                                                                                                                                                                                                                                                                                                                                                    </v>
          </cell>
          <cell r="C11045" t="str">
            <v xml:space="preserve">M2    </v>
          </cell>
          <cell r="D11045" t="str">
            <v>24,97</v>
          </cell>
        </row>
        <row r="11046">
          <cell r="A11046">
            <v>11067</v>
          </cell>
          <cell r="B11046" t="str">
            <v xml:space="preserve">TELHA DE ALUMINIO TRAPEZOIDAL, ALTURA = 38 MM, E = 0,5 MM (LARGURA = 1056 MM E COMPRIMENTO = 5000 MM)                                                                                                                                                                                                                                                                                                                                                                                                     </v>
          </cell>
          <cell r="C11046" t="str">
            <v xml:space="preserve">UN    </v>
          </cell>
          <cell r="D11046" t="str">
            <v>258,26</v>
          </cell>
        </row>
        <row r="11047">
          <cell r="A11047">
            <v>11068</v>
          </cell>
          <cell r="B11047" t="str">
            <v xml:space="preserve">TELHA DE ALUMINIO TRAPEZOIDAL, ALTURA = 38 MM, E = 0,7 MM (LARGURA = 1056 MM E COMPRIMENTO = 5000 MM)                                                                                                                                                                                                                                                                                                                                                                                                     </v>
          </cell>
          <cell r="C11047" t="str">
            <v xml:space="preserve">UN    </v>
          </cell>
          <cell r="D11047" t="str">
            <v>364,76</v>
          </cell>
        </row>
        <row r="11048">
          <cell r="A11048">
            <v>7173</v>
          </cell>
          <cell r="B11048" t="str">
            <v xml:space="preserve">TELHA DE BARRO / CERAMICA, NAO ESMALTADA, TIPO COLONIAL, CANAL, PLAN, PAULISTA, COMPRIMENTO DE *44 A 50* CM, RENDIMENTO DE COBERTURA DE *26* TELHAS/M2                                                                                                                                                                                                                                                                                                                                                    </v>
          </cell>
          <cell r="C11048" t="str">
            <v xml:space="preserve">MIL   </v>
          </cell>
          <cell r="D11048" t="str">
            <v>2.010,00</v>
          </cell>
        </row>
        <row r="11049">
          <cell r="A11049">
            <v>7175</v>
          </cell>
          <cell r="B11049" t="str">
            <v xml:space="preserve">TELHA DE BARRO / CERAMICA, TIPO ROMANA, AMERICANA, PORTUGUESA, FRANCESA, COMPRIMENTO DE *41* CM,  RENDIMENTO DE *16* TELHAS/M2                                                                                                                                                                                                                                                                                                                                                                            </v>
          </cell>
          <cell r="C11049" t="str">
            <v xml:space="preserve">UN    </v>
          </cell>
          <cell r="D11049" t="str">
            <v>2,27</v>
          </cell>
        </row>
        <row r="11050">
          <cell r="A11050">
            <v>40865</v>
          </cell>
          <cell r="B11050" t="str">
            <v xml:space="preserve">TELHA DE CONCRETO TIPO CLASSICA, COR CINZA, COMPRIMENTO DE *42* CM, RENDIMENTO DE *10* TELHAS/M2 (COLETADO CAIXA)                                                                                                                                                                                                                                                                                                                                                                                         </v>
          </cell>
          <cell r="C11050" t="str">
            <v xml:space="preserve">UN    </v>
          </cell>
          <cell r="D11050" t="str">
            <v>1,61</v>
          </cell>
        </row>
        <row r="11051">
          <cell r="A11051">
            <v>7184</v>
          </cell>
          <cell r="B11051" t="str">
            <v xml:space="preserve">TELHA DE FIBRA DE VIDRO ONDULADA INCOLOR, E = 0,6 MM, DE *0,50 X 2,44* M                                                                                                                                                                                                                                                                                                                                                                                                                                  </v>
          </cell>
          <cell r="C11051" t="str">
            <v xml:space="preserve">M2    </v>
          </cell>
          <cell r="D11051" t="str">
            <v>27,87</v>
          </cell>
        </row>
        <row r="11052">
          <cell r="A11052">
            <v>34458</v>
          </cell>
          <cell r="B11052" t="str">
            <v xml:space="preserve">TELHA DE FIBROCIMENTO E = 6 MM, DE 3,00 X 1,06 M (SEM AMIANTO)                                                                                                                                                                                                                                                                                                                                                                                                                                            </v>
          </cell>
          <cell r="C11052" t="str">
            <v xml:space="preserve">UN    </v>
          </cell>
          <cell r="D11052" t="str">
            <v>110,10</v>
          </cell>
        </row>
        <row r="11053">
          <cell r="A11053">
            <v>34464</v>
          </cell>
          <cell r="B11053" t="str">
            <v xml:space="preserve">TELHA DE FIBROCIMENTO E = 6 MM, DE 4,10 X 1,06 M (SEM AMIANTO)                                                                                                                                                                                                                                                                                                                                                                                                                                            </v>
          </cell>
          <cell r="C11053" t="str">
            <v xml:space="preserve">UN    </v>
          </cell>
          <cell r="D11053" t="str">
            <v>147,71</v>
          </cell>
        </row>
        <row r="11054">
          <cell r="A11054">
            <v>34468</v>
          </cell>
          <cell r="B11054" t="str">
            <v xml:space="preserve">TELHA DE FIBROCIMENTO E = 6 MM, DE 4,60 X 1,06 M (SEM AMIANTO)                                                                                                                                                                                                                                                                                                                                                                                                                                            </v>
          </cell>
          <cell r="C11054" t="str">
            <v xml:space="preserve">UN    </v>
          </cell>
          <cell r="D11054" t="str">
            <v>170,48</v>
          </cell>
        </row>
        <row r="11055">
          <cell r="A11055">
            <v>34473</v>
          </cell>
          <cell r="B11055" t="str">
            <v xml:space="preserve">TELHA DE FIBROCIMENTO E = 8 MM, DE 3,00 X 1,06 M (SEM AMIANTO)                                                                                                                                                                                                                                                                                                                                                                                                                                            </v>
          </cell>
          <cell r="C11055" t="str">
            <v xml:space="preserve">UN    </v>
          </cell>
          <cell r="D11055" t="str">
            <v>139,43</v>
          </cell>
        </row>
        <row r="11056">
          <cell r="A11056">
            <v>34480</v>
          </cell>
          <cell r="B11056" t="str">
            <v xml:space="preserve">TELHA DE FIBROCIMENTO E = 8 MM, DE 4,10 X 1,06 M (SEM AMIANTO)                                                                                                                                                                                                                                                                                                                                                                                                                                            </v>
          </cell>
          <cell r="C11056" t="str">
            <v xml:space="preserve">UN    </v>
          </cell>
          <cell r="D11056" t="str">
            <v>190,13</v>
          </cell>
        </row>
        <row r="11057">
          <cell r="A11057">
            <v>34486</v>
          </cell>
          <cell r="B11057" t="str">
            <v xml:space="preserve">TELHA DE FIBROCIMENTO E = 8 MM, DE 4,60 X 1,06 M (SEM AMIANTO)                                                                                                                                                                                                                                                                                                                                                                                                                                            </v>
          </cell>
          <cell r="C11057" t="str">
            <v xml:space="preserve">UN    </v>
          </cell>
          <cell r="D11057" t="str">
            <v>212,95</v>
          </cell>
        </row>
        <row r="11058">
          <cell r="A11058">
            <v>7202</v>
          </cell>
          <cell r="B11058" t="str">
            <v xml:space="preserve">TELHA DE FIBROCIMENTO E= 8 MM, DE *3,70 X 1,06* M (SEM AMIANTO)                                                                                                                                                                                                                                                                                                                                                                                                                                           </v>
          </cell>
          <cell r="C11058" t="str">
            <v xml:space="preserve">M2    </v>
          </cell>
          <cell r="D11058" t="str">
            <v>43,64</v>
          </cell>
        </row>
        <row r="11059">
          <cell r="A11059">
            <v>7190</v>
          </cell>
          <cell r="B11059" t="str">
            <v xml:space="preserve">TELHA DE FIBROCIMENTO ONDULADA E = 4 MM, DE 1,22 X 0,50 M (SEM AMIANTO)                                                                                                                                                                                                                                                                                                                                                                                                                                   </v>
          </cell>
          <cell r="C11059" t="str">
            <v xml:space="preserve">UN    </v>
          </cell>
          <cell r="D11059" t="str">
            <v>7,48</v>
          </cell>
        </row>
        <row r="11060">
          <cell r="A11060">
            <v>34417</v>
          </cell>
          <cell r="B11060" t="str">
            <v xml:space="preserve">TELHA DE FIBROCIMENTO ONDULADA E = 4 MM, DE 2,13 X 0,50 M (SEM AMIANTO)                                                                                                                                                                                                                                                                                                                                                                                                                                   </v>
          </cell>
          <cell r="C11060" t="str">
            <v xml:space="preserve">UN    </v>
          </cell>
          <cell r="D11060" t="str">
            <v>13,01</v>
          </cell>
        </row>
        <row r="11061">
          <cell r="A11061">
            <v>7191</v>
          </cell>
          <cell r="B11061" t="str">
            <v xml:space="preserve">TELHA DE FIBROCIMENTO ONDULADA E = 4 MM, DE 2,44 X 0,50 M (SEM AMIANTO)                                                                                                                                                                                                                                                                                                                                                                                                                                   </v>
          </cell>
          <cell r="C11061" t="str">
            <v xml:space="preserve">UN    </v>
          </cell>
          <cell r="D11061" t="str">
            <v>15,08</v>
          </cell>
        </row>
        <row r="11062">
          <cell r="A11062">
            <v>7213</v>
          </cell>
          <cell r="B11062" t="str">
            <v xml:space="preserve">TELHA DE FIBROCIMENTO ONDULADA E = 4 MM, DE 2,44 X 0,50 M (SEM AMIANTO)                                                                                                                                                                                                                                                                                                                                                                                                                                   </v>
          </cell>
          <cell r="C11062" t="str">
            <v xml:space="preserve">M2    </v>
          </cell>
          <cell r="D11062" t="str">
            <v>12,36</v>
          </cell>
        </row>
        <row r="11063">
          <cell r="A11063">
            <v>7195</v>
          </cell>
          <cell r="B11063" t="str">
            <v xml:space="preserve">TELHA DE FIBROCIMENTO ONDULADA E = 6 MM, DE 1,53 X 1,10 M (SEM AMIANTO)                                                                                                                                                                                                                                                                                                                                                                                                                                   </v>
          </cell>
          <cell r="C11063" t="str">
            <v xml:space="preserve">UN    </v>
          </cell>
          <cell r="D11063" t="str">
            <v>35,93</v>
          </cell>
        </row>
        <row r="11064">
          <cell r="A11064">
            <v>7186</v>
          </cell>
          <cell r="B11064" t="str">
            <v xml:space="preserve">TELHA DE FIBROCIMENTO ONDULADA E = 6 MM, DE 1,83 X 1,10 M (SEM AMIANTO)                                                                                                                                                                                                                                                                                                                                                                                                                                   </v>
          </cell>
          <cell r="C11064" t="str">
            <v xml:space="preserve">UN    </v>
          </cell>
          <cell r="D11064" t="str">
            <v>42,99</v>
          </cell>
        </row>
        <row r="11065">
          <cell r="A11065">
            <v>7194</v>
          </cell>
          <cell r="B11065" t="str">
            <v xml:space="preserve">TELHA DE FIBROCIMENTO ONDULADA E = 6 MM, DE 2,44 X 1,10 M (SEM AMIANTO)                                                                                                                                                                                                                                                                                                                                                                                                                                   </v>
          </cell>
          <cell r="C11065" t="str">
            <v xml:space="preserve">M2    </v>
          </cell>
          <cell r="D11065" t="str">
            <v>21,32</v>
          </cell>
        </row>
        <row r="11066">
          <cell r="A11066">
            <v>7207</v>
          </cell>
          <cell r="B11066" t="str">
            <v xml:space="preserve">TELHA DE FIBROCIMENTO ONDULADA E = 6 MM, DE 2,44 X 1,10 M (SEM AMIANTO)                                                                                                                                                                                                                                                                                                                                                                                                                                   </v>
          </cell>
          <cell r="C11066" t="str">
            <v xml:space="preserve">UN    </v>
          </cell>
          <cell r="D11066" t="str">
            <v>57,22</v>
          </cell>
        </row>
        <row r="11067">
          <cell r="A11067">
            <v>7197</v>
          </cell>
          <cell r="B11067" t="str">
            <v xml:space="preserve">TELHA DE FIBROCIMENTO ONDULADA E = 6 MM, DE 3,66 X 1,10 M (SEM AMIANTO)                                                                                                                                                                                                                                                                                                                                                                                                                                   </v>
          </cell>
          <cell r="C11067" t="str">
            <v xml:space="preserve">UN    </v>
          </cell>
          <cell r="D11067" t="str">
            <v>85,96</v>
          </cell>
        </row>
        <row r="11068">
          <cell r="A11068">
            <v>7192</v>
          </cell>
          <cell r="B11068" t="str">
            <v xml:space="preserve">TELHA DE FIBROCIMENTO ONDULADA E = 8 MM, DE 1,53 X 1,10 M (SEM AMIANTO)                                                                                                                                                                                                                                                                                                                                                                                                                                   </v>
          </cell>
          <cell r="C11068" t="str">
            <v xml:space="preserve">UN    </v>
          </cell>
          <cell r="D11068" t="str">
            <v>47,28</v>
          </cell>
        </row>
        <row r="11069">
          <cell r="A11069">
            <v>7193</v>
          </cell>
          <cell r="B11069" t="str">
            <v xml:space="preserve">TELHA DE FIBROCIMENTO ONDULADA E = 8 MM, DE 1,83 X 1,10 M (SEM AMIANTO)                                                                                                                                                                                                                                                                                                                                                                                                                                   </v>
          </cell>
          <cell r="C11069" t="str">
            <v xml:space="preserve">UN    </v>
          </cell>
          <cell r="D11069" t="str">
            <v>56,43</v>
          </cell>
        </row>
        <row r="11070">
          <cell r="A11070">
            <v>7189</v>
          </cell>
          <cell r="B11070" t="str">
            <v xml:space="preserve">TELHA DE FIBROCIMENTO ONDULADA E = 8 MM, DE 2,44 X 1,10 M (SEM AMIANTO)                                                                                                                                                                                                                                                                                                                                                                                                                                   </v>
          </cell>
          <cell r="C11070" t="str">
            <v xml:space="preserve">UN    </v>
          </cell>
          <cell r="D11070" t="str">
            <v>79,27</v>
          </cell>
        </row>
        <row r="11071">
          <cell r="A11071">
            <v>7198</v>
          </cell>
          <cell r="B11071" t="str">
            <v xml:space="preserve">TELHA DE FIBROCIMENTO ONDULADA E = 8 MM, DE 3,66 X 1,10 M (SEM AMIANTO)                                                                                                                                                                                                                                                                                                                                                                                                                                   </v>
          </cell>
          <cell r="C11071" t="str">
            <v xml:space="preserve">M2    </v>
          </cell>
          <cell r="D11071" t="str">
            <v>29,51</v>
          </cell>
        </row>
        <row r="11072">
          <cell r="A11072">
            <v>34402</v>
          </cell>
          <cell r="B11072" t="str">
            <v xml:space="preserve">TELHA DE FIBROCIMENTO ONDULADA E = 8 MM, DE 3,66 X 1,10 M (SEM AMIANTO)                                                                                                                                                                                                                                                                                                                                                                                                                                   </v>
          </cell>
          <cell r="C11072" t="str">
            <v xml:space="preserve">UN    </v>
          </cell>
          <cell r="D11072" t="str">
            <v>118,82</v>
          </cell>
        </row>
        <row r="11073">
          <cell r="A11073">
            <v>7245</v>
          </cell>
          <cell r="B11073" t="str">
            <v xml:space="preserve">TELHA DE VIDRO TIPO FRANCESA, *39 X 23* CM                                                                                                                                                                                                                                                                                                                                                                                                                                                                </v>
          </cell>
          <cell r="C11073" t="str">
            <v xml:space="preserve">UN    </v>
          </cell>
          <cell r="D11073" t="str">
            <v>29,13</v>
          </cell>
        </row>
        <row r="11074">
          <cell r="A11074">
            <v>34425</v>
          </cell>
          <cell r="B11074" t="str">
            <v xml:space="preserve">TELHA ESTRUTURAL DE FIBROCIMENTO 1 ABA, DE 0,52 X 2,00 M (SEM AMIANTO)                                                                                                                                                                                                                                                                                                                                                                                                                                    </v>
          </cell>
          <cell r="C11074" t="str">
            <v xml:space="preserve">UN    </v>
          </cell>
          <cell r="D11074" t="str">
            <v>73,47</v>
          </cell>
        </row>
        <row r="11075">
          <cell r="A11075">
            <v>7223</v>
          </cell>
          <cell r="B11075" t="str">
            <v xml:space="preserve">TELHA ESTRUTURAL DE FIBROCIMENTO 1 ABA, DE 0,52 X 2,50 M (SEM AMIANTO)                                                                                                                                                                                                                                                                                                                                                                                                                                    </v>
          </cell>
          <cell r="C11075" t="str">
            <v xml:space="preserve">UN    </v>
          </cell>
          <cell r="D11075" t="str">
            <v>85,63</v>
          </cell>
        </row>
        <row r="11076">
          <cell r="A11076">
            <v>7234</v>
          </cell>
          <cell r="B11076" t="str">
            <v xml:space="preserve">TELHA ESTRUTURAL DE FIBROCIMENTO 1 ABA, DE 0,52 X 3,60 M (SEM AMIANTO)                                                                                                                                                                                                                                                                                                                                                                                                                                    </v>
          </cell>
          <cell r="C11076" t="str">
            <v xml:space="preserve">UN    </v>
          </cell>
          <cell r="D11076" t="str">
            <v>123,51</v>
          </cell>
        </row>
        <row r="11077">
          <cell r="A11077">
            <v>7224</v>
          </cell>
          <cell r="B11077" t="str">
            <v xml:space="preserve">TELHA ESTRUTURAL DE FIBROCIMENTO 1 ABA, DE 0,52 X 4,00 M (SEM AMIANTO)                                                                                                                                                                                                                                                                                                                                                                                                                                    </v>
          </cell>
          <cell r="C11077" t="str">
            <v xml:space="preserve">UN    </v>
          </cell>
          <cell r="D11077" t="str">
            <v>136,42</v>
          </cell>
        </row>
        <row r="11078">
          <cell r="A11078">
            <v>7221</v>
          </cell>
          <cell r="B11078" t="str">
            <v xml:space="preserve">TELHA ESTRUTURAL DE FIBROCIMENTO 1 ABA, DE 0,52 X 4,50 M (SEM AMIANTO)                                                                                                                                                                                                                                                                                                                                                                                                                                    </v>
          </cell>
          <cell r="C11078" t="str">
            <v xml:space="preserve">M2    </v>
          </cell>
          <cell r="D11078" t="str">
            <v>66,33</v>
          </cell>
        </row>
        <row r="11079">
          <cell r="A11079">
            <v>7210</v>
          </cell>
          <cell r="B11079" t="str">
            <v xml:space="preserve">TELHA ESTRUTURAL DE FIBROCIMENTO 1 ABA, DE 0,52 X 4,50 M (SEM AMIANTO)                                                                                                                                                                                                                                                                                                                                                                                                                                    </v>
          </cell>
          <cell r="C11079" t="str">
            <v xml:space="preserve">UN    </v>
          </cell>
          <cell r="D11079" t="str">
            <v>155,22</v>
          </cell>
        </row>
        <row r="11080">
          <cell r="A11080">
            <v>7225</v>
          </cell>
          <cell r="B11080" t="str">
            <v xml:space="preserve">TELHA ESTRUTURAL DE FIBROCIMENTO 1 ABA, DE 0,52 X 5,00 M (SEM AMIANTO)                                                                                                                                                                                                                                                                                                                                                                                                                                    </v>
          </cell>
          <cell r="C11080" t="str">
            <v xml:space="preserve">UN    </v>
          </cell>
          <cell r="D11080" t="str">
            <v>172,48</v>
          </cell>
        </row>
        <row r="11081">
          <cell r="A11081">
            <v>7226</v>
          </cell>
          <cell r="B11081" t="str">
            <v xml:space="preserve">TELHA ESTRUTURAL DE FIBROCIMENTO 1 ABA, DE 0,52 X 5,50 M (SEM AMIANTO)                                                                                                                                                                                                                                                                                                                                                                                                                                    </v>
          </cell>
          <cell r="C11081" t="str">
            <v xml:space="preserve">UN    </v>
          </cell>
          <cell r="D11081" t="str">
            <v>189,80</v>
          </cell>
        </row>
        <row r="11082">
          <cell r="A11082">
            <v>7236</v>
          </cell>
          <cell r="B11082" t="str">
            <v xml:space="preserve">TELHA ESTRUTURAL DE FIBROCIMENTO 1 ABA, DE 0,52 X 6,00 M (SEM AMIANTO)                                                                                                                                                                                                                                                                                                                                                                                                                                    </v>
          </cell>
          <cell r="C11082" t="str">
            <v xml:space="preserve">UN    </v>
          </cell>
          <cell r="D11082" t="str">
            <v>207,00</v>
          </cell>
        </row>
        <row r="11083">
          <cell r="A11083">
            <v>7227</v>
          </cell>
          <cell r="B11083" t="str">
            <v xml:space="preserve">TELHA ESTRUTURAL DE FIBROCIMENTO 1 ABA, DE 0,52 X 6,50 M (SEM AMIANTO)                                                                                                                                                                                                                                                                                                                                                                                                                                    </v>
          </cell>
          <cell r="C11083" t="str">
            <v xml:space="preserve">UN    </v>
          </cell>
          <cell r="D11083" t="str">
            <v>224,26</v>
          </cell>
        </row>
        <row r="11084">
          <cell r="A11084">
            <v>7212</v>
          </cell>
          <cell r="B11084" t="str">
            <v xml:space="preserve">TELHA ESTRUTURAL DE FIBROCIMENTO 1 ABA, DE 0,52 X 7,20 M (SEM AMIANTO)                                                                                                                                                                                                                                                                                                                                                                                                                                    </v>
          </cell>
          <cell r="C11084" t="str">
            <v xml:space="preserve">UN    </v>
          </cell>
          <cell r="D11084" t="str">
            <v>248,31</v>
          </cell>
        </row>
        <row r="11085">
          <cell r="A11085">
            <v>7229</v>
          </cell>
          <cell r="B11085" t="str">
            <v xml:space="preserve">TELHA ESTRUTURAL DE FIBROCIMENTO 2 ABAS, DE 1,00 X 3,00 M (SEM AMIANTO)                                                                                                                                                                                                                                                                                                                                                                                                                                   </v>
          </cell>
          <cell r="C11085" t="str">
            <v xml:space="preserve">UN    </v>
          </cell>
          <cell r="D11085" t="str">
            <v>164,20</v>
          </cell>
        </row>
        <row r="11086">
          <cell r="A11086">
            <v>7230</v>
          </cell>
          <cell r="B11086" t="str">
            <v xml:space="preserve">TELHA ESTRUTURAL DE FIBROCIMENTO 2 ABAS, DE 1,00 X 4,60 M (SEM AMIANTO)                                                                                                                                                                                                                                                                                                                                                                                                                                   </v>
          </cell>
          <cell r="C11086" t="str">
            <v xml:space="preserve">UN    </v>
          </cell>
          <cell r="D11086" t="str">
            <v>261,67</v>
          </cell>
        </row>
        <row r="11087">
          <cell r="A11087">
            <v>7231</v>
          </cell>
          <cell r="B11087" t="str">
            <v xml:space="preserve">TELHA ESTRUTURAL DE FIBROCIMENTO 2 ABAS, DE 1,00 X 6,00 M (SEM AMIANTO)                                                                                                                                                                                                                                                                                                                                                                                                                                   </v>
          </cell>
          <cell r="C11087" t="str">
            <v xml:space="preserve">UN    </v>
          </cell>
          <cell r="D11087" t="str">
            <v>343,65</v>
          </cell>
        </row>
        <row r="11088">
          <cell r="A11088">
            <v>7220</v>
          </cell>
          <cell r="B11088" t="str">
            <v xml:space="preserve">TELHA ESTRUTURAL DE FIBROCIMENTO 2 ABAS, DE 1,00 X 7,40 M (SEM AMIANTO)                                                                                                                                                                                                                                                                                                                                                                                                                                   </v>
          </cell>
          <cell r="C11088" t="str">
            <v xml:space="preserve">UN    </v>
          </cell>
          <cell r="D11088" t="str">
            <v>422,49</v>
          </cell>
        </row>
        <row r="11089">
          <cell r="A11089">
            <v>34447</v>
          </cell>
          <cell r="B11089" t="str">
            <v xml:space="preserve">TELHA ESTRUTURAL DE FIBROCIMENTO 2 ABAS, DE 1,00 X 8,20 M (SEM AMIANTO)                                                                                                                                                                                                                                                                                                                                                                                                                                   </v>
          </cell>
          <cell r="C11089" t="str">
            <v xml:space="preserve">UN    </v>
          </cell>
          <cell r="D11089" t="str">
            <v>470,24</v>
          </cell>
        </row>
        <row r="11090">
          <cell r="A11090">
            <v>7233</v>
          </cell>
          <cell r="B11090" t="str">
            <v xml:space="preserve">TELHA ESTRUTURAL DE FIBROCIMENTO 2 ABAS, DE 1,00 X 9,20 M (SEM AMIANTO)                                                                                                                                                                                                                                                                                                                                                                                                                                   </v>
          </cell>
          <cell r="C11090" t="str">
            <v xml:space="preserve">UN    </v>
          </cell>
          <cell r="D11090" t="str">
            <v>526,46</v>
          </cell>
        </row>
        <row r="11091">
          <cell r="A11091">
            <v>42172</v>
          </cell>
          <cell r="B11091" t="str">
            <v xml:space="preserve">TELHA GALVALUME COM ISOLAMENTO TERMOACUSTICO EM ESPUMA RIGIDA DE POLIURETANO (PU) INJETADO, ESPESSURA DE 30 MM, DENSIDADE DE 35 KG/M3, COM DUAS FACES TRAPEZOIDAIS, ACABAMENTO NATURAL (NAO INCLUI ACESSORIOS DE FIXACAO) (COLETADO CAIXA)                                                                                                                                                                                                                                                                </v>
          </cell>
          <cell r="C11091" t="str">
            <v xml:space="preserve">M2    </v>
          </cell>
          <cell r="D11091" t="str">
            <v>179,69</v>
          </cell>
        </row>
        <row r="11092">
          <cell r="A11092">
            <v>39520</v>
          </cell>
          <cell r="B11092" t="str">
            <v xml:space="preserve">TELHA ISOLANTE COM NUCLEO EM POLIESTIRENO (EPS), E = 30 MM, REVESTIDA EM ACO ZINCADO *0,5* MM COM PRE-PINTURA NAS DUAS FACES, FACE SUPERIOR EM TELHA TRAPEZOIDAL E FACE INFERIOR EM CHAPA PLANA (NAO INCLUI ACESSORIOS DE FIXACAO)                                                                                                                                                                                                                                                                        </v>
          </cell>
          <cell r="C11092" t="str">
            <v xml:space="preserve">M2    </v>
          </cell>
          <cell r="D11092" t="str">
            <v>100,76</v>
          </cell>
        </row>
        <row r="11093">
          <cell r="A11093">
            <v>39521</v>
          </cell>
          <cell r="B11093" t="str">
            <v xml:space="preserve">TELHA ISOLANTE COM NUCLEO EM POLIESTIRENO (EPS), E = 50 MM, REVESTIDA EM ACO ZINCADO *0,5* MM COM PRE-PINTURA NAS DUAS FACES, FACE SUPERIOR EM TELHA TRAPEZOIDAL E FACE INFERIOR EM CHAPA PLANA (NAO INCLUI ACESSORIOS DE FIXACAO)                                                                                                                                                                                                                                                                        </v>
          </cell>
          <cell r="C11093" t="str">
            <v xml:space="preserve">M2    </v>
          </cell>
          <cell r="D11093" t="str">
            <v>107,92</v>
          </cell>
        </row>
        <row r="11094">
          <cell r="A11094">
            <v>39522</v>
          </cell>
          <cell r="B11094" t="str">
            <v xml:space="preserve">TELHA ISOLANTE COM NUCLEO EM POLIESTIRENO (EPS), E = 50 MM, REVESTIDA EM TELHA TRAPEZOIDAL DE ACO ZINCADO *0,5* MM COM PRE-PINTURA NAS DUAS FACES (NAO INCLUI ACESSORIOS DE FIXACAO)                                                                                                                                                                                                                                                                                                                      </v>
          </cell>
          <cell r="C11094" t="str">
            <v xml:space="preserve">M2    </v>
          </cell>
          <cell r="D11094" t="str">
            <v>86,29</v>
          </cell>
        </row>
        <row r="11095">
          <cell r="A11095">
            <v>7246</v>
          </cell>
          <cell r="B11095" t="str">
            <v xml:space="preserve">TELHA VIDRO TIPO CANAL OU COLONIAL, C = 46 A 50 CM                                                                                                                                                                                                                                                                                                                                                                                                                                                        </v>
          </cell>
          <cell r="C11095" t="str">
            <v xml:space="preserve">UN    </v>
          </cell>
          <cell r="D11095" t="str">
            <v>27,10</v>
          </cell>
        </row>
        <row r="11096">
          <cell r="A11096">
            <v>12869</v>
          </cell>
          <cell r="B11096" t="str">
            <v xml:space="preserve">TELHADOR                                                                                                                                                                                                                                                                                                                                                                                                                                                                                                  </v>
          </cell>
          <cell r="C11096" t="str">
            <v xml:space="preserve">H     </v>
          </cell>
          <cell r="D11096" t="str">
            <v>17,35</v>
          </cell>
        </row>
        <row r="11097">
          <cell r="A11097">
            <v>41097</v>
          </cell>
          <cell r="B11097" t="str">
            <v xml:space="preserve">TELHADOR ( MENSALISTA )                                                                                                                                                                                                                                                                                                                                                                                                                                                                                   </v>
          </cell>
          <cell r="C11097" t="str">
            <v xml:space="preserve">MES   </v>
          </cell>
          <cell r="D11097" t="str">
            <v>3.048,47</v>
          </cell>
        </row>
        <row r="11098">
          <cell r="A11098">
            <v>1574</v>
          </cell>
          <cell r="B11098" t="str">
            <v xml:space="preserve">TERMINAL A COMPRESSAO EM COBRE ESTANHADO PARA CABO 10 MM2, 1 FURO E 1 COMPRESSAO, PARA PARAFUSO DE FIXACAO M6                                                                                                                                                                                                                                                                                                                                                                                             </v>
          </cell>
          <cell r="C11098" t="str">
            <v xml:space="preserve">UN    </v>
          </cell>
          <cell r="D11098" t="str">
            <v>1,01</v>
          </cell>
        </row>
        <row r="11099">
          <cell r="A11099">
            <v>1581</v>
          </cell>
          <cell r="B11099" t="str">
            <v xml:space="preserve">TERMINAL A COMPRESSAO EM COBRE ESTANHADO PARA CABO 120 MM2, 1 FURO E 1 COMPRESSAO, PARA PARAFUSO DE FIXACAO M12                                                                                                                                                                                                                                                                                                                                                                                           </v>
          </cell>
          <cell r="C11099" t="str">
            <v xml:space="preserve">UN    </v>
          </cell>
          <cell r="D11099" t="str">
            <v>7,01</v>
          </cell>
        </row>
        <row r="11100">
          <cell r="A11100">
            <v>1575</v>
          </cell>
          <cell r="B11100" t="str">
            <v xml:space="preserve">TERMINAL A COMPRESSAO EM COBRE ESTANHADO PARA CABO 16 MM2, 1 FURO E 1 COMPRESSAO, PARA PARAFUSO DE FIXACAO M6                                                                                                                                                                                                                                                                                                                                                                                             </v>
          </cell>
          <cell r="C11100" t="str">
            <v xml:space="preserve">UN    </v>
          </cell>
          <cell r="D11100" t="str">
            <v>1,20</v>
          </cell>
        </row>
        <row r="11101">
          <cell r="A11101">
            <v>1570</v>
          </cell>
          <cell r="B11101" t="str">
            <v xml:space="preserve">TERMINAL A COMPRESSAO EM COBRE ESTANHADO PARA CABO 2,5 MM2, 1 FURO E 1 COMPRESSAO, PARA PARAFUSO DE FIXACAO M5                                                                                                                                                                                                                                                                                                                                                                                            </v>
          </cell>
          <cell r="C11101" t="str">
            <v xml:space="preserve">UN    </v>
          </cell>
          <cell r="D11101" t="str">
            <v>0,60</v>
          </cell>
        </row>
        <row r="11102">
          <cell r="A11102">
            <v>1576</v>
          </cell>
          <cell r="B11102" t="str">
            <v xml:space="preserve">TERMINAL A COMPRESSAO EM COBRE ESTANHADO PARA CABO 25 MM2, 1 FURO E 1 COMPRESSAO, PARA PARAFUSO DE FIXACAO M8                                                                                                                                                                                                                                                                                                                                                                                             </v>
          </cell>
          <cell r="C11102" t="str">
            <v xml:space="preserve">UN    </v>
          </cell>
          <cell r="D11102" t="str">
            <v>1,66</v>
          </cell>
        </row>
        <row r="11103">
          <cell r="A11103">
            <v>1577</v>
          </cell>
          <cell r="B11103" t="str">
            <v xml:space="preserve">TERMINAL A COMPRESSAO EM COBRE ESTANHADO PARA CABO 35 MM2, 1 FURO E 1 COMPRESSAO, PARA PARAFUSO DE FIXACAO M8                                                                                                                                                                                                                                                                                                                                                                                             </v>
          </cell>
          <cell r="C11103" t="str">
            <v xml:space="preserve">UN    </v>
          </cell>
          <cell r="D11103" t="str">
            <v>1,87</v>
          </cell>
        </row>
        <row r="11104">
          <cell r="A11104">
            <v>1571</v>
          </cell>
          <cell r="B11104" t="str">
            <v xml:space="preserve">TERMINAL A COMPRESSAO EM COBRE ESTANHADO PARA CABO 4 MM2, 1 FURO E 1 COMPRESSAO, PARA PARAFUSO DE FIXACAO M5                                                                                                                                                                                                                                                                                                                                                                                              </v>
          </cell>
          <cell r="C11104" t="str">
            <v xml:space="preserve">UN    </v>
          </cell>
          <cell r="D11104" t="str">
            <v>0,78</v>
          </cell>
        </row>
        <row r="11105">
          <cell r="A11105">
            <v>1578</v>
          </cell>
          <cell r="B11105" t="str">
            <v xml:space="preserve">TERMINAL A COMPRESSAO EM COBRE ESTANHADO PARA CABO 50 MM2, 1 FURO E 1 COMPRESSAO, PARA PARAFUSO DE FIXACAO M8                                                                                                                                                                                                                                                                                                                                                                                             </v>
          </cell>
          <cell r="C11105" t="str">
            <v xml:space="preserve">UN    </v>
          </cell>
          <cell r="D11105" t="str">
            <v>3,24</v>
          </cell>
        </row>
        <row r="11106">
          <cell r="A11106">
            <v>1573</v>
          </cell>
          <cell r="B11106" t="str">
            <v xml:space="preserve">TERMINAL A COMPRESSAO EM COBRE ESTANHADO PARA CABO 6 MM2, 1 FURO E 1 COMPRESSAO, PARA PARAFUSO DE FIXACAO M6                                                                                                                                                                                                                                                                                                                                                                                              </v>
          </cell>
          <cell r="C11106" t="str">
            <v xml:space="preserve">UN    </v>
          </cell>
          <cell r="D11106" t="str">
            <v>0,93</v>
          </cell>
        </row>
        <row r="11107">
          <cell r="A11107">
            <v>1579</v>
          </cell>
          <cell r="B11107" t="str">
            <v xml:space="preserve">TERMINAL A COMPRESSAO EM COBRE ESTANHADO PARA CABO 70 MM2, 1 FURO E 1 COMPRESSAO, PARA PARAFUSO DE FIXACAO M10                                                                                                                                                                                                                                                                                                                                                                                            </v>
          </cell>
          <cell r="C11107" t="str">
            <v xml:space="preserve">UN    </v>
          </cell>
          <cell r="D11107" t="str">
            <v>4,05</v>
          </cell>
        </row>
        <row r="11108">
          <cell r="A11108">
            <v>1580</v>
          </cell>
          <cell r="B11108" t="str">
            <v xml:space="preserve">TERMINAL A COMPRESSAO EM COBRE ESTANHADO PARA CABO 95 MM2, 1 FURO E 1 COMPRESSAO, PARA PARAFUSO DE FIXACAO M12                                                                                                                                                                                                                                                                                                                                                                                            </v>
          </cell>
          <cell r="C11108" t="str">
            <v xml:space="preserve">UN    </v>
          </cell>
          <cell r="D11108" t="str">
            <v>4,98</v>
          </cell>
        </row>
        <row r="11109">
          <cell r="A11109">
            <v>7571</v>
          </cell>
          <cell r="B11109" t="str">
            <v xml:space="preserve">TERMINAL AEREO EM ACO GALVANIZADO DN 5/16", COMPRIMENTO DE 350MM, COM BASE DE FIXACAO HORIZONTAL                                                                                                                                                                                                                                                                                                                                                                                                          </v>
          </cell>
          <cell r="C11109" t="str">
            <v xml:space="preserve">UN    </v>
          </cell>
          <cell r="D11109" t="str">
            <v>9,48</v>
          </cell>
        </row>
        <row r="11110">
          <cell r="A11110">
            <v>39321</v>
          </cell>
          <cell r="B11110" t="str">
            <v xml:space="preserve">TERMINAL DE VENTILACAO, 100 MM, SERIE NORMAL, ESGOTO PREDIAL                                                                                                                                                                                                                                                                                                                                                                                                                                              </v>
          </cell>
          <cell r="C11110" t="str">
            <v xml:space="preserve">UN    </v>
          </cell>
          <cell r="D11110" t="str">
            <v>12,01</v>
          </cell>
        </row>
        <row r="11111">
          <cell r="A11111">
            <v>39319</v>
          </cell>
          <cell r="B11111" t="str">
            <v xml:space="preserve">TERMINAL DE VENTILACAO, 50 MM, SERIE NORMAL, ESGOTO PREDIAL                                                                                                                                                                                                                                                                                                                                                                                                                                               </v>
          </cell>
          <cell r="C11111" t="str">
            <v xml:space="preserve">UN    </v>
          </cell>
          <cell r="D11111" t="str">
            <v>4,69</v>
          </cell>
        </row>
        <row r="11112">
          <cell r="A11112">
            <v>39320</v>
          </cell>
          <cell r="B11112" t="str">
            <v xml:space="preserve">TERMINAL DE VENTILACAO, 75 MM, SERIE NORMAL, ESGOTO PREDIAL                                                                                                                                                                                                                                                                                                                                                                                                                                               </v>
          </cell>
          <cell r="C11112" t="str">
            <v xml:space="preserve">UN    </v>
          </cell>
          <cell r="D11112" t="str">
            <v>7,79</v>
          </cell>
        </row>
        <row r="11113">
          <cell r="A11113">
            <v>1591</v>
          </cell>
          <cell r="B11113" t="str">
            <v xml:space="preserve">TERMINAL METALICO A PRESSAO PARA 1 CABO DE 120 MM2, COM 1 FURO DE FIXACAO                                                                                                                                                                                                                                                                                                                                                                                                                                 </v>
          </cell>
          <cell r="C11113" t="str">
            <v xml:space="preserve">UN    </v>
          </cell>
          <cell r="D11113" t="str">
            <v>15,46</v>
          </cell>
        </row>
        <row r="11114">
          <cell r="A11114">
            <v>1547</v>
          </cell>
          <cell r="B11114" t="str">
            <v xml:space="preserve">TERMINAL METALICO A PRESSAO PARA 1 CABO DE 150 A 185 MM2, COM 2 FUROS PARA FIXACAO                                                                                                                                                                                                                                                                                                                                                                                                                        </v>
          </cell>
          <cell r="C11114" t="str">
            <v xml:space="preserve">UN    </v>
          </cell>
          <cell r="D11114" t="str">
            <v>81,01</v>
          </cell>
        </row>
        <row r="11115">
          <cell r="A11115">
            <v>38196</v>
          </cell>
          <cell r="B11115" t="str">
            <v xml:space="preserve">TERMINAL METALICO A PRESSAO PARA 1 CABO DE 150 MM2, COM 1 FURO DE FIXACAO                                                                                                                                                                                                                                                                                                                                                                                                                                 </v>
          </cell>
          <cell r="C11115" t="str">
            <v xml:space="preserve">UN    </v>
          </cell>
          <cell r="D11115" t="str">
            <v>15,77</v>
          </cell>
        </row>
        <row r="11116">
          <cell r="A11116">
            <v>1543</v>
          </cell>
          <cell r="B11116" t="str">
            <v xml:space="preserve">TERMINAL METALICO A PRESSAO PARA 1 CABO DE 16 A 25 MM2, COM 2 FUROS PARA FIXACAO                                                                                                                                                                                                                                                                                                                                                                                                                          </v>
          </cell>
          <cell r="C11116" t="str">
            <v xml:space="preserve">UN    </v>
          </cell>
          <cell r="D11116" t="str">
            <v>16,76</v>
          </cell>
        </row>
        <row r="11117">
          <cell r="A11117">
            <v>1585</v>
          </cell>
          <cell r="B11117" t="str">
            <v xml:space="preserve">TERMINAL METALICO A PRESSAO PARA 1 CABO DE 16 MM2, COM 1 FURO DE FIXACAO                                                                                                                                                                                                                                                                                                                                                                                                                                  </v>
          </cell>
          <cell r="C11117" t="str">
            <v xml:space="preserve">UN    </v>
          </cell>
          <cell r="D11117" t="str">
            <v>3,24</v>
          </cell>
        </row>
        <row r="11118">
          <cell r="A11118">
            <v>1593</v>
          </cell>
          <cell r="B11118" t="str">
            <v xml:space="preserve">TERMINAL METALICO A PRESSAO PARA 1 CABO DE 185 MM2, COM 1 FURO DE FIXACAO                                                                                                                                                                                                                                                                                                                                                                                                                                 </v>
          </cell>
          <cell r="C11118" t="str">
            <v xml:space="preserve">UN    </v>
          </cell>
          <cell r="D11118" t="str">
            <v>17,24</v>
          </cell>
        </row>
        <row r="11119">
          <cell r="A11119">
            <v>11838</v>
          </cell>
          <cell r="B11119" t="str">
            <v xml:space="preserve">TERMINAL METALICO A PRESSAO PARA 1 CABO DE 240 MM2, COM 1 FURO DE FIXACAO                                                                                                                                                                                                                                                                                                                                                                                                                                 </v>
          </cell>
          <cell r="C11119" t="str">
            <v xml:space="preserve">UN    </v>
          </cell>
          <cell r="D11119" t="str">
            <v>22,75</v>
          </cell>
        </row>
        <row r="11120">
          <cell r="A11120">
            <v>1594</v>
          </cell>
          <cell r="B11120" t="str">
            <v xml:space="preserve">TERMINAL METALICO A PRESSAO PARA 1 CABO DE 25 A 35 MM2, COM 2 FUROS PARA FIXACAO                                                                                                                                                                                                                                                                                                                                                                                                                          </v>
          </cell>
          <cell r="C11120" t="str">
            <v xml:space="preserve">UN    </v>
          </cell>
          <cell r="D11120" t="str">
            <v>23,00</v>
          </cell>
        </row>
        <row r="11121">
          <cell r="A11121">
            <v>1586</v>
          </cell>
          <cell r="B11121" t="str">
            <v xml:space="preserve">TERMINAL METALICO A PRESSAO PARA 1 CABO DE 25 MM2, COM 1 FURO DE FIXACAO                                                                                                                                                                                                                                                                                                                                                                                                                                  </v>
          </cell>
          <cell r="C11121" t="str">
            <v xml:space="preserve">UN    </v>
          </cell>
          <cell r="D11121" t="str">
            <v>4,11</v>
          </cell>
        </row>
        <row r="11122">
          <cell r="A11122">
            <v>11839</v>
          </cell>
          <cell r="B11122" t="str">
            <v xml:space="preserve">TERMINAL METALICO A PRESSAO PARA 1 CABO DE 300 MM2, COM 1 FURO DE FIXACAO                                                                                                                                                                                                                                                                                                                                                                                                                                 </v>
          </cell>
          <cell r="C11122" t="str">
            <v xml:space="preserve">UN    </v>
          </cell>
          <cell r="D11122" t="str">
            <v>33,10</v>
          </cell>
        </row>
        <row r="11123">
          <cell r="A11123">
            <v>1587</v>
          </cell>
          <cell r="B11123" t="str">
            <v xml:space="preserve">TERMINAL METALICO A PRESSAO PARA 1 CABO DE 35 MM2, COM 1 FURO DE FIXACAO                                                                                                                                                                                                                                                                                                                                                                                                                                  </v>
          </cell>
          <cell r="C11123" t="str">
            <v xml:space="preserve">UN    </v>
          </cell>
          <cell r="D11123" t="str">
            <v>4,18</v>
          </cell>
        </row>
        <row r="11124">
          <cell r="A11124">
            <v>1545</v>
          </cell>
          <cell r="B11124" t="str">
            <v xml:space="preserve">TERMINAL METALICO A PRESSAO PARA 1 CABO DE 50 A 70 MM2, COM 2 FUROS PARA FIXACAO                                                                                                                                                                                                                                                                                                                                                                                                                          </v>
          </cell>
          <cell r="C11124" t="str">
            <v xml:space="preserve">UN    </v>
          </cell>
          <cell r="D11124" t="str">
            <v>39,72</v>
          </cell>
        </row>
        <row r="11125">
          <cell r="A11125">
            <v>1588</v>
          </cell>
          <cell r="B11125" t="str">
            <v xml:space="preserve">TERMINAL METALICO A PRESSAO PARA 1 CABO DE 50 MM2, COM 1 FURO DE FIXACAO                                                                                                                                                                                                                                                                                                                                                                                                                                  </v>
          </cell>
          <cell r="C11125" t="str">
            <v xml:space="preserve">UN    </v>
          </cell>
          <cell r="D11125" t="str">
            <v>5,74</v>
          </cell>
        </row>
        <row r="11126">
          <cell r="A11126">
            <v>1535</v>
          </cell>
          <cell r="B11126" t="str">
            <v xml:space="preserve">TERMINAL METALICO A PRESSAO PARA 1 CABO DE 6 A 10 MM2, COM 1 FURO DE FIXACAO                                                                                                                                                                                                                                                                                                                                                                                                                              </v>
          </cell>
          <cell r="C11126" t="str">
            <v xml:space="preserve">UN    </v>
          </cell>
          <cell r="D11126" t="str">
            <v>3,31</v>
          </cell>
        </row>
        <row r="11127">
          <cell r="A11127">
            <v>1589</v>
          </cell>
          <cell r="B11127" t="str">
            <v xml:space="preserve">TERMINAL METALICO A PRESSAO PARA 1 CABO DE 70 MM2, COM 1 FURO DE FIXACAO                                                                                                                                                                                                                                                                                                                                                                                                                                  </v>
          </cell>
          <cell r="C11127" t="str">
            <v xml:space="preserve">UN    </v>
          </cell>
          <cell r="D11127" t="str">
            <v>5,92</v>
          </cell>
        </row>
        <row r="11128">
          <cell r="A11128">
            <v>1546</v>
          </cell>
          <cell r="B11128" t="str">
            <v xml:space="preserve">TERMINAL METALICO A PRESSAO PARA 1 CABO DE 95 A 120 MM2, COM 2 FUROS PARA FIXACAO                                                                                                                                                                                                                                                                                                                                                                                                                         </v>
          </cell>
          <cell r="C11128" t="str">
            <v xml:space="preserve">UN    </v>
          </cell>
          <cell r="D11128" t="str">
            <v>67,04</v>
          </cell>
        </row>
        <row r="11129">
          <cell r="A11129">
            <v>1590</v>
          </cell>
          <cell r="B11129" t="str">
            <v xml:space="preserve">TERMINAL METALICO A PRESSAO PARA 1 CABO DE 95 MM2, COM 1 FURO DE FIXACAO                                                                                                                                                                                                                                                                                                                                                                                                                                  </v>
          </cell>
          <cell r="C11129" t="str">
            <v xml:space="preserve">UN    </v>
          </cell>
          <cell r="D11129" t="str">
            <v>10,42</v>
          </cell>
        </row>
        <row r="11130">
          <cell r="A11130">
            <v>1542</v>
          </cell>
          <cell r="B11130" t="str">
            <v xml:space="preserve">TERMINAL METALICO A PRESSAO 1 CABO, PARA CABOS DE 4 A 10 MM2, COM 2 FUROS PARA FIXACAO                                                                                                                                                                                                                                                                                                                                                                                                                    </v>
          </cell>
          <cell r="C11130" t="str">
            <v xml:space="preserve">UN    </v>
          </cell>
          <cell r="D11130" t="str">
            <v>13,81</v>
          </cell>
        </row>
        <row r="11131">
          <cell r="A11131">
            <v>38415</v>
          </cell>
          <cell r="B11131" t="str">
            <v xml:space="preserve">TERMOFUSORA PARA TUBOS E CONEXOES EM PPR COM DIAMETROS DE 20 A 63 MM, POTENCIA DE 800 W, TENSAO 220 V                                                                                                                                                                                                                                                                                                                                                                                                     </v>
          </cell>
          <cell r="C11131" t="str">
            <v xml:space="preserve">UN    </v>
          </cell>
          <cell r="D11131" t="str">
            <v>636,01</v>
          </cell>
        </row>
        <row r="11132">
          <cell r="A11132">
            <v>38414</v>
          </cell>
          <cell r="B11132" t="str">
            <v xml:space="preserve">TERMOFUSORA PARA TUBOS E CONEXOES EM PPR COM DIAMETROS DE 75 A 110 MM, POTENCIA DE *1100* W, TENSAO 220 V                                                                                                                                                                                                                                                                                                                                                                                                 </v>
          </cell>
          <cell r="C11132" t="str">
            <v xml:space="preserve">UN    </v>
          </cell>
          <cell r="D11132" t="str">
            <v>892,65</v>
          </cell>
        </row>
        <row r="11133">
          <cell r="A11133">
            <v>38128</v>
          </cell>
          <cell r="B11133" t="str">
            <v xml:space="preserve">TERRA VEGETAL (ENSACADA)                                                                                                                                                                                                                                                                                                                                                                                                                                                                                  </v>
          </cell>
          <cell r="C11133" t="str">
            <v xml:space="preserve">KG    </v>
          </cell>
          <cell r="D11133" t="str">
            <v>0,40</v>
          </cell>
        </row>
        <row r="11134">
          <cell r="A11134">
            <v>7253</v>
          </cell>
          <cell r="B11134" t="str">
            <v xml:space="preserve">TERRA VEGETAL (GRANEL)                                                                                                                                                                                                                                                                                                                                                                                                                                                                                    </v>
          </cell>
          <cell r="C11134" t="str">
            <v xml:space="preserve">M3    </v>
          </cell>
          <cell r="D11134" t="str">
            <v>85,71</v>
          </cell>
        </row>
        <row r="11135">
          <cell r="A11135">
            <v>4806</v>
          </cell>
          <cell r="B11135" t="str">
            <v xml:space="preserve">TESTEIRA ANTIDERRAPANTE PARA PISO VINILICO *5 X 2,5* CM, E = 2 MM                                                                                                                                                                                                                                                                                                                                                                                                                                         </v>
          </cell>
          <cell r="C11135" t="str">
            <v xml:space="preserve">M     </v>
          </cell>
          <cell r="D11135" t="str">
            <v>11,93</v>
          </cell>
        </row>
        <row r="11136">
          <cell r="A11136">
            <v>34401</v>
          </cell>
          <cell r="B11136" t="str">
            <v xml:space="preserve">TIJOLO CERAMICO LAMINADO 5,5 X 11 X 23 CM                                                                                                                                                                                                                                                                                                                                                                                                                                                                 </v>
          </cell>
          <cell r="C11136" t="str">
            <v xml:space="preserve">UN    </v>
          </cell>
          <cell r="D11136" t="str">
            <v>0,80</v>
          </cell>
        </row>
        <row r="11137">
          <cell r="A11137">
            <v>7258</v>
          </cell>
          <cell r="B11137" t="str">
            <v xml:space="preserve">TIJOLO CERAMICO MACICO *5 X 10 X 20* CM                                                                                                                                                                                                                                                                                                                                                                                                                                                                   </v>
          </cell>
          <cell r="C11137" t="str">
            <v xml:space="preserve">UN    </v>
          </cell>
          <cell r="D11137" t="str">
            <v>0,25</v>
          </cell>
        </row>
        <row r="11138">
          <cell r="A11138">
            <v>7260</v>
          </cell>
          <cell r="B11138" t="str">
            <v xml:space="preserve">TIJOLO CERAMICO MACICO APARENTE *6 X 12 X 24* CM                                                                                                                                                                                                                                                                                                                                                                                                                                                          </v>
          </cell>
          <cell r="C11138" t="str">
            <v xml:space="preserve">UN    </v>
          </cell>
          <cell r="D11138" t="str">
            <v>0,77</v>
          </cell>
        </row>
        <row r="11139">
          <cell r="A11139">
            <v>7256</v>
          </cell>
          <cell r="B11139" t="str">
            <v xml:space="preserve">TIJOLO CERAMICO MACICO APARENTE 2 FUROS, *6,5 X 10 X 20* CM                                                                                                                                                                                                                                                                                                                                                                                                                                               </v>
          </cell>
          <cell r="C11139" t="str">
            <v xml:space="preserve">UN    </v>
          </cell>
          <cell r="D11139" t="str">
            <v>0,45</v>
          </cell>
        </row>
        <row r="11140">
          <cell r="A11140">
            <v>34400</v>
          </cell>
          <cell r="B11140" t="str">
            <v xml:space="preserve">TIJOLO CERAMICO REFRATARIO 2,5 X 11,4 X 22,9 CM                                                                                                                                                                                                                                                                                                                                                                                                                                                           </v>
          </cell>
          <cell r="C11140" t="str">
            <v xml:space="preserve">UN    </v>
          </cell>
          <cell r="D11140" t="str">
            <v>1,95</v>
          </cell>
        </row>
        <row r="11141">
          <cell r="A11141">
            <v>10617</v>
          </cell>
          <cell r="B11141" t="str">
            <v xml:space="preserve">TIJOLO CERAMICO REFRATARIO 6,3 X 11,4 X 22,9 CM                                                                                                                                                                                                                                                                                                                                                                                                                                                           </v>
          </cell>
          <cell r="C11141" t="str">
            <v xml:space="preserve">UN    </v>
          </cell>
          <cell r="D11141" t="str">
            <v>2,72</v>
          </cell>
        </row>
        <row r="11142">
          <cell r="A11142">
            <v>7274</v>
          </cell>
          <cell r="B11142" t="str">
            <v xml:space="preserve">TIL PARA LIGACAO PREDIAL, EM PVC, JE, BBB, DN 100 X 100 MM, PARA REDE COLETORA ESGOTO (NBR 10569)                                                                                                                                                                                                                                                                                                                                                                                                         </v>
          </cell>
          <cell r="C11142" t="str">
            <v xml:space="preserve">UN    </v>
          </cell>
          <cell r="D11142" t="str">
            <v>31,43</v>
          </cell>
        </row>
        <row r="11143">
          <cell r="A11143">
            <v>11663</v>
          </cell>
          <cell r="B11143" t="str">
            <v xml:space="preserve">TIL TUBO QUEDA, EM PVC, JE, BBB, DN 100 X 100 MM, PARA REDE COLETORA DE ESGOTO (NBR 10569)                                                                                                                                                                                                                                                                                                                                                                                                                </v>
          </cell>
          <cell r="C11143" t="str">
            <v xml:space="preserve">UN    </v>
          </cell>
          <cell r="D11143" t="str">
            <v>258,55</v>
          </cell>
        </row>
        <row r="11144">
          <cell r="A11144">
            <v>38121</v>
          </cell>
          <cell r="B11144" t="str">
            <v xml:space="preserve">TINTA A BASE DE RESINA ACRILICA EMULSIONADA EM AGUA, PARA SINALIZACAO HORIZONTAL VIARIA (NBR 13699)                                                                                                                                                                                                                                                                                                                                                                                                       </v>
          </cell>
          <cell r="C11144" t="str">
            <v xml:space="preserve">L     </v>
          </cell>
          <cell r="D11144" t="str">
            <v>13,57</v>
          </cell>
        </row>
        <row r="11145">
          <cell r="A11145">
            <v>7343</v>
          </cell>
          <cell r="B11145" t="str">
            <v xml:space="preserve">TINTA A BASE DE RESINA ACRILICA, PARA SINALIZACAO HORIZONTAL VIARIA (NBR 11862)                                                                                                                                                                                                                                                                                                                                                                                                                           </v>
          </cell>
          <cell r="C11145" t="str">
            <v xml:space="preserve">L     </v>
          </cell>
          <cell r="D11145" t="str">
            <v>13,74</v>
          </cell>
        </row>
        <row r="11146">
          <cell r="A11146">
            <v>7287</v>
          </cell>
          <cell r="B11146" t="str">
            <v xml:space="preserve">TINTA A OLEO BRILHANTE PARA MADEIRA E METAIS                                                                                                                                                                                                                                                                                                                                                                                                                                                              </v>
          </cell>
          <cell r="C11146" t="str">
            <v xml:space="preserve">GL    </v>
          </cell>
          <cell r="D11146" t="str">
            <v>83,99</v>
          </cell>
        </row>
        <row r="11147">
          <cell r="A11147">
            <v>7350</v>
          </cell>
          <cell r="B11147" t="str">
            <v xml:space="preserve">TINTA ACRILICA PARA CERAMICA                                                                                                                                                                                                                                                                                                                                                                                                                                                                              </v>
          </cell>
          <cell r="C11147" t="str">
            <v xml:space="preserve">L     </v>
          </cell>
          <cell r="D11147" t="str">
            <v>22,93</v>
          </cell>
        </row>
        <row r="11148">
          <cell r="A11148">
            <v>7348</v>
          </cell>
          <cell r="B11148" t="str">
            <v xml:space="preserve">TINTA ACRILICA PREMIUM PARA PISO                                                                                                                                                                                                                                                                                                                                                                                                                                                                          </v>
          </cell>
          <cell r="C11148" t="str">
            <v xml:space="preserve">L     </v>
          </cell>
          <cell r="D11148" t="str">
            <v>12,86</v>
          </cell>
        </row>
        <row r="11149">
          <cell r="A11149">
            <v>7347</v>
          </cell>
          <cell r="B11149" t="str">
            <v xml:space="preserve">TINTA ACRILICA PREMIUM PARA PISO                                                                                                                                                                                                                                                                                                                                                                                                                                                                          </v>
          </cell>
          <cell r="C11149" t="str">
            <v xml:space="preserve">GL    </v>
          </cell>
          <cell r="D11149" t="str">
            <v>46,30</v>
          </cell>
        </row>
        <row r="11150">
          <cell r="A11150">
            <v>7355</v>
          </cell>
          <cell r="B11150" t="str">
            <v xml:space="preserve">TINTA ACRILICA PREMIUM, COR BRANCO  FOSCO                                                                                                                                                                                                                                                                                                                                                                                                                                                                 </v>
          </cell>
          <cell r="C11150" t="str">
            <v xml:space="preserve">GL    </v>
          </cell>
          <cell r="D11150" t="str">
            <v>69,39</v>
          </cell>
        </row>
        <row r="11151">
          <cell r="A11151">
            <v>7356</v>
          </cell>
          <cell r="B11151" t="str">
            <v xml:space="preserve">TINTA ACRILICA PREMIUM, COR BRANCO FOSCO                                                                                                                                                                                                                                                                                                                                                                                                                                                                  </v>
          </cell>
          <cell r="C11151" t="str">
            <v xml:space="preserve">L     </v>
          </cell>
          <cell r="D11151" t="str">
            <v>19,27</v>
          </cell>
        </row>
        <row r="11152">
          <cell r="A11152">
            <v>7313</v>
          </cell>
          <cell r="B11152" t="str">
            <v xml:space="preserve">TINTA ASFALTICA IMPERMEABILIZANTE DILUIDA EM SOLVENTE, PARA MATERIAIS CIMENTICIOS, METAL E MADEIRA                                                                                                                                                                                                                                                                                                                                                                                                        </v>
          </cell>
          <cell r="C11152" t="str">
            <v xml:space="preserve">L     </v>
          </cell>
          <cell r="D11152" t="str">
            <v>11,49</v>
          </cell>
        </row>
        <row r="11153">
          <cell r="A11153">
            <v>7319</v>
          </cell>
          <cell r="B11153" t="str">
            <v xml:space="preserve">TINTA ASFALTICA IMPERMEABILIZANTE DISPERSA EM AGUA, PARA MATERIAIS CIMENTICIOS                                                                                                                                                                                                                                                                                                                                                                                                                            </v>
          </cell>
          <cell r="C11153" t="str">
            <v xml:space="preserve">L     </v>
          </cell>
          <cell r="D11153" t="str">
            <v>6,58</v>
          </cell>
        </row>
        <row r="11154">
          <cell r="A11154">
            <v>38119</v>
          </cell>
          <cell r="B11154" t="str">
            <v xml:space="preserve">TINTA BORRACHA CLORADA, ACABAMENTO SEMIBRILHO, BRANCA                                                                                                                                                                                                                                                                                                                                                                                                                                                     </v>
          </cell>
          <cell r="C11154" t="str">
            <v xml:space="preserve">L     </v>
          </cell>
          <cell r="D11154" t="str">
            <v>87,60</v>
          </cell>
        </row>
        <row r="11155">
          <cell r="A11155">
            <v>7314</v>
          </cell>
          <cell r="B11155" t="str">
            <v xml:space="preserve">TINTA BORRACHA CLORADA, ACABAMENTO SEMIBRILHO, CORES VIVAS                                                                                                                                                                                                                                                                                                                                                                                                                                                </v>
          </cell>
          <cell r="C11155" t="str">
            <v xml:space="preserve">L     </v>
          </cell>
          <cell r="D11155" t="str">
            <v>94,41</v>
          </cell>
        </row>
        <row r="11156">
          <cell r="A11156">
            <v>38131</v>
          </cell>
          <cell r="B11156" t="str">
            <v xml:space="preserve">TINTA BORRACHA, CLORADA, ACABAMENTO SEMIBRILHO, PRETA                                                                                                                                                                                                                                                                                                                                                                                                                                                     </v>
          </cell>
          <cell r="C11156" t="str">
            <v xml:space="preserve">L     </v>
          </cell>
          <cell r="D11156" t="str">
            <v>88,38</v>
          </cell>
        </row>
        <row r="11157">
          <cell r="A11157">
            <v>7304</v>
          </cell>
          <cell r="B11157" t="str">
            <v xml:space="preserve">TINTA EPOXI PREMIUM, BRANCA                                                                                                                                                                                                                                                                                                                                                                                                                                                                               </v>
          </cell>
          <cell r="C11157" t="str">
            <v xml:space="preserve">L     </v>
          </cell>
          <cell r="D11157" t="str">
            <v>62,69</v>
          </cell>
        </row>
        <row r="11158">
          <cell r="A11158">
            <v>7293</v>
          </cell>
          <cell r="B11158" t="str">
            <v xml:space="preserve">TINTA ESMALTE SINTETICO GRAFITE COM PROTECAO PARA METAIS FERROSOS                                                                                                                                                                                                                                                                                                                                                                                                                                         </v>
          </cell>
          <cell r="C11158" t="str">
            <v xml:space="preserve">L     </v>
          </cell>
          <cell r="D11158" t="str">
            <v>28,10</v>
          </cell>
        </row>
        <row r="11159">
          <cell r="A11159">
            <v>7311</v>
          </cell>
          <cell r="B11159" t="str">
            <v xml:space="preserve">TINTA ESMALTE SINTETICO PREMIUM ACETINADO                                                                                                                                                                                                                                                                                                                                                                                                                                                                 </v>
          </cell>
          <cell r="C11159" t="str">
            <v xml:space="preserve">L     </v>
          </cell>
          <cell r="D11159" t="str">
            <v>27,18</v>
          </cell>
        </row>
        <row r="11160">
          <cell r="A11160">
            <v>7292</v>
          </cell>
          <cell r="B11160" t="str">
            <v xml:space="preserve">TINTA ESMALTE SINTETICO PREMIUM BRILHANTE                                                                                                                                                                                                                                                                                                                                                                                                                                                                 </v>
          </cell>
          <cell r="C11160" t="str">
            <v xml:space="preserve">L     </v>
          </cell>
          <cell r="D11160" t="str">
            <v>26,39</v>
          </cell>
        </row>
        <row r="11161">
          <cell r="A11161">
            <v>7288</v>
          </cell>
          <cell r="B11161" t="str">
            <v xml:space="preserve">TINTA ESMALTE SINTETICO PREMIUM FOSCO                                                                                                                                                                                                                                                                                                                                                                                                                                                                     </v>
          </cell>
          <cell r="C11161" t="str">
            <v xml:space="preserve">L     </v>
          </cell>
          <cell r="D11161" t="str">
            <v>29,91</v>
          </cell>
        </row>
        <row r="11162">
          <cell r="A11162">
            <v>35693</v>
          </cell>
          <cell r="B11162" t="str">
            <v xml:space="preserve">TINTA LATEX ACRILICA ECONOMICA, COR BRANCA                                                                                                                                                                                                                                                                                                                                                                                                                                                                </v>
          </cell>
          <cell r="C11162" t="str">
            <v xml:space="preserve">L     </v>
          </cell>
          <cell r="D11162" t="str">
            <v>8,84</v>
          </cell>
        </row>
        <row r="11163">
          <cell r="A11163">
            <v>35692</v>
          </cell>
          <cell r="B11163" t="str">
            <v xml:space="preserve">TINTA LATEX ACRILICA STANDARD, COR BRANCA                                                                                                                                                                                                                                                                                                                                                                                                                                                                 </v>
          </cell>
          <cell r="C11163" t="str">
            <v xml:space="preserve">L     </v>
          </cell>
          <cell r="D11163" t="str">
            <v>47,40</v>
          </cell>
        </row>
        <row r="11164">
          <cell r="A11164">
            <v>7344</v>
          </cell>
          <cell r="B11164" t="str">
            <v xml:space="preserve">TINTA LATEX PVA PREMIUM,  COR BRANCA                                                                                                                                                                                                                                                                                                                                                                                                                                                                      </v>
          </cell>
          <cell r="C11164" t="str">
            <v xml:space="preserve">GL    </v>
          </cell>
          <cell r="D11164" t="str">
            <v>59,98</v>
          </cell>
        </row>
        <row r="11165">
          <cell r="A11165">
            <v>7345</v>
          </cell>
          <cell r="B11165" t="str">
            <v xml:space="preserve">TINTA LATEX PVA PREMIUM, COR BRANCA                                                                                                                                                                                                                                                                                                                                                                                                                                                                       </v>
          </cell>
          <cell r="C11165" t="str">
            <v xml:space="preserve">L     </v>
          </cell>
          <cell r="D11165" t="str">
            <v>16,66</v>
          </cell>
        </row>
        <row r="11166">
          <cell r="A11166">
            <v>35691</v>
          </cell>
          <cell r="B11166" t="str">
            <v xml:space="preserve">TINTA LATEX PVA STANDARD, COR BRANCA                                                                                                                                                                                                                                                                                                                                                                                                                                                                      </v>
          </cell>
          <cell r="C11166" t="str">
            <v xml:space="preserve">L     </v>
          </cell>
          <cell r="D11166" t="str">
            <v>13,16</v>
          </cell>
        </row>
        <row r="11167">
          <cell r="A11167">
            <v>7342</v>
          </cell>
          <cell r="B11167" t="str">
            <v xml:space="preserve">TINTA MINERAL IMPERMEAVEL EM PO, BRANCA                                                                                                                                                                                                                                                                                                                                                                                                                                                                   </v>
          </cell>
          <cell r="C11167" t="str">
            <v xml:space="preserve">KG    </v>
          </cell>
          <cell r="D11167" t="str">
            <v>1,26</v>
          </cell>
        </row>
        <row r="11168">
          <cell r="A11168">
            <v>7306</v>
          </cell>
          <cell r="B11168" t="str">
            <v xml:space="preserve">TINTA PROTETORA SUPERFICIE METALICA ALUMINIO                                                                                                                                                                                                                                                                                                                                                                                                                                                              </v>
          </cell>
          <cell r="C11168" t="str">
            <v xml:space="preserve">L     </v>
          </cell>
          <cell r="D11168" t="str">
            <v>32,23</v>
          </cell>
        </row>
        <row r="11169">
          <cell r="A11169">
            <v>154</v>
          </cell>
          <cell r="B11169" t="str">
            <v xml:space="preserve">TINTA/REVESTIMENTO  A BASE DE RESINA EPOXI COM ALCATRAO, BICOMPONENTE                                                                                                                                                                                                                                                                                                                                                                                                                                     </v>
          </cell>
          <cell r="C11169" t="str">
            <v xml:space="preserve">L     </v>
          </cell>
          <cell r="D11169" t="str">
            <v>44,51</v>
          </cell>
        </row>
        <row r="11170">
          <cell r="A11170">
            <v>7338</v>
          </cell>
          <cell r="B11170" t="str">
            <v xml:space="preserve">TINTA/REVESTIMENTO A BASE DE RESINA EPOXI COM ALCATRAO, BICOMPONENTE                                                                                                                                                                                                                                                                                                                                                                                                                                      </v>
          </cell>
          <cell r="C11170" t="str">
            <v xml:space="preserve">KG    </v>
          </cell>
          <cell r="D11170" t="str">
            <v>29,67</v>
          </cell>
        </row>
        <row r="11171">
          <cell r="A11171">
            <v>39574</v>
          </cell>
          <cell r="B11171" t="str">
            <v xml:space="preserve">TIRANTE COM ELO, EM ARAME GALVANIZADO RIGIDO, NUMERO 10, COMPRIMENTO 2000 MM, PARA PENDURAL DE FORRO REMOVIVEL                                                                                                                                                                                                                                                                                                                                                                                            </v>
          </cell>
          <cell r="C11171" t="str">
            <v xml:space="preserve">UN    </v>
          </cell>
          <cell r="D11171" t="str">
            <v>2,83</v>
          </cell>
        </row>
        <row r="11172">
          <cell r="A11172">
            <v>11060</v>
          </cell>
          <cell r="B11172" t="str">
            <v xml:space="preserve">TIRANTE EM FERRO GALVANIZADO PARA CONTRAVENTAMENTO DE TELHA CANALETE 90, 1/4 " X 400 MM                                                                                                                                                                                                                                                                                                                                                                                                                   </v>
          </cell>
          <cell r="C11172" t="str">
            <v xml:space="preserve">UN    </v>
          </cell>
          <cell r="D11172" t="str">
            <v>36,61</v>
          </cell>
        </row>
        <row r="11173">
          <cell r="A11173">
            <v>37401</v>
          </cell>
          <cell r="B11173" t="str">
            <v xml:space="preserve">TOALHEIRO PLASTICO TIPO DISPENSER PARA PAPEL TOALHA INTERFOLHADO                                                                                                                                                                                                                                                                                                                                                                                                                                          </v>
          </cell>
          <cell r="C11173" t="str">
            <v xml:space="preserve">UN    </v>
          </cell>
          <cell r="D11173" t="str">
            <v>39,51</v>
          </cell>
        </row>
        <row r="11174">
          <cell r="A11174">
            <v>7525</v>
          </cell>
          <cell r="B11174" t="str">
            <v xml:space="preserve">TOMADA INDUSTRIAL DE EMBUTIR 3P+T 30 A, 440 V, COM TRAVA, COM PLACA                                                                                                                                                                                                                                                                                                                                                                                                                                       </v>
          </cell>
          <cell r="C11174" t="str">
            <v xml:space="preserve">UN    </v>
          </cell>
          <cell r="D11174" t="str">
            <v>35,94</v>
          </cell>
        </row>
        <row r="11175">
          <cell r="A11175">
            <v>7524</v>
          </cell>
          <cell r="B11175" t="str">
            <v xml:space="preserve">TOMADA INDUSTRIAL DE EMBUTIR 3P+T 30 A, 440 V, COM TRAVA, SEM PLACA                                                                                                                                                                                                                                                                                                                                                                                                                                       </v>
          </cell>
          <cell r="C11175" t="str">
            <v xml:space="preserve">UN    </v>
          </cell>
          <cell r="D11175" t="str">
            <v>33,87</v>
          </cell>
        </row>
        <row r="11176">
          <cell r="A11176">
            <v>38105</v>
          </cell>
          <cell r="B11176" t="str">
            <v xml:space="preserve">TOMADA PARA ANTENA DE TV, CABO COAXIAL DE 9 MM (APENAS MODULO)                                                                                                                                                                                                                                                                                                                                                                                                                                            </v>
          </cell>
          <cell r="C11176" t="str">
            <v xml:space="preserve">UN    </v>
          </cell>
          <cell r="D11176" t="str">
            <v>8,70</v>
          </cell>
        </row>
        <row r="11177">
          <cell r="A11177">
            <v>38084</v>
          </cell>
          <cell r="B11177" t="str">
            <v xml:space="preserve">TOMADA PARA ANTENA DE TV, CABO COAXIAL DE 9 MM, CONJUNTO MONTADO PARA EMBUTIR 4" X 2" (PLACA + SUPORTE + MODULO)                                                                                                                                                                                                                                                                                                                                                                                          </v>
          </cell>
          <cell r="C11177" t="str">
            <v xml:space="preserve">UN    </v>
          </cell>
          <cell r="D11177" t="str">
            <v>12,36</v>
          </cell>
        </row>
        <row r="11178">
          <cell r="A11178">
            <v>38103</v>
          </cell>
          <cell r="B11178" t="str">
            <v xml:space="preserve">TOMADA RJ11, 2 FIOS (APENAS MODULO)                                                                                                                                                                                                                                                                                                                                                                                                                                                                       </v>
          </cell>
          <cell r="C11178" t="str">
            <v xml:space="preserve">UN    </v>
          </cell>
          <cell r="D11178" t="str">
            <v>13,06</v>
          </cell>
        </row>
        <row r="11179">
          <cell r="A11179">
            <v>38082</v>
          </cell>
          <cell r="B11179" t="str">
            <v xml:space="preserve">TOMADA RJ11, 2 FIOS, CONJUNTO MONTADO PARA EMBUTIR 4" X 2" (PLACA + SUPORTE + MODULO)                                                                                                                                                                                                                                                                                                                                                                                                                     </v>
          </cell>
          <cell r="C11179" t="str">
            <v xml:space="preserve">UN    </v>
          </cell>
          <cell r="D11179" t="str">
            <v>16,09</v>
          </cell>
        </row>
        <row r="11180">
          <cell r="A11180">
            <v>38104</v>
          </cell>
          <cell r="B11180" t="str">
            <v xml:space="preserve">TOMADA RJ45, 8 FIOS, CAT 5E (APENAS MODULO)                                                                                                                                                                                                                                                                                                                                                                                                                                                               </v>
          </cell>
          <cell r="C11180" t="str">
            <v xml:space="preserve">UN    </v>
          </cell>
          <cell r="D11180" t="str">
            <v>25,57</v>
          </cell>
        </row>
        <row r="11181">
          <cell r="A11181">
            <v>38083</v>
          </cell>
          <cell r="B11181" t="str">
            <v xml:space="preserve">TOMADA RJ45, 8 FIOS, CAT 5E, CONJUNTO MONTADO PARA EMBUTIR 4" X 2" (PLACA + SUPORTE + MODULO)                                                                                                                                                                                                                                                                                                                                                                                                             </v>
          </cell>
          <cell r="C11181" t="str">
            <v xml:space="preserve">UN    </v>
          </cell>
          <cell r="D11181" t="str">
            <v>28,39</v>
          </cell>
        </row>
        <row r="11182">
          <cell r="A11182">
            <v>38101</v>
          </cell>
          <cell r="B11182" t="str">
            <v xml:space="preserve">TOMADA 2P+T 10A, 250V  (APENAS MODULO)                                                                                                                                                                                                                                                                                                                                                                                                                                                                    </v>
          </cell>
          <cell r="C11182" t="str">
            <v xml:space="preserve">UN    </v>
          </cell>
          <cell r="D11182" t="str">
            <v>6,21</v>
          </cell>
        </row>
        <row r="11183">
          <cell r="A11183">
            <v>7528</v>
          </cell>
          <cell r="B11183" t="str">
            <v xml:space="preserve">TOMADA 2P+T 10A, 250V, CONJUNTO MONTADO PARA EMBUTIR 4" X 2" (PLACA + SUPORTE + MODULO)                                                                                                                                                                                                                                                                                                                                                                                                                   </v>
          </cell>
          <cell r="C11183" t="str">
            <v xml:space="preserve">UN    </v>
          </cell>
          <cell r="D11183" t="str">
            <v>7,30</v>
          </cell>
        </row>
        <row r="11184">
          <cell r="A11184">
            <v>12147</v>
          </cell>
          <cell r="B11184" t="str">
            <v xml:space="preserve">TOMADA 2P+T 10A, 250V, CONJUNTO MONTADO PARA SOBREPOR 4" X 2" (CAIXA + MODULO)                                                                                                                                                                                                                                                                                                                                                                                                                            </v>
          </cell>
          <cell r="C11184" t="str">
            <v xml:space="preserve">UN    </v>
          </cell>
          <cell r="D11184" t="str">
            <v>11,13</v>
          </cell>
        </row>
        <row r="11185">
          <cell r="A11185">
            <v>38075</v>
          </cell>
          <cell r="B11185" t="str">
            <v xml:space="preserve">TOMADA 2P+T 20A 250V, CONJUNTO MONTADO PARA EMBUTIR 4" X 2" (PLACA + SUPORTE + MODULO)                                                                                                                                                                                                                                                                                                                                                                                                                    </v>
          </cell>
          <cell r="C11185" t="str">
            <v xml:space="preserve">UN    </v>
          </cell>
          <cell r="D11185" t="str">
            <v>12,64</v>
          </cell>
        </row>
        <row r="11186">
          <cell r="A11186">
            <v>38102</v>
          </cell>
          <cell r="B11186" t="str">
            <v xml:space="preserve">TOMADA 2P+T 20A, 250V  (APENAS MODULO)                                                                                                                                                                                                                                                                                                                                                                                                                                                                    </v>
          </cell>
          <cell r="C11186" t="str">
            <v xml:space="preserve">UN    </v>
          </cell>
          <cell r="D11186" t="str">
            <v>7,94</v>
          </cell>
        </row>
        <row r="11187">
          <cell r="A11187">
            <v>38076</v>
          </cell>
          <cell r="B11187" t="str">
            <v xml:space="preserve">TOMADAS (2 MODULOS) 2P+T 10A, 250V, CONJUNTO MONTADO PARA EMBUTIR 4" X 2" (PLACA + SUPORTE + MODULOS)                                                                                                                                                                                                                                                                                                                                                                                                     </v>
          </cell>
          <cell r="C11187" t="str">
            <v xml:space="preserve">UN    </v>
          </cell>
          <cell r="D11187" t="str">
            <v>14,17</v>
          </cell>
        </row>
        <row r="11188">
          <cell r="A11188">
            <v>7592</v>
          </cell>
          <cell r="B11188" t="str">
            <v xml:space="preserve">TOPOGRAFO                                                                                                                                                                                                                                                                                                                                                                                                                                                                                                 </v>
          </cell>
          <cell r="C11188" t="str">
            <v xml:space="preserve">H     </v>
          </cell>
          <cell r="D11188" t="str">
            <v>18,97</v>
          </cell>
        </row>
        <row r="11189">
          <cell r="A11189">
            <v>40820</v>
          </cell>
          <cell r="B11189" t="str">
            <v xml:space="preserve">TOPOGRAFO (MENSALISTA)                                                                                                                                                                                                                                                                                                                                                                                                                                                                                    </v>
          </cell>
          <cell r="C11189" t="str">
            <v xml:space="preserve">MES   </v>
          </cell>
          <cell r="D11189" t="str">
            <v>3.493,99</v>
          </cell>
        </row>
        <row r="11190">
          <cell r="A11190">
            <v>11762</v>
          </cell>
          <cell r="B11190" t="str">
            <v xml:space="preserve">TORNEIRA CROMADA COM BICO PARA JARDIM/TANQUE 1/2 " OU 3/4 " (REF 1153)                                                                                                                                                                                                                                                                                                                                                                                                                                    </v>
          </cell>
          <cell r="C11190" t="str">
            <v xml:space="preserve">UN    </v>
          </cell>
          <cell r="D11190" t="str">
            <v>48,59</v>
          </cell>
        </row>
        <row r="11191">
          <cell r="A11191">
            <v>13418</v>
          </cell>
          <cell r="B11191" t="str">
            <v xml:space="preserve">TORNEIRA CROMADA CURTA SEM BICO PARA TANQUE, PADRAO POPULAR, 1/2 " OU 3/4 " (REF 1140)                                                                                                                                                                                                                                                                                                                                                                                                                    </v>
          </cell>
          <cell r="C11191" t="str">
            <v xml:space="preserve">UN    </v>
          </cell>
          <cell r="D11191" t="str">
            <v>13,57</v>
          </cell>
        </row>
        <row r="11192">
          <cell r="A11192">
            <v>13984</v>
          </cell>
          <cell r="B11192" t="str">
            <v xml:space="preserve">TORNEIRA CROMADA CURTA SEM BICO PARA USO GERAL  1/2 " OU 3/4 " (REF 1152)                                                                                                                                                                                                                                                                                                                                                                                                                                 </v>
          </cell>
          <cell r="C11192" t="str">
            <v xml:space="preserve">UN    </v>
          </cell>
          <cell r="D11192" t="str">
            <v>33,96</v>
          </cell>
        </row>
        <row r="11193">
          <cell r="A11193">
            <v>11772</v>
          </cell>
          <cell r="B11193" t="str">
            <v xml:space="preserve">TORNEIRA CROMADA DE MESA PARA COZINHA BICA MOVEL COM AREJADOR 1/2 " OU 3/4 " (REF 1167)                                                                                                                                                                                                                                                                                                                                                                                                                   </v>
          </cell>
          <cell r="C11193" t="str">
            <v xml:space="preserve">UN    </v>
          </cell>
          <cell r="D11193" t="str">
            <v>82,47</v>
          </cell>
        </row>
        <row r="11194">
          <cell r="A11194">
            <v>36795</v>
          </cell>
          <cell r="B11194" t="str">
            <v xml:space="preserve">TORNEIRA CROMADA DE MESA PARA LAVATORIO COM SENSOR DE PRESENCA                                                                                                                                                                                                                                                                                                                                                                                                                                            </v>
          </cell>
          <cell r="C11194" t="str">
            <v xml:space="preserve">UN    </v>
          </cell>
          <cell r="D11194" t="str">
            <v>530,41</v>
          </cell>
        </row>
        <row r="11195">
          <cell r="A11195">
            <v>36796</v>
          </cell>
          <cell r="B11195" t="str">
            <v xml:space="preserve">TORNEIRA CROMADA DE MESA PARA LAVATORIO TEMPORIZADA PRESSAO BICA BAIXA                                                                                                                                                                                                                                                                                                                                                                                                                                    </v>
          </cell>
          <cell r="C11195" t="str">
            <v xml:space="preserve">UN    </v>
          </cell>
          <cell r="D11195" t="str">
            <v>136,56</v>
          </cell>
        </row>
        <row r="11196">
          <cell r="A11196">
            <v>36791</v>
          </cell>
          <cell r="B11196" t="str">
            <v xml:space="preserve">TORNEIRA CROMADA DE MESA PARA LAVATORIO, BICA ALTA (REF 1195)                                                                                                                                                                                                                                                                                                                                                                                                                                             </v>
          </cell>
          <cell r="C11196" t="str">
            <v xml:space="preserve">UN    </v>
          </cell>
          <cell r="D11196" t="str">
            <v>70,36</v>
          </cell>
        </row>
        <row r="11197">
          <cell r="A11197">
            <v>13415</v>
          </cell>
          <cell r="B11197" t="str">
            <v xml:space="preserve">TORNEIRA CROMADA DE MESA PARA LAVATORIO, PADRAO POPULAR, 1/2 " OU 3/4 " (REF 1193)                                                                                                                                                                                                                                                                                                                                                                                                                        </v>
          </cell>
          <cell r="C11197" t="str">
            <v xml:space="preserve">UN    </v>
          </cell>
          <cell r="D11197" t="str">
            <v>40,90</v>
          </cell>
        </row>
        <row r="11198">
          <cell r="A11198">
            <v>36792</v>
          </cell>
          <cell r="B11198" t="str">
            <v xml:space="preserve">TORNEIRA CROMADA DE PAREDE LONGA PARA LAVATORIO (REF 1178)                                                                                                                                                                                                                                                                                                                                                                                                                                                </v>
          </cell>
          <cell r="C11198" t="str">
            <v xml:space="preserve">UN    </v>
          </cell>
          <cell r="D11198" t="str">
            <v>134,50</v>
          </cell>
        </row>
        <row r="11199">
          <cell r="A11199">
            <v>11773</v>
          </cell>
          <cell r="B11199" t="str">
            <v xml:space="preserve">TORNEIRA CROMADA DE PAREDE PARA COZINHA BICA MOVEL COM AREJADOR 1/2 " OU 3/4 " (REF 1168)                                                                                                                                                                                                                                                                                                                                                                                                                 </v>
          </cell>
          <cell r="C11199" t="str">
            <v xml:space="preserve">UN    </v>
          </cell>
          <cell r="D11199" t="str">
            <v>78,73</v>
          </cell>
        </row>
        <row r="11200">
          <cell r="A11200">
            <v>11775</v>
          </cell>
          <cell r="B11200" t="str">
            <v xml:space="preserve">TORNEIRA CROMADA DE PAREDE PARA COZINHA COM AREJADOR 1/2 " OU 3/4 " (REF 1157)                                                                                                                                                                                                                                                                                                                                                                                                                            </v>
          </cell>
          <cell r="C11200" t="str">
            <v xml:space="preserve">UN    </v>
          </cell>
          <cell r="D11200" t="str">
            <v>82,21</v>
          </cell>
        </row>
        <row r="11201">
          <cell r="A11201">
            <v>13983</v>
          </cell>
          <cell r="B11201" t="str">
            <v xml:space="preserve">TORNEIRA CROMADA DE PAREDE PARA COZINHA COM AREJADOR, PADRAO POPULAR, 1/2 " OU 3/4 " (REF 1159)                                                                                                                                                                                                                                                                                                                                                                                                           </v>
          </cell>
          <cell r="C11201" t="str">
            <v xml:space="preserve">UN    </v>
          </cell>
          <cell r="D11201" t="str">
            <v>42,00</v>
          </cell>
        </row>
        <row r="11202">
          <cell r="A11202">
            <v>13416</v>
          </cell>
          <cell r="B11202" t="str">
            <v xml:space="preserve">TORNEIRA CROMADA DE PAREDE PARA COZINHA SEM AREJADOR, PADRAO POPULAR, 1/2 " OU 3/4 " (REF 1158)                                                                                                                                                                                                                                                                                                                                                                                                           </v>
          </cell>
          <cell r="C11202" t="str">
            <v xml:space="preserve">UN    </v>
          </cell>
          <cell r="D11202" t="str">
            <v>33,87</v>
          </cell>
        </row>
        <row r="11203">
          <cell r="A11203">
            <v>13417</v>
          </cell>
          <cell r="B11203" t="str">
            <v xml:space="preserve">TORNEIRA CROMADA SEM BICO PARA TANQUE 1/2 " OU 3/4 " (REF 1143)                                                                                                                                                                                                                                                                                                                                                                                                                                           </v>
          </cell>
          <cell r="C11203" t="str">
            <v xml:space="preserve">UN    </v>
          </cell>
          <cell r="D11203" t="str">
            <v>29,88</v>
          </cell>
        </row>
        <row r="11204">
          <cell r="A11204">
            <v>7604</v>
          </cell>
          <cell r="B11204" t="str">
            <v xml:space="preserve">TORNEIRA CROMADA SEM BICO PARA TANQUE, PADRAO POPULAR, 1/2 " OU 3/4 " (REF 1126)                                                                                                                                                                                                                                                                                                                                                                                                                          </v>
          </cell>
          <cell r="C11204" t="str">
            <v xml:space="preserve">UN    </v>
          </cell>
          <cell r="D11204" t="str">
            <v>12,94</v>
          </cell>
        </row>
        <row r="11205">
          <cell r="A11205">
            <v>11763</v>
          </cell>
          <cell r="B11205" t="str">
            <v xml:space="preserve">TORNEIRA DE BOIA CONVENCIONAL PARA CAIXA D'AGUA, 1.1/2", COM HASTE E TORNEIRA METALICOS E BALAO PLASTICO                                                                                                                                                                                                                                                                                                                                                                                                  </v>
          </cell>
          <cell r="C11205" t="str">
            <v xml:space="preserve">UN    </v>
          </cell>
          <cell r="D11205" t="str">
            <v>72,20</v>
          </cell>
        </row>
        <row r="11206">
          <cell r="A11206">
            <v>11764</v>
          </cell>
          <cell r="B11206" t="str">
            <v xml:space="preserve">TORNEIRA DE BOIA CONVENCIONAL PARA CAIXA D'AGUA, 1.1/4", COM HASTE E TORNEIRA METALICOS E BALAO PLASTICO                                                                                                                                                                                                                                                                                                                                                                                                  </v>
          </cell>
          <cell r="C11206" t="str">
            <v xml:space="preserve">UN    </v>
          </cell>
          <cell r="D11206" t="str">
            <v>77,12</v>
          </cell>
        </row>
        <row r="11207">
          <cell r="A11207">
            <v>11829</v>
          </cell>
          <cell r="B11207" t="str">
            <v xml:space="preserve">TORNEIRA DE BOIA CONVENCIONAL PARA CAIXA D'AGUA, 1/2", COM HASTE E TORNEIRA METALICOS E BALAO PLASTICO                                                                                                                                                                                                                                                                                                                                                                                                    </v>
          </cell>
          <cell r="C11207" t="str">
            <v xml:space="preserve">UN    </v>
          </cell>
          <cell r="D11207" t="str">
            <v>18,48</v>
          </cell>
        </row>
        <row r="11208">
          <cell r="A11208">
            <v>11825</v>
          </cell>
          <cell r="B11208" t="str">
            <v xml:space="preserve">TORNEIRA DE BOIA CONVENCIONAL PARA CAIXA D'AGUA, 1", COM HASTE E TORNEIRA METALICOS E BALAO PLASTICO                                                                                                                                                                                                                                                                                                                                                                                                      </v>
          </cell>
          <cell r="C11208" t="str">
            <v xml:space="preserve">UN    </v>
          </cell>
          <cell r="D11208" t="str">
            <v>31,69</v>
          </cell>
        </row>
        <row r="11209">
          <cell r="A11209">
            <v>11767</v>
          </cell>
          <cell r="B11209" t="str">
            <v xml:space="preserve">TORNEIRA DE BOIA CONVENCIONAL PARA CAIXA D'AGUA, 2", COM HASTE E TORNEIRA METALICOS E BALAO PLASTICO                                                                                                                                                                                                                                                                                                                                                                                                      </v>
          </cell>
          <cell r="C11209" t="str">
            <v xml:space="preserve">UN    </v>
          </cell>
          <cell r="D11209" t="str">
            <v>128,01</v>
          </cell>
        </row>
        <row r="11210">
          <cell r="A11210">
            <v>11830</v>
          </cell>
          <cell r="B11210" t="str">
            <v xml:space="preserve">TORNEIRA DE BOIA CONVENCIONAL PARA CAIXA D'AGUA, 3/4", COM HASTE E TORNEIRA METALICOS E BALAO PLASTICO                                                                                                                                                                                                                                                                                                                                                                                                    </v>
          </cell>
          <cell r="C11210" t="str">
            <v xml:space="preserve">UN    </v>
          </cell>
          <cell r="D11210" t="str">
            <v>19,97</v>
          </cell>
        </row>
        <row r="11211">
          <cell r="A11211">
            <v>11766</v>
          </cell>
          <cell r="B11211" t="str">
            <v xml:space="preserve">TORNEIRA DE BOIA VAZAO TOTAL PARA CAIXA D'AGUA, 1/2", COM HASTE E TORNEIRA METALICOS E BALAO PLASTICO                                                                                                                                                                                                                                                                                                                                                                                                     </v>
          </cell>
          <cell r="C11211" t="str">
            <v xml:space="preserve">UN    </v>
          </cell>
          <cell r="D11211" t="str">
            <v>35,50</v>
          </cell>
        </row>
        <row r="11212">
          <cell r="A11212">
            <v>11765</v>
          </cell>
          <cell r="B11212" t="str">
            <v xml:space="preserve">TORNEIRA DE BOIA VAZAO TOTAL PARA CAIXA D'AGUA, 1", COM HASTE E TORNEIRA METALICOS E BALAO PLASTICO                                                                                                                                                                                                                                                                                                                                                                                                       </v>
          </cell>
          <cell r="C11212" t="str">
            <v xml:space="preserve">UN    </v>
          </cell>
          <cell r="D11212" t="str">
            <v>48,34</v>
          </cell>
        </row>
        <row r="11213">
          <cell r="A11213">
            <v>11824</v>
          </cell>
          <cell r="B11213" t="str">
            <v xml:space="preserve">TORNEIRA DE BOIA VAZAO TOTAL PARA CAIXA D'AGUA, 3/4", COM HASTE E TORNEIRA METALICOS E BALAO PLASTICO                                                                                                                                                                                                                                                                                                                                                                                                     </v>
          </cell>
          <cell r="C11213" t="str">
            <v xml:space="preserve">UN    </v>
          </cell>
          <cell r="D11213" t="str">
            <v>36,62</v>
          </cell>
        </row>
        <row r="11214">
          <cell r="A11214">
            <v>11777</v>
          </cell>
          <cell r="B11214" t="str">
            <v xml:space="preserve">TORNEIRA ELETRICA DE PAREDE, BICA ALTA, PARA COZINHA, 5500 W (110/220 V)                                                                                                                                                                                                                                                                                                                                                                                                                                  </v>
          </cell>
          <cell r="C11214" t="str">
            <v xml:space="preserve">UN    </v>
          </cell>
          <cell r="D11214" t="str">
            <v>121,43</v>
          </cell>
        </row>
        <row r="11215">
          <cell r="A11215">
            <v>7602</v>
          </cell>
          <cell r="B11215" t="str">
            <v xml:space="preserve">TORNEIRA METAL AMARELO COM BICO PARA JARDIM, PADRAO POPULAR, 1/2 " OU 3/4 " (REF 1128)                                                                                                                                                                                                                                                                                                                                                                                                                    </v>
          </cell>
          <cell r="C11215" t="str">
            <v xml:space="preserve">UN    </v>
          </cell>
          <cell r="D11215" t="str">
            <v>12,82</v>
          </cell>
        </row>
        <row r="11216">
          <cell r="A11216">
            <v>7603</v>
          </cell>
          <cell r="B11216" t="str">
            <v xml:space="preserve">TORNEIRA METAL AMARELO CURTA SEM BICO PARA TANQUE, PADRAO POPULAR, 1/2 " OU 3/4 " (REF 1120)                                                                                                                                                                                                                                                                                                                                                                                                              </v>
          </cell>
          <cell r="C11216" t="str">
            <v xml:space="preserve">UN    </v>
          </cell>
          <cell r="D11216" t="str">
            <v>12,44</v>
          </cell>
        </row>
        <row r="11217">
          <cell r="A11217">
            <v>11826</v>
          </cell>
          <cell r="B11217" t="str">
            <v xml:space="preserve">TORNEIRA METALICA DE BOIA CONVENCIONAL PARA CAIXA D'AGUA, 1/2 ", COM HASTE, TORNEIRA E BALAO METALICOS                                                                                                                                                                                                                                                                                                                                                                                                    </v>
          </cell>
          <cell r="C11217" t="str">
            <v xml:space="preserve">UN    </v>
          </cell>
          <cell r="D11217" t="str">
            <v>30,75</v>
          </cell>
        </row>
        <row r="11218">
          <cell r="A11218">
            <v>7606</v>
          </cell>
          <cell r="B11218" t="str">
            <v xml:space="preserve">TORNEIRA METALICA DE BOIA CONVENCIONAL PARA CAIXA D'AGUA, 3/4 ", COM HASTE, TORNEIRA E BALAO METALICOS                                                                                                                                                                                                                                                                                                                                                                                                    </v>
          </cell>
          <cell r="C11218" t="str">
            <v xml:space="preserve">UN    </v>
          </cell>
          <cell r="D11218" t="str">
            <v>32,04</v>
          </cell>
        </row>
        <row r="11219">
          <cell r="A11219">
            <v>40329</v>
          </cell>
          <cell r="B11219" t="str">
            <v xml:space="preserve">TORNEIRA PLASTICA DE BOIA CONVENCIONAL PARA CAIXA DE AGUA, 3/4 ", COM HASTE METALICA E COM TORNEIRA E BALAO PLASTICOS (PADRAO POPULAR)                                                                                                                                                                                                                                                                                                                                                                    </v>
          </cell>
          <cell r="C11219" t="str">
            <v xml:space="preserve">UN    </v>
          </cell>
          <cell r="D11219" t="str">
            <v>15,50</v>
          </cell>
        </row>
        <row r="11220">
          <cell r="A11220">
            <v>11823</v>
          </cell>
          <cell r="B11220" t="str">
            <v xml:space="preserve">TORNEIRA PLASTICA DE BOIA PARA CAIXA DE DESCARGA,  1/2", BALAO E TORNEIRA PLASTICOS, COM HASTE METALICA                                                                                                                                                                                                                                                                                                                                                                                                   </v>
          </cell>
          <cell r="C11220" t="str">
            <v xml:space="preserve">UN    </v>
          </cell>
          <cell r="D11220" t="str">
            <v>6,70</v>
          </cell>
        </row>
        <row r="11221">
          <cell r="A11221">
            <v>11822</v>
          </cell>
          <cell r="B11221" t="str">
            <v xml:space="preserve">TORNEIRA PLASTICA DE MESA, BICA MOVEL, PARA COZINHA 1/2 "                                                                                                                                                                                                                                                                                                                                                                                                                                                 </v>
          </cell>
          <cell r="C11221" t="str">
            <v xml:space="preserve">UN    </v>
          </cell>
          <cell r="D11221" t="str">
            <v>30,30</v>
          </cell>
        </row>
        <row r="11222">
          <cell r="A11222">
            <v>11831</v>
          </cell>
          <cell r="B11222" t="str">
            <v xml:space="preserve">TORNEIRA PLASTICA PARA TANQUE 1/2 " OU 3/4 " COM BICO PARA MANGUEIRA                                                                                                                                                                                                                                                                                                                                                                                                                                      </v>
          </cell>
          <cell r="C11222" t="str">
            <v xml:space="preserve">UN    </v>
          </cell>
          <cell r="D11222" t="str">
            <v>23,01</v>
          </cell>
        </row>
        <row r="11223">
          <cell r="A11223">
            <v>7613</v>
          </cell>
          <cell r="B11223" t="str">
            <v xml:space="preserve">TRANSFORMADOR TRIFASICO DE DISTRIBUICAO, POTENCIA DE 1000 KVA, TENSAO NOMINAL DE 15 KV, TENSAO SECUNDARIA DE 220/127V, EM OLEO ISOLANTE TIPO MINERAL                                                                                                                                                                                                                                                                                                                                                      </v>
          </cell>
          <cell r="C11223" t="str">
            <v xml:space="preserve">UN    </v>
          </cell>
          <cell r="D11223" t="str">
            <v>52.341,58</v>
          </cell>
        </row>
        <row r="11224">
          <cell r="A11224">
            <v>7619</v>
          </cell>
          <cell r="B11224" t="str">
            <v xml:space="preserve">TRANSFORMADOR TRIFASICO DE DISTRIBUICAO, POTENCIA DE 112,5 KVA, TENSAO NOMINAL DE 15 KV, TENSAO SECUNDARIA DE 220/127V, EM OLEO ISOLANTE TIPO MINERAL                                                                                                                                                                                                                                                                                                                                                     </v>
          </cell>
          <cell r="C11224" t="str">
            <v xml:space="preserve">UN    </v>
          </cell>
          <cell r="D11224" t="str">
            <v>8.090,88</v>
          </cell>
        </row>
        <row r="11225">
          <cell r="A11225">
            <v>12076</v>
          </cell>
          <cell r="B11225" t="str">
            <v xml:space="preserve">TRANSFORMADOR TRIFASICO DE DISTRIBUICAO, POTENCIA DE 15 KVA, TENSAO NOMINAL DE 15 KV, TENSAO SECUNDARIA DE 220/127V, EM OLEO ISOLANTE TIPO MINERAL                                                                                                                                                                                                                                                                                                                                                        </v>
          </cell>
          <cell r="C11225" t="str">
            <v xml:space="preserve">UN    </v>
          </cell>
          <cell r="D11225" t="str">
            <v>3.711,41</v>
          </cell>
        </row>
        <row r="11226">
          <cell r="A11226">
            <v>7614</v>
          </cell>
          <cell r="B11226" t="str">
            <v xml:space="preserve">TRANSFORMADOR TRIFASICO DE DISTRIBUICAO, POTENCIA DE 150 KVA, TENSAO NOMINAL DE 15 KV, TENSAO SECUNDARIA DE 220/127V, EM OLEO ISOLANTE TIPO MINERAL                                                                                                                                                                                                                                                                                                                                                       </v>
          </cell>
          <cell r="C11226" t="str">
            <v xml:space="preserve">UN    </v>
          </cell>
          <cell r="D11226" t="str">
            <v>10.204,54</v>
          </cell>
        </row>
        <row r="11227">
          <cell r="A11227">
            <v>7618</v>
          </cell>
          <cell r="B11227" t="str">
            <v xml:space="preserve">TRANSFORMADOR TRIFASICO DE DISTRIBUICAO, POTENCIA DE 1500 KVA, TENSAO NOMINAL DE 15 KV, TENSAO SECUNDARIA DE 220/127V, EM OLEO ISOLANTE TIPO MINERAL                                                                                                                                                                                                                                                                                                                                                      </v>
          </cell>
          <cell r="C11227" t="str">
            <v xml:space="preserve">UN    </v>
          </cell>
          <cell r="D11227" t="str">
            <v>66.184,10</v>
          </cell>
        </row>
        <row r="11228">
          <cell r="A11228">
            <v>7620</v>
          </cell>
          <cell r="B11228" t="str">
            <v xml:space="preserve">TRANSFORMADOR TRIFASICO DE DISTRIBUICAO, POTENCIA DE 225 KVA, TENSAO NOMINAL DE 15 KV, TENSAO SECUNDARIA DE 220/127V, EM OLEO ISOLANTE TIPO MINERAL                                                                                                                                                                                                                                                                                                                                                       </v>
          </cell>
          <cell r="C11228" t="str">
            <v xml:space="preserve">UN    </v>
          </cell>
          <cell r="D11228" t="str">
            <v>14.315,46</v>
          </cell>
        </row>
        <row r="11229">
          <cell r="A11229">
            <v>7610</v>
          </cell>
          <cell r="B11229" t="str">
            <v xml:space="preserve">TRANSFORMADOR TRIFASICO DE DISTRIBUICAO, POTENCIA DE 30 KVA, TENSAO NOMINAL DE 15 KV, TENSAO SECUNDARIA DE 220/127V, EM OLEO ISOLANTE TIPO MINERAL                                                                                                                                                                                                                                                                                                                                                        </v>
          </cell>
          <cell r="C11229" t="str">
            <v xml:space="preserve">UN    </v>
          </cell>
          <cell r="D11229" t="str">
            <v>4.533,23</v>
          </cell>
        </row>
        <row r="11230">
          <cell r="A11230">
            <v>7615</v>
          </cell>
          <cell r="B11230" t="str">
            <v xml:space="preserve">TRANSFORMADOR TRIFASICO DE DISTRIBUICAO, POTENCIA DE 300 KVA, TENSAO NOMINAL DE 15 KV, TENSAO SECUNDARIA DE 220/127V, EM OLEO ISOLANTE TIPO MINERAL                                                                                                                                                                                                                                                                                                                                                       </v>
          </cell>
          <cell r="C11230" t="str">
            <v xml:space="preserve">UN    </v>
          </cell>
          <cell r="D11230" t="str">
            <v>16.701,37</v>
          </cell>
        </row>
        <row r="11231">
          <cell r="A11231">
            <v>7617</v>
          </cell>
          <cell r="B11231" t="str">
            <v xml:space="preserve">TRANSFORMADOR TRIFASICO DE DISTRIBUICAO, POTENCIA DE 45 KVA, TENSAO NOMINAL DE 15 KV, TENSAO SECUNDARIA DE 220/127V, EM OLEO ISOLANTE TIPO MINERAL                                                                                                                                                                                                                                                                                                                                                        </v>
          </cell>
          <cell r="C11231" t="str">
            <v xml:space="preserve">UN    </v>
          </cell>
          <cell r="D11231" t="str">
            <v>5.063,43</v>
          </cell>
        </row>
        <row r="11232">
          <cell r="A11232">
            <v>7616</v>
          </cell>
          <cell r="B11232" t="str">
            <v xml:space="preserve">TRANSFORMADOR TRIFASICO DE DISTRIBUICAO, POTENCIA DE 500 KVA, TENSAO NOMINAL DE 15 KV, TENSAO SECUNDARIA DE 220/127V, EM OLEO ISOLANTE TIPO MINERAL                                                                                                                                                                                                                                                                                                                                                       </v>
          </cell>
          <cell r="C11232" t="str">
            <v xml:space="preserve">UN    </v>
          </cell>
          <cell r="D11232" t="str">
            <v>27.253,99</v>
          </cell>
        </row>
        <row r="11233">
          <cell r="A11233">
            <v>7611</v>
          </cell>
          <cell r="B11233" t="str">
            <v xml:space="preserve">TRANSFORMADOR TRIFASICO DE DISTRIBUICAO, POTENCIA DE 75 KVA, TENSAO NOMINAL DE 15 KV, TENSAO SECUNDARIA DE 220/127V, EM OLEO ISOLANTE TIPO MINERAL                                                                                                                                                                                                                                                                                                                                                        </v>
          </cell>
          <cell r="C11233" t="str">
            <v xml:space="preserve">UN    </v>
          </cell>
          <cell r="D11233" t="str">
            <v>6.548,00</v>
          </cell>
        </row>
        <row r="11234">
          <cell r="A11234">
            <v>7612</v>
          </cell>
          <cell r="B11234" t="str">
            <v xml:space="preserve">TRANSFORMADOR TRIFASICO DE DISTRIBUICAO, POTENCIA DE 750 KVA, TENSAO NOMINAL DE 15 KV, TENSAO SECUNDARIA DE 220/127V, EM OLEO ISOLANTE TIPO MINERAL                                                                                                                                                                                                                                                                                                                                                       </v>
          </cell>
          <cell r="C11234" t="str">
            <v xml:space="preserve">UN    </v>
          </cell>
          <cell r="D11234" t="str">
            <v>37.383,51</v>
          </cell>
        </row>
        <row r="11235">
          <cell r="A11235">
            <v>37371</v>
          </cell>
          <cell r="B11235" t="str">
            <v xml:space="preserve">TRANSPORTE - HORISTA (COLETADO CAIXA)                                                                                                                                                                                                                                                                                                                                                                                                                                                                     </v>
          </cell>
          <cell r="C11235" t="str">
            <v xml:space="preserve">H     </v>
          </cell>
          <cell r="D11235" t="str">
            <v>1,55</v>
          </cell>
        </row>
        <row r="11236">
          <cell r="A11236">
            <v>40861</v>
          </cell>
          <cell r="B11236" t="str">
            <v xml:space="preserve">TRANSPORTE - MENSALISTA (COLETADO CAIXA)                                                                                                                                                                                                                                                                                                                                                                                                                                                                  </v>
          </cell>
          <cell r="C11236" t="str">
            <v xml:space="preserve">MES   </v>
          </cell>
          <cell r="D11236" t="str">
            <v>292,15</v>
          </cell>
        </row>
        <row r="11237">
          <cell r="A11237">
            <v>36510</v>
          </cell>
          <cell r="B11237" t="str">
            <v xml:space="preserve">TRATOR DE ESTEIRAS, POTENCIA BRUTA DE 133 HP, PESO OPERACIONAL DE 14 T, COM LAMINA COM CAPACIDADE DE 3,00 M3                                                                                                                                                                                                                                                                                                                                                                                              </v>
          </cell>
          <cell r="C11237" t="str">
            <v xml:space="preserve">UN    </v>
          </cell>
          <cell r="D11237" t="str">
            <v>500.917,41</v>
          </cell>
        </row>
        <row r="11238">
          <cell r="A11238">
            <v>25020</v>
          </cell>
          <cell r="B11238" t="str">
            <v xml:space="preserve">TRATOR DE ESTEIRAS, POTENCIA BRUTA DE 347 HP, PESO OPERACIONAL DE 38,5 T, COM ESCARIFICADOR E LAMINA COM CAPACIDADE DE 4,70M3                                                                                                                                                                                                                                                                                                                                                                             </v>
          </cell>
          <cell r="C11238" t="str">
            <v xml:space="preserve">UN    </v>
          </cell>
          <cell r="D11238" t="str">
            <v>2.063.603,49</v>
          </cell>
        </row>
        <row r="11239">
          <cell r="A11239">
            <v>7622</v>
          </cell>
          <cell r="B11239" t="str">
            <v xml:space="preserve">TRATOR DE ESTEIRAS, POTENCIA DE 100 HP, PESO OPERACIONAL DE 9,4 T, COM LAMINA COM CAPACIDADE DE 2,19 M3                                                                                                                                                                                                                                                                                                                                                                                                   </v>
          </cell>
          <cell r="C11239" t="str">
            <v xml:space="preserve">UN    </v>
          </cell>
          <cell r="D11239" t="str">
            <v>485.963,10</v>
          </cell>
        </row>
        <row r="11240">
          <cell r="A11240">
            <v>7624</v>
          </cell>
          <cell r="B11240" t="str">
            <v xml:space="preserve">TRATOR DE ESTEIRAS, POTENCIA DE 150 HP, PESO OPERACIONAL DE 16,7 T, COM RODA MOTRIZ ELEVADA E LAMINA COM CONTATO DE 3,18M3                                                                                                                                                                                                                                                                                                                                                                                </v>
          </cell>
          <cell r="C11240" t="str">
            <v xml:space="preserve">UN    </v>
          </cell>
          <cell r="D11240" t="str">
            <v>630.000,00</v>
          </cell>
        </row>
        <row r="11241">
          <cell r="A11241">
            <v>7625</v>
          </cell>
          <cell r="B11241" t="str">
            <v xml:space="preserve">TRATOR DE ESTEIRAS, POTENCIA DE 170 HP, PESO OPERACIONAL DE 19 T, COM LAMINA COM CAPACIDADE DE 5,2 M3                                                                                                                                                                                                                                                                                                                                                                                                     </v>
          </cell>
          <cell r="C11241" t="str">
            <v xml:space="preserve">UN    </v>
          </cell>
          <cell r="D11241" t="str">
            <v>626.146,73</v>
          </cell>
        </row>
        <row r="11242">
          <cell r="A11242">
            <v>7623</v>
          </cell>
          <cell r="B11242" t="str">
            <v xml:space="preserve">TRATOR DE ESTEIRAS, POTENCIA DE 347 HP, PESO OPERACIONAL DE 38,5 T, COM LAMINA COM CAPACIDADE DE 8,70M3                                                                                                                                                                                                                                                                                                                                                                                                   </v>
          </cell>
          <cell r="C11242" t="str">
            <v xml:space="preserve">UN    </v>
          </cell>
          <cell r="D11242" t="str">
            <v>2.063.603,49</v>
          </cell>
        </row>
        <row r="11243">
          <cell r="A11243">
            <v>36508</v>
          </cell>
          <cell r="B11243" t="str">
            <v xml:space="preserve">TRATOR DE ESTEIRAS, POTENCIA NO VOLANTE DE 200 HP, PESO OPERACIONAL DE 20,1 T, COM RODA MOTRIZ ELEVADA E LAMINA COM CAPACIDADE DE 3,89 M3                                                                                                                                                                                                                                                                                                                                                                 </v>
          </cell>
          <cell r="C11243" t="str">
            <v xml:space="preserve">UN    </v>
          </cell>
          <cell r="D11243" t="str">
            <v>928.084,37</v>
          </cell>
        </row>
        <row r="11244">
          <cell r="A11244">
            <v>36509</v>
          </cell>
          <cell r="B11244" t="str">
            <v xml:space="preserve">TRATOR DE ESTEIRAS, POTENCIA 125 HP, PESO OPERACIONAL DE 12,9 T, COM LAMINA COM CAPACIDADE DE 2,7 M3                                                                                                                                                                                                                                                                                                                                                                                                      </v>
          </cell>
          <cell r="C11244" t="str">
            <v xml:space="preserve">UN    </v>
          </cell>
          <cell r="D11244" t="str">
            <v>508.623,82</v>
          </cell>
        </row>
        <row r="11245">
          <cell r="A11245">
            <v>13238</v>
          </cell>
          <cell r="B11245" t="str">
            <v xml:space="preserve">TRATOR DE PNEUS COM POTENCIA DE 105 CV, TRACAO 4 X 4, PESO COM LASTRO DE 5775 KG                                                                                                                                                                                                                                                                                                                                                                                                                          </v>
          </cell>
          <cell r="C11245" t="str">
            <v xml:space="preserve">UN    </v>
          </cell>
          <cell r="D11245" t="str">
            <v>138.953,26</v>
          </cell>
        </row>
        <row r="11246">
          <cell r="A11246">
            <v>36511</v>
          </cell>
          <cell r="B11246" t="str">
            <v xml:space="preserve">TRATOR DE PNEUS COM POTENCIA DE 122 CV, TRACAO 4 X 4, PESO COM LASTRO DE 4510 KG                                                                                                                                                                                                                                                                                                                                                                                                                          </v>
          </cell>
          <cell r="C11246" t="str">
            <v xml:space="preserve">UN    </v>
          </cell>
          <cell r="D11246" t="str">
            <v>161.009,33</v>
          </cell>
        </row>
        <row r="11247">
          <cell r="A11247">
            <v>36515</v>
          </cell>
          <cell r="B11247" t="str">
            <v xml:space="preserve">TRATOR DE PNEUS COM POTENCIA DE 15 CV, PESO COM LASTRO DE 1160 KG                                                                                                                                                                                                                                                                                                                                                                                                                                         </v>
          </cell>
          <cell r="C11247" t="str">
            <v xml:space="preserve">UN    </v>
          </cell>
          <cell r="D11247" t="str">
            <v>47.420,55</v>
          </cell>
        </row>
        <row r="11248">
          <cell r="A11248">
            <v>10598</v>
          </cell>
          <cell r="B11248" t="str">
            <v xml:space="preserve">TRATOR DE PNEUS COM POTENCIA DE 50 CV, TRACAO 4 X 2, PESO COM LASTRO DE 2714 KG                                                                                                                                                                                                                                                                                                                                                                                                                           </v>
          </cell>
          <cell r="C11248" t="str">
            <v xml:space="preserve">UN    </v>
          </cell>
          <cell r="D11248" t="str">
            <v>76.899,59</v>
          </cell>
        </row>
        <row r="11249">
          <cell r="A11249">
            <v>7640</v>
          </cell>
          <cell r="B11249" t="str">
            <v xml:space="preserve">TRATOR DE PNEUS COM POTENCIA DE 85 CV, TRACAO 4 X 4, PESO COM LASTRO DE 4675 KG                                                                                                                                                                                                                                                                                                                                                                                                                           </v>
          </cell>
          <cell r="C11249" t="str">
            <v xml:space="preserve">UN    </v>
          </cell>
          <cell r="D11249" t="str">
            <v>118.000,00</v>
          </cell>
        </row>
        <row r="11250">
          <cell r="A11250">
            <v>36513</v>
          </cell>
          <cell r="B11250" t="str">
            <v xml:space="preserve">TRATOR DE PNEUS COM POTENCIA DE 85 CV, TURBO,  PESO COM LASTRO DE 4900 KG                                                                                                                                                                                                                                                                                                                                                                                                                                 </v>
          </cell>
          <cell r="C11250" t="str">
            <v xml:space="preserve">UN    </v>
          </cell>
          <cell r="D11250" t="str">
            <v>113.671,48</v>
          </cell>
        </row>
        <row r="11251">
          <cell r="A11251">
            <v>36514</v>
          </cell>
          <cell r="B11251" t="str">
            <v xml:space="preserve">TRATOR DE PNEUS COM POTENCIA DE 95 CV, TRACAO 4 X 4, PESO MAXIMO DE 5225 KG                                                                                                                                                                                                                                                                                                                                                                                                                               </v>
          </cell>
          <cell r="C11251" t="str">
            <v xml:space="preserve">UN    </v>
          </cell>
          <cell r="D11251" t="str">
            <v>126.822,42</v>
          </cell>
        </row>
        <row r="11252">
          <cell r="A11252">
            <v>36149</v>
          </cell>
          <cell r="B11252" t="str">
            <v xml:space="preserve">TRAVA-QUEDAS EM ACO PARA CORDA DE 12 MM, EXTENSOR DE 25 X 300 MM, COM MOSQUETAO TIPO GANCHO TRAVA DUPLA                                                                                                                                                                                                                                                                                                                                                                                                   </v>
          </cell>
          <cell r="C11252" t="str">
            <v xml:space="preserve">UN    </v>
          </cell>
          <cell r="D11252" t="str">
            <v>141,00</v>
          </cell>
        </row>
        <row r="11253">
          <cell r="A11253">
            <v>43066</v>
          </cell>
          <cell r="B11253" t="str">
            <v xml:space="preserve">TRELICA NERVURADA (ESPACADOR), ALTURA = 120,0 MM, DIAMETRO DOS BANZOS INFERIORES E SUPERIOR = 6,0 MM, DIAMETRO DA DIAGONAL = 4,2 MM (COLETADO CAIXA)                                                                                                                                                                                                                                                                                                                                                      </v>
          </cell>
          <cell r="C11253" t="str">
            <v xml:space="preserve">M     </v>
          </cell>
          <cell r="D11253" t="str">
            <v>5,37</v>
          </cell>
        </row>
        <row r="11254">
          <cell r="A11254">
            <v>11581</v>
          </cell>
          <cell r="B11254" t="str">
            <v xml:space="preserve">TRILHO EM ALUMINIO "U", COM ABAULADO PARA ROLDANA DE PORTA DE CORRER, *40 X 40* MM                                                                                                                                                                                                                                                                                                                                                                                                                        </v>
          </cell>
          <cell r="C11254" t="str">
            <v xml:space="preserve">M     </v>
          </cell>
          <cell r="D11254" t="str">
            <v>26,37</v>
          </cell>
        </row>
        <row r="11255">
          <cell r="A11255">
            <v>11580</v>
          </cell>
          <cell r="B11255" t="str">
            <v xml:space="preserve">TRILHO QUADRADO, EM ALUMINIO (VERGALHAO MACICO), 1/4", (*6 X 6* CM), PARA RODIZIOS                                                                                                                                                                                                                                                                                                                                                                                                                        </v>
          </cell>
          <cell r="C11255" t="str">
            <v xml:space="preserve">M     </v>
          </cell>
          <cell r="D11255" t="str">
            <v>12,01</v>
          </cell>
        </row>
        <row r="11256">
          <cell r="A11256">
            <v>38177</v>
          </cell>
          <cell r="B11256" t="str">
            <v xml:space="preserve">TRINCO / FECHO TIPO AVIAO, EM ZAMAC CROMADO, *60* MM, PARA JANELAS - INCLUI PARAFUSOS                                                                                                                                                                                                                                                                                                                                                                                                                     </v>
          </cell>
          <cell r="C11256" t="str">
            <v xml:space="preserve">UN    </v>
          </cell>
          <cell r="D11256" t="str">
            <v>8,15</v>
          </cell>
        </row>
        <row r="11257">
          <cell r="A11257">
            <v>10743</v>
          </cell>
          <cell r="B11257" t="str">
            <v xml:space="preserve">TROLEY MANUAL CAPACIDADE 1 T                                                                                                                                                                                                                                                                                                                                                                                                                                                                              </v>
          </cell>
          <cell r="C11257" t="str">
            <v xml:space="preserve">UN    </v>
          </cell>
          <cell r="D11257" t="str">
            <v>561,91</v>
          </cell>
        </row>
        <row r="11258">
          <cell r="A11258">
            <v>39848</v>
          </cell>
          <cell r="B11258" t="str">
            <v xml:space="preserve">TUBO / MANGUEIRA PRETA EM POLIETILENO, LINHA PESADA OU REFORCADA, TIPO ESPAGUETE, PARA INJECAO DE CALDA DE CIMENTO, D = 1/2", ESPESSURA 1,5 MM                                                                                                                                                                                                                                                                                                                                                            </v>
          </cell>
          <cell r="C11258" t="str">
            <v xml:space="preserve">M     </v>
          </cell>
          <cell r="D11258" t="str">
            <v>1,15</v>
          </cell>
        </row>
        <row r="11259">
          <cell r="A11259">
            <v>20999</v>
          </cell>
          <cell r="B11259" t="str">
            <v xml:space="preserve">TUBO ACO CARBONO COM COSTURA, NBR 5580, CLASSE L, DN = 15 MM, E = 2,25 MM, 1,06 KG/M                                                                                                                                                                                                                                                                                                                                                                                                                      </v>
          </cell>
          <cell r="C11259" t="str">
            <v xml:space="preserve">M     </v>
          </cell>
          <cell r="D11259" t="str">
            <v>9,83</v>
          </cell>
        </row>
        <row r="11260">
          <cell r="A11260">
            <v>21001</v>
          </cell>
          <cell r="B11260" t="str">
            <v xml:space="preserve">TUBO ACO CARBONO COM COSTURA, NBR 5580, CLASSE L, DN = 25 MM, E = 2,65 MM, 2,02 KG/M                                                                                                                                                                                                                                                                                                                                                                                                                      </v>
          </cell>
          <cell r="C11260" t="str">
            <v xml:space="preserve">M     </v>
          </cell>
          <cell r="D11260" t="str">
            <v>18,35</v>
          </cell>
        </row>
        <row r="11261">
          <cell r="A11261">
            <v>21003</v>
          </cell>
          <cell r="B11261" t="str">
            <v xml:space="preserve">TUBO ACO CARBONO COM COSTURA, NBR 5580, CLASSE L, DN = 40 MM, E = 3,0 MM, 3,34 KG/M                                                                                                                                                                                                                                                                                                                                                                                                                       </v>
          </cell>
          <cell r="C11261" t="str">
            <v xml:space="preserve">M     </v>
          </cell>
          <cell r="D11261" t="str">
            <v>30,15</v>
          </cell>
        </row>
        <row r="11262">
          <cell r="A11262">
            <v>21006</v>
          </cell>
          <cell r="B11262" t="str">
            <v xml:space="preserve">TUBO ACO CARBONO COM COSTURA, NBR 5580, CLASSE L, DN = 80 MM, E = 3,35 MM, 7,07 KG/M                                                                                                                                                                                                                                                                                                                                                                                                                      </v>
          </cell>
          <cell r="C11262" t="str">
            <v xml:space="preserve">M     </v>
          </cell>
          <cell r="D11262" t="str">
            <v>63,99</v>
          </cell>
        </row>
        <row r="11263">
          <cell r="A11263">
            <v>21019</v>
          </cell>
          <cell r="B11263" t="str">
            <v xml:space="preserve">TUBO ACO CARBONO COM COSTURA, NBR 5580, CLASSE M, DN = 25 MM, E = 3,35 MM, *2,50* KG//M                                                                                                                                                                                                                                                                                                                                                                                                                   </v>
          </cell>
          <cell r="C11263" t="str">
            <v xml:space="preserve">M     </v>
          </cell>
          <cell r="D11263" t="str">
            <v>22,24</v>
          </cell>
        </row>
        <row r="11264">
          <cell r="A11264">
            <v>21021</v>
          </cell>
          <cell r="B11264" t="str">
            <v xml:space="preserve">TUBO ACO CARBONO COM COSTURA, NBR 5580, CLASSE M, DN = 40 MM, E = 3,35 MM, *3,71* KG//M                                                                                                                                                                                                                                                                                                                                                                                                                   </v>
          </cell>
          <cell r="C11264" t="str">
            <v xml:space="preserve">M     </v>
          </cell>
          <cell r="D11264" t="str">
            <v>35,16</v>
          </cell>
        </row>
        <row r="11265">
          <cell r="A11265">
            <v>21024</v>
          </cell>
          <cell r="B11265" t="str">
            <v xml:space="preserve">TUBO ACO CARBONO COM COSTURA, NBR 5580, CLASSE M, DN = 80 MM, E = 4,05 MM, *8,47* KG/M                                                                                                                                                                                                                                                                                                                                                                                                                    </v>
          </cell>
          <cell r="C11265" t="str">
            <v xml:space="preserve">M     </v>
          </cell>
          <cell r="D11265" t="str">
            <v>75,34</v>
          </cell>
        </row>
        <row r="11266">
          <cell r="A11266">
            <v>40624</v>
          </cell>
          <cell r="B11266" t="str">
            <v xml:space="preserve">TUBO ACO CARBONO SEM COSTURA 1 1/2", E= *3,68 MM, SCHEDULE 40, 4,05 KG/M                                                                                                                                                                                                                                                                                                                                                                                                                                  </v>
          </cell>
          <cell r="C11266" t="str">
            <v xml:space="preserve">M     </v>
          </cell>
          <cell r="D11266" t="str">
            <v>46,28</v>
          </cell>
        </row>
        <row r="11267">
          <cell r="A11267">
            <v>13127</v>
          </cell>
          <cell r="B11267" t="str">
            <v xml:space="preserve">TUBO ACO CARBONO SEM COSTURA 1/2", E= *2,77 MM, SCHEDULE 40, *1,27 KG/M                                                                                                                                                                                                                                                                                                                                                                                                                                   </v>
          </cell>
          <cell r="C11267" t="str">
            <v xml:space="preserve">M     </v>
          </cell>
          <cell r="D11267" t="str">
            <v>20,64</v>
          </cell>
        </row>
        <row r="11268">
          <cell r="A11268">
            <v>13137</v>
          </cell>
          <cell r="B11268" t="str">
            <v xml:space="preserve">TUBO ACO CARBONO SEM COSTURA 1/2", E= *3,73 MM, SCHEDULE 80, *1,62 KG/M                                                                                                                                                                                                                                                                                                                                                                                                                                   </v>
          </cell>
          <cell r="C11268" t="str">
            <v xml:space="preserve">M     </v>
          </cell>
          <cell r="D11268" t="str">
            <v>27,39</v>
          </cell>
        </row>
        <row r="11269">
          <cell r="A11269">
            <v>20989</v>
          </cell>
          <cell r="B11269" t="str">
            <v xml:space="preserve">TUBO ACO CARBONO SEM COSTURA 14", E= *11,13 MM, SCHEDULE 40, *94,55 KG/M                                                                                                                                                                                                                                                                                                                                                                                                                                  </v>
          </cell>
          <cell r="C11269" t="str">
            <v xml:space="preserve">M     </v>
          </cell>
          <cell r="D11269" t="str">
            <v>981,51</v>
          </cell>
        </row>
        <row r="11270">
          <cell r="A11270">
            <v>21147</v>
          </cell>
          <cell r="B11270" t="str">
            <v xml:space="preserve">TUBO ACO CARBONO SEM COSTURA 2 1/2", E = 5,16 MM, SCHEDULE 40 (8,62 KG/M)                                                                                                                                                                                                                                                                                                                                                                                                                                 </v>
          </cell>
          <cell r="C11270" t="str">
            <v xml:space="preserve">M     </v>
          </cell>
          <cell r="D11270" t="str">
            <v>92,02</v>
          </cell>
        </row>
        <row r="11271">
          <cell r="A11271">
            <v>21148</v>
          </cell>
          <cell r="B11271" t="str">
            <v xml:space="preserve">TUBO ACO CARBONO SEM COSTURA 2", E= *3,91* MM, SCHEDULE 40, *5,43* KG/M                                                                                                                                                                                                                                                                                                                                                                                                                                   </v>
          </cell>
          <cell r="C11271" t="str">
            <v xml:space="preserve">M     </v>
          </cell>
          <cell r="D11271" t="str">
            <v>56,80</v>
          </cell>
        </row>
        <row r="11272">
          <cell r="A11272">
            <v>20984</v>
          </cell>
          <cell r="B11272" t="str">
            <v xml:space="preserve">TUBO ACO CARBONO SEM COSTURA 20", E= *12,70 MM, SCHEDULE 30, *154,97 KG/M                                                                                                                                                                                                                                                                                                                                                                                                                                 </v>
          </cell>
          <cell r="C11272" t="str">
            <v xml:space="preserve">M     </v>
          </cell>
          <cell r="D11272" t="str">
            <v>1.883,34</v>
          </cell>
        </row>
        <row r="11273">
          <cell r="A11273">
            <v>13042</v>
          </cell>
          <cell r="B11273" t="str">
            <v xml:space="preserve">TUBO ACO CARBONO SEM COSTURA 20", E= *6,35 MM,  SCHEDULE 10, *78,46 KG/M                                                                                                                                                                                                                                                                                                                                                                                                                                  </v>
          </cell>
          <cell r="C11273" t="str">
            <v xml:space="preserve">M     </v>
          </cell>
          <cell r="D11273" t="str">
            <v>1.043,65</v>
          </cell>
        </row>
        <row r="11274">
          <cell r="A11274">
            <v>21150</v>
          </cell>
          <cell r="B11274" t="str">
            <v xml:space="preserve">TUBO ACO CARBONO SEM COSTURA 3/4", E= *2,87 MM, SCHEDULE 40, *1,69 KG/M                                                                                                                                                                                                                                                                                                                                                                                                                                   </v>
          </cell>
          <cell r="C11274" t="str">
            <v xml:space="preserve">M     </v>
          </cell>
          <cell r="D11274" t="str">
            <v>28,16</v>
          </cell>
        </row>
        <row r="11275">
          <cell r="A11275">
            <v>13141</v>
          </cell>
          <cell r="B11275" t="str">
            <v xml:space="preserve">TUBO ACO CARBONO SEM COSTURA 3/4", E= *3,91 MM, SCHEDULE 80, *2,19 KG/M.                                                                                                                                                                                                                                                                                                                                                                                                                                  </v>
          </cell>
          <cell r="C11275" t="str">
            <v xml:space="preserve">M     </v>
          </cell>
          <cell r="D11275" t="str">
            <v>35,48</v>
          </cell>
        </row>
        <row r="11276">
          <cell r="A11276">
            <v>21151</v>
          </cell>
          <cell r="B11276" t="str">
            <v xml:space="preserve">TUBO ACO CARBONO SEM COSTURA 4", E= *6,02 MM, SCHEDULE 40, *16,06 KG/M                                                                                                                                                                                                                                                                                                                                                                                                                                    </v>
          </cell>
          <cell r="C11276" t="str">
            <v xml:space="preserve">M     </v>
          </cell>
          <cell r="D11276" t="str">
            <v>168,58</v>
          </cell>
        </row>
        <row r="11277">
          <cell r="A11277">
            <v>13142</v>
          </cell>
          <cell r="B11277" t="str">
            <v xml:space="preserve">TUBO ACO CARBONO SEM COSTURA 4", E= *8,56 MM, SCHEDULE 80, *22,31 KG/M                                                                                                                                                                                                                                                                                                                                                                                                                                    </v>
          </cell>
          <cell r="C11277" t="str">
            <v xml:space="preserve">M     </v>
          </cell>
          <cell r="D11277" t="str">
            <v>241,00</v>
          </cell>
        </row>
        <row r="11278">
          <cell r="A11278">
            <v>20994</v>
          </cell>
          <cell r="B11278" t="str">
            <v xml:space="preserve">TUBO ACO CARBONO SEM COSTURA 6", E= *10,97 MM, SCHEDULE 80, *42,56 KG/M                                                                                                                                                                                                                                                                                                                                                                                                                                   </v>
          </cell>
          <cell r="C11278" t="str">
            <v xml:space="preserve">M     </v>
          </cell>
          <cell r="D11278" t="str">
            <v>454,39</v>
          </cell>
        </row>
        <row r="11279">
          <cell r="A11279">
            <v>7672</v>
          </cell>
          <cell r="B11279" t="str">
            <v xml:space="preserve">TUBO ACO CARBONO SEM COSTURA 6", E= 7,11 MM,  SCHEDULE 40, *28,26 KG/M                                                                                                                                                                                                                                                                                                                                                                                                                                    </v>
          </cell>
          <cell r="C11279" t="str">
            <v xml:space="preserve">M     </v>
          </cell>
          <cell r="D11279" t="str">
            <v>297,67</v>
          </cell>
        </row>
        <row r="11280">
          <cell r="A11280">
            <v>20995</v>
          </cell>
          <cell r="B11280" t="str">
            <v xml:space="preserve">TUBO ACO CARBONO SEM COSTURA 8", E= *12,70 MM, SCHEDULE 80, *64,64 KG/M                                                                                                                                                                                                                                                                                                                                                                                                                                   </v>
          </cell>
          <cell r="C11280" t="str">
            <v xml:space="preserve">M     </v>
          </cell>
          <cell r="D11280" t="str">
            <v>597,15</v>
          </cell>
        </row>
        <row r="11281">
          <cell r="A11281">
            <v>7690</v>
          </cell>
          <cell r="B11281" t="str">
            <v xml:space="preserve">TUBO ACO CARBONO SEM COSTURA 8", E= *6,35 MM,  SCHEDULE 20, *33,27 KG/M                                                                                                                                                                                                                                                                                                                                                                                                                                   </v>
          </cell>
          <cell r="C11281" t="str">
            <v xml:space="preserve">M     </v>
          </cell>
          <cell r="D11281" t="str">
            <v>345,37</v>
          </cell>
        </row>
        <row r="11282">
          <cell r="A11282">
            <v>20980</v>
          </cell>
          <cell r="B11282" t="str">
            <v xml:space="preserve">TUBO ACO CARBONO SEM COSTURA 8", E= *7,04 MM, SCHEDULE 30, *36,75 KG/M                                                                                                                                                                                                                                                                                                                                                                                                                                    </v>
          </cell>
          <cell r="C11282" t="str">
            <v xml:space="preserve">M     </v>
          </cell>
          <cell r="D11282" t="str">
            <v>376,77</v>
          </cell>
        </row>
        <row r="11283">
          <cell r="A11283">
            <v>7661</v>
          </cell>
          <cell r="B11283" t="str">
            <v xml:space="preserve">TUBO ACO CARBONO SEM COSTURA 8", E= *8,18 MM, SCHEDULE 40, *42,55 KG/M                                                                                                                                                                                                                                                                                                                                                                                                                                    </v>
          </cell>
          <cell r="C11283" t="str">
            <v xml:space="preserve">M     </v>
          </cell>
          <cell r="D11283" t="str">
            <v>448,20</v>
          </cell>
        </row>
        <row r="11284">
          <cell r="A11284">
            <v>21016</v>
          </cell>
          <cell r="B11284" t="str">
            <v xml:space="preserve">TUBO ACO GALVANIZADO COM COSTURA, CLASSE LEVE, DN 100 MM ( 4"),  E = 3,75 MM,  *10,55* KG/M (NBR 5580)                                                                                                                                                                                                                                                                                                                                                                                                    </v>
          </cell>
          <cell r="C11284" t="str">
            <v xml:space="preserve">M     </v>
          </cell>
          <cell r="D11284" t="str">
            <v>131,52</v>
          </cell>
        </row>
        <row r="11285">
          <cell r="A11285">
            <v>21008</v>
          </cell>
          <cell r="B11285" t="str">
            <v xml:space="preserve">TUBO ACO GALVANIZADO COM COSTURA, CLASSE LEVE, DN 15 MM ( 1/2"),  E = 2,25 MM,  *1,2* KG/M (NBR 5580)                                                                                                                                                                                                                                                                                                                                                                                                     </v>
          </cell>
          <cell r="C11285" t="str">
            <v xml:space="preserve">M     </v>
          </cell>
          <cell r="D11285" t="str">
            <v>15,36</v>
          </cell>
        </row>
        <row r="11286">
          <cell r="A11286">
            <v>21009</v>
          </cell>
          <cell r="B11286" t="str">
            <v xml:space="preserve">TUBO ACO GALVANIZADO COM COSTURA, CLASSE LEVE, DN 20 MM ( 3/4"),  E = 2,25 MM,  *1,3* KG/M (NBR 5580)                                                                                                                                                                                                                                                                                                                                                                                                     </v>
          </cell>
          <cell r="C11286" t="str">
            <v xml:space="preserve">M     </v>
          </cell>
          <cell r="D11286" t="str">
            <v>20,00</v>
          </cell>
        </row>
        <row r="11287">
          <cell r="A11287">
            <v>21010</v>
          </cell>
          <cell r="B11287" t="str">
            <v xml:space="preserve">TUBO ACO GALVANIZADO COM COSTURA, CLASSE LEVE, DN 25 MM ( 1"),  E = 2,65 MM,  *2,11* KG/M (NBR 5580)                                                                                                                                                                                                                                                                                                                                                                                                      </v>
          </cell>
          <cell r="C11287" t="str">
            <v xml:space="preserve">M     </v>
          </cell>
          <cell r="D11287" t="str">
            <v>26,86</v>
          </cell>
        </row>
        <row r="11288">
          <cell r="A11288">
            <v>21011</v>
          </cell>
          <cell r="B11288" t="str">
            <v xml:space="preserve">TUBO ACO GALVANIZADO COM COSTURA, CLASSE LEVE, DN 32 MM ( 1 1/4"),  E = 2,65 MM,  *2,71* KG/M (NBR 5580)                                                                                                                                                                                                                                                                                                                                                                                                  </v>
          </cell>
          <cell r="C11288" t="str">
            <v xml:space="preserve">M     </v>
          </cell>
          <cell r="D11288" t="str">
            <v>39,15</v>
          </cell>
        </row>
        <row r="11289">
          <cell r="A11289">
            <v>21012</v>
          </cell>
          <cell r="B11289" t="str">
            <v xml:space="preserve">TUBO ACO GALVANIZADO COM COSTURA, CLASSE LEVE, DN 40 MM ( 1 1/2"),  E = 3,00 MM,  *3,48* KG/M (NBR 5580)                                                                                                                                                                                                                                                                                                                                                                                                  </v>
          </cell>
          <cell r="C11289" t="str">
            <v xml:space="preserve">M     </v>
          </cell>
          <cell r="D11289" t="str">
            <v>43,26</v>
          </cell>
        </row>
        <row r="11290">
          <cell r="A11290">
            <v>21013</v>
          </cell>
          <cell r="B11290" t="str">
            <v xml:space="preserve">TUBO ACO GALVANIZADO COM COSTURA, CLASSE LEVE, DN 50 MM ( 2"),  E = 3,00 MM,  *4,40* KG/M (NBR 5580)                                                                                                                                                                                                                                                                                                                                                                                                      </v>
          </cell>
          <cell r="C11290" t="str">
            <v xml:space="preserve">M     </v>
          </cell>
          <cell r="D11290" t="str">
            <v>56,45</v>
          </cell>
        </row>
        <row r="11291">
          <cell r="A11291">
            <v>21014</v>
          </cell>
          <cell r="B11291" t="str">
            <v xml:space="preserve">TUBO ACO GALVANIZADO COM COSTURA, CLASSE LEVE, DN 65 MM ( 2 1/2"),  E = 3,35 MM, * 6,23* KG/M (NBR 5580)                                                                                                                                                                                                                                                                                                                                                                                                  </v>
          </cell>
          <cell r="C11291" t="str">
            <v xml:space="preserve">M     </v>
          </cell>
          <cell r="D11291" t="str">
            <v>78,99</v>
          </cell>
        </row>
        <row r="11292">
          <cell r="A11292">
            <v>21015</v>
          </cell>
          <cell r="B11292" t="str">
            <v xml:space="preserve">TUBO ACO GALVANIZADO COM COSTURA, CLASSE LEVE, DN 80 MM ( 3"),  E = 3,35 MM, *7,32* KG/M (NBR 5580)                                                                                                                                                                                                                                                                                                                                                                                                       </v>
          </cell>
          <cell r="C11292" t="str">
            <v xml:space="preserve">M     </v>
          </cell>
          <cell r="D11292" t="str">
            <v>90,75</v>
          </cell>
        </row>
        <row r="11293">
          <cell r="A11293">
            <v>7697</v>
          </cell>
          <cell r="B11293" t="str">
            <v xml:space="preserve">TUBO ACO GALVANIZADO COM COSTURA, CLASSE MEDIA, DN 1.1/2", E = *3,25* MM, PESO *3,61* KG/M (NBR 5580)                                                                                                                                                                                                                                                                                                                                                                                                     </v>
          </cell>
          <cell r="C11293" t="str">
            <v xml:space="preserve">M     </v>
          </cell>
          <cell r="D11293" t="str">
            <v>43,30</v>
          </cell>
        </row>
        <row r="11294">
          <cell r="A11294">
            <v>7698</v>
          </cell>
          <cell r="B11294" t="str">
            <v xml:space="preserve">TUBO ACO GALVANIZADO COM COSTURA, CLASSE MEDIA, DN 1.1/4", E = *3,25* MM, PESO *3,14* KG/M (NBR 5580)                                                                                                                                                                                                                                                                                                                                                                                                     </v>
          </cell>
          <cell r="C11294" t="str">
            <v xml:space="preserve">M     </v>
          </cell>
          <cell r="D11294" t="str">
            <v>37,27</v>
          </cell>
        </row>
        <row r="11295">
          <cell r="A11295">
            <v>7691</v>
          </cell>
          <cell r="B11295" t="str">
            <v xml:space="preserve">TUBO ACO GALVANIZADO COM COSTURA, CLASSE MEDIA, DN 1/2", E = *2,65* MM, PESO *1,22* KG/M (NBR 5580)                                                                                                                                                                                                                                                                                                                                                                                                       </v>
          </cell>
          <cell r="C11295" t="str">
            <v xml:space="preserve">M     </v>
          </cell>
          <cell r="D11295" t="str">
            <v>15,75</v>
          </cell>
        </row>
        <row r="11296">
          <cell r="A11296">
            <v>40626</v>
          </cell>
          <cell r="B11296" t="str">
            <v xml:space="preserve">TUBO ACO GALVANIZADO COM COSTURA, CLASSE MEDIA, DN 1", E = 3,38 MM, PESO 2,50 KG/M (NBR 5580)                                                                                                                                                                                                                                                                                                                                                                                                             </v>
          </cell>
          <cell r="C11296" t="str">
            <v xml:space="preserve">M     </v>
          </cell>
          <cell r="D11296" t="str">
            <v>29,56</v>
          </cell>
        </row>
        <row r="11297">
          <cell r="A11297">
            <v>7701</v>
          </cell>
          <cell r="B11297" t="str">
            <v xml:space="preserve">TUBO ACO GALVANIZADO COM COSTURA, CLASSE MEDIA, DN 2.1/2", E = *3,65* MM, PESO *6,51* KG/M (NBR 5580)                                                                                                                                                                                                                                                                                                                                                                                                     </v>
          </cell>
          <cell r="C11297" t="str">
            <v xml:space="preserve">M     </v>
          </cell>
          <cell r="D11297" t="str">
            <v>77,49</v>
          </cell>
        </row>
        <row r="11298">
          <cell r="A11298">
            <v>7696</v>
          </cell>
          <cell r="B11298" t="str">
            <v xml:space="preserve">TUBO ACO GALVANIZADO COM COSTURA, CLASSE MEDIA, DN 2", E = *3,65* MM, PESO *5,10* KG/M (NBR 5580)                                                                                                                                                                                                                                                                                                                                                                                                         </v>
          </cell>
          <cell r="C11298" t="str">
            <v xml:space="preserve">M     </v>
          </cell>
          <cell r="D11298" t="str">
            <v>62,44</v>
          </cell>
        </row>
        <row r="11299">
          <cell r="A11299">
            <v>7700</v>
          </cell>
          <cell r="B11299" t="str">
            <v xml:space="preserve">TUBO ACO GALVANIZADO COM COSTURA, CLASSE MEDIA, DN 3/4", E = *2,65* MM, PESO *1,58* KG/M (NBR 5580)                                                                                                                                                                                                                                                                                                                                                                                                       </v>
          </cell>
          <cell r="C11299" t="str">
            <v xml:space="preserve">M     </v>
          </cell>
          <cell r="D11299" t="str">
            <v>19,92</v>
          </cell>
        </row>
        <row r="11300">
          <cell r="A11300">
            <v>7694</v>
          </cell>
          <cell r="B11300" t="str">
            <v xml:space="preserve">TUBO ACO GALVANIZADO COM COSTURA, CLASSE MEDIA, DN 3", E = *4,05* MM, PESO *8,47* KG/M (NBR 5580)                                                                                                                                                                                                                                                                                                                                                                                                         </v>
          </cell>
          <cell r="C11300" t="str">
            <v xml:space="preserve">M     </v>
          </cell>
          <cell r="D11300" t="str">
            <v>104,28</v>
          </cell>
        </row>
        <row r="11301">
          <cell r="A11301">
            <v>7693</v>
          </cell>
          <cell r="B11301" t="str">
            <v xml:space="preserve">TUBO ACO GALVANIZADO COM COSTURA, CLASSE MEDIA, DN 4", E = 4,50* MM, PESO 12,10* KG/M (NBR 5580)                                                                                                                                                                                                                                                                                                                                                                                                          </v>
          </cell>
          <cell r="C11301" t="str">
            <v xml:space="preserve">M     </v>
          </cell>
          <cell r="D11301" t="str">
            <v>143,62</v>
          </cell>
        </row>
        <row r="11302">
          <cell r="A11302">
            <v>7692</v>
          </cell>
          <cell r="B11302" t="str">
            <v xml:space="preserve">TUBO ACO GALVANIZADO COM COSTURA, CLASSE MEDIA, DN 5", E = *5,40* MM, PESO *17,80* KG/M (NBR 5580)                                                                                                                                                                                                                                                                                                                                                                                                        </v>
          </cell>
          <cell r="C11302" t="str">
            <v xml:space="preserve">M     </v>
          </cell>
          <cell r="D11302" t="str">
            <v>215,03</v>
          </cell>
        </row>
        <row r="11303">
          <cell r="A11303">
            <v>7695</v>
          </cell>
          <cell r="B11303" t="str">
            <v xml:space="preserve">TUBO ACO GALVANIZADO COM COSTURA, CLASSE MEDIA, DN 6", E = 4,85* MM, PESO 19,68* KG/M (NBR 5580)                                                                                                                                                                                                                                                                                                                                                                                                          </v>
          </cell>
          <cell r="C11303" t="str">
            <v xml:space="preserve">M     </v>
          </cell>
          <cell r="D11303" t="str">
            <v>233,20</v>
          </cell>
        </row>
        <row r="11304">
          <cell r="A11304">
            <v>13356</v>
          </cell>
          <cell r="B11304" t="str">
            <v xml:space="preserve">TUBO ACO INDUSTRIAL DN 2" (50,8 MM) E=1,50MM, PESO= 1,8237 KG/M                                                                                                                                                                                                                                                                                                                                                                                                                                           </v>
          </cell>
          <cell r="C11304" t="str">
            <v xml:space="preserve">M     </v>
          </cell>
          <cell r="D11304" t="str">
            <v>16,91</v>
          </cell>
        </row>
        <row r="11305">
          <cell r="A11305">
            <v>36365</v>
          </cell>
          <cell r="B11305" t="str">
            <v xml:space="preserve">TUBO COLETOR DE ESGOTO PVC, JEI, DN 100 MM (NBR  7362)                                                                                                                                                                                                                                                                                                                                                                                                                                                    </v>
          </cell>
          <cell r="C11305" t="str">
            <v xml:space="preserve">M     </v>
          </cell>
          <cell r="D11305" t="str">
            <v>19,23</v>
          </cell>
        </row>
        <row r="11306">
          <cell r="A11306">
            <v>41930</v>
          </cell>
          <cell r="B11306" t="str">
            <v xml:space="preserve">TUBO COLETOR DE ESGOTO PVC, JEI, DN 200 MM (NBR 7362)                                                                                                                                                                                                                                                                                                                                                                                                                                                     </v>
          </cell>
          <cell r="C11306" t="str">
            <v xml:space="preserve">M     </v>
          </cell>
          <cell r="D11306" t="str">
            <v>62,25</v>
          </cell>
        </row>
        <row r="11307">
          <cell r="A11307">
            <v>41931</v>
          </cell>
          <cell r="B11307" t="str">
            <v xml:space="preserve">TUBO COLETOR DE ESGOTO PVC, JEI, DN 250 MM (NBR 7362)                                                                                                                                                                                                                                                                                                                                                                                                                                                     </v>
          </cell>
          <cell r="C11307" t="str">
            <v xml:space="preserve">M     </v>
          </cell>
          <cell r="D11307" t="str">
            <v>106,15</v>
          </cell>
        </row>
        <row r="11308">
          <cell r="A11308">
            <v>41932</v>
          </cell>
          <cell r="B11308" t="str">
            <v xml:space="preserve">TUBO COLETOR DE ESGOTO PVC, JEI, DN 300 MM (NBR 7362)                                                                                                                                                                                                                                                                                                                                                                                                                                                     </v>
          </cell>
          <cell r="C11308" t="str">
            <v xml:space="preserve">M     </v>
          </cell>
          <cell r="D11308" t="str">
            <v>171,45</v>
          </cell>
        </row>
        <row r="11309">
          <cell r="A11309">
            <v>41933</v>
          </cell>
          <cell r="B11309" t="str">
            <v xml:space="preserve">TUBO COLETOR DE ESGOTO PVC, JEI, DN 350 MM (NBR 7362)                                                                                                                                                                                                                                                                                                                                                                                                                                                     </v>
          </cell>
          <cell r="C11309" t="str">
            <v xml:space="preserve">M     </v>
          </cell>
          <cell r="D11309" t="str">
            <v>212,34</v>
          </cell>
        </row>
        <row r="11310">
          <cell r="A11310">
            <v>41934</v>
          </cell>
          <cell r="B11310" t="str">
            <v xml:space="preserve">TUBO COLETOR DE ESGOTO PVC, JEI, DN 400 MM (NBR 7362)                                                                                                                                                                                                                                                                                                                                                                                                                                                     </v>
          </cell>
          <cell r="C11310" t="str">
            <v xml:space="preserve">M     </v>
          </cell>
          <cell r="D11310" t="str">
            <v>275,03</v>
          </cell>
        </row>
        <row r="11311">
          <cell r="A11311">
            <v>41936</v>
          </cell>
          <cell r="B11311" t="str">
            <v xml:space="preserve">TUBO COLETOR DE ESGOTO, PVC, JEI, DN 150 MM  (NBR 7362)                                                                                                                                                                                                                                                                                                                                                                                                                                                   </v>
          </cell>
          <cell r="C11311" t="str">
            <v xml:space="preserve">M     </v>
          </cell>
          <cell r="D11311" t="str">
            <v>41,47</v>
          </cell>
        </row>
        <row r="11312">
          <cell r="A11312">
            <v>7720</v>
          </cell>
          <cell r="B11312" t="str">
            <v xml:space="preserve">TUBO CONCRETO ARMADO, CLASSE EA-2, PB JE, DN 1000 MM, PARA ESGOTO SANITARIO (NBR 8890)                                                                                                                                                                                                                                                                                                                                                                                                                    </v>
          </cell>
          <cell r="C11312" t="str">
            <v xml:space="preserve">M     </v>
          </cell>
          <cell r="D11312" t="str">
            <v>375,26</v>
          </cell>
        </row>
        <row r="11313">
          <cell r="A11313">
            <v>40335</v>
          </cell>
          <cell r="B11313" t="str">
            <v xml:space="preserve">TUBO CONCRETO ARMADO, CLASSE EA-2, PB JE, DN 300 MM, PARA ESGOTO SANITARIO (NBR 8890)                                                                                                                                                                                                                                                                                                                                                                                                                     </v>
          </cell>
          <cell r="C11313" t="str">
            <v xml:space="preserve">M     </v>
          </cell>
          <cell r="D11313" t="str">
            <v>76,43</v>
          </cell>
        </row>
        <row r="11314">
          <cell r="A11314">
            <v>7740</v>
          </cell>
          <cell r="B11314" t="str">
            <v xml:space="preserve">TUBO CONCRETO ARMADO, CLASSE EA-2, PB JE, DN 400 MM, PARA ESGOTO SANITARIO (NBR 8890)                                                                                                                                                                                                                                                                                                                                                                                                                     </v>
          </cell>
          <cell r="C11314" t="str">
            <v xml:space="preserve">M     </v>
          </cell>
          <cell r="D11314" t="str">
            <v>104,28</v>
          </cell>
        </row>
        <row r="11315">
          <cell r="A11315">
            <v>7741</v>
          </cell>
          <cell r="B11315" t="str">
            <v xml:space="preserve">TUBO CONCRETO ARMADO, CLASSE EA-2, PB JE, DN 500 MM, PARA ESGOTO SANITARIO (NBR 8890)                                                                                                                                                                                                                                                                                                                                                                                                                     </v>
          </cell>
          <cell r="C11315" t="str">
            <v xml:space="preserve">M     </v>
          </cell>
          <cell r="D11315" t="str">
            <v>131,60</v>
          </cell>
        </row>
        <row r="11316">
          <cell r="A11316">
            <v>7774</v>
          </cell>
          <cell r="B11316" t="str">
            <v xml:space="preserve">TUBO CONCRETO ARMADO, CLASSE EA-2, PB JE, DN 600 MM, PARA ESGOTO SANITARIO (NBR 8890)                                                                                                                                                                                                                                                                                                                                                                                                                     </v>
          </cell>
          <cell r="C11316" t="str">
            <v xml:space="preserve">M     </v>
          </cell>
          <cell r="D11316" t="str">
            <v>177,16</v>
          </cell>
        </row>
        <row r="11317">
          <cell r="A11317">
            <v>7744</v>
          </cell>
          <cell r="B11317" t="str">
            <v xml:space="preserve">TUBO CONCRETO ARMADO, CLASSE EA-2, PB JE, DN 700 MM, PARA ESGOTO SANITARIO (NBR 8890)                                                                                                                                                                                                                                                                                                                                                                                                                     </v>
          </cell>
          <cell r="C11317" t="str">
            <v xml:space="preserve">M     </v>
          </cell>
          <cell r="D11317" t="str">
            <v>204,22</v>
          </cell>
        </row>
        <row r="11318">
          <cell r="A11318">
            <v>7773</v>
          </cell>
          <cell r="B11318" t="str">
            <v xml:space="preserve">TUBO CONCRETO ARMADO, CLASSE EA-2, PB JE, DN 800 MM, PARA ESGOTO SANITARIO (NBR 8890)                                                                                                                                                                                                                                                                                                                                                                                                                     </v>
          </cell>
          <cell r="C11318" t="str">
            <v xml:space="preserve">M     </v>
          </cell>
          <cell r="D11318" t="str">
            <v>254,33</v>
          </cell>
        </row>
        <row r="11319">
          <cell r="A11319">
            <v>7754</v>
          </cell>
          <cell r="B11319" t="str">
            <v xml:space="preserve">TUBO CONCRETO ARMADO, CLASSE EA-2, PB JE, DN 900 MM, PARA ESGOTO SANITARIO (NBR 8890)                                                                                                                                                                                                                                                                                                                                                                                                                     </v>
          </cell>
          <cell r="C11319" t="str">
            <v xml:space="preserve">M     </v>
          </cell>
          <cell r="D11319" t="str">
            <v>345,62</v>
          </cell>
        </row>
        <row r="11320">
          <cell r="A11320">
            <v>7735</v>
          </cell>
          <cell r="B11320" t="str">
            <v xml:space="preserve">TUBO CONCRETO ARMADO, CLASSE EA-3, PB JE, DN 1000 MM, PARA ESGOTO SANITARIO (NBR 8890)                                                                                                                                                                                                                                                                                                                                                                                                                    </v>
          </cell>
          <cell r="C11320" t="str">
            <v xml:space="preserve">M     </v>
          </cell>
          <cell r="D11320" t="str">
            <v>473,72</v>
          </cell>
        </row>
        <row r="11321">
          <cell r="A11321">
            <v>7755</v>
          </cell>
          <cell r="B11321" t="str">
            <v xml:space="preserve">TUBO CONCRETO ARMADO, CLASSE EA-3, PB JE, DN 400 MM, PARA ESGOTO SANITARIO (NBR 8890)                                                                                                                                                                                                                                                                                                                                                                                                                     </v>
          </cell>
          <cell r="C11321" t="str">
            <v xml:space="preserve">M     </v>
          </cell>
          <cell r="D11321" t="str">
            <v>127,04</v>
          </cell>
        </row>
        <row r="11322">
          <cell r="A11322">
            <v>7776</v>
          </cell>
          <cell r="B11322" t="str">
            <v xml:space="preserve">TUBO CONCRETO ARMADO, CLASSE EA-3, PB JE, DN 500 MM, PARA ESGOTO SANITARIO (NBR 8890)                                                                                                                                                                                                                                                                                                                                                                                                                     </v>
          </cell>
          <cell r="C11322" t="str">
            <v xml:space="preserve">M     </v>
          </cell>
          <cell r="D11322" t="str">
            <v>165,35</v>
          </cell>
        </row>
        <row r="11323">
          <cell r="A11323">
            <v>7743</v>
          </cell>
          <cell r="B11323" t="str">
            <v xml:space="preserve">TUBO CONCRETO ARMADO, CLASSE EA-3, PB JE, DN 600 MM, PARA ESGOTO SANITARIO (NBR 8890)                                                                                                                                                                                                                                                                                                                                                                                                                     </v>
          </cell>
          <cell r="C11323" t="str">
            <v xml:space="preserve">M     </v>
          </cell>
          <cell r="D11323" t="str">
            <v>218,35</v>
          </cell>
        </row>
        <row r="11324">
          <cell r="A11324">
            <v>7733</v>
          </cell>
          <cell r="B11324" t="str">
            <v xml:space="preserve">TUBO CONCRETO ARMADO, CLASSE EA-3, PB JE, DN 700 MM, PARA ESGOTO SANITARIO (NBR 8890)                                                                                                                                                                                                                                                                                                                                                                                                                     </v>
          </cell>
          <cell r="C11324" t="str">
            <v xml:space="preserve">M     </v>
          </cell>
          <cell r="D11324" t="str">
            <v>243,48</v>
          </cell>
        </row>
        <row r="11325">
          <cell r="A11325">
            <v>7775</v>
          </cell>
          <cell r="B11325" t="str">
            <v xml:space="preserve">TUBO CONCRETO ARMADO, CLASSE EA-3, PB JE, DN 800 MM, PARA ESGOTO SANITARIO (NBR 8890)                                                                                                                                                                                                                                                                                                                                                                                                                     </v>
          </cell>
          <cell r="C11325" t="str">
            <v xml:space="preserve">M     </v>
          </cell>
          <cell r="D11325" t="str">
            <v>299,56</v>
          </cell>
        </row>
        <row r="11326">
          <cell r="A11326">
            <v>7734</v>
          </cell>
          <cell r="B11326" t="str">
            <v xml:space="preserve">TUBO CONCRETO ARMADO, CLASSE EA-3, PB JE, DN 900 MM, PARA ESGOTO SANITARIO (NBR 8890)                                                                                                                                                                                                                                                                                                                                                                                                                     </v>
          </cell>
          <cell r="C11326" t="str">
            <v xml:space="preserve">M     </v>
          </cell>
          <cell r="D11326" t="str">
            <v>433,07</v>
          </cell>
        </row>
        <row r="11327">
          <cell r="A11327">
            <v>7753</v>
          </cell>
          <cell r="B11327" t="str">
            <v xml:space="preserve">TUBO CONCRETO ARMADO, CLASSE PA-1, PB, DN 1000 MM, PARA AGUAS PLUVIAIS (NBR 8890)                                                                                                                                                                                                                                                                                                                                                                                                                         </v>
          </cell>
          <cell r="C11327" t="str">
            <v xml:space="preserve">M     </v>
          </cell>
          <cell r="D11327" t="str">
            <v>219,57</v>
          </cell>
        </row>
        <row r="11328">
          <cell r="A11328">
            <v>13256</v>
          </cell>
          <cell r="B11328" t="str">
            <v xml:space="preserve">TUBO CONCRETO ARMADO, CLASSE PA-1, PB, DN 1100 MM, PARA AGUAS PLUVIAIS (NBR 8890)                                                                                                                                                                                                                                                                                                                                                                                                                         </v>
          </cell>
          <cell r="C11328" t="str">
            <v xml:space="preserve">M     </v>
          </cell>
          <cell r="D11328" t="str">
            <v>256,32</v>
          </cell>
        </row>
        <row r="11329">
          <cell r="A11329">
            <v>7757</v>
          </cell>
          <cell r="B11329" t="str">
            <v xml:space="preserve">TUBO CONCRETO ARMADO, CLASSE PA-1, PB, DN 1200 MM, PARA AGUAS PLUVIAIS (NBR 8890)                                                                                                                                                                                                                                                                                                                                                                                                                         </v>
          </cell>
          <cell r="C11329" t="str">
            <v xml:space="preserve">M     </v>
          </cell>
          <cell r="D11329" t="str">
            <v>311,18</v>
          </cell>
        </row>
        <row r="11330">
          <cell r="A11330">
            <v>7758</v>
          </cell>
          <cell r="B11330" t="str">
            <v xml:space="preserve">TUBO CONCRETO ARMADO, CLASSE PA-1, PB, DN 1500 MM, PARA AGUAS PLUVIAIS (NBR 8890)                                                                                                                                                                                                                                                                                                                                                                                                                         </v>
          </cell>
          <cell r="C11330" t="str">
            <v xml:space="preserve">M     </v>
          </cell>
          <cell r="D11330" t="str">
            <v>462,85</v>
          </cell>
        </row>
        <row r="11331">
          <cell r="A11331">
            <v>7759</v>
          </cell>
          <cell r="B11331" t="str">
            <v xml:space="preserve">TUBO CONCRETO ARMADO, CLASSE PA-1, PB, DN 2000 MM, PARA AGUAS PLUVIAIS (NBR 8890)                                                                                                                                                                                                                                                                                                                                                                                                                         </v>
          </cell>
          <cell r="C11331" t="str">
            <v xml:space="preserve">M     </v>
          </cell>
          <cell r="D11331" t="str">
            <v>1.008,38</v>
          </cell>
        </row>
        <row r="11332">
          <cell r="A11332">
            <v>40334</v>
          </cell>
          <cell r="B11332" t="str">
            <v xml:space="preserve">TUBO CONCRETO ARMADO, CLASSE PA-1, PB, DN 300 MM, PARA AGUAS PLUVIAIS (NBR 8890)                                                                                                                                                                                                                                                                                                                                                                                                                          </v>
          </cell>
          <cell r="C11332" t="str">
            <v xml:space="preserve">M     </v>
          </cell>
          <cell r="D11332" t="str">
            <v>54,44</v>
          </cell>
        </row>
        <row r="11333">
          <cell r="A11333">
            <v>7745</v>
          </cell>
          <cell r="B11333" t="str">
            <v xml:space="preserve">TUBO CONCRETO ARMADO, CLASSE PA-1, PB, DN 400 MM, PARA AGUAS PLUVIAIS (NBR 8890)                                                                                                                                                                                                                                                                                                                                                                                                                          </v>
          </cell>
          <cell r="C11333" t="str">
            <v xml:space="preserve">M     </v>
          </cell>
          <cell r="D11333" t="str">
            <v>57,53</v>
          </cell>
        </row>
        <row r="11334">
          <cell r="A11334">
            <v>7714</v>
          </cell>
          <cell r="B11334" t="str">
            <v xml:space="preserve">TUBO CONCRETO ARMADO, CLASSE PA-1, PB, DN 500 MM, PARA AGUAS PLUVIAIS (NBR 8890)                                                                                                                                                                                                                                                                                                                                                                                                                          </v>
          </cell>
          <cell r="C11334" t="str">
            <v xml:space="preserve">M     </v>
          </cell>
          <cell r="D11334" t="str">
            <v>75,97</v>
          </cell>
        </row>
        <row r="11335">
          <cell r="A11335">
            <v>7725</v>
          </cell>
          <cell r="B11335" t="str">
            <v xml:space="preserve">TUBO CONCRETO ARMADO, CLASSE PA-1, PB, DN 600 MM, PARA AGUAS PLUVIAIS (NBR 8890)                                                                                                                                                                                                                                                                                                                                                                                                                          </v>
          </cell>
          <cell r="C11335" t="str">
            <v xml:space="preserve">M     </v>
          </cell>
          <cell r="D11335" t="str">
            <v>100,50</v>
          </cell>
        </row>
        <row r="11336">
          <cell r="A11336">
            <v>7742</v>
          </cell>
          <cell r="B11336" t="str">
            <v xml:space="preserve">TUBO CONCRETO ARMADO, CLASSE PA-1, PB, DN 700 MM, PARA AGUAS PLUVIAIS (NBR 8890)                                                                                                                                                                                                                                                                                                                                                                                                                          </v>
          </cell>
          <cell r="C11336" t="str">
            <v xml:space="preserve">M     </v>
          </cell>
          <cell r="D11336" t="str">
            <v>141,06</v>
          </cell>
        </row>
        <row r="11337">
          <cell r="A11337">
            <v>7750</v>
          </cell>
          <cell r="B11337" t="str">
            <v xml:space="preserve">TUBO CONCRETO ARMADO, CLASSE PA-1, PB, DN 800 MM, PARA AGUAS PLUVIAIS (NBR 8890)                                                                                                                                                                                                                                                                                                                                                                                                                          </v>
          </cell>
          <cell r="C11337" t="str">
            <v xml:space="preserve">M     </v>
          </cell>
          <cell r="D11337" t="str">
            <v>159,97</v>
          </cell>
        </row>
        <row r="11338">
          <cell r="A11338">
            <v>7756</v>
          </cell>
          <cell r="B11338" t="str">
            <v xml:space="preserve">TUBO CONCRETO ARMADO, CLASSE PA-1, PB, DN 900 MM, PARA AGUAS PLUVIAIS (NBR 8890)                                                                                                                                                                                                                                                                                                                                                                                                                          </v>
          </cell>
          <cell r="C11338" t="str">
            <v xml:space="preserve">M     </v>
          </cell>
          <cell r="D11338" t="str">
            <v>197,49</v>
          </cell>
        </row>
        <row r="11339">
          <cell r="A11339">
            <v>7765</v>
          </cell>
          <cell r="B11339" t="str">
            <v xml:space="preserve">TUBO CONCRETO ARMADO, CLASSE PA-2, PB, DN 1000 MM, PARA AGUAS PLUVIAIS (NBR 8890)                                                                                                                                                                                                                                                                                                                                                                                                                         </v>
          </cell>
          <cell r="C11339" t="str">
            <v xml:space="preserve">M     </v>
          </cell>
          <cell r="D11339" t="str">
            <v>242,49</v>
          </cell>
        </row>
        <row r="11340">
          <cell r="A11340">
            <v>12569</v>
          </cell>
          <cell r="B11340" t="str">
            <v xml:space="preserve">TUBO CONCRETO ARMADO, CLASSE PA-2, PB, DN 1100 MM, PARA AGUAS PLUVIAIS (NBR 8890)                                                                                                                                                                                                                                                                                                                                                                                                                         </v>
          </cell>
          <cell r="C11340" t="str">
            <v xml:space="preserve">M     </v>
          </cell>
          <cell r="D11340" t="str">
            <v>260,93</v>
          </cell>
        </row>
        <row r="11341">
          <cell r="A11341">
            <v>7766</v>
          </cell>
          <cell r="B11341" t="str">
            <v xml:space="preserve">TUBO CONCRETO ARMADO, CLASSE PA-2, PB, DN 1200 MM, PARA AGUAS PLUVIAIS (NBR 8890)                                                                                                                                                                                                                                                                                                                                                                                                                         </v>
          </cell>
          <cell r="C11341" t="str">
            <v xml:space="preserve">M     </v>
          </cell>
          <cell r="D11341" t="str">
            <v>352,67</v>
          </cell>
        </row>
        <row r="11342">
          <cell r="A11342">
            <v>7767</v>
          </cell>
          <cell r="B11342" t="str">
            <v xml:space="preserve">TUBO CONCRETO ARMADO, CLASSE PA-2, PB, DN 1500 MM, PARA AGUAS PLUVIAIS (NBR 8890)                                                                                                                                                                                                                                                                                                                                                                                                                         </v>
          </cell>
          <cell r="C11342" t="str">
            <v xml:space="preserve">M     </v>
          </cell>
          <cell r="D11342" t="str">
            <v>543,44</v>
          </cell>
        </row>
        <row r="11343">
          <cell r="A11343">
            <v>7727</v>
          </cell>
          <cell r="B11343" t="str">
            <v xml:space="preserve">TUBO CONCRETO ARMADO, CLASSE PA-2, PB, DN 2000 MM, PARA AGUAS PLUVIAIS (NBR 8890)                                                                                                                                                                                                                                                                                                                                                                                                                         </v>
          </cell>
          <cell r="C11343" t="str">
            <v xml:space="preserve">M     </v>
          </cell>
          <cell r="D11343" t="str">
            <v>1.180,18</v>
          </cell>
        </row>
        <row r="11344">
          <cell r="A11344">
            <v>7760</v>
          </cell>
          <cell r="B11344" t="str">
            <v xml:space="preserve">TUBO CONCRETO ARMADO, CLASSE PA-2, PB, DN 300 MM, PARA AGUAS PLUVIAIS (NBR 8890)                                                                                                                                                                                                                                                                                                                                                                                                                          </v>
          </cell>
          <cell r="C11344" t="str">
            <v xml:space="preserve">M     </v>
          </cell>
          <cell r="D11344" t="str">
            <v>57,25</v>
          </cell>
        </row>
        <row r="11345">
          <cell r="A11345">
            <v>7761</v>
          </cell>
          <cell r="B11345" t="str">
            <v xml:space="preserve">TUBO CONCRETO ARMADO, CLASSE PA-2, PB, DN 400 MM, PARA AGUAS PLUVIAIS (NBR 8890)                                                                                                                                                                                                                                                                                                                                                                                                                          </v>
          </cell>
          <cell r="C11345" t="str">
            <v xml:space="preserve">M     </v>
          </cell>
          <cell r="D11345" t="str">
            <v>60,85</v>
          </cell>
        </row>
        <row r="11346">
          <cell r="A11346">
            <v>7752</v>
          </cell>
          <cell r="B11346" t="str">
            <v xml:space="preserve">TUBO CONCRETO ARMADO, CLASSE PA-2, PB, DN 500 MM, PARA AGUAS PLUVIAIS (NBR 8890)                                                                                                                                                                                                                                                                                                                                                                                                                          </v>
          </cell>
          <cell r="C11346" t="str">
            <v xml:space="preserve">M     </v>
          </cell>
          <cell r="D11346" t="str">
            <v>73,71</v>
          </cell>
        </row>
        <row r="11347">
          <cell r="A11347">
            <v>7762</v>
          </cell>
          <cell r="B11347" t="str">
            <v xml:space="preserve">TUBO CONCRETO ARMADO, CLASSE PA-2, PB, DN 600 MM, PARA AGUAS PLUVIAIS (NBR 8890)                                                                                                                                                                                                                                                                                                                                                                                                                          </v>
          </cell>
          <cell r="C11347" t="str">
            <v xml:space="preserve">M     </v>
          </cell>
          <cell r="D11347" t="str">
            <v>96,44</v>
          </cell>
        </row>
        <row r="11348">
          <cell r="A11348">
            <v>7722</v>
          </cell>
          <cell r="B11348" t="str">
            <v xml:space="preserve">TUBO CONCRETO ARMADO, CLASSE PA-2, PB, DN 700 MM, PARA AGUAS PLUVIAIS (NBR 8890)                                                                                                                                                                                                                                                                                                                                                                                                                          </v>
          </cell>
          <cell r="C11348" t="str">
            <v xml:space="preserve">M     </v>
          </cell>
          <cell r="D11348" t="str">
            <v>148,71</v>
          </cell>
        </row>
        <row r="11349">
          <cell r="A11349">
            <v>7763</v>
          </cell>
          <cell r="B11349" t="str">
            <v xml:space="preserve">TUBO CONCRETO ARMADO, CLASSE PA-2, PB, DN 800 MM, PARA AGUAS PLUVIAIS (NBR 8890)                                                                                                                                                                                                                                                                                                                                                                                                                          </v>
          </cell>
          <cell r="C11349" t="str">
            <v xml:space="preserve">M     </v>
          </cell>
          <cell r="D11349" t="str">
            <v>165,73</v>
          </cell>
        </row>
        <row r="11350">
          <cell r="A11350">
            <v>7764</v>
          </cell>
          <cell r="B11350" t="str">
            <v xml:space="preserve">TUBO CONCRETO ARMADO, CLASSE PA-2, PB, DN 900 MM, PARA AGUAS PLUVIAIS (NBR 8890)                                                                                                                                                                                                                                                                                                                                                                                                                          </v>
          </cell>
          <cell r="C11350" t="str">
            <v xml:space="preserve">M     </v>
          </cell>
          <cell r="D11350" t="str">
            <v>248,94</v>
          </cell>
        </row>
        <row r="11351">
          <cell r="A11351">
            <v>12572</v>
          </cell>
          <cell r="B11351" t="str">
            <v xml:space="preserve">TUBO CONCRETO ARMADO, CLASSE PA-3, PB, DN 1000 MM, PARA AGUAS PLUVIAIS (NBR 8890)                                                                                                                                                                                                                                                                                                                                                                                                                         </v>
          </cell>
          <cell r="C11351" t="str">
            <v xml:space="preserve">M     </v>
          </cell>
          <cell r="D11351" t="str">
            <v>326,39</v>
          </cell>
        </row>
        <row r="11352">
          <cell r="A11352">
            <v>12573</v>
          </cell>
          <cell r="B11352" t="str">
            <v xml:space="preserve">TUBO CONCRETO ARMADO, CLASSE PA-3, PB, DN 1100 MM, PARA AGUAS PLUVIAIS (NBR 8890)                                                                                                                                                                                                                                                                                                                                                                                                                         </v>
          </cell>
          <cell r="C11352" t="str">
            <v xml:space="preserve">M     </v>
          </cell>
          <cell r="D11352" t="str">
            <v>342,99</v>
          </cell>
        </row>
        <row r="11353">
          <cell r="A11353">
            <v>12574</v>
          </cell>
          <cell r="B11353" t="str">
            <v xml:space="preserve">TUBO CONCRETO ARMADO, CLASSE PA-3, PB, DN 1200 MM, PARA AGUAS PLUVIAIS (NBR 8890)                                                                                                                                                                                                                                                                                                                                                                                                                         </v>
          </cell>
          <cell r="C11353" t="str">
            <v xml:space="preserve">M     </v>
          </cell>
          <cell r="D11353" t="str">
            <v>445,68</v>
          </cell>
        </row>
        <row r="11354">
          <cell r="A11354">
            <v>12575</v>
          </cell>
          <cell r="B11354" t="str">
            <v xml:space="preserve">TUBO CONCRETO ARMADO, CLASSE PA-3, PB, DN 1500 MM, PARA AGUAS PLUVIAIS (NBR 8890)                                                                                                                                                                                                                                                                                                                                                                                                                         </v>
          </cell>
          <cell r="C11354" t="str">
            <v xml:space="preserve">M     </v>
          </cell>
          <cell r="D11354" t="str">
            <v>654,17</v>
          </cell>
        </row>
        <row r="11355">
          <cell r="A11355">
            <v>12576</v>
          </cell>
          <cell r="B11355" t="str">
            <v xml:space="preserve">TUBO CONCRETO ARMADO, CLASSE PA-3, PB, DN 400 MM, PARA AGUAS PLUVIAIS (NBR 8890)                                                                                                                                                                                                                                                                                                                                                                                                                          </v>
          </cell>
          <cell r="C11355" t="str">
            <v xml:space="preserve">M     </v>
          </cell>
          <cell r="D11355" t="str">
            <v>69,15</v>
          </cell>
        </row>
        <row r="11356">
          <cell r="A11356">
            <v>12577</v>
          </cell>
          <cell r="B11356" t="str">
            <v xml:space="preserve">TUBO CONCRETO ARMADO, CLASSE PA-3, PB, DN 500 MM, PARA AGUAS PLUVIAIS (NBR 8890)                                                                                                                                                                                                                                                                                                                                                                                                                          </v>
          </cell>
          <cell r="C11356" t="str">
            <v xml:space="preserve">M     </v>
          </cell>
          <cell r="D11356" t="str">
            <v>89,43</v>
          </cell>
        </row>
        <row r="11357">
          <cell r="A11357">
            <v>12578</v>
          </cell>
          <cell r="B11357" t="str">
            <v xml:space="preserve">TUBO CONCRETO ARMADO, CLASSE PA-3, PB, DN 600 MM, PARA AGUAS PLUVIAIS (NBR 8890)                                                                                                                                                                                                                                                                                                                                                                                                                          </v>
          </cell>
          <cell r="C11357" t="str">
            <v xml:space="preserve">M     </v>
          </cell>
          <cell r="D11357" t="str">
            <v>119,95</v>
          </cell>
        </row>
        <row r="11358">
          <cell r="A11358">
            <v>12579</v>
          </cell>
          <cell r="B11358" t="str">
            <v xml:space="preserve">TUBO CONCRETO ARMADO, CLASSE PA-3, PB, DN 700 MM, PARA AGUAS PLUVIAIS (NBR 8890)                                                                                                                                                                                                                                                                                                                                                                                                                          </v>
          </cell>
          <cell r="C11358" t="str">
            <v xml:space="preserve">M     </v>
          </cell>
          <cell r="D11358" t="str">
            <v>175,64</v>
          </cell>
        </row>
        <row r="11359">
          <cell r="A11359">
            <v>12580</v>
          </cell>
          <cell r="B11359" t="str">
            <v xml:space="preserve">TUBO CONCRETO ARMADO, CLASSE PA-3, PB, DN 800 MM, PARA AGUAS PLUVIAIS (NBR 8890)                                                                                                                                                                                                                                                                                                                                                                                                                          </v>
          </cell>
          <cell r="C11359" t="str">
            <v xml:space="preserve">M     </v>
          </cell>
          <cell r="D11359" t="str">
            <v>226,74</v>
          </cell>
        </row>
        <row r="11360">
          <cell r="A11360">
            <v>12581</v>
          </cell>
          <cell r="B11360" t="str">
            <v xml:space="preserve">TUBO CONCRETO ARMADO, CLASSE PA-3, PB, DN 900 MM, PARA AGUAS PLUVIAIS (NBR 8890)                                                                                                                                                                                                                                                                                                                                                                                                                          </v>
          </cell>
          <cell r="C11360" t="str">
            <v xml:space="preserve">M     </v>
          </cell>
          <cell r="D11360" t="str">
            <v>310,25</v>
          </cell>
        </row>
        <row r="11361">
          <cell r="A11361">
            <v>41785</v>
          </cell>
          <cell r="B11361" t="str">
            <v xml:space="preserve">TUBO CORRUGADO PEAD, PAREDE DUPLA, INTERNA LISA, JEI, DN/DI *1000* MM, PARA SANEAMENTO                                                                                                                                                                                                                                                                                                                                                                                                                    </v>
          </cell>
          <cell r="C11361" t="str">
            <v xml:space="preserve">M     </v>
          </cell>
          <cell r="D11361" t="str">
            <v>1.096,38</v>
          </cell>
        </row>
        <row r="11362">
          <cell r="A11362">
            <v>41781</v>
          </cell>
          <cell r="B11362" t="str">
            <v xml:space="preserve">TUBO CORRUGADO PEAD, PAREDE DUPLA, INTERNA LISA, JEI, DN/DI *400* MM, PARA SANEAMENTO                                                                                                                                                                                                                                                                                                                                                                                                                     </v>
          </cell>
          <cell r="C11362" t="str">
            <v xml:space="preserve">M     </v>
          </cell>
          <cell r="D11362" t="str">
            <v>312,58</v>
          </cell>
        </row>
        <row r="11363">
          <cell r="A11363">
            <v>41783</v>
          </cell>
          <cell r="B11363" t="str">
            <v xml:space="preserve">TUBO CORRUGADO PEAD, PAREDE DUPLA, INTERNA LISA, JEI, DN/DI *800* MM, PARA SANEAMENTO                                                                                                                                                                                                                                                                                                                                                                                                                     </v>
          </cell>
          <cell r="C11363" t="str">
            <v xml:space="preserve">M     </v>
          </cell>
          <cell r="D11363" t="str">
            <v>824,86</v>
          </cell>
        </row>
        <row r="11364">
          <cell r="A11364">
            <v>41786</v>
          </cell>
          <cell r="B11364" t="str">
            <v xml:space="preserve">TUBO CORRUGADO PEAD, PAREDE DUPLA, INTERNA LISA, JEI, DN/DI 1200 MM, PARA SANEAMENTO                                                                                                                                                                                                                                                                                                                                                                                                                      </v>
          </cell>
          <cell r="C11364" t="str">
            <v xml:space="preserve">M     </v>
          </cell>
          <cell r="D11364" t="str">
            <v>1.720,75</v>
          </cell>
        </row>
        <row r="11365">
          <cell r="A11365">
            <v>41779</v>
          </cell>
          <cell r="B11365" t="str">
            <v xml:space="preserve">TUBO CORRUGADO PEAD, PAREDE DUPLA, INTERNA LISA, JEI, DN/DI 250 MM, PARA SANEAMENTO                                                                                                                                                                                                                                                                                                                                                                                                                       </v>
          </cell>
          <cell r="C11365" t="str">
            <v xml:space="preserve">M     </v>
          </cell>
          <cell r="D11365" t="str">
            <v>119,88</v>
          </cell>
        </row>
        <row r="11366">
          <cell r="A11366">
            <v>41780</v>
          </cell>
          <cell r="B11366" t="str">
            <v xml:space="preserve">TUBO CORRUGADO PEAD, PAREDE DUPLA, INTERNA LISA, JEI, DN/DI 300 MM, PARA SANEAMENTO                                                                                                                                                                                                                                                                                                                                                                                                                       </v>
          </cell>
          <cell r="C11366" t="str">
            <v xml:space="preserve">M     </v>
          </cell>
          <cell r="D11366" t="str">
            <v>141,79</v>
          </cell>
        </row>
        <row r="11367">
          <cell r="A11367">
            <v>41782</v>
          </cell>
          <cell r="B11367" t="str">
            <v xml:space="preserve">TUBO CORRUGADO PEAD, PAREDE DUPLA, INTERNA LISA, JEI, DN/DI 600 MM, PARA SANEAMENTO                                                                                                                                                                                                                                                                                                                                                                                                                       </v>
          </cell>
          <cell r="C11367" t="str">
            <v xml:space="preserve">M     </v>
          </cell>
          <cell r="D11367" t="str">
            <v>584,51</v>
          </cell>
        </row>
        <row r="11368">
          <cell r="A11368">
            <v>38130</v>
          </cell>
          <cell r="B11368" t="str">
            <v xml:space="preserve">TUBO CPVC SOLDAVEL, 35 MM, AGUA QUENTE PREDIAL (NBR 15884)                                                                                                                                                                                                                                                                                                                                                                                                                                                </v>
          </cell>
          <cell r="C11368" t="str">
            <v xml:space="preserve">M     </v>
          </cell>
          <cell r="D11368" t="str">
            <v>17,26</v>
          </cell>
        </row>
        <row r="11369">
          <cell r="A11369">
            <v>21123</v>
          </cell>
          <cell r="B11369" t="str">
            <v xml:space="preserve">TUBO CPVC, SOLDAVEL, 15 MM, AGUA QUENTE PREDIAL (NBR 15884)                                                                                                                                                                                                                                                                                                                                                                                                                                               </v>
          </cell>
          <cell r="C11369" t="str">
            <v xml:space="preserve">M     </v>
          </cell>
          <cell r="D11369" t="str">
            <v>4,90</v>
          </cell>
        </row>
        <row r="11370">
          <cell r="A11370">
            <v>21124</v>
          </cell>
          <cell r="B11370" t="str">
            <v xml:space="preserve">TUBO CPVC, SOLDAVEL, 22 MM, AGUA QUENTE PREDIAL (NBR 15884)                                                                                                                                                                                                                                                                                                                                                                                                                                               </v>
          </cell>
          <cell r="C11370" t="str">
            <v xml:space="preserve">M     </v>
          </cell>
          <cell r="D11370" t="str">
            <v>8,69</v>
          </cell>
        </row>
        <row r="11371">
          <cell r="A11371">
            <v>21125</v>
          </cell>
          <cell r="B11371" t="str">
            <v xml:space="preserve">TUBO CPVC, SOLDAVEL, 28 MM, AGUA QUENTE PREDIAL (NBR 15884)                                                                                                                                                                                                                                                                                                                                                                                                                                               </v>
          </cell>
          <cell r="C11371" t="str">
            <v xml:space="preserve">M     </v>
          </cell>
          <cell r="D11371" t="str">
            <v>13,94</v>
          </cell>
        </row>
        <row r="11372">
          <cell r="A11372">
            <v>38028</v>
          </cell>
          <cell r="B11372" t="str">
            <v xml:space="preserve">TUBO CPVC, SOLDAVEL, 42 MM, AGUA QUENTE PREDIAL (NBR 15884)                                                                                                                                                                                                                                                                                                                                                                                                                                               </v>
          </cell>
          <cell r="C11372" t="str">
            <v xml:space="preserve">M     </v>
          </cell>
          <cell r="D11372" t="str">
            <v>23,66</v>
          </cell>
        </row>
        <row r="11373">
          <cell r="A11373">
            <v>38029</v>
          </cell>
          <cell r="B11373" t="str">
            <v xml:space="preserve">TUBO CPVC, SOLDAVEL, 54 MM, AGUA QUENTE PREDIAL (NBR 15884)                                                                                                                                                                                                                                                                                                                                                                                                                                               </v>
          </cell>
          <cell r="C11373" t="str">
            <v xml:space="preserve">M     </v>
          </cell>
          <cell r="D11373" t="str">
            <v>36,07</v>
          </cell>
        </row>
        <row r="11374">
          <cell r="A11374">
            <v>38030</v>
          </cell>
          <cell r="B11374" t="str">
            <v xml:space="preserve">TUBO CPVC, SOLDAVEL, 73 MM, AGUA QUENTE PREDIAL (NBR 15884)                                                                                                                                                                                                                                                                                                                                                                                                                                               </v>
          </cell>
          <cell r="C11374" t="str">
            <v xml:space="preserve">M     </v>
          </cell>
          <cell r="D11374" t="str">
            <v>55,40</v>
          </cell>
        </row>
        <row r="11375">
          <cell r="A11375">
            <v>38031</v>
          </cell>
          <cell r="B11375" t="str">
            <v xml:space="preserve">TUBO CPVC, SOLDAVEL, 89 MM, AGUA QUENTE PREDIAL (NBR 15884)                                                                                                                                                                                                                                                                                                                                                                                                                                               </v>
          </cell>
          <cell r="C11375" t="str">
            <v xml:space="preserve">M     </v>
          </cell>
          <cell r="D11375" t="str">
            <v>87,79</v>
          </cell>
        </row>
        <row r="11376">
          <cell r="A11376">
            <v>39735</v>
          </cell>
          <cell r="B11376" t="str">
            <v xml:space="preserve">TUBO DE BORRACHA ELASTOMERICA FLEXIVEL, PRETA, PARA ISOLAMENTO TERMICO DE TUBULACAO, DN 1 1/8" (28 MM), E= 32 MM, COEFICIENTE DE CONDUTIVIDADE TERMICA 0,036W/mK, VAPOR DE AGUA MAIOR OU IGUAL A 10.000                                                                                                                                                                                                                                                                                                   </v>
          </cell>
          <cell r="C11376" t="str">
            <v xml:space="preserve">M     </v>
          </cell>
          <cell r="D11376" t="str">
            <v>100,81</v>
          </cell>
        </row>
        <row r="11377">
          <cell r="A11377">
            <v>39734</v>
          </cell>
          <cell r="B11377" t="str">
            <v xml:space="preserve">TUBO DE BORRACHA ELASTOMERICA FLEXIVEL, PRETA, PARA ISOLAMENTO TERMICO DE TUBULACAO, DN 1 3/8" (35 MM), E= 32 MM, COEFICIENTE DE CONDUTIVIDADE TERMICA 0,036W/mK, VAPOR DE AGUA MAIOR OU IGUAL A 10.000                                                                                                                                                                                                                                                                                                   </v>
          </cell>
          <cell r="C11377" t="str">
            <v xml:space="preserve">M     </v>
          </cell>
          <cell r="D11377" t="str">
            <v>119,57</v>
          </cell>
        </row>
        <row r="11378">
          <cell r="A11378">
            <v>39736</v>
          </cell>
          <cell r="B11378" t="str">
            <v xml:space="preserve">TUBO DE BORRACHA ELASTOMERICA FLEXIVEL, PRETA, PARA ISOLAMENTO TERMICO DE TUBULACAO, DN 1 5/8" (42 MM), E= 32 MM, COEFICIENTE DE CONDUTIVIDADE TERMICA 0,036W/mK, VAPOR DE AGUA MAIOR OU IGUAL A 10.000                                                                                                                                                                                                                                                                                                   </v>
          </cell>
          <cell r="C11378" t="str">
            <v xml:space="preserve">M     </v>
          </cell>
          <cell r="D11378" t="str">
            <v>136,46</v>
          </cell>
        </row>
        <row r="11379">
          <cell r="A11379">
            <v>39737</v>
          </cell>
          <cell r="B11379" t="str">
            <v xml:space="preserve">TUBO DE BORRACHA ELASTOMERICA FLEXIVEL, PRETA, PARA ISOLAMENTO TERMICO DE TUBULACAO, DN 1/2" (12 MM), E= 19 MM, COEFICIENTE DE CONDUTIVIDADE TERMICA 0,036W/mK, VAPOR DE AGUA MAIOR OU IGUAL A 10.000                                                                                                                                                                                                                                                                                                     </v>
          </cell>
          <cell r="C11379" t="str">
            <v xml:space="preserve">M     </v>
          </cell>
          <cell r="D11379" t="str">
            <v>18,35</v>
          </cell>
        </row>
        <row r="11380">
          <cell r="A11380">
            <v>39738</v>
          </cell>
          <cell r="B11380" t="str">
            <v xml:space="preserve">TUBO DE BORRACHA ELASTOMERICA FLEXIVEL, PRETA, PARA ISOLAMENTO TERMICO DE TUBULACAO, DN 1/4" (6 MM), E= 9 MM, COEFICIENTE DE CONDUTIVIDADE TERMICA 0,036W/mK, VAPOR DE AGUA MAIOR OU IGUAL A 10.000                                                                                                                                                                                                                                                                                                       </v>
          </cell>
          <cell r="C11380" t="str">
            <v xml:space="preserve">M     </v>
          </cell>
          <cell r="D11380" t="str">
            <v>6,64</v>
          </cell>
        </row>
        <row r="11381">
          <cell r="A11381">
            <v>39739</v>
          </cell>
          <cell r="B11381" t="str">
            <v xml:space="preserve">TUBO DE BORRACHA ELASTOMERICA FLEXIVEL, PRETA, PARA ISOLAMENTO TERMICO DE TUBULACAO, DN 1" (25 MM), E= 32 MM, COEFICIENTE DE CONDUTIVIDADE TERMICA 0,036W/mK, VAPOR DE AGUA MAIOR OU IGUAL A 10.000                                                                                                                                                                                                                                                                                                       </v>
          </cell>
          <cell r="C11381" t="str">
            <v xml:space="preserve">M     </v>
          </cell>
          <cell r="D11381" t="str">
            <v>94,37</v>
          </cell>
        </row>
        <row r="11382">
          <cell r="A11382">
            <v>39733</v>
          </cell>
          <cell r="B11382" t="str">
            <v xml:space="preserve">TUBO DE BORRACHA ELASTOMERICA FLEXIVEL, PRETA, PARA ISOLAMENTO TERMICO DE TUBULACAO, DN 2 1/8" (54 MM), E= 32 MM, COEFICIENTE DE CONDUTIVIDADE TERMICA 0,036W/mK, VAPOR DE AGUA MAIOR OU IGUAL A 10.000                                                                                                                                                                                                                                                                                                   </v>
          </cell>
          <cell r="C11382" t="str">
            <v xml:space="preserve">M     </v>
          </cell>
          <cell r="D11382" t="str">
            <v>163,31</v>
          </cell>
        </row>
        <row r="11383">
          <cell r="A11383">
            <v>39854</v>
          </cell>
          <cell r="B11383" t="str">
            <v xml:space="preserve">TUBO DE BORRACHA ELASTOMERICA FLEXIVEL, PRETA, PARA ISOLAMENTO TERMICO DE TUBULACAO, DN 2 5/8" (*64* MM), E= *32* MM, COEFICIENTE DE CONDUTIVIDADE TERMICA 0,036W/MK, VAPOR DE AGUA MAIOR OU IGUAL A 10.000                                                                                                                                                                                                                                                                                               </v>
          </cell>
          <cell r="C11383" t="str">
            <v xml:space="preserve">M     </v>
          </cell>
          <cell r="D11383" t="str">
            <v>165,62</v>
          </cell>
        </row>
        <row r="11384">
          <cell r="A11384">
            <v>39740</v>
          </cell>
          <cell r="B11384" t="str">
            <v xml:space="preserve">TUBO DE BORRACHA ELASTOMERICA FLEXIVEL, PRETA, PARA ISOLAMENTO TERMICO DE TUBULACAO, DN 3/4" (18 MM), E= 32 MM, COEFICIENTE DE CONDUTIVIDADE TERMICA 0,036W/mK, VAPOR DE AGUA MAIOR OU IGUAL A 10.000                                                                                                                                                                                                                                                                                                     </v>
          </cell>
          <cell r="C11384" t="str">
            <v xml:space="preserve">M     </v>
          </cell>
          <cell r="D11384" t="str">
            <v>90,62</v>
          </cell>
        </row>
        <row r="11385">
          <cell r="A11385">
            <v>39741</v>
          </cell>
          <cell r="B11385" t="str">
            <v xml:space="preserve">TUBO DE BORRACHA ELASTOMERICA FLEXIVEL, PRETA, PARA ISOLAMENTO TERMICO DE TUBULACAO, DN 3/8" (10 MM), E= 19 MM, COEFICIENTE DE CONDUTIVIDADE TERMICA 0,036W/mK, VAPOR DE AGUA MAIOR OU IGUAL A 10.000                                                                                                                                                                                                                                                                                                     </v>
          </cell>
          <cell r="C11385" t="str">
            <v xml:space="preserve">M     </v>
          </cell>
          <cell r="D11385" t="str">
            <v>16,70</v>
          </cell>
        </row>
        <row r="11386">
          <cell r="A11386">
            <v>39853</v>
          </cell>
          <cell r="B11386" t="str">
            <v xml:space="preserve">TUBO DE BORRACHA ELASTOMERICA FLEXIVEL, PRETA, PARA ISOLAMENTO TERMICO DE TUBULACAO, DN 5/8" (15 MM), E= 19 MM, COEFICIENTE DE CONDUTIVIDADE TERMICA 0,036W/MK, VAPOR DE AGUA MAIOR OU IGUAL A 10.000                                                                                                                                                                                                                                                                                                     </v>
          </cell>
          <cell r="C11386" t="str">
            <v xml:space="preserve">M     </v>
          </cell>
          <cell r="D11386" t="str">
            <v>21,93</v>
          </cell>
        </row>
        <row r="11387">
          <cell r="A11387">
            <v>39742</v>
          </cell>
          <cell r="B11387" t="str">
            <v xml:space="preserve">TUBO DE BORRACHA ELASTOMERICA FLEXIVEL, PRETA, PARA ISOLAMENTO TERMICO DE TUBULACAO, DN 7/8" (22 MM), E= 32 MM, COEFICIENTE DE CONDUTIVIDADE TERMICA 0,036W/mK, VAPOR DE AGUA MAIOR OU IGUAL A 10.000                                                                                                                                                                                                                                                                                                     </v>
          </cell>
          <cell r="C11387" t="str">
            <v xml:space="preserve">M     </v>
          </cell>
          <cell r="D11387" t="str">
            <v>72,84</v>
          </cell>
        </row>
        <row r="11388">
          <cell r="A11388">
            <v>39749</v>
          </cell>
          <cell r="B11388" t="str">
            <v xml:space="preserve">TUBO DE COBRE CLASSE "A", DN = 1 " (28 MM), PARA INSTALACOES DE MEDIA PRESSAO PARA GASES COMBUSTIVEIS E MEDICINAIS                                                                                                                                                                                                                                                                                                                                                                                        </v>
          </cell>
          <cell r="C11388" t="str">
            <v xml:space="preserve">M     </v>
          </cell>
          <cell r="D11388" t="str">
            <v>62,65</v>
          </cell>
        </row>
        <row r="11389">
          <cell r="A11389">
            <v>39751</v>
          </cell>
          <cell r="B11389" t="str">
            <v xml:space="preserve">TUBO DE COBRE CLASSE "A", DN = 1 1/2 " (42 MM), PARA INSTALACOES DE MEDIA PRESSAO PARA GASES COMBUSTIVEIS E MEDICINAIS                                                                                                                                                                                                                                                                                                                                                                                    </v>
          </cell>
          <cell r="C11389" t="str">
            <v xml:space="preserve">M     </v>
          </cell>
          <cell r="D11389" t="str">
            <v>113,85</v>
          </cell>
        </row>
        <row r="11390">
          <cell r="A11390">
            <v>39750</v>
          </cell>
          <cell r="B11390" t="str">
            <v xml:space="preserve">TUBO DE COBRE CLASSE "A", DN = 1 1/4 " (35 MM), PARA INSTALACOES DE MEDIA PRESSAO PARA GASES COMBUSTIVEIS E MEDICINAIS                                                                                                                                                                                                                                                                                                                                                                                    </v>
          </cell>
          <cell r="C11390" t="str">
            <v xml:space="preserve">M     </v>
          </cell>
          <cell r="D11390" t="str">
            <v>94,63</v>
          </cell>
        </row>
        <row r="11391">
          <cell r="A11391">
            <v>39747</v>
          </cell>
          <cell r="B11391" t="str">
            <v xml:space="preserve">TUBO DE COBRE CLASSE "A", DN = 1/2 " (15 MM), PARA INSTALACOES DE MEDIA PRESSAO PARA GASES COMBUSTIVEIS E MEDICINAIS                                                                                                                                                                                                                                                                                                                                                                                      </v>
          </cell>
          <cell r="C11391" t="str">
            <v xml:space="preserve">M     </v>
          </cell>
          <cell r="D11391" t="str">
            <v>30,44</v>
          </cell>
        </row>
        <row r="11392">
          <cell r="A11392">
            <v>39753</v>
          </cell>
          <cell r="B11392" t="str">
            <v xml:space="preserve">TUBO DE COBRE CLASSE "A", DN = 2 1/2 " (66 MM), PARA INSTALACOES DE MEDIA PRESSAO PARA GASES COMBUSTIVEIS E MEDICINAIS                                                                                                                                                                                                                                                                                                                                                                                    </v>
          </cell>
          <cell r="C11392" t="str">
            <v xml:space="preserve">M     </v>
          </cell>
          <cell r="D11392" t="str">
            <v>209,57</v>
          </cell>
        </row>
        <row r="11393">
          <cell r="A11393">
            <v>39754</v>
          </cell>
          <cell r="B11393" t="str">
            <v xml:space="preserve">TUBO DE COBRE CLASSE "A", DN = 3 " (79 MM), PARA INSTALACOES DE MEDIA PRESSAO PARA GASES COMBUSTIVEIS E MEDICINAIS                                                                                                                                                                                                                                                                                                                                                                                        </v>
          </cell>
          <cell r="C11393" t="str">
            <v xml:space="preserve">M     </v>
          </cell>
          <cell r="D11393" t="str">
            <v>308,75</v>
          </cell>
        </row>
        <row r="11394">
          <cell r="A11394">
            <v>39748</v>
          </cell>
          <cell r="B11394" t="str">
            <v xml:space="preserve">TUBO DE COBRE CLASSE "A", DN = 3/4 " (22 MM), PARA INSTALACOES DE MEDIA PRESSAO PARA GASES COMBUSTIVEIS E MEDICINAIS                                                                                                                                                                                                                                                                                                                                                                                      </v>
          </cell>
          <cell r="C11394" t="str">
            <v xml:space="preserve">M     </v>
          </cell>
          <cell r="D11394" t="str">
            <v>49,25</v>
          </cell>
        </row>
        <row r="11395">
          <cell r="A11395">
            <v>39755</v>
          </cell>
          <cell r="B11395" t="str">
            <v xml:space="preserve">TUBO DE COBRE CLASSE "A", DN = 4 " (104 MM), PARA INSTALACOES DE MEDIA PRESSAO PARA GASES COMBUSTIVEIS E MEDICINAIS                                                                                                                                                                                                                                                                                                                                                                                       </v>
          </cell>
          <cell r="C11395" t="str">
            <v xml:space="preserve">M     </v>
          </cell>
          <cell r="D11395" t="str">
            <v>468,14</v>
          </cell>
        </row>
        <row r="11396">
          <cell r="A11396">
            <v>12742</v>
          </cell>
          <cell r="B11396" t="str">
            <v xml:space="preserve">TUBO DE COBRE CLASSE "E", DN = 104 MM, PARA INSTALACAO HIDRAULICA PREDIAL                                                                                                                                                                                                                                                                                                                                                                                                                                 </v>
          </cell>
          <cell r="C11396" t="str">
            <v xml:space="preserve">M     </v>
          </cell>
          <cell r="D11396" t="str">
            <v>370,69</v>
          </cell>
        </row>
        <row r="11397">
          <cell r="A11397">
            <v>12713</v>
          </cell>
          <cell r="B11397" t="str">
            <v xml:space="preserve">TUBO DE COBRE CLASSE "E", DN = 15 MM, PARA INSTALACAO HIDRAULICA PREDIAL                                                                                                                                                                                                                                                                                                                                                                                                                                  </v>
          </cell>
          <cell r="C11397" t="str">
            <v xml:space="preserve">M     </v>
          </cell>
          <cell r="D11397" t="str">
            <v>19,66</v>
          </cell>
        </row>
        <row r="11398">
          <cell r="A11398">
            <v>12743</v>
          </cell>
          <cell r="B11398" t="str">
            <v xml:space="preserve">TUBO DE COBRE CLASSE "E", DN = 22 MM, PARA INSTALACAO HIDRAULICA PREDIAL                                                                                                                                                                                                                                                                                                                                                                                                                                  </v>
          </cell>
          <cell r="C11398" t="str">
            <v xml:space="preserve">M     </v>
          </cell>
          <cell r="D11398" t="str">
            <v>33,82</v>
          </cell>
        </row>
        <row r="11399">
          <cell r="A11399">
            <v>12744</v>
          </cell>
          <cell r="B11399" t="str">
            <v xml:space="preserve">TUBO DE COBRE CLASSE "E", DN = 28 MM, PARA INSTALACAO HIDRAULICA PREDIAL                                                                                                                                                                                                                                                                                                                                                                                                                                  </v>
          </cell>
          <cell r="C11399" t="str">
            <v xml:space="preserve">M     </v>
          </cell>
          <cell r="D11399" t="str">
            <v>42,92</v>
          </cell>
        </row>
        <row r="11400">
          <cell r="A11400">
            <v>12745</v>
          </cell>
          <cell r="B11400" t="str">
            <v xml:space="preserve">TUBO DE COBRE CLASSE "E", DN = 35 MM, PARA INSTALACAO HIDRAULICA PREDIAL                                                                                                                                                                                                                                                                                                                                                                                                                                  </v>
          </cell>
          <cell r="C11400" t="str">
            <v xml:space="preserve">M     </v>
          </cell>
          <cell r="D11400" t="str">
            <v>62,33</v>
          </cell>
        </row>
        <row r="11401">
          <cell r="A11401">
            <v>12746</v>
          </cell>
          <cell r="B11401" t="str">
            <v xml:space="preserve">TUBO DE COBRE CLASSE "E", DN = 42 MM, PARA INSTALACAO HIDRAULICA PREDIAL                                                                                                                                                                                                                                                                                                                                                                                                                                  </v>
          </cell>
          <cell r="C11401" t="str">
            <v xml:space="preserve">M     </v>
          </cell>
          <cell r="D11401" t="str">
            <v>84,17</v>
          </cell>
        </row>
        <row r="11402">
          <cell r="A11402">
            <v>12747</v>
          </cell>
          <cell r="B11402" t="str">
            <v xml:space="preserve">TUBO DE COBRE CLASSE "E", DN = 54 MM, PARA INSTALACAO HIDRAULICA PREDIAL                                                                                                                                                                                                                                                                                                                                                                                                                                  </v>
          </cell>
          <cell r="C11402" t="str">
            <v xml:space="preserve">M     </v>
          </cell>
          <cell r="D11402" t="str">
            <v>122,06</v>
          </cell>
        </row>
        <row r="11403">
          <cell r="A11403">
            <v>12748</v>
          </cell>
          <cell r="B11403" t="str">
            <v xml:space="preserve">TUBO DE COBRE CLASSE "E", DN = 66 MM, PARA INSTALACAO HIDRAULICA PREDIAL                                                                                                                                                                                                                                                                                                                                                                                                                                  </v>
          </cell>
          <cell r="C11403" t="str">
            <v xml:space="preserve">M     </v>
          </cell>
          <cell r="D11403" t="str">
            <v>171,97</v>
          </cell>
        </row>
        <row r="11404">
          <cell r="A11404">
            <v>12749</v>
          </cell>
          <cell r="B11404" t="str">
            <v xml:space="preserve">TUBO DE COBRE CLASSE "E", DN = 79 MM, PARA INSTALACAO HIDRAULICA PREDIAL                                                                                                                                                                                                                                                                                                                                                                                                                                  </v>
          </cell>
          <cell r="C11404" t="str">
            <v xml:space="preserve">M     </v>
          </cell>
          <cell r="D11404" t="str">
            <v>251,39</v>
          </cell>
        </row>
        <row r="11405">
          <cell r="A11405">
            <v>39726</v>
          </cell>
          <cell r="B11405" t="str">
            <v xml:space="preserve">TUBO DE COBRE CLASSE "I", DN = 1 " (28 MM), PARA INSTALACOES INDUSTRIAIS DE ALTA PRESSAO E VAPOR                                                                                                                                                                                                                                                                                                                                                                                                          </v>
          </cell>
          <cell r="C11405" t="str">
            <v xml:space="preserve">M     </v>
          </cell>
          <cell r="D11405" t="str">
            <v>82,57</v>
          </cell>
        </row>
        <row r="11406">
          <cell r="A11406">
            <v>39728</v>
          </cell>
          <cell r="B11406" t="str">
            <v xml:space="preserve">TUBO DE COBRE CLASSE "I", DN = 1 1/2 " (42 MM), PARA INSTALACOES INDUSTRIAIS DE ALTA PRESSAO E VAPOR                                                                                                                                                                                                                                                                                                                                                                                                      </v>
          </cell>
          <cell r="C11406" t="str">
            <v xml:space="preserve">M     </v>
          </cell>
          <cell r="D11406" t="str">
            <v>145,12</v>
          </cell>
        </row>
        <row r="11407">
          <cell r="A11407">
            <v>39727</v>
          </cell>
          <cell r="B11407" t="str">
            <v xml:space="preserve">TUBO DE COBRE CLASSE "I", DN = 1 1/4 " (35 MM), PARA INSTALACOES INDUSTRIAIS DE ALTA PRESSAO E VAPOR                                                                                                                                                                                                                                                                                                                                                                                                      </v>
          </cell>
          <cell r="C11407" t="str">
            <v xml:space="preserve">M     </v>
          </cell>
          <cell r="D11407" t="str">
            <v>119,42</v>
          </cell>
        </row>
        <row r="11408">
          <cell r="A11408">
            <v>39724</v>
          </cell>
          <cell r="B11408" t="str">
            <v xml:space="preserve">TUBO DE COBRE CLASSE "I", DN = 1/2 " (15 MM), PARA INSTALACOES INDUSTRIAIS DE ALTA PRESSAO E VAPOR                                                                                                                                                                                                                                                                                                                                                                                                        </v>
          </cell>
          <cell r="C11408" t="str">
            <v xml:space="preserve">M     </v>
          </cell>
          <cell r="D11408" t="str">
            <v>36,56</v>
          </cell>
        </row>
        <row r="11409">
          <cell r="A11409">
            <v>39729</v>
          </cell>
          <cell r="B11409" t="str">
            <v xml:space="preserve">TUBO DE COBRE CLASSE "I", DN = 2 " (54 MM), PARA INSTALACOES INDUSTRIAIS DE ALTA PRESSAO E VAPOR                                                                                                                                                                                                                                                                                                                                                                                                          </v>
          </cell>
          <cell r="C11409" t="str">
            <v xml:space="preserve">M     </v>
          </cell>
          <cell r="D11409" t="str">
            <v>200,96</v>
          </cell>
        </row>
        <row r="11410">
          <cell r="A11410">
            <v>39730</v>
          </cell>
          <cell r="B11410" t="str">
            <v xml:space="preserve">TUBO DE COBRE CLASSE "I", DN = 2 1/2 " (66 MM), PARA INSTALACOES INDUSTRIAIS DE ALTA PRESSAO E VAPOR                                                                                                                                                                                                                                                                                                                                                                                                      </v>
          </cell>
          <cell r="C11410" t="str">
            <v xml:space="preserve">M     </v>
          </cell>
          <cell r="D11410" t="str">
            <v>260,74</v>
          </cell>
        </row>
        <row r="11411">
          <cell r="A11411">
            <v>39731</v>
          </cell>
          <cell r="B11411" t="str">
            <v xml:space="preserve">TUBO DE COBRE CLASSE "I", DN = 3 " (79 MM), PARA INSTALACOES INDUSTRIAIS DE ALTA PRESSAO E VAPOR                                                                                                                                                                                                                                                                                                                                                                                                          </v>
          </cell>
          <cell r="C11411" t="str">
            <v xml:space="preserve">M     </v>
          </cell>
          <cell r="D11411" t="str">
            <v>386,18</v>
          </cell>
        </row>
        <row r="11412">
          <cell r="A11412">
            <v>39725</v>
          </cell>
          <cell r="B11412" t="str">
            <v xml:space="preserve">TUBO DE COBRE CLASSE "I", DN = 3/4 " (22 MM), PARA INSTALACOES INDUSTRIAIS DE ALTA PRESSAO E VAPOR                                                                                                                                                                                                                                                                                                                                                                                                        </v>
          </cell>
          <cell r="C11412" t="str">
            <v xml:space="preserve">M     </v>
          </cell>
          <cell r="D11412" t="str">
            <v>59,59</v>
          </cell>
        </row>
        <row r="11413">
          <cell r="A11413">
            <v>39732</v>
          </cell>
          <cell r="B11413" t="str">
            <v xml:space="preserve">TUBO DE COBRE CLASSE "I", DN = 4" (104 MM), PARA INSTALACOES INDUSTRIAIS DE ALTA PRESSAO E VAPOR                                                                                                                                                                                                                                                                                                                                                                                                          </v>
          </cell>
          <cell r="C11413" t="str">
            <v xml:space="preserve">M     </v>
          </cell>
          <cell r="D11413" t="str">
            <v>568,44</v>
          </cell>
        </row>
        <row r="11414">
          <cell r="A11414">
            <v>39660</v>
          </cell>
          <cell r="B11414" t="str">
            <v xml:space="preserve">TUBO DE COBRE FLEXIVEL, D = 1/2 ", E = 0,79 MM, PARA AR-CONDICIONADO/ INSTALACOES GAS RESIDENCIAIS E COMERCIAIS                                                                                                                                                                                                                                                                                                                                                                                           </v>
          </cell>
          <cell r="C11414" t="str">
            <v xml:space="preserve">M     </v>
          </cell>
          <cell r="D11414" t="str">
            <v>25,90</v>
          </cell>
        </row>
        <row r="11415">
          <cell r="A11415">
            <v>39662</v>
          </cell>
          <cell r="B11415" t="str">
            <v xml:space="preserve">TUBO DE COBRE FLEXIVEL, D = 1/4 ", E = 0,79 MM, PARA AR-CONDICIONADO/ INSTALACOES GAS RESIDENCIAIS E COMERCIAIS                                                                                                                                                                                                                                                                                                                                                                                           </v>
          </cell>
          <cell r="C11415" t="str">
            <v xml:space="preserve">M     </v>
          </cell>
          <cell r="D11415" t="str">
            <v>12,41</v>
          </cell>
        </row>
        <row r="11416">
          <cell r="A11416">
            <v>39661</v>
          </cell>
          <cell r="B11416" t="str">
            <v xml:space="preserve">TUBO DE COBRE FLEXIVEL, D = 3/16 ", E = 0,79 MM, PARA AR-CONDICIONADO/ INSTALACOES GAS RESIDENCIAIS E COMERCIAIS                                                                                                                                                                                                                                                                                                                                                                                          </v>
          </cell>
          <cell r="C11416" t="str">
            <v xml:space="preserve">M     </v>
          </cell>
          <cell r="D11416" t="str">
            <v>8,46</v>
          </cell>
        </row>
        <row r="11417">
          <cell r="A11417">
            <v>39666</v>
          </cell>
          <cell r="B11417" t="str">
            <v xml:space="preserve">TUBO DE COBRE FLEXIVEL, D = 3/4 ", E = 0,79 MM, PARA AR-CONDICIONADO/ INSTALACOES GAS RESIDENCIAIS E COMERCIAIS                                                                                                                                                                                                                                                                                                                                                                                           </v>
          </cell>
          <cell r="C11417" t="str">
            <v xml:space="preserve">M     </v>
          </cell>
          <cell r="D11417" t="str">
            <v>38,96</v>
          </cell>
        </row>
        <row r="11418">
          <cell r="A11418">
            <v>39664</v>
          </cell>
          <cell r="B11418" t="str">
            <v xml:space="preserve">TUBO DE COBRE FLEXIVEL, D = 3/8 ", E = 0,79 MM, PARA AR-CONDICIONADO/ INSTALACOES GAS RESIDENCIAIS E COMERCIAIS                                                                                                                                                                                                                                                                                                                                                                                           </v>
          </cell>
          <cell r="C11418" t="str">
            <v xml:space="preserve">M     </v>
          </cell>
          <cell r="D11418" t="str">
            <v>19,09</v>
          </cell>
        </row>
        <row r="11419">
          <cell r="A11419">
            <v>39663</v>
          </cell>
          <cell r="B11419" t="str">
            <v xml:space="preserve">TUBO DE COBRE FLEXIVEL, D = 5/16 ", E = 0,79 MM, PARA AR-CONDICIONADO/ INSTALACOES GAS RESIDENCIAIS E COMERCIAIS                                                                                                                                                                                                                                                                                                                                                                                          </v>
          </cell>
          <cell r="C11419" t="str">
            <v xml:space="preserve">M     </v>
          </cell>
          <cell r="D11419" t="str">
            <v>15,26</v>
          </cell>
        </row>
        <row r="11420">
          <cell r="A11420">
            <v>39665</v>
          </cell>
          <cell r="B11420" t="str">
            <v xml:space="preserve">TUBO DE COBRE FLEXIVEL, D = 5/8 ", E = 0,79 MM, PARA AR-CONDICIONADO/ INSTALACOES GAS RESIDENCIAIS E COMERCIAIS                                                                                                                                                                                                                                                                                                                                                                                           </v>
          </cell>
          <cell r="C11420" t="str">
            <v xml:space="preserve">M     </v>
          </cell>
          <cell r="D11420" t="str">
            <v>32,22</v>
          </cell>
        </row>
        <row r="11421">
          <cell r="A11421">
            <v>39752</v>
          </cell>
          <cell r="B11421" t="str">
            <v xml:space="preserve">TUBO DE COBRE, CLASSE "A", DN = 2" (54 MM), PARA INSTALACOES DE MEDIA PRESSAO PARA GASES COMBUSTIVEIS E MEDICINAIS                                                                                                                                                                                                                                                                                                                                                                                        </v>
          </cell>
          <cell r="C11421" t="str">
            <v xml:space="preserve">M     </v>
          </cell>
          <cell r="D11421" t="str">
            <v>162,00</v>
          </cell>
        </row>
        <row r="11422">
          <cell r="A11422">
            <v>12583</v>
          </cell>
          <cell r="B11422" t="str">
            <v xml:space="preserve">TUBO DE CONCRETO SIMPLES POROSO, MACHO/FEMEA, DN 200 MM                                                                                                                                                                                                                                                                                                                                                                                                                                                   </v>
          </cell>
          <cell r="C11422" t="str">
            <v xml:space="preserve">M     </v>
          </cell>
          <cell r="D11422" t="str">
            <v>27,88</v>
          </cell>
        </row>
        <row r="11423">
          <cell r="A11423">
            <v>12584</v>
          </cell>
          <cell r="B11423" t="str">
            <v xml:space="preserve">TUBO DE CONCRETO SIMPLES POROSO, MACHO/FEMEA, DN 300 MM                                                                                                                                                                                                                                                                                                                                                                                                                                                   </v>
          </cell>
          <cell r="C11423" t="str">
            <v xml:space="preserve">M     </v>
          </cell>
          <cell r="D11423" t="str">
            <v>26,83</v>
          </cell>
        </row>
        <row r="11424">
          <cell r="A11424">
            <v>13159</v>
          </cell>
          <cell r="B11424" t="str">
            <v xml:space="preserve">TUBO DE CONCRETO SIMPLES, CLASSE ES, PB JE, DN 400 MM, PARA ESGOTO SANITARIO (NBR 8890)                                                                                                                                                                                                                                                                                                                                                                                                                   </v>
          </cell>
          <cell r="C11424" t="str">
            <v xml:space="preserve">M     </v>
          </cell>
          <cell r="D11424" t="str">
            <v>81,27</v>
          </cell>
        </row>
        <row r="11425">
          <cell r="A11425">
            <v>13168</v>
          </cell>
          <cell r="B11425" t="str">
            <v xml:space="preserve">TUBO DE CONCRETO SIMPLES, CLASSE ES, PB JE, DN 500 MM, PARA ESGOTO SANITARIO (NBR 8890)                                                                                                                                                                                                                                                                                                                                                                                                                   </v>
          </cell>
          <cell r="C11425" t="str">
            <v xml:space="preserve">M     </v>
          </cell>
          <cell r="D11425" t="str">
            <v>122,20</v>
          </cell>
        </row>
        <row r="11426">
          <cell r="A11426">
            <v>13173</v>
          </cell>
          <cell r="B11426" t="str">
            <v xml:space="preserve">TUBO DE CONCRETO SIMPLES, CLASSE ES, PB JE, DN 600 MM, PARA ESGOTO SANITARIO (NBR 8890)                                                                                                                                                                                                                                                                                                                                                                                                                   </v>
          </cell>
          <cell r="C11426" t="str">
            <v xml:space="preserve">M     </v>
          </cell>
          <cell r="D11426" t="str">
            <v>150,67</v>
          </cell>
        </row>
        <row r="11427">
          <cell r="A11427">
            <v>37449</v>
          </cell>
          <cell r="B11427" t="str">
            <v xml:space="preserve">TUBO DE CONCRETO SIMPLES, CLASSE- PS1, MACHO/FEMEA, DN 200 MM, PARA AGUAS PLUVIAIS (NBR 8890)                                                                                                                                                                                                                                                                                                                                                                                                             </v>
          </cell>
          <cell r="C11427" t="str">
            <v xml:space="preserve">M     </v>
          </cell>
          <cell r="D11427" t="str">
            <v>24,91</v>
          </cell>
        </row>
        <row r="11428">
          <cell r="A11428">
            <v>37450</v>
          </cell>
          <cell r="B11428" t="str">
            <v xml:space="preserve">TUBO DE CONCRETO SIMPLES, CLASSE- PS1, MACHO/FEMEA, DN 300 MM, PARA AGUAS PLUVIAIS (NBR 8890)                                                                                                                                                                                                                                                                                                                                                                                                             </v>
          </cell>
          <cell r="C11428" t="str">
            <v xml:space="preserve">M     </v>
          </cell>
          <cell r="D11428" t="str">
            <v>30,37</v>
          </cell>
        </row>
        <row r="11429">
          <cell r="A11429">
            <v>37451</v>
          </cell>
          <cell r="B11429" t="str">
            <v xml:space="preserve">TUBO DE CONCRETO SIMPLES, CLASSE- PS1, MACHO/FEMEA, DN 400 MM, PARA AGUAS PLUVIAIS (NBR 8890)                                                                                                                                                                                                                                                                                                                                                                                                             </v>
          </cell>
          <cell r="C11429" t="str">
            <v xml:space="preserve">M     </v>
          </cell>
          <cell r="D11429" t="str">
            <v>46,50</v>
          </cell>
        </row>
        <row r="11430">
          <cell r="A11430">
            <v>37452</v>
          </cell>
          <cell r="B11430" t="str">
            <v xml:space="preserve">TUBO DE CONCRETO SIMPLES, CLASSE- PS1, MACHO/FEMEA, DN 500 MM, PARA AGUAS PLUVIAIS (NBR 8890)                                                                                                                                                                                                                                                                                                                                                                                                             </v>
          </cell>
          <cell r="C11430" t="str">
            <v xml:space="preserve">M     </v>
          </cell>
          <cell r="D11430" t="str">
            <v>61,69</v>
          </cell>
        </row>
        <row r="11431">
          <cell r="A11431">
            <v>37453</v>
          </cell>
          <cell r="B11431" t="str">
            <v xml:space="preserve">TUBO DE CONCRETO SIMPLES, CLASSE- PS1, MACHO/FEMEA, DN 600 MM, PARA AGUAS PLUVIAIS (NBR 8890)                                                                                                                                                                                                                                                                                                                                                                                                             </v>
          </cell>
          <cell r="C11431" t="str">
            <v xml:space="preserve">M     </v>
          </cell>
          <cell r="D11431" t="str">
            <v>77,41</v>
          </cell>
        </row>
        <row r="11432">
          <cell r="A11432">
            <v>7778</v>
          </cell>
          <cell r="B11432" t="str">
            <v xml:space="preserve">TUBO DE CONCRETO SIMPLES, CLASSE- PS1, PB, DN 200 MM, PARA AGUAS PLUVIAIS (NBR 8890)                                                                                                                                                                                                                                                                                                                                                                                                                      </v>
          </cell>
          <cell r="C11432" t="str">
            <v xml:space="preserve">M     </v>
          </cell>
          <cell r="D11432" t="str">
            <v>29,06</v>
          </cell>
        </row>
        <row r="11433">
          <cell r="A11433">
            <v>7796</v>
          </cell>
          <cell r="B11433" t="str">
            <v xml:space="preserve">TUBO DE CONCRETO SIMPLES, CLASSE- PS1, PB, DN 300 MM, PARA AGUAS PLUVIAIS (NBR 8890)                                                                                                                                                                                                                                                                                                                                                                                                                      </v>
          </cell>
          <cell r="C11433" t="str">
            <v xml:space="preserve">M     </v>
          </cell>
          <cell r="D11433" t="str">
            <v>35,00</v>
          </cell>
        </row>
        <row r="11434">
          <cell r="A11434">
            <v>7781</v>
          </cell>
          <cell r="B11434" t="str">
            <v xml:space="preserve">TUBO DE CONCRETO SIMPLES, CLASSE- PS1, PB, DN 400 MM, PARA AGUAS PLUVIAIS (NBR 8890)                                                                                                                                                                                                                                                                                                                                                                                                                      </v>
          </cell>
          <cell r="C11434" t="str">
            <v xml:space="preserve">M     </v>
          </cell>
          <cell r="D11434" t="str">
            <v>46,27</v>
          </cell>
        </row>
        <row r="11435">
          <cell r="A11435">
            <v>7795</v>
          </cell>
          <cell r="B11435" t="str">
            <v xml:space="preserve">TUBO DE CONCRETO SIMPLES, CLASSE- PS1, PB, DN 500 MM, PARA AGUAS PLUVIAIS (NBR 8890)                                                                                                                                                                                                                                                                                                                                                                                                                      </v>
          </cell>
          <cell r="C11435" t="str">
            <v xml:space="preserve">M     </v>
          </cell>
          <cell r="D11435" t="str">
            <v>67,03</v>
          </cell>
        </row>
        <row r="11436">
          <cell r="A11436">
            <v>7791</v>
          </cell>
          <cell r="B11436" t="str">
            <v xml:space="preserve">TUBO DE CONCRETO SIMPLES, CLASSE- PS1, PB, DN 600 MM, PARA AGUAS PLUVIAIS (NBR 8890)                                                                                                                                                                                                                                                                                                                                                                                                                      </v>
          </cell>
          <cell r="C11436" t="str">
            <v xml:space="preserve">M     </v>
          </cell>
          <cell r="D11436" t="str">
            <v>85,42</v>
          </cell>
        </row>
        <row r="11437">
          <cell r="A11437">
            <v>7783</v>
          </cell>
          <cell r="B11437" t="str">
            <v xml:space="preserve">TUBO DE CONCRETO SIMPLES, CLASSE- PS2, PB, DN 200 MM, PARA AGUAS PLUVIAIS (NBR 8890)                                                                                                                                                                                                                                                                                                                                                                                                                      </v>
          </cell>
          <cell r="C11437" t="str">
            <v xml:space="preserve">M     </v>
          </cell>
          <cell r="D11437" t="str">
            <v>32,62</v>
          </cell>
        </row>
        <row r="11438">
          <cell r="A11438">
            <v>7790</v>
          </cell>
          <cell r="B11438" t="str">
            <v xml:space="preserve">TUBO DE CONCRETO SIMPLES, CLASSE- PS2, PB, DN 300 MM, PARA AGUAS PLUVIAIS (NBR 8890)                                                                                                                                                                                                                                                                                                                                                                                                                      </v>
          </cell>
          <cell r="C11438" t="str">
            <v xml:space="preserve">M     </v>
          </cell>
          <cell r="D11438" t="str">
            <v>37,96</v>
          </cell>
        </row>
        <row r="11439">
          <cell r="A11439">
            <v>7785</v>
          </cell>
          <cell r="B11439" t="str">
            <v xml:space="preserve">TUBO DE CONCRETO SIMPLES, CLASSE- PS2, PB, DN 400 MM, PARA AGUAS PLUVIAIS (NBR 8890)                                                                                                                                                                                                                                                                                                                                                                                                                      </v>
          </cell>
          <cell r="C11439" t="str">
            <v xml:space="preserve">M     </v>
          </cell>
          <cell r="D11439" t="str">
            <v>49,83</v>
          </cell>
        </row>
        <row r="11440">
          <cell r="A11440">
            <v>7792</v>
          </cell>
          <cell r="B11440" t="str">
            <v xml:space="preserve">TUBO DE CONCRETO SIMPLES, CLASSE- PS2, PB, DN 500 MM, PARA AGUAS PLUVIAIS (NBR 8890)                                                                                                                                                                                                                                                                                                                                                                                                                      </v>
          </cell>
          <cell r="C11440" t="str">
            <v xml:space="preserve">M     </v>
          </cell>
          <cell r="D11440" t="str">
            <v>72,37</v>
          </cell>
        </row>
        <row r="11441">
          <cell r="A11441">
            <v>7793</v>
          </cell>
          <cell r="B11441" t="str">
            <v xml:space="preserve">TUBO DE CONCRETO SIMPLES, CLASSE- PS2, PB, DN 600 MM, PARA AGUAS PLUVIAIS (NBR 8890)                                                                                                                                                                                                                                                                                                                                                                                                                      </v>
          </cell>
          <cell r="C11441" t="str">
            <v xml:space="preserve">M     </v>
          </cell>
          <cell r="D11441" t="str">
            <v>93,40</v>
          </cell>
        </row>
        <row r="11442">
          <cell r="A11442">
            <v>12613</v>
          </cell>
          <cell r="B11442" t="str">
            <v xml:space="preserve">TUBO DE DESCARGA PVC, PARA LIGACAO CAIXA DE DESCARGA - EMBUTIR, 40 MM X 150 CM                                                                                                                                                                                                                                                                                                                                                                                                                            </v>
          </cell>
          <cell r="C11442" t="str">
            <v xml:space="preserve">UN    </v>
          </cell>
          <cell r="D11442" t="str">
            <v>18,56</v>
          </cell>
        </row>
        <row r="11443">
          <cell r="A11443">
            <v>1031</v>
          </cell>
          <cell r="B11443" t="str">
            <v xml:space="preserve">TUBO DE DESCIDA EXTERNO DE PVC PARA CAIXA DE DESCARGA EXTERNA ALTA - 40 MM X 1,60 M                                                                                                                                                                                                                                                                                                                                                                                                                       </v>
          </cell>
          <cell r="C11443" t="str">
            <v xml:space="preserve">UN    </v>
          </cell>
          <cell r="D11443" t="str">
            <v>10,14</v>
          </cell>
        </row>
        <row r="11444">
          <cell r="A11444">
            <v>39707</v>
          </cell>
          <cell r="B11444" t="str">
            <v xml:space="preserve">TUBO DE ESPUMA DE POLIETILENO EXPANDIDO FLEXIVEL PARA ISOLAMENTO TERMICO DE TUBULACAO DE AR CONDICIONADO, AGUA QUENTE,  DN 1 1/2", E= 10 MM                                                                                                                                                                                                                                                                                                                                                               </v>
          </cell>
          <cell r="C11444" t="str">
            <v xml:space="preserve">M     </v>
          </cell>
          <cell r="D11444" t="str">
            <v>4,03</v>
          </cell>
        </row>
        <row r="11445">
          <cell r="A11445">
            <v>39708</v>
          </cell>
          <cell r="B11445" t="str">
            <v xml:space="preserve">TUBO DE ESPUMA DE POLIETILENO EXPANDIDO FLEXIVEL PARA ISOLAMENTO TERMICO DE TUBULACAO DE AR CONDICIONADO, AGUA QUENTE,  DN 1 1/4", E= 10 MM                                                                                                                                                                                                                                                                                                                                                               </v>
          </cell>
          <cell r="C11445" t="str">
            <v xml:space="preserve">M     </v>
          </cell>
          <cell r="D11445" t="str">
            <v>3,90</v>
          </cell>
        </row>
        <row r="11446">
          <cell r="A11446">
            <v>39710</v>
          </cell>
          <cell r="B11446" t="str">
            <v xml:space="preserve">TUBO DE ESPUMA DE POLIETILENO EXPANDIDO FLEXIVEL PARA ISOLAMENTO TERMICO DE TUBULACAO DE AR CONDICIONADO, AGUA QUENTE,  DN 1 1/8", E= 10 MM                                                                                                                                                                                                                                                                                                                                                               </v>
          </cell>
          <cell r="C11446" t="str">
            <v xml:space="preserve">M     </v>
          </cell>
          <cell r="D11446" t="str">
            <v>2,74</v>
          </cell>
        </row>
        <row r="11447">
          <cell r="A11447">
            <v>39709</v>
          </cell>
          <cell r="B11447" t="str">
            <v xml:space="preserve">TUBO DE ESPUMA DE POLIETILENO EXPANDIDO FLEXIVEL PARA ISOLAMENTO TERMICO DE TUBULACAO DE AR CONDICIONADO, AGUA QUENTE,  DN 1 3/8", E= 10 MM                                                                                                                                                                                                                                                                                                                                                               </v>
          </cell>
          <cell r="C11447" t="str">
            <v xml:space="preserve">M     </v>
          </cell>
          <cell r="D11447" t="str">
            <v>3,81</v>
          </cell>
        </row>
        <row r="11448">
          <cell r="A11448">
            <v>39711</v>
          </cell>
          <cell r="B11448" t="str">
            <v xml:space="preserve">TUBO DE ESPUMA DE POLIETILENO EXPANDIDO FLEXIVEL PARA ISOLAMENTO TERMICO DE TUBULACAO DE AR CONDICIONADO, AGUA QUENTE,  DN 1 5/8", E= 10 MM                                                                                                                                                                                                                                                                                                                                                               </v>
          </cell>
          <cell r="C11448" t="str">
            <v xml:space="preserve">M     </v>
          </cell>
          <cell r="D11448" t="str">
            <v>4,28</v>
          </cell>
        </row>
        <row r="11449">
          <cell r="A11449">
            <v>39712</v>
          </cell>
          <cell r="B11449" t="str">
            <v xml:space="preserve">TUBO DE ESPUMA DE POLIETILENO EXPANDIDO FLEXIVEL PARA ISOLAMENTO TERMICO DE TUBULACAO DE AR CONDICIONADO, AGUA QUENTE,  DN 1/2", E= 10 MM                                                                                                                                                                                                                                                                                                                                                                 </v>
          </cell>
          <cell r="C11449" t="str">
            <v xml:space="preserve">M     </v>
          </cell>
          <cell r="D11449" t="str">
            <v>1,50</v>
          </cell>
        </row>
        <row r="11450">
          <cell r="A11450">
            <v>39713</v>
          </cell>
          <cell r="B11450" t="str">
            <v xml:space="preserve">TUBO DE ESPUMA DE POLIETILENO EXPANDIDO FLEXIVEL PARA ISOLAMENTO TERMICO DE TUBULACAO DE AR CONDICIONADO, AGUA QUENTE,  DN 1/4", E= 10 MM                                                                                                                                                                                                                                                                                                                                                                 </v>
          </cell>
          <cell r="C11450" t="str">
            <v xml:space="preserve">M     </v>
          </cell>
          <cell r="D11450" t="str">
            <v>1,18</v>
          </cell>
        </row>
        <row r="11451">
          <cell r="A11451">
            <v>39714</v>
          </cell>
          <cell r="B11451" t="str">
            <v xml:space="preserve">TUBO DE ESPUMA DE POLIETILENO EXPANDIDO FLEXIVEL PARA ISOLAMENTO TERMICO DE TUBULACAO DE AR CONDICIONADO, AGUA QUENTE,  DN 1", E= 10 MM                                                                                                                                                                                                                                                                                                                                                                   </v>
          </cell>
          <cell r="C11451" t="str">
            <v xml:space="preserve">M     </v>
          </cell>
          <cell r="D11451" t="str">
            <v>2,71</v>
          </cell>
        </row>
        <row r="11452">
          <cell r="A11452">
            <v>39715</v>
          </cell>
          <cell r="B11452" t="str">
            <v xml:space="preserve">TUBO DE ESPUMA DE POLIETILENO EXPANDIDO FLEXIVEL PARA ISOLAMENTO TERMICO DE TUBULACAO DE AR CONDICIONADO, AGUA QUENTE,  DN 3/4", E= 10 MM                                                                                                                                                                                                                                                                                                                                                                 </v>
          </cell>
          <cell r="C11452" t="str">
            <v xml:space="preserve">M     </v>
          </cell>
          <cell r="D11452" t="str">
            <v>1,93</v>
          </cell>
        </row>
        <row r="11453">
          <cell r="A11453">
            <v>39716</v>
          </cell>
          <cell r="B11453" t="str">
            <v xml:space="preserve">TUBO DE ESPUMA DE POLIETILENO EXPANDIDO FLEXIVEL PARA ISOLAMENTO TERMICO DE TUBULACAO DE AR CONDICIONADO, AGUA QUENTE,  DN 3/8", E= 10 MM                                                                                                                                                                                                                                                                                                                                                                 </v>
          </cell>
          <cell r="C11453" t="str">
            <v xml:space="preserve">M     </v>
          </cell>
          <cell r="D11453" t="str">
            <v>1,46</v>
          </cell>
        </row>
        <row r="11454">
          <cell r="A11454">
            <v>39718</v>
          </cell>
          <cell r="B11454" t="str">
            <v xml:space="preserve">TUBO DE ESPUMA DE POLIETILENO EXPANDIDO FLEXIVEL PARA ISOLAMENTO TERMICO DE TUBULACAO DE AR CONDICIONADO, AGUA QUENTE,  DN 7/8", E= 10 MM                                                                                                                                                                                                                                                                                                                                                                 </v>
          </cell>
          <cell r="C11454" t="str">
            <v xml:space="preserve">M     </v>
          </cell>
          <cell r="D11454" t="str">
            <v>2,50</v>
          </cell>
        </row>
        <row r="11455">
          <cell r="A11455">
            <v>9813</v>
          </cell>
          <cell r="B11455" t="str">
            <v xml:space="preserve">TUBO DE POLIETILENO DE ALTA DENSIDADE (PEAD), PE-80, DE = 20 MM X 2,3 MM DE PAREDE, PARA LIGACAO DE AGUA PREDIAL (NBR 15561)                                                                                                                                                                                                                                                                                                                                                                              </v>
          </cell>
          <cell r="C11455" t="str">
            <v xml:space="preserve">M     </v>
          </cell>
          <cell r="D11455" t="str">
            <v>3,29</v>
          </cell>
        </row>
        <row r="11456">
          <cell r="A11456">
            <v>9815</v>
          </cell>
          <cell r="B11456" t="str">
            <v xml:space="preserve">TUBO DE POLIETILENO DE ALTA DENSIDADE (PEAD), PE-80, DE = 32 MM X 3,0 MM DE PAREDE, PARA LIGACAO DE AGUA PREDIAL (NBR 15561)                                                                                                                                                                                                                                                                                                                                                                              </v>
          </cell>
          <cell r="C11456" t="str">
            <v xml:space="preserve">M     </v>
          </cell>
          <cell r="D11456" t="str">
            <v>6,49</v>
          </cell>
        </row>
        <row r="11457">
          <cell r="A11457">
            <v>25876</v>
          </cell>
          <cell r="B11457" t="str">
            <v xml:space="preserve">TUBO DE POLIETILENO DE ALTA DENSIDADE, PEAD, PE-80, DE = 1000 MM X 38,5 MM PAREDE, ( SDR 26 - PN 05 ) PARA REDE DE AGUA OU ESGOTO (NBR 15561)                                                                                                                                                                                                                                                                                                                                                             </v>
          </cell>
          <cell r="C11457" t="str">
            <v xml:space="preserve">M     </v>
          </cell>
          <cell r="D11457" t="str">
            <v>3.232,97</v>
          </cell>
        </row>
        <row r="11458">
          <cell r="A11458">
            <v>25888</v>
          </cell>
          <cell r="B11458" t="str">
            <v xml:space="preserve">TUBO DE POLIETILENO DE ALTA DENSIDADE, PEAD, PE-80, DE = 110 MM X 10,0 MM PAREDE, ( SDR 11 - PN 12,5 ) PARA REDE DE AGUA OU ESGOTO (NBR 15561)                                                                                                                                                                                                                                                                                                                                                            </v>
          </cell>
          <cell r="C11458" t="str">
            <v xml:space="preserve">M     </v>
          </cell>
          <cell r="D11458" t="str">
            <v>79,23</v>
          </cell>
        </row>
        <row r="11459">
          <cell r="A11459">
            <v>25874</v>
          </cell>
          <cell r="B11459" t="str">
            <v xml:space="preserve">TUBO DE POLIETILENO DE ALTA DENSIDADE, PEAD, PE-80, DE = 1200 MM X 37,2 MM PAREDE ( SDR 32,25 - PN 04 ) PARA REDE DE AGUA OU ESGOTO (NBR 15561)                                                                                                                                                                                                                                                                                                                                                           </v>
          </cell>
          <cell r="C11459" t="str">
            <v xml:space="preserve">M     </v>
          </cell>
          <cell r="D11459" t="str">
            <v>5.670,14</v>
          </cell>
        </row>
        <row r="11460">
          <cell r="A11460">
            <v>25877</v>
          </cell>
          <cell r="B11460" t="str">
            <v xml:space="preserve">TUBO DE POLIETILENO DE ALTA DENSIDADE, PEAD, PE-80, DE = 1400 MM X 42,9 MM PAREDE, (SDR 32,25 - PN 04 ) PARA REDE DE AGUA OU ESGOTO (NBR 15561)                                                                                                                                                                                                                                                                                                                                                           </v>
          </cell>
          <cell r="C11460" t="str">
            <v xml:space="preserve">M     </v>
          </cell>
          <cell r="D11460" t="str">
            <v>7.737,13</v>
          </cell>
        </row>
        <row r="11461">
          <cell r="A11461">
            <v>25878</v>
          </cell>
          <cell r="B11461" t="str">
            <v xml:space="preserve">TUBO DE POLIETILENO DE ALTA DENSIDADE, PEAD, PE-80, DE = 160 MM X 14,6 MM PAREDE, (SDR 11 - PN 12,5 ) PARA REDE DE AGUA OU ESGOTO (NBR 15561)                                                                                                                                                                                                                                                                                                                                                             </v>
          </cell>
          <cell r="C11461" t="str">
            <v xml:space="preserve">M     </v>
          </cell>
          <cell r="D11461" t="str">
            <v>170,08</v>
          </cell>
        </row>
        <row r="11462">
          <cell r="A11462">
            <v>25879</v>
          </cell>
          <cell r="B11462" t="str">
            <v xml:space="preserve">TUBO DE POLIETILENO DE ALTA DENSIDADE, PEAD, PE-80, DE = 1600 MM X 49,0 MM PAREDE, ( SDR 32,25 - PN 04 ) PARA REDE DE AGUA OU ESGOTO (NBR 15561)                                                                                                                                                                                                                                                                                                                                                          </v>
          </cell>
          <cell r="C11462" t="str">
            <v xml:space="preserve">M     </v>
          </cell>
          <cell r="D11462" t="str">
            <v>7.339,59</v>
          </cell>
        </row>
        <row r="11463">
          <cell r="A11463">
            <v>25887</v>
          </cell>
          <cell r="B11463" t="str">
            <v xml:space="preserve">TUBO DE POLIETILENO DE ALTA DENSIDADE, PEAD, PE-80, DE = 900 MM X 34,7 MM PAREDE, ( SDR 26 - PN 05 ) PARA REDE DE AGUA OU ESGOTO (NBR 15561)                                                                                                                                                                                                                                                                                                                                                              </v>
          </cell>
          <cell r="C11463" t="str">
            <v xml:space="preserve">M     </v>
          </cell>
          <cell r="D11463" t="str">
            <v>2.932,28</v>
          </cell>
        </row>
        <row r="11464">
          <cell r="A11464">
            <v>25880</v>
          </cell>
          <cell r="B11464" t="str">
            <v xml:space="preserve">TUBO DE POLIETILENO DE ALTA DENSIDADE, PEAD, PE-80, DE= 200 MM X 18,2 MM PAREDE, ( SDR 11 - PN 12,5 ) PARA REDE DE AGUA OU ESGOTO (NBR 15561)                                                                                                                                                                                                                                                                                                                                                             </v>
          </cell>
          <cell r="C11464" t="str">
            <v xml:space="preserve">M     </v>
          </cell>
          <cell r="D11464" t="str">
            <v>265,13</v>
          </cell>
        </row>
        <row r="11465">
          <cell r="A11465">
            <v>25881</v>
          </cell>
          <cell r="B11465" t="str">
            <v xml:space="preserve">TUBO DE POLIETILENO DE ALTA DENSIDADE, PEAD, PE-80, DE= 315 MM X 28,7 MM PAREDE, ( SDR 11 - PN 12,5 ) PARA REDE DE AGUA OU ESGOTO (NBR 15561)                                                                                                                                                                                                                                                                                                                                                             </v>
          </cell>
          <cell r="C11465" t="str">
            <v xml:space="preserve">M     </v>
          </cell>
          <cell r="D11465" t="str">
            <v>649,64</v>
          </cell>
        </row>
        <row r="11466">
          <cell r="A11466">
            <v>25882</v>
          </cell>
          <cell r="B11466" t="str">
            <v xml:space="preserve">TUBO DE POLIETILENO DE ALTA DENSIDADE, PEAD, PE-80, DE= 400 MM X 36,4 MM PAREDE, ( SDR 11 - PN 12,5 ) PARA REDE DE AGUA OU ESGOTO (NBR 15561)                                                                                                                                                                                                                                                                                                                                                             </v>
          </cell>
          <cell r="C11466" t="str">
            <v xml:space="preserve">M     </v>
          </cell>
          <cell r="D11466" t="str">
            <v>1.046,34</v>
          </cell>
        </row>
        <row r="11467">
          <cell r="A11467">
            <v>25883</v>
          </cell>
          <cell r="B11467" t="str">
            <v xml:space="preserve">TUBO DE POLIETILENO DE ALTA DENSIDADE, PEAD, PE-80, DE= 50 MM X 4,6 MM PAREDE, (SDR 11 - PN 12,5) PARA REDE DE AGUA OU ESGOTO (NBR 15561)                                                                                                                                                                                                                                                                                                                                                                 </v>
          </cell>
          <cell r="C11467" t="str">
            <v xml:space="preserve">M     </v>
          </cell>
          <cell r="D11467" t="str">
            <v>16,88</v>
          </cell>
        </row>
        <row r="11468">
          <cell r="A11468">
            <v>25884</v>
          </cell>
          <cell r="B11468" t="str">
            <v xml:space="preserve">TUBO DE POLIETILENO DE ALTA DENSIDADE, PEAD, PE-80, DE= 500 MM X 45,5 MM PAREDE, ( SDR 11 - PN 12,5 ) PARA REDE DE AGUA OU ESGOTO (NBR 15561)                                                                                                                                                                                                                                                                                                                                                             </v>
          </cell>
          <cell r="C11468" t="str">
            <v xml:space="preserve">M     </v>
          </cell>
          <cell r="D11468" t="str">
            <v>1.836,99</v>
          </cell>
        </row>
        <row r="11469">
          <cell r="A11469">
            <v>25885</v>
          </cell>
          <cell r="B11469" t="str">
            <v xml:space="preserve">TUBO DE POLIETILENO DE ALTA DENSIDADE, PEAD, PE-80, DE= 630 MM X 57,3 MM PAREDE (SDR 11 - PN 12,5 ) PARA REDE DE AGUA OU ESGOTO (NBR 15561)                                                                                                                                                                                                                                                                                                                                                               </v>
          </cell>
          <cell r="C11469" t="str">
            <v xml:space="preserve">M     </v>
          </cell>
          <cell r="D11469" t="str">
            <v>2.732,13</v>
          </cell>
        </row>
        <row r="11470">
          <cell r="A11470">
            <v>25889</v>
          </cell>
          <cell r="B11470" t="str">
            <v xml:space="preserve">TUBO DE POLIETILENO DE ALTA DENSIDADE, PEAD, PE-80, DE= 730 MM X 34,1 MM PAREDE, ( SDR 21 - PN 06 ) PARA REDE DE AGUA OU ESGOTO (NBR 15561)                                                                                                                                                                                                                                                                                                                                                               </v>
          </cell>
          <cell r="C11470" t="str">
            <v xml:space="preserve">M     </v>
          </cell>
          <cell r="D11470" t="str">
            <v>1.370,09</v>
          </cell>
        </row>
        <row r="11471">
          <cell r="A11471">
            <v>25886</v>
          </cell>
          <cell r="B11471" t="str">
            <v xml:space="preserve">TUBO DE POLIETILENO DE ALTA DENSIDADE, PEAD, PE-80, DE= 75 MM X 6,9 MM PAREDE, ( SRD 11 - PN 12,5 ) PARA REDE DE AGUA OU ESGOTO (NBR 15561)                                                                                                                                                                                                                                                                                                                                                               </v>
          </cell>
          <cell r="C11471" t="str">
            <v xml:space="preserve">M     </v>
          </cell>
          <cell r="D11471" t="str">
            <v>37,75</v>
          </cell>
        </row>
        <row r="11472">
          <cell r="A11472">
            <v>25875</v>
          </cell>
          <cell r="B11472" t="str">
            <v xml:space="preserve">TUBO DE POLIETILENO DE ALTA DENSIDADE, PEAD, PE-80, DE= 800 MM X 30,8 MM PAREDE, ( SDR 26 - PN 05 ) PARA REDE DE AGUA OU ESGOTO (NBR 15561)                                                                                                                                                                                                                                                                                                                                                               </v>
          </cell>
          <cell r="C11472" t="str">
            <v xml:space="preserve">M     </v>
          </cell>
          <cell r="D11472" t="str">
            <v>1.787,51</v>
          </cell>
        </row>
        <row r="11473">
          <cell r="A11473">
            <v>9876</v>
          </cell>
          <cell r="B11473" t="str">
            <v xml:space="preserve">TUBO DE PVC, PBL, TIPO LEVE, DN = 125 MM,  PARA VENTILACAO                                                                                                                                                                                                                                                                                                                                                                                                                                                </v>
          </cell>
          <cell r="C11473" t="str">
            <v xml:space="preserve">M     </v>
          </cell>
          <cell r="D11473" t="str">
            <v>15,32</v>
          </cell>
        </row>
        <row r="11474">
          <cell r="A11474">
            <v>9877</v>
          </cell>
          <cell r="B11474" t="str">
            <v xml:space="preserve">TUBO DE PVC, PBL, TIPO LEVE, DN = 250 MM,  PARA VENTILACAO                                                                                                                                                                                                                                                                                                                                                                                                                                                </v>
          </cell>
          <cell r="C11474" t="str">
            <v xml:space="preserve">M     </v>
          </cell>
          <cell r="D11474" t="str">
            <v>53,66</v>
          </cell>
        </row>
        <row r="11475">
          <cell r="A11475">
            <v>9878</v>
          </cell>
          <cell r="B11475" t="str">
            <v xml:space="preserve">TUBO DE PVC, PBL, TIPO LEVE, DN = 300 MM,  PARA VENTILACAO                                                                                                                                                                                                                                                                                                                                                                                                                                                </v>
          </cell>
          <cell r="C11475" t="str">
            <v xml:space="preserve">M     </v>
          </cell>
          <cell r="D11475" t="str">
            <v>69,90</v>
          </cell>
        </row>
        <row r="11476">
          <cell r="A11476">
            <v>9879</v>
          </cell>
          <cell r="B11476" t="str">
            <v xml:space="preserve">TUBO DE PVC, PBL, TIPO LEVE, DN = 400 MM,  PARA VENTILACAO                                                                                                                                                                                                                                                                                                                                                                                                                                                </v>
          </cell>
          <cell r="C11476" t="str">
            <v xml:space="preserve">M     </v>
          </cell>
          <cell r="D11476" t="str">
            <v>166,83</v>
          </cell>
        </row>
        <row r="11477">
          <cell r="A11477">
            <v>42001</v>
          </cell>
          <cell r="B11477" t="str">
            <v xml:space="preserve">TUBO DE REVESTIMENTO, EM ACO, CORPO SCHEDULE 40, PONTEIRA SCHEDULE 80, ROSQUEAVEL E SEGMENTADO PARA PERFURACAO,  DIAMETRO 6'' (200 MM) (COLETADO CAIXA)                                                                                                                                                                                                                                                                                                                                                   </v>
          </cell>
          <cell r="C11477" t="str">
            <v xml:space="preserve">M     </v>
          </cell>
          <cell r="D11477" t="str">
            <v>396,66</v>
          </cell>
        </row>
        <row r="11478">
          <cell r="A11478">
            <v>41998</v>
          </cell>
          <cell r="B11478" t="str">
            <v xml:space="preserve">TUBO DE REVESTIMENTO, EM ACO, CORPO SCHEDULE 40, PONTEIRA SCHEDULE 80, ROSQUEAVEL E SEGMENTADO PARA PERFURACAO, DIAMETRO 10'' (310 MM)  (COLETADO CAIXA)                                                                                                                                                                                                                                                                                                                                                  </v>
          </cell>
          <cell r="C11478" t="str">
            <v xml:space="preserve">M     </v>
          </cell>
          <cell r="D11478" t="str">
            <v>977,50</v>
          </cell>
        </row>
        <row r="11479">
          <cell r="A11479">
            <v>41999</v>
          </cell>
          <cell r="B11479" t="str">
            <v xml:space="preserve">TUBO DE REVESTIMENTO, EM ACO, CORPO SCHEDULE 40, PONTEIRA SCHEDULE 80, ROSQUEAVEL E SEGMENTADO PARA PERFURACAO, DIAMETRO 14'' (400 MM)  (COLETADO CAIXA)                                                                                                                                                                                                                                                                                                                                                  </v>
          </cell>
          <cell r="C11479" t="str">
            <v xml:space="preserve">M     </v>
          </cell>
          <cell r="D11479" t="str">
            <v>1.793,10</v>
          </cell>
        </row>
        <row r="11480">
          <cell r="A11480">
            <v>42000</v>
          </cell>
          <cell r="B11480" t="str">
            <v xml:space="preserve">TUBO DE REVESTIMENTO, EM ACO, CORPO SCHEDULE 40, PONTEIRA SCHEDULE 80, ROSQUEAVEL E SEGMENTADO PARA PERFURACAO, DIAMETRO 16'' (450 MM)  (COLETADO CAIXA)                                                                                                                                                                                                                                                                                                                                                  </v>
          </cell>
          <cell r="C11480" t="str">
            <v xml:space="preserve">M     </v>
          </cell>
          <cell r="D11480" t="str">
            <v>3.062,06</v>
          </cell>
        </row>
        <row r="11481">
          <cell r="A11481">
            <v>38053</v>
          </cell>
          <cell r="B11481" t="str">
            <v xml:space="preserve">TUBO DRENO, CORRUGADO, ESPIRALADO, FLEXIVEL, PERFURADO, EM POLIETILENO DE ALTA DENSIDADE (PEAD), DN *160* MM, (6") PARA DRENAGEM - EM BARRA (NORMA DNIT 093/2006 - EM)                                                                                                                                                                                                                                                                                                                                    </v>
          </cell>
          <cell r="C11481" t="str">
            <v xml:space="preserve">M     </v>
          </cell>
          <cell r="D11481" t="str">
            <v>10,98</v>
          </cell>
        </row>
        <row r="11482">
          <cell r="A11482">
            <v>38054</v>
          </cell>
          <cell r="B11482" t="str">
            <v xml:space="preserve">TUBO DRENO, CORRUGADO, ESPIRALADO, FLEXIVEL, PERFURADO, EM POLIETILENO DE ALTA DENSIDADE (PEAD), DN *200* MM, (8") PARA DRENAGEM - EM BARRA (NORMA DNIT 093/2006 - EM)                                                                                                                                                                                                                                                                                                                                    </v>
          </cell>
          <cell r="C11482" t="str">
            <v xml:space="preserve">M     </v>
          </cell>
          <cell r="D11482" t="str">
            <v>18,88</v>
          </cell>
        </row>
        <row r="11483">
          <cell r="A11483">
            <v>38052</v>
          </cell>
          <cell r="B11483" t="str">
            <v xml:space="preserve">TUBO DRENO, CORRUGADO, ESPIRALADO, FLEXIVEL, PERFURADO, EM POLIETILENO DE ALTA DENSIDADE (PEAD), DN 100 MM, (4") PARA DRENAGEM - EM ROLO (NORMA DNIT 093/2006 - E.M)                                                                                                                                                                                                                                                                                                                                      </v>
          </cell>
          <cell r="C11483" t="str">
            <v xml:space="preserve">M     </v>
          </cell>
          <cell r="D11483" t="str">
            <v>5,32</v>
          </cell>
        </row>
        <row r="11484">
          <cell r="A11484">
            <v>38051</v>
          </cell>
          <cell r="B11484" t="str">
            <v xml:space="preserve">TUBO DRENO, CORRUGADO, ESPIRALADO, FLEXIVEL, PERFURADO, EM POLIETILENO DE ALTA DENSIDADE (PEAD), DN 65 MM, (2 1/2") PARA DRENAGEM - EM ROLO (NORMA DNIT 093/2006 - EM)                                                                                                                                                                                                                                                                                                                                    </v>
          </cell>
          <cell r="C11484" t="str">
            <v xml:space="preserve">M     </v>
          </cell>
          <cell r="D11484" t="str">
            <v>3,31</v>
          </cell>
        </row>
        <row r="11485">
          <cell r="A11485">
            <v>38787</v>
          </cell>
          <cell r="B11485" t="str">
            <v xml:space="preserve">TUBO MONOCAMADA PEX, DN 16 MM                                                                                                                                                                                                                                                                                                                                                                                                                                                                             </v>
          </cell>
          <cell r="C11485" t="str">
            <v xml:space="preserve">M     </v>
          </cell>
          <cell r="D11485" t="str">
            <v>4,56</v>
          </cell>
        </row>
        <row r="11486">
          <cell r="A11486">
            <v>38825</v>
          </cell>
          <cell r="B11486" t="str">
            <v xml:space="preserve">TUBO MONOCAMADA PEX, DN 20 MM                                                                                                                                                                                                                                                                                                                                                                                                                                                                             </v>
          </cell>
          <cell r="C11486" t="str">
            <v xml:space="preserve">M     </v>
          </cell>
          <cell r="D11486" t="str">
            <v>5,97</v>
          </cell>
        </row>
        <row r="11487">
          <cell r="A11487">
            <v>38826</v>
          </cell>
          <cell r="B11487" t="str">
            <v xml:space="preserve">TUBO MONOCAMADA PEX, DN 25 MM                                                                                                                                                                                                                                                                                                                                                                                                                                                                             </v>
          </cell>
          <cell r="C11487" t="str">
            <v xml:space="preserve">M     </v>
          </cell>
          <cell r="D11487" t="str">
            <v>8,85</v>
          </cell>
        </row>
        <row r="11488">
          <cell r="A11488">
            <v>38827</v>
          </cell>
          <cell r="B11488" t="str">
            <v xml:space="preserve">TUBO MONOCAMADA PEX, DN 32 MM                                                                                                                                                                                                                                                                                                                                                                                                                                                                             </v>
          </cell>
          <cell r="C11488" t="str">
            <v xml:space="preserve">M     </v>
          </cell>
          <cell r="D11488" t="str">
            <v>14,22</v>
          </cell>
        </row>
        <row r="11489">
          <cell r="A11489">
            <v>38830</v>
          </cell>
          <cell r="B11489" t="str">
            <v xml:space="preserve">TUBO MULTICAMADA PEX, DN *26* MM, PARA INSTALACOES A GAS (AMARELO)                                                                                                                                                                                                                                                                                                                                                                                                                                        </v>
          </cell>
          <cell r="C11489" t="str">
            <v xml:space="preserve">M     </v>
          </cell>
          <cell r="D11489" t="str">
            <v>19,92</v>
          </cell>
        </row>
        <row r="11490">
          <cell r="A11490">
            <v>38828</v>
          </cell>
          <cell r="B11490" t="str">
            <v xml:space="preserve">TUBO MULTICAMADA PEX, DN 16 MM, PARA INSTALACOES A GAS (AMARELO)                                                                                                                                                                                                                                                                                                                                                                                                                                          </v>
          </cell>
          <cell r="C11490" t="str">
            <v xml:space="preserve">M     </v>
          </cell>
          <cell r="D11490" t="str">
            <v>8,78</v>
          </cell>
        </row>
        <row r="11491">
          <cell r="A11491">
            <v>38829</v>
          </cell>
          <cell r="B11491" t="str">
            <v xml:space="preserve">TUBO MULTICAMADA PEX, DN 20 MM, PARA INSTALACOES A GAS (AMARELO)                                                                                                                                                                                                                                                                                                                                                                                                                                          </v>
          </cell>
          <cell r="C11491" t="str">
            <v xml:space="preserve">M     </v>
          </cell>
          <cell r="D11491" t="str">
            <v>14,38</v>
          </cell>
        </row>
        <row r="11492">
          <cell r="A11492">
            <v>38831</v>
          </cell>
          <cell r="B11492" t="str">
            <v xml:space="preserve">TUBO MULTICAMADA PEX, DN 32 MM, PARA INSTALACOES A GAS (AMARELO)                                                                                                                                                                                                                                                                                                                                                                                                                                          </v>
          </cell>
          <cell r="C11492" t="str">
            <v xml:space="preserve">M     </v>
          </cell>
          <cell r="D11492" t="str">
            <v>27,78</v>
          </cell>
        </row>
        <row r="11493">
          <cell r="A11493">
            <v>36274</v>
          </cell>
          <cell r="B11493" t="str">
            <v xml:space="preserve">TUBO PPR PN 20, DN 20 MM, PARA AGUA QUENTE PREDIAL                                                                                                                                                                                                                                                                                                                                                                                                                                                        </v>
          </cell>
          <cell r="C11493" t="str">
            <v xml:space="preserve">M     </v>
          </cell>
          <cell r="D11493" t="str">
            <v>5,10</v>
          </cell>
        </row>
        <row r="11494">
          <cell r="A11494">
            <v>36278</v>
          </cell>
          <cell r="B11494" t="str">
            <v xml:space="preserve">TUBO PPR PN 20, DN 25 MM, PARA AGUA QUENTE PREDIAL                                                                                                                                                                                                                                                                                                                                                                                                                                                        </v>
          </cell>
          <cell r="C11494" t="str">
            <v xml:space="preserve">M     </v>
          </cell>
          <cell r="D11494" t="str">
            <v>6,92</v>
          </cell>
        </row>
        <row r="11495">
          <cell r="A11495">
            <v>38977</v>
          </cell>
          <cell r="B11495" t="str">
            <v xml:space="preserve">TUBO PPR, CLASSE PN 12, DN 110 MM                                                                                                                                                                                                                                                                                                                                                                                                                                                                         </v>
          </cell>
          <cell r="C11495" t="str">
            <v xml:space="preserve">M     </v>
          </cell>
          <cell r="D11495" t="str">
            <v>105,28</v>
          </cell>
        </row>
        <row r="11496">
          <cell r="A11496">
            <v>38971</v>
          </cell>
          <cell r="B11496" t="str">
            <v xml:space="preserve">TUBO PPR, CLASSE PN 12, DN 32 MM                                                                                                                                                                                                                                                                                                                                                                                                                                                                          </v>
          </cell>
          <cell r="C11496" t="str">
            <v xml:space="preserve">M     </v>
          </cell>
          <cell r="D11496" t="str">
            <v>8,67</v>
          </cell>
        </row>
        <row r="11497">
          <cell r="A11497">
            <v>38972</v>
          </cell>
          <cell r="B11497" t="str">
            <v xml:space="preserve">TUBO PPR, CLASSE PN 12, DN 40 MM                                                                                                                                                                                                                                                                                                                                                                                                                                                                          </v>
          </cell>
          <cell r="C11497" t="str">
            <v xml:space="preserve">M     </v>
          </cell>
          <cell r="D11497" t="str">
            <v>13,21</v>
          </cell>
        </row>
        <row r="11498">
          <cell r="A11498">
            <v>38973</v>
          </cell>
          <cell r="B11498" t="str">
            <v xml:space="preserve">TUBO PPR, CLASSE PN 12, DN 50 MM                                                                                                                                                                                                                                                                                                                                                                                                                                                                          </v>
          </cell>
          <cell r="C11498" t="str">
            <v xml:space="preserve">M     </v>
          </cell>
          <cell r="D11498" t="str">
            <v>17,47</v>
          </cell>
        </row>
        <row r="11499">
          <cell r="A11499">
            <v>38974</v>
          </cell>
          <cell r="B11499" t="str">
            <v xml:space="preserve">TUBO PPR, CLASSE PN 12, DN 63 MM                                                                                                                                                                                                                                                                                                                                                                                                                                                                          </v>
          </cell>
          <cell r="C11499" t="str">
            <v xml:space="preserve">M     </v>
          </cell>
          <cell r="D11499" t="str">
            <v>25,48</v>
          </cell>
        </row>
        <row r="11500">
          <cell r="A11500">
            <v>38975</v>
          </cell>
          <cell r="B11500" t="str">
            <v xml:space="preserve">TUBO PPR, CLASSE PN 12, DN 75 MM                                                                                                                                                                                                                                                                                                                                                                                                                                                                          </v>
          </cell>
          <cell r="C11500" t="str">
            <v xml:space="preserve">M     </v>
          </cell>
          <cell r="D11500" t="str">
            <v>42,46</v>
          </cell>
        </row>
        <row r="11501">
          <cell r="A11501">
            <v>38976</v>
          </cell>
          <cell r="B11501" t="str">
            <v xml:space="preserve">TUBO PPR, CLASSE PN 12, DN 90 MM                                                                                                                                                                                                                                                                                                                                                                                                                                                                          </v>
          </cell>
          <cell r="C11501" t="str">
            <v xml:space="preserve">M     </v>
          </cell>
          <cell r="D11501" t="str">
            <v>59,56</v>
          </cell>
        </row>
        <row r="11502">
          <cell r="A11502">
            <v>38986</v>
          </cell>
          <cell r="B11502" t="str">
            <v xml:space="preserve">TUBO PPR, CLASSE PN 25, DN 110 MM, PARA AGUA QUENTE E FRIA PREDIAL                                                                                                                                                                                                                                                                                                                                                                                                                                        </v>
          </cell>
          <cell r="C11502" t="str">
            <v xml:space="preserve">M     </v>
          </cell>
          <cell r="D11502" t="str">
            <v>119,85</v>
          </cell>
        </row>
        <row r="11503">
          <cell r="A11503">
            <v>38978</v>
          </cell>
          <cell r="B11503" t="str">
            <v xml:space="preserve">TUBO PPR, CLASSE PN 25, DN 20 MM, PARA AGUA QUENTE E FRIA PREDIAL                                                                                                                                                                                                                                                                                                                                                                                                                                         </v>
          </cell>
          <cell r="C11503" t="str">
            <v xml:space="preserve">M     </v>
          </cell>
          <cell r="D11503" t="str">
            <v>5,10</v>
          </cell>
        </row>
        <row r="11504">
          <cell r="A11504">
            <v>38979</v>
          </cell>
          <cell r="B11504" t="str">
            <v xml:space="preserve">TUBO PPR, CLASSE PN 25, DN 25 MM, PARA AGUA QUENTE E FRIA PREDIAL                                                                                                                                                                                                                                                                                                                                                                                                                                         </v>
          </cell>
          <cell r="C11504" t="str">
            <v xml:space="preserve">M     </v>
          </cell>
          <cell r="D11504" t="str">
            <v>6,92</v>
          </cell>
        </row>
        <row r="11505">
          <cell r="A11505">
            <v>38980</v>
          </cell>
          <cell r="B11505" t="str">
            <v xml:space="preserve">TUBO PPR, CLASSE PN 25, DN 32 MM, PARA AGUA QUENTE E FRIA PREDIAL                                                                                                                                                                                                                                                                                                                                                                                                                                         </v>
          </cell>
          <cell r="C11505" t="str">
            <v xml:space="preserve">M     </v>
          </cell>
          <cell r="D11505" t="str">
            <v>11,56</v>
          </cell>
        </row>
        <row r="11506">
          <cell r="A11506">
            <v>38981</v>
          </cell>
          <cell r="B11506" t="str">
            <v xml:space="preserve">TUBO PPR, CLASSE PN 25, DN 40 MM, PARA AGUA QUENTE E FRIA PREDIAL                                                                                                                                                                                                                                                                                                                                                                                                                                         </v>
          </cell>
          <cell r="C11506" t="str">
            <v xml:space="preserve">M     </v>
          </cell>
          <cell r="D11506" t="str">
            <v>16,01</v>
          </cell>
        </row>
        <row r="11507">
          <cell r="A11507">
            <v>38982</v>
          </cell>
          <cell r="B11507" t="str">
            <v xml:space="preserve">TUBO PPR, CLASSE PN 25, DN 50 MM, PARA AGUA QUENTE E FRIA PREDIAL                                                                                                                                                                                                                                                                                                                                                                                                                                         </v>
          </cell>
          <cell r="C11507" t="str">
            <v xml:space="preserve">M     </v>
          </cell>
          <cell r="D11507" t="str">
            <v>23,30</v>
          </cell>
        </row>
        <row r="11508">
          <cell r="A11508">
            <v>38983</v>
          </cell>
          <cell r="B11508" t="str">
            <v xml:space="preserve">TUBO PPR, CLASSE PN 25, DN 63 MM, PARA AGUA QUENTE E FRIA PREDIAL                                                                                                                                                                                                                                                                                                                                                                                                                                         </v>
          </cell>
          <cell r="C11508" t="str">
            <v xml:space="preserve">M     </v>
          </cell>
          <cell r="D11508" t="str">
            <v>30,90</v>
          </cell>
        </row>
        <row r="11509">
          <cell r="A11509">
            <v>38984</v>
          </cell>
          <cell r="B11509" t="str">
            <v xml:space="preserve">TUBO PPR, CLASSE PN 25, DN 75 MM, PARA AGUA QUENTE E FRIA PREDIAL                                                                                                                                                                                                                                                                                                                                                                                                                                         </v>
          </cell>
          <cell r="C11509" t="str">
            <v xml:space="preserve">M     </v>
          </cell>
          <cell r="D11509" t="str">
            <v>59,59</v>
          </cell>
        </row>
        <row r="11510">
          <cell r="A11510">
            <v>38985</v>
          </cell>
          <cell r="B11510" t="str">
            <v xml:space="preserve">TUBO PPR, CLASSE PN 25, DN 90 MM, PARA AGUA QUENTE E FRIA PREDIAL                                                                                                                                                                                                                                                                                                                                                                                                                                         </v>
          </cell>
          <cell r="C11510" t="str">
            <v xml:space="preserve">M     </v>
          </cell>
          <cell r="D11510" t="str">
            <v>88,22</v>
          </cell>
        </row>
        <row r="11511">
          <cell r="A11511">
            <v>9836</v>
          </cell>
          <cell r="B11511" t="str">
            <v xml:space="preserve">TUBO PVC  SERIE NORMAL, DN 100 MM, PARA ESGOTO  PREDIAL (NBR 5688)                                                                                                                                                                                                                                                                                                                                                                                                                                        </v>
          </cell>
          <cell r="C11511" t="str">
            <v xml:space="preserve">M     </v>
          </cell>
          <cell r="D11511" t="str">
            <v>9,99</v>
          </cell>
        </row>
        <row r="11512">
          <cell r="A11512">
            <v>20065</v>
          </cell>
          <cell r="B11512" t="str">
            <v xml:space="preserve">TUBO PVC  SERIE NORMAL, DN 150 MM, PARA ESGOTO  PREDIAL (NBR 5688)                                                                                                                                                                                                                                                                                                                                                                                                                                        </v>
          </cell>
          <cell r="C11512" t="str">
            <v xml:space="preserve">M     </v>
          </cell>
          <cell r="D11512" t="str">
            <v>25,55</v>
          </cell>
        </row>
        <row r="11513">
          <cell r="A11513">
            <v>9835</v>
          </cell>
          <cell r="B11513" t="str">
            <v xml:space="preserve">TUBO PVC  SERIE NORMAL, DN 40 MM, PARA ESGOTO  PREDIAL (NBR 5688)                                                                                                                                                                                                                                                                                                                                                                                                                                         </v>
          </cell>
          <cell r="C11513" t="str">
            <v xml:space="preserve">M     </v>
          </cell>
          <cell r="D11513" t="str">
            <v>3,60</v>
          </cell>
        </row>
        <row r="11514">
          <cell r="A11514">
            <v>38032</v>
          </cell>
          <cell r="B11514" t="str">
            <v xml:space="preserve">TUBO PVC CORRUGADO, PAREDE DUPLA, JE, DN 150 MM, REDE COLETORA ESGOTO                                                                                                                                                                                                                                                                                                                                                                                                                                     </v>
          </cell>
          <cell r="C11514" t="str">
            <v xml:space="preserve">M     </v>
          </cell>
          <cell r="D11514" t="str">
            <v>32,15</v>
          </cell>
        </row>
        <row r="11515">
          <cell r="A11515">
            <v>38033</v>
          </cell>
          <cell r="B11515" t="str">
            <v xml:space="preserve">TUBO PVC CORRUGADO, PAREDE DUPLA, JE, DN 200 MM, REDE COLETORA ESGOTO                                                                                                                                                                                                                                                                                                                                                                                                                                     </v>
          </cell>
          <cell r="C11515" t="str">
            <v xml:space="preserve">M     </v>
          </cell>
          <cell r="D11515" t="str">
            <v>52,61</v>
          </cell>
        </row>
        <row r="11516">
          <cell r="A11516">
            <v>38034</v>
          </cell>
          <cell r="B11516" t="str">
            <v xml:space="preserve">TUBO PVC CORRUGADO, PAREDE DUPLA, JE, DN 250 MM, REDE COLETORA ESGOTO                                                                                                                                                                                                                                                                                                                                                                                                                                     </v>
          </cell>
          <cell r="C11516" t="str">
            <v xml:space="preserve">M     </v>
          </cell>
          <cell r="D11516" t="str">
            <v>87,03</v>
          </cell>
        </row>
        <row r="11517">
          <cell r="A11517">
            <v>38035</v>
          </cell>
          <cell r="B11517" t="str">
            <v xml:space="preserve">TUBO PVC CORRUGADO, PAREDE DUPLA, JE, DN 300 MM, REDE COLETORA ESGOTO                                                                                                                                                                                                                                                                                                                                                                                                                                     </v>
          </cell>
          <cell r="C11517" t="str">
            <v xml:space="preserve">M     </v>
          </cell>
          <cell r="D11517" t="str">
            <v>121,28</v>
          </cell>
        </row>
        <row r="11518">
          <cell r="A11518">
            <v>38036</v>
          </cell>
          <cell r="B11518" t="str">
            <v xml:space="preserve">TUBO PVC CORRUGADO, PAREDE DUPLA, JE, DN 350 MM, REDE COLETORA ESGOTO                                                                                                                                                                                                                                                                                                                                                                                                                                     </v>
          </cell>
          <cell r="C11518" t="str">
            <v xml:space="preserve">M     </v>
          </cell>
          <cell r="D11518" t="str">
            <v>171,13</v>
          </cell>
        </row>
        <row r="11519">
          <cell r="A11519">
            <v>38037</v>
          </cell>
          <cell r="B11519" t="str">
            <v xml:space="preserve">TUBO PVC CORRUGADO, PAREDE DUPLA, JE, DN 400 MM, REDE COLETORA ESGOTO                                                                                                                                                                                                                                                                                                                                                                                                                                     </v>
          </cell>
          <cell r="C11519" t="str">
            <v xml:space="preserve">M     </v>
          </cell>
          <cell r="D11519" t="str">
            <v>198,43</v>
          </cell>
        </row>
        <row r="11520">
          <cell r="A11520">
            <v>9850</v>
          </cell>
          <cell r="B11520" t="str">
            <v xml:space="preserve">TUBO PVC DE REVESTIMENTO GEOMECANICO NERVURADO REFORCADO, DN = 150 MM, COMPRIMENTO = 2 M                                                                                                                                                                                                                                                                                                                                                                                                                  </v>
          </cell>
          <cell r="C11520" t="str">
            <v xml:space="preserve">M     </v>
          </cell>
          <cell r="D11520" t="str">
            <v>98,00</v>
          </cell>
        </row>
        <row r="11521">
          <cell r="A11521">
            <v>9853</v>
          </cell>
          <cell r="B11521" t="str">
            <v xml:space="preserve">TUBO PVC DE REVESTIMENTO GEOMECANICO NERVURADO REFORCADO, DN = 200 MM, COMPRIMENTO = 2 M                                                                                                                                                                                                                                                                                                                                                                                                                  </v>
          </cell>
          <cell r="C11521" t="str">
            <v xml:space="preserve">M     </v>
          </cell>
          <cell r="D11521" t="str">
            <v>174,27</v>
          </cell>
        </row>
        <row r="11522">
          <cell r="A11522">
            <v>9854</v>
          </cell>
          <cell r="B11522" t="str">
            <v xml:space="preserve">TUBO PVC DE REVESTIMENTO GEOMECANICO NERVURADO STANDARD, DN = 154 MM, COMPRIMENTO = 2 M                                                                                                                                                                                                                                                                                                                                                                                                                   </v>
          </cell>
          <cell r="C11522" t="str">
            <v xml:space="preserve">M     </v>
          </cell>
          <cell r="D11522" t="str">
            <v>76,36</v>
          </cell>
        </row>
        <row r="11523">
          <cell r="A11523">
            <v>9851</v>
          </cell>
          <cell r="B11523" t="str">
            <v xml:space="preserve">TUBO PVC DE REVESTIMENTO GEOMECANICO NERVURADO STANDARD, DN = 206 MM, COMPRIMENTO = 2 M                                                                                                                                                                                                                                                                                                                                                                                                                   </v>
          </cell>
          <cell r="C11523" t="str">
            <v xml:space="preserve">M     </v>
          </cell>
          <cell r="D11523" t="str">
            <v>132,40</v>
          </cell>
        </row>
        <row r="11524">
          <cell r="A11524">
            <v>9855</v>
          </cell>
          <cell r="B11524" t="str">
            <v xml:space="preserve">TUBO PVC DE REVESTIMENTO GEOMECANICO NERVURADO STANDARD, DN = 250 MM, COMPRIMENTO = 2 M                                                                                                                                                                                                                                                                                                                                                                                                                   </v>
          </cell>
          <cell r="C11524" t="str">
            <v xml:space="preserve">M     </v>
          </cell>
          <cell r="D11524" t="str">
            <v>221,46</v>
          </cell>
        </row>
        <row r="11525">
          <cell r="A11525">
            <v>9825</v>
          </cell>
          <cell r="B11525" t="str">
            <v xml:space="preserve">TUBO PVC DEFOFO, JEI, 1 MPA, DN 100 MM, PARA REDE DE AGUA (NBR 7665)                                                                                                                                                                                                                                                                                                                                                                                                                                      </v>
          </cell>
          <cell r="C11525" t="str">
            <v xml:space="preserve">M     </v>
          </cell>
          <cell r="D11525" t="str">
            <v>35,71</v>
          </cell>
        </row>
        <row r="11526">
          <cell r="A11526">
            <v>9828</v>
          </cell>
          <cell r="B11526" t="str">
            <v xml:space="preserve">TUBO PVC DEFOFO, JEI, 1 MPA, DN 150 MM, PARA REDE DE  AGUA (NBR 7665)                                                                                                                                                                                                                                                                                                                                                                                                                                     </v>
          </cell>
          <cell r="C11526" t="str">
            <v xml:space="preserve">M     </v>
          </cell>
          <cell r="D11526" t="str">
            <v>96,10</v>
          </cell>
        </row>
        <row r="11527">
          <cell r="A11527">
            <v>9829</v>
          </cell>
          <cell r="B11527" t="str">
            <v xml:space="preserve">TUBO PVC DEFOFO, JEI, 1 MPA, DN 200 MM, PARA REDE DE AGUA (NBR 7665)                                                                                                                                                                                                                                                                                                                                                                                                                                      </v>
          </cell>
          <cell r="C11527" t="str">
            <v xml:space="preserve">M     </v>
          </cell>
          <cell r="D11527" t="str">
            <v>162,87</v>
          </cell>
        </row>
        <row r="11528">
          <cell r="A11528">
            <v>9826</v>
          </cell>
          <cell r="B11528" t="str">
            <v xml:space="preserve">TUBO PVC DEFOFO, JEI, 1 MPA, DN 250 MM, PARA REDE DE AGUA (NBR 7665)                                                                                                                                                                                                                                                                                                                                                                                                                                      </v>
          </cell>
          <cell r="C11528" t="str">
            <v xml:space="preserve">M     </v>
          </cell>
          <cell r="D11528" t="str">
            <v>247,95</v>
          </cell>
        </row>
        <row r="11529">
          <cell r="A11529">
            <v>9827</v>
          </cell>
          <cell r="B11529" t="str">
            <v xml:space="preserve">TUBO PVC DEFOFO, JEI, 1 MPA, DN 300 MM, PARA REDE DE AGUA (NBR 7665)                                                                                                                                                                                                                                                                                                                                                                                                                                      </v>
          </cell>
          <cell r="C11529" t="str">
            <v xml:space="preserve">M     </v>
          </cell>
          <cell r="D11529" t="str">
            <v>352,09</v>
          </cell>
        </row>
        <row r="11530">
          <cell r="A11530">
            <v>36374</v>
          </cell>
          <cell r="B11530" t="str">
            <v xml:space="preserve">TUBO PVC PBA JEI, CLASSE 12, DN 100 MM, PARA REDE DE AGUA (NBR 5647)                                                                                                                                                                                                                                                                                                                                                                                                                                      </v>
          </cell>
          <cell r="C11530" t="str">
            <v xml:space="preserve">M     </v>
          </cell>
          <cell r="D11530" t="str">
            <v>42,80</v>
          </cell>
        </row>
        <row r="11531">
          <cell r="A11531">
            <v>36084</v>
          </cell>
          <cell r="B11531" t="str">
            <v xml:space="preserve">TUBO PVC PBA JEI, CLASSE 12, DN 50 MM, PARA REDE DE AGUA (NBR 5647)                                                                                                                                                                                                                                                                                                                                                                                                                                       </v>
          </cell>
          <cell r="C11531" t="str">
            <v xml:space="preserve">M     </v>
          </cell>
          <cell r="D11531" t="str">
            <v>12,68</v>
          </cell>
        </row>
        <row r="11532">
          <cell r="A11532">
            <v>36373</v>
          </cell>
          <cell r="B11532" t="str">
            <v xml:space="preserve">TUBO PVC PBA JEI, CLASSE 12, DN 75 MM, PARA REDE DE AGUA (NBR 5647)                                                                                                                                                                                                                                                                                                                                                                                                                                       </v>
          </cell>
          <cell r="C11532" t="str">
            <v xml:space="preserve">M     </v>
          </cell>
          <cell r="D11532" t="str">
            <v>26,33</v>
          </cell>
        </row>
        <row r="11533">
          <cell r="A11533">
            <v>36377</v>
          </cell>
          <cell r="B11533" t="str">
            <v xml:space="preserve">TUBO PVC PBA JEI, CLASSE 15, DN 100 MM, PARA REDE DE AGUA (NBR 5647)                                                                                                                                                                                                                                                                                                                                                                                                                                      </v>
          </cell>
          <cell r="C11533" t="str">
            <v xml:space="preserve">M     </v>
          </cell>
          <cell r="D11533" t="str">
            <v>51,34</v>
          </cell>
        </row>
        <row r="11534">
          <cell r="A11534">
            <v>36375</v>
          </cell>
          <cell r="B11534" t="str">
            <v xml:space="preserve">TUBO PVC PBA JEI, CLASSE 15, DN 50 MM, PARA REDE DE AGUA (NBR 5647)                                                                                                                                                                                                                                                                                                                                                                                                                                       </v>
          </cell>
          <cell r="C11534" t="str">
            <v xml:space="preserve">M     </v>
          </cell>
          <cell r="D11534" t="str">
            <v>15,65</v>
          </cell>
        </row>
        <row r="11535">
          <cell r="A11535">
            <v>36376</v>
          </cell>
          <cell r="B11535" t="str">
            <v xml:space="preserve">TUBO PVC PBA JEI, CLASSE 15, DN 75 MM, PARA REDE DE AGUA (NBR 5647)                                                                                                                                                                                                                                                                                                                                                                                                                                       </v>
          </cell>
          <cell r="C11535" t="str">
            <v xml:space="preserve">M     </v>
          </cell>
          <cell r="D11535" t="str">
            <v>30,73</v>
          </cell>
        </row>
        <row r="11536">
          <cell r="A11536">
            <v>36380</v>
          </cell>
          <cell r="B11536" t="str">
            <v xml:space="preserve">TUBO PVC PBA JEI, CLASSE 20, DN 100 MM, PARA REDE DE AGUA (NBR 5647)                                                                                                                                                                                                                                                                                                                                                                                                                                      </v>
          </cell>
          <cell r="C11536" t="str">
            <v xml:space="preserve">M     </v>
          </cell>
          <cell r="D11536" t="str">
            <v>64,20</v>
          </cell>
        </row>
        <row r="11537">
          <cell r="A11537">
            <v>36378</v>
          </cell>
          <cell r="B11537" t="str">
            <v xml:space="preserve">TUBO PVC PBA JEI, CLASSE 20, DN 50 MM, PARA REDE DE AGUA (NBR 5647)                                                                                                                                                                                                                                                                                                                                                                                                                                       </v>
          </cell>
          <cell r="C11537" t="str">
            <v xml:space="preserve">M     </v>
          </cell>
          <cell r="D11537" t="str">
            <v>19,23</v>
          </cell>
        </row>
        <row r="11538">
          <cell r="A11538">
            <v>36379</v>
          </cell>
          <cell r="B11538" t="str">
            <v xml:space="preserve">TUBO PVC PBA JEI, CLASSE 20, DN 75 MM, PARA REDE DE AGUA (NBR 5647)                                                                                                                                                                                                                                                                                                                                                                                                                                       </v>
          </cell>
          <cell r="C11538" t="str">
            <v xml:space="preserve">M     </v>
          </cell>
          <cell r="D11538" t="str">
            <v>38,78</v>
          </cell>
        </row>
        <row r="11539">
          <cell r="A11539">
            <v>9859</v>
          </cell>
          <cell r="B11539" t="str">
            <v xml:space="preserve">TUBO PVC ROSCAVEL, 3/4",  AGUA FRIA PREDIAL                                                                                                                                                                                                                                                                                                                                                                                                                                                               </v>
          </cell>
          <cell r="C11539" t="str">
            <v xml:space="preserve">M     </v>
          </cell>
          <cell r="D11539" t="str">
            <v>6,28</v>
          </cell>
        </row>
        <row r="11540">
          <cell r="A11540">
            <v>9838</v>
          </cell>
          <cell r="B11540" t="str">
            <v xml:space="preserve">TUBO PVC SERIE NORMAL, DN 50 MM, PARA ESGOTO PREDIAL (NBR 5688)                                                                                                                                                                                                                                                                                                                                                                                                                                           </v>
          </cell>
          <cell r="C11540" t="str">
            <v xml:space="preserve">M     </v>
          </cell>
          <cell r="D11540" t="str">
            <v>6,13</v>
          </cell>
        </row>
        <row r="11541">
          <cell r="A11541">
            <v>9837</v>
          </cell>
          <cell r="B11541" t="str">
            <v xml:space="preserve">TUBO PVC SERIE NORMAL, DN 75 MM, PARA ESGOTO PREDIAL (NBR 5688)                                                                                                                                                                                                                                                                                                                                                                                                                                           </v>
          </cell>
          <cell r="C11541" t="str">
            <v xml:space="preserve">M     </v>
          </cell>
          <cell r="D11541" t="str">
            <v>8,85</v>
          </cell>
        </row>
        <row r="11542">
          <cell r="A11542">
            <v>9833</v>
          </cell>
          <cell r="B11542" t="str">
            <v xml:space="preserve">TUBO PVC, FLEXIVEL, CORRUGADO, PERFURADO, DN 110 MM, PARA DRENAGEM, SISTEMA IRRIGACAO                                                                                                                                                                                                                                                                                                                                                                                                                     </v>
          </cell>
          <cell r="C11542" t="str">
            <v xml:space="preserve">M     </v>
          </cell>
          <cell r="D11542" t="str">
            <v>9,94</v>
          </cell>
        </row>
        <row r="11543">
          <cell r="A11543">
            <v>9830</v>
          </cell>
          <cell r="B11543" t="str">
            <v xml:space="preserve">TUBO PVC, FLEXIVEL, CORRUGADO, PERFURADO, DN 65 MM, PARA DRENAGEM, SISTEMA IRRIGACAO                                                                                                                                                                                                                                                                                                                                                                                                                      </v>
          </cell>
          <cell r="C11543" t="str">
            <v xml:space="preserve">M     </v>
          </cell>
          <cell r="D11543" t="str">
            <v>5,32</v>
          </cell>
        </row>
        <row r="11544">
          <cell r="A11544">
            <v>9834</v>
          </cell>
          <cell r="B11544" t="str">
            <v xml:space="preserve">TUBO PVC, RIGIDO, CORRUGADO, PERFURADO, DN 150 MM, PARA DRENAGEM, SISTEMA IRRIGACAO                                                                                                                                                                                                                                                                                                                                                                                                                       </v>
          </cell>
          <cell r="C11544" t="str">
            <v xml:space="preserve">M     </v>
          </cell>
          <cell r="D11544" t="str">
            <v>27,67</v>
          </cell>
        </row>
        <row r="11545">
          <cell r="A11545">
            <v>9863</v>
          </cell>
          <cell r="B11545" t="str">
            <v xml:space="preserve">TUBO PVC, ROSCAVEL,  2 1/2", AGUA FRIA PREDIAL                                                                                                                                                                                                                                                                                                                                                                                                                                                            </v>
          </cell>
          <cell r="C11545" t="str">
            <v xml:space="preserve">M     </v>
          </cell>
          <cell r="D11545" t="str">
            <v>45,33</v>
          </cell>
        </row>
        <row r="11546">
          <cell r="A11546">
            <v>9860</v>
          </cell>
          <cell r="B11546" t="str">
            <v xml:space="preserve">TUBO PVC, ROSCAVEL,  2", PARA AGUA FRIA PREDIAL                                                                                                                                                                                                                                                                                                                                                                                                                                                           </v>
          </cell>
          <cell r="C11546" t="str">
            <v xml:space="preserve">M     </v>
          </cell>
          <cell r="D11546" t="str">
            <v>29,10</v>
          </cell>
        </row>
        <row r="11547">
          <cell r="A11547">
            <v>9862</v>
          </cell>
          <cell r="B11547" t="str">
            <v xml:space="preserve">TUBO PVC, ROSCAVEL, 1 1/2",  AGUA FRIA PREDIAL                                                                                                                                                                                                                                                                                                                                                                                                                                                            </v>
          </cell>
          <cell r="C11547" t="str">
            <v xml:space="preserve">M     </v>
          </cell>
          <cell r="D11547" t="str">
            <v>20,53</v>
          </cell>
        </row>
        <row r="11548">
          <cell r="A11548">
            <v>9861</v>
          </cell>
          <cell r="B11548" t="str">
            <v xml:space="preserve">TUBO PVC, ROSCAVEL, 1 1/4", AGUA FRIA PREDIAL                                                                                                                                                                                                                                                                                                                                                                                                                                                             </v>
          </cell>
          <cell r="C11548" t="str">
            <v xml:space="preserve">M     </v>
          </cell>
          <cell r="D11548" t="str">
            <v>16,50</v>
          </cell>
        </row>
        <row r="11549">
          <cell r="A11549">
            <v>9856</v>
          </cell>
          <cell r="B11549" t="str">
            <v xml:space="preserve">TUBO PVC, ROSCAVEL, 1/2", AGUA FRIA PREDIAL                                                                                                                                                                                                                                                                                                                                                                                                                                                               </v>
          </cell>
          <cell r="C11549" t="str">
            <v xml:space="preserve">M     </v>
          </cell>
          <cell r="D11549" t="str">
            <v>4,43</v>
          </cell>
        </row>
        <row r="11550">
          <cell r="A11550">
            <v>9866</v>
          </cell>
          <cell r="B11550" t="str">
            <v xml:space="preserve">TUBO PVC, ROSCAVEL, 1", AGUA FRIA PREDIAL                                                                                                                                                                                                                                                                                                                                                                                                                                                                 </v>
          </cell>
          <cell r="C11550" t="str">
            <v xml:space="preserve">M     </v>
          </cell>
          <cell r="D11550" t="str">
            <v>12,19</v>
          </cell>
        </row>
        <row r="11551">
          <cell r="A11551">
            <v>9857</v>
          </cell>
          <cell r="B11551" t="str">
            <v xml:space="preserve">TUBO PVC, ROSCAVEL, 3", AGUA FRIA PREDIAL                                                                                                                                                                                                                                                                                                                                                                                                                                                                 </v>
          </cell>
          <cell r="C11551" t="str">
            <v xml:space="preserve">M     </v>
          </cell>
          <cell r="D11551" t="str">
            <v>58,62</v>
          </cell>
        </row>
        <row r="11552">
          <cell r="A11552">
            <v>9864</v>
          </cell>
          <cell r="B11552" t="str">
            <v xml:space="preserve">TUBO PVC, ROSCAVEL, 4",  AGUA FRIA PREDIAL                                                                                                                                                                                                                                                                                                                                                                                                                                                                </v>
          </cell>
          <cell r="C11552" t="str">
            <v xml:space="preserve">M     </v>
          </cell>
          <cell r="D11552" t="str">
            <v>70,78</v>
          </cell>
        </row>
        <row r="11553">
          <cell r="A11553">
            <v>9865</v>
          </cell>
          <cell r="B11553" t="str">
            <v xml:space="preserve">TUBO PVC, ROSCAVEL, 5",  AGUA FRIA PREDIAL                                                                                                                                                                                                                                                                                                                                                                                                                                                                </v>
          </cell>
          <cell r="C11553" t="str">
            <v xml:space="preserve">M     </v>
          </cell>
          <cell r="D11553" t="str">
            <v>101,79</v>
          </cell>
        </row>
        <row r="11554">
          <cell r="A11554">
            <v>9858</v>
          </cell>
          <cell r="B11554" t="str">
            <v xml:space="preserve">TUBO PVC, ROSCAVEL, 6",  AGUA FRIA PREDIAL                                                                                                                                                                                                                                                                                                                                                                                                                                                                </v>
          </cell>
          <cell r="C11554" t="str">
            <v xml:space="preserve">M     </v>
          </cell>
          <cell r="D11554" t="str">
            <v>106,71</v>
          </cell>
        </row>
        <row r="11555">
          <cell r="A11555">
            <v>9841</v>
          </cell>
          <cell r="B11555" t="str">
            <v xml:space="preserve">TUBO PVC, SERIE R, DN 100 MM, PARA ESGOTO OU AGUAS PLUVIAIS PREDIAL (NBR 5688)                                                                                                                                                                                                                                                                                                                                                                                                                            </v>
          </cell>
          <cell r="C11555" t="str">
            <v xml:space="preserve">M     </v>
          </cell>
          <cell r="D11555" t="str">
            <v>24,65</v>
          </cell>
        </row>
        <row r="11556">
          <cell r="A11556">
            <v>9840</v>
          </cell>
          <cell r="B11556" t="str">
            <v xml:space="preserve">TUBO PVC, SERIE R, DN 150 MM, PARA ESGOTO OU AGUAS PLUVIAIS PREDIAL (NBR 5688)                                                                                                                                                                                                                                                                                                                                                                                                                            </v>
          </cell>
          <cell r="C11556" t="str">
            <v xml:space="preserve">M     </v>
          </cell>
          <cell r="D11556" t="str">
            <v>50,11</v>
          </cell>
        </row>
        <row r="11557">
          <cell r="A11557">
            <v>20067</v>
          </cell>
          <cell r="B11557" t="str">
            <v xml:space="preserve">TUBO PVC, SERIE R, DN 40 MM, PARA ESGOTO OU AGUAS PLUVIAIS PREDIAL (NBR 5688)                                                                                                                                                                                                                                                                                                                                                                                                                             </v>
          </cell>
          <cell r="C11557" t="str">
            <v xml:space="preserve">M     </v>
          </cell>
          <cell r="D11557" t="str">
            <v>8,61</v>
          </cell>
        </row>
        <row r="11558">
          <cell r="A11558">
            <v>20068</v>
          </cell>
          <cell r="B11558" t="str">
            <v xml:space="preserve">TUBO PVC, SERIE R, DN 50 MM, PARA ESGOTO OU AGUAS PLUVIAIS PREDIAL (NBR 5688)                                                                                                                                                                                                                                                                                                                                                                                                                             </v>
          </cell>
          <cell r="C11558" t="str">
            <v xml:space="preserve">M     </v>
          </cell>
          <cell r="D11558" t="str">
            <v>10,74</v>
          </cell>
        </row>
        <row r="11559">
          <cell r="A11559">
            <v>9839</v>
          </cell>
          <cell r="B11559" t="str">
            <v xml:space="preserve">TUBO PVC, SERIE R, DN 75 MM, PARA ESGOTO OU AGUAS PLUVIAIS PREDIAL (NBR 5688)                                                                                                                                                                                                                                                                                                                                                                                                                             </v>
          </cell>
          <cell r="C11559" t="str">
            <v xml:space="preserve">M     </v>
          </cell>
          <cell r="D11559" t="str">
            <v>14,07</v>
          </cell>
        </row>
        <row r="11560">
          <cell r="A11560">
            <v>9870</v>
          </cell>
          <cell r="B11560" t="str">
            <v xml:space="preserve">TUBO PVC, SOLDAVEL, DN 110 MM, AGUA FRIA (NBR-5648)                                                                                                                                                                                                                                                                                                                                                                                                                                                       </v>
          </cell>
          <cell r="C11560" t="str">
            <v xml:space="preserve">M     </v>
          </cell>
          <cell r="D11560" t="str">
            <v>49,43</v>
          </cell>
        </row>
        <row r="11561">
          <cell r="A11561">
            <v>9867</v>
          </cell>
          <cell r="B11561" t="str">
            <v xml:space="preserve">TUBO PVC, SOLDAVEL, DN 20 MM, AGUA FRIA (NBR-5648)                                                                                                                                                                                                                                                                                                                                                                                                                                                        </v>
          </cell>
          <cell r="C11561" t="str">
            <v xml:space="preserve">M     </v>
          </cell>
          <cell r="D11561" t="str">
            <v>1,81</v>
          </cell>
        </row>
        <row r="11562">
          <cell r="A11562">
            <v>9868</v>
          </cell>
          <cell r="B11562" t="str">
            <v xml:space="preserve">TUBO PVC, SOLDAVEL, DN 25 MM, AGUA FRIA (NBR-5648)                                                                                                                                                                                                                                                                                                                                                                                                                                                        </v>
          </cell>
          <cell r="C11562" t="str">
            <v xml:space="preserve">M     </v>
          </cell>
          <cell r="D11562" t="str">
            <v>2,33</v>
          </cell>
        </row>
        <row r="11563">
          <cell r="A11563">
            <v>9869</v>
          </cell>
          <cell r="B11563" t="str">
            <v xml:space="preserve">TUBO PVC, SOLDAVEL, DN 32 MM, AGUA FRIA (NBR-5648)                                                                                                                                                                                                                                                                                                                                                                                                                                                        </v>
          </cell>
          <cell r="C11563" t="str">
            <v xml:space="preserve">M     </v>
          </cell>
          <cell r="D11563" t="str">
            <v>5,23</v>
          </cell>
        </row>
        <row r="11564">
          <cell r="A11564">
            <v>9874</v>
          </cell>
          <cell r="B11564" t="str">
            <v xml:space="preserve">TUBO PVC, SOLDAVEL, DN 40 MM, AGUA FRIA (NBR-5648)                                                                                                                                                                                                                                                                                                                                                                                                                                                        </v>
          </cell>
          <cell r="C11564" t="str">
            <v xml:space="preserve">M     </v>
          </cell>
          <cell r="D11564" t="str">
            <v>7,61</v>
          </cell>
        </row>
        <row r="11565">
          <cell r="A11565">
            <v>9875</v>
          </cell>
          <cell r="B11565" t="str">
            <v xml:space="preserve">TUBO PVC, SOLDAVEL, DN 50 MM, PARA AGUA FRIA (NBR-5648)                                                                                                                                                                                                                                                                                                                                                                                                                                                   </v>
          </cell>
          <cell r="C11565" t="str">
            <v xml:space="preserve">M     </v>
          </cell>
          <cell r="D11565" t="str">
            <v>8,72</v>
          </cell>
        </row>
        <row r="11566">
          <cell r="A11566">
            <v>9873</v>
          </cell>
          <cell r="B11566" t="str">
            <v xml:space="preserve">TUBO PVC, SOLDAVEL, DN 60 MM, AGUA FRIA (NBR-5648)                                                                                                                                                                                                                                                                                                                                                                                                                                                        </v>
          </cell>
          <cell r="C11566" t="str">
            <v xml:space="preserve">M     </v>
          </cell>
          <cell r="D11566" t="str">
            <v>14,72</v>
          </cell>
        </row>
        <row r="11567">
          <cell r="A11567">
            <v>9871</v>
          </cell>
          <cell r="B11567" t="str">
            <v xml:space="preserve">TUBO PVC, SOLDAVEL, DN 75 MM, AGUA FRIA (NBR-5648)                                                                                                                                                                                                                                                                                                                                                                                                                                                        </v>
          </cell>
          <cell r="C11567" t="str">
            <v xml:space="preserve">M     </v>
          </cell>
          <cell r="D11567" t="str">
            <v>24,66</v>
          </cell>
        </row>
        <row r="11568">
          <cell r="A11568">
            <v>9872</v>
          </cell>
          <cell r="B11568" t="str">
            <v xml:space="preserve">TUBO PVC, SOLDAVEL, DN 85 MM, AGUA FRIA (NBR-5648)                                                                                                                                                                                                                                                                                                                                                                                                                                                        </v>
          </cell>
          <cell r="C11568" t="str">
            <v xml:space="preserve">M     </v>
          </cell>
          <cell r="D11568" t="str">
            <v>30,81</v>
          </cell>
        </row>
        <row r="11569">
          <cell r="A11569">
            <v>7667</v>
          </cell>
          <cell r="B11569" t="str">
            <v xml:space="preserve">TUBO 26" EM CHAPA PRETA, E= 3/16", 147 KG/6 M                                                                                                                                                                                                                                                                                                                                                                                                                                                             </v>
          </cell>
          <cell r="C11569" t="str">
            <v xml:space="preserve">M     </v>
          </cell>
          <cell r="D11569" t="str">
            <v>1.676,58</v>
          </cell>
        </row>
        <row r="11570">
          <cell r="A11570">
            <v>7660</v>
          </cell>
          <cell r="B11570" t="str">
            <v xml:space="preserve">TUBO 30" EM CHAPA PRETA, E= 1/4", 175 KG/6 M                                                                                                                                                                                                                                                                                                                                                                                                                                                              </v>
          </cell>
          <cell r="C11570" t="str">
            <v xml:space="preserve">M     </v>
          </cell>
          <cell r="D11570" t="str">
            <v>2.137,25</v>
          </cell>
        </row>
        <row r="11571">
          <cell r="A11571">
            <v>7676</v>
          </cell>
          <cell r="B11571" t="str">
            <v xml:space="preserve">TUBO 30" EM CHAPA PRETA, E= 3/8", 177 KG/6 M                                                                                                                                                                                                                                                                                                                                                                                                                                                              </v>
          </cell>
          <cell r="C11571" t="str">
            <v xml:space="preserve">M     </v>
          </cell>
          <cell r="D11571" t="str">
            <v>2.161,67</v>
          </cell>
        </row>
        <row r="11572">
          <cell r="A11572">
            <v>12426</v>
          </cell>
          <cell r="B11572" t="str">
            <v xml:space="preserve">UNIAO COM ASSENTO CONICO DE BRONZE, DIAMETRO 1/2"                                                                                                                                                                                                                                                                                                                                                                                                                                                         </v>
          </cell>
          <cell r="C11572" t="str">
            <v xml:space="preserve">UN    </v>
          </cell>
          <cell r="D11572" t="str">
            <v>27,68</v>
          </cell>
        </row>
        <row r="11573">
          <cell r="A11573">
            <v>12425</v>
          </cell>
          <cell r="B11573" t="str">
            <v xml:space="preserve">UNIAO COM ASSENTO CONICO DE BRONZE, DIAMETRO 1"                                                                                                                                                                                                                                                                                                                                                                                                                                                           </v>
          </cell>
          <cell r="C11573" t="str">
            <v xml:space="preserve">UN    </v>
          </cell>
          <cell r="D11573" t="str">
            <v>38,04</v>
          </cell>
        </row>
        <row r="11574">
          <cell r="A11574">
            <v>12427</v>
          </cell>
          <cell r="B11574" t="str">
            <v xml:space="preserve">UNIAO COM ASSENTO CONICO DE BRONZE, DIAMETRO 2 1/2"                                                                                                                                                                                                                                                                                                                                                                                                                                                       </v>
          </cell>
          <cell r="C11574" t="str">
            <v xml:space="preserve">UN    </v>
          </cell>
          <cell r="D11574" t="str">
            <v>157,88</v>
          </cell>
        </row>
        <row r="11575">
          <cell r="A11575">
            <v>12428</v>
          </cell>
          <cell r="B11575" t="str">
            <v xml:space="preserve">UNIAO COM ASSENTO CONICO DE BRONZE, DIAMETRO 2'                                                                                                                                                                                                                                                                                                                                                                                                                                                           </v>
          </cell>
          <cell r="C11575" t="str">
            <v xml:space="preserve">UN    </v>
          </cell>
          <cell r="D11575" t="str">
            <v>101,34</v>
          </cell>
        </row>
        <row r="11576">
          <cell r="A11576">
            <v>12430</v>
          </cell>
          <cell r="B11576" t="str">
            <v xml:space="preserve">UNIAO COM ASSENTO CONICO DE BRONZE, DIAMETRO 3/4"                                                                                                                                                                                                                                                                                                                                                                                                                                                         </v>
          </cell>
          <cell r="C11576" t="str">
            <v xml:space="preserve">UN    </v>
          </cell>
          <cell r="D11576" t="str">
            <v>33,94</v>
          </cell>
        </row>
        <row r="11577">
          <cell r="A11577">
            <v>12429</v>
          </cell>
          <cell r="B11577" t="str">
            <v xml:space="preserve">UNIAO COM ASSENTO CONICO DE BRONZE, DIAMETRO 3"                                                                                                                                                                                                                                                                                                                                                                                                                                                           </v>
          </cell>
          <cell r="C11577" t="str">
            <v xml:space="preserve">UN    </v>
          </cell>
          <cell r="D11577" t="str">
            <v>255,30</v>
          </cell>
        </row>
        <row r="11578">
          <cell r="A11578">
            <v>12431</v>
          </cell>
          <cell r="B11578" t="str">
            <v xml:space="preserve">UNIAO COM ASSENTO CONICO DE BRONZE, DIAMETRO 4"                                                                                                                                                                                                                                                                                                                                                                                                                                                           </v>
          </cell>
          <cell r="C11578" t="str">
            <v xml:space="preserve">UN    </v>
          </cell>
          <cell r="D11578" t="str">
            <v>434,48</v>
          </cell>
        </row>
        <row r="11579">
          <cell r="A11579">
            <v>12432</v>
          </cell>
          <cell r="B11579" t="str">
            <v xml:space="preserve">UNIAO COM ASSENTO CONICO DE FERRO LONGO (MACHO-FEMEA), DIAMETRO 1 1/2"                                                                                                                                                                                                                                                                                                                                                                                                                                    </v>
          </cell>
          <cell r="C11579" t="str">
            <v xml:space="preserve">UN    </v>
          </cell>
          <cell r="D11579" t="str">
            <v>89,36</v>
          </cell>
        </row>
        <row r="11580">
          <cell r="A11580">
            <v>12434</v>
          </cell>
          <cell r="B11580" t="str">
            <v xml:space="preserve">UNIAO COM ASSENTO CONICO DE FERRO LONGO (MACHO-FEMEA), DIAMETRO 1/2"                                                                                                                                                                                                                                                                                                                                                                                                                                      </v>
          </cell>
          <cell r="C11580" t="str">
            <v xml:space="preserve">UN    </v>
          </cell>
          <cell r="D11580" t="str">
            <v>29,12</v>
          </cell>
        </row>
        <row r="11581">
          <cell r="A11581">
            <v>12433</v>
          </cell>
          <cell r="B11581" t="str">
            <v xml:space="preserve">UNIAO COM ASSENTO CONICO DE FERRO LONGO (MACHO-FEMEA), DIAMETRO 1"                                                                                                                                                                                                                                                                                                                                                                                                                                        </v>
          </cell>
          <cell r="C11581" t="str">
            <v xml:space="preserve">UN    </v>
          </cell>
          <cell r="D11581" t="str">
            <v>56,88</v>
          </cell>
        </row>
        <row r="11582">
          <cell r="A11582">
            <v>12435</v>
          </cell>
          <cell r="B11582" t="str">
            <v xml:space="preserve">UNIAO COM ASSENTO CONICO DE FERRO LONGO (MACHO-FEMEA), DIAMETRO 2 1/2"                                                                                                                                                                                                                                                                                                                                                                                                                                    </v>
          </cell>
          <cell r="C11582" t="str">
            <v xml:space="preserve">UN    </v>
          </cell>
          <cell r="D11582" t="str">
            <v>176,05</v>
          </cell>
        </row>
        <row r="11583">
          <cell r="A11583">
            <v>12437</v>
          </cell>
          <cell r="B11583" t="str">
            <v xml:space="preserve">UNIAO COM ASSENTO CONICO DE FERRO LONGO (MACHO-FEMEA), DIAMETRO 2"                                                                                                                                                                                                                                                                                                                                                                                                                                        </v>
          </cell>
          <cell r="C11583" t="str">
            <v xml:space="preserve">UN    </v>
          </cell>
          <cell r="D11583" t="str">
            <v>142,18</v>
          </cell>
        </row>
        <row r="11584">
          <cell r="A11584">
            <v>12439</v>
          </cell>
          <cell r="B11584" t="str">
            <v xml:space="preserve">UNIAO COM ASSENTO CONICO DE FERRO LONGO (MACHO-FEMEA), DIAMETRO 3/4"                                                                                                                                                                                                                                                                                                                                                                                                                                      </v>
          </cell>
          <cell r="C11584" t="str">
            <v xml:space="preserve">UN    </v>
          </cell>
          <cell r="D11584" t="str">
            <v>45,63</v>
          </cell>
        </row>
        <row r="11585">
          <cell r="A11585">
            <v>12438</v>
          </cell>
          <cell r="B11585" t="str">
            <v xml:space="preserve">UNIAO COM ASSENTO CONICO DE FERRO LONGO (MACHO-FEMEA), DIAMETRO 3'                                                                                                                                                                                                                                                                                                                                                                                                                                        </v>
          </cell>
          <cell r="C11585" t="str">
            <v xml:space="preserve">UN    </v>
          </cell>
          <cell r="D11585" t="str">
            <v>257,31</v>
          </cell>
        </row>
        <row r="11586">
          <cell r="A11586">
            <v>12436</v>
          </cell>
          <cell r="B11586" t="str">
            <v xml:space="preserve">UNIAO COM ASSENTO CONICO DE FERRO LONGO (MACHO-FEMEA), DIAMETRO 4"                                                                                                                                                                                                                                                                                                                                                                                                                                        </v>
          </cell>
          <cell r="C11586" t="str">
            <v xml:space="preserve">UN    </v>
          </cell>
          <cell r="D11586" t="str">
            <v>325,03</v>
          </cell>
        </row>
        <row r="11587">
          <cell r="A11587">
            <v>36357</v>
          </cell>
          <cell r="B11587" t="str">
            <v xml:space="preserve">UNIAO COM FLANGE PPR, DN 40 MM, PARA AGUA QUENTE PREDIAL                                                                                                                                                                                                                                                                                                                                                                                                                                                  </v>
          </cell>
          <cell r="C11587" t="str">
            <v xml:space="preserve">UN    </v>
          </cell>
          <cell r="D11587" t="str">
            <v>90,73</v>
          </cell>
        </row>
        <row r="11588">
          <cell r="A11588">
            <v>12424</v>
          </cell>
          <cell r="B11588" t="str">
            <v xml:space="preserve">UNIAO DE FERRO GALVANIZADO, COM ASSENTO CONICO DE BRONZE, DE 1 1/2"                                                                                                                                                                                                                                                                                                                                                                                                                                       </v>
          </cell>
          <cell r="C11588" t="str">
            <v xml:space="preserve">UN    </v>
          </cell>
          <cell r="D11588" t="str">
            <v>58,57</v>
          </cell>
        </row>
        <row r="11589">
          <cell r="A11589">
            <v>12440</v>
          </cell>
          <cell r="B11589" t="str">
            <v xml:space="preserve">UNIAO DE FERRO GALVANIZADO, COM ASSENTO CONICO DE BRONZE, DE 1 1/4"                                                                                                                                                                                                                                                                                                                                                                                                                                       </v>
          </cell>
          <cell r="C11589" t="str">
            <v xml:space="preserve">UN    </v>
          </cell>
          <cell r="D11589" t="str">
            <v>56,61</v>
          </cell>
        </row>
        <row r="11590">
          <cell r="A11590">
            <v>9884</v>
          </cell>
          <cell r="B11590" t="str">
            <v xml:space="preserve">UNIAO DE FERRO GALVANIZADO, COM ROSCA BSP, COM ASSENTO PLANO, DE 1 1/2"                                                                                                                                                                                                                                                                                                                                                                                                                                   </v>
          </cell>
          <cell r="C11590" t="str">
            <v xml:space="preserve">UN    </v>
          </cell>
          <cell r="D11590" t="str">
            <v>42,23</v>
          </cell>
        </row>
        <row r="11591">
          <cell r="A11591">
            <v>9888</v>
          </cell>
          <cell r="B11591" t="str">
            <v xml:space="preserve">UNIAO DE FERRO GALVANIZADO, COM ROSCA BSP, COM ASSENTO PLANO, DE 1 1/4"                                                                                                                                                                                                                                                                                                                                                                                                                                   </v>
          </cell>
          <cell r="C11591" t="str">
            <v xml:space="preserve">UN    </v>
          </cell>
          <cell r="D11591" t="str">
            <v>33,92</v>
          </cell>
        </row>
        <row r="11592">
          <cell r="A11592">
            <v>9883</v>
          </cell>
          <cell r="B11592" t="str">
            <v xml:space="preserve">UNIAO DE FERRO GALVANIZADO, COM ROSCA BSP, COM ASSENTO PLANO, DE 1/2"                                                                                                                                                                                                                                                                                                                                                                                                                                     </v>
          </cell>
          <cell r="C11592" t="str">
            <v xml:space="preserve">UN    </v>
          </cell>
          <cell r="D11592" t="str">
            <v>14,80</v>
          </cell>
        </row>
        <row r="11593">
          <cell r="A11593">
            <v>9886</v>
          </cell>
          <cell r="B11593" t="str">
            <v xml:space="preserve">UNIAO DE FERRO GALVANIZADO, COM ROSCA BSP, COM ASSENTO PLANO, DE 1"                                                                                                                                                                                                                                                                                                                                                                                                                                       </v>
          </cell>
          <cell r="C11593" t="str">
            <v xml:space="preserve">UN    </v>
          </cell>
          <cell r="D11593" t="str">
            <v>20,28</v>
          </cell>
        </row>
        <row r="11594">
          <cell r="A11594">
            <v>9889</v>
          </cell>
          <cell r="B11594" t="str">
            <v xml:space="preserve">UNIAO DE FERRO GALVANIZADO, COM ROSCA BSP, COM ASSENTO PLANO, DE 2 1/2"                                                                                                                                                                                                                                                                                                                                                                                                                                   </v>
          </cell>
          <cell r="C11594" t="str">
            <v xml:space="preserve">UN    </v>
          </cell>
          <cell r="D11594" t="str">
            <v>102,73</v>
          </cell>
        </row>
        <row r="11595">
          <cell r="A11595">
            <v>9887</v>
          </cell>
          <cell r="B11595" t="str">
            <v xml:space="preserve">UNIAO DE FERRO GALVANIZADO, COM ROSCA BSP, COM ASSENTO PLANO, DE 2"                                                                                                                                                                                                                                                                                                                                                                                                                                       </v>
          </cell>
          <cell r="C11595" t="str">
            <v xml:space="preserve">UN    </v>
          </cell>
          <cell r="D11595" t="str">
            <v>62,09</v>
          </cell>
        </row>
        <row r="11596">
          <cell r="A11596">
            <v>9885</v>
          </cell>
          <cell r="B11596" t="str">
            <v xml:space="preserve">UNIAO DE FERRO GALVANIZADO, COM ROSCA BSP, COM ASSENTO PLANO, DE 3/4"                                                                                                                                                                                                                                                                                                                                                                                                                                     </v>
          </cell>
          <cell r="C11596" t="str">
            <v xml:space="preserve">UN    </v>
          </cell>
          <cell r="D11596" t="str">
            <v>19,60</v>
          </cell>
        </row>
        <row r="11597">
          <cell r="A11597">
            <v>9890</v>
          </cell>
          <cell r="B11597" t="str">
            <v xml:space="preserve">UNIAO DE FERRO GALVANIZADO, COM ROSCA BSP, COM ASSENTO PLANO, DE 3"                                                                                                                                                                                                                                                                                                                                                                                                                                       </v>
          </cell>
          <cell r="C11597" t="str">
            <v xml:space="preserve">UN    </v>
          </cell>
          <cell r="D11597" t="str">
            <v>159,16</v>
          </cell>
        </row>
        <row r="11598">
          <cell r="A11598">
            <v>9891</v>
          </cell>
          <cell r="B11598" t="str">
            <v xml:space="preserve">UNIAO DE FERRO GALVANIZADO, COM ROSCA BSP, COM ASSENTO PLANO, DE 4"                                                                                                                                                                                                                                                                                                                                                                                                                                       </v>
          </cell>
          <cell r="C11598" t="str">
            <v xml:space="preserve">UN    </v>
          </cell>
          <cell r="D11598" t="str">
            <v>223,43</v>
          </cell>
        </row>
        <row r="11599">
          <cell r="A11599">
            <v>39292</v>
          </cell>
          <cell r="B11599" t="str">
            <v xml:space="preserve">UNIAO DE REDUCAO METALICA, PARA CONEXAO COM ANEL DESLIZANTE EM TUBO PEX, DN 20 X 16 MM                                                                                                                                                                                                                                                                                                                                                                                                                    </v>
          </cell>
          <cell r="C11599" t="str">
            <v xml:space="preserve">UN    </v>
          </cell>
          <cell r="D11599" t="str">
            <v>8,19</v>
          </cell>
        </row>
        <row r="11600">
          <cell r="A11600">
            <v>39293</v>
          </cell>
          <cell r="B11600" t="str">
            <v xml:space="preserve">UNIAO DE REDUCAO METALICA, PARA CONEXAO COM ANEL DESLIZANTE EM TUBO PEX, DN 25 X 16 MM                                                                                                                                                                                                                                                                                                                                                                                                                    </v>
          </cell>
          <cell r="C11600" t="str">
            <v xml:space="preserve">UN    </v>
          </cell>
          <cell r="D11600" t="str">
            <v>13,21</v>
          </cell>
        </row>
        <row r="11601">
          <cell r="A11601">
            <v>39294</v>
          </cell>
          <cell r="B11601" t="str">
            <v xml:space="preserve">UNIAO DE REDUCAO METALICA, PARA CONEXAO COM ANEL DESLIZANTE EM TUBO PEX, DN 25 X 20 MM                                                                                                                                                                                                                                                                                                                                                                                                                    </v>
          </cell>
          <cell r="C11601" t="str">
            <v xml:space="preserve">UN    </v>
          </cell>
          <cell r="D11601" t="str">
            <v>13,21</v>
          </cell>
        </row>
        <row r="11602">
          <cell r="A11602">
            <v>39295</v>
          </cell>
          <cell r="B11602" t="str">
            <v xml:space="preserve">UNIAO DE REDUCAO METALICA, PARA CONEXAO COM ANEL DESLIZANTE EM TUBO PEX, DN 32 X 25 MM                                                                                                                                                                                                                                                                                                                                                                                                                    </v>
          </cell>
          <cell r="C11602" t="str">
            <v xml:space="preserve">UN    </v>
          </cell>
          <cell r="D11602" t="str">
            <v>22,53</v>
          </cell>
        </row>
        <row r="11603">
          <cell r="A11603">
            <v>36313</v>
          </cell>
          <cell r="B11603" t="str">
            <v xml:space="preserve">UNIAO DUPLA PPR DN 20 MM, PARA AGUA QUENTE PREDIAL                                                                                                                                                                                                                                                                                                                                                                                                                                                        </v>
          </cell>
          <cell r="C11603" t="str">
            <v xml:space="preserve">UN    </v>
          </cell>
          <cell r="D11603" t="str">
            <v>21,51</v>
          </cell>
        </row>
        <row r="11604">
          <cell r="A11604">
            <v>36316</v>
          </cell>
          <cell r="B11604" t="str">
            <v xml:space="preserve">UNIAO DUPLA PPR DN 25 MM, PARA AGUA QUENTE PREDIAL                                                                                                                                                                                                                                                                                                                                                                                                                                                        </v>
          </cell>
          <cell r="C11604" t="str">
            <v xml:space="preserve">UN    </v>
          </cell>
          <cell r="D11604" t="str">
            <v>26,08</v>
          </cell>
        </row>
        <row r="11605">
          <cell r="A11605">
            <v>64</v>
          </cell>
          <cell r="B11605" t="str">
            <v xml:space="preserve">UNIAO EM POLIPROPILENO (PP), PARA TUBO EM PEAD, 20 MM - LIGACAO PREDIAL DE AGUA                                                                                                                                                                                                                                                                                                                                                                                                                           </v>
          </cell>
          <cell r="C11605" t="str">
            <v xml:space="preserve">UN    </v>
          </cell>
          <cell r="D11605" t="str">
            <v>2,98</v>
          </cell>
        </row>
        <row r="11606">
          <cell r="A11606">
            <v>37423</v>
          </cell>
          <cell r="B11606" t="str">
            <v xml:space="preserve">UNIAO EM POLIPROPILENO (PP), PARA TUBO EM PEAD, 32 MM - LIGACAO PREDIAL DE AGUA                                                                                                                                                                                                                                                                                                                                                                                                                           </v>
          </cell>
          <cell r="C11606" t="str">
            <v xml:space="preserve">UN    </v>
          </cell>
          <cell r="D11606" t="str">
            <v>7,36</v>
          </cell>
        </row>
        <row r="11607">
          <cell r="A11607">
            <v>39296</v>
          </cell>
          <cell r="B11607" t="str">
            <v xml:space="preserve">UNIAO METALICA, PARA CONEXAO COM ANEL DESLIZANTE EM TUBO PEX, DN 16 MM                                                                                                                                                                                                                                                                                                                                                                                                                                    </v>
          </cell>
          <cell r="C11607" t="str">
            <v xml:space="preserve">UN    </v>
          </cell>
          <cell r="D11607" t="str">
            <v>6,32</v>
          </cell>
        </row>
        <row r="11608">
          <cell r="A11608">
            <v>39297</v>
          </cell>
          <cell r="B11608" t="str">
            <v xml:space="preserve">UNIAO METALICA, PARA CONEXAO COM ANEL DESLIZANTE EM TUBO PEX, DN 20 MM                                                                                                                                                                                                                                                                                                                                                                                                                                    </v>
          </cell>
          <cell r="C11608" t="str">
            <v xml:space="preserve">UN    </v>
          </cell>
          <cell r="D11608" t="str">
            <v>9,04</v>
          </cell>
        </row>
        <row r="11609">
          <cell r="A11609">
            <v>39298</v>
          </cell>
          <cell r="B11609" t="str">
            <v xml:space="preserve">UNIAO METALICA, PARA CONEXAO COM ANEL DESLIZANTE EM TUBO PEX, DN 25 MM                                                                                                                                                                                                                                                                                                                                                                                                                                    </v>
          </cell>
          <cell r="C11609" t="str">
            <v xml:space="preserve">UN    </v>
          </cell>
          <cell r="D11609" t="str">
            <v>15,93</v>
          </cell>
        </row>
        <row r="11610">
          <cell r="A11610">
            <v>39299</v>
          </cell>
          <cell r="B11610" t="str">
            <v xml:space="preserve">UNIAO METALICA, PARA CONEXAO COM ANEL DESLIZANTE EM TUBO PEX, DN 32 MM                                                                                                                                                                                                                                                                                                                                                                                                                                    </v>
          </cell>
          <cell r="C11610" t="str">
            <v xml:space="preserve">UN    </v>
          </cell>
          <cell r="D11610" t="str">
            <v>27,11</v>
          </cell>
        </row>
        <row r="11611">
          <cell r="A11611">
            <v>9892</v>
          </cell>
          <cell r="B11611" t="str">
            <v xml:space="preserve">UNIAO PVC, ROSCAVEL 1/2",  AGUA FRIA PREDIAL                                                                                                                                                                                                                                                                                                                                                                                                                                                              </v>
          </cell>
          <cell r="C11611" t="str">
            <v xml:space="preserve">UN    </v>
          </cell>
          <cell r="D11611" t="str">
            <v>3,96</v>
          </cell>
        </row>
        <row r="11612">
          <cell r="A11612">
            <v>9893</v>
          </cell>
          <cell r="B11612" t="str">
            <v xml:space="preserve">UNIAO PVC, ROSCAVEL 2",  AGUA FRIA PREDIAL                                                                                                                                                                                                                                                                                                                                                                                                                                                                </v>
          </cell>
          <cell r="C11612" t="str">
            <v xml:space="preserve">UN    </v>
          </cell>
          <cell r="D11612" t="str">
            <v>53,76</v>
          </cell>
        </row>
        <row r="11613">
          <cell r="A11613">
            <v>9901</v>
          </cell>
          <cell r="B11613" t="str">
            <v xml:space="preserve">UNIAO PVC, ROSCAVEL, 1 1/2",  AGUA FRIA PREDIAL                                                                                                                                                                                                                                                                                                                                                                                                                                                           </v>
          </cell>
          <cell r="C11613" t="str">
            <v xml:space="preserve">UN    </v>
          </cell>
          <cell r="D11613" t="str">
            <v>23,86</v>
          </cell>
        </row>
        <row r="11614">
          <cell r="A11614">
            <v>9896</v>
          </cell>
          <cell r="B11614" t="str">
            <v xml:space="preserve">UNIAO PVC, ROSCAVEL, 1 1/4",  AGUA FRIA PREDIAL                                                                                                                                                                                                                                                                                                                                                                                                                                                           </v>
          </cell>
          <cell r="C11614" t="str">
            <v xml:space="preserve">UN    </v>
          </cell>
          <cell r="D11614" t="str">
            <v>21,50</v>
          </cell>
        </row>
        <row r="11615">
          <cell r="A11615">
            <v>9900</v>
          </cell>
          <cell r="B11615" t="str">
            <v xml:space="preserve">UNIAO PVC, ROSCAVEL, 1",  AGUA FRIA PREDIAL                                                                                                                                                                                                                                                                                                                                                                                                                                                               </v>
          </cell>
          <cell r="C11615" t="str">
            <v xml:space="preserve">UN    </v>
          </cell>
          <cell r="D11615" t="str">
            <v>13,04</v>
          </cell>
        </row>
        <row r="11616">
          <cell r="A11616">
            <v>9898</v>
          </cell>
          <cell r="B11616" t="str">
            <v xml:space="preserve">UNIAO PVC, ROSCAVEL, 2 1/2",  AGUA FRIA PREDIAL                                                                                                                                                                                                                                                                                                                                                                                                                                                           </v>
          </cell>
          <cell r="C11616" t="str">
            <v xml:space="preserve">UN    </v>
          </cell>
          <cell r="D11616" t="str">
            <v>110,56</v>
          </cell>
        </row>
        <row r="11617">
          <cell r="A11617">
            <v>9899</v>
          </cell>
          <cell r="B11617" t="str">
            <v xml:space="preserve">UNIAO PVC, ROSCAVEL, 3/4",  AGUA FRIA PREDIAL                                                                                                                                                                                                                                                                                                                                                                                                                                                             </v>
          </cell>
          <cell r="C11617" t="str">
            <v xml:space="preserve">UN    </v>
          </cell>
          <cell r="D11617" t="str">
            <v>7,12</v>
          </cell>
        </row>
        <row r="11618">
          <cell r="A11618">
            <v>9902</v>
          </cell>
          <cell r="B11618" t="str">
            <v xml:space="preserve">UNIAO PVC, ROSCAVEL, 3",  AGUA FRIA PREDIAL                                                                                                                                                                                                                                                                                                                                                                                                                                                               </v>
          </cell>
          <cell r="C11618" t="str">
            <v xml:space="preserve">UN    </v>
          </cell>
          <cell r="D11618" t="str">
            <v>140,00</v>
          </cell>
        </row>
        <row r="11619">
          <cell r="A11619">
            <v>9908</v>
          </cell>
          <cell r="B11619" t="str">
            <v xml:space="preserve">UNIAO PVC, SOLDAVEL, 110 MM,  PARA AGUA FRIA PREDIAL                                                                                                                                                                                                                                                                                                                                                                                                                                                      </v>
          </cell>
          <cell r="C11619" t="str">
            <v xml:space="preserve">UN    </v>
          </cell>
          <cell r="D11619" t="str">
            <v>279,15</v>
          </cell>
        </row>
        <row r="11620">
          <cell r="A11620">
            <v>9905</v>
          </cell>
          <cell r="B11620" t="str">
            <v xml:space="preserve">UNIAO PVC, SOLDAVEL, 20 MM,  PARA AGUA FRIA PREDIAL                                                                                                                                                                                                                                                                                                                                                                                                                                                       </v>
          </cell>
          <cell r="C11620" t="str">
            <v xml:space="preserve">UN    </v>
          </cell>
          <cell r="D11620" t="str">
            <v>4,66</v>
          </cell>
        </row>
        <row r="11621">
          <cell r="A11621">
            <v>9906</v>
          </cell>
          <cell r="B11621" t="str">
            <v xml:space="preserve">UNIAO PVC, SOLDAVEL, 25 MM,  PARA AGUA FRIA PREDIAL                                                                                                                                                                                                                                                                                                                                                                                                                                                       </v>
          </cell>
          <cell r="C11621" t="str">
            <v xml:space="preserve">UN    </v>
          </cell>
          <cell r="D11621" t="str">
            <v>5,59</v>
          </cell>
        </row>
        <row r="11622">
          <cell r="A11622">
            <v>9895</v>
          </cell>
          <cell r="B11622" t="str">
            <v xml:space="preserve">UNIAO PVC, SOLDAVEL, 32 MM,  PARA AGUA FRIA PREDIAL                                                                                                                                                                                                                                                                                                                                                                                                                                                       </v>
          </cell>
          <cell r="C11622" t="str">
            <v xml:space="preserve">UN    </v>
          </cell>
          <cell r="D11622" t="str">
            <v>9,17</v>
          </cell>
        </row>
        <row r="11623">
          <cell r="A11623">
            <v>9894</v>
          </cell>
          <cell r="B11623" t="str">
            <v xml:space="preserve">UNIAO PVC, SOLDAVEL, 40 MM,  PARA AGUA FRIA PREDIAL                                                                                                                                                                                                                                                                                                                                                                                                                                                       </v>
          </cell>
          <cell r="C11623" t="str">
            <v xml:space="preserve">UN    </v>
          </cell>
          <cell r="D11623" t="str">
            <v>17,86</v>
          </cell>
        </row>
        <row r="11624">
          <cell r="A11624">
            <v>9897</v>
          </cell>
          <cell r="B11624" t="str">
            <v xml:space="preserve">UNIAO PVC, SOLDAVEL, 50 MM,  PARA AGUA FRIA PREDIAL                                                                                                                                                                                                                                                                                                                                                                                                                                                       </v>
          </cell>
          <cell r="C11624" t="str">
            <v xml:space="preserve">UN    </v>
          </cell>
          <cell r="D11624" t="str">
            <v>19,34</v>
          </cell>
        </row>
        <row r="11625">
          <cell r="A11625">
            <v>9910</v>
          </cell>
          <cell r="B11625" t="str">
            <v xml:space="preserve">UNIAO PVC, SOLDAVEL, 60 MM,  PARA AGUA FRIA PREDIAL                                                                                                                                                                                                                                                                                                                                                                                                                                                       </v>
          </cell>
          <cell r="C11625" t="str">
            <v xml:space="preserve">UN    </v>
          </cell>
          <cell r="D11625" t="str">
            <v>48,68</v>
          </cell>
        </row>
        <row r="11626">
          <cell r="A11626">
            <v>9909</v>
          </cell>
          <cell r="B11626" t="str">
            <v xml:space="preserve">UNIAO PVC, SOLDAVEL, 75 MM,  PARA AGUA FRIA PREDIAL                                                                                                                                                                                                                                                                                                                                                                                                                                                       </v>
          </cell>
          <cell r="C11626" t="str">
            <v xml:space="preserve">UN    </v>
          </cell>
          <cell r="D11626" t="str">
            <v>98,23</v>
          </cell>
        </row>
        <row r="11627">
          <cell r="A11627">
            <v>9907</v>
          </cell>
          <cell r="B11627" t="str">
            <v xml:space="preserve">UNIAO PVC, SOLDAVEL, 85 MM,  PARA AGUA FRIA PREDIAL                                                                                                                                                                                                                                                                                                                                                                                                                                                       </v>
          </cell>
          <cell r="C11627" t="str">
            <v xml:space="preserve">UN    </v>
          </cell>
          <cell r="D11627" t="str">
            <v>151,04</v>
          </cell>
        </row>
        <row r="11628">
          <cell r="A11628">
            <v>20973</v>
          </cell>
          <cell r="B11628" t="str">
            <v xml:space="preserve">UNIAO TIPO STORZ, COM EMPATACAO INTERNA TIPO ANEL DE EXPANSAO, ENGATE RAPIDO 1 1/2", PARA MANGUEIRA DE COMBATE A INCENDIO PREDIAL                                                                                                                                                                                                                                                                                                                                                                         </v>
          </cell>
          <cell r="C11628" t="str">
            <v xml:space="preserve">UN    </v>
          </cell>
          <cell r="D11628" t="str">
            <v>120,64</v>
          </cell>
        </row>
        <row r="11629">
          <cell r="A11629">
            <v>20974</v>
          </cell>
          <cell r="B11629" t="str">
            <v xml:space="preserve">UNIAO TIPO STORZ, COM EMPATACAO INTERNA TIPO ANEL DE EXPANSAO, ENGATE RAPIDO 2 1/2", PARA MANGUEIRA DE COMBATE A INCENDIO PREDIAL                                                                                                                                                                                                                                                                                                                                                                         </v>
          </cell>
          <cell r="C11629" t="str">
            <v xml:space="preserve">UN    </v>
          </cell>
          <cell r="D11629" t="str">
            <v>172,60</v>
          </cell>
        </row>
        <row r="11630">
          <cell r="A11630">
            <v>37989</v>
          </cell>
          <cell r="B11630" t="str">
            <v xml:space="preserve">UNIAO, CPVC, SOLDAVEL, 15 MM, PARA AGUA QUENTE PREDIAL                                                                                                                                                                                                                                                                                                                                                                                                                                                    </v>
          </cell>
          <cell r="C11630" t="str">
            <v xml:space="preserve">UN    </v>
          </cell>
          <cell r="D11630" t="str">
            <v>8,89</v>
          </cell>
        </row>
        <row r="11631">
          <cell r="A11631">
            <v>37990</v>
          </cell>
          <cell r="B11631" t="str">
            <v xml:space="preserve">UNIAO, CPVC, SOLDAVEL, 22 MM, PARA AGUA QUENTE PREDIAL                                                                                                                                                                                                                                                                                                                                                                                                                                                    </v>
          </cell>
          <cell r="C11631" t="str">
            <v xml:space="preserve">UN    </v>
          </cell>
          <cell r="D11631" t="str">
            <v>10,33</v>
          </cell>
        </row>
        <row r="11632">
          <cell r="A11632">
            <v>37991</v>
          </cell>
          <cell r="B11632" t="str">
            <v xml:space="preserve">UNIAO, CPVC, SOLDAVEL, 28 MM, PARA AGUA QUENTE PREDIAL                                                                                                                                                                                                                                                                                                                                                                                                                                                    </v>
          </cell>
          <cell r="C11632" t="str">
            <v xml:space="preserve">UN    </v>
          </cell>
          <cell r="D11632" t="str">
            <v>16,35</v>
          </cell>
        </row>
        <row r="11633">
          <cell r="A11633">
            <v>37992</v>
          </cell>
          <cell r="B11633" t="str">
            <v xml:space="preserve">UNIAO, CPVC, SOLDAVEL, 35 MM, PARA AGUA QUENTE PREDIAL                                                                                                                                                                                                                                                                                                                                                                                                                                                    </v>
          </cell>
          <cell r="C11633" t="str">
            <v xml:space="preserve">UN    </v>
          </cell>
          <cell r="D11633" t="str">
            <v>24,97</v>
          </cell>
        </row>
        <row r="11634">
          <cell r="A11634">
            <v>37993</v>
          </cell>
          <cell r="B11634" t="str">
            <v xml:space="preserve">UNIAO, CPVC, SOLDAVEL, 42 MM, PARA AGUA QUENTE PREDIAL                                                                                                                                                                                                                                                                                                                                                                                                                                                    </v>
          </cell>
          <cell r="C11634" t="str">
            <v xml:space="preserve">UN    </v>
          </cell>
          <cell r="D11634" t="str">
            <v>37,07</v>
          </cell>
        </row>
        <row r="11635">
          <cell r="A11635">
            <v>37994</v>
          </cell>
          <cell r="B11635" t="str">
            <v xml:space="preserve">UNIAO, CPVC, SOLDAVEL, 54 MM, PARA AGUA QUENTE PREDIAL                                                                                                                                                                                                                                                                                                                                                                                                                                                    </v>
          </cell>
          <cell r="C11635" t="str">
            <v xml:space="preserve">UN    </v>
          </cell>
          <cell r="D11635" t="str">
            <v>89,07</v>
          </cell>
        </row>
        <row r="11636">
          <cell r="A11636">
            <v>37995</v>
          </cell>
          <cell r="B11636" t="str">
            <v xml:space="preserve">UNIAO, CPVC, SOLDAVEL, 73 MM, PARA AGUA QUENTE PREDIAL                                                                                                                                                                                                                                                                                                                                                                                                                                                    </v>
          </cell>
          <cell r="C11636" t="str">
            <v xml:space="preserve">UN    </v>
          </cell>
          <cell r="D11636" t="str">
            <v>129,28</v>
          </cell>
        </row>
        <row r="11637">
          <cell r="A11637">
            <v>37996</v>
          </cell>
          <cell r="B11637" t="str">
            <v xml:space="preserve">UNIAO, CPVC, SOLDAVEL, 89 MM, PARA AGUA QUENTE PREDIAL                                                                                                                                                                                                                                                                                                                                                                                                                                                    </v>
          </cell>
          <cell r="C11637" t="str">
            <v xml:space="preserve">UN    </v>
          </cell>
          <cell r="D11637" t="str">
            <v>190,62</v>
          </cell>
        </row>
        <row r="11638">
          <cell r="A11638">
            <v>13883</v>
          </cell>
          <cell r="B11638" t="str">
            <v xml:space="preserve">USINA DE ASFALTO A FRIO, CAPACIDADE DE 30 A 40 T/H, ELETRICA, POTENCIA DE 30 CV                                                                                                                                                                                                                                                                                                                                                                                                                           </v>
          </cell>
          <cell r="C11638" t="str">
            <v xml:space="preserve">UN    </v>
          </cell>
          <cell r="D11638" t="str">
            <v>78.078,77</v>
          </cell>
        </row>
        <row r="11639">
          <cell r="A11639">
            <v>38604</v>
          </cell>
          <cell r="B11639" t="str">
            <v xml:space="preserve">USINA DE ASFALTO A FRIO, CAPACIDADE DE 40 A 60 T/H, ELETRICA, POTENCIA DE 30 CV                                                                                                                                                                                                                                                                                                                                                                                                                           </v>
          </cell>
          <cell r="C11639" t="str">
            <v xml:space="preserve">UN    </v>
          </cell>
          <cell r="D11639" t="str">
            <v>97.246,07</v>
          </cell>
        </row>
        <row r="11640">
          <cell r="A11640">
            <v>10601</v>
          </cell>
          <cell r="B11640" t="str">
            <v xml:space="preserve">USINA DE ASFALTO A QUENTE, FIXA, TIPO CONTRA FLUXO, CAPACIDADE DE 100 A 140 T/H, POTENCIA DE 280 KW, COM MISTURADOR EXTERNO ROTATIVO                                                                                                                                                                                                                                                                                                                                                                      </v>
          </cell>
          <cell r="C11640" t="str">
            <v xml:space="preserve">UN    </v>
          </cell>
          <cell r="D11640" t="str">
            <v>1.891.630,04</v>
          </cell>
        </row>
        <row r="11641">
          <cell r="A11641">
            <v>26034</v>
          </cell>
          <cell r="B11641" t="str">
            <v xml:space="preserve">USINA DE ASFALTO, GRAVIMETRICA, CAPACIDADE DE 150 T/H, POTENCIA DE 400 KW                                                                                                                                                                                                                                                                                                                                                                                                                                 </v>
          </cell>
          <cell r="C11641" t="str">
            <v xml:space="preserve">UN    </v>
          </cell>
          <cell r="D11641" t="str">
            <v>4.980.595,15</v>
          </cell>
        </row>
        <row r="11642">
          <cell r="A11642">
            <v>13894</v>
          </cell>
          <cell r="B11642" t="str">
            <v xml:space="preserve">USINA DE CONCRETO FIXA, CAPACIDADE NOMINAL DE 40 M3/H, SEM SILO                                                                                                                                                                                                                                                                                                                                                                                                                                           </v>
          </cell>
          <cell r="C11642" t="str">
            <v xml:space="preserve">UN    </v>
          </cell>
          <cell r="D11642" t="str">
            <v>392.649,25</v>
          </cell>
        </row>
        <row r="11643">
          <cell r="A11643">
            <v>13895</v>
          </cell>
          <cell r="B11643" t="str">
            <v xml:space="preserve">USINA DE CONCRETO FIXA, CAPACIDADE NOMINAL DE 60 M3/H, SEM SILO                                                                                                                                                                                                                                                                                                                                                                                                                                           </v>
          </cell>
          <cell r="C11643" t="str">
            <v xml:space="preserve">UN    </v>
          </cell>
          <cell r="D11643" t="str">
            <v>527.982,35</v>
          </cell>
        </row>
        <row r="11644">
          <cell r="A11644">
            <v>13892</v>
          </cell>
          <cell r="B11644" t="str">
            <v xml:space="preserve">USINA DE CONCRETO FIXA, CAPACIDADE NOMINAL DE 80 M3/H, SEM SILO                                                                                                                                                                                                                                                                                                                                                                                                                                           </v>
          </cell>
          <cell r="C11644" t="str">
            <v xml:space="preserve">UN    </v>
          </cell>
          <cell r="D11644" t="str">
            <v>647.029,46</v>
          </cell>
        </row>
        <row r="11645">
          <cell r="A11645">
            <v>9914</v>
          </cell>
          <cell r="B11645" t="str">
            <v xml:space="preserve">USINA DE CONCRETO FIXA, CAPACIDADE NOMINAL DE 90 A 120 M3/H, SEM SILO                                                                                                                                                                                                                                                                                                                                                                                                                                     </v>
          </cell>
          <cell r="C11645" t="str">
            <v xml:space="preserve">UN    </v>
          </cell>
          <cell r="D11645" t="str">
            <v>700.000,00</v>
          </cell>
        </row>
        <row r="11646">
          <cell r="A11646">
            <v>36485</v>
          </cell>
          <cell r="B11646" t="str">
            <v xml:space="preserve">USINA DE LAMA ASFALTICA, PROD 30 A 50 T/H, SILO DE AGREGADO 7 M3, RESERVATORIOS PARA EMULSAO E AGUA DE 2,3 M3 CADA, MISTURADOR TIPO PUGG-MILL A SER MONTADO SOBRE CAMINHAO                                                                                                                                                                                                                                                                                                                                </v>
          </cell>
          <cell r="C11646" t="str">
            <v xml:space="preserve">UN    </v>
          </cell>
          <cell r="D11646" t="str">
            <v>424.438,89</v>
          </cell>
        </row>
        <row r="11647">
          <cell r="A11647">
            <v>9912</v>
          </cell>
          <cell r="B11647" t="str">
            <v xml:space="preserve">USINA DE MISTURAS ASFALTICAS A QUENTE, MOVEL, TIPO CONTRA FLUXO, CAPACIDADE DE 40 A 80 T/H                                                                                                                                                                                                                                                                                                                                                                                                                </v>
          </cell>
          <cell r="C11647" t="str">
            <v xml:space="preserve">UN    </v>
          </cell>
          <cell r="D11647" t="str">
            <v>1.540.000,00</v>
          </cell>
        </row>
        <row r="11648">
          <cell r="A11648">
            <v>9921</v>
          </cell>
          <cell r="B11648" t="str">
            <v xml:space="preserve">USINA MISTURADORA DE SOLOS,  DOSADORES TRIPLOS, CALHA VIBRATORIA CAPACIDADE DE 200 A 500 T/H, POTENCIA DE 75 KW                                                                                                                                                                                                                                                                                                                                                                                           </v>
          </cell>
          <cell r="C11648" t="str">
            <v xml:space="preserve">UN    </v>
          </cell>
          <cell r="D11648" t="str">
            <v>794.404,84</v>
          </cell>
        </row>
        <row r="11649">
          <cell r="A11649">
            <v>21112</v>
          </cell>
          <cell r="B11649" t="str">
            <v xml:space="preserve">VALVULA DE DESCARGA EM METAL CROMADO PARA MICTORIO COM ACIONAMENTO POR PRESSAO E FECHAMENTO AUTOMATICO                                                                                                                                                                                                                                                                                                                                                                                                    </v>
          </cell>
          <cell r="C11649" t="str">
            <v xml:space="preserve">UN    </v>
          </cell>
          <cell r="D11649" t="str">
            <v>196,61</v>
          </cell>
        </row>
        <row r="11650">
          <cell r="A11650">
            <v>10228</v>
          </cell>
          <cell r="B11650" t="str">
            <v xml:space="preserve">VALVULA DE DESCARGA METALICA, BASE 1 1/2 " E ACABAMENTO METALICO CROMADO                                                                                                                                                                                                                                                                                                                                                                                                                                  </v>
          </cell>
          <cell r="C11650" t="str">
            <v xml:space="preserve">UN    </v>
          </cell>
          <cell r="D11650" t="str">
            <v>228,40</v>
          </cell>
        </row>
        <row r="11651">
          <cell r="A11651">
            <v>11781</v>
          </cell>
          <cell r="B11651" t="str">
            <v xml:space="preserve">VALVULA DE DESCARGA METALICA, BASE 1 1/4 " E ACABAMENTO METALICO CROMADO                                                                                                                                                                                                                                                                                                                                                                                                                                  </v>
          </cell>
          <cell r="C11651" t="str">
            <v xml:space="preserve">UN    </v>
          </cell>
          <cell r="D11651" t="str">
            <v>185,03</v>
          </cell>
        </row>
        <row r="11652">
          <cell r="A11652">
            <v>11746</v>
          </cell>
          <cell r="B11652" t="str">
            <v xml:space="preserve">VALVULA DE ESFERA BRUTA EM BRONZE, BITOLA 1 " (REF 1552-B)                                                                                                                                                                                                                                                                                                                                                                                                                                                </v>
          </cell>
          <cell r="C11652" t="str">
            <v xml:space="preserve">UN    </v>
          </cell>
          <cell r="D11652" t="str">
            <v>53,10</v>
          </cell>
        </row>
        <row r="11653">
          <cell r="A11653">
            <v>11751</v>
          </cell>
          <cell r="B11653" t="str">
            <v xml:space="preserve">VALVULA DE ESFERA BRUTA EM BRONZE, BITOLA 1 1/2 " (REF 1552-B)                                                                                                                                                                                                                                                                                                                                                                                                                                            </v>
          </cell>
          <cell r="C11653" t="str">
            <v xml:space="preserve">UN    </v>
          </cell>
          <cell r="D11653" t="str">
            <v>95,37</v>
          </cell>
        </row>
        <row r="11654">
          <cell r="A11654">
            <v>11750</v>
          </cell>
          <cell r="B11654" t="str">
            <v xml:space="preserve">VALVULA DE ESFERA BRUTA EM BRONZE, BITOLA 1 1/4 " (REF 1552-B)                                                                                                                                                                                                                                                                                                                                                                                                                                            </v>
          </cell>
          <cell r="C11654" t="str">
            <v xml:space="preserve">UN    </v>
          </cell>
          <cell r="D11654" t="str">
            <v>79,15</v>
          </cell>
        </row>
        <row r="11655">
          <cell r="A11655">
            <v>11748</v>
          </cell>
          <cell r="B11655" t="str">
            <v xml:space="preserve">VALVULA DE ESFERA BRUTA EM BRONZE, BITOLA 1/2 " (REF 1552-B)                                                                                                                                                                                                                                                                                                                                                                                                                                              </v>
          </cell>
          <cell r="C11655" t="str">
            <v xml:space="preserve">UN    </v>
          </cell>
          <cell r="D11655" t="str">
            <v>34,08</v>
          </cell>
        </row>
        <row r="11656">
          <cell r="A11656">
            <v>11747</v>
          </cell>
          <cell r="B11656" t="str">
            <v xml:space="preserve">VALVULA DE ESFERA BRUTA EM BRONZE, BITOLA 2 " (REF 1552-B)                                                                                                                                                                                                                                                                                                                                                                                                                                                </v>
          </cell>
          <cell r="C11656" t="str">
            <v xml:space="preserve">UN    </v>
          </cell>
          <cell r="D11656" t="str">
            <v>147,07</v>
          </cell>
        </row>
        <row r="11657">
          <cell r="A11657">
            <v>11749</v>
          </cell>
          <cell r="B11657" t="str">
            <v xml:space="preserve">VALVULA DE ESFERA BRUTA EM BRONZE, BITOLA 3/4 " (REF 1552-B)                                                                                                                                                                                                                                                                                                                                                                                                                                              </v>
          </cell>
          <cell r="C11657" t="str">
            <v xml:space="preserve">UN    </v>
          </cell>
          <cell r="D11657" t="str">
            <v>39,33</v>
          </cell>
        </row>
        <row r="11658">
          <cell r="A11658">
            <v>10236</v>
          </cell>
          <cell r="B11658" t="str">
            <v xml:space="preserve">VALVULA DE RETENCAO DE BRONZE, PE COM CRIVOS, EXTREMIDADE COM ROSCA, DE 1 1/2", PARA FUNDO DE POCO                                                                                                                                                                                                                                                                                                                                                                                                        </v>
          </cell>
          <cell r="C11658" t="str">
            <v xml:space="preserve">UN    </v>
          </cell>
          <cell r="D11658" t="str">
            <v>59,84</v>
          </cell>
        </row>
        <row r="11659">
          <cell r="A11659">
            <v>10233</v>
          </cell>
          <cell r="B11659" t="str">
            <v xml:space="preserve">VALVULA DE RETENCAO DE BRONZE, PE COM CRIVOS, EXTREMIDADE COM ROSCA, DE 1 1/4", PARA FUNDO DE POCO                                                                                                                                                                                                                                                                                                                                                                                                        </v>
          </cell>
          <cell r="C11659" t="str">
            <v xml:space="preserve">UN    </v>
          </cell>
          <cell r="D11659" t="str">
            <v>56,08</v>
          </cell>
        </row>
        <row r="11660">
          <cell r="A11660">
            <v>10234</v>
          </cell>
          <cell r="B11660" t="str">
            <v xml:space="preserve">VALVULA DE RETENCAO DE BRONZE, PE COM CRIVOS, EXTREMIDADE COM ROSCA, DE 1", PARA FUNDO DE POCO                                                                                                                                                                                                                                                                                                                                                                                                            </v>
          </cell>
          <cell r="C11660" t="str">
            <v xml:space="preserve">UN    </v>
          </cell>
          <cell r="D11660" t="str">
            <v>35,33</v>
          </cell>
        </row>
        <row r="11661">
          <cell r="A11661">
            <v>10231</v>
          </cell>
          <cell r="B11661" t="str">
            <v xml:space="preserve">VALVULA DE RETENCAO DE BRONZE, PE COM CRIVOS, EXTREMIDADE COM ROSCA, DE 2 1/2", PARA FUNDO DE POCO                                                                                                                                                                                                                                                                                                                                                                                                        </v>
          </cell>
          <cell r="C11661" t="str">
            <v xml:space="preserve">UN    </v>
          </cell>
          <cell r="D11661" t="str">
            <v>162,00</v>
          </cell>
        </row>
        <row r="11662">
          <cell r="A11662">
            <v>10232</v>
          </cell>
          <cell r="B11662" t="str">
            <v xml:space="preserve">VALVULA DE RETENCAO DE BRONZE, PE COM CRIVOS, EXTREMIDADE COM ROSCA, DE 2", PARA FUNDO DE POCO                                                                                                                                                                                                                                                                                                                                                                                                            </v>
          </cell>
          <cell r="C11662" t="str">
            <v xml:space="preserve">UN    </v>
          </cell>
          <cell r="D11662" t="str">
            <v>90,65</v>
          </cell>
        </row>
        <row r="11663">
          <cell r="A11663">
            <v>10229</v>
          </cell>
          <cell r="B11663" t="str">
            <v xml:space="preserve">VALVULA DE RETENCAO DE BRONZE, PE COM CRIVOS, EXTREMIDADE COM ROSCA, DE 3/4", PARA FUNDO DE POCO                                                                                                                                                                                                                                                                                                                                                                                                          </v>
          </cell>
          <cell r="C11663" t="str">
            <v xml:space="preserve">UN    </v>
          </cell>
          <cell r="D11663" t="str">
            <v>31,95</v>
          </cell>
        </row>
        <row r="11664">
          <cell r="A11664">
            <v>10235</v>
          </cell>
          <cell r="B11664" t="str">
            <v xml:space="preserve">VALVULA DE RETENCAO DE BRONZE, PE COM CRIVOS, EXTREMIDADE COM ROSCA, DE 3", PARA FUNDO DE POCO                                                                                                                                                                                                                                                                                                                                                                                                            </v>
          </cell>
          <cell r="C11664" t="str">
            <v xml:space="preserve">UN    </v>
          </cell>
          <cell r="D11664" t="str">
            <v>222,09</v>
          </cell>
        </row>
        <row r="11665">
          <cell r="A11665">
            <v>10230</v>
          </cell>
          <cell r="B11665" t="str">
            <v xml:space="preserve">VALVULA DE RETENCAO DE BRONZE, PE COM CRIVOS, EXTREMIDADE COM ROSCA, DE 4", PARA FUNDO DE POCO                                                                                                                                                                                                                                                                                                                                                                                                            </v>
          </cell>
          <cell r="C11665" t="str">
            <v xml:space="preserve">UN    </v>
          </cell>
          <cell r="D11665" t="str">
            <v>390,86</v>
          </cell>
        </row>
        <row r="11666">
          <cell r="A11666">
            <v>10409</v>
          </cell>
          <cell r="B11666" t="str">
            <v xml:space="preserve">VALVULA DE RETENCAO HORIZONTAL, DE BRONZE (PN-25), 1 1/2", 400 PSI, TAMPA DE PORCA DE UNIAO, EXTREMIDADES COM ROSCA                                                                                                                                                                                                                                                                                                                                                                                       </v>
          </cell>
          <cell r="C11666" t="str">
            <v xml:space="preserve">UN    </v>
          </cell>
          <cell r="D11666" t="str">
            <v>116,12</v>
          </cell>
        </row>
        <row r="11667">
          <cell r="A11667">
            <v>10411</v>
          </cell>
          <cell r="B11667" t="str">
            <v xml:space="preserve">VALVULA DE RETENCAO HORIZONTAL, DE BRONZE (PN-25), 1 1/4", 400 PSI, TAMPA DE PORCA DE UNIAO, EXTREMIDADES COM ROSCA                                                                                                                                                                                                                                                                                                                                                                                       </v>
          </cell>
          <cell r="C11667" t="str">
            <v xml:space="preserve">UN    </v>
          </cell>
          <cell r="D11667" t="str">
            <v>103,90</v>
          </cell>
        </row>
        <row r="11668">
          <cell r="A11668">
            <v>10404</v>
          </cell>
          <cell r="B11668" t="str">
            <v xml:space="preserve">VALVULA DE RETENCAO HORIZONTAL, DE BRONZE (PN-25), 1/2", 400 PSI, TAMPA DE PORCA DE UNIAO, EXTREMIDADES COM ROSCA                                                                                                                                                                                                                                                                                                                                                                                         </v>
          </cell>
          <cell r="C11668" t="str">
            <v xml:space="preserve">UN    </v>
          </cell>
          <cell r="D11668" t="str">
            <v>42,14</v>
          </cell>
        </row>
        <row r="11669">
          <cell r="A11669">
            <v>10410</v>
          </cell>
          <cell r="B11669" t="str">
            <v xml:space="preserve">VALVULA DE RETENCAO HORIZONTAL, DE BRONZE (PN-25), 1", 400 PSI, TAMPA DE PORCA DE UNIAO, EXTREMIDADES COM ROSCA                                                                                                                                                                                                                                                                                                                                                                                           </v>
          </cell>
          <cell r="C11669" t="str">
            <v xml:space="preserve">UN    </v>
          </cell>
          <cell r="D11669" t="str">
            <v>69,40</v>
          </cell>
        </row>
        <row r="11670">
          <cell r="A11670">
            <v>10405</v>
          </cell>
          <cell r="B11670" t="str">
            <v xml:space="preserve">VALVULA DE RETENCAO HORIZONTAL, DE BRONZE (PN-25), 2 1/2", 400 PSI, TAMPA DE PORCA DE UNIAO, EXTREMIDADES COM ROSCA                                                                                                                                                                                                                                                                                                                                                                                       </v>
          </cell>
          <cell r="C11670" t="str">
            <v xml:space="preserve">UN    </v>
          </cell>
          <cell r="D11670" t="str">
            <v>232,64</v>
          </cell>
        </row>
        <row r="11671">
          <cell r="A11671">
            <v>10408</v>
          </cell>
          <cell r="B11671" t="str">
            <v xml:space="preserve">VALVULA DE RETENCAO HORIZONTAL, DE BRONZE (PN-25), 2", 400 PSI, TAMPA DE PORCA DE UNIAO, EXTREMIDADES COM ROSCA                                                                                                                                                                                                                                                                                                                                                                                           </v>
          </cell>
          <cell r="C11671" t="str">
            <v xml:space="preserve">UN    </v>
          </cell>
          <cell r="D11671" t="str">
            <v>162,68</v>
          </cell>
        </row>
        <row r="11672">
          <cell r="A11672">
            <v>10412</v>
          </cell>
          <cell r="B11672" t="str">
            <v xml:space="preserve">VALVULA DE RETENCAO HORIZONTAL, DE BRONZE (PN-25), 3/4", 400 PSI, TAMPA DE PORCA DE UNIAO, EXTREMIDADES COM ROSCA                                                                                                                                                                                                                                                                                                                                                                                         </v>
          </cell>
          <cell r="C11672" t="str">
            <v xml:space="preserve">UN    </v>
          </cell>
          <cell r="D11672" t="str">
            <v>51,06</v>
          </cell>
        </row>
        <row r="11673">
          <cell r="A11673">
            <v>10406</v>
          </cell>
          <cell r="B11673" t="str">
            <v xml:space="preserve">VALVULA DE RETENCAO HORIZONTAL, DE BRONZE (PN-25), 3", 400 PSI, TAMPA DE PORCA DE UNIAO, EXTREMIDADES COM ROSCA                                                                                                                                                                                                                                                                                                                                                                                           </v>
          </cell>
          <cell r="C11673" t="str">
            <v xml:space="preserve">UN    </v>
          </cell>
          <cell r="D11673" t="str">
            <v>321,33</v>
          </cell>
        </row>
        <row r="11674">
          <cell r="A11674">
            <v>10407</v>
          </cell>
          <cell r="B11674" t="str">
            <v xml:space="preserve">VALVULA DE RETENCAO HORIZONTAL, DE BRONZE (PN-25), 4", 400 PSI, TAMPA DE PORCA DE UNIAO, EXTREMIDADES COM ROSCA                                                                                                                                                                                                                                                                                                                                                                                           </v>
          </cell>
          <cell r="C11674" t="str">
            <v xml:space="preserve">UN    </v>
          </cell>
          <cell r="D11674" t="str">
            <v>498,38</v>
          </cell>
        </row>
        <row r="11675">
          <cell r="A11675">
            <v>10416</v>
          </cell>
          <cell r="B11675" t="str">
            <v xml:space="preserve">VALVULA DE RETENCAO VERTICAL, DE BRONZE (PN-16), 1 1/2", 200 PSI, EXTREMIDADES COM ROSCA                                                                                                                                                                                                                                                                                                                                                                                                                  </v>
          </cell>
          <cell r="C11675" t="str">
            <v xml:space="preserve">UN    </v>
          </cell>
          <cell r="D11675" t="str">
            <v>61,82</v>
          </cell>
        </row>
        <row r="11676">
          <cell r="A11676">
            <v>10419</v>
          </cell>
          <cell r="B11676" t="str">
            <v xml:space="preserve">VALVULA DE RETENCAO VERTICAL, DE BRONZE (PN-16), 1 1/4", 200 PSI, EXTREMIDADES COM ROSCA                                                                                                                                                                                                                                                                                                                                                                                                                  </v>
          </cell>
          <cell r="C11676" t="str">
            <v xml:space="preserve">UN    </v>
          </cell>
          <cell r="D11676" t="str">
            <v>53,66</v>
          </cell>
        </row>
        <row r="11677">
          <cell r="A11677">
            <v>21092</v>
          </cell>
          <cell r="B11677" t="str">
            <v xml:space="preserve">VALVULA DE RETENCAO VERTICAL, DE BRONZE (PN-16), 1/2", 200 PSI, EXTREMIDADES COM ROSCA                                                                                                                                                                                                                                                                                                                                                                                                                    </v>
          </cell>
          <cell r="C11677" t="str">
            <v xml:space="preserve">UN    </v>
          </cell>
          <cell r="D11677" t="str">
            <v>30,67</v>
          </cell>
        </row>
        <row r="11678">
          <cell r="A11678">
            <v>10418</v>
          </cell>
          <cell r="B11678" t="str">
            <v xml:space="preserve">VALVULA DE RETENCAO VERTICAL, DE BRONZE (PN-16), 1", 200 PSI, EXTREMIDADES COM ROSCA                                                                                                                                                                                                                                                                                                                                                                                                                      </v>
          </cell>
          <cell r="C11678" t="str">
            <v xml:space="preserve">UN    </v>
          </cell>
          <cell r="D11678" t="str">
            <v>35,76</v>
          </cell>
        </row>
        <row r="11679">
          <cell r="A11679">
            <v>12657</v>
          </cell>
          <cell r="B11679" t="str">
            <v xml:space="preserve">VALVULA DE RETENCAO VERTICAL, DE BRONZE (PN-16), 2 1/2", 200 PSI, EXTREMIDADES COM ROSCA                                                                                                                                                                                                                                                                                                                                                                                                                  </v>
          </cell>
          <cell r="C11679" t="str">
            <v xml:space="preserve">UN    </v>
          </cell>
          <cell r="D11679" t="str">
            <v>144,33</v>
          </cell>
        </row>
        <row r="11680">
          <cell r="A11680">
            <v>10417</v>
          </cell>
          <cell r="B11680" t="str">
            <v xml:space="preserve">VALVULA DE RETENCAO VERTICAL, DE BRONZE (PN-16), 2", 200 PSI, EXTREMIDADES COM ROSCA                                                                                                                                                                                                                                                                                                                                                                                                                      </v>
          </cell>
          <cell r="C11680" t="str">
            <v xml:space="preserve">UN    </v>
          </cell>
          <cell r="D11680" t="str">
            <v>90,07</v>
          </cell>
        </row>
        <row r="11681">
          <cell r="A11681">
            <v>10413</v>
          </cell>
          <cell r="B11681" t="str">
            <v xml:space="preserve">VALVULA DE RETENCAO VERTICAL, DE BRONZE (PN-16), 3/4", 200 PSI, EXTREMIDADES COM ROSCA                                                                                                                                                                                                                                                                                                                                                                                                                    </v>
          </cell>
          <cell r="C11681" t="str">
            <v xml:space="preserve">UN    </v>
          </cell>
          <cell r="D11681" t="str">
            <v>32,73</v>
          </cell>
        </row>
        <row r="11682">
          <cell r="A11682">
            <v>10414</v>
          </cell>
          <cell r="B11682" t="str">
            <v xml:space="preserve">VALVULA DE RETENCAO VERTICAL, DE BRONZE (PN-16), 3", 200 PSI, EXTREMIDADES COM ROSCA                                                                                                                                                                                                                                                                                                                                                                                                                      </v>
          </cell>
          <cell r="C11682" t="str">
            <v xml:space="preserve">UN    </v>
          </cell>
          <cell r="D11682" t="str">
            <v>197,10</v>
          </cell>
        </row>
        <row r="11683">
          <cell r="A11683">
            <v>10415</v>
          </cell>
          <cell r="B11683" t="str">
            <v xml:space="preserve">VALVULA DE RETENCAO VERTICAL, DE BRONZE (PN-16), 4", 200 PSI, EXTREMIDADES COM ROSCA                                                                                                                                                                                                                                                                                                                                                                                                                      </v>
          </cell>
          <cell r="C11683" t="str">
            <v xml:space="preserve">UN    </v>
          </cell>
          <cell r="D11683" t="str">
            <v>342,07</v>
          </cell>
        </row>
        <row r="11684">
          <cell r="A11684">
            <v>38643</v>
          </cell>
          <cell r="B11684" t="str">
            <v xml:space="preserve">VALVULA EM METAL CROMADO PARA LAVATORIO, 1 " SEM LADRAO                                                                                                                                                                                                                                                                                                                                                                                                                                                   </v>
          </cell>
          <cell r="C11684" t="str">
            <v xml:space="preserve">UN    </v>
          </cell>
          <cell r="D11684" t="str">
            <v>28,68</v>
          </cell>
        </row>
        <row r="11685">
          <cell r="A11685">
            <v>6157</v>
          </cell>
          <cell r="B11685" t="str">
            <v xml:space="preserve">VALVULA EM METAL CROMADO PARA PIA AMERICANA 3.1/2 X 1.1/2 "                                                                                                                                                                                                                                                                                                                                                                                                                                               </v>
          </cell>
          <cell r="C11685" t="str">
            <v xml:space="preserve">UN    </v>
          </cell>
          <cell r="D11685" t="str">
            <v>39,19</v>
          </cell>
        </row>
        <row r="11686">
          <cell r="A11686">
            <v>37588</v>
          </cell>
          <cell r="B11686" t="str">
            <v xml:space="preserve">VALVULA EM METAL CROMADO PARA TANQUE, 1.1/2 " SEM LADRAO                                                                                                                                                                                                                                                                                                                                                                                                                                                  </v>
          </cell>
          <cell r="C11686" t="str">
            <v xml:space="preserve">UN    </v>
          </cell>
          <cell r="D11686" t="str">
            <v>18,48</v>
          </cell>
        </row>
        <row r="11687">
          <cell r="A11687">
            <v>6152</v>
          </cell>
          <cell r="B11687" t="str">
            <v xml:space="preserve">VALVULA EM PLASTICO BRANCO COM SAIDA LISA PARA TANQUE 1.1/4 " X 1.1/2 "                                                                                                                                                                                                                                                                                                                                                                                                                                   </v>
          </cell>
          <cell r="C11687" t="str">
            <v xml:space="preserve">UN    </v>
          </cell>
          <cell r="D11687" t="str">
            <v>3,42</v>
          </cell>
        </row>
        <row r="11688">
          <cell r="A11688">
            <v>6158</v>
          </cell>
          <cell r="B11688" t="str">
            <v xml:space="preserve">VALVULA EM PLASTICO BRANCO PARA LAVATORIO 1 ", SEM UNHO, COM LADRAO                                                                                                                                                                                                                                                                                                                                                                                                                                       </v>
          </cell>
          <cell r="C11688" t="str">
            <v xml:space="preserve">UN    </v>
          </cell>
          <cell r="D11688" t="str">
            <v>4,12</v>
          </cell>
        </row>
        <row r="11689">
          <cell r="A11689">
            <v>6153</v>
          </cell>
          <cell r="B11689" t="str">
            <v xml:space="preserve">VALVULA EM PLASTICO BRANCO PARA TANQUE OU LAVATORIO 1 ", SEM UNHO E SEM LADRAO                                                                                                                                                                                                                                                                                                                                                                                                                            </v>
          </cell>
          <cell r="C11689" t="str">
            <v xml:space="preserve">UN    </v>
          </cell>
          <cell r="D11689" t="str">
            <v>3,21</v>
          </cell>
        </row>
        <row r="11690">
          <cell r="A11690">
            <v>6156</v>
          </cell>
          <cell r="B11690" t="str">
            <v xml:space="preserve">VALVULA EM PLASTICO BRANCO PARA TANQUE 1.1/4 " X 1.1/2 ", SEM UNHO E SEM LADRAO                                                                                                                                                                                                                                                                                                                                                                                                                           </v>
          </cell>
          <cell r="C11690" t="str">
            <v xml:space="preserve">UN    </v>
          </cell>
          <cell r="D11690" t="str">
            <v>4,06</v>
          </cell>
        </row>
        <row r="11691">
          <cell r="A11691">
            <v>6154</v>
          </cell>
          <cell r="B11691" t="str">
            <v xml:space="preserve">VALVULA EM PLASTICO CROMADO PARA LAVATORIO 1 ", SEM UNHO, COM LADRAO                                                                                                                                                                                                                                                                                                                                                                                                                                      </v>
          </cell>
          <cell r="C11691" t="str">
            <v xml:space="preserve">UN    </v>
          </cell>
          <cell r="D11691" t="str">
            <v>7,65</v>
          </cell>
        </row>
        <row r="11692">
          <cell r="A11692">
            <v>6155</v>
          </cell>
          <cell r="B11692" t="str">
            <v xml:space="preserve">VALVULA EM PLASTICO CROMADO TIPO AMERICANA PARA PIA DE COZINHA 3.1/2 " X 1.1/2 ", SEM ADAPTADOR                                                                                                                                                                                                                                                                                                                                                                                                           </v>
          </cell>
          <cell r="C11692" t="str">
            <v xml:space="preserve">UN    </v>
          </cell>
          <cell r="D11692" t="str">
            <v>15,83</v>
          </cell>
        </row>
        <row r="11693">
          <cell r="A11693">
            <v>3115</v>
          </cell>
          <cell r="B11693" t="str">
            <v xml:space="preserve">VARA / PERFIL PARA CREMONA, EM FERRO CROMADO, COMPRIMENTO DE 120 CM                                                                                                                                                                                                                                                                                                                                                                                                                                       </v>
          </cell>
          <cell r="C11693" t="str">
            <v xml:space="preserve">UN    </v>
          </cell>
          <cell r="D11693" t="str">
            <v>17,78</v>
          </cell>
        </row>
        <row r="11694">
          <cell r="A11694">
            <v>3116</v>
          </cell>
          <cell r="B11694" t="str">
            <v xml:space="preserve">VARA / PERFIL PARA CREMONA, EM FERRO CROMADO, COMPRIMENTO DE 150 CM                                                                                                                                                                                                                                                                                                                                                                                                                                       </v>
          </cell>
          <cell r="C11694" t="str">
            <v xml:space="preserve">UN    </v>
          </cell>
          <cell r="D11694" t="str">
            <v>18,32</v>
          </cell>
        </row>
        <row r="11695">
          <cell r="A11695">
            <v>38166</v>
          </cell>
          <cell r="B11695" t="str">
            <v xml:space="preserve">VARA/ PERFIL PARA CREMONA, EM LATAO CROMADO, COMPRIMENTO DE 120 CM                                                                                                                                                                                                                                                                                                                                                                                                                                        </v>
          </cell>
          <cell r="C11695" t="str">
            <v xml:space="preserve">UN    </v>
          </cell>
          <cell r="D11695" t="str">
            <v>37,50</v>
          </cell>
        </row>
        <row r="11696">
          <cell r="A11696">
            <v>38108</v>
          </cell>
          <cell r="B11696" t="str">
            <v xml:space="preserve">VARIADOR DE LUMINOSIDADE ROTATIVO (DIMMER) 127 V, 300 W (APENAS MODULO)                                                                                                                                                                                                                                                                                                                                                                                                                                   </v>
          </cell>
          <cell r="C11696" t="str">
            <v xml:space="preserve">UN    </v>
          </cell>
          <cell r="D11696" t="str">
            <v>38,02</v>
          </cell>
        </row>
        <row r="11697">
          <cell r="A11697">
            <v>38087</v>
          </cell>
          <cell r="B11697" t="str">
            <v xml:space="preserve">VARIADOR DE LUMINOSIDADE ROTATIVO (DIMMER) 127V, 300W, CONJUNTO MONTADO PARA EMBUTIR 4" X 2" (PLACA + SUPORTE + MODULO)                                                                                                                                                                                                                                                                                                                                                                                   </v>
          </cell>
          <cell r="C11697" t="str">
            <v xml:space="preserve">UN    </v>
          </cell>
          <cell r="D11697" t="str">
            <v>48,90</v>
          </cell>
        </row>
        <row r="11698">
          <cell r="A11698">
            <v>38109</v>
          </cell>
          <cell r="B11698" t="str">
            <v xml:space="preserve">VARIADOR DE LUMINOSIDADE ROTATIVO (DIMMER) 220 V, 600 W (APENAS MODULO)                                                                                                                                                                                                                                                                                                                                                                                                                                   </v>
          </cell>
          <cell r="C11698" t="str">
            <v xml:space="preserve">UN    </v>
          </cell>
          <cell r="D11698" t="str">
            <v>60,76</v>
          </cell>
        </row>
        <row r="11699">
          <cell r="A11699">
            <v>38088</v>
          </cell>
          <cell r="B11699" t="str">
            <v xml:space="preserve">VARIADOR DE LUMINOSIDADE ROTATIVO (DIMMER) 220V, 600W, CONJUNTO MONTADO PARA EMBUTIR 4" X 2" (PLACA + SUPORTE + MODULO)                                                                                                                                                                                                                                                                                                                                                                                   </v>
          </cell>
          <cell r="C11699" t="str">
            <v xml:space="preserve">UN    </v>
          </cell>
          <cell r="D11699" t="str">
            <v>63,89</v>
          </cell>
        </row>
        <row r="11700">
          <cell r="A11700">
            <v>38110</v>
          </cell>
          <cell r="B11700" t="str">
            <v xml:space="preserve">VARIADOR DE VELOCIDADE PARA VENTILADOR 127 V, 150 W (APENAS MODULO)                                                                                                                                                                                                                                                                                                                                                                                                                                       </v>
          </cell>
          <cell r="C11700" t="str">
            <v xml:space="preserve">UN    </v>
          </cell>
          <cell r="D11700" t="str">
            <v>23,37</v>
          </cell>
        </row>
        <row r="11701">
          <cell r="A11701">
            <v>38089</v>
          </cell>
          <cell r="B11701" t="str">
            <v xml:space="preserve">VARIADOR DE VELOCIDADE PARA VENTILADOR 127V, 150W + 2 INTERRUPTORES PARALELOS, PARA REVERSAO E LAMPADA, CONJUNTO MONTADO PARA EMBUTIR 4" X 2" (PLACA + SUPORTE + MODULOS)                                                                                                                                                                                                                                                                                                                                 </v>
          </cell>
          <cell r="C11701" t="str">
            <v xml:space="preserve">UN    </v>
          </cell>
          <cell r="D11701" t="str">
            <v>40,73</v>
          </cell>
        </row>
        <row r="11702">
          <cell r="A11702">
            <v>38111</v>
          </cell>
          <cell r="B11702" t="str">
            <v xml:space="preserve">VARIADOR DE VELOCIDADE PARA VENTILADOR 220 V, 250 W (APENAS MODULO)                                                                                                                                                                                                                                                                                                                                                                                                                                       </v>
          </cell>
          <cell r="C11702" t="str">
            <v xml:space="preserve">UN    </v>
          </cell>
          <cell r="D11702" t="str">
            <v>26,14</v>
          </cell>
        </row>
        <row r="11703">
          <cell r="A11703">
            <v>38090</v>
          </cell>
          <cell r="B11703" t="str">
            <v xml:space="preserve">VARIADOR DE VELOCIDADE PARA VENTILADOR 220V, 250W + 2 INTERRUPTORES PARALELOS, PARA REVERSAO E LAMPADA, CONJUNTO MONTADO PARA EMBUTIR 4" X 2" (PLACA + SUPORTE + MODULOS)                                                                                                                                                                                                                                                                                                                                 </v>
          </cell>
          <cell r="C11703" t="str">
            <v xml:space="preserve">UN    </v>
          </cell>
          <cell r="D11703" t="str">
            <v>42,09</v>
          </cell>
        </row>
        <row r="11704">
          <cell r="A11704">
            <v>11786</v>
          </cell>
          <cell r="B11704" t="str">
            <v xml:space="preserve">VASO SANITARIO SIFONADO INFANTIL LOUCA BRANCA                                                                                                                                                                                                                                                                                                                                                                                                                                                             </v>
          </cell>
          <cell r="C11704" t="str">
            <v xml:space="preserve">UN    </v>
          </cell>
          <cell r="D11704" t="str">
            <v>315,11</v>
          </cell>
        </row>
        <row r="11705">
          <cell r="A11705">
            <v>13726</v>
          </cell>
          <cell r="B11705" t="str">
            <v xml:space="preserve">VASSOURA MECANICA REBOCAVEL COM ESCOVA CILINDRICA LARGURA UTIL DE VARRIMENTO = 2,44M                                                                                                                                                                                                                                                                                                                                                                                                                      </v>
          </cell>
          <cell r="C11705" t="str">
            <v xml:space="preserve">UN    </v>
          </cell>
          <cell r="D11705" t="str">
            <v>39.885,20</v>
          </cell>
        </row>
        <row r="11706">
          <cell r="A11706">
            <v>38400</v>
          </cell>
          <cell r="B11706" t="str">
            <v xml:space="preserve">VASSOURA 40 CM COM CABO                                                                                                                                                                                                                                                                                                                                                                                                                                                                                   </v>
          </cell>
          <cell r="C11706" t="str">
            <v xml:space="preserve">UN    </v>
          </cell>
          <cell r="D11706" t="str">
            <v>13,70</v>
          </cell>
        </row>
        <row r="11707">
          <cell r="A11707">
            <v>12627</v>
          </cell>
          <cell r="B11707" t="str">
            <v xml:space="preserve">VEDACAO DE CALHA, EM BORRACHA COR PRETA, MEDIDA ENTRE 119 E 170 MM, PARA DRENAGEM PLUVIAL PREDIAL                                                                                                                                                                                                                                                                                                                                                                                                         </v>
          </cell>
          <cell r="C11707" t="str">
            <v xml:space="preserve">UN    </v>
          </cell>
          <cell r="D11707" t="str">
            <v>0,40</v>
          </cell>
        </row>
        <row r="11708">
          <cell r="A11708">
            <v>6138</v>
          </cell>
          <cell r="B11708" t="str">
            <v xml:space="preserve">VEDACAO PVC, 100 MM, PARA SAIDA VASO SANITARIO                                                                                                                                                                                                                                                                                                                                                                                                                                                            </v>
          </cell>
          <cell r="C11708" t="str">
            <v xml:space="preserve">UN    </v>
          </cell>
          <cell r="D11708" t="str">
            <v>2,30</v>
          </cell>
        </row>
        <row r="11709">
          <cell r="A11709">
            <v>39996</v>
          </cell>
          <cell r="B11709" t="str">
            <v xml:space="preserve">VERGALHAO ZINCADO ROSCA TOTAL, 1/4 " (6,3 MM)                                                                                                                                                                                                                                                                                                                                                                                                                                                             </v>
          </cell>
          <cell r="C11709" t="str">
            <v xml:space="preserve">M     </v>
          </cell>
          <cell r="D11709" t="str">
            <v>2,12</v>
          </cell>
        </row>
        <row r="11710">
          <cell r="A11710">
            <v>10478</v>
          </cell>
          <cell r="B11710" t="str">
            <v xml:space="preserve">VERNIZ POLIURETANO BRILHANTE PARA MADEIRA, COM FILTRO SOLAR, USO INTERNO E EXTERNO                                                                                                                                                                                                                                                                                                                                                                                                                        </v>
          </cell>
          <cell r="C11710" t="str">
            <v xml:space="preserve">L     </v>
          </cell>
          <cell r="D11710" t="str">
            <v>26,34</v>
          </cell>
        </row>
        <row r="11711">
          <cell r="A11711">
            <v>40514</v>
          </cell>
          <cell r="B11711" t="str">
            <v xml:space="preserve">VERNIZ POLIURETANO BRILHANTE PARA MADEIRA, SEM FILTRO SOLAR, USO INTERNO E EXTERNO                                                                                                                                                                                                                                                                                                                                                                                                                        </v>
          </cell>
          <cell r="C11711" t="str">
            <v xml:space="preserve">L     </v>
          </cell>
          <cell r="D11711" t="str">
            <v>23,33</v>
          </cell>
        </row>
        <row r="11712">
          <cell r="A11712">
            <v>10475</v>
          </cell>
          <cell r="B11712" t="str">
            <v xml:space="preserve">VERNIZ SINTETICO BRILHANTE PARA MADEIRA TIPO COPAL, USO INTERNO                                                                                                                                                                                                                                                                                                                                                                                                                                           </v>
          </cell>
          <cell r="C11712" t="str">
            <v xml:space="preserve">L     </v>
          </cell>
          <cell r="D11712" t="str">
            <v>23,17</v>
          </cell>
        </row>
        <row r="11713">
          <cell r="A11713">
            <v>10481</v>
          </cell>
          <cell r="B11713" t="str">
            <v xml:space="preserve">VERNIZ SINTETICO BRILHANTE PARA MADEIRA, COM FILTRO SOLAR, USO INTERNO E EXTERNO (BASE SOLVENTE)                                                                                                                                                                                                                                                                                                                                                                                                          </v>
          </cell>
          <cell r="C11713" t="str">
            <v xml:space="preserve">L     </v>
          </cell>
          <cell r="D11713" t="str">
            <v>25,27</v>
          </cell>
        </row>
        <row r="11714">
          <cell r="A11714">
            <v>4031</v>
          </cell>
          <cell r="B11714" t="str">
            <v xml:space="preserve">VEU DE VIDRO/VEU DE SUPERFICIE 30 A 35 G/M2                                                                                                                                                                                                                                                                                                                                                                                                                                                               </v>
          </cell>
          <cell r="C11714" t="str">
            <v xml:space="preserve">M2    </v>
          </cell>
          <cell r="D11714" t="str">
            <v>22,16</v>
          </cell>
        </row>
        <row r="11715">
          <cell r="A11715">
            <v>4030</v>
          </cell>
          <cell r="B11715" t="str">
            <v xml:space="preserve">VEU POLIESTER                                                                                                                                                                                                                                                                                                                                                                                                                                                                                             </v>
          </cell>
          <cell r="C11715" t="str">
            <v xml:space="preserve">M2    </v>
          </cell>
          <cell r="D11715" t="str">
            <v>4,71</v>
          </cell>
        </row>
        <row r="11716">
          <cell r="A11716">
            <v>39399</v>
          </cell>
          <cell r="B11716" t="str">
            <v xml:space="preserve">VIBRADOR DE IMERSAO, COM PONTEIRA DE *35* MM, MANGOTE DE 5 M, SEM MOTOR                                                                                                                                                                                                                                                                                                                                                                                                                                   </v>
          </cell>
          <cell r="C11716" t="str">
            <v xml:space="preserve">UN    </v>
          </cell>
          <cell r="D11716" t="str">
            <v>815,80</v>
          </cell>
        </row>
        <row r="11717">
          <cell r="A11717">
            <v>39400</v>
          </cell>
          <cell r="B11717" t="str">
            <v xml:space="preserve">VIBRADOR DE IMERSAO, COM PONTEIRA DE *45* MM, MANGOTE DE 5 M, SEM MOTOR.                                                                                                                                                                                                                                                                                                                                                                                                                                  </v>
          </cell>
          <cell r="C11717" t="str">
            <v xml:space="preserve">UN    </v>
          </cell>
          <cell r="D11717" t="str">
            <v>886,74</v>
          </cell>
        </row>
        <row r="11718">
          <cell r="A11718">
            <v>39401</v>
          </cell>
          <cell r="B11718" t="str">
            <v xml:space="preserve">VIBRADOR DE IMERSAO, COM PONTEIRA DE *60* MM, MANGOTE DE 5 M, SEM MOTOR.                                                                                                                                                                                                                                                                                                                                                                                                                                  </v>
          </cell>
          <cell r="C11718" t="str">
            <v xml:space="preserve">UN    </v>
          </cell>
          <cell r="D11718" t="str">
            <v>994,70</v>
          </cell>
        </row>
        <row r="11719">
          <cell r="A11719">
            <v>11652</v>
          </cell>
          <cell r="B11719" t="str">
            <v xml:space="preserve">VIBRADOR DE IMERSAO, DIAMETRO DA PONTEIRA DE *35* MM, COM MOTOR 4 TEMPOS A GASOLINA DE 5,5 HP (5,5 CV)                                                                                                                                                                                                                                                                                                                                                                                                    </v>
          </cell>
          <cell r="C11719" t="str">
            <v xml:space="preserve">UN    </v>
          </cell>
          <cell r="D11719" t="str">
            <v>2.140,00</v>
          </cell>
        </row>
        <row r="11720">
          <cell r="A11720">
            <v>13896</v>
          </cell>
          <cell r="B11720" t="str">
            <v xml:space="preserve">VIBRADOR DE IMERSAO, DIAMETRO DA PONTEIRA DE *45* MM, COM MOTOR ELETRICO TRIFASICO DE 2 HP (2 CV)                                                                                                                                                                                                                                                                                                                                                                                                         </v>
          </cell>
          <cell r="C11720" t="str">
            <v xml:space="preserve">UN    </v>
          </cell>
          <cell r="D11720" t="str">
            <v>1.919,76</v>
          </cell>
        </row>
        <row r="11721">
          <cell r="A11721">
            <v>13475</v>
          </cell>
          <cell r="B11721" t="str">
            <v xml:space="preserve">VIBRADOR DE IMERSAO, DIAMETRO DA PONTEIRA DE *45* MM, COM MOTOR 4 TEMPOS A GASOLINA DE 5,5 HP (5,5 CV)                                                                                                                                                                                                                                                                                                                                                                                                    </v>
          </cell>
          <cell r="C11721" t="str">
            <v xml:space="preserve">UN    </v>
          </cell>
          <cell r="D11721" t="str">
            <v>2.338,50</v>
          </cell>
        </row>
        <row r="11722">
          <cell r="A11722">
            <v>25971</v>
          </cell>
          <cell r="B11722" t="str">
            <v xml:space="preserve">VIBROACABADORA DE ASFALTO SOBRE ESTEIRAS, LARG. PAVIM. MAX. 8,00 M, POT. 100 KW/ 134 HP, CAP. 600 T/ H                                                                                                                                                                                                                                                                                                                                                                                                    </v>
          </cell>
          <cell r="C11722" t="str">
            <v xml:space="preserve">UN    </v>
          </cell>
          <cell r="D11722" t="str">
            <v>2.926.471,45</v>
          </cell>
        </row>
        <row r="11723">
          <cell r="A11723">
            <v>25970</v>
          </cell>
          <cell r="B11723" t="str">
            <v xml:space="preserve">VIBROACABADORA DE ASFALTO SOBRE ESTEIRAS, LARG. PAVIM. 2,13 M A 4,55 M, POT. 74 KW/ 100 HP, CAP. 400 T/ H                                                                                                                                                                                                                                                                                                                                                                                                 </v>
          </cell>
          <cell r="C11723" t="str">
            <v xml:space="preserve">UN    </v>
          </cell>
          <cell r="D11723" t="str">
            <v>1.232.010,51</v>
          </cell>
        </row>
        <row r="11724">
          <cell r="A11724">
            <v>13476</v>
          </cell>
          <cell r="B11724" t="str">
            <v xml:space="preserve">VIBROACABADORA DE ASFALTO SOBRE ESTEIRAS, LARG. PAVIM. 2,60 M A 5,75 M, POT. 110 HP, CAP. 450 T/ H                                                                                                                                                                                                                                                                                                                                                                                                        </v>
          </cell>
          <cell r="C11724" t="str">
            <v xml:space="preserve">UN    </v>
          </cell>
          <cell r="D11724" t="str">
            <v>1.240.938,21</v>
          </cell>
        </row>
        <row r="11725">
          <cell r="A11725">
            <v>10488</v>
          </cell>
          <cell r="B11725" t="str">
            <v xml:space="preserve">VIBROACABADORA DE ASFALTO SOBRE ESTEIRAS, LARG. PAVIMENT. 1,90 A 5,3 M, POT. 78 KW/105 HP, CAP. 450 T/H                                                                                                                                                                                                                                                                                                                                                                                                   </v>
          </cell>
          <cell r="C11725" t="str">
            <v xml:space="preserve">UN    </v>
          </cell>
          <cell r="D11725" t="str">
            <v>1.503.410,00</v>
          </cell>
        </row>
        <row r="11726">
          <cell r="A11726">
            <v>13606</v>
          </cell>
          <cell r="B11726" t="str">
            <v xml:space="preserve">VIBROACABADORA DE ASFALTO SOBRE RODAS, LARGURA DE PAVIMENTACAO DE 1,70 A 4,20 M, POTENCIA 78 KW/105 HP, CAPACIDADE 300 T/H                                                                                                                                                                                                                                                                                                                                                                                </v>
          </cell>
          <cell r="C11726" t="str">
            <v xml:space="preserve">UN    </v>
          </cell>
          <cell r="D11726" t="str">
            <v>1.331.999,76</v>
          </cell>
        </row>
        <row r="11727">
          <cell r="A11727">
            <v>10489</v>
          </cell>
          <cell r="B11727" t="str">
            <v xml:space="preserve">VIDRACEIRO                                                                                                                                                                                                                                                                                                                                                                                                                                                                                                </v>
          </cell>
          <cell r="C11727" t="str">
            <v xml:space="preserve">H     </v>
          </cell>
          <cell r="D11727" t="str">
            <v>19,36</v>
          </cell>
        </row>
        <row r="11728">
          <cell r="A11728">
            <v>41073</v>
          </cell>
          <cell r="B11728" t="str">
            <v xml:space="preserve">VIDRACEIRO (MENSALISTA)                                                                                                                                                                                                                                                                                                                                                                                                                                                                                   </v>
          </cell>
          <cell r="C11728" t="str">
            <v xml:space="preserve">MES   </v>
          </cell>
          <cell r="D11728" t="str">
            <v>3.402,68</v>
          </cell>
        </row>
        <row r="11729">
          <cell r="A11729">
            <v>34391</v>
          </cell>
          <cell r="B11729" t="str">
            <v xml:space="preserve">VIDRO COMUM LAMINADO LISO INCOLOR DUPLO, ESPESSURA TOTAL 8 MM (CADA CAMADA DE 4 MM) - COLOCADO                                                                                                                                                                                                                                                                                                                                                                                                            </v>
          </cell>
          <cell r="C11729" t="str">
            <v xml:space="preserve">M2    </v>
          </cell>
          <cell r="D11729" t="str">
            <v>382,92</v>
          </cell>
        </row>
        <row r="11730">
          <cell r="A11730">
            <v>10496</v>
          </cell>
          <cell r="B11730" t="str">
            <v xml:space="preserve">VIDRO COMUM LAMINADO, LISO, INCOLOR, DUPLO, ESPESSURA TOTAL 6 MM (CADA CAMADA E= 3 MM) - COLOCADO                                                                                                                                                                                                                                                                                                                                                                                                         </v>
          </cell>
          <cell r="C11730" t="str">
            <v xml:space="preserve">M2    </v>
          </cell>
          <cell r="D11730" t="str">
            <v>333,33</v>
          </cell>
        </row>
        <row r="11731">
          <cell r="A11731">
            <v>10497</v>
          </cell>
          <cell r="B11731" t="str">
            <v xml:space="preserve">VIDRO COMUM LAMINADO, LISO, INCOLOR, TRIPLO, ESPESSURA TOTAL 12 MM (CADA CAMADA E=  4 MM) - COLOCADO                                                                                                                                                                                                                                                                                                                                                                                                      </v>
          </cell>
          <cell r="C11731" t="str">
            <v xml:space="preserve">M2    </v>
          </cell>
          <cell r="D11731" t="str">
            <v>866,66</v>
          </cell>
        </row>
        <row r="11732">
          <cell r="A11732">
            <v>10504</v>
          </cell>
          <cell r="B11732" t="str">
            <v xml:space="preserve">VIDRO COMUM LAMINADO, LISO, INCOLOR, TRIPLO, ESPESSURA TOTAL 15 MM (CADA CAMADA E = 5 MM) - COLOCADO                                                                                                                                                                                                                                                                                                                                                                                                      </v>
          </cell>
          <cell r="C11732" t="str">
            <v xml:space="preserve">M2    </v>
          </cell>
          <cell r="D11732" t="str">
            <v>1.013,33</v>
          </cell>
        </row>
        <row r="11733">
          <cell r="A11733">
            <v>34390</v>
          </cell>
          <cell r="B11733" t="str">
            <v xml:space="preserve">VIDRO CRISTAL COLORIDO, 10 MM, PINTADO NA COR BRANCA                                                                                                                                                                                                                                                                                                                                                                                                                                                      </v>
          </cell>
          <cell r="C11733" t="str">
            <v xml:space="preserve">M2    </v>
          </cell>
          <cell r="D11733" t="str">
            <v>298,66</v>
          </cell>
        </row>
        <row r="11734">
          <cell r="A11734">
            <v>34389</v>
          </cell>
          <cell r="B11734" t="str">
            <v xml:space="preserve">VIDRO CRISTAL COLORIDO, 4 MM, PINTADO NA COR BRANCA                                                                                                                                                                                                                                                                                                                                                                                                                                                       </v>
          </cell>
          <cell r="C11734" t="str">
            <v xml:space="preserve">M2    </v>
          </cell>
          <cell r="D11734" t="str">
            <v>93,33</v>
          </cell>
        </row>
        <row r="11735">
          <cell r="A11735">
            <v>34388</v>
          </cell>
          <cell r="B11735" t="str">
            <v xml:space="preserve">VIDRO CRISTAL COLORIDO, 6 MM, PINTADO NA COR BRANCA                                                                                                                                                                                                                                                                                                                                                                                                                                                       </v>
          </cell>
          <cell r="C11735" t="str">
            <v xml:space="preserve">M2    </v>
          </cell>
          <cell r="D11735" t="str">
            <v>132,64</v>
          </cell>
        </row>
        <row r="11736">
          <cell r="A11736">
            <v>34387</v>
          </cell>
          <cell r="B11736" t="str">
            <v xml:space="preserve">VIDRO CRISTAL COLORIDO, 8 MM, PINTADO NA COR BRANCA                                                                                                                                                                                                                                                                                                                                                                                                                                                       </v>
          </cell>
          <cell r="C11736" t="str">
            <v xml:space="preserve">M2    </v>
          </cell>
          <cell r="D11736" t="str">
            <v>215,33</v>
          </cell>
        </row>
        <row r="11737">
          <cell r="A11737">
            <v>11188</v>
          </cell>
          <cell r="B11737" t="str">
            <v xml:space="preserve">VIDRO LISO FUME E = 4MM - SEM COLOCACAO                                                                                                                                                                                                                                                                                                                                                                                                                                                                   </v>
          </cell>
          <cell r="C11737" t="str">
            <v xml:space="preserve">M2    </v>
          </cell>
          <cell r="D11737" t="str">
            <v>106,66</v>
          </cell>
        </row>
        <row r="11738">
          <cell r="A11738">
            <v>11189</v>
          </cell>
          <cell r="B11738" t="str">
            <v xml:space="preserve">VIDRO LISO FUME E = 6MM - SEM COLOCACAO                                                                                                                                                                                                                                                                                                                                                                                                                                                                   </v>
          </cell>
          <cell r="C11738" t="str">
            <v xml:space="preserve">M2    </v>
          </cell>
          <cell r="D11738" t="str">
            <v>160,00</v>
          </cell>
        </row>
        <row r="11739">
          <cell r="A11739">
            <v>21107</v>
          </cell>
          <cell r="B11739" t="str">
            <v xml:space="preserve">VIDRO LISO FUME, E = 5 MM - SEM COLOCACAO                                                                                                                                                                                                                                                                                                                                                                                                                                                                 </v>
          </cell>
          <cell r="C11739" t="str">
            <v xml:space="preserve">M2    </v>
          </cell>
          <cell r="D11739" t="str">
            <v>115,14</v>
          </cell>
        </row>
        <row r="11740">
          <cell r="A11740">
            <v>34386</v>
          </cell>
          <cell r="B11740" t="str">
            <v xml:space="preserve">VIDRO LISO INCOLOR 10 MM - SEM COLOCACAO                                                                                                                                                                                                                                                                                                                                                                                                                                                                  </v>
          </cell>
          <cell r="C11740" t="str">
            <v xml:space="preserve">M2    </v>
          </cell>
          <cell r="D11740" t="str">
            <v>199,99</v>
          </cell>
        </row>
        <row r="11741">
          <cell r="A11741">
            <v>10490</v>
          </cell>
          <cell r="B11741" t="str">
            <v xml:space="preserve">VIDRO LISO INCOLOR 2 A 3 MM - SEM COLOCACAO                                                                                                                                                                                                                                                                                                                                                                                                                                                               </v>
          </cell>
          <cell r="C11741" t="str">
            <v xml:space="preserve">M2    </v>
          </cell>
          <cell r="D11741" t="str">
            <v>60,00</v>
          </cell>
        </row>
        <row r="11742">
          <cell r="A11742">
            <v>10492</v>
          </cell>
          <cell r="B11742" t="str">
            <v xml:space="preserve">VIDRO LISO INCOLOR 4MM - SEM COLOCACAO                                                                                                                                                                                                                                                                                                                                                                                                                                                                    </v>
          </cell>
          <cell r="C11742" t="str">
            <v xml:space="preserve">M2    </v>
          </cell>
          <cell r="D11742" t="str">
            <v>79,99</v>
          </cell>
        </row>
        <row r="11743">
          <cell r="A11743">
            <v>10493</v>
          </cell>
          <cell r="B11743" t="str">
            <v xml:space="preserve">VIDRO LISO INCOLOR 5MM - SEM COLOCACAO                                                                                                                                                                                                                                                                                                                                                                                                                                                                    </v>
          </cell>
          <cell r="C11743" t="str">
            <v xml:space="preserve">M2    </v>
          </cell>
          <cell r="D11743" t="str">
            <v>93,33</v>
          </cell>
        </row>
        <row r="11744">
          <cell r="A11744">
            <v>10491</v>
          </cell>
          <cell r="B11744" t="str">
            <v xml:space="preserve">VIDRO LISO INCOLOR 6 MM - SEM COLOCACAO                                                                                                                                                                                                                                                                                                                                                                                                                                                                   </v>
          </cell>
          <cell r="C11744" t="str">
            <v xml:space="preserve">M2    </v>
          </cell>
          <cell r="D11744" t="str">
            <v>113,33</v>
          </cell>
        </row>
        <row r="11745">
          <cell r="A11745">
            <v>34385</v>
          </cell>
          <cell r="B11745" t="str">
            <v xml:space="preserve">VIDRO LISO INCOLOR 8MM  -  SEM COLOCACAO                                                                                                                                                                                                                                                                                                                                                                                                                                                                  </v>
          </cell>
          <cell r="C11745" t="str">
            <v xml:space="preserve">M2    </v>
          </cell>
          <cell r="D11745" t="str">
            <v>165,33</v>
          </cell>
        </row>
        <row r="11746">
          <cell r="A11746">
            <v>10499</v>
          </cell>
          <cell r="B11746" t="str">
            <v xml:space="preserve">VIDRO MARTELADO OU CANELADO, 4 MM - SEM COLOCACAO                                                                                                                                                                                                                                                                                                                                                                                                                                                         </v>
          </cell>
          <cell r="C11746" t="str">
            <v xml:space="preserve">M2    </v>
          </cell>
          <cell r="D11746" t="str">
            <v>66,66</v>
          </cell>
        </row>
        <row r="11747">
          <cell r="A11747">
            <v>34384</v>
          </cell>
          <cell r="B11747" t="str">
            <v xml:space="preserve">VIDRO PLANO ARAMADO E = 6 MM - SEM COLOCACAO                                                                                                                                                                                                                                                                                                                                                                                                                                                              </v>
          </cell>
          <cell r="C11747" t="str">
            <v xml:space="preserve">M2    </v>
          </cell>
          <cell r="D11747" t="str">
            <v>199,99</v>
          </cell>
        </row>
        <row r="11748">
          <cell r="A11748">
            <v>11185</v>
          </cell>
          <cell r="B11748" t="str">
            <v xml:space="preserve">VIDRO PLANO ARMADO E = 7MM - SEM COLOCACAO                                                                                                                                                                                                                                                                                                                                                                                                                                                                </v>
          </cell>
          <cell r="C11748" t="str">
            <v xml:space="preserve">M2    </v>
          </cell>
          <cell r="D11748" t="str">
            <v>206,66</v>
          </cell>
        </row>
        <row r="11749">
          <cell r="A11749">
            <v>10507</v>
          </cell>
          <cell r="B11749" t="str">
            <v xml:space="preserve">VIDRO TEMPERADO INCOLOR E = 10 MM, SEM COLOCACAO                                                                                                                                                                                                                                                                                                                                                                                                                                                          </v>
          </cell>
          <cell r="C11749" t="str">
            <v xml:space="preserve">M2    </v>
          </cell>
          <cell r="D11749" t="str">
            <v>324,51</v>
          </cell>
        </row>
        <row r="11750">
          <cell r="A11750">
            <v>10505</v>
          </cell>
          <cell r="B11750" t="str">
            <v xml:space="preserve">VIDRO TEMPERADO INCOLOR E = 6 MM, SEM COLOCACAO                                                                                                                                                                                                                                                                                                                                                                                                                                                           </v>
          </cell>
          <cell r="C11750" t="str">
            <v xml:space="preserve">M2    </v>
          </cell>
          <cell r="D11750" t="str">
            <v>191,49</v>
          </cell>
        </row>
        <row r="11751">
          <cell r="A11751">
            <v>10506</v>
          </cell>
          <cell r="B11751" t="str">
            <v xml:space="preserve">VIDRO TEMPERADO INCOLOR E = 8 MM, SEM COLOCACAO                                                                                                                                                                                                                                                                                                                                                                                                                                                           </v>
          </cell>
          <cell r="C11751" t="str">
            <v xml:space="preserve">M2    </v>
          </cell>
          <cell r="D11751" t="str">
            <v>249,97</v>
          </cell>
        </row>
        <row r="11752">
          <cell r="A11752">
            <v>5031</v>
          </cell>
          <cell r="B11752" t="str">
            <v xml:space="preserve">VIDRO TEMPERADO INCOLOR PARA PORTA DE ABRIR, E = 10 MM (SEM FERRAGENS E SEM COLOCACAO)                                                                                                                                                                                                                                                                                                                                                                                                                    </v>
          </cell>
          <cell r="C11752" t="str">
            <v xml:space="preserve">M2    </v>
          </cell>
          <cell r="D11752" t="str">
            <v>351,00</v>
          </cell>
        </row>
        <row r="11753">
          <cell r="A11753">
            <v>10502</v>
          </cell>
          <cell r="B11753" t="str">
            <v xml:space="preserve">VIDRO TEMPERADO VERDE E = 10 MM, SEM COLOCACAO                                                                                                                                                                                                                                                                                                                                                                                                                                                            </v>
          </cell>
          <cell r="C11753" t="str">
            <v xml:space="preserve">M2    </v>
          </cell>
          <cell r="D11753" t="str">
            <v>408,99</v>
          </cell>
        </row>
        <row r="11754">
          <cell r="A11754">
            <v>10501</v>
          </cell>
          <cell r="B11754" t="str">
            <v xml:space="preserve">VIDRO TEMPERADO VERDE E = 6 MM, SEM COLOCACAO                                                                                                                                                                                                                                                                                                                                                                                                                                                             </v>
          </cell>
          <cell r="C11754" t="str">
            <v xml:space="preserve">M2    </v>
          </cell>
          <cell r="D11754" t="str">
            <v>231,07</v>
          </cell>
        </row>
        <row r="11755">
          <cell r="A11755">
            <v>10503</v>
          </cell>
          <cell r="B11755" t="str">
            <v xml:space="preserve">VIDRO TEMPERADO VERDE E = 8 MM, SEM COLOCACAO                                                                                                                                                                                                                                                                                                                                                                                                                                                             </v>
          </cell>
          <cell r="C11755" t="str">
            <v xml:space="preserve">M2    </v>
          </cell>
          <cell r="D11755" t="str">
            <v>312,17</v>
          </cell>
        </row>
        <row r="11756">
          <cell r="A11756">
            <v>40270</v>
          </cell>
          <cell r="B11756" t="str">
            <v xml:space="preserve">VIGA DE ESCORAMAENTO H20, DE MADEIRA, PESO DE 5,00 A 5,20 KG/M, COM EXTREMIDADES PLASTICAS                                                                                                                                                                                                                                                                                                                                                                                                                </v>
          </cell>
          <cell r="C11756" t="str">
            <v xml:space="preserve">M     </v>
          </cell>
          <cell r="D11756" t="str">
            <v>43,50</v>
          </cell>
        </row>
        <row r="11757">
          <cell r="A11757">
            <v>20213</v>
          </cell>
          <cell r="B11757" t="str">
            <v xml:space="preserve">VIGA DE MADEIRA APARELHADA *6 X 12* CM, MACARANDUBA, ANGELIM OU EQUIVALENTE DA REGIAO                                                                                                                                                                                                                                                                                                                                                                                                                     </v>
          </cell>
          <cell r="C11757" t="str">
            <v xml:space="preserve">M     </v>
          </cell>
          <cell r="D11757" t="str">
            <v>16,33</v>
          </cell>
        </row>
        <row r="11758">
          <cell r="A11758">
            <v>20211</v>
          </cell>
          <cell r="B11758" t="str">
            <v xml:space="preserve">VIGA DE MADEIRA APARELHADA *6 X 16* CM, MACARANDUBA, ANGELIM OU EQUIVALENTE DA REGIAO                                                                                                                                                                                                                                                                                                                                                                                                                     </v>
          </cell>
          <cell r="C11758" t="str">
            <v xml:space="preserve">M     </v>
          </cell>
          <cell r="D11758" t="str">
            <v>24,12</v>
          </cell>
        </row>
        <row r="11759">
          <cell r="A11759">
            <v>4472</v>
          </cell>
          <cell r="B11759" t="str">
            <v xml:space="preserve">VIGA DE MADEIRA NAO APARELHADA *6 X 16* CM, MACARANDUBA, ANGELIM OU EQUIVALENTE DA REGIAO                                                                                                                                                                                                                                                                                                                                                                                                                 </v>
          </cell>
          <cell r="C11759" t="str">
            <v xml:space="preserve">M     </v>
          </cell>
          <cell r="D11759" t="str">
            <v>21,09</v>
          </cell>
        </row>
        <row r="11760">
          <cell r="A11760">
            <v>35272</v>
          </cell>
          <cell r="B11760" t="str">
            <v xml:space="preserve">VIGA DE MADEIRA NAO APARELHADA *6 X 20* CM, MACARANDUBA, ANGELIM OU EQUIVALENTE DA REGIAO                                                                                                                                                                                                                                                                                                                                                                                                                 </v>
          </cell>
          <cell r="C11760" t="str">
            <v xml:space="preserve">M     </v>
          </cell>
          <cell r="D11760" t="str">
            <v>27,70</v>
          </cell>
        </row>
        <row r="11761">
          <cell r="A11761">
            <v>4448</v>
          </cell>
          <cell r="B11761" t="str">
            <v xml:space="preserve">VIGA DE MADEIRA NAO APARELHADA *7,5 X 15 CM (3 X 6 ") PINUS, MISTA OU EQUIVALENTE DA REGIAO                                                                                                                                                                                                                                                                                                                                                                                                               </v>
          </cell>
          <cell r="C11761" t="str">
            <v xml:space="preserve">M     </v>
          </cell>
          <cell r="D11761" t="str">
            <v>23,08</v>
          </cell>
        </row>
        <row r="11762">
          <cell r="A11762">
            <v>4425</v>
          </cell>
          <cell r="B11762" t="str">
            <v xml:space="preserve">VIGA DE MADEIRA NAO APARELHADA 6 X 12 CM, MACARANDUBA, ANGELIM OU EQUIVALENTE DA REGIAO                                                                                                                                                                                                                                                                                                                                                                                                                   </v>
          </cell>
          <cell r="C11762" t="str">
            <v xml:space="preserve">M     </v>
          </cell>
          <cell r="D11762" t="str">
            <v>15,49</v>
          </cell>
        </row>
        <row r="11763">
          <cell r="A11763">
            <v>4481</v>
          </cell>
          <cell r="B11763" t="str">
            <v xml:space="preserve">VIGA DE MADEIRA NAO APARELHADA 8 X 16 CM, MACARANDUBA, ANGELIM OU EQUIVALENTE DA REGIAO                                                                                                                                                                                                                                                                                                                                                                                                                   </v>
          </cell>
          <cell r="C11763" t="str">
            <v xml:space="preserve">M     </v>
          </cell>
          <cell r="D11763" t="str">
            <v>28,54</v>
          </cell>
        </row>
        <row r="11764">
          <cell r="A11764">
            <v>34345</v>
          </cell>
          <cell r="B11764" t="str">
            <v xml:space="preserve">VIGIA DIURNO                                                                                                                                                                                                                                                                                                                                                                                                                                                                                              </v>
          </cell>
          <cell r="C11764" t="str">
            <v xml:space="preserve">H     </v>
          </cell>
          <cell r="D11764" t="str">
            <v>14,73</v>
          </cell>
        </row>
        <row r="11765">
          <cell r="A11765">
            <v>41096</v>
          </cell>
          <cell r="B11765" t="str">
            <v xml:space="preserve">VIGIA DIURNO (MENSALISTA)                                                                                                                                                                                                                                                                                                                                                                                                                                                                                 </v>
          </cell>
          <cell r="C11765" t="str">
            <v xml:space="preserve">MES   </v>
          </cell>
          <cell r="D11765" t="str">
            <v>2.592,23</v>
          </cell>
        </row>
        <row r="11766">
          <cell r="A11766">
            <v>41776</v>
          </cell>
          <cell r="B11766" t="str">
            <v xml:space="preserve">VIGIA NOTURNO, HORA EFETIVAMENTE TRABALHADA DE 22 H AS 5 H (COM ADICIONAL NOTURNO)                                                                                                                                                                                                                                                                                                                                                                                                                        </v>
          </cell>
          <cell r="C11766" t="str">
            <v xml:space="preserve">H     </v>
          </cell>
          <cell r="D11766" t="str">
            <v>20,20</v>
          </cell>
        </row>
        <row r="11767">
          <cell r="A11767">
            <v>4487</v>
          </cell>
          <cell r="B11767" t="str">
            <v xml:space="preserve">VIGOTA DE MADEIRA NAO APARELHADA *5 X 10* CM, MACARANDUBA, ANGELIM OU EQUIVALENTE DA REGIAO                                                                                                                                                                                                                                                                                                                                                                                                               </v>
          </cell>
          <cell r="C11767" t="str">
            <v xml:space="preserve">M     </v>
          </cell>
          <cell r="D11767" t="str">
            <v>13,85</v>
          </cell>
        </row>
        <row r="11768">
          <cell r="A11768">
            <v>11157</v>
          </cell>
          <cell r="B11768" t="str">
            <v xml:space="preserve">WASH PRIMER PARA TINTA AUTOMOTIVA                                                                                                                                                                                                                                                                                                                                                                                                                                                                         </v>
          </cell>
          <cell r="C11768" t="str">
            <v xml:space="preserve">GL    </v>
          </cell>
          <cell r="D11768" t="str">
            <v>137,61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s>
    <sheetDataSet>
      <sheetData sheetId="0" refreshError="1">
        <row r="5">
          <cell r="H5" t="str">
            <v>Proponente/Tomador</v>
          </cell>
        </row>
        <row r="8">
          <cell r="O8" t="str">
            <v>Programa/Modalidade/Ação</v>
          </cell>
        </row>
      </sheetData>
      <sheetData sheetId="1" refreshError="1"/>
      <sheetData sheetId="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rgb="FF00B0F0"/>
    <pageSetUpPr fitToPage="1"/>
  </sheetPr>
  <dimension ref="B1:IM27"/>
  <sheetViews>
    <sheetView view="pageBreakPreview" topLeftCell="A19" zoomScale="115" zoomScaleNormal="115" zoomScaleSheetLayoutView="115" workbookViewId="0">
      <selection activeCell="D20" sqref="D20:D23"/>
    </sheetView>
  </sheetViews>
  <sheetFormatPr defaultColWidth="10.7109375" defaultRowHeight="11.25" x14ac:dyDescent="0.2"/>
  <cols>
    <col min="1" max="1" width="6.5703125" style="24" customWidth="1"/>
    <col min="2" max="2" width="13" style="25" customWidth="1"/>
    <col min="3" max="3" width="51.140625" style="26" customWidth="1"/>
    <col min="4" max="5" width="23.42578125" style="27" customWidth="1"/>
    <col min="6" max="22" width="9.140625" style="28" customWidth="1"/>
    <col min="23" max="246" width="9.140625" style="24" customWidth="1"/>
    <col min="247" max="16384" width="10.7109375" style="24"/>
  </cols>
  <sheetData>
    <row r="1" spans="2:247" ht="12" thickBot="1" x14ac:dyDescent="0.25"/>
    <row r="2" spans="2:247" s="21" customFormat="1" ht="12" customHeight="1" x14ac:dyDescent="0.2">
      <c r="B2" s="56"/>
      <c r="C2" s="57"/>
      <c r="D2" s="58"/>
      <c r="E2" s="72"/>
      <c r="F2" s="20"/>
      <c r="G2" s="20"/>
      <c r="H2" s="20"/>
    </row>
    <row r="3" spans="2:247" s="21" customFormat="1" ht="15" customHeight="1" x14ac:dyDescent="0.2">
      <c r="B3" s="683" t="str">
        <f>ORÇAMENTO!B3</f>
        <v>PREFEITURA MUNICIPAL DE ITABORAÍ</v>
      </c>
      <c r="C3" s="684"/>
      <c r="D3" s="685"/>
      <c r="E3" s="72"/>
      <c r="F3" s="20"/>
      <c r="G3" s="20"/>
      <c r="H3" s="20"/>
    </row>
    <row r="4" spans="2:247" s="50" customFormat="1" ht="15" customHeight="1" x14ac:dyDescent="0.2">
      <c r="B4" s="686" t="str">
        <f>ORÇAMENTO!B4</f>
        <v>SECRETARIA MUNICIPAL DE OBRAS</v>
      </c>
      <c r="C4" s="687"/>
      <c r="D4" s="688"/>
      <c r="E4" s="70"/>
      <c r="F4" s="49"/>
      <c r="G4" s="49"/>
      <c r="H4" s="49"/>
    </row>
    <row r="5" spans="2:247" s="21" customFormat="1" ht="34.5" customHeight="1" x14ac:dyDescent="0.2">
      <c r="C5" s="705" t="str">
        <f>ORÇAMENTO!B5</f>
        <v>OBRA: DRENAGEM PLUVIAL, PAVIMENTAÇÃO E SINALIZAÇÃO VIÁRIA</v>
      </c>
      <c r="D5" s="706"/>
      <c r="E5" s="71"/>
      <c r="F5" s="20"/>
      <c r="G5" s="20"/>
      <c r="H5" s="20"/>
    </row>
    <row r="6" spans="2:247" s="21" customFormat="1" ht="12.75" x14ac:dyDescent="0.2">
      <c r="B6" s="694" t="str">
        <f>ORÇAMENTO!B7</f>
        <v>LOCAL: Vila Gabriela (Manilha)</v>
      </c>
      <c r="C6" s="695"/>
      <c r="D6" s="696"/>
      <c r="E6" s="71"/>
      <c r="F6" s="20"/>
      <c r="G6" s="20"/>
      <c r="H6" s="20"/>
    </row>
    <row r="7" spans="2:247" s="21" customFormat="1" ht="15" customHeight="1" x14ac:dyDescent="0.2">
      <c r="B7" s="135"/>
      <c r="C7" s="136"/>
      <c r="D7" s="320" t="str">
        <f>ORÇAMENTO!I8</f>
        <v>Base: SINAPI / EMOP / SCO</v>
      </c>
      <c r="E7" s="136"/>
      <c r="F7" s="20"/>
      <c r="G7" s="20"/>
      <c r="H7" s="20"/>
    </row>
    <row r="8" spans="2:247" s="21" customFormat="1" ht="15" customHeight="1" x14ac:dyDescent="0.2">
      <c r="B8" s="135"/>
      <c r="C8" s="136"/>
      <c r="D8" s="320" t="str">
        <f>ORÇAMENTO!I9</f>
        <v>Io=MAIO/2022</v>
      </c>
      <c r="E8" s="136"/>
      <c r="F8" s="20"/>
      <c r="G8" s="20"/>
      <c r="H8" s="20"/>
    </row>
    <row r="9" spans="2:247" s="51" customFormat="1" ht="15" customHeight="1" x14ac:dyDescent="0.2">
      <c r="B9" s="322"/>
      <c r="C9" s="323"/>
      <c r="D9" s="321" t="str">
        <f>ORÇAMENTO!I10</f>
        <v>BDI = 23,38% (Não Desonerado)</v>
      </c>
      <c r="E9" s="73"/>
      <c r="F9" s="52"/>
      <c r="G9" s="52"/>
      <c r="H9" s="52"/>
    </row>
    <row r="10" spans="2:247" s="19" customFormat="1" ht="25.5" customHeight="1" x14ac:dyDescent="0.2">
      <c r="B10" s="697" t="s">
        <v>46677</v>
      </c>
      <c r="C10" s="698"/>
      <c r="D10" s="699"/>
      <c r="E10" s="74"/>
      <c r="F10" s="20"/>
      <c r="G10" s="20"/>
      <c r="H10" s="20"/>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row>
    <row r="11" spans="2:247" s="23" customFormat="1" ht="16.5" customHeight="1" x14ac:dyDescent="0.2">
      <c r="B11" s="700" t="s">
        <v>8</v>
      </c>
      <c r="C11" s="701" t="s">
        <v>10</v>
      </c>
      <c r="D11" s="703" t="s">
        <v>14</v>
      </c>
      <c r="E11" s="75"/>
      <c r="F11" s="22"/>
      <c r="G11" s="22"/>
      <c r="H11" s="22"/>
      <c r="I11" s="22"/>
      <c r="J11" s="22"/>
      <c r="K11" s="22"/>
      <c r="L11" s="22"/>
      <c r="M11" s="22"/>
      <c r="N11" s="22"/>
      <c r="O11" s="22"/>
      <c r="P11" s="22"/>
      <c r="Q11" s="22"/>
      <c r="R11" s="22"/>
      <c r="S11" s="22"/>
      <c r="T11" s="22"/>
      <c r="U11" s="22"/>
      <c r="V11" s="22"/>
    </row>
    <row r="12" spans="2:247" s="19" customFormat="1" ht="16.5" customHeight="1" x14ac:dyDescent="0.2">
      <c r="B12" s="700"/>
      <c r="C12" s="702"/>
      <c r="D12" s="704"/>
      <c r="E12" s="75" t="s">
        <v>25976</v>
      </c>
      <c r="F12" s="18"/>
      <c r="G12" s="18"/>
      <c r="H12" s="18"/>
      <c r="I12" s="18"/>
      <c r="J12" s="18"/>
      <c r="K12" s="18"/>
      <c r="L12" s="18"/>
      <c r="M12" s="18"/>
      <c r="N12" s="18"/>
      <c r="O12" s="18"/>
      <c r="P12" s="18"/>
      <c r="Q12" s="18"/>
      <c r="R12" s="18"/>
      <c r="S12" s="18"/>
      <c r="T12" s="18"/>
      <c r="U12" s="18"/>
      <c r="V12" s="18"/>
    </row>
    <row r="13" spans="2:247" s="19" customFormat="1" ht="24" customHeight="1" x14ac:dyDescent="0.2">
      <c r="B13" s="112" t="s">
        <v>68</v>
      </c>
      <c r="C13" s="113" t="str">
        <f>ORÇAMENTO!C15</f>
        <v>SERVIÇOS DE ESCRITÓRIO, LABORATÓRIO E CAMPO</v>
      </c>
      <c r="D13" s="114"/>
      <c r="E13" s="115" t="e">
        <f>D13/$D$25</f>
        <v>#DIV/0!</v>
      </c>
      <c r="F13" s="18"/>
      <c r="G13" s="18"/>
      <c r="H13" s="18"/>
      <c r="I13" s="18"/>
      <c r="J13" s="18"/>
      <c r="K13" s="18"/>
      <c r="L13" s="18"/>
      <c r="M13" s="18"/>
      <c r="N13" s="18"/>
      <c r="O13" s="18"/>
      <c r="P13" s="18"/>
      <c r="Q13" s="18"/>
      <c r="R13" s="18"/>
      <c r="S13" s="18"/>
      <c r="T13" s="18"/>
      <c r="U13" s="18"/>
      <c r="V13" s="18"/>
    </row>
    <row r="14" spans="2:247" s="19" customFormat="1" ht="24" customHeight="1" x14ac:dyDescent="0.2">
      <c r="B14" s="324">
        <v>2</v>
      </c>
      <c r="C14" s="113" t="str">
        <f>ORÇAMENTO!C23</f>
        <v>CANTEIRO DE OBRA</v>
      </c>
      <c r="D14" s="114"/>
      <c r="E14" s="115" t="e">
        <f>D14/$D$25</f>
        <v>#DIV/0!</v>
      </c>
      <c r="F14" s="18"/>
      <c r="G14" s="18"/>
      <c r="H14" s="18"/>
      <c r="I14" s="18"/>
      <c r="J14" s="18"/>
      <c r="K14" s="18"/>
      <c r="L14" s="18"/>
      <c r="M14" s="18"/>
      <c r="N14" s="18"/>
      <c r="O14" s="18"/>
      <c r="P14" s="18"/>
      <c r="Q14" s="18"/>
      <c r="R14" s="18"/>
      <c r="S14" s="18"/>
      <c r="T14" s="18"/>
      <c r="U14" s="18"/>
      <c r="V14" s="18"/>
    </row>
    <row r="15" spans="2:247" s="19" customFormat="1" ht="24" customHeight="1" x14ac:dyDescent="0.2">
      <c r="B15" s="324">
        <v>3</v>
      </c>
      <c r="C15" s="113" t="str">
        <f>ORÇAMENTO!C35</f>
        <v>MOVIMENTO DE TERRA</v>
      </c>
      <c r="D15" s="114"/>
      <c r="E15" s="115" t="e">
        <f>D15/$D$25</f>
        <v>#DIV/0!</v>
      </c>
      <c r="F15" s="18"/>
      <c r="G15" s="18"/>
      <c r="H15" s="18"/>
      <c r="I15" s="18"/>
      <c r="J15" s="18"/>
      <c r="K15" s="18"/>
      <c r="L15" s="18"/>
      <c r="M15" s="18"/>
      <c r="N15" s="18"/>
      <c r="O15" s="18"/>
      <c r="P15" s="18"/>
      <c r="Q15" s="18"/>
      <c r="R15" s="18"/>
      <c r="S15" s="18"/>
      <c r="T15" s="18"/>
      <c r="U15" s="18"/>
      <c r="V15" s="18"/>
    </row>
    <row r="16" spans="2:247" s="19" customFormat="1" ht="24" customHeight="1" x14ac:dyDescent="0.2">
      <c r="B16" s="112" t="s">
        <v>40742</v>
      </c>
      <c r="C16" s="113" t="str">
        <f>ORÇAMENTO!C56</f>
        <v>TRANSPORTES</v>
      </c>
      <c r="D16" s="114"/>
      <c r="E16" s="115" t="e">
        <f>D16/$D$25</f>
        <v>#DIV/0!</v>
      </c>
      <c r="F16" s="18"/>
      <c r="G16" s="18"/>
      <c r="H16" s="18"/>
      <c r="I16" s="18"/>
      <c r="J16" s="18"/>
      <c r="K16" s="18"/>
      <c r="L16" s="18"/>
      <c r="M16" s="18"/>
      <c r="N16" s="18"/>
      <c r="O16" s="18"/>
      <c r="P16" s="18"/>
      <c r="Q16" s="18"/>
      <c r="R16" s="18"/>
      <c r="S16" s="18"/>
      <c r="T16" s="18"/>
      <c r="U16" s="18"/>
      <c r="V16" s="18"/>
    </row>
    <row r="17" spans="2:247" s="19" customFormat="1" ht="24" customHeight="1" x14ac:dyDescent="0.2">
      <c r="B17" s="324">
        <v>5</v>
      </c>
      <c r="C17" s="113" t="str">
        <f>ORÇAMENTO!C63</f>
        <v>DRENAGEM PLUVIAL</v>
      </c>
      <c r="D17" s="114"/>
      <c r="E17" s="115" t="e">
        <f>D17/$D$25</f>
        <v>#DIV/0!</v>
      </c>
      <c r="F17" s="18"/>
      <c r="G17" s="18"/>
      <c r="H17" s="18"/>
      <c r="I17" s="18"/>
      <c r="J17" s="18"/>
      <c r="K17" s="18"/>
      <c r="L17" s="18"/>
      <c r="M17" s="18"/>
      <c r="N17" s="18"/>
      <c r="O17" s="18"/>
      <c r="P17" s="18"/>
      <c r="Q17" s="18"/>
      <c r="R17" s="18"/>
      <c r="S17" s="18"/>
      <c r="T17" s="18"/>
      <c r="U17" s="18"/>
      <c r="V17" s="18"/>
    </row>
    <row r="18" spans="2:247" s="19" customFormat="1" ht="24" customHeight="1" x14ac:dyDescent="0.2">
      <c r="B18" s="324">
        <v>6</v>
      </c>
      <c r="C18" s="113" t="str">
        <f>ORÇAMENTO!C90</f>
        <v>BASES E PAVIMENTOS</v>
      </c>
      <c r="D18" s="114"/>
      <c r="E18" s="115" t="e">
        <f t="shared" ref="E18:E19" si="0">D18/$D$25</f>
        <v>#DIV/0!</v>
      </c>
      <c r="F18" s="18"/>
      <c r="G18" s="18"/>
      <c r="H18" s="18"/>
      <c r="I18" s="18"/>
      <c r="J18" s="18"/>
      <c r="K18" s="18"/>
      <c r="L18" s="18"/>
      <c r="M18" s="18"/>
      <c r="N18" s="18"/>
      <c r="O18" s="18"/>
      <c r="P18" s="18"/>
      <c r="Q18" s="18"/>
      <c r="R18" s="18"/>
      <c r="S18" s="18"/>
      <c r="T18" s="18"/>
      <c r="U18" s="18"/>
      <c r="V18" s="18"/>
    </row>
    <row r="19" spans="2:247" s="19" customFormat="1" ht="24" customHeight="1" x14ac:dyDescent="0.2">
      <c r="B19" s="112" t="s">
        <v>40743</v>
      </c>
      <c r="C19" s="113" t="str">
        <f>ORÇAMENTO!C97</f>
        <v>REVESTIMENTOS</v>
      </c>
      <c r="D19" s="114"/>
      <c r="E19" s="115" t="e">
        <f t="shared" si="0"/>
        <v>#DIV/0!</v>
      </c>
      <c r="F19" s="18"/>
      <c r="G19" s="18"/>
      <c r="H19" s="18"/>
      <c r="I19" s="18"/>
      <c r="J19" s="18"/>
      <c r="K19" s="18"/>
      <c r="L19" s="18"/>
      <c r="M19" s="18"/>
      <c r="N19" s="18"/>
      <c r="O19" s="18"/>
      <c r="P19" s="18"/>
      <c r="Q19" s="18"/>
      <c r="R19" s="18"/>
      <c r="S19" s="18"/>
      <c r="T19" s="18"/>
      <c r="U19" s="18"/>
      <c r="V19" s="18"/>
    </row>
    <row r="20" spans="2:247" s="19" customFormat="1" ht="24" customHeight="1" x14ac:dyDescent="0.2">
      <c r="B20" s="324">
        <v>8</v>
      </c>
      <c r="C20" s="113" t="str">
        <f>ORÇAMENTO!C103</f>
        <v>SINALIZAÇÃO VIÁRIA</v>
      </c>
      <c r="D20" s="114"/>
      <c r="E20" s="115" t="e">
        <f>D20/$D$25</f>
        <v>#DIV/0!</v>
      </c>
      <c r="F20" s="18"/>
      <c r="G20" s="18"/>
      <c r="H20" s="18"/>
      <c r="I20" s="18"/>
      <c r="J20" s="18"/>
      <c r="K20" s="18"/>
      <c r="L20" s="18"/>
      <c r="M20" s="18"/>
      <c r="N20" s="18"/>
      <c r="O20" s="18"/>
      <c r="P20" s="18"/>
      <c r="Q20" s="18"/>
      <c r="R20" s="18"/>
      <c r="S20" s="18"/>
      <c r="T20" s="18"/>
      <c r="U20" s="18"/>
      <c r="V20" s="18"/>
    </row>
    <row r="21" spans="2:247" s="19" customFormat="1" ht="24" customHeight="1" x14ac:dyDescent="0.2">
      <c r="B21" s="324">
        <v>9</v>
      </c>
      <c r="C21" s="113" t="str">
        <f>ORÇAMENTO!C112</f>
        <v>SERVIÇOS COMPLEMENTARES</v>
      </c>
      <c r="D21" s="114"/>
      <c r="E21" s="115" t="e">
        <f>D21/$D$25</f>
        <v>#DIV/0!</v>
      </c>
      <c r="F21" s="18"/>
      <c r="G21" s="18"/>
      <c r="H21" s="18"/>
      <c r="I21" s="18"/>
      <c r="J21" s="18"/>
      <c r="K21" s="18"/>
      <c r="L21" s="18"/>
      <c r="M21" s="18"/>
      <c r="N21" s="18"/>
      <c r="O21" s="18"/>
      <c r="P21" s="18"/>
      <c r="Q21" s="18"/>
      <c r="R21" s="18"/>
      <c r="S21" s="18"/>
      <c r="T21" s="18"/>
      <c r="U21" s="18"/>
      <c r="V21" s="18"/>
    </row>
    <row r="22" spans="2:247" s="19" customFormat="1" ht="24" customHeight="1" x14ac:dyDescent="0.2">
      <c r="B22" s="112" t="s">
        <v>40744</v>
      </c>
      <c r="C22" s="113" t="str">
        <f>ORÇAMENTO!C124</f>
        <v>ADMINISTRAÇÃO LOCAL DA OBRA</v>
      </c>
      <c r="D22" s="114"/>
      <c r="E22" s="115" t="e">
        <f t="shared" ref="E22:E23" si="1">D22/$D$25</f>
        <v>#DIV/0!</v>
      </c>
      <c r="F22" s="18"/>
      <c r="G22" s="18"/>
      <c r="H22" s="18"/>
      <c r="I22" s="18"/>
      <c r="J22" s="18"/>
      <c r="K22" s="18"/>
      <c r="L22" s="18"/>
      <c r="M22" s="18"/>
      <c r="N22" s="18"/>
      <c r="O22" s="18"/>
      <c r="P22" s="18"/>
      <c r="Q22" s="18"/>
      <c r="R22" s="18"/>
      <c r="S22" s="18"/>
      <c r="T22" s="18"/>
      <c r="U22" s="18"/>
      <c r="V22" s="18"/>
    </row>
    <row r="23" spans="2:247" s="19" customFormat="1" ht="24" customHeight="1" x14ac:dyDescent="0.2">
      <c r="B23" s="112" t="s">
        <v>46656</v>
      </c>
      <c r="C23" s="113" t="str">
        <f>ORÇAMENTO!C127</f>
        <v>SERVIÇOS AUXILIARES</v>
      </c>
      <c r="D23" s="114"/>
      <c r="E23" s="115" t="e">
        <f t="shared" si="1"/>
        <v>#DIV/0!</v>
      </c>
      <c r="F23" s="18"/>
      <c r="G23" s="18"/>
      <c r="H23" s="18"/>
      <c r="I23" s="18"/>
      <c r="J23" s="18"/>
      <c r="K23" s="18"/>
      <c r="L23" s="18"/>
      <c r="M23" s="18"/>
      <c r="N23" s="18"/>
      <c r="O23" s="18"/>
      <c r="P23" s="18"/>
      <c r="Q23" s="18"/>
      <c r="R23" s="18"/>
      <c r="S23" s="18"/>
      <c r="T23" s="18"/>
      <c r="U23" s="18"/>
      <c r="V23" s="18"/>
    </row>
    <row r="24" spans="2:247" ht="12.75" x14ac:dyDescent="0.2">
      <c r="B24" s="689"/>
      <c r="C24" s="690"/>
      <c r="D24" s="691"/>
      <c r="E24" s="116"/>
      <c r="F24" s="18"/>
      <c r="G24" s="18"/>
      <c r="H24" s="18"/>
      <c r="I24" s="18"/>
      <c r="J24" s="18"/>
      <c r="K24" s="18"/>
      <c r="L24" s="18"/>
      <c r="M24" s="18"/>
      <c r="N24" s="18"/>
      <c r="O24" s="18"/>
      <c r="P24" s="18"/>
      <c r="Q24" s="18"/>
      <c r="R24" s="18"/>
      <c r="S24" s="18"/>
      <c r="T24" s="18"/>
      <c r="U24" s="18"/>
      <c r="V24" s="18"/>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row>
    <row r="25" spans="2:247" ht="25.5" customHeight="1" x14ac:dyDescent="0.2">
      <c r="B25" s="692" t="s">
        <v>7</v>
      </c>
      <c r="C25" s="693"/>
      <c r="D25" s="325">
        <f>SUM(D13:D23)</f>
        <v>0</v>
      </c>
      <c r="E25" s="116" t="e">
        <f>SUM(E13:E23)</f>
        <v>#DIV/0!</v>
      </c>
      <c r="F25" s="18"/>
      <c r="G25" s="18"/>
      <c r="H25" s="18"/>
      <c r="I25" s="18"/>
      <c r="J25" s="18"/>
      <c r="K25" s="18"/>
      <c r="L25" s="18"/>
      <c r="M25" s="18"/>
      <c r="N25" s="18"/>
      <c r="O25" s="18"/>
      <c r="P25" s="18"/>
      <c r="Q25" s="18"/>
      <c r="R25" s="18"/>
      <c r="S25" s="18"/>
      <c r="T25" s="18"/>
      <c r="U25" s="18"/>
      <c r="V25" s="18"/>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row>
    <row r="26" spans="2:247" ht="12" thickBot="1" x14ac:dyDescent="0.25">
      <c r="B26" s="59"/>
      <c r="C26" s="60"/>
      <c r="D26" s="61"/>
      <c r="E26" s="55"/>
      <c r="F26" s="18"/>
      <c r="G26" s="18"/>
      <c r="H26" s="18"/>
      <c r="I26" s="18"/>
      <c r="J26" s="18"/>
      <c r="K26" s="18"/>
      <c r="L26" s="18"/>
      <c r="M26" s="18"/>
      <c r="N26" s="18"/>
      <c r="O26" s="18"/>
      <c r="P26" s="18"/>
      <c r="Q26" s="18"/>
      <c r="R26" s="18"/>
      <c r="S26" s="18"/>
      <c r="T26" s="18"/>
      <c r="U26" s="18"/>
      <c r="V26" s="18"/>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row>
    <row r="27" spans="2:247" x14ac:dyDescent="0.2">
      <c r="B27" s="53"/>
      <c r="C27" s="54"/>
      <c r="D27" s="55"/>
      <c r="E27" s="55"/>
      <c r="F27" s="18"/>
      <c r="G27" s="18"/>
      <c r="H27" s="18"/>
      <c r="I27" s="18"/>
      <c r="J27" s="18"/>
      <c r="K27" s="18"/>
      <c r="L27" s="18"/>
      <c r="M27" s="18"/>
      <c r="N27" s="18"/>
      <c r="O27" s="18"/>
      <c r="P27" s="18"/>
      <c r="Q27" s="18"/>
      <c r="R27" s="18"/>
      <c r="S27" s="18"/>
      <c r="T27" s="18"/>
      <c r="U27" s="18"/>
      <c r="V27" s="18"/>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row>
  </sheetData>
  <mergeCells count="10">
    <mergeCell ref="B3:D3"/>
    <mergeCell ref="B4:D4"/>
    <mergeCell ref="B24:D24"/>
    <mergeCell ref="B25:C25"/>
    <mergeCell ref="B6:D6"/>
    <mergeCell ref="B10:D10"/>
    <mergeCell ref="B11:B12"/>
    <mergeCell ref="C11:C12"/>
    <mergeCell ref="D11:D12"/>
    <mergeCell ref="C5:D5"/>
  </mergeCells>
  <printOptions horizontalCentered="1"/>
  <pageMargins left="0.39370078740157483" right="0.39370078740157483" top="0.78740157480314965" bottom="0.39370078740157483" header="0.39370078740157483" footer="0.39370078740157483"/>
  <pageSetup paperSize="9" fitToHeight="100" orientation="portrait" horizontalDpi="3600" verticalDpi="3600" r:id="rId1"/>
  <headerFooter>
    <oddFoote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rgb="FF00B0F0"/>
  </sheetPr>
  <dimension ref="A1:AH138"/>
  <sheetViews>
    <sheetView showGridLines="0" view="pageBreakPreview" zoomScaleSheetLayoutView="100" workbookViewId="0">
      <selection activeCell="K15" sqref="K15"/>
    </sheetView>
  </sheetViews>
  <sheetFormatPr defaultRowHeight="11.25" x14ac:dyDescent="0.2"/>
  <cols>
    <col min="1" max="1" width="12.85546875" style="31" customWidth="1"/>
    <col min="2" max="2" width="5.85546875" style="139" customWidth="1"/>
    <col min="3" max="3" width="11.85546875" style="37" customWidth="1"/>
    <col min="4" max="4" width="52.42578125" style="140" customWidth="1"/>
    <col min="5" max="5" width="9.140625" style="141" customWidth="1"/>
    <col min="6" max="6" width="12.28515625" style="142" customWidth="1"/>
    <col min="7" max="7" width="12.28515625" style="143" customWidth="1"/>
    <col min="8" max="8" width="12.28515625" style="144" customWidth="1"/>
    <col min="9" max="9" width="19.5703125" style="144" bestFit="1" customWidth="1"/>
    <col min="10" max="10" width="11.140625" style="145" bestFit="1" customWidth="1"/>
    <col min="11" max="11" width="16.7109375" style="28" customWidth="1"/>
    <col min="12" max="12" width="9.140625" style="28" customWidth="1"/>
    <col min="13" max="13" width="12.5703125" style="28" customWidth="1"/>
    <col min="14" max="14" width="11.85546875" style="28" bestFit="1" customWidth="1"/>
    <col min="15" max="15" width="11.42578125" style="28" bestFit="1" customWidth="1"/>
    <col min="16" max="34" width="9.140625" style="28"/>
    <col min="35" max="16384" width="9.140625" style="31"/>
  </cols>
  <sheetData>
    <row r="1" spans="1:34" ht="12" thickBot="1" x14ac:dyDescent="0.25"/>
    <row r="2" spans="1:34" s="137" customFormat="1" ht="12" customHeight="1" x14ac:dyDescent="0.2">
      <c r="A2" s="137" t="s">
        <v>145</v>
      </c>
      <c r="B2" s="146"/>
      <c r="C2" s="147"/>
      <c r="D2" s="148"/>
      <c r="E2" s="149"/>
      <c r="F2" s="150"/>
      <c r="G2" s="150"/>
      <c r="H2" s="151"/>
      <c r="I2" s="152"/>
      <c r="J2" s="153"/>
      <c r="K2" s="154"/>
      <c r="M2" s="155"/>
      <c r="N2" s="155"/>
      <c r="O2" s="155"/>
      <c r="P2" s="155"/>
      <c r="Q2" s="155"/>
      <c r="R2" s="155"/>
    </row>
    <row r="3" spans="1:34" s="137" customFormat="1" ht="15" customHeight="1" x14ac:dyDescent="0.2">
      <c r="B3" s="720" t="s">
        <v>67</v>
      </c>
      <c r="C3" s="721"/>
      <c r="D3" s="721"/>
      <c r="E3" s="721"/>
      <c r="F3" s="721"/>
      <c r="G3" s="721"/>
      <c r="H3" s="721"/>
      <c r="I3" s="722"/>
      <c r="J3" s="153"/>
      <c r="K3" s="154"/>
      <c r="M3" s="155"/>
      <c r="N3" s="155"/>
      <c r="O3" s="155"/>
      <c r="P3" s="155"/>
      <c r="Q3" s="155"/>
      <c r="R3" s="155"/>
    </row>
    <row r="4" spans="1:34" s="137" customFormat="1" ht="15" x14ac:dyDescent="0.2">
      <c r="A4" s="156"/>
      <c r="B4" s="726" t="s">
        <v>42</v>
      </c>
      <c r="C4" s="727"/>
      <c r="D4" s="727"/>
      <c r="E4" s="727"/>
      <c r="F4" s="727"/>
      <c r="G4" s="727"/>
      <c r="H4" s="727"/>
      <c r="I4" s="728"/>
      <c r="J4" s="145"/>
      <c r="K4" s="154"/>
      <c r="M4" s="155"/>
      <c r="N4" s="155"/>
      <c r="O4" s="155"/>
      <c r="P4" s="155"/>
      <c r="Q4" s="155"/>
      <c r="R4" s="155"/>
    </row>
    <row r="5" spans="1:34" s="137" customFormat="1" ht="15" customHeight="1" x14ac:dyDescent="0.2">
      <c r="B5" s="736" t="s">
        <v>29905</v>
      </c>
      <c r="C5" s="737"/>
      <c r="D5" s="737"/>
      <c r="E5" s="737"/>
      <c r="F5" s="737"/>
      <c r="G5" s="737"/>
      <c r="H5" s="737"/>
      <c r="I5" s="738"/>
      <c r="J5" s="145"/>
      <c r="K5" s="313"/>
      <c r="L5" s="155"/>
      <c r="M5" s="155"/>
      <c r="N5" s="155"/>
      <c r="O5" s="155"/>
      <c r="P5" s="155"/>
      <c r="Q5" s="155"/>
    </row>
    <row r="6" spans="1:34" s="137" customFormat="1" ht="9" customHeight="1" thickBot="1" x14ac:dyDescent="0.25">
      <c r="B6" s="157"/>
      <c r="C6" s="158"/>
      <c r="D6" s="158"/>
      <c r="E6" s="158"/>
      <c r="F6" s="158"/>
      <c r="G6" s="159"/>
      <c r="H6" s="158"/>
      <c r="I6" s="160"/>
      <c r="J6" s="145"/>
      <c r="L6" s="155"/>
      <c r="M6" s="155"/>
      <c r="N6" s="155"/>
      <c r="O6" s="155"/>
      <c r="P6" s="155"/>
      <c r="Q6" s="155"/>
    </row>
    <row r="7" spans="1:34" s="137" customFormat="1" ht="15" x14ac:dyDescent="0.2">
      <c r="B7" s="739" t="s">
        <v>40730</v>
      </c>
      <c r="C7" s="740"/>
      <c r="D7" s="740"/>
      <c r="E7" s="740"/>
      <c r="F7" s="740"/>
      <c r="G7" s="740"/>
      <c r="H7" s="740"/>
      <c r="I7" s="741"/>
      <c r="J7" s="138"/>
      <c r="K7" s="161" t="s">
        <v>43</v>
      </c>
      <c r="L7" s="155"/>
      <c r="M7" s="155"/>
      <c r="N7" s="155"/>
      <c r="O7" s="155"/>
      <c r="P7" s="155"/>
      <c r="Q7" s="155"/>
    </row>
    <row r="8" spans="1:34" s="137" customFormat="1" ht="15" x14ac:dyDescent="0.2">
      <c r="B8" s="299"/>
      <c r="C8" s="300"/>
      <c r="D8" s="300"/>
      <c r="E8" s="300"/>
      <c r="F8" s="300"/>
      <c r="G8" s="300"/>
      <c r="H8" s="300"/>
      <c r="I8" s="345" t="s">
        <v>29902</v>
      </c>
      <c r="J8" s="138"/>
      <c r="K8" s="718">
        <v>0.23380000000000001</v>
      </c>
      <c r="L8" s="155"/>
      <c r="M8" s="155"/>
      <c r="N8" s="155"/>
      <c r="O8" s="155"/>
      <c r="P8" s="155"/>
      <c r="Q8" s="155"/>
    </row>
    <row r="9" spans="1:34" s="137" customFormat="1" ht="15" x14ac:dyDescent="0.2">
      <c r="B9" s="311"/>
      <c r="C9" s="312"/>
      <c r="D9" s="312"/>
      <c r="E9" s="312"/>
      <c r="F9" s="312"/>
      <c r="G9" s="312"/>
      <c r="H9" s="312"/>
      <c r="I9" s="345" t="s">
        <v>46654</v>
      </c>
      <c r="J9" s="138"/>
      <c r="K9" s="719"/>
      <c r="L9" s="155"/>
      <c r="M9" s="155"/>
      <c r="N9" s="155"/>
      <c r="O9" s="155"/>
      <c r="P9" s="155"/>
      <c r="Q9" s="155"/>
    </row>
    <row r="10" spans="1:34" s="137" customFormat="1" ht="15" customHeight="1" thickBot="1" x14ac:dyDescent="0.25">
      <c r="B10" s="162"/>
      <c r="C10" s="163"/>
      <c r="D10" s="742"/>
      <c r="E10" s="742"/>
      <c r="F10" s="742"/>
      <c r="G10" s="164"/>
      <c r="H10" s="165"/>
      <c r="I10" s="345" t="s">
        <v>31100</v>
      </c>
      <c r="J10" s="145"/>
      <c r="K10" s="166">
        <f>1+K8</f>
        <v>1.2338</v>
      </c>
      <c r="M10" s="155"/>
      <c r="N10" s="155"/>
      <c r="O10" s="155"/>
      <c r="P10" s="155"/>
      <c r="Q10" s="155"/>
      <c r="R10" s="155"/>
    </row>
    <row r="11" spans="1:34" s="167" customFormat="1" ht="25.5" customHeight="1" x14ac:dyDescent="0.2">
      <c r="B11" s="723" t="s">
        <v>46676</v>
      </c>
      <c r="C11" s="724"/>
      <c r="D11" s="724"/>
      <c r="E11" s="724"/>
      <c r="F11" s="724"/>
      <c r="G11" s="724"/>
      <c r="H11" s="724"/>
      <c r="I11" s="725"/>
      <c r="J11" s="145"/>
      <c r="K11" s="168"/>
      <c r="L11" s="169"/>
      <c r="M11" s="169"/>
      <c r="N11" s="169"/>
      <c r="O11" s="169"/>
      <c r="P11" s="169"/>
      <c r="Q11" s="169"/>
      <c r="R11" s="169"/>
      <c r="S11" s="169"/>
    </row>
    <row r="12" spans="1:34" s="170" customFormat="1" ht="12.75" customHeight="1" x14ac:dyDescent="0.2">
      <c r="B12" s="744" t="s">
        <v>8</v>
      </c>
      <c r="C12" s="732" t="s">
        <v>9</v>
      </c>
      <c r="D12" s="732" t="s">
        <v>10</v>
      </c>
      <c r="E12" s="745" t="s">
        <v>5</v>
      </c>
      <c r="F12" s="743" t="s">
        <v>11</v>
      </c>
      <c r="G12" s="346" t="s">
        <v>13</v>
      </c>
      <c r="H12" s="734" t="s">
        <v>12</v>
      </c>
      <c r="I12" s="735"/>
      <c r="J12" s="145"/>
      <c r="K12" s="29"/>
      <c r="L12" s="29"/>
      <c r="M12" s="29"/>
      <c r="N12" s="29"/>
      <c r="O12" s="29"/>
      <c r="P12" s="29"/>
      <c r="Q12" s="29"/>
      <c r="R12" s="29"/>
      <c r="S12" s="29"/>
      <c r="T12" s="29"/>
      <c r="U12" s="29"/>
      <c r="V12" s="29"/>
      <c r="W12" s="29"/>
      <c r="X12" s="29"/>
      <c r="Y12" s="29"/>
      <c r="Z12" s="29"/>
      <c r="AA12" s="29"/>
      <c r="AB12" s="29"/>
      <c r="AC12" s="29"/>
      <c r="AD12" s="29"/>
      <c r="AE12" s="29"/>
      <c r="AF12" s="29"/>
      <c r="AG12" s="29"/>
      <c r="AH12" s="29"/>
    </row>
    <row r="13" spans="1:34" ht="13.5" customHeight="1" x14ac:dyDescent="0.2">
      <c r="B13" s="744"/>
      <c r="C13" s="733"/>
      <c r="D13" s="733"/>
      <c r="E13" s="745"/>
      <c r="F13" s="743"/>
      <c r="G13" s="346" t="s">
        <v>25953</v>
      </c>
      <c r="H13" s="347" t="s">
        <v>39</v>
      </c>
      <c r="I13" s="348" t="s">
        <v>14</v>
      </c>
    </row>
    <row r="14" spans="1:34" x14ac:dyDescent="0.2">
      <c r="B14" s="729"/>
      <c r="C14" s="730"/>
      <c r="D14" s="730"/>
      <c r="E14" s="730"/>
      <c r="F14" s="730"/>
      <c r="G14" s="730"/>
      <c r="H14" s="730"/>
      <c r="I14" s="731"/>
    </row>
    <row r="15" spans="1:34" s="171" customFormat="1" ht="21" customHeight="1" x14ac:dyDescent="0.2">
      <c r="B15" s="310">
        <v>1</v>
      </c>
      <c r="C15" s="710" t="s">
        <v>15</v>
      </c>
      <c r="D15" s="711"/>
      <c r="E15" s="711"/>
      <c r="F15" s="711"/>
      <c r="G15" s="711"/>
      <c r="H15" s="711"/>
      <c r="I15" s="712"/>
      <c r="J15" s="145"/>
      <c r="K15" s="36"/>
      <c r="L15" s="36"/>
      <c r="M15" s="36"/>
      <c r="N15" s="36"/>
      <c r="O15" s="36"/>
      <c r="P15" s="36"/>
      <c r="Q15" s="36"/>
      <c r="R15" s="36"/>
      <c r="S15" s="36"/>
      <c r="T15" s="36"/>
      <c r="U15" s="36"/>
      <c r="V15" s="36"/>
      <c r="W15" s="36"/>
      <c r="X15" s="36"/>
      <c r="Y15" s="36"/>
      <c r="Z15" s="36"/>
      <c r="AA15" s="36"/>
      <c r="AB15" s="36"/>
      <c r="AC15" s="36"/>
      <c r="AD15" s="36"/>
      <c r="AE15" s="36"/>
      <c r="AF15" s="36"/>
      <c r="AG15" s="36"/>
      <c r="AH15" s="36"/>
    </row>
    <row r="16" spans="1:34" ht="22.5" x14ac:dyDescent="0.2">
      <c r="A16" s="31" t="str">
        <f t="shared" ref="A16:A37" si="0">B16&amp;C16</f>
        <v>1.1PMI 001.001</v>
      </c>
      <c r="B16" s="38" t="s">
        <v>1</v>
      </c>
      <c r="C16" s="360" t="str">
        <f>COMPOSIÇÕES!A7</f>
        <v>PMI 001.001</v>
      </c>
      <c r="D16" s="350" t="str">
        <f>VLOOKUP(C16,COMPOSIÇÕES!$1:$1048576,2,0)</f>
        <v>SERVICOS TOPOGRAFICOS PARA PAVIMENTACAO, INCLUSIVE NOTA DE SERVICOS, ACOMPANHAMENTO E GREIDE</v>
      </c>
      <c r="E16" s="351" t="str">
        <f>VLOOKUP(C16,COMPOSIÇÕES!$1:$1048576,6,0)</f>
        <v>M2</v>
      </c>
      <c r="F16" s="352">
        <f>VLOOKUP(C16,'MEMÓRIA CÁLCULO'!C:K,9,0)</f>
        <v>38127.487000000001</v>
      </c>
      <c r="G16" s="353">
        <f>COMPOSIÇÕES!F15</f>
        <v>0</v>
      </c>
      <c r="H16" s="354"/>
      <c r="I16" s="355"/>
      <c r="K16" s="31"/>
      <c r="L16" s="31"/>
      <c r="M16" s="31"/>
      <c r="N16" s="172"/>
    </row>
    <row r="17" spans="1:34" x14ac:dyDescent="0.2">
      <c r="A17" s="31" t="str">
        <f t="shared" si="0"/>
        <v>1.2PMI 001.002</v>
      </c>
      <c r="B17" s="38" t="s">
        <v>31</v>
      </c>
      <c r="C17" s="360" t="str">
        <f>COMPOSIÇÕES!A18</f>
        <v>PMI 001.002</v>
      </c>
      <c r="D17" s="350" t="str">
        <f>VLOOKUP(C17,COMPOSIÇÕES!$1:$1048576,2,0)</f>
        <v>ENSAIOS DE IMPRIMACAO - ASFALTO DILUIDO</v>
      </c>
      <c r="E17" s="351" t="str">
        <f>VLOOKUP(C17,COMPOSIÇÕES!$1:$1048576,6,0)</f>
        <v>M2</v>
      </c>
      <c r="F17" s="352">
        <f>VLOOKUP(C17,'MEMÓRIA CÁLCULO'!C:K,9,0)</f>
        <v>23984.230000000003</v>
      </c>
      <c r="G17" s="353">
        <f>COMPOSIÇÕES!F23</f>
        <v>0</v>
      </c>
      <c r="H17" s="354"/>
      <c r="I17" s="481"/>
      <c r="K17" s="31"/>
      <c r="L17" s="31"/>
      <c r="N17" s="172"/>
      <c r="AH17" s="31"/>
    </row>
    <row r="18" spans="1:34" x14ac:dyDescent="0.2">
      <c r="A18" s="31" t="str">
        <f t="shared" ref="A18:A21" si="1">B18&amp;C18</f>
        <v>1.3PMI 001.003</v>
      </c>
      <c r="B18" s="38" t="s">
        <v>31037</v>
      </c>
      <c r="C18" s="360" t="str">
        <f>COMPOSIÇÕES!A26</f>
        <v>PMI 001.003</v>
      </c>
      <c r="D18" s="350" t="str">
        <f>VLOOKUP(C18,COMPOSIÇÕES!$1:$1048576,2,0)</f>
        <v>ENSAIO DE DENSIDADE DO MATERIAL BETUMINOSO</v>
      </c>
      <c r="E18" s="351" t="str">
        <f>VLOOKUP(C18,COMPOSIÇÕES!$1:$1048576,6,0)</f>
        <v>UN</v>
      </c>
      <c r="F18" s="352">
        <f>VLOOKUP(C18,'MEMÓRIA CÁLCULO'!C:K,9,0)</f>
        <v>20</v>
      </c>
      <c r="G18" s="353">
        <f>COMPOSIÇÕES!F31</f>
        <v>0</v>
      </c>
      <c r="H18" s="354"/>
      <c r="I18" s="355"/>
      <c r="K18" s="31"/>
      <c r="L18" s="31"/>
      <c r="M18" s="31"/>
      <c r="N18" s="172"/>
    </row>
    <row r="19" spans="1:34" x14ac:dyDescent="0.2">
      <c r="A19" s="31" t="str">
        <f t="shared" si="1"/>
        <v>1.4PMI 001.004</v>
      </c>
      <c r="B19" s="38" t="s">
        <v>31038</v>
      </c>
      <c r="C19" s="360" t="str">
        <f>COMPOSIÇÕES!A34</f>
        <v>PMI 001.004</v>
      </c>
      <c r="D19" s="350" t="str">
        <f>VLOOKUP(C19,COMPOSIÇÕES!$1:$1048576,2,0)</f>
        <v>ENSAIOS DE BASE ESTABILIZADA GRANULOMETRICAMENTE</v>
      </c>
      <c r="E19" s="351" t="str">
        <f>VLOOKUP(C19,COMPOSIÇÕES!$1:$1048576,6,0)</f>
        <v>M3</v>
      </c>
      <c r="F19" s="352">
        <f>VLOOKUP(C19,'MEMÓRIA CÁLCULO'!C:K,9,0)</f>
        <v>8251.2199999999993</v>
      </c>
      <c r="G19" s="353">
        <f>COMPOSIÇÕES!F39</f>
        <v>0</v>
      </c>
      <c r="H19" s="354"/>
      <c r="I19" s="481"/>
      <c r="K19" s="31"/>
      <c r="L19" s="31"/>
      <c r="N19" s="172"/>
      <c r="AH19" s="31"/>
    </row>
    <row r="20" spans="1:34" x14ac:dyDescent="0.2">
      <c r="A20" s="31" t="str">
        <f t="shared" si="1"/>
        <v>1.501.001.0199-0</v>
      </c>
      <c r="B20" s="38" t="s">
        <v>31039</v>
      </c>
      <c r="C20" s="359" t="s">
        <v>564</v>
      </c>
      <c r="D20" s="350" t="str">
        <f>VLOOKUP(C20,'EMOP 05-2022'!$1:$1048576,2,0)</f>
        <v>DETERMINACAO DA ESTABILIDADE E FLUENCIA MARSHALL</v>
      </c>
      <c r="E20" s="351" t="str">
        <f>VLOOKUP(C20,'EMOP 05-2022'!$1:$1048576,9,0)</f>
        <v>UN</v>
      </c>
      <c r="F20" s="352">
        <f>VLOOKUP(C20,'MEMÓRIA CÁLCULO'!C:K,9,0)</f>
        <v>20</v>
      </c>
      <c r="G20" s="353">
        <f>VLOOKUP(C20,'EMOP 05-2022'!$1:$1048576,10,0)</f>
        <v>1150.94</v>
      </c>
      <c r="H20" s="354"/>
      <c r="I20" s="355"/>
      <c r="J20" s="389"/>
      <c r="K20" s="174"/>
      <c r="L20" s="30"/>
      <c r="M20" s="30"/>
      <c r="N20" s="172"/>
    </row>
    <row r="21" spans="1:34" ht="22.5" x14ac:dyDescent="0.2">
      <c r="A21" s="31" t="str">
        <f t="shared" si="1"/>
        <v>1.601.001.0208-0</v>
      </c>
      <c r="B21" s="38" t="s">
        <v>31040</v>
      </c>
      <c r="C21" s="359" t="s">
        <v>587</v>
      </c>
      <c r="D21" s="350" t="str">
        <f>VLOOKUP(C21,'EMOP 05-2022'!$1:$1048576,2,0)</f>
        <v>DETERMINACAO DA RESISTENCIA A TRACAO POR COMPRESSAO DIAMETRAL DE MISTURAS BETUMINOSAS</v>
      </c>
      <c r="E21" s="351" t="str">
        <f>VLOOKUP(C21,'EMOP 05-2022'!$1:$1048576,9,0)</f>
        <v>UN</v>
      </c>
      <c r="F21" s="352">
        <f>VLOOKUP(C21,'MEMÓRIA CÁLCULO'!C:K,9,0)</f>
        <v>20</v>
      </c>
      <c r="G21" s="353">
        <f>VLOOKUP(C21,'EMOP 05-2022'!$1:$1048576,10,0)</f>
        <v>180.63</v>
      </c>
      <c r="H21" s="354"/>
      <c r="I21" s="355"/>
      <c r="J21" s="389"/>
      <c r="K21" s="174"/>
      <c r="L21" s="30"/>
      <c r="M21" s="30"/>
      <c r="N21" s="172"/>
    </row>
    <row r="22" spans="1:34" ht="18.75" customHeight="1" x14ac:dyDescent="0.2">
      <c r="A22" s="31" t="str">
        <f t="shared" si="0"/>
        <v/>
      </c>
      <c r="B22" s="356"/>
      <c r="C22" s="315"/>
      <c r="D22" s="315"/>
      <c r="E22" s="315"/>
      <c r="F22" s="315"/>
      <c r="G22" s="357"/>
      <c r="H22" s="357" t="s">
        <v>16</v>
      </c>
      <c r="I22" s="358">
        <f>SUM(I16:I21)</f>
        <v>0</v>
      </c>
      <c r="J22" s="145">
        <f>SUM(I16:I21)</f>
        <v>0</v>
      </c>
      <c r="K22" s="31"/>
      <c r="N22" s="172"/>
    </row>
    <row r="23" spans="1:34" s="171" customFormat="1" ht="21" customHeight="1" x14ac:dyDescent="0.2">
      <c r="A23" s="171" t="str">
        <f t="shared" si="0"/>
        <v>2CANTEIRO DE OBRA</v>
      </c>
      <c r="B23" s="310">
        <v>2</v>
      </c>
      <c r="C23" s="710" t="s">
        <v>73</v>
      </c>
      <c r="D23" s="711"/>
      <c r="E23" s="711"/>
      <c r="F23" s="711"/>
      <c r="G23" s="711"/>
      <c r="H23" s="711"/>
      <c r="I23" s="712"/>
      <c r="J23" s="145"/>
      <c r="K23" s="173"/>
      <c r="L23" s="36"/>
      <c r="M23" s="36"/>
      <c r="N23" s="172"/>
      <c r="O23" s="28"/>
      <c r="P23" s="36"/>
      <c r="Q23" s="36"/>
      <c r="R23" s="36"/>
      <c r="S23" s="36"/>
      <c r="T23" s="36"/>
      <c r="U23" s="36"/>
      <c r="V23" s="36"/>
      <c r="W23" s="36"/>
      <c r="X23" s="36"/>
      <c r="Y23" s="36"/>
      <c r="Z23" s="36"/>
      <c r="AA23" s="36"/>
      <c r="AB23" s="36"/>
      <c r="AC23" s="36"/>
      <c r="AD23" s="36"/>
      <c r="AE23" s="36"/>
      <c r="AF23" s="36"/>
      <c r="AG23" s="36"/>
      <c r="AH23" s="36"/>
    </row>
    <row r="24" spans="1:34" ht="78.75" x14ac:dyDescent="0.2">
      <c r="A24" s="31" t="str">
        <f t="shared" si="0"/>
        <v>2.102.006.0015-0</v>
      </c>
      <c r="B24" s="38" t="s">
        <v>2</v>
      </c>
      <c r="C24" s="359" t="s">
        <v>2019</v>
      </c>
      <c r="D24" s="350" t="str">
        <f>VLOOKUP(C24,'EMOP 05-2022'!$1:$1048576,2,0)</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E24" s="351" t="str">
        <f>VLOOKUP(C24,'EMOP 05-2022'!$1:$1048576,9,0)</f>
        <v>UNXMES</v>
      </c>
      <c r="F24" s="352">
        <f>VLOOKUP(C24,'MEMÓRIA CÁLCULO'!C:K,9,0)</f>
        <v>8</v>
      </c>
      <c r="G24" s="353">
        <f>VLOOKUP(C24,'EMOP 05-2022'!$1:$1048576,10,0)</f>
        <v>700</v>
      </c>
      <c r="H24" s="354"/>
      <c r="I24" s="355"/>
      <c r="J24" s="389"/>
      <c r="K24" s="174"/>
      <c r="L24" s="30"/>
      <c r="M24" s="30"/>
      <c r="N24" s="172"/>
    </row>
    <row r="25" spans="1:34" ht="78.75" x14ac:dyDescent="0.2">
      <c r="A25" s="31" t="str">
        <f t="shared" ref="A25" si="2">B25&amp;C25</f>
        <v>2.202.006.0025-0</v>
      </c>
      <c r="B25" s="38" t="s">
        <v>6</v>
      </c>
      <c r="C25" s="359" t="s">
        <v>2023</v>
      </c>
      <c r="D25" s="350" t="str">
        <f>VLOOKUP(C25,'EMOP 05-2022'!$1:$1048576,2,0)</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E25" s="351" t="str">
        <f>VLOOKUP(C25,'EMOP 05-2022'!$1:$1048576,9,0)</f>
        <v>UNXMES</v>
      </c>
      <c r="F25" s="352">
        <f>VLOOKUP(C25,'MEMÓRIA CÁLCULO'!C:K,9,0)</f>
        <v>8</v>
      </c>
      <c r="G25" s="353">
        <f>VLOOKUP(C25,'EMOP 05-2022'!$1:$1048576,10,0)</f>
        <v>975</v>
      </c>
      <c r="H25" s="354"/>
      <c r="I25" s="355"/>
      <c r="J25" s="389"/>
      <c r="K25" s="174"/>
      <c r="L25" s="30"/>
      <c r="M25" s="30"/>
      <c r="N25" s="172"/>
    </row>
    <row r="26" spans="1:34" ht="45" x14ac:dyDescent="0.2">
      <c r="A26" s="31" t="str">
        <f t="shared" si="0"/>
        <v>2.302.015.0001-0</v>
      </c>
      <c r="B26" s="38" t="s">
        <v>74</v>
      </c>
      <c r="C26" s="349" t="s">
        <v>2042</v>
      </c>
      <c r="D26" s="350" t="str">
        <f>VLOOKUP(C26,'EMOP 05-2022'!$1:$1048576,2,0)</f>
        <v>INSTALACAO E LIGACAO PROVISORIA PARA ABASTECIMENTO DE AGUA E ESGOTAMENTO SANITARIO EM CANTEIRO DE OBRAS,INCLUSIVE ESCAVACAO,EXCLUSIVE REPOSICAO DA PAVIMENTACAO DO LOGRADOURO PUBLICO</v>
      </c>
      <c r="E26" s="351" t="str">
        <f>VLOOKUP(C26,'EMOP 05-2022'!$1:$1048576,9,0)</f>
        <v>UN</v>
      </c>
      <c r="F26" s="352">
        <f>VLOOKUP(C26,'MEMÓRIA CÁLCULO'!C:K,9,0)</f>
        <v>1</v>
      </c>
      <c r="G26" s="353">
        <f>VLOOKUP(C26,'EMOP 05-2022'!$1:$1048576,10,0)</f>
        <v>4347.2</v>
      </c>
      <c r="H26" s="354"/>
      <c r="I26" s="355"/>
      <c r="J26" s="389"/>
      <c r="K26" s="31"/>
      <c r="L26" s="30"/>
      <c r="M26" s="30"/>
      <c r="N26" s="172"/>
    </row>
    <row r="27" spans="1:34" ht="33.75" x14ac:dyDescent="0.2">
      <c r="A27" s="31" t="str">
        <f t="shared" si="0"/>
        <v>2.402.016.0001-0</v>
      </c>
      <c r="B27" s="38" t="s">
        <v>75</v>
      </c>
      <c r="C27" s="360" t="s">
        <v>2044</v>
      </c>
      <c r="D27" s="350" t="str">
        <f>VLOOKUP(C27,'EMOP 05-2022'!$1:$1048576,2,0)</f>
        <v>INSTALACAO E LIGACAO PROVISORIA DE ALIMENTACAO DE ENERGIA ELETRICA,EM BAIXA TENSAO,PARA CANTEIRO DE OBRAS,M3-CHAVE 100A,CARGA 3KW,20CV,EXCLUSIVE O FORNECIMENTO DO MEDIDOR</v>
      </c>
      <c r="E27" s="351" t="str">
        <f>VLOOKUP(C27,'EMOP 05-2022'!$1:$1048576,9,0)</f>
        <v>UN</v>
      </c>
      <c r="F27" s="352">
        <f>VLOOKUP(C27,'MEMÓRIA CÁLCULO'!C:K,9,0)</f>
        <v>1</v>
      </c>
      <c r="G27" s="353">
        <f>VLOOKUP(C27,'EMOP 05-2022'!$1:$1048576,10,0)</f>
        <v>2383.64</v>
      </c>
      <c r="H27" s="354"/>
      <c r="I27" s="355"/>
      <c r="J27" s="389"/>
      <c r="K27" s="31"/>
      <c r="L27" s="30"/>
      <c r="M27" s="30"/>
      <c r="N27" s="172"/>
    </row>
    <row r="28" spans="1:34" ht="22.5" x14ac:dyDescent="0.2">
      <c r="A28" s="31" t="str">
        <f t="shared" si="0"/>
        <v>2.502.020.0001-0</v>
      </c>
      <c r="B28" s="38" t="s">
        <v>104</v>
      </c>
      <c r="C28" s="349" t="s">
        <v>2056</v>
      </c>
      <c r="D28" s="350" t="str">
        <f>VLOOKUP(C28,'EMOP 05-2022'!$1:$1048576,2,0)</f>
        <v>PLACA DE IDENTIFICACAO DE OBRA PUBLICA,INCLUSIVE PINTURA E SUPORTES DE MADEIRA.FORNECIMENTO E COLOCACAO</v>
      </c>
      <c r="E28" s="351" t="str">
        <f>VLOOKUP(C28,'EMOP 05-2022'!$1:$1048576,9,0)</f>
        <v>M2</v>
      </c>
      <c r="F28" s="352">
        <f>VLOOKUP(C28,'MEMÓRIA CÁLCULO'!C:K,9,0)</f>
        <v>7.84</v>
      </c>
      <c r="G28" s="353">
        <f>VLOOKUP(C28,'EMOP 05-2022'!$1:$1048576,10,0)</f>
        <v>533.09</v>
      </c>
      <c r="H28" s="354"/>
      <c r="I28" s="355"/>
      <c r="J28" s="389"/>
      <c r="L28" s="30"/>
      <c r="M28" s="30"/>
      <c r="N28" s="172"/>
    </row>
    <row r="29" spans="1:34" ht="28.5" customHeight="1" x14ac:dyDescent="0.2">
      <c r="A29" s="31" t="str">
        <f t="shared" si="0"/>
        <v>2.698459</v>
      </c>
      <c r="B29" s="38" t="s">
        <v>105</v>
      </c>
      <c r="C29" s="349">
        <v>98459</v>
      </c>
      <c r="D29" s="350" t="str">
        <f>IF(C29=0,"-",IF(LEN(C29)=13,VLOOKUP(C29,'EMOP 05-2022'!$A:$B,2,0),VLOOKUP(C29,' SINAPI 05-2022'!$A:$B,2,0)))</f>
        <v>TAPUME COM TELHA METÁLICA. AF_05/2018</v>
      </c>
      <c r="E29" s="351" t="str">
        <f>IF(C29=0,"-",IF(LEN(C29)=13,VLOOKUP(C29,'EMOP 05-2022'!$A:$C,3,0),VLOOKUP(C29,' SINAPI 05-2022'!$A:$C,3,0)))</f>
        <v>M2</v>
      </c>
      <c r="F29" s="352">
        <f>VLOOKUP(C29,'MEMÓRIA CÁLCULO'!C:K,9,0)</f>
        <v>184.8</v>
      </c>
      <c r="G29" s="353" t="str">
        <f>IF(C29=0,"-",IF(LEN(C29)=13,VLOOKUP(C29,'EMOP 05-2022'!$A:$D,4,0),VLOOKUP(C29,' SINAPI 05-2022'!$A:$D,4,0)))</f>
        <v>141,62</v>
      </c>
      <c r="H29" s="354"/>
      <c r="I29" s="355"/>
      <c r="J29" s="389"/>
      <c r="L29" s="30"/>
      <c r="M29" s="30"/>
      <c r="N29" s="172"/>
    </row>
    <row r="30" spans="1:34" ht="45" x14ac:dyDescent="0.2">
      <c r="A30" s="31" t="str">
        <f t="shared" ref="A30:A31" si="3">B30&amp;C30</f>
        <v>2.702.010.0001-0</v>
      </c>
      <c r="B30" s="38" t="s">
        <v>106</v>
      </c>
      <c r="C30" s="349" t="s">
        <v>2029</v>
      </c>
      <c r="D30" s="350" t="str">
        <f>VLOOKUP(C30,'EMOP 05-2022'!$1:$1048576,2,0)</f>
        <v>GALPAO ABERTO PARA OFICINAS E DEPOSITOS DE CANTEIRO DE OBRAS,ESTRUTURADO EM MADEIRA DE LEI,COBERTURA DE TELHAS DE CIMENTO SEM AMIANTO ONDULADAS,DE 6MM DE ESPESSURA,PISO CIMENTADO E PREPARO DO TERRENO</v>
      </c>
      <c r="E30" s="351" t="str">
        <f>VLOOKUP(C30,'EMOP 05-2022'!$1:$1048576,9,0)</f>
        <v>M2</v>
      </c>
      <c r="F30" s="352">
        <f>VLOOKUP(C30,'MEMÓRIA CÁLCULO'!C:K,9,0)</f>
        <v>50</v>
      </c>
      <c r="G30" s="353">
        <f>VLOOKUP(C30,'EMOP 05-2022'!$1:$1048576,10,0)</f>
        <v>320.64999999999998</v>
      </c>
      <c r="H30" s="354"/>
      <c r="I30" s="355"/>
      <c r="J30" s="389"/>
      <c r="L30" s="30"/>
      <c r="M30" s="30"/>
      <c r="N30" s="172"/>
    </row>
    <row r="31" spans="1:34" ht="45" x14ac:dyDescent="0.2">
      <c r="A31" s="31" t="str">
        <f t="shared" si="3"/>
        <v>2.802.011.0010-0</v>
      </c>
      <c r="B31" s="38" t="s">
        <v>30976</v>
      </c>
      <c r="C31" s="349" t="s">
        <v>118</v>
      </c>
      <c r="D31" s="350" t="str">
        <f>VLOOKUP(C31,'EMOP 05-2022'!$1:$1048576,2,0)</f>
        <v>CERCA PROTETORA DE BORDA DE VALA OU OBRA,COM TELA PLASTICA NA COR LARANJA OU AMARELA,CONSIDERANDO 2 VEZES DE UTILIZACAO,INCLUSIVE APOIOS,FORNECIMENTO,COLOCACAO E RETIRADA</v>
      </c>
      <c r="E31" s="351" t="str">
        <f>VLOOKUP(C31,'EMOP 05-2022'!$1:$1048576,9,0)</f>
        <v>M2</v>
      </c>
      <c r="F31" s="352">
        <f>VLOOKUP(C31,'MEMÓRIA CÁLCULO'!C:K,9,0)</f>
        <v>8355.67</v>
      </c>
      <c r="G31" s="353">
        <f>VLOOKUP(C31,'EMOP 05-2022'!$1:$1048576,10,0)</f>
        <v>1.03</v>
      </c>
      <c r="H31" s="354"/>
      <c r="I31" s="355"/>
      <c r="J31" s="389"/>
      <c r="L31" s="30"/>
      <c r="M31" s="30"/>
      <c r="N31" s="172"/>
    </row>
    <row r="32" spans="1:34" ht="45" x14ac:dyDescent="0.2">
      <c r="A32" s="31" t="str">
        <f t="shared" si="0"/>
        <v>2.902.020.0005-0</v>
      </c>
      <c r="B32" s="38" t="s">
        <v>30977</v>
      </c>
      <c r="C32" s="349" t="s">
        <v>119</v>
      </c>
      <c r="D32" s="350" t="str">
        <f>VLOOKUP(C32,'EMOP 05-2022'!$1:$1048576,2,0)</f>
        <v>BARRAGEM DE BLOQUEIO DE OBRA NA VIA PUBLICA,DE ACORDO COM ARESOLUCAO DA PREFEITURA-RJ,COMPREENDENDO FORNECIMENTO,COLOCACAO E PINTURA DOS SUPORTES DE MADEIRA COM REAPROVEITAMENTO DO CONJUNTO 40 (QUARENTA) VEZES</v>
      </c>
      <c r="E32" s="351" t="str">
        <f>VLOOKUP(C32,'EMOP 05-2022'!$1:$1048576,9,0)</f>
        <v>M</v>
      </c>
      <c r="F32" s="352">
        <f>VLOOKUP(C32,'MEMÓRIA CÁLCULO'!C:K,9,0)</f>
        <v>522.23</v>
      </c>
      <c r="G32" s="353">
        <f>VLOOKUP(C32,'EMOP 05-2022'!$1:$1048576,10,0)</f>
        <v>3.64</v>
      </c>
      <c r="H32" s="354"/>
      <c r="I32" s="355"/>
      <c r="J32" s="389"/>
      <c r="L32" s="30"/>
      <c r="M32" s="30"/>
      <c r="N32" s="172"/>
    </row>
    <row r="33" spans="1:34" ht="45" x14ac:dyDescent="0.2">
      <c r="A33" s="31" t="str">
        <f t="shared" si="0"/>
        <v>2.1002.030.0005-0</v>
      </c>
      <c r="B33" s="38" t="s">
        <v>30978</v>
      </c>
      <c r="C33" s="349" t="s">
        <v>120</v>
      </c>
      <c r="D33" s="350" t="str">
        <f>VLOOKUP(C33,'EMOP 05-2022'!$1:$1048576,2,0)</f>
        <v>PLACA DE SINALIZACAO PREVENTIVA PARA OBRA NA VIA PUBLICA,DEACORDO COM A RESOLUCAO DA PREFEITURA-RJ, COMPREENDENDO FORNECIMENTO E PINTURA DA PLACA E DOS SUPORTES DE MADEIRA.FORNECIMENTO E COLOCACAO</v>
      </c>
      <c r="E33" s="351" t="str">
        <f>VLOOKUP(C33,'EMOP 05-2022'!$1:$1048576,9,0)</f>
        <v>UN</v>
      </c>
      <c r="F33" s="352">
        <f>VLOOKUP(C33,'MEMÓRIA CÁLCULO'!C:K,9,0)</f>
        <v>44</v>
      </c>
      <c r="G33" s="353">
        <f>VLOOKUP(C33,'EMOP 05-2022'!$1:$1048576,10,0)</f>
        <v>97.95</v>
      </c>
      <c r="H33" s="354"/>
      <c r="I33" s="355"/>
      <c r="J33" s="389"/>
      <c r="L33" s="30"/>
      <c r="M33" s="30"/>
      <c r="N33" s="172"/>
    </row>
    <row r="34" spans="1:34" ht="18.75" customHeight="1" x14ac:dyDescent="0.2">
      <c r="A34" s="31" t="str">
        <f t="shared" si="0"/>
        <v/>
      </c>
      <c r="B34" s="356"/>
      <c r="C34" s="315"/>
      <c r="D34" s="315"/>
      <c r="E34" s="315"/>
      <c r="F34" s="315"/>
      <c r="G34" s="357"/>
      <c r="H34" s="357" t="s">
        <v>16</v>
      </c>
      <c r="I34" s="358">
        <f>SUM(I24:I33)</f>
        <v>0</v>
      </c>
      <c r="J34" s="145">
        <f>SUM(I24:I33)</f>
        <v>0</v>
      </c>
      <c r="K34" s="175"/>
      <c r="N34" s="172"/>
    </row>
    <row r="35" spans="1:34" s="171" customFormat="1" ht="21" customHeight="1" x14ac:dyDescent="0.2">
      <c r="A35" s="171" t="str">
        <f t="shared" si="0"/>
        <v>3MOVIMENTO DE TERRA</v>
      </c>
      <c r="B35" s="310">
        <v>3</v>
      </c>
      <c r="C35" s="710" t="s">
        <v>17</v>
      </c>
      <c r="D35" s="711"/>
      <c r="E35" s="711"/>
      <c r="F35" s="711"/>
      <c r="G35" s="711"/>
      <c r="H35" s="711"/>
      <c r="I35" s="712"/>
      <c r="J35" s="145"/>
      <c r="K35" s="36"/>
      <c r="L35" s="36"/>
      <c r="M35" s="36"/>
      <c r="N35" s="172"/>
      <c r="O35" s="28"/>
      <c r="P35" s="36"/>
      <c r="Q35" s="36"/>
      <c r="R35" s="36"/>
      <c r="S35" s="36"/>
      <c r="T35" s="36"/>
      <c r="U35" s="36"/>
      <c r="V35" s="36"/>
      <c r="W35" s="36"/>
      <c r="X35" s="36"/>
      <c r="Y35" s="36"/>
      <c r="Z35" s="36"/>
      <c r="AA35" s="36"/>
      <c r="AB35" s="36"/>
      <c r="AC35" s="36"/>
      <c r="AD35" s="36"/>
      <c r="AE35" s="36"/>
      <c r="AF35" s="36"/>
      <c r="AG35" s="36"/>
      <c r="AH35" s="36"/>
    </row>
    <row r="36" spans="1:34" s="171" customFormat="1" ht="15" customHeight="1" x14ac:dyDescent="0.2">
      <c r="B36" s="707" t="s">
        <v>31122</v>
      </c>
      <c r="C36" s="708"/>
      <c r="D36" s="708"/>
      <c r="E36" s="708"/>
      <c r="F36" s="708"/>
      <c r="G36" s="708"/>
      <c r="H36" s="708"/>
      <c r="I36" s="709"/>
      <c r="J36" s="145"/>
      <c r="K36" s="36"/>
      <c r="L36" s="36"/>
      <c r="M36" s="36"/>
      <c r="N36" s="172"/>
      <c r="O36" s="28"/>
      <c r="P36" s="36"/>
      <c r="Q36" s="36"/>
      <c r="R36" s="36"/>
      <c r="S36" s="36"/>
      <c r="T36" s="36"/>
      <c r="U36" s="36"/>
      <c r="V36" s="36"/>
      <c r="W36" s="36"/>
      <c r="X36" s="36"/>
      <c r="Y36" s="36"/>
      <c r="Z36" s="36"/>
      <c r="AA36" s="36"/>
      <c r="AB36" s="36"/>
      <c r="AC36" s="36"/>
      <c r="AD36" s="36"/>
      <c r="AE36" s="36"/>
      <c r="AF36" s="36"/>
      <c r="AG36" s="36"/>
      <c r="AH36" s="36"/>
    </row>
    <row r="37" spans="1:34" ht="56.25" x14ac:dyDescent="0.2">
      <c r="A37" s="31" t="str">
        <f t="shared" si="0"/>
        <v>3.190106</v>
      </c>
      <c r="B37" s="38" t="s">
        <v>24</v>
      </c>
      <c r="C37" s="360">
        <v>90106</v>
      </c>
      <c r="D37" s="350" t="str">
        <f>IF(C37=0,"-",IF(LEN(C37)=13,VLOOKUP(C37,'EMOP 05-2022'!$A:$B,2,0),VLOOKUP(C37,' SINAPI 05-2022'!$A:$B,2,0)))</f>
        <v>ESCAVAÇÃO MECANIZADA DE VALA COM PROFUNDIDADE ATÉ 1,5 M (MÉDIA MONTANTE E JUSANTE/UMA COMPOSIÇÃO POR TRECHO), RETROESCAV. (0,26 M3), LARGURA DE 0,8 M A 1,5 M, EM SOLO DE 1A CATEGORIA, LOCAIS COM BAIXO NÍVEL DE INTERFERÊNCIA. AF_02/2021</v>
      </c>
      <c r="E37" s="351" t="str">
        <f>IF(C37=0,"-",IF(LEN(C37)=13,VLOOKUP(C37,'EMOP 05-2022'!$A:$C,3,0),VLOOKUP(C37,' SINAPI 05-2022'!$A:$C,3,0)))</f>
        <v>M3</v>
      </c>
      <c r="F37" s="352">
        <f>VLOOKUP(C37,'MEMÓRIA CÁLCULO'!C:K,9,0)</f>
        <v>1838.665</v>
      </c>
      <c r="G37" s="353" t="str">
        <f>IF(C37=0,"-",IF(LEN(C37)=13,VLOOKUP(C37,'EMOP 05-2022'!$A:$D,4,0),VLOOKUP(C37,' SINAPI 05-2022'!$A:$D,4,0)))</f>
        <v>7,74</v>
      </c>
      <c r="H37" s="354"/>
      <c r="I37" s="355"/>
      <c r="N37" s="172"/>
    </row>
    <row r="38" spans="1:34" ht="56.25" x14ac:dyDescent="0.2">
      <c r="A38" s="31" t="str">
        <f t="shared" ref="A38:A55" si="4">B38&amp;C38</f>
        <v>3.290108</v>
      </c>
      <c r="B38" s="38" t="s">
        <v>70</v>
      </c>
      <c r="C38" s="360">
        <v>90108</v>
      </c>
      <c r="D38" s="350" t="str">
        <f>IF(C38=0,"-",IF(LEN(C38)=13,VLOOKUP(C38,'EMOP 05-2022'!$A:$B,2,0),VLOOKUP(C38,' SINAPI 05-2022'!$A:$B,2,0)))</f>
        <v>ESCAVAÇÃO MECANIZADA DE VALA COM PROFUNDIDADE MAIOR QUE 1,5 M ATÉ 3,0 M (MÉDIA MONTANTE E JUSANTE/UMA COMPOSIÇÃO POR TRECHO), RETROESCAV (0,26 M3), LARGURA DE 0,8 M A 1,5 M, EM SOLO DE 1A CATEGORIA, LOCAIS COM BAIXO NÍVEL DE INTERFERÊNCIA. AF_02/2021</v>
      </c>
      <c r="E38" s="351" t="str">
        <f>IF(C38=0,"-",IF(LEN(C38)=13,VLOOKUP(C38,'EMOP 05-2022'!$A:$C,3,0),VLOOKUP(C38,' SINAPI 05-2022'!$A:$C,3,0)))</f>
        <v>M3</v>
      </c>
      <c r="F38" s="352">
        <f>VLOOKUP(C38,'MEMÓRIA CÁLCULO'!C:K,9,0)</f>
        <v>4383.6899999999996</v>
      </c>
      <c r="G38" s="353" t="str">
        <f>IF(C38=0,"-",IF(LEN(C38)=13,VLOOKUP(C38,'EMOP 05-2022'!$A:$D,4,0),VLOOKUP(C38,' SINAPI 05-2022'!$A:$D,4,0)))</f>
        <v>6,95</v>
      </c>
      <c r="H38" s="354"/>
      <c r="I38" s="355"/>
      <c r="N38" s="172"/>
    </row>
    <row r="39" spans="1:34" ht="56.25" x14ac:dyDescent="0.2">
      <c r="A39" s="31" t="str">
        <f t="shared" si="4"/>
        <v>3.3102281</v>
      </c>
      <c r="B39" s="38" t="s">
        <v>91</v>
      </c>
      <c r="C39" s="360">
        <v>102281</v>
      </c>
      <c r="D39" s="350" t="str">
        <f>IF(C39=0,"-",IF(LEN(C39)=13,VLOOKUP(C39,'EMOP 05-2022'!$A:$B,2,0),VLOOKUP(C39,' SINAPI 05-2022'!$A:$B,2,0)))</f>
        <v>ESCAVAÇÃO MECANIZADA DE VALA COM PROF. MAIOR QUE 1,5 M ATÉ 3,0 M (MÉDIA MONTANTE E JUSANTE/UMA COMPOSIÇÃO POR TRECHO),COM ESCAVADEIRA (1,2 M3),LARG. DE 1,5 M A 2,5 M, EM SOLO DE 1A CATEGORIA, LOCAIS COM BAIXO NÍVEL DE INTERFERÊNCIA. AF_02/2021</v>
      </c>
      <c r="E39" s="351" t="str">
        <f>IF(C39=0,"-",IF(LEN(C39)=13,VLOOKUP(C39,'EMOP 05-2022'!$A:$C,3,0),VLOOKUP(C39,' SINAPI 05-2022'!$A:$C,3,0)))</f>
        <v>M3</v>
      </c>
      <c r="F39" s="352">
        <f>VLOOKUP(C39,'MEMÓRIA CÁLCULO'!C:K,9,0)</f>
        <v>2842.37</v>
      </c>
      <c r="G39" s="353" t="str">
        <f>IF(C39=0,"-",IF(LEN(C39)=13,VLOOKUP(C39,'EMOP 05-2022'!$A:$D,4,0),VLOOKUP(C39,' SINAPI 05-2022'!$A:$D,4,0)))</f>
        <v>5,68</v>
      </c>
      <c r="H39" s="354"/>
      <c r="I39" s="355"/>
      <c r="N39" s="172"/>
    </row>
    <row r="40" spans="1:34" ht="56.25" x14ac:dyDescent="0.2">
      <c r="A40" s="31" t="str">
        <f t="shared" si="4"/>
        <v>3.490094</v>
      </c>
      <c r="B40" s="38" t="s">
        <v>92</v>
      </c>
      <c r="C40" s="360">
        <v>90094</v>
      </c>
      <c r="D40" s="350" t="str">
        <f>IF(C40=0,"-",IF(LEN(C40)=13,VLOOKUP(C40,'EMOP 05-2022'!$A:$B,2,0),VLOOKUP(C40,' SINAPI 05-2022'!$A:$B,2,0)))</f>
        <v>ESCAVAÇÃO MECANIZADA DE VALA COM PROF. MAIOR QUE 3,0 M ATÉ 4,5 M (MÉDIA MONTANTE E JUSANTE/UMA COMPOSIÇÃO POR TRECHO), ESCAVADEIRA (0,8 M3), LARG. MENOR QUE 1,5 M, EM SOLO DE 1A CATEGORIA, LOCAIS COM BAIXO NÍVEL DE INTERFERÊNCIA. AF_02/2021</v>
      </c>
      <c r="E40" s="351" t="str">
        <f>IF(C40=0,"-",IF(LEN(C40)=13,VLOOKUP(C40,'EMOP 05-2022'!$A:$C,3,0),VLOOKUP(C40,' SINAPI 05-2022'!$A:$C,3,0)))</f>
        <v>M3</v>
      </c>
      <c r="F40" s="352">
        <f>VLOOKUP(C40,'MEMÓRIA CÁLCULO'!C:K,9,0)</f>
        <v>530.30999999999995</v>
      </c>
      <c r="G40" s="353" t="str">
        <f>IF(C40=0,"-",IF(LEN(C40)=13,VLOOKUP(C40,'EMOP 05-2022'!$A:$D,4,0),VLOOKUP(C40,' SINAPI 05-2022'!$A:$D,4,0)))</f>
        <v>5,98</v>
      </c>
      <c r="H40" s="354"/>
      <c r="I40" s="355"/>
      <c r="J40" s="328"/>
      <c r="N40" s="172"/>
    </row>
    <row r="41" spans="1:34" ht="56.25" x14ac:dyDescent="0.2">
      <c r="A41" s="31" t="str">
        <f t="shared" ref="A41" si="5">B41&amp;C41</f>
        <v>3.590095</v>
      </c>
      <c r="B41" s="38" t="s">
        <v>26572</v>
      </c>
      <c r="C41" s="360">
        <v>90095</v>
      </c>
      <c r="D41" s="350" t="str">
        <f>IF(C41=0,"-",IF(LEN(C41)=13,VLOOKUP(C41,'EMOP 05-2022'!$A:$B,2,0),VLOOKUP(C41,' SINAPI 05-2022'!$A:$B,2,0)))</f>
        <v>ESCAVAÇÃO MECANIZADA DE VALA COM PROF. MAIOR QUE 3,0 M ATÉ 4,5 M (MÉDIA MONTANTE E JUSANTE/UMA COMPOSIÇÃO POR TRECHO), ESCAVADEIRA (1,2 M3), LARG. DE 1,5 M A 2,5 M, EM SOLO DE 1A CATEGORIA, LOCAIS COM BAIXO NÍVEL DE INTERFERÊNCIA. AF_02/2021</v>
      </c>
      <c r="E41" s="351" t="str">
        <f>IF(C41=0,"-",IF(LEN(C41)=13,VLOOKUP(C41,'EMOP 05-2022'!$A:$C,3,0),VLOOKUP(C41,' SINAPI 05-2022'!$A:$C,3,0)))</f>
        <v>M3</v>
      </c>
      <c r="F41" s="352">
        <f>VLOOKUP(C41,'MEMÓRIA CÁLCULO'!C:K,9,0)</f>
        <v>1875.93</v>
      </c>
      <c r="G41" s="353" t="str">
        <f>IF(C41=0,"-",IF(LEN(C41)=13,VLOOKUP(C41,'EMOP 05-2022'!$A:$D,4,0),VLOOKUP(C41,' SINAPI 05-2022'!$A:$D,4,0)))</f>
        <v>5,43</v>
      </c>
      <c r="H41" s="354"/>
      <c r="I41" s="355"/>
      <c r="N41" s="172"/>
    </row>
    <row r="42" spans="1:34" ht="56.25" x14ac:dyDescent="0.2">
      <c r="A42" s="31" t="str">
        <f t="shared" ref="A42" si="6">B42&amp;C42</f>
        <v>3.690098</v>
      </c>
      <c r="B42" s="38" t="s">
        <v>26573</v>
      </c>
      <c r="C42" s="360">
        <v>90098</v>
      </c>
      <c r="D42" s="350" t="str">
        <f>IF(C42=0,"-",IF(LEN(C42)=13,VLOOKUP(C42,'EMOP 05-2022'!$A:$B,2,0),VLOOKUP(C42,' SINAPI 05-2022'!$A:$B,2,0)))</f>
        <v>ESCAVAÇÃO MECANIZADA DE VALA COM PROF. MAIOR QUE 4,5 M ATÉ 6,0 M (MÉDIA MONTANTE E JUSANTE/UMA COMPOSIÇÃO POR TRECHO), ESCAVADEIRA (1,2 M3), LARG. DE 1,5 M A 2,5 M, EM SOLO DE 1A CATEGORIA, LOCAIS COM BAIXO NÍVEL DE INTERFERÊNCIA. AF_02/2021</v>
      </c>
      <c r="E42" s="351" t="str">
        <f>IF(C42=0,"-",IF(LEN(C42)=13,VLOOKUP(C42,'EMOP 05-2022'!$A:$C,3,0),VLOOKUP(C42,' SINAPI 05-2022'!$A:$C,3,0)))</f>
        <v>M3</v>
      </c>
      <c r="F42" s="352">
        <f>VLOOKUP(C42,'MEMÓRIA CÁLCULO'!C:K,9,0)</f>
        <v>11.79</v>
      </c>
      <c r="G42" s="353" t="str">
        <f>IF(C42=0,"-",IF(LEN(C42)=13,VLOOKUP(C42,'EMOP 05-2022'!$A:$D,4,0),VLOOKUP(C42,' SINAPI 05-2022'!$A:$D,4,0)))</f>
        <v>5,35</v>
      </c>
      <c r="H42" s="354"/>
      <c r="I42" s="355"/>
      <c r="N42" s="172"/>
    </row>
    <row r="43" spans="1:34" ht="56.25" x14ac:dyDescent="0.2">
      <c r="A43" s="31" t="str">
        <f t="shared" ref="A43:A50" si="7">B43&amp;C43</f>
        <v>3.790091</v>
      </c>
      <c r="B43" s="38" t="s">
        <v>26574</v>
      </c>
      <c r="C43" s="360">
        <v>90091</v>
      </c>
      <c r="D43" s="350" t="str">
        <f>IF(C43=0,"-",IF(LEN(C43)=13,VLOOKUP(C43,'EMOP 05-2022'!$A:$B,2,0),VLOOKUP(C43,' SINAPI 05-2022'!$A:$B,2,0)))</f>
        <v>ESCAVAÇÃO MECANIZADA DE VALA COM PROF. ATÉ 1,5 M (MÉDIA MONTANTE E JUSANTE/UMA COMPOSIÇÃO POR TRECHO), ESCAVADEIRA (0,8 M3), LARG. DE 1,5 M A 2,5 M, EM SOLO DE 1A CATEGORIA, LOCAIS COM BAIXO NÍVEL DE INTERFERÊNCIA. AF_02/2021</v>
      </c>
      <c r="E43" s="351" t="str">
        <f>IF(C43=0,"-",IF(LEN(C43)=13,VLOOKUP(C43,'EMOP 05-2022'!$A:$C,3,0),VLOOKUP(C43,' SINAPI 05-2022'!$A:$C,3,0)))</f>
        <v>M3</v>
      </c>
      <c r="F43" s="352">
        <f>VLOOKUP(C43,'MEMÓRIA CÁLCULO'!C:K,9,0)</f>
        <v>68.92</v>
      </c>
      <c r="G43" s="353" t="str">
        <f>IF(C43=0,"-",IF(LEN(C43)=13,VLOOKUP(C43,'EMOP 05-2022'!$A:$D,4,0),VLOOKUP(C43,' SINAPI 05-2022'!$A:$D,4,0)))</f>
        <v>6,39</v>
      </c>
      <c r="H43" s="354"/>
      <c r="I43" s="355"/>
      <c r="N43" s="172"/>
    </row>
    <row r="44" spans="1:34" ht="56.25" x14ac:dyDescent="0.2">
      <c r="A44" s="31" t="str">
        <f t="shared" si="7"/>
        <v>3.893379</v>
      </c>
      <c r="B44" s="38" t="s">
        <v>30982</v>
      </c>
      <c r="C44" s="360">
        <v>93379</v>
      </c>
      <c r="D44" s="350" t="str">
        <f>IF(C44=0,"-",IF(LEN(C44)=13,VLOOKUP(C44,'EMOP 05-2022'!$A:$B,2,0),VLOOKUP(C44,' SINAPI 05-2022'!$A:$B,2,0)))</f>
        <v>REATERRO MECANIZADO DE VALA COM RETROESCAVADEIRA (CAPACIDADE DA CAÇAMBA DA RETRO: 0,26 M³ / POTÊNCIA: 88 HP), LARGURA DE 0,8 A 1,5 M, PROFUNDIDADE ATÉ 1,5 M, COM SOLO DE 1ª CATEGORIA EM LOCAIS COM BAIXO NÍVEL DE INTERFERÊNCIA. AF_04/2016</v>
      </c>
      <c r="E44" s="351" t="str">
        <f>IF(C44=0,"-",IF(LEN(C44)=13,VLOOKUP(C44,'EMOP 05-2022'!$A:$C,3,0),VLOOKUP(C44,' SINAPI 05-2022'!$A:$C,3,0)))</f>
        <v>M3</v>
      </c>
      <c r="F44" s="352">
        <f>VLOOKUP(C44,'MEMÓRIA CÁLCULO'!C:K,9,0)</f>
        <v>1654.8490072346451</v>
      </c>
      <c r="G44" s="353" t="str">
        <f>IF(C44=0,"-",IF(LEN(C44)=13,VLOOKUP(C44,'EMOP 05-2022'!$A:$D,4,0),VLOOKUP(C44,' SINAPI 05-2022'!$A:$D,4,0)))</f>
        <v>22,38</v>
      </c>
      <c r="H44" s="354"/>
      <c r="I44" s="355"/>
      <c r="N44" s="172"/>
    </row>
    <row r="45" spans="1:34" ht="56.25" x14ac:dyDescent="0.2">
      <c r="A45" s="31" t="str">
        <f t="shared" si="7"/>
        <v>3.993381</v>
      </c>
      <c r="B45" s="38" t="s">
        <v>30983</v>
      </c>
      <c r="C45" s="360">
        <v>93381</v>
      </c>
      <c r="D45" s="350" t="str">
        <f>IF(C45=0,"-",IF(LEN(C45)=13,VLOOKUP(C45,'EMOP 05-2022'!$A:$B,2,0),VLOOKUP(C45,' SINAPI 05-2022'!$A:$B,2,0)))</f>
        <v>REATERRO MECANIZADO DE VALA COM RETROESCAVADEIRA (CAPACIDADE DA CAÇAMBA DA RETRO: 0,26 M³ / POTÊNCIA: 88 HP), LARGURA DE 0,8 A 1,5 M, PROFUNDIDADE DE 1,5 A 3,0 M, COM SOLO (SEM SUBSTITUIÇÃO) DE 1ª CATEGORIA EM LOCAIS COM BAIXO NÍVEL DE INTERFERÊNCIA. AF_04/2016</v>
      </c>
      <c r="E45" s="351" t="str">
        <f>IF(C45=0,"-",IF(LEN(C45)=13,VLOOKUP(C45,'EMOP 05-2022'!$A:$C,3,0),VLOOKUP(C45,' SINAPI 05-2022'!$A:$C,3,0)))</f>
        <v>M3</v>
      </c>
      <c r="F45" s="352">
        <f>VLOOKUP(C45,'MEMÓRIA CÁLCULO'!C:K,9,0)</f>
        <v>3421.6</v>
      </c>
      <c r="G45" s="353" t="str">
        <f>IF(C45=0,"-",IF(LEN(C45)=13,VLOOKUP(C45,'EMOP 05-2022'!$A:$D,4,0),VLOOKUP(C45,' SINAPI 05-2022'!$A:$D,4,0)))</f>
        <v>11,88</v>
      </c>
      <c r="H45" s="354"/>
      <c r="I45" s="355"/>
      <c r="N45" s="172"/>
    </row>
    <row r="46" spans="1:34" ht="56.25" x14ac:dyDescent="0.2">
      <c r="A46" s="31" t="str">
        <f t="shared" si="7"/>
        <v>3.1093369</v>
      </c>
      <c r="B46" s="38" t="s">
        <v>31048</v>
      </c>
      <c r="C46" s="360">
        <v>93369</v>
      </c>
      <c r="D46" s="350" t="str">
        <f>IF(C46=0,"-",IF(LEN(C46)=13,VLOOKUP(C46,'EMOP 05-2022'!$A:$B,2,0),VLOOKUP(C46,' SINAPI 05-2022'!$A:$B,2,0)))</f>
        <v>REATERRO MECANIZADO DE VALA COM ESCAVADEIRA HIDRÁULICA (CAPACIDADE DA CAÇAMBA: 0,8 M³ / POTÊNCIA: 111 HP), LARGURA DE 1,5 A 2,5 M, PROFUNDIDADE DE 1,5 A 3,0 M, COM SOLO (SEM SUBSTITUIÇÃO) DE 1ª CATEGORIA EM LOCAIS COM BAIXO NÍVEL DE INTERFERÊNCIA. AF_04/2016</v>
      </c>
      <c r="E46" s="351" t="str">
        <f>IF(C46=0,"-",IF(LEN(C46)=13,VLOOKUP(C46,'EMOP 05-2022'!$A:$C,3,0),VLOOKUP(C46,' SINAPI 05-2022'!$A:$C,3,0)))</f>
        <v>M3</v>
      </c>
      <c r="F46" s="352">
        <f>VLOOKUP(C46,'MEMÓRIA CÁLCULO'!C:K,9,0)</f>
        <v>1978.64</v>
      </c>
      <c r="G46" s="353" t="str">
        <f>IF(C46=0,"-",IF(LEN(C46)=13,VLOOKUP(C46,'EMOP 05-2022'!$A:$D,4,0),VLOOKUP(C46,' SINAPI 05-2022'!$A:$D,4,0)))</f>
        <v>13,16</v>
      </c>
      <c r="H46" s="354"/>
      <c r="I46" s="355"/>
      <c r="N46" s="172"/>
    </row>
    <row r="47" spans="1:34" ht="56.25" x14ac:dyDescent="0.2">
      <c r="A47" s="31" t="str">
        <f t="shared" si="7"/>
        <v>3.1193370</v>
      </c>
      <c r="B47" s="38" t="s">
        <v>31074</v>
      </c>
      <c r="C47" s="360">
        <v>93370</v>
      </c>
      <c r="D47" s="350" t="str">
        <f>IF(C47=0,"-",IF(LEN(C47)=13,VLOOKUP(C47,'EMOP 05-2022'!$A:$B,2,0),VLOOKUP(C47,' SINAPI 05-2022'!$A:$B,2,0)))</f>
        <v>REATERRO MECANIZADO DE VALA COM ESCAVADEIRA HIDRÁULICA (CAPACIDADE DA CAÇAMBA: 0,8 M³ / POTÊNCIA: 111 HP), LARGURA ATÉ 1,5 M, PROFUNDIDADE DE 3,0 A 4,5 M, COM SOLO DE 1ª CATEGORIA EM LOCAIS COM BAIXO NÍVEL DE INTERFERÊNCIA. AF_04/2016</v>
      </c>
      <c r="E47" s="351" t="str">
        <f>IF(C47=0,"-",IF(LEN(C47)=13,VLOOKUP(C47,'EMOP 05-2022'!$A:$C,3,0),VLOOKUP(C47,' SINAPI 05-2022'!$A:$C,3,0)))</f>
        <v>M3</v>
      </c>
      <c r="F47" s="352">
        <f>VLOOKUP(C47,'MEMÓRIA CÁLCULO'!C:K,9,0)</f>
        <v>308.77</v>
      </c>
      <c r="G47" s="353" t="str">
        <f>IF(C47=0,"-",IF(LEN(C47)=13,VLOOKUP(C47,'EMOP 05-2022'!$A:$D,4,0),VLOOKUP(C47,' SINAPI 05-2022'!$A:$D,4,0)))</f>
        <v>14,50</v>
      </c>
      <c r="H47" s="354"/>
      <c r="I47" s="355"/>
      <c r="J47" s="328"/>
      <c r="N47" s="172"/>
    </row>
    <row r="48" spans="1:34" ht="56.25" x14ac:dyDescent="0.2">
      <c r="A48" s="31" t="str">
        <f t="shared" si="7"/>
        <v>3.1293371</v>
      </c>
      <c r="B48" s="38" t="s">
        <v>31075</v>
      </c>
      <c r="C48" s="360">
        <v>93371</v>
      </c>
      <c r="D48" s="350" t="str">
        <f>IF(C48=0,"-",IF(LEN(C48)=13,VLOOKUP(C48,'EMOP 05-2022'!$A:$B,2,0),VLOOKUP(C48,' SINAPI 05-2022'!$A:$B,2,0)))</f>
        <v>REATERRO MECANIZADO DE VALA COM ESCAVADEIRA HIDRÁULICA (CAPACIDADE DA CAÇAMBA: 0,8 M³ / POTÊNCIA: 111 HP), LARGURA DE 1,5 A 2,5 M, PROFUNDIDADE DE 3,0 A 4,5 M, COM SOLO (SEM SUBSTITUIÇÃO) DE 1ª CATEGORIA EM LOCAIS COM BAIXO NÍVEL DE INTERFERÊNCIA. AF_04/2016</v>
      </c>
      <c r="E48" s="351" t="str">
        <f>IF(C48=0,"-",IF(LEN(C48)=13,VLOOKUP(C48,'EMOP 05-2022'!$A:$C,3,0),VLOOKUP(C48,' SINAPI 05-2022'!$A:$C,3,0)))</f>
        <v>M3</v>
      </c>
      <c r="F48" s="352">
        <f>VLOOKUP(C48,'MEMÓRIA CÁLCULO'!C:K,9,0)</f>
        <v>1161.29</v>
      </c>
      <c r="G48" s="353" t="str">
        <f>IF(C48=0,"-",IF(LEN(C48)=13,VLOOKUP(C48,'EMOP 05-2022'!$A:$D,4,0),VLOOKUP(C48,' SINAPI 05-2022'!$A:$D,4,0)))</f>
        <v>10,97</v>
      </c>
      <c r="H48" s="354"/>
      <c r="I48" s="355"/>
      <c r="N48" s="172"/>
    </row>
    <row r="49" spans="1:34" ht="56.25" x14ac:dyDescent="0.2">
      <c r="A49" s="31" t="str">
        <f t="shared" si="7"/>
        <v>3.1393367</v>
      </c>
      <c r="B49" s="38" t="s">
        <v>31076</v>
      </c>
      <c r="C49" s="360">
        <v>93367</v>
      </c>
      <c r="D49" s="350" t="str">
        <f>IF(C49=0,"-",IF(LEN(C49)=13,VLOOKUP(C49,'EMOP 05-2022'!$A:$B,2,0),VLOOKUP(C49,' SINAPI 05-2022'!$A:$B,2,0)))</f>
        <v>REATERRO MECANIZADO DE VALA COM ESCAVADEIRA HIDRÁULICA (CAPACIDADE DA CAÇAMBA: 0,8 M³ / POTÊNCIA: 111 HP), LARGURA DE 1,5 A 2,5 M, PROFUNDIDADE ATÉ 1,5 M, COM SOLO DE 1ª CATEGORIA EM LOCAIS COM BAIXO NÍVEL DE INTERFERÊNCIA. AF_04/2016</v>
      </c>
      <c r="E49" s="351" t="str">
        <f>IF(C49=0,"-",IF(LEN(C49)=13,VLOOKUP(C49,'EMOP 05-2022'!$A:$C,3,0),VLOOKUP(C49,' SINAPI 05-2022'!$A:$C,3,0)))</f>
        <v>M3</v>
      </c>
      <c r="F49" s="352">
        <f>VLOOKUP(C49,'MEMÓRIA CÁLCULO'!C:K,9,0)</f>
        <v>32.46</v>
      </c>
      <c r="G49" s="353" t="str">
        <f>IF(C49=0,"-",IF(LEN(C49)=13,VLOOKUP(C49,'EMOP 05-2022'!$A:$D,4,0),VLOOKUP(C49,' SINAPI 05-2022'!$A:$D,4,0)))</f>
        <v>23,74</v>
      </c>
      <c r="H49" s="354"/>
      <c r="I49" s="355"/>
      <c r="N49" s="172"/>
    </row>
    <row r="50" spans="1:34" ht="56.25" x14ac:dyDescent="0.2">
      <c r="A50" s="31" t="str">
        <f t="shared" si="7"/>
        <v>3.1493373</v>
      </c>
      <c r="B50" s="38" t="s">
        <v>31077</v>
      </c>
      <c r="C50" s="360">
        <v>93373</v>
      </c>
      <c r="D50" s="350" t="str">
        <f>IF(C50=0,"-",IF(LEN(C50)=13,VLOOKUP(C50,'EMOP 05-2022'!$A:$B,2,0),VLOOKUP(C50,' SINAPI 05-2022'!$A:$B,2,0)))</f>
        <v>REATERRO MECANIZADO DE VALA COM ESCAVADEIRA HIDRÁULICA (CAPACIDADE DA CAÇAMBA: 0,8 M³ / POTÊNCIA: 111 HP), LARGURA DE 1,5 A 2,5 M, PROFUNDIDADE DE 4,5 A 6,0 M, COM SOLO (SEM SUBSTITUIÇÃO) DE 1ª CATEGORIA EM LOCAIS COM BAIXO NÍVEL DE INTERFERÊNCIA. AF_04/2016</v>
      </c>
      <c r="E50" s="351" t="str">
        <f>IF(C50=0,"-",IF(LEN(C50)=13,VLOOKUP(C50,'EMOP 05-2022'!$A:$C,3,0),VLOOKUP(C50,' SINAPI 05-2022'!$A:$C,3,0)))</f>
        <v>M3</v>
      </c>
      <c r="F50" s="352">
        <f>VLOOKUP(C50,'MEMÓRIA CÁLCULO'!C:K,9,0)</f>
        <v>5.35</v>
      </c>
      <c r="G50" s="353" t="str">
        <f>IF(C50=0,"-",IF(LEN(C50)=13,VLOOKUP(C50,'EMOP 05-2022'!$A:$D,4,0),VLOOKUP(C50,' SINAPI 05-2022'!$A:$D,4,0)))</f>
        <v>9,90</v>
      </c>
      <c r="H50" s="354"/>
      <c r="I50" s="355"/>
      <c r="N50" s="172"/>
    </row>
    <row r="51" spans="1:34" s="171" customFormat="1" ht="15" customHeight="1" x14ac:dyDescent="0.2">
      <c r="B51" s="707" t="s">
        <v>31123</v>
      </c>
      <c r="C51" s="708"/>
      <c r="D51" s="708"/>
      <c r="E51" s="708"/>
      <c r="F51" s="708"/>
      <c r="G51" s="708"/>
      <c r="H51" s="708"/>
      <c r="I51" s="709"/>
      <c r="J51" s="145"/>
      <c r="K51" s="36"/>
      <c r="L51" s="36"/>
      <c r="M51" s="36"/>
      <c r="N51" s="172"/>
      <c r="O51" s="28"/>
      <c r="P51" s="36"/>
      <c r="Q51" s="36"/>
      <c r="R51" s="36"/>
      <c r="S51" s="36"/>
      <c r="T51" s="36"/>
      <c r="U51" s="36"/>
      <c r="V51" s="36"/>
      <c r="W51" s="36"/>
      <c r="X51" s="36"/>
      <c r="Y51" s="36"/>
      <c r="Z51" s="36"/>
      <c r="AA51" s="36"/>
      <c r="AB51" s="36"/>
      <c r="AC51" s="36"/>
      <c r="AD51" s="36"/>
      <c r="AE51" s="36"/>
      <c r="AF51" s="36"/>
      <c r="AG51" s="36"/>
      <c r="AH51" s="36"/>
    </row>
    <row r="52" spans="1:34" ht="22.5" x14ac:dyDescent="0.2">
      <c r="A52" s="31" t="str">
        <f t="shared" ref="A52:A54" si="8">B52&amp;C52</f>
        <v>3.15101116</v>
      </c>
      <c r="B52" s="38" t="s">
        <v>31078</v>
      </c>
      <c r="C52" s="360">
        <v>101116</v>
      </c>
      <c r="D52" s="350" t="str">
        <f>IF(C52=0,"-",IF(LEN(C52)=13,VLOOKUP(C52,'EMOP 05-2022'!$A:$B,2,0),VLOOKUP(C52,' SINAPI 05-2022'!$A:$B,2,0)))</f>
        <v>ESCAVAÇÃO HORIZONTAL EM SOLO DE 1A CATEGORIA COM TRATOR DE ESTEIRAS (170HP/LÂMINA: 5,20M3). AF_07/2020</v>
      </c>
      <c r="E52" s="351" t="str">
        <f>IF(C52=0,"-",IF(LEN(C52)=13,VLOOKUP(C52,'EMOP 05-2022'!$A:$C,3,0),VLOOKUP(C52,' SINAPI 05-2022'!$A:$C,3,0)))</f>
        <v>M3</v>
      </c>
      <c r="F52" s="352">
        <f>VLOOKUP(C52,'MEMÓRIA CÁLCULO'!C:K,9,0)</f>
        <v>11437.35</v>
      </c>
      <c r="G52" s="353" t="str">
        <f>IF(C52=0,"-",IF(LEN(C52)=13,VLOOKUP(C52,'EMOP 05-2022'!$A:$D,4,0),VLOOKUP(C52,' SINAPI 05-2022'!$A:$D,4,0)))</f>
        <v>2,32</v>
      </c>
      <c r="H52" s="354"/>
      <c r="I52" s="355"/>
      <c r="N52" s="172"/>
    </row>
    <row r="53" spans="1:34" ht="33.75" x14ac:dyDescent="0.2">
      <c r="A53" s="31" t="str">
        <f t="shared" ref="A53" si="9">B53&amp;C53</f>
        <v>3.1696385</v>
      </c>
      <c r="B53" s="38" t="s">
        <v>31079</v>
      </c>
      <c r="C53" s="360">
        <v>96385</v>
      </c>
      <c r="D53" s="350" t="str">
        <f>IF(C53=0,"-",IF(LEN(C53)=13,VLOOKUP(C53,'EMOP 05-2022'!$A:$B,2,0),VLOOKUP(C53,' SINAPI 05-2022'!$A:$B,2,0)))</f>
        <v>EXECUÇÃO E COMPACTAÇÃO DE ATERRO COM SOLO PREDOMINANTEMENTE ARGILOSO - EXCLUSIVE SOLO, ESCAVAÇÃO, CARGA E TRANSPORTE. AF_11/2019</v>
      </c>
      <c r="E53" s="351" t="str">
        <f>IF(C53=0,"-",IF(LEN(C53)=13,VLOOKUP(C53,'EMOP 05-2022'!$A:$C,3,0),VLOOKUP(C53,' SINAPI 05-2022'!$A:$C,3,0)))</f>
        <v>M3</v>
      </c>
      <c r="F53" s="352">
        <f>VLOOKUP(C53,'MEMÓRIA CÁLCULO'!C:K,9,0)</f>
        <v>420.03</v>
      </c>
      <c r="G53" s="353" t="str">
        <f>IF(C53=0,"-",IF(LEN(C53)=13,VLOOKUP(C53,'EMOP 05-2022'!$A:$D,4,0),VLOOKUP(C53,' SINAPI 05-2022'!$A:$D,4,0)))</f>
        <v>12,71</v>
      </c>
      <c r="H53" s="354"/>
      <c r="I53" s="355"/>
      <c r="N53" s="172"/>
    </row>
    <row r="54" spans="1:34" ht="45" x14ac:dyDescent="0.2">
      <c r="A54" s="31" t="str">
        <f t="shared" si="8"/>
        <v>3.1701.005.0001-0</v>
      </c>
      <c r="B54" s="38" t="s">
        <v>31080</v>
      </c>
      <c r="C54" s="360" t="s">
        <v>1012</v>
      </c>
      <c r="D54" s="350" t="str">
        <f>IF(C54=0,"-",IF(LEN(C54)=13,VLOOKUP(C54,'EMOP 05-2022'!$A:$B,2,0),VLOOKUP(C54,' SINAPI 05-2022'!$A:$B,2,0)))</f>
        <v>PREPARO MANUAL DE TERRENO,COMPREENDENDO ACERTO,RASPAGEM EVENTUALMENTE ATE 0.30M DE PROFUNDIDADE E AFASTAMENTO LATERAL DO MATERIAL EXCEDENTE,EXCLUSIVE COMPACTACAO</v>
      </c>
      <c r="E54" s="351" t="str">
        <f>VLOOKUP(C54,'EMOP 05-2022'!$1:$1048576,9,0)</f>
        <v>M2</v>
      </c>
      <c r="F54" s="352">
        <f>VLOOKUP(C54,'MEMÓRIA CÁLCULO'!C:K,9,0)</f>
        <v>10623.399999999998</v>
      </c>
      <c r="G54" s="353">
        <f>VLOOKUP(C54,'EMOP 05-2022'!$1:$1048576,10,0)</f>
        <v>9.0299999999999994</v>
      </c>
      <c r="H54" s="354"/>
      <c r="I54" s="355"/>
      <c r="N54" s="172"/>
    </row>
    <row r="55" spans="1:34" ht="18" customHeight="1" x14ac:dyDescent="0.2">
      <c r="A55" s="31" t="str">
        <f t="shared" si="4"/>
        <v/>
      </c>
      <c r="B55" s="314"/>
      <c r="C55" s="315"/>
      <c r="D55" s="315"/>
      <c r="E55" s="315"/>
      <c r="F55" s="315"/>
      <c r="G55" s="316"/>
      <c r="H55" s="317" t="s">
        <v>16</v>
      </c>
      <c r="I55" s="358">
        <f>SUM(I37:I54)</f>
        <v>0</v>
      </c>
      <c r="J55" s="145">
        <f>SUM(I37:I61)</f>
        <v>0</v>
      </c>
      <c r="K55" s="31"/>
      <c r="N55" s="172"/>
    </row>
    <row r="56" spans="1:34" s="171" customFormat="1" ht="21" customHeight="1" x14ac:dyDescent="0.2">
      <c r="A56" s="171" t="str">
        <f t="shared" ref="A56:A89" si="10">B56&amp;C56</f>
        <v>4TRANSPORTES</v>
      </c>
      <c r="B56" s="310">
        <v>4</v>
      </c>
      <c r="C56" s="710" t="s">
        <v>23</v>
      </c>
      <c r="D56" s="711"/>
      <c r="E56" s="711"/>
      <c r="F56" s="711"/>
      <c r="G56" s="711"/>
      <c r="H56" s="711"/>
      <c r="I56" s="712"/>
      <c r="J56" s="145"/>
      <c r="K56" s="36"/>
      <c r="L56" s="36"/>
      <c r="M56" s="36"/>
      <c r="N56" s="172"/>
      <c r="O56" s="28"/>
      <c r="P56" s="36"/>
      <c r="Q56" s="36"/>
      <c r="R56" s="36"/>
      <c r="S56" s="36"/>
      <c r="T56" s="36"/>
      <c r="U56" s="36"/>
      <c r="V56" s="36"/>
      <c r="W56" s="36"/>
      <c r="X56" s="36"/>
      <c r="Y56" s="36"/>
      <c r="Z56" s="36"/>
      <c r="AA56" s="36"/>
      <c r="AB56" s="36"/>
      <c r="AC56" s="36"/>
      <c r="AD56" s="36"/>
      <c r="AE56" s="36"/>
      <c r="AF56" s="36"/>
      <c r="AG56" s="36"/>
      <c r="AH56" s="36"/>
    </row>
    <row r="57" spans="1:34" ht="33.75" x14ac:dyDescent="0.2">
      <c r="A57" s="103" t="str">
        <f t="shared" si="10"/>
        <v>4.195875</v>
      </c>
      <c r="B57" s="176" t="s">
        <v>18</v>
      </c>
      <c r="C57" s="360">
        <v>95875</v>
      </c>
      <c r="D57" s="350" t="str">
        <f>IF(C57=0,"-",IF(LEN(C57)=13,VLOOKUP(C57,'EMOP 05-2022'!$A:$B,2,0),VLOOKUP(C57,' SINAPI 05-2022'!$A:$B,2,0)))</f>
        <v>TRANSPORTE COM CAMINHÃO BASCULANTE DE 10 M³, EM VIA URBANA PAVIMENTADA, DMT ATÉ 30 KM (UNIDADE: M3XKM). AF_07/2020</v>
      </c>
      <c r="E57" s="351" t="str">
        <f>IF(C57=0,"-",IF(LEN(C57)=13,VLOOKUP(C57,'EMOP 05-2022'!$A:$C,3,0),VLOOKUP(C57,' SINAPI 05-2022'!$A:$C,3,0)))</f>
        <v>M3XKM</v>
      </c>
      <c r="F57" s="352">
        <f>VLOOKUP(C57,'MEMÓRIA CÁLCULO'!C:K,9,0)</f>
        <v>379761.61</v>
      </c>
      <c r="G57" s="353" t="str">
        <f>IF(C57=0,"-",IF(LEN(C57)=13,VLOOKUP(C57,'EMOP 05-2022'!$A:$D,4,0),VLOOKUP(C57,' SINAPI 05-2022'!$A:$D,4,0)))</f>
        <v>2,41</v>
      </c>
      <c r="H57" s="354"/>
      <c r="I57" s="355"/>
      <c r="J57" s="389"/>
      <c r="N57" s="172"/>
    </row>
    <row r="58" spans="1:34" ht="45" x14ac:dyDescent="0.2">
      <c r="A58" s="177" t="str">
        <f t="shared" si="10"/>
        <v>4.2100974</v>
      </c>
      <c r="B58" s="176" t="s">
        <v>19</v>
      </c>
      <c r="C58" s="361">
        <v>100974</v>
      </c>
      <c r="D58" s="350" t="str">
        <f>IF(C58=0,"-",IF(LEN(C58)=13,VLOOKUP(C58,'EMOP 05-2022'!$A:$B,2,0),VLOOKUP(C58,' SINAPI 05-2022'!$A:$B,2,0)))</f>
        <v>CARGA, MANOBRA E DESCARGA DE SOLOS E MATERIAIS GRANULARES EM CAMINHÃO BASCULANTE 10 M³ - CARGA COM PÁ CARREGADEIRA (CAÇAMBA DE 1,7 A 2,8 M³ / 128 HP) E DESCARGA LIVRE (UNIDADE: M3). AF_07/2020</v>
      </c>
      <c r="E58" s="351" t="str">
        <f>IF(C58=0,"-",IF(LEN(C58)=13,VLOOKUP(C58,'EMOP 05-2022'!$A:$C,3,0),VLOOKUP(C58,' SINAPI 05-2022'!$A:$C,3,0)))</f>
        <v>M3</v>
      </c>
      <c r="F58" s="352">
        <f>VLOOKUP(C58,'MEMÓRIA CÁLCULO'!C:K,9,0)</f>
        <v>28952.129999999997</v>
      </c>
      <c r="G58" s="353" t="str">
        <f>IF(C58=0,"-",IF(LEN(C58)=13,VLOOKUP(C58,'EMOP 05-2022'!$A:$D,4,0),VLOOKUP(C58,' SINAPI 05-2022'!$A:$D,4,0)))</f>
        <v>8,50</v>
      </c>
      <c r="H58" s="354"/>
      <c r="I58" s="355"/>
      <c r="J58" s="389"/>
      <c r="N58" s="172"/>
    </row>
    <row r="59" spans="1:34" ht="22.5" x14ac:dyDescent="0.2">
      <c r="A59" s="177" t="str">
        <f t="shared" ref="A59" si="11">B59&amp;C59</f>
        <v>4.3100986</v>
      </c>
      <c r="B59" s="176" t="s">
        <v>30979</v>
      </c>
      <c r="C59" s="361">
        <v>100986</v>
      </c>
      <c r="D59" s="350" t="str">
        <f>IF(C59=0,"-",IF(LEN(C59)=13,VLOOKUP(C59,'EMOP 05-2022'!$A:$B,2,0),VLOOKUP(C59,' SINAPI 05-2022'!$A:$B,2,0)))</f>
        <v>CARGA DE MISTURA ASFÁLTICA EM CAMINHÃO BASCULANTE 10 M³ (UNIDADE: M3). AF_07/2020</v>
      </c>
      <c r="E59" s="351" t="str">
        <f>IF(C59=0,"-",IF(LEN(C59)=13,VLOOKUP(C59,'EMOP 05-2022'!$A:$C,3,0),VLOOKUP(C59,' SINAPI 05-2022'!$A:$C,3,0)))</f>
        <v>M3</v>
      </c>
      <c r="F59" s="352">
        <f>VLOOKUP(C59,'MEMÓRIA CÁLCULO'!C:K,9,0)</f>
        <v>1049.31</v>
      </c>
      <c r="G59" s="353" t="str">
        <f>IF(C59=0,"-",IF(LEN(C59)=13,VLOOKUP(C59,'EMOP 05-2022'!$A:$D,4,0),VLOOKUP(C59,' SINAPI 05-2022'!$A:$D,4,0)))</f>
        <v>8,76</v>
      </c>
      <c r="H59" s="354"/>
      <c r="I59" s="355"/>
      <c r="J59" s="389"/>
      <c r="N59" s="172"/>
    </row>
    <row r="60" spans="1:34" ht="22.5" x14ac:dyDescent="0.2">
      <c r="A60" s="103" t="str">
        <f t="shared" ref="A60:A61" si="12">B60&amp;C60</f>
        <v>4.404.005.0300-0</v>
      </c>
      <c r="B60" s="176" t="s">
        <v>30980</v>
      </c>
      <c r="C60" s="360" t="s">
        <v>121</v>
      </c>
      <c r="D60" s="350" t="str">
        <f>VLOOKUP(C60,'EMOP 05-2022'!$1:$1048576,2,0)</f>
        <v>TRANSPORTE DE CONTAINER,SEGUNDO DESCRICAO DA FAMILIA 02.006,EXCLUSIVE CARGA E DESCARGA(VIDE ITEM 04.013.0015)</v>
      </c>
      <c r="E60" s="351" t="str">
        <f>VLOOKUP(C60,'EMOP 05-2022'!$1:$1048576,9,0)</f>
        <v>UNXKM</v>
      </c>
      <c r="F60" s="352">
        <f>VLOOKUP(C60,'MEMÓRIA CÁLCULO'!C:K,9,0)</f>
        <v>69</v>
      </c>
      <c r="G60" s="353">
        <f>VLOOKUP(C60,'EMOP 05-2022'!$1:$1048576,10,0)</f>
        <v>33.6</v>
      </c>
      <c r="H60" s="354"/>
      <c r="I60" s="355"/>
      <c r="J60" s="389"/>
      <c r="N60" s="172"/>
    </row>
    <row r="61" spans="1:34" ht="22.5" x14ac:dyDescent="0.2">
      <c r="A61" s="177" t="str">
        <f t="shared" si="12"/>
        <v>4.504.013.0015-0</v>
      </c>
      <c r="B61" s="176" t="s">
        <v>30984</v>
      </c>
      <c r="C61" s="361" t="s">
        <v>122</v>
      </c>
      <c r="D61" s="350" t="str">
        <f>VLOOKUP(C61,'EMOP 05-2022'!$1:$1048576,2,0)</f>
        <v>CARGA E DESCARGA DE CONTAINER,SEGUNDO DESCRICAO DA FAMILIA 02.006</v>
      </c>
      <c r="E61" s="351" t="str">
        <f>VLOOKUP(C61,'EMOP 05-2022'!$1:$1048576,9,0)</f>
        <v>UN</v>
      </c>
      <c r="F61" s="352">
        <f>VLOOKUP(C61,'MEMÓRIA CÁLCULO'!C:K,9,0)</f>
        <v>2</v>
      </c>
      <c r="G61" s="353">
        <f>VLOOKUP(C61,'EMOP 05-2022'!$1:$1048576,10,0)</f>
        <v>81.180000000000007</v>
      </c>
      <c r="H61" s="354"/>
      <c r="I61" s="355"/>
      <c r="J61" s="389"/>
      <c r="N61" s="172"/>
    </row>
    <row r="62" spans="1:34" ht="18.75" customHeight="1" x14ac:dyDescent="0.2">
      <c r="A62" s="31" t="str">
        <f>B62&amp;C62</f>
        <v/>
      </c>
      <c r="B62" s="356"/>
      <c r="C62" s="315"/>
      <c r="D62" s="315"/>
      <c r="E62" s="315"/>
      <c r="F62" s="315"/>
      <c r="G62" s="28"/>
      <c r="H62" s="318" t="s">
        <v>16</v>
      </c>
      <c r="I62" s="358">
        <f>SUM(I57:I61)</f>
        <v>0</v>
      </c>
      <c r="J62" s="145">
        <f>SUM(I57:I61)</f>
        <v>0</v>
      </c>
      <c r="K62" s="31"/>
      <c r="N62" s="172"/>
    </row>
    <row r="63" spans="1:34" s="171" customFormat="1" ht="21" customHeight="1" x14ac:dyDescent="0.2">
      <c r="A63" s="171" t="str">
        <f t="shared" si="10"/>
        <v>5DRENAGEM PLUVIAL</v>
      </c>
      <c r="B63" s="310">
        <v>5</v>
      </c>
      <c r="C63" s="710" t="s">
        <v>90</v>
      </c>
      <c r="D63" s="711"/>
      <c r="E63" s="711"/>
      <c r="F63" s="711"/>
      <c r="G63" s="711"/>
      <c r="H63" s="711"/>
      <c r="I63" s="712"/>
      <c r="J63" s="145"/>
      <c r="K63" s="36"/>
      <c r="L63" s="36"/>
      <c r="M63" s="36"/>
      <c r="N63" s="172"/>
      <c r="O63" s="28"/>
      <c r="P63" s="36"/>
      <c r="Q63" s="36"/>
      <c r="R63" s="36"/>
      <c r="S63" s="36"/>
      <c r="T63" s="36"/>
      <c r="U63" s="36"/>
      <c r="V63" s="36"/>
      <c r="W63" s="36"/>
      <c r="X63" s="36"/>
      <c r="Y63" s="36"/>
      <c r="Z63" s="36"/>
      <c r="AA63" s="36"/>
      <c r="AB63" s="36"/>
      <c r="AC63" s="36"/>
      <c r="AD63" s="36"/>
      <c r="AE63" s="36"/>
      <c r="AF63" s="36"/>
      <c r="AG63" s="36"/>
      <c r="AH63" s="36"/>
    </row>
    <row r="64" spans="1:34" ht="33.75" x14ac:dyDescent="0.2">
      <c r="A64" s="178" t="str">
        <f t="shared" si="10"/>
        <v>5.1101570</v>
      </c>
      <c r="B64" s="38" t="s">
        <v>40</v>
      </c>
      <c r="C64" s="360">
        <v>101570</v>
      </c>
      <c r="D64" s="350" t="str">
        <f>IF(C64=0,"-",IF(LEN(C64)=13,VLOOKUP(C64,'EMOP 05-2022'!$A:$B,2,0),VLOOKUP(C64,' SINAPI 05-2022'!$A:$B,2,0)))</f>
        <v>ESCORAMENTO DE VALA, TIPO PONTALETEAMENTO, COM PROFUNDIDADE DE 0 A 1,5 M, LARGURA MENOR QUE 1,5 M. AF_08/2020</v>
      </c>
      <c r="E64" s="351" t="str">
        <f>IF(C64=0,"-",IF(LEN(C64)=13,VLOOKUP(C64,'EMOP 05-2022'!$A:$C,3,0),VLOOKUP(C64,' SINAPI 05-2022'!$A:$C,3,0)))</f>
        <v>M2</v>
      </c>
      <c r="F64" s="352">
        <f>VLOOKUP(B64,'MEMÓRIA CÁLCULO'!B:K,10,0)</f>
        <v>1325.7</v>
      </c>
      <c r="G64" s="353" t="str">
        <f>IF(C64=0,"-",IF(LEN(C64)=13,VLOOKUP(C64,'EMOP 05-2022'!$A:$D,4,0),VLOOKUP(C64,' SINAPI 05-2022'!$A:$D,4,0)))</f>
        <v>27,04</v>
      </c>
      <c r="H64" s="354"/>
      <c r="I64" s="355"/>
      <c r="J64" s="328"/>
      <c r="N64" s="172"/>
    </row>
    <row r="65" spans="1:14" ht="33.75" x14ac:dyDescent="0.2">
      <c r="A65" s="31" t="str">
        <f t="shared" si="10"/>
        <v>5.2101572</v>
      </c>
      <c r="B65" s="38" t="s">
        <v>41</v>
      </c>
      <c r="C65" s="360">
        <v>101572</v>
      </c>
      <c r="D65" s="350" t="str">
        <f>IF(C65=0,"-",IF(LEN(C65)=13,VLOOKUP(C65,'EMOP 05-2022'!$A:$B,2,0),VLOOKUP(C65,' SINAPI 05-2022'!$A:$B,2,0)))</f>
        <v>ESCORAMENTO DE VALA, TIPO PONTALETEAMENTO, COM PROFUNDIDADE DE 1,5 A 3,0 M, LARGURA MENOR QUE 1,5 M. AF_08/2020</v>
      </c>
      <c r="E65" s="351" t="str">
        <f>IF(C65=0,"-",IF(LEN(C65)=13,VLOOKUP(C65,'EMOP 05-2022'!$A:$C,3,0),VLOOKUP(C65,' SINAPI 05-2022'!$A:$C,3,0)))</f>
        <v>M2</v>
      </c>
      <c r="F65" s="352">
        <f>VLOOKUP(B65,'MEMÓRIA CÁLCULO'!B:K,10,0)</f>
        <v>6359.46</v>
      </c>
      <c r="G65" s="353" t="str">
        <f>IF(C65=0,"-",IF(LEN(C65)=13,VLOOKUP(C65,'EMOP 05-2022'!$A:$D,4,0),VLOOKUP(C65,' SINAPI 05-2022'!$A:$D,4,0)))</f>
        <v>21,19</v>
      </c>
      <c r="H65" s="354"/>
      <c r="I65" s="355"/>
      <c r="J65" s="328"/>
      <c r="N65" s="172"/>
    </row>
    <row r="66" spans="1:14" ht="33.75" x14ac:dyDescent="0.2">
      <c r="A66" s="178" t="str">
        <f t="shared" ref="A66:A68" si="13">B66&amp;C66</f>
        <v>5.3101573</v>
      </c>
      <c r="B66" s="38" t="s">
        <v>71</v>
      </c>
      <c r="C66" s="360">
        <v>101573</v>
      </c>
      <c r="D66" s="350" t="str">
        <f>IF(C66=0,"-",IF(LEN(C66)=13,VLOOKUP(C66,'EMOP 05-2022'!$A:$B,2,0),VLOOKUP(C66,' SINAPI 05-2022'!$A:$B,2,0)))</f>
        <v>ESCORAMENTO DE VALA, TIPO PONTALETEAMENTO, COM PROFUNDIDADE DE 1,5 A 3,0 M, LARGURA MAIOR OU IGUAL A 1,5 M E MENOR QUE 2,5 M. AF_08/2020</v>
      </c>
      <c r="E66" s="351" t="str">
        <f>IF(C66=0,"-",IF(LEN(C66)=13,VLOOKUP(C66,'EMOP 05-2022'!$A:$C,3,0),VLOOKUP(C66,' SINAPI 05-2022'!$A:$C,3,0)))</f>
        <v>M2</v>
      </c>
      <c r="F66" s="352">
        <f>VLOOKUP(B66,'MEMÓRIA CÁLCULO'!B:K,10,0)</f>
        <v>2492.3000000000002</v>
      </c>
      <c r="G66" s="353" t="str">
        <f>IF(C66=0,"-",IF(LEN(C66)=13,VLOOKUP(C66,'EMOP 05-2022'!$A:$D,4,0),VLOOKUP(C66,' SINAPI 05-2022'!$A:$D,4,0)))</f>
        <v>30,89</v>
      </c>
      <c r="H66" s="354"/>
      <c r="I66" s="355"/>
      <c r="J66" s="328"/>
      <c r="N66" s="172"/>
    </row>
    <row r="67" spans="1:14" ht="33.75" x14ac:dyDescent="0.2">
      <c r="A67" s="31" t="str">
        <f t="shared" si="13"/>
        <v>5.4101574</v>
      </c>
      <c r="B67" s="38" t="s">
        <v>72</v>
      </c>
      <c r="C67" s="360">
        <v>101574</v>
      </c>
      <c r="D67" s="350" t="str">
        <f>IF(C67=0,"-",IF(LEN(C67)=13,VLOOKUP(C67,'EMOP 05-2022'!$A:$B,2,0),VLOOKUP(C67,' SINAPI 05-2022'!$A:$B,2,0)))</f>
        <v>ESCORAMENTO DE VALA, TIPO PONTALETEAMENTO, COM PROFUNDIDADE DE 3,0 A 4,5 M, LARGURA MENOR QUE 1,5 M. AF_08/2020</v>
      </c>
      <c r="E67" s="351" t="str">
        <f>IF(C67=0,"-",IF(LEN(C67)=13,VLOOKUP(C67,'EMOP 05-2022'!$A:$C,3,0),VLOOKUP(C67,' SINAPI 05-2022'!$A:$C,3,0)))</f>
        <v>M2</v>
      </c>
      <c r="F67" s="352">
        <f>VLOOKUP(B67,'MEMÓRIA CÁLCULO'!B:K,10,0)</f>
        <v>343.06</v>
      </c>
      <c r="G67" s="353" t="str">
        <f>IF(C67=0,"-",IF(LEN(C67)=13,VLOOKUP(C67,'EMOP 05-2022'!$A:$D,4,0),VLOOKUP(C67,' SINAPI 05-2022'!$A:$D,4,0)))</f>
        <v>16,19</v>
      </c>
      <c r="H67" s="354"/>
      <c r="I67" s="355"/>
      <c r="J67" s="328"/>
      <c r="N67" s="172"/>
    </row>
    <row r="68" spans="1:14" ht="33.75" x14ac:dyDescent="0.2">
      <c r="A68" s="178" t="str">
        <f t="shared" si="13"/>
        <v>5.5101575</v>
      </c>
      <c r="B68" s="38" t="s">
        <v>93</v>
      </c>
      <c r="C68" s="360">
        <v>101575</v>
      </c>
      <c r="D68" s="350" t="str">
        <f>IF(C68=0,"-",IF(LEN(C68)=13,VLOOKUP(C68,'EMOP 05-2022'!$A:$B,2,0),VLOOKUP(C68,' SINAPI 05-2022'!$A:$B,2,0)))</f>
        <v>ESCORAMENTO DE VALA, TIPO PONTALETEAMENTO, COM PROFUNDIDADE DE 3,0 A 4,5 M, LARGURA MAIOR OU IGUAL A 1,5 M E MENOR QUE 2,5 M. AF_08/2020</v>
      </c>
      <c r="E68" s="351" t="str">
        <f>IF(C68=0,"-",IF(LEN(C68)=13,VLOOKUP(C68,'EMOP 05-2022'!$A:$C,3,0),VLOOKUP(C68,' SINAPI 05-2022'!$A:$C,3,0)))</f>
        <v>M2</v>
      </c>
      <c r="F68" s="352">
        <f>VLOOKUP(B68,'MEMÓRIA CÁLCULO'!B:K,10,0)</f>
        <v>2582.38</v>
      </c>
      <c r="G68" s="353" t="str">
        <f>IF(C68=0,"-",IF(LEN(C68)=13,VLOOKUP(C68,'EMOP 05-2022'!$A:$D,4,0),VLOOKUP(C68,' SINAPI 05-2022'!$A:$D,4,0)))</f>
        <v>26,03</v>
      </c>
      <c r="H68" s="354"/>
      <c r="I68" s="355"/>
      <c r="J68" s="328"/>
      <c r="N68" s="172"/>
    </row>
    <row r="69" spans="1:14" ht="22.5" x14ac:dyDescent="0.2">
      <c r="A69" s="31" t="str">
        <f t="shared" si="10"/>
        <v>5.6100323</v>
      </c>
      <c r="B69" s="38" t="s">
        <v>94</v>
      </c>
      <c r="C69" s="359">
        <v>100323</v>
      </c>
      <c r="D69" s="350" t="str">
        <f>IF(C69=0,"-",IF(LEN(C69)=13,VLOOKUP(C69,'EMOP 05-2022'!$A:$B,2,0),VLOOKUP(C69,' SINAPI 05-2022'!$A:$B,2,0)))</f>
        <v>LASTRO COM MATERIAL GRANULAR (AREIA MÉDIA), APLICADO EM PISOS OU LAJES SOBRE SOLO, ESPESSURA DE *10 CM*. AF_07/2019</v>
      </c>
      <c r="E69" s="351" t="str">
        <f>IF(C69=0,"-",IF(LEN(C69)=13,VLOOKUP(C69,'EMOP 05-2022'!$A:$C,3,0),VLOOKUP(C69,' SINAPI 05-2022'!$A:$C,3,0)))</f>
        <v>M3</v>
      </c>
      <c r="F69" s="352">
        <f>VLOOKUP(B69,'MEMÓRIA CÁLCULO'!B:K,10,0)</f>
        <v>911.24000000000012</v>
      </c>
      <c r="G69" s="353" t="str">
        <f>IF(C69=0,"-",IF(LEN(C69)=13,VLOOKUP(C69,'EMOP 05-2022'!$A:$D,4,0),VLOOKUP(C69,' SINAPI 05-2022'!$A:$D,4,0)))</f>
        <v>133,71</v>
      </c>
      <c r="H69" s="354"/>
      <c r="I69" s="355"/>
      <c r="J69" s="328"/>
      <c r="N69" s="172"/>
    </row>
    <row r="70" spans="1:14" ht="45" x14ac:dyDescent="0.2">
      <c r="A70" s="31" t="str">
        <f t="shared" si="10"/>
        <v>5.792210</v>
      </c>
      <c r="B70" s="38" t="s">
        <v>95</v>
      </c>
      <c r="C70" s="359">
        <v>92210</v>
      </c>
      <c r="D70" s="350" t="str">
        <f>IF(C70=0,"-",IF(LEN(C70)=13,VLOOKUP(C70,'EMOP 05-2022'!$A:$B,2,0),VLOOKUP(C70,' SINAPI 05-2022'!$A:$B,2,0)))</f>
        <v>TUBO DE CONCRETO PARA REDES COLETORAS DE ÁGUAS PLUVIAIS, DIÂMETRO DE 400 MM, JUNTA RÍGIDA, INSTALADO EM LOCAL COM BAIXO NÍVEL DE INTERFERÊNCIAS - FORNECIMENTO E ASSENTAMENTO. AF_12/2015</v>
      </c>
      <c r="E70" s="351" t="str">
        <f>IF(C70=0,"-",IF(LEN(C70)=13,VLOOKUP(C70,'EMOP 05-2022'!$A:$C,3,0),VLOOKUP(C70,' SINAPI 05-2022'!$A:$C,3,0)))</f>
        <v>M</v>
      </c>
      <c r="F70" s="352">
        <f>VLOOKUP(B70,'MEMÓRIA CÁLCULO'!B:K,10,0)</f>
        <v>1311</v>
      </c>
      <c r="G70" s="353" t="str">
        <f>IF(C70=0,"-",IF(LEN(C70)=13,VLOOKUP(C70,'EMOP 05-2022'!$A:$D,4,0),VLOOKUP(C70,' SINAPI 05-2022'!$A:$D,4,0)))</f>
        <v>152,68</v>
      </c>
      <c r="H70" s="354"/>
      <c r="I70" s="355"/>
      <c r="N70" s="172"/>
    </row>
    <row r="71" spans="1:14" ht="45" x14ac:dyDescent="0.2">
      <c r="A71" s="31" t="str">
        <f t="shared" si="10"/>
        <v>5.892212</v>
      </c>
      <c r="B71" s="38" t="s">
        <v>96</v>
      </c>
      <c r="C71" s="359">
        <v>92212</v>
      </c>
      <c r="D71" s="350" t="str">
        <f>IF(C71=0,"-",IF(LEN(C71)=13,VLOOKUP(C71,'EMOP 05-2022'!$A:$B,2,0),VLOOKUP(C71,' SINAPI 05-2022'!$A:$B,2,0)))</f>
        <v>TUBO DE CONCRETO PARA REDES COLETORAS DE ÁGUAS PLUVIAIS, DIÂMETRO DE 600 MM, JUNTA RÍGIDA, INSTALADO EM LOCAL COM BAIXO NÍVEL DE INTERFERÊNCIAS - FORNECIMENTO E ASSENTAMENTO. AF_12/2015</v>
      </c>
      <c r="E71" s="351" t="str">
        <f>IF(C71=0,"-",IF(LEN(C71)=13,VLOOKUP(C71,'EMOP 05-2022'!$A:$C,3,0),VLOOKUP(C71,' SINAPI 05-2022'!$A:$C,3,0)))</f>
        <v>M</v>
      </c>
      <c r="F71" s="352">
        <f>VLOOKUP(B71,'MEMÓRIA CÁLCULO'!B:K,10,0)</f>
        <v>963</v>
      </c>
      <c r="G71" s="353" t="str">
        <f>IF(C71=0,"-",IF(LEN(C71)=13,VLOOKUP(C71,'EMOP 05-2022'!$A:$D,4,0),VLOOKUP(C71,' SINAPI 05-2022'!$A:$D,4,0)))</f>
        <v>266,24</v>
      </c>
      <c r="H71" s="354"/>
      <c r="I71" s="355"/>
      <c r="N71" s="172"/>
    </row>
    <row r="72" spans="1:14" ht="45" x14ac:dyDescent="0.2">
      <c r="A72" s="31" t="str">
        <f t="shared" ref="A72:A73" si="14">B72&amp;C72</f>
        <v>5.992214</v>
      </c>
      <c r="B72" s="38" t="s">
        <v>97</v>
      </c>
      <c r="C72" s="359">
        <v>92214</v>
      </c>
      <c r="D72" s="350" t="str">
        <f>IF(C72=0,"-",IF(LEN(C72)=13,VLOOKUP(C72,'EMOP 05-2022'!$A:$B,2,0),VLOOKUP(C72,' SINAPI 05-2022'!$A:$B,2,0)))</f>
        <v>TUBO DE CONCRETO PARA REDES COLETORAS DE ÁGUAS PLUVIAIS, DIÂMETRO DE 800 MM, JUNTA RÍGIDA, INSTALADO EM LOCAL COM BAIXO NÍVEL DE INTERFERÊNCIAS - FORNECIMENTO E ASSENTAMENTO. AF_12/2015</v>
      </c>
      <c r="E72" s="351" t="str">
        <f>IF(C72=0,"-",IF(LEN(C72)=13,VLOOKUP(C72,'EMOP 05-2022'!$A:$C,3,0),VLOOKUP(C72,' SINAPI 05-2022'!$A:$C,3,0)))</f>
        <v>M</v>
      </c>
      <c r="F72" s="352">
        <f>VLOOKUP(B72,'MEMÓRIA CÁLCULO'!B:K,10,0)</f>
        <v>670</v>
      </c>
      <c r="G72" s="353" t="str">
        <f>IF(C72=0,"-",IF(LEN(C72)=13,VLOOKUP(C72,'EMOP 05-2022'!$A:$D,4,0),VLOOKUP(C72,' SINAPI 05-2022'!$A:$D,4,0)))</f>
        <v>414,67</v>
      </c>
      <c r="H72" s="354"/>
      <c r="I72" s="355"/>
      <c r="N72" s="172"/>
    </row>
    <row r="73" spans="1:14" ht="45" x14ac:dyDescent="0.2">
      <c r="A73" s="31" t="str">
        <f t="shared" si="14"/>
        <v>5.1092216</v>
      </c>
      <c r="B73" s="38" t="s">
        <v>143</v>
      </c>
      <c r="C73" s="359">
        <v>92216</v>
      </c>
      <c r="D73" s="350" t="str">
        <f>IF(C73=0,"-",IF(LEN(C73)=13,VLOOKUP(C73,'EMOP 05-2022'!$A:$B,2,0),VLOOKUP(C73,' SINAPI 05-2022'!$A:$B,2,0)))</f>
        <v>TUBO DE CONCRETO PARA REDES COLETORAS DE ÁGUAS PLUVIAIS, DIÂMETRO DE 1000 MM, JUNTA RÍGIDA, INSTALADO EM LOCAL COM BAIXO NÍVEL DE INTERFERÊNCIAS - FORNECIMENTO E ASSENTAMENTO. AF_12/2015</v>
      </c>
      <c r="E73" s="351" t="str">
        <f>IF(C73=0,"-",IF(LEN(C73)=13,VLOOKUP(C73,'EMOP 05-2022'!$A:$C,3,0),VLOOKUP(C73,' SINAPI 05-2022'!$A:$C,3,0)))</f>
        <v>M</v>
      </c>
      <c r="F73" s="352">
        <f>VLOOKUP(B73,'MEMÓRIA CÁLCULO'!B:K,10,0)</f>
        <v>281</v>
      </c>
      <c r="G73" s="353" t="str">
        <f>IF(C73=0,"-",IF(LEN(C73)=13,VLOOKUP(C73,'EMOP 05-2022'!$A:$D,4,0),VLOOKUP(C73,' SINAPI 05-2022'!$A:$D,4,0)))</f>
        <v>500,07</v>
      </c>
      <c r="H73" s="354"/>
      <c r="I73" s="355"/>
      <c r="N73" s="172"/>
    </row>
    <row r="74" spans="1:14" ht="45" x14ac:dyDescent="0.2">
      <c r="A74" s="31" t="str">
        <f t="shared" ref="A74:A76" si="15">B74&amp;C74</f>
        <v>5.1192816</v>
      </c>
      <c r="B74" s="38" t="s">
        <v>98</v>
      </c>
      <c r="C74" s="359">
        <v>92816</v>
      </c>
      <c r="D74" s="350" t="str">
        <f>IF(C74=0,"-",IF(LEN(C74)=13,VLOOKUP(C74,'EMOP 05-2022'!$A:$B,2,0),VLOOKUP(C74,' SINAPI 05-2022'!$A:$B,2,0)))</f>
        <v>TUBO DE CONCRETO PARA REDES COLETORAS DE ÁGUAS PLUVIAIS, DIÂMETRO DE 1200 MM, JUNTA RÍGIDA, INSTALADO EM LOCAL COM BAIXO NÍVEL DE INTERFERÊNCIAS - FORNECIMENTO E ASSENTAMENTO. AF_12/2015</v>
      </c>
      <c r="E74" s="351" t="str">
        <f>IF(C74=0,"-",IF(LEN(C74)=13,VLOOKUP(C74,'EMOP 05-2022'!$A:$C,3,0),VLOOKUP(C74,' SINAPI 05-2022'!$A:$C,3,0)))</f>
        <v>M</v>
      </c>
      <c r="F74" s="352">
        <f>VLOOKUP(B74,'MEMÓRIA CÁLCULO'!B:K,10,0)</f>
        <v>328</v>
      </c>
      <c r="G74" s="353" t="str">
        <f>IF(C74=0,"-",IF(LEN(C74)=13,VLOOKUP(C74,'EMOP 05-2022'!$A:$D,4,0),VLOOKUP(C74,' SINAPI 05-2022'!$A:$D,4,0)))</f>
        <v>710,87</v>
      </c>
      <c r="H74" s="354"/>
      <c r="I74" s="355"/>
      <c r="N74" s="172"/>
    </row>
    <row r="75" spans="1:14" ht="45" x14ac:dyDescent="0.2">
      <c r="A75" s="31" t="str">
        <f t="shared" si="15"/>
        <v>5.1292818</v>
      </c>
      <c r="B75" s="38" t="s">
        <v>102</v>
      </c>
      <c r="C75" s="617">
        <v>92818</v>
      </c>
      <c r="D75" s="350" t="str">
        <f>IF(C75=0,"-",IF(LEN(C75)=13,VLOOKUP(C75,'EMOP 05-2022'!$A:$B,2,0),VLOOKUP(C75,' SINAPI 05-2022'!$A:$B,2,0)))</f>
        <v>TUBO DE CONCRETO PARA REDES COLETORAS DE ÁGUAS PLUVIAIS, DIÂMETRO DE 1500 MM, JUNTA RÍGIDA, INSTALADO EM LOCAL COM BAIXO NÍVEL DE INTERFERÊNCIAS - FORNECIMENTO E ASSENTAMENTO. AF_12/2015</v>
      </c>
      <c r="E75" s="351" t="str">
        <f>IF(C75=0,"-",IF(LEN(C75)=13,VLOOKUP(C75,'EMOP 05-2022'!$A:$C,3,0),VLOOKUP(C75,' SINAPI 05-2022'!$A:$C,3,0)))</f>
        <v>M</v>
      </c>
      <c r="F75" s="352">
        <f>VLOOKUP(B75,'MEMÓRIA CÁLCULO'!B:K,10,0)</f>
        <v>96</v>
      </c>
      <c r="G75" s="353" t="str">
        <f>IF(C75=0,"-",IF(LEN(C75)=13,VLOOKUP(C75,'EMOP 05-2022'!$A:$D,4,0),VLOOKUP(C75,' SINAPI 05-2022'!$A:$D,4,0)))</f>
        <v>1.010,78</v>
      </c>
      <c r="H75" s="354"/>
      <c r="I75" s="355"/>
      <c r="N75" s="172"/>
    </row>
    <row r="76" spans="1:14" ht="83.25" customHeight="1" x14ac:dyDescent="0.2">
      <c r="A76" s="31" t="str">
        <f t="shared" si="15"/>
        <v>5.1306.004.0084-0</v>
      </c>
      <c r="B76" s="38" t="s">
        <v>31081</v>
      </c>
      <c r="C76" s="617" t="s">
        <v>4858</v>
      </c>
      <c r="D76" s="350" t="str">
        <f>VLOOKUP(C76,'EMOP 05-2022'!$1:$1048576,2,0)</f>
        <v>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E76" s="351" t="str">
        <f>VLOOKUP(C76,'EMOP 05-2022'!$1:$1048576,9,0)</f>
        <v>M</v>
      </c>
      <c r="F76" s="352">
        <f>VLOOKUP(B76,'MEMÓRIA CÁLCULO'!B:K,10,0)</f>
        <v>15</v>
      </c>
      <c r="G76" s="353">
        <f>VLOOKUP(C76,'EMOP 05-2022'!$1:$1048576,10,0)</f>
        <v>2505.2199999999998</v>
      </c>
      <c r="H76" s="354"/>
      <c r="I76" s="355"/>
      <c r="N76" s="172"/>
    </row>
    <row r="77" spans="1:14" ht="101.25" x14ac:dyDescent="0.2">
      <c r="A77" s="31" t="str">
        <f t="shared" si="10"/>
        <v>5.14DR20.10.0050</v>
      </c>
      <c r="B77" s="38" t="s">
        <v>31082</v>
      </c>
      <c r="C77" s="617" t="s">
        <v>26684</v>
      </c>
      <c r="D77" s="362" t="s">
        <v>26683</v>
      </c>
      <c r="E77" s="351" t="s">
        <v>5</v>
      </c>
      <c r="F77" s="352">
        <f>VLOOKUP(B77,'MEMÓRIA CÁLCULO'!B:K,10,0)</f>
        <v>42</v>
      </c>
      <c r="G77" s="363">
        <v>2918.96</v>
      </c>
      <c r="H77" s="354"/>
      <c r="I77" s="355"/>
      <c r="N77" s="172"/>
    </row>
    <row r="78" spans="1:14" ht="101.25" x14ac:dyDescent="0.2">
      <c r="A78" s="31" t="str">
        <f t="shared" ref="A78" si="16">B78&amp;C78</f>
        <v>5.15DR20.10.0053</v>
      </c>
      <c r="B78" s="38" t="s">
        <v>31083</v>
      </c>
      <c r="C78" s="618" t="s">
        <v>31116</v>
      </c>
      <c r="D78" s="362" t="s">
        <v>31090</v>
      </c>
      <c r="E78" s="351" t="s">
        <v>5</v>
      </c>
      <c r="F78" s="352">
        <f>VLOOKUP(B78,'MEMÓRIA CÁLCULO'!B:K,10,0)</f>
        <v>19</v>
      </c>
      <c r="G78" s="363">
        <v>3049.66</v>
      </c>
      <c r="H78" s="354"/>
      <c r="I78" s="355"/>
      <c r="N78" s="172"/>
    </row>
    <row r="79" spans="1:14" ht="101.25" x14ac:dyDescent="0.2">
      <c r="A79" s="31" t="str">
        <f t="shared" si="10"/>
        <v>5.16DR20.10.0059</v>
      </c>
      <c r="B79" s="38" t="s">
        <v>31087</v>
      </c>
      <c r="C79" s="618" t="s">
        <v>31117</v>
      </c>
      <c r="D79" s="362" t="s">
        <v>31091</v>
      </c>
      <c r="E79" s="351" t="s">
        <v>5</v>
      </c>
      <c r="F79" s="352">
        <f>VLOOKUP(B79,'MEMÓRIA CÁLCULO'!B:K,10,0)</f>
        <v>7</v>
      </c>
      <c r="G79" s="363">
        <v>3768.6</v>
      </c>
      <c r="H79" s="354"/>
      <c r="I79" s="355"/>
      <c r="N79" s="172"/>
    </row>
    <row r="80" spans="1:14" ht="101.25" x14ac:dyDescent="0.2">
      <c r="A80" s="31" t="str">
        <f t="shared" ref="A80:A82" si="17">B80&amp;C80</f>
        <v>5.17DR20.10.0065</v>
      </c>
      <c r="B80" s="38" t="s">
        <v>31088</v>
      </c>
      <c r="C80" s="618" t="s">
        <v>31118</v>
      </c>
      <c r="D80" s="362" t="s">
        <v>31092</v>
      </c>
      <c r="E80" s="351" t="s">
        <v>5</v>
      </c>
      <c r="F80" s="352">
        <f>VLOOKUP(B80,'MEMÓRIA CÁLCULO'!B:K,10,0)</f>
        <v>10</v>
      </c>
      <c r="G80" s="363">
        <v>4298.5200000000004</v>
      </c>
      <c r="H80" s="354"/>
      <c r="I80" s="355"/>
      <c r="N80" s="172"/>
    </row>
    <row r="81" spans="1:34" ht="101.25" x14ac:dyDescent="0.2">
      <c r="A81" s="31" t="str">
        <f t="shared" si="17"/>
        <v>5.18DR20.10.0068</v>
      </c>
      <c r="B81" s="38" t="s">
        <v>31089</v>
      </c>
      <c r="C81" s="618" t="s">
        <v>40720</v>
      </c>
      <c r="D81" s="362" t="s">
        <v>40721</v>
      </c>
      <c r="E81" s="351" t="s">
        <v>5</v>
      </c>
      <c r="F81" s="352">
        <f>'MEMÓRIA CÁLCULO'!K250</f>
        <v>4</v>
      </c>
      <c r="G81" s="363">
        <v>5544.78</v>
      </c>
      <c r="H81" s="354"/>
      <c r="I81" s="355"/>
      <c r="N81" s="172"/>
    </row>
    <row r="82" spans="1:34" ht="101.25" x14ac:dyDescent="0.2">
      <c r="A82" s="31" t="str">
        <f t="shared" si="17"/>
        <v>5.19DR20.10.0072</v>
      </c>
      <c r="B82" s="38" t="s">
        <v>31093</v>
      </c>
      <c r="C82" s="618" t="s">
        <v>40719</v>
      </c>
      <c r="D82" s="362" t="s">
        <v>40722</v>
      </c>
      <c r="E82" s="351" t="s">
        <v>5</v>
      </c>
      <c r="F82" s="352">
        <f>'MEMÓRIA CÁLCULO'!K255</f>
        <v>1</v>
      </c>
      <c r="G82" s="363">
        <v>7241.9</v>
      </c>
      <c r="H82" s="354"/>
      <c r="I82" s="355"/>
      <c r="N82" s="172"/>
    </row>
    <row r="83" spans="1:34" ht="56.25" x14ac:dyDescent="0.2">
      <c r="A83" s="31" t="str">
        <f t="shared" ref="A83" si="18">B83&amp;C83</f>
        <v>5.20DR20.15.0200</v>
      </c>
      <c r="B83" s="38" t="s">
        <v>31094</v>
      </c>
      <c r="C83" s="618" t="s">
        <v>26685</v>
      </c>
      <c r="D83" s="362" t="s">
        <v>26686</v>
      </c>
      <c r="E83" s="351" t="s">
        <v>5</v>
      </c>
      <c r="F83" s="352">
        <f>VLOOKUP(B83,'MEMÓRIA CÁLCULO'!B:K,10,0)</f>
        <v>154</v>
      </c>
      <c r="G83" s="363">
        <v>265.58</v>
      </c>
      <c r="H83" s="354"/>
      <c r="I83" s="355"/>
      <c r="N83" s="172"/>
    </row>
    <row r="84" spans="1:34" ht="90" x14ac:dyDescent="0.2">
      <c r="A84" s="31" t="str">
        <f t="shared" si="10"/>
        <v>5.2106.015.0030-0</v>
      </c>
      <c r="B84" s="38" t="s">
        <v>31095</v>
      </c>
      <c r="C84" s="617" t="s">
        <v>125</v>
      </c>
      <c r="D84" s="350" t="str">
        <f>VLOOKUP(C84,'EMOP 05-2022'!$1:$1048576,2,0)</f>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E84" s="351" t="str">
        <f>VLOOKUP(C84,'EMOP 05-2022'!$1:$1048576,9,0)</f>
        <v>UN</v>
      </c>
      <c r="F84" s="352">
        <f>VLOOKUP(B84,'MEMÓRIA CÁLCULO'!B:K,10,0)</f>
        <v>168</v>
      </c>
      <c r="G84" s="353">
        <f>VLOOKUP(C84,'EMOP 05-2022'!$1:$1048576,10,0)</f>
        <v>932.72</v>
      </c>
      <c r="H84" s="354"/>
      <c r="I84" s="355"/>
      <c r="N84" s="172"/>
    </row>
    <row r="85" spans="1:34" ht="21.75" customHeight="1" x14ac:dyDescent="0.2">
      <c r="A85" s="31" t="str">
        <f t="shared" si="10"/>
        <v>5.22SC15.05.0400</v>
      </c>
      <c r="B85" s="38" t="s">
        <v>31125</v>
      </c>
      <c r="C85" s="617" t="s">
        <v>26687</v>
      </c>
      <c r="D85" s="350" t="s">
        <v>26688</v>
      </c>
      <c r="E85" s="351" t="s">
        <v>20</v>
      </c>
      <c r="F85" s="352">
        <f>VLOOKUP(B85,'MEMÓRIA CÁLCULO'!B:K,10,0)</f>
        <v>4666.25</v>
      </c>
      <c r="G85" s="353">
        <v>66.05</v>
      </c>
      <c r="H85" s="354"/>
      <c r="I85" s="355"/>
      <c r="N85" s="172"/>
    </row>
    <row r="86" spans="1:34" ht="45" x14ac:dyDescent="0.2">
      <c r="A86" s="31" t="str">
        <f t="shared" si="10"/>
        <v>5.23MT05.40.0150</v>
      </c>
      <c r="B86" s="38" t="s">
        <v>31126</v>
      </c>
      <c r="C86" s="617" t="s">
        <v>26689</v>
      </c>
      <c r="D86" s="350" t="s">
        <v>26690</v>
      </c>
      <c r="E86" s="351" t="s">
        <v>4</v>
      </c>
      <c r="F86" s="352">
        <f>VLOOKUP(B86,'MEMÓRIA CÁLCULO'!B:K,10,0)</f>
        <v>5958</v>
      </c>
      <c r="G86" s="353">
        <v>3.81</v>
      </c>
      <c r="H86" s="354"/>
      <c r="I86" s="355"/>
      <c r="N86" s="172"/>
    </row>
    <row r="87" spans="1:34" s="179" customFormat="1" ht="78.75" customHeight="1" x14ac:dyDescent="0.2">
      <c r="A87" s="179" t="str">
        <f t="shared" si="10"/>
        <v>5.2406.016.0007-0</v>
      </c>
      <c r="B87" s="38" t="s">
        <v>31127</v>
      </c>
      <c r="C87" s="349" t="s">
        <v>5902</v>
      </c>
      <c r="D87" s="350" t="str">
        <f>VLOOKUP(C87,'EMOP 05-2022'!$1:$1048576,2,0)</f>
        <v>TAMPAO COMPLETO DE FERRO FUNDIDO DUCTIL (NODULAR) ARTICULADO,CIRCULAR,DN 600MM,COM TAMPA PARA ACESSO DE MANUTENCAO E SOBRETAMPA PARA MANOBRA,CLASSE D400,CONFORME ABNT NBR 10160,ASSENTADO COM ARGAMASSA DE CIMENTO E AREIA,NO TRACO 1:4 EM VOLUME.FORNECIMENTO E ASSENTAMENTO</v>
      </c>
      <c r="E87" s="351" t="str">
        <f>VLOOKUP(C87,'EMOP 05-2022'!$1:$1048576,9,0)</f>
        <v>UN</v>
      </c>
      <c r="F87" s="352">
        <f>VLOOKUP(B87,'MEMÓRIA CÁLCULO'!B:K,10,0)</f>
        <v>154</v>
      </c>
      <c r="G87" s="353">
        <f>VLOOKUP(C87,'EMOP 05-2022'!$1:$1048576,10,0)</f>
        <v>478.25</v>
      </c>
      <c r="H87" s="354"/>
      <c r="I87" s="355"/>
      <c r="J87" s="180"/>
      <c r="K87" s="180"/>
      <c r="L87" s="180"/>
      <c r="M87" s="180"/>
      <c r="N87" s="180"/>
      <c r="O87" s="180"/>
      <c r="P87" s="180"/>
      <c r="Q87" s="180"/>
      <c r="R87" s="180"/>
      <c r="S87" s="180"/>
      <c r="T87" s="180"/>
      <c r="U87" s="180"/>
      <c r="V87" s="180"/>
      <c r="W87" s="180"/>
      <c r="X87" s="180"/>
      <c r="Y87" s="180"/>
    </row>
    <row r="88" spans="1:34" s="179" customFormat="1" ht="33.75" x14ac:dyDescent="0.2">
      <c r="A88" s="179" t="str">
        <f t="shared" ref="A88" si="19">B88&amp;C88</f>
        <v>5.255693</v>
      </c>
      <c r="B88" s="38" t="s">
        <v>31128</v>
      </c>
      <c r="C88" s="360">
        <v>5693</v>
      </c>
      <c r="D88" s="350" t="str">
        <f>IF(C88=0,"-",IF(LEN(C88)=13,VLOOKUP(C88,'EMOP 05-2022'!$A:$B,2,0),VLOOKUP(C88,' SINAPI 05-2022'!$A:$B,2,0)))</f>
        <v>MOTOBOMBA CENTRÍFUGA, MOTOR A GASOLINA, POTÊNCIA 5,42 HP, BOCAIS 1 1/2" X 1", DIÂMETRO ROTOR 143 MM HM/Q = 6 MCA / 16,8 M3/H A 38 MCA / 6,6 M3/H - MATERIAIS NA OPERAÇÃO. AF_06/2014</v>
      </c>
      <c r="E88" s="351" t="str">
        <f>IF(C88=0,"-",IF(LEN(C88)=13,VLOOKUP(C88,'EMOP 05-2022'!$A:$C,3,0),VLOOKUP(C88,' SINAPI 05-2022'!$A:$C,3,0)))</f>
        <v>H</v>
      </c>
      <c r="F88" s="352">
        <f>VLOOKUP(B88,'MEMÓRIA CÁLCULO'!B:K,10,0)</f>
        <v>1408</v>
      </c>
      <c r="G88" s="353" t="str">
        <f>IF(C88=0,"-",IF(LEN(C88)=13,VLOOKUP(C88,'EMOP 05-2022'!$A:$D,4,0),VLOOKUP(C88,' SINAPI 05-2022'!$A:$D,4,0)))</f>
        <v>26,90</v>
      </c>
      <c r="H88" s="354"/>
      <c r="I88" s="355"/>
      <c r="J88" s="180"/>
      <c r="K88" s="180"/>
      <c r="L88" s="180"/>
      <c r="M88" s="180"/>
      <c r="N88" s="180"/>
      <c r="O88" s="180"/>
      <c r="P88" s="180"/>
      <c r="Q88" s="180"/>
      <c r="R88" s="180"/>
      <c r="S88" s="180"/>
      <c r="T88" s="180"/>
      <c r="U88" s="180"/>
      <c r="V88" s="180"/>
      <c r="W88" s="180"/>
      <c r="X88" s="180"/>
      <c r="Y88" s="180"/>
    </row>
    <row r="89" spans="1:34" ht="18.75" customHeight="1" x14ac:dyDescent="0.2">
      <c r="A89" s="31" t="str">
        <f t="shared" si="10"/>
        <v/>
      </c>
      <c r="B89" s="356"/>
      <c r="C89" s="315"/>
      <c r="D89" s="315"/>
      <c r="E89" s="315"/>
      <c r="F89" s="315"/>
      <c r="G89" s="28"/>
      <c r="H89" s="318" t="s">
        <v>16</v>
      </c>
      <c r="I89" s="358">
        <f>SUM(I64:I88)</f>
        <v>0</v>
      </c>
      <c r="J89" s="145">
        <f>SUM(I64:I88)</f>
        <v>0</v>
      </c>
      <c r="K89" s="31"/>
      <c r="N89" s="172"/>
    </row>
    <row r="90" spans="1:34" s="171" customFormat="1" ht="21" customHeight="1" x14ac:dyDescent="0.2">
      <c r="A90" s="171" t="str">
        <f t="shared" ref="A90:A96" si="20">B90&amp;C90</f>
        <v>6BASES E PAVIMENTOS</v>
      </c>
      <c r="B90" s="310">
        <v>6</v>
      </c>
      <c r="C90" s="710" t="s">
        <v>30985</v>
      </c>
      <c r="D90" s="711"/>
      <c r="E90" s="711"/>
      <c r="F90" s="711"/>
      <c r="G90" s="711"/>
      <c r="H90" s="711"/>
      <c r="I90" s="712"/>
      <c r="J90" s="145"/>
      <c r="K90" s="36"/>
      <c r="L90" s="36"/>
      <c r="M90" s="36"/>
      <c r="N90" s="172"/>
      <c r="O90" s="28"/>
      <c r="P90" s="36"/>
      <c r="Q90" s="36"/>
      <c r="R90" s="36"/>
      <c r="S90" s="36"/>
      <c r="T90" s="36"/>
      <c r="U90" s="36"/>
      <c r="V90" s="36"/>
      <c r="W90" s="36"/>
      <c r="X90" s="36"/>
      <c r="Y90" s="36"/>
      <c r="Z90" s="36"/>
      <c r="AA90" s="36"/>
      <c r="AB90" s="36"/>
      <c r="AC90" s="36"/>
      <c r="AD90" s="36"/>
      <c r="AE90" s="36"/>
      <c r="AF90" s="36"/>
      <c r="AG90" s="36"/>
      <c r="AH90" s="36"/>
    </row>
    <row r="91" spans="1:34" ht="33.75" x14ac:dyDescent="0.2">
      <c r="A91" s="178" t="str">
        <f t="shared" si="20"/>
        <v>6.196396</v>
      </c>
      <c r="B91" s="38" t="s">
        <v>21</v>
      </c>
      <c r="C91" s="360">
        <v>96396</v>
      </c>
      <c r="D91" s="350" t="str">
        <f>IF(C91=0,"-",IF(LEN(C91)=13,VLOOKUP(C91,'EMOP 05-2022'!$A:$B,2,0),VLOOKUP(C91,' SINAPI 05-2022'!$A:$B,2,0)))</f>
        <v>EXECUÇÃO E COMPACTAÇÃO DE BASE E OU SUB BASE PARA PAVIMENTAÇÃO DE BRITA GRADUADA SIMPLES - EXCLUSIVE CARGA E TRANSPORTE. AF_11/2019</v>
      </c>
      <c r="E91" s="351" t="str">
        <f>IF(C91=0,"-",IF(LEN(C91)=13,VLOOKUP(C91,'EMOP 05-2022'!$A:$C,3,0),VLOOKUP(C91,' SINAPI 05-2022'!$A:$C,3,0)))</f>
        <v>M3</v>
      </c>
      <c r="F91" s="352">
        <f>VLOOKUP(C91,'MEMÓRIA CÁLCULO'!C:K,9,0)</f>
        <v>8251.2199999999993</v>
      </c>
      <c r="G91" s="353" t="str">
        <f>IF(C91=0,"-",IF(LEN(C91)=13,VLOOKUP(C91,'EMOP 05-2022'!$A:$D,4,0),VLOOKUP(C91,' SINAPI 05-2022'!$A:$D,4,0)))</f>
        <v>134,73</v>
      </c>
      <c r="H91" s="354"/>
      <c r="I91" s="355"/>
      <c r="J91" s="328"/>
      <c r="N91" s="172"/>
    </row>
    <row r="92" spans="1:34" ht="22.5" x14ac:dyDescent="0.2">
      <c r="A92" s="31" t="str">
        <f t="shared" si="20"/>
        <v>6.2100576</v>
      </c>
      <c r="B92" s="38" t="s">
        <v>26697</v>
      </c>
      <c r="C92" s="360">
        <v>100576</v>
      </c>
      <c r="D92" s="350" t="str">
        <f>IF(C92=0,"-",IF(LEN(C92)=13,VLOOKUP(C92,'EMOP 05-2022'!$A:$B,2,0),VLOOKUP(C92,' SINAPI 05-2022'!$A:$B,2,0)))</f>
        <v>REGULARIZAÇÃO E COMPACTAÇÃO DE SUBLEITO DE SOLO  PREDOMINANTEMENTE ARGILOSO. AF_11/2019</v>
      </c>
      <c r="E92" s="351" t="str">
        <f>IF(C92=0,"-",IF(LEN(C92)=13,VLOOKUP(C92,'EMOP 05-2022'!$A:$C,3,0),VLOOKUP(C92,' SINAPI 05-2022'!$A:$C,3,0)))</f>
        <v>M2</v>
      </c>
      <c r="F92" s="352">
        <f>VLOOKUP(C92,'MEMÓRIA CÁLCULO'!C:K,9,0)</f>
        <v>27504.080000000002</v>
      </c>
      <c r="G92" s="353" t="str">
        <f>IF(C92=0,"-",IF(LEN(C92)=13,VLOOKUP(C92,'EMOP 05-2022'!$A:$D,4,0),VLOOKUP(C92,' SINAPI 05-2022'!$A:$D,4,0)))</f>
        <v>2,74</v>
      </c>
      <c r="H92" s="354"/>
      <c r="I92" s="355"/>
      <c r="J92" s="328"/>
      <c r="N92" s="172"/>
    </row>
    <row r="93" spans="1:34" ht="22.5" x14ac:dyDescent="0.2">
      <c r="A93" s="31" t="str">
        <f t="shared" si="20"/>
        <v>6.396402</v>
      </c>
      <c r="B93" s="38" t="s">
        <v>26699</v>
      </c>
      <c r="C93" s="359">
        <v>96402</v>
      </c>
      <c r="D93" s="350" t="str">
        <f>IF(C93=0,"-",IF(LEN(C93)=13,VLOOKUP(C93,'EMOP 05-2022'!$A:$B,2,0),VLOOKUP(C93,' SINAPI 05-2022'!$A:$B,2,0)))</f>
        <v>EXECUÇÃO DE PINTURA DE LIGAÇÃO COM EMULSÃO ASFÁLTICA RR-2C. AF_11/2019</v>
      </c>
      <c r="E93" s="351" t="str">
        <f>IF(C93=0,"-",IF(LEN(C93)=13,VLOOKUP(C93,'EMOP 05-2022'!$A:$C,3,0),VLOOKUP(C93,' SINAPI 05-2022'!$A:$C,3,0)))</f>
        <v>M2</v>
      </c>
      <c r="F93" s="352">
        <f>VLOOKUP(C93,'MEMÓRIA CÁLCULO'!C:K,9,0)</f>
        <v>23984.230000000003</v>
      </c>
      <c r="G93" s="353" t="str">
        <f>IF(C93=0,"-",IF(LEN(C93)=13,VLOOKUP(C93,'EMOP 05-2022'!$A:$D,4,0),VLOOKUP(C93,' SINAPI 05-2022'!$A:$D,4,0)))</f>
        <v>2,92</v>
      </c>
      <c r="H93" s="354"/>
      <c r="I93" s="355"/>
      <c r="J93" s="328"/>
      <c r="N93" s="172"/>
    </row>
    <row r="94" spans="1:34" ht="33.75" x14ac:dyDescent="0.2">
      <c r="A94" s="31" t="str">
        <f t="shared" si="20"/>
        <v>6.495995</v>
      </c>
      <c r="B94" s="38" t="s">
        <v>26701</v>
      </c>
      <c r="C94" s="359">
        <v>95995</v>
      </c>
      <c r="D94" s="350" t="str">
        <f>IF(C94=0,"-",IF(LEN(C94)=13,VLOOKUP(C94,'EMOP 05-2022'!$A:$B,2,0),VLOOKUP(C94,' SINAPI 05-2022'!$A:$B,2,0)))</f>
        <v>EXECUÇÃO DE PAVIMENTO COM APLICAÇÃO DE CONCRETO ASFÁLTICO, CAMADA DE ROLAMENTO - EXCLUSIVE CARGA E TRANSPORTE. AF_11/2019</v>
      </c>
      <c r="E94" s="351" t="str">
        <f>IF(C94=0,"-",IF(LEN(C94)=13,VLOOKUP(C94,'EMOP 05-2022'!$A:$C,3,0),VLOOKUP(C94,' SINAPI 05-2022'!$A:$C,3,0)))</f>
        <v>M3</v>
      </c>
      <c r="F94" s="352">
        <f>VLOOKUP(C94,'MEMÓRIA CÁLCULO'!C:K,9,0)</f>
        <v>839.44</v>
      </c>
      <c r="G94" s="353" t="str">
        <f>IF(C94=0,"-",IF(LEN(C94)=13,VLOOKUP(C94,'EMOP 05-2022'!$A:$D,4,0),VLOOKUP(C94,' SINAPI 05-2022'!$A:$D,4,0)))</f>
        <v>1.532,79</v>
      </c>
      <c r="H94" s="354"/>
      <c r="I94" s="355"/>
      <c r="N94" s="172"/>
    </row>
    <row r="95" spans="1:34" ht="45" x14ac:dyDescent="0.2">
      <c r="A95" s="31" t="str">
        <f t="shared" si="20"/>
        <v>6.594267</v>
      </c>
      <c r="B95" s="38" t="s">
        <v>26703</v>
      </c>
      <c r="C95" s="359">
        <v>94267</v>
      </c>
      <c r="D95" s="350" t="str">
        <f>IF(C95=0,"-",IF(LEN(C95)=13,VLOOKUP(C95,'EMOP 05-2022'!$A:$B,2,0),VLOOKUP(C95,' SINAPI 05-2022'!$A:$B,2,0)))</f>
        <v>GUIA (MEIO-FIO) E SARJETA CONJUGADOS DE CONCRETO, MOLDADA  IN LOCO  EM TRECHO RETO COM EXTRUSORA, 45 CM BASE (15 CM BASE DA GUIA + 30 CM BASE DA SARJETA) X 22 CM ALTURA. AF_06/2016</v>
      </c>
      <c r="E95" s="351" t="str">
        <f>IF(C95=0,"-",IF(LEN(C95)=13,VLOOKUP(C95,'EMOP 05-2022'!$A:$C,3,0),VLOOKUP(C95,' SINAPI 05-2022'!$A:$C,3,0)))</f>
        <v>M</v>
      </c>
      <c r="F95" s="352">
        <f>VLOOKUP(C95,'MEMÓRIA CÁLCULO'!C:K,9,0)</f>
        <v>7082.2100000000009</v>
      </c>
      <c r="G95" s="353" t="str">
        <f>IF(C95=0,"-",IF(LEN(C95)=13,VLOOKUP(C95,'EMOP 05-2022'!$A:$D,4,0),VLOOKUP(C95,' SINAPI 05-2022'!$A:$D,4,0)))</f>
        <v>47,54</v>
      </c>
      <c r="H95" s="354"/>
      <c r="I95" s="355"/>
      <c r="N95" s="172"/>
    </row>
    <row r="96" spans="1:34" ht="18.75" customHeight="1" x14ac:dyDescent="0.2">
      <c r="A96" s="31" t="str">
        <f t="shared" si="20"/>
        <v/>
      </c>
      <c r="B96" s="356"/>
      <c r="C96" s="315"/>
      <c r="D96" s="315"/>
      <c r="E96" s="315"/>
      <c r="F96" s="315"/>
      <c r="G96" s="28"/>
      <c r="H96" s="318" t="s">
        <v>16</v>
      </c>
      <c r="I96" s="358">
        <f>SUM(I91:I95)</f>
        <v>0</v>
      </c>
      <c r="J96" s="145">
        <f>SUM(I91:I95)</f>
        <v>0</v>
      </c>
      <c r="K96" s="31"/>
      <c r="N96" s="172"/>
    </row>
    <row r="97" spans="1:34" s="171" customFormat="1" ht="21" customHeight="1" x14ac:dyDescent="0.2">
      <c r="A97" s="171" t="str">
        <f t="shared" ref="A97:A111" si="21">B97&amp;C97</f>
        <v>7REVESTIMENTOS</v>
      </c>
      <c r="B97" s="310">
        <v>7</v>
      </c>
      <c r="C97" s="710" t="s">
        <v>30998</v>
      </c>
      <c r="D97" s="711"/>
      <c r="E97" s="711"/>
      <c r="F97" s="711"/>
      <c r="G97" s="711"/>
      <c r="H97" s="711"/>
      <c r="I97" s="712"/>
      <c r="J97" s="145"/>
      <c r="K97" s="36"/>
      <c r="L97" s="36"/>
      <c r="M97" s="36"/>
      <c r="N97" s="172"/>
      <c r="O97" s="28"/>
      <c r="P97" s="36"/>
      <c r="Q97" s="36"/>
      <c r="R97" s="36"/>
      <c r="S97" s="36"/>
      <c r="T97" s="36"/>
      <c r="U97" s="36"/>
      <c r="V97" s="36"/>
      <c r="W97" s="36"/>
      <c r="X97" s="36"/>
      <c r="Y97" s="36"/>
      <c r="Z97" s="36"/>
      <c r="AA97" s="36"/>
      <c r="AB97" s="36"/>
      <c r="AC97" s="36"/>
      <c r="AD97" s="36"/>
      <c r="AE97" s="36"/>
      <c r="AF97" s="36"/>
      <c r="AG97" s="36"/>
      <c r="AH97" s="36"/>
    </row>
    <row r="98" spans="1:34" ht="33.75" x14ac:dyDescent="0.2">
      <c r="A98" s="178" t="str">
        <f t="shared" si="21"/>
        <v>7.1101749</v>
      </c>
      <c r="B98" s="38" t="s">
        <v>26721</v>
      </c>
      <c r="C98" s="360">
        <v>101749</v>
      </c>
      <c r="D98" s="350" t="str">
        <f>IF(C98=0,"-",IF(LEN(C98)=13,VLOOKUP(C98,'EMOP 05-2022'!$A:$B,2,0),VLOOKUP(C98,' SINAPI 05-2022'!$A:$B,2,0)))</f>
        <v>PISO CIMENTADO, TRAÇO 1:3 (CIMENTO E AREIA), ACABAMENTO LISO, ESPESSURA 4,0 CM, PREPARO MECÂNICO DA ARGAMASSA. AF_09/2020</v>
      </c>
      <c r="E98" s="351" t="str">
        <f>IF(C98=0,"-",IF(LEN(C98)=13,VLOOKUP(C98,'EMOP 05-2022'!$A:$C,3,0),VLOOKUP(C98,' SINAPI 05-2022'!$A:$C,3,0)))</f>
        <v>M2</v>
      </c>
      <c r="F98" s="352">
        <f>VLOOKUP(C98,'MEMÓRIA CÁLCULO'!C:K,9,0)</f>
        <v>580.79999999999995</v>
      </c>
      <c r="G98" s="353" t="str">
        <f>IF(C98=0,"-",IF(LEN(C98)=13,VLOOKUP(C98,'EMOP 05-2022'!$A:$D,4,0),VLOOKUP(C98,' SINAPI 05-2022'!$A:$D,4,0)))</f>
        <v>50,17</v>
      </c>
      <c r="H98" s="354"/>
      <c r="I98" s="355"/>
      <c r="J98" s="328"/>
      <c r="N98" s="172"/>
    </row>
    <row r="99" spans="1:34" ht="22.5" x14ac:dyDescent="0.2">
      <c r="A99" s="31" t="str">
        <f t="shared" si="21"/>
        <v>7.295241</v>
      </c>
      <c r="B99" s="38" t="s">
        <v>30990</v>
      </c>
      <c r="C99" s="360">
        <v>95241</v>
      </c>
      <c r="D99" s="350" t="str">
        <f>IF(C99=0,"-",IF(LEN(C99)=13,VLOOKUP(C99,'EMOP 05-2022'!$A:$B,2,0),VLOOKUP(C99,' SINAPI 05-2022'!$A:$B,2,0)))</f>
        <v>LASTRO DE CONCRETO MAGRO, APLICADO EM PISOS, LAJES SOBRE SOLO OU RADIERS, ESPESSURA DE 5 CM. AF_07/2016</v>
      </c>
      <c r="E99" s="351" t="str">
        <f>IF(C99=0,"-",IF(LEN(C99)=13,VLOOKUP(C99,'EMOP 05-2022'!$A:$C,3,0),VLOOKUP(C99,' SINAPI 05-2022'!$A:$C,3,0)))</f>
        <v>M2</v>
      </c>
      <c r="F99" s="352">
        <f>VLOOKUP(C99,'MEMÓRIA CÁLCULO'!C:K,9,0)</f>
        <v>580.79999999999995</v>
      </c>
      <c r="G99" s="353" t="str">
        <f>IF(C99=0,"-",IF(LEN(C99)=13,VLOOKUP(C99,'EMOP 05-2022'!$A:$D,4,0),VLOOKUP(C99,' SINAPI 05-2022'!$A:$D,4,0)))</f>
        <v>28,95</v>
      </c>
      <c r="H99" s="354"/>
      <c r="I99" s="355"/>
      <c r="J99" s="328"/>
      <c r="N99" s="172"/>
    </row>
    <row r="100" spans="1:34" ht="33.75" x14ac:dyDescent="0.2">
      <c r="A100" s="31" t="str">
        <f t="shared" si="21"/>
        <v>7.394991</v>
      </c>
      <c r="B100" s="38" t="s">
        <v>30991</v>
      </c>
      <c r="C100" s="359">
        <v>94991</v>
      </c>
      <c r="D100" s="350" t="str">
        <f>IF(C100=0,"-",IF(LEN(C100)=13,VLOOKUP(C100,'EMOP 05-2022'!$A:$B,2,0),VLOOKUP(C100,' SINAPI 05-2022'!$A:$B,2,0)))</f>
        <v>EXECUÇÃO DE PASSEIO (CALÇADA) OU PISO DE CONCRETO COM CONCRETO MOLDADO IN LOCO, USINADO, ACABAMENTO CONVENCIONAL, NÃO ARMADO. AF_07/2016</v>
      </c>
      <c r="E100" s="351" t="str">
        <f>IF(C100=0,"-",IF(LEN(C100)=13,VLOOKUP(C100,'EMOP 05-2022'!$A:$C,3,0),VLOOKUP(C100,' SINAPI 05-2022'!$A:$C,3,0)))</f>
        <v>M3</v>
      </c>
      <c r="F100" s="352">
        <f>VLOOKUP(C100,'MEMÓRIA CÁLCULO'!C:K,9,0)</f>
        <v>995.63</v>
      </c>
      <c r="G100" s="353" t="str">
        <f>IF(C100=0,"-",IF(LEN(C100)=13,VLOOKUP(C100,'EMOP 05-2022'!$A:$D,4,0),VLOOKUP(C100,' SINAPI 05-2022'!$A:$D,4,0)))</f>
        <v>587,32</v>
      </c>
      <c r="H100" s="354"/>
      <c r="I100" s="355"/>
      <c r="J100" s="328"/>
      <c r="N100" s="172"/>
    </row>
    <row r="101" spans="1:34" ht="45" x14ac:dyDescent="0.2">
      <c r="A101" s="31" t="str">
        <f t="shared" si="21"/>
        <v>7.413.333.0015-0</v>
      </c>
      <c r="B101" s="38" t="s">
        <v>30992</v>
      </c>
      <c r="C101" s="359" t="s">
        <v>126</v>
      </c>
      <c r="D101" s="350" t="str">
        <f>IF(C101=0,"-",IF(LEN(C101)=13,VLOOKUP(C101,'EMOP 05-2022'!$A:$B,2,0),VLOOKUP(C101,' SINAPI 05-2022'!$A:$B,2,0)))</f>
        <v>REVESTIMENTO DE PISO COM CERAMICA TATIL ALERTA,(LADRILHO HIDRAULICO) PARA PESSOAS COM NECESSIDADES  ESPECIFICAS,ASSENTES SOBRE SUPERFICIE EM OSSO,CONFORME ITEM 13.330.0010</v>
      </c>
      <c r="E101" s="351" t="str">
        <f>VLOOKUP(C101,'EMOP 05-2022'!$1:$1048576,9,0)</f>
        <v>M2</v>
      </c>
      <c r="F101" s="352">
        <f>VLOOKUP(C101,'MEMÓRIA CÁLCULO'!C:K,9,0)</f>
        <v>86.24</v>
      </c>
      <c r="G101" s="353">
        <f>VLOOKUP(C101,'EMOP 05-2022'!$1:$1048576,10,0)</f>
        <v>149.54</v>
      </c>
      <c r="H101" s="354"/>
      <c r="I101" s="355"/>
      <c r="N101" s="172"/>
    </row>
    <row r="102" spans="1:34" ht="18.75" customHeight="1" x14ac:dyDescent="0.2">
      <c r="A102" s="31" t="str">
        <f t="shared" si="21"/>
        <v/>
      </c>
      <c r="B102" s="356"/>
      <c r="C102" s="315"/>
      <c r="D102" s="315"/>
      <c r="E102" s="315"/>
      <c r="F102" s="315"/>
      <c r="G102" s="28"/>
      <c r="H102" s="318" t="s">
        <v>16</v>
      </c>
      <c r="I102" s="358">
        <f>SUM(I98:I101)</f>
        <v>0</v>
      </c>
      <c r="J102" s="145">
        <f>SUM(I98:I101)</f>
        <v>0</v>
      </c>
      <c r="K102" s="31"/>
      <c r="N102" s="172"/>
    </row>
    <row r="103" spans="1:34" s="171" customFormat="1" ht="21" customHeight="1" x14ac:dyDescent="0.2">
      <c r="A103" s="171" t="str">
        <f t="shared" si="21"/>
        <v>8SINALIZAÇÃO VIÁRIA</v>
      </c>
      <c r="B103" s="310">
        <v>8</v>
      </c>
      <c r="C103" s="710" t="s">
        <v>30999</v>
      </c>
      <c r="D103" s="711"/>
      <c r="E103" s="711"/>
      <c r="F103" s="711"/>
      <c r="G103" s="711"/>
      <c r="H103" s="711"/>
      <c r="I103" s="712"/>
      <c r="J103" s="145"/>
      <c r="K103" s="36"/>
      <c r="L103" s="36"/>
      <c r="M103" s="36"/>
      <c r="N103" s="172"/>
      <c r="O103" s="28"/>
      <c r="P103" s="36"/>
      <c r="Q103" s="36"/>
      <c r="R103" s="36"/>
      <c r="S103" s="36"/>
      <c r="T103" s="36"/>
      <c r="U103" s="36"/>
      <c r="V103" s="36"/>
      <c r="W103" s="36"/>
      <c r="X103" s="36"/>
      <c r="Y103" s="36"/>
      <c r="Z103" s="36"/>
      <c r="AA103" s="36"/>
      <c r="AB103" s="36"/>
      <c r="AC103" s="36"/>
      <c r="AD103" s="36"/>
      <c r="AE103" s="36"/>
      <c r="AF103" s="36"/>
      <c r="AG103" s="36"/>
      <c r="AH103" s="36"/>
    </row>
    <row r="104" spans="1:34" ht="33.75" x14ac:dyDescent="0.2">
      <c r="A104" s="178" t="str">
        <f t="shared" si="21"/>
        <v>8.1ST 70.05.0050</v>
      </c>
      <c r="B104" s="38" t="s">
        <v>30994</v>
      </c>
      <c r="C104" s="620" t="s">
        <v>31001</v>
      </c>
      <c r="D104" s="442" t="s">
        <v>31000</v>
      </c>
      <c r="E104" s="351" t="s">
        <v>3</v>
      </c>
      <c r="F104" s="352">
        <f>VLOOKUP(C104,'MEMÓRIA CÁLCULO'!C:K,9,0)</f>
        <v>28.93</v>
      </c>
      <c r="G104" s="363">
        <v>360</v>
      </c>
      <c r="H104" s="354"/>
      <c r="I104" s="355"/>
      <c r="J104" s="328"/>
      <c r="N104" s="172"/>
    </row>
    <row r="105" spans="1:34" ht="45" x14ac:dyDescent="0.2">
      <c r="A105" s="31" t="str">
        <f t="shared" si="21"/>
        <v>8.2102512</v>
      </c>
      <c r="B105" s="38" t="s">
        <v>30995</v>
      </c>
      <c r="C105" s="621">
        <v>102512</v>
      </c>
      <c r="D105" s="350" t="str">
        <f>IF(C105=0,"-",IF(LEN(C105)=13,VLOOKUP(C105,'EMOP 05-2022'!$A:$B,2,0),VLOOKUP(C105,' SINAPI 05-2022'!$A:$B,2,0)))</f>
        <v>PINTURA DE EIXO VIÁRIO SOBRE ASFALTO COM TINTA RETRORREFLETIVA A BASE DE RESINA ACRÍLICA COM MICROESFERAS DE VIDRO, APLICAÇÃO MECÂNICA COM DEMARCADORA AUTOPROPELIDA. AF_05/2021</v>
      </c>
      <c r="E105" s="351" t="str">
        <f>IF(C105=0,"-",IF(LEN(C105)=13,VLOOKUP(C105,'EMOP 05-2022'!$A:$C,3,0),VLOOKUP(C105,' SINAPI 05-2022'!$A:$C,3,0)))</f>
        <v>M</v>
      </c>
      <c r="F105" s="352">
        <f>VLOOKUP(C105,'MEMÓRIA CÁLCULO'!C:K,9,0)</f>
        <v>13787.24</v>
      </c>
      <c r="G105" s="353" t="str">
        <f>IF(C105=0,"-",IF(LEN(C105)=13,VLOOKUP(C105,'EMOP 05-2022'!$A:$D,4,0),VLOOKUP(C105,' SINAPI 05-2022'!$A:$D,4,0)))</f>
        <v>5,77</v>
      </c>
      <c r="H105" s="354"/>
      <c r="I105" s="355"/>
      <c r="J105" s="328"/>
      <c r="N105" s="172"/>
    </row>
    <row r="106" spans="1:34" ht="56.25" x14ac:dyDescent="0.2">
      <c r="A106" s="31" t="str">
        <f t="shared" si="21"/>
        <v>8.305.020.0014-0</v>
      </c>
      <c r="B106" s="38" t="s">
        <v>30996</v>
      </c>
      <c r="C106" s="617" t="s">
        <v>123</v>
      </c>
      <c r="D106" s="350" t="str">
        <f>IF(C106=0,"-",IF(LEN(C106)=13,VLOOKUP(C106,'EMOP 05-2022'!$A:$B,2,0),VLOOKUP(C106,' SINAPI 05-2022'!$A:$B,2,0)))</f>
        <v>SINALIZACAO MANUAL DE FAIXAS E FIGURAS PARA PEDESTRES,COM TINTA TERMOPLASTICA A BASE DE RESINAS NATURAIS E/OU SINTETICAS,EM VIAS URBANAS,APLICADO POR EXTRUSAO,CONFORME ABNT NBR 12935,13132,7396 E NORMA DNIT 100/2018-ES.</v>
      </c>
      <c r="E106" s="351" t="str">
        <f>VLOOKUP(C106,'EMOP 05-2022'!$1:$1048576,9,0)</f>
        <v>M2</v>
      </c>
      <c r="F106" s="352">
        <f>VLOOKUP(C106,'MEMÓRIA CÁLCULO'!C:K,9,0)</f>
        <v>748.66000000000008</v>
      </c>
      <c r="G106" s="353">
        <f>VLOOKUP(C106,'EMOP 05-2022'!$1:$1048576,10,0)</f>
        <v>106.96</v>
      </c>
      <c r="H106" s="354"/>
      <c r="I106" s="355"/>
      <c r="J106" s="328"/>
      <c r="N106" s="172"/>
    </row>
    <row r="107" spans="1:34" ht="33.75" customHeight="1" x14ac:dyDescent="0.2">
      <c r="A107" s="31" t="str">
        <f t="shared" si="21"/>
        <v>8.4ST 65.05.0400</v>
      </c>
      <c r="B107" s="38" t="s">
        <v>30997</v>
      </c>
      <c r="C107" s="620" t="s">
        <v>31004</v>
      </c>
      <c r="D107" s="442" t="s">
        <v>31002</v>
      </c>
      <c r="E107" s="359" t="s">
        <v>5</v>
      </c>
      <c r="F107" s="352">
        <f>VLOOKUP(C107,'MEMÓRIA CÁLCULO'!C:K,9,0)</f>
        <v>131</v>
      </c>
      <c r="G107" s="363">
        <v>297.22000000000003</v>
      </c>
      <c r="H107" s="354"/>
      <c r="I107" s="355"/>
      <c r="N107" s="172"/>
    </row>
    <row r="108" spans="1:34" ht="22.5" x14ac:dyDescent="0.2">
      <c r="A108" s="31" t="str">
        <f t="shared" si="21"/>
        <v>8.5ST 65.15.0050</v>
      </c>
      <c r="B108" s="38" t="s">
        <v>40731</v>
      </c>
      <c r="C108" s="620" t="s">
        <v>31005</v>
      </c>
      <c r="D108" s="442" t="s">
        <v>31003</v>
      </c>
      <c r="E108" s="359" t="s">
        <v>5</v>
      </c>
      <c r="F108" s="352">
        <f>VLOOKUP(C108,'MEMÓRIA CÁLCULO'!C:K,9,0)</f>
        <v>131</v>
      </c>
      <c r="G108" s="363">
        <v>57.41</v>
      </c>
      <c r="H108" s="354"/>
      <c r="I108" s="355"/>
      <c r="N108" s="172"/>
    </row>
    <row r="109" spans="1:34" ht="45" x14ac:dyDescent="0.2">
      <c r="A109" s="31" t="str">
        <f t="shared" ref="A109:A110" si="22">B109&amp;C109</f>
        <v>8.6ST 70.05.0250</v>
      </c>
      <c r="B109" s="38" t="s">
        <v>40732</v>
      </c>
      <c r="C109" s="620" t="s">
        <v>31006</v>
      </c>
      <c r="D109" s="442" t="s">
        <v>31008</v>
      </c>
      <c r="E109" s="351" t="s">
        <v>3</v>
      </c>
      <c r="F109" s="352">
        <f>VLOOKUP(C109,'MEMÓRIA CÁLCULO'!C:K,9,0)</f>
        <v>24.64</v>
      </c>
      <c r="G109" s="363">
        <v>677.32</v>
      </c>
      <c r="H109" s="354"/>
      <c r="I109" s="355"/>
      <c r="J109" s="328"/>
      <c r="N109" s="172"/>
    </row>
    <row r="110" spans="1:34" ht="22.5" x14ac:dyDescent="0.2">
      <c r="A110" s="31" t="str">
        <f t="shared" si="22"/>
        <v>8.7ST 70.15.0050</v>
      </c>
      <c r="B110" s="38" t="s">
        <v>40733</v>
      </c>
      <c r="C110" s="620" t="s">
        <v>31007</v>
      </c>
      <c r="D110" s="442" t="s">
        <v>31009</v>
      </c>
      <c r="E110" s="359" t="s">
        <v>5</v>
      </c>
      <c r="F110" s="352">
        <f>VLOOKUP(C110,'MEMÓRIA CÁLCULO'!C:K,9,0)</f>
        <v>131</v>
      </c>
      <c r="G110" s="363">
        <v>45.42</v>
      </c>
      <c r="H110" s="354"/>
      <c r="I110" s="355"/>
      <c r="N110" s="172"/>
    </row>
    <row r="111" spans="1:34" ht="18.75" customHeight="1" x14ac:dyDescent="0.2">
      <c r="A111" s="31" t="str">
        <f t="shared" si="21"/>
        <v/>
      </c>
      <c r="B111" s="356"/>
      <c r="C111" s="315"/>
      <c r="D111" s="315"/>
      <c r="E111" s="315"/>
      <c r="F111" s="315"/>
      <c r="G111" s="28"/>
      <c r="H111" s="318" t="s">
        <v>16</v>
      </c>
      <c r="I111" s="358">
        <f>SUM(I104:I110)</f>
        <v>0</v>
      </c>
      <c r="J111" s="145">
        <f>SUM(I104:I110)</f>
        <v>0</v>
      </c>
      <c r="K111" s="31"/>
      <c r="N111" s="172"/>
    </row>
    <row r="112" spans="1:34" s="171" customFormat="1" ht="21" customHeight="1" x14ac:dyDescent="0.2">
      <c r="A112" s="171" t="str">
        <f t="shared" ref="A112:A123" si="23">B112&amp;C112</f>
        <v>9SERVIÇOS COMPLEMENTARES</v>
      </c>
      <c r="B112" s="310">
        <v>9</v>
      </c>
      <c r="C112" s="710" t="s">
        <v>26695</v>
      </c>
      <c r="D112" s="711"/>
      <c r="E112" s="711"/>
      <c r="F112" s="711"/>
      <c r="G112" s="711"/>
      <c r="H112" s="711"/>
      <c r="I112" s="712"/>
      <c r="J112" s="145"/>
      <c r="K112" s="36"/>
      <c r="L112" s="36"/>
      <c r="M112" s="36"/>
      <c r="N112" s="172"/>
      <c r="O112" s="28"/>
      <c r="P112" s="36"/>
      <c r="Q112" s="36"/>
      <c r="R112" s="36"/>
      <c r="S112" s="36"/>
      <c r="T112" s="36"/>
      <c r="U112" s="36"/>
      <c r="V112" s="36"/>
      <c r="W112" s="36"/>
      <c r="X112" s="36"/>
      <c r="Y112" s="36"/>
      <c r="Z112" s="36"/>
      <c r="AA112" s="36"/>
      <c r="AB112" s="36"/>
      <c r="AC112" s="36"/>
      <c r="AD112" s="36"/>
      <c r="AE112" s="36"/>
      <c r="AF112" s="36"/>
      <c r="AG112" s="36"/>
      <c r="AH112" s="36"/>
    </row>
    <row r="113" spans="1:34" ht="45" x14ac:dyDescent="0.2">
      <c r="A113" s="178" t="str">
        <f t="shared" si="23"/>
        <v>9.1IT05.10.0150</v>
      </c>
      <c r="B113" s="38" t="s">
        <v>31018</v>
      </c>
      <c r="C113" s="621" t="s">
        <v>26696</v>
      </c>
      <c r="D113" s="350" t="s">
        <v>26708</v>
      </c>
      <c r="E113" s="351" t="s">
        <v>4</v>
      </c>
      <c r="F113" s="352">
        <f>VLOOKUP(C113,'MEMÓRIA CÁLCULO'!C:K,9,0)</f>
        <v>232</v>
      </c>
      <c r="G113" s="363">
        <v>8.64</v>
      </c>
      <c r="H113" s="354"/>
      <c r="I113" s="355"/>
      <c r="N113" s="172"/>
    </row>
    <row r="114" spans="1:34" ht="45" x14ac:dyDescent="0.2">
      <c r="A114" s="31" t="str">
        <f t="shared" si="23"/>
        <v>9.2IT05.10.0153</v>
      </c>
      <c r="B114" s="38" t="s">
        <v>31019</v>
      </c>
      <c r="C114" s="621" t="s">
        <v>26698</v>
      </c>
      <c r="D114" s="350" t="s">
        <v>26709</v>
      </c>
      <c r="E114" s="351" t="s">
        <v>4</v>
      </c>
      <c r="F114" s="352">
        <f>VLOOKUP(C114,'MEMÓRIA CÁLCULO'!C:K,9,0)</f>
        <v>232</v>
      </c>
      <c r="G114" s="363">
        <v>9.74</v>
      </c>
      <c r="H114" s="354"/>
      <c r="I114" s="355"/>
      <c r="N114" s="172"/>
    </row>
    <row r="115" spans="1:34" ht="45" x14ac:dyDescent="0.2">
      <c r="A115" s="31" t="str">
        <f t="shared" si="23"/>
        <v>9.3IT05.10.0156</v>
      </c>
      <c r="B115" s="38" t="s">
        <v>31020</v>
      </c>
      <c r="C115" s="621" t="s">
        <v>26700</v>
      </c>
      <c r="D115" s="350" t="s">
        <v>26710</v>
      </c>
      <c r="E115" s="351" t="s">
        <v>4</v>
      </c>
      <c r="F115" s="352">
        <f>VLOOKUP(C115,'MEMÓRIA CÁLCULO'!C:K,9,0)</f>
        <v>232</v>
      </c>
      <c r="G115" s="363">
        <v>17.52</v>
      </c>
      <c r="H115" s="354"/>
      <c r="I115" s="355"/>
      <c r="N115" s="172"/>
    </row>
    <row r="116" spans="1:34" ht="45" x14ac:dyDescent="0.2">
      <c r="A116" s="31" t="str">
        <f t="shared" si="23"/>
        <v>9.4IT05.10.0159</v>
      </c>
      <c r="B116" s="38" t="s">
        <v>31021</v>
      </c>
      <c r="C116" s="621" t="s">
        <v>26702</v>
      </c>
      <c r="D116" s="350" t="s">
        <v>26711</v>
      </c>
      <c r="E116" s="351" t="s">
        <v>4</v>
      </c>
      <c r="F116" s="352">
        <f>VLOOKUP(C116,'MEMÓRIA CÁLCULO'!C:K,9,0)</f>
        <v>232</v>
      </c>
      <c r="G116" s="363">
        <v>23.89</v>
      </c>
      <c r="H116" s="354"/>
      <c r="I116" s="355"/>
      <c r="N116" s="172"/>
    </row>
    <row r="117" spans="1:34" ht="38.25" customHeight="1" x14ac:dyDescent="0.2">
      <c r="A117" s="31" t="str">
        <f t="shared" si="23"/>
        <v>9.5IT05.10.0162</v>
      </c>
      <c r="B117" s="38" t="s">
        <v>31022</v>
      </c>
      <c r="C117" s="617" t="s">
        <v>26704</v>
      </c>
      <c r="D117" s="350" t="s">
        <v>26712</v>
      </c>
      <c r="E117" s="351" t="s">
        <v>4</v>
      </c>
      <c r="F117" s="352">
        <f>VLOOKUP(C117,'MEMÓRIA CÁLCULO'!C:K,9,0)</f>
        <v>232</v>
      </c>
      <c r="G117" s="363">
        <v>39.04</v>
      </c>
      <c r="H117" s="354"/>
      <c r="I117" s="355"/>
      <c r="N117" s="172"/>
    </row>
    <row r="118" spans="1:34" ht="45" x14ac:dyDescent="0.2">
      <c r="A118" s="31" t="str">
        <f t="shared" si="23"/>
        <v>9.6IT15.05.0106</v>
      </c>
      <c r="B118" s="38" t="s">
        <v>31023</v>
      </c>
      <c r="C118" s="617" t="s">
        <v>26705</v>
      </c>
      <c r="D118" s="350" t="s">
        <v>26713</v>
      </c>
      <c r="E118" s="351" t="s">
        <v>4</v>
      </c>
      <c r="F118" s="352">
        <f>VLOOKUP(C118,'MEMÓRIA CÁLCULO'!C:K,9,0)</f>
        <v>387</v>
      </c>
      <c r="G118" s="363">
        <v>60.51</v>
      </c>
      <c r="H118" s="354"/>
      <c r="I118" s="355"/>
      <c r="N118" s="172"/>
    </row>
    <row r="119" spans="1:34" ht="45" x14ac:dyDescent="0.2">
      <c r="A119" s="31" t="str">
        <f t="shared" si="23"/>
        <v>9.7IT15.05.0109</v>
      </c>
      <c r="B119" s="38" t="s">
        <v>31024</v>
      </c>
      <c r="C119" s="617" t="s">
        <v>26706</v>
      </c>
      <c r="D119" s="350" t="s">
        <v>26714</v>
      </c>
      <c r="E119" s="351" t="s">
        <v>4</v>
      </c>
      <c r="F119" s="352">
        <f>VLOOKUP(C119,'MEMÓRIA CÁLCULO'!C:K,9,0)</f>
        <v>387</v>
      </c>
      <c r="G119" s="363">
        <v>39.56</v>
      </c>
      <c r="H119" s="354"/>
      <c r="I119" s="355"/>
      <c r="N119" s="172"/>
    </row>
    <row r="120" spans="1:34" ht="45" x14ac:dyDescent="0.2">
      <c r="A120" s="31" t="str">
        <f t="shared" si="23"/>
        <v>9.8IT15.05.0112</v>
      </c>
      <c r="B120" s="38" t="s">
        <v>40734</v>
      </c>
      <c r="C120" s="617" t="s">
        <v>26707</v>
      </c>
      <c r="D120" s="350" t="s">
        <v>26715</v>
      </c>
      <c r="E120" s="351" t="s">
        <v>4</v>
      </c>
      <c r="F120" s="352">
        <f>VLOOKUP(C120,'MEMÓRIA CÁLCULO'!C:K,9,0)</f>
        <v>387</v>
      </c>
      <c r="G120" s="363">
        <v>61.93</v>
      </c>
      <c r="H120" s="354"/>
      <c r="I120" s="355"/>
      <c r="N120" s="172"/>
    </row>
    <row r="121" spans="1:34" ht="56.25" x14ac:dyDescent="0.2">
      <c r="A121" s="31" t="str">
        <f t="shared" si="23"/>
        <v>9.990099</v>
      </c>
      <c r="B121" s="38" t="s">
        <v>40735</v>
      </c>
      <c r="C121" s="359">
        <v>90099</v>
      </c>
      <c r="D121" s="350" t="str">
        <f>IF(C121=0,"-",IF(LEN(C121)=13,VLOOKUP(C121,'EMOP 05-2022'!$A:$B,2,0),VLOOKUP(C121,' SINAPI 05-2022'!$A:$B,2,0)))</f>
        <v>ESCAVAÇÃO MECANIZADA DE VALA COM PROF. ATÉ 1,5 M (MÉDIA MONTANTE E JUSANTE/UMA COMPOSIÇÃO POR TRECHO), RETROESCAV. (0,26 M3), LARG. MENOR QUE 0,8 M, EM SOLO DE 1A CATEGORIA, EM LOCAIS COM ALTO NÍVEL DE INTERFERÊNCIA. AF_02/2021</v>
      </c>
      <c r="E121" s="351" t="str">
        <f>IF(C121=0,"-",IF(LEN(C121)=13,VLOOKUP(C121,'EMOP 05-2022'!$A:$C,3,0),VLOOKUP(C121,' SINAPI 05-2022'!$A:$C,3,0)))</f>
        <v>M3</v>
      </c>
      <c r="F121" s="352">
        <f>VLOOKUP(C121,'MEMÓRIA CÁLCULO'!C:K,9,0)</f>
        <v>134.94</v>
      </c>
      <c r="G121" s="353" t="str">
        <f>IF(C121=0,"-",IF(LEN(C121)=13,VLOOKUP(C121,'EMOP 05-2022'!$A:$D,4,0),VLOOKUP(C121,' SINAPI 05-2022'!$A:$D,4,0)))</f>
        <v>16,50</v>
      </c>
      <c r="H121" s="354"/>
      <c r="I121" s="355"/>
      <c r="N121" s="172"/>
    </row>
    <row r="122" spans="1:34" ht="56.25" x14ac:dyDescent="0.2">
      <c r="A122" s="31" t="str">
        <f t="shared" si="23"/>
        <v>9.1093374</v>
      </c>
      <c r="B122" s="38" t="s">
        <v>40736</v>
      </c>
      <c r="C122" s="359">
        <v>93374</v>
      </c>
      <c r="D122" s="350" t="str">
        <f>IF(C122=0,"-",IF(LEN(C122)=13,VLOOKUP(C122,'EMOP 05-2022'!$A:$B,2,0),VLOOKUP(C122,' SINAPI 05-2022'!$A:$B,2,0)))</f>
        <v>REATERRO MECANIZADO DE VALA COM RETROESCAVADEIRA (CAPACIDADE DA CAÇAMBA DA RETRO: 0,26 M³ / POTÊNCIA: 88 HP), LARGURA ATÉ 0,8 M, PROFUNDIDADE ATÉ 1,5 M, COM SOLO (SEM SUBSTITUIÇÃO) DE 1ª CATEGORIA EM LOCAIS COM ALTO NÍVEL DE INTERFERÊNCIA. AF_04/2016</v>
      </c>
      <c r="E122" s="351" t="str">
        <f>IF(C122=0,"-",IF(LEN(C122)=13,VLOOKUP(C122,'EMOP 05-2022'!$A:$C,3,0),VLOOKUP(C122,' SINAPI 05-2022'!$A:$C,3,0)))</f>
        <v>M3</v>
      </c>
      <c r="F122" s="352">
        <f>VLOOKUP(C122,'MEMÓRIA CÁLCULO'!C:K,9,0)</f>
        <v>121.31</v>
      </c>
      <c r="G122" s="353" t="str">
        <f>IF(C122=0,"-",IF(LEN(C122)=13,VLOOKUP(C122,'EMOP 05-2022'!$A:$D,4,0),VLOOKUP(C122,' SINAPI 05-2022'!$A:$D,4,0)))</f>
        <v>30,74</v>
      </c>
      <c r="H122" s="354"/>
      <c r="I122" s="355"/>
      <c r="N122" s="172"/>
    </row>
    <row r="123" spans="1:34" ht="18.75" customHeight="1" thickBot="1" x14ac:dyDescent="0.25">
      <c r="A123" s="31" t="str">
        <f t="shared" si="23"/>
        <v/>
      </c>
      <c r="B123" s="356"/>
      <c r="C123" s="315"/>
      <c r="D123" s="315"/>
      <c r="E123" s="315"/>
      <c r="F123" s="315"/>
      <c r="G123" s="28"/>
      <c r="H123" s="318" t="s">
        <v>16</v>
      </c>
      <c r="I123" s="358">
        <f>SUM(I113:I122)</f>
        <v>0</v>
      </c>
      <c r="J123" s="145">
        <f>SUM(I113:I122)</f>
        <v>0</v>
      </c>
      <c r="K123" s="31"/>
      <c r="N123" s="172"/>
    </row>
    <row r="124" spans="1:34" s="171" customFormat="1" ht="21.75" customHeight="1" x14ac:dyDescent="0.2">
      <c r="A124" s="171" t="str">
        <f t="shared" ref="A124:A126" si="24">B124&amp;C124</f>
        <v>10ADMINISTRAÇÃO LOCAL DA OBRA</v>
      </c>
      <c r="B124" s="310">
        <v>10</v>
      </c>
      <c r="C124" s="710" t="s">
        <v>76</v>
      </c>
      <c r="D124" s="711"/>
      <c r="E124" s="711"/>
      <c r="F124" s="711"/>
      <c r="G124" s="711"/>
      <c r="H124" s="711"/>
      <c r="I124" s="712"/>
      <c r="J124" s="145"/>
      <c r="K124" s="181" t="s">
        <v>77</v>
      </c>
      <c r="L124" s="36"/>
      <c r="M124" s="36"/>
      <c r="N124" s="172"/>
      <c r="O124" s="28"/>
      <c r="P124" s="36"/>
      <c r="Q124" s="36"/>
      <c r="R124" s="36"/>
      <c r="S124" s="36"/>
      <c r="T124" s="36"/>
      <c r="U124" s="36"/>
      <c r="V124" s="36"/>
      <c r="W124" s="36"/>
      <c r="X124" s="36"/>
      <c r="Y124" s="36"/>
      <c r="Z124" s="36"/>
      <c r="AA124" s="36"/>
      <c r="AB124" s="36"/>
      <c r="AC124" s="36"/>
      <c r="AD124" s="36"/>
      <c r="AE124" s="36"/>
      <c r="AF124" s="36"/>
      <c r="AG124" s="36"/>
      <c r="AH124" s="36"/>
    </row>
    <row r="125" spans="1:34" ht="18" customHeight="1" thickBot="1" x14ac:dyDescent="0.25">
      <c r="A125" s="31" t="str">
        <f t="shared" si="24"/>
        <v>10.1</v>
      </c>
      <c r="B125" s="38" t="s">
        <v>31025</v>
      </c>
      <c r="C125" s="359"/>
      <c r="D125" s="364" t="s">
        <v>76</v>
      </c>
      <c r="E125" s="365" t="s">
        <v>78</v>
      </c>
      <c r="F125" s="352">
        <v>100</v>
      </c>
      <c r="G125" s="366">
        <f>'MEMÓRIA CÁLCULO'!G450</f>
        <v>438533.18</v>
      </c>
      <c r="H125" s="367"/>
      <c r="I125" s="368"/>
      <c r="K125" s="39" t="e">
        <f>I125/M125</f>
        <v>#DIV/0!</v>
      </c>
      <c r="L125" s="30"/>
      <c r="M125" s="30">
        <f>H135-I126</f>
        <v>0</v>
      </c>
      <c r="N125" s="172"/>
    </row>
    <row r="126" spans="1:34" ht="18.75" customHeight="1" x14ac:dyDescent="0.2">
      <c r="A126" s="31" t="str">
        <f t="shared" si="24"/>
        <v/>
      </c>
      <c r="B126" s="356"/>
      <c r="C126" s="315"/>
      <c r="D126" s="315"/>
      <c r="E126" s="315"/>
      <c r="F126" s="315"/>
      <c r="G126" s="28"/>
      <c r="H126" s="318" t="s">
        <v>16</v>
      </c>
      <c r="I126" s="358">
        <f>SUM(I125:I125)</f>
        <v>0</v>
      </c>
      <c r="J126" s="145">
        <f>SUM(I125)</f>
        <v>0</v>
      </c>
      <c r="M126" s="647" t="e">
        <f>I125/M125</f>
        <v>#DIV/0!</v>
      </c>
      <c r="N126" s="172"/>
    </row>
    <row r="127" spans="1:34" ht="18.75" customHeight="1" x14ac:dyDescent="0.2">
      <c r="B127" s="310">
        <v>11</v>
      </c>
      <c r="C127" s="710" t="s">
        <v>40755</v>
      </c>
      <c r="D127" s="711"/>
      <c r="E127" s="711"/>
      <c r="F127" s="711"/>
      <c r="G127" s="711"/>
      <c r="H127" s="711"/>
      <c r="I127" s="712"/>
      <c r="N127" s="172"/>
    </row>
    <row r="128" spans="1:34" ht="24.75" customHeight="1" x14ac:dyDescent="0.2">
      <c r="A128" s="31" t="str">
        <f t="shared" ref="A128:A133" si="25">B128&amp;C128</f>
        <v>11.121.004.0100-0</v>
      </c>
      <c r="B128" s="38" t="s">
        <v>40749</v>
      </c>
      <c r="C128" s="359" t="s">
        <v>20877</v>
      </c>
      <c r="D128" s="350" t="str">
        <f>IF(C128=0,"-",IF(LEN(C128)=13,VLOOKUP(C128,'EMOP 05-2022'!$A:$B,2,0),VLOOKUP(C128,' SINAPI 05-2022'!$A:$B,2,0)))</f>
        <v>RETIRADA DE POSTE DE CONCRETO OU ACO,DE 10,00 A 12,00M</v>
      </c>
      <c r="E128" s="351" t="s">
        <v>5</v>
      </c>
      <c r="F128" s="352">
        <f>'MEMÓRIA CÁLCULO'!K466</f>
        <v>30</v>
      </c>
      <c r="G128" s="353">
        <f>VLOOKUP(C128,'EMOP 05-2022'!$1:$1048576,10,0)</f>
        <v>145.94999999999999</v>
      </c>
      <c r="H128" s="354"/>
      <c r="I128" s="355"/>
      <c r="N128" s="172"/>
    </row>
    <row r="129" spans="1:28" ht="45" x14ac:dyDescent="0.2">
      <c r="A129" s="31" t="str">
        <f t="shared" si="25"/>
        <v>11.204.007.0050-0</v>
      </c>
      <c r="B129" s="38" t="s">
        <v>40750</v>
      </c>
      <c r="C129" s="359" t="s">
        <v>2745</v>
      </c>
      <c r="D129" s="350" t="str">
        <f>IF(C129=0,"-",IF(LEN(C129)=13,VLOOKUP(C129,'EMOP 05-2022'!$A:$B,2,0),VLOOKUP(C129,' SINAPI 05-2022'!$A:$B,2,0)))</f>
        <v>CARGA E DESCARGA MECANICA DE POSTES DE CONCRETO OU ACO,EM CAMINHAO DE CARROCERIA FIXA A OLEO DIESEL,COM CAPACIDADE UTILDE 7,5T,INCLUSIVE O TEMPO DE CARGA,DESCARGA E MANOBRA DO CAMINHAO E DO EQUIPAMENTO AUXILIAR</v>
      </c>
      <c r="E129" s="351" t="s">
        <v>674</v>
      </c>
      <c r="F129" s="352">
        <f>'MEMÓRIA CÁLCULO'!K469</f>
        <v>74.400000000000006</v>
      </c>
      <c r="G129" s="353">
        <f>VLOOKUP(C129,'EMOP 05-2022'!$1:$1048576,10,0)</f>
        <v>106.41</v>
      </c>
      <c r="H129" s="354"/>
      <c r="I129" s="355"/>
      <c r="N129" s="172"/>
    </row>
    <row r="130" spans="1:28" ht="45" x14ac:dyDescent="0.2">
      <c r="A130" s="31" t="str">
        <f t="shared" si="25"/>
        <v>11.318.045.0031-0</v>
      </c>
      <c r="B130" s="38" t="s">
        <v>40751</v>
      </c>
      <c r="C130" s="359" t="s">
        <v>18503</v>
      </c>
      <c r="D130" s="350" t="str">
        <f>IF(C130=0,"-",IF(LEN(C130)=13,VLOOKUP(C130,'EMOP 05-2022'!$A:$B,2,0),VLOOKUP(C130,' SINAPI 05-2022'!$A:$B,2,0)))</f>
        <v>POSTE DE CONCRETO,COM SECAO CIRCULAR,COM 11,00M DE COMPRIMENTO E CARGA NOMINAL HORIZONTAL NO TOPO DE 300KG,INCLUSIVE ESCAVACAO,EXCLUSIVE TRANSPORTE.FORNECIMENTO E COLOCACAO</v>
      </c>
      <c r="E130" s="351" t="s">
        <v>5</v>
      </c>
      <c r="F130" s="352">
        <f>'MEMÓRIA CÁLCULO'!K476</f>
        <v>30</v>
      </c>
      <c r="G130" s="353">
        <f>VLOOKUP(C130,'EMOP 05-2022'!$1:$1048576,10,0)</f>
        <v>2132.69</v>
      </c>
      <c r="H130" s="354"/>
      <c r="I130" s="355"/>
      <c r="N130" s="172"/>
    </row>
    <row r="131" spans="1:28" ht="33.75" x14ac:dyDescent="0.2">
      <c r="A131" s="31" t="str">
        <f t="shared" si="25"/>
        <v>11.405.002.0014-0</v>
      </c>
      <c r="B131" s="38" t="s">
        <v>40752</v>
      </c>
      <c r="C131" s="359" t="s">
        <v>3329</v>
      </c>
      <c r="D131" s="350" t="str">
        <f>IF(C131=0,"-",IF(LEN(C131)=13,VLOOKUP(C131,'EMOP 05-2022'!$A:$B,2,0),VLOOKUP(C131,' SINAPI 05-2022'!$A:$B,2,0)))</f>
        <v>DEMOLICAO COM EQUIPAMENTO DE AR COMPRIMIDO,DE PASSEIO CIMENTADO COM ESPESSURA ATE 10CM,INCLUSIVE EMPILHAMENTO LATERAL DENTRO DO CANTEIRO DE SERVICO</v>
      </c>
      <c r="E131" s="351" t="s">
        <v>3</v>
      </c>
      <c r="F131" s="352">
        <f>'MEMÓRIA CÁLCULO'!K480</f>
        <v>2124.6799999999998</v>
      </c>
      <c r="G131" s="353">
        <f>VLOOKUP(C131,'EMOP 05-2022'!$1:$1048576,10,0)</f>
        <v>13.17</v>
      </c>
      <c r="H131" s="354"/>
      <c r="I131" s="355"/>
      <c r="N131" s="172"/>
    </row>
    <row r="132" spans="1:28" ht="45" x14ac:dyDescent="0.2">
      <c r="A132" s="31" t="str">
        <f t="shared" si="25"/>
        <v>11.5100974</v>
      </c>
      <c r="B132" s="38" t="s">
        <v>40753</v>
      </c>
      <c r="C132" s="359">
        <v>100974</v>
      </c>
      <c r="D132" s="350" t="str">
        <f>IF(C132=0,"-",IF(LEN(C132)=13,VLOOKUP(C132,'EMOP 05-2022'!$A:$B,2,0),VLOOKUP(C132,' SINAPI 05-2022'!$A:$B,2,0)))</f>
        <v>CARGA, MANOBRA E DESCARGA DE SOLOS E MATERIAIS GRANULARES EM CAMINHÃO BASCULANTE 10 M³ - CARGA COM PÁ CARREGADEIRA (CAÇAMBA DE 1,7 A 2,8 M³ / 128 HP) E DESCARGA LIVRE (UNIDADE: M3). AF_07/2020</v>
      </c>
      <c r="E132" s="351" t="s">
        <v>20</v>
      </c>
      <c r="F132" s="352">
        <f>'MEMÓRIA CÁLCULO'!K485</f>
        <v>276.19</v>
      </c>
      <c r="G132" s="353" t="str">
        <f>IF(C132=0,"-",IF(LEN(C132)=13,VLOOKUP(C132,'EMOP 05-2022'!$A:$D,4,0),VLOOKUP(C132,' SINAPI 05-2022'!$A:$D,4,0)))</f>
        <v>8,50</v>
      </c>
      <c r="H132" s="354"/>
      <c r="I132" s="355"/>
      <c r="N132" s="172"/>
    </row>
    <row r="133" spans="1:28" ht="33.75" x14ac:dyDescent="0.2">
      <c r="A133" s="31" t="str">
        <f t="shared" si="25"/>
        <v>11.695875</v>
      </c>
      <c r="B133" s="38" t="s">
        <v>40754</v>
      </c>
      <c r="C133" s="359">
        <v>95875</v>
      </c>
      <c r="D133" s="350" t="str">
        <f>IF(C133=0,"-",IF(LEN(C133)=13,VLOOKUP(C133,'EMOP 05-2022'!$A:$B,2,0),VLOOKUP(C133,' SINAPI 05-2022'!$A:$B,2,0)))</f>
        <v>TRANSPORTE COM CAMINHÃO BASCULANTE DE 10 M³, EM VIA URBANA PAVIMENTADA, DMT ATÉ 30 KM (UNIDADE: M3XKM). AF_07/2020</v>
      </c>
      <c r="E133" s="351" t="s">
        <v>25218</v>
      </c>
      <c r="F133" s="352">
        <f>'MEMÓRIA CÁLCULO'!K490</f>
        <v>2568.567</v>
      </c>
      <c r="G133" s="353" t="str">
        <f>IF(C133=0,"-",IF(LEN(C133)=13,VLOOKUP(C133,'EMOP 05-2022'!$A:$D,4,0),VLOOKUP(C133,' SINAPI 05-2022'!$A:$D,4,0)))</f>
        <v>2,41</v>
      </c>
      <c r="H133" s="354"/>
      <c r="I133" s="355"/>
      <c r="N133" s="172"/>
    </row>
    <row r="134" spans="1:28" ht="12" x14ac:dyDescent="0.2">
      <c r="B134" s="356"/>
      <c r="C134" s="315"/>
      <c r="D134" s="315"/>
      <c r="E134" s="315"/>
      <c r="F134" s="315"/>
      <c r="G134" s="28"/>
      <c r="H134" s="318" t="s">
        <v>16</v>
      </c>
      <c r="I134" s="358">
        <f>SUM(I128:I133)</f>
        <v>0</v>
      </c>
      <c r="N134" s="172"/>
    </row>
    <row r="135" spans="1:28" s="182" customFormat="1" ht="25.5" customHeight="1" x14ac:dyDescent="0.2">
      <c r="B135" s="715" t="s">
        <v>7</v>
      </c>
      <c r="C135" s="716"/>
      <c r="D135" s="716"/>
      <c r="E135" s="716"/>
      <c r="F135" s="716"/>
      <c r="G135" s="717"/>
      <c r="H135" s="713">
        <f>I22+I34+I55+I62+I89+I96+I102+I111+I123+I126+I134</f>
        <v>0</v>
      </c>
      <c r="I135" s="714"/>
      <c r="J135" s="183"/>
      <c r="K135" s="28"/>
      <c r="L135" s="184"/>
      <c r="M135" s="185"/>
      <c r="N135" s="172"/>
      <c r="O135" s="28"/>
      <c r="P135" s="184"/>
      <c r="Q135" s="184"/>
      <c r="R135" s="184"/>
      <c r="S135" s="184"/>
      <c r="T135" s="184"/>
      <c r="U135" s="184"/>
      <c r="V135" s="184"/>
      <c r="W135" s="184"/>
      <c r="X135" s="184"/>
      <c r="Y135" s="184"/>
      <c r="Z135" s="184"/>
      <c r="AA135" s="184"/>
      <c r="AB135" s="184"/>
    </row>
    <row r="136" spans="1:28" ht="13.5" customHeight="1" thickBot="1" x14ac:dyDescent="0.25">
      <c r="B136" s="905" t="s">
        <v>46673</v>
      </c>
      <c r="C136" s="906"/>
      <c r="D136" s="906"/>
      <c r="E136" s="906"/>
      <c r="F136" s="906"/>
      <c r="G136" s="906"/>
      <c r="H136" s="906"/>
      <c r="I136" s="907"/>
    </row>
    <row r="137" spans="1:28" x14ac:dyDescent="0.2">
      <c r="I137" s="142"/>
    </row>
    <row r="138" spans="1:28" x14ac:dyDescent="0.2">
      <c r="B138" s="908" t="s">
        <v>46674</v>
      </c>
      <c r="C138" s="908"/>
      <c r="D138" s="908"/>
      <c r="F138" s="909" t="s">
        <v>46675</v>
      </c>
      <c r="G138" s="909"/>
      <c r="H138" s="909"/>
      <c r="I138" s="909"/>
    </row>
  </sheetData>
  <sheetProtection selectLockedCells="1" selectUnlockedCells="1"/>
  <mergeCells count="32">
    <mergeCell ref="B138:D138"/>
    <mergeCell ref="F138:I138"/>
    <mergeCell ref="K8:K9"/>
    <mergeCell ref="B3:I3"/>
    <mergeCell ref="B11:I11"/>
    <mergeCell ref="C15:I15"/>
    <mergeCell ref="C23:I23"/>
    <mergeCell ref="B4:I4"/>
    <mergeCell ref="B14:I14"/>
    <mergeCell ref="D12:D13"/>
    <mergeCell ref="H12:I12"/>
    <mergeCell ref="C12:C13"/>
    <mergeCell ref="B5:I5"/>
    <mergeCell ref="B7:I7"/>
    <mergeCell ref="D10:F10"/>
    <mergeCell ref="F12:F13"/>
    <mergeCell ref="B12:B13"/>
    <mergeCell ref="E12:E13"/>
    <mergeCell ref="B36:I36"/>
    <mergeCell ref="B51:I51"/>
    <mergeCell ref="C35:I35"/>
    <mergeCell ref="B136:I136"/>
    <mergeCell ref="H135:I135"/>
    <mergeCell ref="C56:I56"/>
    <mergeCell ref="C63:I63"/>
    <mergeCell ref="C112:I112"/>
    <mergeCell ref="C124:I124"/>
    <mergeCell ref="B135:G135"/>
    <mergeCell ref="C90:I90"/>
    <mergeCell ref="C97:I97"/>
    <mergeCell ref="C103:I103"/>
    <mergeCell ref="C127:I127"/>
  </mergeCells>
  <phoneticPr fontId="65" type="noConversion"/>
  <printOptions horizontalCentered="1"/>
  <pageMargins left="0.39370078740157483" right="0.39370078740157483" top="0.59055118110236227" bottom="0.59055118110236227" header="0.39370078740157483" footer="0.39370078740157483"/>
  <pageSetup paperSize="9" scale="72" fitToHeight="100" orientation="portrait" r:id="rId1"/>
  <headerFooter>
    <oddFooter>Página &amp;P de &amp;N</oddFooter>
  </headerFooter>
  <rowBreaks count="1" manualBreakCount="1">
    <brk id="55" min="1"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rgb="FF00B0F0"/>
  </sheetPr>
  <dimension ref="A1:Y542"/>
  <sheetViews>
    <sheetView showGridLines="0" view="pageBreakPreview" topLeftCell="A183" zoomScaleSheetLayoutView="100" workbookViewId="0">
      <selection activeCell="B32" sqref="B1:B1048576"/>
    </sheetView>
  </sheetViews>
  <sheetFormatPr defaultRowHeight="11.25" x14ac:dyDescent="0.2"/>
  <cols>
    <col min="1" max="1" width="14.42578125" style="180" customWidth="1"/>
    <col min="2" max="2" width="9.7109375" style="255" customWidth="1"/>
    <col min="3" max="3" width="12.42578125" style="187" customWidth="1"/>
    <col min="4" max="4" width="13.5703125" style="188" customWidth="1"/>
    <col min="5" max="5" width="12.140625" style="189" customWidth="1"/>
    <col min="6" max="6" width="11.7109375" style="190" customWidth="1"/>
    <col min="7" max="7" width="11.85546875" style="190" customWidth="1"/>
    <col min="8" max="8" width="12" style="190" customWidth="1"/>
    <col min="9" max="9" width="12.85546875" style="190" customWidth="1"/>
    <col min="10" max="10" width="12.42578125" style="190" customWidth="1"/>
    <col min="11" max="11" width="9.7109375" style="190" customWidth="1"/>
    <col min="12" max="16384" width="9.140625" style="180"/>
  </cols>
  <sheetData>
    <row r="1" spans="1:12" ht="12" thickBot="1" x14ac:dyDescent="0.25"/>
    <row r="2" spans="1:12" ht="12" customHeight="1" x14ac:dyDescent="0.2">
      <c r="B2" s="648"/>
      <c r="C2" s="191"/>
      <c r="D2" s="191"/>
      <c r="E2" s="191"/>
      <c r="F2" s="191"/>
      <c r="G2" s="191"/>
      <c r="H2" s="191"/>
      <c r="I2" s="191"/>
      <c r="J2" s="191"/>
      <c r="K2" s="192"/>
      <c r="L2" s="193"/>
    </row>
    <row r="3" spans="1:12" ht="26.25" customHeight="1" x14ac:dyDescent="0.2">
      <c r="B3" s="767" t="str">
        <f>ORÇAMENTO!B3</f>
        <v>PREFEITURA MUNICIPAL DE ITABORAÍ</v>
      </c>
      <c r="C3" s="768"/>
      <c r="D3" s="768"/>
      <c r="E3" s="768"/>
      <c r="F3" s="768"/>
      <c r="G3" s="768"/>
      <c r="H3" s="768"/>
      <c r="I3" s="768"/>
      <c r="J3" s="768"/>
      <c r="K3" s="769"/>
      <c r="L3" s="193"/>
    </row>
    <row r="4" spans="1:12" ht="15" customHeight="1" x14ac:dyDescent="0.2">
      <c r="B4" s="779" t="str">
        <f>ORÇAMENTO!B4</f>
        <v>SECRETARIA MUNICIPAL DE OBRAS</v>
      </c>
      <c r="C4" s="780"/>
      <c r="D4" s="780"/>
      <c r="E4" s="780"/>
      <c r="F4" s="780"/>
      <c r="G4" s="780"/>
      <c r="H4" s="780"/>
      <c r="I4" s="780"/>
      <c r="J4" s="780"/>
      <c r="K4" s="781"/>
      <c r="L4" s="193"/>
    </row>
    <row r="5" spans="1:12" ht="15" customHeight="1" x14ac:dyDescent="0.2">
      <c r="B5" s="770" t="str">
        <f>ORÇAMENTO!B5</f>
        <v>OBRA: DRENAGEM PLUVIAL, PAVIMENTAÇÃO E SINALIZAÇÃO VIÁRIA</v>
      </c>
      <c r="C5" s="771"/>
      <c r="D5" s="771"/>
      <c r="E5" s="771"/>
      <c r="F5" s="771"/>
      <c r="G5" s="771"/>
      <c r="H5" s="771"/>
      <c r="I5" s="771"/>
      <c r="J5" s="771"/>
      <c r="K5" s="772"/>
      <c r="L5" s="193"/>
    </row>
    <row r="6" spans="1:12" ht="15.75" customHeight="1" x14ac:dyDescent="0.2">
      <c r="B6" s="726" t="str">
        <f>ORÇAMENTO!B7</f>
        <v>LOCAL: Vila Gabriela (Manilha)</v>
      </c>
      <c r="C6" s="727"/>
      <c r="D6" s="727"/>
      <c r="E6" s="727"/>
      <c r="F6" s="727"/>
      <c r="G6" s="727"/>
      <c r="H6" s="727"/>
      <c r="I6" s="727"/>
      <c r="J6" s="727"/>
      <c r="K6" s="728"/>
      <c r="L6" s="193"/>
    </row>
    <row r="7" spans="1:12" ht="25.5" customHeight="1" x14ac:dyDescent="0.2">
      <c r="B7" s="773" t="s">
        <v>46658</v>
      </c>
      <c r="C7" s="774"/>
      <c r="D7" s="774"/>
      <c r="E7" s="774"/>
      <c r="F7" s="774"/>
      <c r="G7" s="774"/>
      <c r="H7" s="774"/>
      <c r="I7" s="774"/>
      <c r="J7" s="774"/>
      <c r="K7" s="775"/>
      <c r="L7" s="193"/>
    </row>
    <row r="8" spans="1:12" s="189" customFormat="1" ht="18.75" customHeight="1" x14ac:dyDescent="0.2">
      <c r="B8" s="649" t="s">
        <v>8</v>
      </c>
      <c r="C8" s="369" t="s">
        <v>9</v>
      </c>
      <c r="D8" s="776" t="s">
        <v>25</v>
      </c>
      <c r="E8" s="777"/>
      <c r="F8" s="777"/>
      <c r="G8" s="777"/>
      <c r="H8" s="777"/>
      <c r="I8" s="778"/>
      <c r="J8" s="370" t="s">
        <v>26</v>
      </c>
      <c r="K8" s="371" t="s">
        <v>27</v>
      </c>
      <c r="L8" s="193"/>
    </row>
    <row r="9" spans="1:12" ht="21" customHeight="1" x14ac:dyDescent="0.2">
      <c r="B9" s="756" t="s">
        <v>112</v>
      </c>
      <c r="C9" s="757"/>
      <c r="D9" s="757"/>
      <c r="E9" s="757"/>
      <c r="F9" s="757"/>
      <c r="G9" s="757"/>
      <c r="H9" s="757"/>
      <c r="I9" s="757"/>
      <c r="J9" s="757"/>
      <c r="K9" s="758"/>
    </row>
    <row r="10" spans="1:12" ht="12.75" x14ac:dyDescent="0.2">
      <c r="B10" s="245"/>
      <c r="C10" s="194"/>
      <c r="D10" s="372"/>
      <c r="E10" s="373"/>
      <c r="F10" s="373"/>
      <c r="G10" s="373"/>
      <c r="H10" s="373"/>
      <c r="I10" s="373"/>
      <c r="J10" s="195"/>
      <c r="K10" s="196"/>
    </row>
    <row r="11" spans="1:12" ht="27.75" customHeight="1" x14ac:dyDescent="0.2">
      <c r="A11" s="180" t="str">
        <f>B11&amp;C11</f>
        <v>1.1PMI 001.001</v>
      </c>
      <c r="B11" s="248" t="s">
        <v>1</v>
      </c>
      <c r="C11" s="606" t="str">
        <f>ORÇAMENTO!C16</f>
        <v>PMI 001.001</v>
      </c>
      <c r="D11" s="746" t="str">
        <f>VLOOKUP(A11,ORÇAMENTO!$A$16:$I$126,4,FALSE)</f>
        <v>SERVICOS TOPOGRAFICOS PARA PAVIMENTACAO, INCLUSIVE NOTA DE SERVICOS, ACOMPANHAMENTO E GREIDE</v>
      </c>
      <c r="E11" s="746"/>
      <c r="F11" s="746"/>
      <c r="G11" s="746"/>
      <c r="H11" s="746"/>
      <c r="I11" s="746"/>
      <c r="J11" s="189" t="str">
        <f>VLOOKUP(A11,ORÇAMENTO!$A$16:$I$126,5,FALSE)</f>
        <v>M2</v>
      </c>
      <c r="K11" s="197">
        <f>E14</f>
        <v>38127.487000000001</v>
      </c>
      <c r="L11" s="573"/>
    </row>
    <row r="12" spans="1:12" s="483" customFormat="1" ht="15" customHeight="1" x14ac:dyDescent="0.2">
      <c r="B12" s="484"/>
      <c r="C12" s="380"/>
      <c r="D12" s="783" t="s">
        <v>31050</v>
      </c>
      <c r="E12" s="783"/>
      <c r="F12" s="783"/>
      <c r="G12" s="783"/>
      <c r="H12" s="783"/>
      <c r="I12" s="384"/>
      <c r="J12" s="486"/>
      <c r="K12" s="487"/>
      <c r="L12" s="488"/>
    </row>
    <row r="13" spans="1:12" s="483" customFormat="1" ht="15.75" customHeight="1" x14ac:dyDescent="0.2">
      <c r="B13" s="484"/>
      <c r="C13" s="380"/>
      <c r="D13" s="255" t="s">
        <v>29</v>
      </c>
      <c r="E13" s="572" t="s">
        <v>0</v>
      </c>
      <c r="F13" s="53"/>
      <c r="G13" s="18"/>
      <c r="H13" s="485"/>
      <c r="I13" s="384"/>
      <c r="J13" s="486"/>
      <c r="K13" s="487"/>
      <c r="L13" s="488"/>
    </row>
    <row r="14" spans="1:12" s="483" customFormat="1" ht="15" customHeight="1" x14ac:dyDescent="0.2">
      <c r="B14" s="484"/>
      <c r="C14" s="380"/>
      <c r="D14" s="265">
        <f>'TABELA VIAS'!E32+'TABELA VIAS'!N32</f>
        <v>38127.487000000001</v>
      </c>
      <c r="E14" s="265">
        <f>D14</f>
        <v>38127.487000000001</v>
      </c>
      <c r="F14" s="490"/>
      <c r="G14" s="18"/>
      <c r="H14" s="485"/>
      <c r="I14" s="384"/>
      <c r="J14" s="486"/>
      <c r="K14" s="487"/>
      <c r="L14" s="488"/>
    </row>
    <row r="15" spans="1:12" s="483" customFormat="1" x14ac:dyDescent="0.2">
      <c r="B15" s="484"/>
      <c r="C15" s="380"/>
      <c r="D15" s="381"/>
      <c r="E15" s="381"/>
      <c r="F15" s="490"/>
      <c r="G15" s="18"/>
      <c r="H15" s="485"/>
      <c r="I15" s="384"/>
      <c r="J15" s="486"/>
      <c r="K15" s="487"/>
      <c r="L15" s="488"/>
    </row>
    <row r="16" spans="1:12" ht="25.5" customHeight="1" x14ac:dyDescent="0.2">
      <c r="A16" s="180" t="str">
        <f>B16&amp;C16</f>
        <v>1.2PMI 001.002</v>
      </c>
      <c r="B16" s="248" t="s">
        <v>31</v>
      </c>
      <c r="C16" s="606" t="str">
        <f>ORÇAMENTO!C17</f>
        <v>PMI 001.002</v>
      </c>
      <c r="D16" s="746" t="str">
        <f>VLOOKUP(A16,ORÇAMENTO!$A$16:$I$126,4,FALSE)</f>
        <v>ENSAIOS DE IMPRIMACAO - ASFALTO DILUIDO</v>
      </c>
      <c r="E16" s="746"/>
      <c r="F16" s="746"/>
      <c r="G16" s="746"/>
      <c r="H16" s="746"/>
      <c r="I16" s="746"/>
      <c r="J16" s="189" t="str">
        <f>VLOOKUP(A16,ORÇAMENTO!$A$16:$I$126,5,FALSE)</f>
        <v>M2</v>
      </c>
      <c r="K16" s="197">
        <f>'TABELA VIAS'!J32</f>
        <v>23984.230000000003</v>
      </c>
      <c r="L16" s="573"/>
    </row>
    <row r="17" spans="1:12" ht="15.75" customHeight="1" x14ac:dyDescent="0.2">
      <c r="A17" s="180" t="str">
        <f t="shared" ref="A17:A56" si="0">B17&amp;C17</f>
        <v/>
      </c>
      <c r="B17" s="248"/>
      <c r="D17" s="782" t="s">
        <v>31060</v>
      </c>
      <c r="E17" s="782"/>
      <c r="F17" s="782"/>
      <c r="G17" s="782"/>
      <c r="I17" s="390"/>
      <c r="J17" s="189"/>
      <c r="K17" s="200"/>
    </row>
    <row r="18" spans="1:12" ht="12" customHeight="1" x14ac:dyDescent="0.2">
      <c r="B18" s="245"/>
      <c r="C18" s="194"/>
      <c r="D18" s="194"/>
      <c r="E18" s="209"/>
      <c r="F18" s="209"/>
      <c r="G18" s="209"/>
      <c r="H18" s="209"/>
      <c r="I18" s="209"/>
      <c r="J18" s="209"/>
      <c r="K18" s="210"/>
    </row>
    <row r="19" spans="1:12" ht="25.5" customHeight="1" x14ac:dyDescent="0.2">
      <c r="A19" s="180" t="str">
        <f>B19&amp;C19</f>
        <v>1.3PMI 001.003</v>
      </c>
      <c r="B19" s="248" t="s">
        <v>31037</v>
      </c>
      <c r="C19" s="607" t="str">
        <f>ORÇAMENTO!C18</f>
        <v>PMI 001.003</v>
      </c>
      <c r="D19" s="746" t="str">
        <f>VLOOKUP(A19,ORÇAMENTO!$A$16:$I$126,4,FALSE)</f>
        <v>ENSAIO DE DENSIDADE DO MATERIAL BETUMINOSO</v>
      </c>
      <c r="E19" s="746"/>
      <c r="F19" s="746"/>
      <c r="G19" s="746"/>
      <c r="H19" s="746"/>
      <c r="I19" s="746"/>
      <c r="J19" s="189" t="str">
        <f>VLOOKUP(A19,ORÇAMENTO!$A$16:$I$126,5,FALSE)</f>
        <v>UN</v>
      </c>
      <c r="K19" s="197">
        <f>'TABELA VIAS'!Q29</f>
        <v>20</v>
      </c>
      <c r="L19" s="573"/>
    </row>
    <row r="20" spans="1:12" ht="15.75" customHeight="1" x14ac:dyDescent="0.2">
      <c r="A20" s="180" t="str">
        <f>B20&amp;C20</f>
        <v/>
      </c>
      <c r="B20" s="248"/>
      <c r="D20" s="761" t="s">
        <v>31041</v>
      </c>
      <c r="E20" s="761"/>
      <c r="F20" s="761"/>
      <c r="G20" s="761"/>
      <c r="H20" s="761"/>
      <c r="I20" s="761"/>
      <c r="J20" s="189"/>
      <c r="K20" s="197"/>
    </row>
    <row r="21" spans="1:12" ht="12.75" customHeight="1" x14ac:dyDescent="0.2">
      <c r="B21" s="248"/>
      <c r="D21" s="390"/>
      <c r="E21" s="390"/>
      <c r="F21" s="390"/>
      <c r="G21" s="390"/>
      <c r="H21" s="390"/>
      <c r="I21" s="390"/>
      <c r="J21" s="199"/>
      <c r="K21" s="197"/>
    </row>
    <row r="22" spans="1:12" ht="25.5" customHeight="1" x14ac:dyDescent="0.2">
      <c r="A22" s="180" t="str">
        <f>B22&amp;C22</f>
        <v>1.4PMI 001.004</v>
      </c>
      <c r="B22" s="248" t="s">
        <v>31038</v>
      </c>
      <c r="C22" s="607" t="str">
        <f>ORÇAMENTO!C19</f>
        <v>PMI 001.004</v>
      </c>
      <c r="D22" s="746" t="str">
        <f>VLOOKUP(A22,ORÇAMENTO!$A$16:$I$126,4,FALSE)</f>
        <v>ENSAIOS DE BASE ESTABILIZADA GRANULOMETRICAMENTE</v>
      </c>
      <c r="E22" s="746"/>
      <c r="F22" s="746"/>
      <c r="G22" s="746"/>
      <c r="H22" s="746"/>
      <c r="I22" s="746"/>
      <c r="J22" s="189" t="str">
        <f>VLOOKUP(A22,ORÇAMENTO!$A$16:$I$126,5,FALSE)</f>
        <v>M3</v>
      </c>
      <c r="K22" s="197">
        <f>K299</f>
        <v>8251.2199999999993</v>
      </c>
      <c r="L22" s="573"/>
    </row>
    <row r="23" spans="1:12" s="483" customFormat="1" ht="15" customHeight="1" x14ac:dyDescent="0.2">
      <c r="B23" s="484"/>
      <c r="C23" s="380"/>
      <c r="D23" s="761" t="s">
        <v>31042</v>
      </c>
      <c r="E23" s="761"/>
      <c r="F23" s="761"/>
      <c r="G23" s="489"/>
      <c r="H23" s="485"/>
      <c r="I23" s="384"/>
      <c r="J23" s="486"/>
      <c r="K23" s="487"/>
      <c r="L23" s="488"/>
    </row>
    <row r="24" spans="1:12" ht="12.75" customHeight="1" x14ac:dyDescent="0.2">
      <c r="A24" s="180" t="str">
        <f t="shared" ref="A24" si="1">B24&amp;C24</f>
        <v/>
      </c>
      <c r="B24" s="248"/>
      <c r="D24" s="199"/>
      <c r="E24" s="199"/>
      <c r="F24" s="201"/>
      <c r="G24" s="180"/>
      <c r="I24" s="390"/>
      <c r="J24" s="189"/>
      <c r="K24" s="200"/>
    </row>
    <row r="25" spans="1:12" ht="25.5" customHeight="1" x14ac:dyDescent="0.2">
      <c r="A25" s="180" t="str">
        <f>B25&amp;C25</f>
        <v>1.501.001.0199-0</v>
      </c>
      <c r="B25" s="248" t="s">
        <v>31039</v>
      </c>
      <c r="C25" s="607" t="str">
        <f>ORÇAMENTO!C20</f>
        <v>01.001.0199-0</v>
      </c>
      <c r="D25" s="746" t="str">
        <f>VLOOKUP(A25,ORÇAMENTO!$A$16:$I$126,4,FALSE)</f>
        <v>DETERMINACAO DA ESTABILIDADE E FLUENCIA MARSHALL</v>
      </c>
      <c r="E25" s="746"/>
      <c r="F25" s="746"/>
      <c r="G25" s="746"/>
      <c r="H25" s="746"/>
      <c r="I25" s="746"/>
      <c r="J25" s="189" t="str">
        <f>VLOOKUP(A25,ORÇAMENTO!$A$16:$I$126,5,FALSE)</f>
        <v>UN</v>
      </c>
      <c r="K25" s="197">
        <f>'TABELA VIAS'!Q29</f>
        <v>20</v>
      </c>
      <c r="L25" s="573"/>
    </row>
    <row r="26" spans="1:12" ht="15.75" customHeight="1" x14ac:dyDescent="0.2">
      <c r="A26" s="180" t="str">
        <f>B26&amp;C26</f>
        <v/>
      </c>
      <c r="B26" s="248"/>
      <c r="D26" s="761" t="s">
        <v>31041</v>
      </c>
      <c r="E26" s="761"/>
      <c r="F26" s="761"/>
      <c r="G26" s="761"/>
      <c r="H26" s="761"/>
      <c r="I26" s="761"/>
      <c r="J26" s="189"/>
      <c r="K26" s="197"/>
    </row>
    <row r="27" spans="1:12" ht="12.75" customHeight="1" x14ac:dyDescent="0.2">
      <c r="B27" s="248"/>
      <c r="D27" s="390"/>
      <c r="E27" s="390"/>
      <c r="F27" s="390"/>
      <c r="G27" s="390"/>
      <c r="H27" s="390"/>
      <c r="I27" s="390"/>
      <c r="J27" s="199"/>
      <c r="K27" s="197"/>
    </row>
    <row r="28" spans="1:12" ht="25.5" customHeight="1" x14ac:dyDescent="0.2">
      <c r="A28" s="180" t="str">
        <f>B28&amp;C28</f>
        <v>1.601.001.0208-0</v>
      </c>
      <c r="B28" s="248" t="s">
        <v>31040</v>
      </c>
      <c r="C28" s="607" t="str">
        <f>ORÇAMENTO!C21</f>
        <v>01.001.0208-0</v>
      </c>
      <c r="D28" s="746" t="str">
        <f>VLOOKUP(A28,ORÇAMENTO!$A$16:$I$126,4,FALSE)</f>
        <v>DETERMINACAO DA RESISTENCIA A TRACAO POR COMPRESSAO DIAMETRAL DE MISTURAS BETUMINOSAS</v>
      </c>
      <c r="E28" s="746"/>
      <c r="F28" s="746"/>
      <c r="G28" s="746"/>
      <c r="H28" s="746"/>
      <c r="I28" s="746"/>
      <c r="J28" s="189" t="str">
        <f>VLOOKUP(A28,ORÇAMENTO!$A$16:$I$126,5,FALSE)</f>
        <v>UN</v>
      </c>
      <c r="K28" s="197">
        <f>'TABELA VIAS'!Q29</f>
        <v>20</v>
      </c>
      <c r="L28" s="573"/>
    </row>
    <row r="29" spans="1:12" s="483" customFormat="1" ht="15" customHeight="1" x14ac:dyDescent="0.2">
      <c r="B29" s="484"/>
      <c r="C29" s="380"/>
      <c r="D29" s="761" t="s">
        <v>31041</v>
      </c>
      <c r="E29" s="761"/>
      <c r="F29" s="761"/>
      <c r="G29" s="761"/>
      <c r="H29" s="761"/>
      <c r="I29" s="761"/>
      <c r="J29" s="486"/>
      <c r="K29" s="487"/>
      <c r="L29" s="488"/>
    </row>
    <row r="30" spans="1:12" ht="12.75" customHeight="1" x14ac:dyDescent="0.2">
      <c r="A30" s="180" t="str">
        <f t="shared" ref="A30" si="2">B30&amp;C30</f>
        <v/>
      </c>
      <c r="B30" s="248"/>
      <c r="D30" s="199"/>
      <c r="E30" s="199"/>
      <c r="F30" s="201"/>
      <c r="G30" s="180"/>
      <c r="I30" s="390"/>
      <c r="J30" s="189"/>
      <c r="K30" s="200"/>
    </row>
    <row r="31" spans="1:12" ht="21" customHeight="1" x14ac:dyDescent="0.2">
      <c r="A31" s="180" t="str">
        <f t="shared" si="0"/>
        <v>02 - CANTEIRO DE OBRA</v>
      </c>
      <c r="B31" s="756" t="s">
        <v>79</v>
      </c>
      <c r="C31" s="757"/>
      <c r="D31" s="757"/>
      <c r="E31" s="757"/>
      <c r="F31" s="757"/>
      <c r="G31" s="757"/>
      <c r="H31" s="757"/>
      <c r="I31" s="757"/>
      <c r="J31" s="757"/>
      <c r="K31" s="758"/>
    </row>
    <row r="32" spans="1:12" ht="62.25" customHeight="1" x14ac:dyDescent="0.2">
      <c r="A32" s="180" t="str">
        <f>B32&amp;C32</f>
        <v>2.102.006.0015-0</v>
      </c>
      <c r="B32" s="248" t="s">
        <v>2</v>
      </c>
      <c r="C32" s="607" t="str">
        <f>ORÇAMENTO!C24</f>
        <v>02.006.0015-0</v>
      </c>
      <c r="D32" s="746" t="str">
        <f>VLOOKUP(A32,ORÇAMENTO!$A$16:$I$126,4,FALSE)</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E32" s="746"/>
      <c r="F32" s="746"/>
      <c r="G32" s="746"/>
      <c r="H32" s="746"/>
      <c r="I32" s="746"/>
      <c r="J32" s="189" t="str">
        <f>VLOOKUP(A32,ORÇAMENTO!$A$16:$I$126,5,FALSE)</f>
        <v>UNXMES</v>
      </c>
      <c r="K32" s="200">
        <f>H35</f>
        <v>8</v>
      </c>
      <c r="L32" s="573"/>
    </row>
    <row r="33" spans="1:19" x14ac:dyDescent="0.2">
      <c r="A33" s="180" t="str">
        <f t="shared" si="0"/>
        <v/>
      </c>
      <c r="B33" s="248"/>
      <c r="D33" s="304"/>
      <c r="E33" s="304"/>
      <c r="F33" s="304"/>
      <c r="G33" s="304"/>
      <c r="I33" s="302"/>
      <c r="J33" s="189"/>
      <c r="K33" s="200"/>
    </row>
    <row r="34" spans="1:19" s="179" customFormat="1" ht="11.25" customHeight="1" x14ac:dyDescent="0.2">
      <c r="A34" s="180" t="str">
        <f t="shared" si="0"/>
        <v/>
      </c>
      <c r="B34" s="262"/>
      <c r="C34" s="187"/>
      <c r="D34" s="304"/>
      <c r="E34" s="199" t="s">
        <v>28</v>
      </c>
      <c r="F34" s="199"/>
      <c r="G34" s="199" t="s">
        <v>30975</v>
      </c>
      <c r="H34" s="202" t="s">
        <v>0</v>
      </c>
      <c r="I34" s="180"/>
      <c r="J34" s="180"/>
      <c r="K34" s="203"/>
      <c r="L34" s="204"/>
      <c r="M34" s="193"/>
      <c r="N34" s="193"/>
      <c r="O34" s="180"/>
      <c r="P34" s="180"/>
    </row>
    <row r="35" spans="1:19" s="179" customFormat="1" x14ac:dyDescent="0.2">
      <c r="A35" s="180" t="str">
        <f t="shared" si="0"/>
        <v/>
      </c>
      <c r="B35" s="262"/>
      <c r="C35" s="187"/>
      <c r="D35" s="304"/>
      <c r="E35" s="199">
        <v>1</v>
      </c>
      <c r="F35" s="199" t="s">
        <v>30974</v>
      </c>
      <c r="G35" s="205">
        <v>8</v>
      </c>
      <c r="H35" s="199">
        <f>TRUNC(E35*G35,2)</f>
        <v>8</v>
      </c>
      <c r="I35" s="180"/>
      <c r="J35" s="180"/>
      <c r="K35" s="203"/>
      <c r="L35" s="204"/>
      <c r="M35" s="193"/>
      <c r="N35" s="193"/>
      <c r="O35" s="180"/>
      <c r="P35" s="180"/>
    </row>
    <row r="36" spans="1:19" s="179" customFormat="1" x14ac:dyDescent="0.2">
      <c r="A36" s="180" t="str">
        <f t="shared" si="0"/>
        <v/>
      </c>
      <c r="B36" s="262"/>
      <c r="C36" s="187"/>
      <c r="D36" s="206"/>
      <c r="E36" s="206"/>
      <c r="F36" s="199"/>
      <c r="G36" s="180"/>
      <c r="H36" s="199"/>
      <c r="I36" s="180"/>
      <c r="J36" s="180"/>
      <c r="K36" s="203"/>
      <c r="L36" s="204"/>
      <c r="M36" s="193"/>
      <c r="N36" s="193"/>
      <c r="O36" s="180"/>
      <c r="P36" s="180"/>
    </row>
    <row r="37" spans="1:19" ht="62.25" customHeight="1" x14ac:dyDescent="0.2">
      <c r="A37" s="180" t="str">
        <f>B37&amp;C37</f>
        <v>2.202.006.0025-0</v>
      </c>
      <c r="B37" s="248" t="s">
        <v>6</v>
      </c>
      <c r="C37" s="607" t="str">
        <f>ORÇAMENTO!C25</f>
        <v>02.006.0025-0</v>
      </c>
      <c r="D37" s="746" t="str">
        <f>VLOOKUP(A37,ORÇAMENTO!$A$16:$I$126,4,FALSE)</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E37" s="746"/>
      <c r="F37" s="746"/>
      <c r="G37" s="746"/>
      <c r="H37" s="746"/>
      <c r="I37" s="746"/>
      <c r="J37" s="189" t="str">
        <f>VLOOKUP(A37,ORÇAMENTO!$A$16:$I$126,5,FALSE)</f>
        <v>UNXMES</v>
      </c>
      <c r="K37" s="200">
        <f>H40</f>
        <v>8</v>
      </c>
      <c r="L37" s="573"/>
    </row>
    <row r="38" spans="1:19" x14ac:dyDescent="0.2">
      <c r="A38" s="180" t="str">
        <f t="shared" ref="A38:A41" si="3">B38&amp;C38</f>
        <v/>
      </c>
      <c r="B38" s="248"/>
      <c r="D38" s="327"/>
      <c r="E38" s="327"/>
      <c r="F38" s="327"/>
      <c r="G38" s="327"/>
      <c r="I38" s="326"/>
      <c r="J38" s="189"/>
      <c r="K38" s="200"/>
    </row>
    <row r="39" spans="1:19" s="179" customFormat="1" ht="11.25" customHeight="1" x14ac:dyDescent="0.2">
      <c r="A39" s="180" t="str">
        <f t="shared" si="3"/>
        <v/>
      </c>
      <c r="B39" s="262"/>
      <c r="C39" s="187"/>
      <c r="D39" s="327"/>
      <c r="E39" s="199" t="s">
        <v>28</v>
      </c>
      <c r="F39" s="199"/>
      <c r="G39" s="199" t="s">
        <v>30975</v>
      </c>
      <c r="H39" s="202" t="s">
        <v>0</v>
      </c>
      <c r="I39" s="180"/>
      <c r="J39" s="180"/>
      <c r="K39" s="203"/>
      <c r="L39" s="204"/>
      <c r="M39" s="193"/>
      <c r="N39" s="193"/>
      <c r="O39" s="180"/>
      <c r="P39" s="180"/>
    </row>
    <row r="40" spans="1:19" s="179" customFormat="1" x14ac:dyDescent="0.2">
      <c r="A40" s="180" t="str">
        <f t="shared" si="3"/>
        <v/>
      </c>
      <c r="B40" s="262"/>
      <c r="C40" s="187"/>
      <c r="D40" s="327"/>
      <c r="E40" s="199">
        <v>1</v>
      </c>
      <c r="F40" s="199" t="s">
        <v>30974</v>
      </c>
      <c r="G40" s="205">
        <v>8</v>
      </c>
      <c r="H40" s="199">
        <f>TRUNC(E40*G40,2)</f>
        <v>8</v>
      </c>
      <c r="I40" s="180"/>
      <c r="J40" s="180"/>
      <c r="K40" s="203"/>
      <c r="L40" s="204"/>
      <c r="M40" s="193"/>
      <c r="N40" s="193"/>
      <c r="O40" s="180"/>
      <c r="P40" s="180"/>
    </row>
    <row r="41" spans="1:19" s="179" customFormat="1" x14ac:dyDescent="0.2">
      <c r="A41" s="180" t="str">
        <f t="shared" si="3"/>
        <v/>
      </c>
      <c r="B41" s="262"/>
      <c r="C41" s="187"/>
      <c r="D41" s="206"/>
      <c r="E41" s="206"/>
      <c r="F41" s="199"/>
      <c r="G41" s="180"/>
      <c r="H41" s="199"/>
      <c r="I41" s="180"/>
      <c r="J41" s="180"/>
      <c r="K41" s="203"/>
      <c r="L41" s="204"/>
      <c r="M41" s="193"/>
      <c r="N41" s="193"/>
      <c r="O41" s="180"/>
      <c r="P41" s="180"/>
    </row>
    <row r="42" spans="1:19" ht="39.75" customHeight="1" x14ac:dyDescent="0.2">
      <c r="A42" s="180" t="str">
        <f t="shared" si="0"/>
        <v>2.302.015.0001-0</v>
      </c>
      <c r="B42" s="248" t="s">
        <v>74</v>
      </c>
      <c r="C42" s="606" t="str">
        <f>ORÇAMENTO!C26</f>
        <v>02.015.0001-0</v>
      </c>
      <c r="D42" s="746" t="str">
        <f>VLOOKUP(A42,ORÇAMENTO!$A$16:$I$126,4,FALSE)</f>
        <v>INSTALACAO E LIGACAO PROVISORIA PARA ABASTECIMENTO DE AGUA E ESGOTAMENTO SANITARIO EM CANTEIRO DE OBRAS,INCLUSIVE ESCAVACAO,EXCLUSIVE REPOSICAO DA PAVIMENTACAO DO LOGRADOURO PUBLICO</v>
      </c>
      <c r="E42" s="746"/>
      <c r="F42" s="746"/>
      <c r="G42" s="746"/>
      <c r="H42" s="746"/>
      <c r="I42" s="746"/>
      <c r="J42" s="189" t="str">
        <f>VLOOKUP(A42,ORÇAMENTO!$A$16:$I$126,5,FALSE)</f>
        <v>UN</v>
      </c>
      <c r="K42" s="200">
        <v>1</v>
      </c>
      <c r="L42" s="573"/>
    </row>
    <row r="43" spans="1:19" x14ac:dyDescent="0.2">
      <c r="A43" s="180" t="str">
        <f t="shared" si="0"/>
        <v/>
      </c>
      <c r="B43" s="262"/>
      <c r="D43" s="206"/>
      <c r="E43" s="206"/>
      <c r="F43" s="199"/>
      <c r="G43" s="180"/>
      <c r="H43" s="199"/>
      <c r="I43" s="180"/>
      <c r="J43" s="180"/>
      <c r="K43" s="203"/>
    </row>
    <row r="44" spans="1:19" ht="41.25" customHeight="1" x14ac:dyDescent="0.2">
      <c r="A44" s="180" t="str">
        <f t="shared" si="0"/>
        <v>2.402.016.0001-0</v>
      </c>
      <c r="B44" s="248" t="s">
        <v>75</v>
      </c>
      <c r="C44" s="607" t="str">
        <f>ORÇAMENTO!C27</f>
        <v>02.016.0001-0</v>
      </c>
      <c r="D44" s="746" t="str">
        <f>VLOOKUP(A44,ORÇAMENTO!$A$16:$I$126,4,FALSE)</f>
        <v>INSTALACAO E LIGACAO PROVISORIA DE ALIMENTACAO DE ENERGIA ELETRICA,EM BAIXA TENSAO,PARA CANTEIRO DE OBRAS,M3-CHAVE 100A,CARGA 3KW,20CV,EXCLUSIVE O FORNECIMENTO DO MEDIDOR</v>
      </c>
      <c r="E44" s="746"/>
      <c r="F44" s="746"/>
      <c r="G44" s="746"/>
      <c r="H44" s="746"/>
      <c r="I44" s="746"/>
      <c r="J44" s="189" t="str">
        <f>VLOOKUP(A44,ORÇAMENTO!$A$16:$I$126,5,FALSE)</f>
        <v>UN</v>
      </c>
      <c r="K44" s="200">
        <v>1</v>
      </c>
      <c r="L44" s="573"/>
    </row>
    <row r="45" spans="1:19" x14ac:dyDescent="0.2">
      <c r="A45" s="180" t="str">
        <f t="shared" si="0"/>
        <v/>
      </c>
      <c r="B45" s="262"/>
      <c r="D45" s="206"/>
      <c r="E45" s="206"/>
      <c r="F45" s="199"/>
      <c r="G45" s="180"/>
      <c r="H45" s="199"/>
      <c r="I45" s="180"/>
      <c r="J45" s="180"/>
      <c r="K45" s="203"/>
    </row>
    <row r="46" spans="1:19" ht="28.5" customHeight="1" x14ac:dyDescent="0.2">
      <c r="A46" s="180" t="str">
        <f t="shared" si="0"/>
        <v>2.502.020.0001-0</v>
      </c>
      <c r="B46" s="248" t="s">
        <v>104</v>
      </c>
      <c r="C46" s="606" t="str">
        <f>ORÇAMENTO!C28</f>
        <v>02.020.0001-0</v>
      </c>
      <c r="D46" s="746" t="str">
        <f>VLOOKUP(A46,ORÇAMENTO!$A$16:$I$126,4,FALSE)</f>
        <v>PLACA DE IDENTIFICACAO DE OBRA PUBLICA,INCLUSIVE PINTURA E SUPORTES DE MADEIRA.FORNECIMENTO E COLOCACAO</v>
      </c>
      <c r="E46" s="746"/>
      <c r="F46" s="746"/>
      <c r="G46" s="746"/>
      <c r="H46" s="746"/>
      <c r="I46" s="746"/>
      <c r="J46" s="189" t="str">
        <f>VLOOKUP(A46,ORÇAMENTO!$A$16:$I$126,5,FALSE)</f>
        <v>M2</v>
      </c>
      <c r="K46" s="200">
        <f>G49+G50</f>
        <v>7.84</v>
      </c>
      <c r="L46" s="573"/>
    </row>
    <row r="47" spans="1:19" s="266" customFormat="1" ht="15.75" customHeight="1" x14ac:dyDescent="0.2">
      <c r="B47" s="248"/>
      <c r="C47" s="249"/>
      <c r="D47" s="784" t="s">
        <v>31043</v>
      </c>
      <c r="E47" s="784"/>
      <c r="F47" s="784"/>
      <c r="G47" s="784"/>
      <c r="H47" s="784"/>
      <c r="I47" s="784"/>
      <c r="J47" s="253"/>
      <c r="K47" s="254"/>
    </row>
    <row r="48" spans="1:19" s="491" customFormat="1" ht="12" customHeight="1" x14ac:dyDescent="0.2">
      <c r="B48" s="262"/>
      <c r="C48" s="249"/>
      <c r="D48" s="265" t="s">
        <v>31044</v>
      </c>
      <c r="E48" s="265" t="s">
        <v>31045</v>
      </c>
      <c r="F48" s="265" t="s">
        <v>28</v>
      </c>
      <c r="G48" s="256" t="s">
        <v>0</v>
      </c>
      <c r="H48" s="265"/>
      <c r="I48" s="266"/>
      <c r="J48" s="266"/>
      <c r="K48" s="267"/>
      <c r="L48" s="275"/>
      <c r="M48" s="492"/>
      <c r="N48" s="493"/>
      <c r="O48" s="494"/>
      <c r="P48" s="271"/>
      <c r="Q48" s="266"/>
      <c r="R48" s="266"/>
      <c r="S48" s="266"/>
    </row>
    <row r="49" spans="1:19" s="491" customFormat="1" ht="12" customHeight="1" x14ac:dyDescent="0.2">
      <c r="B49" s="262"/>
      <c r="C49" s="249"/>
      <c r="D49" s="265">
        <v>2.8</v>
      </c>
      <c r="E49" s="265">
        <v>1.4</v>
      </c>
      <c r="F49" s="265">
        <v>1</v>
      </c>
      <c r="G49" s="256">
        <f>TRUNC(D49*E49*F49,2)</f>
        <v>3.92</v>
      </c>
      <c r="H49" s="265" t="s">
        <v>31046</v>
      </c>
      <c r="I49" s="266"/>
      <c r="J49" s="266"/>
      <c r="K49" s="267"/>
      <c r="L49" s="265"/>
      <c r="M49" s="492"/>
      <c r="N49" s="495"/>
      <c r="O49" s="494"/>
      <c r="P49" s="271"/>
      <c r="Q49" s="266"/>
      <c r="R49" s="266"/>
      <c r="S49" s="266"/>
    </row>
    <row r="50" spans="1:19" s="491" customFormat="1" ht="12" customHeight="1" x14ac:dyDescent="0.2">
      <c r="B50" s="262"/>
      <c r="C50" s="249"/>
      <c r="D50" s="265">
        <v>2.8</v>
      </c>
      <c r="E50" s="265">
        <v>1.4</v>
      </c>
      <c r="F50" s="265">
        <v>1</v>
      </c>
      <c r="G50" s="256">
        <f>TRUNC(D50*E50*F50,2)</f>
        <v>3.92</v>
      </c>
      <c r="H50" s="265" t="s">
        <v>31047</v>
      </c>
      <c r="I50" s="266"/>
      <c r="J50" s="266"/>
      <c r="K50" s="267"/>
      <c r="L50" s="265"/>
      <c r="M50" s="492"/>
      <c r="N50" s="495"/>
      <c r="O50" s="494"/>
      <c r="P50" s="271"/>
      <c r="Q50" s="266"/>
      <c r="R50" s="266"/>
      <c r="S50" s="266"/>
    </row>
    <row r="51" spans="1:19" ht="12" customHeight="1" x14ac:dyDescent="0.2">
      <c r="A51" s="180" t="str">
        <f t="shared" si="0"/>
        <v/>
      </c>
      <c r="B51" s="248"/>
      <c r="D51" s="302"/>
      <c r="E51" s="302"/>
      <c r="F51" s="302"/>
      <c r="G51" s="302"/>
      <c r="H51" s="302"/>
      <c r="I51" s="302"/>
      <c r="J51" s="189"/>
      <c r="K51" s="200"/>
    </row>
    <row r="52" spans="1:19" ht="28.5" customHeight="1" x14ac:dyDescent="0.2">
      <c r="A52" s="180" t="str">
        <f t="shared" si="0"/>
        <v>2.698459</v>
      </c>
      <c r="B52" s="248" t="s">
        <v>105</v>
      </c>
      <c r="C52" s="606">
        <f>ORÇAMENTO!C29</f>
        <v>98459</v>
      </c>
      <c r="D52" s="746" t="str">
        <f>VLOOKUP(A52,ORÇAMENTO!$A$16:$I$126,4,FALSE)</f>
        <v>TAPUME COM TELHA METÁLICA. AF_05/2018</v>
      </c>
      <c r="E52" s="746"/>
      <c r="F52" s="746"/>
      <c r="G52" s="746"/>
      <c r="H52" s="746"/>
      <c r="I52" s="746"/>
      <c r="J52" s="189" t="str">
        <f>VLOOKUP(A52,ORÇAMENTO!$A$16:$I$126,5,FALSE)</f>
        <v>M2</v>
      </c>
      <c r="K52" s="200">
        <f>H55</f>
        <v>184.8</v>
      </c>
      <c r="L52" s="573"/>
    </row>
    <row r="53" spans="1:19" s="179" customFormat="1" x14ac:dyDescent="0.2">
      <c r="A53" s="180" t="str">
        <f t="shared" si="0"/>
        <v/>
      </c>
      <c r="B53" s="262"/>
      <c r="C53" s="187"/>
      <c r="D53" s="207"/>
      <c r="E53" s="207"/>
      <c r="F53" s="207"/>
      <c r="G53" s="207"/>
      <c r="H53" s="207"/>
      <c r="I53" s="207"/>
      <c r="J53" s="189"/>
      <c r="K53" s="200"/>
      <c r="L53" s="204"/>
      <c r="M53" s="193"/>
      <c r="N53" s="193"/>
      <c r="O53" s="180"/>
      <c r="P53" s="180"/>
    </row>
    <row r="54" spans="1:19" s="179" customFormat="1" x14ac:dyDescent="0.2">
      <c r="A54" s="180" t="str">
        <f t="shared" si="0"/>
        <v/>
      </c>
      <c r="B54" s="262"/>
      <c r="C54" s="187"/>
      <c r="D54" s="207"/>
      <c r="E54" s="207"/>
      <c r="F54" s="199" t="s">
        <v>99</v>
      </c>
      <c r="G54" s="199" t="s">
        <v>69</v>
      </c>
      <c r="H54" s="202" t="s">
        <v>0</v>
      </c>
      <c r="I54" s="180"/>
      <c r="J54" s="180"/>
      <c r="K54" s="203"/>
      <c r="L54" s="204"/>
      <c r="M54" s="193"/>
      <c r="N54" s="193"/>
      <c r="O54" s="180"/>
      <c r="P54" s="180"/>
    </row>
    <row r="55" spans="1:19" s="179" customFormat="1" x14ac:dyDescent="0.2">
      <c r="A55" s="180" t="str">
        <f t="shared" si="0"/>
        <v/>
      </c>
      <c r="B55" s="262"/>
      <c r="C55" s="187"/>
      <c r="D55" s="207"/>
      <c r="E55" s="207"/>
      <c r="F55" s="199">
        <f>12+12+30+30</f>
        <v>84</v>
      </c>
      <c r="G55" s="199">
        <v>2.2000000000000002</v>
      </c>
      <c r="H55" s="199">
        <f>TRUNC(F55*G55,2)</f>
        <v>184.8</v>
      </c>
      <c r="I55" s="180"/>
      <c r="J55" s="180"/>
      <c r="K55" s="203"/>
      <c r="L55" s="204"/>
      <c r="M55" s="193"/>
      <c r="N55" s="193"/>
      <c r="O55" s="180"/>
      <c r="P55" s="180"/>
    </row>
    <row r="56" spans="1:19" s="179" customFormat="1" x14ac:dyDescent="0.2">
      <c r="A56" s="180" t="str">
        <f t="shared" si="0"/>
        <v/>
      </c>
      <c r="B56" s="262"/>
      <c r="C56" s="187"/>
      <c r="D56" s="206"/>
      <c r="E56" s="206"/>
      <c r="F56" s="199"/>
      <c r="G56" s="180"/>
      <c r="H56" s="199"/>
      <c r="I56" s="180"/>
      <c r="J56" s="180"/>
      <c r="K56" s="203"/>
      <c r="L56" s="204"/>
      <c r="M56" s="193"/>
      <c r="N56" s="193"/>
      <c r="O56" s="180"/>
      <c r="P56" s="180"/>
    </row>
    <row r="57" spans="1:19" ht="42.75" customHeight="1" x14ac:dyDescent="0.2">
      <c r="A57" s="180" t="str">
        <f t="shared" ref="A57:A66" si="4">B57&amp;C57</f>
        <v>2.702.010.0001-0</v>
      </c>
      <c r="B57" s="248" t="s">
        <v>106</v>
      </c>
      <c r="C57" s="606" t="str">
        <f>ORÇAMENTO!C30</f>
        <v>02.010.0001-0</v>
      </c>
      <c r="D57" s="746" t="str">
        <f>VLOOKUP(A57,ORÇAMENTO!$A$16:$I$126,4,FALSE)</f>
        <v>GALPAO ABERTO PARA OFICINAS E DEPOSITOS DE CANTEIRO DE OBRAS,ESTRUTURADO EM MADEIRA DE LEI,COBERTURA DE TELHAS DE CIMENTO SEM AMIANTO ONDULADAS,DE 6MM DE ESPESSURA,PISO CIMENTADO E PREPARO DO TERRENO</v>
      </c>
      <c r="E57" s="746"/>
      <c r="F57" s="746"/>
      <c r="G57" s="746"/>
      <c r="H57" s="746"/>
      <c r="I57" s="746"/>
      <c r="J57" s="189" t="str">
        <f>VLOOKUP(A57,ORÇAMENTO!$A$16:$I$126,5,FALSE)</f>
        <v>M2</v>
      </c>
      <c r="K57" s="200">
        <f>H60</f>
        <v>50</v>
      </c>
      <c r="L57" s="573"/>
    </row>
    <row r="58" spans="1:19" s="179" customFormat="1" x14ac:dyDescent="0.2">
      <c r="A58" s="180" t="str">
        <f t="shared" si="4"/>
        <v/>
      </c>
      <c r="B58" s="262"/>
      <c r="C58" s="187"/>
      <c r="D58" s="207"/>
      <c r="E58" s="207"/>
      <c r="F58" s="207"/>
      <c r="G58" s="207"/>
      <c r="H58" s="207"/>
      <c r="I58" s="207"/>
      <c r="J58" s="189"/>
      <c r="K58" s="200"/>
      <c r="L58" s="204"/>
      <c r="M58" s="193"/>
      <c r="N58" s="193"/>
      <c r="O58" s="180"/>
      <c r="P58" s="180"/>
    </row>
    <row r="59" spans="1:19" s="179" customFormat="1" x14ac:dyDescent="0.2">
      <c r="A59" s="180" t="str">
        <f t="shared" si="4"/>
        <v/>
      </c>
      <c r="B59" s="262"/>
      <c r="C59" s="187"/>
      <c r="D59" s="207"/>
      <c r="E59" s="207"/>
      <c r="F59" s="199" t="s">
        <v>99</v>
      </c>
      <c r="G59" s="199" t="s">
        <v>30</v>
      </c>
      <c r="H59" s="202" t="s">
        <v>0</v>
      </c>
      <c r="I59" s="180"/>
      <c r="J59" s="180"/>
      <c r="K59" s="203"/>
      <c r="L59" s="204"/>
      <c r="M59" s="193"/>
      <c r="N59" s="193"/>
      <c r="O59" s="180"/>
      <c r="P59" s="180"/>
    </row>
    <row r="60" spans="1:19" s="179" customFormat="1" x14ac:dyDescent="0.2">
      <c r="A60" s="180" t="str">
        <f t="shared" si="4"/>
        <v/>
      </c>
      <c r="B60" s="262"/>
      <c r="C60" s="187"/>
      <c r="D60" s="207"/>
      <c r="E60" s="207"/>
      <c r="F60" s="199">
        <v>10</v>
      </c>
      <c r="G60" s="199">
        <v>5</v>
      </c>
      <c r="H60" s="199">
        <f>TRUNC(F60*G60,2)</f>
        <v>50</v>
      </c>
      <c r="I60" s="180"/>
      <c r="J60" s="180"/>
      <c r="K60" s="203"/>
      <c r="L60" s="204"/>
      <c r="M60" s="193"/>
      <c r="N60" s="193"/>
      <c r="O60" s="180"/>
      <c r="P60" s="180"/>
    </row>
    <row r="61" spans="1:19" s="179" customFormat="1" x14ac:dyDescent="0.2">
      <c r="A61" s="180" t="str">
        <f t="shared" si="4"/>
        <v/>
      </c>
      <c r="B61" s="262"/>
      <c r="C61" s="187"/>
      <c r="D61" s="206"/>
      <c r="E61" s="206"/>
      <c r="F61" s="199"/>
      <c r="G61" s="180"/>
      <c r="H61" s="199"/>
      <c r="I61" s="180"/>
      <c r="J61" s="180"/>
      <c r="K61" s="203"/>
      <c r="L61" s="204"/>
      <c r="M61" s="193"/>
      <c r="N61" s="193"/>
      <c r="O61" s="180"/>
      <c r="P61" s="180"/>
    </row>
    <row r="62" spans="1:19" s="179" customFormat="1" ht="38.25" customHeight="1" x14ac:dyDescent="0.2">
      <c r="A62" s="180" t="str">
        <f t="shared" si="4"/>
        <v>2.802.011.0010-0</v>
      </c>
      <c r="B62" s="248" t="s">
        <v>30976</v>
      </c>
      <c r="C62" s="606" t="str">
        <f>ORÇAMENTO!C31</f>
        <v>02.011.0010-0</v>
      </c>
      <c r="D62" s="746" t="str">
        <f>VLOOKUP(A62,ORÇAMENTO!$A$16:$I$126,4,FALSE)</f>
        <v>CERCA PROTETORA DE BORDA DE VALA OU OBRA,COM TELA PLASTICA NA COR LARANJA OU AMARELA,CONSIDERANDO 2 VEZES DE UTILIZACAO,INCLUSIVE APOIOS,FORNECIMENTO,COLOCACAO E RETIRADA</v>
      </c>
      <c r="E62" s="746"/>
      <c r="F62" s="746"/>
      <c r="G62" s="746"/>
      <c r="H62" s="746"/>
      <c r="I62" s="746"/>
      <c r="J62" s="189" t="str">
        <f>VLOOKUP(A62,ORÇAMENTO!$A$16:$I$126,5,FALSE)</f>
        <v>M2</v>
      </c>
      <c r="K62" s="200">
        <f>H65</f>
        <v>8355.67</v>
      </c>
      <c r="L62" s="573"/>
      <c r="M62" s="180"/>
      <c r="N62" s="180"/>
      <c r="O62" s="180"/>
    </row>
    <row r="63" spans="1:19" x14ac:dyDescent="0.2">
      <c r="A63" s="180" t="str">
        <f t="shared" si="4"/>
        <v/>
      </c>
      <c r="B63" s="262"/>
      <c r="D63" s="207"/>
      <c r="E63" s="207"/>
      <c r="F63" s="207"/>
      <c r="G63" s="207"/>
      <c r="H63" s="207"/>
      <c r="I63" s="207"/>
      <c r="J63" s="189"/>
      <c r="K63" s="200"/>
    </row>
    <row r="64" spans="1:19" s="19" customFormat="1" ht="12" customHeight="1" x14ac:dyDescent="0.2">
      <c r="B64" s="379"/>
      <c r="C64" s="380"/>
      <c r="E64" s="265" t="s">
        <v>108</v>
      </c>
      <c r="F64" s="381" t="s">
        <v>26718</v>
      </c>
      <c r="G64" s="381" t="s">
        <v>69</v>
      </c>
      <c r="H64" s="382" t="s">
        <v>0</v>
      </c>
      <c r="I64" s="18"/>
      <c r="J64" s="18"/>
      <c r="K64" s="383"/>
      <c r="L64" s="384"/>
      <c r="M64" s="385"/>
      <c r="N64" s="386"/>
      <c r="O64" s="387"/>
      <c r="P64" s="387"/>
      <c r="Q64" s="18"/>
      <c r="R64" s="18"/>
      <c r="S64" s="18"/>
    </row>
    <row r="65" spans="1:19" s="19" customFormat="1" ht="12" customHeight="1" x14ac:dyDescent="0.2">
      <c r="B65" s="379"/>
      <c r="C65" s="380"/>
      <c r="E65" s="265">
        <f>'TABELA VIAS'!C32</f>
        <v>3481.5299999999997</v>
      </c>
      <c r="F65" s="381">
        <v>2</v>
      </c>
      <c r="G65" s="381">
        <v>1.2</v>
      </c>
      <c r="H65" s="381">
        <f>TRUNC(E65*G65*F65,2)</f>
        <v>8355.67</v>
      </c>
      <c r="I65" s="18"/>
      <c r="J65" s="18"/>
      <c r="K65" s="383"/>
      <c r="L65" s="381"/>
      <c r="M65" s="385"/>
      <c r="N65" s="388"/>
      <c r="O65" s="387"/>
      <c r="P65" s="387"/>
      <c r="Q65" s="18"/>
      <c r="R65" s="18"/>
      <c r="S65" s="18"/>
    </row>
    <row r="66" spans="1:19" s="179" customFormat="1" x14ac:dyDescent="0.2">
      <c r="A66" s="180" t="str">
        <f t="shared" si="4"/>
        <v/>
      </c>
      <c r="B66" s="262"/>
      <c r="C66" s="187"/>
      <c r="D66" s="199"/>
      <c r="E66" s="199"/>
      <c r="F66" s="199"/>
      <c r="G66" s="199"/>
      <c r="H66" s="180"/>
      <c r="I66" s="180"/>
      <c r="J66" s="180"/>
      <c r="K66" s="203"/>
      <c r="L66" s="204"/>
      <c r="M66" s="193"/>
      <c r="N66" s="193"/>
      <c r="O66" s="180"/>
      <c r="P66" s="180"/>
    </row>
    <row r="67" spans="1:19" s="179" customFormat="1" ht="42" customHeight="1" x14ac:dyDescent="0.2">
      <c r="A67" s="180" t="str">
        <f t="shared" ref="A67:A84" si="5">B67&amp;C67</f>
        <v>2.902.020.0005-0</v>
      </c>
      <c r="B67" s="248" t="s">
        <v>30977</v>
      </c>
      <c r="C67" s="606" t="str">
        <f>ORÇAMENTO!C32</f>
        <v>02.020.0005-0</v>
      </c>
      <c r="D67" s="746" t="str">
        <f>VLOOKUP(A67,ORÇAMENTO!$A$16:$I$126,4,FALSE)</f>
        <v>BARRAGEM DE BLOQUEIO DE OBRA NA VIA PUBLICA,DE ACORDO COM ARESOLUCAO DA PREFEITURA-RJ,COMPREENDENDO FORNECIMENTO,COLOCACAO E PINTURA DOS SUPORTES DE MADEIRA COM REAPROVEITAMENTO DO CONJUNTO 40 (QUARENTA) VEZES</v>
      </c>
      <c r="E67" s="746"/>
      <c r="F67" s="746"/>
      <c r="G67" s="746"/>
      <c r="H67" s="746"/>
      <c r="I67" s="746"/>
      <c r="J67" s="189" t="str">
        <f>VLOOKUP(A67,ORÇAMENTO!$A$16:$I$126,5,FALSE)</f>
        <v>M</v>
      </c>
      <c r="K67" s="200">
        <f>H70</f>
        <v>522.23</v>
      </c>
      <c r="L67" s="573"/>
      <c r="M67" s="180"/>
      <c r="N67" s="180"/>
      <c r="O67" s="180"/>
    </row>
    <row r="68" spans="1:19" x14ac:dyDescent="0.2">
      <c r="A68" s="180" t="str">
        <f t="shared" si="5"/>
        <v/>
      </c>
      <c r="B68" s="262"/>
      <c r="D68" s="207"/>
      <c r="E68" s="207"/>
      <c r="F68" s="207"/>
      <c r="G68" s="207"/>
      <c r="H68" s="207"/>
      <c r="I68" s="207"/>
      <c r="J68" s="189"/>
      <c r="K68" s="200"/>
    </row>
    <row r="69" spans="1:19" s="179" customFormat="1" ht="11.25" customHeight="1" x14ac:dyDescent="0.2">
      <c r="A69" s="180" t="str">
        <f t="shared" si="5"/>
        <v/>
      </c>
      <c r="B69" s="262"/>
      <c r="C69" s="187"/>
      <c r="D69" s="207"/>
      <c r="E69" s="199" t="s">
        <v>108</v>
      </c>
      <c r="F69" s="199" t="s">
        <v>109</v>
      </c>
      <c r="G69" s="199" t="s">
        <v>110</v>
      </c>
      <c r="H69" s="202" t="s">
        <v>0</v>
      </c>
      <c r="I69" s="180"/>
      <c r="J69" s="180"/>
      <c r="K69" s="203"/>
      <c r="L69" s="204"/>
      <c r="M69" s="193"/>
      <c r="N69" s="193"/>
      <c r="O69" s="180"/>
      <c r="P69" s="180"/>
    </row>
    <row r="70" spans="1:19" ht="11.25" customHeight="1" x14ac:dyDescent="0.2">
      <c r="A70" s="180" t="str">
        <f t="shared" si="5"/>
        <v/>
      </c>
      <c r="B70" s="262"/>
      <c r="D70" s="207"/>
      <c r="E70" s="199">
        <f>E65</f>
        <v>3481.5299999999997</v>
      </c>
      <c r="F70" s="199">
        <v>80</v>
      </c>
      <c r="G70" s="199">
        <v>12</v>
      </c>
      <c r="H70" s="199">
        <f>ROUNDUP((E70/F70)*G70,2)</f>
        <v>522.23</v>
      </c>
      <c r="I70" s="180"/>
      <c r="J70" s="180"/>
      <c r="K70" s="203"/>
    </row>
    <row r="71" spans="1:19" s="179" customFormat="1" x14ac:dyDescent="0.2">
      <c r="A71" s="180" t="str">
        <f t="shared" si="5"/>
        <v/>
      </c>
      <c r="B71" s="262"/>
      <c r="C71" s="187"/>
      <c r="D71" s="199"/>
      <c r="E71" s="199"/>
      <c r="F71" s="199"/>
      <c r="G71" s="199"/>
      <c r="H71" s="180"/>
      <c r="I71" s="180"/>
      <c r="J71" s="180"/>
      <c r="K71" s="203"/>
      <c r="L71" s="204"/>
      <c r="M71" s="193"/>
      <c r="N71" s="193"/>
      <c r="O71" s="180"/>
      <c r="P71" s="180"/>
    </row>
    <row r="72" spans="1:19" ht="42" customHeight="1" x14ac:dyDescent="0.2">
      <c r="A72" s="180" t="str">
        <f t="shared" si="5"/>
        <v>2.1002.030.0005-0</v>
      </c>
      <c r="B72" s="248" t="s">
        <v>30978</v>
      </c>
      <c r="C72" s="606" t="str">
        <f>ORÇAMENTO!C33</f>
        <v>02.030.0005-0</v>
      </c>
      <c r="D72" s="746" t="str">
        <f>VLOOKUP(A72,ORÇAMENTO!$A$16:$I$126,4,FALSE)</f>
        <v>PLACA DE SINALIZACAO PREVENTIVA PARA OBRA NA VIA PUBLICA,DEACORDO COM A RESOLUCAO DA PREFEITURA-RJ, COMPREENDENDO FORNECIMENTO E PINTURA DA PLACA E DOS SUPORTES DE MADEIRA.FORNECIMENTO E COLOCACAO</v>
      </c>
      <c r="E72" s="746"/>
      <c r="F72" s="746"/>
      <c r="G72" s="746"/>
      <c r="H72" s="746"/>
      <c r="I72" s="746"/>
      <c r="J72" s="189" t="str">
        <f>VLOOKUP(A72,ORÇAMENTO!$A$16:$I$126,5,FALSE)</f>
        <v>UN</v>
      </c>
      <c r="K72" s="200">
        <f>H75</f>
        <v>44</v>
      </c>
      <c r="L72" s="573"/>
    </row>
    <row r="73" spans="1:19" s="179" customFormat="1" x14ac:dyDescent="0.2">
      <c r="A73" s="180" t="str">
        <f t="shared" si="5"/>
        <v/>
      </c>
      <c r="B73" s="262"/>
      <c r="C73" s="187"/>
      <c r="D73" s="207"/>
      <c r="E73" s="207"/>
      <c r="F73" s="207"/>
      <c r="G73" s="207"/>
      <c r="H73" s="207"/>
      <c r="I73" s="207"/>
      <c r="J73" s="189"/>
      <c r="K73" s="200"/>
      <c r="L73" s="204"/>
      <c r="M73" s="193"/>
      <c r="N73" s="193"/>
      <c r="O73" s="180"/>
      <c r="P73" s="180"/>
    </row>
    <row r="74" spans="1:19" s="179" customFormat="1" x14ac:dyDescent="0.2">
      <c r="A74" s="180" t="str">
        <f t="shared" si="5"/>
        <v/>
      </c>
      <c r="B74" s="262"/>
      <c r="C74" s="187"/>
      <c r="D74" s="207"/>
      <c r="E74" s="207"/>
      <c r="F74" s="199" t="s">
        <v>108</v>
      </c>
      <c r="G74" s="199" t="s">
        <v>111</v>
      </c>
      <c r="H74" s="202" t="s">
        <v>0</v>
      </c>
      <c r="I74" s="180"/>
      <c r="J74" s="180"/>
      <c r="K74" s="203"/>
      <c r="L74" s="208"/>
      <c r="M74" s="193"/>
      <c r="N74" s="193"/>
      <c r="O74" s="180"/>
      <c r="P74" s="180"/>
    </row>
    <row r="75" spans="1:19" s="179" customFormat="1" x14ac:dyDescent="0.2">
      <c r="A75" s="180" t="str">
        <f t="shared" si="5"/>
        <v/>
      </c>
      <c r="B75" s="262"/>
      <c r="C75" s="187"/>
      <c r="D75" s="207"/>
      <c r="E75" s="207"/>
      <c r="F75" s="199">
        <f>E70</f>
        <v>3481.5299999999997</v>
      </c>
      <c r="G75" s="199">
        <v>80</v>
      </c>
      <c r="H75" s="199">
        <f>ROUNDUP(F75/G75,0)</f>
        <v>44</v>
      </c>
      <c r="I75" s="180"/>
      <c r="J75" s="180"/>
      <c r="K75" s="203"/>
      <c r="L75" s="204"/>
      <c r="M75" s="193"/>
      <c r="N75" s="193"/>
      <c r="O75" s="180"/>
      <c r="P75" s="180"/>
    </row>
    <row r="76" spans="1:19" x14ac:dyDescent="0.2">
      <c r="A76" s="180" t="str">
        <f t="shared" si="5"/>
        <v/>
      </c>
      <c r="B76" s="262"/>
      <c r="D76" s="199"/>
      <c r="E76" s="199"/>
      <c r="F76" s="199"/>
      <c r="G76" s="180"/>
      <c r="H76" s="180"/>
      <c r="I76" s="180"/>
      <c r="J76" s="180"/>
      <c r="K76" s="203"/>
    </row>
    <row r="77" spans="1:19" s="179" customFormat="1" ht="21.75" customHeight="1" x14ac:dyDescent="0.2">
      <c r="A77" s="180" t="str">
        <f t="shared" si="5"/>
        <v>03 - MOVIMENTO DE TERRA</v>
      </c>
      <c r="B77" s="756" t="s">
        <v>80</v>
      </c>
      <c r="C77" s="757"/>
      <c r="D77" s="757"/>
      <c r="E77" s="757"/>
      <c r="F77" s="757"/>
      <c r="G77" s="757"/>
      <c r="H77" s="757"/>
      <c r="I77" s="757"/>
      <c r="J77" s="757"/>
      <c r="K77" s="758"/>
      <c r="L77" s="204"/>
      <c r="M77" s="193"/>
      <c r="N77" s="193"/>
      <c r="O77" s="180"/>
      <c r="P77" s="180"/>
    </row>
    <row r="78" spans="1:19" s="179" customFormat="1" ht="19.5" customHeight="1" x14ac:dyDescent="0.2">
      <c r="A78" s="180" t="str">
        <f t="shared" si="5"/>
        <v>DRENAGEM</v>
      </c>
      <c r="B78" s="785" t="s">
        <v>31122</v>
      </c>
      <c r="C78" s="785"/>
      <c r="D78" s="785"/>
      <c r="E78" s="785"/>
      <c r="F78" s="785"/>
      <c r="G78" s="785"/>
      <c r="H78" s="785"/>
      <c r="I78" s="785"/>
      <c r="J78" s="785"/>
      <c r="K78" s="785"/>
      <c r="L78" s="204"/>
      <c r="M78" s="193"/>
      <c r="N78" s="193"/>
      <c r="O78" s="180"/>
      <c r="P78" s="180"/>
    </row>
    <row r="79" spans="1:19" s="179" customFormat="1" ht="45" customHeight="1" x14ac:dyDescent="0.2">
      <c r="A79" s="180" t="str">
        <f t="shared" si="5"/>
        <v>3.190106</v>
      </c>
      <c r="B79" s="248" t="s">
        <v>24</v>
      </c>
      <c r="C79" s="609">
        <f>ORÇAMENTO!C37</f>
        <v>90106</v>
      </c>
      <c r="D79" s="746" t="str">
        <f>VLOOKUP(A79,ORÇAMENTO!$A$16:$I$126,4,FALSE)</f>
        <v>ESCAVAÇÃO MECANIZADA DE VALA COM PROFUNDIDADE ATÉ 1,5 M (MÉDIA MONTANTE E JUSANTE/UMA COMPOSIÇÃO POR TRECHO), RETROESCAV. (0,26 M3), LARGURA DE 0,8 M A 1,5 M, EM SOLO DE 1A CATEGORIA, LOCAIS COM BAIXO NÍVEL DE INTERFERÊNCIA. AF_02/2021</v>
      </c>
      <c r="E79" s="746"/>
      <c r="F79" s="746"/>
      <c r="G79" s="746"/>
      <c r="H79" s="746"/>
      <c r="I79" s="746"/>
      <c r="J79" s="189" t="str">
        <f>VLOOKUP(A79,ORÇAMENTO!$A$16:$I$126,5,FALSE)</f>
        <v>M3</v>
      </c>
      <c r="K79" s="200">
        <f>'[7]Serviços de Escavação'!$H$8</f>
        <v>1838.665</v>
      </c>
      <c r="L79" s="204"/>
      <c r="M79" s="193"/>
      <c r="N79" s="193"/>
      <c r="O79" s="180"/>
      <c r="P79" s="180"/>
    </row>
    <row r="80" spans="1:19" s="179" customFormat="1" x14ac:dyDescent="0.2">
      <c r="A80" s="180" t="str">
        <f t="shared" si="5"/>
        <v/>
      </c>
      <c r="B80" s="248"/>
      <c r="C80" s="187"/>
      <c r="D80" s="746" t="s">
        <v>26565</v>
      </c>
      <c r="E80" s="746"/>
      <c r="F80" s="746"/>
      <c r="G80" s="746"/>
      <c r="H80" s="746"/>
      <c r="I80" s="746"/>
      <c r="J80" s="189"/>
      <c r="K80" s="200"/>
      <c r="L80" s="208"/>
      <c r="M80" s="193"/>
      <c r="N80" s="193"/>
      <c r="O80" s="180"/>
      <c r="P80" s="180"/>
    </row>
    <row r="81" spans="1:16" s="179" customFormat="1" x14ac:dyDescent="0.2">
      <c r="A81" s="180" t="str">
        <f t="shared" si="5"/>
        <v/>
      </c>
      <c r="B81" s="248"/>
      <c r="C81" s="187"/>
      <c r="D81" s="589"/>
      <c r="E81" s="589"/>
      <c r="F81" s="589"/>
      <c r="G81" s="589"/>
      <c r="H81" s="589"/>
      <c r="I81" s="589"/>
      <c r="J81" s="189"/>
      <c r="K81" s="200"/>
      <c r="L81" s="204"/>
      <c r="M81" s="193"/>
      <c r="N81" s="193"/>
      <c r="O81" s="180"/>
      <c r="P81" s="180"/>
    </row>
    <row r="82" spans="1:16" ht="47.25" customHeight="1" x14ac:dyDescent="0.2">
      <c r="A82" s="180" t="str">
        <f t="shared" si="5"/>
        <v>3.290108</v>
      </c>
      <c r="B82" s="248" t="s">
        <v>70</v>
      </c>
      <c r="C82" s="609">
        <f>ORÇAMENTO!C38</f>
        <v>90108</v>
      </c>
      <c r="D82" s="746" t="str">
        <f>VLOOKUP(A82,ORÇAMENTO!$A$16:$I$126,4,FALSE)</f>
        <v>ESCAVAÇÃO MECANIZADA DE VALA COM PROFUNDIDADE MAIOR QUE 1,5 M ATÉ 3,0 M (MÉDIA MONTANTE E JUSANTE/UMA COMPOSIÇÃO POR TRECHO), RETROESCAV (0,26 M3), LARGURA DE 0,8 M A 1,5 M, EM SOLO DE 1A CATEGORIA, LOCAIS COM BAIXO NÍVEL DE INTERFERÊNCIA. AF_02/2021</v>
      </c>
      <c r="E82" s="746"/>
      <c r="F82" s="746"/>
      <c r="G82" s="746"/>
      <c r="H82" s="746"/>
      <c r="I82" s="746"/>
      <c r="J82" s="189" t="str">
        <f>VLOOKUP(A82,ORÇAMENTO!$A$16:$I$126,5,FALSE)</f>
        <v>M3</v>
      </c>
      <c r="K82" s="200">
        <f>'[7]Serviços de Escavação'!$H$18</f>
        <v>4383.6899999999996</v>
      </c>
    </row>
    <row r="83" spans="1:16" s="179" customFormat="1" ht="11.25" customHeight="1" x14ac:dyDescent="0.2">
      <c r="A83" s="180" t="str">
        <f t="shared" si="5"/>
        <v/>
      </c>
      <c r="B83" s="248"/>
      <c r="C83" s="187"/>
      <c r="D83" s="746" t="s">
        <v>26565</v>
      </c>
      <c r="E83" s="746"/>
      <c r="F83" s="746"/>
      <c r="G83" s="746"/>
      <c r="H83" s="746"/>
      <c r="I83" s="746"/>
      <c r="J83" s="189"/>
      <c r="K83" s="200"/>
      <c r="L83" s="204"/>
      <c r="M83" s="193"/>
      <c r="N83" s="193"/>
      <c r="O83" s="180"/>
      <c r="P83" s="180"/>
    </row>
    <row r="84" spans="1:16" s="179" customFormat="1" x14ac:dyDescent="0.2">
      <c r="A84" s="180" t="str">
        <f t="shared" si="5"/>
        <v/>
      </c>
      <c r="B84" s="248"/>
      <c r="C84" s="187"/>
      <c r="D84" s="589"/>
      <c r="E84" s="589"/>
      <c r="F84" s="589"/>
      <c r="G84" s="589"/>
      <c r="H84" s="589"/>
      <c r="I84" s="589"/>
      <c r="J84" s="189"/>
      <c r="K84" s="200"/>
      <c r="L84" s="208"/>
      <c r="M84" s="193"/>
      <c r="N84" s="193"/>
      <c r="O84" s="180"/>
      <c r="P84" s="180"/>
    </row>
    <row r="85" spans="1:16" ht="34.5" customHeight="1" x14ac:dyDescent="0.2">
      <c r="A85" s="180" t="str">
        <f t="shared" ref="A85:A100" si="6">B85&amp;C85</f>
        <v>3.3102281</v>
      </c>
      <c r="B85" s="248" t="s">
        <v>91</v>
      </c>
      <c r="C85" s="607">
        <f>ORÇAMENTO!C39</f>
        <v>102281</v>
      </c>
      <c r="D85" s="746" t="str">
        <f>VLOOKUP(A85,ORÇAMENTO!$A$16:$I$126,4,FALSE)</f>
        <v>ESCAVAÇÃO MECANIZADA DE VALA COM PROF. MAIOR QUE 1,5 M ATÉ 3,0 M (MÉDIA MONTANTE E JUSANTE/UMA COMPOSIÇÃO POR TRECHO),COM ESCAVADEIRA (1,2 M3),LARG. DE 1,5 M A 2,5 M, EM SOLO DE 1A CATEGORIA, LOCAIS COM BAIXO NÍVEL DE INTERFERÊNCIA. AF_02/2021</v>
      </c>
      <c r="E85" s="746"/>
      <c r="F85" s="746"/>
      <c r="G85" s="746"/>
      <c r="H85" s="746"/>
      <c r="I85" s="746"/>
      <c r="J85" s="189" t="str">
        <f>VLOOKUP(A85,ORÇAMENTO!$A$16:$I$126,5,FALSE)</f>
        <v>M3</v>
      </c>
      <c r="K85" s="200">
        <f>'[7]Serviços de Escavação'!$H$20</f>
        <v>2842.37</v>
      </c>
    </row>
    <row r="86" spans="1:16" ht="11.25" customHeight="1" x14ac:dyDescent="0.2">
      <c r="A86" s="180" t="str">
        <f t="shared" ref="A86" si="7">B86&amp;C86</f>
        <v/>
      </c>
      <c r="B86" s="248"/>
      <c r="D86" s="746" t="s">
        <v>26565</v>
      </c>
      <c r="E86" s="746"/>
      <c r="F86" s="746"/>
      <c r="G86" s="746"/>
      <c r="H86" s="746"/>
      <c r="I86" s="746"/>
      <c r="J86" s="189"/>
      <c r="K86" s="200"/>
    </row>
    <row r="87" spans="1:16" x14ac:dyDescent="0.2">
      <c r="A87" s="180" t="str">
        <f t="shared" si="6"/>
        <v/>
      </c>
      <c r="B87" s="248"/>
      <c r="D87" s="589"/>
      <c r="E87" s="589"/>
      <c r="F87" s="589"/>
      <c r="G87" s="589"/>
      <c r="H87" s="589"/>
      <c r="I87" s="589"/>
      <c r="J87" s="189"/>
      <c r="K87" s="200"/>
    </row>
    <row r="88" spans="1:16" ht="44.25" customHeight="1" x14ac:dyDescent="0.2">
      <c r="A88" s="180" t="str">
        <f t="shared" ref="A88:A89" si="8">B88&amp;C88</f>
        <v>3.490094</v>
      </c>
      <c r="B88" s="248" t="s">
        <v>92</v>
      </c>
      <c r="C88" s="609">
        <f>ORÇAMENTO!C40</f>
        <v>90094</v>
      </c>
      <c r="D88" s="746" t="str">
        <f>VLOOKUP(A88,ORÇAMENTO!$A$16:$I$126,4,FALSE)</f>
        <v>ESCAVAÇÃO MECANIZADA DE VALA COM PROF. MAIOR QUE 3,0 M ATÉ 4,5 M (MÉDIA MONTANTE E JUSANTE/UMA COMPOSIÇÃO POR TRECHO), ESCAVADEIRA (0,8 M3), LARG. MENOR QUE 1,5 M, EM SOLO DE 1A CATEGORIA, LOCAIS COM BAIXO NÍVEL DE INTERFERÊNCIA. AF_02/2021</v>
      </c>
      <c r="E88" s="746"/>
      <c r="F88" s="746"/>
      <c r="G88" s="746"/>
      <c r="H88" s="746"/>
      <c r="I88" s="746"/>
      <c r="J88" s="189" t="str">
        <f>VLOOKUP(A88,ORÇAMENTO!$A$16:$I$126,5,FALSE)</f>
        <v>M3</v>
      </c>
      <c r="K88" s="200">
        <f>'[7]Serviços de Escavação'!$H$23</f>
        <v>530.30999999999995</v>
      </c>
      <c r="L88" s="211"/>
    </row>
    <row r="89" spans="1:16" ht="11.25" customHeight="1" x14ac:dyDescent="0.2">
      <c r="A89" s="180" t="str">
        <f t="shared" si="8"/>
        <v/>
      </c>
      <c r="B89" s="248"/>
      <c r="D89" s="746" t="s">
        <v>26565</v>
      </c>
      <c r="E89" s="746"/>
      <c r="F89" s="746"/>
      <c r="G89" s="746"/>
      <c r="H89" s="746"/>
      <c r="I89" s="746"/>
      <c r="J89" s="189"/>
      <c r="K89" s="200"/>
    </row>
    <row r="90" spans="1:16" ht="11.25" customHeight="1" x14ac:dyDescent="0.2">
      <c r="B90" s="248"/>
      <c r="D90" s="589"/>
      <c r="E90" s="589"/>
      <c r="F90" s="589"/>
      <c r="G90" s="589"/>
      <c r="H90" s="589"/>
      <c r="I90" s="589"/>
      <c r="J90" s="189"/>
      <c r="K90" s="200"/>
    </row>
    <row r="91" spans="1:16" ht="11.25" customHeight="1" x14ac:dyDescent="0.2">
      <c r="B91" s="248"/>
      <c r="D91" s="589"/>
      <c r="E91" s="589"/>
      <c r="F91" s="589"/>
      <c r="G91" s="589"/>
      <c r="H91" s="589"/>
      <c r="I91" s="589"/>
      <c r="J91" s="189"/>
      <c r="K91" s="200"/>
    </row>
    <row r="92" spans="1:16" ht="48" customHeight="1" x14ac:dyDescent="0.2">
      <c r="A92" s="180" t="str">
        <f t="shared" ref="A92:A93" si="9">B92&amp;C92</f>
        <v>3.590095</v>
      </c>
      <c r="B92" s="248" t="s">
        <v>26572</v>
      </c>
      <c r="C92" s="609">
        <v>90095</v>
      </c>
      <c r="D92" s="746" t="str">
        <f>VLOOKUP(A92,ORÇAMENTO!$A$16:$I$126,4,FALSE)</f>
        <v>ESCAVAÇÃO MECANIZADA DE VALA COM PROF. MAIOR QUE 3,0 M ATÉ 4,5 M (MÉDIA MONTANTE E JUSANTE/UMA COMPOSIÇÃO POR TRECHO), ESCAVADEIRA (1,2 M3), LARG. DE 1,5 M A 2,5 M, EM SOLO DE 1A CATEGORIA, LOCAIS COM BAIXO NÍVEL DE INTERFERÊNCIA. AF_02/2021</v>
      </c>
      <c r="E92" s="746"/>
      <c r="F92" s="746"/>
      <c r="G92" s="746"/>
      <c r="H92" s="746"/>
      <c r="I92" s="746"/>
      <c r="J92" s="189" t="str">
        <f>VLOOKUP(A92,ORÇAMENTO!$A$16:$I$126,5,FALSE)</f>
        <v>M3</v>
      </c>
      <c r="K92" s="200">
        <f>'[7]Serviços de Escavação'!$H$25</f>
        <v>1875.93</v>
      </c>
      <c r="L92" s="211"/>
    </row>
    <row r="93" spans="1:16" ht="12" customHeight="1" x14ac:dyDescent="0.2">
      <c r="A93" s="180" t="str">
        <f t="shared" si="9"/>
        <v/>
      </c>
      <c r="B93" s="248"/>
      <c r="D93" s="746" t="s">
        <v>26565</v>
      </c>
      <c r="E93" s="746"/>
      <c r="F93" s="746"/>
      <c r="G93" s="746"/>
      <c r="H93" s="746"/>
      <c r="I93" s="746"/>
      <c r="J93" s="189"/>
      <c r="K93" s="200"/>
    </row>
    <row r="94" spans="1:16" ht="11.25" customHeight="1" x14ac:dyDescent="0.2">
      <c r="B94" s="248"/>
      <c r="D94" s="589"/>
      <c r="E94" s="589"/>
      <c r="F94" s="589"/>
      <c r="G94" s="589"/>
      <c r="H94" s="589"/>
      <c r="I94" s="589"/>
      <c r="J94" s="189"/>
      <c r="K94" s="200"/>
    </row>
    <row r="95" spans="1:16" ht="11.25" customHeight="1" x14ac:dyDescent="0.2">
      <c r="B95" s="248"/>
      <c r="D95" s="589"/>
      <c r="E95" s="589"/>
      <c r="F95" s="589"/>
      <c r="G95" s="589"/>
      <c r="H95" s="589"/>
      <c r="I95" s="589"/>
      <c r="J95" s="189"/>
      <c r="K95" s="200"/>
    </row>
    <row r="96" spans="1:16" ht="49.5" customHeight="1" x14ac:dyDescent="0.2">
      <c r="A96" s="180" t="str">
        <f t="shared" ref="A96:A97" si="10">B96&amp;C96</f>
        <v>3.690098</v>
      </c>
      <c r="B96" s="248" t="s">
        <v>26573</v>
      </c>
      <c r="C96" s="609">
        <f>ORÇAMENTO!C42</f>
        <v>90098</v>
      </c>
      <c r="D96" s="746" t="str">
        <f>VLOOKUP(A96,ORÇAMENTO!$A$16:$I$126,4,FALSE)</f>
        <v>ESCAVAÇÃO MECANIZADA DE VALA COM PROF. MAIOR QUE 4,5 M ATÉ 6,0 M (MÉDIA MONTANTE E JUSANTE/UMA COMPOSIÇÃO POR TRECHO), ESCAVADEIRA (1,2 M3), LARG. DE 1,5 M A 2,5 M, EM SOLO DE 1A CATEGORIA, LOCAIS COM BAIXO NÍVEL DE INTERFERÊNCIA. AF_02/2021</v>
      </c>
      <c r="E96" s="746"/>
      <c r="F96" s="746"/>
      <c r="G96" s="746"/>
      <c r="H96" s="746"/>
      <c r="I96" s="746"/>
      <c r="J96" s="189" t="str">
        <f>VLOOKUP(A96,ORÇAMENTO!$A$16:$I$126,5,FALSE)</f>
        <v>M3</v>
      </c>
      <c r="K96" s="200">
        <f>'[7]Serviços de Escavação'!$H$30</f>
        <v>11.79</v>
      </c>
      <c r="L96" s="211"/>
    </row>
    <row r="97" spans="1:16" ht="12" customHeight="1" x14ac:dyDescent="0.2">
      <c r="A97" s="180" t="str">
        <f t="shared" si="10"/>
        <v/>
      </c>
      <c r="B97" s="248"/>
      <c r="D97" s="746" t="s">
        <v>26565</v>
      </c>
      <c r="E97" s="746"/>
      <c r="F97" s="746"/>
      <c r="G97" s="746"/>
      <c r="H97" s="746"/>
      <c r="I97" s="746"/>
      <c r="J97" s="189"/>
      <c r="K97" s="200"/>
    </row>
    <row r="98" spans="1:16" x14ac:dyDescent="0.2">
      <c r="A98" s="180" t="str">
        <f t="shared" si="6"/>
        <v/>
      </c>
      <c r="B98" s="248"/>
      <c r="D98" s="589"/>
      <c r="E98" s="589"/>
      <c r="F98" s="589"/>
      <c r="G98" s="589"/>
      <c r="H98" s="589"/>
      <c r="I98" s="589"/>
      <c r="J98" s="189"/>
      <c r="K98" s="200"/>
    </row>
    <row r="99" spans="1:16" ht="41.25" customHeight="1" x14ac:dyDescent="0.2">
      <c r="A99" s="180" t="str">
        <f t="shared" si="6"/>
        <v>3.790091</v>
      </c>
      <c r="B99" s="248" t="s">
        <v>26574</v>
      </c>
      <c r="C99" s="609">
        <f>ORÇAMENTO!C43</f>
        <v>90091</v>
      </c>
      <c r="D99" s="746" t="str">
        <f>VLOOKUP(A99,ORÇAMENTO!$A$16:$I$126,4,FALSE)</f>
        <v>ESCAVAÇÃO MECANIZADA DE VALA COM PROF. ATÉ 1,5 M (MÉDIA MONTANTE E JUSANTE/UMA COMPOSIÇÃO POR TRECHO), ESCAVADEIRA (0,8 M3), LARG. DE 1,5 M A 2,5 M, EM SOLO DE 1A CATEGORIA, LOCAIS COM BAIXO NÍVEL DE INTERFERÊNCIA. AF_02/2021</v>
      </c>
      <c r="E99" s="746"/>
      <c r="F99" s="746"/>
      <c r="G99" s="746"/>
      <c r="H99" s="746"/>
      <c r="I99" s="746"/>
      <c r="J99" s="189" t="str">
        <f>VLOOKUP(A99,ORÇAMENTO!$A$16:$I$126,5,FALSE)</f>
        <v>M3</v>
      </c>
      <c r="K99" s="200">
        <f>'[7]Serviços de Escavação'!$H$33</f>
        <v>68.92</v>
      </c>
      <c r="L99" s="211"/>
    </row>
    <row r="100" spans="1:16" ht="12" customHeight="1" x14ac:dyDescent="0.2">
      <c r="A100" s="180" t="str">
        <f t="shared" si="6"/>
        <v/>
      </c>
      <c r="B100" s="248"/>
      <c r="D100" s="746" t="s">
        <v>26565</v>
      </c>
      <c r="E100" s="746"/>
      <c r="F100" s="746"/>
      <c r="G100" s="746"/>
      <c r="H100" s="746"/>
      <c r="I100" s="746"/>
      <c r="J100" s="189"/>
      <c r="K100" s="200"/>
    </row>
    <row r="101" spans="1:16" x14ac:dyDescent="0.2">
      <c r="A101" s="180" t="str">
        <f t="shared" ref="A101:A112" si="11">B101&amp;C101</f>
        <v/>
      </c>
      <c r="B101" s="248"/>
      <c r="D101" s="589"/>
      <c r="E101" s="589"/>
      <c r="F101" s="589"/>
      <c r="G101" s="589"/>
      <c r="H101" s="589"/>
      <c r="I101" s="589"/>
      <c r="J101" s="189"/>
      <c r="K101" s="200"/>
    </row>
    <row r="102" spans="1:16" s="179" customFormat="1" ht="45" customHeight="1" x14ac:dyDescent="0.2">
      <c r="A102" s="180" t="str">
        <f t="shared" si="11"/>
        <v>3.893379</v>
      </c>
      <c r="B102" s="248" t="s">
        <v>30982</v>
      </c>
      <c r="C102" s="609">
        <f>ORÇAMENTO!C44</f>
        <v>93379</v>
      </c>
      <c r="D102" s="746" t="str">
        <f>VLOOKUP(A102,ORÇAMENTO!$A$16:$I$126,4,FALSE)</f>
        <v>REATERRO MECANIZADO DE VALA COM RETROESCAVADEIRA (CAPACIDADE DA CAÇAMBA DA RETRO: 0,26 M³ / POTÊNCIA: 88 HP), LARGURA DE 0,8 A 1,5 M, PROFUNDIDADE ATÉ 1,5 M, COM SOLO DE 1ª CATEGORIA EM LOCAIS COM BAIXO NÍVEL DE INTERFERÊNCIA. AF_04/2016</v>
      </c>
      <c r="E102" s="746"/>
      <c r="F102" s="746"/>
      <c r="G102" s="746"/>
      <c r="H102" s="746"/>
      <c r="I102" s="746"/>
      <c r="J102" s="189" t="str">
        <f>VLOOKUP(A102,ORÇAMENTO!$A$16:$I$126,5,FALSE)</f>
        <v>M3</v>
      </c>
      <c r="K102" s="200">
        <f>'[7]Serviços de Escavação'!$H$54</f>
        <v>1654.8490072346451</v>
      </c>
      <c r="L102" s="204"/>
      <c r="M102" s="193"/>
      <c r="N102" s="193"/>
      <c r="O102" s="180"/>
      <c r="P102" s="180"/>
    </row>
    <row r="103" spans="1:16" s="179" customFormat="1" x14ac:dyDescent="0.2">
      <c r="A103" s="180" t="str">
        <f t="shared" si="11"/>
        <v/>
      </c>
      <c r="B103" s="248"/>
      <c r="C103" s="187"/>
      <c r="D103" s="746" t="s">
        <v>26565</v>
      </c>
      <c r="E103" s="746"/>
      <c r="F103" s="746"/>
      <c r="G103" s="746"/>
      <c r="H103" s="746"/>
      <c r="I103" s="746"/>
      <c r="J103" s="189"/>
      <c r="K103" s="200"/>
      <c r="L103" s="208"/>
      <c r="M103" s="193"/>
      <c r="N103" s="193"/>
      <c r="O103" s="180"/>
      <c r="P103" s="180"/>
    </row>
    <row r="104" spans="1:16" s="179" customFormat="1" x14ac:dyDescent="0.2">
      <c r="A104" s="180" t="str">
        <f t="shared" si="11"/>
        <v/>
      </c>
      <c r="B104" s="248"/>
      <c r="C104" s="187"/>
      <c r="D104" s="590"/>
      <c r="E104" s="590"/>
      <c r="F104" s="590"/>
      <c r="G104" s="590"/>
      <c r="H104" s="590"/>
      <c r="I104" s="590"/>
      <c r="J104" s="189"/>
      <c r="K104" s="200"/>
      <c r="L104" s="204"/>
      <c r="M104" s="193"/>
      <c r="N104" s="193"/>
      <c r="O104" s="180"/>
      <c r="P104" s="180"/>
    </row>
    <row r="105" spans="1:16" ht="47.25" customHeight="1" x14ac:dyDescent="0.2">
      <c r="A105" s="180" t="str">
        <f t="shared" si="11"/>
        <v>3.993381</v>
      </c>
      <c r="B105" s="248" t="s">
        <v>30983</v>
      </c>
      <c r="C105" s="609">
        <f>ORÇAMENTO!C45</f>
        <v>93381</v>
      </c>
      <c r="D105" s="746" t="str">
        <f>VLOOKUP(A105,ORÇAMENTO!$A$16:$I$126,4,FALSE)</f>
        <v>REATERRO MECANIZADO DE VALA COM RETROESCAVADEIRA (CAPACIDADE DA CAÇAMBA DA RETRO: 0,26 M³ / POTÊNCIA: 88 HP), LARGURA DE 0,8 A 1,5 M, PROFUNDIDADE DE 1,5 A 3,0 M, COM SOLO (SEM SUBSTITUIÇÃO) DE 1ª CATEGORIA EM LOCAIS COM BAIXO NÍVEL DE INTERFERÊNCIA. AF_04/2016</v>
      </c>
      <c r="E105" s="746"/>
      <c r="F105" s="746"/>
      <c r="G105" s="746"/>
      <c r="H105" s="746"/>
      <c r="I105" s="746"/>
      <c r="J105" s="189" t="str">
        <f>VLOOKUP(A105,ORÇAMENTO!$A$16:$I$126,5,FALSE)</f>
        <v>M3</v>
      </c>
      <c r="K105" s="200">
        <f>'[7]Serviços de Escavação'!$H$67</f>
        <v>3421.6</v>
      </c>
    </row>
    <row r="106" spans="1:16" s="179" customFormat="1" ht="11.25" customHeight="1" x14ac:dyDescent="0.2">
      <c r="A106" s="180" t="str">
        <f t="shared" si="11"/>
        <v/>
      </c>
      <c r="B106" s="248"/>
      <c r="C106" s="187"/>
      <c r="D106" s="746" t="s">
        <v>26565</v>
      </c>
      <c r="E106" s="746"/>
      <c r="F106" s="746"/>
      <c r="G106" s="746"/>
      <c r="H106" s="746"/>
      <c r="I106" s="746"/>
      <c r="J106" s="189"/>
      <c r="K106" s="200"/>
      <c r="L106" s="204"/>
      <c r="M106" s="193"/>
      <c r="N106" s="193"/>
      <c r="O106" s="180"/>
      <c r="P106" s="180"/>
    </row>
    <row r="107" spans="1:16" s="179" customFormat="1" x14ac:dyDescent="0.2">
      <c r="A107" s="180" t="str">
        <f t="shared" si="11"/>
        <v/>
      </c>
      <c r="B107" s="248"/>
      <c r="C107" s="187"/>
      <c r="D107" s="590"/>
      <c r="E107" s="590"/>
      <c r="F107" s="590"/>
      <c r="G107" s="590"/>
      <c r="H107" s="590"/>
      <c r="I107" s="590"/>
      <c r="J107" s="189"/>
      <c r="K107" s="200"/>
      <c r="L107" s="208"/>
      <c r="M107" s="193"/>
      <c r="N107" s="193"/>
      <c r="O107" s="180"/>
      <c r="P107" s="180"/>
    </row>
    <row r="108" spans="1:16" ht="34.5" customHeight="1" x14ac:dyDescent="0.2">
      <c r="A108" s="180" t="str">
        <f t="shared" si="11"/>
        <v>3.1093369</v>
      </c>
      <c r="B108" s="248" t="s">
        <v>31048</v>
      </c>
      <c r="C108" s="607">
        <f>ORÇAMENTO!C46</f>
        <v>93369</v>
      </c>
      <c r="D108" s="746" t="str">
        <f>VLOOKUP(A108,ORÇAMENTO!$A$16:$I$126,4,FALSE)</f>
        <v>REATERRO MECANIZADO DE VALA COM ESCAVADEIRA HIDRÁULICA (CAPACIDADE DA CAÇAMBA: 0,8 M³ / POTÊNCIA: 111 HP), LARGURA DE 1,5 A 2,5 M, PROFUNDIDADE DE 1,5 A 3,0 M, COM SOLO (SEM SUBSTITUIÇÃO) DE 1ª CATEGORIA EM LOCAIS COM BAIXO NÍVEL DE INTERFERÊNCIA. AF_04/2016</v>
      </c>
      <c r="E108" s="746"/>
      <c r="F108" s="746"/>
      <c r="G108" s="746"/>
      <c r="H108" s="746"/>
      <c r="I108" s="746"/>
      <c r="J108" s="189" t="str">
        <f>VLOOKUP(A108,ORÇAMENTO!$A$16:$I$126,5,FALSE)</f>
        <v>M3</v>
      </c>
      <c r="K108" s="200">
        <f>'[7]Serviços de Escavação'!$H$69</f>
        <v>1978.64</v>
      </c>
    </row>
    <row r="109" spans="1:16" ht="11.25" customHeight="1" x14ac:dyDescent="0.2">
      <c r="A109" s="180" t="str">
        <f t="shared" si="11"/>
        <v/>
      </c>
      <c r="B109" s="248"/>
      <c r="D109" s="746" t="s">
        <v>26565</v>
      </c>
      <c r="E109" s="746"/>
      <c r="F109" s="746"/>
      <c r="G109" s="746"/>
      <c r="H109" s="746"/>
      <c r="I109" s="746"/>
      <c r="J109" s="189"/>
      <c r="K109" s="200"/>
    </row>
    <row r="110" spans="1:16" x14ac:dyDescent="0.2">
      <c r="A110" s="180" t="str">
        <f t="shared" si="11"/>
        <v/>
      </c>
      <c r="B110" s="248"/>
      <c r="D110" s="590"/>
      <c r="E110" s="590"/>
      <c r="F110" s="590"/>
      <c r="G110" s="590"/>
      <c r="H110" s="590"/>
      <c r="I110" s="590"/>
      <c r="J110" s="189"/>
      <c r="K110" s="200"/>
    </row>
    <row r="111" spans="1:16" ht="44.25" customHeight="1" x14ac:dyDescent="0.2">
      <c r="A111" s="180" t="str">
        <f t="shared" si="11"/>
        <v>3.1193370</v>
      </c>
      <c r="B111" s="248" t="s">
        <v>31074</v>
      </c>
      <c r="C111" s="609">
        <f>ORÇAMENTO!C47</f>
        <v>93370</v>
      </c>
      <c r="D111" s="746" t="str">
        <f>VLOOKUP(A111,ORÇAMENTO!$A$16:$I$126,4,FALSE)</f>
        <v>REATERRO MECANIZADO DE VALA COM ESCAVADEIRA HIDRÁULICA (CAPACIDADE DA CAÇAMBA: 0,8 M³ / POTÊNCIA: 111 HP), LARGURA ATÉ 1,5 M, PROFUNDIDADE DE 3,0 A 4,5 M, COM SOLO DE 1ª CATEGORIA EM LOCAIS COM BAIXO NÍVEL DE INTERFERÊNCIA. AF_04/2016</v>
      </c>
      <c r="E111" s="746"/>
      <c r="F111" s="746"/>
      <c r="G111" s="746"/>
      <c r="H111" s="746"/>
      <c r="I111" s="746"/>
      <c r="J111" s="189" t="str">
        <f>VLOOKUP(A111,ORÇAMENTO!$A$16:$I$126,5,FALSE)</f>
        <v>M3</v>
      </c>
      <c r="K111" s="200">
        <f>'[7]Serviços de Escavação'!$H$72</f>
        <v>308.77</v>
      </c>
      <c r="L111" s="211"/>
    </row>
    <row r="112" spans="1:16" ht="11.25" customHeight="1" x14ac:dyDescent="0.2">
      <c r="A112" s="180" t="str">
        <f t="shared" si="11"/>
        <v/>
      </c>
      <c r="B112" s="248"/>
      <c r="D112" s="746" t="s">
        <v>26565</v>
      </c>
      <c r="E112" s="746"/>
      <c r="F112" s="746"/>
      <c r="G112" s="746"/>
      <c r="H112" s="746"/>
      <c r="I112" s="746"/>
      <c r="J112" s="189"/>
      <c r="K112" s="200"/>
    </row>
    <row r="113" spans="1:25" ht="11.25" customHeight="1" x14ac:dyDescent="0.2">
      <c r="B113" s="248"/>
      <c r="D113" s="590"/>
      <c r="E113" s="590"/>
      <c r="F113" s="590"/>
      <c r="G113" s="590"/>
      <c r="H113" s="590"/>
      <c r="I113" s="590"/>
      <c r="J113" s="189"/>
      <c r="K113" s="200"/>
    </row>
    <row r="114" spans="1:25" ht="11.25" customHeight="1" x14ac:dyDescent="0.2">
      <c r="B114" s="248"/>
      <c r="D114" s="590"/>
      <c r="E114" s="590"/>
      <c r="F114" s="590"/>
      <c r="G114" s="590"/>
      <c r="H114" s="590"/>
      <c r="I114" s="590"/>
      <c r="J114" s="189"/>
      <c r="K114" s="200"/>
    </row>
    <row r="115" spans="1:25" ht="36" customHeight="1" x14ac:dyDescent="0.2">
      <c r="A115" s="180" t="str">
        <f t="shared" ref="A115:A116" si="12">B115&amp;C115</f>
        <v>3.1293371</v>
      </c>
      <c r="B115" s="248" t="s">
        <v>31075</v>
      </c>
      <c r="C115" s="609">
        <f>ORÇAMENTO!C48</f>
        <v>93371</v>
      </c>
      <c r="D115" s="746" t="str">
        <f>VLOOKUP(A115,ORÇAMENTO!$A$16:$I$126,4,FALSE)</f>
        <v>REATERRO MECANIZADO DE VALA COM ESCAVADEIRA HIDRÁULICA (CAPACIDADE DA CAÇAMBA: 0,8 M³ / POTÊNCIA: 111 HP), LARGURA DE 1,5 A 2,5 M, PROFUNDIDADE DE 3,0 A 4,5 M, COM SOLO (SEM SUBSTITUIÇÃO) DE 1ª CATEGORIA EM LOCAIS COM BAIXO NÍVEL DE INTERFERÊNCIA. AF_04/2016</v>
      </c>
      <c r="E115" s="746"/>
      <c r="F115" s="746"/>
      <c r="G115" s="746"/>
      <c r="H115" s="746"/>
      <c r="I115" s="746"/>
      <c r="J115" s="189" t="str">
        <f>VLOOKUP(A115,ORÇAMENTO!$A$16:$I$126,5,FALSE)</f>
        <v>M3</v>
      </c>
      <c r="K115" s="200">
        <f>'[7]Serviços de Escavação'!$H$74</f>
        <v>1161.29</v>
      </c>
      <c r="L115" s="211"/>
    </row>
    <row r="116" spans="1:25" ht="12" customHeight="1" x14ac:dyDescent="0.2">
      <c r="A116" s="180" t="str">
        <f t="shared" si="12"/>
        <v/>
      </c>
      <c r="B116" s="248"/>
      <c r="D116" s="746" t="s">
        <v>26565</v>
      </c>
      <c r="E116" s="746"/>
      <c r="F116" s="746"/>
      <c r="G116" s="746"/>
      <c r="H116" s="746"/>
      <c r="I116" s="746"/>
      <c r="J116" s="189"/>
      <c r="K116" s="200"/>
    </row>
    <row r="117" spans="1:25" ht="11.25" customHeight="1" x14ac:dyDescent="0.2">
      <c r="B117" s="248"/>
      <c r="D117" s="590"/>
      <c r="E117" s="590"/>
      <c r="F117" s="590"/>
      <c r="G117" s="590"/>
      <c r="H117" s="590"/>
      <c r="I117" s="590"/>
      <c r="J117" s="189"/>
      <c r="K117" s="200"/>
    </row>
    <row r="118" spans="1:25" ht="36" customHeight="1" x14ac:dyDescent="0.2">
      <c r="A118" s="180" t="str">
        <f t="shared" ref="A118:A119" si="13">B118&amp;C118</f>
        <v>3.1393367</v>
      </c>
      <c r="B118" s="248" t="s">
        <v>31076</v>
      </c>
      <c r="C118" s="609">
        <f>ORÇAMENTO!C49</f>
        <v>93367</v>
      </c>
      <c r="D118" s="746" t="str">
        <f>VLOOKUP(A118,ORÇAMENTO!$A$16:$I$126,4,FALSE)</f>
        <v>REATERRO MECANIZADO DE VALA COM ESCAVADEIRA HIDRÁULICA (CAPACIDADE DA CAÇAMBA: 0,8 M³ / POTÊNCIA: 111 HP), LARGURA DE 1,5 A 2,5 M, PROFUNDIDADE ATÉ 1,5 M, COM SOLO DE 1ª CATEGORIA EM LOCAIS COM BAIXO NÍVEL DE INTERFERÊNCIA. AF_04/2016</v>
      </c>
      <c r="E118" s="746"/>
      <c r="F118" s="746"/>
      <c r="G118" s="746"/>
      <c r="H118" s="746"/>
      <c r="I118" s="746"/>
      <c r="J118" s="189" t="str">
        <f>VLOOKUP(A118,ORÇAMENTO!$A$16:$I$126,5,FALSE)</f>
        <v>M3</v>
      </c>
      <c r="K118" s="200">
        <f>'[7]Serviços de Escavação'!$H$77</f>
        <v>32.46</v>
      </c>
      <c r="L118" s="211"/>
    </row>
    <row r="119" spans="1:25" ht="12" customHeight="1" x14ac:dyDescent="0.2">
      <c r="A119" s="180" t="str">
        <f t="shared" si="13"/>
        <v/>
      </c>
      <c r="B119" s="248"/>
      <c r="D119" s="746" t="s">
        <v>26565</v>
      </c>
      <c r="E119" s="746"/>
      <c r="F119" s="746"/>
      <c r="G119" s="746"/>
      <c r="H119" s="746"/>
      <c r="I119" s="746"/>
      <c r="J119" s="189"/>
      <c r="K119" s="200"/>
    </row>
    <row r="120" spans="1:25" ht="11.25" customHeight="1" x14ac:dyDescent="0.2">
      <c r="B120" s="248"/>
      <c r="D120" s="590"/>
      <c r="E120" s="590"/>
      <c r="F120" s="590"/>
      <c r="G120" s="590"/>
      <c r="H120" s="590"/>
      <c r="I120" s="590"/>
      <c r="J120" s="189"/>
      <c r="K120" s="200"/>
    </row>
    <row r="121" spans="1:25" ht="36" customHeight="1" x14ac:dyDescent="0.2">
      <c r="A121" s="180" t="str">
        <f t="shared" ref="A121:A124" si="14">B121&amp;C121</f>
        <v>3.1493373</v>
      </c>
      <c r="B121" s="248" t="s">
        <v>31077</v>
      </c>
      <c r="C121" s="609">
        <f>ORÇAMENTO!C50</f>
        <v>93373</v>
      </c>
      <c r="D121" s="746" t="str">
        <f>VLOOKUP(A121,ORÇAMENTO!$A$16:$I$126,4,FALSE)</f>
        <v>REATERRO MECANIZADO DE VALA COM ESCAVADEIRA HIDRÁULICA (CAPACIDADE DA CAÇAMBA: 0,8 M³ / POTÊNCIA: 111 HP), LARGURA DE 1,5 A 2,5 M, PROFUNDIDADE DE 4,5 A 6,0 M, COM SOLO (SEM SUBSTITUIÇÃO) DE 1ª CATEGORIA EM LOCAIS COM BAIXO NÍVEL DE INTERFERÊNCIA. AF_04/2016</v>
      </c>
      <c r="E121" s="746"/>
      <c r="F121" s="746"/>
      <c r="G121" s="746"/>
      <c r="H121" s="746"/>
      <c r="I121" s="746"/>
      <c r="J121" s="189" t="str">
        <f>VLOOKUP(A121,ORÇAMENTO!$A$16:$I$126,5,FALSE)</f>
        <v>M3</v>
      </c>
      <c r="K121" s="200">
        <f>'[7]Serviços de Escavação'!$H$79</f>
        <v>5.35</v>
      </c>
      <c r="L121" s="211"/>
    </row>
    <row r="122" spans="1:25" ht="12" customHeight="1" x14ac:dyDescent="0.2">
      <c r="A122" s="180" t="str">
        <f t="shared" si="14"/>
        <v/>
      </c>
      <c r="B122" s="248"/>
      <c r="D122" s="746" t="s">
        <v>26565</v>
      </c>
      <c r="E122" s="746"/>
      <c r="F122" s="746"/>
      <c r="G122" s="746"/>
      <c r="H122" s="746"/>
      <c r="I122" s="746"/>
      <c r="J122" s="189"/>
      <c r="K122" s="200"/>
    </row>
    <row r="123" spans="1:25" x14ac:dyDescent="0.2">
      <c r="A123" s="180" t="str">
        <f t="shared" si="14"/>
        <v/>
      </c>
      <c r="B123" s="248"/>
      <c r="D123" s="590"/>
      <c r="E123" s="590"/>
      <c r="F123" s="590"/>
      <c r="G123" s="590"/>
      <c r="H123" s="590"/>
      <c r="I123" s="590"/>
      <c r="J123" s="189"/>
      <c r="K123" s="200"/>
    </row>
    <row r="124" spans="1:25" s="179" customFormat="1" ht="19.5" customHeight="1" x14ac:dyDescent="0.2">
      <c r="A124" s="180" t="str">
        <f t="shared" si="14"/>
        <v>PAVIMENTAÇÃO</v>
      </c>
      <c r="B124" s="785" t="s">
        <v>31123</v>
      </c>
      <c r="C124" s="785"/>
      <c r="D124" s="785"/>
      <c r="E124" s="785"/>
      <c r="F124" s="785"/>
      <c r="G124" s="785"/>
      <c r="H124" s="785"/>
      <c r="I124" s="785"/>
      <c r="J124" s="785"/>
      <c r="K124" s="785"/>
      <c r="L124" s="204"/>
      <c r="M124" s="193"/>
      <c r="N124" s="193"/>
      <c r="O124" s="180"/>
      <c r="P124" s="180"/>
    </row>
    <row r="125" spans="1:25" s="392" customFormat="1" ht="23.25" customHeight="1" x14ac:dyDescent="0.2">
      <c r="A125" s="392" t="str">
        <f>B125&amp;C125</f>
        <v>3.15101116</v>
      </c>
      <c r="B125" s="393" t="s">
        <v>31078</v>
      </c>
      <c r="C125" s="608">
        <f>ORÇAMENTO!C52</f>
        <v>101116</v>
      </c>
      <c r="D125" s="746" t="str">
        <f>VLOOKUP(A125,ORÇAMENTO!$A$16:$I$126,4,FALSE)</f>
        <v>ESCAVAÇÃO HORIZONTAL EM SOLO DE 1A CATEGORIA COM TRATOR DE ESTEIRAS (170HP/LÂMINA: 5,20M3). AF_07/2020</v>
      </c>
      <c r="E125" s="746"/>
      <c r="F125" s="746"/>
      <c r="G125" s="746"/>
      <c r="H125" s="746"/>
      <c r="I125" s="746"/>
      <c r="J125" s="189" t="str">
        <f>VLOOKUP(A125,ORÇAMENTO!$A$16:$I$126,5,FALSE)</f>
        <v>M3</v>
      </c>
      <c r="K125" s="395">
        <f>'TABELA VIAS'!F32</f>
        <v>11437.35</v>
      </c>
      <c r="L125" s="573"/>
    </row>
    <row r="126" spans="1:25" s="483" customFormat="1" ht="15" customHeight="1" x14ac:dyDescent="0.2">
      <c r="B126" s="484"/>
      <c r="C126" s="380"/>
      <c r="D126" s="760" t="s">
        <v>31061</v>
      </c>
      <c r="E126" s="760"/>
      <c r="F126" s="760"/>
      <c r="G126" s="760"/>
      <c r="H126" s="760"/>
      <c r="I126" s="482"/>
      <c r="J126" s="486"/>
      <c r="K126" s="487"/>
      <c r="L126" s="488"/>
    </row>
    <row r="127" spans="1:25" s="417" customFormat="1" ht="12.75" customHeight="1" x14ac:dyDescent="0.2">
      <c r="B127" s="650"/>
      <c r="C127" s="396"/>
      <c r="D127" s="410"/>
      <c r="E127" s="410"/>
      <c r="F127" s="400"/>
      <c r="G127" s="402"/>
      <c r="H127" s="400"/>
      <c r="I127" s="402"/>
      <c r="J127" s="402"/>
      <c r="K127" s="403"/>
      <c r="L127" s="418"/>
      <c r="M127" s="419"/>
      <c r="N127" s="420"/>
      <c r="O127" s="421"/>
      <c r="P127" s="421"/>
      <c r="Q127" s="402"/>
      <c r="R127" s="402"/>
      <c r="S127" s="402"/>
      <c r="T127" s="399"/>
      <c r="U127" s="399"/>
      <c r="V127" s="399"/>
      <c r="W127" s="399"/>
      <c r="X127" s="399"/>
      <c r="Y127" s="399"/>
    </row>
    <row r="128" spans="1:25" s="392" customFormat="1" ht="23.25" customHeight="1" x14ac:dyDescent="0.2">
      <c r="A128" s="392" t="str">
        <f>B128&amp;C128</f>
        <v>3.1696385</v>
      </c>
      <c r="B128" s="393" t="s">
        <v>31079</v>
      </c>
      <c r="C128" s="608">
        <f>ORÇAMENTO!C53</f>
        <v>96385</v>
      </c>
      <c r="D128" s="746" t="str">
        <f>VLOOKUP(A128,ORÇAMENTO!$A$16:$I$126,4,FALSE)</f>
        <v>EXECUÇÃO E COMPACTAÇÃO DE ATERRO COM SOLO PREDOMINANTEMENTE ARGILOSO - EXCLUSIVE SOLO, ESCAVAÇÃO, CARGA E TRANSPORTE. AF_11/2019</v>
      </c>
      <c r="E128" s="746"/>
      <c r="F128" s="746"/>
      <c r="G128" s="746"/>
      <c r="H128" s="746"/>
      <c r="I128" s="746"/>
      <c r="J128" s="189" t="str">
        <f>VLOOKUP(A128,ORÇAMENTO!$A$16:$I$126,5,FALSE)</f>
        <v>M3</v>
      </c>
      <c r="K128" s="395">
        <f>'TABELA VIAS'!P32</f>
        <v>420.03</v>
      </c>
      <c r="L128" s="573"/>
    </row>
    <row r="129" spans="1:14" s="483" customFormat="1" ht="15" customHeight="1" x14ac:dyDescent="0.2">
      <c r="B129" s="484"/>
      <c r="C129" s="748"/>
      <c r="D129" s="760" t="s">
        <v>31061</v>
      </c>
      <c r="E129" s="760"/>
      <c r="F129" s="760"/>
      <c r="G129" s="760"/>
      <c r="H129" s="760"/>
      <c r="I129" s="482"/>
      <c r="J129" s="486"/>
      <c r="K129" s="487"/>
      <c r="L129" s="488"/>
    </row>
    <row r="130" spans="1:14" s="392" customFormat="1" ht="12" customHeight="1" x14ac:dyDescent="0.2">
      <c r="B130" s="393"/>
      <c r="C130" s="748"/>
      <c r="D130" s="749"/>
      <c r="E130" s="749"/>
      <c r="F130" s="415"/>
      <c r="G130" s="416"/>
      <c r="H130" s="402"/>
      <c r="I130" s="402"/>
      <c r="J130" s="397"/>
      <c r="K130" s="395"/>
    </row>
    <row r="131" spans="1:14" s="392" customFormat="1" ht="33" customHeight="1" x14ac:dyDescent="0.2">
      <c r="A131" s="392" t="str">
        <f>B131&amp;C131</f>
        <v>3.1701.005.0001-0</v>
      </c>
      <c r="B131" s="393" t="s">
        <v>31080</v>
      </c>
      <c r="C131" s="608" t="str">
        <f>ORÇAMENTO!C54</f>
        <v>01.005.0001-0</v>
      </c>
      <c r="D131" s="746" t="str">
        <f>VLOOKUP(A131,ORÇAMENTO!$A$16:$I$126,4,FALSE)</f>
        <v>PREPARO MANUAL DE TERRENO,COMPREENDENDO ACERTO,RASPAGEM EVENTUALMENTE ATE 0.30M DE PROFUNDIDADE E AFASTAMENTO LATERAL DO MATERIAL EXCEDENTE,EXCLUSIVE COMPACTACAO</v>
      </c>
      <c r="E131" s="746"/>
      <c r="F131" s="746"/>
      <c r="G131" s="746"/>
      <c r="H131" s="746"/>
      <c r="I131" s="746"/>
      <c r="J131" s="189" t="str">
        <f>VLOOKUP(A131,ORÇAMENTO!$A$16:$I$126,5,FALSE)</f>
        <v>M2</v>
      </c>
      <c r="K131" s="422">
        <f>'TABELA VIAS'!N32</f>
        <v>10623.399999999998</v>
      </c>
      <c r="L131" s="573"/>
    </row>
    <row r="132" spans="1:14" s="392" customFormat="1" ht="11.25" customHeight="1" x14ac:dyDescent="0.2">
      <c r="B132" s="393"/>
      <c r="C132" s="396"/>
      <c r="D132" s="747" t="s">
        <v>31062</v>
      </c>
      <c r="E132" s="747"/>
      <c r="F132" s="747"/>
      <c r="G132" s="747"/>
      <c r="H132" s="423"/>
      <c r="I132" s="423"/>
      <c r="J132" s="397"/>
      <c r="K132" s="395"/>
    </row>
    <row r="133" spans="1:14" s="392" customFormat="1" ht="11.25" customHeight="1" x14ac:dyDescent="0.2">
      <c r="B133" s="393"/>
      <c r="C133" s="396"/>
      <c r="D133" s="619"/>
      <c r="E133" s="619"/>
      <c r="F133" s="619"/>
      <c r="G133" s="619"/>
      <c r="H133" s="423"/>
      <c r="I133" s="423"/>
      <c r="J133" s="397"/>
      <c r="K133" s="395"/>
    </row>
    <row r="134" spans="1:14" s="392" customFormat="1" ht="12" customHeight="1" x14ac:dyDescent="0.2">
      <c r="B134" s="393"/>
      <c r="C134" s="396"/>
      <c r="D134" s="414"/>
      <c r="E134" s="424"/>
      <c r="F134" s="414"/>
      <c r="G134" s="402"/>
      <c r="H134" s="418"/>
      <c r="I134" s="418"/>
      <c r="J134" s="397"/>
      <c r="K134" s="395"/>
    </row>
    <row r="135" spans="1:14" ht="21.75" customHeight="1" x14ac:dyDescent="0.2">
      <c r="A135" s="180" t="str">
        <f t="shared" ref="A135:A156" si="15">B135&amp;C135</f>
        <v>04 - TRANSPORTES</v>
      </c>
      <c r="B135" s="756" t="s">
        <v>81</v>
      </c>
      <c r="C135" s="757"/>
      <c r="D135" s="757"/>
      <c r="E135" s="757"/>
      <c r="F135" s="757"/>
      <c r="G135" s="757"/>
      <c r="H135" s="757"/>
      <c r="I135" s="757"/>
      <c r="J135" s="757"/>
      <c r="K135" s="758"/>
    </row>
    <row r="136" spans="1:14" ht="11.25" customHeight="1" x14ac:dyDescent="0.2">
      <c r="A136" s="180" t="str">
        <f t="shared" si="15"/>
        <v/>
      </c>
      <c r="B136" s="245"/>
      <c r="C136" s="194"/>
      <c r="D136" s="372"/>
      <c r="E136" s="373"/>
      <c r="F136" s="373"/>
      <c r="G136" s="373"/>
      <c r="H136" s="373"/>
      <c r="I136" s="373"/>
      <c r="J136" s="195"/>
      <c r="K136" s="196"/>
    </row>
    <row r="137" spans="1:14" ht="27" customHeight="1" x14ac:dyDescent="0.2">
      <c r="A137" s="180" t="str">
        <f t="shared" si="15"/>
        <v>4.195875</v>
      </c>
      <c r="B137" s="248" t="s">
        <v>18</v>
      </c>
      <c r="C137" s="607">
        <f>ORÇAMENTO!C57</f>
        <v>95875</v>
      </c>
      <c r="D137" s="746" t="str">
        <f>VLOOKUP(A137,ORÇAMENTO!$A$16:$I$126,4,FALSE)</f>
        <v>TRANSPORTE COM CAMINHÃO BASCULANTE DE 10 M³, EM VIA URBANA PAVIMENTADA, DMT ATÉ 30 KM (UNIDADE: M3XKM). AF_07/2020</v>
      </c>
      <c r="E137" s="746"/>
      <c r="F137" s="746"/>
      <c r="G137" s="746"/>
      <c r="H137" s="746"/>
      <c r="I137" s="746"/>
      <c r="J137" s="189" t="str">
        <f>VLOOKUP(A137,ORÇAMENTO!$A$16:$I$126,5,FALSE)</f>
        <v>M3XKM</v>
      </c>
      <c r="K137" s="200">
        <f>SUM(I140:I153)</f>
        <v>379761.61</v>
      </c>
      <c r="L137" s="573"/>
    </row>
    <row r="138" spans="1:14" ht="10.5" customHeight="1" x14ac:dyDescent="0.2">
      <c r="A138" s="180" t="str">
        <f t="shared" si="15"/>
        <v/>
      </c>
      <c r="B138" s="248"/>
      <c r="D138" s="302"/>
      <c r="E138" s="302"/>
      <c r="F138" s="302"/>
      <c r="G138" s="302"/>
      <c r="H138" s="302"/>
      <c r="I138" s="302"/>
      <c r="J138" s="189"/>
      <c r="K138" s="200"/>
    </row>
    <row r="139" spans="1:14" ht="24" customHeight="1" x14ac:dyDescent="0.2">
      <c r="B139" s="651"/>
      <c r="C139" s="180"/>
      <c r="E139" s="212" t="s">
        <v>25985</v>
      </c>
      <c r="F139" s="199" t="s">
        <v>103</v>
      </c>
      <c r="G139" s="190" t="s">
        <v>107</v>
      </c>
      <c r="H139" s="199" t="s">
        <v>26926</v>
      </c>
      <c r="I139" s="202" t="s">
        <v>0</v>
      </c>
      <c r="K139" s="200"/>
      <c r="L139" s="211"/>
      <c r="M139" s="214"/>
      <c r="N139" s="186"/>
    </row>
    <row r="140" spans="1:14" x14ac:dyDescent="0.2">
      <c r="B140" s="651"/>
      <c r="C140" s="180"/>
      <c r="E140" s="199">
        <f>E158</f>
        <v>11551.674999999999</v>
      </c>
      <c r="F140" s="199">
        <f>F158</f>
        <v>8562.9590072346455</v>
      </c>
      <c r="G140" s="190">
        <f>G158</f>
        <v>1.3</v>
      </c>
      <c r="H140" s="199">
        <v>9.3000000000000007</v>
      </c>
      <c r="I140" s="199">
        <f>TRUNC((E140-F140)*G140*H140,2)</f>
        <v>36133.57</v>
      </c>
      <c r="K140" s="200"/>
    </row>
    <row r="141" spans="1:14" x14ac:dyDescent="0.2">
      <c r="B141" s="651"/>
      <c r="C141" s="180"/>
      <c r="E141" s="199" t="s">
        <v>31124</v>
      </c>
      <c r="F141" s="199" t="s">
        <v>103</v>
      </c>
      <c r="G141" s="190" t="s">
        <v>107</v>
      </c>
      <c r="H141" s="199" t="s">
        <v>26926</v>
      </c>
      <c r="I141" s="199"/>
      <c r="K141" s="200"/>
    </row>
    <row r="142" spans="1:14" x14ac:dyDescent="0.2">
      <c r="B142" s="651"/>
      <c r="C142" s="180"/>
      <c r="E142" s="199"/>
      <c r="F142" s="199"/>
      <c r="H142" s="199"/>
      <c r="I142" s="199"/>
      <c r="K142" s="200"/>
    </row>
    <row r="143" spans="1:14" ht="22.5" x14ac:dyDescent="0.2">
      <c r="B143" s="651"/>
      <c r="E143" s="213" t="s">
        <v>26723</v>
      </c>
      <c r="F143" s="199" t="s">
        <v>103</v>
      </c>
      <c r="H143" s="199"/>
      <c r="I143" s="199"/>
      <c r="K143" s="200"/>
    </row>
    <row r="144" spans="1:14" x14ac:dyDescent="0.2">
      <c r="B144" s="651"/>
      <c r="E144" s="199">
        <f>E160</f>
        <v>134.94</v>
      </c>
      <c r="F144" s="190">
        <f>F160</f>
        <v>121.31</v>
      </c>
      <c r="G144" s="190">
        <f>G160</f>
        <v>1.3</v>
      </c>
      <c r="H144" s="199">
        <v>9.3000000000000007</v>
      </c>
      <c r="I144" s="199">
        <f>TRUNC((E144-F144)*G144*H144,2)</f>
        <v>164.78</v>
      </c>
      <c r="K144" s="200"/>
    </row>
    <row r="145" spans="1:16" ht="22.5" x14ac:dyDescent="0.2">
      <c r="B145" s="651"/>
      <c r="E145" s="213" t="s">
        <v>31063</v>
      </c>
      <c r="F145" s="199" t="s">
        <v>103</v>
      </c>
      <c r="H145" s="199"/>
      <c r="I145" s="199"/>
      <c r="K145" s="200"/>
    </row>
    <row r="146" spans="1:16" x14ac:dyDescent="0.2">
      <c r="B146" s="651"/>
      <c r="E146" s="199">
        <f>E162</f>
        <v>11437.35</v>
      </c>
      <c r="F146" s="190">
        <f>F162</f>
        <v>420.03</v>
      </c>
      <c r="G146" s="190">
        <f>G162</f>
        <v>1.3</v>
      </c>
      <c r="H146" s="199">
        <v>9.3000000000000007</v>
      </c>
      <c r="I146" s="199">
        <f>TRUNC((E146-F146)*G146*H146,2)</f>
        <v>133199.39000000001</v>
      </c>
      <c r="K146" s="200"/>
    </row>
    <row r="147" spans="1:16" ht="22.5" x14ac:dyDescent="0.2">
      <c r="B147" s="651"/>
      <c r="E147" s="213" t="s">
        <v>31064</v>
      </c>
      <c r="F147" s="199" t="s">
        <v>103</v>
      </c>
      <c r="H147" s="199"/>
      <c r="I147" s="199"/>
      <c r="K147" s="200"/>
    </row>
    <row r="148" spans="1:16" x14ac:dyDescent="0.2">
      <c r="B148" s="651"/>
      <c r="E148" s="199">
        <f>E164</f>
        <v>8251.2199999999993</v>
      </c>
      <c r="F148" s="190">
        <f>F164</f>
        <v>0</v>
      </c>
      <c r="G148" s="190">
        <f>G164</f>
        <v>1.3</v>
      </c>
      <c r="H148" s="199">
        <v>17.899999999999999</v>
      </c>
      <c r="I148" s="199">
        <f>TRUNC((E148-F148)*G148*H148,2)</f>
        <v>192005.88</v>
      </c>
      <c r="K148" s="200"/>
    </row>
    <row r="149" spans="1:16" x14ac:dyDescent="0.2">
      <c r="B149" s="651"/>
      <c r="E149" s="199"/>
      <c r="H149" s="199"/>
      <c r="I149" s="199"/>
      <c r="K149" s="200"/>
    </row>
    <row r="150" spans="1:16" x14ac:dyDescent="0.2">
      <c r="B150" s="651"/>
      <c r="C150" s="633" t="s">
        <v>40747</v>
      </c>
      <c r="E150" s="199"/>
      <c r="H150" s="199"/>
      <c r="I150" s="199"/>
      <c r="K150" s="200"/>
    </row>
    <row r="151" spans="1:16" x14ac:dyDescent="0.2">
      <c r="B151" s="651"/>
      <c r="C151" s="633" t="s">
        <v>40748</v>
      </c>
      <c r="E151" s="199"/>
      <c r="H151" s="199"/>
      <c r="I151" s="199"/>
      <c r="K151" s="200"/>
    </row>
    <row r="152" spans="1:16" x14ac:dyDescent="0.2">
      <c r="B152" s="651"/>
      <c r="E152" s="213" t="s">
        <v>31049</v>
      </c>
      <c r="F152" s="199" t="s">
        <v>103</v>
      </c>
      <c r="H152" s="199"/>
      <c r="I152" s="199"/>
      <c r="K152" s="200"/>
    </row>
    <row r="153" spans="1:16" x14ac:dyDescent="0.2">
      <c r="B153" s="651"/>
      <c r="E153" s="199">
        <f>E169*F169</f>
        <v>839.44805000000019</v>
      </c>
      <c r="F153" s="190">
        <v>0</v>
      </c>
      <c r="G153" s="190">
        <f>G169</f>
        <v>1.25</v>
      </c>
      <c r="H153" s="199">
        <v>17.399999999999999</v>
      </c>
      <c r="I153" s="199">
        <f>TRUNC((E153-F153)*G153*H153,2)</f>
        <v>18257.990000000002</v>
      </c>
      <c r="K153" s="200"/>
    </row>
    <row r="154" spans="1:16" x14ac:dyDescent="0.2">
      <c r="B154" s="248"/>
      <c r="D154" s="199"/>
      <c r="E154" s="199"/>
      <c r="F154" s="199"/>
      <c r="G154" s="199"/>
      <c r="H154" s="199"/>
      <c r="J154" s="189"/>
      <c r="K154" s="200"/>
    </row>
    <row r="155" spans="1:16" s="179" customFormat="1" ht="39" customHeight="1" x14ac:dyDescent="0.2">
      <c r="A155" s="180" t="str">
        <f t="shared" si="15"/>
        <v>4.2100974</v>
      </c>
      <c r="B155" s="248" t="s">
        <v>19</v>
      </c>
      <c r="C155" s="610">
        <f>ORÇAMENTO!C58</f>
        <v>100974</v>
      </c>
      <c r="D155" s="746" t="str">
        <f>VLOOKUP(A155,ORÇAMENTO!$A$16:$I$126,4,FALSE)</f>
        <v>CARGA, MANOBRA E DESCARGA DE SOLOS E MATERIAIS GRANULARES EM CAMINHÃO BASCULANTE 10 M³ - CARGA COM PÁ CARREGADEIRA (CAÇAMBA DE 1,7 A 2,8 M³ / 128 HP) E DESCARGA LIVRE (UNIDADE: M3). AF_07/2020</v>
      </c>
      <c r="E155" s="746"/>
      <c r="F155" s="746"/>
      <c r="G155" s="746"/>
      <c r="H155" s="746"/>
      <c r="I155" s="746"/>
      <c r="J155" s="189" t="str">
        <f>VLOOKUP(A155,ORÇAMENTO!$A$16:$I$126,5,FALSE)</f>
        <v>M3</v>
      </c>
      <c r="K155" s="200">
        <f>SUM(I158:I164)</f>
        <v>28952.129999999997</v>
      </c>
      <c r="L155" s="573"/>
      <c r="M155" s="193"/>
      <c r="N155" s="193"/>
      <c r="O155" s="180"/>
      <c r="P155" s="180"/>
    </row>
    <row r="156" spans="1:16" s="179" customFormat="1" x14ac:dyDescent="0.2">
      <c r="A156" s="180" t="str">
        <f t="shared" si="15"/>
        <v/>
      </c>
      <c r="B156" s="248"/>
      <c r="C156" s="187"/>
      <c r="D156" s="302"/>
      <c r="E156" s="302"/>
      <c r="F156" s="302"/>
      <c r="G156" s="302"/>
      <c r="H156" s="302"/>
      <c r="I156" s="302"/>
      <c r="J156" s="189"/>
      <c r="K156" s="200"/>
      <c r="L156" s="204"/>
      <c r="M156" s="193"/>
      <c r="N156" s="193"/>
      <c r="O156" s="180"/>
      <c r="P156" s="180"/>
    </row>
    <row r="157" spans="1:16" ht="24" customHeight="1" x14ac:dyDescent="0.2">
      <c r="B157" s="651"/>
      <c r="C157" s="180"/>
      <c r="E157" s="212" t="s">
        <v>25985</v>
      </c>
      <c r="F157" s="199" t="s">
        <v>103</v>
      </c>
      <c r="G157" s="190" t="s">
        <v>107</v>
      </c>
      <c r="H157" s="199"/>
      <c r="I157" s="202" t="s">
        <v>0</v>
      </c>
      <c r="K157" s="200"/>
      <c r="L157" s="211"/>
      <c r="M157" s="214"/>
      <c r="N157" s="452"/>
    </row>
    <row r="158" spans="1:16" x14ac:dyDescent="0.2">
      <c r="B158" s="651"/>
      <c r="C158" s="180"/>
      <c r="E158" s="199">
        <f>SUM(K79,K82,K85,K88,K92,K96,K99,)</f>
        <v>11551.674999999999</v>
      </c>
      <c r="F158" s="199">
        <f>SUM(K102,K105,K108,K111,,K115,K118,K121)</f>
        <v>8562.9590072346455</v>
      </c>
      <c r="G158" s="190">
        <v>1.3</v>
      </c>
      <c r="H158" s="199"/>
      <c r="I158" s="199">
        <f>TRUNC((E158-F158)*G158,2)</f>
        <v>3885.33</v>
      </c>
      <c r="K158" s="200"/>
    </row>
    <row r="159" spans="1:16" ht="22.5" x14ac:dyDescent="0.2">
      <c r="B159" s="651"/>
      <c r="E159" s="213" t="s">
        <v>26723</v>
      </c>
      <c r="F159" s="199" t="s">
        <v>103</v>
      </c>
      <c r="H159" s="199"/>
      <c r="I159" s="199"/>
      <c r="K159" s="200"/>
    </row>
    <row r="160" spans="1:16" x14ac:dyDescent="0.2">
      <c r="B160" s="651"/>
      <c r="E160" s="199">
        <f>K441</f>
        <v>134.94</v>
      </c>
      <c r="F160" s="190">
        <f>K444</f>
        <v>121.31</v>
      </c>
      <c r="G160" s="190">
        <v>1.3</v>
      </c>
      <c r="H160" s="199"/>
      <c r="I160" s="199">
        <f>TRUNC((E160-F160)*G160,2)</f>
        <v>17.71</v>
      </c>
      <c r="K160" s="200"/>
    </row>
    <row r="161" spans="1:25" ht="22.5" x14ac:dyDescent="0.2">
      <c r="B161" s="651"/>
      <c r="E161" s="213" t="s">
        <v>31063</v>
      </c>
      <c r="F161" s="199" t="s">
        <v>103</v>
      </c>
      <c r="H161" s="199"/>
      <c r="I161" s="199"/>
      <c r="K161" s="200"/>
    </row>
    <row r="162" spans="1:25" x14ac:dyDescent="0.2">
      <c r="B162" s="651"/>
      <c r="E162" s="199">
        <f>K125</f>
        <v>11437.35</v>
      </c>
      <c r="F162" s="190">
        <f>K128</f>
        <v>420.03</v>
      </c>
      <c r="G162" s="190">
        <v>1.3</v>
      </c>
      <c r="H162" s="199"/>
      <c r="I162" s="199">
        <f>TRUNC((E162-F162)*G162,2)</f>
        <v>14322.51</v>
      </c>
      <c r="K162" s="200"/>
    </row>
    <row r="163" spans="1:25" ht="22.5" x14ac:dyDescent="0.2">
      <c r="B163" s="651"/>
      <c r="E163" s="213" t="s">
        <v>31064</v>
      </c>
      <c r="F163" s="199" t="s">
        <v>103</v>
      </c>
      <c r="H163" s="199"/>
      <c r="I163" s="199"/>
      <c r="K163" s="200"/>
    </row>
    <row r="164" spans="1:25" x14ac:dyDescent="0.2">
      <c r="B164" s="651"/>
      <c r="E164" s="199">
        <f>K299</f>
        <v>8251.2199999999993</v>
      </c>
      <c r="F164" s="190">
        <v>0</v>
      </c>
      <c r="G164" s="190">
        <v>1.3</v>
      </c>
      <c r="H164" s="391"/>
      <c r="I164" s="199">
        <f>TRUNC((E164-F164)*G164,2)</f>
        <v>10726.58</v>
      </c>
      <c r="K164" s="200"/>
    </row>
    <row r="165" spans="1:25" x14ac:dyDescent="0.2">
      <c r="B165" s="248"/>
      <c r="D165" s="199"/>
      <c r="E165" s="199"/>
      <c r="F165" s="199"/>
      <c r="G165" s="199"/>
      <c r="H165" s="199"/>
      <c r="J165" s="189"/>
      <c r="K165" s="200"/>
    </row>
    <row r="166" spans="1:25" s="179" customFormat="1" ht="28.5" customHeight="1" x14ac:dyDescent="0.2">
      <c r="A166" s="180" t="str">
        <f t="shared" ref="A166:A200" si="16">B166&amp;C166</f>
        <v>4.3100986</v>
      </c>
      <c r="B166" s="248" t="s">
        <v>30979</v>
      </c>
      <c r="C166" s="610">
        <f>ORÇAMENTO!C59</f>
        <v>100986</v>
      </c>
      <c r="D166" s="746" t="str">
        <f>VLOOKUP(A166,ORÇAMENTO!$A$16:$I$126,4,FALSE)</f>
        <v>CARGA DE MISTURA ASFÁLTICA EM CAMINHÃO BASCULANTE 10 M³ (UNIDADE: M3). AF_07/2020</v>
      </c>
      <c r="E166" s="746"/>
      <c r="F166" s="746"/>
      <c r="G166" s="746"/>
      <c r="H166" s="746"/>
      <c r="I166" s="746"/>
      <c r="J166" s="189" t="str">
        <f>VLOOKUP(A166,ORÇAMENTO!$A$16:$I$126,5,FALSE)</f>
        <v>M3</v>
      </c>
      <c r="K166" s="200">
        <f>H169</f>
        <v>1049.31</v>
      </c>
      <c r="L166" s="573"/>
      <c r="M166" s="193"/>
      <c r="N166" s="193"/>
      <c r="O166" s="180"/>
      <c r="P166" s="180"/>
    </row>
    <row r="167" spans="1:25" s="179" customFormat="1" x14ac:dyDescent="0.2">
      <c r="A167" s="180" t="str">
        <f t="shared" si="16"/>
        <v/>
      </c>
      <c r="B167" s="248"/>
      <c r="C167" s="187"/>
      <c r="D167" s="375"/>
      <c r="E167" s="375"/>
      <c r="F167" s="375"/>
      <c r="G167" s="375"/>
      <c r="H167" s="375"/>
      <c r="I167" s="375"/>
      <c r="J167" s="189"/>
      <c r="K167" s="200"/>
      <c r="L167" s="204"/>
      <c r="M167" s="193"/>
      <c r="N167" s="193"/>
      <c r="O167" s="180"/>
      <c r="P167" s="180"/>
    </row>
    <row r="168" spans="1:25" ht="20.25" customHeight="1" x14ac:dyDescent="0.2">
      <c r="B168" s="248"/>
      <c r="D168" s="54"/>
      <c r="E168" s="381" t="s">
        <v>29</v>
      </c>
      <c r="F168" s="53" t="s">
        <v>30988</v>
      </c>
      <c r="G168" s="485" t="s">
        <v>107</v>
      </c>
      <c r="H168" s="382" t="s">
        <v>0</v>
      </c>
      <c r="I168" s="202"/>
      <c r="J168" s="189"/>
      <c r="K168" s="200"/>
      <c r="L168" s="211"/>
      <c r="M168" s="374"/>
    </row>
    <row r="169" spans="1:25" ht="12.75" customHeight="1" x14ac:dyDescent="0.2">
      <c r="B169" s="248"/>
      <c r="D169" s="486" t="s">
        <v>31049</v>
      </c>
      <c r="E169" s="496">
        <f>'TABELA VIAS'!J32</f>
        <v>23984.230000000003</v>
      </c>
      <c r="F169" s="497">
        <v>3.5000000000000003E-2</v>
      </c>
      <c r="G169" s="579">
        <v>1.25</v>
      </c>
      <c r="H169" s="381">
        <f>TRUNC(E169*F169*G169,2)</f>
        <v>1049.31</v>
      </c>
      <c r="I169" s="199"/>
      <c r="J169" s="189"/>
      <c r="K169" s="200"/>
      <c r="L169" s="211"/>
      <c r="M169" s="374"/>
    </row>
    <row r="170" spans="1:25" x14ac:dyDescent="0.2">
      <c r="A170" s="180" t="str">
        <f t="shared" ref="A170" si="17">B170&amp;C170</f>
        <v/>
      </c>
      <c r="B170" s="248"/>
      <c r="D170" s="180"/>
      <c r="J170" s="215"/>
      <c r="K170" s="216"/>
    </row>
    <row r="171" spans="1:25" s="392" customFormat="1" ht="28.5" customHeight="1" x14ac:dyDescent="0.2">
      <c r="A171" s="392" t="str">
        <f>B171&amp;C171</f>
        <v>4.404.005.0300-0</v>
      </c>
      <c r="B171" s="393" t="s">
        <v>30980</v>
      </c>
      <c r="C171" s="608" t="str">
        <f>ORÇAMENTO!C60</f>
        <v>04.005.0300-0</v>
      </c>
      <c r="D171" s="746" t="str">
        <f>VLOOKUP(A171,ORÇAMENTO!$A$16:$I$126,4,FALSE)</f>
        <v>TRANSPORTE DE CONTAINER,SEGUNDO DESCRICAO DA FAMILIA 02.006,EXCLUSIVE CARGA E DESCARGA(VIDE ITEM 04.013.0015)</v>
      </c>
      <c r="E171" s="746"/>
      <c r="F171" s="746"/>
      <c r="G171" s="746"/>
      <c r="H171" s="746"/>
      <c r="I171" s="746"/>
      <c r="J171" s="189" t="str">
        <f>VLOOKUP(A171,ORÇAMENTO!$A$16:$I$126,5,FALSE)</f>
        <v>UNXKM</v>
      </c>
      <c r="K171" s="395">
        <f>F174</f>
        <v>69</v>
      </c>
      <c r="L171" s="573"/>
    </row>
    <row r="172" spans="1:25" s="392" customFormat="1" ht="11.25" customHeight="1" x14ac:dyDescent="0.2">
      <c r="B172" s="650"/>
      <c r="C172" s="396"/>
      <c r="D172" s="755"/>
      <c r="E172" s="755"/>
      <c r="F172" s="755"/>
      <c r="G172" s="755"/>
      <c r="H172" s="755"/>
      <c r="I172" s="755"/>
      <c r="J172" s="397"/>
      <c r="K172" s="395"/>
      <c r="M172" s="398"/>
    </row>
    <row r="173" spans="1:25" s="399" customFormat="1" ht="12" customHeight="1" x14ac:dyDescent="0.2">
      <c r="B173" s="650"/>
      <c r="C173" s="396"/>
      <c r="D173" s="400" t="s">
        <v>28</v>
      </c>
      <c r="E173" s="400" t="s">
        <v>30981</v>
      </c>
      <c r="F173" s="401" t="s">
        <v>0</v>
      </c>
      <c r="G173" s="402"/>
      <c r="H173" s="402"/>
      <c r="I173" s="402"/>
      <c r="J173" s="402"/>
      <c r="K173" s="403"/>
      <c r="L173" s="404"/>
      <c r="M173" s="405"/>
      <c r="N173" s="406"/>
      <c r="O173" s="407"/>
      <c r="P173" s="407"/>
      <c r="Q173" s="392"/>
      <c r="R173" s="392"/>
      <c r="S173" s="392"/>
      <c r="T173" s="392"/>
      <c r="U173" s="392"/>
      <c r="V173" s="392"/>
      <c r="W173" s="392"/>
      <c r="X173" s="392"/>
      <c r="Y173" s="392"/>
    </row>
    <row r="174" spans="1:25" s="399" customFormat="1" ht="12" customHeight="1" x14ac:dyDescent="0.2">
      <c r="B174" s="650"/>
      <c r="C174" s="396"/>
      <c r="D174" s="400">
        <f>E35+E40</f>
        <v>2</v>
      </c>
      <c r="E174" s="400">
        <v>34.5</v>
      </c>
      <c r="F174" s="400">
        <f>TRUNC(D174*E174,2)</f>
        <v>69</v>
      </c>
      <c r="G174" s="402"/>
      <c r="H174" s="402"/>
      <c r="I174" s="402"/>
      <c r="J174" s="402"/>
      <c r="K174" s="403"/>
      <c r="L174" s="408"/>
      <c r="M174" s="405"/>
      <c r="N174" s="409"/>
      <c r="O174" s="407"/>
      <c r="P174" s="407"/>
      <c r="Q174" s="392"/>
      <c r="R174" s="392"/>
      <c r="S174" s="392"/>
      <c r="T174" s="392"/>
      <c r="U174" s="392"/>
      <c r="V174" s="392"/>
      <c r="W174" s="392"/>
      <c r="X174" s="392"/>
      <c r="Y174" s="392"/>
    </row>
    <row r="175" spans="1:25" s="399" customFormat="1" ht="11.25" customHeight="1" x14ac:dyDescent="0.2">
      <c r="B175" s="650"/>
      <c r="C175" s="396"/>
      <c r="D175" s="410"/>
      <c r="E175" s="410"/>
      <c r="F175" s="400"/>
      <c r="G175" s="402"/>
      <c r="H175" s="400"/>
      <c r="I175" s="402"/>
      <c r="J175" s="402"/>
      <c r="K175" s="403"/>
      <c r="L175" s="404"/>
      <c r="M175" s="405"/>
      <c r="N175" s="406"/>
      <c r="O175" s="407"/>
      <c r="P175" s="407"/>
      <c r="Q175" s="392"/>
      <c r="R175" s="392"/>
      <c r="S175" s="392"/>
      <c r="T175" s="392"/>
      <c r="U175" s="392"/>
      <c r="V175" s="392"/>
      <c r="W175" s="392"/>
      <c r="X175" s="392"/>
      <c r="Y175" s="392"/>
    </row>
    <row r="176" spans="1:25" s="392" customFormat="1" ht="28.5" customHeight="1" x14ac:dyDescent="0.2">
      <c r="A176" s="392" t="str">
        <f>B176&amp;C176</f>
        <v>4.504.013.0015-0</v>
      </c>
      <c r="B176" s="393" t="s">
        <v>30984</v>
      </c>
      <c r="C176" s="611" t="str">
        <f>ORÇAMENTO!C61</f>
        <v>04.013.0015-0</v>
      </c>
      <c r="D176" s="746" t="str">
        <f>VLOOKUP(A176,ORÇAMENTO!$A$16:$I$126,4,FALSE)</f>
        <v>CARGA E DESCARGA DE CONTAINER,SEGUNDO DESCRICAO DA FAMILIA 02.006</v>
      </c>
      <c r="E176" s="746"/>
      <c r="F176" s="746"/>
      <c r="G176" s="746"/>
      <c r="H176" s="746"/>
      <c r="I176" s="746"/>
      <c r="J176" s="189" t="str">
        <f>VLOOKUP(A176,ORÇAMENTO!$A$16:$I$126,5,FALSE)</f>
        <v>UN</v>
      </c>
      <c r="K176" s="395">
        <f>E179</f>
        <v>2</v>
      </c>
      <c r="L176" s="573"/>
    </row>
    <row r="177" spans="1:25" s="392" customFormat="1" ht="11.25" customHeight="1" x14ac:dyDescent="0.2">
      <c r="B177" s="650"/>
      <c r="C177" s="396"/>
      <c r="D177" s="755"/>
      <c r="E177" s="755"/>
      <c r="F177" s="755"/>
      <c r="G177" s="755"/>
      <c r="H177" s="755"/>
      <c r="I177" s="755"/>
      <c r="J177" s="397"/>
      <c r="K177" s="395"/>
      <c r="M177" s="398"/>
      <c r="T177" s="399"/>
      <c r="U177" s="399"/>
      <c r="V177" s="399"/>
      <c r="W177" s="399"/>
      <c r="X177" s="399"/>
      <c r="Y177" s="399"/>
    </row>
    <row r="178" spans="1:25" s="399" customFormat="1" ht="12" customHeight="1" x14ac:dyDescent="0.2">
      <c r="B178" s="650"/>
      <c r="C178" s="396"/>
      <c r="D178" s="400" t="s">
        <v>28</v>
      </c>
      <c r="E178" s="401" t="s">
        <v>0</v>
      </c>
      <c r="F178" s="402"/>
      <c r="G178" s="402"/>
      <c r="H178" s="402"/>
      <c r="I178" s="402"/>
      <c r="J178" s="402"/>
      <c r="K178" s="403"/>
      <c r="L178" s="404"/>
      <c r="M178" s="405"/>
      <c r="N178" s="406"/>
      <c r="O178" s="407"/>
      <c r="P178" s="407"/>
      <c r="Q178" s="392"/>
      <c r="R178" s="392"/>
      <c r="S178" s="392"/>
      <c r="T178" s="392"/>
      <c r="U178" s="392"/>
      <c r="V178" s="392"/>
      <c r="W178" s="392"/>
      <c r="X178" s="392"/>
      <c r="Y178" s="392"/>
    </row>
    <row r="179" spans="1:25" s="399" customFormat="1" ht="12" customHeight="1" x14ac:dyDescent="0.2">
      <c r="B179" s="650"/>
      <c r="C179" s="396"/>
      <c r="D179" s="400">
        <f>D174</f>
        <v>2</v>
      </c>
      <c r="E179" s="400">
        <f>TRUNC(D179,2)</f>
        <v>2</v>
      </c>
      <c r="F179" s="402"/>
      <c r="G179" s="402"/>
      <c r="H179" s="402"/>
      <c r="I179" s="402"/>
      <c r="J179" s="402"/>
      <c r="K179" s="403"/>
      <c r="L179" s="408"/>
      <c r="M179" s="405"/>
      <c r="N179" s="409"/>
      <c r="O179" s="407"/>
      <c r="P179" s="407"/>
      <c r="Q179" s="392"/>
      <c r="R179" s="392"/>
      <c r="S179" s="392"/>
      <c r="T179" s="392"/>
      <c r="U179" s="392"/>
      <c r="V179" s="392"/>
      <c r="W179" s="392"/>
      <c r="X179" s="392"/>
      <c r="Y179" s="392"/>
    </row>
    <row r="180" spans="1:25" s="399" customFormat="1" ht="11.25" customHeight="1" x14ac:dyDescent="0.2">
      <c r="B180" s="650"/>
      <c r="C180" s="396"/>
      <c r="D180" s="410"/>
      <c r="E180" s="410"/>
      <c r="F180" s="400"/>
      <c r="G180" s="402"/>
      <c r="H180" s="400"/>
      <c r="I180" s="402"/>
      <c r="J180" s="402"/>
      <c r="K180" s="403"/>
      <c r="L180" s="404"/>
      <c r="M180" s="405"/>
      <c r="N180" s="406"/>
      <c r="O180" s="407"/>
      <c r="P180" s="407"/>
      <c r="Q180" s="392"/>
      <c r="R180" s="392"/>
      <c r="S180" s="392"/>
      <c r="T180" s="392"/>
      <c r="U180" s="392"/>
      <c r="V180" s="392"/>
      <c r="W180" s="392"/>
      <c r="X180" s="392"/>
      <c r="Y180" s="392"/>
    </row>
    <row r="181" spans="1:25" ht="21.75" customHeight="1" x14ac:dyDescent="0.2">
      <c r="A181" s="180" t="str">
        <f t="shared" si="16"/>
        <v>05 - DRENAGEM</v>
      </c>
      <c r="B181" s="756" t="s">
        <v>101</v>
      </c>
      <c r="C181" s="757"/>
      <c r="D181" s="757"/>
      <c r="E181" s="757"/>
      <c r="F181" s="757"/>
      <c r="G181" s="757"/>
      <c r="H181" s="757"/>
      <c r="I181" s="757"/>
      <c r="J181" s="757"/>
      <c r="K181" s="758"/>
    </row>
    <row r="182" spans="1:25" ht="12.75" customHeight="1" x14ac:dyDescent="0.2">
      <c r="A182" s="180" t="str">
        <f t="shared" si="16"/>
        <v/>
      </c>
      <c r="B182" s="245"/>
      <c r="C182" s="194"/>
      <c r="D182" s="372"/>
      <c r="E182" s="372"/>
      <c r="F182" s="372"/>
      <c r="G182" s="372"/>
      <c r="H182" s="372"/>
      <c r="I182" s="372"/>
      <c r="J182" s="194"/>
      <c r="K182" s="217"/>
    </row>
    <row r="183" spans="1:25" ht="21.75" customHeight="1" x14ac:dyDescent="0.2">
      <c r="A183" s="180" t="str">
        <f t="shared" si="16"/>
        <v>5.1101570</v>
      </c>
      <c r="B183" s="248" t="s">
        <v>40</v>
      </c>
      <c r="C183" s="609">
        <f>ORÇAMENTO!C64</f>
        <v>101570</v>
      </c>
      <c r="D183" s="746" t="str">
        <f>VLOOKUP(A183,ORÇAMENTO!$A$16:$I$126,4,FALSE)</f>
        <v>ESCORAMENTO DE VALA, TIPO PONTALETEAMENTO, COM PROFUNDIDADE DE 0 A 1,5 M, LARGURA MENOR QUE 1,5 M. AF_08/2020</v>
      </c>
      <c r="E183" s="746"/>
      <c r="F183" s="746"/>
      <c r="G183" s="746"/>
      <c r="H183" s="746"/>
      <c r="I183" s="746"/>
      <c r="J183" s="189" t="str">
        <f>VLOOKUP(A183,ORÇAMENTO!$A$16:$I$126,5,FALSE)</f>
        <v>M2</v>
      </c>
      <c r="K183" s="200">
        <f>'[7]Serviços de Escavação'!$H$103</f>
        <v>1325.7</v>
      </c>
    </row>
    <row r="184" spans="1:25" ht="11.25" customHeight="1" x14ac:dyDescent="0.2">
      <c r="A184" s="180" t="str">
        <f t="shared" si="16"/>
        <v/>
      </c>
      <c r="B184" s="248"/>
      <c r="D184" s="746" t="s">
        <v>26565</v>
      </c>
      <c r="E184" s="746"/>
      <c r="F184" s="746"/>
      <c r="G184" s="746"/>
      <c r="H184" s="746"/>
      <c r="I184" s="746"/>
      <c r="J184" s="189"/>
      <c r="K184" s="200"/>
    </row>
    <row r="185" spans="1:25" x14ac:dyDescent="0.2">
      <c r="B185" s="248"/>
      <c r="D185" s="590"/>
      <c r="E185" s="590"/>
      <c r="F185" s="590"/>
      <c r="G185" s="590"/>
      <c r="H185" s="590"/>
      <c r="I185" s="590"/>
      <c r="J185" s="189"/>
      <c r="K185" s="200"/>
    </row>
    <row r="186" spans="1:25" ht="36" customHeight="1" x14ac:dyDescent="0.2">
      <c r="A186" s="180" t="str">
        <f t="shared" si="16"/>
        <v>5.2101572</v>
      </c>
      <c r="B186" s="248" t="s">
        <v>41</v>
      </c>
      <c r="C186" s="609">
        <f>ORÇAMENTO!C65</f>
        <v>101572</v>
      </c>
      <c r="D186" s="746" t="str">
        <f>VLOOKUP(A186,ORÇAMENTO!$A$16:$I$126,4,FALSE)</f>
        <v>ESCORAMENTO DE VALA, TIPO PONTALETEAMENTO, COM PROFUNDIDADE DE 1,5 A 3,0 M, LARGURA MENOR QUE 1,5 M. AF_08/2020</v>
      </c>
      <c r="E186" s="746"/>
      <c r="F186" s="746"/>
      <c r="G186" s="746"/>
      <c r="H186" s="746"/>
      <c r="I186" s="746"/>
      <c r="J186" s="189" t="str">
        <f>VLOOKUP(A186,ORÇAMENTO!$A$16:$I$126,5,FALSE)</f>
        <v>M2</v>
      </c>
      <c r="K186" s="200">
        <f>'[7]Serviços de Escavação'!$H$106</f>
        <v>6359.46</v>
      </c>
    </row>
    <row r="187" spans="1:25" ht="11.25" customHeight="1" x14ac:dyDescent="0.2">
      <c r="A187" s="180" t="str">
        <f t="shared" si="16"/>
        <v/>
      </c>
      <c r="B187" s="248"/>
      <c r="D187" s="746" t="s">
        <v>26565</v>
      </c>
      <c r="E187" s="746"/>
      <c r="F187" s="746"/>
      <c r="G187" s="746"/>
      <c r="H187" s="746"/>
      <c r="I187" s="746"/>
      <c r="J187" s="189"/>
      <c r="K187" s="200"/>
    </row>
    <row r="188" spans="1:25" x14ac:dyDescent="0.2">
      <c r="B188" s="248"/>
      <c r="D188" s="590"/>
      <c r="E188" s="590"/>
      <c r="F188" s="590"/>
      <c r="G188" s="590"/>
      <c r="H188" s="590"/>
      <c r="I188" s="590"/>
      <c r="J188" s="189"/>
      <c r="K188" s="200"/>
    </row>
    <row r="189" spans="1:25" ht="21.75" customHeight="1" x14ac:dyDescent="0.2">
      <c r="A189" s="180" t="str">
        <f t="shared" ref="A189:A190" si="18">B189&amp;C189</f>
        <v>5.3101573</v>
      </c>
      <c r="B189" s="248" t="s">
        <v>71</v>
      </c>
      <c r="C189" s="609">
        <f>ORÇAMENTO!C66</f>
        <v>101573</v>
      </c>
      <c r="D189" s="746" t="str">
        <f>VLOOKUP(A189,ORÇAMENTO!$A$16:$I$126,4,FALSE)</f>
        <v>ESCORAMENTO DE VALA, TIPO PONTALETEAMENTO, COM PROFUNDIDADE DE 1,5 A 3,0 M, LARGURA MAIOR OU IGUAL A 1,5 M E MENOR QUE 2,5 M. AF_08/2020</v>
      </c>
      <c r="E189" s="746"/>
      <c r="F189" s="746"/>
      <c r="G189" s="746"/>
      <c r="H189" s="746"/>
      <c r="I189" s="746"/>
      <c r="J189" s="189" t="str">
        <f>VLOOKUP(A189,ORÇAMENTO!$A$16:$I$126,5,FALSE)</f>
        <v>M2</v>
      </c>
      <c r="K189" s="200">
        <f>'[7]Serviços de Escavação'!$H$109</f>
        <v>2492.3000000000002</v>
      </c>
    </row>
    <row r="190" spans="1:25" ht="11.25" customHeight="1" x14ac:dyDescent="0.2">
      <c r="A190" s="180" t="str">
        <f t="shared" si="18"/>
        <v/>
      </c>
      <c r="B190" s="248"/>
      <c r="D190" s="746" t="s">
        <v>26565</v>
      </c>
      <c r="E190" s="746"/>
      <c r="F190" s="746"/>
      <c r="G190" s="746"/>
      <c r="H190" s="746"/>
      <c r="I190" s="746"/>
      <c r="J190" s="189"/>
      <c r="K190" s="200"/>
    </row>
    <row r="191" spans="1:25" x14ac:dyDescent="0.2">
      <c r="B191" s="248"/>
      <c r="D191" s="590"/>
      <c r="E191" s="590"/>
      <c r="F191" s="590"/>
      <c r="G191" s="590"/>
      <c r="H191" s="590"/>
      <c r="I191" s="590"/>
      <c r="J191" s="189"/>
      <c r="K191" s="200"/>
    </row>
    <row r="192" spans="1:25" ht="36" customHeight="1" x14ac:dyDescent="0.2">
      <c r="A192" s="180" t="str">
        <f t="shared" ref="A192:A193" si="19">B192&amp;C192</f>
        <v>5.4101574</v>
      </c>
      <c r="B192" s="248" t="s">
        <v>72</v>
      </c>
      <c r="C192" s="609">
        <f>ORÇAMENTO!C67</f>
        <v>101574</v>
      </c>
      <c r="D192" s="746" t="str">
        <f>VLOOKUP(A192,ORÇAMENTO!$A$16:$I$126,4,FALSE)</f>
        <v>ESCORAMENTO DE VALA, TIPO PONTALETEAMENTO, COM PROFUNDIDADE DE 3,0 A 4,5 M, LARGURA MENOR QUE 1,5 M. AF_08/2020</v>
      </c>
      <c r="E192" s="746"/>
      <c r="F192" s="746"/>
      <c r="G192" s="746"/>
      <c r="H192" s="746"/>
      <c r="I192" s="746"/>
      <c r="J192" s="189" t="str">
        <f>VLOOKUP(A192,ORÇAMENTO!$A$16:$I$126,5,FALSE)</f>
        <v>M2</v>
      </c>
      <c r="K192" s="200">
        <f>'[7]Serviços de Escavação'!$H$112</f>
        <v>343.06</v>
      </c>
    </row>
    <row r="193" spans="1:13" ht="11.25" customHeight="1" x14ac:dyDescent="0.2">
      <c r="A193" s="180" t="str">
        <f t="shared" si="19"/>
        <v/>
      </c>
      <c r="B193" s="248"/>
      <c r="D193" s="746" t="s">
        <v>26565</v>
      </c>
      <c r="E193" s="746"/>
      <c r="F193" s="746"/>
      <c r="G193" s="746"/>
      <c r="H193" s="746"/>
      <c r="I193" s="746"/>
      <c r="J193" s="189"/>
      <c r="K193" s="200"/>
    </row>
    <row r="194" spans="1:13" x14ac:dyDescent="0.2">
      <c r="B194" s="248"/>
      <c r="D194" s="590"/>
      <c r="E194" s="590"/>
      <c r="F194" s="590"/>
      <c r="G194" s="590"/>
      <c r="H194" s="590"/>
      <c r="I194" s="590"/>
      <c r="J194" s="189"/>
      <c r="K194" s="200"/>
    </row>
    <row r="195" spans="1:13" ht="36" customHeight="1" x14ac:dyDescent="0.2">
      <c r="A195" s="180" t="str">
        <f t="shared" ref="A195:A196" si="20">B195&amp;C195</f>
        <v>5.5101575</v>
      </c>
      <c r="B195" s="248" t="s">
        <v>93</v>
      </c>
      <c r="C195" s="609">
        <f>ORÇAMENTO!C68</f>
        <v>101575</v>
      </c>
      <c r="D195" s="746" t="str">
        <f>VLOOKUP(A195,ORÇAMENTO!$A$16:$I$126,4,FALSE)</f>
        <v>ESCORAMENTO DE VALA, TIPO PONTALETEAMENTO, COM PROFUNDIDADE DE 3,0 A 4,5 M, LARGURA MAIOR OU IGUAL A 1,5 M E MENOR QUE 2,5 M. AF_08/2020</v>
      </c>
      <c r="E195" s="746"/>
      <c r="F195" s="746"/>
      <c r="G195" s="746"/>
      <c r="H195" s="746"/>
      <c r="I195" s="746"/>
      <c r="J195" s="189" t="str">
        <f>VLOOKUP(A195,ORÇAMENTO!$A$16:$I$126,5,FALSE)</f>
        <v>M2</v>
      </c>
      <c r="K195" s="200">
        <f>'[7]Serviços de Escavação'!$H$115</f>
        <v>2582.38</v>
      </c>
    </row>
    <row r="196" spans="1:13" ht="11.25" customHeight="1" x14ac:dyDescent="0.2">
      <c r="A196" s="180" t="str">
        <f t="shared" si="20"/>
        <v/>
      </c>
      <c r="B196" s="248"/>
      <c r="D196" s="746" t="s">
        <v>26565</v>
      </c>
      <c r="E196" s="746"/>
      <c r="F196" s="746"/>
      <c r="G196" s="746"/>
      <c r="H196" s="746"/>
      <c r="I196" s="746"/>
      <c r="J196" s="189"/>
      <c r="K196" s="200"/>
    </row>
    <row r="197" spans="1:13" x14ac:dyDescent="0.2">
      <c r="B197" s="248"/>
      <c r="D197" s="590"/>
      <c r="E197" s="590"/>
      <c r="F197" s="590"/>
      <c r="G197" s="590"/>
      <c r="H197" s="590"/>
      <c r="I197" s="590"/>
      <c r="J197" s="189"/>
      <c r="K197" s="200"/>
    </row>
    <row r="198" spans="1:13" ht="33.75" customHeight="1" x14ac:dyDescent="0.2">
      <c r="A198" s="180" t="str">
        <f>B198&amp;C198</f>
        <v>5.6100323</v>
      </c>
      <c r="B198" s="248" t="s">
        <v>94</v>
      </c>
      <c r="C198" s="607">
        <f>ORÇAMENTO!C69</f>
        <v>100323</v>
      </c>
      <c r="D198" s="746" t="str">
        <f>VLOOKUP(A198,ORÇAMENTO!$A$16:$I$126,4,FALSE)</f>
        <v>LASTRO COM MATERIAL GRANULAR (AREIA MÉDIA), APLICADO EM PISOS OU LAJES SOBRE SOLO, ESPESSURA DE *10 CM*. AF_07/2019</v>
      </c>
      <c r="E198" s="746"/>
      <c r="F198" s="746"/>
      <c r="G198" s="746"/>
      <c r="H198" s="746"/>
      <c r="I198" s="746"/>
      <c r="J198" s="189" t="str">
        <f>VLOOKUP(A198,ORÇAMENTO!$A$16:$I$126,5,FALSE)</f>
        <v>M3</v>
      </c>
      <c r="K198" s="200">
        <f>'[7]Serviços de Escavação'!$H$88</f>
        <v>911.24000000000012</v>
      </c>
      <c r="L198" s="211"/>
    </row>
    <row r="199" spans="1:13" s="189" customFormat="1" ht="11.25" customHeight="1" x14ac:dyDescent="0.2">
      <c r="A199" s="180" t="str">
        <f t="shared" ref="A199" si="21">B199&amp;C199</f>
        <v/>
      </c>
      <c r="B199" s="248"/>
      <c r="C199" s="187"/>
      <c r="D199" s="746" t="s">
        <v>26565</v>
      </c>
      <c r="E199" s="746"/>
      <c r="F199" s="746"/>
      <c r="G199" s="746"/>
      <c r="H199" s="746"/>
      <c r="I199" s="746"/>
      <c r="K199" s="200"/>
      <c r="L199" s="211"/>
    </row>
    <row r="200" spans="1:13" x14ac:dyDescent="0.2">
      <c r="A200" s="180" t="str">
        <f t="shared" si="16"/>
        <v/>
      </c>
      <c r="B200" s="248"/>
      <c r="C200" s="594"/>
      <c r="D200" s="594"/>
      <c r="E200" s="594"/>
      <c r="F200" s="594"/>
      <c r="G200" s="594"/>
      <c r="H200" s="592"/>
      <c r="I200" s="590"/>
      <c r="J200" s="189"/>
      <c r="K200" s="200"/>
    </row>
    <row r="201" spans="1:13" ht="34.5" customHeight="1" x14ac:dyDescent="0.2">
      <c r="A201" s="180" t="str">
        <f>B201&amp;C201</f>
        <v>5.792210</v>
      </c>
      <c r="B201" s="248" t="s">
        <v>95</v>
      </c>
      <c r="C201" s="607">
        <f>ORÇAMENTO!C70</f>
        <v>92210</v>
      </c>
      <c r="D201" s="746" t="str">
        <f>VLOOKUP(A201,ORÇAMENTO!$A$16:$I$126,4,FALSE)</f>
        <v>TUBO DE CONCRETO PARA REDES COLETORAS DE ÁGUAS PLUVIAIS, DIÂMETRO DE 400 MM, JUNTA RÍGIDA, INSTALADO EM LOCAL COM BAIXO NÍVEL DE INTERFERÊNCIAS - FORNECIMENTO E ASSENTAMENTO. AF_12/2015</v>
      </c>
      <c r="E201" s="746"/>
      <c r="F201" s="746"/>
      <c r="G201" s="746"/>
      <c r="H201" s="746"/>
      <c r="I201" s="746"/>
      <c r="J201" s="189" t="str">
        <f>VLOOKUP(A201,ORÇAMENTO!$A$16:$I$126,5,FALSE)</f>
        <v>M</v>
      </c>
      <c r="K201" s="200">
        <f>H203+H205</f>
        <v>1311</v>
      </c>
      <c r="L201" s="211"/>
      <c r="M201" s="186"/>
    </row>
    <row r="202" spans="1:13" ht="21" customHeight="1" x14ac:dyDescent="0.2">
      <c r="A202" s="180" t="str">
        <f t="shared" ref="A202:A279" si="22">B202&amp;C202</f>
        <v/>
      </c>
      <c r="B202" s="248"/>
      <c r="D202" s="594" t="s">
        <v>31084</v>
      </c>
      <c r="E202" s="180"/>
      <c r="F202" s="594" t="s">
        <v>31085</v>
      </c>
      <c r="G202" s="207"/>
      <c r="H202" s="223" t="s">
        <v>0</v>
      </c>
      <c r="I202" s="180"/>
      <c r="J202" s="189"/>
      <c r="K202" s="200"/>
      <c r="L202" s="211"/>
      <c r="M202" s="186"/>
    </row>
    <row r="203" spans="1:13" ht="16.5" customHeight="1" x14ac:dyDescent="0.2">
      <c r="B203" s="248"/>
      <c r="D203" s="582">
        <f>'[7]Serviços de Escavação'!$D$94</f>
        <v>168</v>
      </c>
      <c r="E203" s="189" t="s">
        <v>30974</v>
      </c>
      <c r="F203" s="598">
        <f>'[7]Serviços de Escavação'!$E$94</f>
        <v>4</v>
      </c>
      <c r="G203" s="582" t="s">
        <v>31086</v>
      </c>
      <c r="H203" s="599">
        <f>TRUNC((D203*F203),2)</f>
        <v>672</v>
      </c>
      <c r="I203" s="180"/>
      <c r="J203" s="189"/>
      <c r="K203" s="200"/>
      <c r="L203" s="211"/>
      <c r="M203" s="242"/>
    </row>
    <row r="204" spans="1:13" ht="21" customHeight="1" x14ac:dyDescent="0.2">
      <c r="A204" s="180" t="str">
        <f t="shared" ref="A204" si="23">B204&amp;C204</f>
        <v/>
      </c>
      <c r="B204" s="248"/>
      <c r="D204" s="750" t="s">
        <v>26722</v>
      </c>
      <c r="E204" s="750"/>
      <c r="F204" s="750"/>
      <c r="G204" s="750"/>
      <c r="H204" s="223" t="s">
        <v>0</v>
      </c>
      <c r="I204" s="180"/>
      <c r="J204" s="189"/>
      <c r="K204" s="200"/>
      <c r="L204" s="211"/>
      <c r="M204" s="594"/>
    </row>
    <row r="205" spans="1:13" ht="12.75" customHeight="1" x14ac:dyDescent="0.2">
      <c r="B205" s="248"/>
      <c r="D205" s="751">
        <f>'[7]escavação drenagem'!$D$92</f>
        <v>639</v>
      </c>
      <c r="E205" s="751"/>
      <c r="F205" s="751"/>
      <c r="G205" s="751"/>
      <c r="H205" s="599">
        <f>TRUNC(D205,2)</f>
        <v>639</v>
      </c>
      <c r="I205" s="180"/>
      <c r="J205" s="189"/>
      <c r="K205" s="200"/>
      <c r="L205" s="211"/>
      <c r="M205" s="594"/>
    </row>
    <row r="206" spans="1:13" x14ac:dyDescent="0.2">
      <c r="B206" s="248"/>
      <c r="D206" s="590"/>
      <c r="E206" s="590"/>
      <c r="F206" s="590"/>
      <c r="G206" s="590"/>
      <c r="H206" s="590"/>
      <c r="I206" s="590"/>
      <c r="J206" s="189"/>
      <c r="K206" s="200"/>
      <c r="L206" s="211"/>
      <c r="M206" s="186"/>
    </row>
    <row r="207" spans="1:13" ht="36" customHeight="1" x14ac:dyDescent="0.2">
      <c r="A207" s="180" t="str">
        <f t="shared" si="22"/>
        <v>5.892212</v>
      </c>
      <c r="B207" s="248" t="s">
        <v>96</v>
      </c>
      <c r="C207" s="609">
        <f>ORÇAMENTO!C71</f>
        <v>92212</v>
      </c>
      <c r="D207" s="746" t="str">
        <f>VLOOKUP(A207,ORÇAMENTO!$A$16:$I$126,4,FALSE)</f>
        <v>TUBO DE CONCRETO PARA REDES COLETORAS DE ÁGUAS PLUVIAIS, DIÂMETRO DE 600 MM, JUNTA RÍGIDA, INSTALADO EM LOCAL COM BAIXO NÍVEL DE INTERFERÊNCIAS - FORNECIMENTO E ASSENTAMENTO. AF_12/2015</v>
      </c>
      <c r="E207" s="746"/>
      <c r="F207" s="746"/>
      <c r="G207" s="746"/>
      <c r="H207" s="746"/>
      <c r="I207" s="746"/>
      <c r="J207" s="189" t="str">
        <f>VLOOKUP(A207,ORÇAMENTO!$A$16:$I$126,5,FALSE)</f>
        <v>M</v>
      </c>
      <c r="K207" s="200">
        <f>'[7]escavação drenagem'!$D$93</f>
        <v>963</v>
      </c>
      <c r="L207" s="211"/>
    </row>
    <row r="208" spans="1:13" ht="11.25" customHeight="1" x14ac:dyDescent="0.2">
      <c r="A208" s="180" t="str">
        <f t="shared" si="22"/>
        <v/>
      </c>
      <c r="B208" s="248"/>
      <c r="D208" s="746" t="s">
        <v>26565</v>
      </c>
      <c r="E208" s="746"/>
      <c r="F208" s="746"/>
      <c r="G208" s="746"/>
      <c r="H208" s="746"/>
      <c r="I208" s="746"/>
      <c r="J208" s="189"/>
      <c r="K208" s="200"/>
      <c r="L208" s="211"/>
    </row>
    <row r="209" spans="1:13" x14ac:dyDescent="0.2">
      <c r="A209" s="180" t="str">
        <f t="shared" ref="A209:A226" si="24">B209&amp;C209</f>
        <v/>
      </c>
      <c r="B209" s="248"/>
      <c r="C209" s="594"/>
      <c r="D209" s="594"/>
      <c r="E209" s="207"/>
      <c r="F209" s="207"/>
      <c r="G209" s="207"/>
      <c r="H209" s="207"/>
      <c r="I209" s="590"/>
      <c r="J209" s="189"/>
      <c r="K209" s="200"/>
      <c r="L209" s="145"/>
      <c r="M209" s="220"/>
    </row>
    <row r="210" spans="1:13" ht="36" customHeight="1" x14ac:dyDescent="0.2">
      <c r="A210" s="180" t="str">
        <f t="shared" si="24"/>
        <v>5.992214</v>
      </c>
      <c r="B210" s="248" t="s">
        <v>97</v>
      </c>
      <c r="C210" s="609">
        <f>ORÇAMENTO!C72</f>
        <v>92214</v>
      </c>
      <c r="D210" s="746" t="str">
        <f>VLOOKUP(A210,ORÇAMENTO!$A$16:$I$126,4,FALSE)</f>
        <v>TUBO DE CONCRETO PARA REDES COLETORAS DE ÁGUAS PLUVIAIS, DIÂMETRO DE 800 MM, JUNTA RÍGIDA, INSTALADO EM LOCAL COM BAIXO NÍVEL DE INTERFERÊNCIAS - FORNECIMENTO E ASSENTAMENTO. AF_12/2015</v>
      </c>
      <c r="E210" s="746"/>
      <c r="F210" s="746"/>
      <c r="G210" s="746"/>
      <c r="H210" s="746"/>
      <c r="I210" s="746"/>
      <c r="J210" s="189" t="str">
        <f>VLOOKUP(A210,ORÇAMENTO!$A$16:$I$126,5,FALSE)</f>
        <v>M</v>
      </c>
      <c r="K210" s="200">
        <f>'[7]escavação drenagem'!$D$94</f>
        <v>670</v>
      </c>
      <c r="L210" s="211"/>
    </row>
    <row r="211" spans="1:13" ht="11.25" customHeight="1" x14ac:dyDescent="0.2">
      <c r="A211" s="180" t="str">
        <f t="shared" si="24"/>
        <v/>
      </c>
      <c r="B211" s="248"/>
      <c r="D211" s="746" t="s">
        <v>26565</v>
      </c>
      <c r="E211" s="746"/>
      <c r="F211" s="746"/>
      <c r="G211" s="746"/>
      <c r="H211" s="746"/>
      <c r="I211" s="746"/>
      <c r="J211" s="189"/>
      <c r="K211" s="200"/>
      <c r="L211" s="211"/>
    </row>
    <row r="212" spans="1:13" x14ac:dyDescent="0.2">
      <c r="A212" s="180" t="str">
        <f t="shared" ref="A212:A214" si="25">B212&amp;C212</f>
        <v/>
      </c>
      <c r="B212" s="248"/>
      <c r="C212" s="594"/>
      <c r="D212" s="594"/>
      <c r="E212" s="207"/>
      <c r="F212" s="207"/>
      <c r="G212" s="207"/>
      <c r="H212" s="207"/>
      <c r="I212" s="590"/>
      <c r="J212" s="189"/>
      <c r="K212" s="200"/>
      <c r="L212" s="145"/>
      <c r="M212" s="220"/>
    </row>
    <row r="213" spans="1:13" ht="36" customHeight="1" x14ac:dyDescent="0.2">
      <c r="A213" s="180" t="str">
        <f t="shared" si="25"/>
        <v>5.1092216</v>
      </c>
      <c r="B213" s="248" t="s">
        <v>143</v>
      </c>
      <c r="C213" s="609">
        <f>ORÇAMENTO!C73</f>
        <v>92216</v>
      </c>
      <c r="D213" s="746" t="str">
        <f>VLOOKUP(A213,ORÇAMENTO!$A$16:$I$126,4,FALSE)</f>
        <v>TUBO DE CONCRETO PARA REDES COLETORAS DE ÁGUAS PLUVIAIS, DIÂMETRO DE 1000 MM, JUNTA RÍGIDA, INSTALADO EM LOCAL COM BAIXO NÍVEL DE INTERFERÊNCIAS - FORNECIMENTO E ASSENTAMENTO. AF_12/2015</v>
      </c>
      <c r="E213" s="746"/>
      <c r="F213" s="746"/>
      <c r="G213" s="746"/>
      <c r="H213" s="746"/>
      <c r="I213" s="746"/>
      <c r="J213" s="189" t="str">
        <f>VLOOKUP(A213,ORÇAMENTO!$A$16:$I$126,5,FALSE)</f>
        <v>M</v>
      </c>
      <c r="K213" s="200">
        <f>'[7]escavação drenagem'!$D$95</f>
        <v>281</v>
      </c>
      <c r="L213" s="211"/>
    </row>
    <row r="214" spans="1:13" ht="11.25" customHeight="1" x14ac:dyDescent="0.2">
      <c r="A214" s="180" t="str">
        <f t="shared" si="25"/>
        <v/>
      </c>
      <c r="B214" s="248"/>
      <c r="D214" s="746" t="s">
        <v>26565</v>
      </c>
      <c r="E214" s="746"/>
      <c r="F214" s="746"/>
      <c r="G214" s="746"/>
      <c r="H214" s="746"/>
      <c r="I214" s="746"/>
      <c r="J214" s="189"/>
      <c r="K214" s="200"/>
      <c r="L214" s="211"/>
    </row>
    <row r="215" spans="1:13" x14ac:dyDescent="0.2">
      <c r="A215" s="180" t="str">
        <f t="shared" ref="A215:A219" si="26">B215&amp;C215</f>
        <v/>
      </c>
      <c r="B215" s="248"/>
      <c r="C215" s="594"/>
      <c r="D215" s="594"/>
      <c r="E215" s="207"/>
      <c r="F215" s="207"/>
      <c r="G215" s="207"/>
      <c r="H215" s="207"/>
      <c r="I215" s="590"/>
      <c r="J215" s="189"/>
      <c r="K215" s="200"/>
      <c r="L215" s="145"/>
      <c r="M215" s="220"/>
    </row>
    <row r="216" spans="1:13" ht="36" customHeight="1" x14ac:dyDescent="0.2">
      <c r="A216" s="180" t="str">
        <f t="shared" si="26"/>
        <v>5.1192816</v>
      </c>
      <c r="B216" s="248" t="s">
        <v>98</v>
      </c>
      <c r="C216" s="609">
        <f>ORÇAMENTO!C74</f>
        <v>92816</v>
      </c>
      <c r="D216" s="746" t="str">
        <f>VLOOKUP(A216,ORÇAMENTO!$A$16:$I$126,4,FALSE)</f>
        <v>TUBO DE CONCRETO PARA REDES COLETORAS DE ÁGUAS PLUVIAIS, DIÂMETRO DE 1200 MM, JUNTA RÍGIDA, INSTALADO EM LOCAL COM BAIXO NÍVEL DE INTERFERÊNCIAS - FORNECIMENTO E ASSENTAMENTO. AF_12/2015</v>
      </c>
      <c r="E216" s="746"/>
      <c r="F216" s="746"/>
      <c r="G216" s="746"/>
      <c r="H216" s="746"/>
      <c r="I216" s="746"/>
      <c r="J216" s="189" t="str">
        <f>VLOOKUP(A216,ORÇAMENTO!$A$16:$I$126,5,FALSE)</f>
        <v>M</v>
      </c>
      <c r="K216" s="200">
        <f>'[7]escavação drenagem'!$D$96</f>
        <v>328</v>
      </c>
      <c r="L216" s="211"/>
    </row>
    <row r="217" spans="1:13" ht="11.25" customHeight="1" x14ac:dyDescent="0.2">
      <c r="A217" s="180" t="str">
        <f t="shared" si="26"/>
        <v/>
      </c>
      <c r="B217" s="248"/>
      <c r="D217" s="746" t="s">
        <v>26565</v>
      </c>
      <c r="E217" s="746"/>
      <c r="F217" s="746"/>
      <c r="G217" s="746"/>
      <c r="H217" s="746"/>
      <c r="I217" s="746"/>
      <c r="J217" s="189"/>
      <c r="K217" s="200"/>
      <c r="L217" s="211"/>
    </row>
    <row r="218" spans="1:13" ht="11.25" customHeight="1" x14ac:dyDescent="0.2">
      <c r="B218" s="248"/>
      <c r="D218" s="596"/>
      <c r="E218" s="596"/>
      <c r="F218" s="596"/>
      <c r="G218" s="596"/>
      <c r="H218" s="596"/>
      <c r="I218" s="596"/>
      <c r="J218" s="189"/>
      <c r="K218" s="200"/>
      <c r="L218" s="211"/>
    </row>
    <row r="219" spans="1:13" ht="43.5" customHeight="1" x14ac:dyDescent="0.2">
      <c r="A219" s="180" t="str">
        <f t="shared" si="26"/>
        <v>5.1292818</v>
      </c>
      <c r="B219" s="248" t="s">
        <v>102</v>
      </c>
      <c r="C219" s="609">
        <f>ORÇAMENTO!C75</f>
        <v>92818</v>
      </c>
      <c r="D219" s="746" t="str">
        <f>VLOOKUP(A219,ORÇAMENTO!$A$16:$I$126,4,FALSE)</f>
        <v>TUBO DE CONCRETO PARA REDES COLETORAS DE ÁGUAS PLUVIAIS, DIÂMETRO DE 1500 MM, JUNTA RÍGIDA, INSTALADO EM LOCAL COM BAIXO NÍVEL DE INTERFERÊNCIAS - FORNECIMENTO E ASSENTAMENTO. AF_12/2015</v>
      </c>
      <c r="E219" s="746"/>
      <c r="F219" s="746"/>
      <c r="G219" s="746"/>
      <c r="H219" s="746"/>
      <c r="I219" s="746"/>
      <c r="J219" s="189" t="str">
        <f>VLOOKUP(A219,ORÇAMENTO!$A$16:$I$126,5,FALSE)</f>
        <v>M</v>
      </c>
      <c r="K219" s="200">
        <f>'[7]escavação drenagem'!$D$97</f>
        <v>96</v>
      </c>
      <c r="L219" s="211"/>
    </row>
    <row r="220" spans="1:13" ht="11.25" customHeight="1" x14ac:dyDescent="0.2">
      <c r="A220" s="180" t="str">
        <f t="shared" ref="A220" si="27">B220&amp;C220</f>
        <v/>
      </c>
      <c r="B220" s="248"/>
      <c r="D220" s="746" t="s">
        <v>31129</v>
      </c>
      <c r="E220" s="746"/>
      <c r="F220" s="746"/>
      <c r="G220" s="746"/>
      <c r="H220" s="746"/>
      <c r="I220" s="746"/>
      <c r="J220" s="189"/>
      <c r="K220" s="200"/>
      <c r="L220" s="211"/>
    </row>
    <row r="221" spans="1:13" ht="11.25" customHeight="1" x14ac:dyDescent="0.2">
      <c r="B221" s="248"/>
      <c r="D221" s="596"/>
      <c r="E221" s="596"/>
      <c r="F221" s="596"/>
      <c r="G221" s="596"/>
      <c r="H221" s="596"/>
      <c r="I221" s="596"/>
      <c r="J221" s="189"/>
      <c r="K221" s="200"/>
      <c r="L221" s="211"/>
    </row>
    <row r="222" spans="1:13" ht="69" customHeight="1" x14ac:dyDescent="0.2">
      <c r="A222" s="180" t="str">
        <f t="shared" ref="A222" si="28">B222&amp;C222</f>
        <v>5.1306.004.0084-0</v>
      </c>
      <c r="B222" s="248" t="s">
        <v>31081</v>
      </c>
      <c r="C222" s="609" t="str">
        <f>ORÇAMENTO!C76</f>
        <v>06.004.0084-0</v>
      </c>
      <c r="D222" s="746" t="str">
        <f>VLOOKUP(A222,ORÇAMENTO!$A$16:$I$126,4,FALSE)</f>
        <v>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E222" s="746"/>
      <c r="F222" s="746"/>
      <c r="G222" s="746"/>
      <c r="H222" s="746"/>
      <c r="I222" s="746"/>
      <c r="J222" s="189" t="s">
        <v>4</v>
      </c>
      <c r="K222" s="200">
        <f>'[7]escavação drenagem'!$D$98</f>
        <v>15</v>
      </c>
      <c r="L222" s="211"/>
    </row>
    <row r="223" spans="1:13" ht="11.25" customHeight="1" x14ac:dyDescent="0.2">
      <c r="A223" s="180" t="str">
        <f t="shared" ref="A223" si="29">B223&amp;C223</f>
        <v/>
      </c>
      <c r="B223" s="248"/>
      <c r="D223" s="746" t="s">
        <v>40723</v>
      </c>
      <c r="E223" s="746"/>
      <c r="F223" s="746"/>
      <c r="G223" s="746"/>
      <c r="H223" s="746"/>
      <c r="I223" s="746"/>
      <c r="J223" s="189"/>
      <c r="K223" s="200"/>
      <c r="L223" s="211"/>
    </row>
    <row r="224" spans="1:13" x14ac:dyDescent="0.2">
      <c r="A224" s="180" t="str">
        <f t="shared" ref="A224" si="30">B224&amp;C224</f>
        <v/>
      </c>
      <c r="B224" s="248"/>
      <c r="C224" s="594"/>
      <c r="D224" s="594"/>
      <c r="E224" s="207"/>
      <c r="F224" s="207"/>
      <c r="G224" s="207"/>
      <c r="H224" s="207"/>
      <c r="I224" s="590"/>
      <c r="J224" s="189"/>
      <c r="K224" s="200"/>
      <c r="L224" s="145"/>
      <c r="M224" s="220"/>
    </row>
    <row r="225" spans="1:13" ht="78.75" customHeight="1" x14ac:dyDescent="0.2">
      <c r="A225" s="180" t="str">
        <f t="shared" si="24"/>
        <v>5.14DR20.10.0050</v>
      </c>
      <c r="B225" s="652" t="s">
        <v>31082</v>
      </c>
      <c r="C225" s="613" t="str">
        <f>ORÇAMENTO!C77</f>
        <v>DR20.10.0050</v>
      </c>
      <c r="D225" s="746" t="str">
        <f>VLOOKUP(A225,ORÇAMENTO!$A$16:$I$126,4,FALSE)</f>
        <v>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v>
      </c>
      <c r="E225" s="746"/>
      <c r="F225" s="746"/>
      <c r="G225" s="746"/>
      <c r="H225" s="746"/>
      <c r="I225" s="746"/>
      <c r="J225" s="189" t="str">
        <f>VLOOKUP(A225,ORÇAMENTO!$A$16:$I$126,5,FALSE)</f>
        <v>UN</v>
      </c>
      <c r="K225" s="200">
        <f>H228+H229</f>
        <v>42</v>
      </c>
      <c r="L225" s="145"/>
      <c r="M225" s="220"/>
    </row>
    <row r="226" spans="1:13" x14ac:dyDescent="0.2">
      <c r="A226" s="180" t="str">
        <f t="shared" si="24"/>
        <v/>
      </c>
      <c r="B226" s="248"/>
      <c r="C226" s="594"/>
      <c r="D226" s="746" t="s">
        <v>26565</v>
      </c>
      <c r="E226" s="746"/>
      <c r="F226" s="746"/>
      <c r="G226" s="746"/>
      <c r="H226" s="746"/>
      <c r="I226" s="746"/>
      <c r="J226" s="189"/>
      <c r="K226" s="200"/>
      <c r="L226" s="145"/>
      <c r="M226" s="220"/>
    </row>
    <row r="227" spans="1:13" x14ac:dyDescent="0.2">
      <c r="B227" s="248"/>
      <c r="C227" s="594"/>
      <c r="D227" s="590"/>
      <c r="E227" s="590"/>
      <c r="F227" s="199" t="s">
        <v>26566</v>
      </c>
      <c r="G227" s="199" t="s">
        <v>28</v>
      </c>
      <c r="H227" s="202" t="s">
        <v>0</v>
      </c>
      <c r="I227" s="590"/>
      <c r="J227" s="189"/>
      <c r="K227" s="200"/>
      <c r="L227" s="145"/>
      <c r="M227" s="220"/>
    </row>
    <row r="228" spans="1:13" x14ac:dyDescent="0.2">
      <c r="B228" s="248"/>
      <c r="C228" s="594"/>
      <c r="D228" s="590"/>
      <c r="E228" s="590"/>
      <c r="F228" s="213" t="s">
        <v>26694</v>
      </c>
      <c r="G228" s="601">
        <f>'[7]escavação drenagem'!$E$92</f>
        <v>15</v>
      </c>
      <c r="H228" s="213">
        <f>TRUNC(G228,2)</f>
        <v>15</v>
      </c>
      <c r="I228" s="590"/>
      <c r="J228" s="189"/>
      <c r="K228" s="200"/>
      <c r="L228" s="145"/>
      <c r="M228" s="220"/>
    </row>
    <row r="229" spans="1:13" x14ac:dyDescent="0.2">
      <c r="B229" s="248"/>
      <c r="C229" s="594"/>
      <c r="D229" s="590"/>
      <c r="E229" s="590"/>
      <c r="F229" s="213" t="s">
        <v>26567</v>
      </c>
      <c r="G229" s="601">
        <f>'[7]escavação drenagem'!$E$93</f>
        <v>27</v>
      </c>
      <c r="H229" s="213">
        <f>TRUNC(G229,2)</f>
        <v>27</v>
      </c>
      <c r="I229" s="590"/>
      <c r="J229" s="189"/>
      <c r="K229" s="200"/>
      <c r="L229" s="145"/>
      <c r="M229" s="220"/>
    </row>
    <row r="230" spans="1:13" x14ac:dyDescent="0.2">
      <c r="A230" s="180" t="str">
        <f t="shared" si="22"/>
        <v/>
      </c>
      <c r="B230" s="248"/>
      <c r="C230" s="594"/>
      <c r="D230" s="590"/>
      <c r="E230" s="590"/>
      <c r="F230" s="590"/>
      <c r="G230" s="590"/>
      <c r="H230" s="590"/>
      <c r="I230" s="590"/>
      <c r="J230" s="594"/>
      <c r="K230" s="200"/>
      <c r="L230" s="207"/>
      <c r="M230" s="207"/>
    </row>
    <row r="231" spans="1:13" ht="76.5" customHeight="1" x14ac:dyDescent="0.2">
      <c r="A231" s="180" t="str">
        <f t="shared" si="22"/>
        <v>5.15DR20.10.0053</v>
      </c>
      <c r="B231" s="652" t="s">
        <v>31083</v>
      </c>
      <c r="C231" s="612" t="str">
        <f>ORÇAMENTO!C78</f>
        <v>DR20.10.0053</v>
      </c>
      <c r="D231" s="746" t="str">
        <f>VLOOKUP(A231,ORÇAMENTO!$A$16:$I$126,4,FALSE)</f>
        <v>Poco de visita de blocos de concreto de (20x20x40)cm, com paredes de 0,20m de espessura, medindo internamente (1,30x1,30x1,40)m,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v>
      </c>
      <c r="E231" s="746"/>
      <c r="F231" s="746"/>
      <c r="G231" s="746"/>
      <c r="H231" s="746"/>
      <c r="I231" s="746"/>
      <c r="J231" s="594" t="str">
        <f>VLOOKUP(A231,ORÇAMENTO!$A$16:$I$126,5,FALSE)</f>
        <v>UN</v>
      </c>
      <c r="K231" s="200">
        <f>H235</f>
        <v>19</v>
      </c>
    </row>
    <row r="232" spans="1:13" x14ac:dyDescent="0.2">
      <c r="A232" s="180" t="str">
        <f t="shared" si="22"/>
        <v/>
      </c>
      <c r="B232" s="652"/>
      <c r="C232" s="602"/>
      <c r="D232" s="746" t="s">
        <v>26565</v>
      </c>
      <c r="E232" s="746"/>
      <c r="F232" s="746"/>
      <c r="G232" s="746"/>
      <c r="H232" s="746"/>
      <c r="I232" s="746"/>
      <c r="J232" s="189"/>
      <c r="K232" s="200"/>
    </row>
    <row r="233" spans="1:13" x14ac:dyDescent="0.2">
      <c r="A233" s="180" t="str">
        <f t="shared" si="22"/>
        <v/>
      </c>
      <c r="B233" s="248"/>
      <c r="D233" s="594"/>
      <c r="E233" s="594"/>
      <c r="F233" s="594"/>
      <c r="G233" s="594"/>
      <c r="H233" s="594"/>
      <c r="J233" s="189"/>
      <c r="K233" s="200"/>
    </row>
    <row r="234" spans="1:13" x14ac:dyDescent="0.2">
      <c r="B234" s="248"/>
      <c r="D234" s="594"/>
      <c r="E234" s="594"/>
      <c r="F234" s="199" t="s">
        <v>26566</v>
      </c>
      <c r="G234" s="199" t="s">
        <v>28</v>
      </c>
      <c r="H234" s="202" t="s">
        <v>0</v>
      </c>
      <c r="J234" s="189"/>
      <c r="K234" s="200"/>
    </row>
    <row r="235" spans="1:13" x14ac:dyDescent="0.2">
      <c r="B235" s="248"/>
      <c r="D235" s="594"/>
      <c r="E235" s="594"/>
      <c r="F235" s="213" t="s">
        <v>31096</v>
      </c>
      <c r="G235" s="582">
        <f>'[7]escavação drenagem'!$E$94</f>
        <v>19</v>
      </c>
      <c r="H235" s="213">
        <f t="shared" ref="H235" si="31">TRUNC(G235,2)</f>
        <v>19</v>
      </c>
      <c r="J235" s="189"/>
      <c r="K235" s="200"/>
    </row>
    <row r="236" spans="1:13" x14ac:dyDescent="0.2">
      <c r="A236" s="180" t="str">
        <f t="shared" si="22"/>
        <v/>
      </c>
      <c r="B236" s="262"/>
      <c r="D236" s="582"/>
      <c r="E236" s="582"/>
      <c r="F236" s="582"/>
      <c r="G236" s="582"/>
      <c r="H236" s="582"/>
      <c r="I236" s="180"/>
      <c r="J236" s="180"/>
      <c r="K236" s="203"/>
    </row>
    <row r="237" spans="1:13" ht="76.5" customHeight="1" x14ac:dyDescent="0.2">
      <c r="A237" s="180" t="str">
        <f t="shared" ref="A237:A239" si="32">B237&amp;C237</f>
        <v>5.16DR20.10.0059</v>
      </c>
      <c r="B237" s="652" t="s">
        <v>31087</v>
      </c>
      <c r="C237" s="612" t="str">
        <f>ORÇAMENTO!C79</f>
        <v>DR20.10.0059</v>
      </c>
      <c r="D237" s="746" t="str">
        <f>VLOOKUP(A237,ORÇAMENTO!$A$16:$I$126,4,FALSE)</f>
        <v>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v>
      </c>
      <c r="E237" s="746"/>
      <c r="F237" s="746"/>
      <c r="G237" s="746"/>
      <c r="H237" s="746"/>
      <c r="I237" s="746"/>
      <c r="J237" s="594" t="str">
        <f>VLOOKUP(A237,ORÇAMENTO!$A$16:$I$126,5,FALSE)</f>
        <v>UN</v>
      </c>
      <c r="K237" s="200">
        <f>H241</f>
        <v>7</v>
      </c>
    </row>
    <row r="238" spans="1:13" x14ac:dyDescent="0.2">
      <c r="A238" s="180" t="str">
        <f t="shared" si="32"/>
        <v/>
      </c>
      <c r="B238" s="652"/>
      <c r="C238" s="602"/>
      <c r="D238" s="746" t="s">
        <v>26565</v>
      </c>
      <c r="E238" s="746"/>
      <c r="F238" s="746"/>
      <c r="G238" s="746"/>
      <c r="H238" s="746"/>
      <c r="I238" s="746"/>
      <c r="J238" s="189"/>
      <c r="K238" s="200"/>
    </row>
    <row r="239" spans="1:13" x14ac:dyDescent="0.2">
      <c r="A239" s="180" t="str">
        <f t="shared" si="32"/>
        <v/>
      </c>
      <c r="B239" s="248"/>
      <c r="D239" s="594"/>
      <c r="E239" s="594"/>
      <c r="F239" s="594"/>
      <c r="G239" s="594"/>
      <c r="H239" s="594"/>
      <c r="J239" s="189"/>
      <c r="K239" s="200"/>
    </row>
    <row r="240" spans="1:13" x14ac:dyDescent="0.2">
      <c r="B240" s="248"/>
      <c r="D240" s="594"/>
      <c r="E240" s="594"/>
      <c r="F240" s="199" t="s">
        <v>26566</v>
      </c>
      <c r="G240" s="199" t="s">
        <v>28</v>
      </c>
      <c r="H240" s="202" t="s">
        <v>0</v>
      </c>
      <c r="J240" s="189"/>
      <c r="K240" s="200"/>
    </row>
    <row r="241" spans="1:12" x14ac:dyDescent="0.2">
      <c r="B241" s="248"/>
      <c r="D241" s="594"/>
      <c r="E241" s="594"/>
      <c r="F241" s="603" t="s">
        <v>31097</v>
      </c>
      <c r="G241" s="582">
        <f>'[7]escavação drenagem'!$E$95</f>
        <v>7</v>
      </c>
      <c r="H241" s="213">
        <f t="shared" ref="H241" si="33">TRUNC(G241,2)</f>
        <v>7</v>
      </c>
      <c r="J241" s="189"/>
      <c r="K241" s="200"/>
    </row>
    <row r="242" spans="1:12" x14ac:dyDescent="0.2">
      <c r="A242" s="180" t="str">
        <f t="shared" ref="A242:A245" si="34">B242&amp;C242</f>
        <v/>
      </c>
      <c r="B242" s="262"/>
      <c r="D242" s="582"/>
      <c r="E242" s="582"/>
      <c r="F242" s="582"/>
      <c r="G242" s="582"/>
      <c r="H242" s="582"/>
      <c r="I242" s="180"/>
      <c r="J242" s="180"/>
      <c r="K242" s="203"/>
    </row>
    <row r="243" spans="1:12" ht="76.5" customHeight="1" x14ac:dyDescent="0.2">
      <c r="A243" s="180" t="str">
        <f t="shared" si="34"/>
        <v>5.17DR20.10.0065</v>
      </c>
      <c r="B243" s="652" t="s">
        <v>31088</v>
      </c>
      <c r="C243" s="612" t="str">
        <f>ORÇAMENTO!C80</f>
        <v>DR20.10.0065</v>
      </c>
      <c r="D243" s="746" t="str">
        <f>VLOOKUP(A243,ORÇAMENTO!$A$16:$I$126,4,FALSE)</f>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v>
      </c>
      <c r="E243" s="746"/>
      <c r="F243" s="746"/>
      <c r="G243" s="746"/>
      <c r="H243" s="746"/>
      <c r="I243" s="746"/>
      <c r="J243" s="594" t="str">
        <f>VLOOKUP(A243,ORÇAMENTO!$A$16:$I$126,5,FALSE)</f>
        <v>UN</v>
      </c>
      <c r="K243" s="200">
        <f>H247</f>
        <v>10</v>
      </c>
    </row>
    <row r="244" spans="1:12" x14ac:dyDescent="0.2">
      <c r="A244" s="180" t="str">
        <f t="shared" si="34"/>
        <v/>
      </c>
      <c r="B244" s="652"/>
      <c r="C244" s="602"/>
      <c r="D244" s="746" t="s">
        <v>26565</v>
      </c>
      <c r="E244" s="746"/>
      <c r="F244" s="746"/>
      <c r="G244" s="746"/>
      <c r="H244" s="746"/>
      <c r="I244" s="746"/>
      <c r="J244" s="189"/>
      <c r="K244" s="200"/>
    </row>
    <row r="245" spans="1:12" x14ac:dyDescent="0.2">
      <c r="A245" s="180" t="str">
        <f t="shared" si="34"/>
        <v/>
      </c>
      <c r="B245" s="248"/>
      <c r="D245" s="594"/>
      <c r="E245" s="594"/>
      <c r="F245" s="594"/>
      <c r="G245" s="594"/>
      <c r="H245" s="594"/>
      <c r="J245" s="189"/>
      <c r="K245" s="200"/>
    </row>
    <row r="246" spans="1:12" x14ac:dyDescent="0.2">
      <c r="B246" s="248"/>
      <c r="D246" s="594"/>
      <c r="E246" s="594"/>
      <c r="F246" s="199" t="s">
        <v>26566</v>
      </c>
      <c r="G246" s="199" t="s">
        <v>28</v>
      </c>
      <c r="H246" s="202" t="s">
        <v>0</v>
      </c>
      <c r="J246" s="189"/>
      <c r="K246" s="200"/>
    </row>
    <row r="247" spans="1:12" x14ac:dyDescent="0.2">
      <c r="B247" s="248"/>
      <c r="D247" s="594"/>
      <c r="E247" s="594"/>
      <c r="F247" s="603" t="s">
        <v>31098</v>
      </c>
      <c r="G247" s="582">
        <f>'[7]escavação drenagem'!$E$96</f>
        <v>10</v>
      </c>
      <c r="H247" s="213">
        <f t="shared" ref="H247" si="35">TRUNC(G247,2)</f>
        <v>10</v>
      </c>
      <c r="J247" s="189"/>
      <c r="K247" s="200"/>
    </row>
    <row r="248" spans="1:12" x14ac:dyDescent="0.2">
      <c r="A248" s="180" t="str">
        <f t="shared" ref="A248" si="36">B248&amp;C248</f>
        <v/>
      </c>
      <c r="B248" s="653"/>
      <c r="C248" s="218"/>
      <c r="D248" s="221"/>
      <c r="E248" s="221"/>
      <c r="F248" s="221"/>
      <c r="G248" s="221"/>
      <c r="H248" s="221"/>
      <c r="I248" s="576"/>
      <c r="J248" s="576"/>
      <c r="K248" s="578"/>
    </row>
    <row r="249" spans="1:12" x14ac:dyDescent="0.2">
      <c r="B249" s="653"/>
      <c r="C249" s="218"/>
      <c r="D249" s="221"/>
      <c r="E249" s="221"/>
      <c r="F249" s="221"/>
      <c r="G249" s="221"/>
      <c r="H249" s="221"/>
      <c r="I249" s="576"/>
      <c r="J249" s="576"/>
      <c r="K249" s="578"/>
    </row>
    <row r="250" spans="1:12" ht="74.25" customHeight="1" x14ac:dyDescent="0.2">
      <c r="A250" s="180" t="str">
        <f t="shared" ref="A250:A251" si="37">B250&amp;C250</f>
        <v>5.18DR20.10.0068</v>
      </c>
      <c r="B250" s="248" t="s">
        <v>31089</v>
      </c>
      <c r="C250" s="614" t="str">
        <f>ORÇAMENTO!C81</f>
        <v>DR20.10.0068</v>
      </c>
      <c r="D250" s="746" t="str">
        <f>VLOOKUP(A250,ORÇAMENTO!$A$16:$I$126,4,FALSE)</f>
        <v>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v>
      </c>
      <c r="E250" s="746"/>
      <c r="F250" s="746"/>
      <c r="G250" s="746"/>
      <c r="H250" s="746"/>
      <c r="I250" s="746"/>
      <c r="J250" s="189" t="s">
        <v>4</v>
      </c>
      <c r="K250" s="200">
        <f>H253</f>
        <v>4</v>
      </c>
      <c r="L250" s="211"/>
    </row>
    <row r="251" spans="1:12" ht="11.25" customHeight="1" x14ac:dyDescent="0.2">
      <c r="A251" s="180" t="str">
        <f t="shared" si="37"/>
        <v/>
      </c>
      <c r="B251" s="248"/>
      <c r="D251" s="746" t="s">
        <v>31129</v>
      </c>
      <c r="E251" s="746"/>
      <c r="F251" s="746"/>
      <c r="G251" s="746"/>
      <c r="H251" s="746"/>
      <c r="I251" s="746"/>
      <c r="J251" s="189"/>
      <c r="K251" s="200"/>
      <c r="L251" s="211"/>
    </row>
    <row r="252" spans="1:12" x14ac:dyDescent="0.2">
      <c r="B252" s="248"/>
      <c r="D252" s="597"/>
      <c r="E252" s="597"/>
      <c r="F252" s="199" t="s">
        <v>26566</v>
      </c>
      <c r="G252" s="199" t="s">
        <v>28</v>
      </c>
      <c r="H252" s="202" t="s">
        <v>0</v>
      </c>
      <c r="J252" s="189"/>
      <c r="K252" s="200"/>
    </row>
    <row r="253" spans="1:12" x14ac:dyDescent="0.2">
      <c r="B253" s="248"/>
      <c r="D253" s="597"/>
      <c r="E253" s="597"/>
      <c r="F253" s="622" t="s">
        <v>40725</v>
      </c>
      <c r="G253" s="221">
        <f>'[7]escavação drenagem'!$E$97</f>
        <v>4</v>
      </c>
      <c r="H253" s="623">
        <f t="shared" ref="H253" si="38">TRUNC(G253,2)</f>
        <v>4</v>
      </c>
      <c r="J253" s="189"/>
      <c r="K253" s="200"/>
    </row>
    <row r="254" spans="1:12" x14ac:dyDescent="0.2">
      <c r="A254" s="180" t="str">
        <f t="shared" ref="A254:A256" si="39">B254&amp;C254</f>
        <v/>
      </c>
      <c r="B254" s="653"/>
      <c r="C254" s="218"/>
      <c r="D254" s="221"/>
      <c r="E254" s="221"/>
      <c r="F254" s="221"/>
      <c r="G254" s="221"/>
      <c r="H254" s="221"/>
      <c r="I254" s="576"/>
      <c r="J254" s="576"/>
      <c r="K254" s="578"/>
    </row>
    <row r="255" spans="1:12" ht="72.75" customHeight="1" x14ac:dyDescent="0.2">
      <c r="A255" s="180" t="str">
        <f t="shared" si="39"/>
        <v>5.19DR20.10.0072</v>
      </c>
      <c r="B255" s="248" t="s">
        <v>31093</v>
      </c>
      <c r="C255" s="614" t="str">
        <f>ORÇAMENTO!C82</f>
        <v>DR20.10.0072</v>
      </c>
      <c r="D255" s="746" t="str">
        <f>VLOOKUP(A255,ORÇAMENTO!$A$16:$I$126,4,FALSE)</f>
        <v>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v>
      </c>
      <c r="E255" s="746"/>
      <c r="F255" s="746"/>
      <c r="G255" s="746"/>
      <c r="H255" s="746"/>
      <c r="I255" s="746"/>
      <c r="J255" s="189" t="s">
        <v>4</v>
      </c>
      <c r="K255" s="200">
        <f>H258</f>
        <v>1</v>
      </c>
      <c r="L255" s="211"/>
    </row>
    <row r="256" spans="1:12" ht="11.25" customHeight="1" x14ac:dyDescent="0.2">
      <c r="A256" s="180" t="str">
        <f t="shared" si="39"/>
        <v/>
      </c>
      <c r="B256" s="248"/>
      <c r="D256" s="746" t="s">
        <v>40723</v>
      </c>
      <c r="E256" s="746"/>
      <c r="F256" s="746"/>
      <c r="G256" s="746"/>
      <c r="H256" s="746"/>
      <c r="I256" s="746"/>
      <c r="J256" s="189"/>
      <c r="K256" s="200"/>
      <c r="L256" s="211"/>
    </row>
    <row r="257" spans="1:13" x14ac:dyDescent="0.2">
      <c r="B257" s="248"/>
      <c r="D257" s="597"/>
      <c r="E257" s="597"/>
      <c r="F257" s="199" t="s">
        <v>26566</v>
      </c>
      <c r="G257" s="199" t="s">
        <v>28</v>
      </c>
      <c r="H257" s="202" t="s">
        <v>0</v>
      </c>
      <c r="J257" s="189"/>
      <c r="K257" s="200"/>
    </row>
    <row r="258" spans="1:13" x14ac:dyDescent="0.2">
      <c r="B258" s="248"/>
      <c r="D258" s="597"/>
      <c r="E258" s="597"/>
      <c r="F258" s="622" t="s">
        <v>40724</v>
      </c>
      <c r="G258" s="221">
        <f>'[7]escavação drenagem'!$E$98</f>
        <v>1</v>
      </c>
      <c r="H258" s="623">
        <f t="shared" ref="H258" si="40">TRUNC(G258,2)</f>
        <v>1</v>
      </c>
      <c r="J258" s="189"/>
      <c r="K258" s="200"/>
    </row>
    <row r="259" spans="1:13" x14ac:dyDescent="0.2">
      <c r="A259" s="180" t="str">
        <f t="shared" ref="A259" si="41">B259&amp;C259</f>
        <v/>
      </c>
      <c r="B259" s="248"/>
      <c r="C259" s="597"/>
      <c r="D259" s="597"/>
      <c r="E259" s="207"/>
      <c r="F259" s="207"/>
      <c r="G259" s="207"/>
      <c r="H259" s="207"/>
      <c r="I259" s="596"/>
      <c r="J259" s="189"/>
      <c r="K259" s="200"/>
      <c r="L259" s="145"/>
      <c r="M259" s="220"/>
    </row>
    <row r="260" spans="1:13" ht="41.25" customHeight="1" x14ac:dyDescent="0.2">
      <c r="A260" s="180" t="str">
        <f t="shared" si="22"/>
        <v>5.20DR20.15.0200</v>
      </c>
      <c r="B260" s="248" t="s">
        <v>31094</v>
      </c>
      <c r="C260" s="612" t="str">
        <f>ORÇAMENTO!C83</f>
        <v>DR20.15.0200</v>
      </c>
      <c r="D260" s="746" t="str">
        <f>VLOOKUP(A260,ORÇAMENTO!$A$16:$I$126,4,FALSE)</f>
        <v>Fornecimento e assentamento de anel de concreto armado pre-moldado para pocos de visita de esgotos sanitarios, segundo especificacoes da CEDAE, medindo (0,60x0,15x0,05)m, com argamassa de cimento e areia no traco 1:4, inclusive degraus de ferro fundido; exclusive escavacao e reaterro.</v>
      </c>
      <c r="E260" s="746"/>
      <c r="F260" s="746"/>
      <c r="G260" s="746"/>
      <c r="H260" s="746"/>
      <c r="I260" s="746"/>
      <c r="J260" s="594" t="str">
        <f>VLOOKUP(A260,ORÇAMENTO!$A$16:$I$126,5,FALSE)</f>
        <v>UN</v>
      </c>
      <c r="K260" s="200">
        <f>SUM(H263:H269)</f>
        <v>154</v>
      </c>
      <c r="L260" s="211"/>
    </row>
    <row r="261" spans="1:13" x14ac:dyDescent="0.2">
      <c r="B261" s="654"/>
      <c r="C261" s="575"/>
      <c r="D261" s="746" t="s">
        <v>26565</v>
      </c>
      <c r="E261" s="746"/>
      <c r="F261" s="746"/>
      <c r="G261" s="746"/>
      <c r="H261" s="746"/>
      <c r="I261" s="746"/>
      <c r="J261" s="222"/>
      <c r="K261" s="219"/>
      <c r="L261" s="211"/>
    </row>
    <row r="262" spans="1:13" x14ac:dyDescent="0.2">
      <c r="B262" s="248"/>
      <c r="D262" s="594"/>
      <c r="E262" s="594"/>
      <c r="F262" s="199" t="s">
        <v>26566</v>
      </c>
      <c r="G262" s="199" t="s">
        <v>28</v>
      </c>
      <c r="H262" s="202" t="s">
        <v>0</v>
      </c>
      <c r="J262" s="189"/>
      <c r="K262" s="200"/>
    </row>
    <row r="263" spans="1:13" x14ac:dyDescent="0.2">
      <c r="B263" s="248"/>
      <c r="C263" s="594"/>
      <c r="D263" s="590"/>
      <c r="E263" s="590"/>
      <c r="F263" s="213" t="s">
        <v>26694</v>
      </c>
      <c r="G263" s="601">
        <f>H228</f>
        <v>15</v>
      </c>
      <c r="H263" s="213">
        <v>58</v>
      </c>
      <c r="I263" s="590"/>
      <c r="J263" s="189"/>
      <c r="K263" s="200"/>
      <c r="L263" s="145"/>
      <c r="M263" s="220"/>
    </row>
    <row r="264" spans="1:13" x14ac:dyDescent="0.2">
      <c r="B264" s="248"/>
      <c r="C264" s="594"/>
      <c r="D264" s="590"/>
      <c r="E264" s="590"/>
      <c r="F264" s="213" t="s">
        <v>26567</v>
      </c>
      <c r="G264" s="601">
        <f>H229</f>
        <v>27</v>
      </c>
      <c r="H264" s="213">
        <v>34</v>
      </c>
      <c r="I264" s="590"/>
      <c r="J264" s="189"/>
      <c r="K264" s="200"/>
      <c r="L264" s="145"/>
      <c r="M264" s="220"/>
    </row>
    <row r="265" spans="1:13" x14ac:dyDescent="0.2">
      <c r="B265" s="248"/>
      <c r="D265" s="594"/>
      <c r="E265" s="594"/>
      <c r="F265" s="213" t="s">
        <v>31096</v>
      </c>
      <c r="G265" s="582">
        <f>H235</f>
        <v>19</v>
      </c>
      <c r="H265" s="213">
        <v>19</v>
      </c>
      <c r="J265" s="189"/>
      <c r="K265" s="200"/>
    </row>
    <row r="266" spans="1:13" x14ac:dyDescent="0.2">
      <c r="B266" s="248"/>
      <c r="D266" s="594"/>
      <c r="E266" s="594"/>
      <c r="F266" s="603" t="s">
        <v>31097</v>
      </c>
      <c r="G266" s="582">
        <f>H241</f>
        <v>7</v>
      </c>
      <c r="H266" s="213">
        <v>7</v>
      </c>
      <c r="J266" s="189"/>
      <c r="K266" s="200"/>
    </row>
    <row r="267" spans="1:13" x14ac:dyDescent="0.2">
      <c r="B267" s="248"/>
      <c r="D267" s="594"/>
      <c r="E267" s="594"/>
      <c r="F267" s="603" t="s">
        <v>31098</v>
      </c>
      <c r="G267" s="582">
        <f>H247</f>
        <v>10</v>
      </c>
      <c r="H267" s="213">
        <v>12</v>
      </c>
      <c r="J267" s="189"/>
      <c r="K267" s="200"/>
    </row>
    <row r="268" spans="1:13" x14ac:dyDescent="0.2">
      <c r="B268" s="248"/>
      <c r="D268" s="597"/>
      <c r="E268" s="597"/>
      <c r="F268" s="603" t="s">
        <v>31114</v>
      </c>
      <c r="G268" s="600">
        <f>G253</f>
        <v>4</v>
      </c>
      <c r="H268" s="213">
        <v>12</v>
      </c>
      <c r="J268" s="189"/>
      <c r="K268" s="200"/>
    </row>
    <row r="269" spans="1:13" x14ac:dyDescent="0.2">
      <c r="B269" s="248"/>
      <c r="D269" s="597"/>
      <c r="E269" s="597"/>
      <c r="F269" s="603" t="s">
        <v>31115</v>
      </c>
      <c r="G269" s="600">
        <f>G258</f>
        <v>1</v>
      </c>
      <c r="H269" s="213">
        <v>12</v>
      </c>
      <c r="J269" s="189"/>
      <c r="K269" s="200"/>
    </row>
    <row r="270" spans="1:13" x14ac:dyDescent="0.2">
      <c r="B270" s="654"/>
      <c r="C270" s="218"/>
      <c r="D270" s="575"/>
      <c r="E270" s="575"/>
      <c r="F270" s="391"/>
      <c r="G270" s="391"/>
      <c r="H270" s="577"/>
      <c r="I270" s="574"/>
      <c r="J270" s="222"/>
      <c r="K270" s="219"/>
    </row>
    <row r="271" spans="1:13" x14ac:dyDescent="0.2">
      <c r="A271" s="180" t="str">
        <f t="shared" si="22"/>
        <v/>
      </c>
      <c r="B271" s="653"/>
      <c r="C271" s="218"/>
      <c r="D271" s="221"/>
      <c r="E271" s="221"/>
      <c r="F271" s="391"/>
      <c r="G271" s="576"/>
      <c r="H271" s="576"/>
      <c r="I271" s="576"/>
      <c r="J271" s="576"/>
      <c r="K271" s="578"/>
      <c r="L271" s="211"/>
    </row>
    <row r="272" spans="1:13" ht="65.25" customHeight="1" x14ac:dyDescent="0.2">
      <c r="A272" s="180" t="str">
        <f t="shared" si="22"/>
        <v>5.2106.015.0030-0</v>
      </c>
      <c r="B272" s="248" t="s">
        <v>31095</v>
      </c>
      <c r="C272" s="609" t="str">
        <f>ORÇAMENTO!C84</f>
        <v>06.015.0030-0</v>
      </c>
      <c r="D272" s="746" t="str">
        <f>VLOOKUP(A272,ORÇAMENTO!$A$16:$I$126,4,FALSE)</f>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E272" s="746"/>
      <c r="F272" s="746"/>
      <c r="G272" s="746"/>
      <c r="H272" s="746"/>
      <c r="I272" s="746"/>
      <c r="J272" s="189" t="str">
        <f>VLOOKUP(A272,ORÇAMENTO!$A$16:$I$126,5,FALSE)</f>
        <v>UN</v>
      </c>
      <c r="K272" s="200">
        <f>'[7]Serviços de Escavação'!$D$14</f>
        <v>168</v>
      </c>
      <c r="L272" s="211"/>
    </row>
    <row r="273" spans="1:17" ht="11.25" customHeight="1" x14ac:dyDescent="0.2">
      <c r="A273" s="180" t="str">
        <f t="shared" si="22"/>
        <v/>
      </c>
      <c r="B273" s="248"/>
      <c r="D273" s="746" t="s">
        <v>26565</v>
      </c>
      <c r="E273" s="746"/>
      <c r="F273" s="746"/>
      <c r="G273" s="746"/>
      <c r="H273" s="746"/>
      <c r="I273" s="746"/>
      <c r="J273" s="189"/>
      <c r="K273" s="200"/>
      <c r="L273" s="211"/>
    </row>
    <row r="274" spans="1:17" x14ac:dyDescent="0.2">
      <c r="A274" s="180" t="str">
        <f t="shared" si="22"/>
        <v/>
      </c>
      <c r="B274" s="248"/>
      <c r="C274" s="594"/>
      <c r="D274" s="594"/>
      <c r="E274" s="207"/>
      <c r="F274" s="207"/>
      <c r="G274" s="207"/>
      <c r="H274" s="207"/>
      <c r="I274" s="590"/>
      <c r="J274" s="189"/>
      <c r="K274" s="200"/>
      <c r="L274" s="145"/>
      <c r="M274" s="220"/>
    </row>
    <row r="275" spans="1:17" ht="60" customHeight="1" x14ac:dyDescent="0.2">
      <c r="A275" s="180" t="str">
        <f t="shared" si="22"/>
        <v>5.22SC15.05.0400</v>
      </c>
      <c r="B275" s="248" t="s">
        <v>31125</v>
      </c>
      <c r="C275" s="613" t="str">
        <f>ORÇAMENTO!C85</f>
        <v>SC15.05.0400</v>
      </c>
      <c r="D275" s="746" t="str">
        <f>VLOOKUP(A275,ORÇAMENTO!$A$16:$I$126,4,FALSE)</f>
        <v>Po-de-pedra, inclusive transporte ate 20km. Fornecimento.</v>
      </c>
      <c r="E275" s="746"/>
      <c r="F275" s="746"/>
      <c r="G275" s="746"/>
      <c r="H275" s="746"/>
      <c r="I275" s="746"/>
      <c r="J275" s="594" t="str">
        <f>VLOOKUP(A275,ORÇAMENTO!$A$16:$I$126,5,FALSE)</f>
        <v>M3</v>
      </c>
      <c r="K275" s="200">
        <f>H279</f>
        <v>4666.25</v>
      </c>
      <c r="L275" s="145"/>
      <c r="M275" s="211"/>
    </row>
    <row r="276" spans="1:17" x14ac:dyDescent="0.2">
      <c r="B276" s="652"/>
      <c r="C276" s="594"/>
      <c r="D276" s="746" t="s">
        <v>26565</v>
      </c>
      <c r="E276" s="746"/>
      <c r="F276" s="746"/>
      <c r="G276" s="746"/>
      <c r="H276" s="746"/>
      <c r="I276" s="746"/>
      <c r="J276" s="189"/>
      <c r="K276" s="200"/>
      <c r="L276" s="145"/>
      <c r="M276" s="211"/>
    </row>
    <row r="277" spans="1:17" x14ac:dyDescent="0.2">
      <c r="B277" s="652"/>
      <c r="C277" s="594"/>
      <c r="D277" s="590"/>
      <c r="E277" s="590"/>
      <c r="F277" s="590"/>
      <c r="G277" s="590"/>
      <c r="H277" s="590"/>
      <c r="I277" s="590"/>
      <c r="J277" s="189"/>
      <c r="K277" s="200"/>
      <c r="L277" s="145"/>
      <c r="M277" s="211"/>
    </row>
    <row r="278" spans="1:17" x14ac:dyDescent="0.2">
      <c r="A278" s="180" t="str">
        <f t="shared" si="22"/>
        <v/>
      </c>
      <c r="B278" s="248"/>
      <c r="D278" s="590"/>
      <c r="E278" s="590"/>
      <c r="F278" s="193" t="s">
        <v>26568</v>
      </c>
      <c r="G278" s="190" t="s">
        <v>107</v>
      </c>
      <c r="H278" s="581" t="s">
        <v>0</v>
      </c>
      <c r="J278" s="189"/>
      <c r="K278" s="200"/>
    </row>
    <row r="279" spans="1:17" x14ac:dyDescent="0.2">
      <c r="A279" s="180" t="str">
        <f t="shared" si="22"/>
        <v/>
      </c>
      <c r="B279" s="262"/>
      <c r="D279" s="590"/>
      <c r="E279" s="590"/>
      <c r="F279" s="199">
        <f>'[7]Serviços de Escavação'!$H$124</f>
        <v>3589.43</v>
      </c>
      <c r="G279" s="190">
        <v>1.3</v>
      </c>
      <c r="H279" s="199">
        <f>TRUNC(F279*G279,2)</f>
        <v>4666.25</v>
      </c>
      <c r="I279" s="180"/>
      <c r="J279" s="180"/>
      <c r="K279" s="203"/>
    </row>
    <row r="280" spans="1:17" ht="12.75" customHeight="1" x14ac:dyDescent="0.2">
      <c r="A280" s="180" t="str">
        <f t="shared" ref="A280:A284" si="42">B280&amp;C280</f>
        <v/>
      </c>
      <c r="B280" s="655"/>
      <c r="C280" s="223"/>
      <c r="D280" s="223"/>
      <c r="E280" s="223"/>
      <c r="F280" s="223"/>
      <c r="G280" s="223"/>
      <c r="H280" s="223"/>
      <c r="I280" s="223"/>
      <c r="J280" s="223"/>
      <c r="K280" s="203"/>
    </row>
    <row r="281" spans="1:17" ht="39.75" customHeight="1" x14ac:dyDescent="0.2">
      <c r="A281" s="180" t="str">
        <f t="shared" si="42"/>
        <v>5.23MT05.40.0150</v>
      </c>
      <c r="B281" s="248" t="s">
        <v>31126</v>
      </c>
      <c r="C281" s="607" t="str">
        <f>ORÇAMENTO!C86</f>
        <v>MT05.40.0150</v>
      </c>
      <c r="D281" s="746" t="str">
        <f>VLOOKUP(A281,ORÇAMENTO!$A$16:$I$126,4,FALSE)</f>
        <v>Cerca protetora de borda de vala, construida com montantes de madeira serrada de (7,5 x 7,5)cm, com 1,50m de comprimento, ficando 0,50m enterrado, com intervalo de 6m e 1 linha de fita plastica zebrada, horizontal, com aproveitamento de 3 vezes da madeira.</v>
      </c>
      <c r="E281" s="746"/>
      <c r="F281" s="746"/>
      <c r="G281" s="746"/>
      <c r="H281" s="746"/>
      <c r="I281" s="746"/>
      <c r="J281" s="594" t="str">
        <f>VLOOKUP(A281,ORÇAMENTO!$A$16:$I$126,5,FALSE)</f>
        <v>M</v>
      </c>
      <c r="K281" s="197">
        <f>H284</f>
        <v>5958</v>
      </c>
    </row>
    <row r="282" spans="1:17" x14ac:dyDescent="0.2">
      <c r="B282" s="248"/>
      <c r="D282" s="593"/>
      <c r="E282" s="593"/>
      <c r="F282" s="593"/>
      <c r="G282" s="593"/>
      <c r="H282" s="593"/>
      <c r="I282" s="593"/>
      <c r="J282" s="189"/>
      <c r="K282" s="197"/>
    </row>
    <row r="283" spans="1:17" ht="12.75" customHeight="1" x14ac:dyDescent="0.2">
      <c r="A283" s="180" t="str">
        <f t="shared" si="42"/>
        <v/>
      </c>
      <c r="B283" s="248"/>
      <c r="C283" s="180"/>
      <c r="D283" s="590"/>
      <c r="E283" s="593"/>
      <c r="F283" s="199" t="s">
        <v>31099</v>
      </c>
      <c r="G283" s="201" t="s">
        <v>26718</v>
      </c>
      <c r="H283" s="202" t="s">
        <v>0</v>
      </c>
      <c r="I283" s="180"/>
      <c r="J283" s="189"/>
      <c r="K283" s="200"/>
    </row>
    <row r="284" spans="1:17" ht="12.75" customHeight="1" x14ac:dyDescent="0.2">
      <c r="A284" s="180" t="str">
        <f t="shared" si="42"/>
        <v/>
      </c>
      <c r="B284" s="248"/>
      <c r="C284" s="180"/>
      <c r="D284" s="590"/>
      <c r="E284" s="593"/>
      <c r="F284" s="199">
        <f>K201+K207+K18+K219+K2236+K213+K216</f>
        <v>2979</v>
      </c>
      <c r="G284" s="199">
        <v>2</v>
      </c>
      <c r="H284" s="199">
        <f>TRUNC(F284*G284,2)</f>
        <v>5958</v>
      </c>
      <c r="I284" s="180"/>
      <c r="J284" s="189"/>
      <c r="K284" s="200"/>
    </row>
    <row r="285" spans="1:17" x14ac:dyDescent="0.2">
      <c r="B285" s="652"/>
      <c r="C285" s="594"/>
      <c r="D285" s="746" t="s">
        <v>26565</v>
      </c>
      <c r="E285" s="746"/>
      <c r="F285" s="746"/>
      <c r="G285" s="746"/>
      <c r="H285" s="746"/>
      <c r="I285" s="746"/>
      <c r="J285" s="189"/>
      <c r="K285" s="200"/>
      <c r="L285" s="145"/>
      <c r="M285" s="211"/>
    </row>
    <row r="286" spans="1:17" ht="12.75" customHeight="1" x14ac:dyDescent="0.2">
      <c r="B286" s="248"/>
      <c r="D286" s="604"/>
      <c r="E286" s="582"/>
      <c r="F286" s="598"/>
      <c r="G286" s="582"/>
      <c r="H286" s="582"/>
      <c r="I286" s="598"/>
      <c r="J286" s="189"/>
      <c r="K286" s="200"/>
    </row>
    <row r="287" spans="1:17" ht="59.25" customHeight="1" x14ac:dyDescent="0.2">
      <c r="A287" s="180" t="str">
        <f>B287&amp;C287</f>
        <v>5.2406.016.0007-0</v>
      </c>
      <c r="B287" s="652" t="s">
        <v>31127</v>
      </c>
      <c r="C287" s="612" t="str">
        <f>ORÇAMENTO!C87</f>
        <v>06.016.0007-0</v>
      </c>
      <c r="D287" s="746" t="str">
        <f>VLOOKUP(A287,ORÇAMENTO!$A$16:$I$126,4,FALSE)</f>
        <v>TAMPAO COMPLETO DE FERRO FUNDIDO DUCTIL (NODULAR) ARTICULADO,CIRCULAR,DN 600MM,COM TAMPA PARA ACESSO DE MANUTENCAO E SOBRETAMPA PARA MANOBRA,CLASSE D400,CONFORME ABNT NBR 10160,ASSENTADO COM ARGAMASSA DE CIMENTO E AREIA,NO TRACO 1:4 EM VOLUME.FORNECIMENTO E ASSENTAMENTO</v>
      </c>
      <c r="E287" s="746"/>
      <c r="F287" s="746"/>
      <c r="G287" s="746"/>
      <c r="H287" s="746"/>
      <c r="I287" s="746"/>
      <c r="J287" s="594" t="str">
        <f>VLOOKUP(A287,ORÇAMENTO!$A$16:$I$126,5,FALSE)</f>
        <v>UN</v>
      </c>
      <c r="K287" s="200">
        <f>H289</f>
        <v>154</v>
      </c>
      <c r="L287" s="224"/>
      <c r="M287" s="211"/>
      <c r="N287" s="211"/>
    </row>
    <row r="288" spans="1:17" s="179" customFormat="1" ht="12.75" customHeight="1" x14ac:dyDescent="0.2">
      <c r="A288" s="180" t="str">
        <f t="shared" ref="A288:A292" si="43">B288&amp;C288</f>
        <v/>
      </c>
      <c r="B288" s="262"/>
      <c r="C288" s="187"/>
      <c r="D288" s="187"/>
      <c r="E288" s="187"/>
      <c r="F288" s="199"/>
      <c r="G288" s="594" t="s">
        <v>26569</v>
      </c>
      <c r="H288" s="581" t="s">
        <v>0</v>
      </c>
      <c r="I288" s="180"/>
      <c r="J288" s="180"/>
      <c r="K288" s="225"/>
      <c r="L288" s="198"/>
      <c r="M288" s="226"/>
      <c r="N288" s="204"/>
      <c r="O288" s="193"/>
      <c r="P288" s="193"/>
      <c r="Q288" s="180"/>
    </row>
    <row r="289" spans="1:25" s="179" customFormat="1" ht="12.75" customHeight="1" x14ac:dyDescent="0.2">
      <c r="A289" s="180" t="str">
        <f t="shared" si="43"/>
        <v/>
      </c>
      <c r="B289" s="262"/>
      <c r="C289" s="187"/>
      <c r="D289" s="582"/>
      <c r="E289" s="582"/>
      <c r="F289" s="199"/>
      <c r="G289" s="582">
        <f>K260</f>
        <v>154</v>
      </c>
      <c r="H289" s="582">
        <f>TRUNC((G289),2)</f>
        <v>154</v>
      </c>
      <c r="I289" s="180"/>
      <c r="J289" s="180"/>
      <c r="K289" s="225"/>
      <c r="L289" s="198"/>
      <c r="M289" s="226"/>
      <c r="N289" s="204"/>
      <c r="O289" s="193"/>
      <c r="P289" s="193"/>
      <c r="Q289" s="180"/>
    </row>
    <row r="290" spans="1:25" x14ac:dyDescent="0.2">
      <c r="B290" s="652"/>
      <c r="C290" s="594"/>
      <c r="D290" s="746" t="s">
        <v>26565</v>
      </c>
      <c r="E290" s="746"/>
      <c r="F290" s="746"/>
      <c r="G290" s="746"/>
      <c r="H290" s="746"/>
      <c r="I290" s="746"/>
      <c r="J290" s="189"/>
      <c r="K290" s="200"/>
      <c r="L290" s="145"/>
      <c r="M290" s="211"/>
    </row>
    <row r="291" spans="1:25" s="179" customFormat="1" ht="12.75" customHeight="1" x14ac:dyDescent="0.2">
      <c r="A291" s="180"/>
      <c r="B291" s="262"/>
      <c r="C291" s="187"/>
      <c r="D291" s="582"/>
      <c r="E291" s="582"/>
      <c r="F291" s="199"/>
      <c r="G291" s="582"/>
      <c r="H291" s="582"/>
      <c r="I291" s="180"/>
      <c r="J291" s="180"/>
      <c r="K291" s="225"/>
      <c r="L291" s="198"/>
      <c r="M291" s="226"/>
      <c r="N291" s="204"/>
      <c r="O291" s="193"/>
      <c r="P291" s="193"/>
      <c r="Q291" s="180"/>
    </row>
    <row r="292" spans="1:25" s="28" customFormat="1" ht="43.5" customHeight="1" x14ac:dyDescent="0.2">
      <c r="A292" s="180" t="str">
        <f t="shared" si="43"/>
        <v>5.255693</v>
      </c>
      <c r="B292" s="652" t="s">
        <v>31128</v>
      </c>
      <c r="C292" s="606">
        <f>ORÇAMENTO!C88</f>
        <v>5693</v>
      </c>
      <c r="D292" s="746" t="str">
        <f>VLOOKUP(A292,ORÇAMENTO!$A$16:$I$126,4,FALSE)</f>
        <v>MOTOBOMBA CENTRÍFUGA, MOTOR A GASOLINA, POTÊNCIA 5,42 HP, BOCAIS 1 1/2" X 1", DIÂMETRO ROTOR 143 MM HM/Q = 6 MCA / 16,8 M3/H A 38 MCA / 6,6 M3/H - MATERIAIS NA OPERAÇÃO. AF_06/2014</v>
      </c>
      <c r="E292" s="746"/>
      <c r="F292" s="746"/>
      <c r="G292" s="746"/>
      <c r="H292" s="746"/>
      <c r="I292" s="746"/>
      <c r="J292" s="594" t="str">
        <f>VLOOKUP(A292,ORÇAMENTO!$A$16:$I$126,5,FALSE)</f>
        <v>H</v>
      </c>
      <c r="K292" s="200">
        <f>H295</f>
        <v>1408</v>
      </c>
    </row>
    <row r="293" spans="1:25" s="28" customFormat="1" x14ac:dyDescent="0.2">
      <c r="A293" s="180"/>
      <c r="B293" s="652"/>
      <c r="C293" s="187"/>
      <c r="D293" s="590"/>
      <c r="E293" s="590"/>
      <c r="F293" s="590"/>
      <c r="G293" s="590"/>
      <c r="H293" s="590"/>
      <c r="I293" s="590"/>
      <c r="J293" s="594"/>
      <c r="K293" s="200"/>
    </row>
    <row r="294" spans="1:25" s="28" customFormat="1" ht="12.75" customHeight="1" x14ac:dyDescent="0.2">
      <c r="B294" s="248"/>
      <c r="C294" s="594"/>
      <c r="D294" s="594" t="s">
        <v>25980</v>
      </c>
      <c r="E294" s="594" t="s">
        <v>26570</v>
      </c>
      <c r="F294" s="594" t="s">
        <v>26571</v>
      </c>
      <c r="G294" s="594" t="s">
        <v>28</v>
      </c>
      <c r="H294" s="581" t="s">
        <v>0</v>
      </c>
      <c r="I294" s="180"/>
      <c r="J294" s="189"/>
      <c r="K294" s="200"/>
      <c r="L294" s="228"/>
      <c r="M294" s="229"/>
      <c r="N294" s="229"/>
    </row>
    <row r="295" spans="1:25" s="28" customFormat="1" ht="12.75" customHeight="1" x14ac:dyDescent="0.2">
      <c r="B295" s="248"/>
      <c r="C295" s="594"/>
      <c r="D295" s="582">
        <v>4</v>
      </c>
      <c r="E295" s="582">
        <v>22</v>
      </c>
      <c r="F295" s="582">
        <v>8</v>
      </c>
      <c r="G295" s="582">
        <v>2</v>
      </c>
      <c r="H295" s="582">
        <f>TRUNC((E295*F295*G295*D295),2)</f>
        <v>1408</v>
      </c>
      <c r="I295" s="180"/>
      <c r="J295" s="189"/>
      <c r="K295" s="200"/>
      <c r="L295" s="228"/>
      <c r="M295" s="229"/>
      <c r="N295" s="229"/>
      <c r="O295" s="227"/>
    </row>
    <row r="296" spans="1:25" s="31" customFormat="1" ht="11.25" customHeight="1" x14ac:dyDescent="0.2">
      <c r="B296" s="262"/>
      <c r="C296" s="187"/>
      <c r="D296" s="206"/>
      <c r="E296" s="206"/>
      <c r="F296" s="199"/>
      <c r="G296" s="180"/>
      <c r="H296" s="199"/>
      <c r="I296" s="180"/>
      <c r="J296" s="180"/>
      <c r="K296" s="225"/>
      <c r="L296" s="230"/>
      <c r="M296" s="231"/>
      <c r="N296" s="232"/>
      <c r="O296" s="233"/>
      <c r="P296" s="233"/>
      <c r="Q296" s="28"/>
      <c r="R296" s="28"/>
      <c r="S296" s="28"/>
    </row>
    <row r="297" spans="1:25" ht="12.75" customHeight="1" x14ac:dyDescent="0.2">
      <c r="B297" s="656"/>
      <c r="C297" s="583"/>
      <c r="D297" s="584"/>
      <c r="E297" s="585"/>
      <c r="F297" s="586"/>
      <c r="G297" s="585"/>
      <c r="H297" s="585"/>
      <c r="I297" s="586"/>
      <c r="J297" s="587"/>
      <c r="K297" s="588"/>
    </row>
    <row r="298" spans="1:25" s="392" customFormat="1" ht="28.5" customHeight="1" x14ac:dyDescent="0.2">
      <c r="B298" s="752" t="s">
        <v>40737</v>
      </c>
      <c r="C298" s="753" t="s">
        <v>30986</v>
      </c>
      <c r="D298" s="753"/>
      <c r="E298" s="753"/>
      <c r="F298" s="753"/>
      <c r="G298" s="753"/>
      <c r="H298" s="753"/>
      <c r="I298" s="753"/>
      <c r="J298" s="753"/>
      <c r="K298" s="754"/>
      <c r="L298" s="398"/>
      <c r="T298" s="402"/>
      <c r="U298" s="402"/>
      <c r="V298" s="402"/>
      <c r="W298" s="402"/>
      <c r="X298" s="402"/>
      <c r="Y298" s="402"/>
    </row>
    <row r="299" spans="1:25" s="392" customFormat="1" ht="28.5" customHeight="1" x14ac:dyDescent="0.2">
      <c r="A299" s="392" t="str">
        <f>B299&amp;C299</f>
        <v>6.196396</v>
      </c>
      <c r="B299" s="393" t="s">
        <v>21</v>
      </c>
      <c r="C299" s="608">
        <f>ORÇAMENTO!C91</f>
        <v>96396</v>
      </c>
      <c r="D299" s="746" t="str">
        <f>VLOOKUP(A299,ORÇAMENTO!$A$16:$I$126,4,FALSE)</f>
        <v>EXECUÇÃO E COMPACTAÇÃO DE BASE E OU SUB BASE PARA PAVIMENTAÇÃO DE BRITA GRADUADA SIMPLES - EXCLUSIVE CARGA E TRANSPORTE. AF_11/2019</v>
      </c>
      <c r="E299" s="746"/>
      <c r="F299" s="746"/>
      <c r="G299" s="746"/>
      <c r="H299" s="746"/>
      <c r="I299" s="746"/>
      <c r="J299" s="374" t="str">
        <f>VLOOKUP(A299,ORÇAMENTO!$A$16:$I$126,5,FALSE)</f>
        <v>M3</v>
      </c>
      <c r="K299" s="395">
        <f>F303+F306</f>
        <v>8251.2199999999993</v>
      </c>
      <c r="L299" s="573"/>
      <c r="T299" s="402"/>
      <c r="U299" s="402"/>
      <c r="V299" s="402"/>
      <c r="W299" s="402"/>
      <c r="X299" s="402"/>
      <c r="Y299" s="402"/>
    </row>
    <row r="300" spans="1:25" s="392" customFormat="1" ht="11.25" customHeight="1" x14ac:dyDescent="0.2">
      <c r="B300" s="393"/>
      <c r="C300" s="396"/>
      <c r="D300" s="747" t="s">
        <v>31065</v>
      </c>
      <c r="E300" s="747"/>
      <c r="F300" s="747"/>
      <c r="G300" s="747"/>
      <c r="H300" s="747"/>
      <c r="I300" s="747"/>
      <c r="J300" s="397"/>
      <c r="K300" s="395"/>
    </row>
    <row r="301" spans="1:25" s="392" customFormat="1" ht="11.25" customHeight="1" x14ac:dyDescent="0.2">
      <c r="B301" s="393"/>
      <c r="C301" s="396"/>
      <c r="D301" s="423"/>
      <c r="E301" s="426" t="s">
        <v>30987</v>
      </c>
      <c r="F301" s="423"/>
      <c r="G301" s="423"/>
      <c r="H301" s="423"/>
      <c r="I301" s="423"/>
      <c r="J301" s="397"/>
      <c r="K301" s="395"/>
    </row>
    <row r="302" spans="1:25" s="399" customFormat="1" ht="12" customHeight="1" x14ac:dyDescent="0.2">
      <c r="B302" s="650"/>
      <c r="C302" s="402"/>
      <c r="D302" s="400" t="s">
        <v>29</v>
      </c>
      <c r="E302" s="400" t="s">
        <v>30988</v>
      </c>
      <c r="F302" s="401" t="s">
        <v>0</v>
      </c>
      <c r="G302" s="402"/>
      <c r="H302" s="427"/>
      <c r="I302" s="400"/>
      <c r="J302" s="402"/>
      <c r="K302" s="403"/>
      <c r="L302" s="404"/>
      <c r="M302" s="405"/>
      <c r="N302" s="406"/>
      <c r="O302" s="407"/>
      <c r="P302" s="407"/>
      <c r="Q302" s="392"/>
      <c r="R302" s="392"/>
      <c r="S302" s="392"/>
      <c r="T302" s="402"/>
      <c r="U302" s="402"/>
      <c r="V302" s="402"/>
      <c r="W302" s="402"/>
      <c r="X302" s="402"/>
      <c r="Y302" s="402"/>
    </row>
    <row r="303" spans="1:25" s="428" customFormat="1" x14ac:dyDescent="0.2">
      <c r="B303" s="657"/>
      <c r="C303" s="397"/>
      <c r="D303" s="429">
        <f>'TABELA VIAS'!E32</f>
        <v>27504.087000000003</v>
      </c>
      <c r="E303" s="415">
        <v>0.15</v>
      </c>
      <c r="F303" s="415">
        <f>TRUNC(D303*E303,2)</f>
        <v>4125.6099999999997</v>
      </c>
      <c r="G303" s="397"/>
      <c r="H303" s="418"/>
      <c r="I303" s="418"/>
      <c r="J303" s="430"/>
      <c r="K303" s="431"/>
      <c r="L303" s="406"/>
      <c r="M303" s="407"/>
      <c r="N303" s="432"/>
      <c r="O303" s="432"/>
      <c r="T303" s="402"/>
      <c r="U303" s="402"/>
      <c r="V303" s="402"/>
      <c r="W303" s="402"/>
      <c r="X303" s="402"/>
      <c r="Y303" s="402"/>
    </row>
    <row r="304" spans="1:25" s="392" customFormat="1" ht="11.25" customHeight="1" x14ac:dyDescent="0.2">
      <c r="B304" s="393"/>
      <c r="C304" s="396"/>
      <c r="D304" s="423"/>
      <c r="E304" s="426" t="s">
        <v>30989</v>
      </c>
      <c r="F304" s="423"/>
      <c r="G304" s="423"/>
      <c r="H304" s="423"/>
      <c r="I304" s="423"/>
      <c r="J304" s="397"/>
      <c r="K304" s="395"/>
    </row>
    <row r="305" spans="1:25" s="399" customFormat="1" ht="12" customHeight="1" x14ac:dyDescent="0.2">
      <c r="B305" s="650"/>
      <c r="C305" s="402"/>
      <c r="D305" s="400" t="s">
        <v>29</v>
      </c>
      <c r="E305" s="400" t="s">
        <v>30988</v>
      </c>
      <c r="F305" s="401" t="s">
        <v>0</v>
      </c>
      <c r="G305" s="402"/>
      <c r="H305" s="427"/>
      <c r="I305" s="400"/>
      <c r="J305" s="402"/>
      <c r="K305" s="403"/>
      <c r="L305" s="404"/>
      <c r="M305" s="405"/>
      <c r="N305" s="406"/>
      <c r="O305" s="407"/>
      <c r="P305" s="407"/>
      <c r="Q305" s="392"/>
      <c r="R305" s="392"/>
      <c r="S305" s="392"/>
      <c r="T305" s="402"/>
      <c r="U305" s="402"/>
      <c r="V305" s="402"/>
      <c r="W305" s="402"/>
      <c r="X305" s="402"/>
      <c r="Y305" s="402"/>
    </row>
    <row r="306" spans="1:25" s="428" customFormat="1" x14ac:dyDescent="0.2">
      <c r="B306" s="657"/>
      <c r="C306" s="397"/>
      <c r="D306" s="429">
        <f>D303</f>
        <v>27504.087000000003</v>
      </c>
      <c r="E306" s="415">
        <v>0.15</v>
      </c>
      <c r="F306" s="415">
        <f>TRUNC(D306*E306,2)</f>
        <v>4125.6099999999997</v>
      </c>
      <c r="G306" s="397"/>
      <c r="H306" s="418"/>
      <c r="I306" s="418"/>
      <c r="J306" s="430"/>
      <c r="K306" s="431"/>
      <c r="L306" s="406"/>
      <c r="M306" s="407"/>
      <c r="N306" s="432"/>
      <c r="O306" s="432"/>
      <c r="T306" s="402"/>
      <c r="U306" s="402"/>
      <c r="V306" s="402"/>
      <c r="W306" s="402"/>
      <c r="X306" s="402"/>
      <c r="Y306" s="402"/>
    </row>
    <row r="307" spans="1:25" s="428" customFormat="1" x14ac:dyDescent="0.2">
      <c r="B307" s="657"/>
      <c r="C307" s="397"/>
      <c r="D307" s="429"/>
      <c r="E307" s="415"/>
      <c r="F307" s="415"/>
      <c r="G307" s="397"/>
      <c r="H307" s="418"/>
      <c r="I307" s="418"/>
      <c r="J307" s="430"/>
      <c r="K307" s="431"/>
      <c r="L307" s="406"/>
      <c r="M307" s="407"/>
      <c r="N307" s="432"/>
      <c r="O307" s="432"/>
      <c r="T307" s="402"/>
      <c r="U307" s="402"/>
      <c r="V307" s="402"/>
      <c r="W307" s="402"/>
      <c r="X307" s="402"/>
      <c r="Y307" s="402"/>
    </row>
    <row r="308" spans="1:25" s="392" customFormat="1" ht="29.25" customHeight="1" x14ac:dyDescent="0.2">
      <c r="A308" s="392" t="str">
        <f>B308&amp;C308</f>
        <v>6.2100576</v>
      </c>
      <c r="B308" s="393" t="s">
        <v>26697</v>
      </c>
      <c r="C308" s="608">
        <f>ORÇAMENTO!C92</f>
        <v>100576</v>
      </c>
      <c r="D308" s="746" t="str">
        <f>VLOOKUP(A308,ORÇAMENTO!$A$16:$I$126,4,FALSE)</f>
        <v>REGULARIZAÇÃO E COMPACTAÇÃO DE SUBLEITO DE SOLO  PREDOMINANTEMENTE ARGILOSO. AF_11/2019</v>
      </c>
      <c r="E308" s="746"/>
      <c r="F308" s="746"/>
      <c r="G308" s="746"/>
      <c r="H308" s="746"/>
      <c r="I308" s="746"/>
      <c r="J308" s="374" t="str">
        <f>VLOOKUP(A308,ORÇAMENTO!$A$16:$I$126,5,FALSE)</f>
        <v>M2</v>
      </c>
      <c r="K308" s="395">
        <f>E311</f>
        <v>27504.080000000002</v>
      </c>
      <c r="L308" s="573"/>
      <c r="T308" s="402"/>
      <c r="U308" s="402"/>
      <c r="V308" s="402"/>
      <c r="W308" s="402"/>
      <c r="X308" s="402"/>
      <c r="Y308" s="402"/>
    </row>
    <row r="309" spans="1:25" s="483" customFormat="1" ht="15" customHeight="1" x14ac:dyDescent="0.2">
      <c r="B309" s="484"/>
      <c r="C309" s="396"/>
      <c r="D309" s="760" t="s">
        <v>31061</v>
      </c>
      <c r="E309" s="760"/>
      <c r="F309" s="760"/>
      <c r="G309" s="760"/>
      <c r="H309" s="760"/>
      <c r="I309" s="482"/>
      <c r="J309" s="486"/>
      <c r="K309" s="487"/>
      <c r="L309" s="488"/>
    </row>
    <row r="310" spans="1:25" s="399" customFormat="1" ht="12" customHeight="1" x14ac:dyDescent="0.2">
      <c r="B310" s="650"/>
      <c r="C310" s="402"/>
      <c r="D310" s="400" t="s">
        <v>29</v>
      </c>
      <c r="E310" s="401" t="s">
        <v>0</v>
      </c>
      <c r="F310" s="402"/>
      <c r="G310" s="402"/>
      <c r="H310" s="427"/>
      <c r="I310" s="400"/>
      <c r="J310" s="402"/>
      <c r="K310" s="403"/>
      <c r="L310" s="404"/>
      <c r="M310" s="405"/>
      <c r="N310" s="406"/>
      <c r="O310" s="407"/>
      <c r="P310" s="407"/>
      <c r="Q310" s="392"/>
      <c r="R310" s="392"/>
      <c r="S310" s="392"/>
      <c r="T310" s="402"/>
      <c r="U310" s="402"/>
      <c r="V310" s="402"/>
      <c r="W310" s="402"/>
      <c r="X310" s="402"/>
      <c r="Y310" s="402"/>
    </row>
    <row r="311" spans="1:25" s="428" customFormat="1" x14ac:dyDescent="0.2">
      <c r="B311" s="657"/>
      <c r="C311" s="397"/>
      <c r="D311" s="429">
        <f>'TABELA VIAS'!E32</f>
        <v>27504.087000000003</v>
      </c>
      <c r="E311" s="415">
        <f>TRUNC(D311,2)</f>
        <v>27504.080000000002</v>
      </c>
      <c r="F311" s="397"/>
      <c r="G311" s="397"/>
      <c r="H311" s="418"/>
      <c r="I311" s="418"/>
      <c r="J311" s="430"/>
      <c r="K311" s="431"/>
      <c r="L311" s="406"/>
      <c r="M311" s="407"/>
      <c r="N311" s="432"/>
      <c r="O311" s="432"/>
      <c r="T311" s="402"/>
      <c r="U311" s="402"/>
      <c r="V311" s="402"/>
      <c r="W311" s="402"/>
      <c r="X311" s="402"/>
      <c r="Y311" s="402"/>
    </row>
    <row r="312" spans="1:25" s="392" customFormat="1" x14ac:dyDescent="0.2">
      <c r="B312" s="393"/>
      <c r="C312" s="396"/>
      <c r="D312" s="418"/>
      <c r="E312" s="418"/>
      <c r="F312" s="418"/>
      <c r="G312" s="418"/>
      <c r="H312" s="418"/>
      <c r="I312" s="418"/>
      <c r="J312" s="397"/>
      <c r="K312" s="395"/>
      <c r="T312" s="402"/>
      <c r="U312" s="402"/>
      <c r="V312" s="402"/>
      <c r="W312" s="402"/>
      <c r="X312" s="402"/>
      <c r="Y312" s="402"/>
    </row>
    <row r="313" spans="1:25" s="392" customFormat="1" ht="27" customHeight="1" x14ac:dyDescent="0.2">
      <c r="A313" s="392" t="str">
        <f>B313&amp;C313</f>
        <v>6.396402</v>
      </c>
      <c r="B313" s="393" t="s">
        <v>26699</v>
      </c>
      <c r="C313" s="608">
        <f>ORÇAMENTO!C93</f>
        <v>96402</v>
      </c>
      <c r="D313" s="746" t="str">
        <f>VLOOKUP(A313,ORÇAMENTO!$A$16:$I$126,4,FALSE)</f>
        <v>EXECUÇÃO DE PINTURA DE LIGAÇÃO COM EMULSÃO ASFÁLTICA RR-2C. AF_11/2019</v>
      </c>
      <c r="E313" s="746"/>
      <c r="F313" s="746"/>
      <c r="G313" s="746"/>
      <c r="H313" s="746"/>
      <c r="I313" s="746"/>
      <c r="J313" s="374" t="str">
        <f>VLOOKUP(A313,ORÇAMENTO!$A$16:$I$126,5,FALSE)</f>
        <v>M2</v>
      </c>
      <c r="K313" s="395">
        <f>E316</f>
        <v>23984.230000000003</v>
      </c>
      <c r="L313" s="573"/>
      <c r="T313" s="402"/>
      <c r="U313" s="402"/>
      <c r="V313" s="402"/>
      <c r="W313" s="402"/>
      <c r="X313" s="402"/>
      <c r="Y313" s="402"/>
    </row>
    <row r="314" spans="1:25" s="483" customFormat="1" ht="15" customHeight="1" x14ac:dyDescent="0.2">
      <c r="B314" s="484"/>
      <c r="C314" s="396"/>
      <c r="D314" s="760" t="s">
        <v>31061</v>
      </c>
      <c r="E314" s="760"/>
      <c r="F314" s="760"/>
      <c r="G314" s="760"/>
      <c r="H314" s="760"/>
      <c r="I314" s="482"/>
      <c r="J314" s="486"/>
      <c r="K314" s="487"/>
      <c r="L314" s="488"/>
    </row>
    <row r="315" spans="1:25" s="399" customFormat="1" ht="15" customHeight="1" x14ac:dyDescent="0.2">
      <c r="B315" s="650"/>
      <c r="C315" s="402"/>
      <c r="D315" s="400" t="s">
        <v>29</v>
      </c>
      <c r="E315" s="401" t="s">
        <v>0</v>
      </c>
      <c r="F315" s="402"/>
      <c r="G315" s="402"/>
      <c r="H315" s="427"/>
      <c r="I315" s="400"/>
      <c r="J315" s="402"/>
      <c r="K315" s="403"/>
      <c r="L315" s="404"/>
      <c r="M315" s="405"/>
      <c r="N315" s="406"/>
      <c r="O315" s="407"/>
      <c r="P315" s="407"/>
      <c r="Q315" s="392"/>
      <c r="R315" s="392"/>
      <c r="S315" s="392"/>
      <c r="T315" s="402"/>
      <c r="U315" s="402"/>
      <c r="V315" s="402"/>
      <c r="W315" s="402"/>
      <c r="X315" s="402"/>
      <c r="Y315" s="402"/>
    </row>
    <row r="316" spans="1:25" s="428" customFormat="1" ht="15" customHeight="1" x14ac:dyDescent="0.2">
      <c r="B316" s="657"/>
      <c r="C316" s="397"/>
      <c r="D316" s="429">
        <f>'TABELA VIAS'!J32</f>
        <v>23984.230000000003</v>
      </c>
      <c r="E316" s="415">
        <f>D316</f>
        <v>23984.230000000003</v>
      </c>
      <c r="F316" s="397"/>
      <c r="G316" s="397"/>
      <c r="H316" s="418"/>
      <c r="I316" s="418"/>
      <c r="J316" s="430"/>
      <c r="K316" s="431"/>
      <c r="L316" s="406"/>
      <c r="M316" s="407"/>
      <c r="N316" s="432"/>
      <c r="O316" s="432"/>
      <c r="T316" s="402"/>
      <c r="U316" s="402"/>
      <c r="V316" s="402"/>
      <c r="W316" s="402"/>
      <c r="X316" s="402"/>
      <c r="Y316" s="402"/>
    </row>
    <row r="317" spans="1:25" s="392" customFormat="1" x14ac:dyDescent="0.2">
      <c r="B317" s="393"/>
      <c r="C317" s="396"/>
      <c r="D317" s="418"/>
      <c r="E317" s="418"/>
      <c r="F317" s="418"/>
      <c r="G317" s="418"/>
      <c r="H317" s="418"/>
      <c r="I317" s="418"/>
      <c r="J317" s="397"/>
      <c r="K317" s="395"/>
      <c r="T317" s="402"/>
      <c r="U317" s="402"/>
      <c r="V317" s="402"/>
      <c r="W317" s="402"/>
      <c r="X317" s="402"/>
      <c r="Y317" s="402"/>
    </row>
    <row r="318" spans="1:25" s="392" customFormat="1" ht="28.5" customHeight="1" x14ac:dyDescent="0.2">
      <c r="A318" s="392" t="str">
        <f>B318&amp;C318</f>
        <v>6.495995</v>
      </c>
      <c r="B318" s="393" t="s">
        <v>26701</v>
      </c>
      <c r="C318" s="608">
        <f>ORÇAMENTO!C94</f>
        <v>95995</v>
      </c>
      <c r="D318" s="746" t="str">
        <f>VLOOKUP(A318,ORÇAMENTO!$A$16:$I$126,4,FALSE)</f>
        <v>EXECUÇÃO DE PAVIMENTO COM APLICAÇÃO DE CONCRETO ASFÁLTICO, CAMADA DE ROLAMENTO - EXCLUSIVE CARGA E TRANSPORTE. AF_11/2019</v>
      </c>
      <c r="E318" s="746"/>
      <c r="F318" s="746"/>
      <c r="G318" s="746"/>
      <c r="H318" s="746"/>
      <c r="I318" s="746"/>
      <c r="J318" s="374" t="str">
        <f>VLOOKUP(A318,ORÇAMENTO!$A$16:$I$126,5,FALSE)</f>
        <v>M3</v>
      </c>
      <c r="K318" s="395">
        <f>SUM(G321:G321)</f>
        <v>839.44</v>
      </c>
      <c r="L318" s="573"/>
      <c r="T318" s="402"/>
      <c r="U318" s="402"/>
      <c r="V318" s="402"/>
      <c r="W318" s="402"/>
      <c r="X318" s="402"/>
      <c r="Y318" s="402"/>
    </row>
    <row r="319" spans="1:25" s="483" customFormat="1" ht="15" customHeight="1" x14ac:dyDescent="0.2">
      <c r="B319" s="484"/>
      <c r="C319" s="396"/>
      <c r="D319" s="760" t="s">
        <v>31061</v>
      </c>
      <c r="E319" s="760"/>
      <c r="F319" s="760"/>
      <c r="G319" s="760"/>
      <c r="H319" s="760"/>
      <c r="I319" s="482"/>
      <c r="J319" s="486"/>
      <c r="K319" s="487"/>
      <c r="L319" s="488"/>
    </row>
    <row r="320" spans="1:25" s="392" customFormat="1" ht="11.25" customHeight="1" x14ac:dyDescent="0.2">
      <c r="B320" s="393"/>
      <c r="C320" s="414"/>
      <c r="D320" s="400" t="s">
        <v>29</v>
      </c>
      <c r="E320" s="414" t="s">
        <v>30988</v>
      </c>
      <c r="F320" s="413"/>
      <c r="G320" s="401" t="s">
        <v>0</v>
      </c>
      <c r="H320" s="402"/>
      <c r="I320" s="402"/>
      <c r="J320" s="397"/>
      <c r="K320" s="395"/>
      <c r="T320" s="402"/>
      <c r="U320" s="402"/>
      <c r="V320" s="402"/>
      <c r="W320" s="402"/>
      <c r="X320" s="402"/>
      <c r="Y320" s="402"/>
    </row>
    <row r="321" spans="1:25" s="392" customFormat="1" x14ac:dyDescent="0.2">
      <c r="B321" s="393"/>
      <c r="C321" s="414"/>
      <c r="D321" s="429">
        <f>'TABELA VIAS'!J32</f>
        <v>23984.230000000003</v>
      </c>
      <c r="E321" s="433">
        <v>3.5000000000000003E-2</v>
      </c>
      <c r="F321" s="434"/>
      <c r="G321" s="416">
        <f>TRUNC(D321*E321,2)</f>
        <v>839.44</v>
      </c>
      <c r="H321" s="402"/>
      <c r="I321" s="402"/>
      <c r="J321" s="397"/>
      <c r="K321" s="395"/>
      <c r="T321" s="402"/>
      <c r="U321" s="402"/>
      <c r="V321" s="402"/>
      <c r="W321" s="402"/>
      <c r="X321" s="402"/>
      <c r="Y321" s="402"/>
    </row>
    <row r="322" spans="1:25" s="392" customFormat="1" x14ac:dyDescent="0.2">
      <c r="B322" s="393"/>
      <c r="C322" s="414"/>
      <c r="D322" s="415"/>
      <c r="E322" s="415"/>
      <c r="F322" s="415"/>
      <c r="G322" s="433"/>
      <c r="H322" s="433"/>
      <c r="I322" s="416"/>
      <c r="J322" s="397"/>
      <c r="K322" s="395"/>
      <c r="T322" s="402"/>
      <c r="U322" s="402"/>
      <c r="V322" s="402"/>
      <c r="W322" s="402"/>
      <c r="X322" s="402"/>
      <c r="Y322" s="402"/>
    </row>
    <row r="323" spans="1:25" s="392" customFormat="1" ht="40.5" customHeight="1" x14ac:dyDescent="0.2">
      <c r="A323" s="392" t="str">
        <f>B323&amp;C323</f>
        <v>6.594267</v>
      </c>
      <c r="B323" s="393" t="s">
        <v>26703</v>
      </c>
      <c r="C323" s="608">
        <f>ORÇAMENTO!C95</f>
        <v>94267</v>
      </c>
      <c r="D323" s="746" t="str">
        <f>VLOOKUP(A323,ORÇAMENTO!$A$16:$I$126,4,FALSE)</f>
        <v>GUIA (MEIO-FIO) E SARJETA CONJUGADOS DE CONCRETO, MOLDADA  IN LOCO  EM TRECHO RETO COM EXTRUSORA, 45 CM BASE (15 CM BASE DA GUIA + 30 CM BASE DA SARJETA) X 22 CM ALTURA. AF_06/2016</v>
      </c>
      <c r="E323" s="746"/>
      <c r="F323" s="746"/>
      <c r="G323" s="746"/>
      <c r="H323" s="746"/>
      <c r="I323" s="746"/>
      <c r="J323" s="374" t="str">
        <f>VLOOKUP(A323,ORÇAMENTO!$A$16:$I$126,5,FALSE)</f>
        <v>M</v>
      </c>
      <c r="K323" s="395">
        <f>'TABELA VIAS'!L32</f>
        <v>7082.2100000000009</v>
      </c>
      <c r="L323" s="573"/>
      <c r="T323" s="402"/>
      <c r="U323" s="402"/>
      <c r="V323" s="402"/>
      <c r="W323" s="402"/>
      <c r="X323" s="402"/>
      <c r="Y323" s="402"/>
    </row>
    <row r="324" spans="1:25" s="483" customFormat="1" ht="15" customHeight="1" x14ac:dyDescent="0.2">
      <c r="B324" s="484"/>
      <c r="C324" s="396"/>
      <c r="D324" s="760" t="s">
        <v>31061</v>
      </c>
      <c r="E324" s="760"/>
      <c r="F324" s="760"/>
      <c r="G324" s="760"/>
      <c r="H324" s="760"/>
      <c r="I324" s="498"/>
      <c r="J324" s="486"/>
      <c r="K324" s="487"/>
      <c r="L324" s="488"/>
    </row>
    <row r="325" spans="1:25" s="392" customFormat="1" x14ac:dyDescent="0.2">
      <c r="B325" s="393"/>
      <c r="C325" s="414"/>
      <c r="D325" s="415"/>
      <c r="E325" s="415"/>
      <c r="F325" s="415"/>
      <c r="G325" s="433"/>
      <c r="H325" s="433"/>
      <c r="I325" s="416"/>
      <c r="J325" s="397"/>
      <c r="K325" s="395"/>
      <c r="T325" s="402"/>
      <c r="U325" s="402"/>
      <c r="V325" s="402"/>
      <c r="W325" s="402"/>
      <c r="X325" s="402"/>
      <c r="Y325" s="402"/>
    </row>
    <row r="326" spans="1:25" s="392" customFormat="1" ht="28.5" customHeight="1" x14ac:dyDescent="0.2">
      <c r="B326" s="752" t="s">
        <v>40738</v>
      </c>
      <c r="C326" s="753"/>
      <c r="D326" s="753"/>
      <c r="E326" s="753"/>
      <c r="F326" s="753"/>
      <c r="G326" s="753"/>
      <c r="H326" s="753"/>
      <c r="I326" s="753"/>
      <c r="J326" s="753"/>
      <c r="K326" s="754"/>
      <c r="L326" s="398"/>
      <c r="T326" s="402"/>
      <c r="U326" s="402"/>
      <c r="V326" s="402"/>
      <c r="W326" s="402"/>
      <c r="X326" s="402"/>
      <c r="Y326" s="402"/>
    </row>
    <row r="327" spans="1:25" s="392" customFormat="1" ht="26.25" customHeight="1" x14ac:dyDescent="0.2">
      <c r="A327" s="392" t="str">
        <f>B327&amp;C327</f>
        <v>7.1101749</v>
      </c>
      <c r="B327" s="393" t="s">
        <v>26721</v>
      </c>
      <c r="C327" s="608">
        <f>ORÇAMENTO!C98</f>
        <v>101749</v>
      </c>
      <c r="D327" s="746" t="str">
        <f>VLOOKUP(A327,ORÇAMENTO!$A$16:$I$126,4,FALSE)</f>
        <v>PISO CIMENTADO, TRAÇO 1:3 (CIMENTO E AREIA), ACABAMENTO LISO, ESPESSURA 4,0 CM, PREPARO MECÂNICO DA ARGAMASSA. AF_09/2020</v>
      </c>
      <c r="E327" s="746"/>
      <c r="F327" s="746"/>
      <c r="G327" s="746"/>
      <c r="H327" s="746"/>
      <c r="I327" s="746"/>
      <c r="J327" s="374" t="str">
        <f>VLOOKUP(A327,ORÇAMENTO!$A$16:$I$126,5,FALSE)</f>
        <v>M2</v>
      </c>
      <c r="K327" s="395">
        <f>F330</f>
        <v>580.79999999999995</v>
      </c>
      <c r="L327" s="573"/>
      <c r="T327" s="402"/>
      <c r="U327" s="402"/>
      <c r="V327" s="402"/>
      <c r="W327" s="402"/>
      <c r="X327" s="402"/>
      <c r="Y327" s="402"/>
    </row>
    <row r="328" spans="1:25" s="392" customFormat="1" ht="15" customHeight="1" x14ac:dyDescent="0.2">
      <c r="B328" s="393"/>
      <c r="C328" s="396"/>
      <c r="D328" s="747" t="s">
        <v>31066</v>
      </c>
      <c r="E328" s="747"/>
      <c r="F328" s="747"/>
      <c r="G328" s="747"/>
      <c r="H328" s="747"/>
      <c r="I328" s="747"/>
      <c r="J328" s="397"/>
      <c r="K328" s="395"/>
      <c r="T328" s="402"/>
      <c r="U328" s="402"/>
      <c r="V328" s="402"/>
      <c r="W328" s="402"/>
      <c r="X328" s="402"/>
      <c r="Y328" s="402"/>
    </row>
    <row r="329" spans="1:25" s="392" customFormat="1" ht="11.25" customHeight="1" x14ac:dyDescent="0.2">
      <c r="B329" s="393"/>
      <c r="C329" s="748"/>
      <c r="D329" s="414" t="s">
        <v>29</v>
      </c>
      <c r="E329" s="451" t="s">
        <v>28</v>
      </c>
      <c r="F329" s="401" t="s">
        <v>0</v>
      </c>
      <c r="G329" s="402"/>
      <c r="H329" s="402"/>
      <c r="I329" s="402"/>
      <c r="J329" s="397"/>
      <c r="K329" s="395"/>
      <c r="T329" s="402"/>
      <c r="U329" s="402"/>
      <c r="V329" s="402"/>
      <c r="W329" s="402"/>
      <c r="X329" s="402"/>
      <c r="Y329" s="402"/>
    </row>
    <row r="330" spans="1:25" s="392" customFormat="1" x14ac:dyDescent="0.2">
      <c r="B330" s="393"/>
      <c r="C330" s="748"/>
      <c r="D330" s="415">
        <f>1.5*4.4</f>
        <v>6.6000000000000005</v>
      </c>
      <c r="E330" s="415">
        <v>88</v>
      </c>
      <c r="F330" s="416">
        <f>TRUNC(D330*E330,2)</f>
        <v>580.79999999999995</v>
      </c>
      <c r="G330" s="402"/>
      <c r="H330" s="402"/>
      <c r="I330" s="402"/>
      <c r="J330" s="397"/>
      <c r="K330" s="395"/>
      <c r="T330" s="402"/>
      <c r="U330" s="402"/>
      <c r="V330" s="402"/>
      <c r="W330" s="402"/>
      <c r="X330" s="402"/>
      <c r="Y330" s="402"/>
    </row>
    <row r="331" spans="1:25" s="392" customFormat="1" ht="11.25" customHeight="1" x14ac:dyDescent="0.2">
      <c r="B331" s="393"/>
      <c r="C331" s="396"/>
      <c r="D331" s="423"/>
      <c r="E331" s="423" t="s">
        <v>145</v>
      </c>
      <c r="F331" s="423"/>
      <c r="G331" s="423"/>
      <c r="H331" s="423"/>
      <c r="I331" s="423"/>
      <c r="J331" s="397"/>
      <c r="K331" s="395"/>
      <c r="T331" s="402"/>
      <c r="U331" s="402"/>
      <c r="V331" s="402"/>
      <c r="W331" s="402"/>
      <c r="X331" s="402"/>
      <c r="Y331" s="402"/>
    </row>
    <row r="332" spans="1:25" s="392" customFormat="1" ht="27" customHeight="1" x14ac:dyDescent="0.2">
      <c r="A332" s="392" t="str">
        <f>B332&amp;C332</f>
        <v>7.295241</v>
      </c>
      <c r="B332" s="393" t="s">
        <v>30990</v>
      </c>
      <c r="C332" s="608">
        <f>ORÇAMENTO!C99</f>
        <v>95241</v>
      </c>
      <c r="D332" s="746" t="str">
        <f>VLOOKUP(A332,ORÇAMENTO!$A$16:$I$126,4,FALSE)</f>
        <v>LASTRO DE CONCRETO MAGRO, APLICADO EM PISOS, LAJES SOBRE SOLO OU RADIERS, ESPESSURA DE 5 CM. AF_07/2016</v>
      </c>
      <c r="E332" s="746"/>
      <c r="F332" s="746"/>
      <c r="G332" s="746"/>
      <c r="H332" s="746"/>
      <c r="I332" s="746"/>
      <c r="J332" s="374" t="str">
        <f>VLOOKUP(A332,ORÇAMENTO!$A$16:$I$126,5,FALSE)</f>
        <v>M2</v>
      </c>
      <c r="K332" s="395">
        <f>F335</f>
        <v>580.79999999999995</v>
      </c>
      <c r="L332" s="573"/>
      <c r="T332" s="402"/>
      <c r="U332" s="402"/>
      <c r="V332" s="402"/>
      <c r="W332" s="402"/>
      <c r="X332" s="402"/>
      <c r="Y332" s="402"/>
    </row>
    <row r="333" spans="1:25" s="392" customFormat="1" ht="15.75" customHeight="1" x14ac:dyDescent="0.2">
      <c r="B333" s="393"/>
      <c r="C333" s="396"/>
      <c r="D333" s="747" t="s">
        <v>31066</v>
      </c>
      <c r="E333" s="747"/>
      <c r="F333" s="747"/>
      <c r="G333" s="747"/>
      <c r="H333" s="747"/>
      <c r="I333" s="747"/>
      <c r="J333" s="397"/>
      <c r="K333" s="395"/>
      <c r="T333" s="402"/>
      <c r="U333" s="402"/>
      <c r="V333" s="402"/>
      <c r="W333" s="402"/>
      <c r="X333" s="402"/>
      <c r="Y333" s="402"/>
    </row>
    <row r="334" spans="1:25" s="392" customFormat="1" ht="11.25" customHeight="1" x14ac:dyDescent="0.2">
      <c r="B334" s="393"/>
      <c r="C334" s="748"/>
      <c r="D334" s="414" t="s">
        <v>29</v>
      </c>
      <c r="E334" s="414" t="s">
        <v>28</v>
      </c>
      <c r="F334" s="401" t="s">
        <v>0</v>
      </c>
      <c r="G334" s="401"/>
      <c r="H334" s="402"/>
      <c r="I334" s="402"/>
      <c r="J334" s="397"/>
      <c r="K334" s="395"/>
      <c r="T334" s="402"/>
      <c r="U334" s="402"/>
      <c r="V334" s="402"/>
      <c r="W334" s="402"/>
      <c r="X334" s="402"/>
      <c r="Y334" s="402"/>
    </row>
    <row r="335" spans="1:25" s="392" customFormat="1" x14ac:dyDescent="0.2">
      <c r="B335" s="393"/>
      <c r="C335" s="748"/>
      <c r="D335" s="415">
        <f>D330</f>
        <v>6.6000000000000005</v>
      </c>
      <c r="E335" s="415">
        <f>E330</f>
        <v>88</v>
      </c>
      <c r="F335" s="416">
        <f>TRUNC(D335*E335,2)</f>
        <v>580.79999999999995</v>
      </c>
      <c r="G335" s="416"/>
      <c r="H335" s="402"/>
      <c r="I335" s="402"/>
      <c r="J335" s="397"/>
      <c r="K335" s="395"/>
      <c r="T335" s="402"/>
      <c r="U335" s="402"/>
      <c r="V335" s="402"/>
      <c r="W335" s="402"/>
      <c r="X335" s="402"/>
      <c r="Y335" s="402"/>
    </row>
    <row r="336" spans="1:25" s="392" customFormat="1" ht="11.25" customHeight="1" x14ac:dyDescent="0.2">
      <c r="B336" s="393"/>
      <c r="C336" s="396"/>
      <c r="D336" s="423"/>
      <c r="E336" s="423"/>
      <c r="F336" s="423"/>
      <c r="G336" s="423"/>
      <c r="H336" s="423"/>
      <c r="I336" s="423"/>
      <c r="J336" s="397"/>
      <c r="K336" s="395"/>
      <c r="T336" s="402"/>
      <c r="U336" s="402"/>
      <c r="V336" s="402"/>
      <c r="W336" s="402"/>
      <c r="X336" s="402"/>
      <c r="Y336" s="402"/>
    </row>
    <row r="337" spans="1:25" s="392" customFormat="1" ht="36" customHeight="1" x14ac:dyDescent="0.2">
      <c r="A337" s="392" t="str">
        <f>B337&amp;C337</f>
        <v>7.394991</v>
      </c>
      <c r="B337" s="393" t="s">
        <v>30991</v>
      </c>
      <c r="C337" s="608">
        <f>ORÇAMENTO!C100</f>
        <v>94991</v>
      </c>
      <c r="D337" s="746" t="str">
        <f>VLOOKUP(A337,ORÇAMENTO!$A$16:$I$126,4,FALSE)</f>
        <v>EXECUÇÃO DE PASSEIO (CALÇADA) OU PISO DE CONCRETO COM CONCRETO MOLDADO IN LOCO, USINADO, ACABAMENTO CONVENCIONAL, NÃO ARMADO. AF_07/2016</v>
      </c>
      <c r="E337" s="746"/>
      <c r="F337" s="746"/>
      <c r="G337" s="746"/>
      <c r="H337" s="746"/>
      <c r="I337" s="746"/>
      <c r="J337" s="374" t="str">
        <f>VLOOKUP(A337,ORÇAMENTO!$A$16:$I$126,5,FALSE)</f>
        <v>M3</v>
      </c>
      <c r="K337" s="395">
        <f>H340</f>
        <v>995.63</v>
      </c>
      <c r="L337" s="573"/>
      <c r="M337" s="398"/>
      <c r="T337" s="402"/>
      <c r="U337" s="402"/>
      <c r="V337" s="402"/>
      <c r="W337" s="402"/>
      <c r="X337" s="402"/>
      <c r="Y337" s="402"/>
    </row>
    <row r="338" spans="1:25" s="392" customFormat="1" ht="15.75" customHeight="1" x14ac:dyDescent="0.2">
      <c r="B338" s="393"/>
      <c r="C338" s="396"/>
      <c r="D338" s="747" t="s">
        <v>31065</v>
      </c>
      <c r="E338" s="747"/>
      <c r="F338" s="747"/>
      <c r="G338" s="747"/>
      <c r="H338" s="747"/>
      <c r="I338" s="747"/>
      <c r="J338" s="397"/>
      <c r="K338" s="395"/>
    </row>
    <row r="339" spans="1:25" s="392" customFormat="1" ht="11.25" customHeight="1" x14ac:dyDescent="0.2">
      <c r="B339" s="393"/>
      <c r="C339" s="748"/>
      <c r="D339" s="414" t="s">
        <v>29</v>
      </c>
      <c r="E339" s="748" t="s">
        <v>30993</v>
      </c>
      <c r="F339" s="748"/>
      <c r="G339" s="414" t="s">
        <v>69</v>
      </c>
      <c r="H339" s="401" t="s">
        <v>0</v>
      </c>
      <c r="I339" s="402"/>
      <c r="J339" s="397"/>
      <c r="K339" s="395"/>
      <c r="T339" s="402"/>
      <c r="U339" s="402"/>
      <c r="V339" s="402"/>
      <c r="W339" s="402"/>
      <c r="X339" s="402"/>
      <c r="Y339" s="402"/>
    </row>
    <row r="340" spans="1:25" s="392" customFormat="1" x14ac:dyDescent="0.2">
      <c r="B340" s="393"/>
      <c r="C340" s="748"/>
      <c r="D340" s="415">
        <f>'TABELA VIAS'!N32</f>
        <v>10623.399999999998</v>
      </c>
      <c r="E340" s="749">
        <f>K327+K342</f>
        <v>667.04</v>
      </c>
      <c r="F340" s="749"/>
      <c r="G340" s="415">
        <v>0.1</v>
      </c>
      <c r="H340" s="416">
        <f>TRUNC((D340-E340)*G340,2)</f>
        <v>995.63</v>
      </c>
      <c r="I340" s="402"/>
      <c r="J340" s="397"/>
      <c r="K340" s="395"/>
      <c r="T340" s="402"/>
      <c r="U340" s="402"/>
      <c r="V340" s="402"/>
      <c r="W340" s="402"/>
      <c r="X340" s="402"/>
      <c r="Y340" s="402"/>
    </row>
    <row r="341" spans="1:25" s="392" customFormat="1" ht="11.25" customHeight="1" x14ac:dyDescent="0.2">
      <c r="B341" s="393"/>
      <c r="C341" s="396"/>
      <c r="D341" s="423"/>
      <c r="E341" s="423"/>
      <c r="F341" s="423"/>
      <c r="G341" s="423"/>
      <c r="H341" s="423"/>
      <c r="I341" s="423"/>
      <c r="J341" s="397"/>
      <c r="K341" s="395"/>
      <c r="T341" s="402"/>
      <c r="U341" s="402"/>
      <c r="V341" s="402"/>
      <c r="W341" s="402"/>
      <c r="X341" s="402"/>
      <c r="Y341" s="402"/>
    </row>
    <row r="342" spans="1:25" s="392" customFormat="1" ht="36" customHeight="1" x14ac:dyDescent="0.2">
      <c r="A342" s="392" t="str">
        <f>B342&amp;C342</f>
        <v>7.413.333.0015-0</v>
      </c>
      <c r="B342" s="393" t="s">
        <v>30992</v>
      </c>
      <c r="C342" s="608" t="str">
        <f>ORÇAMENTO!C101</f>
        <v>13.333.0015-0</v>
      </c>
      <c r="D342" s="746" t="str">
        <f>VLOOKUP(A342,ORÇAMENTO!$A$16:$I$126,4,FALSE)</f>
        <v>REVESTIMENTO DE PISO COM CERAMICA TATIL ALERTA,(LADRILHO HIDRAULICO) PARA PESSOAS COM NECESSIDADES  ESPECIFICAS,ASSENTES SOBRE SUPERFICIE EM OSSO,CONFORME ITEM 13.330.0010</v>
      </c>
      <c r="E342" s="746"/>
      <c r="F342" s="746"/>
      <c r="G342" s="746"/>
      <c r="H342" s="746"/>
      <c r="I342" s="746"/>
      <c r="J342" s="374" t="str">
        <f>VLOOKUP(A342,ORÇAMENTO!$A$16:$I$126,5,FALSE)</f>
        <v>M2</v>
      </c>
      <c r="K342" s="395">
        <f>F345</f>
        <v>86.24</v>
      </c>
      <c r="L342" s="573"/>
      <c r="T342" s="402"/>
      <c r="U342" s="402"/>
      <c r="V342" s="402"/>
      <c r="W342" s="402"/>
      <c r="X342" s="402"/>
      <c r="Y342" s="402"/>
    </row>
    <row r="343" spans="1:25" s="392" customFormat="1" ht="15" customHeight="1" x14ac:dyDescent="0.2">
      <c r="B343" s="393"/>
      <c r="C343" s="396"/>
      <c r="D343" s="747" t="s">
        <v>31066</v>
      </c>
      <c r="E343" s="747"/>
      <c r="F343" s="747"/>
      <c r="G343" s="747"/>
      <c r="H343" s="747"/>
      <c r="I343" s="747"/>
      <c r="J343" s="397"/>
      <c r="K343" s="395"/>
      <c r="T343" s="402"/>
      <c r="U343" s="402"/>
      <c r="V343" s="402"/>
      <c r="W343" s="402"/>
      <c r="X343" s="402"/>
      <c r="Y343" s="402"/>
    </row>
    <row r="344" spans="1:25" s="392" customFormat="1" ht="11.25" customHeight="1" x14ac:dyDescent="0.2">
      <c r="B344" s="393"/>
      <c r="C344" s="748"/>
      <c r="D344" s="414" t="s">
        <v>29</v>
      </c>
      <c r="E344" s="414" t="s">
        <v>28</v>
      </c>
      <c r="F344" s="401" t="s">
        <v>0</v>
      </c>
      <c r="G344" s="435"/>
      <c r="H344" s="402"/>
      <c r="I344" s="402"/>
      <c r="J344" s="397"/>
      <c r="K344" s="395"/>
      <c r="T344" s="402"/>
      <c r="U344" s="402"/>
      <c r="V344" s="402"/>
      <c r="W344" s="402"/>
      <c r="X344" s="402"/>
      <c r="Y344" s="402"/>
    </row>
    <row r="345" spans="1:25" s="392" customFormat="1" x14ac:dyDescent="0.2">
      <c r="B345" s="393"/>
      <c r="C345" s="748"/>
      <c r="D345" s="415">
        <v>0.98</v>
      </c>
      <c r="E345" s="415">
        <f>E330</f>
        <v>88</v>
      </c>
      <c r="F345" s="416">
        <f>TRUNC(D345*E345,2)</f>
        <v>86.24</v>
      </c>
      <c r="G345" s="435"/>
      <c r="H345" s="402"/>
      <c r="I345" s="402"/>
      <c r="J345" s="397"/>
      <c r="K345" s="395"/>
      <c r="T345" s="402"/>
      <c r="U345" s="402"/>
      <c r="V345" s="402"/>
      <c r="W345" s="402"/>
      <c r="X345" s="402"/>
      <c r="Y345" s="402"/>
    </row>
    <row r="346" spans="1:25" s="392" customFormat="1" ht="11.25" customHeight="1" x14ac:dyDescent="0.2">
      <c r="B346" s="658"/>
      <c r="C346" s="436"/>
      <c r="D346" s="437"/>
      <c r="E346" s="438"/>
      <c r="F346" s="438"/>
      <c r="G346" s="438"/>
      <c r="H346" s="439"/>
      <c r="I346" s="439"/>
      <c r="J346" s="440"/>
      <c r="K346" s="441"/>
      <c r="T346" s="402"/>
      <c r="U346" s="402"/>
      <c r="V346" s="402"/>
      <c r="W346" s="402"/>
      <c r="X346" s="402"/>
      <c r="Y346" s="402"/>
    </row>
    <row r="347" spans="1:25" s="392" customFormat="1" ht="15" customHeight="1" x14ac:dyDescent="0.2">
      <c r="B347" s="752" t="s">
        <v>40739</v>
      </c>
      <c r="C347" s="753"/>
      <c r="D347" s="753"/>
      <c r="E347" s="753" t="s">
        <v>22</v>
      </c>
      <c r="F347" s="753"/>
      <c r="G347" s="753"/>
      <c r="H347" s="753"/>
      <c r="I347" s="753"/>
      <c r="J347" s="753"/>
      <c r="K347" s="754"/>
      <c r="L347" s="398"/>
      <c r="T347" s="402"/>
      <c r="U347" s="402"/>
      <c r="V347" s="402"/>
      <c r="W347" s="402"/>
      <c r="X347" s="402"/>
      <c r="Y347" s="402"/>
    </row>
    <row r="348" spans="1:25" s="392" customFormat="1" ht="24" customHeight="1" x14ac:dyDescent="0.2">
      <c r="A348" s="392" t="str">
        <f>B348&amp;C348</f>
        <v>8.1ST 70.05.0050</v>
      </c>
      <c r="B348" s="393" t="s">
        <v>30994</v>
      </c>
      <c r="C348" s="614" t="str">
        <f>ORÇAMENTO!C104</f>
        <v>ST 70.05.0050</v>
      </c>
      <c r="D348" s="746" t="str">
        <f>VLOOKUP(A348,ORÇAMENTO!$A$16:$I$126,4,FALSE)</f>
        <v>Placa de sinalizacao de aluminio com fundo, simbolos e tarjas pintados, inclusive elementos de fixacao, conforme especificacao da CET-RIO. Fornecimento.</v>
      </c>
      <c r="E348" s="746"/>
      <c r="F348" s="746"/>
      <c r="G348" s="746"/>
      <c r="H348" s="746"/>
      <c r="I348" s="746"/>
      <c r="J348" s="374" t="str">
        <f>VLOOKUP(A348,ORÇAMENTO!$A$16:$I$126,5,FALSE)</f>
        <v>M2</v>
      </c>
      <c r="K348" s="395">
        <f>SUM(H351:H353)</f>
        <v>28.93</v>
      </c>
      <c r="T348" s="402"/>
      <c r="U348" s="402"/>
      <c r="V348" s="402"/>
      <c r="W348" s="402"/>
      <c r="X348" s="402"/>
      <c r="Y348" s="402"/>
    </row>
    <row r="349" spans="1:25" s="392" customFormat="1" ht="11.25" customHeight="1" x14ac:dyDescent="0.2">
      <c r="B349" s="393"/>
      <c r="C349" s="396"/>
      <c r="D349" s="747" t="s">
        <v>31067</v>
      </c>
      <c r="E349" s="747"/>
      <c r="F349" s="747"/>
      <c r="G349" s="747"/>
      <c r="H349" s="747"/>
      <c r="I349" s="747"/>
      <c r="J349" s="397"/>
      <c r="K349" s="395"/>
      <c r="T349" s="402"/>
      <c r="U349" s="402"/>
      <c r="V349" s="402"/>
      <c r="W349" s="402"/>
      <c r="X349" s="402"/>
      <c r="Y349" s="402"/>
    </row>
    <row r="350" spans="1:25" s="392" customFormat="1" ht="11.25" customHeight="1" x14ac:dyDescent="0.2">
      <c r="B350" s="393"/>
      <c r="C350" s="396"/>
      <c r="D350" s="615" t="s">
        <v>31120</v>
      </c>
      <c r="E350" s="615" t="s">
        <v>1006</v>
      </c>
      <c r="F350" s="615" t="s">
        <v>26718</v>
      </c>
      <c r="G350" s="615" t="s">
        <v>28</v>
      </c>
      <c r="H350" s="401" t="s">
        <v>0</v>
      </c>
      <c r="I350" s="423"/>
      <c r="J350" s="397"/>
      <c r="K350" s="395"/>
      <c r="N350" s="398"/>
      <c r="T350" s="402"/>
      <c r="U350" s="402"/>
      <c r="V350" s="402"/>
      <c r="W350" s="402"/>
      <c r="X350" s="402"/>
      <c r="Y350" s="402"/>
    </row>
    <row r="351" spans="1:25" s="392" customFormat="1" ht="12" customHeight="1" x14ac:dyDescent="0.2">
      <c r="B351" s="393"/>
      <c r="C351" s="412" t="s">
        <v>31071</v>
      </c>
      <c r="D351" s="415">
        <v>0.5</v>
      </c>
      <c r="E351" s="415">
        <v>0.5</v>
      </c>
      <c r="F351" s="415">
        <v>1</v>
      </c>
      <c r="G351" s="415">
        <f>41+20</f>
        <v>61</v>
      </c>
      <c r="H351" s="416">
        <f>TRUNC(D351*E351*F351*G351,2)</f>
        <v>15.25</v>
      </c>
      <c r="I351" s="423"/>
      <c r="J351" s="397"/>
      <c r="K351" s="395"/>
      <c r="N351" s="398"/>
      <c r="T351" s="402"/>
      <c r="U351" s="402"/>
      <c r="V351" s="402"/>
      <c r="W351" s="402"/>
      <c r="X351" s="402"/>
      <c r="Y351" s="402"/>
    </row>
    <row r="352" spans="1:25" s="392" customFormat="1" ht="12" customHeight="1" x14ac:dyDescent="0.2">
      <c r="B352" s="393"/>
      <c r="C352" s="396"/>
      <c r="D352" s="615" t="s">
        <v>31120</v>
      </c>
      <c r="E352" s="615" t="s">
        <v>1006</v>
      </c>
      <c r="F352" s="615" t="s">
        <v>26718</v>
      </c>
      <c r="G352" s="615" t="s">
        <v>28</v>
      </c>
      <c r="H352" s="401" t="s">
        <v>0</v>
      </c>
      <c r="I352" s="423"/>
      <c r="J352" s="397"/>
      <c r="K352" s="395"/>
      <c r="N352" s="398"/>
      <c r="T352" s="402"/>
      <c r="U352" s="402"/>
      <c r="V352" s="402"/>
      <c r="W352" s="402"/>
      <c r="X352" s="402"/>
      <c r="Y352" s="402"/>
    </row>
    <row r="353" spans="1:25" s="392" customFormat="1" ht="11.25" customHeight="1" x14ac:dyDescent="0.2">
      <c r="B353" s="393"/>
      <c r="C353" s="412" t="s">
        <v>31121</v>
      </c>
      <c r="D353" s="415">
        <v>0.6</v>
      </c>
      <c r="E353" s="415">
        <v>0.3</v>
      </c>
      <c r="F353" s="415">
        <v>2</v>
      </c>
      <c r="G353" s="415">
        <v>38</v>
      </c>
      <c r="H353" s="416">
        <f>TRUNC(D353*E353*F353*G353,2)</f>
        <v>13.68</v>
      </c>
      <c r="I353" s="423"/>
      <c r="J353" s="397"/>
      <c r="K353" s="395"/>
      <c r="N353" s="398"/>
      <c r="T353" s="402"/>
      <c r="U353" s="402"/>
      <c r="V353" s="402"/>
      <c r="W353" s="402"/>
      <c r="X353" s="402"/>
      <c r="Y353" s="402"/>
    </row>
    <row r="354" spans="1:25" s="392" customFormat="1" ht="11.25" customHeight="1" x14ac:dyDescent="0.2">
      <c r="B354" s="393"/>
      <c r="C354" s="412"/>
      <c r="D354" s="415"/>
      <c r="E354" s="415"/>
      <c r="F354" s="415"/>
      <c r="G354" s="415"/>
      <c r="H354" s="416"/>
      <c r="I354" s="423"/>
      <c r="J354" s="397"/>
      <c r="K354" s="395"/>
      <c r="N354" s="398"/>
      <c r="T354" s="402"/>
      <c r="U354" s="402"/>
      <c r="V354" s="402"/>
      <c r="W354" s="402"/>
      <c r="X354" s="402"/>
      <c r="Y354" s="402"/>
    </row>
    <row r="355" spans="1:25" s="392" customFormat="1" ht="36.75" customHeight="1" x14ac:dyDescent="0.2">
      <c r="A355" s="392" t="str">
        <f>B355&amp;C355</f>
        <v>8.2102512</v>
      </c>
      <c r="B355" s="393" t="s">
        <v>30995</v>
      </c>
      <c r="C355" s="608">
        <f>ORÇAMENTO!C105</f>
        <v>102512</v>
      </c>
      <c r="D355" s="746" t="str">
        <f>VLOOKUP(A355,ORÇAMENTO!$A$16:$I$126,4,FALSE)</f>
        <v>PINTURA DE EIXO VIÁRIO SOBRE ASFALTO COM TINTA RETRORREFLETIVA A BASE DE RESINA ACRÍLICA COM MICROESFERAS DE VIDRO, APLICAÇÃO MECÂNICA COM DEMARCADORA AUTOPROPELIDA. AF_05/2021</v>
      </c>
      <c r="E355" s="746"/>
      <c r="F355" s="746"/>
      <c r="G355" s="746"/>
      <c r="H355" s="746"/>
      <c r="I355" s="746"/>
      <c r="J355" s="374" t="str">
        <f>VLOOKUP(A355,ORÇAMENTO!$A$16:$I$126,5,FALSE)</f>
        <v>M</v>
      </c>
      <c r="K355" s="395">
        <f>SUM(G359,G362,G365,)</f>
        <v>13787.24</v>
      </c>
      <c r="N355" s="398"/>
      <c r="T355" s="402"/>
      <c r="U355" s="402"/>
      <c r="V355" s="402"/>
      <c r="W355" s="402"/>
      <c r="X355" s="402"/>
      <c r="Y355" s="402"/>
    </row>
    <row r="356" spans="1:25" s="392" customFormat="1" ht="11.25" customHeight="1" x14ac:dyDescent="0.2">
      <c r="B356" s="393"/>
      <c r="C356" s="396"/>
      <c r="D356" s="747" t="s">
        <v>31067</v>
      </c>
      <c r="E356" s="747"/>
      <c r="F356" s="747"/>
      <c r="G356" s="747"/>
      <c r="H356" s="747"/>
      <c r="I356" s="747"/>
      <c r="J356" s="397"/>
      <c r="K356" s="395"/>
      <c r="T356" s="402"/>
      <c r="U356" s="402"/>
      <c r="V356" s="402"/>
      <c r="W356" s="402"/>
      <c r="X356" s="402"/>
      <c r="Y356" s="402"/>
    </row>
    <row r="357" spans="1:25" s="392" customFormat="1" ht="11.25" customHeight="1" x14ac:dyDescent="0.2">
      <c r="B357" s="393"/>
      <c r="C357" s="396"/>
      <c r="D357" s="786" t="s">
        <v>31010</v>
      </c>
      <c r="E357" s="786"/>
      <c r="F357" s="786"/>
      <c r="G357" s="786"/>
      <c r="H357" s="423"/>
      <c r="I357" s="423"/>
      <c r="J357" s="397"/>
      <c r="K357" s="395"/>
      <c r="N357" s="398"/>
      <c r="T357" s="402"/>
      <c r="U357" s="402"/>
      <c r="V357" s="402"/>
      <c r="W357" s="402"/>
      <c r="X357" s="402"/>
      <c r="Y357" s="402"/>
    </row>
    <row r="358" spans="1:25" s="392" customFormat="1" x14ac:dyDescent="0.2">
      <c r="B358" s="393"/>
      <c r="C358" s="396"/>
      <c r="D358" s="426" t="s">
        <v>31011</v>
      </c>
      <c r="E358" s="426" t="s">
        <v>108</v>
      </c>
      <c r="F358" s="426"/>
      <c r="G358" s="401" t="s">
        <v>0</v>
      </c>
      <c r="H358" s="401"/>
      <c r="I358" s="423"/>
      <c r="J358" s="397"/>
      <c r="K358" s="395"/>
      <c r="N358" s="398"/>
      <c r="T358" s="402"/>
      <c r="U358" s="402"/>
      <c r="V358" s="402"/>
      <c r="W358" s="402"/>
      <c r="X358" s="402"/>
      <c r="Y358" s="402"/>
    </row>
    <row r="359" spans="1:25" s="392" customFormat="1" ht="11.25" customHeight="1" x14ac:dyDescent="0.2">
      <c r="B359" s="393"/>
      <c r="C359" s="396"/>
      <c r="D359" s="448" t="s">
        <v>31068</v>
      </c>
      <c r="E359" s="400">
        <v>4966.5600000000004</v>
      </c>
      <c r="F359" s="400"/>
      <c r="G359" s="400">
        <f>TRUNC(E359,2)</f>
        <v>4966.5600000000004</v>
      </c>
      <c r="H359" s="400"/>
      <c r="I359" s="423"/>
      <c r="J359" s="397"/>
      <c r="K359" s="395"/>
      <c r="N359" s="398"/>
      <c r="T359" s="402"/>
      <c r="U359" s="402"/>
      <c r="V359" s="402"/>
      <c r="W359" s="402"/>
      <c r="X359" s="402"/>
      <c r="Y359" s="402"/>
    </row>
    <row r="360" spans="1:25" s="392" customFormat="1" ht="11.25" customHeight="1" x14ac:dyDescent="0.2">
      <c r="B360" s="393"/>
      <c r="C360" s="396"/>
      <c r="D360" s="443"/>
      <c r="E360" s="400"/>
      <c r="F360" s="400"/>
      <c r="G360" s="400"/>
      <c r="H360" s="400"/>
      <c r="I360" s="423"/>
      <c r="J360" s="397"/>
      <c r="K360" s="395"/>
      <c r="N360" s="398"/>
      <c r="T360" s="402"/>
      <c r="U360" s="402"/>
      <c r="V360" s="402"/>
      <c r="W360" s="402"/>
      <c r="X360" s="402"/>
      <c r="Y360" s="402"/>
    </row>
    <row r="361" spans="1:25" s="392" customFormat="1" ht="11.25" customHeight="1" x14ac:dyDescent="0.2">
      <c r="B361" s="393"/>
      <c r="C361" s="396"/>
      <c r="D361" s="426" t="s">
        <v>31011</v>
      </c>
      <c r="E361" s="426" t="s">
        <v>108</v>
      </c>
      <c r="F361" s="415"/>
      <c r="G361" s="401" t="s">
        <v>0</v>
      </c>
      <c r="H361" s="423"/>
      <c r="I361" s="423"/>
      <c r="J361" s="397"/>
      <c r="K361" s="395"/>
      <c r="N361" s="398"/>
      <c r="T361" s="402"/>
      <c r="U361" s="402"/>
      <c r="V361" s="402"/>
      <c r="W361" s="402"/>
      <c r="X361" s="402"/>
      <c r="Y361" s="402"/>
    </row>
    <row r="362" spans="1:25" s="392" customFormat="1" x14ac:dyDescent="0.2">
      <c r="B362" s="393"/>
      <c r="C362" s="396"/>
      <c r="D362" s="448" t="s">
        <v>31069</v>
      </c>
      <c r="E362" s="415">
        <v>5558.96</v>
      </c>
      <c r="F362" s="415"/>
      <c r="G362" s="400">
        <f>TRUNC(E362,2)</f>
        <v>5558.96</v>
      </c>
      <c r="H362" s="423"/>
      <c r="I362" s="423"/>
      <c r="J362" s="397"/>
      <c r="K362" s="395"/>
      <c r="N362" s="398"/>
      <c r="T362" s="402"/>
      <c r="U362" s="402"/>
      <c r="V362" s="402"/>
      <c r="W362" s="402"/>
      <c r="X362" s="402"/>
      <c r="Y362" s="402"/>
    </row>
    <row r="363" spans="1:25" s="392" customFormat="1" x14ac:dyDescent="0.2">
      <c r="B363" s="393"/>
      <c r="C363" s="396"/>
      <c r="D363" s="443"/>
      <c r="E363" s="415"/>
      <c r="F363" s="415"/>
      <c r="G363" s="400"/>
      <c r="H363" s="423"/>
      <c r="I363" s="423"/>
      <c r="J363" s="397"/>
      <c r="K363" s="395"/>
      <c r="N363" s="398"/>
      <c r="T363" s="402"/>
      <c r="U363" s="402"/>
      <c r="V363" s="402"/>
      <c r="W363" s="402"/>
      <c r="X363" s="402"/>
      <c r="Y363" s="402"/>
    </row>
    <row r="364" spans="1:25" s="392" customFormat="1" x14ac:dyDescent="0.2">
      <c r="B364" s="393"/>
      <c r="C364" s="396"/>
      <c r="D364" s="443"/>
      <c r="E364" s="426" t="s">
        <v>108</v>
      </c>
      <c r="F364" s="426"/>
      <c r="G364" s="401" t="s">
        <v>0</v>
      </c>
      <c r="H364" s="401"/>
      <c r="I364" s="423"/>
      <c r="J364" s="397"/>
      <c r="K364" s="395"/>
      <c r="N364" s="398"/>
      <c r="T364" s="402"/>
      <c r="U364" s="402"/>
      <c r="V364" s="402"/>
      <c r="W364" s="402"/>
      <c r="X364" s="402"/>
      <c r="Y364" s="402"/>
    </row>
    <row r="365" spans="1:25" s="392" customFormat="1" ht="21" customHeight="1" x14ac:dyDescent="0.2">
      <c r="B365" s="393"/>
      <c r="C365" s="394"/>
      <c r="D365" s="580" t="s">
        <v>31070</v>
      </c>
      <c r="E365" s="616">
        <v>3261.72</v>
      </c>
      <c r="F365" s="425"/>
      <c r="G365" s="400">
        <f>TRUNC(E365,2)</f>
        <v>3261.72</v>
      </c>
      <c r="H365" s="445"/>
      <c r="I365" s="415"/>
      <c r="J365" s="397"/>
      <c r="K365" s="395"/>
      <c r="N365" s="398"/>
      <c r="T365" s="402"/>
      <c r="U365" s="402"/>
      <c r="V365" s="402"/>
      <c r="W365" s="402"/>
      <c r="X365" s="402"/>
      <c r="Y365" s="402"/>
    </row>
    <row r="366" spans="1:25" s="392" customFormat="1" ht="12" customHeight="1" x14ac:dyDescent="0.2">
      <c r="B366" s="393"/>
      <c r="C366" s="446"/>
      <c r="D366" s="447"/>
      <c r="E366" s="444"/>
      <c r="F366" s="425"/>
      <c r="G366" s="425"/>
      <c r="H366" s="411"/>
      <c r="I366" s="423"/>
      <c r="J366" s="397"/>
      <c r="K366" s="395"/>
      <c r="N366" s="398"/>
      <c r="T366" s="402"/>
      <c r="U366" s="402"/>
      <c r="V366" s="402"/>
      <c r="W366" s="402"/>
      <c r="X366" s="402"/>
      <c r="Y366" s="402"/>
    </row>
    <row r="367" spans="1:25" s="392" customFormat="1" ht="36.75" customHeight="1" x14ac:dyDescent="0.2">
      <c r="A367" s="392" t="str">
        <f>B367&amp;C367</f>
        <v>8.305.020.0014-0</v>
      </c>
      <c r="B367" s="393" t="s">
        <v>30996</v>
      </c>
      <c r="C367" s="608" t="str">
        <f>ORÇAMENTO!C106</f>
        <v>05.020.0014-0</v>
      </c>
      <c r="D367" s="746" t="str">
        <f>VLOOKUP(A367,ORÇAMENTO!$A$16:$I$126,4,FALSE)</f>
        <v>SINALIZACAO MANUAL DE FAIXAS E FIGURAS PARA PEDESTRES,COM TINTA TERMOPLASTICA A BASE DE RESINAS NATURAIS E/OU SINTETICAS,EM VIAS URBANAS,APLICADO POR EXTRUSAO,CONFORME ABNT NBR 12935,13132,7396 E NORMA DNIT 100/2018-ES.</v>
      </c>
      <c r="E367" s="746"/>
      <c r="F367" s="746"/>
      <c r="G367" s="746"/>
      <c r="H367" s="746"/>
      <c r="I367" s="746"/>
      <c r="J367" s="374" t="str">
        <f>VLOOKUP(A367,ORÇAMENTO!$A$16:$I$126,5,FALSE)</f>
        <v>M2</v>
      </c>
      <c r="K367" s="395">
        <f>SUM(I371,G374,H377)</f>
        <v>748.66000000000008</v>
      </c>
      <c r="N367" s="398"/>
      <c r="T367" s="402"/>
      <c r="U367" s="402"/>
      <c r="V367" s="402"/>
      <c r="W367" s="402"/>
      <c r="X367" s="402"/>
      <c r="Y367" s="402"/>
    </row>
    <row r="368" spans="1:25" s="392" customFormat="1" ht="13.5" customHeight="1" x14ac:dyDescent="0.2">
      <c r="B368" s="393"/>
      <c r="C368" s="396"/>
      <c r="D368" s="747" t="s">
        <v>31067</v>
      </c>
      <c r="E368" s="747"/>
      <c r="F368" s="747"/>
      <c r="G368" s="747"/>
      <c r="H368" s="747"/>
      <c r="I368" s="747"/>
      <c r="J368" s="397"/>
      <c r="K368" s="395"/>
      <c r="T368" s="402"/>
      <c r="U368" s="402"/>
      <c r="V368" s="402"/>
      <c r="W368" s="402"/>
      <c r="X368" s="402"/>
      <c r="Y368" s="402"/>
    </row>
    <row r="369" spans="1:25" s="392" customFormat="1" ht="13.5" customHeight="1" x14ac:dyDescent="0.2">
      <c r="B369" s="393"/>
      <c r="C369" s="396"/>
      <c r="D369" s="786" t="s">
        <v>31013</v>
      </c>
      <c r="E369" s="786"/>
      <c r="F369" s="786"/>
      <c r="G369" s="786"/>
      <c r="H369" s="423"/>
      <c r="I369" s="423"/>
      <c r="J369" s="397"/>
      <c r="K369" s="395"/>
      <c r="N369" s="398"/>
      <c r="T369" s="402"/>
      <c r="U369" s="402"/>
      <c r="V369" s="402"/>
      <c r="W369" s="402"/>
      <c r="X369" s="402"/>
      <c r="Y369" s="402"/>
    </row>
    <row r="370" spans="1:25" s="392" customFormat="1" x14ac:dyDescent="0.2">
      <c r="B370" s="393"/>
      <c r="C370" s="396"/>
      <c r="D370" s="426" t="s">
        <v>31011</v>
      </c>
      <c r="E370" s="426" t="s">
        <v>28</v>
      </c>
      <c r="F370" s="426" t="s">
        <v>108</v>
      </c>
      <c r="G370" s="426" t="s">
        <v>30</v>
      </c>
      <c r="H370" s="400" t="s">
        <v>31014</v>
      </c>
      <c r="I370" s="449" t="s">
        <v>0</v>
      </c>
      <c r="J370" s="449"/>
      <c r="K370" s="395"/>
      <c r="N370" s="398"/>
      <c r="T370" s="402"/>
      <c r="U370" s="402"/>
      <c r="V370" s="402"/>
      <c r="W370" s="402"/>
      <c r="X370" s="402"/>
      <c r="Y370" s="402"/>
    </row>
    <row r="371" spans="1:25" s="392" customFormat="1" ht="11.25" customHeight="1" x14ac:dyDescent="0.2">
      <c r="B371" s="393"/>
      <c r="C371" s="396"/>
      <c r="D371" s="448" t="s">
        <v>31015</v>
      </c>
      <c r="E371" s="415">
        <v>9</v>
      </c>
      <c r="F371" s="415">
        <v>4</v>
      </c>
      <c r="G371" s="415">
        <v>0.4</v>
      </c>
      <c r="H371" s="415">
        <v>44</v>
      </c>
      <c r="I371" s="400">
        <f>TRUNC(E371*F371*G371*H371,2)</f>
        <v>633.6</v>
      </c>
      <c r="J371" s="397"/>
      <c r="K371" s="395"/>
      <c r="N371" s="398"/>
      <c r="T371" s="402"/>
      <c r="U371" s="402"/>
      <c r="V371" s="402"/>
      <c r="W371" s="402"/>
      <c r="X371" s="402"/>
      <c r="Y371" s="402"/>
    </row>
    <row r="372" spans="1:25" s="392" customFormat="1" ht="11.25" customHeight="1" x14ac:dyDescent="0.2">
      <c r="B372" s="393"/>
      <c r="C372" s="396"/>
      <c r="D372" s="423"/>
      <c r="E372" s="423"/>
      <c r="F372" s="415"/>
      <c r="G372" s="415"/>
      <c r="H372" s="423"/>
      <c r="I372" s="423"/>
      <c r="J372" s="397"/>
      <c r="K372" s="395"/>
      <c r="N372" s="398"/>
      <c r="T372" s="402"/>
      <c r="U372" s="402"/>
      <c r="V372" s="402"/>
      <c r="W372" s="402"/>
      <c r="X372" s="402"/>
      <c r="Y372" s="402"/>
    </row>
    <row r="373" spans="1:25" s="392" customFormat="1" ht="11.25" customHeight="1" x14ac:dyDescent="0.2">
      <c r="B373" s="393"/>
      <c r="C373" s="396"/>
      <c r="D373" s="426" t="s">
        <v>31011</v>
      </c>
      <c r="E373" s="415" t="s">
        <v>28</v>
      </c>
      <c r="F373" s="415" t="s">
        <v>29</v>
      </c>
      <c r="G373" s="449" t="s">
        <v>0</v>
      </c>
      <c r="H373" s="449"/>
      <c r="I373" s="423"/>
      <c r="J373" s="397"/>
      <c r="K373" s="395"/>
      <c r="N373" s="398"/>
      <c r="T373" s="402"/>
      <c r="U373" s="402"/>
      <c r="V373" s="402"/>
      <c r="W373" s="402"/>
      <c r="X373" s="402"/>
      <c r="Y373" s="402"/>
    </row>
    <row r="374" spans="1:25" s="392" customFormat="1" x14ac:dyDescent="0.2">
      <c r="B374" s="393"/>
      <c r="C374" s="396"/>
      <c r="D374" s="412" t="s">
        <v>31016</v>
      </c>
      <c r="E374" s="415">
        <v>44</v>
      </c>
      <c r="F374" s="415">
        <v>1.55</v>
      </c>
      <c r="G374" s="400">
        <f>TRUNC(E374*F374,2)</f>
        <v>68.2</v>
      </c>
      <c r="H374" s="423"/>
      <c r="I374" s="423"/>
      <c r="J374" s="397"/>
      <c r="K374" s="395"/>
      <c r="N374" s="398"/>
      <c r="T374" s="402"/>
      <c r="U374" s="402"/>
      <c r="V374" s="402"/>
      <c r="W374" s="402"/>
      <c r="X374" s="402"/>
      <c r="Y374" s="402"/>
    </row>
    <row r="375" spans="1:25" s="392" customFormat="1" ht="11.25" customHeight="1" x14ac:dyDescent="0.2">
      <c r="B375" s="393"/>
      <c r="C375" s="396"/>
      <c r="D375" s="423"/>
      <c r="E375" s="423"/>
      <c r="F375" s="415"/>
      <c r="G375" s="415"/>
      <c r="H375" s="423"/>
      <c r="I375" s="423"/>
      <c r="J375" s="397"/>
      <c r="K375" s="395"/>
      <c r="N375" s="398"/>
      <c r="T375" s="402"/>
      <c r="U375" s="402"/>
      <c r="V375" s="402"/>
      <c r="W375" s="402"/>
      <c r="X375" s="402"/>
      <c r="Y375" s="402"/>
    </row>
    <row r="376" spans="1:25" s="392" customFormat="1" ht="11.25" customHeight="1" x14ac:dyDescent="0.2">
      <c r="B376" s="393"/>
      <c r="C376" s="396"/>
      <c r="D376" s="499" t="s">
        <v>31011</v>
      </c>
      <c r="E376" s="499" t="s">
        <v>28</v>
      </c>
      <c r="F376" s="499" t="s">
        <v>108</v>
      </c>
      <c r="G376" s="499" t="s">
        <v>30</v>
      </c>
      <c r="H376" s="401" t="s">
        <v>0</v>
      </c>
      <c r="I376" s="423"/>
      <c r="J376" s="397"/>
      <c r="K376" s="395"/>
      <c r="N376" s="398"/>
      <c r="T376" s="402"/>
      <c r="U376" s="402"/>
      <c r="V376" s="402"/>
      <c r="W376" s="402"/>
      <c r="X376" s="402"/>
      <c r="Y376" s="402"/>
    </row>
    <row r="377" spans="1:25" s="392" customFormat="1" ht="11.25" customHeight="1" x14ac:dyDescent="0.2">
      <c r="B377" s="393"/>
      <c r="C377" s="396"/>
      <c r="D377" s="448" t="s">
        <v>31012</v>
      </c>
      <c r="E377" s="415">
        <v>44</v>
      </c>
      <c r="F377" s="415">
        <v>3.55</v>
      </c>
      <c r="G377" s="415">
        <v>0.3</v>
      </c>
      <c r="H377" s="400">
        <f>TRUNC(E377*F377*G377,2)</f>
        <v>46.86</v>
      </c>
      <c r="I377" s="423"/>
      <c r="J377" s="397"/>
      <c r="K377" s="395"/>
      <c r="N377" s="398"/>
      <c r="T377" s="402"/>
      <c r="U377" s="402"/>
      <c r="V377" s="402"/>
      <c r="W377" s="402"/>
      <c r="X377" s="402"/>
      <c r="Y377" s="402"/>
    </row>
    <row r="378" spans="1:25" s="399" customFormat="1" ht="12.75" customHeight="1" x14ac:dyDescent="0.2">
      <c r="B378" s="650"/>
      <c r="C378" s="402"/>
      <c r="D378" s="421"/>
      <c r="E378" s="400"/>
      <c r="F378" s="400"/>
      <c r="G378" s="400"/>
      <c r="H378" s="400"/>
      <c r="I378" s="401"/>
      <c r="J378" s="402"/>
      <c r="K378" s="403"/>
      <c r="L378" s="408"/>
      <c r="M378" s="405"/>
      <c r="N378" s="409"/>
      <c r="O378" s="407"/>
      <c r="P378" s="407"/>
      <c r="Q378" s="392"/>
      <c r="R378" s="392"/>
      <c r="S378" s="392"/>
      <c r="T378" s="402"/>
      <c r="U378" s="402"/>
      <c r="V378" s="402"/>
      <c r="W378" s="402"/>
      <c r="X378" s="402"/>
      <c r="Y378" s="402"/>
    </row>
    <row r="379" spans="1:25" s="392" customFormat="1" ht="22.5" customHeight="1" x14ac:dyDescent="0.2">
      <c r="A379" s="392" t="str">
        <f>B379&amp;C379</f>
        <v>8.4ST 65.05.0400</v>
      </c>
      <c r="B379" s="393" t="s">
        <v>30997</v>
      </c>
      <c r="C379" s="614" t="str">
        <f>ORÇAMENTO!C107</f>
        <v>ST 65.05.0400</v>
      </c>
      <c r="D379" s="746" t="str">
        <f>VLOOKUP(A379,ORÇAMENTO!$A$16:$I$126,4,FALSE)</f>
        <v>Poste tipo G7, de 2" de diametro, altura de 3500mm, conforme especificacao da CET-RIO. Fornecimento.</v>
      </c>
      <c r="E379" s="746"/>
      <c r="F379" s="746"/>
      <c r="G379" s="746"/>
      <c r="H379" s="746"/>
      <c r="I379" s="746"/>
      <c r="J379" s="374" t="str">
        <f>VLOOKUP(A379,ORÇAMENTO!$A$16:$I$126,5,FALSE)</f>
        <v>UN</v>
      </c>
      <c r="K379" s="395">
        <f>G351+E386+G353</f>
        <v>131</v>
      </c>
      <c r="T379" s="402"/>
      <c r="U379" s="402"/>
      <c r="V379" s="402"/>
      <c r="W379" s="402"/>
      <c r="X379" s="402"/>
      <c r="Y379" s="402"/>
    </row>
    <row r="380" spans="1:25" s="399" customFormat="1" ht="12.75" customHeight="1" x14ac:dyDescent="0.2">
      <c r="B380" s="650"/>
      <c r="C380" s="402"/>
      <c r="D380" s="421"/>
      <c r="E380" s="400"/>
      <c r="F380" s="400"/>
      <c r="G380" s="400"/>
      <c r="H380" s="400"/>
      <c r="I380" s="401"/>
      <c r="J380" s="402"/>
      <c r="K380" s="403"/>
      <c r="L380" s="408"/>
      <c r="M380" s="405"/>
      <c r="N380" s="409"/>
      <c r="O380" s="407"/>
      <c r="P380" s="407"/>
      <c r="Q380" s="392"/>
      <c r="R380" s="392"/>
      <c r="S380" s="392"/>
      <c r="T380" s="402"/>
      <c r="U380" s="402"/>
      <c r="V380" s="402"/>
      <c r="W380" s="402"/>
      <c r="X380" s="402"/>
      <c r="Y380" s="402"/>
    </row>
    <row r="381" spans="1:25" s="392" customFormat="1" ht="22.5" customHeight="1" x14ac:dyDescent="0.2">
      <c r="A381" s="392" t="str">
        <f>B381&amp;C381</f>
        <v>8.5ST 65.15.0050</v>
      </c>
      <c r="B381" s="393" t="s">
        <v>40731</v>
      </c>
      <c r="C381" s="614" t="str">
        <f>ORÇAMENTO!C108</f>
        <v>ST 65.15.0050</v>
      </c>
      <c r="D381" s="746" t="str">
        <f>VLOOKUP(A381,ORÇAMENTO!$A$16:$I$126,4,FALSE)</f>
        <v>Assentamento de poste simples de aco, diametro de 2", inclusive abertura de furo, fundacao e recomposicao do piso.</v>
      </c>
      <c r="E381" s="746"/>
      <c r="F381" s="746"/>
      <c r="G381" s="746"/>
      <c r="H381" s="746"/>
      <c r="I381" s="746"/>
      <c r="J381" s="374" t="str">
        <f>VLOOKUP(A381,ORÇAMENTO!$A$16:$I$126,5,FALSE)</f>
        <v>UN</v>
      </c>
      <c r="K381" s="395">
        <f>K379</f>
        <v>131</v>
      </c>
      <c r="T381" s="402"/>
      <c r="U381" s="402"/>
      <c r="V381" s="402"/>
      <c r="W381" s="402"/>
      <c r="X381" s="402"/>
      <c r="Y381" s="402"/>
    </row>
    <row r="382" spans="1:25" s="399" customFormat="1" x14ac:dyDescent="0.2">
      <c r="B382" s="650"/>
      <c r="C382" s="402"/>
      <c r="D382" s="421"/>
      <c r="E382" s="400"/>
      <c r="F382" s="400"/>
      <c r="G382" s="400"/>
      <c r="H382" s="400"/>
      <c r="I382" s="401"/>
      <c r="J382" s="402"/>
      <c r="K382" s="403"/>
      <c r="L382" s="408"/>
      <c r="M382" s="405"/>
      <c r="N382" s="409"/>
      <c r="O382" s="407"/>
      <c r="P382" s="407"/>
      <c r="Q382" s="392"/>
      <c r="R382" s="392"/>
      <c r="S382" s="392"/>
      <c r="T382" s="402"/>
      <c r="U382" s="402"/>
      <c r="V382" s="402"/>
      <c r="W382" s="402"/>
      <c r="X382" s="402"/>
      <c r="Y382" s="402"/>
    </row>
    <row r="383" spans="1:25" s="392" customFormat="1" ht="34.9" customHeight="1" x14ac:dyDescent="0.2">
      <c r="A383" s="392" t="str">
        <f>B383&amp;C383</f>
        <v>8.6ST 70.05.0250</v>
      </c>
      <c r="B383" s="393" t="s">
        <v>40732</v>
      </c>
      <c r="C383" s="614" t="str">
        <f>ORÇAMENTO!C109</f>
        <v>ST 70.05.0250</v>
      </c>
      <c r="D383" s="746" t="str">
        <f>VLOOKUP(A383,ORÇAMENTO!$A$16:$I$126,4,FALSE)</f>
        <v>Placa de sinalizacao de aluminio com fundo, simbolos e tarjas em pelicula refletiva com esferas encapsuladas tipo II da NBR14644, inclusive elementos de fixacao, conforme especificacao CET-RIO. Fornecimento.</v>
      </c>
      <c r="E383" s="746"/>
      <c r="F383" s="746"/>
      <c r="G383" s="746"/>
      <c r="H383" s="746"/>
      <c r="I383" s="746"/>
      <c r="J383" s="374" t="str">
        <f>VLOOKUP(A383,ORÇAMENTO!$A$16:$I$126,5,FALSE)</f>
        <v>M2</v>
      </c>
      <c r="K383" s="422">
        <f>SUM(G386)</f>
        <v>24.64</v>
      </c>
      <c r="N383" s="450"/>
      <c r="T383" s="402"/>
      <c r="U383" s="402"/>
      <c r="V383" s="402"/>
      <c r="W383" s="402"/>
      <c r="X383" s="402"/>
      <c r="Y383" s="402"/>
    </row>
    <row r="384" spans="1:25" s="392" customFormat="1" ht="13.5" customHeight="1" x14ac:dyDescent="0.2">
      <c r="B384" s="393"/>
      <c r="C384" s="396"/>
      <c r="D384" s="747" t="s">
        <v>31017</v>
      </c>
      <c r="E384" s="747"/>
      <c r="F384" s="747"/>
      <c r="G384" s="747"/>
      <c r="H384" s="747"/>
      <c r="I384" s="747"/>
      <c r="J384" s="397"/>
      <c r="K384" s="395"/>
      <c r="T384" s="402"/>
      <c r="U384" s="402"/>
      <c r="V384" s="402"/>
      <c r="W384" s="402"/>
      <c r="X384" s="402"/>
      <c r="Y384" s="402"/>
    </row>
    <row r="385" spans="1:25" s="392" customFormat="1" ht="13.5" customHeight="1" x14ac:dyDescent="0.2">
      <c r="B385" s="393"/>
      <c r="C385" s="396"/>
      <c r="D385" s="499" t="s">
        <v>31011</v>
      </c>
      <c r="E385" s="415" t="s">
        <v>28</v>
      </c>
      <c r="F385" s="415" t="s">
        <v>29</v>
      </c>
      <c r="G385" s="449" t="s">
        <v>0</v>
      </c>
      <c r="H385" s="449"/>
      <c r="I385" s="423"/>
      <c r="J385" s="397"/>
      <c r="K385" s="395"/>
      <c r="N385" s="398"/>
      <c r="T385" s="402"/>
      <c r="U385" s="402"/>
      <c r="V385" s="402"/>
      <c r="W385" s="402"/>
      <c r="X385" s="402"/>
      <c r="Y385" s="402"/>
    </row>
    <row r="386" spans="1:25" s="392" customFormat="1" ht="13.5" customHeight="1" x14ac:dyDescent="0.2">
      <c r="B386" s="393"/>
      <c r="C386" s="396"/>
      <c r="D386" s="412" t="s">
        <v>31119</v>
      </c>
      <c r="E386" s="415">
        <v>32</v>
      </c>
      <c r="F386" s="415">
        <v>0.77</v>
      </c>
      <c r="G386" s="400">
        <f>TRUNC(E386*F386,2)</f>
        <v>24.64</v>
      </c>
      <c r="H386" s="423"/>
      <c r="I386" s="423"/>
      <c r="J386" s="397"/>
      <c r="K386" s="395"/>
      <c r="N386" s="398"/>
      <c r="T386" s="402"/>
      <c r="U386" s="402"/>
      <c r="V386" s="402"/>
      <c r="W386" s="402"/>
      <c r="X386" s="402"/>
      <c r="Y386" s="402"/>
    </row>
    <row r="387" spans="1:25" s="392" customFormat="1" ht="12.75" customHeight="1" x14ac:dyDescent="0.2">
      <c r="B387" s="393"/>
      <c r="C387" s="396"/>
      <c r="D387" s="423"/>
      <c r="E387" s="423"/>
      <c r="F387" s="415"/>
      <c r="G387" s="415"/>
      <c r="H387" s="423"/>
      <c r="I387" s="423"/>
      <c r="J387" s="397"/>
      <c r="K387" s="395"/>
      <c r="N387" s="398"/>
      <c r="T387" s="402"/>
      <c r="U387" s="402"/>
      <c r="V387" s="402"/>
      <c r="W387" s="402"/>
      <c r="X387" s="402"/>
      <c r="Y387" s="402"/>
    </row>
    <row r="388" spans="1:25" s="392" customFormat="1" ht="24.75" customHeight="1" x14ac:dyDescent="0.2">
      <c r="A388" s="392" t="str">
        <f>B388&amp;C388</f>
        <v>8.7ST 70.15.0050</v>
      </c>
      <c r="B388" s="393" t="s">
        <v>40733</v>
      </c>
      <c r="C388" s="614" t="str">
        <f>ORÇAMENTO!C110</f>
        <v>ST 70.15.0050</v>
      </c>
      <c r="D388" s="746" t="str">
        <f>VLOOKUP(A388,ORÇAMENTO!$A$16:$I$126,4,FALSE)</f>
        <v>Instalacao e retirada de placas em postes simples, CET-RIO ou postes RIOLUZ.</v>
      </c>
      <c r="E388" s="746"/>
      <c r="F388" s="746"/>
      <c r="G388" s="746"/>
      <c r="H388" s="746"/>
      <c r="I388" s="746"/>
      <c r="J388" s="374" t="str">
        <f>VLOOKUP(A388,ORÇAMENTO!$A$16:$I$126,5,FALSE)</f>
        <v>UN</v>
      </c>
      <c r="K388" s="422">
        <f>G390</f>
        <v>131</v>
      </c>
      <c r="T388" s="402"/>
      <c r="U388" s="402"/>
      <c r="V388" s="402"/>
      <c r="W388" s="402"/>
      <c r="X388" s="402"/>
      <c r="Y388" s="402"/>
    </row>
    <row r="389" spans="1:25" s="399" customFormat="1" x14ac:dyDescent="0.2">
      <c r="B389" s="650"/>
      <c r="C389" s="402"/>
      <c r="D389" s="400" t="s">
        <v>31072</v>
      </c>
      <c r="E389" s="400" t="s">
        <v>31073</v>
      </c>
      <c r="F389" s="400"/>
      <c r="G389" s="401" t="s">
        <v>0</v>
      </c>
      <c r="H389" s="402"/>
      <c r="I389" s="402"/>
      <c r="J389" s="402"/>
      <c r="K389" s="403"/>
      <c r="L389" s="408"/>
      <c r="M389" s="405"/>
      <c r="N389" s="409"/>
      <c r="O389" s="407"/>
      <c r="P389" s="407"/>
      <c r="Q389" s="392"/>
      <c r="R389" s="392"/>
      <c r="S389" s="392"/>
      <c r="T389" s="402"/>
      <c r="U389" s="402"/>
      <c r="V389" s="402"/>
      <c r="W389" s="402"/>
      <c r="X389" s="402"/>
      <c r="Y389" s="402"/>
    </row>
    <row r="390" spans="1:25" s="399" customFormat="1" x14ac:dyDescent="0.2">
      <c r="B390" s="650"/>
      <c r="C390" s="402"/>
      <c r="D390" s="400">
        <f>G351+G353</f>
        <v>99</v>
      </c>
      <c r="E390" s="400">
        <f>E386</f>
        <v>32</v>
      </c>
      <c r="F390" s="400"/>
      <c r="G390" s="400">
        <f>D390+E390</f>
        <v>131</v>
      </c>
      <c r="H390" s="402"/>
      <c r="I390" s="402"/>
      <c r="J390" s="402"/>
      <c r="K390" s="403"/>
      <c r="L390" s="408"/>
      <c r="M390" s="405"/>
      <c r="N390" s="409"/>
      <c r="O390" s="407"/>
      <c r="P390" s="407"/>
      <c r="Q390" s="392"/>
      <c r="R390" s="392"/>
      <c r="S390" s="392"/>
      <c r="T390" s="402"/>
      <c r="U390" s="402"/>
      <c r="V390" s="402"/>
      <c r="W390" s="402"/>
      <c r="X390" s="402"/>
      <c r="Y390" s="402"/>
    </row>
    <row r="391" spans="1:25" s="399" customFormat="1" x14ac:dyDescent="0.2">
      <c r="B391" s="650"/>
      <c r="C391" s="396"/>
      <c r="D391" s="410"/>
      <c r="E391" s="410"/>
      <c r="F391" s="400"/>
      <c r="G391" s="402"/>
      <c r="H391" s="400"/>
      <c r="I391" s="402"/>
      <c r="J391" s="402"/>
      <c r="K391" s="403"/>
      <c r="L391" s="404"/>
      <c r="M391" s="405"/>
      <c r="N391" s="406"/>
      <c r="O391" s="407"/>
      <c r="P391" s="407"/>
      <c r="Q391" s="392"/>
      <c r="R391" s="392"/>
      <c r="S391" s="392"/>
      <c r="T391" s="402"/>
      <c r="U391" s="402"/>
      <c r="V391" s="402"/>
      <c r="W391" s="402"/>
      <c r="X391" s="402"/>
      <c r="Y391" s="402"/>
    </row>
    <row r="392" spans="1:25" s="243" customFormat="1" ht="21.75" customHeight="1" x14ac:dyDescent="0.2">
      <c r="B392" s="790" t="s">
        <v>40740</v>
      </c>
      <c r="C392" s="791"/>
      <c r="D392" s="791"/>
      <c r="E392" s="791" t="s">
        <v>22</v>
      </c>
      <c r="F392" s="791"/>
      <c r="G392" s="791"/>
      <c r="H392" s="791"/>
      <c r="I392" s="791"/>
      <c r="J392" s="791"/>
      <c r="K392" s="792"/>
      <c r="L392" s="244"/>
    </row>
    <row r="393" spans="1:25" s="243" customFormat="1" ht="12.75" customHeight="1" x14ac:dyDescent="0.2">
      <c r="B393" s="245"/>
      <c r="C393" s="246"/>
      <c r="D393" s="246"/>
      <c r="E393" s="246"/>
      <c r="F393" s="246"/>
      <c r="G393" s="246"/>
      <c r="H393" s="246"/>
      <c r="I393" s="246"/>
      <c r="J393" s="246"/>
      <c r="K393" s="247"/>
      <c r="L393" s="244"/>
    </row>
    <row r="394" spans="1:25" s="243" customFormat="1" ht="38.25" customHeight="1" x14ac:dyDescent="0.2">
      <c r="A394" s="243" t="str">
        <f>B394&amp;C394</f>
        <v>9.1IT05.10.0150</v>
      </c>
      <c r="B394" s="248" t="s">
        <v>31018</v>
      </c>
      <c r="C394" s="606" t="s">
        <v>26696</v>
      </c>
      <c r="D394" s="746" t="str">
        <f>VLOOKUP(A394,ORÇAMENTO!$A$16:$I$126,4,FALSE)</f>
        <v>TUBO DE PVC RIGIDO, SOLDAVEL, PARA AGUA FRIA, COM DIAMETRO DE 20MM (1/2"), INCLUSIVE CONEXOES E EMENDAS, EXCLUSIVE ABERTURA E FECHAMENTO DE RASGO. FORNECIMENTO E INSTALACAO.</v>
      </c>
      <c r="E394" s="746"/>
      <c r="F394" s="746"/>
      <c r="G394" s="746"/>
      <c r="H394" s="746"/>
      <c r="I394" s="746"/>
      <c r="J394" s="301" t="str">
        <f>VLOOKUP(A394,ORÇAMENTO!$A$16:$I$126,5,FALSE)</f>
        <v>M</v>
      </c>
      <c r="K394" s="250">
        <f>TRUNC(I398,2)</f>
        <v>232</v>
      </c>
      <c r="L394" s="251"/>
      <c r="M394" s="252">
        <f>ROUND(((L394/2)^2)*PI()*K394,2)</f>
        <v>0</v>
      </c>
    </row>
    <row r="395" spans="1:25" s="243" customFormat="1" ht="12.75" customHeight="1" x14ac:dyDescent="0.2">
      <c r="B395" s="248"/>
      <c r="C395" s="249"/>
      <c r="D395" s="759" t="s">
        <v>26716</v>
      </c>
      <c r="E395" s="759"/>
      <c r="F395" s="759"/>
      <c r="G395" s="759"/>
      <c r="H395" s="759"/>
      <c r="I395" s="759"/>
      <c r="J395" s="253"/>
      <c r="K395" s="254"/>
    </row>
    <row r="396" spans="1:25" s="243" customFormat="1" ht="12.75" customHeight="1" x14ac:dyDescent="0.2">
      <c r="B396" s="248"/>
      <c r="C396" s="249"/>
      <c r="D396" s="303"/>
      <c r="E396" s="303"/>
      <c r="F396" s="303"/>
      <c r="G396" s="303"/>
      <c r="H396" s="303"/>
      <c r="I396" s="303"/>
      <c r="J396" s="253"/>
      <c r="K396" s="254"/>
    </row>
    <row r="397" spans="1:25" s="243" customFormat="1" ht="12.75" customHeight="1" x14ac:dyDescent="0.2">
      <c r="B397" s="248"/>
      <c r="C397" s="249"/>
      <c r="D397" s="255" t="s">
        <v>26717</v>
      </c>
      <c r="E397" s="255" t="s">
        <v>26718</v>
      </c>
      <c r="F397" s="255" t="s">
        <v>26719</v>
      </c>
      <c r="G397" s="255" t="s">
        <v>100</v>
      </c>
      <c r="H397" s="255" t="s">
        <v>26720</v>
      </c>
      <c r="I397" s="256" t="s">
        <v>0</v>
      </c>
      <c r="J397" s="253"/>
      <c r="K397" s="254"/>
    </row>
    <row r="398" spans="1:25" s="243" customFormat="1" ht="12.75" customHeight="1" x14ac:dyDescent="0.2">
      <c r="B398" s="248"/>
      <c r="C398" s="249"/>
      <c r="D398" s="257">
        <f>'TABELA VIAS'!C32</f>
        <v>3481.5299999999997</v>
      </c>
      <c r="E398" s="258">
        <v>2</v>
      </c>
      <c r="F398" s="258">
        <v>12</v>
      </c>
      <c r="G398" s="258">
        <v>2</v>
      </c>
      <c r="H398" s="258">
        <v>5</v>
      </c>
      <c r="I398" s="259">
        <f>ROUNDUP((ROUNDDOWN((D398*E398)/F398,0)*G398)/H398,0)</f>
        <v>232</v>
      </c>
      <c r="J398" s="253"/>
      <c r="K398" s="254"/>
      <c r="O398" s="260"/>
    </row>
    <row r="399" spans="1:25" s="261" customFormat="1" ht="12.75" customHeight="1" x14ac:dyDescent="0.2">
      <c r="B399" s="262"/>
      <c r="C399" s="249"/>
      <c r="D399" s="263"/>
      <c r="E399" s="264"/>
      <c r="F399" s="265"/>
      <c r="G399" s="266"/>
      <c r="H399" s="265"/>
      <c r="I399" s="266"/>
      <c r="J399" s="266"/>
      <c r="K399" s="267"/>
      <c r="L399" s="268"/>
      <c r="M399" s="269"/>
      <c r="N399" s="270"/>
      <c r="O399" s="243"/>
      <c r="P399" s="260"/>
      <c r="Q399" s="243"/>
    </row>
    <row r="400" spans="1:25" s="243" customFormat="1" ht="36" customHeight="1" x14ac:dyDescent="0.2">
      <c r="A400" s="243" t="str">
        <f>B400&amp;C400</f>
        <v>9.2IT05.10.0153</v>
      </c>
      <c r="B400" s="248" t="s">
        <v>31019</v>
      </c>
      <c r="C400" s="606" t="s">
        <v>26698</v>
      </c>
      <c r="D400" s="746" t="str">
        <f>VLOOKUP(A400,ORÇAMENTO!$A$16:$I$126,4,FALSE)</f>
        <v>TUBO DE PVC RIGIDO, SOLDAVEL, PARA AGUA FRIA, COM DIAMETRO DE 25MM (3/4"), INCLUSIVE CONEXOES E EMENDAS, EXCLUSIVE ABERTURA E FECHAMENTO DE RASGO. FORNECIMENTO E INSTALACAO.</v>
      </c>
      <c r="E400" s="746"/>
      <c r="F400" s="746"/>
      <c r="G400" s="746"/>
      <c r="H400" s="746"/>
      <c r="I400" s="746"/>
      <c r="J400" s="301" t="str">
        <f>VLOOKUP(A400,ORÇAMENTO!$A$16:$I$126,5,FALSE)</f>
        <v>M</v>
      </c>
      <c r="K400" s="250">
        <f>TRUNC(I404,2)</f>
        <v>232</v>
      </c>
      <c r="L400" s="251"/>
      <c r="M400" s="252">
        <f>ROUND(((L400/2)^2)*PI()*K400,2)</f>
        <v>0</v>
      </c>
      <c r="N400" s="244"/>
    </row>
    <row r="401" spans="1:17" s="243" customFormat="1" ht="12.75" customHeight="1" x14ac:dyDescent="0.2">
      <c r="B401" s="248"/>
      <c r="C401" s="249"/>
      <c r="D401" s="759" t="s">
        <v>26716</v>
      </c>
      <c r="E401" s="759"/>
      <c r="F401" s="759"/>
      <c r="G401" s="759"/>
      <c r="H401" s="759"/>
      <c r="I401" s="759"/>
      <c r="J401" s="253"/>
      <c r="K401" s="254"/>
      <c r="N401" s="244"/>
    </row>
    <row r="402" spans="1:17" s="243" customFormat="1" ht="12.75" customHeight="1" x14ac:dyDescent="0.2">
      <c r="B402" s="248"/>
      <c r="C402" s="249"/>
      <c r="D402" s="303"/>
      <c r="E402" s="303"/>
      <c r="F402" s="303"/>
      <c r="G402" s="303"/>
      <c r="H402" s="303"/>
      <c r="I402" s="303"/>
      <c r="J402" s="253"/>
      <c r="K402" s="254"/>
      <c r="N402" s="244"/>
    </row>
    <row r="403" spans="1:17" s="243" customFormat="1" ht="12.75" customHeight="1" x14ac:dyDescent="0.2">
      <c r="B403" s="248"/>
      <c r="C403" s="249"/>
      <c r="D403" s="255" t="s">
        <v>26717</v>
      </c>
      <c r="E403" s="255" t="s">
        <v>26718</v>
      </c>
      <c r="F403" s="255" t="s">
        <v>26719</v>
      </c>
      <c r="G403" s="255" t="s">
        <v>100</v>
      </c>
      <c r="H403" s="255" t="s">
        <v>26720</v>
      </c>
      <c r="I403" s="256" t="s">
        <v>0</v>
      </c>
      <c r="J403" s="253"/>
      <c r="K403" s="254"/>
      <c r="N403" s="244"/>
    </row>
    <row r="404" spans="1:17" s="243" customFormat="1" ht="12.75" customHeight="1" x14ac:dyDescent="0.2">
      <c r="B404" s="248"/>
      <c r="C404" s="249"/>
      <c r="D404" s="257">
        <f>'TABELA VIAS'!C32</f>
        <v>3481.5299999999997</v>
      </c>
      <c r="E404" s="258">
        <v>2</v>
      </c>
      <c r="F404" s="258">
        <v>12</v>
      </c>
      <c r="G404" s="258">
        <v>2</v>
      </c>
      <c r="H404" s="258">
        <v>5</v>
      </c>
      <c r="I404" s="259">
        <f>ROUNDUP((ROUNDDOWN((D404*E404)/F404,0)*G404)/H404,0)</f>
        <v>232</v>
      </c>
      <c r="J404" s="253"/>
      <c r="K404" s="254"/>
      <c r="N404" s="244"/>
      <c r="O404" s="260"/>
    </row>
    <row r="405" spans="1:17" s="261" customFormat="1" ht="12.75" customHeight="1" x14ac:dyDescent="0.2">
      <c r="B405" s="262"/>
      <c r="C405" s="266"/>
      <c r="D405" s="271"/>
      <c r="E405" s="265"/>
      <c r="F405" s="265"/>
      <c r="G405" s="265"/>
      <c r="H405" s="265"/>
      <c r="I405" s="256"/>
      <c r="J405" s="266"/>
      <c r="K405" s="267"/>
      <c r="L405" s="272"/>
      <c r="M405" s="269"/>
      <c r="N405" s="273"/>
      <c r="O405" s="243"/>
      <c r="P405" s="260"/>
      <c r="Q405" s="243"/>
    </row>
    <row r="406" spans="1:17" s="243" customFormat="1" ht="37.5" customHeight="1" x14ac:dyDescent="0.2">
      <c r="A406" s="243" t="str">
        <f>B406&amp;C406</f>
        <v>9.3IT05.10.0156</v>
      </c>
      <c r="B406" s="248" t="s">
        <v>31020</v>
      </c>
      <c r="C406" s="606" t="s">
        <v>26700</v>
      </c>
      <c r="D406" s="746" t="str">
        <f>VLOOKUP(A406,ORÇAMENTO!$A$16:$I$126,4,FALSE)</f>
        <v>TUBO DE PVC RIGIDO, SOLDAVEL, PARA AGUA FRIA, COM DIAMETRO DE 32MM (1"), INCLUSIVE CONEXOES E EMENDAS, EXCLUSIVE ABERTURA E FECHAMENTO DE RASGO. FORNECIMENTO E INSTALACAO.</v>
      </c>
      <c r="E406" s="746"/>
      <c r="F406" s="746"/>
      <c r="G406" s="746"/>
      <c r="H406" s="746"/>
      <c r="I406" s="746"/>
      <c r="J406" s="301" t="str">
        <f>VLOOKUP(A406,ORÇAMENTO!$A$16:$I$126,5,FALSE)</f>
        <v>M</v>
      </c>
      <c r="K406" s="250">
        <f>TRUNC(I410,2)</f>
        <v>232</v>
      </c>
      <c r="L406" s="251"/>
      <c r="M406" s="252">
        <f>ROUND(((L406/2)^2)*PI()*K406,2)</f>
        <v>0</v>
      </c>
      <c r="N406" s="244"/>
    </row>
    <row r="407" spans="1:17" s="243" customFormat="1" ht="12.75" customHeight="1" x14ac:dyDescent="0.2">
      <c r="B407" s="248"/>
      <c r="C407" s="249"/>
      <c r="D407" s="759" t="s">
        <v>26716</v>
      </c>
      <c r="E407" s="759"/>
      <c r="F407" s="759"/>
      <c r="G407" s="759"/>
      <c r="H407" s="759"/>
      <c r="I407" s="759"/>
      <c r="J407" s="253"/>
      <c r="K407" s="254"/>
      <c r="N407" s="244"/>
    </row>
    <row r="408" spans="1:17" s="243" customFormat="1" ht="12.75" customHeight="1" x14ac:dyDescent="0.2">
      <c r="B408" s="248"/>
      <c r="C408" s="249"/>
      <c r="D408" s="303"/>
      <c r="E408" s="303"/>
      <c r="F408" s="303"/>
      <c r="G408" s="303"/>
      <c r="H408" s="303"/>
      <c r="I408" s="303"/>
      <c r="J408" s="253"/>
      <c r="K408" s="254"/>
      <c r="N408" s="244"/>
    </row>
    <row r="409" spans="1:17" s="243" customFormat="1" ht="12.75" customHeight="1" x14ac:dyDescent="0.2">
      <c r="B409" s="248"/>
      <c r="C409" s="249"/>
      <c r="D409" s="255" t="s">
        <v>26717</v>
      </c>
      <c r="E409" s="255" t="s">
        <v>26718</v>
      </c>
      <c r="F409" s="255" t="s">
        <v>26719</v>
      </c>
      <c r="G409" s="255" t="s">
        <v>100</v>
      </c>
      <c r="H409" s="255" t="s">
        <v>26720</v>
      </c>
      <c r="I409" s="256" t="s">
        <v>0</v>
      </c>
      <c r="J409" s="253"/>
      <c r="K409" s="254"/>
      <c r="N409" s="244"/>
    </row>
    <row r="410" spans="1:17" s="243" customFormat="1" ht="12.75" customHeight="1" x14ac:dyDescent="0.2">
      <c r="B410" s="248"/>
      <c r="C410" s="249"/>
      <c r="D410" s="257">
        <f>'TABELA VIAS'!C32</f>
        <v>3481.5299999999997</v>
      </c>
      <c r="E410" s="258">
        <v>2</v>
      </c>
      <c r="F410" s="258">
        <v>12</v>
      </c>
      <c r="G410" s="258">
        <v>2</v>
      </c>
      <c r="H410" s="258">
        <v>5</v>
      </c>
      <c r="I410" s="259">
        <f>ROUNDUP((ROUNDDOWN((D410*E410)/F410,0)*G410)/H410,0)</f>
        <v>232</v>
      </c>
      <c r="J410" s="253"/>
      <c r="K410" s="254"/>
      <c r="N410" s="244"/>
      <c r="O410" s="260"/>
    </row>
    <row r="411" spans="1:17" s="261" customFormat="1" ht="12.75" customHeight="1" x14ac:dyDescent="0.2">
      <c r="B411" s="262"/>
      <c r="C411" s="266"/>
      <c r="D411" s="271"/>
      <c r="E411" s="265"/>
      <c r="F411" s="265"/>
      <c r="G411" s="265"/>
      <c r="H411" s="265"/>
      <c r="I411" s="256"/>
      <c r="J411" s="266"/>
      <c r="K411" s="267"/>
      <c r="L411" s="272"/>
      <c r="M411" s="269"/>
      <c r="N411" s="273"/>
      <c r="O411" s="243"/>
      <c r="P411" s="260"/>
      <c r="Q411" s="243"/>
    </row>
    <row r="412" spans="1:17" s="243" customFormat="1" ht="34.5" customHeight="1" x14ac:dyDescent="0.2">
      <c r="A412" s="243" t="str">
        <f>B412&amp;C412</f>
        <v>9.4IT05.10.0159</v>
      </c>
      <c r="B412" s="248" t="s">
        <v>31021</v>
      </c>
      <c r="C412" s="606" t="s">
        <v>26702</v>
      </c>
      <c r="D412" s="746" t="str">
        <f>VLOOKUP(A412,ORÇAMENTO!$A$16:$I$126,4,FALSE)</f>
        <v>TUBO DE PVC RIGIDO, SOLDAVEL, PARA AGUA FRIA, COM DIAMETRO DE 40MM (1 1/4"), INCLUSIVE CONEXOES E EMENDAS, EXCLUSIVE ABERTURA E FECHAMENTO DE RASGO. FORNECIMENTO E INSTALACAO.</v>
      </c>
      <c r="E412" s="746"/>
      <c r="F412" s="746"/>
      <c r="G412" s="746"/>
      <c r="H412" s="746"/>
      <c r="I412" s="746"/>
      <c r="J412" s="301" t="str">
        <f>VLOOKUP(A412,ORÇAMENTO!$A$16:$I$126,5,FALSE)</f>
        <v>M</v>
      </c>
      <c r="K412" s="250">
        <f>TRUNC(I415,2)</f>
        <v>232</v>
      </c>
      <c r="L412" s="251"/>
      <c r="M412" s="252">
        <f>ROUND(((L412/2)^2)*PI()*K412,2)</f>
        <v>0</v>
      </c>
    </row>
    <row r="413" spans="1:17" s="243" customFormat="1" ht="12.75" customHeight="1" x14ac:dyDescent="0.2">
      <c r="B413" s="248"/>
      <c r="C413" s="249"/>
      <c r="D413" s="759" t="s">
        <v>26716</v>
      </c>
      <c r="E413" s="759"/>
      <c r="F413" s="759"/>
      <c r="G413" s="759"/>
      <c r="H413" s="759"/>
      <c r="I413" s="759"/>
      <c r="J413" s="253"/>
      <c r="K413" s="254"/>
      <c r="N413" s="244"/>
    </row>
    <row r="414" spans="1:17" s="243" customFormat="1" ht="12.75" customHeight="1" x14ac:dyDescent="0.2">
      <c r="B414" s="248"/>
      <c r="C414" s="249"/>
      <c r="D414" s="255" t="s">
        <v>26717</v>
      </c>
      <c r="E414" s="255" t="s">
        <v>26718</v>
      </c>
      <c r="F414" s="255" t="s">
        <v>26719</v>
      </c>
      <c r="G414" s="255" t="s">
        <v>100</v>
      </c>
      <c r="H414" s="255" t="s">
        <v>26720</v>
      </c>
      <c r="I414" s="256" t="s">
        <v>0</v>
      </c>
      <c r="J414" s="253"/>
      <c r="K414" s="254"/>
      <c r="N414" s="244"/>
    </row>
    <row r="415" spans="1:17" s="243" customFormat="1" ht="12.75" customHeight="1" x14ac:dyDescent="0.2">
      <c r="B415" s="248"/>
      <c r="C415" s="249"/>
      <c r="D415" s="257">
        <f>'TABELA VIAS'!C32</f>
        <v>3481.5299999999997</v>
      </c>
      <c r="E415" s="258">
        <v>2</v>
      </c>
      <c r="F415" s="258">
        <v>12</v>
      </c>
      <c r="G415" s="258">
        <v>2</v>
      </c>
      <c r="H415" s="258">
        <v>5</v>
      </c>
      <c r="I415" s="259">
        <f>ROUNDUP((ROUNDDOWN((D415*E415)/F415,0)*G415)/H415,0)</f>
        <v>232</v>
      </c>
      <c r="J415" s="253"/>
      <c r="K415" s="254"/>
      <c r="N415" s="244"/>
      <c r="O415" s="260"/>
    </row>
    <row r="416" spans="1:17" s="261" customFormat="1" ht="12.75" customHeight="1" x14ac:dyDescent="0.2">
      <c r="B416" s="262"/>
      <c r="C416" s="266"/>
      <c r="D416" s="271"/>
      <c r="E416" s="265"/>
      <c r="F416" s="265"/>
      <c r="G416" s="265"/>
      <c r="H416" s="265"/>
      <c r="I416" s="256"/>
      <c r="J416" s="266"/>
      <c r="K416" s="267"/>
      <c r="L416" s="272"/>
      <c r="M416" s="269"/>
      <c r="N416" s="273"/>
      <c r="O416" s="243"/>
      <c r="P416" s="260"/>
      <c r="Q416" s="243"/>
    </row>
    <row r="417" spans="1:17" s="243" customFormat="1" ht="39" customHeight="1" x14ac:dyDescent="0.2">
      <c r="A417" s="243" t="str">
        <f>B417&amp;C417</f>
        <v>9.5IT05.10.0162</v>
      </c>
      <c r="B417" s="248" t="s">
        <v>31022</v>
      </c>
      <c r="C417" s="606" t="s">
        <v>26704</v>
      </c>
      <c r="D417" s="746" t="str">
        <f>VLOOKUP(A417,ORÇAMENTO!$A$16:$I$126,4,FALSE)</f>
        <v>TUBO DE PVC RIGIDO, SOLDAVEL, PARA AGUA FRIA, COM DIAMETRO DE 60MM (2"), INCLUSIVE CONEXOES E EMENDAS, EXCLUSIVE ABERTURA E FECHAMENTO DE RASGO. FORNECIMENTO E INSTALACAO.</v>
      </c>
      <c r="E417" s="746"/>
      <c r="F417" s="746"/>
      <c r="G417" s="746"/>
      <c r="H417" s="746"/>
      <c r="I417" s="746"/>
      <c r="J417" s="301" t="str">
        <f>VLOOKUP(A417,ORÇAMENTO!$A$16:$I$126,5,FALSE)</f>
        <v>M</v>
      </c>
      <c r="K417" s="250">
        <f>TRUNC(I421,2)</f>
        <v>232</v>
      </c>
      <c r="L417" s="251"/>
      <c r="M417" s="252">
        <f>ROUND(((L417/2)^2)*PI()*K417,2)</f>
        <v>0</v>
      </c>
    </row>
    <row r="418" spans="1:17" s="243" customFormat="1" ht="12.75" customHeight="1" x14ac:dyDescent="0.2">
      <c r="B418" s="248"/>
      <c r="C418" s="249"/>
      <c r="D418" s="759" t="s">
        <v>26716</v>
      </c>
      <c r="E418" s="759"/>
      <c r="F418" s="759"/>
      <c r="G418" s="759"/>
      <c r="H418" s="759"/>
      <c r="I418" s="759"/>
      <c r="J418" s="253"/>
      <c r="K418" s="254"/>
      <c r="N418" s="244"/>
    </row>
    <row r="419" spans="1:17" s="243" customFormat="1" ht="12.75" customHeight="1" x14ac:dyDescent="0.2">
      <c r="B419" s="248"/>
      <c r="C419" s="249"/>
      <c r="D419" s="303"/>
      <c r="E419" s="303"/>
      <c r="F419" s="303"/>
      <c r="G419" s="303"/>
      <c r="H419" s="303"/>
      <c r="I419" s="303"/>
      <c r="J419" s="253"/>
      <c r="K419" s="254"/>
      <c r="N419" s="244"/>
    </row>
    <row r="420" spans="1:17" s="243" customFormat="1" ht="12.75" customHeight="1" x14ac:dyDescent="0.2">
      <c r="B420" s="248"/>
      <c r="C420" s="249"/>
      <c r="D420" s="255" t="s">
        <v>26717</v>
      </c>
      <c r="E420" s="255" t="s">
        <v>26718</v>
      </c>
      <c r="F420" s="255" t="s">
        <v>26719</v>
      </c>
      <c r="G420" s="255" t="s">
        <v>100</v>
      </c>
      <c r="H420" s="255" t="s">
        <v>26720</v>
      </c>
      <c r="I420" s="256" t="s">
        <v>0</v>
      </c>
      <c r="J420" s="253"/>
      <c r="K420" s="254"/>
      <c r="N420" s="244"/>
    </row>
    <row r="421" spans="1:17" s="243" customFormat="1" ht="12.75" customHeight="1" x14ac:dyDescent="0.2">
      <c r="B421" s="248"/>
      <c r="C421" s="249"/>
      <c r="D421" s="257">
        <f>'TABELA VIAS'!C32</f>
        <v>3481.5299999999997</v>
      </c>
      <c r="E421" s="258">
        <v>2</v>
      </c>
      <c r="F421" s="258">
        <v>12</v>
      </c>
      <c r="G421" s="258">
        <v>2</v>
      </c>
      <c r="H421" s="258">
        <v>5</v>
      </c>
      <c r="I421" s="259">
        <f>ROUNDUP((ROUNDDOWN((D421*E421)/F421,0)*G421)/H421,0)</f>
        <v>232</v>
      </c>
      <c r="J421" s="253"/>
      <c r="K421" s="254"/>
      <c r="N421" s="244"/>
      <c r="O421" s="260"/>
    </row>
    <row r="422" spans="1:17" s="261" customFormat="1" ht="12.75" customHeight="1" x14ac:dyDescent="0.2">
      <c r="B422" s="262"/>
      <c r="C422" s="266"/>
      <c r="D422" s="271"/>
      <c r="E422" s="265"/>
      <c r="F422" s="265"/>
      <c r="G422" s="265"/>
      <c r="H422" s="265"/>
      <c r="I422" s="256"/>
      <c r="J422" s="266"/>
      <c r="K422" s="267"/>
      <c r="L422" s="272"/>
      <c r="M422" s="269"/>
      <c r="N422" s="273"/>
      <c r="O422" s="243"/>
      <c r="P422" s="260"/>
      <c r="Q422" s="243"/>
    </row>
    <row r="423" spans="1:17" s="243" customFormat="1" ht="37.5" customHeight="1" x14ac:dyDescent="0.2">
      <c r="A423" s="243" t="str">
        <f>B423&amp;C423</f>
        <v>9.6IT15.05.0106</v>
      </c>
      <c r="B423" s="248" t="s">
        <v>31023</v>
      </c>
      <c r="C423" s="606" t="s">
        <v>26705</v>
      </c>
      <c r="D423" s="746" t="str">
        <f>VLOOKUP(A423,ORÇAMENTO!$A$16:$I$126,4,FALSE)</f>
        <v>TUBO DE PVC RIGIDO, SOLDAVEL, PARA ESGOTO E AGUAS PLUVIAIS, COM DIAMETRO DE 75MM, INCLUSIVE CONEXOES E EMENDAS, EXCLUSIVE ABERTURA E FECHAMENTO DE RASGO. FORNECIMENTO E INSTALACAO.</v>
      </c>
      <c r="E423" s="746"/>
      <c r="F423" s="746"/>
      <c r="G423" s="746"/>
      <c r="H423" s="746"/>
      <c r="I423" s="746"/>
      <c r="J423" s="301" t="str">
        <f>VLOOKUP(A423,ORÇAMENTO!$A$16:$I$126,5,FALSE)</f>
        <v>M</v>
      </c>
      <c r="K423" s="250">
        <f>TRUNC(I427,2)</f>
        <v>387</v>
      </c>
      <c r="L423" s="251"/>
      <c r="M423" s="252">
        <f>ROUND(((L423/2)^2)*PI()*K423,2)</f>
        <v>0</v>
      </c>
    </row>
    <row r="424" spans="1:17" s="243" customFormat="1" ht="12.75" customHeight="1" x14ac:dyDescent="0.2">
      <c r="B424" s="248"/>
      <c r="C424" s="249"/>
      <c r="D424" s="759" t="s">
        <v>26716</v>
      </c>
      <c r="E424" s="759"/>
      <c r="F424" s="759"/>
      <c r="G424" s="759"/>
      <c r="H424" s="759"/>
      <c r="I424" s="759"/>
      <c r="J424" s="253"/>
      <c r="K424" s="254"/>
      <c r="N424" s="244"/>
    </row>
    <row r="425" spans="1:17" s="243" customFormat="1" ht="12.75" customHeight="1" x14ac:dyDescent="0.2">
      <c r="B425" s="248"/>
      <c r="C425" s="249"/>
      <c r="D425" s="303"/>
      <c r="E425" s="303"/>
      <c r="F425" s="303"/>
      <c r="G425" s="303"/>
      <c r="H425" s="303"/>
      <c r="I425" s="303"/>
      <c r="J425" s="253"/>
      <c r="K425" s="254"/>
      <c r="N425" s="244"/>
    </row>
    <row r="426" spans="1:17" s="243" customFormat="1" ht="12.75" customHeight="1" x14ac:dyDescent="0.2">
      <c r="B426" s="248"/>
      <c r="C426" s="249"/>
      <c r="D426" s="255" t="s">
        <v>26717</v>
      </c>
      <c r="E426" s="255" t="s">
        <v>26718</v>
      </c>
      <c r="F426" s="255" t="s">
        <v>26719</v>
      </c>
      <c r="G426" s="255" t="s">
        <v>100</v>
      </c>
      <c r="H426" s="255" t="s">
        <v>26720</v>
      </c>
      <c r="I426" s="256" t="s">
        <v>0</v>
      </c>
      <c r="J426" s="253"/>
      <c r="K426" s="254"/>
      <c r="N426" s="244"/>
    </row>
    <row r="427" spans="1:17" s="243" customFormat="1" ht="12.75" customHeight="1" x14ac:dyDescent="0.2">
      <c r="B427" s="248"/>
      <c r="C427" s="249"/>
      <c r="D427" s="257">
        <f>'TABELA VIAS'!C32</f>
        <v>3481.5299999999997</v>
      </c>
      <c r="E427" s="258">
        <v>2</v>
      </c>
      <c r="F427" s="258">
        <v>12</v>
      </c>
      <c r="G427" s="258">
        <v>2</v>
      </c>
      <c r="H427" s="258">
        <v>3</v>
      </c>
      <c r="I427" s="259">
        <f>ROUNDUP((ROUNDDOWN((D427*E427)/F427,0)*G427)/H427,0)</f>
        <v>387</v>
      </c>
      <c r="J427" s="253"/>
      <c r="K427" s="254"/>
      <c r="N427" s="244"/>
      <c r="O427" s="260"/>
    </row>
    <row r="428" spans="1:17" s="261" customFormat="1" ht="12.75" customHeight="1" x14ac:dyDescent="0.2">
      <c r="B428" s="262"/>
      <c r="C428" s="266"/>
      <c r="D428" s="271"/>
      <c r="E428" s="265"/>
      <c r="F428" s="265"/>
      <c r="G428" s="265"/>
      <c r="H428" s="265"/>
      <c r="I428" s="256"/>
      <c r="J428" s="266"/>
      <c r="K428" s="267"/>
      <c r="L428" s="272"/>
      <c r="M428" s="269"/>
      <c r="N428" s="273"/>
      <c r="O428" s="243"/>
      <c r="P428" s="260"/>
      <c r="Q428" s="243"/>
    </row>
    <row r="429" spans="1:17" s="243" customFormat="1" ht="36" customHeight="1" x14ac:dyDescent="0.2">
      <c r="A429" s="243" t="str">
        <f>B429&amp;C429</f>
        <v>9.7IT15.05.0109</v>
      </c>
      <c r="B429" s="248" t="s">
        <v>31024</v>
      </c>
      <c r="C429" s="606" t="s">
        <v>26706</v>
      </c>
      <c r="D429" s="746" t="str">
        <f>VLOOKUP(A429,ORÇAMENTO!$A$16:$I$126,4,FALSE)</f>
        <v>TUBO DE PVC RIGIDO DE 100MM, SOLDAVEL, PARA ESGOTO E AGUAS PLUVIAIS, INCLUSIVE CONEXOES E EMENDAS, EXCLUSIVE ABERTURA E FECHAMENTO DE RASGO. FORNECIMENTO E INSTALACAO.</v>
      </c>
      <c r="E429" s="746"/>
      <c r="F429" s="746"/>
      <c r="G429" s="746"/>
      <c r="H429" s="746"/>
      <c r="I429" s="746"/>
      <c r="J429" s="301" t="str">
        <f>VLOOKUP(A429,ORÇAMENTO!$A$16:$I$126,5,FALSE)</f>
        <v>M</v>
      </c>
      <c r="K429" s="250">
        <f>TRUNC(I433,2)</f>
        <v>387</v>
      </c>
      <c r="L429" s="251"/>
      <c r="M429" s="252">
        <f>ROUND(((L429/2)^2)*PI()*K429,2)</f>
        <v>0</v>
      </c>
    </row>
    <row r="430" spans="1:17" s="243" customFormat="1" ht="12.75" customHeight="1" x14ac:dyDescent="0.2">
      <c r="B430" s="248"/>
      <c r="C430" s="249"/>
      <c r="D430" s="759" t="s">
        <v>26716</v>
      </c>
      <c r="E430" s="759"/>
      <c r="F430" s="759"/>
      <c r="G430" s="759"/>
      <c r="H430" s="759"/>
      <c r="I430" s="759"/>
      <c r="J430" s="253"/>
      <c r="K430" s="254"/>
      <c r="N430" s="244"/>
    </row>
    <row r="431" spans="1:17" s="243" customFormat="1" ht="12.75" customHeight="1" x14ac:dyDescent="0.2">
      <c r="B431" s="248"/>
      <c r="C431" s="249"/>
      <c r="D431" s="303"/>
      <c r="E431" s="303"/>
      <c r="F431" s="303"/>
      <c r="G431" s="303"/>
      <c r="H431" s="303"/>
      <c r="I431" s="303"/>
      <c r="J431" s="253"/>
      <c r="K431" s="254"/>
      <c r="N431" s="244"/>
    </row>
    <row r="432" spans="1:17" s="243" customFormat="1" ht="12.75" customHeight="1" x14ac:dyDescent="0.2">
      <c r="B432" s="248"/>
      <c r="C432" s="249"/>
      <c r="D432" s="255" t="s">
        <v>26717</v>
      </c>
      <c r="E432" s="255" t="s">
        <v>26718</v>
      </c>
      <c r="F432" s="255" t="s">
        <v>26719</v>
      </c>
      <c r="G432" s="255" t="s">
        <v>100</v>
      </c>
      <c r="H432" s="255" t="s">
        <v>26720</v>
      </c>
      <c r="I432" s="256" t="s">
        <v>0</v>
      </c>
      <c r="J432" s="253"/>
      <c r="K432" s="254"/>
      <c r="N432" s="244"/>
    </row>
    <row r="433" spans="1:17" s="243" customFormat="1" ht="12.75" customHeight="1" x14ac:dyDescent="0.2">
      <c r="B433" s="248"/>
      <c r="C433" s="249"/>
      <c r="D433" s="257">
        <f>D427</f>
        <v>3481.5299999999997</v>
      </c>
      <c r="E433" s="258">
        <v>2</v>
      </c>
      <c r="F433" s="258">
        <v>12</v>
      </c>
      <c r="G433" s="258">
        <v>2</v>
      </c>
      <c r="H433" s="258">
        <v>3</v>
      </c>
      <c r="I433" s="259">
        <f>ROUNDUP((ROUNDDOWN((D433*E433)/F433,0)*G433)/H433,0)</f>
        <v>387</v>
      </c>
      <c r="J433" s="253"/>
      <c r="K433" s="254"/>
      <c r="N433" s="244"/>
      <c r="O433" s="260"/>
    </row>
    <row r="434" spans="1:17" s="261" customFormat="1" ht="12.75" customHeight="1" x14ac:dyDescent="0.2">
      <c r="B434" s="262"/>
      <c r="C434" s="249"/>
      <c r="D434" s="264"/>
      <c r="E434" s="264"/>
      <c r="F434" s="265"/>
      <c r="G434" s="266"/>
      <c r="H434" s="265"/>
      <c r="I434" s="266"/>
      <c r="J434" s="266"/>
      <c r="K434" s="267"/>
      <c r="L434" s="268"/>
      <c r="M434" s="269"/>
      <c r="N434" s="270"/>
      <c r="O434" s="243"/>
      <c r="P434" s="260"/>
      <c r="Q434" s="243"/>
    </row>
    <row r="435" spans="1:17" s="243" customFormat="1" ht="36" customHeight="1" x14ac:dyDescent="0.2">
      <c r="A435" s="243" t="str">
        <f t="shared" ref="A435:A440" si="44">B435&amp;C435</f>
        <v>9.8IT15.05.0112</v>
      </c>
      <c r="B435" s="248" t="s">
        <v>40734</v>
      </c>
      <c r="C435" s="606" t="s">
        <v>26707</v>
      </c>
      <c r="D435" s="746" t="str">
        <f>VLOOKUP(A435,ORÇAMENTO!$A$16:$I$126,4,FALSE)</f>
        <v>TUBO DE PVC RIGIDO DE 150MM, SOLDAVEL, SERIE NORMAL, PARA ESGOTO E AGUAS PLUVIAIS, INCLUSIVE CONEXOES E EMENDAS, EXCLUSIVE ABERTURA E FECHAMENTO DE RASGO. FORNECIMENTO E INSTALACAO.</v>
      </c>
      <c r="E435" s="746"/>
      <c r="F435" s="746"/>
      <c r="G435" s="746"/>
      <c r="H435" s="746"/>
      <c r="I435" s="746"/>
      <c r="J435" s="301" t="str">
        <f>VLOOKUP(A435,ORÇAMENTO!$A$16:$I$126,5,FALSE)</f>
        <v>M</v>
      </c>
      <c r="K435" s="250">
        <f>TRUNC(I439,2)</f>
        <v>387</v>
      </c>
      <c r="L435" s="251"/>
      <c r="M435" s="252">
        <f>ROUND(((L435/2)^2)*PI()*K435,2)</f>
        <v>0</v>
      </c>
    </row>
    <row r="436" spans="1:17" s="243" customFormat="1" ht="12.75" customHeight="1" x14ac:dyDescent="0.2">
      <c r="A436" s="243" t="str">
        <f t="shared" si="44"/>
        <v/>
      </c>
      <c r="B436" s="248"/>
      <c r="C436" s="249"/>
      <c r="D436" s="759" t="s">
        <v>26716</v>
      </c>
      <c r="E436" s="759"/>
      <c r="F436" s="759"/>
      <c r="G436" s="759"/>
      <c r="H436" s="759"/>
      <c r="I436" s="759"/>
      <c r="J436" s="253"/>
      <c r="K436" s="254"/>
      <c r="N436" s="244"/>
    </row>
    <row r="437" spans="1:17" s="243" customFormat="1" ht="12.75" customHeight="1" x14ac:dyDescent="0.2">
      <c r="A437" s="243" t="str">
        <f t="shared" si="44"/>
        <v/>
      </c>
      <c r="B437" s="248"/>
      <c r="C437" s="249"/>
      <c r="D437" s="303"/>
      <c r="E437" s="303"/>
      <c r="F437" s="303"/>
      <c r="G437" s="303"/>
      <c r="H437" s="303"/>
      <c r="I437" s="303"/>
      <c r="J437" s="253"/>
      <c r="K437" s="254"/>
      <c r="N437" s="244"/>
    </row>
    <row r="438" spans="1:17" s="243" customFormat="1" ht="12.75" customHeight="1" x14ac:dyDescent="0.2">
      <c r="A438" s="243" t="str">
        <f t="shared" si="44"/>
        <v/>
      </c>
      <c r="B438" s="248"/>
      <c r="C438" s="249"/>
      <c r="D438" s="255" t="s">
        <v>26717</v>
      </c>
      <c r="E438" s="255" t="s">
        <v>26718</v>
      </c>
      <c r="F438" s="255" t="s">
        <v>26719</v>
      </c>
      <c r="G438" s="255" t="s">
        <v>100</v>
      </c>
      <c r="H438" s="255" t="s">
        <v>26720</v>
      </c>
      <c r="I438" s="256" t="s">
        <v>0</v>
      </c>
      <c r="J438" s="253"/>
      <c r="K438" s="254"/>
      <c r="N438" s="244"/>
    </row>
    <row r="439" spans="1:17" s="243" customFormat="1" ht="12.75" customHeight="1" x14ac:dyDescent="0.2">
      <c r="A439" s="243" t="str">
        <f t="shared" si="44"/>
        <v/>
      </c>
      <c r="B439" s="248"/>
      <c r="C439" s="249"/>
      <c r="D439" s="257">
        <f>D433</f>
        <v>3481.5299999999997</v>
      </c>
      <c r="E439" s="258">
        <v>2</v>
      </c>
      <c r="F439" s="258">
        <v>12</v>
      </c>
      <c r="G439" s="258">
        <v>2</v>
      </c>
      <c r="H439" s="258">
        <v>3</v>
      </c>
      <c r="I439" s="259">
        <f>ROUNDUP((ROUNDDOWN((D439*E439)/F439,0)*G439)/H439,0)</f>
        <v>387</v>
      </c>
      <c r="J439" s="253"/>
      <c r="K439" s="254"/>
      <c r="N439" s="244"/>
      <c r="O439" s="260"/>
    </row>
    <row r="440" spans="1:17" s="261" customFormat="1" ht="12.75" customHeight="1" x14ac:dyDescent="0.2">
      <c r="A440" s="243" t="str">
        <f t="shared" si="44"/>
        <v/>
      </c>
      <c r="B440" s="262"/>
      <c r="C440" s="249"/>
      <c r="D440" s="265"/>
      <c r="E440" s="265"/>
      <c r="F440" s="265"/>
      <c r="G440" s="265"/>
      <c r="H440" s="265"/>
      <c r="I440" s="303"/>
      <c r="J440" s="253"/>
      <c r="K440" s="267"/>
      <c r="L440" s="268"/>
      <c r="M440" s="269"/>
      <c r="N440" s="270"/>
      <c r="O440" s="243"/>
      <c r="P440" s="260"/>
      <c r="Q440" s="243"/>
    </row>
    <row r="441" spans="1:17" s="243" customFormat="1" ht="41.25" customHeight="1" x14ac:dyDescent="0.2">
      <c r="A441" s="243" t="str">
        <f>B441&amp;C441</f>
        <v>9.990099</v>
      </c>
      <c r="B441" s="248" t="s">
        <v>40735</v>
      </c>
      <c r="C441" s="609">
        <v>90099</v>
      </c>
      <c r="D441" s="746" t="str">
        <f>VLOOKUP(A441,ORÇAMENTO!$A$16:$I$126,4,FALSE)</f>
        <v>ESCAVAÇÃO MECANIZADA DE VALA COM PROF. ATÉ 1,5 M (MÉDIA MONTANTE E JUSANTE/UMA COMPOSIÇÃO POR TRECHO), RETROESCAV. (0,26 M3), LARG. MENOR QUE 0,8 M, EM SOLO DE 1A CATEGORIA, EM LOCAIS COM ALTO NÍVEL DE INTERFERÊNCIA. AF_02/2021</v>
      </c>
      <c r="E441" s="746"/>
      <c r="F441" s="746"/>
      <c r="G441" s="746"/>
      <c r="H441" s="746"/>
      <c r="I441" s="746"/>
      <c r="J441" s="594" t="str">
        <f>VLOOKUP(A441,ORÇAMENTO!$A$16:$I$126,5,FALSE)</f>
        <v>M3</v>
      </c>
      <c r="K441" s="254">
        <f>'[7]Serviços de Escavação'!$H$164</f>
        <v>134.94</v>
      </c>
      <c r="L441" s="274"/>
      <c r="M441" s="252"/>
      <c r="N441" s="252"/>
    </row>
    <row r="442" spans="1:17" s="243" customFormat="1" ht="12.75" customHeight="1" x14ac:dyDescent="0.2">
      <c r="B442" s="248"/>
      <c r="C442" s="605"/>
      <c r="D442" s="746" t="s">
        <v>26565</v>
      </c>
      <c r="E442" s="746"/>
      <c r="F442" s="746"/>
      <c r="G442" s="746"/>
      <c r="H442" s="746"/>
      <c r="I442" s="746"/>
      <c r="J442" s="253"/>
      <c r="K442" s="254"/>
      <c r="L442" s="274"/>
      <c r="M442" s="252"/>
      <c r="N442" s="252"/>
    </row>
    <row r="443" spans="1:17" s="243" customFormat="1" ht="12.75" customHeight="1" x14ac:dyDescent="0.2">
      <c r="B443" s="248"/>
      <c r="C443" s="605"/>
      <c r="D443" s="595"/>
      <c r="E443" s="595"/>
      <c r="F443" s="595"/>
      <c r="G443" s="595"/>
      <c r="H443" s="595"/>
      <c r="I443" s="595"/>
      <c r="J443" s="253"/>
      <c r="K443" s="254"/>
      <c r="L443" s="274"/>
      <c r="M443" s="252"/>
      <c r="N443" s="252"/>
    </row>
    <row r="444" spans="1:17" s="243" customFormat="1" ht="44.25" customHeight="1" x14ac:dyDescent="0.2">
      <c r="A444" s="243" t="str">
        <f>B444&amp;C444</f>
        <v>9.1093374</v>
      </c>
      <c r="B444" s="248" t="s">
        <v>40736</v>
      </c>
      <c r="C444" s="609">
        <v>93374</v>
      </c>
      <c r="D444" s="746" t="str">
        <f>VLOOKUP(A444,ORÇAMENTO!$A$16:$I$126,4,FALSE)</f>
        <v>REATERRO MECANIZADO DE VALA COM RETROESCAVADEIRA (CAPACIDADE DA CAÇAMBA DA RETRO: 0,26 M³ / POTÊNCIA: 88 HP), LARGURA ATÉ 0,8 M, PROFUNDIDADE ATÉ 1,5 M, COM SOLO (SEM SUBSTITUIÇÃO) DE 1ª CATEGORIA EM LOCAIS COM ALTO NÍVEL DE INTERFERÊNCIA. AF_04/2016</v>
      </c>
      <c r="E444" s="746"/>
      <c r="F444" s="746"/>
      <c r="G444" s="746"/>
      <c r="H444" s="746"/>
      <c r="I444" s="746"/>
      <c r="J444" s="594" t="str">
        <f>VLOOKUP(A444,ORÇAMENTO!$A$16:$I$126,5,FALSE)</f>
        <v>M3</v>
      </c>
      <c r="K444" s="254">
        <f>'[7]Serviços de Escavação'!$H$178</f>
        <v>121.31</v>
      </c>
      <c r="L444" s="274"/>
      <c r="M444" s="252"/>
      <c r="N444" s="252"/>
    </row>
    <row r="445" spans="1:17" s="243" customFormat="1" ht="12.75" customHeight="1" x14ac:dyDescent="0.2">
      <c r="B445" s="248"/>
      <c r="C445" s="605"/>
      <c r="D445" s="746" t="s">
        <v>26565</v>
      </c>
      <c r="E445" s="746"/>
      <c r="F445" s="746"/>
      <c r="G445" s="746"/>
      <c r="H445" s="746"/>
      <c r="I445" s="746"/>
      <c r="J445" s="253"/>
      <c r="K445" s="254"/>
      <c r="L445" s="274"/>
      <c r="M445" s="252"/>
      <c r="N445" s="252"/>
      <c r="O445" s="276"/>
    </row>
    <row r="446" spans="1:17" s="261" customFormat="1" ht="12.75" customHeight="1" thickBot="1" x14ac:dyDescent="0.25">
      <c r="A446" s="243"/>
      <c r="B446" s="262"/>
      <c r="C446" s="249"/>
      <c r="D446" s="265"/>
      <c r="E446" s="265"/>
      <c r="F446" s="265"/>
      <c r="G446" s="265"/>
      <c r="H446" s="265"/>
      <c r="I446" s="591"/>
      <c r="J446" s="253"/>
      <c r="K446" s="267"/>
      <c r="L446" s="268"/>
      <c r="M446" s="269"/>
      <c r="N446" s="270"/>
      <c r="O446" s="243"/>
      <c r="P446" s="260"/>
      <c r="Q446" s="243"/>
    </row>
    <row r="447" spans="1:17" s="179" customFormat="1" ht="21.75" customHeight="1" x14ac:dyDescent="0.2">
      <c r="A447" s="180" t="str">
        <f t="shared" ref="A447" si="45">B447&amp;C447</f>
        <v>10 - ADMINISTRAÇÃO LOCAL DA OBRA</v>
      </c>
      <c r="B447" s="787" t="s">
        <v>40741</v>
      </c>
      <c r="C447" s="788"/>
      <c r="D447" s="788"/>
      <c r="E447" s="788"/>
      <c r="F447" s="788"/>
      <c r="G447" s="788"/>
      <c r="H447" s="788"/>
      <c r="I447" s="788"/>
      <c r="J447" s="788"/>
      <c r="K447" s="789"/>
      <c r="L447" s="204"/>
      <c r="M447" s="193"/>
      <c r="N447" s="193"/>
      <c r="O447" s="180"/>
      <c r="P447" s="180"/>
    </row>
    <row r="448" spans="1:17" s="179" customFormat="1" ht="11.25" customHeight="1" x14ac:dyDescent="0.2">
      <c r="A448" s="180"/>
      <c r="B448" s="245"/>
      <c r="C448" s="194"/>
      <c r="D448" s="194"/>
      <c r="E448" s="194"/>
      <c r="F448" s="194"/>
      <c r="G448" s="194"/>
      <c r="H448" s="194"/>
      <c r="I448" s="194"/>
      <c r="J448" s="194"/>
      <c r="K448" s="234"/>
      <c r="L448" s="204"/>
      <c r="M448" s="193"/>
      <c r="N448" s="193"/>
      <c r="O448" s="180"/>
      <c r="P448" s="180"/>
    </row>
    <row r="449" spans="1:16" ht="11.25" customHeight="1" x14ac:dyDescent="0.2">
      <c r="B449" s="248"/>
      <c r="D449" s="750" t="s">
        <v>25977</v>
      </c>
      <c r="E449" s="750"/>
      <c r="F449" s="630" t="s">
        <v>25978</v>
      </c>
      <c r="G449" s="223" t="s">
        <v>25979</v>
      </c>
      <c r="H449" s="628"/>
      <c r="I449" s="628"/>
      <c r="J449" s="189"/>
      <c r="K449" s="200"/>
    </row>
    <row r="450" spans="1:16" x14ac:dyDescent="0.2">
      <c r="B450" s="248"/>
      <c r="D450" s="762">
        <f>H454+H458+H462</f>
        <v>355432.95999999996</v>
      </c>
      <c r="E450" s="762"/>
      <c r="F450" s="235">
        <f>ORÇAMENTO!$K$8</f>
        <v>0.23380000000000001</v>
      </c>
      <c r="G450" s="236">
        <f>TRUNC((D450*F450)+D450,2)</f>
        <v>438533.18</v>
      </c>
      <c r="H450" s="628"/>
      <c r="I450" s="628"/>
      <c r="J450" s="189"/>
      <c r="K450" s="200"/>
    </row>
    <row r="451" spans="1:16" x14ac:dyDescent="0.2">
      <c r="B451" s="248"/>
      <c r="D451" s="629"/>
      <c r="E451" s="629"/>
      <c r="F451" s="235"/>
      <c r="G451" s="236"/>
      <c r="H451" s="628"/>
      <c r="I451" s="628"/>
      <c r="J451" s="189"/>
      <c r="K451" s="200"/>
    </row>
    <row r="452" spans="1:16" x14ac:dyDescent="0.2">
      <c r="B452" s="651">
        <v>90778</v>
      </c>
      <c r="C452" s="746" t="str">
        <f>VLOOKUP(B452,'[8] SINAPI 08-19'!A:D,2,FALSE)</f>
        <v>ENGENHEIRO CIVIL DE OBRA PLENO COM ENCARGOS COMPLEMENTARES</v>
      </c>
      <c r="D452" s="746"/>
      <c r="E452" s="746"/>
      <c r="F452" s="746"/>
      <c r="G452" s="746"/>
      <c r="H452" s="746"/>
      <c r="I452" s="628"/>
      <c r="J452" s="189"/>
      <c r="K452" s="200"/>
    </row>
    <row r="453" spans="1:16" x14ac:dyDescent="0.2">
      <c r="B453" s="248"/>
      <c r="C453" s="630" t="s">
        <v>25980</v>
      </c>
      <c r="D453" s="630" t="s">
        <v>25981</v>
      </c>
      <c r="E453" s="630" t="s">
        <v>25982</v>
      </c>
      <c r="F453" s="630" t="s">
        <v>28</v>
      </c>
      <c r="G453" s="630" t="s">
        <v>25983</v>
      </c>
      <c r="H453" s="630" t="s">
        <v>25984</v>
      </c>
      <c r="I453" s="628"/>
      <c r="J453" s="189"/>
      <c r="K453" s="200"/>
    </row>
    <row r="454" spans="1:16" x14ac:dyDescent="0.2">
      <c r="B454" s="248"/>
      <c r="C454" s="630">
        <v>8</v>
      </c>
      <c r="D454" s="630">
        <v>22</v>
      </c>
      <c r="E454" s="630">
        <v>8</v>
      </c>
      <c r="F454" s="630">
        <v>1</v>
      </c>
      <c r="G454" s="630" t="str">
        <f>VLOOKUP(B452,' SINAPI 05-2022'!A:D,4,FALSE)</f>
        <v>124,27</v>
      </c>
      <c r="H454" s="629">
        <f>TRUNC(C454*D454*E454*F454*G454,2)</f>
        <v>174972.16</v>
      </c>
      <c r="I454" s="628"/>
      <c r="J454" s="189"/>
      <c r="K454" s="200"/>
    </row>
    <row r="455" spans="1:16" s="179" customFormat="1" ht="12" customHeight="1" x14ac:dyDescent="0.2">
      <c r="B455" s="248"/>
      <c r="C455" s="189"/>
      <c r="D455" s="199"/>
      <c r="E455" s="199"/>
      <c r="F455" s="199"/>
      <c r="G455" s="199"/>
      <c r="H455" s="199"/>
      <c r="I455" s="199"/>
      <c r="J455" s="180"/>
      <c r="K455" s="225"/>
      <c r="L455" s="208"/>
      <c r="M455" s="193"/>
      <c r="N455" s="193"/>
      <c r="O455" s="180"/>
      <c r="P455" s="180"/>
    </row>
    <row r="456" spans="1:16" ht="11.25" customHeight="1" x14ac:dyDescent="0.2">
      <c r="B456" s="651">
        <v>90776</v>
      </c>
      <c r="C456" s="746" t="str">
        <f>VLOOKUP(B456,' SINAPI 05-2022'!A:D,2,FALSE)</f>
        <v>ENCARREGADO GERAL COM ENCARGOS COMPLEMENTARES</v>
      </c>
      <c r="D456" s="746"/>
      <c r="E456" s="746"/>
      <c r="F456" s="746"/>
      <c r="G456" s="746"/>
      <c r="H456" s="746"/>
      <c r="I456" s="207"/>
      <c r="J456" s="189"/>
      <c r="K456" s="200"/>
    </row>
    <row r="457" spans="1:16" ht="12.75" customHeight="1" x14ac:dyDescent="0.2">
      <c r="B457" s="248"/>
      <c r="C457" s="630" t="s">
        <v>25980</v>
      </c>
      <c r="D457" s="630" t="s">
        <v>25981</v>
      </c>
      <c r="E457" s="630" t="s">
        <v>25982</v>
      </c>
      <c r="F457" s="630" t="s">
        <v>28</v>
      </c>
      <c r="G457" s="630" t="s">
        <v>25983</v>
      </c>
      <c r="H457" s="630" t="s">
        <v>25984</v>
      </c>
      <c r="I457" s="628"/>
      <c r="J457" s="189"/>
      <c r="K457" s="200"/>
      <c r="L457" s="211"/>
    </row>
    <row r="458" spans="1:16" ht="12.75" customHeight="1" x14ac:dyDescent="0.2">
      <c r="B458" s="248"/>
      <c r="C458" s="630">
        <v>6</v>
      </c>
      <c r="D458" s="630">
        <v>22</v>
      </c>
      <c r="E458" s="630">
        <v>8</v>
      </c>
      <c r="F458" s="630">
        <v>2</v>
      </c>
      <c r="G458" s="630" t="str">
        <f>VLOOKUP(B456,' SINAPI 05-2022'!A:D,4,FALSE)</f>
        <v>41,70</v>
      </c>
      <c r="H458" s="629">
        <f>TRUNC(C458*D458*E458*F458*G458,2)</f>
        <v>88070.399999999994</v>
      </c>
      <c r="I458" s="628"/>
      <c r="J458" s="189"/>
      <c r="K458" s="200"/>
      <c r="L458" s="211"/>
    </row>
    <row r="459" spans="1:16" s="179" customFormat="1" x14ac:dyDescent="0.2">
      <c r="B459" s="651"/>
      <c r="C459" s="187"/>
      <c r="D459" s="206"/>
      <c r="E459" s="206"/>
      <c r="F459" s="199"/>
      <c r="G459" s="180"/>
      <c r="H459" s="199"/>
      <c r="I459" s="180"/>
      <c r="J459" s="180"/>
      <c r="K459" s="225"/>
      <c r="L459" s="204"/>
      <c r="M459" s="193"/>
      <c r="N459" s="193"/>
      <c r="O459" s="180"/>
      <c r="P459" s="180"/>
    </row>
    <row r="460" spans="1:16" s="179" customFormat="1" ht="11.25" customHeight="1" x14ac:dyDescent="0.2">
      <c r="B460" s="651">
        <v>88326</v>
      </c>
      <c r="C460" s="746" t="str">
        <f>VLOOKUP(B460,' SINAPI 05-2022'!A:D,2,FALSE)</f>
        <v>VIGIA NOTURNO COM ENCARGOS COMPLEMENTARES</v>
      </c>
      <c r="D460" s="746"/>
      <c r="E460" s="746"/>
      <c r="F460" s="746"/>
      <c r="G460" s="746"/>
      <c r="H460" s="746"/>
      <c r="I460" s="180"/>
      <c r="J460" s="180"/>
      <c r="K460" s="225"/>
      <c r="L460" s="204"/>
      <c r="M460" s="193"/>
      <c r="N460" s="193"/>
      <c r="O460" s="180"/>
      <c r="P460" s="180"/>
    </row>
    <row r="461" spans="1:16" s="179" customFormat="1" x14ac:dyDescent="0.2">
      <c r="B461" s="248"/>
      <c r="C461" s="630" t="s">
        <v>25980</v>
      </c>
      <c r="D461" s="630" t="s">
        <v>25981</v>
      </c>
      <c r="E461" s="630" t="s">
        <v>25982</v>
      </c>
      <c r="F461" s="630" t="s">
        <v>28</v>
      </c>
      <c r="G461" s="630" t="s">
        <v>25983</v>
      </c>
      <c r="H461" s="630" t="s">
        <v>25984</v>
      </c>
      <c r="I461" s="180"/>
      <c r="J461" s="180"/>
      <c r="K461" s="225"/>
      <c r="L461" s="204"/>
      <c r="M461" s="193"/>
      <c r="N461" s="193"/>
      <c r="O461" s="180"/>
      <c r="P461" s="180"/>
    </row>
    <row r="462" spans="1:16" s="179" customFormat="1" x14ac:dyDescent="0.2">
      <c r="B462" s="248"/>
      <c r="C462" s="630">
        <v>12</v>
      </c>
      <c r="D462" s="630">
        <v>30</v>
      </c>
      <c r="E462" s="630">
        <v>8</v>
      </c>
      <c r="F462" s="630">
        <v>1</v>
      </c>
      <c r="G462" s="630" t="str">
        <f>VLOOKUP(B460,' SINAPI 05-2022'!A:D,4,FALSE)</f>
        <v>32,08</v>
      </c>
      <c r="H462" s="629">
        <f>TRUNC(C462*D462*E462*F462*G462,2)</f>
        <v>92390.399999999994</v>
      </c>
      <c r="I462" s="180"/>
      <c r="J462" s="180"/>
      <c r="K462" s="225"/>
      <c r="L462" s="204"/>
      <c r="M462" s="193"/>
      <c r="N462" s="193"/>
      <c r="O462" s="180"/>
      <c r="P462" s="180"/>
    </row>
    <row r="463" spans="1:16" s="179" customFormat="1" ht="12" thickBot="1" x14ac:dyDescent="0.25">
      <c r="B463" s="659"/>
      <c r="C463" s="237"/>
      <c r="D463" s="238"/>
      <c r="E463" s="238"/>
      <c r="F463" s="239"/>
      <c r="G463" s="240"/>
      <c r="H463" s="239"/>
      <c r="I463" s="240"/>
      <c r="J463" s="240"/>
      <c r="K463" s="241"/>
      <c r="L463" s="204"/>
      <c r="M463" s="193"/>
      <c r="N463" s="193"/>
      <c r="O463" s="180"/>
      <c r="P463" s="180"/>
    </row>
    <row r="464" spans="1:16" s="179" customFormat="1" ht="21.75" customHeight="1" x14ac:dyDescent="0.2">
      <c r="A464" s="180" t="str">
        <f t="shared" ref="A464" si="46">B464&amp;C464</f>
        <v>11 - SERVIÇOS PRELIMINARES</v>
      </c>
      <c r="B464" s="787" t="s">
        <v>46659</v>
      </c>
      <c r="C464" s="788"/>
      <c r="D464" s="788"/>
      <c r="E464" s="788"/>
      <c r="F464" s="788"/>
      <c r="G464" s="788"/>
      <c r="H464" s="788"/>
      <c r="I464" s="788"/>
      <c r="J464" s="788"/>
      <c r="K464" s="789"/>
      <c r="L464" s="204"/>
      <c r="M464" s="193"/>
      <c r="N464" s="193"/>
      <c r="O464" s="180"/>
      <c r="P464" s="180"/>
    </row>
    <row r="465" spans="1:16" s="179" customFormat="1" x14ac:dyDescent="0.2">
      <c r="B465" s="255"/>
      <c r="C465" s="187"/>
      <c r="D465" s="188"/>
      <c r="E465" s="189"/>
      <c r="F465" s="190"/>
      <c r="G465" s="190"/>
      <c r="H465" s="190"/>
      <c r="I465" s="190"/>
      <c r="J465" s="190"/>
      <c r="K465" s="190"/>
      <c r="L465" s="204"/>
      <c r="M465" s="193"/>
      <c r="N465" s="193"/>
      <c r="O465" s="180"/>
      <c r="P465" s="180"/>
    </row>
    <row r="466" spans="1:16" s="179" customFormat="1" ht="42" customHeight="1" x14ac:dyDescent="0.2">
      <c r="A466" s="243" t="str">
        <f>B466&amp;C466</f>
        <v>11.121.004.0100-0</v>
      </c>
      <c r="B466" s="255" t="s">
        <v>40749</v>
      </c>
      <c r="C466" s="641" t="str">
        <f>ORÇAMENTO!C128</f>
        <v>21.004.0100-0</v>
      </c>
      <c r="D466" s="746" t="str">
        <f>VLOOKUP(C466,'EMOP 05-2022'!A:B,2,FALSE)</f>
        <v>RETIRADA DE POSTE DE CONCRETO OU ACO,DE 10,00 A 12,00M</v>
      </c>
      <c r="E466" s="746"/>
      <c r="F466" s="746"/>
      <c r="G466" s="746"/>
      <c r="H466" s="746"/>
      <c r="I466" s="746"/>
      <c r="J466" s="641" t="str">
        <f>VLOOKUP(B466,ORÇAMENTO!$B$128:$E$133,4,FALSE)</f>
        <v>UN</v>
      </c>
      <c r="K466" s="190">
        <f>E467</f>
        <v>30</v>
      </c>
      <c r="L466" s="204"/>
      <c r="M466" s="193"/>
      <c r="N466" s="193"/>
      <c r="O466" s="180"/>
      <c r="P466" s="180"/>
    </row>
    <row r="467" spans="1:16" s="179" customFormat="1" x14ac:dyDescent="0.2">
      <c r="B467" s="255"/>
      <c r="D467" s="187" t="s">
        <v>28</v>
      </c>
      <c r="E467" s="641">
        <v>30</v>
      </c>
      <c r="F467" s="189" t="s">
        <v>46660</v>
      </c>
      <c r="G467" s="190"/>
      <c r="H467" s="190"/>
      <c r="I467" s="190"/>
      <c r="J467" s="190"/>
      <c r="K467" s="190"/>
      <c r="L467" s="204"/>
      <c r="M467" s="193"/>
      <c r="N467" s="193"/>
      <c r="O467" s="180"/>
      <c r="P467" s="180"/>
    </row>
    <row r="468" spans="1:16" s="179" customFormat="1" x14ac:dyDescent="0.2">
      <c r="B468" s="255"/>
      <c r="C468" s="187"/>
      <c r="D468" s="188"/>
      <c r="E468" s="189"/>
      <c r="F468" s="190"/>
      <c r="G468" s="190"/>
      <c r="H468" s="190"/>
      <c r="I468" s="190"/>
      <c r="J468" s="190"/>
      <c r="K468" s="190"/>
      <c r="L468" s="204"/>
      <c r="M468" s="193"/>
      <c r="N468" s="193"/>
      <c r="O468" s="180"/>
      <c r="P468" s="180"/>
    </row>
    <row r="469" spans="1:16" s="179" customFormat="1" ht="42" customHeight="1" x14ac:dyDescent="0.2">
      <c r="A469" s="243" t="str">
        <f>B469&amp;C469</f>
        <v>11.204.007.0050-0</v>
      </c>
      <c r="B469" s="255" t="s">
        <v>40750</v>
      </c>
      <c r="C469" s="641" t="str">
        <f>ORÇAMENTO!C129</f>
        <v>04.007.0050-0</v>
      </c>
      <c r="D469" s="746" t="str">
        <f>VLOOKUP(C469,'EMOP 05-2022'!A:B,2,FALSE)</f>
        <v>CARGA E DESCARGA MECANICA DE POSTES DE CONCRETO OU ACO,EM CAMINHAO DE CARROCERIA FIXA A OLEO DIESEL,COM CAPACIDADE UTILDE 7,5T,INCLUSIVE O TEMPO DE CARGA,DESCARGA E MANOBRA DO CAMINHAO E DO EQUIPAMENTO AUXILIAR</v>
      </c>
      <c r="E469" s="746"/>
      <c r="F469" s="746"/>
      <c r="G469" s="746"/>
      <c r="H469" s="746"/>
      <c r="I469" s="746"/>
      <c r="J469" s="641" t="str">
        <f>VLOOKUP(B469,ORÇAMENTO!$B$128:$E$133,4,FALSE)</f>
        <v>T</v>
      </c>
      <c r="K469" s="190">
        <f>H474</f>
        <v>74.400000000000006</v>
      </c>
      <c r="L469" s="204"/>
      <c r="M469" s="193"/>
      <c r="N469" s="193"/>
      <c r="O469" s="180"/>
      <c r="P469" s="180"/>
    </row>
    <row r="470" spans="1:16" s="179" customFormat="1" x14ac:dyDescent="0.2">
      <c r="B470" s="255"/>
      <c r="C470" s="187"/>
      <c r="D470" s="188"/>
      <c r="E470" s="189"/>
      <c r="F470" s="190"/>
      <c r="G470" s="190"/>
      <c r="H470" s="190"/>
      <c r="I470" s="190"/>
      <c r="J470" s="190"/>
      <c r="K470" s="190"/>
      <c r="L470" s="204"/>
      <c r="M470" s="193"/>
      <c r="N470" s="193"/>
      <c r="O470" s="180"/>
      <c r="P470" s="180"/>
    </row>
    <row r="471" spans="1:16" s="179" customFormat="1" x14ac:dyDescent="0.2">
      <c r="B471" s="255"/>
      <c r="C471" s="187"/>
      <c r="D471" s="188"/>
      <c r="E471" s="189" t="s">
        <v>28</v>
      </c>
      <c r="F471" s="190"/>
      <c r="G471" s="190" t="s">
        <v>46663</v>
      </c>
      <c r="H471" s="190" t="s">
        <v>84</v>
      </c>
      <c r="I471" s="190"/>
      <c r="J471" s="190"/>
      <c r="K471" s="190"/>
      <c r="L471" s="204"/>
      <c r="M471" s="193"/>
      <c r="N471" s="193"/>
      <c r="O471" s="180"/>
      <c r="P471" s="180"/>
    </row>
    <row r="472" spans="1:16" s="179" customFormat="1" x14ac:dyDescent="0.2">
      <c r="B472" s="255"/>
      <c r="C472" s="187"/>
      <c r="D472" s="188" t="s">
        <v>46661</v>
      </c>
      <c r="E472" s="189">
        <v>30</v>
      </c>
      <c r="F472" s="641" t="s">
        <v>30974</v>
      </c>
      <c r="G472" s="641">
        <v>1.24</v>
      </c>
      <c r="H472" s="641">
        <f>G472*E472</f>
        <v>37.200000000000003</v>
      </c>
      <c r="I472" s="190"/>
      <c r="J472" s="190"/>
      <c r="K472" s="190"/>
      <c r="L472" s="204"/>
      <c r="M472" s="193"/>
      <c r="N472" s="193"/>
      <c r="O472" s="180"/>
      <c r="P472" s="180"/>
    </row>
    <row r="473" spans="1:16" s="179" customFormat="1" x14ac:dyDescent="0.2">
      <c r="B473" s="255"/>
      <c r="C473" s="187"/>
      <c r="D473" s="188" t="s">
        <v>46662</v>
      </c>
      <c r="E473" s="189">
        <v>30</v>
      </c>
      <c r="F473" s="641" t="s">
        <v>30974</v>
      </c>
      <c r="G473" s="641">
        <v>1.24</v>
      </c>
      <c r="H473" s="642">
        <f>G473*E473</f>
        <v>37.200000000000003</v>
      </c>
      <c r="I473" s="190"/>
      <c r="J473" s="190"/>
      <c r="K473" s="190"/>
      <c r="L473" s="204"/>
      <c r="M473" s="193"/>
      <c r="N473" s="193"/>
      <c r="O473" s="180"/>
      <c r="P473" s="180"/>
    </row>
    <row r="474" spans="1:16" s="179" customFormat="1" x14ac:dyDescent="0.2">
      <c r="B474" s="255"/>
      <c r="C474" s="187"/>
      <c r="D474" s="188"/>
      <c r="E474" s="189"/>
      <c r="F474" s="639"/>
      <c r="G474" s="639"/>
      <c r="H474" s="641">
        <f>H472+H473</f>
        <v>74.400000000000006</v>
      </c>
      <c r="I474" s="190"/>
      <c r="J474" s="190"/>
      <c r="K474" s="190"/>
      <c r="L474" s="204"/>
      <c r="M474" s="193"/>
      <c r="N474" s="193"/>
      <c r="O474" s="180"/>
      <c r="P474" s="180"/>
    </row>
    <row r="475" spans="1:16" s="179" customFormat="1" x14ac:dyDescent="0.2">
      <c r="B475" s="255"/>
      <c r="C475" s="187"/>
      <c r="D475" s="188"/>
      <c r="E475" s="189"/>
      <c r="F475" s="190"/>
      <c r="G475" s="190"/>
      <c r="H475" s="190"/>
      <c r="I475" s="190"/>
      <c r="J475" s="190"/>
      <c r="K475" s="190"/>
      <c r="L475" s="204"/>
      <c r="M475" s="193"/>
      <c r="N475" s="193"/>
      <c r="O475" s="180"/>
      <c r="P475" s="180"/>
    </row>
    <row r="476" spans="1:16" s="179" customFormat="1" ht="42" customHeight="1" x14ac:dyDescent="0.2">
      <c r="A476" s="243" t="str">
        <f>B476&amp;C476</f>
        <v>11.318.045.0031-0</v>
      </c>
      <c r="B476" s="255" t="s">
        <v>40751</v>
      </c>
      <c r="C476" s="641" t="str">
        <f>ORÇAMENTO!C130</f>
        <v>18.045.0031-0</v>
      </c>
      <c r="D476" s="746" t="str">
        <f>VLOOKUP(C476,'EMOP 05-2022'!A:B,2,FALSE)</f>
        <v>POSTE DE CONCRETO,COM SECAO CIRCULAR,COM 11,00M DE COMPRIMENTO E CARGA NOMINAL HORIZONTAL NO TOPO DE 300KG,INCLUSIVE ESCAVACAO,EXCLUSIVE TRANSPORTE.FORNECIMENTO E COLOCACAO</v>
      </c>
      <c r="E476" s="746"/>
      <c r="F476" s="746"/>
      <c r="G476" s="746"/>
      <c r="H476" s="746"/>
      <c r="I476" s="746"/>
      <c r="J476" s="641" t="str">
        <f>VLOOKUP(B476,ORÇAMENTO!$B$128:$E$133,4,FALSE)</f>
        <v>UN</v>
      </c>
      <c r="K476" s="190">
        <f>E478</f>
        <v>30</v>
      </c>
      <c r="L476" s="204"/>
      <c r="M476" s="193"/>
      <c r="N476" s="193"/>
      <c r="O476" s="180"/>
      <c r="P476" s="180"/>
    </row>
    <row r="477" spans="1:16" s="179" customFormat="1" x14ac:dyDescent="0.2">
      <c r="B477" s="255"/>
      <c r="C477" s="187"/>
      <c r="D477" s="188"/>
      <c r="E477" s="189"/>
      <c r="F477" s="190"/>
      <c r="G477" s="190"/>
      <c r="H477" s="190"/>
      <c r="I477" s="190"/>
      <c r="J477" s="190"/>
      <c r="K477" s="190"/>
      <c r="L477" s="204"/>
      <c r="M477" s="193"/>
      <c r="N477" s="193"/>
      <c r="O477" s="180"/>
      <c r="P477" s="180"/>
    </row>
    <row r="478" spans="1:16" s="179" customFormat="1" x14ac:dyDescent="0.2">
      <c r="B478" s="255"/>
      <c r="C478" s="187"/>
      <c r="D478" s="187" t="s">
        <v>28</v>
      </c>
      <c r="E478" s="641">
        <v>30</v>
      </c>
      <c r="F478" s="189" t="s">
        <v>46660</v>
      </c>
      <c r="G478" s="190"/>
      <c r="H478" s="190"/>
      <c r="I478" s="190"/>
      <c r="J478" s="190"/>
      <c r="K478" s="190"/>
      <c r="L478" s="204"/>
      <c r="M478" s="193"/>
      <c r="N478" s="193"/>
      <c r="O478" s="180"/>
      <c r="P478" s="180"/>
    </row>
    <row r="479" spans="1:16" s="179" customFormat="1" x14ac:dyDescent="0.2">
      <c r="B479" s="255"/>
      <c r="C479" s="187"/>
      <c r="D479" s="188"/>
      <c r="E479" s="189"/>
      <c r="F479" s="190"/>
      <c r="G479" s="190"/>
      <c r="H479" s="190"/>
      <c r="I479" s="190"/>
      <c r="J479" s="190"/>
      <c r="K479" s="190"/>
      <c r="L479" s="204"/>
      <c r="M479" s="193"/>
      <c r="N479" s="193"/>
      <c r="O479" s="180"/>
      <c r="P479" s="180"/>
    </row>
    <row r="480" spans="1:16" s="179" customFormat="1" ht="42" customHeight="1" x14ac:dyDescent="0.2">
      <c r="A480" s="243" t="str">
        <f>B480&amp;C480</f>
        <v>11.405.002.0014-0</v>
      </c>
      <c r="B480" s="255" t="s">
        <v>40752</v>
      </c>
      <c r="C480" s="641" t="str">
        <f>ORÇAMENTO!C131</f>
        <v>05.002.0014-0</v>
      </c>
      <c r="D480" s="746" t="str">
        <f>VLOOKUP(C480,'EMOP 05-2022'!A:B,2,FALSE)</f>
        <v>DEMOLICAO COM EQUIPAMENTO DE AR COMPRIMIDO,DE PASSEIO CIMENTADO COM ESPESSURA ATE 10CM,INCLUSIVE EMPILHAMENTO LATERAL DENTRO DO CANTEIRO DE SERVICO</v>
      </c>
      <c r="E480" s="746"/>
      <c r="F480" s="746"/>
      <c r="G480" s="746"/>
      <c r="H480" s="746"/>
      <c r="I480" s="746"/>
      <c r="J480" s="641" t="str">
        <f>VLOOKUP(B480,ORÇAMENTO!$B$128:$E$133,4,FALSE)</f>
        <v>M2</v>
      </c>
      <c r="K480" s="190">
        <f>H483</f>
        <v>2124.6799999999998</v>
      </c>
      <c r="L480" s="204"/>
      <c r="M480" s="193"/>
      <c r="N480" s="193"/>
      <c r="O480" s="180"/>
      <c r="P480" s="180"/>
    </row>
    <row r="481" spans="1:16" s="179" customFormat="1" x14ac:dyDescent="0.2">
      <c r="B481" s="255"/>
      <c r="C481" s="187"/>
      <c r="D481" s="188"/>
      <c r="E481" s="189"/>
      <c r="F481" s="190"/>
      <c r="G481" s="190"/>
      <c r="H481" s="190"/>
      <c r="I481" s="190"/>
      <c r="J481" s="190"/>
      <c r="K481" s="190"/>
      <c r="L481" s="204"/>
      <c r="M481" s="193"/>
      <c r="N481" s="193"/>
      <c r="O481" s="180"/>
      <c r="P481" s="180"/>
    </row>
    <row r="482" spans="1:16" s="179" customFormat="1" ht="33.75" x14ac:dyDescent="0.2">
      <c r="B482" s="255"/>
      <c r="C482" s="187"/>
      <c r="D482" s="641" t="s">
        <v>46664</v>
      </c>
      <c r="E482" s="641"/>
      <c r="F482" s="641" t="s">
        <v>46665</v>
      </c>
      <c r="G482" s="641"/>
      <c r="H482" s="643" t="s">
        <v>0</v>
      </c>
      <c r="I482" s="190"/>
      <c r="J482" s="190"/>
      <c r="K482" s="190"/>
      <c r="L482" s="204"/>
      <c r="M482" s="193"/>
      <c r="N482" s="193"/>
      <c r="O482" s="180"/>
      <c r="P482" s="180"/>
    </row>
    <row r="483" spans="1:16" s="179" customFormat="1" x14ac:dyDescent="0.2">
      <c r="B483" s="255"/>
      <c r="C483" s="187"/>
      <c r="D483" s="641">
        <f>'TABELA VIAS'!N32</f>
        <v>10623.399999999998</v>
      </c>
      <c r="E483" s="641" t="s">
        <v>30974</v>
      </c>
      <c r="F483" s="644">
        <v>0.2</v>
      </c>
      <c r="G483" s="641" t="s">
        <v>31086</v>
      </c>
      <c r="H483" s="645">
        <f>F483*D483</f>
        <v>2124.6799999999998</v>
      </c>
      <c r="I483" s="190"/>
      <c r="J483" s="190"/>
      <c r="K483" s="190"/>
      <c r="L483" s="204"/>
      <c r="M483" s="193"/>
      <c r="N483" s="193"/>
      <c r="O483" s="180"/>
      <c r="P483" s="180"/>
    </row>
    <row r="484" spans="1:16" s="179" customFormat="1" x14ac:dyDescent="0.2">
      <c r="B484" s="255"/>
      <c r="C484" s="187"/>
      <c r="D484" s="188"/>
      <c r="E484" s="189"/>
      <c r="F484" s="190"/>
      <c r="G484" s="190"/>
      <c r="H484" s="190"/>
      <c r="I484" s="190"/>
      <c r="J484" s="190"/>
      <c r="K484" s="190"/>
      <c r="L484" s="204"/>
      <c r="M484" s="193"/>
      <c r="N484" s="193"/>
      <c r="O484" s="180"/>
      <c r="P484" s="180"/>
    </row>
    <row r="485" spans="1:16" s="179" customFormat="1" ht="42" customHeight="1" x14ac:dyDescent="0.2">
      <c r="A485" s="243" t="str">
        <f>B485&amp;C485</f>
        <v>11.5100974</v>
      </c>
      <c r="B485" s="255" t="s">
        <v>40753</v>
      </c>
      <c r="C485" s="641">
        <f>ORÇAMENTO!C132</f>
        <v>100974</v>
      </c>
      <c r="D485" s="746" t="str">
        <f>VLOOKUP(C485,' SINAPI 05-2022'!A:D,2,FALSE)</f>
        <v>CARGA, MANOBRA E DESCARGA DE SOLOS E MATERIAIS GRANULARES EM CAMINHÃO BASCULANTE 10 M³ - CARGA COM PÁ CARREGADEIRA (CAÇAMBA DE 1,7 A 2,8 M³ / 128 HP) E DESCARGA LIVRE (UNIDADE: M3). AF_07/2020</v>
      </c>
      <c r="E485" s="746"/>
      <c r="F485" s="746"/>
      <c r="G485" s="746"/>
      <c r="H485" s="746"/>
      <c r="I485" s="746"/>
      <c r="J485" s="641" t="str">
        <f>VLOOKUP(B485,ORÇAMENTO!$B$128:$E$133,4,FALSE)</f>
        <v>M3</v>
      </c>
      <c r="K485" s="190">
        <f>H488</f>
        <v>276.19</v>
      </c>
      <c r="L485" s="204"/>
      <c r="M485" s="193"/>
      <c r="N485" s="193"/>
      <c r="O485" s="180"/>
      <c r="P485" s="180"/>
    </row>
    <row r="486" spans="1:16" s="179" customFormat="1" x14ac:dyDescent="0.2">
      <c r="B486" s="255"/>
      <c r="C486" s="187"/>
      <c r="D486" s="188"/>
      <c r="E486" s="189"/>
      <c r="F486" s="190"/>
      <c r="G486" s="190"/>
      <c r="H486" s="190"/>
      <c r="I486" s="190"/>
      <c r="J486" s="190"/>
      <c r="K486" s="190"/>
      <c r="L486" s="204"/>
      <c r="M486" s="193"/>
      <c r="N486" s="193"/>
      <c r="O486" s="180"/>
      <c r="P486" s="180"/>
    </row>
    <row r="487" spans="1:16" s="179" customFormat="1" x14ac:dyDescent="0.2">
      <c r="B487" s="255"/>
      <c r="C487" s="187"/>
      <c r="D487" s="199" t="s">
        <v>46666</v>
      </c>
      <c r="E487" s="199" t="s">
        <v>69</v>
      </c>
      <c r="F487" s="141" t="s">
        <v>46667</v>
      </c>
      <c r="G487" s="190" t="s">
        <v>107</v>
      </c>
      <c r="H487" s="202" t="s">
        <v>0</v>
      </c>
      <c r="I487" s="190"/>
      <c r="J487" s="190"/>
      <c r="K487" s="190"/>
      <c r="L487" s="204"/>
      <c r="M487" s="193"/>
      <c r="N487" s="193"/>
      <c r="O487" s="180"/>
      <c r="P487" s="180"/>
    </row>
    <row r="488" spans="1:16" s="179" customFormat="1" x14ac:dyDescent="0.2">
      <c r="B488" s="255"/>
      <c r="C488" s="187"/>
      <c r="D488" s="199">
        <f>H483</f>
        <v>2124.6799999999998</v>
      </c>
      <c r="E488" s="199">
        <v>0.1</v>
      </c>
      <c r="F488" s="141">
        <f>TRUNC(D488*E488,2)</f>
        <v>212.46</v>
      </c>
      <c r="G488" s="190">
        <v>1.3</v>
      </c>
      <c r="H488" s="199">
        <f>TRUNC(F488*G488,2)</f>
        <v>276.19</v>
      </c>
      <c r="I488" s="190"/>
      <c r="J488" s="190"/>
      <c r="K488" s="190"/>
      <c r="L488" s="204"/>
      <c r="M488" s="193"/>
      <c r="N488" s="193"/>
      <c r="O488" s="180"/>
      <c r="P488" s="180"/>
    </row>
    <row r="489" spans="1:16" s="179" customFormat="1" x14ac:dyDescent="0.2">
      <c r="B489" s="255"/>
      <c r="C489" s="187"/>
      <c r="D489" s="188"/>
      <c r="E489" s="189"/>
      <c r="F489" s="190"/>
      <c r="G489" s="190"/>
      <c r="H489" s="190"/>
      <c r="I489" s="190"/>
      <c r="J489" s="190"/>
      <c r="K489" s="190"/>
      <c r="L489" s="204"/>
      <c r="M489" s="193"/>
      <c r="N489" s="193"/>
      <c r="O489" s="180"/>
      <c r="P489" s="180"/>
    </row>
    <row r="490" spans="1:16" s="179" customFormat="1" ht="42" customHeight="1" x14ac:dyDescent="0.2">
      <c r="A490" s="243" t="str">
        <f>B490&amp;C490</f>
        <v>11.695875</v>
      </c>
      <c r="B490" s="255" t="s">
        <v>40754</v>
      </c>
      <c r="C490" s="641">
        <f>ORÇAMENTO!C133</f>
        <v>95875</v>
      </c>
      <c r="D490" s="746" t="str">
        <f>VLOOKUP(C490,' SINAPI 05-2022'!A:D,2,FALSE)</f>
        <v>TRANSPORTE COM CAMINHÃO BASCULANTE DE 10 M³, EM VIA URBANA PAVIMENTADA, DMT ATÉ 30 KM (UNIDADE: M3XKM). AF_07/2020</v>
      </c>
      <c r="E490" s="746"/>
      <c r="F490" s="746"/>
      <c r="G490" s="746"/>
      <c r="H490" s="746"/>
      <c r="I490" s="746"/>
      <c r="J490" s="641" t="str">
        <f>VLOOKUP(B490,ORÇAMENTO!$B$128:$E$133,4,FALSE)</f>
        <v>M3XKM</v>
      </c>
      <c r="K490" s="190">
        <f>G492</f>
        <v>2568.567</v>
      </c>
      <c r="L490" s="204"/>
      <c r="M490" s="193"/>
      <c r="N490" s="193"/>
      <c r="O490" s="180"/>
      <c r="P490" s="180"/>
    </row>
    <row r="491" spans="1:16" s="179" customFormat="1" x14ac:dyDescent="0.2">
      <c r="B491" s="255"/>
      <c r="C491" s="187"/>
      <c r="D491" s="188"/>
      <c r="E491" s="141" t="s">
        <v>46667</v>
      </c>
      <c r="F491" s="199" t="s">
        <v>26926</v>
      </c>
      <c r="G491" s="640" t="s">
        <v>46668</v>
      </c>
      <c r="H491" s="190"/>
      <c r="I491" s="190"/>
      <c r="J491" s="190"/>
      <c r="K491" s="190"/>
      <c r="L491" s="204"/>
      <c r="M491" s="193"/>
      <c r="N491" s="193"/>
      <c r="O491" s="180"/>
      <c r="P491" s="180"/>
    </row>
    <row r="492" spans="1:16" s="179" customFormat="1" x14ac:dyDescent="0.2">
      <c r="B492" s="255"/>
      <c r="C492" s="187"/>
      <c r="D492" s="188"/>
      <c r="E492" s="646">
        <f>H488</f>
        <v>276.19</v>
      </c>
      <c r="F492" s="641">
        <v>9.3000000000000007</v>
      </c>
      <c r="G492" s="645">
        <f>E492*F492</f>
        <v>2568.567</v>
      </c>
      <c r="H492" s="190"/>
      <c r="I492" s="190"/>
      <c r="J492" s="190"/>
      <c r="K492" s="190"/>
      <c r="L492" s="204"/>
      <c r="M492" s="193"/>
      <c r="N492" s="193"/>
      <c r="O492" s="180"/>
      <c r="P492" s="180"/>
    </row>
    <row r="493" spans="1:16" s="179" customFormat="1" x14ac:dyDescent="0.2">
      <c r="B493" s="255"/>
      <c r="C493" s="187"/>
      <c r="D493" s="188"/>
      <c r="E493" s="189"/>
      <c r="F493" s="190"/>
      <c r="G493" s="190"/>
      <c r="H493" s="190"/>
      <c r="I493" s="190"/>
      <c r="J493" s="190"/>
      <c r="K493" s="190"/>
      <c r="L493" s="204"/>
      <c r="M493" s="193"/>
      <c r="N493" s="193"/>
      <c r="O493" s="180"/>
      <c r="P493" s="180"/>
    </row>
    <row r="494" spans="1:16" s="179" customFormat="1" x14ac:dyDescent="0.2">
      <c r="B494" s="255"/>
      <c r="C494" s="187"/>
      <c r="D494" s="188"/>
      <c r="E494" s="189"/>
      <c r="F494" s="190"/>
      <c r="G494" s="190"/>
      <c r="H494" s="190"/>
      <c r="I494" s="190"/>
      <c r="J494" s="190"/>
      <c r="K494" s="190"/>
      <c r="L494" s="204"/>
      <c r="M494" s="193"/>
      <c r="N494" s="193"/>
      <c r="O494" s="180"/>
      <c r="P494" s="180"/>
    </row>
    <row r="495" spans="1:16" s="179" customFormat="1" x14ac:dyDescent="0.2">
      <c r="B495" s="255"/>
      <c r="C495" s="187"/>
      <c r="D495" s="188"/>
      <c r="E495" s="189"/>
      <c r="F495" s="190"/>
      <c r="G495" s="190"/>
      <c r="H495" s="190"/>
      <c r="I495" s="190"/>
      <c r="J495" s="190"/>
      <c r="K495" s="190"/>
      <c r="L495" s="204"/>
      <c r="M495" s="193"/>
      <c r="N495" s="193"/>
      <c r="O495" s="180"/>
      <c r="P495" s="180"/>
    </row>
    <row r="496" spans="1:16" s="179" customFormat="1" x14ac:dyDescent="0.2">
      <c r="B496" s="255"/>
      <c r="C496" s="187"/>
      <c r="D496" s="188"/>
      <c r="E496" s="189"/>
      <c r="F496" s="190"/>
      <c r="G496" s="190"/>
      <c r="H496" s="190"/>
      <c r="I496" s="190"/>
      <c r="J496" s="190"/>
      <c r="K496" s="190"/>
      <c r="L496" s="204"/>
      <c r="M496" s="193"/>
      <c r="N496" s="193"/>
      <c r="O496" s="180"/>
      <c r="P496" s="180"/>
    </row>
    <row r="497" spans="2:16" s="179" customFormat="1" x14ac:dyDescent="0.2">
      <c r="B497" s="255"/>
      <c r="C497" s="187"/>
      <c r="D497" s="188"/>
      <c r="E497" s="189"/>
      <c r="F497" s="190"/>
      <c r="G497" s="190"/>
      <c r="H497" s="190"/>
      <c r="I497" s="190"/>
      <c r="J497" s="190"/>
      <c r="K497" s="190"/>
      <c r="L497" s="204"/>
      <c r="M497" s="193"/>
      <c r="N497" s="193"/>
      <c r="O497" s="180"/>
      <c r="P497" s="180"/>
    </row>
    <row r="498" spans="2:16" s="179" customFormat="1" x14ac:dyDescent="0.2">
      <c r="B498" s="255"/>
      <c r="C498" s="187"/>
      <c r="D498" s="188"/>
      <c r="E498" s="189"/>
      <c r="F498" s="190"/>
      <c r="G498" s="190"/>
      <c r="H498" s="190"/>
      <c r="I498" s="190"/>
      <c r="J498" s="190"/>
      <c r="K498" s="190"/>
      <c r="L498" s="204"/>
      <c r="M498" s="193"/>
      <c r="N498" s="193"/>
      <c r="O498" s="180"/>
      <c r="P498" s="180"/>
    </row>
    <row r="499" spans="2:16" s="179" customFormat="1" x14ac:dyDescent="0.2">
      <c r="B499" s="255"/>
      <c r="C499" s="187"/>
      <c r="D499" s="188"/>
      <c r="E499" s="189"/>
      <c r="F499" s="190"/>
      <c r="G499" s="190"/>
      <c r="H499" s="190"/>
      <c r="I499" s="190"/>
      <c r="J499" s="190"/>
      <c r="K499" s="190"/>
      <c r="L499" s="204"/>
      <c r="M499" s="193"/>
      <c r="N499" s="193"/>
      <c r="O499" s="180"/>
      <c r="P499" s="180"/>
    </row>
    <row r="500" spans="2:16" s="179" customFormat="1" x14ac:dyDescent="0.2">
      <c r="B500" s="255"/>
      <c r="C500" s="187"/>
      <c r="D500" s="188"/>
      <c r="E500" s="189"/>
      <c r="F500" s="190"/>
      <c r="G500" s="190"/>
      <c r="H500" s="190"/>
      <c r="I500" s="190"/>
      <c r="J500" s="190"/>
      <c r="K500" s="190"/>
      <c r="L500" s="204"/>
      <c r="M500" s="193"/>
      <c r="N500" s="193"/>
      <c r="O500" s="180"/>
      <c r="P500" s="180"/>
    </row>
    <row r="501" spans="2:16" s="179" customFormat="1" x14ac:dyDescent="0.2">
      <c r="B501" s="255"/>
      <c r="C501" s="187"/>
      <c r="D501" s="188"/>
      <c r="E501" s="189"/>
      <c r="F501" s="190"/>
      <c r="G501" s="190"/>
      <c r="H501" s="190"/>
      <c r="I501" s="190"/>
      <c r="J501" s="765" t="s">
        <v>77</v>
      </c>
      <c r="K501" s="766"/>
      <c r="L501" s="204"/>
      <c r="M501" s="193"/>
      <c r="N501" s="193"/>
      <c r="O501" s="180"/>
      <c r="P501" s="180"/>
    </row>
    <row r="502" spans="2:16" s="179" customFormat="1" x14ac:dyDescent="0.2">
      <c r="B502" s="255"/>
      <c r="C502" s="187"/>
      <c r="D502" s="188"/>
      <c r="E502" s="189"/>
      <c r="F502" s="190"/>
      <c r="G502" s="190"/>
      <c r="H502" s="190"/>
      <c r="I502" s="190"/>
      <c r="J502" s="763" t="e">
        <f>ORÇAMENTO!K125</f>
        <v>#DIV/0!</v>
      </c>
      <c r="K502" s="764"/>
      <c r="L502" s="204"/>
      <c r="M502" s="193"/>
      <c r="N502" s="193"/>
      <c r="O502" s="180"/>
      <c r="P502" s="180"/>
    </row>
    <row r="503" spans="2:16" s="179" customFormat="1" x14ac:dyDescent="0.2">
      <c r="B503" s="255"/>
      <c r="C503" s="187"/>
      <c r="D503" s="188"/>
      <c r="E503" s="189"/>
      <c r="F503" s="190"/>
      <c r="G503" s="190"/>
      <c r="H503" s="190"/>
      <c r="I503" s="190"/>
      <c r="J503" s="190"/>
      <c r="K503" s="190"/>
      <c r="L503" s="204"/>
      <c r="M503" s="193"/>
      <c r="N503" s="193"/>
      <c r="O503" s="180"/>
      <c r="P503" s="180"/>
    </row>
    <row r="504" spans="2:16" s="179" customFormat="1" ht="25.5" customHeight="1" x14ac:dyDescent="0.2">
      <c r="B504" s="255"/>
      <c r="C504" s="187"/>
      <c r="D504" s="188"/>
      <c r="E504" s="189"/>
      <c r="F504" s="190"/>
      <c r="G504" s="190"/>
      <c r="H504" s="190"/>
      <c r="I504" s="190"/>
      <c r="J504" s="190"/>
      <c r="K504" s="190"/>
      <c r="L504" s="204"/>
      <c r="M504" s="193"/>
      <c r="N504" s="193"/>
      <c r="O504" s="180"/>
      <c r="P504" s="180"/>
    </row>
    <row r="505" spans="2:16" s="179" customFormat="1" x14ac:dyDescent="0.2">
      <c r="B505" s="255"/>
      <c r="C505" s="187"/>
      <c r="D505" s="188"/>
      <c r="E505" s="189"/>
      <c r="F505" s="190"/>
      <c r="G505" s="190"/>
      <c r="H505" s="190"/>
      <c r="I505" s="190"/>
      <c r="J505" s="190"/>
      <c r="K505" s="190"/>
      <c r="L505" s="204"/>
      <c r="M505" s="193"/>
      <c r="N505" s="193"/>
      <c r="O505" s="180"/>
      <c r="P505" s="180"/>
    </row>
    <row r="506" spans="2:16" s="179" customFormat="1" x14ac:dyDescent="0.2">
      <c r="B506" s="255"/>
      <c r="C506" s="187"/>
      <c r="D506" s="188"/>
      <c r="E506" s="189"/>
      <c r="F506" s="190"/>
      <c r="G506" s="190"/>
      <c r="H506" s="190"/>
      <c r="I506" s="190"/>
      <c r="J506" s="190"/>
      <c r="K506" s="190"/>
      <c r="L506" s="204"/>
      <c r="M506" s="193"/>
      <c r="N506" s="193"/>
      <c r="O506" s="180"/>
      <c r="P506" s="180"/>
    </row>
    <row r="507" spans="2:16" s="179" customFormat="1" x14ac:dyDescent="0.2">
      <c r="B507" s="255"/>
      <c r="C507" s="187"/>
      <c r="D507" s="188"/>
      <c r="E507" s="189"/>
      <c r="F507" s="190"/>
      <c r="G507" s="190"/>
      <c r="H507" s="190"/>
      <c r="I507" s="190"/>
      <c r="J507" s="190"/>
      <c r="K507" s="190"/>
      <c r="L507" s="204"/>
      <c r="M507" s="193"/>
      <c r="N507" s="193"/>
      <c r="O507" s="180"/>
      <c r="P507" s="180"/>
    </row>
    <row r="508" spans="2:16" s="179" customFormat="1" x14ac:dyDescent="0.2">
      <c r="B508" s="255"/>
      <c r="C508" s="187"/>
      <c r="D508" s="188"/>
      <c r="E508" s="189"/>
      <c r="F508" s="190"/>
      <c r="G508" s="190"/>
      <c r="H508" s="190"/>
      <c r="I508" s="190"/>
      <c r="J508" s="190"/>
      <c r="K508" s="190"/>
      <c r="L508" s="204"/>
      <c r="M508" s="193"/>
      <c r="N508" s="193"/>
      <c r="O508" s="180"/>
      <c r="P508" s="180"/>
    </row>
    <row r="509" spans="2:16" s="179" customFormat="1" ht="31.5" customHeight="1" x14ac:dyDescent="0.2">
      <c r="B509" s="255"/>
      <c r="C509" s="187"/>
      <c r="D509" s="188"/>
      <c r="E509" s="189"/>
      <c r="F509" s="190"/>
      <c r="G509" s="190"/>
      <c r="H509" s="190"/>
      <c r="I509" s="190"/>
      <c r="J509" s="190"/>
      <c r="K509" s="190"/>
      <c r="L509" s="204"/>
      <c r="M509" s="193"/>
      <c r="N509" s="193"/>
      <c r="O509" s="180"/>
      <c r="P509" s="180"/>
    </row>
    <row r="510" spans="2:16" s="179" customFormat="1" x14ac:dyDescent="0.2">
      <c r="B510" s="255"/>
      <c r="C510" s="187"/>
      <c r="D510" s="188"/>
      <c r="E510" s="189"/>
      <c r="F510" s="190"/>
      <c r="G510" s="190"/>
      <c r="H510" s="190"/>
      <c r="I510" s="190"/>
      <c r="J510" s="190"/>
      <c r="K510" s="190"/>
      <c r="L510" s="204"/>
      <c r="M510" s="193"/>
      <c r="N510" s="193"/>
      <c r="O510" s="180"/>
      <c r="P510" s="180"/>
    </row>
    <row r="511" spans="2:16" s="179" customFormat="1" x14ac:dyDescent="0.2">
      <c r="B511" s="255"/>
      <c r="C511" s="187"/>
      <c r="D511" s="188"/>
      <c r="E511" s="189"/>
      <c r="F511" s="190"/>
      <c r="G511" s="190"/>
      <c r="H511" s="190"/>
      <c r="I511" s="190"/>
      <c r="J511" s="190"/>
      <c r="K511" s="190"/>
      <c r="L511" s="204"/>
      <c r="M511" s="193"/>
      <c r="N511" s="193"/>
      <c r="O511" s="180"/>
      <c r="P511" s="180"/>
    </row>
    <row r="512" spans="2:16" s="179" customFormat="1" x14ac:dyDescent="0.2">
      <c r="B512" s="255"/>
      <c r="C512" s="187"/>
      <c r="D512" s="188"/>
      <c r="E512" s="189"/>
      <c r="F512" s="190"/>
      <c r="G512" s="190"/>
      <c r="H512" s="190"/>
      <c r="I512" s="190"/>
      <c r="J512" s="190"/>
      <c r="K512" s="190"/>
      <c r="L512" s="204"/>
      <c r="M512" s="193"/>
      <c r="N512" s="193"/>
      <c r="O512" s="180"/>
      <c r="P512" s="180"/>
    </row>
    <row r="513" spans="2:16" s="179" customFormat="1" x14ac:dyDescent="0.2">
      <c r="B513" s="255"/>
      <c r="C513" s="187"/>
      <c r="D513" s="188"/>
      <c r="E513" s="189"/>
      <c r="F513" s="190"/>
      <c r="G513" s="190"/>
      <c r="H513" s="190"/>
      <c r="I513" s="190"/>
      <c r="J513" s="190"/>
      <c r="K513" s="190"/>
      <c r="L513" s="204"/>
      <c r="M513" s="193"/>
      <c r="N513" s="193"/>
      <c r="O513" s="180"/>
      <c r="P513" s="180"/>
    </row>
    <row r="514" spans="2:16" s="179" customFormat="1" ht="12.75" customHeight="1" x14ac:dyDescent="0.2">
      <c r="B514" s="255"/>
      <c r="C514" s="187"/>
      <c r="D514" s="188"/>
      <c r="E514" s="189"/>
      <c r="F514" s="190"/>
      <c r="G514" s="190"/>
      <c r="H514" s="190"/>
      <c r="I514" s="190"/>
      <c r="J514" s="190"/>
      <c r="K514" s="190"/>
      <c r="L514" s="204"/>
      <c r="M514" s="193"/>
      <c r="N514" s="193"/>
      <c r="O514" s="189"/>
      <c r="P514" s="180"/>
    </row>
    <row r="515" spans="2:16" s="179" customFormat="1" x14ac:dyDescent="0.2">
      <c r="B515" s="255"/>
      <c r="C515" s="187"/>
      <c r="D515" s="188"/>
      <c r="E515" s="189"/>
      <c r="F515" s="190"/>
      <c r="G515" s="190"/>
      <c r="H515" s="190"/>
      <c r="I515" s="190"/>
      <c r="J515" s="190"/>
      <c r="K515" s="190"/>
      <c r="L515" s="204"/>
      <c r="M515" s="193"/>
      <c r="N515" s="193"/>
      <c r="O515" s="189"/>
      <c r="P515" s="180"/>
    </row>
    <row r="516" spans="2:16" s="179" customFormat="1" x14ac:dyDescent="0.2">
      <c r="B516" s="255"/>
      <c r="C516" s="187"/>
      <c r="D516" s="188"/>
      <c r="E516" s="189"/>
      <c r="F516" s="190"/>
      <c r="G516" s="190"/>
      <c r="H516" s="190"/>
      <c r="I516" s="190"/>
      <c r="J516" s="190"/>
      <c r="K516" s="190"/>
      <c r="L516" s="204"/>
      <c r="M516" s="193"/>
      <c r="N516" s="193"/>
      <c r="O516" s="189"/>
      <c r="P516" s="180"/>
    </row>
    <row r="517" spans="2:16" s="179" customFormat="1" x14ac:dyDescent="0.2">
      <c r="B517" s="255"/>
      <c r="C517" s="187"/>
      <c r="D517" s="188"/>
      <c r="E517" s="189"/>
      <c r="F517" s="190"/>
      <c r="G517" s="190"/>
      <c r="H517" s="190"/>
      <c r="I517" s="190"/>
      <c r="J517" s="190"/>
      <c r="K517" s="190"/>
      <c r="L517" s="204"/>
      <c r="M517" s="193"/>
      <c r="N517" s="193"/>
      <c r="O517" s="189"/>
      <c r="P517" s="180"/>
    </row>
    <row r="518" spans="2:16" s="179" customFormat="1" ht="11.25" customHeight="1" x14ac:dyDescent="0.2">
      <c r="B518" s="255"/>
      <c r="C518" s="187"/>
      <c r="D518" s="188"/>
      <c r="E518" s="189"/>
      <c r="F518" s="190"/>
      <c r="G518" s="190"/>
      <c r="H518" s="190"/>
      <c r="I518" s="190"/>
      <c r="J518" s="190"/>
      <c r="K518" s="190"/>
      <c r="L518" s="204"/>
      <c r="M518" s="193"/>
      <c r="N518" s="193"/>
      <c r="O518" s="189"/>
      <c r="P518" s="180"/>
    </row>
    <row r="519" spans="2:16" s="179" customFormat="1" x14ac:dyDescent="0.2">
      <c r="B519" s="255"/>
      <c r="C519" s="187"/>
      <c r="D519" s="188"/>
      <c r="E519" s="189"/>
      <c r="F519" s="190"/>
      <c r="G519" s="190"/>
      <c r="H519" s="190"/>
      <c r="I519" s="190"/>
      <c r="J519" s="190"/>
      <c r="K519" s="190"/>
      <c r="L519" s="204"/>
      <c r="M519" s="193"/>
      <c r="N519" s="193"/>
      <c r="O519" s="189"/>
      <c r="P519" s="180"/>
    </row>
    <row r="520" spans="2:16" s="179" customFormat="1" x14ac:dyDescent="0.2">
      <c r="B520" s="255"/>
      <c r="C520" s="187"/>
      <c r="D520" s="188"/>
      <c r="E520" s="189"/>
      <c r="F520" s="190"/>
      <c r="G520" s="190"/>
      <c r="H520" s="190"/>
      <c r="I520" s="190"/>
      <c r="J520" s="190"/>
      <c r="K520" s="190"/>
      <c r="L520" s="204"/>
      <c r="M520" s="193"/>
      <c r="N520" s="193"/>
      <c r="O520" s="189"/>
      <c r="P520" s="180"/>
    </row>
    <row r="521" spans="2:16" s="179" customFormat="1" x14ac:dyDescent="0.2">
      <c r="B521" s="255"/>
      <c r="C521" s="187"/>
      <c r="D521" s="188"/>
      <c r="E521" s="189"/>
      <c r="F521" s="190"/>
      <c r="G521" s="190"/>
      <c r="H521" s="190"/>
      <c r="I521" s="190"/>
      <c r="J521" s="190"/>
      <c r="K521" s="190"/>
      <c r="L521" s="204"/>
      <c r="M521" s="193"/>
      <c r="N521" s="193"/>
      <c r="O521" s="189"/>
      <c r="P521" s="180"/>
    </row>
    <row r="522" spans="2:16" ht="15" customHeight="1" x14ac:dyDescent="0.2">
      <c r="L522" s="204"/>
      <c r="M522" s="193"/>
      <c r="O522" s="189"/>
    </row>
    <row r="523" spans="2:16" ht="11.25" customHeight="1" x14ac:dyDescent="0.2">
      <c r="L523" s="204"/>
      <c r="M523" s="193"/>
      <c r="O523" s="189"/>
    </row>
    <row r="524" spans="2:16" ht="11.25" customHeight="1" x14ac:dyDescent="0.2">
      <c r="L524" s="204"/>
      <c r="M524" s="193"/>
      <c r="O524" s="189"/>
    </row>
    <row r="525" spans="2:16" x14ac:dyDescent="0.2">
      <c r="L525" s="204"/>
      <c r="M525" s="193"/>
      <c r="O525" s="189"/>
    </row>
    <row r="526" spans="2:16" s="179" customFormat="1" ht="12" customHeight="1" x14ac:dyDescent="0.2">
      <c r="B526" s="255"/>
      <c r="C526" s="187"/>
      <c r="D526" s="188"/>
      <c r="E526" s="189"/>
      <c r="F526" s="190"/>
      <c r="G526" s="190"/>
      <c r="H526" s="190"/>
      <c r="I526" s="190"/>
      <c r="J526" s="190"/>
      <c r="K526" s="190"/>
      <c r="L526" s="204"/>
      <c r="M526" s="193"/>
      <c r="N526" s="193"/>
      <c r="O526" s="189"/>
      <c r="P526" s="180"/>
    </row>
    <row r="527" spans="2:16" ht="11.25" hidden="1" customHeight="1" x14ac:dyDescent="0.2">
      <c r="L527" s="204"/>
      <c r="M527" s="193"/>
      <c r="O527" s="189"/>
    </row>
    <row r="528" spans="2:16" ht="12.75" hidden="1" customHeight="1" x14ac:dyDescent="0.2">
      <c r="L528" s="204"/>
      <c r="M528" s="193"/>
      <c r="O528" s="189"/>
    </row>
    <row r="529" spans="2:16" ht="12.75" hidden="1" customHeight="1" x14ac:dyDescent="0.2">
      <c r="L529" s="204"/>
      <c r="M529" s="193"/>
      <c r="O529" s="189"/>
    </row>
    <row r="530" spans="2:16" s="179" customFormat="1" hidden="1" x14ac:dyDescent="0.2">
      <c r="B530" s="255"/>
      <c r="C530" s="187"/>
      <c r="D530" s="188"/>
      <c r="E530" s="189"/>
      <c r="F530" s="190"/>
      <c r="G530" s="190"/>
      <c r="H530" s="190"/>
      <c r="I530" s="190"/>
      <c r="J530" s="190"/>
      <c r="K530" s="190"/>
      <c r="L530" s="204"/>
      <c r="M530" s="193"/>
      <c r="N530" s="193"/>
      <c r="O530" s="189"/>
      <c r="P530" s="180"/>
    </row>
    <row r="531" spans="2:16" ht="11.25" hidden="1" customHeight="1" x14ac:dyDescent="0.2">
      <c r="L531" s="204"/>
      <c r="M531" s="193"/>
      <c r="O531" s="189"/>
    </row>
    <row r="532" spans="2:16" ht="12.75" hidden="1" customHeight="1" x14ac:dyDescent="0.2">
      <c r="L532" s="204"/>
      <c r="M532" s="193"/>
      <c r="O532" s="189"/>
    </row>
    <row r="533" spans="2:16" ht="12.75" hidden="1" customHeight="1" x14ac:dyDescent="0.2">
      <c r="L533" s="204"/>
      <c r="M533" s="193"/>
      <c r="O533" s="189"/>
    </row>
    <row r="534" spans="2:16" s="179" customFormat="1" hidden="1" x14ac:dyDescent="0.2">
      <c r="B534" s="255"/>
      <c r="C534" s="187"/>
      <c r="D534" s="188"/>
      <c r="E534" s="189"/>
      <c r="F534" s="190"/>
      <c r="G534" s="190"/>
      <c r="H534" s="190"/>
      <c r="I534" s="190"/>
      <c r="J534" s="190"/>
      <c r="K534" s="190"/>
      <c r="L534" s="204"/>
      <c r="M534" s="193"/>
      <c r="N534" s="193"/>
      <c r="O534" s="189"/>
      <c r="P534" s="180"/>
    </row>
    <row r="535" spans="2:16" ht="11.25" hidden="1" customHeight="1" x14ac:dyDescent="0.2">
      <c r="L535" s="204"/>
      <c r="M535" s="193"/>
    </row>
    <row r="536" spans="2:16" ht="12.75" hidden="1" customHeight="1" x14ac:dyDescent="0.2">
      <c r="L536" s="204"/>
      <c r="M536" s="193"/>
    </row>
    <row r="537" spans="2:16" ht="12.75" hidden="1" customHeight="1" x14ac:dyDescent="0.2">
      <c r="L537" s="204"/>
      <c r="M537" s="193"/>
    </row>
    <row r="538" spans="2:16" s="179" customFormat="1" hidden="1" x14ac:dyDescent="0.2">
      <c r="B538" s="255"/>
      <c r="C538" s="187"/>
      <c r="D538" s="188"/>
      <c r="E538" s="189"/>
      <c r="F538" s="190"/>
      <c r="G538" s="190"/>
      <c r="H538" s="190"/>
      <c r="I538" s="190"/>
      <c r="J538" s="190"/>
      <c r="K538" s="190"/>
      <c r="L538" s="204"/>
      <c r="M538" s="193"/>
      <c r="N538" s="193"/>
      <c r="O538" s="180"/>
      <c r="P538" s="180"/>
    </row>
    <row r="539" spans="2:16" s="179" customFormat="1" ht="12" customHeight="1" x14ac:dyDescent="0.2">
      <c r="B539" s="255"/>
      <c r="C539" s="187"/>
      <c r="D539" s="188"/>
      <c r="E539" s="189"/>
      <c r="F539" s="190"/>
      <c r="G539" s="190"/>
      <c r="H539" s="190"/>
      <c r="I539" s="190"/>
      <c r="J539" s="190"/>
      <c r="K539" s="190"/>
      <c r="L539" s="204"/>
      <c r="M539" s="193"/>
      <c r="N539" s="193"/>
      <c r="O539" s="180"/>
      <c r="P539" s="180"/>
    </row>
    <row r="540" spans="2:16" x14ac:dyDescent="0.2">
      <c r="L540" s="204"/>
      <c r="M540" s="193"/>
    </row>
    <row r="541" spans="2:16" x14ac:dyDescent="0.2">
      <c r="L541" s="204"/>
      <c r="M541" s="193"/>
    </row>
    <row r="542" spans="2:16" x14ac:dyDescent="0.2">
      <c r="L542" s="204"/>
      <c r="M542" s="193"/>
    </row>
  </sheetData>
  <mergeCells count="205">
    <mergeCell ref="B464:K464"/>
    <mergeCell ref="D466:I466"/>
    <mergeCell ref="D469:I469"/>
    <mergeCell ref="D476:I476"/>
    <mergeCell ref="D480:I480"/>
    <mergeCell ref="D485:I485"/>
    <mergeCell ref="D490:I490"/>
    <mergeCell ref="C460:H460"/>
    <mergeCell ref="D219:I219"/>
    <mergeCell ref="D220:I220"/>
    <mergeCell ref="D250:I250"/>
    <mergeCell ref="D255:I255"/>
    <mergeCell ref="D251:I251"/>
    <mergeCell ref="D256:I256"/>
    <mergeCell ref="D223:I223"/>
    <mergeCell ref="D222:I222"/>
    <mergeCell ref="B447:K447"/>
    <mergeCell ref="D281:I281"/>
    <mergeCell ref="D407:I407"/>
    <mergeCell ref="B392:K392"/>
    <mergeCell ref="D394:I394"/>
    <mergeCell ref="D395:I395"/>
    <mergeCell ref="D400:I400"/>
    <mergeCell ref="D401:I401"/>
    <mergeCell ref="D406:I406"/>
    <mergeCell ref="D115:I115"/>
    <mergeCell ref="D116:I116"/>
    <mergeCell ref="D118:I118"/>
    <mergeCell ref="D119:I119"/>
    <mergeCell ref="D121:I121"/>
    <mergeCell ref="D122:I122"/>
    <mergeCell ref="D131:I131"/>
    <mergeCell ref="D132:G132"/>
    <mergeCell ref="D130:E130"/>
    <mergeCell ref="D319:H319"/>
    <mergeCell ref="D323:I323"/>
    <mergeCell ref="D388:I388"/>
    <mergeCell ref="D369:G369"/>
    <mergeCell ref="D379:I379"/>
    <mergeCell ref="D381:I381"/>
    <mergeCell ref="D383:I383"/>
    <mergeCell ref="D384:I384"/>
    <mergeCell ref="D348:I348"/>
    <mergeCell ref="D349:I349"/>
    <mergeCell ref="D355:I355"/>
    <mergeCell ref="D357:G357"/>
    <mergeCell ref="D367:I367"/>
    <mergeCell ref="D189:I189"/>
    <mergeCell ref="D103:I103"/>
    <mergeCell ref="D105:I105"/>
    <mergeCell ref="D106:I106"/>
    <mergeCell ref="D108:I108"/>
    <mergeCell ref="B78:K78"/>
    <mergeCell ref="B124:K124"/>
    <mergeCell ref="D42:I42"/>
    <mergeCell ref="D109:I109"/>
    <mergeCell ref="D111:I111"/>
    <mergeCell ref="D112:I112"/>
    <mergeCell ref="D125:I125"/>
    <mergeCell ref="D37:I37"/>
    <mergeCell ref="D57:I57"/>
    <mergeCell ref="D62:I62"/>
    <mergeCell ref="B77:K77"/>
    <mergeCell ref="B135:K135"/>
    <mergeCell ref="D12:H12"/>
    <mergeCell ref="D25:I25"/>
    <mergeCell ref="D128:I128"/>
    <mergeCell ref="C129:C130"/>
    <mergeCell ref="D52:I52"/>
    <mergeCell ref="D126:H126"/>
    <mergeCell ref="D129:H129"/>
    <mergeCell ref="D23:F23"/>
    <mergeCell ref="D26:I26"/>
    <mergeCell ref="D28:I28"/>
    <mergeCell ref="D29:I29"/>
    <mergeCell ref="D47:I47"/>
    <mergeCell ref="D80:I80"/>
    <mergeCell ref="D86:I86"/>
    <mergeCell ref="D85:I85"/>
    <mergeCell ref="D99:I99"/>
    <mergeCell ref="D100:I100"/>
    <mergeCell ref="D102:I102"/>
    <mergeCell ref="B3:K3"/>
    <mergeCell ref="B5:K5"/>
    <mergeCell ref="B6:K6"/>
    <mergeCell ref="B7:K7"/>
    <mergeCell ref="D8:I8"/>
    <mergeCell ref="B4:K4"/>
    <mergeCell ref="D11:I11"/>
    <mergeCell ref="D79:I79"/>
    <mergeCell ref="D16:I16"/>
    <mergeCell ref="D17:G17"/>
    <mergeCell ref="D67:I67"/>
    <mergeCell ref="D72:I72"/>
    <mergeCell ref="D44:I44"/>
    <mergeCell ref="D46:I46"/>
    <mergeCell ref="D32:I32"/>
    <mergeCell ref="B9:K9"/>
    <mergeCell ref="B31:K31"/>
    <mergeCell ref="C339:C340"/>
    <mergeCell ref="D309:H309"/>
    <mergeCell ref="D314:H314"/>
    <mergeCell ref="D19:I19"/>
    <mergeCell ref="D20:I20"/>
    <mergeCell ref="D22:I22"/>
    <mergeCell ref="D450:E450"/>
    <mergeCell ref="J502:K502"/>
    <mergeCell ref="C456:H456"/>
    <mergeCell ref="J501:K501"/>
    <mergeCell ref="C452:H452"/>
    <mergeCell ref="D324:H324"/>
    <mergeCell ref="D436:I436"/>
    <mergeCell ref="D445:I445"/>
    <mergeCell ref="D155:I155"/>
    <mergeCell ref="D82:I82"/>
    <mergeCell ref="D83:I83"/>
    <mergeCell ref="D96:I96"/>
    <mergeCell ref="D88:I88"/>
    <mergeCell ref="D89:I89"/>
    <mergeCell ref="D92:I92"/>
    <mergeCell ref="D93:I93"/>
    <mergeCell ref="D97:I97"/>
    <mergeCell ref="D137:I137"/>
    <mergeCell ref="C344:C345"/>
    <mergeCell ref="B347:K347"/>
    <mergeCell ref="D332:I332"/>
    <mergeCell ref="D449:E449"/>
    <mergeCell ref="D225:I225"/>
    <mergeCell ref="D423:I423"/>
    <mergeCell ref="D424:I424"/>
    <mergeCell ref="D226:I226"/>
    <mergeCell ref="D232:I232"/>
    <mergeCell ref="D429:I429"/>
    <mergeCell ref="D430:I430"/>
    <mergeCell ref="D435:I435"/>
    <mergeCell ref="D412:I412"/>
    <mergeCell ref="D413:I413"/>
    <mergeCell ref="D417:I417"/>
    <mergeCell ref="B326:K326"/>
    <mergeCell ref="D327:I327"/>
    <mergeCell ref="D328:I328"/>
    <mergeCell ref="C329:C330"/>
    <mergeCell ref="D313:I313"/>
    <mergeCell ref="D318:I318"/>
    <mergeCell ref="D418:I418"/>
    <mergeCell ref="C334:C335"/>
    <mergeCell ref="D337:I337"/>
    <mergeCell ref="D217:I217"/>
    <mergeCell ref="D199:I199"/>
    <mergeCell ref="D208:I208"/>
    <mergeCell ref="D205:G205"/>
    <mergeCell ref="D441:I441"/>
    <mergeCell ref="D442:I442"/>
    <mergeCell ref="D444:I444"/>
    <mergeCell ref="D166:I166"/>
    <mergeCell ref="B298:K298"/>
    <mergeCell ref="D299:I299"/>
    <mergeCell ref="D300:I300"/>
    <mergeCell ref="D308:I308"/>
    <mergeCell ref="D171:I171"/>
    <mergeCell ref="D172:I172"/>
    <mergeCell ref="D176:I176"/>
    <mergeCell ref="D177:I177"/>
    <mergeCell ref="D207:I207"/>
    <mergeCell ref="D184:I184"/>
    <mergeCell ref="D186:I186"/>
    <mergeCell ref="D187:I187"/>
    <mergeCell ref="B181:K181"/>
    <mergeCell ref="D183:I183"/>
    <mergeCell ref="D198:I198"/>
    <mergeCell ref="D342:I342"/>
    <mergeCell ref="D368:I368"/>
    <mergeCell ref="E339:F339"/>
    <mergeCell ref="E340:F340"/>
    <mergeCell ref="D333:I333"/>
    <mergeCell ref="D338:I338"/>
    <mergeCell ref="D290:I290"/>
    <mergeCell ref="D275:I275"/>
    <mergeCell ref="D190:I190"/>
    <mergeCell ref="D192:I192"/>
    <mergeCell ref="D193:I193"/>
    <mergeCell ref="D195:I195"/>
    <mergeCell ref="D196:I196"/>
    <mergeCell ref="D204:G204"/>
    <mergeCell ref="D243:I243"/>
    <mergeCell ref="D244:I244"/>
    <mergeCell ref="D237:I237"/>
    <mergeCell ref="D238:I238"/>
    <mergeCell ref="D210:I210"/>
    <mergeCell ref="D211:I211"/>
    <mergeCell ref="D213:I213"/>
    <mergeCell ref="D214:I214"/>
    <mergeCell ref="D216:I216"/>
    <mergeCell ref="D201:I201"/>
    <mergeCell ref="D231:I231"/>
    <mergeCell ref="D261:I261"/>
    <mergeCell ref="D273:I273"/>
    <mergeCell ref="D285:I285"/>
    <mergeCell ref="D292:I292"/>
    <mergeCell ref="D260:I260"/>
    <mergeCell ref="D276:I276"/>
    <mergeCell ref="D287:I287"/>
    <mergeCell ref="D272:I272"/>
    <mergeCell ref="D356:I356"/>
    <mergeCell ref="D343:I343"/>
  </mergeCells>
  <phoneticPr fontId="65" type="noConversion"/>
  <printOptions horizontalCentered="1"/>
  <pageMargins left="0.39370078740157483" right="0.39370078740157483" top="0.59055118110236227" bottom="1.1811023622047245" header="0.39370078740157483" footer="0.39370078740157483"/>
  <pageSetup paperSize="9" scale="80" fitToHeight="100" orientation="portrait" r:id="rId1"/>
  <headerFooter>
    <oddFooter>Página &amp;P de &amp;N</oddFooter>
  </headerFooter>
  <rowBreaks count="1" manualBreakCount="1">
    <brk id="463" min="1"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C38"/>
  <sheetViews>
    <sheetView tabSelected="1" view="pageBreakPreview" zoomScale="115" zoomScaleSheetLayoutView="115" workbookViewId="0">
      <selection activeCell="N32" activeCellId="1" sqref="E32 N32"/>
    </sheetView>
  </sheetViews>
  <sheetFormatPr defaultRowHeight="12.75" x14ac:dyDescent="0.2"/>
  <cols>
    <col min="1" max="1" width="9.140625" style="502"/>
    <col min="2" max="2" width="38" style="502" customWidth="1"/>
    <col min="3" max="3" width="11.140625" style="553" customWidth="1"/>
    <col min="4" max="6" width="11.5703125" style="553" customWidth="1"/>
    <col min="7" max="8" width="11.5703125" style="553" hidden="1" customWidth="1"/>
    <col min="9" max="9" width="11.5703125" style="553" customWidth="1"/>
    <col min="10" max="10" width="10.42578125" style="553" customWidth="1"/>
    <col min="11" max="11" width="9.85546875" style="553" customWidth="1"/>
    <col min="12" max="12" width="11.85546875" style="553" customWidth="1"/>
    <col min="13" max="13" width="10" style="553" customWidth="1"/>
    <col min="14" max="14" width="10.140625" style="553" customWidth="1"/>
    <col min="15" max="15" width="10" style="553" customWidth="1"/>
    <col min="16" max="16384" width="9.140625" style="502"/>
  </cols>
  <sheetData>
    <row r="1" spans="2:17" ht="12" customHeight="1" x14ac:dyDescent="0.2">
      <c r="B1" s="500"/>
      <c r="C1" s="501"/>
      <c r="D1" s="501"/>
      <c r="E1" s="501"/>
      <c r="F1" s="501"/>
      <c r="G1" s="501"/>
      <c r="H1" s="501"/>
      <c r="I1" s="501"/>
      <c r="J1" s="501"/>
      <c r="K1" s="501"/>
      <c r="L1" s="501"/>
      <c r="M1" s="501"/>
      <c r="N1" s="501"/>
      <c r="O1" s="555"/>
      <c r="P1" s="556"/>
    </row>
    <row r="2" spans="2:17" ht="15.75" customHeight="1" x14ac:dyDescent="0.2">
      <c r="B2" s="503"/>
      <c r="C2" s="504"/>
      <c r="D2" s="504"/>
      <c r="E2" s="504"/>
      <c r="F2" s="554" t="str">
        <f>ORÇAMENTO!B3</f>
        <v>PREFEITURA MUNICIPAL DE ITABORAÍ</v>
      </c>
      <c r="G2" s="505" t="s">
        <v>42</v>
      </c>
      <c r="H2" s="506"/>
      <c r="I2" s="504"/>
      <c r="J2" s="504"/>
      <c r="K2" s="504"/>
      <c r="L2" s="504"/>
      <c r="M2" s="504"/>
      <c r="N2" s="504"/>
      <c r="O2" s="504"/>
      <c r="P2" s="557"/>
    </row>
    <row r="3" spans="2:17" ht="15" customHeight="1" x14ac:dyDescent="0.2">
      <c r="B3" s="507"/>
      <c r="C3" s="504"/>
      <c r="D3" s="504"/>
      <c r="E3" s="504"/>
      <c r="F3" s="504" t="str">
        <f>ORÇAMENTO!B4</f>
        <v>SECRETARIA MUNICIPAL DE OBRAS</v>
      </c>
      <c r="G3" s="504"/>
      <c r="H3" s="504"/>
      <c r="I3" s="504"/>
      <c r="J3" s="504"/>
      <c r="K3" s="504"/>
      <c r="L3" s="504"/>
      <c r="M3" s="504"/>
      <c r="N3" s="504"/>
      <c r="O3" s="504"/>
      <c r="P3" s="557"/>
    </row>
    <row r="4" spans="2:17" ht="15.75" x14ac:dyDescent="0.2">
      <c r="B4" s="799" t="str">
        <f>ORÇAMENTO!B5</f>
        <v>OBRA: DRENAGEM PLUVIAL, PAVIMENTAÇÃO E SINALIZAÇÃO VIÁRIA</v>
      </c>
      <c r="C4" s="800"/>
      <c r="D4" s="800"/>
      <c r="E4" s="800"/>
      <c r="F4" s="800"/>
      <c r="G4" s="800"/>
      <c r="H4" s="800"/>
      <c r="I4" s="800"/>
      <c r="J4" s="800"/>
      <c r="K4" s="800"/>
      <c r="L4" s="800"/>
      <c r="M4" s="800"/>
      <c r="N4" s="800"/>
      <c r="O4" s="800"/>
      <c r="P4" s="557"/>
    </row>
    <row r="5" spans="2:17" ht="8.1" customHeight="1" x14ac:dyDescent="0.2">
      <c r="B5" s="507"/>
      <c r="C5" s="504"/>
      <c r="D5" s="504"/>
      <c r="E5" s="504"/>
      <c r="F5" s="504"/>
      <c r="G5" s="504"/>
      <c r="H5" s="504"/>
      <c r="I5" s="504"/>
      <c r="J5" s="504"/>
      <c r="K5" s="504"/>
      <c r="L5" s="504"/>
      <c r="M5" s="504"/>
      <c r="N5" s="504"/>
      <c r="O5" s="504"/>
      <c r="P5" s="557"/>
    </row>
    <row r="6" spans="2:17" ht="15" x14ac:dyDescent="0.2">
      <c r="B6" s="801" t="str">
        <f>ORÇAMENTO!B7</f>
        <v>LOCAL: Vila Gabriela (Manilha)</v>
      </c>
      <c r="C6" s="802"/>
      <c r="D6" s="802"/>
      <c r="E6" s="802"/>
      <c r="F6" s="802"/>
      <c r="G6" s="802"/>
      <c r="H6" s="802"/>
      <c r="I6" s="802"/>
      <c r="J6" s="802"/>
      <c r="K6" s="802"/>
      <c r="L6" s="802"/>
      <c r="M6" s="802"/>
      <c r="N6" s="802"/>
      <c r="O6" s="802"/>
      <c r="P6" s="558"/>
    </row>
    <row r="7" spans="2:17" ht="8.1" customHeight="1" x14ac:dyDescent="0.2">
      <c r="B7" s="509"/>
      <c r="C7" s="504"/>
      <c r="D7" s="504"/>
      <c r="E7" s="504"/>
      <c r="F7" s="504"/>
      <c r="G7" s="504"/>
      <c r="H7" s="504"/>
      <c r="I7" s="504"/>
      <c r="J7" s="504"/>
      <c r="K7" s="504"/>
      <c r="L7" s="504"/>
      <c r="M7" s="504"/>
      <c r="N7" s="504"/>
      <c r="O7" s="504"/>
      <c r="P7" s="557"/>
    </row>
    <row r="8" spans="2:17" ht="7.5" customHeight="1" x14ac:dyDescent="0.2">
      <c r="B8" s="510"/>
      <c r="C8" s="508"/>
      <c r="D8" s="508"/>
      <c r="E8" s="508"/>
      <c r="F8" s="508"/>
      <c r="G8" s="508"/>
      <c r="H8" s="508"/>
      <c r="I8" s="508"/>
      <c r="J8" s="508"/>
      <c r="K8" s="508"/>
      <c r="L8" s="508"/>
      <c r="M8" s="508"/>
      <c r="N8" s="508"/>
      <c r="O8" s="508"/>
      <c r="P8" s="559"/>
    </row>
    <row r="9" spans="2:17" ht="15.75" x14ac:dyDescent="0.25">
      <c r="B9" s="796" t="s">
        <v>26691</v>
      </c>
      <c r="C9" s="797"/>
      <c r="D9" s="797"/>
      <c r="E9" s="797"/>
      <c r="F9" s="797"/>
      <c r="G9" s="797"/>
      <c r="H9" s="797"/>
      <c r="I9" s="797"/>
      <c r="J9" s="797"/>
      <c r="K9" s="797"/>
      <c r="L9" s="797"/>
      <c r="M9" s="797"/>
      <c r="N9" s="797"/>
      <c r="O9" s="797"/>
      <c r="P9" s="798"/>
    </row>
    <row r="10" spans="2:17" s="512" customFormat="1" ht="27.75" customHeight="1" x14ac:dyDescent="0.2">
      <c r="B10" s="803" t="s">
        <v>26692</v>
      </c>
      <c r="C10" s="805" t="s">
        <v>31051</v>
      </c>
      <c r="D10" s="807" t="s">
        <v>31052</v>
      </c>
      <c r="E10" s="808"/>
      <c r="F10" s="809"/>
      <c r="G10" s="810" t="s">
        <v>26693</v>
      </c>
      <c r="H10" s="811"/>
      <c r="I10" s="807" t="s">
        <v>31053</v>
      </c>
      <c r="J10" s="808"/>
      <c r="K10" s="809"/>
      <c r="L10" s="511" t="s">
        <v>31054</v>
      </c>
      <c r="M10" s="808" t="s">
        <v>31055</v>
      </c>
      <c r="N10" s="808"/>
      <c r="O10" s="808"/>
      <c r="P10" s="560" t="s">
        <v>31056</v>
      </c>
    </row>
    <row r="11" spans="2:17" s="515" customFormat="1" ht="14.25" customHeight="1" x14ac:dyDescent="0.2">
      <c r="B11" s="804"/>
      <c r="C11" s="806"/>
      <c r="D11" s="513" t="s">
        <v>28301</v>
      </c>
      <c r="E11" s="513" t="s">
        <v>31058</v>
      </c>
      <c r="F11" s="561" t="s">
        <v>31057</v>
      </c>
      <c r="G11" s="513" t="s">
        <v>28301</v>
      </c>
      <c r="H11" s="513" t="s">
        <v>31058</v>
      </c>
      <c r="I11" s="513" t="s">
        <v>28301</v>
      </c>
      <c r="J11" s="513" t="s">
        <v>31058</v>
      </c>
      <c r="K11" s="561" t="s">
        <v>31057</v>
      </c>
      <c r="L11" s="513" t="s">
        <v>31051</v>
      </c>
      <c r="M11" s="514" t="s">
        <v>28301</v>
      </c>
      <c r="N11" s="513" t="s">
        <v>31058</v>
      </c>
      <c r="O11" s="561" t="s">
        <v>31057</v>
      </c>
      <c r="P11" s="562" t="s">
        <v>31057</v>
      </c>
    </row>
    <row r="12" spans="2:17" s="520" customFormat="1" ht="8.1" customHeight="1" x14ac:dyDescent="0.2">
      <c r="B12" s="516"/>
      <c r="C12" s="517"/>
      <c r="D12" s="517"/>
      <c r="E12" s="517"/>
      <c r="F12" s="518"/>
      <c r="G12" s="517"/>
      <c r="H12" s="518"/>
      <c r="I12" s="517"/>
      <c r="J12" s="517"/>
      <c r="K12" s="518"/>
      <c r="L12" s="517"/>
      <c r="M12" s="517"/>
      <c r="N12" s="517"/>
      <c r="O12" s="519"/>
      <c r="P12" s="563"/>
    </row>
    <row r="13" spans="2:17" s="520" customFormat="1" ht="14.25" customHeight="1" x14ac:dyDescent="0.2">
      <c r="B13" s="564" t="s">
        <v>31101</v>
      </c>
      <c r="C13" s="521">
        <v>84.17</v>
      </c>
      <c r="D13" s="522">
        <v>7.9</v>
      </c>
      <c r="E13" s="522">
        <f>C13*D13</f>
        <v>664.9430000000001</v>
      </c>
      <c r="F13" s="523">
        <v>285.14999999999998</v>
      </c>
      <c r="G13" s="517">
        <v>7</v>
      </c>
      <c r="H13" s="518">
        <f t="shared" ref="H13" si="0">TRUNC(I13/0.035,2)</f>
        <v>200</v>
      </c>
      <c r="I13" s="522">
        <v>7</v>
      </c>
      <c r="J13" s="522">
        <f t="shared" ref="J13" si="1">TRUNC(K13/0.035,2)</f>
        <v>590.57000000000005</v>
      </c>
      <c r="K13" s="524">
        <v>20.67</v>
      </c>
      <c r="L13" s="525">
        <f t="shared" ref="L13:L14" si="2">TRUNC(N13/M13,2)</f>
        <v>179.8</v>
      </c>
      <c r="M13" s="526">
        <v>1.5</v>
      </c>
      <c r="N13" s="527">
        <f t="shared" ref="N13:N14" si="3">TRUNC(O13/0.1,2)</f>
        <v>269.7</v>
      </c>
      <c r="O13" s="523">
        <v>26.97</v>
      </c>
      <c r="P13" s="631">
        <v>8.6999999999999993</v>
      </c>
      <c r="Q13" s="520">
        <v>1</v>
      </c>
    </row>
    <row r="14" spans="2:17" s="534" customFormat="1" ht="12.75" customHeight="1" x14ac:dyDescent="0.2">
      <c r="B14" s="564" t="s">
        <v>31102</v>
      </c>
      <c r="C14" s="528">
        <v>299.48</v>
      </c>
      <c r="D14" s="522">
        <v>7.9</v>
      </c>
      <c r="E14" s="522">
        <f t="shared" ref="E14:E27" si="4">C14*D14</f>
        <v>2365.8920000000003</v>
      </c>
      <c r="F14" s="523">
        <v>1017.43</v>
      </c>
      <c r="G14" s="529">
        <v>7</v>
      </c>
      <c r="H14" s="530">
        <f>TRUNC(I14/0.035,2)</f>
        <v>200</v>
      </c>
      <c r="I14" s="522">
        <v>7</v>
      </c>
      <c r="J14" s="522">
        <f>TRUNC(K14/0.035,2)</f>
        <v>2117.71</v>
      </c>
      <c r="K14" s="531">
        <v>74.12</v>
      </c>
      <c r="L14" s="525">
        <f t="shared" si="2"/>
        <v>640.92999999999995</v>
      </c>
      <c r="M14" s="532">
        <v>1.5</v>
      </c>
      <c r="N14" s="527">
        <f t="shared" si="3"/>
        <v>961.4</v>
      </c>
      <c r="O14" s="533">
        <v>96.14</v>
      </c>
      <c r="P14" s="632">
        <v>48.48</v>
      </c>
      <c r="Q14" s="520">
        <f>ROUND(C14/200,0)</f>
        <v>1</v>
      </c>
    </row>
    <row r="15" spans="2:17" s="534" customFormat="1" ht="12.75" customHeight="1" x14ac:dyDescent="0.2">
      <c r="B15" s="564" t="s">
        <v>31103</v>
      </c>
      <c r="C15" s="528">
        <v>701.19</v>
      </c>
      <c r="D15" s="522">
        <v>7.9</v>
      </c>
      <c r="E15" s="522">
        <f t="shared" si="4"/>
        <v>5539.4010000000007</v>
      </c>
      <c r="F15" s="535">
        <v>2178.58</v>
      </c>
      <c r="G15" s="536">
        <v>7</v>
      </c>
      <c r="H15" s="537">
        <f t="shared" ref="H15:H27" si="5">TRUNC(I15/0.035,2)</f>
        <v>200</v>
      </c>
      <c r="I15" s="522">
        <v>7</v>
      </c>
      <c r="J15" s="522">
        <f t="shared" ref="J15:J27" si="6">TRUNC(K15/0.035,2)</f>
        <v>4918.8500000000004</v>
      </c>
      <c r="K15" s="531">
        <v>172.16</v>
      </c>
      <c r="L15" s="525">
        <f>TRUNC(N15/M15,2)</f>
        <v>1499.13</v>
      </c>
      <c r="M15" s="532">
        <v>1.5</v>
      </c>
      <c r="N15" s="527">
        <f>TRUNC(O15/0.1,2)</f>
        <v>2248.6999999999998</v>
      </c>
      <c r="O15" s="533">
        <v>224.87</v>
      </c>
      <c r="P15" s="632">
        <v>102.07</v>
      </c>
      <c r="Q15" s="520">
        <v>3</v>
      </c>
    </row>
    <row r="16" spans="2:17" s="534" customFormat="1" ht="12.75" customHeight="1" x14ac:dyDescent="0.2">
      <c r="B16" s="564" t="s">
        <v>31104</v>
      </c>
      <c r="C16" s="528">
        <v>100</v>
      </c>
      <c r="D16" s="522">
        <v>7.9</v>
      </c>
      <c r="E16" s="522">
        <f t="shared" si="4"/>
        <v>790</v>
      </c>
      <c r="F16" s="535">
        <v>505.51</v>
      </c>
      <c r="G16" s="536">
        <v>7</v>
      </c>
      <c r="H16" s="537">
        <f t="shared" si="5"/>
        <v>200</v>
      </c>
      <c r="I16" s="522">
        <v>7</v>
      </c>
      <c r="J16" s="522">
        <f t="shared" si="6"/>
        <v>704.57</v>
      </c>
      <c r="K16" s="531">
        <v>24.66</v>
      </c>
      <c r="L16" s="525">
        <f t="shared" ref="L16:L27" si="7">TRUNC(N16/M16,2)</f>
        <v>214.4</v>
      </c>
      <c r="M16" s="532">
        <v>1.5</v>
      </c>
      <c r="N16" s="527">
        <f t="shared" ref="N16:N27" si="8">TRUNC(O16/0.1,2)</f>
        <v>321.60000000000002</v>
      </c>
      <c r="O16" s="533">
        <v>32.159999999999997</v>
      </c>
      <c r="P16" s="632">
        <v>1.9</v>
      </c>
      <c r="Q16" s="520">
        <f t="shared" ref="Q16:Q27" si="9">ROUND(C16/200,0)</f>
        <v>1</v>
      </c>
    </row>
    <row r="17" spans="2:17" s="534" customFormat="1" ht="12.75" customHeight="1" x14ac:dyDescent="0.2">
      <c r="B17" s="564" t="s">
        <v>31105</v>
      </c>
      <c r="C17" s="528">
        <v>116</v>
      </c>
      <c r="D17" s="522">
        <v>7.9</v>
      </c>
      <c r="E17" s="522">
        <f t="shared" si="4"/>
        <v>916.40000000000009</v>
      </c>
      <c r="F17" s="531">
        <v>474.59</v>
      </c>
      <c r="G17" s="536">
        <v>7</v>
      </c>
      <c r="H17" s="537">
        <f t="shared" si="5"/>
        <v>200</v>
      </c>
      <c r="I17" s="522">
        <v>7</v>
      </c>
      <c r="J17" s="522">
        <f t="shared" si="6"/>
        <v>812</v>
      </c>
      <c r="K17" s="531">
        <v>28.42</v>
      </c>
      <c r="L17" s="525">
        <f t="shared" si="7"/>
        <v>247.46</v>
      </c>
      <c r="M17" s="538">
        <v>1.5</v>
      </c>
      <c r="N17" s="527">
        <f t="shared" si="8"/>
        <v>371.2</v>
      </c>
      <c r="O17" s="533">
        <v>37.119999999999997</v>
      </c>
      <c r="P17" s="632">
        <v>22.14</v>
      </c>
      <c r="Q17" s="520">
        <f t="shared" si="9"/>
        <v>1</v>
      </c>
    </row>
    <row r="18" spans="2:17" s="534" customFormat="1" ht="12.75" customHeight="1" x14ac:dyDescent="0.2">
      <c r="B18" s="564" t="s">
        <v>31106</v>
      </c>
      <c r="C18" s="528">
        <v>95</v>
      </c>
      <c r="D18" s="522">
        <v>7.9</v>
      </c>
      <c r="E18" s="522">
        <f t="shared" si="4"/>
        <v>750.5</v>
      </c>
      <c r="F18" s="531">
        <v>318.93</v>
      </c>
      <c r="G18" s="536">
        <v>7</v>
      </c>
      <c r="H18" s="537">
        <f t="shared" si="5"/>
        <v>200</v>
      </c>
      <c r="I18" s="522">
        <v>7</v>
      </c>
      <c r="J18" s="522">
        <f t="shared" si="6"/>
        <v>669.42</v>
      </c>
      <c r="K18" s="531">
        <v>23.43</v>
      </c>
      <c r="L18" s="525">
        <f t="shared" si="7"/>
        <v>203.46</v>
      </c>
      <c r="M18" s="538">
        <v>1.5</v>
      </c>
      <c r="N18" s="527">
        <f t="shared" si="8"/>
        <v>305.2</v>
      </c>
      <c r="O18" s="533">
        <v>30.52</v>
      </c>
      <c r="P18" s="632">
        <v>2.84</v>
      </c>
      <c r="Q18" s="520">
        <v>1</v>
      </c>
    </row>
    <row r="19" spans="2:17" s="534" customFormat="1" ht="12.75" customHeight="1" x14ac:dyDescent="0.2">
      <c r="B19" s="564" t="s">
        <v>31107</v>
      </c>
      <c r="C19" s="528">
        <v>148</v>
      </c>
      <c r="D19" s="522">
        <v>7.9</v>
      </c>
      <c r="E19" s="522">
        <f t="shared" si="4"/>
        <v>1169.2</v>
      </c>
      <c r="F19" s="531">
        <v>553.59</v>
      </c>
      <c r="G19" s="536">
        <v>7</v>
      </c>
      <c r="H19" s="537">
        <f t="shared" si="5"/>
        <v>200</v>
      </c>
      <c r="I19" s="522">
        <v>7</v>
      </c>
      <c r="J19" s="522">
        <f t="shared" si="6"/>
        <v>974.28</v>
      </c>
      <c r="K19" s="531">
        <v>34.1</v>
      </c>
      <c r="L19" s="525">
        <f t="shared" si="7"/>
        <v>296.66000000000003</v>
      </c>
      <c r="M19" s="538">
        <v>1.5</v>
      </c>
      <c r="N19" s="527">
        <f t="shared" si="8"/>
        <v>445</v>
      </c>
      <c r="O19" s="533">
        <v>44.5</v>
      </c>
      <c r="P19" s="632">
        <v>0.38</v>
      </c>
      <c r="Q19" s="520">
        <f t="shared" si="9"/>
        <v>1</v>
      </c>
    </row>
    <row r="20" spans="2:17" s="534" customFormat="1" ht="12.75" customHeight="1" x14ac:dyDescent="0.2">
      <c r="B20" s="564" t="s">
        <v>31108</v>
      </c>
      <c r="C20" s="528">
        <v>185</v>
      </c>
      <c r="D20" s="522">
        <v>7.9</v>
      </c>
      <c r="E20" s="522">
        <f t="shared" si="4"/>
        <v>1461.5</v>
      </c>
      <c r="F20" s="531">
        <v>648.54999999999995</v>
      </c>
      <c r="G20" s="536">
        <v>7</v>
      </c>
      <c r="H20" s="537">
        <f t="shared" si="5"/>
        <v>200</v>
      </c>
      <c r="I20" s="522">
        <v>7</v>
      </c>
      <c r="J20" s="522">
        <f t="shared" si="6"/>
        <v>1238</v>
      </c>
      <c r="K20" s="535">
        <v>43.33</v>
      </c>
      <c r="L20" s="525">
        <f t="shared" si="7"/>
        <v>375.93</v>
      </c>
      <c r="M20" s="538">
        <v>1.5</v>
      </c>
      <c r="N20" s="527">
        <f t="shared" si="8"/>
        <v>563.9</v>
      </c>
      <c r="O20" s="533">
        <v>56.39</v>
      </c>
      <c r="P20" s="632">
        <v>9.08</v>
      </c>
      <c r="Q20" s="520">
        <f t="shared" si="9"/>
        <v>1</v>
      </c>
    </row>
    <row r="21" spans="2:17" s="534" customFormat="1" ht="12.75" customHeight="1" x14ac:dyDescent="0.2">
      <c r="B21" s="564" t="s">
        <v>31109</v>
      </c>
      <c r="C21" s="528">
        <v>155</v>
      </c>
      <c r="D21" s="522">
        <v>7.9</v>
      </c>
      <c r="E21" s="522">
        <f t="shared" si="4"/>
        <v>1224.5</v>
      </c>
      <c r="F21" s="523">
        <v>445.52</v>
      </c>
      <c r="G21" s="536">
        <v>7</v>
      </c>
      <c r="H21" s="536">
        <f t="shared" si="5"/>
        <v>200</v>
      </c>
      <c r="I21" s="522">
        <v>7</v>
      </c>
      <c r="J21" s="522">
        <f t="shared" si="6"/>
        <v>948.57</v>
      </c>
      <c r="K21" s="523">
        <v>33.200000000000003</v>
      </c>
      <c r="L21" s="525">
        <f t="shared" si="7"/>
        <v>291.39999999999998</v>
      </c>
      <c r="M21" s="532">
        <v>1.5</v>
      </c>
      <c r="N21" s="527">
        <f t="shared" si="8"/>
        <v>437.1</v>
      </c>
      <c r="O21" s="533">
        <v>43.71</v>
      </c>
      <c r="P21" s="632">
        <v>8.99</v>
      </c>
      <c r="Q21" s="520">
        <f t="shared" si="9"/>
        <v>1</v>
      </c>
    </row>
    <row r="22" spans="2:17" s="534" customFormat="1" ht="12.75" customHeight="1" x14ac:dyDescent="0.2">
      <c r="B22" s="564" t="s">
        <v>31110</v>
      </c>
      <c r="C22" s="528">
        <v>100</v>
      </c>
      <c r="D22" s="522">
        <v>7.9</v>
      </c>
      <c r="E22" s="522">
        <f t="shared" si="4"/>
        <v>790</v>
      </c>
      <c r="F22" s="523">
        <v>358.46</v>
      </c>
      <c r="G22" s="536">
        <v>7</v>
      </c>
      <c r="H22" s="536">
        <f t="shared" si="5"/>
        <v>200</v>
      </c>
      <c r="I22" s="522">
        <v>7</v>
      </c>
      <c r="J22" s="522">
        <f t="shared" si="6"/>
        <v>700.28</v>
      </c>
      <c r="K22" s="523">
        <v>24.51</v>
      </c>
      <c r="L22" s="525">
        <f t="shared" si="7"/>
        <v>213.46</v>
      </c>
      <c r="M22" s="532">
        <v>1.5</v>
      </c>
      <c r="N22" s="527">
        <f t="shared" si="8"/>
        <v>320.2</v>
      </c>
      <c r="O22" s="533">
        <v>32.020000000000003</v>
      </c>
      <c r="P22" s="632">
        <v>4.42</v>
      </c>
      <c r="Q22" s="520">
        <f t="shared" si="9"/>
        <v>1</v>
      </c>
    </row>
    <row r="23" spans="2:17" s="534" customFormat="1" ht="12.75" customHeight="1" x14ac:dyDescent="0.2">
      <c r="B23" s="564" t="s">
        <v>31111</v>
      </c>
      <c r="C23" s="528">
        <v>165.47</v>
      </c>
      <c r="D23" s="522">
        <v>7.9</v>
      </c>
      <c r="E23" s="522">
        <f t="shared" si="4"/>
        <v>1307.213</v>
      </c>
      <c r="F23" s="523">
        <v>553.9</v>
      </c>
      <c r="G23" s="536">
        <v>7</v>
      </c>
      <c r="H23" s="536">
        <f t="shared" si="5"/>
        <v>200</v>
      </c>
      <c r="I23" s="522">
        <v>7</v>
      </c>
      <c r="J23" s="522">
        <f t="shared" si="6"/>
        <v>1214</v>
      </c>
      <c r="K23" s="523">
        <v>42.49</v>
      </c>
      <c r="L23" s="525">
        <f t="shared" si="7"/>
        <v>355.26</v>
      </c>
      <c r="M23" s="532">
        <v>1.5</v>
      </c>
      <c r="N23" s="527">
        <f t="shared" si="8"/>
        <v>532.9</v>
      </c>
      <c r="O23" s="533">
        <v>53.29</v>
      </c>
      <c r="P23" s="632">
        <v>17.04</v>
      </c>
      <c r="Q23" s="520">
        <f t="shared" si="9"/>
        <v>1</v>
      </c>
    </row>
    <row r="24" spans="2:17" s="534" customFormat="1" ht="12.75" customHeight="1" x14ac:dyDescent="0.2">
      <c r="B24" s="564" t="s">
        <v>31112</v>
      </c>
      <c r="C24" s="528">
        <v>146</v>
      </c>
      <c r="D24" s="522">
        <v>7.9</v>
      </c>
      <c r="E24" s="522">
        <f t="shared" si="4"/>
        <v>1153.4000000000001</v>
      </c>
      <c r="F24" s="523">
        <v>481.83</v>
      </c>
      <c r="G24" s="536">
        <v>7</v>
      </c>
      <c r="H24" s="536">
        <f t="shared" si="5"/>
        <v>200</v>
      </c>
      <c r="I24" s="522">
        <v>7</v>
      </c>
      <c r="J24" s="522">
        <f t="shared" si="6"/>
        <v>958.85</v>
      </c>
      <c r="K24" s="523">
        <v>33.56</v>
      </c>
      <c r="L24" s="525">
        <f t="shared" si="7"/>
        <v>292.26</v>
      </c>
      <c r="M24" s="538">
        <v>1.5</v>
      </c>
      <c r="N24" s="527">
        <f t="shared" si="8"/>
        <v>438.4</v>
      </c>
      <c r="O24" s="533">
        <v>43.84</v>
      </c>
      <c r="P24" s="632">
        <v>4.34</v>
      </c>
      <c r="Q24" s="520">
        <f t="shared" si="9"/>
        <v>1</v>
      </c>
    </row>
    <row r="25" spans="2:17" s="534" customFormat="1" ht="12.75" customHeight="1" x14ac:dyDescent="0.2">
      <c r="B25" s="564" t="s">
        <v>40746</v>
      </c>
      <c r="C25" s="528">
        <v>50.45</v>
      </c>
      <c r="D25" s="522">
        <v>7.9</v>
      </c>
      <c r="E25" s="522">
        <f t="shared" ref="E25" si="10">C25*D25</f>
        <v>398.55500000000006</v>
      </c>
      <c r="F25" s="523">
        <v>173.54</v>
      </c>
      <c r="G25" s="536">
        <v>7</v>
      </c>
      <c r="H25" s="536">
        <f t="shared" ref="H25" si="11">TRUNC(I25/0.035,2)</f>
        <v>200</v>
      </c>
      <c r="I25" s="522">
        <v>7</v>
      </c>
      <c r="J25" s="522">
        <f t="shared" ref="J25" si="12">TRUNC(K25/0.035,2)</f>
        <v>403.14</v>
      </c>
      <c r="K25" s="523">
        <v>14.11</v>
      </c>
      <c r="L25" s="525">
        <f t="shared" si="7"/>
        <v>80.930000000000007</v>
      </c>
      <c r="M25" s="532">
        <v>1.5</v>
      </c>
      <c r="N25" s="527">
        <f t="shared" si="8"/>
        <v>121.4</v>
      </c>
      <c r="O25" s="533">
        <v>12.14</v>
      </c>
      <c r="P25" s="632">
        <v>7.0000000000000007E-2</v>
      </c>
      <c r="Q25" s="520">
        <v>1</v>
      </c>
    </row>
    <row r="26" spans="2:17" s="534" customFormat="1" ht="12.75" customHeight="1" x14ac:dyDescent="0.2">
      <c r="B26" s="564" t="s">
        <v>40745</v>
      </c>
      <c r="C26" s="528">
        <f>13*20+0.61</f>
        <v>260.61</v>
      </c>
      <c r="D26" s="522">
        <v>7.9</v>
      </c>
      <c r="E26" s="522">
        <f t="shared" ref="E26" si="13">C26*D26</f>
        <v>2058.8190000000004</v>
      </c>
      <c r="F26" s="523">
        <v>735.58</v>
      </c>
      <c r="G26" s="536">
        <v>7</v>
      </c>
      <c r="H26" s="536">
        <f t="shared" ref="H26" si="14">TRUNC(I26/0.035,2)</f>
        <v>200</v>
      </c>
      <c r="I26" s="522">
        <v>7</v>
      </c>
      <c r="J26" s="522">
        <f t="shared" ref="J26" si="15">TRUNC(K26/0.035,2)</f>
        <v>1549.14</v>
      </c>
      <c r="K26" s="523">
        <v>54.22</v>
      </c>
      <c r="L26" s="525">
        <f t="shared" si="7"/>
        <v>442.6</v>
      </c>
      <c r="M26" s="538">
        <v>1.5</v>
      </c>
      <c r="N26" s="527">
        <f t="shared" si="8"/>
        <v>663.9</v>
      </c>
      <c r="O26" s="533">
        <v>66.39</v>
      </c>
      <c r="P26" s="632">
        <v>61.37</v>
      </c>
      <c r="Q26" s="520">
        <f t="shared" si="9"/>
        <v>1</v>
      </c>
    </row>
    <row r="27" spans="2:17" s="534" customFormat="1" ht="12.75" customHeight="1" x14ac:dyDescent="0.2">
      <c r="B27" s="564" t="s">
        <v>31113</v>
      </c>
      <c r="C27" s="528">
        <v>875.16</v>
      </c>
      <c r="D27" s="522">
        <v>7.9</v>
      </c>
      <c r="E27" s="522">
        <f t="shared" si="4"/>
        <v>6913.7640000000001</v>
      </c>
      <c r="F27" s="523">
        <v>2706.19</v>
      </c>
      <c r="G27" s="536">
        <v>7</v>
      </c>
      <c r="H27" s="536">
        <f t="shared" si="5"/>
        <v>200</v>
      </c>
      <c r="I27" s="522">
        <v>7</v>
      </c>
      <c r="J27" s="522">
        <f t="shared" si="6"/>
        <v>6184.85</v>
      </c>
      <c r="K27" s="523">
        <v>216.47</v>
      </c>
      <c r="L27" s="525">
        <f t="shared" si="7"/>
        <v>1748.53</v>
      </c>
      <c r="M27" s="532">
        <v>1.5</v>
      </c>
      <c r="N27" s="527">
        <f t="shared" si="8"/>
        <v>2622.8</v>
      </c>
      <c r="O27" s="533">
        <v>262.27999999999997</v>
      </c>
      <c r="P27" s="632">
        <v>128.21</v>
      </c>
      <c r="Q27" s="520">
        <f t="shared" si="9"/>
        <v>4</v>
      </c>
    </row>
    <row r="28" spans="2:17" s="534" customFormat="1" ht="12.75" customHeight="1" x14ac:dyDescent="0.2">
      <c r="B28" s="565"/>
      <c r="C28" s="523"/>
      <c r="D28" s="522"/>
      <c r="E28" s="522"/>
      <c r="F28" s="523"/>
      <c r="G28" s="539"/>
      <c r="H28" s="536"/>
      <c r="I28" s="522"/>
      <c r="J28" s="522"/>
      <c r="K28" s="523"/>
      <c r="L28" s="525"/>
      <c r="M28" s="538"/>
      <c r="N28" s="527"/>
      <c r="O28" s="533"/>
      <c r="P28" s="632"/>
      <c r="Q28" s="520"/>
    </row>
    <row r="29" spans="2:17" s="534" customFormat="1" ht="12.75" customHeight="1" x14ac:dyDescent="0.2">
      <c r="B29" s="566"/>
      <c r="C29" s="523"/>
      <c r="D29" s="523"/>
      <c r="E29" s="523"/>
      <c r="F29" s="523"/>
      <c r="G29" s="539"/>
      <c r="H29" s="536"/>
      <c r="I29" s="531"/>
      <c r="J29" s="531"/>
      <c r="K29" s="523"/>
      <c r="L29" s="523"/>
      <c r="M29" s="540"/>
      <c r="N29" s="540"/>
      <c r="O29" s="533"/>
      <c r="P29" s="567"/>
      <c r="Q29" s="534">
        <f>SUM(Q13:Q28)</f>
        <v>20</v>
      </c>
    </row>
    <row r="30" spans="2:17" s="534" customFormat="1" ht="12.75" customHeight="1" x14ac:dyDescent="0.2">
      <c r="B30" s="568"/>
      <c r="C30" s="523"/>
      <c r="D30" s="523"/>
      <c r="E30" s="523"/>
      <c r="F30" s="523"/>
      <c r="G30" s="541"/>
      <c r="H30" s="541"/>
      <c r="I30" s="523"/>
      <c r="J30" s="523"/>
      <c r="K30" s="523"/>
      <c r="L30" s="523"/>
      <c r="M30" s="523"/>
      <c r="N30" s="523"/>
      <c r="O30" s="542"/>
      <c r="P30" s="567"/>
    </row>
    <row r="31" spans="2:17" s="520" customFormat="1" ht="8.1" customHeight="1" x14ac:dyDescent="0.2">
      <c r="B31" s="543"/>
      <c r="C31" s="544"/>
      <c r="D31" s="544"/>
      <c r="E31" s="544"/>
      <c r="F31" s="545"/>
      <c r="G31" s="544"/>
      <c r="H31" s="545"/>
      <c r="I31" s="544"/>
      <c r="J31" s="544"/>
      <c r="K31" s="545"/>
      <c r="L31" s="544"/>
      <c r="M31" s="544"/>
      <c r="N31" s="544"/>
      <c r="O31" s="546"/>
      <c r="P31" s="569"/>
    </row>
    <row r="32" spans="2:17" x14ac:dyDescent="0.2">
      <c r="B32" s="547" t="s">
        <v>14</v>
      </c>
      <c r="C32" s="548">
        <f>SUM(C13:C30)</f>
        <v>3481.5299999999997</v>
      </c>
      <c r="D32" s="548"/>
      <c r="E32" s="548">
        <f>SUM(E13:E30)</f>
        <v>27504.087000000003</v>
      </c>
      <c r="F32" s="548">
        <f>SUM(F13:F31)</f>
        <v>11437.35</v>
      </c>
      <c r="G32" s="548">
        <f t="shared" ref="G32:H32" si="16">SUM(G13:G31)</f>
        <v>105</v>
      </c>
      <c r="H32" s="548">
        <f t="shared" si="16"/>
        <v>3000</v>
      </c>
      <c r="I32" s="548"/>
      <c r="J32" s="548">
        <f>SUM(J13:J31)</f>
        <v>23984.230000000003</v>
      </c>
      <c r="K32" s="548">
        <f>SUM(K13:K31)</f>
        <v>839.45000000000016</v>
      </c>
      <c r="L32" s="548">
        <f>SUM(L13:L31)</f>
        <v>7082.2100000000009</v>
      </c>
      <c r="M32" s="549"/>
      <c r="N32" s="549">
        <f>SUM(N13:N30)</f>
        <v>10623.399999999998</v>
      </c>
      <c r="O32" s="549">
        <f>SUM(O13:O30)</f>
        <v>1062.3399999999999</v>
      </c>
      <c r="P32" s="570">
        <f>SUM(P13:P30)</f>
        <v>420.03</v>
      </c>
    </row>
    <row r="33" spans="1:29" x14ac:dyDescent="0.2">
      <c r="B33" s="793" t="s">
        <v>31059</v>
      </c>
      <c r="C33" s="794"/>
      <c r="D33" s="794"/>
      <c r="E33" s="794"/>
      <c r="F33" s="794"/>
      <c r="G33" s="794"/>
      <c r="H33" s="794"/>
      <c r="I33" s="794"/>
      <c r="J33" s="794"/>
      <c r="K33" s="794"/>
      <c r="L33" s="794"/>
      <c r="M33" s="794"/>
      <c r="N33" s="794"/>
      <c r="O33" s="795"/>
      <c r="P33" s="557"/>
    </row>
    <row r="34" spans="1:29" ht="13.5" thickBot="1" x14ac:dyDescent="0.25">
      <c r="B34" s="550"/>
      <c r="C34" s="551"/>
      <c r="D34" s="551"/>
      <c r="E34" s="551"/>
      <c r="F34" s="551"/>
      <c r="G34" s="551"/>
      <c r="H34" s="551"/>
      <c r="I34" s="551"/>
      <c r="J34" s="551"/>
      <c r="K34" s="551"/>
      <c r="L34" s="551"/>
      <c r="M34" s="551"/>
      <c r="N34" s="551"/>
      <c r="O34" s="552"/>
      <c r="P34" s="571"/>
    </row>
    <row r="38" spans="1:29" s="553" customFormat="1" x14ac:dyDescent="0.2">
      <c r="A38" s="502"/>
      <c r="B38" s="502"/>
      <c r="P38" s="502"/>
      <c r="Q38" s="502"/>
      <c r="R38" s="502"/>
      <c r="S38" s="502"/>
      <c r="T38" s="502"/>
      <c r="U38" s="502"/>
      <c r="V38" s="502"/>
      <c r="W38" s="502"/>
      <c r="X38" s="502"/>
      <c r="Y38" s="502"/>
      <c r="Z38" s="502"/>
      <c r="AA38" s="502"/>
      <c r="AB38" s="502"/>
      <c r="AC38" s="502"/>
    </row>
  </sheetData>
  <mergeCells count="10">
    <mergeCell ref="B33:O33"/>
    <mergeCell ref="B9:P9"/>
    <mergeCell ref="B4:O4"/>
    <mergeCell ref="B6:O6"/>
    <mergeCell ref="B10:B11"/>
    <mergeCell ref="C10:C11"/>
    <mergeCell ref="D10:F10"/>
    <mergeCell ref="G10:H10"/>
    <mergeCell ref="I10:K10"/>
    <mergeCell ref="M10:O10"/>
  </mergeCells>
  <printOptions horizontalCentered="1"/>
  <pageMargins left="0.39370078740157483" right="0.39370078740157483" top="0.78740157480314965" bottom="0.59055118110236227" header="0.39370078740157483" footer="0.39370078740157483"/>
  <pageSetup paperSize="9" scale="85" orientation="landscape"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T154"/>
  <sheetViews>
    <sheetView showGridLines="0" view="pageBreakPreview" topLeftCell="H1" zoomScaleSheetLayoutView="100" workbookViewId="0">
      <selection activeCell="O15" sqref="O15"/>
    </sheetView>
  </sheetViews>
  <sheetFormatPr defaultRowHeight="12.75" x14ac:dyDescent="0.2"/>
  <cols>
    <col min="1" max="1" width="9.140625" style="76"/>
    <col min="2" max="2" width="5.42578125" style="76" customWidth="1"/>
    <col min="3" max="3" width="15.140625" style="76" customWidth="1"/>
    <col min="4" max="4" width="6.140625" style="76" customWidth="1"/>
    <col min="5" max="5" width="3" style="76" customWidth="1"/>
    <col min="6" max="6" width="13.28515625" style="76" bestFit="1" customWidth="1"/>
    <col min="7" max="7" width="7.140625" style="77" customWidth="1"/>
    <col min="8" max="23" width="11.7109375" style="76" customWidth="1"/>
    <col min="24" max="24" width="13" style="78" customWidth="1"/>
    <col min="25" max="46" width="9.140625" style="78"/>
    <col min="47" max="16384" width="9.140625" style="76"/>
  </cols>
  <sheetData>
    <row r="1" spans="2:24" ht="18.95" customHeight="1" x14ac:dyDescent="0.2"/>
    <row r="2" spans="2:24" s="78" customFormat="1" ht="18.95" customHeight="1" x14ac:dyDescent="0.2">
      <c r="B2" s="660"/>
      <c r="C2" s="661"/>
      <c r="D2" s="661"/>
      <c r="E2" s="661"/>
      <c r="F2" s="661"/>
      <c r="G2" s="662"/>
      <c r="H2" s="661"/>
      <c r="I2" s="661"/>
      <c r="J2" s="661"/>
      <c r="K2" s="661"/>
      <c r="L2" s="661"/>
      <c r="M2" s="661"/>
      <c r="N2" s="661"/>
      <c r="O2" s="661"/>
      <c r="P2" s="661"/>
      <c r="Q2" s="661"/>
      <c r="R2" s="661"/>
      <c r="S2" s="661"/>
      <c r="T2" s="661"/>
      <c r="U2" s="661"/>
      <c r="V2" s="661"/>
      <c r="W2" s="663"/>
    </row>
    <row r="3" spans="2:24" s="78" customFormat="1" ht="12.75" customHeight="1" x14ac:dyDescent="0.2">
      <c r="B3" s="664" t="s">
        <v>46669</v>
      </c>
      <c r="C3" s="117"/>
      <c r="D3" s="110"/>
      <c r="E3" s="118"/>
      <c r="F3" s="118"/>
      <c r="G3" s="118"/>
      <c r="H3" s="110"/>
      <c r="I3" s="110"/>
      <c r="J3" s="682" t="s">
        <v>46672</v>
      </c>
      <c r="K3" s="110"/>
      <c r="L3" s="110"/>
      <c r="M3" s="110"/>
      <c r="N3" s="110"/>
      <c r="O3" s="110"/>
      <c r="P3" s="110"/>
      <c r="Q3" s="110"/>
      <c r="R3" s="110"/>
      <c r="S3" s="110"/>
      <c r="T3" s="110"/>
      <c r="U3" s="110"/>
      <c r="V3" s="110"/>
      <c r="W3" s="84"/>
    </row>
    <row r="4" spans="2:24" s="78" customFormat="1" ht="3.75" customHeight="1" x14ac:dyDescent="0.2">
      <c r="B4" s="277"/>
      <c r="C4" s="110"/>
      <c r="D4" s="110"/>
      <c r="E4" s="118"/>
      <c r="F4" s="118"/>
      <c r="G4" s="118"/>
      <c r="H4" s="110"/>
      <c r="I4" s="110"/>
      <c r="J4" s="110"/>
      <c r="K4" s="110"/>
      <c r="L4" s="110"/>
      <c r="M4" s="110"/>
      <c r="N4" s="110"/>
      <c r="O4" s="110"/>
      <c r="P4" s="110"/>
      <c r="Q4" s="110"/>
      <c r="R4" s="110"/>
      <c r="S4" s="110"/>
      <c r="T4" s="110"/>
      <c r="U4" s="110"/>
      <c r="V4" s="110"/>
      <c r="W4" s="84"/>
    </row>
    <row r="5" spans="2:24" s="79" customFormat="1" ht="12.75" customHeight="1" x14ac:dyDescent="0.2">
      <c r="B5" s="81" t="s">
        <v>82</v>
      </c>
      <c r="C5" s="119"/>
      <c r="D5" s="80" t="str">
        <f>[9]QCI!H5</f>
        <v>Proponente/Tomador</v>
      </c>
      <c r="E5" s="119"/>
      <c r="F5" s="120"/>
      <c r="G5" s="121"/>
      <c r="H5" s="119"/>
      <c r="I5" s="122"/>
      <c r="J5" s="278"/>
      <c r="K5" s="122"/>
      <c r="L5" s="119"/>
      <c r="M5" s="122"/>
      <c r="N5" s="81"/>
      <c r="O5" s="119"/>
      <c r="P5" s="119"/>
      <c r="Q5" s="119"/>
      <c r="R5" s="119"/>
      <c r="S5" s="119"/>
      <c r="T5" s="119"/>
      <c r="U5" s="119"/>
      <c r="V5" s="119"/>
      <c r="W5" s="665"/>
    </row>
    <row r="6" spans="2:24" s="78" customFormat="1" ht="39.75" customHeight="1" x14ac:dyDescent="0.2">
      <c r="B6" s="815"/>
      <c r="C6" s="822"/>
      <c r="D6" s="823" t="s">
        <v>67</v>
      </c>
      <c r="E6" s="824"/>
      <c r="F6" s="824"/>
      <c r="G6" s="825"/>
      <c r="H6" s="123"/>
      <c r="I6" s="123"/>
      <c r="J6" s="82" t="s">
        <v>89</v>
      </c>
      <c r="K6" s="124"/>
      <c r="L6" s="124"/>
      <c r="M6" s="123"/>
      <c r="N6" s="827"/>
      <c r="O6" s="828"/>
      <c r="P6" s="828"/>
      <c r="Q6" s="110"/>
      <c r="R6" s="110"/>
      <c r="S6" s="110"/>
      <c r="T6" s="110"/>
      <c r="U6" s="110"/>
      <c r="V6" s="110"/>
      <c r="W6" s="84"/>
    </row>
    <row r="7" spans="2:24" s="78" customFormat="1" ht="3.75" customHeight="1" x14ac:dyDescent="0.2">
      <c r="B7" s="277"/>
      <c r="C7" s="110"/>
      <c r="D7" s="110"/>
      <c r="E7" s="118"/>
      <c r="F7" s="118"/>
      <c r="G7" s="121"/>
      <c r="H7" s="118"/>
      <c r="I7" s="118"/>
      <c r="J7" s="83"/>
      <c r="K7" s="118"/>
      <c r="L7" s="118"/>
      <c r="M7" s="118"/>
      <c r="N7" s="277"/>
      <c r="O7" s="110"/>
      <c r="P7" s="110"/>
      <c r="Q7" s="110"/>
      <c r="R7" s="110"/>
      <c r="S7" s="110"/>
      <c r="T7" s="110"/>
      <c r="U7" s="110"/>
      <c r="V7" s="110"/>
      <c r="W7" s="84"/>
    </row>
    <row r="8" spans="2:24" s="78" customFormat="1" ht="14.25" customHeight="1" x14ac:dyDescent="0.2">
      <c r="B8" s="80" t="str">
        <f>[9]QCI!O8</f>
        <v>Programa/Modalidade/Ação</v>
      </c>
      <c r="C8" s="125"/>
      <c r="D8" s="125"/>
      <c r="E8" s="125"/>
      <c r="F8" s="125"/>
      <c r="G8" s="125"/>
      <c r="H8" s="122"/>
      <c r="I8" s="110"/>
      <c r="J8" s="80" t="s">
        <v>83</v>
      </c>
      <c r="K8" s="110"/>
      <c r="L8" s="84" t="s">
        <v>129</v>
      </c>
      <c r="M8" s="110"/>
      <c r="N8" s="80" t="s">
        <v>130</v>
      </c>
      <c r="O8" s="110"/>
      <c r="P8" s="279" t="s">
        <v>131</v>
      </c>
      <c r="Q8" s="110"/>
      <c r="R8" s="110"/>
      <c r="S8" s="110"/>
      <c r="T8" s="110"/>
      <c r="U8" s="110"/>
      <c r="V8" s="110"/>
      <c r="W8" s="84"/>
    </row>
    <row r="9" spans="2:24" s="78" customFormat="1" ht="14.25" customHeight="1" x14ac:dyDescent="0.2">
      <c r="B9" s="815"/>
      <c r="C9" s="816"/>
      <c r="D9" s="816"/>
      <c r="E9" s="816"/>
      <c r="F9" s="816"/>
      <c r="G9" s="822"/>
      <c r="H9" s="126"/>
      <c r="I9" s="126"/>
      <c r="J9" s="32"/>
      <c r="K9" s="33"/>
      <c r="L9" s="34"/>
      <c r="M9" s="126"/>
      <c r="N9" s="35"/>
      <c r="O9" s="33"/>
      <c r="P9" s="280"/>
      <c r="Q9" s="110"/>
      <c r="R9" s="110"/>
      <c r="S9" s="110"/>
      <c r="T9" s="110"/>
      <c r="U9" s="110"/>
      <c r="V9" s="110"/>
      <c r="W9" s="84"/>
    </row>
    <row r="10" spans="2:24" s="78" customFormat="1" ht="3.75" customHeight="1" x14ac:dyDescent="0.2">
      <c r="B10" s="277"/>
      <c r="C10" s="110"/>
      <c r="D10" s="110"/>
      <c r="E10" s="110"/>
      <c r="F10" s="110"/>
      <c r="G10" s="111"/>
      <c r="H10" s="110"/>
      <c r="I10" s="110"/>
      <c r="J10" s="110"/>
      <c r="K10" s="110"/>
      <c r="L10" s="110"/>
      <c r="M10" s="110"/>
      <c r="N10" s="110"/>
      <c r="O10" s="110"/>
      <c r="P10" s="110"/>
      <c r="Q10" s="110"/>
      <c r="R10" s="110"/>
      <c r="S10" s="110"/>
      <c r="T10" s="110"/>
      <c r="U10" s="110"/>
      <c r="V10" s="110"/>
      <c r="W10" s="84"/>
    </row>
    <row r="11" spans="2:24" s="78" customFormat="1" ht="3.75" customHeight="1" x14ac:dyDescent="0.2">
      <c r="B11" s="666"/>
      <c r="C11" s="127"/>
      <c r="D11" s="127"/>
      <c r="E11" s="127"/>
      <c r="F11" s="127"/>
      <c r="G11" s="127"/>
      <c r="H11" s="127"/>
      <c r="I11" s="127"/>
      <c r="J11" s="127"/>
      <c r="K11" s="127"/>
      <c r="L11" s="127"/>
      <c r="M11" s="127"/>
      <c r="N11" s="127"/>
      <c r="O11" s="127"/>
      <c r="P11" s="127"/>
      <c r="Q11" s="127"/>
      <c r="R11" s="127"/>
      <c r="S11" s="127"/>
      <c r="T11" s="127"/>
      <c r="U11" s="127"/>
      <c r="V11" s="127"/>
      <c r="W11" s="667"/>
    </row>
    <row r="12" spans="2:24" s="78" customFormat="1" ht="12.75" customHeight="1" x14ac:dyDescent="0.2">
      <c r="B12" s="286"/>
      <c r="C12" s="284"/>
      <c r="D12" s="668"/>
      <c r="E12" s="285"/>
      <c r="F12" s="286" t="s">
        <v>132</v>
      </c>
      <c r="G12" s="287" t="s">
        <v>84</v>
      </c>
      <c r="H12" s="820" t="s">
        <v>133</v>
      </c>
      <c r="I12" s="821"/>
      <c r="J12" s="817" t="s">
        <v>134</v>
      </c>
      <c r="K12" s="818"/>
      <c r="L12" s="820" t="s">
        <v>135</v>
      </c>
      <c r="M12" s="821"/>
      <c r="N12" s="817" t="s">
        <v>136</v>
      </c>
      <c r="O12" s="819"/>
      <c r="P12" s="820" t="s">
        <v>40726</v>
      </c>
      <c r="Q12" s="821"/>
      <c r="R12" s="817" t="s">
        <v>40727</v>
      </c>
      <c r="S12" s="818"/>
      <c r="T12" s="820" t="s">
        <v>40728</v>
      </c>
      <c r="U12" s="821"/>
      <c r="V12" s="826" t="s">
        <v>40729</v>
      </c>
      <c r="W12" s="826"/>
    </row>
    <row r="13" spans="2:24" s="78" customFormat="1" ht="12.75" customHeight="1" x14ac:dyDescent="0.2">
      <c r="B13" s="89" t="s">
        <v>85</v>
      </c>
      <c r="C13" s="86" t="s">
        <v>86</v>
      </c>
      <c r="D13" s="87"/>
      <c r="E13" s="88"/>
      <c r="F13" s="89" t="s">
        <v>87</v>
      </c>
      <c r="G13" s="90" t="s">
        <v>88</v>
      </c>
      <c r="H13" s="89" t="s">
        <v>137</v>
      </c>
      <c r="I13" s="89" t="s">
        <v>138</v>
      </c>
      <c r="J13" s="91" t="str">
        <f>H13</f>
        <v>SIMPLES</v>
      </c>
      <c r="K13" s="91" t="s">
        <v>138</v>
      </c>
      <c r="L13" s="89" t="s">
        <v>137</v>
      </c>
      <c r="M13" s="89" t="s">
        <v>138</v>
      </c>
      <c r="N13" s="91" t="str">
        <f>L13</f>
        <v>SIMPLES</v>
      </c>
      <c r="O13" s="281" t="s">
        <v>138</v>
      </c>
      <c r="P13" s="89" t="s">
        <v>137</v>
      </c>
      <c r="Q13" s="89" t="s">
        <v>138</v>
      </c>
      <c r="R13" s="91" t="str">
        <f>P13</f>
        <v>SIMPLES</v>
      </c>
      <c r="S13" s="91" t="s">
        <v>138</v>
      </c>
      <c r="T13" s="89" t="s">
        <v>137</v>
      </c>
      <c r="U13" s="89" t="s">
        <v>138</v>
      </c>
      <c r="V13" s="625" t="str">
        <f>T13</f>
        <v>SIMPLES</v>
      </c>
      <c r="W13" s="625" t="s">
        <v>138</v>
      </c>
    </row>
    <row r="14" spans="2:24" s="92" customFormat="1" ht="27" customHeight="1" x14ac:dyDescent="0.2">
      <c r="B14" s="669">
        <v>1</v>
      </c>
      <c r="C14" s="812" t="str">
        <f>RESUMO!C13</f>
        <v>SERVIÇOS DE ESCRITÓRIO, LABORATÓRIO E CAMPO</v>
      </c>
      <c r="D14" s="813"/>
      <c r="E14" s="814"/>
      <c r="F14" s="288"/>
      <c r="G14" s="289">
        <f t="shared" ref="G14:G24" si="0">IF($F$26=0,0,F14/$F$26)</f>
        <v>0</v>
      </c>
      <c r="H14" s="290"/>
      <c r="I14" s="291"/>
      <c r="J14" s="290"/>
      <c r="K14" s="291"/>
      <c r="L14" s="290"/>
      <c r="M14" s="291"/>
      <c r="N14" s="290"/>
      <c r="O14" s="291"/>
      <c r="P14" s="290"/>
      <c r="Q14" s="291"/>
      <c r="R14" s="290"/>
      <c r="S14" s="291"/>
      <c r="T14" s="290"/>
      <c r="U14" s="291"/>
      <c r="V14" s="290"/>
      <c r="W14" s="291"/>
      <c r="X14" s="107">
        <f>F14-W14</f>
        <v>0</v>
      </c>
    </row>
    <row r="15" spans="2:24" s="92" customFormat="1" ht="27" customHeight="1" x14ac:dyDescent="0.2">
      <c r="B15" s="669">
        <v>2</v>
      </c>
      <c r="C15" s="812" t="str">
        <f>RESUMO!C14</f>
        <v>CANTEIRO DE OBRA</v>
      </c>
      <c r="D15" s="813"/>
      <c r="E15" s="814"/>
      <c r="F15" s="288"/>
      <c r="G15" s="289">
        <f t="shared" si="0"/>
        <v>0</v>
      </c>
      <c r="H15" s="290"/>
      <c r="I15" s="291"/>
      <c r="J15" s="290"/>
      <c r="K15" s="291"/>
      <c r="L15" s="290"/>
      <c r="M15" s="291"/>
      <c r="N15" s="290"/>
      <c r="O15" s="291"/>
      <c r="P15" s="290"/>
      <c r="Q15" s="291"/>
      <c r="R15" s="290"/>
      <c r="S15" s="291"/>
      <c r="T15" s="290"/>
      <c r="U15" s="291"/>
      <c r="V15" s="290"/>
      <c r="W15" s="291"/>
      <c r="X15" s="107">
        <f t="shared" ref="X15:X24" si="1">F15-W15</f>
        <v>0</v>
      </c>
    </row>
    <row r="16" spans="2:24" s="92" customFormat="1" ht="27" customHeight="1" x14ac:dyDescent="0.2">
      <c r="B16" s="669">
        <v>3</v>
      </c>
      <c r="C16" s="812" t="str">
        <f>RESUMO!C15</f>
        <v>MOVIMENTO DE TERRA</v>
      </c>
      <c r="D16" s="813"/>
      <c r="E16" s="814"/>
      <c r="F16" s="288"/>
      <c r="G16" s="289">
        <f t="shared" si="0"/>
        <v>0</v>
      </c>
      <c r="H16" s="290"/>
      <c r="I16" s="291"/>
      <c r="J16" s="290"/>
      <c r="K16" s="291"/>
      <c r="L16" s="290"/>
      <c r="M16" s="291"/>
      <c r="N16" s="290"/>
      <c r="O16" s="291"/>
      <c r="P16" s="292"/>
      <c r="Q16" s="291"/>
      <c r="R16" s="292"/>
      <c r="S16" s="291"/>
      <c r="T16" s="292"/>
      <c r="U16" s="291"/>
      <c r="V16" s="292"/>
      <c r="W16" s="291"/>
      <c r="X16" s="107">
        <f t="shared" si="1"/>
        <v>0</v>
      </c>
    </row>
    <row r="17" spans="2:25" s="92" customFormat="1" ht="27" customHeight="1" x14ac:dyDescent="0.2">
      <c r="B17" s="669">
        <v>4</v>
      </c>
      <c r="C17" s="812" t="str">
        <f>RESUMO!C16</f>
        <v>TRANSPORTES</v>
      </c>
      <c r="D17" s="813"/>
      <c r="E17" s="814"/>
      <c r="F17" s="288"/>
      <c r="G17" s="289">
        <f t="shared" si="0"/>
        <v>0</v>
      </c>
      <c r="H17" s="290"/>
      <c r="I17" s="291"/>
      <c r="J17" s="290"/>
      <c r="K17" s="291"/>
      <c r="L17" s="290"/>
      <c r="M17" s="291"/>
      <c r="N17" s="290"/>
      <c r="O17" s="291"/>
      <c r="P17" s="290"/>
      <c r="Q17" s="291"/>
      <c r="R17" s="292"/>
      <c r="S17" s="291"/>
      <c r="T17" s="292"/>
      <c r="U17" s="291"/>
      <c r="V17" s="292"/>
      <c r="W17" s="291"/>
      <c r="X17" s="107">
        <f t="shared" si="1"/>
        <v>0</v>
      </c>
    </row>
    <row r="18" spans="2:25" s="92" customFormat="1" ht="27" customHeight="1" x14ac:dyDescent="0.2">
      <c r="B18" s="669">
        <v>5</v>
      </c>
      <c r="C18" s="812" t="str">
        <f>RESUMO!C17</f>
        <v>DRENAGEM PLUVIAL</v>
      </c>
      <c r="D18" s="813"/>
      <c r="E18" s="814"/>
      <c r="F18" s="288"/>
      <c r="G18" s="289">
        <f t="shared" si="0"/>
        <v>0</v>
      </c>
      <c r="H18" s="290"/>
      <c r="I18" s="291"/>
      <c r="J18" s="290"/>
      <c r="K18" s="291"/>
      <c r="L18" s="290"/>
      <c r="M18" s="291"/>
      <c r="N18" s="290"/>
      <c r="O18" s="291"/>
      <c r="P18" s="292"/>
      <c r="Q18" s="291"/>
      <c r="R18" s="292"/>
      <c r="S18" s="291"/>
      <c r="T18" s="292"/>
      <c r="U18" s="291"/>
      <c r="V18" s="292"/>
      <c r="W18" s="291"/>
      <c r="X18" s="107">
        <f t="shared" si="1"/>
        <v>0</v>
      </c>
    </row>
    <row r="19" spans="2:25" ht="27" customHeight="1" x14ac:dyDescent="0.2">
      <c r="B19" s="670">
        <v>7</v>
      </c>
      <c r="C19" s="812" t="str">
        <f>RESUMO!C18</f>
        <v>BASES E PAVIMENTOS</v>
      </c>
      <c r="D19" s="813"/>
      <c r="E19" s="814"/>
      <c r="F19" s="288"/>
      <c r="G19" s="289">
        <f t="shared" si="0"/>
        <v>0</v>
      </c>
      <c r="H19" s="292"/>
      <c r="I19" s="291"/>
      <c r="J19" s="292"/>
      <c r="K19" s="291"/>
      <c r="L19" s="292"/>
      <c r="M19" s="291"/>
      <c r="N19" s="292"/>
      <c r="O19" s="291"/>
      <c r="P19" s="290"/>
      <c r="Q19" s="291"/>
      <c r="R19" s="290"/>
      <c r="S19" s="291"/>
      <c r="T19" s="290"/>
      <c r="U19" s="291"/>
      <c r="V19" s="290"/>
      <c r="W19" s="291"/>
      <c r="X19" s="107">
        <f t="shared" si="1"/>
        <v>0</v>
      </c>
    </row>
    <row r="20" spans="2:25" ht="27" customHeight="1" x14ac:dyDescent="0.2">
      <c r="B20" s="670">
        <v>8</v>
      </c>
      <c r="C20" s="812" t="str">
        <f>RESUMO!C19</f>
        <v>REVESTIMENTOS</v>
      </c>
      <c r="D20" s="813"/>
      <c r="E20" s="814"/>
      <c r="F20" s="288"/>
      <c r="G20" s="289">
        <f t="shared" si="0"/>
        <v>0</v>
      </c>
      <c r="H20" s="292"/>
      <c r="I20" s="291"/>
      <c r="J20" s="292"/>
      <c r="K20" s="291"/>
      <c r="L20" s="292"/>
      <c r="M20" s="291"/>
      <c r="N20" s="292"/>
      <c r="O20" s="291"/>
      <c r="P20" s="290"/>
      <c r="Q20" s="291"/>
      <c r="R20" s="290"/>
      <c r="S20" s="291"/>
      <c r="T20" s="290"/>
      <c r="U20" s="291"/>
      <c r="V20" s="290"/>
      <c r="W20" s="291"/>
      <c r="X20" s="107">
        <f t="shared" si="1"/>
        <v>0</v>
      </c>
    </row>
    <row r="21" spans="2:25" ht="27" customHeight="1" x14ac:dyDescent="0.2">
      <c r="B21" s="670">
        <v>9</v>
      </c>
      <c r="C21" s="812" t="str">
        <f>RESUMO!C20</f>
        <v>SINALIZAÇÃO VIÁRIA</v>
      </c>
      <c r="D21" s="813"/>
      <c r="E21" s="814"/>
      <c r="F21" s="288"/>
      <c r="G21" s="289">
        <f t="shared" si="0"/>
        <v>0</v>
      </c>
      <c r="H21" s="292"/>
      <c r="I21" s="291"/>
      <c r="J21" s="292"/>
      <c r="K21" s="291"/>
      <c r="L21" s="292"/>
      <c r="M21" s="291"/>
      <c r="N21" s="292"/>
      <c r="O21" s="291"/>
      <c r="P21" s="292"/>
      <c r="Q21" s="291"/>
      <c r="R21" s="292"/>
      <c r="S21" s="291"/>
      <c r="T21" s="290"/>
      <c r="U21" s="291"/>
      <c r="V21" s="290"/>
      <c r="W21" s="291"/>
      <c r="X21" s="107">
        <f t="shared" si="1"/>
        <v>0</v>
      </c>
    </row>
    <row r="22" spans="2:25" ht="27" customHeight="1" x14ac:dyDescent="0.2">
      <c r="B22" s="670">
        <v>10</v>
      </c>
      <c r="C22" s="812" t="str">
        <f>RESUMO!C21</f>
        <v>SERVIÇOS COMPLEMENTARES</v>
      </c>
      <c r="D22" s="813"/>
      <c r="E22" s="814"/>
      <c r="F22" s="288"/>
      <c r="G22" s="289">
        <f t="shared" si="0"/>
        <v>0</v>
      </c>
      <c r="H22" s="290"/>
      <c r="I22" s="291"/>
      <c r="J22" s="290"/>
      <c r="K22" s="291"/>
      <c r="L22" s="290"/>
      <c r="M22" s="291"/>
      <c r="N22" s="290"/>
      <c r="O22" s="291"/>
      <c r="P22" s="290"/>
      <c r="Q22" s="291"/>
      <c r="R22" s="624"/>
      <c r="S22" s="291"/>
      <c r="T22" s="624"/>
      <c r="U22" s="291"/>
      <c r="V22" s="624"/>
      <c r="W22" s="291"/>
      <c r="X22" s="107">
        <f t="shared" si="1"/>
        <v>0</v>
      </c>
    </row>
    <row r="23" spans="2:25" ht="27" customHeight="1" x14ac:dyDescent="0.2">
      <c r="B23" s="670">
        <v>11</v>
      </c>
      <c r="C23" s="812" t="str">
        <f>RESUMO!C22</f>
        <v>ADMINISTRAÇÃO LOCAL DA OBRA</v>
      </c>
      <c r="D23" s="813"/>
      <c r="E23" s="814"/>
      <c r="F23" s="288"/>
      <c r="G23" s="289">
        <f t="shared" si="0"/>
        <v>0</v>
      </c>
      <c r="H23" s="624"/>
      <c r="I23" s="291"/>
      <c r="J23" s="624"/>
      <c r="K23" s="291"/>
      <c r="L23" s="624"/>
      <c r="M23" s="291"/>
      <c r="N23" s="624"/>
      <c r="O23" s="291"/>
      <c r="P23" s="624"/>
      <c r="Q23" s="291"/>
      <c r="R23" s="624"/>
      <c r="S23" s="291"/>
      <c r="T23" s="624"/>
      <c r="U23" s="291"/>
      <c r="V23" s="624"/>
      <c r="W23" s="291"/>
      <c r="X23" s="107">
        <f t="shared" si="1"/>
        <v>0</v>
      </c>
    </row>
    <row r="24" spans="2:25" ht="27" customHeight="1" thickBot="1" x14ac:dyDescent="0.25">
      <c r="B24" s="670">
        <v>12</v>
      </c>
      <c r="C24" s="812" t="str">
        <f>RESUMO!C23</f>
        <v>SERVIÇOS AUXILIARES</v>
      </c>
      <c r="D24" s="813"/>
      <c r="E24" s="814"/>
      <c r="F24" s="288"/>
      <c r="G24" s="289">
        <f t="shared" si="0"/>
        <v>0</v>
      </c>
      <c r="H24" s="292"/>
      <c r="I24" s="291"/>
      <c r="J24" s="292"/>
      <c r="K24" s="291"/>
      <c r="L24" s="293"/>
      <c r="M24" s="291"/>
      <c r="N24" s="290"/>
      <c r="O24" s="291"/>
      <c r="P24" s="293"/>
      <c r="Q24" s="291"/>
      <c r="R24" s="290"/>
      <c r="S24" s="291"/>
      <c r="T24" s="293"/>
      <c r="U24" s="291"/>
      <c r="V24" s="293"/>
      <c r="W24" s="291"/>
      <c r="X24" s="107">
        <f t="shared" si="1"/>
        <v>0</v>
      </c>
    </row>
    <row r="25" spans="2:25" ht="20.25" customHeight="1" thickTop="1" x14ac:dyDescent="0.2">
      <c r="B25" s="671"/>
      <c r="C25" s="93" t="s">
        <v>139</v>
      </c>
      <c r="D25" s="94"/>
      <c r="E25" s="95"/>
      <c r="F25" s="96"/>
      <c r="G25" s="97"/>
      <c r="H25" s="98"/>
      <c r="I25" s="99"/>
      <c r="J25" s="98"/>
      <c r="K25" s="99"/>
      <c r="L25" s="98"/>
      <c r="M25" s="99"/>
      <c r="N25" s="98"/>
      <c r="O25" s="283"/>
      <c r="P25" s="98"/>
      <c r="Q25" s="283"/>
      <c r="R25" s="98"/>
      <c r="S25" s="99"/>
      <c r="T25" s="98"/>
      <c r="U25" s="99"/>
      <c r="V25" s="98"/>
      <c r="W25" s="99"/>
    </row>
    <row r="26" spans="2:25" ht="20.25" customHeight="1" x14ac:dyDescent="0.2">
      <c r="B26" s="672"/>
      <c r="C26" s="294" t="s">
        <v>140</v>
      </c>
      <c r="D26" s="295"/>
      <c r="E26" s="296"/>
      <c r="F26" s="288">
        <f>SUM(F14:F24)</f>
        <v>0</v>
      </c>
      <c r="G26" s="297">
        <f>IF(F26=0,0,F26/F26)</f>
        <v>0</v>
      </c>
      <c r="H26" s="298"/>
      <c r="I26" s="291"/>
      <c r="J26" s="298"/>
      <c r="K26" s="291"/>
      <c r="L26" s="298"/>
      <c r="M26" s="291"/>
      <c r="N26" s="298"/>
      <c r="O26" s="282"/>
      <c r="P26" s="298"/>
      <c r="Q26" s="291"/>
      <c r="R26" s="298"/>
      <c r="S26" s="291"/>
      <c r="T26" s="298"/>
      <c r="U26" s="291"/>
      <c r="V26" s="298"/>
      <c r="W26" s="291"/>
      <c r="Y26" s="100"/>
    </row>
    <row r="27" spans="2:25" s="78" customFormat="1" ht="6" customHeight="1" x14ac:dyDescent="0.2">
      <c r="B27" s="81"/>
      <c r="C27" s="128"/>
      <c r="D27" s="128"/>
      <c r="E27" s="128"/>
      <c r="F27" s="129"/>
      <c r="G27" s="129"/>
      <c r="H27" s="110"/>
      <c r="I27" s="110"/>
      <c r="J27" s="110"/>
      <c r="K27" s="110"/>
      <c r="L27" s="110"/>
      <c r="M27" s="110"/>
      <c r="N27" s="110"/>
      <c r="O27" s="110"/>
      <c r="P27" s="110"/>
      <c r="Q27" s="110"/>
      <c r="R27" s="110"/>
      <c r="S27" s="110"/>
      <c r="T27" s="110"/>
      <c r="U27" s="110"/>
      <c r="V27" s="110"/>
      <c r="W27" s="84"/>
    </row>
    <row r="28" spans="2:25" s="78" customFormat="1" ht="12.75" customHeight="1" x14ac:dyDescent="0.2">
      <c r="B28" s="81"/>
      <c r="C28" s="130"/>
      <c r="D28" s="130"/>
      <c r="E28" s="111"/>
      <c r="F28" s="131"/>
      <c r="G28" s="132"/>
      <c r="H28" s="110"/>
      <c r="I28" s="110"/>
      <c r="J28" s="110"/>
      <c r="K28" s="110"/>
      <c r="L28" s="110"/>
      <c r="M28" s="110"/>
      <c r="N28" s="110"/>
      <c r="O28" s="110"/>
      <c r="P28" s="110"/>
      <c r="Q28" s="110"/>
      <c r="R28" s="110"/>
      <c r="S28" s="110"/>
      <c r="T28" s="110"/>
      <c r="U28" s="110"/>
      <c r="V28" s="110"/>
      <c r="W28" s="84"/>
    </row>
    <row r="29" spans="2:25" s="78" customFormat="1" ht="12.75" customHeight="1" x14ac:dyDescent="0.2">
      <c r="B29" s="673"/>
      <c r="C29" s="130"/>
      <c r="D29" s="130"/>
      <c r="E29" s="111"/>
      <c r="F29" s="110"/>
      <c r="G29" s="111"/>
      <c r="H29" s="110"/>
      <c r="I29" s="110"/>
      <c r="J29" s="110"/>
      <c r="K29" s="110"/>
      <c r="L29" s="110"/>
      <c r="M29" s="110"/>
      <c r="N29" s="110"/>
      <c r="O29" s="110"/>
      <c r="P29" s="110"/>
      <c r="Q29" s="110"/>
      <c r="R29" s="110"/>
      <c r="S29" s="110"/>
      <c r="T29" s="110"/>
      <c r="U29" s="110"/>
      <c r="V29" s="110"/>
      <c r="W29" s="84"/>
    </row>
    <row r="30" spans="2:25" x14ac:dyDescent="0.2">
      <c r="B30" s="815"/>
      <c r="C30" s="816"/>
      <c r="D30" s="816"/>
      <c r="E30" s="816"/>
      <c r="F30" s="110"/>
      <c r="G30" s="111"/>
      <c r="H30" s="110"/>
      <c r="I30" s="110"/>
      <c r="J30" s="110"/>
      <c r="K30" s="110"/>
      <c r="L30" s="110"/>
      <c r="M30" s="110"/>
      <c r="N30" s="344" t="s">
        <v>29904</v>
      </c>
      <c r="O30" s="101"/>
      <c r="P30" s="101"/>
      <c r="Q30" s="110"/>
      <c r="R30" s="110"/>
      <c r="S30" s="110"/>
      <c r="T30" s="110"/>
      <c r="U30" s="110"/>
      <c r="V30" s="110"/>
      <c r="W30" s="84"/>
    </row>
    <row r="31" spans="2:25" ht="15" customHeight="1" x14ac:dyDescent="0.2">
      <c r="B31" s="674" t="s">
        <v>29903</v>
      </c>
      <c r="C31" s="110"/>
      <c r="D31" s="110"/>
      <c r="E31" s="110"/>
      <c r="F31" s="110"/>
      <c r="G31" s="111"/>
      <c r="H31" s="110"/>
      <c r="I31" s="123"/>
      <c r="J31" s="133"/>
      <c r="K31" s="123"/>
      <c r="L31" s="110"/>
      <c r="M31" s="123"/>
      <c r="N31" s="110"/>
      <c r="O31" s="110"/>
      <c r="P31" s="134"/>
      <c r="Q31" s="110"/>
      <c r="R31" s="110"/>
      <c r="S31" s="110"/>
      <c r="T31" s="110"/>
      <c r="U31" s="110"/>
      <c r="V31" s="110"/>
      <c r="W31" s="84"/>
    </row>
    <row r="32" spans="2:25" s="78" customFormat="1" ht="12.75" customHeight="1" x14ac:dyDescent="0.2">
      <c r="B32" s="675"/>
      <c r="C32" s="676"/>
      <c r="D32" s="677"/>
      <c r="E32" s="677"/>
      <c r="F32" s="677"/>
      <c r="G32" s="678"/>
      <c r="H32" s="677"/>
      <c r="I32" s="679"/>
      <c r="J32" s="680"/>
      <c r="K32" s="679"/>
      <c r="L32" s="677"/>
      <c r="M32" s="679"/>
      <c r="N32" s="680"/>
      <c r="O32" s="679"/>
      <c r="P32" s="677"/>
      <c r="Q32" s="677"/>
      <c r="R32" s="677"/>
      <c r="S32" s="677"/>
      <c r="T32" s="677"/>
      <c r="U32" s="677"/>
      <c r="V32" s="677"/>
      <c r="W32" s="681"/>
    </row>
    <row r="33" spans="2:23" s="78" customFormat="1" x14ac:dyDescent="0.2">
      <c r="B33" s="110"/>
      <c r="C33" s="110"/>
      <c r="D33" s="110"/>
      <c r="E33" s="110"/>
      <c r="F33" s="110"/>
      <c r="G33" s="111"/>
      <c r="H33" s="110"/>
      <c r="I33" s="110"/>
      <c r="J33" s="110"/>
      <c r="K33" s="110"/>
      <c r="L33" s="110"/>
      <c r="M33" s="110"/>
      <c r="N33" s="110"/>
      <c r="O33" s="110"/>
      <c r="P33" s="110"/>
      <c r="Q33" s="110"/>
      <c r="R33" s="110"/>
      <c r="S33" s="110"/>
      <c r="T33" s="110"/>
      <c r="U33" s="110"/>
      <c r="V33" s="110"/>
      <c r="W33" s="110"/>
    </row>
    <row r="34" spans="2:23" s="78" customFormat="1" x14ac:dyDescent="0.2">
      <c r="G34" s="85"/>
    </row>
    <row r="35" spans="2:23" s="105" customFormat="1" ht="11.25" x14ac:dyDescent="0.2">
      <c r="F35" s="104">
        <f>SUM(F14:F22)</f>
        <v>0</v>
      </c>
      <c r="H35" s="106">
        <f>SUM(H14:H22)</f>
        <v>0</v>
      </c>
      <c r="I35" s="106"/>
      <c r="J35" s="106">
        <f>SUM(J14:J22)</f>
        <v>0</v>
      </c>
      <c r="K35" s="106"/>
      <c r="L35" s="106">
        <f>SUM(L14:L22)</f>
        <v>0</v>
      </c>
      <c r="M35" s="106"/>
      <c r="N35" s="106">
        <f>SUM(N14:N22)</f>
        <v>0</v>
      </c>
      <c r="O35" s="106"/>
      <c r="P35" s="106">
        <f>SUM(P14:P22)</f>
        <v>0</v>
      </c>
      <c r="Q35" s="106"/>
      <c r="R35" s="106">
        <f>SUM(R14:R22)</f>
        <v>0</v>
      </c>
      <c r="S35" s="106"/>
      <c r="T35" s="106">
        <f>SUM(T14:T22)</f>
        <v>0</v>
      </c>
      <c r="U35" s="106"/>
      <c r="V35" s="106">
        <f>SUM(V14:V22)</f>
        <v>0</v>
      </c>
      <c r="W35" s="106"/>
    </row>
    <row r="36" spans="2:23" s="108" customFormat="1" ht="11.25" x14ac:dyDescent="0.2">
      <c r="H36" s="109" t="e">
        <f>H35/$F$35</f>
        <v>#DIV/0!</v>
      </c>
      <c r="I36" s="109"/>
      <c r="J36" s="109" t="e">
        <f>J35/$F$35</f>
        <v>#DIV/0!</v>
      </c>
      <c r="K36" s="109"/>
      <c r="L36" s="109" t="e">
        <f>L35/$F$35</f>
        <v>#DIV/0!</v>
      </c>
      <c r="M36" s="109"/>
      <c r="N36" s="109" t="e">
        <f>N35/$F$35</f>
        <v>#DIV/0!</v>
      </c>
      <c r="O36" s="109"/>
      <c r="P36" s="109" t="e">
        <f>P35/$F$35</f>
        <v>#DIV/0!</v>
      </c>
      <c r="Q36" s="109"/>
      <c r="R36" s="109" t="e">
        <f>R35/$F$35</f>
        <v>#DIV/0!</v>
      </c>
      <c r="S36" s="109"/>
      <c r="T36" s="109" t="e">
        <f>T35/$F$35</f>
        <v>#DIV/0!</v>
      </c>
      <c r="U36" s="109"/>
      <c r="V36" s="109" t="e">
        <f>V35/$F$35</f>
        <v>#DIV/0!</v>
      </c>
      <c r="W36" s="109"/>
    </row>
    <row r="37" spans="2:23" s="78" customFormat="1" x14ac:dyDescent="0.2">
      <c r="G37" s="85"/>
    </row>
    <row r="38" spans="2:23" s="78" customFormat="1" x14ac:dyDescent="0.2">
      <c r="G38" s="85"/>
    </row>
    <row r="39" spans="2:23" s="78" customFormat="1" x14ac:dyDescent="0.2">
      <c r="F39" s="102"/>
      <c r="G39" s="85"/>
    </row>
    <row r="40" spans="2:23" s="78" customFormat="1" x14ac:dyDescent="0.2">
      <c r="G40" s="85"/>
    </row>
    <row r="41" spans="2:23" s="78" customFormat="1" x14ac:dyDescent="0.2">
      <c r="G41" s="85"/>
      <c r="K41" s="637">
        <v>117684.96</v>
      </c>
    </row>
    <row r="42" spans="2:23" s="78" customFormat="1" x14ac:dyDescent="0.2">
      <c r="G42" s="85"/>
      <c r="K42" s="78">
        <v>58842.48</v>
      </c>
      <c r="L42" s="638">
        <f>K42/K41</f>
        <v>0.5</v>
      </c>
    </row>
    <row r="43" spans="2:23" s="78" customFormat="1" x14ac:dyDescent="0.2">
      <c r="G43" s="85"/>
    </row>
    <row r="44" spans="2:23" s="78" customFormat="1" x14ac:dyDescent="0.2">
      <c r="G44" s="85"/>
    </row>
    <row r="45" spans="2:23" s="78" customFormat="1" x14ac:dyDescent="0.2">
      <c r="G45" s="85"/>
    </row>
    <row r="46" spans="2:23" s="78" customFormat="1" x14ac:dyDescent="0.2">
      <c r="G46" s="85"/>
    </row>
    <row r="47" spans="2:23" s="78" customFormat="1" x14ac:dyDescent="0.2">
      <c r="G47" s="85"/>
    </row>
    <row r="48" spans="2:23" s="78" customFormat="1" x14ac:dyDescent="0.2">
      <c r="G48" s="85"/>
    </row>
    <row r="49" spans="7:7" s="78" customFormat="1" x14ac:dyDescent="0.2">
      <c r="G49" s="85"/>
    </row>
    <row r="50" spans="7:7" s="78" customFormat="1" x14ac:dyDescent="0.2">
      <c r="G50" s="85"/>
    </row>
    <row r="51" spans="7:7" s="78" customFormat="1" x14ac:dyDescent="0.2">
      <c r="G51" s="85"/>
    </row>
    <row r="52" spans="7:7" s="78" customFormat="1" x14ac:dyDescent="0.2">
      <c r="G52" s="85"/>
    </row>
    <row r="53" spans="7:7" s="78" customFormat="1" x14ac:dyDescent="0.2">
      <c r="G53" s="85"/>
    </row>
    <row r="54" spans="7:7" s="78" customFormat="1" x14ac:dyDescent="0.2">
      <c r="G54" s="85"/>
    </row>
    <row r="55" spans="7:7" s="78" customFormat="1" x14ac:dyDescent="0.2">
      <c r="G55" s="85"/>
    </row>
    <row r="56" spans="7:7" s="78" customFormat="1" x14ac:dyDescent="0.2">
      <c r="G56" s="85"/>
    </row>
    <row r="57" spans="7:7" s="78" customFormat="1" x14ac:dyDescent="0.2">
      <c r="G57" s="85"/>
    </row>
    <row r="58" spans="7:7" s="78" customFormat="1" x14ac:dyDescent="0.2">
      <c r="G58" s="85"/>
    </row>
    <row r="59" spans="7:7" s="78" customFormat="1" x14ac:dyDescent="0.2">
      <c r="G59" s="85"/>
    </row>
    <row r="60" spans="7:7" s="78" customFormat="1" x14ac:dyDescent="0.2">
      <c r="G60" s="85"/>
    </row>
    <row r="61" spans="7:7" s="78" customFormat="1" x14ac:dyDescent="0.2">
      <c r="G61" s="85"/>
    </row>
    <row r="62" spans="7:7" s="78" customFormat="1" x14ac:dyDescent="0.2">
      <c r="G62" s="85"/>
    </row>
    <row r="63" spans="7:7" s="78" customFormat="1" x14ac:dyDescent="0.2">
      <c r="G63" s="85"/>
    </row>
    <row r="64" spans="7:7" s="78" customFormat="1" x14ac:dyDescent="0.2">
      <c r="G64" s="85"/>
    </row>
    <row r="65" spans="7:7" s="78" customFormat="1" x14ac:dyDescent="0.2">
      <c r="G65" s="85"/>
    </row>
    <row r="66" spans="7:7" s="78" customFormat="1" x14ac:dyDescent="0.2">
      <c r="G66" s="85"/>
    </row>
    <row r="67" spans="7:7" s="78" customFormat="1" x14ac:dyDescent="0.2">
      <c r="G67" s="85"/>
    </row>
    <row r="68" spans="7:7" s="78" customFormat="1" x14ac:dyDescent="0.2">
      <c r="G68" s="85"/>
    </row>
    <row r="69" spans="7:7" s="78" customFormat="1" x14ac:dyDescent="0.2">
      <c r="G69" s="85"/>
    </row>
    <row r="70" spans="7:7" s="78" customFormat="1" x14ac:dyDescent="0.2">
      <c r="G70" s="85"/>
    </row>
    <row r="71" spans="7:7" s="78" customFormat="1" x14ac:dyDescent="0.2">
      <c r="G71" s="85"/>
    </row>
    <row r="72" spans="7:7" s="78" customFormat="1" x14ac:dyDescent="0.2">
      <c r="G72" s="85"/>
    </row>
    <row r="73" spans="7:7" s="78" customFormat="1" x14ac:dyDescent="0.2">
      <c r="G73" s="85"/>
    </row>
    <row r="74" spans="7:7" s="78" customFormat="1" x14ac:dyDescent="0.2">
      <c r="G74" s="85"/>
    </row>
    <row r="75" spans="7:7" s="78" customFormat="1" x14ac:dyDescent="0.2">
      <c r="G75" s="85"/>
    </row>
    <row r="76" spans="7:7" s="78" customFormat="1" x14ac:dyDescent="0.2">
      <c r="G76" s="85"/>
    </row>
    <row r="77" spans="7:7" s="78" customFormat="1" x14ac:dyDescent="0.2">
      <c r="G77" s="85"/>
    </row>
    <row r="78" spans="7:7" s="78" customFormat="1" x14ac:dyDescent="0.2">
      <c r="G78" s="85"/>
    </row>
    <row r="79" spans="7:7" s="78" customFormat="1" x14ac:dyDescent="0.2">
      <c r="G79" s="85"/>
    </row>
    <row r="80" spans="7:7" s="78" customFormat="1" x14ac:dyDescent="0.2">
      <c r="G80" s="85"/>
    </row>
    <row r="81" spans="7:7" s="78" customFormat="1" x14ac:dyDescent="0.2">
      <c r="G81" s="85"/>
    </row>
    <row r="82" spans="7:7" s="78" customFormat="1" x14ac:dyDescent="0.2">
      <c r="G82" s="85"/>
    </row>
    <row r="83" spans="7:7" s="78" customFormat="1" x14ac:dyDescent="0.2">
      <c r="G83" s="85"/>
    </row>
    <row r="84" spans="7:7" s="78" customFormat="1" x14ac:dyDescent="0.2">
      <c r="G84" s="85"/>
    </row>
    <row r="85" spans="7:7" s="78" customFormat="1" x14ac:dyDescent="0.2">
      <c r="G85" s="85"/>
    </row>
    <row r="86" spans="7:7" s="78" customFormat="1" x14ac:dyDescent="0.2">
      <c r="G86" s="85"/>
    </row>
    <row r="87" spans="7:7" s="78" customFormat="1" x14ac:dyDescent="0.2">
      <c r="G87" s="85"/>
    </row>
    <row r="88" spans="7:7" s="78" customFormat="1" x14ac:dyDescent="0.2">
      <c r="G88" s="85"/>
    </row>
    <row r="89" spans="7:7" s="78" customFormat="1" x14ac:dyDescent="0.2">
      <c r="G89" s="85"/>
    </row>
    <row r="90" spans="7:7" s="78" customFormat="1" x14ac:dyDescent="0.2">
      <c r="G90" s="85"/>
    </row>
    <row r="91" spans="7:7" s="78" customFormat="1" x14ac:dyDescent="0.2">
      <c r="G91" s="85"/>
    </row>
    <row r="92" spans="7:7" s="78" customFormat="1" x14ac:dyDescent="0.2">
      <c r="G92" s="85"/>
    </row>
    <row r="93" spans="7:7" s="78" customFormat="1" x14ac:dyDescent="0.2">
      <c r="G93" s="85"/>
    </row>
    <row r="94" spans="7:7" s="78" customFormat="1" x14ac:dyDescent="0.2">
      <c r="G94" s="85"/>
    </row>
    <row r="95" spans="7:7" s="78" customFormat="1" x14ac:dyDescent="0.2">
      <c r="G95" s="85"/>
    </row>
    <row r="96" spans="7:7" s="78" customFormat="1" x14ac:dyDescent="0.2">
      <c r="G96" s="85"/>
    </row>
    <row r="97" spans="7:7" s="78" customFormat="1" x14ac:dyDescent="0.2">
      <c r="G97" s="85"/>
    </row>
    <row r="98" spans="7:7" s="78" customFormat="1" x14ac:dyDescent="0.2">
      <c r="G98" s="85"/>
    </row>
    <row r="99" spans="7:7" s="78" customFormat="1" x14ac:dyDescent="0.2">
      <c r="G99" s="85"/>
    </row>
    <row r="100" spans="7:7" s="78" customFormat="1" x14ac:dyDescent="0.2">
      <c r="G100" s="85"/>
    </row>
    <row r="101" spans="7:7" s="78" customFormat="1" x14ac:dyDescent="0.2">
      <c r="G101" s="85"/>
    </row>
    <row r="102" spans="7:7" s="78" customFormat="1" x14ac:dyDescent="0.2">
      <c r="G102" s="85"/>
    </row>
    <row r="103" spans="7:7" s="78" customFormat="1" x14ac:dyDescent="0.2">
      <c r="G103" s="85"/>
    </row>
    <row r="104" spans="7:7" s="78" customFormat="1" x14ac:dyDescent="0.2">
      <c r="G104" s="85"/>
    </row>
    <row r="105" spans="7:7" s="78" customFormat="1" x14ac:dyDescent="0.2">
      <c r="G105" s="85"/>
    </row>
    <row r="106" spans="7:7" s="78" customFormat="1" x14ac:dyDescent="0.2">
      <c r="G106" s="85"/>
    </row>
    <row r="107" spans="7:7" s="78" customFormat="1" x14ac:dyDescent="0.2">
      <c r="G107" s="85"/>
    </row>
    <row r="108" spans="7:7" s="78" customFormat="1" x14ac:dyDescent="0.2">
      <c r="G108" s="85"/>
    </row>
    <row r="109" spans="7:7" s="78" customFormat="1" x14ac:dyDescent="0.2">
      <c r="G109" s="85"/>
    </row>
    <row r="110" spans="7:7" s="78" customFormat="1" x14ac:dyDescent="0.2">
      <c r="G110" s="85"/>
    </row>
    <row r="111" spans="7:7" s="78" customFormat="1" x14ac:dyDescent="0.2">
      <c r="G111" s="85"/>
    </row>
    <row r="112" spans="7:7" s="78" customFormat="1" x14ac:dyDescent="0.2">
      <c r="G112" s="85"/>
    </row>
    <row r="113" spans="7:7" s="78" customFormat="1" x14ac:dyDescent="0.2">
      <c r="G113" s="85"/>
    </row>
    <row r="114" spans="7:7" s="78" customFormat="1" x14ac:dyDescent="0.2">
      <c r="G114" s="85"/>
    </row>
    <row r="115" spans="7:7" s="78" customFormat="1" x14ac:dyDescent="0.2">
      <c r="G115" s="85"/>
    </row>
    <row r="116" spans="7:7" s="78" customFormat="1" x14ac:dyDescent="0.2">
      <c r="G116" s="85"/>
    </row>
    <row r="117" spans="7:7" s="78" customFormat="1" x14ac:dyDescent="0.2">
      <c r="G117" s="85"/>
    </row>
    <row r="118" spans="7:7" s="78" customFormat="1" x14ac:dyDescent="0.2">
      <c r="G118" s="85"/>
    </row>
    <row r="119" spans="7:7" s="78" customFormat="1" x14ac:dyDescent="0.2">
      <c r="G119" s="85"/>
    </row>
    <row r="120" spans="7:7" s="78" customFormat="1" x14ac:dyDescent="0.2">
      <c r="G120" s="85"/>
    </row>
    <row r="121" spans="7:7" s="78" customFormat="1" x14ac:dyDescent="0.2">
      <c r="G121" s="85"/>
    </row>
    <row r="122" spans="7:7" s="78" customFormat="1" x14ac:dyDescent="0.2">
      <c r="G122" s="85"/>
    </row>
    <row r="123" spans="7:7" s="78" customFormat="1" x14ac:dyDescent="0.2">
      <c r="G123" s="85"/>
    </row>
    <row r="124" spans="7:7" s="78" customFormat="1" x14ac:dyDescent="0.2">
      <c r="G124" s="85"/>
    </row>
    <row r="125" spans="7:7" s="78" customFormat="1" x14ac:dyDescent="0.2">
      <c r="G125" s="85"/>
    </row>
    <row r="126" spans="7:7" s="78" customFormat="1" x14ac:dyDescent="0.2">
      <c r="G126" s="85"/>
    </row>
    <row r="127" spans="7:7" s="78" customFormat="1" x14ac:dyDescent="0.2">
      <c r="G127" s="85"/>
    </row>
    <row r="128" spans="7:7" s="78" customFormat="1" x14ac:dyDescent="0.2">
      <c r="G128" s="85"/>
    </row>
    <row r="129" spans="7:7" s="78" customFormat="1" x14ac:dyDescent="0.2">
      <c r="G129" s="85"/>
    </row>
    <row r="130" spans="7:7" s="78" customFormat="1" x14ac:dyDescent="0.2">
      <c r="G130" s="85"/>
    </row>
    <row r="131" spans="7:7" s="78" customFormat="1" x14ac:dyDescent="0.2">
      <c r="G131" s="85"/>
    </row>
    <row r="132" spans="7:7" s="78" customFormat="1" x14ac:dyDescent="0.2">
      <c r="G132" s="85"/>
    </row>
    <row r="133" spans="7:7" s="78" customFormat="1" x14ac:dyDescent="0.2">
      <c r="G133" s="85"/>
    </row>
    <row r="134" spans="7:7" s="78" customFormat="1" x14ac:dyDescent="0.2">
      <c r="G134" s="85"/>
    </row>
    <row r="135" spans="7:7" s="78" customFormat="1" x14ac:dyDescent="0.2">
      <c r="G135" s="85"/>
    </row>
    <row r="136" spans="7:7" s="78" customFormat="1" x14ac:dyDescent="0.2">
      <c r="G136" s="85"/>
    </row>
    <row r="137" spans="7:7" s="78" customFormat="1" x14ac:dyDescent="0.2">
      <c r="G137" s="85"/>
    </row>
    <row r="138" spans="7:7" s="78" customFormat="1" x14ac:dyDescent="0.2">
      <c r="G138" s="85"/>
    </row>
    <row r="139" spans="7:7" s="78" customFormat="1" x14ac:dyDescent="0.2">
      <c r="G139" s="85"/>
    </row>
    <row r="140" spans="7:7" s="78" customFormat="1" x14ac:dyDescent="0.2">
      <c r="G140" s="85"/>
    </row>
    <row r="141" spans="7:7" s="78" customFormat="1" x14ac:dyDescent="0.2">
      <c r="G141" s="85"/>
    </row>
    <row r="142" spans="7:7" s="78" customFormat="1" x14ac:dyDescent="0.2">
      <c r="G142" s="85"/>
    </row>
    <row r="143" spans="7:7" s="78" customFormat="1" x14ac:dyDescent="0.2">
      <c r="G143" s="85"/>
    </row>
    <row r="144" spans="7:7" s="78" customFormat="1" x14ac:dyDescent="0.2">
      <c r="G144" s="85"/>
    </row>
    <row r="145" spans="7:7" s="78" customFormat="1" x14ac:dyDescent="0.2">
      <c r="G145" s="85"/>
    </row>
    <row r="146" spans="7:7" s="78" customFormat="1" x14ac:dyDescent="0.2">
      <c r="G146" s="85"/>
    </row>
    <row r="147" spans="7:7" s="78" customFormat="1" x14ac:dyDescent="0.2">
      <c r="G147" s="85"/>
    </row>
    <row r="148" spans="7:7" s="78" customFormat="1" x14ac:dyDescent="0.2">
      <c r="G148" s="85"/>
    </row>
    <row r="149" spans="7:7" s="78" customFormat="1" x14ac:dyDescent="0.2">
      <c r="G149" s="85"/>
    </row>
    <row r="150" spans="7:7" s="78" customFormat="1" x14ac:dyDescent="0.2">
      <c r="G150" s="85"/>
    </row>
    <row r="151" spans="7:7" s="78" customFormat="1" x14ac:dyDescent="0.2">
      <c r="G151" s="85"/>
    </row>
    <row r="152" spans="7:7" s="78" customFormat="1" x14ac:dyDescent="0.2">
      <c r="G152" s="85"/>
    </row>
    <row r="153" spans="7:7" s="78" customFormat="1" x14ac:dyDescent="0.2">
      <c r="G153" s="85"/>
    </row>
    <row r="154" spans="7:7" s="78" customFormat="1" x14ac:dyDescent="0.2">
      <c r="G154" s="85"/>
    </row>
  </sheetData>
  <mergeCells count="24">
    <mergeCell ref="V12:W12"/>
    <mergeCell ref="T12:U12"/>
    <mergeCell ref="R12:S12"/>
    <mergeCell ref="P12:Q12"/>
    <mergeCell ref="N6:P6"/>
    <mergeCell ref="B6:C6"/>
    <mergeCell ref="D6:G6"/>
    <mergeCell ref="B9:G9"/>
    <mergeCell ref="H12:I12"/>
    <mergeCell ref="C16:E16"/>
    <mergeCell ref="J12:K12"/>
    <mergeCell ref="N12:O12"/>
    <mergeCell ref="C14:E14"/>
    <mergeCell ref="C15:E15"/>
    <mergeCell ref="L12:M12"/>
    <mergeCell ref="C19:E19"/>
    <mergeCell ref="C24:E24"/>
    <mergeCell ref="B30:E30"/>
    <mergeCell ref="C17:E17"/>
    <mergeCell ref="C20:E20"/>
    <mergeCell ref="C21:E21"/>
    <mergeCell ref="C22:E22"/>
    <mergeCell ref="C23:E23"/>
    <mergeCell ref="C18:E18"/>
  </mergeCells>
  <conditionalFormatting sqref="V24 R25">
    <cfRule type="expression" dxfId="9" priority="63" stopIfTrue="1">
      <formula>Q24&gt;99.9999999</formula>
    </cfRule>
  </conditionalFormatting>
  <conditionalFormatting sqref="P23:P24 V22 T24 T22 J23 L23:L24 N23 H23">
    <cfRule type="expression" dxfId="8" priority="64" stopIfTrue="1">
      <formula>#REF!&gt;99.9999999</formula>
    </cfRule>
  </conditionalFormatting>
  <conditionalFormatting sqref="W25">
    <cfRule type="expression" dxfId="7" priority="76" stopIfTrue="1">
      <formula>Q25&gt;99.9999999</formula>
    </cfRule>
  </conditionalFormatting>
  <conditionalFormatting sqref="V22 V24:V25">
    <cfRule type="expression" dxfId="6" priority="82" stopIfTrue="1">
      <formula>Q22&gt;99.9999999</formula>
    </cfRule>
  </conditionalFormatting>
  <conditionalFormatting sqref="U25">
    <cfRule type="expression" dxfId="5" priority="84" stopIfTrue="1">
      <formula>Q25&gt;99.9999999</formula>
    </cfRule>
  </conditionalFormatting>
  <conditionalFormatting sqref="T22 T24:T25">
    <cfRule type="expression" dxfId="4" priority="86" stopIfTrue="1">
      <formula>Q22&gt;99.9999999</formula>
    </cfRule>
  </conditionalFormatting>
  <conditionalFormatting sqref="S25">
    <cfRule type="expression" dxfId="3" priority="88" stopIfTrue="1">
      <formula>Q25&gt;99.9999999</formula>
    </cfRule>
  </conditionalFormatting>
  <conditionalFormatting sqref="R22">
    <cfRule type="expression" dxfId="2" priority="12" stopIfTrue="1">
      <formula>#REF!&gt;99.9999999</formula>
    </cfRule>
  </conditionalFormatting>
  <conditionalFormatting sqref="R22">
    <cfRule type="expression" dxfId="1" priority="11" stopIfTrue="1">
      <formula>O22&gt;99.9999999</formula>
    </cfRule>
  </conditionalFormatting>
  <conditionalFormatting sqref="R23 T23 V23">
    <cfRule type="expression" dxfId="0" priority="2" stopIfTrue="1">
      <formula>#REF!&gt;99.9999999</formula>
    </cfRule>
  </conditionalFormatting>
  <printOptions horizontalCentered="1"/>
  <pageMargins left="0.19685039370078741" right="0.19685039370078741" top="0.78740157480314965" bottom="0.19685039370078741" header="0.31496062992125984" footer="0.31496062992125984"/>
  <pageSetup scale="5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rgb="FF00B0F0"/>
    <pageSetUpPr fitToPage="1"/>
  </sheetPr>
  <dimension ref="B1:IV47"/>
  <sheetViews>
    <sheetView view="pageBreakPreview" topLeftCell="A22" zoomScale="80" zoomScaleNormal="115" zoomScaleSheetLayoutView="80" workbookViewId="0">
      <selection activeCell="I26" sqref="I26:I29"/>
    </sheetView>
  </sheetViews>
  <sheetFormatPr defaultRowHeight="12.75" x14ac:dyDescent="0.2"/>
  <cols>
    <col min="1" max="1" width="5.85546875" customWidth="1"/>
    <col min="2" max="2" width="16.28515625" customWidth="1"/>
    <col min="3" max="3" width="2.28515625" customWidth="1"/>
    <col min="4" max="4" width="5" customWidth="1"/>
    <col min="7" max="7" width="3.85546875" customWidth="1"/>
    <col min="8" max="8" width="26" customWidth="1"/>
    <col min="9" max="9" width="15" customWidth="1"/>
  </cols>
  <sheetData>
    <row r="1" spans="2:256" ht="13.5" thickBot="1" x14ac:dyDescent="0.25"/>
    <row r="2" spans="2:256" ht="12" customHeight="1" x14ac:dyDescent="0.2">
      <c r="B2" s="46"/>
      <c r="C2" s="14"/>
      <c r="D2" s="14"/>
      <c r="E2" s="14"/>
      <c r="F2" s="14"/>
      <c r="G2" s="14"/>
      <c r="H2" s="14"/>
      <c r="I2" s="62"/>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row>
    <row r="3" spans="2:256" ht="18.75" customHeight="1" x14ac:dyDescent="0.2">
      <c r="B3" s="869" t="str">
        <f>ORÇAMENTO!B3</f>
        <v>PREFEITURA MUNICIPAL DE ITABORAÍ</v>
      </c>
      <c r="C3" s="870"/>
      <c r="D3" s="870"/>
      <c r="E3" s="870"/>
      <c r="F3" s="870"/>
      <c r="G3" s="870"/>
      <c r="H3" s="870"/>
      <c r="I3" s="871"/>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row>
    <row r="4" spans="2:256" ht="18" customHeight="1" x14ac:dyDescent="0.2">
      <c r="B4" s="837" t="str">
        <f>ORÇAMENTO!B4</f>
        <v>SECRETARIA MUNICIPAL DE OBRAS</v>
      </c>
      <c r="C4" s="838"/>
      <c r="D4" s="838"/>
      <c r="E4" s="838"/>
      <c r="F4" s="838"/>
      <c r="G4" s="838"/>
      <c r="H4" s="838"/>
      <c r="I4" s="839"/>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row>
    <row r="5" spans="2:256" ht="17.25" customHeight="1" x14ac:dyDescent="0.2">
      <c r="B5" s="832" t="str">
        <f>ORÇAMENTO!B5</f>
        <v>OBRA: DRENAGEM PLUVIAL, PAVIMENTAÇÃO E SINALIZAÇÃO VIÁRIA</v>
      </c>
      <c r="C5" s="833"/>
      <c r="D5" s="833"/>
      <c r="E5" s="833"/>
      <c r="F5" s="833"/>
      <c r="G5" s="833"/>
      <c r="H5" s="833"/>
      <c r="I5" s="834"/>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row>
    <row r="6" spans="2:256" ht="18.75" customHeight="1" x14ac:dyDescent="0.2">
      <c r="B6" s="875" t="str">
        <f>ORÇAMENTO!B7</f>
        <v>LOCAL: Vila Gabriela (Manilha)</v>
      </c>
      <c r="C6" s="833"/>
      <c r="D6" s="833"/>
      <c r="E6" s="833"/>
      <c r="F6" s="833"/>
      <c r="G6" s="833"/>
      <c r="H6" s="833"/>
      <c r="I6" s="834"/>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row>
    <row r="7" spans="2:256" ht="9" customHeight="1" x14ac:dyDescent="0.2">
      <c r="B7" s="329"/>
      <c r="C7" s="330"/>
      <c r="D7" s="330"/>
      <c r="E7" s="330"/>
      <c r="F7" s="330"/>
      <c r="G7" s="330"/>
      <c r="H7" s="330"/>
      <c r="I7" s="331"/>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row>
    <row r="8" spans="2:256" s="47" customFormat="1" ht="44.25" customHeight="1" x14ac:dyDescent="0.2">
      <c r="B8" s="902" t="s">
        <v>46671</v>
      </c>
      <c r="C8" s="903"/>
      <c r="D8" s="903"/>
      <c r="E8" s="903"/>
      <c r="F8" s="903"/>
      <c r="G8" s="903"/>
      <c r="H8" s="903"/>
      <c r="I8" s="904"/>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c r="GT8" s="48"/>
      <c r="GU8" s="48"/>
      <c r="GV8" s="48"/>
      <c r="GW8" s="48"/>
      <c r="GX8" s="48"/>
      <c r="GY8" s="48"/>
      <c r="GZ8" s="48"/>
      <c r="HA8" s="48"/>
      <c r="HB8" s="48"/>
      <c r="HC8" s="48"/>
      <c r="HD8" s="48"/>
      <c r="HE8" s="48"/>
      <c r="HF8" s="48"/>
      <c r="HG8" s="48"/>
      <c r="HH8" s="48"/>
      <c r="HI8" s="48"/>
      <c r="HJ8" s="48"/>
      <c r="HK8" s="48"/>
      <c r="HL8" s="48"/>
      <c r="HM8" s="48"/>
      <c r="HN8" s="48"/>
      <c r="HO8" s="48"/>
      <c r="HP8" s="48"/>
      <c r="HQ8" s="48"/>
      <c r="HR8" s="48"/>
      <c r="HS8" s="48"/>
      <c r="HT8" s="48"/>
      <c r="HU8" s="48"/>
      <c r="HV8" s="48"/>
      <c r="HW8" s="48"/>
      <c r="HX8" s="48"/>
      <c r="HY8" s="48"/>
      <c r="HZ8" s="48"/>
      <c r="IA8" s="48"/>
      <c r="IB8" s="48"/>
      <c r="IC8" s="48"/>
      <c r="ID8" s="48"/>
      <c r="IE8" s="48"/>
      <c r="IF8" s="48"/>
      <c r="IG8" s="48"/>
      <c r="IH8" s="48"/>
      <c r="II8" s="48"/>
      <c r="IJ8" s="48"/>
      <c r="IK8" s="48"/>
      <c r="IL8" s="48"/>
      <c r="IM8" s="48"/>
      <c r="IN8" s="48"/>
      <c r="IO8" s="48"/>
      <c r="IP8" s="48"/>
      <c r="IQ8" s="48"/>
      <c r="IR8" s="48"/>
      <c r="IS8" s="48"/>
      <c r="IT8" s="48"/>
      <c r="IU8" s="48"/>
      <c r="IV8" s="48"/>
    </row>
    <row r="9" spans="2:256" s="2" customFormat="1" ht="9" customHeight="1" x14ac:dyDescent="0.25">
      <c r="B9" s="63"/>
      <c r="C9" s="15"/>
      <c r="D9" s="16"/>
      <c r="E9" s="16"/>
      <c r="F9" s="17"/>
      <c r="G9" s="17"/>
      <c r="H9" s="17"/>
      <c r="I9" s="64"/>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row>
    <row r="10" spans="2:256" ht="15" customHeight="1" x14ac:dyDescent="0.2">
      <c r="B10" s="847" t="s">
        <v>44</v>
      </c>
      <c r="C10" s="848"/>
      <c r="D10" s="848"/>
      <c r="E10" s="848"/>
      <c r="F10" s="848"/>
      <c r="G10" s="848"/>
      <c r="H10" s="848"/>
      <c r="I10" s="849"/>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row>
    <row r="11" spans="2:256" s="2" customFormat="1" ht="15" customHeight="1" x14ac:dyDescent="0.2">
      <c r="B11" s="841" t="s">
        <v>32</v>
      </c>
      <c r="C11" s="842"/>
      <c r="D11" s="842"/>
      <c r="E11" s="842"/>
      <c r="F11" s="842"/>
      <c r="G11" s="842"/>
      <c r="H11" s="843"/>
      <c r="I11" s="332" t="s">
        <v>33</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2:256" s="2" customFormat="1" ht="16.5" customHeight="1" x14ac:dyDescent="0.2">
      <c r="B12" s="333" t="s">
        <v>45</v>
      </c>
      <c r="C12" s="334"/>
      <c r="D12" s="334"/>
      <c r="E12" s="334"/>
      <c r="F12" s="334"/>
      <c r="G12" s="335"/>
      <c r="H12" s="336"/>
      <c r="I12" s="337"/>
      <c r="J12" s="7"/>
      <c r="K12" s="627">
        <f>I12</f>
        <v>0</v>
      </c>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row>
    <row r="13" spans="2:256" s="2" customFormat="1" ht="15" customHeight="1" x14ac:dyDescent="0.2">
      <c r="B13" s="333" t="s">
        <v>46</v>
      </c>
      <c r="C13" s="334"/>
      <c r="D13" s="334"/>
      <c r="E13" s="334"/>
      <c r="F13" s="334"/>
      <c r="G13" s="335"/>
      <c r="H13" s="336"/>
      <c r="I13" s="337"/>
      <c r="J13" s="7"/>
      <c r="K13" s="627">
        <f t="shared" ref="K13:K14" si="0">I13</f>
        <v>0</v>
      </c>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row>
    <row r="14" spans="2:256" s="2" customFormat="1" ht="15" customHeight="1" x14ac:dyDescent="0.2">
      <c r="B14" s="333" t="s">
        <v>47</v>
      </c>
      <c r="C14" s="334"/>
      <c r="D14" s="334"/>
      <c r="E14" s="334"/>
      <c r="F14" s="334"/>
      <c r="G14" s="335"/>
      <c r="H14" s="336"/>
      <c r="I14" s="337"/>
      <c r="J14" s="7"/>
      <c r="K14" s="627">
        <f t="shared" si="0"/>
        <v>0</v>
      </c>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row>
    <row r="15" spans="2:256" s="2" customFormat="1" x14ac:dyDescent="0.2">
      <c r="B15" s="835" t="s">
        <v>48</v>
      </c>
      <c r="C15" s="836"/>
      <c r="D15" s="836"/>
      <c r="E15" s="836"/>
      <c r="F15" s="836"/>
      <c r="G15" s="836"/>
      <c r="H15" s="836"/>
      <c r="I15" s="337">
        <f>SUM(I12:I14)</f>
        <v>0</v>
      </c>
      <c r="J15" s="7"/>
      <c r="K15" s="626">
        <f>SUM(K12:K14)</f>
        <v>0</v>
      </c>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row>
    <row r="16" spans="2:256" s="2" customFormat="1" ht="15" customHeight="1" x14ac:dyDescent="0.2">
      <c r="B16" s="847" t="s">
        <v>49</v>
      </c>
      <c r="C16" s="848"/>
      <c r="D16" s="848"/>
      <c r="E16" s="848"/>
      <c r="F16" s="848"/>
      <c r="G16" s="848"/>
      <c r="H16" s="848"/>
      <c r="I16" s="849"/>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2:256" s="2" customFormat="1" ht="15" customHeight="1" x14ac:dyDescent="0.2">
      <c r="B17" s="841" t="s">
        <v>32</v>
      </c>
      <c r="C17" s="842"/>
      <c r="D17" s="842"/>
      <c r="E17" s="842"/>
      <c r="F17" s="842"/>
      <c r="G17" s="842"/>
      <c r="H17" s="843"/>
      <c r="I17" s="332" t="s">
        <v>33</v>
      </c>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row>
    <row r="18" spans="2:256" s="2" customFormat="1" ht="15" customHeight="1" x14ac:dyDescent="0.2">
      <c r="B18" s="65" t="s">
        <v>50</v>
      </c>
      <c r="C18" s="8"/>
      <c r="D18" s="8"/>
      <c r="E18" s="8"/>
      <c r="F18" s="9"/>
      <c r="G18" s="4"/>
      <c r="H18" s="10"/>
      <c r="I18" s="33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row>
    <row r="19" spans="2:256" s="2" customFormat="1" x14ac:dyDescent="0.2">
      <c r="B19" s="835" t="s">
        <v>51</v>
      </c>
      <c r="C19" s="836"/>
      <c r="D19" s="836"/>
      <c r="E19" s="836"/>
      <c r="F19" s="836"/>
      <c r="G19" s="836"/>
      <c r="H19" s="836"/>
      <c r="I19" s="33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row>
    <row r="20" spans="2:256" s="2" customFormat="1" ht="15" customHeight="1" x14ac:dyDescent="0.2">
      <c r="B20" s="847" t="s">
        <v>52</v>
      </c>
      <c r="C20" s="848"/>
      <c r="D20" s="848"/>
      <c r="E20" s="848"/>
      <c r="F20" s="848"/>
      <c r="G20" s="848"/>
      <c r="H20" s="848"/>
      <c r="I20" s="849"/>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row>
    <row r="21" spans="2:256" s="2" customFormat="1" ht="15" customHeight="1" x14ac:dyDescent="0.2">
      <c r="B21" s="841" t="s">
        <v>32</v>
      </c>
      <c r="C21" s="842"/>
      <c r="D21" s="842"/>
      <c r="E21" s="842"/>
      <c r="F21" s="842"/>
      <c r="G21" s="842"/>
      <c r="H21" s="843"/>
      <c r="I21" s="332" t="s">
        <v>33</v>
      </c>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row>
    <row r="22" spans="2:256" s="2" customFormat="1" ht="15" customHeight="1" x14ac:dyDescent="0.2">
      <c r="B22" s="850" t="s">
        <v>53</v>
      </c>
      <c r="C22" s="851"/>
      <c r="D22" s="851"/>
      <c r="E22" s="851"/>
      <c r="F22" s="851"/>
      <c r="G22" s="851"/>
      <c r="H22" s="852"/>
      <c r="I22" s="33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row>
    <row r="23" spans="2:256" s="2" customFormat="1" x14ac:dyDescent="0.2">
      <c r="B23" s="835" t="s">
        <v>54</v>
      </c>
      <c r="C23" s="836"/>
      <c r="D23" s="836"/>
      <c r="E23" s="836"/>
      <c r="F23" s="836"/>
      <c r="G23" s="836"/>
      <c r="H23" s="836"/>
      <c r="I23" s="33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row>
    <row r="24" spans="2:256" s="2" customFormat="1" ht="15" customHeight="1" x14ac:dyDescent="0.2">
      <c r="B24" s="847" t="s">
        <v>55</v>
      </c>
      <c r="C24" s="848"/>
      <c r="D24" s="848"/>
      <c r="E24" s="848"/>
      <c r="F24" s="848"/>
      <c r="G24" s="848"/>
      <c r="H24" s="848"/>
      <c r="I24" s="849"/>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row>
    <row r="25" spans="2:256" s="2" customFormat="1" ht="15" customHeight="1" x14ac:dyDescent="0.2">
      <c r="B25" s="841" t="s">
        <v>32</v>
      </c>
      <c r="C25" s="842"/>
      <c r="D25" s="842"/>
      <c r="E25" s="842"/>
      <c r="F25" s="842"/>
      <c r="G25" s="842"/>
      <c r="H25" s="843"/>
      <c r="I25" s="332" t="s">
        <v>33</v>
      </c>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row>
    <row r="26" spans="2:256" s="2" customFormat="1" ht="15" customHeight="1" x14ac:dyDescent="0.2">
      <c r="B26" s="333" t="s">
        <v>56</v>
      </c>
      <c r="C26" s="334"/>
      <c r="D26" s="334"/>
      <c r="E26" s="334"/>
      <c r="F26" s="334"/>
      <c r="G26" s="335"/>
      <c r="H26" s="338"/>
      <c r="I26" s="33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row>
    <row r="27" spans="2:256" s="2" customFormat="1" ht="30" customHeight="1" x14ac:dyDescent="0.2">
      <c r="B27" s="333" t="s">
        <v>57</v>
      </c>
      <c r="C27" s="334"/>
      <c r="D27" s="334"/>
      <c r="E27" s="334"/>
      <c r="F27" s="334"/>
      <c r="G27" s="335"/>
      <c r="H27" s="338"/>
      <c r="I27" s="33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row>
    <row r="28" spans="2:256" ht="15" customHeight="1" x14ac:dyDescent="0.2">
      <c r="B28" s="333" t="s">
        <v>58</v>
      </c>
      <c r="C28" s="334"/>
      <c r="D28" s="334"/>
      <c r="E28" s="334"/>
      <c r="F28" s="334"/>
      <c r="G28" s="335"/>
      <c r="H28" s="338"/>
      <c r="I28" s="33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row>
    <row r="29" spans="2:256" ht="15" customHeight="1" x14ac:dyDescent="0.2">
      <c r="B29" s="333" t="s">
        <v>59</v>
      </c>
      <c r="C29" s="334"/>
      <c r="D29" s="334"/>
      <c r="E29" s="334"/>
      <c r="F29" s="334"/>
      <c r="G29" s="335"/>
      <c r="H29" s="338"/>
      <c r="I29" s="33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row>
    <row r="30" spans="2:256" ht="15" customHeight="1" x14ac:dyDescent="0.2">
      <c r="B30" s="835" t="s">
        <v>60</v>
      </c>
      <c r="C30" s="836"/>
      <c r="D30" s="836"/>
      <c r="E30" s="836"/>
      <c r="F30" s="836"/>
      <c r="G30" s="836"/>
      <c r="H30" s="874"/>
      <c r="I30" s="337">
        <f>SUM(I26:I29)</f>
        <v>0</v>
      </c>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row>
    <row r="31" spans="2:256" ht="9" customHeight="1" x14ac:dyDescent="0.2">
      <c r="B31" s="339"/>
      <c r="C31" s="340"/>
      <c r="D31" s="341"/>
      <c r="E31" s="342"/>
      <c r="F31" s="342"/>
      <c r="G31" s="342"/>
      <c r="H31" s="342"/>
      <c r="I31" s="343"/>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2:256" x14ac:dyDescent="0.2">
      <c r="B32" s="844" t="s">
        <v>34</v>
      </c>
      <c r="C32" s="845"/>
      <c r="D32" s="845"/>
      <c r="E32" s="845"/>
      <c r="F32" s="845"/>
      <c r="G32" s="845"/>
      <c r="H32" s="845"/>
      <c r="I32" s="846"/>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2:256" ht="9" customHeight="1" thickBot="1" x14ac:dyDescent="0.25">
      <c r="B33" s="43"/>
      <c r="C33" s="11"/>
      <c r="D33" s="11"/>
      <c r="E33" s="11"/>
      <c r="F33" s="11"/>
      <c r="G33" s="11"/>
      <c r="H33" s="11"/>
      <c r="I33" s="44"/>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row>
    <row r="34" spans="2:256" ht="12.75" customHeight="1" x14ac:dyDescent="0.2">
      <c r="B34" s="40"/>
      <c r="C34" s="14"/>
      <c r="D34" s="14"/>
      <c r="E34" s="14"/>
      <c r="F34" s="14"/>
      <c r="G34" s="14"/>
      <c r="H34" s="14"/>
      <c r="I34" s="41"/>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row>
    <row r="35" spans="2:256" ht="12.75" customHeight="1" thickBot="1" x14ac:dyDescent="0.25">
      <c r="B35" s="872" t="s">
        <v>35</v>
      </c>
      <c r="C35" s="840" t="s">
        <v>61</v>
      </c>
      <c r="D35" s="840"/>
      <c r="E35" s="840"/>
      <c r="F35" s="840"/>
      <c r="G35" s="840"/>
      <c r="H35" s="853" t="s">
        <v>36</v>
      </c>
      <c r="I35" s="857" t="s">
        <v>37</v>
      </c>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row>
    <row r="36" spans="2:256" ht="12.75" customHeight="1" x14ac:dyDescent="0.2">
      <c r="B36" s="872"/>
      <c r="C36" s="855"/>
      <c r="D36" s="860" t="s">
        <v>62</v>
      </c>
      <c r="E36" s="861"/>
      <c r="F36" s="861"/>
      <c r="G36" s="861"/>
      <c r="H36" s="853"/>
      <c r="I36" s="858"/>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row>
    <row r="37" spans="2:256" ht="12.75" customHeight="1" thickBot="1" x14ac:dyDescent="0.25">
      <c r="B37" s="873"/>
      <c r="C37" s="856"/>
      <c r="D37" s="862"/>
      <c r="E37" s="862"/>
      <c r="F37" s="862"/>
      <c r="G37" s="862"/>
      <c r="H37" s="854"/>
      <c r="I37" s="859"/>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row>
    <row r="38" spans="2:256" ht="15" customHeight="1" x14ac:dyDescent="0.2">
      <c r="B38" s="306"/>
      <c r="C38" s="12"/>
      <c r="D38" s="13"/>
      <c r="E38" s="13"/>
      <c r="F38" s="13"/>
      <c r="G38" s="13"/>
      <c r="H38" s="305"/>
      <c r="I38" s="66"/>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row>
    <row r="39" spans="2:256" ht="15" customHeight="1" x14ac:dyDescent="0.2">
      <c r="B39" s="829" t="s">
        <v>63</v>
      </c>
      <c r="C39" s="830"/>
      <c r="D39" s="830"/>
      <c r="E39" s="830"/>
      <c r="F39" s="830"/>
      <c r="G39" s="830"/>
      <c r="H39" s="830"/>
      <c r="I39" s="831"/>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row>
    <row r="40" spans="2:256" ht="15" customHeight="1" x14ac:dyDescent="0.2">
      <c r="B40" s="829" t="s">
        <v>64</v>
      </c>
      <c r="C40" s="830"/>
      <c r="D40" s="830"/>
      <c r="E40" s="830"/>
      <c r="F40" s="830"/>
      <c r="G40" s="830"/>
      <c r="H40" s="830"/>
      <c r="I40" s="831"/>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row>
    <row r="41" spans="2:256" ht="15" customHeight="1" x14ac:dyDescent="0.2">
      <c r="B41" s="829" t="s">
        <v>65</v>
      </c>
      <c r="C41" s="830"/>
      <c r="D41" s="830"/>
      <c r="E41" s="830"/>
      <c r="F41" s="830"/>
      <c r="G41" s="830"/>
      <c r="H41" s="830"/>
      <c r="I41" s="831"/>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row>
    <row r="42" spans="2:256" ht="15" customHeight="1" x14ac:dyDescent="0.2">
      <c r="B42" s="829" t="s">
        <v>66</v>
      </c>
      <c r="C42" s="830"/>
      <c r="D42" s="830"/>
      <c r="E42" s="830"/>
      <c r="F42" s="830"/>
      <c r="G42" s="830"/>
      <c r="H42" s="830"/>
      <c r="I42" s="831"/>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row>
    <row r="43" spans="2:256" ht="9" customHeight="1" thickBot="1" x14ac:dyDescent="0.25">
      <c r="B43" s="306"/>
      <c r="C43" s="12"/>
      <c r="D43" s="13"/>
      <c r="E43" s="13"/>
      <c r="F43" s="13"/>
      <c r="G43" s="13"/>
      <c r="H43" s="305"/>
      <c r="I43" s="66"/>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row>
    <row r="44" spans="2:256" ht="15" customHeight="1" thickTop="1" x14ac:dyDescent="0.2">
      <c r="B44" s="42"/>
      <c r="C44" s="6"/>
      <c r="D44" s="6"/>
      <c r="E44" s="6"/>
      <c r="F44" s="6"/>
      <c r="G44" s="863" t="s">
        <v>38</v>
      </c>
      <c r="H44" s="864"/>
      <c r="I44" s="867">
        <f>(ROUND((1+I15/100)*(1+I19/100)*(1+I23/100)/(1-I30/100),4))-1</f>
        <v>0</v>
      </c>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row>
    <row r="45" spans="2:256" ht="15" customHeight="1" thickBot="1" x14ac:dyDescent="0.25">
      <c r="B45" s="67"/>
      <c r="C45" s="6"/>
      <c r="D45" s="6"/>
      <c r="E45" s="6"/>
      <c r="F45" s="6"/>
      <c r="G45" s="865"/>
      <c r="H45" s="866"/>
      <c r="I45" s="868"/>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row>
    <row r="46" spans="2:256" ht="9" customHeight="1" thickTop="1" thickBot="1" x14ac:dyDescent="0.25">
      <c r="B46" s="43"/>
      <c r="C46" s="11"/>
      <c r="D46" s="11"/>
      <c r="E46" s="11"/>
      <c r="F46" s="11"/>
      <c r="G46" s="11"/>
      <c r="H46" s="11"/>
      <c r="I46" s="44"/>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row>
    <row r="47" spans="2:256" x14ac:dyDescent="0.2">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row>
  </sheetData>
  <mergeCells count="31">
    <mergeCell ref="B24:I24"/>
    <mergeCell ref="B3:I3"/>
    <mergeCell ref="B35:B37"/>
    <mergeCell ref="B8:I8"/>
    <mergeCell ref="B10:I10"/>
    <mergeCell ref="B11:H11"/>
    <mergeCell ref="B23:H23"/>
    <mergeCell ref="B19:H19"/>
    <mergeCell ref="B30:H30"/>
    <mergeCell ref="B6:I6"/>
    <mergeCell ref="G44:H45"/>
    <mergeCell ref="I44:I45"/>
    <mergeCell ref="B40:I40"/>
    <mergeCell ref="B41:I41"/>
    <mergeCell ref="B42:I42"/>
    <mergeCell ref="B39:I39"/>
    <mergeCell ref="B5:I5"/>
    <mergeCell ref="B15:H15"/>
    <mergeCell ref="B4:I4"/>
    <mergeCell ref="C35:G35"/>
    <mergeCell ref="B17:H17"/>
    <mergeCell ref="B32:I32"/>
    <mergeCell ref="B20:I20"/>
    <mergeCell ref="B16:I16"/>
    <mergeCell ref="B22:H22"/>
    <mergeCell ref="H35:H37"/>
    <mergeCell ref="C36:C37"/>
    <mergeCell ref="I35:I37"/>
    <mergeCell ref="D36:G37"/>
    <mergeCell ref="B25:H25"/>
    <mergeCell ref="B21:H21"/>
  </mergeCells>
  <printOptions horizontalCentered="1"/>
  <pageMargins left="0.19685039370078741" right="0.19685039370078741" top="0.39370078740157483" bottom="0.59055118110236227" header="0.39370078740157483" footer="0.39370078740157483"/>
  <pageSetup paperSize="9" fitToHeight="100" orientation="portrait" r:id="rId1"/>
  <headerFooter>
    <oddFooter>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0"/>
  <sheetViews>
    <sheetView workbookViewId="0">
      <selection activeCell="H9" sqref="H9"/>
    </sheetView>
  </sheetViews>
  <sheetFormatPr defaultRowHeight="12.75" x14ac:dyDescent="0.2"/>
  <cols>
    <col min="1" max="1" width="15.42578125" bestFit="1" customWidth="1"/>
    <col min="2" max="2" width="57.42578125" customWidth="1"/>
    <col min="4" max="4" width="8" bestFit="1" customWidth="1"/>
    <col min="5" max="5" width="10.42578125" bestFit="1" customWidth="1"/>
    <col min="6" max="6" width="10.28515625" customWidth="1"/>
  </cols>
  <sheetData>
    <row r="1" spans="1:6" x14ac:dyDescent="0.2">
      <c r="A1" s="453"/>
      <c r="B1" s="454"/>
      <c r="C1" s="454"/>
      <c r="D1" s="454"/>
      <c r="E1" s="454"/>
      <c r="F1" s="455"/>
    </row>
    <row r="2" spans="1:6" ht="15.75" x14ac:dyDescent="0.2">
      <c r="A2" s="456"/>
      <c r="B2" s="457"/>
      <c r="C2" s="458"/>
      <c r="D2" s="459"/>
      <c r="E2" s="459"/>
      <c r="F2" s="460"/>
    </row>
    <row r="3" spans="1:6" x14ac:dyDescent="0.2">
      <c r="A3" s="461"/>
      <c r="B3" s="462"/>
      <c r="C3" s="462"/>
      <c r="D3" s="462"/>
      <c r="E3" s="462"/>
      <c r="F3" s="463"/>
    </row>
    <row r="4" spans="1:6" ht="15.75" x14ac:dyDescent="0.2">
      <c r="A4" s="876" t="s">
        <v>42</v>
      </c>
      <c r="B4" s="877"/>
      <c r="C4" s="877"/>
      <c r="D4" s="877"/>
      <c r="E4" s="877"/>
      <c r="F4" s="878"/>
    </row>
    <row r="5" spans="1:6" ht="16.5" thickBot="1" x14ac:dyDescent="0.25">
      <c r="A5" s="464"/>
      <c r="B5" s="465"/>
      <c r="C5" s="466"/>
      <c r="D5" s="467"/>
      <c r="E5" s="879"/>
      <c r="F5" s="880"/>
    </row>
    <row r="6" spans="1:6" ht="15.75" x14ac:dyDescent="0.25">
      <c r="A6" s="881" t="s">
        <v>46670</v>
      </c>
      <c r="B6" s="882"/>
      <c r="C6" s="882"/>
      <c r="D6" s="882"/>
      <c r="E6" s="882"/>
      <c r="F6" s="883"/>
    </row>
    <row r="7" spans="1:6" ht="38.25" customHeight="1" x14ac:dyDescent="0.2">
      <c r="A7" s="468" t="s">
        <v>31026</v>
      </c>
      <c r="B7" s="884" t="s">
        <v>31027</v>
      </c>
      <c r="C7" s="885"/>
      <c r="D7" s="885"/>
      <c r="E7" s="886"/>
      <c r="F7" s="469" t="s">
        <v>3</v>
      </c>
    </row>
    <row r="8" spans="1:6" x14ac:dyDescent="0.2">
      <c r="A8" s="887" t="s">
        <v>31028</v>
      </c>
      <c r="B8" s="889" t="s">
        <v>10</v>
      </c>
      <c r="C8" s="889" t="s">
        <v>5</v>
      </c>
      <c r="D8" s="891" t="s">
        <v>11</v>
      </c>
      <c r="E8" s="893" t="s">
        <v>12</v>
      </c>
      <c r="F8" s="894"/>
    </row>
    <row r="9" spans="1:6" ht="23.25" customHeight="1" x14ac:dyDescent="0.2">
      <c r="A9" s="888"/>
      <c r="B9" s="890"/>
      <c r="C9" s="890"/>
      <c r="D9" s="892"/>
      <c r="E9" s="470" t="s">
        <v>13</v>
      </c>
      <c r="F9" s="479" t="s">
        <v>31029</v>
      </c>
    </row>
    <row r="10" spans="1:6" x14ac:dyDescent="0.2">
      <c r="A10" s="472">
        <v>88253</v>
      </c>
      <c r="B10" s="473" t="str">
        <f>VLOOKUP(A10,' SINAPI 05-2022'!$1:$1048576,2,FALSE)</f>
        <v>AUXILIAR DE TOPÓGRAFO COM ENCARGOS COMPLEMENTARES</v>
      </c>
      <c r="C10" s="478" t="str">
        <f>VLOOKUP(A10,' SINAPI 05-2022'!$1:$1048576,3,FALSE)</f>
        <v>H</v>
      </c>
      <c r="D10" s="474">
        <v>2.5000000000000001E-3</v>
      </c>
      <c r="E10" s="480"/>
      <c r="F10" s="471"/>
    </row>
    <row r="11" spans="1:6" x14ac:dyDescent="0.2">
      <c r="A11" s="472">
        <v>88288</v>
      </c>
      <c r="B11" s="473" t="str">
        <f>VLOOKUP(A11,' SINAPI 05-2022'!$1:$1048576,2,FALSE)</f>
        <v>NIVELADOR COM ENCARGOS COMPLEMENTARES</v>
      </c>
      <c r="C11" s="478" t="str">
        <f>VLOOKUP(A11,' SINAPI 05-2022'!$1:$1048576,3,FALSE)</f>
        <v>H</v>
      </c>
      <c r="D11" s="474">
        <v>2.5000000000000001E-3</v>
      </c>
      <c r="E11" s="480"/>
      <c r="F11" s="471"/>
    </row>
    <row r="12" spans="1:6" x14ac:dyDescent="0.2">
      <c r="A12" s="472">
        <v>88316</v>
      </c>
      <c r="B12" s="473" t="str">
        <f>VLOOKUP(A12,' SINAPI 05-2022'!$1:$1048576,2,FALSE)</f>
        <v>SERVENTE COM ENCARGOS COMPLEMENTARES</v>
      </c>
      <c r="C12" s="478" t="str">
        <f>VLOOKUP(A12,' SINAPI 05-2022'!$1:$1048576,3,FALSE)</f>
        <v>H</v>
      </c>
      <c r="D12" s="474">
        <v>7.4999999999999997E-3</v>
      </c>
      <c r="E12" s="480"/>
      <c r="F12" s="471"/>
    </row>
    <row r="13" spans="1:6" x14ac:dyDescent="0.2">
      <c r="A13" s="472">
        <v>88597</v>
      </c>
      <c r="B13" s="473" t="str">
        <f>VLOOKUP(A13,' SINAPI 05-2022'!$1:$1048576,2,FALSE)</f>
        <v>DESENHISTA DETALHISTA COM ENCARGOS COMPLEMENTARES</v>
      </c>
      <c r="C13" s="478" t="str">
        <f>VLOOKUP(A13,' SINAPI 05-2022'!$1:$1048576,3,FALSE)</f>
        <v>H</v>
      </c>
      <c r="D13" s="474">
        <v>4.0000000000000001E-3</v>
      </c>
      <c r="E13" s="480"/>
      <c r="F13" s="471"/>
    </row>
    <row r="14" spans="1:6" ht="22.5" x14ac:dyDescent="0.2">
      <c r="A14" s="472">
        <v>92145</v>
      </c>
      <c r="B14" s="473" t="str">
        <f>VLOOKUP(A14,' SINAPI 05-2022'!$1:$1048576,2,FALSE)</f>
        <v>CAMINHONETE CABINE SIMPLES COM MOTOR 1.6 FLEX, CÂMBIO MANUAL, POTÊNCIA 101/104 CV, 2 PORTAS - CHP DIURNO. AF_11/2015</v>
      </c>
      <c r="C14" s="478" t="str">
        <f>VLOOKUP(A14,' SINAPI 05-2022'!$1:$1048576,3,FALSE)</f>
        <v>CHP</v>
      </c>
      <c r="D14" s="474">
        <v>2E-3</v>
      </c>
      <c r="E14" s="480"/>
      <c r="F14" s="471"/>
    </row>
    <row r="15" spans="1:6" x14ac:dyDescent="0.2">
      <c r="A15" s="895"/>
      <c r="B15" s="896"/>
      <c r="C15" s="896"/>
      <c r="D15" s="897"/>
      <c r="E15" s="475" t="s">
        <v>14</v>
      </c>
      <c r="F15" s="476">
        <f>SUM(F10:F14)</f>
        <v>0</v>
      </c>
    </row>
    <row r="16" spans="1:6" x14ac:dyDescent="0.2">
      <c r="A16" s="477" t="s">
        <v>31030</v>
      </c>
      <c r="B16" s="898" t="s">
        <v>46655</v>
      </c>
      <c r="C16" s="899"/>
      <c r="D16" s="899"/>
      <c r="E16" s="899"/>
      <c r="F16" s="900"/>
    </row>
    <row r="18" spans="1:6" x14ac:dyDescent="0.2">
      <c r="A18" s="468" t="s">
        <v>31031</v>
      </c>
      <c r="B18" s="884" t="s">
        <v>31032</v>
      </c>
      <c r="C18" s="885"/>
      <c r="D18" s="885"/>
      <c r="E18" s="886"/>
      <c r="F18" s="469" t="s">
        <v>3</v>
      </c>
    </row>
    <row r="19" spans="1:6" x14ac:dyDescent="0.2">
      <c r="A19" s="887" t="s">
        <v>31028</v>
      </c>
      <c r="B19" s="889" t="s">
        <v>10</v>
      </c>
      <c r="C19" s="889" t="s">
        <v>3</v>
      </c>
      <c r="D19" s="891" t="s">
        <v>11</v>
      </c>
      <c r="E19" s="893" t="s">
        <v>12</v>
      </c>
      <c r="F19" s="894"/>
    </row>
    <row r="20" spans="1:6" ht="27.75" customHeight="1" x14ac:dyDescent="0.2">
      <c r="A20" s="888"/>
      <c r="B20" s="890"/>
      <c r="C20" s="890"/>
      <c r="D20" s="892"/>
      <c r="E20" s="470" t="s">
        <v>13</v>
      </c>
      <c r="F20" s="471" t="s">
        <v>31029</v>
      </c>
    </row>
    <row r="21" spans="1:6" x14ac:dyDescent="0.2">
      <c r="A21" s="472">
        <v>88249</v>
      </c>
      <c r="B21" s="473" t="str">
        <f>VLOOKUP(A21,' SINAPI 05-2022'!$1:$1048576,2,FALSE)</f>
        <v>AUXILIAR DE LABORATÓRIO COM ENCARGOS COMPLEMENTARES</v>
      </c>
      <c r="C21" s="478" t="str">
        <f>VLOOKUP(A21,' SINAPI 05-2022'!$1:$1048576,3,FALSE)</f>
        <v>H</v>
      </c>
      <c r="D21" s="474">
        <v>1.5E-3</v>
      </c>
      <c r="E21" s="480"/>
      <c r="F21" s="471"/>
    </row>
    <row r="22" spans="1:6" x14ac:dyDescent="0.2">
      <c r="A22" s="472">
        <v>88321</v>
      </c>
      <c r="B22" s="473" t="str">
        <f>VLOOKUP(A22,' SINAPI 05-2022'!$1:$1048576,2,FALSE)</f>
        <v>TÉCNICO DE LABORATÓRIO COM ENCARGOS COMPLEMENTARES</v>
      </c>
      <c r="C22" s="478" t="str">
        <f>VLOOKUP(A22,' SINAPI 05-2022'!$1:$1048576,3,FALSE)</f>
        <v>H</v>
      </c>
      <c r="D22" s="474">
        <v>8.0000000000000004E-4</v>
      </c>
      <c r="E22" s="480"/>
      <c r="F22" s="471"/>
    </row>
    <row r="23" spans="1:6" x14ac:dyDescent="0.2">
      <c r="A23" s="895"/>
      <c r="B23" s="896"/>
      <c r="C23" s="896"/>
      <c r="D23" s="897"/>
      <c r="E23" s="475" t="s">
        <v>14</v>
      </c>
      <c r="F23" s="476">
        <f>SUM(F21:F22)</f>
        <v>0</v>
      </c>
    </row>
    <row r="24" spans="1:6" ht="12.75" customHeight="1" x14ac:dyDescent="0.2">
      <c r="A24" s="477" t="s">
        <v>31030</v>
      </c>
      <c r="B24" s="898" t="s">
        <v>46655</v>
      </c>
      <c r="C24" s="899"/>
      <c r="D24" s="899"/>
      <c r="E24" s="899"/>
      <c r="F24" s="900"/>
    </row>
    <row r="26" spans="1:6" x14ac:dyDescent="0.2">
      <c r="A26" s="468" t="s">
        <v>31033</v>
      </c>
      <c r="B26" s="884" t="s">
        <v>31034</v>
      </c>
      <c r="C26" s="885"/>
      <c r="D26" s="885"/>
      <c r="E26" s="886"/>
      <c r="F26" s="469" t="s">
        <v>5</v>
      </c>
    </row>
    <row r="27" spans="1:6" x14ac:dyDescent="0.2">
      <c r="A27" s="887" t="s">
        <v>31028</v>
      </c>
      <c r="B27" s="889" t="s">
        <v>10</v>
      </c>
      <c r="C27" s="889" t="s">
        <v>5</v>
      </c>
      <c r="D27" s="891" t="s">
        <v>11</v>
      </c>
      <c r="E27" s="893" t="s">
        <v>12</v>
      </c>
      <c r="F27" s="894"/>
    </row>
    <row r="28" spans="1:6" x14ac:dyDescent="0.2">
      <c r="A28" s="888"/>
      <c r="B28" s="890"/>
      <c r="C28" s="890"/>
      <c r="D28" s="892"/>
      <c r="E28" s="470" t="s">
        <v>13</v>
      </c>
      <c r="F28" s="471" t="s">
        <v>31029</v>
      </c>
    </row>
    <row r="29" spans="1:6" x14ac:dyDescent="0.2">
      <c r="A29" s="472">
        <v>88249</v>
      </c>
      <c r="B29" s="473" t="str">
        <f>VLOOKUP(A29,' SINAPI 05-2022'!$1:$1048576,2,FALSE)</f>
        <v>AUXILIAR DE LABORATÓRIO COM ENCARGOS COMPLEMENTARES</v>
      </c>
      <c r="C29" s="478" t="str">
        <f>VLOOKUP(A29,' SINAPI 05-2022'!$1:$1048576,3,FALSE)</f>
        <v>H</v>
      </c>
      <c r="D29" s="474">
        <v>1</v>
      </c>
      <c r="E29" s="480"/>
      <c r="F29" s="471"/>
    </row>
    <row r="30" spans="1:6" x14ac:dyDescent="0.2">
      <c r="A30" s="472">
        <v>88321</v>
      </c>
      <c r="B30" s="473" t="str">
        <f>VLOOKUP(A30,' SINAPI 05-2022'!$1:$1048576,2,FALSE)</f>
        <v>TÉCNICO DE LABORATÓRIO COM ENCARGOS COMPLEMENTARES</v>
      </c>
      <c r="C30" s="478" t="str">
        <f>VLOOKUP(A30,' SINAPI 05-2022'!$1:$1048576,3,FALSE)</f>
        <v>H</v>
      </c>
      <c r="D30" s="474">
        <v>1</v>
      </c>
      <c r="E30" s="480"/>
      <c r="F30" s="471"/>
    </row>
    <row r="31" spans="1:6" x14ac:dyDescent="0.2">
      <c r="A31" s="895"/>
      <c r="B31" s="896"/>
      <c r="C31" s="896"/>
      <c r="D31" s="897"/>
      <c r="E31" s="475" t="s">
        <v>14</v>
      </c>
      <c r="F31" s="476">
        <f>SUM(F29:F30)</f>
        <v>0</v>
      </c>
    </row>
    <row r="32" spans="1:6" ht="12.75" customHeight="1" x14ac:dyDescent="0.2">
      <c r="A32" s="477" t="s">
        <v>31030</v>
      </c>
      <c r="B32" s="898" t="s">
        <v>46655</v>
      </c>
      <c r="C32" s="899"/>
      <c r="D32" s="899"/>
      <c r="E32" s="899"/>
      <c r="F32" s="900"/>
    </row>
    <row r="34" spans="1:6" x14ac:dyDescent="0.2">
      <c r="A34" s="468" t="s">
        <v>31035</v>
      </c>
      <c r="B34" s="884" t="s">
        <v>31036</v>
      </c>
      <c r="C34" s="885"/>
      <c r="D34" s="885"/>
      <c r="E34" s="886"/>
      <c r="F34" s="469" t="s">
        <v>20</v>
      </c>
    </row>
    <row r="35" spans="1:6" x14ac:dyDescent="0.2">
      <c r="A35" s="887" t="s">
        <v>31028</v>
      </c>
      <c r="B35" s="889" t="s">
        <v>10</v>
      </c>
      <c r="C35" s="889" t="s">
        <v>20</v>
      </c>
      <c r="D35" s="891" t="s">
        <v>11</v>
      </c>
      <c r="E35" s="893" t="s">
        <v>12</v>
      </c>
      <c r="F35" s="894"/>
    </row>
    <row r="36" spans="1:6" x14ac:dyDescent="0.2">
      <c r="A36" s="888"/>
      <c r="B36" s="890"/>
      <c r="C36" s="890"/>
      <c r="D36" s="892"/>
      <c r="E36" s="470" t="s">
        <v>13</v>
      </c>
      <c r="F36" s="471" t="s">
        <v>31029</v>
      </c>
    </row>
    <row r="37" spans="1:6" x14ac:dyDescent="0.2">
      <c r="A37" s="472">
        <v>88249</v>
      </c>
      <c r="B37" s="473" t="str">
        <f>VLOOKUP(A37,' SINAPI 05-2022'!$1:$1048576,2,FALSE)</f>
        <v>AUXILIAR DE LABORATÓRIO COM ENCARGOS COMPLEMENTARES</v>
      </c>
      <c r="C37" s="478" t="str">
        <f>VLOOKUP(A37,' SINAPI 05-2022'!$1:$1048576,3,FALSE)</f>
        <v>H</v>
      </c>
      <c r="D37" s="474">
        <v>6.2E-2</v>
      </c>
      <c r="E37" s="480"/>
      <c r="F37" s="471"/>
    </row>
    <row r="38" spans="1:6" x14ac:dyDescent="0.2">
      <c r="A38" s="472">
        <v>88321</v>
      </c>
      <c r="B38" s="473" t="str">
        <f>VLOOKUP(A38,' SINAPI 05-2022'!$1:$1048576,2,FALSE)</f>
        <v>TÉCNICO DE LABORATÓRIO COM ENCARGOS COMPLEMENTARES</v>
      </c>
      <c r="C38" s="478" t="str">
        <f>VLOOKUP(A38,' SINAPI 05-2022'!$1:$1048576,3,FALSE)</f>
        <v>H</v>
      </c>
      <c r="D38" s="474">
        <v>3.5999999999999997E-2</v>
      </c>
      <c r="E38" s="480"/>
      <c r="F38" s="471"/>
    </row>
    <row r="39" spans="1:6" x14ac:dyDescent="0.2">
      <c r="A39" s="895"/>
      <c r="B39" s="896"/>
      <c r="C39" s="896"/>
      <c r="D39" s="897"/>
      <c r="E39" s="475" t="s">
        <v>14</v>
      </c>
      <c r="F39" s="476">
        <f>SUM(F37:F38)</f>
        <v>0</v>
      </c>
    </row>
    <row r="40" spans="1:6" ht="12.75" customHeight="1" x14ac:dyDescent="0.2">
      <c r="A40" s="477" t="s">
        <v>31030</v>
      </c>
      <c r="B40" s="898" t="s">
        <v>46655</v>
      </c>
      <c r="C40" s="899"/>
      <c r="D40" s="899"/>
      <c r="E40" s="899"/>
      <c r="F40" s="900"/>
    </row>
  </sheetData>
  <mergeCells count="35">
    <mergeCell ref="A39:D39"/>
    <mergeCell ref="B40:F40"/>
    <mergeCell ref="A31:D31"/>
    <mergeCell ref="B32:F32"/>
    <mergeCell ref="B34:E34"/>
    <mergeCell ref="A35:A36"/>
    <mergeCell ref="B35:B36"/>
    <mergeCell ref="C35:C36"/>
    <mergeCell ref="D35:D36"/>
    <mergeCell ref="E35:F35"/>
    <mergeCell ref="A23:D23"/>
    <mergeCell ref="B24:F24"/>
    <mergeCell ref="B26:E26"/>
    <mergeCell ref="A27:A28"/>
    <mergeCell ref="B27:B28"/>
    <mergeCell ref="C27:C28"/>
    <mergeCell ref="D27:D28"/>
    <mergeCell ref="E27:F27"/>
    <mergeCell ref="A15:D15"/>
    <mergeCell ref="B16:F16"/>
    <mergeCell ref="B18:E18"/>
    <mergeCell ref="A19:A20"/>
    <mergeCell ref="B19:B20"/>
    <mergeCell ref="C19:C20"/>
    <mergeCell ref="D19:D20"/>
    <mergeCell ref="E19:F19"/>
    <mergeCell ref="A4:F4"/>
    <mergeCell ref="E5:F5"/>
    <mergeCell ref="A6:F6"/>
    <mergeCell ref="B7:E7"/>
    <mergeCell ref="A8:A9"/>
    <mergeCell ref="B8:B9"/>
    <mergeCell ref="C8:C9"/>
    <mergeCell ref="D8:D9"/>
    <mergeCell ref="E8:F8"/>
  </mergeCells>
  <pageMargins left="0.51181102362204722" right="0.51181102362204722" top="0.78740157480314965" bottom="0.78740157480314965" header="0.31496062992125984" footer="0.31496062992125984"/>
  <pageSetup paperSize="9" scale="8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786"/>
  <sheetViews>
    <sheetView zoomScale="80" zoomScaleNormal="80" workbookViewId="0">
      <selection activeCell="I1" sqref="B1:I1048576"/>
    </sheetView>
  </sheetViews>
  <sheetFormatPr defaultColWidth="15.5703125" defaultRowHeight="12.75" x14ac:dyDescent="0.2"/>
  <cols>
    <col min="1" max="1" width="25.5703125" bestFit="1" customWidth="1"/>
    <col min="2" max="2" width="151.7109375" customWidth="1"/>
    <col min="3" max="3" width="8.7109375" hidden="1" customWidth="1"/>
    <col min="4" max="4" width="14.28515625" hidden="1" customWidth="1"/>
    <col min="5" max="8" width="0" hidden="1" customWidth="1"/>
  </cols>
  <sheetData>
    <row r="1" spans="1:16" ht="15.75" x14ac:dyDescent="0.2">
      <c r="A1" s="68" t="s">
        <v>46657</v>
      </c>
      <c r="B1" s="68"/>
      <c r="C1" s="68"/>
      <c r="D1" s="68"/>
      <c r="E1" s="68"/>
      <c r="F1" s="68"/>
      <c r="G1" s="68"/>
      <c r="H1" s="376"/>
      <c r="I1" s="69"/>
      <c r="J1" s="69"/>
      <c r="K1" s="69"/>
      <c r="L1" s="69"/>
      <c r="M1" s="69"/>
      <c r="N1" s="69"/>
      <c r="O1" s="69"/>
      <c r="P1" s="45"/>
    </row>
    <row r="2" spans="1:16" x14ac:dyDescent="0.2">
      <c r="A2" s="377" t="s">
        <v>22112</v>
      </c>
      <c r="B2" s="377" t="s">
        <v>28259</v>
      </c>
      <c r="C2" s="377" t="s">
        <v>28260</v>
      </c>
      <c r="D2" s="377" t="s">
        <v>28261</v>
      </c>
      <c r="E2" s="377" t="s">
        <v>28262</v>
      </c>
      <c r="F2" s="377" t="s">
        <v>28263</v>
      </c>
      <c r="G2" s="377" t="s">
        <v>28264</v>
      </c>
      <c r="H2" s="377" t="s">
        <v>28265</v>
      </c>
      <c r="I2" s="377" t="s">
        <v>22113</v>
      </c>
      <c r="J2" s="377" t="s">
        <v>22114</v>
      </c>
      <c r="L2" t="s">
        <v>28259</v>
      </c>
      <c r="M2" s="377" t="s">
        <v>22114</v>
      </c>
    </row>
    <row r="3" spans="1:16" ht="20.25" customHeight="1" x14ac:dyDescent="0.2">
      <c r="A3" t="s">
        <v>154</v>
      </c>
      <c r="B3" t="s">
        <v>155</v>
      </c>
      <c r="I3" t="s">
        <v>5</v>
      </c>
      <c r="J3">
        <v>182.7</v>
      </c>
      <c r="M3">
        <v>182.7</v>
      </c>
      <c r="N3">
        <f>J3-M3</f>
        <v>0</v>
      </c>
    </row>
    <row r="4" spans="1:16" x14ac:dyDescent="0.2">
      <c r="A4" t="s">
        <v>156</v>
      </c>
      <c r="B4" t="s">
        <v>155</v>
      </c>
      <c r="I4" t="s">
        <v>5</v>
      </c>
      <c r="J4">
        <v>168.05</v>
      </c>
      <c r="M4">
        <v>168.05</v>
      </c>
      <c r="N4">
        <f t="shared" ref="N4:N67" si="0">J4-M4</f>
        <v>0</v>
      </c>
    </row>
    <row r="5" spans="1:16" x14ac:dyDescent="0.2">
      <c r="A5" t="s">
        <v>157</v>
      </c>
      <c r="B5" t="s">
        <v>158</v>
      </c>
      <c r="I5" t="s">
        <v>5</v>
      </c>
      <c r="J5">
        <v>182.7</v>
      </c>
      <c r="M5">
        <v>182.7</v>
      </c>
      <c r="N5">
        <f t="shared" si="0"/>
        <v>0</v>
      </c>
    </row>
    <row r="6" spans="1:16" x14ac:dyDescent="0.2">
      <c r="A6" t="s">
        <v>159</v>
      </c>
      <c r="B6" t="s">
        <v>158</v>
      </c>
      <c r="I6" t="s">
        <v>5</v>
      </c>
      <c r="J6">
        <v>168.05</v>
      </c>
      <c r="M6">
        <v>168.05</v>
      </c>
      <c r="N6">
        <f t="shared" si="0"/>
        <v>0</v>
      </c>
    </row>
    <row r="7" spans="1:16" x14ac:dyDescent="0.2">
      <c r="A7" t="s">
        <v>160</v>
      </c>
      <c r="B7" t="s">
        <v>161</v>
      </c>
      <c r="I7" t="s">
        <v>5</v>
      </c>
      <c r="J7">
        <v>106.66</v>
      </c>
      <c r="M7">
        <v>106.66</v>
      </c>
      <c r="N7">
        <f t="shared" si="0"/>
        <v>0</v>
      </c>
    </row>
    <row r="8" spans="1:16" x14ac:dyDescent="0.2">
      <c r="A8" t="s">
        <v>162</v>
      </c>
      <c r="B8" t="s">
        <v>161</v>
      </c>
      <c r="I8" t="s">
        <v>5</v>
      </c>
      <c r="J8">
        <v>98.1</v>
      </c>
      <c r="M8">
        <v>98.1</v>
      </c>
      <c r="N8">
        <f t="shared" si="0"/>
        <v>0</v>
      </c>
    </row>
    <row r="9" spans="1:16" x14ac:dyDescent="0.2">
      <c r="A9" t="s">
        <v>163</v>
      </c>
      <c r="B9" t="s">
        <v>164</v>
      </c>
      <c r="I9" t="s">
        <v>5</v>
      </c>
      <c r="J9">
        <v>206.03</v>
      </c>
      <c r="M9">
        <v>206.03</v>
      </c>
      <c r="N9">
        <f t="shared" si="0"/>
        <v>0</v>
      </c>
    </row>
    <row r="10" spans="1:16" x14ac:dyDescent="0.2">
      <c r="A10" t="s">
        <v>165</v>
      </c>
      <c r="B10" t="s">
        <v>164</v>
      </c>
      <c r="I10" t="s">
        <v>5</v>
      </c>
      <c r="J10">
        <v>189.51</v>
      </c>
      <c r="M10">
        <v>189.51</v>
      </c>
      <c r="N10">
        <f t="shared" si="0"/>
        <v>0</v>
      </c>
    </row>
    <row r="11" spans="1:16" x14ac:dyDescent="0.2">
      <c r="A11" t="s">
        <v>166</v>
      </c>
      <c r="B11" t="s">
        <v>167</v>
      </c>
      <c r="I11" t="s">
        <v>5</v>
      </c>
      <c r="J11">
        <v>478.27</v>
      </c>
      <c r="M11">
        <v>478.27</v>
      </c>
      <c r="N11">
        <f t="shared" si="0"/>
        <v>0</v>
      </c>
    </row>
    <row r="12" spans="1:16" x14ac:dyDescent="0.2">
      <c r="A12" t="s">
        <v>168</v>
      </c>
      <c r="B12" t="s">
        <v>167</v>
      </c>
      <c r="I12" t="s">
        <v>5</v>
      </c>
      <c r="J12">
        <v>439.91</v>
      </c>
      <c r="M12">
        <v>439.91</v>
      </c>
      <c r="N12">
        <f t="shared" si="0"/>
        <v>0</v>
      </c>
    </row>
    <row r="13" spans="1:16" x14ac:dyDescent="0.2">
      <c r="A13" t="s">
        <v>169</v>
      </c>
      <c r="B13" t="s">
        <v>170</v>
      </c>
      <c r="I13" t="s">
        <v>5</v>
      </c>
      <c r="J13">
        <v>252.3</v>
      </c>
      <c r="M13">
        <v>252.3</v>
      </c>
      <c r="N13">
        <f t="shared" si="0"/>
        <v>0</v>
      </c>
    </row>
    <row r="14" spans="1:16" x14ac:dyDescent="0.2">
      <c r="A14" t="s">
        <v>171</v>
      </c>
      <c r="B14" t="s">
        <v>170</v>
      </c>
      <c r="I14" t="s">
        <v>5</v>
      </c>
      <c r="J14">
        <v>232.07</v>
      </c>
      <c r="M14">
        <v>232.07</v>
      </c>
      <c r="N14">
        <f t="shared" si="0"/>
        <v>0</v>
      </c>
    </row>
    <row r="15" spans="1:16" x14ac:dyDescent="0.2">
      <c r="A15" t="s">
        <v>172</v>
      </c>
      <c r="B15" t="s">
        <v>173</v>
      </c>
      <c r="I15" t="s">
        <v>5</v>
      </c>
      <c r="J15">
        <v>101.57</v>
      </c>
      <c r="M15">
        <v>101.57</v>
      </c>
      <c r="N15">
        <f t="shared" si="0"/>
        <v>0</v>
      </c>
    </row>
    <row r="16" spans="1:16" x14ac:dyDescent="0.2">
      <c r="A16" t="s">
        <v>174</v>
      </c>
      <c r="B16" t="s">
        <v>173</v>
      </c>
      <c r="I16" t="s">
        <v>5</v>
      </c>
      <c r="J16">
        <v>93.43</v>
      </c>
      <c r="M16">
        <v>93.43</v>
      </c>
      <c r="N16">
        <f t="shared" si="0"/>
        <v>0</v>
      </c>
    </row>
    <row r="17" spans="1:14" x14ac:dyDescent="0.2">
      <c r="A17" t="s">
        <v>175</v>
      </c>
      <c r="B17" t="s">
        <v>176</v>
      </c>
      <c r="I17" t="s">
        <v>5</v>
      </c>
      <c r="J17">
        <v>95.02</v>
      </c>
      <c r="M17">
        <v>95.02</v>
      </c>
      <c r="N17">
        <f t="shared" si="0"/>
        <v>0</v>
      </c>
    </row>
    <row r="18" spans="1:14" x14ac:dyDescent="0.2">
      <c r="A18" t="s">
        <v>177</v>
      </c>
      <c r="B18" t="s">
        <v>176</v>
      </c>
      <c r="I18" t="s">
        <v>5</v>
      </c>
      <c r="J18">
        <v>87.4</v>
      </c>
      <c r="M18">
        <v>87.4</v>
      </c>
      <c r="N18">
        <f t="shared" si="0"/>
        <v>0</v>
      </c>
    </row>
    <row r="19" spans="1:14" x14ac:dyDescent="0.2">
      <c r="A19" t="s">
        <v>178</v>
      </c>
      <c r="B19" t="s">
        <v>179</v>
      </c>
      <c r="I19" t="s">
        <v>5</v>
      </c>
      <c r="J19">
        <v>226.08</v>
      </c>
      <c r="M19">
        <v>226.08</v>
      </c>
      <c r="N19">
        <f t="shared" si="0"/>
        <v>0</v>
      </c>
    </row>
    <row r="20" spans="1:14" x14ac:dyDescent="0.2">
      <c r="A20" t="s">
        <v>180</v>
      </c>
      <c r="B20" t="s">
        <v>179</v>
      </c>
      <c r="I20" t="s">
        <v>5</v>
      </c>
      <c r="J20">
        <v>207.95</v>
      </c>
      <c r="M20">
        <v>207.95</v>
      </c>
      <c r="N20">
        <f t="shared" si="0"/>
        <v>0</v>
      </c>
    </row>
    <row r="21" spans="1:14" x14ac:dyDescent="0.2">
      <c r="A21" t="s">
        <v>181</v>
      </c>
      <c r="B21" t="s">
        <v>182</v>
      </c>
      <c r="I21" t="s">
        <v>5</v>
      </c>
      <c r="J21">
        <v>63.88</v>
      </c>
      <c r="M21">
        <v>63.88</v>
      </c>
      <c r="N21">
        <f t="shared" si="0"/>
        <v>0</v>
      </c>
    </row>
    <row r="22" spans="1:14" x14ac:dyDescent="0.2">
      <c r="A22" t="s">
        <v>183</v>
      </c>
      <c r="B22" t="s">
        <v>182</v>
      </c>
      <c r="I22" t="s">
        <v>5</v>
      </c>
      <c r="J22">
        <v>58.76</v>
      </c>
      <c r="M22">
        <v>58.76</v>
      </c>
      <c r="N22">
        <f t="shared" si="0"/>
        <v>0</v>
      </c>
    </row>
    <row r="23" spans="1:14" x14ac:dyDescent="0.2">
      <c r="A23" t="s">
        <v>184</v>
      </c>
      <c r="B23" t="s">
        <v>185</v>
      </c>
      <c r="I23" t="s">
        <v>5</v>
      </c>
      <c r="J23">
        <v>398.66</v>
      </c>
      <c r="M23">
        <v>398.66</v>
      </c>
      <c r="N23">
        <f t="shared" si="0"/>
        <v>0</v>
      </c>
    </row>
    <row r="24" spans="1:14" x14ac:dyDescent="0.2">
      <c r="A24" t="s">
        <v>186</v>
      </c>
      <c r="B24" t="s">
        <v>185</v>
      </c>
      <c r="I24" t="s">
        <v>5</v>
      </c>
      <c r="J24">
        <v>366.69</v>
      </c>
      <c r="M24">
        <v>366.69</v>
      </c>
      <c r="N24">
        <f t="shared" si="0"/>
        <v>0</v>
      </c>
    </row>
    <row r="25" spans="1:14" x14ac:dyDescent="0.2">
      <c r="A25" t="s">
        <v>187</v>
      </c>
      <c r="B25" t="s">
        <v>188</v>
      </c>
      <c r="I25" t="s">
        <v>5</v>
      </c>
      <c r="J25">
        <v>478.27</v>
      </c>
      <c r="M25">
        <v>478.27</v>
      </c>
      <c r="N25">
        <f t="shared" si="0"/>
        <v>0</v>
      </c>
    </row>
    <row r="26" spans="1:14" x14ac:dyDescent="0.2">
      <c r="A26" t="s">
        <v>189</v>
      </c>
      <c r="B26" t="s">
        <v>188</v>
      </c>
      <c r="I26" t="s">
        <v>5</v>
      </c>
      <c r="J26">
        <v>439.91</v>
      </c>
      <c r="M26">
        <v>439.91</v>
      </c>
      <c r="N26">
        <f t="shared" si="0"/>
        <v>0</v>
      </c>
    </row>
    <row r="27" spans="1:14" x14ac:dyDescent="0.2">
      <c r="A27" t="s">
        <v>190</v>
      </c>
      <c r="B27" t="s">
        <v>191</v>
      </c>
      <c r="I27" t="s">
        <v>5</v>
      </c>
      <c r="J27">
        <v>769.73</v>
      </c>
      <c r="M27">
        <v>769.73</v>
      </c>
      <c r="N27">
        <f t="shared" si="0"/>
        <v>0</v>
      </c>
    </row>
    <row r="28" spans="1:14" x14ac:dyDescent="0.2">
      <c r="A28" t="s">
        <v>192</v>
      </c>
      <c r="B28" t="s">
        <v>191</v>
      </c>
      <c r="I28" t="s">
        <v>5</v>
      </c>
      <c r="J28">
        <v>708</v>
      </c>
      <c r="M28">
        <v>708</v>
      </c>
      <c r="N28">
        <f t="shared" si="0"/>
        <v>0</v>
      </c>
    </row>
    <row r="29" spans="1:14" x14ac:dyDescent="0.2">
      <c r="A29" t="s">
        <v>193</v>
      </c>
      <c r="B29" t="s">
        <v>31130</v>
      </c>
      <c r="I29" t="s">
        <v>5</v>
      </c>
      <c r="J29">
        <v>878.65</v>
      </c>
      <c r="M29">
        <v>878.65</v>
      </c>
      <c r="N29">
        <f t="shared" si="0"/>
        <v>0</v>
      </c>
    </row>
    <row r="30" spans="1:14" x14ac:dyDescent="0.2">
      <c r="A30" t="s">
        <v>194</v>
      </c>
      <c r="B30" t="s">
        <v>31130</v>
      </c>
      <c r="I30" t="s">
        <v>5</v>
      </c>
      <c r="J30">
        <v>808.18</v>
      </c>
      <c r="M30">
        <v>808.18</v>
      </c>
      <c r="N30">
        <f t="shared" si="0"/>
        <v>0</v>
      </c>
    </row>
    <row r="31" spans="1:14" x14ac:dyDescent="0.2">
      <c r="A31" t="s">
        <v>195</v>
      </c>
      <c r="B31" t="s">
        <v>31131</v>
      </c>
      <c r="I31" t="s">
        <v>5</v>
      </c>
      <c r="J31">
        <v>1150.94</v>
      </c>
      <c r="M31">
        <v>1150.94</v>
      </c>
      <c r="N31">
        <f t="shared" si="0"/>
        <v>0</v>
      </c>
    </row>
    <row r="32" spans="1:14" x14ac:dyDescent="0.2">
      <c r="A32" t="s">
        <v>196</v>
      </c>
      <c r="B32" t="s">
        <v>31131</v>
      </c>
      <c r="I32" t="s">
        <v>5</v>
      </c>
      <c r="J32">
        <v>1058.6400000000001</v>
      </c>
      <c r="M32">
        <v>1058.6400000000001</v>
      </c>
      <c r="N32">
        <f t="shared" si="0"/>
        <v>0</v>
      </c>
    </row>
    <row r="33" spans="1:14" x14ac:dyDescent="0.2">
      <c r="A33" t="s">
        <v>197</v>
      </c>
      <c r="B33" t="s">
        <v>31132</v>
      </c>
      <c r="I33" t="s">
        <v>5</v>
      </c>
      <c r="J33">
        <v>1150.94</v>
      </c>
      <c r="M33">
        <v>1150.94</v>
      </c>
      <c r="N33">
        <f t="shared" si="0"/>
        <v>0</v>
      </c>
    </row>
    <row r="34" spans="1:14" x14ac:dyDescent="0.2">
      <c r="A34" t="s">
        <v>198</v>
      </c>
      <c r="B34" t="s">
        <v>31132</v>
      </c>
      <c r="I34" t="s">
        <v>5</v>
      </c>
      <c r="J34">
        <v>1058.6400000000001</v>
      </c>
      <c r="M34">
        <v>1058.6400000000001</v>
      </c>
      <c r="N34">
        <f t="shared" si="0"/>
        <v>0</v>
      </c>
    </row>
    <row r="35" spans="1:14" x14ac:dyDescent="0.2">
      <c r="A35" t="s">
        <v>199</v>
      </c>
      <c r="B35" t="s">
        <v>31133</v>
      </c>
      <c r="I35" t="s">
        <v>5</v>
      </c>
      <c r="J35">
        <v>1841.74</v>
      </c>
      <c r="M35">
        <v>1841.74</v>
      </c>
      <c r="N35">
        <f t="shared" si="0"/>
        <v>0</v>
      </c>
    </row>
    <row r="36" spans="1:14" x14ac:dyDescent="0.2">
      <c r="A36" t="s">
        <v>200</v>
      </c>
      <c r="B36" t="s">
        <v>31133</v>
      </c>
      <c r="I36" t="s">
        <v>5</v>
      </c>
      <c r="J36">
        <v>1694.04</v>
      </c>
      <c r="M36">
        <v>1694.04</v>
      </c>
      <c r="N36">
        <f t="shared" si="0"/>
        <v>0</v>
      </c>
    </row>
    <row r="37" spans="1:14" x14ac:dyDescent="0.2">
      <c r="A37" t="s">
        <v>201</v>
      </c>
      <c r="B37" t="s">
        <v>31134</v>
      </c>
      <c r="I37" t="s">
        <v>5</v>
      </c>
      <c r="J37">
        <v>1995.37</v>
      </c>
      <c r="M37">
        <v>1995.37</v>
      </c>
      <c r="N37">
        <f t="shared" si="0"/>
        <v>0</v>
      </c>
    </row>
    <row r="38" spans="1:14" x14ac:dyDescent="0.2">
      <c r="A38" t="s">
        <v>202</v>
      </c>
      <c r="B38" t="s">
        <v>31134</v>
      </c>
      <c r="I38" t="s">
        <v>5</v>
      </c>
      <c r="J38">
        <v>1835.35</v>
      </c>
      <c r="M38">
        <v>1835.35</v>
      </c>
      <c r="N38">
        <f t="shared" si="0"/>
        <v>0</v>
      </c>
    </row>
    <row r="39" spans="1:14" x14ac:dyDescent="0.2">
      <c r="A39" t="s">
        <v>203</v>
      </c>
      <c r="B39" t="s">
        <v>31135</v>
      </c>
      <c r="I39" t="s">
        <v>5</v>
      </c>
      <c r="J39">
        <v>2149.02</v>
      </c>
      <c r="M39">
        <v>2149.02</v>
      </c>
      <c r="N39">
        <f t="shared" si="0"/>
        <v>0</v>
      </c>
    </row>
    <row r="40" spans="1:14" x14ac:dyDescent="0.2">
      <c r="A40" t="s">
        <v>204</v>
      </c>
      <c r="B40" t="s">
        <v>31135</v>
      </c>
      <c r="I40" t="s">
        <v>5</v>
      </c>
      <c r="J40">
        <v>1976.68</v>
      </c>
      <c r="M40">
        <v>1976.68</v>
      </c>
      <c r="N40">
        <f t="shared" si="0"/>
        <v>0</v>
      </c>
    </row>
    <row r="41" spans="1:14" x14ac:dyDescent="0.2">
      <c r="A41" t="s">
        <v>205</v>
      </c>
      <c r="B41" t="s">
        <v>31136</v>
      </c>
      <c r="I41" t="s">
        <v>5</v>
      </c>
      <c r="J41">
        <v>2917.26</v>
      </c>
      <c r="M41">
        <v>2917.26</v>
      </c>
      <c r="N41">
        <f t="shared" si="0"/>
        <v>0</v>
      </c>
    </row>
    <row r="42" spans="1:14" x14ac:dyDescent="0.2">
      <c r="A42" t="s">
        <v>206</v>
      </c>
      <c r="B42" t="s">
        <v>31136</v>
      </c>
      <c r="I42" t="s">
        <v>5</v>
      </c>
      <c r="J42">
        <v>2683.3</v>
      </c>
      <c r="M42">
        <v>2683.3</v>
      </c>
      <c r="N42">
        <f t="shared" si="0"/>
        <v>0</v>
      </c>
    </row>
    <row r="43" spans="1:14" x14ac:dyDescent="0.2">
      <c r="A43" t="s">
        <v>207</v>
      </c>
      <c r="B43" t="s">
        <v>31137</v>
      </c>
      <c r="I43" t="s">
        <v>5</v>
      </c>
      <c r="J43">
        <v>3222.55</v>
      </c>
      <c r="M43">
        <v>3222.55</v>
      </c>
      <c r="N43">
        <f t="shared" si="0"/>
        <v>0</v>
      </c>
    </row>
    <row r="44" spans="1:14" x14ac:dyDescent="0.2">
      <c r="A44" t="s">
        <v>208</v>
      </c>
      <c r="B44" t="s">
        <v>31137</v>
      </c>
      <c r="I44" t="s">
        <v>5</v>
      </c>
      <c r="J44">
        <v>2964.11</v>
      </c>
      <c r="M44">
        <v>2964.11</v>
      </c>
      <c r="N44">
        <f t="shared" si="0"/>
        <v>0</v>
      </c>
    </row>
    <row r="45" spans="1:14" x14ac:dyDescent="0.2">
      <c r="A45" t="s">
        <v>209</v>
      </c>
      <c r="B45" t="s">
        <v>31138</v>
      </c>
      <c r="I45" t="s">
        <v>5</v>
      </c>
      <c r="J45">
        <v>3376.2</v>
      </c>
      <c r="M45">
        <v>3376.2</v>
      </c>
      <c r="N45">
        <f t="shared" si="0"/>
        <v>0</v>
      </c>
    </row>
    <row r="46" spans="1:14" x14ac:dyDescent="0.2">
      <c r="A46" t="s">
        <v>210</v>
      </c>
      <c r="B46" t="s">
        <v>31138</v>
      </c>
      <c r="I46" t="s">
        <v>5</v>
      </c>
      <c r="J46">
        <v>3105.44</v>
      </c>
      <c r="M46">
        <v>3105.44</v>
      </c>
      <c r="N46">
        <f t="shared" si="0"/>
        <v>0</v>
      </c>
    </row>
    <row r="47" spans="1:14" x14ac:dyDescent="0.2">
      <c r="A47" t="s">
        <v>211</v>
      </c>
      <c r="B47" t="s">
        <v>212</v>
      </c>
      <c r="I47" t="s">
        <v>5</v>
      </c>
      <c r="J47">
        <v>1111.27</v>
      </c>
      <c r="M47">
        <v>1111.27</v>
      </c>
      <c r="N47">
        <f t="shared" si="0"/>
        <v>0</v>
      </c>
    </row>
    <row r="48" spans="1:14" x14ac:dyDescent="0.2">
      <c r="A48" t="s">
        <v>213</v>
      </c>
      <c r="B48" t="s">
        <v>212</v>
      </c>
      <c r="I48" t="s">
        <v>5</v>
      </c>
      <c r="J48">
        <v>1022.15</v>
      </c>
      <c r="M48">
        <v>1022.15</v>
      </c>
      <c r="N48">
        <f t="shared" si="0"/>
        <v>0</v>
      </c>
    </row>
    <row r="49" spans="1:14" x14ac:dyDescent="0.2">
      <c r="A49" t="s">
        <v>214</v>
      </c>
      <c r="B49" t="s">
        <v>215</v>
      </c>
      <c r="I49" t="s">
        <v>5</v>
      </c>
      <c r="J49">
        <v>1111.27</v>
      </c>
      <c r="M49">
        <v>1111.27</v>
      </c>
      <c r="N49">
        <f t="shared" si="0"/>
        <v>0</v>
      </c>
    </row>
    <row r="50" spans="1:14" x14ac:dyDescent="0.2">
      <c r="A50" t="s">
        <v>216</v>
      </c>
      <c r="B50" t="s">
        <v>215</v>
      </c>
      <c r="I50" t="s">
        <v>5</v>
      </c>
      <c r="J50">
        <v>1022.15</v>
      </c>
      <c r="M50">
        <v>1022.15</v>
      </c>
      <c r="N50">
        <f t="shared" si="0"/>
        <v>0</v>
      </c>
    </row>
    <row r="51" spans="1:14" x14ac:dyDescent="0.2">
      <c r="A51" t="s">
        <v>217</v>
      </c>
      <c r="B51" t="s">
        <v>218</v>
      </c>
      <c r="I51" t="s">
        <v>5</v>
      </c>
      <c r="J51">
        <v>1075.6199999999999</v>
      </c>
      <c r="M51">
        <v>1075.6199999999999</v>
      </c>
      <c r="N51">
        <f t="shared" si="0"/>
        <v>0</v>
      </c>
    </row>
    <row r="52" spans="1:14" x14ac:dyDescent="0.2">
      <c r="A52" t="s">
        <v>219</v>
      </c>
      <c r="B52" t="s">
        <v>218</v>
      </c>
      <c r="I52" t="s">
        <v>5</v>
      </c>
      <c r="J52">
        <v>989.35</v>
      </c>
      <c r="M52">
        <v>989.35</v>
      </c>
      <c r="N52">
        <f t="shared" si="0"/>
        <v>0</v>
      </c>
    </row>
    <row r="53" spans="1:14" x14ac:dyDescent="0.2">
      <c r="A53" t="s">
        <v>220</v>
      </c>
      <c r="B53" t="s">
        <v>221</v>
      </c>
      <c r="I53" t="s">
        <v>5</v>
      </c>
      <c r="J53">
        <v>717.08</v>
      </c>
      <c r="M53">
        <v>717.08</v>
      </c>
      <c r="N53">
        <f t="shared" si="0"/>
        <v>0</v>
      </c>
    </row>
    <row r="54" spans="1:14" x14ac:dyDescent="0.2">
      <c r="A54" t="s">
        <v>222</v>
      </c>
      <c r="B54" t="s">
        <v>221</v>
      </c>
      <c r="I54" t="s">
        <v>5</v>
      </c>
      <c r="J54">
        <v>659.57</v>
      </c>
      <c r="M54">
        <v>659.57</v>
      </c>
      <c r="N54">
        <f t="shared" si="0"/>
        <v>0</v>
      </c>
    </row>
    <row r="55" spans="1:14" x14ac:dyDescent="0.2">
      <c r="A55" t="s">
        <v>223</v>
      </c>
      <c r="B55" t="s">
        <v>224</v>
      </c>
      <c r="I55" t="s">
        <v>5</v>
      </c>
      <c r="J55">
        <v>717.08</v>
      </c>
      <c r="M55">
        <v>717.08</v>
      </c>
      <c r="N55">
        <f t="shared" si="0"/>
        <v>0</v>
      </c>
    </row>
    <row r="56" spans="1:14" x14ac:dyDescent="0.2">
      <c r="A56" t="s">
        <v>225</v>
      </c>
      <c r="B56" t="s">
        <v>224</v>
      </c>
      <c r="I56" t="s">
        <v>5</v>
      </c>
      <c r="J56">
        <v>659.57</v>
      </c>
      <c r="M56">
        <v>659.57</v>
      </c>
      <c r="N56">
        <f t="shared" si="0"/>
        <v>0</v>
      </c>
    </row>
    <row r="57" spans="1:14" x14ac:dyDescent="0.2">
      <c r="A57" t="s">
        <v>226</v>
      </c>
      <c r="B57" t="s">
        <v>227</v>
      </c>
      <c r="I57" t="s">
        <v>5</v>
      </c>
      <c r="J57">
        <v>2262.39</v>
      </c>
      <c r="M57">
        <v>2262.39</v>
      </c>
      <c r="N57">
        <f t="shared" si="0"/>
        <v>0</v>
      </c>
    </row>
    <row r="58" spans="1:14" x14ac:dyDescent="0.2">
      <c r="A58" t="s">
        <v>228</v>
      </c>
      <c r="B58" t="s">
        <v>227</v>
      </c>
      <c r="I58" t="s">
        <v>5</v>
      </c>
      <c r="J58">
        <v>2080.9499999999998</v>
      </c>
      <c r="M58">
        <v>2080.9499999999998</v>
      </c>
      <c r="N58">
        <f t="shared" si="0"/>
        <v>0</v>
      </c>
    </row>
    <row r="59" spans="1:14" x14ac:dyDescent="0.2">
      <c r="A59" t="s">
        <v>229</v>
      </c>
      <c r="B59" t="s">
        <v>230</v>
      </c>
      <c r="I59" t="s">
        <v>5</v>
      </c>
      <c r="J59">
        <v>2262.39</v>
      </c>
      <c r="M59">
        <v>2262.39</v>
      </c>
      <c r="N59">
        <f t="shared" si="0"/>
        <v>0</v>
      </c>
    </row>
    <row r="60" spans="1:14" x14ac:dyDescent="0.2">
      <c r="A60" t="s">
        <v>231</v>
      </c>
      <c r="B60" t="s">
        <v>230</v>
      </c>
      <c r="I60" t="s">
        <v>5</v>
      </c>
      <c r="J60">
        <v>2080.9499999999998</v>
      </c>
      <c r="M60">
        <v>2080.9499999999998</v>
      </c>
      <c r="N60">
        <f t="shared" si="0"/>
        <v>0</v>
      </c>
    </row>
    <row r="61" spans="1:14" x14ac:dyDescent="0.2">
      <c r="A61" t="s">
        <v>232</v>
      </c>
      <c r="B61" t="s">
        <v>31139</v>
      </c>
      <c r="I61" t="s">
        <v>5</v>
      </c>
      <c r="J61">
        <v>2620.9299999999998</v>
      </c>
      <c r="M61">
        <v>2620.9299999999998</v>
      </c>
      <c r="N61">
        <f t="shared" si="0"/>
        <v>0</v>
      </c>
    </row>
    <row r="62" spans="1:14" x14ac:dyDescent="0.2">
      <c r="A62" t="s">
        <v>233</v>
      </c>
      <c r="B62" t="s">
        <v>31139</v>
      </c>
      <c r="I62" t="s">
        <v>5</v>
      </c>
      <c r="J62">
        <v>2410.7399999999998</v>
      </c>
      <c r="M62">
        <v>2410.7399999999998</v>
      </c>
      <c r="N62">
        <f t="shared" si="0"/>
        <v>0</v>
      </c>
    </row>
    <row r="63" spans="1:14" x14ac:dyDescent="0.2">
      <c r="A63" t="s">
        <v>234</v>
      </c>
      <c r="B63" t="s">
        <v>235</v>
      </c>
      <c r="I63" t="s">
        <v>5</v>
      </c>
      <c r="J63">
        <v>2068.0700000000002</v>
      </c>
      <c r="M63">
        <v>2068.0700000000002</v>
      </c>
      <c r="N63">
        <f t="shared" si="0"/>
        <v>0</v>
      </c>
    </row>
    <row r="64" spans="1:14" x14ac:dyDescent="0.2">
      <c r="A64" t="s">
        <v>236</v>
      </c>
      <c r="B64" t="s">
        <v>235</v>
      </c>
      <c r="I64" t="s">
        <v>5</v>
      </c>
      <c r="J64">
        <v>1902.22</v>
      </c>
      <c r="M64">
        <v>1902.22</v>
      </c>
      <c r="N64">
        <f t="shared" si="0"/>
        <v>0</v>
      </c>
    </row>
    <row r="65" spans="1:14" x14ac:dyDescent="0.2">
      <c r="A65" t="s">
        <v>237</v>
      </c>
      <c r="B65" t="s">
        <v>238</v>
      </c>
      <c r="I65" t="s">
        <v>5</v>
      </c>
      <c r="J65">
        <v>2068.0700000000002</v>
      </c>
      <c r="M65">
        <v>2068.0700000000002</v>
      </c>
      <c r="N65">
        <f t="shared" si="0"/>
        <v>0</v>
      </c>
    </row>
    <row r="66" spans="1:14" x14ac:dyDescent="0.2">
      <c r="A66" t="s">
        <v>239</v>
      </c>
      <c r="B66" t="s">
        <v>238</v>
      </c>
      <c r="I66" t="s">
        <v>5</v>
      </c>
      <c r="J66">
        <v>1902.22</v>
      </c>
      <c r="M66">
        <v>1902.22</v>
      </c>
      <c r="N66">
        <f t="shared" si="0"/>
        <v>0</v>
      </c>
    </row>
    <row r="67" spans="1:14" x14ac:dyDescent="0.2">
      <c r="A67" t="s">
        <v>240</v>
      </c>
      <c r="B67" t="s">
        <v>241</v>
      </c>
      <c r="I67" t="s">
        <v>5</v>
      </c>
      <c r="J67">
        <v>6670.43</v>
      </c>
      <c r="M67">
        <v>6670.43</v>
      </c>
      <c r="N67">
        <f t="shared" si="0"/>
        <v>0</v>
      </c>
    </row>
    <row r="68" spans="1:14" x14ac:dyDescent="0.2">
      <c r="A68" t="s">
        <v>242</v>
      </c>
      <c r="B68" t="s">
        <v>241</v>
      </c>
      <c r="I68" t="s">
        <v>5</v>
      </c>
      <c r="J68">
        <v>6135.48</v>
      </c>
      <c r="M68">
        <v>6135.48</v>
      </c>
      <c r="N68">
        <f t="shared" ref="N68:N131" si="1">J68-M68</f>
        <v>0</v>
      </c>
    </row>
    <row r="69" spans="1:14" x14ac:dyDescent="0.2">
      <c r="A69" t="s">
        <v>243</v>
      </c>
      <c r="B69" t="s">
        <v>244</v>
      </c>
      <c r="I69" t="s">
        <v>5</v>
      </c>
      <c r="J69">
        <v>7173.53</v>
      </c>
      <c r="M69">
        <v>7173.53</v>
      </c>
      <c r="N69">
        <f t="shared" si="1"/>
        <v>0</v>
      </c>
    </row>
    <row r="70" spans="1:14" x14ac:dyDescent="0.2">
      <c r="A70" t="s">
        <v>245</v>
      </c>
      <c r="B70" t="s">
        <v>244</v>
      </c>
      <c r="I70" t="s">
        <v>5</v>
      </c>
      <c r="J70">
        <v>6598.24</v>
      </c>
      <c r="M70">
        <v>6598.24</v>
      </c>
      <c r="N70">
        <f t="shared" si="1"/>
        <v>0</v>
      </c>
    </row>
    <row r="71" spans="1:14" x14ac:dyDescent="0.2">
      <c r="A71" t="s">
        <v>246</v>
      </c>
      <c r="B71" t="s">
        <v>247</v>
      </c>
      <c r="I71" t="s">
        <v>5</v>
      </c>
      <c r="J71">
        <v>2502.4899999999998</v>
      </c>
      <c r="M71">
        <v>2502.4899999999998</v>
      </c>
      <c r="N71">
        <f t="shared" si="1"/>
        <v>0</v>
      </c>
    </row>
    <row r="72" spans="1:14" x14ac:dyDescent="0.2">
      <c r="A72" t="s">
        <v>248</v>
      </c>
      <c r="B72" t="s">
        <v>247</v>
      </c>
      <c r="I72" t="s">
        <v>5</v>
      </c>
      <c r="J72">
        <v>2301.8000000000002</v>
      </c>
      <c r="M72">
        <v>2301.8000000000002</v>
      </c>
      <c r="N72">
        <f t="shared" si="1"/>
        <v>0</v>
      </c>
    </row>
    <row r="73" spans="1:14" x14ac:dyDescent="0.2">
      <c r="A73" t="s">
        <v>249</v>
      </c>
      <c r="B73" t="s">
        <v>250</v>
      </c>
      <c r="I73" t="s">
        <v>5</v>
      </c>
      <c r="J73">
        <v>2836.45</v>
      </c>
      <c r="M73">
        <v>2836.45</v>
      </c>
      <c r="N73">
        <f t="shared" si="1"/>
        <v>0</v>
      </c>
    </row>
    <row r="74" spans="1:14" x14ac:dyDescent="0.2">
      <c r="A74" t="s">
        <v>251</v>
      </c>
      <c r="B74" t="s">
        <v>250</v>
      </c>
      <c r="I74" t="s">
        <v>5</v>
      </c>
      <c r="J74">
        <v>2608.9699999999998</v>
      </c>
      <c r="M74">
        <v>2608.9699999999998</v>
      </c>
      <c r="N74">
        <f t="shared" si="1"/>
        <v>0</v>
      </c>
    </row>
    <row r="75" spans="1:14" x14ac:dyDescent="0.2">
      <c r="A75" t="s">
        <v>252</v>
      </c>
      <c r="B75" t="s">
        <v>31140</v>
      </c>
      <c r="I75" t="s">
        <v>5</v>
      </c>
      <c r="J75">
        <v>3669.17</v>
      </c>
      <c r="M75">
        <v>3669.17</v>
      </c>
      <c r="N75">
        <f t="shared" si="1"/>
        <v>0</v>
      </c>
    </row>
    <row r="76" spans="1:14" x14ac:dyDescent="0.2">
      <c r="A76" t="s">
        <v>253</v>
      </c>
      <c r="B76" t="s">
        <v>31140</v>
      </c>
      <c r="I76" t="s">
        <v>5</v>
      </c>
      <c r="J76">
        <v>3374.91</v>
      </c>
      <c r="M76">
        <v>3374.91</v>
      </c>
      <c r="N76">
        <f t="shared" si="1"/>
        <v>0</v>
      </c>
    </row>
    <row r="77" spans="1:14" x14ac:dyDescent="0.2">
      <c r="A77" t="s">
        <v>254</v>
      </c>
      <c r="B77" t="s">
        <v>31141</v>
      </c>
      <c r="I77" t="s">
        <v>5</v>
      </c>
      <c r="J77">
        <v>3903.36</v>
      </c>
      <c r="M77">
        <v>3903.36</v>
      </c>
      <c r="N77">
        <f t="shared" si="1"/>
        <v>0</v>
      </c>
    </row>
    <row r="78" spans="1:14" x14ac:dyDescent="0.2">
      <c r="A78" t="s">
        <v>255</v>
      </c>
      <c r="B78" t="s">
        <v>31141</v>
      </c>
      <c r="I78" t="s">
        <v>5</v>
      </c>
      <c r="J78">
        <v>3590.33</v>
      </c>
      <c r="M78">
        <v>3590.33</v>
      </c>
      <c r="N78">
        <f t="shared" si="1"/>
        <v>0</v>
      </c>
    </row>
    <row r="79" spans="1:14" x14ac:dyDescent="0.2">
      <c r="A79" t="s">
        <v>256</v>
      </c>
      <c r="B79" t="s">
        <v>31142</v>
      </c>
      <c r="I79" t="s">
        <v>5</v>
      </c>
      <c r="J79">
        <v>1405.2</v>
      </c>
      <c r="M79">
        <v>1405.2</v>
      </c>
      <c r="N79">
        <f t="shared" si="1"/>
        <v>0</v>
      </c>
    </row>
    <row r="80" spans="1:14" x14ac:dyDescent="0.2">
      <c r="A80" t="s">
        <v>257</v>
      </c>
      <c r="B80" t="s">
        <v>31142</v>
      </c>
      <c r="I80" t="s">
        <v>5</v>
      </c>
      <c r="J80">
        <v>1292.51</v>
      </c>
      <c r="M80">
        <v>1292.51</v>
      </c>
      <c r="N80">
        <f t="shared" si="1"/>
        <v>0</v>
      </c>
    </row>
    <row r="81" spans="1:14" x14ac:dyDescent="0.2">
      <c r="A81" t="s">
        <v>258</v>
      </c>
      <c r="B81" t="s">
        <v>31143</v>
      </c>
      <c r="I81" t="s">
        <v>4</v>
      </c>
      <c r="J81">
        <v>193.26</v>
      </c>
      <c r="M81">
        <v>193.26</v>
      </c>
      <c r="N81">
        <f t="shared" si="1"/>
        <v>0</v>
      </c>
    </row>
    <row r="82" spans="1:14" x14ac:dyDescent="0.2">
      <c r="A82" t="s">
        <v>259</v>
      </c>
      <c r="B82" t="s">
        <v>31143</v>
      </c>
      <c r="I82" t="s">
        <v>4</v>
      </c>
      <c r="J82">
        <v>176.41</v>
      </c>
      <c r="M82">
        <v>176.41</v>
      </c>
      <c r="N82">
        <f t="shared" si="1"/>
        <v>0</v>
      </c>
    </row>
    <row r="83" spans="1:14" x14ac:dyDescent="0.2">
      <c r="A83" t="s">
        <v>260</v>
      </c>
      <c r="B83" t="s">
        <v>261</v>
      </c>
      <c r="I83" t="s">
        <v>4</v>
      </c>
      <c r="J83">
        <v>200.48</v>
      </c>
      <c r="M83">
        <v>200.48</v>
      </c>
      <c r="N83">
        <f t="shared" si="1"/>
        <v>0</v>
      </c>
    </row>
    <row r="84" spans="1:14" x14ac:dyDescent="0.2">
      <c r="A84" t="s">
        <v>262</v>
      </c>
      <c r="B84" t="s">
        <v>261</v>
      </c>
      <c r="I84" t="s">
        <v>4</v>
      </c>
      <c r="J84">
        <v>182.68</v>
      </c>
      <c r="M84">
        <v>182.68</v>
      </c>
      <c r="N84">
        <f t="shared" si="1"/>
        <v>0</v>
      </c>
    </row>
    <row r="85" spans="1:14" x14ac:dyDescent="0.2">
      <c r="A85" t="s">
        <v>263</v>
      </c>
      <c r="B85" t="s">
        <v>31144</v>
      </c>
      <c r="I85" t="s">
        <v>4</v>
      </c>
      <c r="J85">
        <v>92.13</v>
      </c>
      <c r="M85">
        <v>92.13</v>
      </c>
      <c r="N85">
        <f t="shared" si="1"/>
        <v>0</v>
      </c>
    </row>
    <row r="86" spans="1:14" x14ac:dyDescent="0.2">
      <c r="A86" t="s">
        <v>264</v>
      </c>
      <c r="B86" t="s">
        <v>31144</v>
      </c>
      <c r="I86" t="s">
        <v>4</v>
      </c>
      <c r="J86">
        <v>79.84</v>
      </c>
      <c r="M86">
        <v>79.84</v>
      </c>
      <c r="N86">
        <f t="shared" si="1"/>
        <v>0</v>
      </c>
    </row>
    <row r="87" spans="1:14" x14ac:dyDescent="0.2">
      <c r="A87" t="s">
        <v>265</v>
      </c>
      <c r="B87" t="s">
        <v>31145</v>
      </c>
      <c r="I87" t="s">
        <v>4</v>
      </c>
      <c r="J87">
        <v>73.09</v>
      </c>
      <c r="M87">
        <v>73.09</v>
      </c>
      <c r="N87">
        <f t="shared" si="1"/>
        <v>0</v>
      </c>
    </row>
    <row r="88" spans="1:14" x14ac:dyDescent="0.2">
      <c r="A88" t="s">
        <v>266</v>
      </c>
      <c r="B88" t="s">
        <v>31145</v>
      </c>
      <c r="I88" t="s">
        <v>4</v>
      </c>
      <c r="J88">
        <v>63.33</v>
      </c>
      <c r="M88">
        <v>63.33</v>
      </c>
      <c r="N88">
        <f t="shared" si="1"/>
        <v>0</v>
      </c>
    </row>
    <row r="89" spans="1:14" x14ac:dyDescent="0.2">
      <c r="A89" t="s">
        <v>267</v>
      </c>
      <c r="B89" t="s">
        <v>268</v>
      </c>
      <c r="I89" t="s">
        <v>5</v>
      </c>
      <c r="J89">
        <v>203.85</v>
      </c>
      <c r="M89">
        <v>203.85</v>
      </c>
      <c r="N89">
        <f t="shared" si="1"/>
        <v>0</v>
      </c>
    </row>
    <row r="90" spans="1:14" x14ac:dyDescent="0.2">
      <c r="A90" t="s">
        <v>269</v>
      </c>
      <c r="B90" t="s">
        <v>268</v>
      </c>
      <c r="I90" t="s">
        <v>5</v>
      </c>
      <c r="J90">
        <v>187.5</v>
      </c>
      <c r="M90">
        <v>187.5</v>
      </c>
      <c r="N90">
        <f t="shared" si="1"/>
        <v>0</v>
      </c>
    </row>
    <row r="91" spans="1:14" x14ac:dyDescent="0.2">
      <c r="A91" t="s">
        <v>270</v>
      </c>
      <c r="B91" t="s">
        <v>31146</v>
      </c>
      <c r="I91" t="s">
        <v>5</v>
      </c>
      <c r="J91">
        <v>178.33</v>
      </c>
      <c r="M91">
        <v>178.33</v>
      </c>
      <c r="N91">
        <f t="shared" si="1"/>
        <v>0</v>
      </c>
    </row>
    <row r="92" spans="1:14" x14ac:dyDescent="0.2">
      <c r="A92" t="s">
        <v>271</v>
      </c>
      <c r="B92" t="s">
        <v>31146</v>
      </c>
      <c r="I92" t="s">
        <v>5</v>
      </c>
      <c r="J92">
        <v>154.54</v>
      </c>
      <c r="M92">
        <v>154.54</v>
      </c>
      <c r="N92">
        <f t="shared" si="1"/>
        <v>0</v>
      </c>
    </row>
    <row r="93" spans="1:14" x14ac:dyDescent="0.2">
      <c r="A93" t="s">
        <v>272</v>
      </c>
      <c r="B93" t="s">
        <v>273</v>
      </c>
      <c r="I93" t="s">
        <v>5</v>
      </c>
      <c r="J93">
        <v>120.07</v>
      </c>
      <c r="M93">
        <v>120.07</v>
      </c>
      <c r="N93">
        <f t="shared" si="1"/>
        <v>0</v>
      </c>
    </row>
    <row r="94" spans="1:14" x14ac:dyDescent="0.2">
      <c r="A94" t="s">
        <v>274</v>
      </c>
      <c r="B94" t="s">
        <v>273</v>
      </c>
      <c r="I94" t="s">
        <v>5</v>
      </c>
      <c r="J94">
        <v>104.05</v>
      </c>
      <c r="M94">
        <v>104.05</v>
      </c>
      <c r="N94">
        <f t="shared" si="1"/>
        <v>0</v>
      </c>
    </row>
    <row r="95" spans="1:14" x14ac:dyDescent="0.2">
      <c r="A95" t="s">
        <v>275</v>
      </c>
      <c r="B95" t="s">
        <v>276</v>
      </c>
      <c r="I95" t="s">
        <v>4</v>
      </c>
      <c r="J95">
        <v>357.74</v>
      </c>
      <c r="M95">
        <v>357.74</v>
      </c>
      <c r="N95">
        <f t="shared" si="1"/>
        <v>0</v>
      </c>
    </row>
    <row r="96" spans="1:14" x14ac:dyDescent="0.2">
      <c r="A96" t="s">
        <v>277</v>
      </c>
      <c r="B96" t="s">
        <v>276</v>
      </c>
      <c r="I96" t="s">
        <v>4</v>
      </c>
      <c r="J96">
        <v>329.05</v>
      </c>
      <c r="M96">
        <v>329.05</v>
      </c>
      <c r="N96">
        <f t="shared" si="1"/>
        <v>0</v>
      </c>
    </row>
    <row r="97" spans="1:14" x14ac:dyDescent="0.2">
      <c r="A97" t="s">
        <v>278</v>
      </c>
      <c r="B97" t="s">
        <v>31147</v>
      </c>
      <c r="I97" t="s">
        <v>4</v>
      </c>
      <c r="J97">
        <v>3335.21</v>
      </c>
      <c r="M97">
        <v>3335.21</v>
      </c>
      <c r="N97">
        <f t="shared" si="1"/>
        <v>0</v>
      </c>
    </row>
    <row r="98" spans="1:14" x14ac:dyDescent="0.2">
      <c r="A98" t="s">
        <v>279</v>
      </c>
      <c r="B98" t="s">
        <v>31147</v>
      </c>
      <c r="I98" t="s">
        <v>4</v>
      </c>
      <c r="J98">
        <v>3067.74</v>
      </c>
      <c r="M98">
        <v>3067.74</v>
      </c>
      <c r="N98">
        <f t="shared" si="1"/>
        <v>0</v>
      </c>
    </row>
    <row r="99" spans="1:14" x14ac:dyDescent="0.2">
      <c r="A99" t="s">
        <v>280</v>
      </c>
      <c r="B99" t="s">
        <v>31148</v>
      </c>
      <c r="I99" t="s">
        <v>5</v>
      </c>
      <c r="J99">
        <v>333.94</v>
      </c>
      <c r="M99">
        <v>333.94</v>
      </c>
      <c r="N99">
        <f t="shared" si="1"/>
        <v>0</v>
      </c>
    </row>
    <row r="100" spans="1:14" x14ac:dyDescent="0.2">
      <c r="A100" t="s">
        <v>281</v>
      </c>
      <c r="B100" t="s">
        <v>31148</v>
      </c>
      <c r="I100" t="s">
        <v>5</v>
      </c>
      <c r="J100">
        <v>307.14999999999998</v>
      </c>
      <c r="M100">
        <v>307.14999999999998</v>
      </c>
      <c r="N100">
        <f t="shared" si="1"/>
        <v>0</v>
      </c>
    </row>
    <row r="101" spans="1:14" x14ac:dyDescent="0.2">
      <c r="A101" t="s">
        <v>282</v>
      </c>
      <c r="B101" t="s">
        <v>31149</v>
      </c>
      <c r="I101" t="s">
        <v>5</v>
      </c>
      <c r="J101">
        <v>110.3</v>
      </c>
      <c r="M101">
        <v>110.3</v>
      </c>
      <c r="N101">
        <f t="shared" si="1"/>
        <v>0</v>
      </c>
    </row>
    <row r="102" spans="1:14" x14ac:dyDescent="0.2">
      <c r="A102" t="s">
        <v>283</v>
      </c>
      <c r="B102" t="s">
        <v>31149</v>
      </c>
      <c r="I102" t="s">
        <v>5</v>
      </c>
      <c r="J102">
        <v>101.46</v>
      </c>
      <c r="M102">
        <v>101.46</v>
      </c>
      <c r="N102">
        <f t="shared" si="1"/>
        <v>0</v>
      </c>
    </row>
    <row r="103" spans="1:14" x14ac:dyDescent="0.2">
      <c r="A103" t="s">
        <v>284</v>
      </c>
      <c r="B103" t="s">
        <v>285</v>
      </c>
      <c r="I103" t="s">
        <v>5</v>
      </c>
      <c r="J103">
        <v>110.3</v>
      </c>
      <c r="M103">
        <v>110.3</v>
      </c>
      <c r="N103">
        <f t="shared" si="1"/>
        <v>0</v>
      </c>
    </row>
    <row r="104" spans="1:14" x14ac:dyDescent="0.2">
      <c r="A104" t="s">
        <v>286</v>
      </c>
      <c r="B104" t="s">
        <v>285</v>
      </c>
      <c r="I104" t="s">
        <v>5</v>
      </c>
      <c r="J104">
        <v>101.46</v>
      </c>
      <c r="M104">
        <v>101.46</v>
      </c>
      <c r="N104">
        <f t="shared" si="1"/>
        <v>0</v>
      </c>
    </row>
    <row r="105" spans="1:14" x14ac:dyDescent="0.2">
      <c r="A105" t="s">
        <v>287</v>
      </c>
      <c r="B105" t="s">
        <v>31150</v>
      </c>
      <c r="I105" t="s">
        <v>5</v>
      </c>
      <c r="J105">
        <v>110.3</v>
      </c>
      <c r="M105">
        <v>110.3</v>
      </c>
      <c r="N105">
        <f t="shared" si="1"/>
        <v>0</v>
      </c>
    </row>
    <row r="106" spans="1:14" x14ac:dyDescent="0.2">
      <c r="A106" t="s">
        <v>288</v>
      </c>
      <c r="B106" t="s">
        <v>31150</v>
      </c>
      <c r="I106" t="s">
        <v>5</v>
      </c>
      <c r="J106">
        <v>101.46</v>
      </c>
      <c r="M106">
        <v>101.46</v>
      </c>
      <c r="N106">
        <f t="shared" si="1"/>
        <v>0</v>
      </c>
    </row>
    <row r="107" spans="1:14" x14ac:dyDescent="0.2">
      <c r="A107" t="s">
        <v>289</v>
      </c>
      <c r="B107" t="s">
        <v>31151</v>
      </c>
      <c r="I107" t="s">
        <v>5</v>
      </c>
      <c r="J107">
        <v>864.23</v>
      </c>
      <c r="M107">
        <v>864.23</v>
      </c>
      <c r="N107">
        <f t="shared" si="1"/>
        <v>0</v>
      </c>
    </row>
    <row r="108" spans="1:14" x14ac:dyDescent="0.2">
      <c r="A108" t="s">
        <v>290</v>
      </c>
      <c r="B108" t="s">
        <v>31151</v>
      </c>
      <c r="I108" t="s">
        <v>5</v>
      </c>
      <c r="J108">
        <v>794.92</v>
      </c>
      <c r="M108">
        <v>794.92</v>
      </c>
      <c r="N108">
        <f t="shared" si="1"/>
        <v>0</v>
      </c>
    </row>
    <row r="109" spans="1:14" x14ac:dyDescent="0.2">
      <c r="A109" t="s">
        <v>291</v>
      </c>
      <c r="B109" t="s">
        <v>31152</v>
      </c>
      <c r="I109" t="s">
        <v>5</v>
      </c>
      <c r="J109">
        <v>111.07</v>
      </c>
      <c r="M109">
        <v>111.07</v>
      </c>
      <c r="N109">
        <f t="shared" si="1"/>
        <v>0</v>
      </c>
    </row>
    <row r="110" spans="1:14" x14ac:dyDescent="0.2">
      <c r="A110" t="s">
        <v>292</v>
      </c>
      <c r="B110" t="s">
        <v>31152</v>
      </c>
      <c r="I110" t="s">
        <v>5</v>
      </c>
      <c r="J110">
        <v>102.16</v>
      </c>
      <c r="M110">
        <v>102.16</v>
      </c>
      <c r="N110">
        <f t="shared" si="1"/>
        <v>0</v>
      </c>
    </row>
    <row r="111" spans="1:14" x14ac:dyDescent="0.2">
      <c r="A111" t="s">
        <v>293</v>
      </c>
      <c r="B111" t="s">
        <v>31153</v>
      </c>
      <c r="I111" t="s">
        <v>5</v>
      </c>
      <c r="J111">
        <v>477.06</v>
      </c>
      <c r="M111">
        <v>477.06</v>
      </c>
      <c r="N111">
        <f t="shared" si="1"/>
        <v>0</v>
      </c>
    </row>
    <row r="112" spans="1:14" x14ac:dyDescent="0.2">
      <c r="A112" t="s">
        <v>294</v>
      </c>
      <c r="B112" t="s">
        <v>31153</v>
      </c>
      <c r="I112" t="s">
        <v>5</v>
      </c>
      <c r="J112">
        <v>438.8</v>
      </c>
      <c r="M112">
        <v>438.8</v>
      </c>
      <c r="N112">
        <f t="shared" si="1"/>
        <v>0</v>
      </c>
    </row>
    <row r="113" spans="1:14" x14ac:dyDescent="0.2">
      <c r="A113" t="s">
        <v>295</v>
      </c>
      <c r="B113" t="s">
        <v>31154</v>
      </c>
      <c r="I113" t="s">
        <v>5</v>
      </c>
      <c r="J113">
        <v>195.47</v>
      </c>
      <c r="M113">
        <v>195.47</v>
      </c>
      <c r="N113">
        <f t="shared" si="1"/>
        <v>0</v>
      </c>
    </row>
    <row r="114" spans="1:14" x14ac:dyDescent="0.2">
      <c r="A114" t="s">
        <v>296</v>
      </c>
      <c r="B114" t="s">
        <v>31154</v>
      </c>
      <c r="I114" t="s">
        <v>5</v>
      </c>
      <c r="J114">
        <v>179.02</v>
      </c>
      <c r="M114">
        <v>179.02</v>
      </c>
      <c r="N114">
        <f t="shared" si="1"/>
        <v>0</v>
      </c>
    </row>
    <row r="115" spans="1:14" x14ac:dyDescent="0.2">
      <c r="A115" t="s">
        <v>297</v>
      </c>
      <c r="B115" t="s">
        <v>31155</v>
      </c>
      <c r="I115" t="s">
        <v>5</v>
      </c>
      <c r="J115">
        <v>551.53</v>
      </c>
      <c r="M115">
        <v>551.53</v>
      </c>
      <c r="N115">
        <f t="shared" si="1"/>
        <v>0</v>
      </c>
    </row>
    <row r="116" spans="1:14" x14ac:dyDescent="0.2">
      <c r="A116" t="s">
        <v>298</v>
      </c>
      <c r="B116" t="s">
        <v>31155</v>
      </c>
      <c r="I116" t="s">
        <v>5</v>
      </c>
      <c r="J116">
        <v>507.3</v>
      </c>
      <c r="M116">
        <v>507.3</v>
      </c>
      <c r="N116">
        <f t="shared" si="1"/>
        <v>0</v>
      </c>
    </row>
    <row r="117" spans="1:14" x14ac:dyDescent="0.2">
      <c r="A117" t="s">
        <v>299</v>
      </c>
      <c r="B117" t="s">
        <v>31156</v>
      </c>
      <c r="I117" t="s">
        <v>5</v>
      </c>
      <c r="J117">
        <v>111.07</v>
      </c>
      <c r="M117">
        <v>111.07</v>
      </c>
      <c r="N117">
        <f t="shared" si="1"/>
        <v>0</v>
      </c>
    </row>
    <row r="118" spans="1:14" x14ac:dyDescent="0.2">
      <c r="A118" t="s">
        <v>300</v>
      </c>
      <c r="B118" t="s">
        <v>31156</v>
      </c>
      <c r="I118" t="s">
        <v>5</v>
      </c>
      <c r="J118">
        <v>102.16</v>
      </c>
      <c r="M118">
        <v>102.16</v>
      </c>
      <c r="N118">
        <f t="shared" si="1"/>
        <v>0</v>
      </c>
    </row>
    <row r="119" spans="1:14" x14ac:dyDescent="0.2">
      <c r="A119" t="s">
        <v>301</v>
      </c>
      <c r="B119" t="s">
        <v>302</v>
      </c>
      <c r="I119" t="s">
        <v>5</v>
      </c>
      <c r="J119">
        <v>111.07</v>
      </c>
      <c r="M119">
        <v>111.07</v>
      </c>
      <c r="N119">
        <f t="shared" si="1"/>
        <v>0</v>
      </c>
    </row>
    <row r="120" spans="1:14" x14ac:dyDescent="0.2">
      <c r="A120" t="s">
        <v>303</v>
      </c>
      <c r="B120" t="s">
        <v>302</v>
      </c>
      <c r="I120" t="s">
        <v>5</v>
      </c>
      <c r="J120">
        <v>102.16</v>
      </c>
      <c r="M120">
        <v>102.16</v>
      </c>
      <c r="N120">
        <f t="shared" si="1"/>
        <v>0</v>
      </c>
    </row>
    <row r="121" spans="1:14" x14ac:dyDescent="0.2">
      <c r="A121" t="s">
        <v>304</v>
      </c>
      <c r="B121" t="s">
        <v>305</v>
      </c>
      <c r="I121" t="s">
        <v>5</v>
      </c>
      <c r="J121">
        <v>111.07</v>
      </c>
      <c r="M121">
        <v>111.07</v>
      </c>
      <c r="N121">
        <f t="shared" si="1"/>
        <v>0</v>
      </c>
    </row>
    <row r="122" spans="1:14" x14ac:dyDescent="0.2">
      <c r="A122" t="s">
        <v>306</v>
      </c>
      <c r="B122" t="s">
        <v>305</v>
      </c>
      <c r="I122" t="s">
        <v>5</v>
      </c>
      <c r="J122">
        <v>102.16</v>
      </c>
      <c r="M122">
        <v>102.16</v>
      </c>
      <c r="N122">
        <f t="shared" si="1"/>
        <v>0</v>
      </c>
    </row>
    <row r="123" spans="1:14" x14ac:dyDescent="0.2">
      <c r="A123" t="s">
        <v>307</v>
      </c>
      <c r="B123" t="s">
        <v>308</v>
      </c>
      <c r="I123" t="s">
        <v>5</v>
      </c>
      <c r="J123">
        <v>111.07</v>
      </c>
      <c r="M123">
        <v>111.07</v>
      </c>
      <c r="N123">
        <f t="shared" si="1"/>
        <v>0</v>
      </c>
    </row>
    <row r="124" spans="1:14" x14ac:dyDescent="0.2">
      <c r="A124" t="s">
        <v>309</v>
      </c>
      <c r="B124" t="s">
        <v>308</v>
      </c>
      <c r="I124" t="s">
        <v>5</v>
      </c>
      <c r="J124">
        <v>102.16</v>
      </c>
      <c r="M124">
        <v>102.16</v>
      </c>
      <c r="N124">
        <f t="shared" si="1"/>
        <v>0</v>
      </c>
    </row>
    <row r="125" spans="1:14" x14ac:dyDescent="0.2">
      <c r="A125" t="s">
        <v>310</v>
      </c>
      <c r="B125" t="s">
        <v>31157</v>
      </c>
      <c r="I125" t="s">
        <v>5</v>
      </c>
      <c r="J125">
        <v>188.31</v>
      </c>
      <c r="M125">
        <v>188.31</v>
      </c>
      <c r="N125">
        <f t="shared" si="1"/>
        <v>0</v>
      </c>
    </row>
    <row r="126" spans="1:14" x14ac:dyDescent="0.2">
      <c r="A126" t="s">
        <v>311</v>
      </c>
      <c r="B126" t="s">
        <v>31157</v>
      </c>
      <c r="I126" t="s">
        <v>5</v>
      </c>
      <c r="J126">
        <v>163.15</v>
      </c>
      <c r="M126">
        <v>163.15</v>
      </c>
      <c r="N126">
        <f t="shared" si="1"/>
        <v>0</v>
      </c>
    </row>
    <row r="127" spans="1:14" x14ac:dyDescent="0.2">
      <c r="A127" t="s">
        <v>312</v>
      </c>
      <c r="B127" t="s">
        <v>31158</v>
      </c>
      <c r="I127" t="s">
        <v>5</v>
      </c>
      <c r="J127">
        <v>261.45</v>
      </c>
      <c r="M127">
        <v>261.45</v>
      </c>
      <c r="N127">
        <f t="shared" si="1"/>
        <v>0</v>
      </c>
    </row>
    <row r="128" spans="1:14" x14ac:dyDescent="0.2">
      <c r="A128" t="s">
        <v>313</v>
      </c>
      <c r="B128" t="s">
        <v>31158</v>
      </c>
      <c r="I128" t="s">
        <v>5</v>
      </c>
      <c r="J128">
        <v>226.51</v>
      </c>
      <c r="M128">
        <v>226.51</v>
      </c>
      <c r="N128">
        <f t="shared" si="1"/>
        <v>0</v>
      </c>
    </row>
    <row r="129" spans="1:14" x14ac:dyDescent="0.2">
      <c r="A129" t="s">
        <v>314</v>
      </c>
      <c r="B129" t="s">
        <v>315</v>
      </c>
      <c r="I129" t="s">
        <v>4</v>
      </c>
      <c r="J129">
        <v>578.04</v>
      </c>
      <c r="M129">
        <v>578.04</v>
      </c>
      <c r="N129">
        <f t="shared" si="1"/>
        <v>0</v>
      </c>
    </row>
    <row r="130" spans="1:14" x14ac:dyDescent="0.2">
      <c r="A130" t="s">
        <v>316</v>
      </c>
      <c r="B130" t="s">
        <v>315</v>
      </c>
      <c r="I130" t="s">
        <v>4</v>
      </c>
      <c r="J130">
        <v>529.4</v>
      </c>
      <c r="M130">
        <v>529.4</v>
      </c>
      <c r="N130">
        <f t="shared" si="1"/>
        <v>0</v>
      </c>
    </row>
    <row r="131" spans="1:14" x14ac:dyDescent="0.2">
      <c r="A131" t="s">
        <v>317</v>
      </c>
      <c r="B131" t="s">
        <v>318</v>
      </c>
      <c r="I131" t="s">
        <v>5</v>
      </c>
      <c r="J131">
        <v>474.28</v>
      </c>
      <c r="M131">
        <v>474.28</v>
      </c>
      <c r="N131">
        <f t="shared" si="1"/>
        <v>0</v>
      </c>
    </row>
    <row r="132" spans="1:14" x14ac:dyDescent="0.2">
      <c r="A132" t="s">
        <v>319</v>
      </c>
      <c r="B132" t="s">
        <v>318</v>
      </c>
      <c r="I132" t="s">
        <v>5</v>
      </c>
      <c r="J132">
        <v>436.68</v>
      </c>
      <c r="M132">
        <v>436.68</v>
      </c>
      <c r="N132">
        <f t="shared" ref="N132:N195" si="2">J132-M132</f>
        <v>0</v>
      </c>
    </row>
    <row r="133" spans="1:14" x14ac:dyDescent="0.2">
      <c r="A133" t="s">
        <v>320</v>
      </c>
      <c r="B133" t="s">
        <v>31159</v>
      </c>
      <c r="I133" t="s">
        <v>5</v>
      </c>
      <c r="J133">
        <v>588.5</v>
      </c>
      <c r="M133">
        <v>588.5</v>
      </c>
      <c r="N133">
        <f t="shared" si="2"/>
        <v>0</v>
      </c>
    </row>
    <row r="134" spans="1:14" x14ac:dyDescent="0.2">
      <c r="A134" t="s">
        <v>321</v>
      </c>
      <c r="B134" t="s">
        <v>31159</v>
      </c>
      <c r="I134" t="s">
        <v>5</v>
      </c>
      <c r="J134">
        <v>541.30999999999995</v>
      </c>
      <c r="M134">
        <v>541.30999999999995</v>
      </c>
      <c r="N134">
        <f t="shared" si="2"/>
        <v>0</v>
      </c>
    </row>
    <row r="135" spans="1:14" x14ac:dyDescent="0.2">
      <c r="A135" t="s">
        <v>322</v>
      </c>
      <c r="B135" t="s">
        <v>323</v>
      </c>
      <c r="I135" t="s">
        <v>5</v>
      </c>
      <c r="J135">
        <v>138.22</v>
      </c>
      <c r="M135">
        <v>138.22</v>
      </c>
      <c r="N135">
        <f t="shared" si="2"/>
        <v>0</v>
      </c>
    </row>
    <row r="136" spans="1:14" x14ac:dyDescent="0.2">
      <c r="A136" t="s">
        <v>324</v>
      </c>
      <c r="B136" t="s">
        <v>323</v>
      </c>
      <c r="I136" t="s">
        <v>5</v>
      </c>
      <c r="J136">
        <v>126.59</v>
      </c>
      <c r="M136">
        <v>126.59</v>
      </c>
      <c r="N136">
        <f t="shared" si="2"/>
        <v>0</v>
      </c>
    </row>
    <row r="137" spans="1:14" x14ac:dyDescent="0.2">
      <c r="A137" t="s">
        <v>325</v>
      </c>
      <c r="B137" t="s">
        <v>326</v>
      </c>
      <c r="I137" t="s">
        <v>4</v>
      </c>
      <c r="J137">
        <v>13.54</v>
      </c>
      <c r="M137">
        <v>13.54</v>
      </c>
      <c r="N137">
        <f t="shared" si="2"/>
        <v>0</v>
      </c>
    </row>
    <row r="138" spans="1:14" x14ac:dyDescent="0.2">
      <c r="A138" t="s">
        <v>327</v>
      </c>
      <c r="B138" t="s">
        <v>326</v>
      </c>
      <c r="I138" t="s">
        <v>4</v>
      </c>
      <c r="J138">
        <v>11.74</v>
      </c>
      <c r="M138">
        <v>11.74</v>
      </c>
      <c r="N138">
        <f t="shared" si="2"/>
        <v>0</v>
      </c>
    </row>
    <row r="139" spans="1:14" x14ac:dyDescent="0.2">
      <c r="A139" t="s">
        <v>328</v>
      </c>
      <c r="B139" t="s">
        <v>329</v>
      </c>
      <c r="I139" t="s">
        <v>4</v>
      </c>
      <c r="J139">
        <v>17.16</v>
      </c>
      <c r="M139">
        <v>17.16</v>
      </c>
      <c r="N139">
        <f t="shared" si="2"/>
        <v>0</v>
      </c>
    </row>
    <row r="140" spans="1:14" x14ac:dyDescent="0.2">
      <c r="A140" t="s">
        <v>330</v>
      </c>
      <c r="B140" t="s">
        <v>329</v>
      </c>
      <c r="I140" t="s">
        <v>4</v>
      </c>
      <c r="J140">
        <v>14.87</v>
      </c>
      <c r="M140">
        <v>14.87</v>
      </c>
      <c r="N140">
        <f t="shared" si="2"/>
        <v>0</v>
      </c>
    </row>
    <row r="141" spans="1:14" x14ac:dyDescent="0.2">
      <c r="A141" t="s">
        <v>331</v>
      </c>
      <c r="B141" t="s">
        <v>332</v>
      </c>
      <c r="I141" t="s">
        <v>4</v>
      </c>
      <c r="J141">
        <v>20.77</v>
      </c>
      <c r="M141">
        <v>20.77</v>
      </c>
      <c r="N141">
        <f t="shared" si="2"/>
        <v>0</v>
      </c>
    </row>
    <row r="142" spans="1:14" x14ac:dyDescent="0.2">
      <c r="A142" t="s">
        <v>333</v>
      </c>
      <c r="B142" t="s">
        <v>332</v>
      </c>
      <c r="I142" t="s">
        <v>4</v>
      </c>
      <c r="J142">
        <v>18</v>
      </c>
      <c r="M142">
        <v>18</v>
      </c>
      <c r="N142">
        <f t="shared" si="2"/>
        <v>0</v>
      </c>
    </row>
    <row r="143" spans="1:14" x14ac:dyDescent="0.2">
      <c r="A143" t="s">
        <v>334</v>
      </c>
      <c r="B143" t="s">
        <v>335</v>
      </c>
      <c r="I143" t="s">
        <v>4</v>
      </c>
      <c r="J143">
        <v>25.29</v>
      </c>
      <c r="M143">
        <v>25.29</v>
      </c>
      <c r="N143">
        <f t="shared" si="2"/>
        <v>0</v>
      </c>
    </row>
    <row r="144" spans="1:14" x14ac:dyDescent="0.2">
      <c r="A144" t="s">
        <v>336</v>
      </c>
      <c r="B144" t="s">
        <v>335</v>
      </c>
      <c r="I144" t="s">
        <v>4</v>
      </c>
      <c r="J144">
        <v>21.91</v>
      </c>
      <c r="M144">
        <v>21.91</v>
      </c>
      <c r="N144">
        <f t="shared" si="2"/>
        <v>0</v>
      </c>
    </row>
    <row r="145" spans="1:14" x14ac:dyDescent="0.2">
      <c r="A145" t="s">
        <v>337</v>
      </c>
      <c r="B145" t="s">
        <v>338</v>
      </c>
      <c r="I145" t="s">
        <v>5</v>
      </c>
      <c r="J145">
        <v>182.65</v>
      </c>
      <c r="M145">
        <v>182.65</v>
      </c>
      <c r="N145">
        <f t="shared" si="2"/>
        <v>0</v>
      </c>
    </row>
    <row r="146" spans="1:14" x14ac:dyDescent="0.2">
      <c r="A146" t="s">
        <v>339</v>
      </c>
      <c r="B146" t="s">
        <v>338</v>
      </c>
      <c r="I146" t="s">
        <v>5</v>
      </c>
      <c r="J146">
        <v>168.01</v>
      </c>
      <c r="M146">
        <v>168.01</v>
      </c>
      <c r="N146">
        <f t="shared" si="2"/>
        <v>0</v>
      </c>
    </row>
    <row r="147" spans="1:14" x14ac:dyDescent="0.2">
      <c r="A147" t="s">
        <v>340</v>
      </c>
      <c r="B147" t="s">
        <v>341</v>
      </c>
      <c r="I147" t="s">
        <v>5</v>
      </c>
      <c r="J147">
        <v>144.5</v>
      </c>
      <c r="M147">
        <v>144.5</v>
      </c>
      <c r="N147">
        <f t="shared" si="2"/>
        <v>0</v>
      </c>
    </row>
    <row r="148" spans="1:14" x14ac:dyDescent="0.2">
      <c r="A148" t="s">
        <v>342</v>
      </c>
      <c r="B148" t="s">
        <v>341</v>
      </c>
      <c r="I148" t="s">
        <v>5</v>
      </c>
      <c r="J148">
        <v>132.91</v>
      </c>
      <c r="M148">
        <v>132.91</v>
      </c>
      <c r="N148">
        <f t="shared" si="2"/>
        <v>0</v>
      </c>
    </row>
    <row r="149" spans="1:14" x14ac:dyDescent="0.2">
      <c r="A149" t="s">
        <v>343</v>
      </c>
      <c r="B149" t="s">
        <v>344</v>
      </c>
      <c r="I149" t="s">
        <v>5</v>
      </c>
      <c r="J149">
        <v>182.65</v>
      </c>
      <c r="M149">
        <v>182.65</v>
      </c>
      <c r="N149">
        <f t="shared" si="2"/>
        <v>0</v>
      </c>
    </row>
    <row r="150" spans="1:14" x14ac:dyDescent="0.2">
      <c r="A150" t="s">
        <v>345</v>
      </c>
      <c r="B150" t="s">
        <v>344</v>
      </c>
      <c r="I150" t="s">
        <v>5</v>
      </c>
      <c r="J150">
        <v>168.01</v>
      </c>
      <c r="M150">
        <v>168.01</v>
      </c>
      <c r="N150">
        <f t="shared" si="2"/>
        <v>0</v>
      </c>
    </row>
    <row r="151" spans="1:14" x14ac:dyDescent="0.2">
      <c r="A151" t="s">
        <v>346</v>
      </c>
      <c r="B151" t="s">
        <v>31160</v>
      </c>
      <c r="I151" t="s">
        <v>5</v>
      </c>
      <c r="J151">
        <v>4009.86</v>
      </c>
      <c r="M151">
        <v>4009.86</v>
      </c>
      <c r="N151">
        <f t="shared" si="2"/>
        <v>0</v>
      </c>
    </row>
    <row r="152" spans="1:14" x14ac:dyDescent="0.2">
      <c r="A152" t="s">
        <v>347</v>
      </c>
      <c r="B152" t="s">
        <v>31160</v>
      </c>
      <c r="I152" t="s">
        <v>5</v>
      </c>
      <c r="J152">
        <v>3688.28</v>
      </c>
      <c r="M152">
        <v>3688.28</v>
      </c>
      <c r="N152">
        <f t="shared" si="2"/>
        <v>0</v>
      </c>
    </row>
    <row r="153" spans="1:14" x14ac:dyDescent="0.2">
      <c r="A153" t="s">
        <v>348</v>
      </c>
      <c r="B153" t="s">
        <v>349</v>
      </c>
      <c r="I153" t="s">
        <v>5</v>
      </c>
      <c r="J153">
        <v>182.65</v>
      </c>
      <c r="M153">
        <v>182.65</v>
      </c>
      <c r="N153">
        <f t="shared" si="2"/>
        <v>0</v>
      </c>
    </row>
    <row r="154" spans="1:14" x14ac:dyDescent="0.2">
      <c r="A154" t="s">
        <v>350</v>
      </c>
      <c r="B154" t="s">
        <v>349</v>
      </c>
      <c r="I154" t="s">
        <v>5</v>
      </c>
      <c r="J154">
        <v>168.01</v>
      </c>
      <c r="M154">
        <v>168.01</v>
      </c>
      <c r="N154">
        <f t="shared" si="2"/>
        <v>0</v>
      </c>
    </row>
    <row r="155" spans="1:14" x14ac:dyDescent="0.2">
      <c r="A155" t="s">
        <v>351</v>
      </c>
      <c r="B155" t="s">
        <v>352</v>
      </c>
      <c r="I155" t="s">
        <v>5</v>
      </c>
      <c r="J155">
        <v>182.65</v>
      </c>
      <c r="M155">
        <v>182.65</v>
      </c>
      <c r="N155">
        <f t="shared" si="2"/>
        <v>0</v>
      </c>
    </row>
    <row r="156" spans="1:14" x14ac:dyDescent="0.2">
      <c r="A156" t="s">
        <v>353</v>
      </c>
      <c r="B156" t="s">
        <v>352</v>
      </c>
      <c r="I156" t="s">
        <v>5</v>
      </c>
      <c r="J156">
        <v>168.01</v>
      </c>
      <c r="M156">
        <v>168.01</v>
      </c>
      <c r="N156">
        <f t="shared" si="2"/>
        <v>0</v>
      </c>
    </row>
    <row r="157" spans="1:14" x14ac:dyDescent="0.2">
      <c r="A157" t="s">
        <v>354</v>
      </c>
      <c r="B157" t="s">
        <v>355</v>
      </c>
      <c r="I157" t="s">
        <v>5</v>
      </c>
      <c r="J157">
        <v>144.65</v>
      </c>
      <c r="M157">
        <v>144.65</v>
      </c>
      <c r="N157">
        <f t="shared" si="2"/>
        <v>0</v>
      </c>
    </row>
    <row r="158" spans="1:14" x14ac:dyDescent="0.2">
      <c r="A158" t="s">
        <v>356</v>
      </c>
      <c r="B158" t="s">
        <v>355</v>
      </c>
      <c r="I158" t="s">
        <v>5</v>
      </c>
      <c r="J158">
        <v>133.05000000000001</v>
      </c>
      <c r="M158">
        <v>133.05000000000001</v>
      </c>
      <c r="N158">
        <f t="shared" si="2"/>
        <v>0</v>
      </c>
    </row>
    <row r="159" spans="1:14" x14ac:dyDescent="0.2">
      <c r="A159" t="s">
        <v>357</v>
      </c>
      <c r="B159" t="s">
        <v>358</v>
      </c>
      <c r="I159" t="s">
        <v>5</v>
      </c>
      <c r="J159">
        <v>197.92</v>
      </c>
      <c r="M159">
        <v>197.92</v>
      </c>
      <c r="N159">
        <f t="shared" si="2"/>
        <v>0</v>
      </c>
    </row>
    <row r="160" spans="1:14" x14ac:dyDescent="0.2">
      <c r="A160" t="s">
        <v>359</v>
      </c>
      <c r="B160" t="s">
        <v>358</v>
      </c>
      <c r="I160" t="s">
        <v>5</v>
      </c>
      <c r="J160">
        <v>182.05</v>
      </c>
      <c r="M160">
        <v>182.05</v>
      </c>
      <c r="N160">
        <f t="shared" si="2"/>
        <v>0</v>
      </c>
    </row>
    <row r="161" spans="1:14" x14ac:dyDescent="0.2">
      <c r="A161" t="s">
        <v>360</v>
      </c>
      <c r="B161" t="s">
        <v>361</v>
      </c>
      <c r="I161" t="s">
        <v>5</v>
      </c>
      <c r="J161">
        <v>53.27</v>
      </c>
      <c r="M161">
        <v>53.27</v>
      </c>
      <c r="N161">
        <f t="shared" si="2"/>
        <v>0</v>
      </c>
    </row>
    <row r="162" spans="1:14" x14ac:dyDescent="0.2">
      <c r="A162" t="s">
        <v>362</v>
      </c>
      <c r="B162" t="s">
        <v>361</v>
      </c>
      <c r="I162" t="s">
        <v>5</v>
      </c>
      <c r="J162">
        <v>49</v>
      </c>
      <c r="M162">
        <v>49</v>
      </c>
      <c r="N162">
        <f t="shared" si="2"/>
        <v>0</v>
      </c>
    </row>
    <row r="163" spans="1:14" x14ac:dyDescent="0.2">
      <c r="A163" t="s">
        <v>363</v>
      </c>
      <c r="B163" t="s">
        <v>364</v>
      </c>
      <c r="I163" t="s">
        <v>5</v>
      </c>
      <c r="J163">
        <v>106.58</v>
      </c>
      <c r="M163">
        <v>106.58</v>
      </c>
      <c r="N163">
        <f t="shared" si="2"/>
        <v>0</v>
      </c>
    </row>
    <row r="164" spans="1:14" x14ac:dyDescent="0.2">
      <c r="A164" t="s">
        <v>365</v>
      </c>
      <c r="B164" t="s">
        <v>364</v>
      </c>
      <c r="I164" t="s">
        <v>5</v>
      </c>
      <c r="J164">
        <v>98.03</v>
      </c>
      <c r="M164">
        <v>98.03</v>
      </c>
      <c r="N164">
        <f t="shared" si="2"/>
        <v>0</v>
      </c>
    </row>
    <row r="165" spans="1:14" x14ac:dyDescent="0.2">
      <c r="A165" t="s">
        <v>366</v>
      </c>
      <c r="B165" t="s">
        <v>367</v>
      </c>
      <c r="I165" t="s">
        <v>5</v>
      </c>
      <c r="J165">
        <v>53.27</v>
      </c>
      <c r="M165">
        <v>53.27</v>
      </c>
      <c r="N165">
        <f t="shared" si="2"/>
        <v>0</v>
      </c>
    </row>
    <row r="166" spans="1:14" x14ac:dyDescent="0.2">
      <c r="A166" t="s">
        <v>368</v>
      </c>
      <c r="B166" t="s">
        <v>367</v>
      </c>
      <c r="I166" t="s">
        <v>5</v>
      </c>
      <c r="J166">
        <v>49</v>
      </c>
      <c r="M166">
        <v>49</v>
      </c>
      <c r="N166">
        <f t="shared" si="2"/>
        <v>0</v>
      </c>
    </row>
    <row r="167" spans="1:14" x14ac:dyDescent="0.2">
      <c r="A167" t="s">
        <v>369</v>
      </c>
      <c r="B167" t="s">
        <v>370</v>
      </c>
      <c r="I167" t="s">
        <v>5</v>
      </c>
      <c r="J167">
        <v>106.58</v>
      </c>
      <c r="M167">
        <v>106.58</v>
      </c>
      <c r="N167">
        <f t="shared" si="2"/>
        <v>0</v>
      </c>
    </row>
    <row r="168" spans="1:14" x14ac:dyDescent="0.2">
      <c r="A168" t="s">
        <v>371</v>
      </c>
      <c r="B168" t="s">
        <v>370</v>
      </c>
      <c r="I168" t="s">
        <v>5</v>
      </c>
      <c r="J168">
        <v>98.03</v>
      </c>
      <c r="M168">
        <v>98.03</v>
      </c>
      <c r="N168">
        <f t="shared" si="2"/>
        <v>0</v>
      </c>
    </row>
    <row r="169" spans="1:14" x14ac:dyDescent="0.2">
      <c r="A169" t="s">
        <v>372</v>
      </c>
      <c r="B169" t="s">
        <v>373</v>
      </c>
      <c r="I169" t="s">
        <v>5</v>
      </c>
      <c r="J169">
        <v>769.73</v>
      </c>
      <c r="M169">
        <v>769.73</v>
      </c>
      <c r="N169">
        <f t="shared" si="2"/>
        <v>0</v>
      </c>
    </row>
    <row r="170" spans="1:14" x14ac:dyDescent="0.2">
      <c r="A170" t="s">
        <v>374</v>
      </c>
      <c r="B170" t="s">
        <v>373</v>
      </c>
      <c r="I170" t="s">
        <v>5</v>
      </c>
      <c r="J170">
        <v>708</v>
      </c>
      <c r="M170">
        <v>708</v>
      </c>
      <c r="N170">
        <f t="shared" si="2"/>
        <v>0</v>
      </c>
    </row>
    <row r="171" spans="1:14" x14ac:dyDescent="0.2">
      <c r="A171" t="s">
        <v>375</v>
      </c>
      <c r="B171" t="s">
        <v>376</v>
      </c>
      <c r="I171" t="s">
        <v>5</v>
      </c>
      <c r="J171">
        <v>702.06</v>
      </c>
      <c r="M171">
        <v>702.06</v>
      </c>
      <c r="N171">
        <f t="shared" si="2"/>
        <v>0</v>
      </c>
    </row>
    <row r="172" spans="1:14" x14ac:dyDescent="0.2">
      <c r="A172" t="s">
        <v>377</v>
      </c>
      <c r="B172" t="s">
        <v>376</v>
      </c>
      <c r="I172" t="s">
        <v>5</v>
      </c>
      <c r="J172">
        <v>645.76</v>
      </c>
      <c r="M172">
        <v>645.76</v>
      </c>
      <c r="N172">
        <f t="shared" si="2"/>
        <v>0</v>
      </c>
    </row>
    <row r="173" spans="1:14" x14ac:dyDescent="0.2">
      <c r="A173" t="s">
        <v>378</v>
      </c>
      <c r="B173" t="s">
        <v>379</v>
      </c>
      <c r="I173" t="s">
        <v>5</v>
      </c>
      <c r="J173">
        <v>702.06</v>
      </c>
      <c r="M173">
        <v>702.06</v>
      </c>
      <c r="N173">
        <f t="shared" si="2"/>
        <v>0</v>
      </c>
    </row>
    <row r="174" spans="1:14" x14ac:dyDescent="0.2">
      <c r="A174" t="s">
        <v>380</v>
      </c>
      <c r="B174" t="s">
        <v>379</v>
      </c>
      <c r="I174" t="s">
        <v>5</v>
      </c>
      <c r="J174">
        <v>645.76</v>
      </c>
      <c r="M174">
        <v>645.76</v>
      </c>
      <c r="N174">
        <f t="shared" si="2"/>
        <v>0</v>
      </c>
    </row>
    <row r="175" spans="1:14" x14ac:dyDescent="0.2">
      <c r="A175" t="s">
        <v>381</v>
      </c>
      <c r="B175" t="s">
        <v>382</v>
      </c>
      <c r="I175" t="s">
        <v>5</v>
      </c>
      <c r="J175">
        <v>498.24</v>
      </c>
      <c r="M175">
        <v>498.24</v>
      </c>
      <c r="N175">
        <f t="shared" si="2"/>
        <v>0</v>
      </c>
    </row>
    <row r="176" spans="1:14" x14ac:dyDescent="0.2">
      <c r="A176" t="s">
        <v>383</v>
      </c>
      <c r="B176" t="s">
        <v>382</v>
      </c>
      <c r="I176" t="s">
        <v>5</v>
      </c>
      <c r="J176">
        <v>458.28</v>
      </c>
      <c r="M176">
        <v>458.28</v>
      </c>
      <c r="N176">
        <f t="shared" si="2"/>
        <v>0</v>
      </c>
    </row>
    <row r="177" spans="1:14" x14ac:dyDescent="0.2">
      <c r="A177" t="s">
        <v>384</v>
      </c>
      <c r="B177" t="s">
        <v>31161</v>
      </c>
      <c r="I177" t="s">
        <v>5</v>
      </c>
      <c r="J177">
        <v>1150.94</v>
      </c>
      <c r="M177">
        <v>1150.94</v>
      </c>
      <c r="N177">
        <f t="shared" si="2"/>
        <v>0</v>
      </c>
    </row>
    <row r="178" spans="1:14" x14ac:dyDescent="0.2">
      <c r="A178" t="s">
        <v>385</v>
      </c>
      <c r="B178" t="s">
        <v>31161</v>
      </c>
      <c r="I178" t="s">
        <v>5</v>
      </c>
      <c r="J178">
        <v>1058.6400000000001</v>
      </c>
      <c r="M178">
        <v>1058.6400000000001</v>
      </c>
      <c r="N178">
        <f t="shared" si="2"/>
        <v>0</v>
      </c>
    </row>
    <row r="179" spans="1:14" x14ac:dyDescent="0.2">
      <c r="A179" t="s">
        <v>386</v>
      </c>
      <c r="B179" t="s">
        <v>31162</v>
      </c>
      <c r="I179" t="s">
        <v>5</v>
      </c>
      <c r="J179">
        <v>1594.14</v>
      </c>
      <c r="M179">
        <v>1594.14</v>
      </c>
      <c r="N179">
        <f t="shared" si="2"/>
        <v>0</v>
      </c>
    </row>
    <row r="180" spans="1:14" x14ac:dyDescent="0.2">
      <c r="A180" t="s">
        <v>387</v>
      </c>
      <c r="B180" t="s">
        <v>31162</v>
      </c>
      <c r="I180" t="s">
        <v>5</v>
      </c>
      <c r="J180">
        <v>1466.29</v>
      </c>
      <c r="M180">
        <v>1466.29</v>
      </c>
      <c r="N180">
        <f t="shared" si="2"/>
        <v>0</v>
      </c>
    </row>
    <row r="181" spans="1:14" x14ac:dyDescent="0.2">
      <c r="A181" t="s">
        <v>388</v>
      </c>
      <c r="B181" t="s">
        <v>31163</v>
      </c>
      <c r="I181" t="s">
        <v>5</v>
      </c>
      <c r="J181">
        <v>15.14</v>
      </c>
      <c r="M181">
        <v>15.14</v>
      </c>
      <c r="N181">
        <f t="shared" si="2"/>
        <v>0</v>
      </c>
    </row>
    <row r="182" spans="1:14" x14ac:dyDescent="0.2">
      <c r="A182" t="s">
        <v>389</v>
      </c>
      <c r="B182" t="s">
        <v>31163</v>
      </c>
      <c r="I182" t="s">
        <v>5</v>
      </c>
      <c r="J182">
        <v>13.93</v>
      </c>
      <c r="M182">
        <v>13.93</v>
      </c>
      <c r="N182">
        <f t="shared" si="2"/>
        <v>0</v>
      </c>
    </row>
    <row r="183" spans="1:14" x14ac:dyDescent="0.2">
      <c r="A183" t="s">
        <v>390</v>
      </c>
      <c r="B183" t="s">
        <v>31164</v>
      </c>
      <c r="I183" t="s">
        <v>5</v>
      </c>
      <c r="J183">
        <v>45.81</v>
      </c>
      <c r="M183">
        <v>45.81</v>
      </c>
      <c r="N183">
        <f t="shared" si="2"/>
        <v>0</v>
      </c>
    </row>
    <row r="184" spans="1:14" x14ac:dyDescent="0.2">
      <c r="A184" t="s">
        <v>391</v>
      </c>
      <c r="B184" t="s">
        <v>31164</v>
      </c>
      <c r="I184" t="s">
        <v>5</v>
      </c>
      <c r="J184">
        <v>42.13</v>
      </c>
      <c r="M184">
        <v>42.13</v>
      </c>
      <c r="N184">
        <f t="shared" si="2"/>
        <v>0</v>
      </c>
    </row>
    <row r="185" spans="1:14" x14ac:dyDescent="0.2">
      <c r="A185" t="s">
        <v>392</v>
      </c>
      <c r="B185" t="s">
        <v>31165</v>
      </c>
      <c r="I185" t="s">
        <v>5</v>
      </c>
      <c r="J185">
        <v>118.17</v>
      </c>
      <c r="M185">
        <v>118.17</v>
      </c>
      <c r="N185">
        <f t="shared" si="2"/>
        <v>0</v>
      </c>
    </row>
    <row r="186" spans="1:14" x14ac:dyDescent="0.2">
      <c r="A186" t="s">
        <v>393</v>
      </c>
      <c r="B186" t="s">
        <v>31165</v>
      </c>
      <c r="I186" t="s">
        <v>5</v>
      </c>
      <c r="J186">
        <v>108.69</v>
      </c>
      <c r="M186">
        <v>108.69</v>
      </c>
      <c r="N186">
        <f t="shared" si="2"/>
        <v>0</v>
      </c>
    </row>
    <row r="187" spans="1:14" x14ac:dyDescent="0.2">
      <c r="A187" t="s">
        <v>394</v>
      </c>
      <c r="B187" t="s">
        <v>31166</v>
      </c>
      <c r="I187" t="s">
        <v>5</v>
      </c>
      <c r="J187">
        <v>209.09</v>
      </c>
      <c r="M187">
        <v>209.09</v>
      </c>
      <c r="N187">
        <f t="shared" si="2"/>
        <v>0</v>
      </c>
    </row>
    <row r="188" spans="1:14" x14ac:dyDescent="0.2">
      <c r="A188" t="s">
        <v>395</v>
      </c>
      <c r="B188" t="s">
        <v>31166</v>
      </c>
      <c r="I188" t="s">
        <v>5</v>
      </c>
      <c r="J188">
        <v>192.32</v>
      </c>
      <c r="M188">
        <v>192.32</v>
      </c>
      <c r="N188">
        <f t="shared" si="2"/>
        <v>0</v>
      </c>
    </row>
    <row r="189" spans="1:14" x14ac:dyDescent="0.2">
      <c r="A189" t="s">
        <v>396</v>
      </c>
      <c r="B189" t="s">
        <v>31167</v>
      </c>
      <c r="I189" t="s">
        <v>5</v>
      </c>
      <c r="J189">
        <v>209.09</v>
      </c>
      <c r="M189">
        <v>209.09</v>
      </c>
      <c r="N189">
        <f t="shared" si="2"/>
        <v>0</v>
      </c>
    </row>
    <row r="190" spans="1:14" x14ac:dyDescent="0.2">
      <c r="A190" t="s">
        <v>397</v>
      </c>
      <c r="B190" t="s">
        <v>31167</v>
      </c>
      <c r="I190" t="s">
        <v>5</v>
      </c>
      <c r="J190">
        <v>192.32</v>
      </c>
      <c r="M190">
        <v>192.32</v>
      </c>
      <c r="N190">
        <f t="shared" si="2"/>
        <v>0</v>
      </c>
    </row>
    <row r="191" spans="1:14" x14ac:dyDescent="0.2">
      <c r="A191" t="s">
        <v>398</v>
      </c>
      <c r="B191" t="s">
        <v>31168</v>
      </c>
      <c r="I191" t="s">
        <v>5</v>
      </c>
      <c r="J191">
        <v>209.09</v>
      </c>
      <c r="M191">
        <v>209.09</v>
      </c>
      <c r="N191">
        <f t="shared" si="2"/>
        <v>0</v>
      </c>
    </row>
    <row r="192" spans="1:14" x14ac:dyDescent="0.2">
      <c r="A192" t="s">
        <v>399</v>
      </c>
      <c r="B192" t="s">
        <v>31168</v>
      </c>
      <c r="I192" t="s">
        <v>5</v>
      </c>
      <c r="J192">
        <v>192.32</v>
      </c>
      <c r="M192">
        <v>192.32</v>
      </c>
      <c r="N192">
        <f t="shared" si="2"/>
        <v>0</v>
      </c>
    </row>
    <row r="193" spans="1:14" x14ac:dyDescent="0.2">
      <c r="A193" t="s">
        <v>400</v>
      </c>
      <c r="B193" t="s">
        <v>31169</v>
      </c>
      <c r="I193" t="s">
        <v>5</v>
      </c>
      <c r="J193">
        <v>63.63</v>
      </c>
      <c r="M193">
        <v>63.63</v>
      </c>
      <c r="N193">
        <f t="shared" si="2"/>
        <v>0</v>
      </c>
    </row>
    <row r="194" spans="1:14" x14ac:dyDescent="0.2">
      <c r="A194" t="s">
        <v>401</v>
      </c>
      <c r="B194" t="s">
        <v>31169</v>
      </c>
      <c r="I194" t="s">
        <v>5</v>
      </c>
      <c r="J194">
        <v>58.52</v>
      </c>
      <c r="M194">
        <v>58.52</v>
      </c>
      <c r="N194">
        <f t="shared" si="2"/>
        <v>0</v>
      </c>
    </row>
    <row r="195" spans="1:14" x14ac:dyDescent="0.2">
      <c r="A195" t="s">
        <v>402</v>
      </c>
      <c r="B195" t="s">
        <v>403</v>
      </c>
      <c r="I195" t="s">
        <v>5</v>
      </c>
      <c r="J195">
        <v>30.54</v>
      </c>
      <c r="M195">
        <v>30.54</v>
      </c>
      <c r="N195">
        <f t="shared" si="2"/>
        <v>0</v>
      </c>
    </row>
    <row r="196" spans="1:14" x14ac:dyDescent="0.2">
      <c r="A196" t="s">
        <v>404</v>
      </c>
      <c r="B196" t="s">
        <v>403</v>
      </c>
      <c r="I196" t="s">
        <v>5</v>
      </c>
      <c r="J196">
        <v>28.09</v>
      </c>
      <c r="M196">
        <v>28.09</v>
      </c>
      <c r="N196">
        <f t="shared" ref="N196:N259" si="3">J196-M196</f>
        <v>0</v>
      </c>
    </row>
    <row r="197" spans="1:14" x14ac:dyDescent="0.2">
      <c r="A197" t="s">
        <v>405</v>
      </c>
      <c r="B197" t="s">
        <v>31170</v>
      </c>
      <c r="I197" t="s">
        <v>5</v>
      </c>
      <c r="J197">
        <v>16630.25</v>
      </c>
      <c r="M197">
        <v>16630.25</v>
      </c>
      <c r="N197">
        <f t="shared" si="3"/>
        <v>0</v>
      </c>
    </row>
    <row r="198" spans="1:14" x14ac:dyDescent="0.2">
      <c r="A198" t="s">
        <v>406</v>
      </c>
      <c r="B198" t="s">
        <v>31170</v>
      </c>
      <c r="I198" t="s">
        <v>5</v>
      </c>
      <c r="J198">
        <v>15296.57</v>
      </c>
      <c r="M198">
        <v>15296.57</v>
      </c>
      <c r="N198">
        <f t="shared" si="3"/>
        <v>0</v>
      </c>
    </row>
    <row r="199" spans="1:14" x14ac:dyDescent="0.2">
      <c r="A199" t="s">
        <v>407</v>
      </c>
      <c r="B199" t="s">
        <v>31171</v>
      </c>
      <c r="I199" t="s">
        <v>5</v>
      </c>
      <c r="J199">
        <v>5543.41</v>
      </c>
      <c r="M199">
        <v>5543.41</v>
      </c>
      <c r="N199">
        <f t="shared" si="3"/>
        <v>0</v>
      </c>
    </row>
    <row r="200" spans="1:14" x14ac:dyDescent="0.2">
      <c r="A200" t="s">
        <v>408</v>
      </c>
      <c r="B200" t="s">
        <v>31171</v>
      </c>
      <c r="I200" t="s">
        <v>5</v>
      </c>
      <c r="J200">
        <v>5098.8500000000004</v>
      </c>
      <c r="M200">
        <v>5098.8500000000004</v>
      </c>
      <c r="N200">
        <f t="shared" si="3"/>
        <v>0</v>
      </c>
    </row>
    <row r="201" spans="1:14" x14ac:dyDescent="0.2">
      <c r="A201" t="s">
        <v>409</v>
      </c>
      <c r="B201" t="s">
        <v>31172</v>
      </c>
      <c r="I201" t="s">
        <v>5</v>
      </c>
      <c r="J201">
        <v>5543.41</v>
      </c>
      <c r="M201">
        <v>5543.41</v>
      </c>
      <c r="N201">
        <f t="shared" si="3"/>
        <v>0</v>
      </c>
    </row>
    <row r="202" spans="1:14" x14ac:dyDescent="0.2">
      <c r="A202" t="s">
        <v>410</v>
      </c>
      <c r="B202" t="s">
        <v>31172</v>
      </c>
      <c r="I202" t="s">
        <v>5</v>
      </c>
      <c r="J202">
        <v>5098.8500000000004</v>
      </c>
      <c r="M202">
        <v>5098.8500000000004</v>
      </c>
      <c r="N202">
        <f t="shared" si="3"/>
        <v>0</v>
      </c>
    </row>
    <row r="203" spans="1:14" x14ac:dyDescent="0.2">
      <c r="A203" t="s">
        <v>411</v>
      </c>
      <c r="B203" t="s">
        <v>31173</v>
      </c>
      <c r="I203" t="s">
        <v>5</v>
      </c>
      <c r="J203">
        <v>16630.25</v>
      </c>
      <c r="M203">
        <v>16630.25</v>
      </c>
      <c r="N203">
        <f t="shared" si="3"/>
        <v>0</v>
      </c>
    </row>
    <row r="204" spans="1:14" x14ac:dyDescent="0.2">
      <c r="A204" t="s">
        <v>412</v>
      </c>
      <c r="B204" t="s">
        <v>31173</v>
      </c>
      <c r="I204" t="s">
        <v>5</v>
      </c>
      <c r="J204">
        <v>15296.57</v>
      </c>
      <c r="M204">
        <v>15296.57</v>
      </c>
      <c r="N204">
        <f t="shared" si="3"/>
        <v>0</v>
      </c>
    </row>
    <row r="205" spans="1:14" x14ac:dyDescent="0.2">
      <c r="A205" t="s">
        <v>413</v>
      </c>
      <c r="B205" t="s">
        <v>31174</v>
      </c>
      <c r="I205" t="s">
        <v>5</v>
      </c>
      <c r="J205">
        <v>16630.25</v>
      </c>
      <c r="M205">
        <v>16630.25</v>
      </c>
      <c r="N205">
        <f t="shared" si="3"/>
        <v>0</v>
      </c>
    </row>
    <row r="206" spans="1:14" x14ac:dyDescent="0.2">
      <c r="A206" t="s">
        <v>414</v>
      </c>
      <c r="B206" t="s">
        <v>31174</v>
      </c>
      <c r="I206" t="s">
        <v>5</v>
      </c>
      <c r="J206">
        <v>15296.57</v>
      </c>
      <c r="M206">
        <v>15296.57</v>
      </c>
      <c r="N206">
        <f t="shared" si="3"/>
        <v>0</v>
      </c>
    </row>
    <row r="207" spans="1:14" x14ac:dyDescent="0.2">
      <c r="A207" t="s">
        <v>415</v>
      </c>
      <c r="B207" t="s">
        <v>31175</v>
      </c>
      <c r="I207" t="s">
        <v>5</v>
      </c>
      <c r="J207">
        <v>16630.25</v>
      </c>
      <c r="M207">
        <v>16630.25</v>
      </c>
      <c r="N207">
        <f t="shared" si="3"/>
        <v>0</v>
      </c>
    </row>
    <row r="208" spans="1:14" x14ac:dyDescent="0.2">
      <c r="A208" t="s">
        <v>416</v>
      </c>
      <c r="B208" t="s">
        <v>31175</v>
      </c>
      <c r="I208" t="s">
        <v>5</v>
      </c>
      <c r="J208">
        <v>15296.57</v>
      </c>
      <c r="M208">
        <v>15296.57</v>
      </c>
      <c r="N208">
        <f t="shared" si="3"/>
        <v>0</v>
      </c>
    </row>
    <row r="209" spans="1:14" x14ac:dyDescent="0.2">
      <c r="A209" t="s">
        <v>417</v>
      </c>
      <c r="B209" t="s">
        <v>31176</v>
      </c>
      <c r="I209" t="s">
        <v>5</v>
      </c>
      <c r="J209">
        <v>16630.25</v>
      </c>
      <c r="M209">
        <v>16630.25</v>
      </c>
      <c r="N209">
        <f t="shared" si="3"/>
        <v>0</v>
      </c>
    </row>
    <row r="210" spans="1:14" x14ac:dyDescent="0.2">
      <c r="A210" t="s">
        <v>418</v>
      </c>
      <c r="B210" t="s">
        <v>31176</v>
      </c>
      <c r="I210" t="s">
        <v>5</v>
      </c>
      <c r="J210">
        <v>15296.57</v>
      </c>
      <c r="M210">
        <v>15296.57</v>
      </c>
      <c r="N210">
        <f t="shared" si="3"/>
        <v>0</v>
      </c>
    </row>
    <row r="211" spans="1:14" x14ac:dyDescent="0.2">
      <c r="A211" t="s">
        <v>419</v>
      </c>
      <c r="B211" t="s">
        <v>31177</v>
      </c>
      <c r="I211" t="s">
        <v>5</v>
      </c>
      <c r="J211">
        <v>108852.62</v>
      </c>
      <c r="M211">
        <v>108852.62</v>
      </c>
      <c r="N211">
        <f t="shared" si="3"/>
        <v>0</v>
      </c>
    </row>
    <row r="212" spans="1:14" x14ac:dyDescent="0.2">
      <c r="A212" t="s">
        <v>420</v>
      </c>
      <c r="B212" t="s">
        <v>31177</v>
      </c>
      <c r="I212" t="s">
        <v>5</v>
      </c>
      <c r="J212">
        <v>100123.04</v>
      </c>
      <c r="M212">
        <v>100123.04</v>
      </c>
      <c r="N212">
        <f t="shared" si="3"/>
        <v>0</v>
      </c>
    </row>
    <row r="213" spans="1:14" x14ac:dyDescent="0.2">
      <c r="A213" t="s">
        <v>421</v>
      </c>
      <c r="B213" t="s">
        <v>422</v>
      </c>
      <c r="I213" t="s">
        <v>5</v>
      </c>
      <c r="J213">
        <v>39869.42</v>
      </c>
      <c r="M213">
        <v>39869.42</v>
      </c>
      <c r="N213">
        <f t="shared" si="3"/>
        <v>0</v>
      </c>
    </row>
    <row r="214" spans="1:14" x14ac:dyDescent="0.2">
      <c r="A214" t="s">
        <v>423</v>
      </c>
      <c r="B214" t="s">
        <v>422</v>
      </c>
      <c r="I214" t="s">
        <v>5</v>
      </c>
      <c r="J214">
        <v>36672.04</v>
      </c>
      <c r="M214">
        <v>36672.04</v>
      </c>
      <c r="N214">
        <f t="shared" si="3"/>
        <v>0</v>
      </c>
    </row>
    <row r="215" spans="1:14" x14ac:dyDescent="0.2">
      <c r="A215" t="s">
        <v>424</v>
      </c>
      <c r="B215" t="s">
        <v>31178</v>
      </c>
      <c r="I215" t="s">
        <v>5</v>
      </c>
      <c r="J215">
        <v>387.21</v>
      </c>
      <c r="M215">
        <v>387.21</v>
      </c>
      <c r="N215">
        <f t="shared" si="3"/>
        <v>0</v>
      </c>
    </row>
    <row r="216" spans="1:14" x14ac:dyDescent="0.2">
      <c r="A216" t="s">
        <v>425</v>
      </c>
      <c r="B216" t="s">
        <v>31178</v>
      </c>
      <c r="I216" t="s">
        <v>5</v>
      </c>
      <c r="J216">
        <v>345.47</v>
      </c>
      <c r="M216">
        <v>345.47</v>
      </c>
      <c r="N216">
        <f t="shared" si="3"/>
        <v>0</v>
      </c>
    </row>
    <row r="217" spans="1:14" x14ac:dyDescent="0.2">
      <c r="A217" t="s">
        <v>426</v>
      </c>
      <c r="B217" t="s">
        <v>31179</v>
      </c>
      <c r="I217" t="s">
        <v>5</v>
      </c>
      <c r="J217">
        <v>388.91</v>
      </c>
      <c r="M217">
        <v>388.91</v>
      </c>
      <c r="N217">
        <f t="shared" si="3"/>
        <v>0</v>
      </c>
    </row>
    <row r="218" spans="1:14" x14ac:dyDescent="0.2">
      <c r="A218" t="s">
        <v>427</v>
      </c>
      <c r="B218" t="s">
        <v>31179</v>
      </c>
      <c r="I218" t="s">
        <v>5</v>
      </c>
      <c r="J218">
        <v>344.72</v>
      </c>
      <c r="M218">
        <v>344.72</v>
      </c>
      <c r="N218">
        <f t="shared" si="3"/>
        <v>0</v>
      </c>
    </row>
    <row r="219" spans="1:14" x14ac:dyDescent="0.2">
      <c r="A219" t="s">
        <v>428</v>
      </c>
      <c r="B219" t="s">
        <v>31180</v>
      </c>
      <c r="I219" t="s">
        <v>5</v>
      </c>
      <c r="J219">
        <v>388.91</v>
      </c>
      <c r="M219">
        <v>388.91</v>
      </c>
      <c r="N219">
        <f t="shared" si="3"/>
        <v>0</v>
      </c>
    </row>
    <row r="220" spans="1:14" x14ac:dyDescent="0.2">
      <c r="A220" t="s">
        <v>429</v>
      </c>
      <c r="B220" t="s">
        <v>31180</v>
      </c>
      <c r="I220" t="s">
        <v>5</v>
      </c>
      <c r="J220">
        <v>344.72</v>
      </c>
      <c r="M220">
        <v>344.72</v>
      </c>
      <c r="N220">
        <f t="shared" si="3"/>
        <v>0</v>
      </c>
    </row>
    <row r="221" spans="1:14" x14ac:dyDescent="0.2">
      <c r="A221" t="s">
        <v>430</v>
      </c>
      <c r="B221" t="s">
        <v>31181</v>
      </c>
      <c r="I221" t="s">
        <v>5</v>
      </c>
      <c r="J221">
        <v>1857.36</v>
      </c>
      <c r="M221">
        <v>1857.36</v>
      </c>
      <c r="N221">
        <f t="shared" si="3"/>
        <v>0</v>
      </c>
    </row>
    <row r="222" spans="1:14" x14ac:dyDescent="0.2">
      <c r="A222" t="s">
        <v>431</v>
      </c>
      <c r="B222" t="s">
        <v>31181</v>
      </c>
      <c r="I222" t="s">
        <v>5</v>
      </c>
      <c r="J222">
        <v>1708.41</v>
      </c>
      <c r="M222">
        <v>1708.41</v>
      </c>
      <c r="N222">
        <f t="shared" si="3"/>
        <v>0</v>
      </c>
    </row>
    <row r="223" spans="1:14" x14ac:dyDescent="0.2">
      <c r="A223" t="s">
        <v>432</v>
      </c>
      <c r="B223" t="s">
        <v>31182</v>
      </c>
      <c r="I223" t="s">
        <v>5</v>
      </c>
      <c r="J223">
        <v>3113.69</v>
      </c>
      <c r="M223">
        <v>3113.69</v>
      </c>
      <c r="N223">
        <f t="shared" si="3"/>
        <v>0</v>
      </c>
    </row>
    <row r="224" spans="1:14" x14ac:dyDescent="0.2">
      <c r="A224" t="s">
        <v>433</v>
      </c>
      <c r="B224" t="s">
        <v>31182</v>
      </c>
      <c r="I224" t="s">
        <v>5</v>
      </c>
      <c r="J224">
        <v>2863.98</v>
      </c>
      <c r="M224">
        <v>2863.98</v>
      </c>
      <c r="N224">
        <f t="shared" si="3"/>
        <v>0</v>
      </c>
    </row>
    <row r="225" spans="1:14" x14ac:dyDescent="0.2">
      <c r="A225" t="s">
        <v>434</v>
      </c>
      <c r="B225" t="s">
        <v>31183</v>
      </c>
      <c r="I225" t="s">
        <v>5</v>
      </c>
      <c r="J225">
        <v>3113.69</v>
      </c>
      <c r="M225">
        <v>3113.69</v>
      </c>
      <c r="N225">
        <f t="shared" si="3"/>
        <v>0</v>
      </c>
    </row>
    <row r="226" spans="1:14" x14ac:dyDescent="0.2">
      <c r="A226" t="s">
        <v>435</v>
      </c>
      <c r="B226" t="s">
        <v>31183</v>
      </c>
      <c r="I226" t="s">
        <v>5</v>
      </c>
      <c r="J226">
        <v>2863.98</v>
      </c>
      <c r="M226">
        <v>2863.98</v>
      </c>
      <c r="N226">
        <f t="shared" si="3"/>
        <v>0</v>
      </c>
    </row>
    <row r="227" spans="1:14" x14ac:dyDescent="0.2">
      <c r="A227" t="s">
        <v>436</v>
      </c>
      <c r="B227" t="s">
        <v>31184</v>
      </c>
      <c r="I227" t="s">
        <v>5</v>
      </c>
      <c r="J227">
        <v>62.81</v>
      </c>
      <c r="M227">
        <v>62.81</v>
      </c>
      <c r="N227">
        <f t="shared" si="3"/>
        <v>0</v>
      </c>
    </row>
    <row r="228" spans="1:14" x14ac:dyDescent="0.2">
      <c r="A228" t="s">
        <v>437</v>
      </c>
      <c r="B228" t="s">
        <v>31184</v>
      </c>
      <c r="I228" t="s">
        <v>5</v>
      </c>
      <c r="J228">
        <v>59</v>
      </c>
      <c r="M228">
        <v>59</v>
      </c>
      <c r="N228">
        <f t="shared" si="3"/>
        <v>0</v>
      </c>
    </row>
    <row r="229" spans="1:14" x14ac:dyDescent="0.2">
      <c r="A229" t="s">
        <v>438</v>
      </c>
      <c r="B229" t="s">
        <v>31185</v>
      </c>
      <c r="I229" t="s">
        <v>5</v>
      </c>
      <c r="J229">
        <v>101.97</v>
      </c>
      <c r="M229">
        <v>101.97</v>
      </c>
      <c r="N229">
        <f t="shared" si="3"/>
        <v>0</v>
      </c>
    </row>
    <row r="230" spans="1:14" x14ac:dyDescent="0.2">
      <c r="A230" t="s">
        <v>439</v>
      </c>
      <c r="B230" t="s">
        <v>31185</v>
      </c>
      <c r="I230" t="s">
        <v>5</v>
      </c>
      <c r="J230">
        <v>97.03</v>
      </c>
      <c r="M230">
        <v>97.03</v>
      </c>
      <c r="N230">
        <f t="shared" si="3"/>
        <v>0</v>
      </c>
    </row>
    <row r="231" spans="1:14" x14ac:dyDescent="0.2">
      <c r="A231" t="s">
        <v>440</v>
      </c>
      <c r="B231" t="s">
        <v>31186</v>
      </c>
      <c r="I231" t="s">
        <v>5</v>
      </c>
      <c r="J231">
        <v>220.86</v>
      </c>
      <c r="M231">
        <v>220.86</v>
      </c>
      <c r="N231">
        <f t="shared" si="3"/>
        <v>0</v>
      </c>
    </row>
    <row r="232" spans="1:14" x14ac:dyDescent="0.2">
      <c r="A232" t="s">
        <v>441</v>
      </c>
      <c r="B232" t="s">
        <v>31186</v>
      </c>
      <c r="I232" t="s">
        <v>5</v>
      </c>
      <c r="J232">
        <v>212.47</v>
      </c>
      <c r="M232">
        <v>212.47</v>
      </c>
      <c r="N232">
        <f t="shared" si="3"/>
        <v>0</v>
      </c>
    </row>
    <row r="233" spans="1:14" x14ac:dyDescent="0.2">
      <c r="A233" t="s">
        <v>442</v>
      </c>
      <c r="B233" t="s">
        <v>31187</v>
      </c>
      <c r="I233" t="s">
        <v>20</v>
      </c>
      <c r="J233">
        <v>22.8</v>
      </c>
      <c r="M233">
        <v>22.8</v>
      </c>
      <c r="N233">
        <f t="shared" si="3"/>
        <v>0</v>
      </c>
    </row>
    <row r="234" spans="1:14" x14ac:dyDescent="0.2">
      <c r="A234" t="s">
        <v>443</v>
      </c>
      <c r="B234" t="s">
        <v>31187</v>
      </c>
      <c r="I234" t="s">
        <v>20</v>
      </c>
      <c r="J234">
        <v>21.12</v>
      </c>
      <c r="M234">
        <v>21.12</v>
      </c>
      <c r="N234">
        <f t="shared" si="3"/>
        <v>0</v>
      </c>
    </row>
    <row r="235" spans="1:14" x14ac:dyDescent="0.2">
      <c r="A235" t="s">
        <v>444</v>
      </c>
      <c r="B235" t="s">
        <v>31188</v>
      </c>
      <c r="I235" t="s">
        <v>20</v>
      </c>
      <c r="J235">
        <v>29.03</v>
      </c>
      <c r="M235">
        <v>29.03</v>
      </c>
      <c r="N235">
        <f t="shared" si="3"/>
        <v>0</v>
      </c>
    </row>
    <row r="236" spans="1:14" x14ac:dyDescent="0.2">
      <c r="A236" t="s">
        <v>445</v>
      </c>
      <c r="B236" t="s">
        <v>31188</v>
      </c>
      <c r="I236" t="s">
        <v>20</v>
      </c>
      <c r="J236">
        <v>27.09</v>
      </c>
      <c r="M236">
        <v>27.09</v>
      </c>
      <c r="N236">
        <f t="shared" si="3"/>
        <v>0</v>
      </c>
    </row>
    <row r="237" spans="1:14" x14ac:dyDescent="0.2">
      <c r="A237" t="s">
        <v>446</v>
      </c>
      <c r="B237" t="s">
        <v>31189</v>
      </c>
      <c r="I237" t="s">
        <v>20</v>
      </c>
      <c r="J237">
        <v>43.3</v>
      </c>
      <c r="M237">
        <v>43.3</v>
      </c>
      <c r="N237">
        <f t="shared" si="3"/>
        <v>0</v>
      </c>
    </row>
    <row r="238" spans="1:14" x14ac:dyDescent="0.2">
      <c r="A238" t="s">
        <v>447</v>
      </c>
      <c r="B238" t="s">
        <v>31189</v>
      </c>
      <c r="I238" t="s">
        <v>20</v>
      </c>
      <c r="J238">
        <v>40.94</v>
      </c>
      <c r="M238">
        <v>40.94</v>
      </c>
      <c r="N238">
        <f t="shared" si="3"/>
        <v>0</v>
      </c>
    </row>
    <row r="239" spans="1:14" x14ac:dyDescent="0.2">
      <c r="A239" t="s">
        <v>448</v>
      </c>
      <c r="B239" t="s">
        <v>449</v>
      </c>
      <c r="I239" t="s">
        <v>5</v>
      </c>
      <c r="J239">
        <v>206.03</v>
      </c>
      <c r="M239">
        <v>206.03</v>
      </c>
      <c r="N239">
        <f t="shared" si="3"/>
        <v>0</v>
      </c>
    </row>
    <row r="240" spans="1:14" x14ac:dyDescent="0.2">
      <c r="A240" t="s">
        <v>450</v>
      </c>
      <c r="B240" t="s">
        <v>449</v>
      </c>
      <c r="I240" t="s">
        <v>5</v>
      </c>
      <c r="J240">
        <v>189.51</v>
      </c>
      <c r="M240">
        <v>189.51</v>
      </c>
      <c r="N240">
        <f t="shared" si="3"/>
        <v>0</v>
      </c>
    </row>
    <row r="241" spans="1:14" x14ac:dyDescent="0.2">
      <c r="A241" t="s">
        <v>451</v>
      </c>
      <c r="B241" t="s">
        <v>452</v>
      </c>
      <c r="I241" t="s">
        <v>5</v>
      </c>
      <c r="J241">
        <v>152.25</v>
      </c>
      <c r="M241">
        <v>152.25</v>
      </c>
      <c r="N241">
        <f t="shared" si="3"/>
        <v>0</v>
      </c>
    </row>
    <row r="242" spans="1:14" x14ac:dyDescent="0.2">
      <c r="A242" t="s">
        <v>453</v>
      </c>
      <c r="B242" t="s">
        <v>452</v>
      </c>
      <c r="I242" t="s">
        <v>5</v>
      </c>
      <c r="J242">
        <v>140.04</v>
      </c>
      <c r="M242">
        <v>140.04</v>
      </c>
      <c r="N242">
        <f t="shared" si="3"/>
        <v>0</v>
      </c>
    </row>
    <row r="243" spans="1:14" x14ac:dyDescent="0.2">
      <c r="A243" t="s">
        <v>454</v>
      </c>
      <c r="B243" t="s">
        <v>455</v>
      </c>
      <c r="I243" t="s">
        <v>5</v>
      </c>
      <c r="J243">
        <v>206.03</v>
      </c>
      <c r="M243">
        <v>206.03</v>
      </c>
      <c r="N243">
        <f t="shared" si="3"/>
        <v>0</v>
      </c>
    </row>
    <row r="244" spans="1:14" x14ac:dyDescent="0.2">
      <c r="A244" t="s">
        <v>456</v>
      </c>
      <c r="B244" t="s">
        <v>455</v>
      </c>
      <c r="I244" t="s">
        <v>5</v>
      </c>
      <c r="J244">
        <v>189.51</v>
      </c>
      <c r="M244">
        <v>189.51</v>
      </c>
      <c r="N244">
        <f t="shared" si="3"/>
        <v>0</v>
      </c>
    </row>
    <row r="245" spans="1:14" x14ac:dyDescent="0.2">
      <c r="A245" t="s">
        <v>457</v>
      </c>
      <c r="B245" t="s">
        <v>458</v>
      </c>
      <c r="I245" t="s">
        <v>5</v>
      </c>
      <c r="J245">
        <v>223.27</v>
      </c>
      <c r="M245">
        <v>223.27</v>
      </c>
      <c r="N245">
        <f t="shared" si="3"/>
        <v>0</v>
      </c>
    </row>
    <row r="246" spans="1:14" x14ac:dyDescent="0.2">
      <c r="A246" t="s">
        <v>459</v>
      </c>
      <c r="B246" t="s">
        <v>458</v>
      </c>
      <c r="I246" t="s">
        <v>5</v>
      </c>
      <c r="J246">
        <v>205.37</v>
      </c>
      <c r="M246">
        <v>205.37</v>
      </c>
      <c r="N246">
        <f t="shared" si="3"/>
        <v>0</v>
      </c>
    </row>
    <row r="247" spans="1:14" x14ac:dyDescent="0.2">
      <c r="A247" t="s">
        <v>460</v>
      </c>
      <c r="B247" t="s">
        <v>461</v>
      </c>
      <c r="I247" t="s">
        <v>5</v>
      </c>
      <c r="J247">
        <v>223.27</v>
      </c>
      <c r="M247">
        <v>223.27</v>
      </c>
      <c r="N247">
        <f t="shared" si="3"/>
        <v>0</v>
      </c>
    </row>
    <row r="248" spans="1:14" x14ac:dyDescent="0.2">
      <c r="A248" t="s">
        <v>462</v>
      </c>
      <c r="B248" t="s">
        <v>461</v>
      </c>
      <c r="I248" t="s">
        <v>5</v>
      </c>
      <c r="J248">
        <v>205.37</v>
      </c>
      <c r="M248">
        <v>205.37</v>
      </c>
      <c r="N248">
        <f t="shared" si="3"/>
        <v>0</v>
      </c>
    </row>
    <row r="249" spans="1:14" x14ac:dyDescent="0.2">
      <c r="A249" t="s">
        <v>463</v>
      </c>
      <c r="B249" t="s">
        <v>464</v>
      </c>
      <c r="I249" t="s">
        <v>5</v>
      </c>
      <c r="J249">
        <v>438.93</v>
      </c>
      <c r="M249">
        <v>438.93</v>
      </c>
      <c r="N249">
        <f t="shared" si="3"/>
        <v>0</v>
      </c>
    </row>
    <row r="250" spans="1:14" x14ac:dyDescent="0.2">
      <c r="A250" t="s">
        <v>465</v>
      </c>
      <c r="B250" t="s">
        <v>464</v>
      </c>
      <c r="I250" t="s">
        <v>5</v>
      </c>
      <c r="J250">
        <v>403.73</v>
      </c>
      <c r="M250">
        <v>403.73</v>
      </c>
      <c r="N250">
        <f t="shared" si="3"/>
        <v>0</v>
      </c>
    </row>
    <row r="251" spans="1:14" x14ac:dyDescent="0.2">
      <c r="A251" t="s">
        <v>466</v>
      </c>
      <c r="B251" t="s">
        <v>467</v>
      </c>
      <c r="I251" t="s">
        <v>5</v>
      </c>
      <c r="J251">
        <v>366.4</v>
      </c>
      <c r="M251">
        <v>366.4</v>
      </c>
      <c r="N251">
        <f t="shared" si="3"/>
        <v>0</v>
      </c>
    </row>
    <row r="252" spans="1:14" x14ac:dyDescent="0.2">
      <c r="A252" t="s">
        <v>468</v>
      </c>
      <c r="B252" t="s">
        <v>467</v>
      </c>
      <c r="I252" t="s">
        <v>5</v>
      </c>
      <c r="J252">
        <v>337.01</v>
      </c>
      <c r="M252">
        <v>337.01</v>
      </c>
      <c r="N252">
        <f t="shared" si="3"/>
        <v>0</v>
      </c>
    </row>
    <row r="253" spans="1:14" x14ac:dyDescent="0.2">
      <c r="A253" t="s">
        <v>469</v>
      </c>
      <c r="B253" t="s">
        <v>470</v>
      </c>
      <c r="I253" t="s">
        <v>5</v>
      </c>
      <c r="J253">
        <v>309.14999999999998</v>
      </c>
      <c r="M253">
        <v>309.14999999999998</v>
      </c>
      <c r="N253">
        <f t="shared" si="3"/>
        <v>0</v>
      </c>
    </row>
    <row r="254" spans="1:14" x14ac:dyDescent="0.2">
      <c r="A254" t="s">
        <v>471</v>
      </c>
      <c r="B254" t="s">
        <v>470</v>
      </c>
      <c r="I254" t="s">
        <v>5</v>
      </c>
      <c r="J254">
        <v>284.36</v>
      </c>
      <c r="M254">
        <v>284.36</v>
      </c>
      <c r="N254">
        <f t="shared" si="3"/>
        <v>0</v>
      </c>
    </row>
    <row r="255" spans="1:14" x14ac:dyDescent="0.2">
      <c r="A255" t="s">
        <v>472</v>
      </c>
      <c r="B255" t="s">
        <v>473</v>
      </c>
      <c r="I255" t="s">
        <v>5</v>
      </c>
      <c r="J255">
        <v>335.87</v>
      </c>
      <c r="M255">
        <v>335.87</v>
      </c>
      <c r="N255">
        <f t="shared" si="3"/>
        <v>0</v>
      </c>
    </row>
    <row r="256" spans="1:14" x14ac:dyDescent="0.2">
      <c r="A256" t="s">
        <v>474</v>
      </c>
      <c r="B256" t="s">
        <v>473</v>
      </c>
      <c r="I256" t="s">
        <v>5</v>
      </c>
      <c r="J256">
        <v>308.94</v>
      </c>
      <c r="M256">
        <v>308.94</v>
      </c>
      <c r="N256">
        <f t="shared" si="3"/>
        <v>0</v>
      </c>
    </row>
    <row r="257" spans="1:14" x14ac:dyDescent="0.2">
      <c r="A257" t="s">
        <v>475</v>
      </c>
      <c r="B257" t="s">
        <v>31190</v>
      </c>
      <c r="I257" t="s">
        <v>5</v>
      </c>
      <c r="J257">
        <v>585.88</v>
      </c>
      <c r="M257">
        <v>585.88</v>
      </c>
      <c r="N257">
        <f t="shared" si="3"/>
        <v>0</v>
      </c>
    </row>
    <row r="258" spans="1:14" x14ac:dyDescent="0.2">
      <c r="A258" t="s">
        <v>476</v>
      </c>
      <c r="B258" t="s">
        <v>31190</v>
      </c>
      <c r="I258" t="s">
        <v>5</v>
      </c>
      <c r="J258">
        <v>538.89</v>
      </c>
      <c r="M258">
        <v>538.89</v>
      </c>
      <c r="N258">
        <f t="shared" si="3"/>
        <v>0</v>
      </c>
    </row>
    <row r="259" spans="1:14" x14ac:dyDescent="0.2">
      <c r="A259" t="s">
        <v>477</v>
      </c>
      <c r="B259" t="s">
        <v>478</v>
      </c>
      <c r="I259" t="s">
        <v>5</v>
      </c>
      <c r="J259">
        <v>291.97000000000003</v>
      </c>
      <c r="M259">
        <v>291.97000000000003</v>
      </c>
      <c r="N259">
        <f t="shared" si="3"/>
        <v>0</v>
      </c>
    </row>
    <row r="260" spans="1:14" x14ac:dyDescent="0.2">
      <c r="A260" t="s">
        <v>479</v>
      </c>
      <c r="B260" t="s">
        <v>478</v>
      </c>
      <c r="I260" t="s">
        <v>5</v>
      </c>
      <c r="J260">
        <v>268.56</v>
      </c>
      <c r="M260">
        <v>268.56</v>
      </c>
      <c r="N260">
        <f t="shared" ref="N260:N323" si="4">J260-M260</f>
        <v>0</v>
      </c>
    </row>
    <row r="261" spans="1:14" x14ac:dyDescent="0.2">
      <c r="A261" t="s">
        <v>480</v>
      </c>
      <c r="B261" t="s">
        <v>481</v>
      </c>
      <c r="I261" t="s">
        <v>5</v>
      </c>
      <c r="J261">
        <v>206.09</v>
      </c>
      <c r="M261">
        <v>206.09</v>
      </c>
      <c r="N261">
        <f t="shared" si="4"/>
        <v>0</v>
      </c>
    </row>
    <row r="262" spans="1:14" x14ac:dyDescent="0.2">
      <c r="A262" t="s">
        <v>482</v>
      </c>
      <c r="B262" t="s">
        <v>481</v>
      </c>
      <c r="I262" t="s">
        <v>5</v>
      </c>
      <c r="J262">
        <v>189.57</v>
      </c>
      <c r="M262">
        <v>189.57</v>
      </c>
      <c r="N262">
        <f t="shared" si="4"/>
        <v>0</v>
      </c>
    </row>
    <row r="263" spans="1:14" x14ac:dyDescent="0.2">
      <c r="A263" t="s">
        <v>483</v>
      </c>
      <c r="B263" t="s">
        <v>484</v>
      </c>
      <c r="I263" t="s">
        <v>5</v>
      </c>
      <c r="J263">
        <v>190.82</v>
      </c>
      <c r="M263">
        <v>190.82</v>
      </c>
      <c r="N263">
        <f t="shared" si="4"/>
        <v>0</v>
      </c>
    </row>
    <row r="264" spans="1:14" x14ac:dyDescent="0.2">
      <c r="A264" t="s">
        <v>485</v>
      </c>
      <c r="B264" t="s">
        <v>484</v>
      </c>
      <c r="I264" t="s">
        <v>5</v>
      </c>
      <c r="J264">
        <v>175.52</v>
      </c>
      <c r="M264">
        <v>175.52</v>
      </c>
      <c r="N264">
        <f t="shared" si="4"/>
        <v>0</v>
      </c>
    </row>
    <row r="265" spans="1:14" x14ac:dyDescent="0.2">
      <c r="A265" t="s">
        <v>486</v>
      </c>
      <c r="B265" t="s">
        <v>487</v>
      </c>
      <c r="I265" t="s">
        <v>5</v>
      </c>
      <c r="J265">
        <v>748.09</v>
      </c>
      <c r="M265">
        <v>748.09</v>
      </c>
      <c r="N265">
        <f t="shared" si="4"/>
        <v>0</v>
      </c>
    </row>
    <row r="266" spans="1:14" x14ac:dyDescent="0.2">
      <c r="A266" t="s">
        <v>488</v>
      </c>
      <c r="B266" t="s">
        <v>487</v>
      </c>
      <c r="I266" t="s">
        <v>5</v>
      </c>
      <c r="J266">
        <v>688.09</v>
      </c>
      <c r="M266">
        <v>688.09</v>
      </c>
      <c r="N266">
        <f t="shared" si="4"/>
        <v>0</v>
      </c>
    </row>
    <row r="267" spans="1:14" x14ac:dyDescent="0.2">
      <c r="A267" t="s">
        <v>489</v>
      </c>
      <c r="B267" t="s">
        <v>490</v>
      </c>
      <c r="I267" t="s">
        <v>5</v>
      </c>
      <c r="J267">
        <v>182.65</v>
      </c>
      <c r="M267">
        <v>182.65</v>
      </c>
      <c r="N267">
        <f t="shared" si="4"/>
        <v>0</v>
      </c>
    </row>
    <row r="268" spans="1:14" x14ac:dyDescent="0.2">
      <c r="A268" t="s">
        <v>491</v>
      </c>
      <c r="B268" t="s">
        <v>490</v>
      </c>
      <c r="I268" t="s">
        <v>5</v>
      </c>
      <c r="J268">
        <v>168.01</v>
      </c>
      <c r="M268">
        <v>168.01</v>
      </c>
      <c r="N268">
        <f t="shared" si="4"/>
        <v>0</v>
      </c>
    </row>
    <row r="269" spans="1:14" x14ac:dyDescent="0.2">
      <c r="A269" t="s">
        <v>492</v>
      </c>
      <c r="B269" t="s">
        <v>493</v>
      </c>
      <c r="I269" t="s">
        <v>5</v>
      </c>
      <c r="J269">
        <v>274.06</v>
      </c>
      <c r="M269">
        <v>274.06</v>
      </c>
      <c r="N269">
        <f t="shared" si="4"/>
        <v>0</v>
      </c>
    </row>
    <row r="270" spans="1:14" x14ac:dyDescent="0.2">
      <c r="A270" t="s">
        <v>494</v>
      </c>
      <c r="B270" t="s">
        <v>493</v>
      </c>
      <c r="I270" t="s">
        <v>5</v>
      </c>
      <c r="J270">
        <v>252.08</v>
      </c>
      <c r="M270">
        <v>252.08</v>
      </c>
      <c r="N270">
        <f t="shared" si="4"/>
        <v>0</v>
      </c>
    </row>
    <row r="271" spans="1:14" x14ac:dyDescent="0.2">
      <c r="A271" t="s">
        <v>495</v>
      </c>
      <c r="B271" t="s">
        <v>496</v>
      </c>
      <c r="I271" t="s">
        <v>5</v>
      </c>
      <c r="J271">
        <v>274.06</v>
      </c>
      <c r="M271">
        <v>274.06</v>
      </c>
      <c r="N271">
        <f t="shared" si="4"/>
        <v>0</v>
      </c>
    </row>
    <row r="272" spans="1:14" x14ac:dyDescent="0.2">
      <c r="A272" t="s">
        <v>497</v>
      </c>
      <c r="B272" t="s">
        <v>496</v>
      </c>
      <c r="I272" t="s">
        <v>5</v>
      </c>
      <c r="J272">
        <v>252.08</v>
      </c>
      <c r="M272">
        <v>252.08</v>
      </c>
      <c r="N272">
        <f t="shared" si="4"/>
        <v>0</v>
      </c>
    </row>
    <row r="273" spans="1:14" x14ac:dyDescent="0.2">
      <c r="A273" t="s">
        <v>498</v>
      </c>
      <c r="B273" t="s">
        <v>499</v>
      </c>
      <c r="I273" t="s">
        <v>5</v>
      </c>
      <c r="J273">
        <v>218.22</v>
      </c>
      <c r="M273">
        <v>218.22</v>
      </c>
      <c r="N273">
        <f t="shared" si="4"/>
        <v>0</v>
      </c>
    </row>
    <row r="274" spans="1:14" x14ac:dyDescent="0.2">
      <c r="A274" t="s">
        <v>500</v>
      </c>
      <c r="B274" t="s">
        <v>499</v>
      </c>
      <c r="I274" t="s">
        <v>5</v>
      </c>
      <c r="J274">
        <v>200.72</v>
      </c>
      <c r="M274">
        <v>200.72</v>
      </c>
      <c r="N274">
        <f t="shared" si="4"/>
        <v>0</v>
      </c>
    </row>
    <row r="275" spans="1:14" x14ac:dyDescent="0.2">
      <c r="A275" t="s">
        <v>501</v>
      </c>
      <c r="B275" t="s">
        <v>502</v>
      </c>
      <c r="I275" t="s">
        <v>5</v>
      </c>
      <c r="J275">
        <v>237.52</v>
      </c>
      <c r="M275">
        <v>237.52</v>
      </c>
      <c r="N275">
        <f t="shared" si="4"/>
        <v>0</v>
      </c>
    </row>
    <row r="276" spans="1:14" x14ac:dyDescent="0.2">
      <c r="A276" t="s">
        <v>503</v>
      </c>
      <c r="B276" t="s">
        <v>502</v>
      </c>
      <c r="I276" t="s">
        <v>5</v>
      </c>
      <c r="J276">
        <v>218.47</v>
      </c>
      <c r="M276">
        <v>218.47</v>
      </c>
      <c r="N276">
        <f t="shared" si="4"/>
        <v>0</v>
      </c>
    </row>
    <row r="277" spans="1:14" x14ac:dyDescent="0.2">
      <c r="A277" t="s">
        <v>504</v>
      </c>
      <c r="B277" t="s">
        <v>505</v>
      </c>
      <c r="I277" t="s">
        <v>5</v>
      </c>
      <c r="J277">
        <v>265.94</v>
      </c>
      <c r="M277">
        <v>265.94</v>
      </c>
      <c r="N277">
        <f t="shared" si="4"/>
        <v>0</v>
      </c>
    </row>
    <row r="278" spans="1:14" x14ac:dyDescent="0.2">
      <c r="A278" t="s">
        <v>506</v>
      </c>
      <c r="B278" t="s">
        <v>505</v>
      </c>
      <c r="I278" t="s">
        <v>5</v>
      </c>
      <c r="J278">
        <v>244.61</v>
      </c>
      <c r="M278">
        <v>244.61</v>
      </c>
      <c r="N278">
        <f t="shared" si="4"/>
        <v>0</v>
      </c>
    </row>
    <row r="279" spans="1:14" x14ac:dyDescent="0.2">
      <c r="A279" t="s">
        <v>507</v>
      </c>
      <c r="B279" t="s">
        <v>508</v>
      </c>
      <c r="I279" t="s">
        <v>5</v>
      </c>
      <c r="J279">
        <v>274.06</v>
      </c>
      <c r="M279">
        <v>274.06</v>
      </c>
      <c r="N279">
        <f t="shared" si="4"/>
        <v>0</v>
      </c>
    </row>
    <row r="280" spans="1:14" x14ac:dyDescent="0.2">
      <c r="A280" t="s">
        <v>509</v>
      </c>
      <c r="B280" t="s">
        <v>508</v>
      </c>
      <c r="I280" t="s">
        <v>5</v>
      </c>
      <c r="J280">
        <v>252.08</v>
      </c>
      <c r="M280">
        <v>252.08</v>
      </c>
      <c r="N280">
        <f t="shared" si="4"/>
        <v>0</v>
      </c>
    </row>
    <row r="281" spans="1:14" x14ac:dyDescent="0.2">
      <c r="A281" t="s">
        <v>510</v>
      </c>
      <c r="B281" t="s">
        <v>511</v>
      </c>
      <c r="I281" t="s">
        <v>5</v>
      </c>
      <c r="J281">
        <v>274.06</v>
      </c>
      <c r="M281">
        <v>274.06</v>
      </c>
      <c r="N281">
        <f t="shared" si="4"/>
        <v>0</v>
      </c>
    </row>
    <row r="282" spans="1:14" x14ac:dyDescent="0.2">
      <c r="A282" t="s">
        <v>512</v>
      </c>
      <c r="B282" t="s">
        <v>511</v>
      </c>
      <c r="I282" t="s">
        <v>5</v>
      </c>
      <c r="J282">
        <v>252.08</v>
      </c>
      <c r="M282">
        <v>252.08</v>
      </c>
      <c r="N282">
        <f t="shared" si="4"/>
        <v>0</v>
      </c>
    </row>
    <row r="283" spans="1:14" x14ac:dyDescent="0.2">
      <c r="A283" t="s">
        <v>513</v>
      </c>
      <c r="B283" t="s">
        <v>514</v>
      </c>
      <c r="I283" t="s">
        <v>5</v>
      </c>
      <c r="J283">
        <v>309.14999999999998</v>
      </c>
      <c r="M283">
        <v>309.14999999999998</v>
      </c>
      <c r="N283">
        <f t="shared" si="4"/>
        <v>0</v>
      </c>
    </row>
    <row r="284" spans="1:14" x14ac:dyDescent="0.2">
      <c r="A284" t="s">
        <v>515</v>
      </c>
      <c r="B284" t="s">
        <v>514</v>
      </c>
      <c r="I284" t="s">
        <v>5</v>
      </c>
      <c r="J284">
        <v>284.36</v>
      </c>
      <c r="M284">
        <v>284.36</v>
      </c>
      <c r="N284">
        <f t="shared" si="4"/>
        <v>0</v>
      </c>
    </row>
    <row r="285" spans="1:14" x14ac:dyDescent="0.2">
      <c r="A285" t="s">
        <v>516</v>
      </c>
      <c r="B285" t="s">
        <v>517</v>
      </c>
      <c r="I285" t="s">
        <v>5</v>
      </c>
      <c r="J285">
        <v>498.09</v>
      </c>
      <c r="M285">
        <v>498.09</v>
      </c>
      <c r="N285">
        <f t="shared" si="4"/>
        <v>0</v>
      </c>
    </row>
    <row r="286" spans="1:14" x14ac:dyDescent="0.2">
      <c r="A286" t="s">
        <v>518</v>
      </c>
      <c r="B286" t="s">
        <v>517</v>
      </c>
      <c r="I286" t="s">
        <v>5</v>
      </c>
      <c r="J286">
        <v>458.14</v>
      </c>
      <c r="M286">
        <v>458.14</v>
      </c>
      <c r="N286">
        <f t="shared" si="4"/>
        <v>0</v>
      </c>
    </row>
    <row r="287" spans="1:14" x14ac:dyDescent="0.2">
      <c r="A287" t="s">
        <v>519</v>
      </c>
      <c r="B287" t="s">
        <v>520</v>
      </c>
      <c r="I287" t="s">
        <v>5</v>
      </c>
      <c r="J287">
        <v>219.26</v>
      </c>
      <c r="M287">
        <v>219.26</v>
      </c>
      <c r="N287">
        <f t="shared" si="4"/>
        <v>0</v>
      </c>
    </row>
    <row r="288" spans="1:14" x14ac:dyDescent="0.2">
      <c r="A288" t="s">
        <v>521</v>
      </c>
      <c r="B288" t="s">
        <v>520</v>
      </c>
      <c r="I288" t="s">
        <v>5</v>
      </c>
      <c r="J288">
        <v>201.67</v>
      </c>
      <c r="M288">
        <v>201.67</v>
      </c>
      <c r="N288">
        <f t="shared" si="4"/>
        <v>0</v>
      </c>
    </row>
    <row r="289" spans="1:14" x14ac:dyDescent="0.2">
      <c r="A289" t="s">
        <v>522</v>
      </c>
      <c r="B289" t="s">
        <v>523</v>
      </c>
      <c r="I289" t="s">
        <v>5</v>
      </c>
      <c r="J289">
        <v>2068.0700000000002</v>
      </c>
      <c r="M289">
        <v>2068.0700000000002</v>
      </c>
      <c r="N289">
        <f t="shared" si="4"/>
        <v>0</v>
      </c>
    </row>
    <row r="290" spans="1:14" x14ac:dyDescent="0.2">
      <c r="A290" t="s">
        <v>524</v>
      </c>
      <c r="B290" t="s">
        <v>523</v>
      </c>
      <c r="I290" t="s">
        <v>5</v>
      </c>
      <c r="J290">
        <v>1902.22</v>
      </c>
      <c r="M290">
        <v>1902.22</v>
      </c>
      <c r="N290">
        <f t="shared" si="4"/>
        <v>0</v>
      </c>
    </row>
    <row r="291" spans="1:14" x14ac:dyDescent="0.2">
      <c r="A291" t="s">
        <v>525</v>
      </c>
      <c r="B291" t="s">
        <v>526</v>
      </c>
      <c r="I291" t="s">
        <v>5</v>
      </c>
      <c r="J291">
        <v>456.78</v>
      </c>
      <c r="M291">
        <v>456.78</v>
      </c>
      <c r="N291">
        <f t="shared" si="4"/>
        <v>0</v>
      </c>
    </row>
    <row r="292" spans="1:14" x14ac:dyDescent="0.2">
      <c r="A292" t="s">
        <v>527</v>
      </c>
      <c r="B292" t="s">
        <v>526</v>
      </c>
      <c r="I292" t="s">
        <v>5</v>
      </c>
      <c r="J292">
        <v>420.15</v>
      </c>
      <c r="M292">
        <v>420.15</v>
      </c>
      <c r="N292">
        <f t="shared" si="4"/>
        <v>0</v>
      </c>
    </row>
    <row r="293" spans="1:14" x14ac:dyDescent="0.2">
      <c r="A293" t="s">
        <v>528</v>
      </c>
      <c r="B293" t="s">
        <v>529</v>
      </c>
      <c r="I293" t="s">
        <v>5</v>
      </c>
      <c r="J293">
        <v>265.94</v>
      </c>
      <c r="M293">
        <v>265.94</v>
      </c>
      <c r="N293">
        <f t="shared" si="4"/>
        <v>0</v>
      </c>
    </row>
    <row r="294" spans="1:14" x14ac:dyDescent="0.2">
      <c r="A294" t="s">
        <v>530</v>
      </c>
      <c r="B294" t="s">
        <v>529</v>
      </c>
      <c r="I294" t="s">
        <v>5</v>
      </c>
      <c r="J294">
        <v>244.61</v>
      </c>
      <c r="M294">
        <v>244.61</v>
      </c>
      <c r="N294">
        <f t="shared" si="4"/>
        <v>0</v>
      </c>
    </row>
    <row r="295" spans="1:14" x14ac:dyDescent="0.2">
      <c r="A295" t="s">
        <v>531</v>
      </c>
      <c r="B295" t="s">
        <v>532</v>
      </c>
      <c r="I295" t="s">
        <v>5</v>
      </c>
      <c r="J295">
        <v>182.65</v>
      </c>
      <c r="M295">
        <v>182.65</v>
      </c>
      <c r="N295">
        <f t="shared" si="4"/>
        <v>0</v>
      </c>
    </row>
    <row r="296" spans="1:14" x14ac:dyDescent="0.2">
      <c r="A296" t="s">
        <v>533</v>
      </c>
      <c r="B296" t="s">
        <v>532</v>
      </c>
      <c r="I296" t="s">
        <v>5</v>
      </c>
      <c r="J296">
        <v>168.01</v>
      </c>
      <c r="M296">
        <v>168.01</v>
      </c>
      <c r="N296">
        <f t="shared" si="4"/>
        <v>0</v>
      </c>
    </row>
    <row r="297" spans="1:14" x14ac:dyDescent="0.2">
      <c r="A297" t="s">
        <v>534</v>
      </c>
      <c r="B297" t="s">
        <v>535</v>
      </c>
      <c r="I297" t="s">
        <v>5</v>
      </c>
      <c r="J297">
        <v>261.02</v>
      </c>
      <c r="M297">
        <v>261.02</v>
      </c>
      <c r="N297">
        <f t="shared" si="4"/>
        <v>0</v>
      </c>
    </row>
    <row r="298" spans="1:14" x14ac:dyDescent="0.2">
      <c r="A298" t="s">
        <v>536</v>
      </c>
      <c r="B298" t="s">
        <v>535</v>
      </c>
      <c r="I298" t="s">
        <v>5</v>
      </c>
      <c r="J298">
        <v>240.09</v>
      </c>
      <c r="M298">
        <v>240.09</v>
      </c>
      <c r="N298">
        <f t="shared" si="4"/>
        <v>0</v>
      </c>
    </row>
    <row r="299" spans="1:14" x14ac:dyDescent="0.2">
      <c r="A299" t="s">
        <v>537</v>
      </c>
      <c r="B299" t="s">
        <v>538</v>
      </c>
      <c r="I299" t="s">
        <v>5</v>
      </c>
      <c r="J299">
        <v>406.04</v>
      </c>
      <c r="M299">
        <v>406.04</v>
      </c>
      <c r="N299">
        <f t="shared" si="4"/>
        <v>0</v>
      </c>
    </row>
    <row r="300" spans="1:14" x14ac:dyDescent="0.2">
      <c r="A300" t="s">
        <v>539</v>
      </c>
      <c r="B300" t="s">
        <v>538</v>
      </c>
      <c r="I300" t="s">
        <v>5</v>
      </c>
      <c r="J300">
        <v>373.48</v>
      </c>
      <c r="M300">
        <v>373.48</v>
      </c>
      <c r="N300">
        <f t="shared" si="4"/>
        <v>0</v>
      </c>
    </row>
    <row r="301" spans="1:14" x14ac:dyDescent="0.2">
      <c r="A301" t="s">
        <v>540</v>
      </c>
      <c r="B301" t="s">
        <v>541</v>
      </c>
      <c r="I301" t="s">
        <v>5</v>
      </c>
      <c r="J301">
        <v>406.04</v>
      </c>
      <c r="M301">
        <v>406.04</v>
      </c>
      <c r="N301">
        <f t="shared" si="4"/>
        <v>0</v>
      </c>
    </row>
    <row r="302" spans="1:14" x14ac:dyDescent="0.2">
      <c r="A302" t="s">
        <v>542</v>
      </c>
      <c r="B302" t="s">
        <v>541</v>
      </c>
      <c r="I302" t="s">
        <v>5</v>
      </c>
      <c r="J302">
        <v>373.48</v>
      </c>
      <c r="M302">
        <v>373.48</v>
      </c>
      <c r="N302">
        <f t="shared" si="4"/>
        <v>0</v>
      </c>
    </row>
    <row r="303" spans="1:14" x14ac:dyDescent="0.2">
      <c r="A303" t="s">
        <v>543</v>
      </c>
      <c r="B303" t="s">
        <v>544</v>
      </c>
      <c r="I303" t="s">
        <v>5</v>
      </c>
      <c r="J303">
        <v>406.04</v>
      </c>
      <c r="M303">
        <v>406.04</v>
      </c>
      <c r="N303">
        <f t="shared" si="4"/>
        <v>0</v>
      </c>
    </row>
    <row r="304" spans="1:14" x14ac:dyDescent="0.2">
      <c r="A304" t="s">
        <v>545</v>
      </c>
      <c r="B304" t="s">
        <v>544</v>
      </c>
      <c r="I304" t="s">
        <v>5</v>
      </c>
      <c r="J304">
        <v>373.48</v>
      </c>
      <c r="M304">
        <v>373.48</v>
      </c>
      <c r="N304">
        <f t="shared" si="4"/>
        <v>0</v>
      </c>
    </row>
    <row r="305" spans="1:14" x14ac:dyDescent="0.2">
      <c r="A305" t="s">
        <v>546</v>
      </c>
      <c r="B305" t="s">
        <v>547</v>
      </c>
      <c r="I305" t="s">
        <v>5</v>
      </c>
      <c r="J305">
        <v>304.52999999999997</v>
      </c>
      <c r="M305">
        <v>304.52999999999997</v>
      </c>
      <c r="N305">
        <f t="shared" si="4"/>
        <v>0</v>
      </c>
    </row>
    <row r="306" spans="1:14" x14ac:dyDescent="0.2">
      <c r="A306" t="s">
        <v>548</v>
      </c>
      <c r="B306" t="s">
        <v>547</v>
      </c>
      <c r="I306" t="s">
        <v>5</v>
      </c>
      <c r="J306">
        <v>280.10000000000002</v>
      </c>
      <c r="M306">
        <v>280.10000000000002</v>
      </c>
      <c r="N306">
        <f t="shared" si="4"/>
        <v>0</v>
      </c>
    </row>
    <row r="307" spans="1:14" x14ac:dyDescent="0.2">
      <c r="A307" t="s">
        <v>549</v>
      </c>
      <c r="B307" t="s">
        <v>550</v>
      </c>
      <c r="I307" t="s">
        <v>5</v>
      </c>
      <c r="J307">
        <v>272.61</v>
      </c>
      <c r="M307">
        <v>272.61</v>
      </c>
      <c r="N307">
        <f t="shared" si="4"/>
        <v>0</v>
      </c>
    </row>
    <row r="308" spans="1:14" x14ac:dyDescent="0.2">
      <c r="A308" t="s">
        <v>551</v>
      </c>
      <c r="B308" t="s">
        <v>550</v>
      </c>
      <c r="I308" t="s">
        <v>5</v>
      </c>
      <c r="J308">
        <v>250.75</v>
      </c>
      <c r="M308">
        <v>250.75</v>
      </c>
      <c r="N308">
        <f t="shared" si="4"/>
        <v>0</v>
      </c>
    </row>
    <row r="309" spans="1:14" x14ac:dyDescent="0.2">
      <c r="A309" t="s">
        <v>552</v>
      </c>
      <c r="B309" t="s">
        <v>553</v>
      </c>
      <c r="I309" t="s">
        <v>5</v>
      </c>
      <c r="J309">
        <v>507.54</v>
      </c>
      <c r="M309">
        <v>507.54</v>
      </c>
      <c r="N309">
        <f t="shared" si="4"/>
        <v>0</v>
      </c>
    </row>
    <row r="310" spans="1:14" x14ac:dyDescent="0.2">
      <c r="A310" t="s">
        <v>554</v>
      </c>
      <c r="B310" t="s">
        <v>553</v>
      </c>
      <c r="I310" t="s">
        <v>5</v>
      </c>
      <c r="J310">
        <v>466.84</v>
      </c>
      <c r="M310">
        <v>466.84</v>
      </c>
      <c r="N310">
        <f t="shared" si="4"/>
        <v>0</v>
      </c>
    </row>
    <row r="311" spans="1:14" x14ac:dyDescent="0.2">
      <c r="A311" t="s">
        <v>555</v>
      </c>
      <c r="B311" t="s">
        <v>556</v>
      </c>
      <c r="I311" t="s">
        <v>5</v>
      </c>
      <c r="J311">
        <v>203.01</v>
      </c>
      <c r="M311">
        <v>203.01</v>
      </c>
      <c r="N311">
        <f t="shared" si="4"/>
        <v>0</v>
      </c>
    </row>
    <row r="312" spans="1:14" x14ac:dyDescent="0.2">
      <c r="A312" t="s">
        <v>557</v>
      </c>
      <c r="B312" t="s">
        <v>556</v>
      </c>
      <c r="I312" t="s">
        <v>5</v>
      </c>
      <c r="J312">
        <v>186.73</v>
      </c>
      <c r="M312">
        <v>186.73</v>
      </c>
      <c r="N312">
        <f t="shared" si="4"/>
        <v>0</v>
      </c>
    </row>
    <row r="313" spans="1:14" x14ac:dyDescent="0.2">
      <c r="A313" t="s">
        <v>558</v>
      </c>
      <c r="B313" t="s">
        <v>559</v>
      </c>
      <c r="I313" t="s">
        <v>5</v>
      </c>
      <c r="J313">
        <v>121.8</v>
      </c>
      <c r="M313">
        <v>121.8</v>
      </c>
      <c r="N313">
        <f t="shared" si="4"/>
        <v>0</v>
      </c>
    </row>
    <row r="314" spans="1:14" x14ac:dyDescent="0.2">
      <c r="A314" t="s">
        <v>560</v>
      </c>
      <c r="B314" t="s">
        <v>559</v>
      </c>
      <c r="I314" t="s">
        <v>5</v>
      </c>
      <c r="J314">
        <v>112.04</v>
      </c>
      <c r="M314">
        <v>112.04</v>
      </c>
      <c r="N314">
        <f t="shared" si="4"/>
        <v>0</v>
      </c>
    </row>
    <row r="315" spans="1:14" x14ac:dyDescent="0.2">
      <c r="A315" t="s">
        <v>561</v>
      </c>
      <c r="B315" t="s">
        <v>562</v>
      </c>
      <c r="I315" t="s">
        <v>5</v>
      </c>
      <c r="J315">
        <v>478.27</v>
      </c>
      <c r="M315">
        <v>478.27</v>
      </c>
      <c r="N315">
        <f t="shared" si="4"/>
        <v>0</v>
      </c>
    </row>
    <row r="316" spans="1:14" x14ac:dyDescent="0.2">
      <c r="A316" t="s">
        <v>563</v>
      </c>
      <c r="B316" t="s">
        <v>562</v>
      </c>
      <c r="I316" t="s">
        <v>5</v>
      </c>
      <c r="J316">
        <v>439.91</v>
      </c>
      <c r="M316">
        <v>439.91</v>
      </c>
      <c r="N316">
        <f t="shared" si="4"/>
        <v>0</v>
      </c>
    </row>
    <row r="317" spans="1:14" x14ac:dyDescent="0.2">
      <c r="A317" t="s">
        <v>564</v>
      </c>
      <c r="B317" t="s">
        <v>565</v>
      </c>
      <c r="I317" t="s">
        <v>5</v>
      </c>
      <c r="J317">
        <v>1150.94</v>
      </c>
      <c r="M317">
        <v>1150.94</v>
      </c>
      <c r="N317">
        <f t="shared" si="4"/>
        <v>0</v>
      </c>
    </row>
    <row r="318" spans="1:14" x14ac:dyDescent="0.2">
      <c r="A318" t="s">
        <v>566</v>
      </c>
      <c r="B318" t="s">
        <v>565</v>
      </c>
      <c r="I318" t="s">
        <v>5</v>
      </c>
      <c r="J318">
        <v>1058.6400000000001</v>
      </c>
      <c r="M318">
        <v>1058.6400000000001</v>
      </c>
      <c r="N318">
        <f t="shared" si="4"/>
        <v>0</v>
      </c>
    </row>
    <row r="319" spans="1:14" x14ac:dyDescent="0.2">
      <c r="A319" t="s">
        <v>567</v>
      </c>
      <c r="B319" t="s">
        <v>568</v>
      </c>
      <c r="I319" t="s">
        <v>5</v>
      </c>
      <c r="J319">
        <v>171.11</v>
      </c>
      <c r="M319">
        <v>171.11</v>
      </c>
      <c r="N319">
        <f t="shared" si="4"/>
        <v>0</v>
      </c>
    </row>
    <row r="320" spans="1:14" x14ac:dyDescent="0.2">
      <c r="A320" t="s">
        <v>569</v>
      </c>
      <c r="B320" t="s">
        <v>568</v>
      </c>
      <c r="I320" t="s">
        <v>5</v>
      </c>
      <c r="J320">
        <v>157.38999999999999</v>
      </c>
      <c r="M320">
        <v>157.38999999999999</v>
      </c>
      <c r="N320">
        <f t="shared" si="4"/>
        <v>0</v>
      </c>
    </row>
    <row r="321" spans="1:14" x14ac:dyDescent="0.2">
      <c r="A321" t="s">
        <v>570</v>
      </c>
      <c r="B321" t="s">
        <v>571</v>
      </c>
      <c r="I321" t="s">
        <v>5</v>
      </c>
      <c r="J321">
        <v>288.89999999999998</v>
      </c>
      <c r="M321">
        <v>288.89999999999998</v>
      </c>
      <c r="N321">
        <f t="shared" si="4"/>
        <v>0</v>
      </c>
    </row>
    <row r="322" spans="1:14" x14ac:dyDescent="0.2">
      <c r="A322" t="s">
        <v>572</v>
      </c>
      <c r="B322" t="s">
        <v>571</v>
      </c>
      <c r="I322" t="s">
        <v>5</v>
      </c>
      <c r="J322">
        <v>265.73</v>
      </c>
      <c r="M322">
        <v>265.73</v>
      </c>
      <c r="N322">
        <f t="shared" si="4"/>
        <v>0</v>
      </c>
    </row>
    <row r="323" spans="1:14" x14ac:dyDescent="0.2">
      <c r="A323" t="s">
        <v>573</v>
      </c>
      <c r="B323" t="s">
        <v>574</v>
      </c>
      <c r="I323" t="s">
        <v>5</v>
      </c>
      <c r="J323">
        <v>2068.0700000000002</v>
      </c>
      <c r="M323">
        <v>2068.0700000000002</v>
      </c>
      <c r="N323">
        <f t="shared" si="4"/>
        <v>0</v>
      </c>
    </row>
    <row r="324" spans="1:14" x14ac:dyDescent="0.2">
      <c r="A324" t="s">
        <v>575</v>
      </c>
      <c r="B324" t="s">
        <v>574</v>
      </c>
      <c r="I324" t="s">
        <v>5</v>
      </c>
      <c r="J324">
        <v>1902.22</v>
      </c>
      <c r="M324">
        <v>1902.22</v>
      </c>
      <c r="N324">
        <f t="shared" ref="N324:N387" si="5">J324-M324</f>
        <v>0</v>
      </c>
    </row>
    <row r="325" spans="1:14" x14ac:dyDescent="0.2">
      <c r="A325" t="s">
        <v>576</v>
      </c>
      <c r="B325" t="s">
        <v>577</v>
      </c>
      <c r="I325" t="s">
        <v>5</v>
      </c>
      <c r="J325">
        <v>362.6</v>
      </c>
      <c r="M325">
        <v>362.6</v>
      </c>
      <c r="N325">
        <f t="shared" si="5"/>
        <v>0</v>
      </c>
    </row>
    <row r="326" spans="1:14" x14ac:dyDescent="0.2">
      <c r="A326" t="s">
        <v>578</v>
      </c>
      <c r="B326" t="s">
        <v>577</v>
      </c>
      <c r="I326" t="s">
        <v>5</v>
      </c>
      <c r="J326">
        <v>333.52</v>
      </c>
      <c r="M326">
        <v>333.52</v>
      </c>
      <c r="N326">
        <f t="shared" si="5"/>
        <v>0</v>
      </c>
    </row>
    <row r="327" spans="1:14" x14ac:dyDescent="0.2">
      <c r="A327" t="s">
        <v>579</v>
      </c>
      <c r="B327" t="s">
        <v>580</v>
      </c>
      <c r="I327" t="s">
        <v>5</v>
      </c>
      <c r="J327">
        <v>181.01</v>
      </c>
      <c r="M327">
        <v>181.01</v>
      </c>
      <c r="N327">
        <f t="shared" si="5"/>
        <v>0</v>
      </c>
    </row>
    <row r="328" spans="1:14" x14ac:dyDescent="0.2">
      <c r="A328" t="s">
        <v>581</v>
      </c>
      <c r="B328" t="s">
        <v>580</v>
      </c>
      <c r="I328" t="s">
        <v>5</v>
      </c>
      <c r="J328">
        <v>166.49</v>
      </c>
      <c r="M328">
        <v>166.49</v>
      </c>
      <c r="N328">
        <f t="shared" si="5"/>
        <v>0</v>
      </c>
    </row>
    <row r="329" spans="1:14" x14ac:dyDescent="0.2">
      <c r="A329" t="s">
        <v>582</v>
      </c>
      <c r="B329" t="s">
        <v>31191</v>
      </c>
      <c r="I329" t="s">
        <v>5</v>
      </c>
      <c r="J329">
        <v>51.7</v>
      </c>
      <c r="M329">
        <v>51.7</v>
      </c>
      <c r="N329">
        <f t="shared" si="5"/>
        <v>0</v>
      </c>
    </row>
    <row r="330" spans="1:14" x14ac:dyDescent="0.2">
      <c r="A330" t="s">
        <v>583</v>
      </c>
      <c r="B330" t="s">
        <v>31191</v>
      </c>
      <c r="I330" t="s">
        <v>5</v>
      </c>
      <c r="J330">
        <v>47.55</v>
      </c>
      <c r="M330">
        <v>47.55</v>
      </c>
      <c r="N330">
        <f t="shared" si="5"/>
        <v>0</v>
      </c>
    </row>
    <row r="331" spans="1:14" x14ac:dyDescent="0.2">
      <c r="A331" t="s">
        <v>584</v>
      </c>
      <c r="B331" t="s">
        <v>585</v>
      </c>
      <c r="I331" t="s">
        <v>5</v>
      </c>
      <c r="J331">
        <v>62.05</v>
      </c>
      <c r="M331">
        <v>62.05</v>
      </c>
      <c r="N331">
        <f t="shared" si="5"/>
        <v>0</v>
      </c>
    </row>
    <row r="332" spans="1:14" x14ac:dyDescent="0.2">
      <c r="A332" t="s">
        <v>586</v>
      </c>
      <c r="B332" t="s">
        <v>585</v>
      </c>
      <c r="I332" t="s">
        <v>5</v>
      </c>
      <c r="J332">
        <v>57.08</v>
      </c>
      <c r="M332">
        <v>57.08</v>
      </c>
      <c r="N332">
        <f t="shared" si="5"/>
        <v>0</v>
      </c>
    </row>
    <row r="333" spans="1:14" x14ac:dyDescent="0.2">
      <c r="A333" t="s">
        <v>587</v>
      </c>
      <c r="B333" t="s">
        <v>31192</v>
      </c>
      <c r="I333" t="s">
        <v>5</v>
      </c>
      <c r="J333">
        <v>180.63</v>
      </c>
      <c r="M333">
        <v>180.63</v>
      </c>
      <c r="N333">
        <f t="shared" si="5"/>
        <v>0</v>
      </c>
    </row>
    <row r="334" spans="1:14" x14ac:dyDescent="0.2">
      <c r="A334" t="s">
        <v>588</v>
      </c>
      <c r="B334" t="s">
        <v>31192</v>
      </c>
      <c r="I334" t="s">
        <v>5</v>
      </c>
      <c r="J334">
        <v>166.14</v>
      </c>
      <c r="M334">
        <v>166.14</v>
      </c>
      <c r="N334">
        <f t="shared" si="5"/>
        <v>0</v>
      </c>
    </row>
    <row r="335" spans="1:14" x14ac:dyDescent="0.2">
      <c r="A335" t="s">
        <v>589</v>
      </c>
      <c r="B335" t="s">
        <v>31193</v>
      </c>
      <c r="I335" t="s">
        <v>5</v>
      </c>
      <c r="J335">
        <v>180.63</v>
      </c>
      <c r="M335">
        <v>180.63</v>
      </c>
      <c r="N335">
        <f t="shared" si="5"/>
        <v>0</v>
      </c>
    </row>
    <row r="336" spans="1:14" x14ac:dyDescent="0.2">
      <c r="A336" t="s">
        <v>590</v>
      </c>
      <c r="B336" t="s">
        <v>31193</v>
      </c>
      <c r="I336" t="s">
        <v>5</v>
      </c>
      <c r="J336">
        <v>166.14</v>
      </c>
      <c r="M336">
        <v>166.14</v>
      </c>
      <c r="N336">
        <f t="shared" si="5"/>
        <v>0</v>
      </c>
    </row>
    <row r="337" spans="1:14" x14ac:dyDescent="0.2">
      <c r="A337" t="s">
        <v>591</v>
      </c>
      <c r="B337" t="s">
        <v>31194</v>
      </c>
      <c r="I337" t="s">
        <v>5</v>
      </c>
      <c r="J337">
        <v>110.3</v>
      </c>
      <c r="M337">
        <v>110.3</v>
      </c>
      <c r="N337">
        <f t="shared" si="5"/>
        <v>0</v>
      </c>
    </row>
    <row r="338" spans="1:14" x14ac:dyDescent="0.2">
      <c r="A338" t="s">
        <v>592</v>
      </c>
      <c r="B338" t="s">
        <v>31194</v>
      </c>
      <c r="I338" t="s">
        <v>5</v>
      </c>
      <c r="J338">
        <v>101.46</v>
      </c>
      <c r="M338">
        <v>101.46</v>
      </c>
      <c r="N338">
        <f t="shared" si="5"/>
        <v>0</v>
      </c>
    </row>
    <row r="339" spans="1:14" x14ac:dyDescent="0.2">
      <c r="A339" t="s">
        <v>593</v>
      </c>
      <c r="B339" t="s">
        <v>594</v>
      </c>
      <c r="I339" t="s">
        <v>5</v>
      </c>
      <c r="J339">
        <v>3979.07</v>
      </c>
      <c r="M339">
        <v>3979.07</v>
      </c>
      <c r="N339">
        <f t="shared" si="5"/>
        <v>0</v>
      </c>
    </row>
    <row r="340" spans="1:14" x14ac:dyDescent="0.2">
      <c r="A340" t="s">
        <v>595</v>
      </c>
      <c r="B340" t="s">
        <v>594</v>
      </c>
      <c r="I340" t="s">
        <v>5</v>
      </c>
      <c r="J340">
        <v>3659.96</v>
      </c>
      <c r="M340">
        <v>3659.96</v>
      </c>
      <c r="N340">
        <f t="shared" si="5"/>
        <v>0</v>
      </c>
    </row>
    <row r="341" spans="1:14" x14ac:dyDescent="0.2">
      <c r="A341" t="s">
        <v>596</v>
      </c>
      <c r="B341" t="s">
        <v>597</v>
      </c>
      <c r="I341" t="s">
        <v>5</v>
      </c>
      <c r="J341">
        <v>206.03</v>
      </c>
      <c r="M341">
        <v>206.03</v>
      </c>
      <c r="N341">
        <f t="shared" si="5"/>
        <v>0</v>
      </c>
    </row>
    <row r="342" spans="1:14" x14ac:dyDescent="0.2">
      <c r="A342" t="s">
        <v>598</v>
      </c>
      <c r="B342" t="s">
        <v>597</v>
      </c>
      <c r="I342" t="s">
        <v>5</v>
      </c>
      <c r="J342">
        <v>189.51</v>
      </c>
      <c r="M342">
        <v>189.51</v>
      </c>
      <c r="N342">
        <f t="shared" si="5"/>
        <v>0</v>
      </c>
    </row>
    <row r="343" spans="1:14" x14ac:dyDescent="0.2">
      <c r="A343" t="s">
        <v>599</v>
      </c>
      <c r="B343" t="s">
        <v>600</v>
      </c>
      <c r="I343" t="s">
        <v>5</v>
      </c>
      <c r="J343">
        <v>206.03</v>
      </c>
      <c r="M343">
        <v>206.03</v>
      </c>
      <c r="N343">
        <f t="shared" si="5"/>
        <v>0</v>
      </c>
    </row>
    <row r="344" spans="1:14" x14ac:dyDescent="0.2">
      <c r="A344" t="s">
        <v>601</v>
      </c>
      <c r="B344" t="s">
        <v>600</v>
      </c>
      <c r="I344" t="s">
        <v>5</v>
      </c>
      <c r="J344">
        <v>189.51</v>
      </c>
      <c r="M344">
        <v>189.51</v>
      </c>
      <c r="N344">
        <f t="shared" si="5"/>
        <v>0</v>
      </c>
    </row>
    <row r="345" spans="1:14" x14ac:dyDescent="0.2">
      <c r="A345" t="s">
        <v>602</v>
      </c>
      <c r="B345" t="s">
        <v>603</v>
      </c>
      <c r="I345" t="s">
        <v>5</v>
      </c>
      <c r="J345">
        <v>478.27</v>
      </c>
      <c r="M345">
        <v>478.27</v>
      </c>
      <c r="N345">
        <f t="shared" si="5"/>
        <v>0</v>
      </c>
    </row>
    <row r="346" spans="1:14" x14ac:dyDescent="0.2">
      <c r="A346" t="s">
        <v>604</v>
      </c>
      <c r="B346" t="s">
        <v>603</v>
      </c>
      <c r="I346" t="s">
        <v>5</v>
      </c>
      <c r="J346">
        <v>439.91</v>
      </c>
      <c r="M346">
        <v>439.91</v>
      </c>
      <c r="N346">
        <f t="shared" si="5"/>
        <v>0</v>
      </c>
    </row>
    <row r="347" spans="1:14" x14ac:dyDescent="0.2">
      <c r="A347" t="s">
        <v>605</v>
      </c>
      <c r="B347" t="s">
        <v>606</v>
      </c>
      <c r="I347" t="s">
        <v>5</v>
      </c>
      <c r="J347">
        <v>182.65</v>
      </c>
      <c r="M347">
        <v>182.65</v>
      </c>
      <c r="N347">
        <f t="shared" si="5"/>
        <v>0</v>
      </c>
    </row>
    <row r="348" spans="1:14" x14ac:dyDescent="0.2">
      <c r="A348" t="s">
        <v>607</v>
      </c>
      <c r="B348" t="s">
        <v>606</v>
      </c>
      <c r="I348" t="s">
        <v>5</v>
      </c>
      <c r="J348">
        <v>168.01</v>
      </c>
      <c r="M348">
        <v>168.01</v>
      </c>
      <c r="N348">
        <f t="shared" si="5"/>
        <v>0</v>
      </c>
    </row>
    <row r="349" spans="1:14" x14ac:dyDescent="0.2">
      <c r="A349" t="s">
        <v>608</v>
      </c>
      <c r="B349" t="s">
        <v>609</v>
      </c>
      <c r="I349" t="s">
        <v>5</v>
      </c>
      <c r="J349">
        <v>478.27</v>
      </c>
      <c r="M349">
        <v>478.27</v>
      </c>
      <c r="N349">
        <f t="shared" si="5"/>
        <v>0</v>
      </c>
    </row>
    <row r="350" spans="1:14" x14ac:dyDescent="0.2">
      <c r="A350" t="s">
        <v>610</v>
      </c>
      <c r="B350" t="s">
        <v>609</v>
      </c>
      <c r="I350" t="s">
        <v>5</v>
      </c>
      <c r="J350">
        <v>439.91</v>
      </c>
      <c r="M350">
        <v>439.91</v>
      </c>
      <c r="N350">
        <f t="shared" si="5"/>
        <v>0</v>
      </c>
    </row>
    <row r="351" spans="1:14" x14ac:dyDescent="0.2">
      <c r="A351" t="s">
        <v>611</v>
      </c>
      <c r="B351" t="s">
        <v>612</v>
      </c>
      <c r="I351" t="s">
        <v>5</v>
      </c>
      <c r="J351">
        <v>1150.94</v>
      </c>
      <c r="M351">
        <v>1150.94</v>
      </c>
      <c r="N351">
        <f t="shared" si="5"/>
        <v>0</v>
      </c>
    </row>
    <row r="352" spans="1:14" x14ac:dyDescent="0.2">
      <c r="A352" t="s">
        <v>613</v>
      </c>
      <c r="B352" t="s">
        <v>612</v>
      </c>
      <c r="I352" t="s">
        <v>5</v>
      </c>
      <c r="J352">
        <v>1058.6400000000001</v>
      </c>
      <c r="M352">
        <v>1058.6400000000001</v>
      </c>
      <c r="N352">
        <f t="shared" si="5"/>
        <v>0</v>
      </c>
    </row>
    <row r="353" spans="1:14" x14ac:dyDescent="0.2">
      <c r="A353" t="s">
        <v>614</v>
      </c>
      <c r="B353" t="s">
        <v>615</v>
      </c>
      <c r="I353" t="s">
        <v>5</v>
      </c>
      <c r="J353">
        <v>769.73</v>
      </c>
      <c r="M353">
        <v>769.73</v>
      </c>
      <c r="N353">
        <f t="shared" si="5"/>
        <v>0</v>
      </c>
    </row>
    <row r="354" spans="1:14" x14ac:dyDescent="0.2">
      <c r="A354" t="s">
        <v>616</v>
      </c>
      <c r="B354" t="s">
        <v>615</v>
      </c>
      <c r="I354" t="s">
        <v>5</v>
      </c>
      <c r="J354">
        <v>708</v>
      </c>
      <c r="M354">
        <v>708</v>
      </c>
      <c r="N354">
        <f t="shared" si="5"/>
        <v>0</v>
      </c>
    </row>
    <row r="355" spans="1:14" x14ac:dyDescent="0.2">
      <c r="A355" t="s">
        <v>617</v>
      </c>
      <c r="B355" t="s">
        <v>618</v>
      </c>
      <c r="I355" t="s">
        <v>5</v>
      </c>
      <c r="J355">
        <v>206.03</v>
      </c>
      <c r="M355">
        <v>206.03</v>
      </c>
      <c r="N355">
        <f t="shared" si="5"/>
        <v>0</v>
      </c>
    </row>
    <row r="356" spans="1:14" x14ac:dyDescent="0.2">
      <c r="A356" t="s">
        <v>619</v>
      </c>
      <c r="B356" t="s">
        <v>618</v>
      </c>
      <c r="I356" t="s">
        <v>5</v>
      </c>
      <c r="J356">
        <v>189.51</v>
      </c>
      <c r="M356">
        <v>189.51</v>
      </c>
      <c r="N356">
        <f t="shared" si="5"/>
        <v>0</v>
      </c>
    </row>
    <row r="357" spans="1:14" x14ac:dyDescent="0.2">
      <c r="A357" t="s">
        <v>620</v>
      </c>
      <c r="B357" t="s">
        <v>621</v>
      </c>
      <c r="I357" t="s">
        <v>5</v>
      </c>
      <c r="J357">
        <v>1120.1600000000001</v>
      </c>
      <c r="M357">
        <v>1120.1600000000001</v>
      </c>
      <c r="N357">
        <f t="shared" si="5"/>
        <v>0</v>
      </c>
    </row>
    <row r="358" spans="1:14" x14ac:dyDescent="0.2">
      <c r="A358" t="s">
        <v>622</v>
      </c>
      <c r="B358" t="s">
        <v>621</v>
      </c>
      <c r="I358" t="s">
        <v>5</v>
      </c>
      <c r="J358">
        <v>1030.32</v>
      </c>
      <c r="M358">
        <v>1030.32</v>
      </c>
      <c r="N358">
        <f t="shared" si="5"/>
        <v>0</v>
      </c>
    </row>
    <row r="359" spans="1:14" x14ac:dyDescent="0.2">
      <c r="A359" t="s">
        <v>623</v>
      </c>
      <c r="B359" t="s">
        <v>624</v>
      </c>
      <c r="I359" t="s">
        <v>5</v>
      </c>
      <c r="J359">
        <v>172.5</v>
      </c>
      <c r="M359">
        <v>172.5</v>
      </c>
      <c r="N359">
        <f t="shared" si="5"/>
        <v>0</v>
      </c>
    </row>
    <row r="360" spans="1:14" x14ac:dyDescent="0.2">
      <c r="A360" t="s">
        <v>625</v>
      </c>
      <c r="B360" t="s">
        <v>624</v>
      </c>
      <c r="I360" t="s">
        <v>5</v>
      </c>
      <c r="J360">
        <v>158.66999999999999</v>
      </c>
      <c r="M360">
        <v>158.66999999999999</v>
      </c>
      <c r="N360">
        <f t="shared" si="5"/>
        <v>0</v>
      </c>
    </row>
    <row r="361" spans="1:14" x14ac:dyDescent="0.2">
      <c r="A361" t="s">
        <v>626</v>
      </c>
      <c r="B361" t="s">
        <v>627</v>
      </c>
      <c r="I361" t="s">
        <v>5</v>
      </c>
      <c r="J361">
        <v>172.5</v>
      </c>
      <c r="M361">
        <v>172.5</v>
      </c>
      <c r="N361">
        <f t="shared" si="5"/>
        <v>0</v>
      </c>
    </row>
    <row r="362" spans="1:14" x14ac:dyDescent="0.2">
      <c r="A362" t="s">
        <v>628</v>
      </c>
      <c r="B362" t="s">
        <v>627</v>
      </c>
      <c r="I362" t="s">
        <v>5</v>
      </c>
      <c r="J362">
        <v>158.66999999999999</v>
      </c>
      <c r="M362">
        <v>158.66999999999999</v>
      </c>
      <c r="N362">
        <f t="shared" si="5"/>
        <v>0</v>
      </c>
    </row>
    <row r="363" spans="1:14" x14ac:dyDescent="0.2">
      <c r="A363" t="s">
        <v>629</v>
      </c>
      <c r="B363" t="s">
        <v>630</v>
      </c>
      <c r="I363" t="s">
        <v>5</v>
      </c>
      <c r="J363">
        <v>172.5</v>
      </c>
      <c r="M363">
        <v>172.5</v>
      </c>
      <c r="N363">
        <f t="shared" si="5"/>
        <v>0</v>
      </c>
    </row>
    <row r="364" spans="1:14" x14ac:dyDescent="0.2">
      <c r="A364" t="s">
        <v>631</v>
      </c>
      <c r="B364" t="s">
        <v>630</v>
      </c>
      <c r="I364" t="s">
        <v>5</v>
      </c>
      <c r="J364">
        <v>158.66999999999999</v>
      </c>
      <c r="M364">
        <v>158.66999999999999</v>
      </c>
      <c r="N364">
        <f t="shared" si="5"/>
        <v>0</v>
      </c>
    </row>
    <row r="365" spans="1:14" x14ac:dyDescent="0.2">
      <c r="A365" t="s">
        <v>632</v>
      </c>
      <c r="B365" t="s">
        <v>633</v>
      </c>
      <c r="I365" t="s">
        <v>5</v>
      </c>
      <c r="J365">
        <v>172.5</v>
      </c>
      <c r="M365">
        <v>172.5</v>
      </c>
      <c r="N365">
        <f t="shared" si="5"/>
        <v>0</v>
      </c>
    </row>
    <row r="366" spans="1:14" x14ac:dyDescent="0.2">
      <c r="A366" t="s">
        <v>634</v>
      </c>
      <c r="B366" t="s">
        <v>633</v>
      </c>
      <c r="I366" t="s">
        <v>5</v>
      </c>
      <c r="J366">
        <v>158.66999999999999</v>
      </c>
      <c r="M366">
        <v>158.66999999999999</v>
      </c>
      <c r="N366">
        <f t="shared" si="5"/>
        <v>0</v>
      </c>
    </row>
    <row r="367" spans="1:14" x14ac:dyDescent="0.2">
      <c r="A367" t="s">
        <v>635</v>
      </c>
      <c r="B367" t="s">
        <v>636</v>
      </c>
      <c r="I367" t="s">
        <v>5</v>
      </c>
      <c r="J367">
        <v>172.5</v>
      </c>
      <c r="M367">
        <v>172.5</v>
      </c>
      <c r="N367">
        <f t="shared" si="5"/>
        <v>0</v>
      </c>
    </row>
    <row r="368" spans="1:14" x14ac:dyDescent="0.2">
      <c r="A368" t="s">
        <v>637</v>
      </c>
      <c r="B368" t="s">
        <v>636</v>
      </c>
      <c r="I368" t="s">
        <v>5</v>
      </c>
      <c r="J368">
        <v>158.66999999999999</v>
      </c>
      <c r="M368">
        <v>158.66999999999999</v>
      </c>
      <c r="N368">
        <f t="shared" si="5"/>
        <v>0</v>
      </c>
    </row>
    <row r="369" spans="1:14" x14ac:dyDescent="0.2">
      <c r="A369" t="s">
        <v>638</v>
      </c>
      <c r="B369" t="s">
        <v>639</v>
      </c>
      <c r="I369" t="s">
        <v>5</v>
      </c>
      <c r="J369">
        <v>172.5</v>
      </c>
      <c r="M369">
        <v>172.5</v>
      </c>
      <c r="N369">
        <f t="shared" si="5"/>
        <v>0</v>
      </c>
    </row>
    <row r="370" spans="1:14" x14ac:dyDescent="0.2">
      <c r="A370" t="s">
        <v>640</v>
      </c>
      <c r="B370" t="s">
        <v>639</v>
      </c>
      <c r="I370" t="s">
        <v>5</v>
      </c>
      <c r="J370">
        <v>158.66999999999999</v>
      </c>
      <c r="M370">
        <v>158.66999999999999</v>
      </c>
      <c r="N370">
        <f t="shared" si="5"/>
        <v>0</v>
      </c>
    </row>
    <row r="371" spans="1:14" x14ac:dyDescent="0.2">
      <c r="A371" t="s">
        <v>641</v>
      </c>
      <c r="B371" t="s">
        <v>642</v>
      </c>
      <c r="I371" t="s">
        <v>5</v>
      </c>
      <c r="J371">
        <v>172.5</v>
      </c>
      <c r="M371">
        <v>172.5</v>
      </c>
      <c r="N371">
        <f t="shared" si="5"/>
        <v>0</v>
      </c>
    </row>
    <row r="372" spans="1:14" x14ac:dyDescent="0.2">
      <c r="A372" t="s">
        <v>643</v>
      </c>
      <c r="B372" t="s">
        <v>642</v>
      </c>
      <c r="I372" t="s">
        <v>5</v>
      </c>
      <c r="J372">
        <v>158.66999999999999</v>
      </c>
      <c r="M372">
        <v>158.66999999999999</v>
      </c>
      <c r="N372">
        <f t="shared" si="5"/>
        <v>0</v>
      </c>
    </row>
    <row r="373" spans="1:14" x14ac:dyDescent="0.2">
      <c r="A373" t="s">
        <v>644</v>
      </c>
      <c r="B373" t="s">
        <v>645</v>
      </c>
      <c r="I373" t="s">
        <v>5</v>
      </c>
      <c r="J373">
        <v>172.5</v>
      </c>
      <c r="M373">
        <v>172.5</v>
      </c>
      <c r="N373">
        <f t="shared" si="5"/>
        <v>0</v>
      </c>
    </row>
    <row r="374" spans="1:14" x14ac:dyDescent="0.2">
      <c r="A374" t="s">
        <v>646</v>
      </c>
      <c r="B374" t="s">
        <v>645</v>
      </c>
      <c r="I374" t="s">
        <v>5</v>
      </c>
      <c r="J374">
        <v>158.66999999999999</v>
      </c>
      <c r="M374">
        <v>158.66999999999999</v>
      </c>
      <c r="N374">
        <f t="shared" si="5"/>
        <v>0</v>
      </c>
    </row>
    <row r="375" spans="1:14" x14ac:dyDescent="0.2">
      <c r="A375" t="s">
        <v>647</v>
      </c>
      <c r="B375" t="s">
        <v>648</v>
      </c>
      <c r="I375" t="s">
        <v>5</v>
      </c>
      <c r="J375">
        <v>172.5</v>
      </c>
      <c r="M375">
        <v>172.5</v>
      </c>
      <c r="N375">
        <f t="shared" si="5"/>
        <v>0</v>
      </c>
    </row>
    <row r="376" spans="1:14" x14ac:dyDescent="0.2">
      <c r="A376" t="s">
        <v>649</v>
      </c>
      <c r="B376" t="s">
        <v>648</v>
      </c>
      <c r="I376" t="s">
        <v>5</v>
      </c>
      <c r="J376">
        <v>158.66999999999999</v>
      </c>
      <c r="M376">
        <v>158.66999999999999</v>
      </c>
      <c r="N376">
        <f t="shared" si="5"/>
        <v>0</v>
      </c>
    </row>
    <row r="377" spans="1:14" x14ac:dyDescent="0.2">
      <c r="A377" t="s">
        <v>650</v>
      </c>
      <c r="B377" t="s">
        <v>651</v>
      </c>
      <c r="I377" t="s">
        <v>5</v>
      </c>
      <c r="J377">
        <v>172.5</v>
      </c>
      <c r="M377">
        <v>172.5</v>
      </c>
      <c r="N377">
        <f t="shared" si="5"/>
        <v>0</v>
      </c>
    </row>
    <row r="378" spans="1:14" x14ac:dyDescent="0.2">
      <c r="A378" t="s">
        <v>652</v>
      </c>
      <c r="B378" t="s">
        <v>651</v>
      </c>
      <c r="I378" t="s">
        <v>5</v>
      </c>
      <c r="J378">
        <v>158.66999999999999</v>
      </c>
      <c r="M378">
        <v>158.66999999999999</v>
      </c>
      <c r="N378">
        <f t="shared" si="5"/>
        <v>0</v>
      </c>
    </row>
    <row r="379" spans="1:14" x14ac:dyDescent="0.2">
      <c r="A379" t="s">
        <v>653</v>
      </c>
      <c r="B379" t="s">
        <v>654</v>
      </c>
      <c r="I379" t="s">
        <v>5</v>
      </c>
      <c r="J379">
        <v>172.5</v>
      </c>
      <c r="M379">
        <v>172.5</v>
      </c>
      <c r="N379">
        <f t="shared" si="5"/>
        <v>0</v>
      </c>
    </row>
    <row r="380" spans="1:14" x14ac:dyDescent="0.2">
      <c r="A380" t="s">
        <v>655</v>
      </c>
      <c r="B380" t="s">
        <v>654</v>
      </c>
      <c r="I380" t="s">
        <v>5</v>
      </c>
      <c r="J380">
        <v>158.66999999999999</v>
      </c>
      <c r="M380">
        <v>158.66999999999999</v>
      </c>
      <c r="N380">
        <f t="shared" si="5"/>
        <v>0</v>
      </c>
    </row>
    <row r="381" spans="1:14" x14ac:dyDescent="0.2">
      <c r="A381" t="s">
        <v>656</v>
      </c>
      <c r="B381" t="s">
        <v>657</v>
      </c>
      <c r="I381" t="s">
        <v>5</v>
      </c>
      <c r="J381">
        <v>172.5</v>
      </c>
      <c r="M381">
        <v>172.5</v>
      </c>
      <c r="N381">
        <f t="shared" si="5"/>
        <v>0</v>
      </c>
    </row>
    <row r="382" spans="1:14" x14ac:dyDescent="0.2">
      <c r="A382" t="s">
        <v>658</v>
      </c>
      <c r="B382" t="s">
        <v>657</v>
      </c>
      <c r="I382" t="s">
        <v>5</v>
      </c>
      <c r="J382">
        <v>158.66999999999999</v>
      </c>
      <c r="M382">
        <v>158.66999999999999</v>
      </c>
      <c r="N382">
        <f t="shared" si="5"/>
        <v>0</v>
      </c>
    </row>
    <row r="383" spans="1:14" x14ac:dyDescent="0.2">
      <c r="A383" t="s">
        <v>659</v>
      </c>
      <c r="B383" t="s">
        <v>660</v>
      </c>
      <c r="I383" t="s">
        <v>5</v>
      </c>
      <c r="J383">
        <v>172.5</v>
      </c>
      <c r="M383">
        <v>172.5</v>
      </c>
      <c r="N383">
        <f t="shared" si="5"/>
        <v>0</v>
      </c>
    </row>
    <row r="384" spans="1:14" x14ac:dyDescent="0.2">
      <c r="A384" t="s">
        <v>661</v>
      </c>
      <c r="B384" t="s">
        <v>660</v>
      </c>
      <c r="I384" t="s">
        <v>5</v>
      </c>
      <c r="J384">
        <v>158.66999999999999</v>
      </c>
      <c r="M384">
        <v>158.66999999999999</v>
      </c>
      <c r="N384">
        <f t="shared" si="5"/>
        <v>0</v>
      </c>
    </row>
    <row r="385" spans="1:14" x14ac:dyDescent="0.2">
      <c r="A385" t="s">
        <v>662</v>
      </c>
      <c r="B385" t="s">
        <v>663</v>
      </c>
      <c r="I385" t="s">
        <v>5</v>
      </c>
      <c r="J385">
        <v>172.5</v>
      </c>
      <c r="M385">
        <v>172.5</v>
      </c>
      <c r="N385">
        <f t="shared" si="5"/>
        <v>0</v>
      </c>
    </row>
    <row r="386" spans="1:14" x14ac:dyDescent="0.2">
      <c r="A386" t="s">
        <v>664</v>
      </c>
      <c r="B386" t="s">
        <v>663</v>
      </c>
      <c r="I386" t="s">
        <v>5</v>
      </c>
      <c r="J386">
        <v>158.66999999999999</v>
      </c>
      <c r="M386">
        <v>158.66999999999999</v>
      </c>
      <c r="N386">
        <f t="shared" si="5"/>
        <v>0</v>
      </c>
    </row>
    <row r="387" spans="1:14" x14ac:dyDescent="0.2">
      <c r="A387" t="s">
        <v>665</v>
      </c>
      <c r="B387" t="s">
        <v>666</v>
      </c>
      <c r="I387" t="s">
        <v>5</v>
      </c>
      <c r="J387">
        <v>172.5</v>
      </c>
      <c r="M387">
        <v>172.5</v>
      </c>
      <c r="N387">
        <f t="shared" si="5"/>
        <v>0</v>
      </c>
    </row>
    <row r="388" spans="1:14" x14ac:dyDescent="0.2">
      <c r="A388" t="s">
        <v>667</v>
      </c>
      <c r="B388" t="s">
        <v>666</v>
      </c>
      <c r="I388" t="s">
        <v>5</v>
      </c>
      <c r="J388">
        <v>158.66999999999999</v>
      </c>
      <c r="M388">
        <v>158.66999999999999</v>
      </c>
      <c r="N388">
        <f t="shared" ref="N388:N451" si="6">J388-M388</f>
        <v>0</v>
      </c>
    </row>
    <row r="389" spans="1:14" x14ac:dyDescent="0.2">
      <c r="A389" t="s">
        <v>668</v>
      </c>
      <c r="B389" t="s">
        <v>31195</v>
      </c>
      <c r="I389" t="s">
        <v>5</v>
      </c>
      <c r="J389">
        <v>172.5</v>
      </c>
      <c r="M389">
        <v>172.5</v>
      </c>
      <c r="N389">
        <f t="shared" si="6"/>
        <v>0</v>
      </c>
    </row>
    <row r="390" spans="1:14" x14ac:dyDescent="0.2">
      <c r="A390" t="s">
        <v>669</v>
      </c>
      <c r="B390" t="s">
        <v>31195</v>
      </c>
      <c r="I390" t="s">
        <v>5</v>
      </c>
      <c r="J390">
        <v>158.66999999999999</v>
      </c>
      <c r="M390">
        <v>158.66999999999999</v>
      </c>
      <c r="N390">
        <f t="shared" si="6"/>
        <v>0</v>
      </c>
    </row>
    <row r="391" spans="1:14" x14ac:dyDescent="0.2">
      <c r="A391" t="s">
        <v>670</v>
      </c>
      <c r="B391" t="s">
        <v>671</v>
      </c>
      <c r="I391" t="s">
        <v>5</v>
      </c>
      <c r="J391">
        <v>3606.94</v>
      </c>
      <c r="M391">
        <v>3606.94</v>
      </c>
      <c r="N391">
        <f t="shared" si="6"/>
        <v>0</v>
      </c>
    </row>
    <row r="392" spans="1:14" x14ac:dyDescent="0.2">
      <c r="A392" t="s">
        <v>672</v>
      </c>
      <c r="B392" t="s">
        <v>671</v>
      </c>
      <c r="I392" t="s">
        <v>5</v>
      </c>
      <c r="J392">
        <v>3317.68</v>
      </c>
      <c r="M392">
        <v>3317.68</v>
      </c>
      <c r="N392">
        <f t="shared" si="6"/>
        <v>0</v>
      </c>
    </row>
    <row r="393" spans="1:14" x14ac:dyDescent="0.2">
      <c r="A393" t="s">
        <v>673</v>
      </c>
      <c r="B393" t="s">
        <v>31196</v>
      </c>
      <c r="I393" t="s">
        <v>674</v>
      </c>
      <c r="J393">
        <v>168.83</v>
      </c>
      <c r="M393">
        <v>168.83</v>
      </c>
      <c r="N393">
        <f t="shared" si="6"/>
        <v>0</v>
      </c>
    </row>
    <row r="394" spans="1:14" x14ac:dyDescent="0.2">
      <c r="A394" t="s">
        <v>675</v>
      </c>
      <c r="B394" t="s">
        <v>31196</v>
      </c>
      <c r="I394" t="s">
        <v>674</v>
      </c>
      <c r="J394">
        <v>155.29</v>
      </c>
      <c r="M394">
        <v>155.29</v>
      </c>
      <c r="N394">
        <f t="shared" si="6"/>
        <v>0</v>
      </c>
    </row>
    <row r="395" spans="1:14" x14ac:dyDescent="0.2">
      <c r="A395" t="s">
        <v>676</v>
      </c>
      <c r="B395" t="s">
        <v>31197</v>
      </c>
      <c r="I395" t="s">
        <v>674</v>
      </c>
      <c r="J395">
        <v>175.32</v>
      </c>
      <c r="M395">
        <v>175.32</v>
      </c>
      <c r="N395">
        <f t="shared" si="6"/>
        <v>0</v>
      </c>
    </row>
    <row r="396" spans="1:14" x14ac:dyDescent="0.2">
      <c r="A396" t="s">
        <v>677</v>
      </c>
      <c r="B396" t="s">
        <v>31197</v>
      </c>
      <c r="I396" t="s">
        <v>674</v>
      </c>
      <c r="J396">
        <v>161.26</v>
      </c>
      <c r="M396">
        <v>161.26</v>
      </c>
      <c r="N396">
        <f t="shared" si="6"/>
        <v>0</v>
      </c>
    </row>
    <row r="397" spans="1:14" x14ac:dyDescent="0.2">
      <c r="A397" t="s">
        <v>678</v>
      </c>
      <c r="B397" t="s">
        <v>31198</v>
      </c>
      <c r="I397" t="s">
        <v>674</v>
      </c>
      <c r="J397">
        <v>194.8</v>
      </c>
      <c r="M397">
        <v>194.8</v>
      </c>
      <c r="N397">
        <f t="shared" si="6"/>
        <v>0</v>
      </c>
    </row>
    <row r="398" spans="1:14" x14ac:dyDescent="0.2">
      <c r="A398" t="s">
        <v>679</v>
      </c>
      <c r="B398" t="s">
        <v>31198</v>
      </c>
      <c r="I398" t="s">
        <v>674</v>
      </c>
      <c r="J398">
        <v>179.18</v>
      </c>
      <c r="M398">
        <v>179.18</v>
      </c>
      <c r="N398">
        <f t="shared" si="6"/>
        <v>0</v>
      </c>
    </row>
    <row r="399" spans="1:14" x14ac:dyDescent="0.2">
      <c r="A399" t="s">
        <v>680</v>
      </c>
      <c r="B399" t="s">
        <v>681</v>
      </c>
      <c r="I399" t="s">
        <v>5</v>
      </c>
      <c r="J399">
        <v>103.04</v>
      </c>
      <c r="M399">
        <v>103.04</v>
      </c>
      <c r="N399">
        <f t="shared" si="6"/>
        <v>0</v>
      </c>
    </row>
    <row r="400" spans="1:14" x14ac:dyDescent="0.2">
      <c r="A400" t="s">
        <v>682</v>
      </c>
      <c r="B400" t="s">
        <v>681</v>
      </c>
      <c r="I400" t="s">
        <v>5</v>
      </c>
      <c r="J400">
        <v>94.77</v>
      </c>
      <c r="M400">
        <v>94.77</v>
      </c>
      <c r="N400">
        <f t="shared" si="6"/>
        <v>0</v>
      </c>
    </row>
    <row r="401" spans="1:14" x14ac:dyDescent="0.2">
      <c r="A401" t="s">
        <v>683</v>
      </c>
      <c r="B401" t="s">
        <v>684</v>
      </c>
      <c r="I401" t="s">
        <v>5</v>
      </c>
      <c r="J401">
        <v>118.31</v>
      </c>
      <c r="M401">
        <v>118.31</v>
      </c>
      <c r="N401">
        <f t="shared" si="6"/>
        <v>0</v>
      </c>
    </row>
    <row r="402" spans="1:14" x14ac:dyDescent="0.2">
      <c r="A402" t="s">
        <v>685</v>
      </c>
      <c r="B402" t="s">
        <v>684</v>
      </c>
      <c r="I402" t="s">
        <v>5</v>
      </c>
      <c r="J402">
        <v>108.82</v>
      </c>
      <c r="M402">
        <v>108.82</v>
      </c>
      <c r="N402">
        <f t="shared" si="6"/>
        <v>0</v>
      </c>
    </row>
    <row r="403" spans="1:14" x14ac:dyDescent="0.2">
      <c r="A403" t="s">
        <v>686</v>
      </c>
      <c r="B403" t="s">
        <v>687</v>
      </c>
      <c r="I403" t="s">
        <v>5</v>
      </c>
      <c r="J403">
        <v>171.75</v>
      </c>
      <c r="M403">
        <v>171.75</v>
      </c>
      <c r="N403">
        <f t="shared" si="6"/>
        <v>0</v>
      </c>
    </row>
    <row r="404" spans="1:14" x14ac:dyDescent="0.2">
      <c r="A404" t="s">
        <v>688</v>
      </c>
      <c r="B404" t="s">
        <v>687</v>
      </c>
      <c r="I404" t="s">
        <v>5</v>
      </c>
      <c r="J404">
        <v>157.97999999999999</v>
      </c>
      <c r="M404">
        <v>157.97999999999999</v>
      </c>
      <c r="N404">
        <f t="shared" si="6"/>
        <v>0</v>
      </c>
    </row>
    <row r="405" spans="1:14" x14ac:dyDescent="0.2">
      <c r="A405" t="s">
        <v>689</v>
      </c>
      <c r="B405" t="s">
        <v>690</v>
      </c>
      <c r="I405" t="s">
        <v>5</v>
      </c>
      <c r="J405">
        <v>206.09</v>
      </c>
      <c r="M405">
        <v>206.09</v>
      </c>
      <c r="N405">
        <f t="shared" si="6"/>
        <v>0</v>
      </c>
    </row>
    <row r="406" spans="1:14" x14ac:dyDescent="0.2">
      <c r="A406" t="s">
        <v>691</v>
      </c>
      <c r="B406" t="s">
        <v>690</v>
      </c>
      <c r="I406" t="s">
        <v>5</v>
      </c>
      <c r="J406">
        <v>189.57</v>
      </c>
      <c r="M406">
        <v>189.57</v>
      </c>
      <c r="N406">
        <f t="shared" si="6"/>
        <v>0</v>
      </c>
    </row>
    <row r="407" spans="1:14" x14ac:dyDescent="0.2">
      <c r="A407" t="s">
        <v>692</v>
      </c>
      <c r="B407" t="s">
        <v>693</v>
      </c>
      <c r="I407" t="s">
        <v>5</v>
      </c>
      <c r="J407">
        <v>247.32</v>
      </c>
      <c r="M407">
        <v>247.32</v>
      </c>
      <c r="N407">
        <f t="shared" si="6"/>
        <v>0</v>
      </c>
    </row>
    <row r="408" spans="1:14" x14ac:dyDescent="0.2">
      <c r="A408" t="s">
        <v>694</v>
      </c>
      <c r="B408" t="s">
        <v>693</v>
      </c>
      <c r="I408" t="s">
        <v>5</v>
      </c>
      <c r="J408">
        <v>227.49</v>
      </c>
      <c r="M408">
        <v>227.49</v>
      </c>
      <c r="N408">
        <f t="shared" si="6"/>
        <v>0</v>
      </c>
    </row>
    <row r="409" spans="1:14" x14ac:dyDescent="0.2">
      <c r="A409" t="s">
        <v>695</v>
      </c>
      <c r="B409" t="s">
        <v>696</v>
      </c>
      <c r="I409" t="s">
        <v>5</v>
      </c>
      <c r="J409">
        <v>296.77999999999997</v>
      </c>
      <c r="M409">
        <v>296.77999999999997</v>
      </c>
      <c r="N409">
        <f t="shared" si="6"/>
        <v>0</v>
      </c>
    </row>
    <row r="410" spans="1:14" x14ac:dyDescent="0.2">
      <c r="A410" t="s">
        <v>697</v>
      </c>
      <c r="B410" t="s">
        <v>696</v>
      </c>
      <c r="I410" t="s">
        <v>5</v>
      </c>
      <c r="J410">
        <v>272.98</v>
      </c>
      <c r="M410">
        <v>272.98</v>
      </c>
      <c r="N410">
        <f t="shared" si="6"/>
        <v>0</v>
      </c>
    </row>
    <row r="411" spans="1:14" x14ac:dyDescent="0.2">
      <c r="A411" t="s">
        <v>698</v>
      </c>
      <c r="B411" t="s">
        <v>699</v>
      </c>
      <c r="I411" t="s">
        <v>5</v>
      </c>
      <c r="J411">
        <v>513.37</v>
      </c>
      <c r="M411">
        <v>513.37</v>
      </c>
      <c r="N411">
        <f t="shared" si="6"/>
        <v>0</v>
      </c>
    </row>
    <row r="412" spans="1:14" x14ac:dyDescent="0.2">
      <c r="A412" t="s">
        <v>700</v>
      </c>
      <c r="B412" t="s">
        <v>699</v>
      </c>
      <c r="I412" t="s">
        <v>5</v>
      </c>
      <c r="J412">
        <v>472.2</v>
      </c>
      <c r="M412">
        <v>472.2</v>
      </c>
      <c r="N412">
        <f t="shared" si="6"/>
        <v>0</v>
      </c>
    </row>
    <row r="413" spans="1:14" x14ac:dyDescent="0.2">
      <c r="A413" t="s">
        <v>701</v>
      </c>
      <c r="B413" t="s">
        <v>31199</v>
      </c>
      <c r="I413" t="s">
        <v>5</v>
      </c>
      <c r="J413">
        <v>112.29</v>
      </c>
      <c r="M413">
        <v>112.29</v>
      </c>
      <c r="N413">
        <f t="shared" si="6"/>
        <v>0</v>
      </c>
    </row>
    <row r="414" spans="1:14" x14ac:dyDescent="0.2">
      <c r="A414" t="s">
        <v>702</v>
      </c>
      <c r="B414" t="s">
        <v>31199</v>
      </c>
      <c r="I414" t="s">
        <v>5</v>
      </c>
      <c r="J414">
        <v>103.29</v>
      </c>
      <c r="M414">
        <v>103.29</v>
      </c>
      <c r="N414">
        <f t="shared" si="6"/>
        <v>0</v>
      </c>
    </row>
    <row r="415" spans="1:14" x14ac:dyDescent="0.2">
      <c r="A415" t="s">
        <v>703</v>
      </c>
      <c r="B415" t="s">
        <v>31200</v>
      </c>
      <c r="I415" t="s">
        <v>5</v>
      </c>
      <c r="J415">
        <v>336.9</v>
      </c>
      <c r="M415">
        <v>336.9</v>
      </c>
      <c r="N415">
        <f t="shared" si="6"/>
        <v>0</v>
      </c>
    </row>
    <row r="416" spans="1:14" x14ac:dyDescent="0.2">
      <c r="A416" t="s">
        <v>704</v>
      </c>
      <c r="B416" t="s">
        <v>31200</v>
      </c>
      <c r="I416" t="s">
        <v>5</v>
      </c>
      <c r="J416">
        <v>309.88</v>
      </c>
      <c r="M416">
        <v>309.88</v>
      </c>
      <c r="N416">
        <f t="shared" si="6"/>
        <v>0</v>
      </c>
    </row>
    <row r="417" spans="1:14" x14ac:dyDescent="0.2">
      <c r="A417" t="s">
        <v>705</v>
      </c>
      <c r="B417" t="s">
        <v>31201</v>
      </c>
      <c r="I417" t="s">
        <v>5</v>
      </c>
      <c r="J417">
        <v>404.27</v>
      </c>
      <c r="M417">
        <v>404.27</v>
      </c>
      <c r="N417">
        <f t="shared" si="6"/>
        <v>0</v>
      </c>
    </row>
    <row r="418" spans="1:14" x14ac:dyDescent="0.2">
      <c r="A418" t="s">
        <v>706</v>
      </c>
      <c r="B418" t="s">
        <v>31201</v>
      </c>
      <c r="I418" t="s">
        <v>5</v>
      </c>
      <c r="J418">
        <v>371.85</v>
      </c>
      <c r="M418">
        <v>371.85</v>
      </c>
      <c r="N418">
        <f t="shared" si="6"/>
        <v>0</v>
      </c>
    </row>
    <row r="419" spans="1:14" x14ac:dyDescent="0.2">
      <c r="A419" t="s">
        <v>707</v>
      </c>
      <c r="B419" t="s">
        <v>31202</v>
      </c>
      <c r="I419" t="s">
        <v>5</v>
      </c>
      <c r="J419">
        <v>485.12</v>
      </c>
      <c r="M419">
        <v>485.12</v>
      </c>
      <c r="N419">
        <f t="shared" si="6"/>
        <v>0</v>
      </c>
    </row>
    <row r="420" spans="1:14" x14ac:dyDescent="0.2">
      <c r="A420" t="s">
        <v>708</v>
      </c>
      <c r="B420" t="s">
        <v>31202</v>
      </c>
      <c r="I420" t="s">
        <v>5</v>
      </c>
      <c r="J420">
        <v>446.22</v>
      </c>
      <c r="M420">
        <v>446.22</v>
      </c>
      <c r="N420">
        <f t="shared" si="6"/>
        <v>0</v>
      </c>
    </row>
    <row r="421" spans="1:14" x14ac:dyDescent="0.2">
      <c r="A421" t="s">
        <v>709</v>
      </c>
      <c r="B421" t="s">
        <v>710</v>
      </c>
      <c r="I421" t="s">
        <v>5</v>
      </c>
      <c r="J421">
        <v>205.87</v>
      </c>
      <c r="M421">
        <v>205.87</v>
      </c>
      <c r="N421">
        <f t="shared" si="6"/>
        <v>0</v>
      </c>
    </row>
    <row r="422" spans="1:14" x14ac:dyDescent="0.2">
      <c r="A422" t="s">
        <v>711</v>
      </c>
      <c r="B422" t="s">
        <v>710</v>
      </c>
      <c r="I422" t="s">
        <v>5</v>
      </c>
      <c r="J422">
        <v>189.36</v>
      </c>
      <c r="M422">
        <v>189.36</v>
      </c>
      <c r="N422">
        <f t="shared" si="6"/>
        <v>0</v>
      </c>
    </row>
    <row r="423" spans="1:14" x14ac:dyDescent="0.2">
      <c r="A423" t="s">
        <v>712</v>
      </c>
      <c r="B423" t="s">
        <v>713</v>
      </c>
      <c r="I423" t="s">
        <v>5</v>
      </c>
      <c r="J423">
        <v>155.08000000000001</v>
      </c>
      <c r="M423">
        <v>155.08000000000001</v>
      </c>
      <c r="N423">
        <f t="shared" si="6"/>
        <v>0</v>
      </c>
    </row>
    <row r="424" spans="1:14" x14ac:dyDescent="0.2">
      <c r="A424" t="s">
        <v>714</v>
      </c>
      <c r="B424" t="s">
        <v>713</v>
      </c>
      <c r="I424" t="s">
        <v>5</v>
      </c>
      <c r="J424">
        <v>142.63999999999999</v>
      </c>
      <c r="M424">
        <v>142.63999999999999</v>
      </c>
      <c r="N424">
        <f t="shared" si="6"/>
        <v>0</v>
      </c>
    </row>
    <row r="425" spans="1:14" x14ac:dyDescent="0.2">
      <c r="A425" t="s">
        <v>715</v>
      </c>
      <c r="B425" t="s">
        <v>716</v>
      </c>
      <c r="I425" t="s">
        <v>5</v>
      </c>
      <c r="J425">
        <v>155.08000000000001</v>
      </c>
      <c r="M425">
        <v>155.08000000000001</v>
      </c>
      <c r="N425">
        <f t="shared" si="6"/>
        <v>0</v>
      </c>
    </row>
    <row r="426" spans="1:14" x14ac:dyDescent="0.2">
      <c r="A426" t="s">
        <v>717</v>
      </c>
      <c r="B426" t="s">
        <v>716</v>
      </c>
      <c r="I426" t="s">
        <v>5</v>
      </c>
      <c r="J426">
        <v>142.63999999999999</v>
      </c>
      <c r="M426">
        <v>142.63999999999999</v>
      </c>
      <c r="N426">
        <f t="shared" si="6"/>
        <v>0</v>
      </c>
    </row>
    <row r="427" spans="1:14" x14ac:dyDescent="0.2">
      <c r="A427" t="s">
        <v>718</v>
      </c>
      <c r="B427" t="s">
        <v>719</v>
      </c>
      <c r="I427" t="s">
        <v>5</v>
      </c>
      <c r="J427">
        <v>61.49</v>
      </c>
      <c r="M427">
        <v>61.49</v>
      </c>
      <c r="N427">
        <f t="shared" si="6"/>
        <v>0</v>
      </c>
    </row>
    <row r="428" spans="1:14" x14ac:dyDescent="0.2">
      <c r="A428" t="s">
        <v>720</v>
      </c>
      <c r="B428" t="s">
        <v>719</v>
      </c>
      <c r="I428" t="s">
        <v>5</v>
      </c>
      <c r="J428">
        <v>56.56</v>
      </c>
      <c r="M428">
        <v>56.56</v>
      </c>
      <c r="N428">
        <f t="shared" si="6"/>
        <v>0</v>
      </c>
    </row>
    <row r="429" spans="1:14" x14ac:dyDescent="0.2">
      <c r="A429" t="s">
        <v>721</v>
      </c>
      <c r="B429" t="s">
        <v>31203</v>
      </c>
      <c r="I429" t="s">
        <v>5</v>
      </c>
      <c r="J429">
        <v>4317.47</v>
      </c>
      <c r="M429">
        <v>4317.47</v>
      </c>
      <c r="N429">
        <f t="shared" si="6"/>
        <v>0</v>
      </c>
    </row>
    <row r="430" spans="1:14" x14ac:dyDescent="0.2">
      <c r="A430" t="s">
        <v>722</v>
      </c>
      <c r="B430" t="s">
        <v>31203</v>
      </c>
      <c r="I430" t="s">
        <v>5</v>
      </c>
      <c r="J430">
        <v>3971.23</v>
      </c>
      <c r="M430">
        <v>3971.23</v>
      </c>
      <c r="N430">
        <f t="shared" si="6"/>
        <v>0</v>
      </c>
    </row>
    <row r="431" spans="1:14" x14ac:dyDescent="0.2">
      <c r="A431" t="s">
        <v>723</v>
      </c>
      <c r="B431" t="s">
        <v>31204</v>
      </c>
      <c r="I431" t="s">
        <v>5</v>
      </c>
      <c r="J431">
        <v>5396.83</v>
      </c>
      <c r="M431">
        <v>5396.83</v>
      </c>
      <c r="N431">
        <f t="shared" si="6"/>
        <v>0</v>
      </c>
    </row>
    <row r="432" spans="1:14" x14ac:dyDescent="0.2">
      <c r="A432" t="s">
        <v>724</v>
      </c>
      <c r="B432" t="s">
        <v>31204</v>
      </c>
      <c r="I432" t="s">
        <v>5</v>
      </c>
      <c r="J432">
        <v>4964.03</v>
      </c>
      <c r="M432">
        <v>4964.03</v>
      </c>
      <c r="N432">
        <f t="shared" si="6"/>
        <v>0</v>
      </c>
    </row>
    <row r="433" spans="1:14" x14ac:dyDescent="0.2">
      <c r="A433" t="s">
        <v>725</v>
      </c>
      <c r="B433" t="s">
        <v>31205</v>
      </c>
      <c r="I433" t="s">
        <v>5</v>
      </c>
      <c r="J433">
        <v>5396.83</v>
      </c>
      <c r="M433">
        <v>5396.83</v>
      </c>
      <c r="N433">
        <f t="shared" si="6"/>
        <v>0</v>
      </c>
    </row>
    <row r="434" spans="1:14" x14ac:dyDescent="0.2">
      <c r="A434" t="s">
        <v>726</v>
      </c>
      <c r="B434" t="s">
        <v>31205</v>
      </c>
      <c r="I434" t="s">
        <v>5</v>
      </c>
      <c r="J434">
        <v>4964.03</v>
      </c>
      <c r="M434">
        <v>4964.03</v>
      </c>
      <c r="N434">
        <f t="shared" si="6"/>
        <v>0</v>
      </c>
    </row>
    <row r="435" spans="1:14" x14ac:dyDescent="0.2">
      <c r="A435" t="s">
        <v>727</v>
      </c>
      <c r="B435" t="s">
        <v>31206</v>
      </c>
      <c r="I435" t="s">
        <v>5</v>
      </c>
      <c r="J435">
        <v>8095.26</v>
      </c>
      <c r="M435">
        <v>8095.26</v>
      </c>
      <c r="N435">
        <f t="shared" si="6"/>
        <v>0</v>
      </c>
    </row>
    <row r="436" spans="1:14" x14ac:dyDescent="0.2">
      <c r="A436" t="s">
        <v>728</v>
      </c>
      <c r="B436" t="s">
        <v>31206</v>
      </c>
      <c r="I436" t="s">
        <v>5</v>
      </c>
      <c r="J436">
        <v>7446.05</v>
      </c>
      <c r="M436">
        <v>7446.05</v>
      </c>
      <c r="N436">
        <f t="shared" si="6"/>
        <v>0</v>
      </c>
    </row>
    <row r="437" spans="1:14" x14ac:dyDescent="0.2">
      <c r="A437" t="s">
        <v>729</v>
      </c>
      <c r="B437" t="s">
        <v>31207</v>
      </c>
      <c r="I437" t="s">
        <v>5</v>
      </c>
      <c r="J437">
        <v>6686.1</v>
      </c>
      <c r="M437">
        <v>6686.1</v>
      </c>
      <c r="N437">
        <f t="shared" si="6"/>
        <v>0</v>
      </c>
    </row>
    <row r="438" spans="1:14" x14ac:dyDescent="0.2">
      <c r="A438" t="s">
        <v>730</v>
      </c>
      <c r="B438" t="s">
        <v>31207</v>
      </c>
      <c r="I438" t="s">
        <v>5</v>
      </c>
      <c r="J438">
        <v>6149.89</v>
      </c>
      <c r="M438">
        <v>6149.89</v>
      </c>
      <c r="N438">
        <f t="shared" si="6"/>
        <v>0</v>
      </c>
    </row>
    <row r="439" spans="1:14" x14ac:dyDescent="0.2">
      <c r="A439" t="s">
        <v>731</v>
      </c>
      <c r="B439" t="s">
        <v>716</v>
      </c>
      <c r="I439" t="s">
        <v>5</v>
      </c>
      <c r="J439">
        <v>2068.0700000000002</v>
      </c>
      <c r="M439">
        <v>2068.0700000000002</v>
      </c>
      <c r="N439">
        <f t="shared" si="6"/>
        <v>0</v>
      </c>
    </row>
    <row r="440" spans="1:14" x14ac:dyDescent="0.2">
      <c r="A440" t="s">
        <v>732</v>
      </c>
      <c r="B440" t="s">
        <v>716</v>
      </c>
      <c r="I440" t="s">
        <v>5</v>
      </c>
      <c r="J440">
        <v>1902.22</v>
      </c>
      <c r="M440">
        <v>1902.22</v>
      </c>
      <c r="N440">
        <f t="shared" si="6"/>
        <v>0</v>
      </c>
    </row>
    <row r="441" spans="1:14" x14ac:dyDescent="0.2">
      <c r="A441" t="s">
        <v>733</v>
      </c>
      <c r="B441" t="s">
        <v>713</v>
      </c>
      <c r="I441" t="s">
        <v>5</v>
      </c>
      <c r="J441">
        <v>2068.0700000000002</v>
      </c>
      <c r="M441">
        <v>2068.0700000000002</v>
      </c>
      <c r="N441">
        <f t="shared" si="6"/>
        <v>0</v>
      </c>
    </row>
    <row r="442" spans="1:14" x14ac:dyDescent="0.2">
      <c r="A442" t="s">
        <v>734</v>
      </c>
      <c r="B442" t="s">
        <v>713</v>
      </c>
      <c r="I442" t="s">
        <v>5</v>
      </c>
      <c r="J442">
        <v>1902.22</v>
      </c>
      <c r="M442">
        <v>1902.22</v>
      </c>
      <c r="N442">
        <f t="shared" si="6"/>
        <v>0</v>
      </c>
    </row>
    <row r="443" spans="1:14" x14ac:dyDescent="0.2">
      <c r="A443" t="s">
        <v>735</v>
      </c>
      <c r="B443" t="s">
        <v>736</v>
      </c>
      <c r="I443" t="s">
        <v>5</v>
      </c>
      <c r="J443">
        <v>182.64</v>
      </c>
      <c r="M443">
        <v>182.64</v>
      </c>
      <c r="N443">
        <f t="shared" si="6"/>
        <v>0</v>
      </c>
    </row>
    <row r="444" spans="1:14" x14ac:dyDescent="0.2">
      <c r="A444" t="s">
        <v>737</v>
      </c>
      <c r="B444" t="s">
        <v>736</v>
      </c>
      <c r="I444" t="s">
        <v>5</v>
      </c>
      <c r="J444">
        <v>167.99</v>
      </c>
      <c r="M444">
        <v>167.99</v>
      </c>
      <c r="N444">
        <f t="shared" si="6"/>
        <v>0</v>
      </c>
    </row>
    <row r="445" spans="1:14" x14ac:dyDescent="0.2">
      <c r="A445" t="s">
        <v>738</v>
      </c>
      <c r="B445" t="s">
        <v>739</v>
      </c>
      <c r="I445" t="s">
        <v>5</v>
      </c>
      <c r="J445">
        <v>182.64</v>
      </c>
      <c r="M445">
        <v>182.64</v>
      </c>
      <c r="N445">
        <f t="shared" si="6"/>
        <v>0</v>
      </c>
    </row>
    <row r="446" spans="1:14" x14ac:dyDescent="0.2">
      <c r="A446" t="s">
        <v>740</v>
      </c>
      <c r="B446" t="s">
        <v>739</v>
      </c>
      <c r="I446" t="s">
        <v>5</v>
      </c>
      <c r="J446">
        <v>167.99</v>
      </c>
      <c r="M446">
        <v>167.99</v>
      </c>
      <c r="N446">
        <f t="shared" si="6"/>
        <v>0</v>
      </c>
    </row>
    <row r="447" spans="1:14" x14ac:dyDescent="0.2">
      <c r="A447" t="s">
        <v>741</v>
      </c>
      <c r="B447" t="s">
        <v>742</v>
      </c>
      <c r="I447" t="s">
        <v>5</v>
      </c>
      <c r="J447">
        <v>308.66000000000003</v>
      </c>
      <c r="M447">
        <v>308.66000000000003</v>
      </c>
      <c r="N447">
        <f t="shared" si="6"/>
        <v>0</v>
      </c>
    </row>
    <row r="448" spans="1:14" x14ac:dyDescent="0.2">
      <c r="A448" t="s">
        <v>743</v>
      </c>
      <c r="B448" t="s">
        <v>742</v>
      </c>
      <c r="I448" t="s">
        <v>5</v>
      </c>
      <c r="J448">
        <v>283.91000000000003</v>
      </c>
      <c r="M448">
        <v>283.91000000000003</v>
      </c>
      <c r="N448">
        <f t="shared" si="6"/>
        <v>0</v>
      </c>
    </row>
    <row r="449" spans="1:14" x14ac:dyDescent="0.2">
      <c r="A449" t="s">
        <v>744</v>
      </c>
      <c r="B449" t="s">
        <v>745</v>
      </c>
      <c r="I449" t="s">
        <v>5</v>
      </c>
      <c r="J449">
        <v>2068.0700000000002</v>
      </c>
      <c r="M449">
        <v>2068.0700000000002</v>
      </c>
      <c r="N449">
        <f t="shared" si="6"/>
        <v>0</v>
      </c>
    </row>
    <row r="450" spans="1:14" x14ac:dyDescent="0.2">
      <c r="A450" t="s">
        <v>746</v>
      </c>
      <c r="B450" t="s">
        <v>745</v>
      </c>
      <c r="I450" t="s">
        <v>5</v>
      </c>
      <c r="J450">
        <v>1902.22</v>
      </c>
      <c r="M450">
        <v>1902.22</v>
      </c>
      <c r="N450">
        <f t="shared" si="6"/>
        <v>0</v>
      </c>
    </row>
    <row r="451" spans="1:14" x14ac:dyDescent="0.2">
      <c r="A451" t="s">
        <v>747</v>
      </c>
      <c r="B451" t="s">
        <v>748</v>
      </c>
      <c r="I451" t="s">
        <v>5</v>
      </c>
      <c r="J451">
        <v>206.03</v>
      </c>
      <c r="M451">
        <v>206.03</v>
      </c>
      <c r="N451">
        <f t="shared" si="6"/>
        <v>0</v>
      </c>
    </row>
    <row r="452" spans="1:14" x14ac:dyDescent="0.2">
      <c r="A452" t="s">
        <v>749</v>
      </c>
      <c r="B452" t="s">
        <v>748</v>
      </c>
      <c r="I452" t="s">
        <v>5</v>
      </c>
      <c r="J452">
        <v>189.51</v>
      </c>
      <c r="M452">
        <v>189.51</v>
      </c>
      <c r="N452">
        <f t="shared" ref="N452:N515" si="7">J452-M452</f>
        <v>0</v>
      </c>
    </row>
    <row r="453" spans="1:14" x14ac:dyDescent="0.2">
      <c r="A453" t="s">
        <v>750</v>
      </c>
      <c r="B453" t="s">
        <v>751</v>
      </c>
      <c r="I453" t="s">
        <v>5</v>
      </c>
      <c r="J453">
        <v>2068.0700000000002</v>
      </c>
      <c r="M453">
        <v>2068.0700000000002</v>
      </c>
      <c r="N453">
        <f t="shared" si="7"/>
        <v>0</v>
      </c>
    </row>
    <row r="454" spans="1:14" x14ac:dyDescent="0.2">
      <c r="A454" t="s">
        <v>752</v>
      </c>
      <c r="B454" t="s">
        <v>751</v>
      </c>
      <c r="I454" t="s">
        <v>5</v>
      </c>
      <c r="J454">
        <v>1902.22</v>
      </c>
      <c r="M454">
        <v>1902.22</v>
      </c>
      <c r="N454">
        <f t="shared" si="7"/>
        <v>0</v>
      </c>
    </row>
    <row r="455" spans="1:14" x14ac:dyDescent="0.2">
      <c r="A455" t="s">
        <v>753</v>
      </c>
      <c r="B455" t="s">
        <v>31208</v>
      </c>
      <c r="I455" t="s">
        <v>5</v>
      </c>
      <c r="J455">
        <v>2068.0700000000002</v>
      </c>
      <c r="M455">
        <v>2068.0700000000002</v>
      </c>
      <c r="N455">
        <f t="shared" si="7"/>
        <v>0</v>
      </c>
    </row>
    <row r="456" spans="1:14" x14ac:dyDescent="0.2">
      <c r="A456" t="s">
        <v>754</v>
      </c>
      <c r="B456" t="s">
        <v>31208</v>
      </c>
      <c r="I456" t="s">
        <v>5</v>
      </c>
      <c r="J456">
        <v>1902.22</v>
      </c>
      <c r="M456">
        <v>1902.22</v>
      </c>
      <c r="N456">
        <f t="shared" si="7"/>
        <v>0</v>
      </c>
    </row>
    <row r="457" spans="1:14" x14ac:dyDescent="0.2">
      <c r="A457" t="s">
        <v>755</v>
      </c>
      <c r="B457" t="s">
        <v>31209</v>
      </c>
      <c r="I457" t="s">
        <v>5</v>
      </c>
      <c r="J457">
        <v>2068.0700000000002</v>
      </c>
      <c r="M457">
        <v>2068.0700000000002</v>
      </c>
      <c r="N457">
        <f t="shared" si="7"/>
        <v>0</v>
      </c>
    </row>
    <row r="458" spans="1:14" x14ac:dyDescent="0.2">
      <c r="A458" t="s">
        <v>756</v>
      </c>
      <c r="B458" t="s">
        <v>31209</v>
      </c>
      <c r="I458" t="s">
        <v>5</v>
      </c>
      <c r="J458">
        <v>1902.22</v>
      </c>
      <c r="M458">
        <v>1902.22</v>
      </c>
      <c r="N458">
        <f t="shared" si="7"/>
        <v>0</v>
      </c>
    </row>
    <row r="459" spans="1:14" x14ac:dyDescent="0.2">
      <c r="A459" t="s">
        <v>757</v>
      </c>
      <c r="B459" t="s">
        <v>31210</v>
      </c>
      <c r="I459" t="s">
        <v>5</v>
      </c>
      <c r="J459">
        <v>301.64</v>
      </c>
      <c r="M459">
        <v>301.64</v>
      </c>
      <c r="N459">
        <f t="shared" si="7"/>
        <v>0</v>
      </c>
    </row>
    <row r="460" spans="1:14" x14ac:dyDescent="0.2">
      <c r="A460" t="s">
        <v>758</v>
      </c>
      <c r="B460" t="s">
        <v>31210</v>
      </c>
      <c r="I460" t="s">
        <v>5</v>
      </c>
      <c r="J460">
        <v>277.45</v>
      </c>
      <c r="M460">
        <v>277.45</v>
      </c>
      <c r="N460">
        <f t="shared" si="7"/>
        <v>0</v>
      </c>
    </row>
    <row r="461" spans="1:14" x14ac:dyDescent="0.2">
      <c r="A461" t="s">
        <v>759</v>
      </c>
      <c r="B461" t="s">
        <v>760</v>
      </c>
      <c r="I461" t="s">
        <v>5</v>
      </c>
      <c r="J461">
        <v>2068.0700000000002</v>
      </c>
      <c r="M461">
        <v>2068.0700000000002</v>
      </c>
      <c r="N461">
        <f t="shared" si="7"/>
        <v>0</v>
      </c>
    </row>
    <row r="462" spans="1:14" x14ac:dyDescent="0.2">
      <c r="A462" t="s">
        <v>761</v>
      </c>
      <c r="B462" t="s">
        <v>760</v>
      </c>
      <c r="I462" t="s">
        <v>5</v>
      </c>
      <c r="J462">
        <v>1902.22</v>
      </c>
      <c r="M462">
        <v>1902.22</v>
      </c>
      <c r="N462">
        <f t="shared" si="7"/>
        <v>0</v>
      </c>
    </row>
    <row r="463" spans="1:14" x14ac:dyDescent="0.2">
      <c r="A463" t="s">
        <v>762</v>
      </c>
      <c r="B463" t="s">
        <v>763</v>
      </c>
      <c r="I463" t="s">
        <v>5</v>
      </c>
      <c r="J463">
        <v>364.05</v>
      </c>
      <c r="M463">
        <v>364.05</v>
      </c>
      <c r="N463">
        <f t="shared" si="7"/>
        <v>0</v>
      </c>
    </row>
    <row r="464" spans="1:14" x14ac:dyDescent="0.2">
      <c r="A464" t="s">
        <v>764</v>
      </c>
      <c r="B464" t="s">
        <v>763</v>
      </c>
      <c r="I464" t="s">
        <v>5</v>
      </c>
      <c r="J464">
        <v>334.85</v>
      </c>
      <c r="M464">
        <v>334.85</v>
      </c>
      <c r="N464">
        <f t="shared" si="7"/>
        <v>0</v>
      </c>
    </row>
    <row r="465" spans="1:14" x14ac:dyDescent="0.2">
      <c r="A465" t="s">
        <v>765</v>
      </c>
      <c r="B465" t="s">
        <v>766</v>
      </c>
      <c r="I465" t="s">
        <v>5</v>
      </c>
      <c r="J465">
        <v>364.05</v>
      </c>
      <c r="M465">
        <v>364.05</v>
      </c>
      <c r="N465">
        <f t="shared" si="7"/>
        <v>0</v>
      </c>
    </row>
    <row r="466" spans="1:14" x14ac:dyDescent="0.2">
      <c r="A466" t="s">
        <v>767</v>
      </c>
      <c r="B466" t="s">
        <v>766</v>
      </c>
      <c r="I466" t="s">
        <v>5</v>
      </c>
      <c r="J466">
        <v>334.85</v>
      </c>
      <c r="M466">
        <v>334.85</v>
      </c>
      <c r="N466">
        <f t="shared" si="7"/>
        <v>0</v>
      </c>
    </row>
    <row r="467" spans="1:14" x14ac:dyDescent="0.2">
      <c r="A467" t="s">
        <v>768</v>
      </c>
      <c r="B467" t="s">
        <v>31211</v>
      </c>
      <c r="I467" t="s">
        <v>5</v>
      </c>
      <c r="J467">
        <v>127.12</v>
      </c>
      <c r="M467">
        <v>127.12</v>
      </c>
      <c r="N467">
        <f t="shared" si="7"/>
        <v>0</v>
      </c>
    </row>
    <row r="468" spans="1:14" x14ac:dyDescent="0.2">
      <c r="A468" t="s">
        <v>769</v>
      </c>
      <c r="B468" t="s">
        <v>31211</v>
      </c>
      <c r="I468" t="s">
        <v>5</v>
      </c>
      <c r="J468">
        <v>116.92</v>
      </c>
      <c r="M468">
        <v>116.92</v>
      </c>
      <c r="N468">
        <f t="shared" si="7"/>
        <v>0</v>
      </c>
    </row>
    <row r="469" spans="1:14" x14ac:dyDescent="0.2">
      <c r="A469" t="s">
        <v>770</v>
      </c>
      <c r="B469" t="s">
        <v>31212</v>
      </c>
      <c r="I469" t="s">
        <v>5</v>
      </c>
      <c r="J469">
        <v>127.12</v>
      </c>
      <c r="M469">
        <v>127.12</v>
      </c>
      <c r="N469">
        <f t="shared" si="7"/>
        <v>0</v>
      </c>
    </row>
    <row r="470" spans="1:14" x14ac:dyDescent="0.2">
      <c r="A470" t="s">
        <v>771</v>
      </c>
      <c r="B470" t="s">
        <v>31212</v>
      </c>
      <c r="I470" t="s">
        <v>5</v>
      </c>
      <c r="J470">
        <v>116.92</v>
      </c>
      <c r="M470">
        <v>116.92</v>
      </c>
      <c r="N470">
        <f t="shared" si="7"/>
        <v>0</v>
      </c>
    </row>
    <row r="471" spans="1:14" x14ac:dyDescent="0.2">
      <c r="A471" t="s">
        <v>772</v>
      </c>
      <c r="B471" t="s">
        <v>31213</v>
      </c>
      <c r="I471" t="s">
        <v>5</v>
      </c>
      <c r="J471">
        <v>189.74</v>
      </c>
      <c r="M471">
        <v>189.74</v>
      </c>
      <c r="N471">
        <f t="shared" si="7"/>
        <v>0</v>
      </c>
    </row>
    <row r="472" spans="1:14" x14ac:dyDescent="0.2">
      <c r="A472" t="s">
        <v>773</v>
      </c>
      <c r="B472" t="s">
        <v>31213</v>
      </c>
      <c r="I472" t="s">
        <v>5</v>
      </c>
      <c r="J472">
        <v>174.52</v>
      </c>
      <c r="M472">
        <v>174.52</v>
      </c>
      <c r="N472">
        <f t="shared" si="7"/>
        <v>0</v>
      </c>
    </row>
    <row r="473" spans="1:14" x14ac:dyDescent="0.2">
      <c r="A473" t="s">
        <v>774</v>
      </c>
      <c r="B473" t="s">
        <v>31214</v>
      </c>
      <c r="I473" t="s">
        <v>5</v>
      </c>
      <c r="J473">
        <v>832.12</v>
      </c>
      <c r="M473">
        <v>832.12</v>
      </c>
      <c r="N473">
        <f t="shared" si="7"/>
        <v>0</v>
      </c>
    </row>
    <row r="474" spans="1:14" x14ac:dyDescent="0.2">
      <c r="A474" t="s">
        <v>775</v>
      </c>
      <c r="B474" t="s">
        <v>31214</v>
      </c>
      <c r="I474" t="s">
        <v>5</v>
      </c>
      <c r="J474">
        <v>765.39</v>
      </c>
      <c r="M474">
        <v>765.39</v>
      </c>
      <c r="N474">
        <f t="shared" si="7"/>
        <v>0</v>
      </c>
    </row>
    <row r="475" spans="1:14" x14ac:dyDescent="0.2">
      <c r="A475" t="s">
        <v>776</v>
      </c>
      <c r="B475" t="s">
        <v>31215</v>
      </c>
      <c r="I475" t="s">
        <v>5</v>
      </c>
      <c r="J475">
        <v>873.73</v>
      </c>
      <c r="M475">
        <v>873.73</v>
      </c>
      <c r="N475">
        <f t="shared" si="7"/>
        <v>0</v>
      </c>
    </row>
    <row r="476" spans="1:14" x14ac:dyDescent="0.2">
      <c r="A476" t="s">
        <v>777</v>
      </c>
      <c r="B476" t="s">
        <v>31215</v>
      </c>
      <c r="I476" t="s">
        <v>5</v>
      </c>
      <c r="J476">
        <v>803.66</v>
      </c>
      <c r="M476">
        <v>803.66</v>
      </c>
      <c r="N476">
        <f t="shared" si="7"/>
        <v>0</v>
      </c>
    </row>
    <row r="477" spans="1:14" x14ac:dyDescent="0.2">
      <c r="A477" t="s">
        <v>778</v>
      </c>
      <c r="B477" t="s">
        <v>31216</v>
      </c>
      <c r="I477" t="s">
        <v>5</v>
      </c>
      <c r="J477">
        <v>1040.1600000000001</v>
      </c>
      <c r="M477">
        <v>1040.1600000000001</v>
      </c>
      <c r="N477">
        <f t="shared" si="7"/>
        <v>0</v>
      </c>
    </row>
    <row r="478" spans="1:14" x14ac:dyDescent="0.2">
      <c r="A478" t="s">
        <v>779</v>
      </c>
      <c r="B478" t="s">
        <v>31216</v>
      </c>
      <c r="I478" t="s">
        <v>5</v>
      </c>
      <c r="J478">
        <v>956.74</v>
      </c>
      <c r="M478">
        <v>956.74</v>
      </c>
      <c r="N478">
        <f t="shared" si="7"/>
        <v>0</v>
      </c>
    </row>
    <row r="479" spans="1:14" x14ac:dyDescent="0.2">
      <c r="A479" t="s">
        <v>780</v>
      </c>
      <c r="B479" t="s">
        <v>31217</v>
      </c>
      <c r="I479" t="s">
        <v>5</v>
      </c>
      <c r="J479">
        <v>140.80000000000001</v>
      </c>
      <c r="M479">
        <v>140.80000000000001</v>
      </c>
      <c r="N479">
        <f t="shared" si="7"/>
        <v>0</v>
      </c>
    </row>
    <row r="480" spans="1:14" x14ac:dyDescent="0.2">
      <c r="A480" t="s">
        <v>781</v>
      </c>
      <c r="B480" t="s">
        <v>31217</v>
      </c>
      <c r="I480" t="s">
        <v>5</v>
      </c>
      <c r="J480">
        <v>137.02000000000001</v>
      </c>
      <c r="M480">
        <v>137.02000000000001</v>
      </c>
      <c r="N480">
        <f t="shared" si="7"/>
        <v>0</v>
      </c>
    </row>
    <row r="481" spans="1:14" x14ac:dyDescent="0.2">
      <c r="A481" t="s">
        <v>782</v>
      </c>
      <c r="B481" t="s">
        <v>31218</v>
      </c>
      <c r="I481" t="s">
        <v>5</v>
      </c>
      <c r="J481">
        <v>11.79</v>
      </c>
      <c r="M481">
        <v>11.79</v>
      </c>
      <c r="N481">
        <f t="shared" si="7"/>
        <v>0</v>
      </c>
    </row>
    <row r="482" spans="1:14" x14ac:dyDescent="0.2">
      <c r="A482" t="s">
        <v>783</v>
      </c>
      <c r="B482" t="s">
        <v>31218</v>
      </c>
      <c r="I482" t="s">
        <v>5</v>
      </c>
      <c r="J482">
        <v>10.33</v>
      </c>
      <c r="M482">
        <v>10.33</v>
      </c>
      <c r="N482">
        <f t="shared" si="7"/>
        <v>0</v>
      </c>
    </row>
    <row r="483" spans="1:14" x14ac:dyDescent="0.2">
      <c r="A483" t="s">
        <v>784</v>
      </c>
      <c r="B483" t="s">
        <v>31219</v>
      </c>
      <c r="I483" t="s">
        <v>5</v>
      </c>
      <c r="J483">
        <v>28.38</v>
      </c>
      <c r="M483">
        <v>28.38</v>
      </c>
      <c r="N483">
        <f t="shared" si="7"/>
        <v>0</v>
      </c>
    </row>
    <row r="484" spans="1:14" x14ac:dyDescent="0.2">
      <c r="A484" t="s">
        <v>785</v>
      </c>
      <c r="B484" t="s">
        <v>31219</v>
      </c>
      <c r="I484" t="s">
        <v>5</v>
      </c>
      <c r="J484">
        <v>24.59</v>
      </c>
      <c r="M484">
        <v>24.59</v>
      </c>
      <c r="N484">
        <f t="shared" si="7"/>
        <v>0</v>
      </c>
    </row>
    <row r="485" spans="1:14" x14ac:dyDescent="0.2">
      <c r="A485" t="s">
        <v>40756</v>
      </c>
      <c r="B485" t="s">
        <v>40784</v>
      </c>
      <c r="I485" t="s">
        <v>4</v>
      </c>
      <c r="J485">
        <v>375.47</v>
      </c>
      <c r="M485">
        <v>375.47</v>
      </c>
      <c r="N485">
        <f t="shared" si="7"/>
        <v>0</v>
      </c>
    </row>
    <row r="486" spans="1:14" x14ac:dyDescent="0.2">
      <c r="A486" t="s">
        <v>40757</v>
      </c>
      <c r="B486" t="s">
        <v>40784</v>
      </c>
      <c r="I486" t="s">
        <v>4</v>
      </c>
      <c r="J486">
        <v>358.86</v>
      </c>
      <c r="M486">
        <v>358.86</v>
      </c>
      <c r="N486">
        <f t="shared" si="7"/>
        <v>0</v>
      </c>
    </row>
    <row r="487" spans="1:14" x14ac:dyDescent="0.2">
      <c r="A487" t="s">
        <v>40758</v>
      </c>
      <c r="B487" t="s">
        <v>40785</v>
      </c>
      <c r="I487" t="s">
        <v>5</v>
      </c>
      <c r="J487">
        <v>53.88</v>
      </c>
      <c r="M487">
        <v>53.88</v>
      </c>
      <c r="N487">
        <f t="shared" si="7"/>
        <v>0</v>
      </c>
    </row>
    <row r="488" spans="1:14" x14ac:dyDescent="0.2">
      <c r="A488" t="s">
        <v>40759</v>
      </c>
      <c r="B488" t="s">
        <v>40785</v>
      </c>
      <c r="I488" t="s">
        <v>5</v>
      </c>
      <c r="J488">
        <v>52.07</v>
      </c>
      <c r="M488">
        <v>52.07</v>
      </c>
      <c r="N488">
        <f t="shared" si="7"/>
        <v>0</v>
      </c>
    </row>
    <row r="489" spans="1:14" x14ac:dyDescent="0.2">
      <c r="A489" t="s">
        <v>786</v>
      </c>
      <c r="B489" t="s">
        <v>31220</v>
      </c>
      <c r="I489" t="s">
        <v>4</v>
      </c>
      <c r="J489">
        <v>130.09</v>
      </c>
      <c r="M489">
        <v>130.09</v>
      </c>
      <c r="N489">
        <f t="shared" si="7"/>
        <v>0</v>
      </c>
    </row>
    <row r="490" spans="1:14" x14ac:dyDescent="0.2">
      <c r="A490" t="s">
        <v>787</v>
      </c>
      <c r="B490" t="s">
        <v>31220</v>
      </c>
      <c r="I490" t="s">
        <v>4</v>
      </c>
      <c r="J490">
        <v>118.25</v>
      </c>
      <c r="M490">
        <v>118.25</v>
      </c>
      <c r="N490">
        <f t="shared" si="7"/>
        <v>0</v>
      </c>
    </row>
    <row r="491" spans="1:14" x14ac:dyDescent="0.2">
      <c r="A491" t="s">
        <v>788</v>
      </c>
      <c r="B491" t="s">
        <v>31221</v>
      </c>
      <c r="I491" t="s">
        <v>4</v>
      </c>
      <c r="J491">
        <v>171.12</v>
      </c>
      <c r="M491">
        <v>171.12</v>
      </c>
      <c r="N491">
        <f t="shared" si="7"/>
        <v>0</v>
      </c>
    </row>
    <row r="492" spans="1:14" x14ac:dyDescent="0.2">
      <c r="A492" t="s">
        <v>789</v>
      </c>
      <c r="B492" t="s">
        <v>31221</v>
      </c>
      <c r="I492" t="s">
        <v>4</v>
      </c>
      <c r="J492">
        <v>155.54</v>
      </c>
      <c r="M492">
        <v>155.54</v>
      </c>
      <c r="N492">
        <f t="shared" si="7"/>
        <v>0</v>
      </c>
    </row>
    <row r="493" spans="1:14" x14ac:dyDescent="0.2">
      <c r="A493" t="s">
        <v>790</v>
      </c>
      <c r="B493" t="s">
        <v>31222</v>
      </c>
      <c r="I493" t="s">
        <v>4</v>
      </c>
      <c r="J493">
        <v>140.69999999999999</v>
      </c>
      <c r="M493">
        <v>140.69999999999999</v>
      </c>
      <c r="N493">
        <f t="shared" si="7"/>
        <v>0</v>
      </c>
    </row>
    <row r="494" spans="1:14" x14ac:dyDescent="0.2">
      <c r="A494" t="s">
        <v>791</v>
      </c>
      <c r="B494" t="s">
        <v>31222</v>
      </c>
      <c r="I494" t="s">
        <v>4</v>
      </c>
      <c r="J494">
        <v>127.88</v>
      </c>
      <c r="M494">
        <v>127.88</v>
      </c>
      <c r="N494">
        <f t="shared" si="7"/>
        <v>0</v>
      </c>
    </row>
    <row r="495" spans="1:14" x14ac:dyDescent="0.2">
      <c r="A495" t="s">
        <v>792</v>
      </c>
      <c r="B495" t="s">
        <v>31223</v>
      </c>
      <c r="I495" t="s">
        <v>4</v>
      </c>
      <c r="J495">
        <v>189.95</v>
      </c>
      <c r="M495">
        <v>189.95</v>
      </c>
      <c r="N495">
        <f t="shared" si="7"/>
        <v>0</v>
      </c>
    </row>
    <row r="496" spans="1:14" x14ac:dyDescent="0.2">
      <c r="A496" t="s">
        <v>793</v>
      </c>
      <c r="B496" t="s">
        <v>31223</v>
      </c>
      <c r="I496" t="s">
        <v>4</v>
      </c>
      <c r="J496">
        <v>172.65</v>
      </c>
      <c r="M496">
        <v>172.65</v>
      </c>
      <c r="N496">
        <f t="shared" si="7"/>
        <v>0</v>
      </c>
    </row>
    <row r="497" spans="1:14" x14ac:dyDescent="0.2">
      <c r="A497" t="s">
        <v>794</v>
      </c>
      <c r="B497" t="s">
        <v>31224</v>
      </c>
      <c r="I497" t="s">
        <v>4</v>
      </c>
      <c r="J497">
        <v>151.94</v>
      </c>
      <c r="M497">
        <v>151.94</v>
      </c>
      <c r="N497">
        <f t="shared" si="7"/>
        <v>0</v>
      </c>
    </row>
    <row r="498" spans="1:14" x14ac:dyDescent="0.2">
      <c r="A498" t="s">
        <v>795</v>
      </c>
      <c r="B498" t="s">
        <v>31224</v>
      </c>
      <c r="I498" t="s">
        <v>4</v>
      </c>
      <c r="J498">
        <v>138.11000000000001</v>
      </c>
      <c r="M498">
        <v>138.11000000000001</v>
      </c>
      <c r="N498">
        <f t="shared" si="7"/>
        <v>0</v>
      </c>
    </row>
    <row r="499" spans="1:14" x14ac:dyDescent="0.2">
      <c r="A499" t="s">
        <v>796</v>
      </c>
      <c r="B499" t="s">
        <v>31225</v>
      </c>
      <c r="I499" t="s">
        <v>4</v>
      </c>
      <c r="J499">
        <v>211.06</v>
      </c>
      <c r="M499">
        <v>211.06</v>
      </c>
      <c r="N499">
        <f t="shared" si="7"/>
        <v>0</v>
      </c>
    </row>
    <row r="500" spans="1:14" x14ac:dyDescent="0.2">
      <c r="A500" t="s">
        <v>797</v>
      </c>
      <c r="B500" t="s">
        <v>31225</v>
      </c>
      <c r="I500" t="s">
        <v>4</v>
      </c>
      <c r="J500">
        <v>191.83</v>
      </c>
      <c r="M500">
        <v>191.83</v>
      </c>
      <c r="N500">
        <f t="shared" si="7"/>
        <v>0</v>
      </c>
    </row>
    <row r="501" spans="1:14" x14ac:dyDescent="0.2">
      <c r="A501" t="s">
        <v>798</v>
      </c>
      <c r="B501" t="s">
        <v>31226</v>
      </c>
      <c r="I501" t="s">
        <v>4</v>
      </c>
      <c r="J501">
        <v>175.85</v>
      </c>
      <c r="M501">
        <v>175.85</v>
      </c>
      <c r="N501">
        <f t="shared" si="7"/>
        <v>0</v>
      </c>
    </row>
    <row r="502" spans="1:14" x14ac:dyDescent="0.2">
      <c r="A502" t="s">
        <v>799</v>
      </c>
      <c r="B502" t="s">
        <v>31226</v>
      </c>
      <c r="I502" t="s">
        <v>4</v>
      </c>
      <c r="J502">
        <v>159.84</v>
      </c>
      <c r="M502">
        <v>159.84</v>
      </c>
      <c r="N502">
        <f t="shared" si="7"/>
        <v>0</v>
      </c>
    </row>
    <row r="503" spans="1:14" x14ac:dyDescent="0.2">
      <c r="A503" t="s">
        <v>800</v>
      </c>
      <c r="B503" t="s">
        <v>31227</v>
      </c>
      <c r="I503" t="s">
        <v>4</v>
      </c>
      <c r="J503">
        <v>246.21</v>
      </c>
      <c r="M503">
        <v>246.21</v>
      </c>
      <c r="N503">
        <f t="shared" si="7"/>
        <v>0</v>
      </c>
    </row>
    <row r="504" spans="1:14" x14ac:dyDescent="0.2">
      <c r="A504" t="s">
        <v>801</v>
      </c>
      <c r="B504" t="s">
        <v>31227</v>
      </c>
      <c r="I504" t="s">
        <v>4</v>
      </c>
      <c r="J504">
        <v>223.79</v>
      </c>
      <c r="M504">
        <v>223.79</v>
      </c>
      <c r="N504">
        <f t="shared" si="7"/>
        <v>0</v>
      </c>
    </row>
    <row r="505" spans="1:14" x14ac:dyDescent="0.2">
      <c r="A505" t="s">
        <v>802</v>
      </c>
      <c r="B505" t="s">
        <v>31228</v>
      </c>
      <c r="I505" t="s">
        <v>4</v>
      </c>
      <c r="J505">
        <v>175.39</v>
      </c>
      <c r="M505">
        <v>175.39</v>
      </c>
      <c r="N505">
        <f t="shared" si="7"/>
        <v>0</v>
      </c>
    </row>
    <row r="506" spans="1:14" x14ac:dyDescent="0.2">
      <c r="A506" t="s">
        <v>803</v>
      </c>
      <c r="B506" t="s">
        <v>31228</v>
      </c>
      <c r="I506" t="s">
        <v>4</v>
      </c>
      <c r="J506">
        <v>159.41</v>
      </c>
      <c r="M506">
        <v>159.41</v>
      </c>
      <c r="N506">
        <f t="shared" si="7"/>
        <v>0</v>
      </c>
    </row>
    <row r="507" spans="1:14" x14ac:dyDescent="0.2">
      <c r="A507" t="s">
        <v>804</v>
      </c>
      <c r="B507" t="s">
        <v>31229</v>
      </c>
      <c r="I507" t="s">
        <v>4</v>
      </c>
      <c r="J507">
        <v>190.64</v>
      </c>
      <c r="M507">
        <v>190.64</v>
      </c>
      <c r="N507">
        <f t="shared" si="7"/>
        <v>0</v>
      </c>
    </row>
    <row r="508" spans="1:14" x14ac:dyDescent="0.2">
      <c r="A508" t="s">
        <v>805</v>
      </c>
      <c r="B508" t="s">
        <v>31229</v>
      </c>
      <c r="I508" t="s">
        <v>4</v>
      </c>
      <c r="J508">
        <v>173.26</v>
      </c>
      <c r="M508">
        <v>173.26</v>
      </c>
      <c r="N508">
        <f t="shared" si="7"/>
        <v>0</v>
      </c>
    </row>
    <row r="509" spans="1:14" x14ac:dyDescent="0.2">
      <c r="A509" t="s">
        <v>806</v>
      </c>
      <c r="B509" t="s">
        <v>31230</v>
      </c>
      <c r="I509" t="s">
        <v>4</v>
      </c>
      <c r="J509">
        <v>205.88</v>
      </c>
      <c r="M509">
        <v>205.88</v>
      </c>
      <c r="N509">
        <f t="shared" si="7"/>
        <v>0</v>
      </c>
    </row>
    <row r="510" spans="1:14" x14ac:dyDescent="0.2">
      <c r="A510" t="s">
        <v>807</v>
      </c>
      <c r="B510" t="s">
        <v>31230</v>
      </c>
      <c r="I510" t="s">
        <v>4</v>
      </c>
      <c r="J510">
        <v>187.12</v>
      </c>
      <c r="M510">
        <v>187.12</v>
      </c>
      <c r="N510">
        <f t="shared" si="7"/>
        <v>0</v>
      </c>
    </row>
    <row r="511" spans="1:14" x14ac:dyDescent="0.2">
      <c r="A511" t="s">
        <v>808</v>
      </c>
      <c r="B511" t="s">
        <v>31231</v>
      </c>
      <c r="I511" t="s">
        <v>4</v>
      </c>
      <c r="J511">
        <v>248.49</v>
      </c>
      <c r="M511">
        <v>248.49</v>
      </c>
      <c r="N511">
        <f t="shared" si="7"/>
        <v>0</v>
      </c>
    </row>
    <row r="512" spans="1:14" x14ac:dyDescent="0.2">
      <c r="A512" t="s">
        <v>809</v>
      </c>
      <c r="B512" t="s">
        <v>31231</v>
      </c>
      <c r="I512" t="s">
        <v>4</v>
      </c>
      <c r="J512">
        <v>225.84</v>
      </c>
      <c r="M512">
        <v>225.84</v>
      </c>
      <c r="N512">
        <f t="shared" si="7"/>
        <v>0</v>
      </c>
    </row>
    <row r="513" spans="1:14" x14ac:dyDescent="0.2">
      <c r="A513" t="s">
        <v>810</v>
      </c>
      <c r="B513" t="s">
        <v>31232</v>
      </c>
      <c r="I513" t="s">
        <v>4</v>
      </c>
      <c r="J513">
        <v>277.76</v>
      </c>
      <c r="M513">
        <v>277.76</v>
      </c>
      <c r="N513">
        <f t="shared" si="7"/>
        <v>0</v>
      </c>
    </row>
    <row r="514" spans="1:14" x14ac:dyDescent="0.2">
      <c r="A514" t="s">
        <v>811</v>
      </c>
      <c r="B514" t="s">
        <v>31232</v>
      </c>
      <c r="I514" t="s">
        <v>4</v>
      </c>
      <c r="J514">
        <v>254.65</v>
      </c>
      <c r="M514">
        <v>254.65</v>
      </c>
      <c r="N514">
        <f t="shared" si="7"/>
        <v>0</v>
      </c>
    </row>
    <row r="515" spans="1:14" x14ac:dyDescent="0.2">
      <c r="A515" t="s">
        <v>812</v>
      </c>
      <c r="B515" t="s">
        <v>31233</v>
      </c>
      <c r="I515" t="s">
        <v>4</v>
      </c>
      <c r="J515">
        <v>308.62</v>
      </c>
      <c r="M515">
        <v>308.62</v>
      </c>
      <c r="N515">
        <f t="shared" si="7"/>
        <v>0</v>
      </c>
    </row>
    <row r="516" spans="1:14" x14ac:dyDescent="0.2">
      <c r="A516" t="s">
        <v>813</v>
      </c>
      <c r="B516" t="s">
        <v>31233</v>
      </c>
      <c r="I516" t="s">
        <v>4</v>
      </c>
      <c r="J516">
        <v>282.94</v>
      </c>
      <c r="M516">
        <v>282.94</v>
      </c>
      <c r="N516">
        <f t="shared" ref="N516:N579" si="8">J516-M516</f>
        <v>0</v>
      </c>
    </row>
    <row r="517" spans="1:14" x14ac:dyDescent="0.2">
      <c r="A517" t="s">
        <v>814</v>
      </c>
      <c r="B517" t="s">
        <v>31234</v>
      </c>
      <c r="I517" t="s">
        <v>4</v>
      </c>
      <c r="J517">
        <v>331.77</v>
      </c>
      <c r="M517">
        <v>331.77</v>
      </c>
      <c r="N517">
        <f t="shared" si="8"/>
        <v>0</v>
      </c>
    </row>
    <row r="518" spans="1:14" x14ac:dyDescent="0.2">
      <c r="A518" t="s">
        <v>815</v>
      </c>
      <c r="B518" t="s">
        <v>31234</v>
      </c>
      <c r="I518" t="s">
        <v>4</v>
      </c>
      <c r="J518">
        <v>304.17</v>
      </c>
      <c r="M518">
        <v>304.17</v>
      </c>
      <c r="N518">
        <f t="shared" si="8"/>
        <v>0</v>
      </c>
    </row>
    <row r="519" spans="1:14" x14ac:dyDescent="0.2">
      <c r="A519" t="s">
        <v>816</v>
      </c>
      <c r="B519" t="s">
        <v>31235</v>
      </c>
      <c r="I519" t="s">
        <v>4</v>
      </c>
      <c r="J519">
        <v>462.96</v>
      </c>
      <c r="M519">
        <v>462.96</v>
      </c>
      <c r="N519">
        <f t="shared" si="8"/>
        <v>0</v>
      </c>
    </row>
    <row r="520" spans="1:14" x14ac:dyDescent="0.2">
      <c r="A520" t="s">
        <v>817</v>
      </c>
      <c r="B520" t="s">
        <v>31235</v>
      </c>
      <c r="I520" t="s">
        <v>4</v>
      </c>
      <c r="J520">
        <v>424.45</v>
      </c>
      <c r="M520">
        <v>424.45</v>
      </c>
      <c r="N520">
        <f t="shared" si="8"/>
        <v>0</v>
      </c>
    </row>
    <row r="521" spans="1:14" x14ac:dyDescent="0.2">
      <c r="A521" t="s">
        <v>818</v>
      </c>
      <c r="B521" t="s">
        <v>31236</v>
      </c>
      <c r="I521" t="s">
        <v>4</v>
      </c>
      <c r="J521">
        <v>100.05</v>
      </c>
      <c r="M521">
        <v>100.05</v>
      </c>
      <c r="N521">
        <f t="shared" si="8"/>
        <v>0</v>
      </c>
    </row>
    <row r="522" spans="1:14" x14ac:dyDescent="0.2">
      <c r="A522" t="s">
        <v>819</v>
      </c>
      <c r="B522" t="s">
        <v>31236</v>
      </c>
      <c r="I522" t="s">
        <v>4</v>
      </c>
      <c r="J522">
        <v>90.94</v>
      </c>
      <c r="M522">
        <v>90.94</v>
      </c>
      <c r="N522">
        <f t="shared" si="8"/>
        <v>0</v>
      </c>
    </row>
    <row r="523" spans="1:14" x14ac:dyDescent="0.2">
      <c r="A523" t="s">
        <v>820</v>
      </c>
      <c r="B523" t="s">
        <v>31237</v>
      </c>
      <c r="I523" t="s">
        <v>4</v>
      </c>
      <c r="J523">
        <v>140.71</v>
      </c>
      <c r="M523">
        <v>140.71</v>
      </c>
      <c r="N523">
        <f t="shared" si="8"/>
        <v>0</v>
      </c>
    </row>
    <row r="524" spans="1:14" x14ac:dyDescent="0.2">
      <c r="A524" t="s">
        <v>821</v>
      </c>
      <c r="B524" t="s">
        <v>31237</v>
      </c>
      <c r="I524" t="s">
        <v>4</v>
      </c>
      <c r="J524">
        <v>127.9</v>
      </c>
      <c r="M524">
        <v>127.9</v>
      </c>
      <c r="N524">
        <f t="shared" si="8"/>
        <v>0</v>
      </c>
    </row>
    <row r="525" spans="1:14" x14ac:dyDescent="0.2">
      <c r="A525" t="s">
        <v>822</v>
      </c>
      <c r="B525" t="s">
        <v>31238</v>
      </c>
      <c r="I525" t="s">
        <v>4</v>
      </c>
      <c r="J525">
        <v>108.23</v>
      </c>
      <c r="M525">
        <v>108.23</v>
      </c>
      <c r="N525">
        <f t="shared" si="8"/>
        <v>0</v>
      </c>
    </row>
    <row r="526" spans="1:14" x14ac:dyDescent="0.2">
      <c r="A526" t="s">
        <v>823</v>
      </c>
      <c r="B526" t="s">
        <v>31238</v>
      </c>
      <c r="I526" t="s">
        <v>4</v>
      </c>
      <c r="J526">
        <v>98.37</v>
      </c>
      <c r="M526">
        <v>98.37</v>
      </c>
      <c r="N526">
        <f t="shared" si="8"/>
        <v>0</v>
      </c>
    </row>
    <row r="527" spans="1:14" x14ac:dyDescent="0.2">
      <c r="A527" t="s">
        <v>824</v>
      </c>
      <c r="B527" t="s">
        <v>31239</v>
      </c>
      <c r="I527" t="s">
        <v>4</v>
      </c>
      <c r="J527">
        <v>156.19999999999999</v>
      </c>
      <c r="M527">
        <v>156.19999999999999</v>
      </c>
      <c r="N527">
        <f t="shared" si="8"/>
        <v>0</v>
      </c>
    </row>
    <row r="528" spans="1:14" x14ac:dyDescent="0.2">
      <c r="A528" t="s">
        <v>825</v>
      </c>
      <c r="B528" t="s">
        <v>31239</v>
      </c>
      <c r="I528" t="s">
        <v>4</v>
      </c>
      <c r="J528">
        <v>141.97999999999999</v>
      </c>
      <c r="M528">
        <v>141.97999999999999</v>
      </c>
      <c r="N528">
        <f t="shared" si="8"/>
        <v>0</v>
      </c>
    </row>
    <row r="529" spans="1:14" x14ac:dyDescent="0.2">
      <c r="A529" t="s">
        <v>826</v>
      </c>
      <c r="B529" t="s">
        <v>31240</v>
      </c>
      <c r="I529" t="s">
        <v>4</v>
      </c>
      <c r="J529">
        <v>116.88</v>
      </c>
      <c r="M529">
        <v>116.88</v>
      </c>
      <c r="N529">
        <f t="shared" si="8"/>
        <v>0</v>
      </c>
    </row>
    <row r="530" spans="1:14" x14ac:dyDescent="0.2">
      <c r="A530" t="s">
        <v>827</v>
      </c>
      <c r="B530" t="s">
        <v>31240</v>
      </c>
      <c r="I530" t="s">
        <v>4</v>
      </c>
      <c r="J530">
        <v>106.24</v>
      </c>
      <c r="M530">
        <v>106.24</v>
      </c>
      <c r="N530">
        <f t="shared" si="8"/>
        <v>0</v>
      </c>
    </row>
    <row r="531" spans="1:14" x14ac:dyDescent="0.2">
      <c r="A531" t="s">
        <v>828</v>
      </c>
      <c r="B531" t="s">
        <v>31241</v>
      </c>
      <c r="I531" t="s">
        <v>4</v>
      </c>
      <c r="J531">
        <v>160.82</v>
      </c>
      <c r="M531">
        <v>160.82</v>
      </c>
      <c r="N531">
        <f t="shared" si="8"/>
        <v>0</v>
      </c>
    </row>
    <row r="532" spans="1:14" x14ac:dyDescent="0.2">
      <c r="A532" t="s">
        <v>829</v>
      </c>
      <c r="B532" t="s">
        <v>31241</v>
      </c>
      <c r="I532" t="s">
        <v>4</v>
      </c>
      <c r="J532">
        <v>146.16999999999999</v>
      </c>
      <c r="M532">
        <v>146.16999999999999</v>
      </c>
      <c r="N532">
        <f t="shared" si="8"/>
        <v>0</v>
      </c>
    </row>
    <row r="533" spans="1:14" x14ac:dyDescent="0.2">
      <c r="A533" t="s">
        <v>830</v>
      </c>
      <c r="B533" t="s">
        <v>31242</v>
      </c>
      <c r="I533" t="s">
        <v>4</v>
      </c>
      <c r="J533">
        <v>135.28</v>
      </c>
      <c r="M533">
        <v>135.28</v>
      </c>
      <c r="N533">
        <f t="shared" si="8"/>
        <v>0</v>
      </c>
    </row>
    <row r="534" spans="1:14" x14ac:dyDescent="0.2">
      <c r="A534" t="s">
        <v>831</v>
      </c>
      <c r="B534" t="s">
        <v>31242</v>
      </c>
      <c r="I534" t="s">
        <v>4</v>
      </c>
      <c r="J534">
        <v>122.96</v>
      </c>
      <c r="M534">
        <v>122.96</v>
      </c>
      <c r="N534">
        <f t="shared" si="8"/>
        <v>0</v>
      </c>
    </row>
    <row r="535" spans="1:14" x14ac:dyDescent="0.2">
      <c r="A535" t="s">
        <v>832</v>
      </c>
      <c r="B535" t="s">
        <v>31243</v>
      </c>
      <c r="I535" t="s">
        <v>4</v>
      </c>
      <c r="J535">
        <v>189.4</v>
      </c>
      <c r="M535">
        <v>189.4</v>
      </c>
      <c r="N535">
        <f t="shared" si="8"/>
        <v>0</v>
      </c>
    </row>
    <row r="536" spans="1:14" x14ac:dyDescent="0.2">
      <c r="A536" t="s">
        <v>833</v>
      </c>
      <c r="B536" t="s">
        <v>31243</v>
      </c>
      <c r="I536" t="s">
        <v>4</v>
      </c>
      <c r="J536">
        <v>172.15</v>
      </c>
      <c r="M536">
        <v>172.15</v>
      </c>
      <c r="N536">
        <f t="shared" si="8"/>
        <v>0</v>
      </c>
    </row>
    <row r="537" spans="1:14" x14ac:dyDescent="0.2">
      <c r="A537" t="s">
        <v>834</v>
      </c>
      <c r="B537" t="s">
        <v>31244</v>
      </c>
      <c r="I537" t="s">
        <v>4</v>
      </c>
      <c r="J537">
        <v>162.35</v>
      </c>
      <c r="M537">
        <v>162.35</v>
      </c>
      <c r="N537">
        <f t="shared" si="8"/>
        <v>0</v>
      </c>
    </row>
    <row r="538" spans="1:14" x14ac:dyDescent="0.2">
      <c r="A538" t="s">
        <v>835</v>
      </c>
      <c r="B538" t="s">
        <v>31244</v>
      </c>
      <c r="I538" t="s">
        <v>4</v>
      </c>
      <c r="J538">
        <v>147.56</v>
      </c>
      <c r="M538">
        <v>147.56</v>
      </c>
      <c r="N538">
        <f t="shared" si="8"/>
        <v>0</v>
      </c>
    </row>
    <row r="539" spans="1:14" x14ac:dyDescent="0.2">
      <c r="A539" t="s">
        <v>836</v>
      </c>
      <c r="B539" t="s">
        <v>31245</v>
      </c>
      <c r="I539" t="s">
        <v>4</v>
      </c>
      <c r="J539">
        <v>183.97</v>
      </c>
      <c r="M539">
        <v>183.97</v>
      </c>
      <c r="N539">
        <f t="shared" si="8"/>
        <v>0</v>
      </c>
    </row>
    <row r="540" spans="1:14" x14ac:dyDescent="0.2">
      <c r="A540" t="s">
        <v>837</v>
      </c>
      <c r="B540" t="s">
        <v>31245</v>
      </c>
      <c r="I540" t="s">
        <v>4</v>
      </c>
      <c r="J540">
        <v>167.22</v>
      </c>
      <c r="M540">
        <v>167.22</v>
      </c>
      <c r="N540">
        <f t="shared" si="8"/>
        <v>0</v>
      </c>
    </row>
    <row r="541" spans="1:14" x14ac:dyDescent="0.2">
      <c r="A541" t="s">
        <v>838</v>
      </c>
      <c r="B541" t="s">
        <v>31246</v>
      </c>
      <c r="I541" t="s">
        <v>4</v>
      </c>
      <c r="J541">
        <v>216.44</v>
      </c>
      <c r="M541">
        <v>216.44</v>
      </c>
      <c r="N541">
        <f t="shared" si="8"/>
        <v>0</v>
      </c>
    </row>
    <row r="542" spans="1:14" x14ac:dyDescent="0.2">
      <c r="A542" t="s">
        <v>839</v>
      </c>
      <c r="B542" t="s">
        <v>31246</v>
      </c>
      <c r="I542" t="s">
        <v>4</v>
      </c>
      <c r="J542">
        <v>196.73</v>
      </c>
      <c r="M542">
        <v>196.73</v>
      </c>
      <c r="N542">
        <f t="shared" si="8"/>
        <v>0</v>
      </c>
    </row>
    <row r="543" spans="1:14" x14ac:dyDescent="0.2">
      <c r="A543" t="s">
        <v>840</v>
      </c>
      <c r="B543" t="s">
        <v>31247</v>
      </c>
      <c r="I543" t="s">
        <v>4</v>
      </c>
      <c r="J543">
        <v>270.57</v>
      </c>
      <c r="M543">
        <v>270.57</v>
      </c>
      <c r="N543">
        <f t="shared" si="8"/>
        <v>0</v>
      </c>
    </row>
    <row r="544" spans="1:14" x14ac:dyDescent="0.2">
      <c r="A544" t="s">
        <v>841</v>
      </c>
      <c r="B544" t="s">
        <v>31247</v>
      </c>
      <c r="I544" t="s">
        <v>4</v>
      </c>
      <c r="J544">
        <v>245.93</v>
      </c>
      <c r="M544">
        <v>245.93</v>
      </c>
      <c r="N544">
        <f t="shared" si="8"/>
        <v>0</v>
      </c>
    </row>
    <row r="545" spans="1:14" x14ac:dyDescent="0.2">
      <c r="A545" t="s">
        <v>842</v>
      </c>
      <c r="B545" t="s">
        <v>31248</v>
      </c>
      <c r="I545" t="s">
        <v>4</v>
      </c>
      <c r="J545">
        <v>324.69</v>
      </c>
      <c r="M545">
        <v>324.69</v>
      </c>
      <c r="N545">
        <f t="shared" si="8"/>
        <v>0</v>
      </c>
    </row>
    <row r="546" spans="1:14" x14ac:dyDescent="0.2">
      <c r="A546" t="s">
        <v>843</v>
      </c>
      <c r="B546" t="s">
        <v>31248</v>
      </c>
      <c r="I546" t="s">
        <v>4</v>
      </c>
      <c r="J546">
        <v>295.12</v>
      </c>
      <c r="M546">
        <v>295.12</v>
      </c>
      <c r="N546">
        <f t="shared" si="8"/>
        <v>0</v>
      </c>
    </row>
    <row r="547" spans="1:14" x14ac:dyDescent="0.2">
      <c r="A547" t="s">
        <v>844</v>
      </c>
      <c r="B547" t="s">
        <v>31249</v>
      </c>
      <c r="I547" t="s">
        <v>4</v>
      </c>
      <c r="J547">
        <v>378.81</v>
      </c>
      <c r="M547">
        <v>378.81</v>
      </c>
      <c r="N547">
        <f t="shared" si="8"/>
        <v>0</v>
      </c>
    </row>
    <row r="548" spans="1:14" x14ac:dyDescent="0.2">
      <c r="A548" t="s">
        <v>845</v>
      </c>
      <c r="B548" t="s">
        <v>31249</v>
      </c>
      <c r="I548" t="s">
        <v>4</v>
      </c>
      <c r="J548">
        <v>344.31</v>
      </c>
      <c r="M548">
        <v>344.31</v>
      </c>
      <c r="N548">
        <f t="shared" si="8"/>
        <v>0</v>
      </c>
    </row>
    <row r="549" spans="1:14" x14ac:dyDescent="0.2">
      <c r="A549" t="s">
        <v>846</v>
      </c>
      <c r="B549" t="s">
        <v>31250</v>
      </c>
      <c r="I549" t="s">
        <v>4</v>
      </c>
      <c r="J549">
        <v>432.93</v>
      </c>
      <c r="M549">
        <v>432.93</v>
      </c>
      <c r="N549">
        <f t="shared" si="8"/>
        <v>0</v>
      </c>
    </row>
    <row r="550" spans="1:14" x14ac:dyDescent="0.2">
      <c r="A550" t="s">
        <v>847</v>
      </c>
      <c r="B550" t="s">
        <v>31250</v>
      </c>
      <c r="I550" t="s">
        <v>4</v>
      </c>
      <c r="J550">
        <v>393.51</v>
      </c>
      <c r="M550">
        <v>393.51</v>
      </c>
      <c r="N550">
        <f t="shared" si="8"/>
        <v>0</v>
      </c>
    </row>
    <row r="551" spans="1:14" x14ac:dyDescent="0.2">
      <c r="A551" t="s">
        <v>848</v>
      </c>
      <c r="B551" t="s">
        <v>31251</v>
      </c>
      <c r="I551" t="s">
        <v>4</v>
      </c>
      <c r="J551">
        <v>134.9</v>
      </c>
      <c r="M551">
        <v>134.9</v>
      </c>
      <c r="N551">
        <f t="shared" si="8"/>
        <v>0</v>
      </c>
    </row>
    <row r="552" spans="1:14" x14ac:dyDescent="0.2">
      <c r="A552" t="s">
        <v>849</v>
      </c>
      <c r="B552" t="s">
        <v>31251</v>
      </c>
      <c r="I552" t="s">
        <v>4</v>
      </c>
      <c r="J552">
        <v>122.61</v>
      </c>
      <c r="M552">
        <v>122.61</v>
      </c>
      <c r="N552">
        <f t="shared" si="8"/>
        <v>0</v>
      </c>
    </row>
    <row r="553" spans="1:14" x14ac:dyDescent="0.2">
      <c r="A553" t="s">
        <v>850</v>
      </c>
      <c r="B553" t="s">
        <v>31252</v>
      </c>
      <c r="I553" t="s">
        <v>4</v>
      </c>
      <c r="J553">
        <v>146.66</v>
      </c>
      <c r="M553">
        <v>146.66</v>
      </c>
      <c r="N553">
        <f t="shared" si="8"/>
        <v>0</v>
      </c>
    </row>
    <row r="554" spans="1:14" x14ac:dyDescent="0.2">
      <c r="A554" t="s">
        <v>851</v>
      </c>
      <c r="B554" t="s">
        <v>31252</v>
      </c>
      <c r="I554" t="s">
        <v>4</v>
      </c>
      <c r="J554">
        <v>133.29</v>
      </c>
      <c r="M554">
        <v>133.29</v>
      </c>
      <c r="N554">
        <f t="shared" si="8"/>
        <v>0</v>
      </c>
    </row>
    <row r="555" spans="1:14" x14ac:dyDescent="0.2">
      <c r="A555" t="s">
        <v>852</v>
      </c>
      <c r="B555" t="s">
        <v>31253</v>
      </c>
      <c r="I555" t="s">
        <v>4</v>
      </c>
      <c r="J555">
        <v>158.38999999999999</v>
      </c>
      <c r="M555">
        <v>158.38999999999999</v>
      </c>
      <c r="N555">
        <f t="shared" si="8"/>
        <v>0</v>
      </c>
    </row>
    <row r="556" spans="1:14" x14ac:dyDescent="0.2">
      <c r="A556" t="s">
        <v>853</v>
      </c>
      <c r="B556" t="s">
        <v>31253</v>
      </c>
      <c r="I556" t="s">
        <v>4</v>
      </c>
      <c r="J556">
        <v>143.94999999999999</v>
      </c>
      <c r="M556">
        <v>143.94999999999999</v>
      </c>
      <c r="N556">
        <f t="shared" si="8"/>
        <v>0</v>
      </c>
    </row>
    <row r="557" spans="1:14" x14ac:dyDescent="0.2">
      <c r="A557" t="s">
        <v>854</v>
      </c>
      <c r="B557" t="s">
        <v>31254</v>
      </c>
      <c r="I557" t="s">
        <v>4</v>
      </c>
      <c r="J557">
        <v>191.16</v>
      </c>
      <c r="M557">
        <v>191.16</v>
      </c>
      <c r="N557">
        <f t="shared" si="8"/>
        <v>0</v>
      </c>
    </row>
    <row r="558" spans="1:14" x14ac:dyDescent="0.2">
      <c r="A558" t="s">
        <v>855</v>
      </c>
      <c r="B558" t="s">
        <v>31254</v>
      </c>
      <c r="I558" t="s">
        <v>4</v>
      </c>
      <c r="J558">
        <v>173.74</v>
      </c>
      <c r="M558">
        <v>173.74</v>
      </c>
      <c r="N558">
        <f t="shared" si="8"/>
        <v>0</v>
      </c>
    </row>
    <row r="559" spans="1:14" x14ac:dyDescent="0.2">
      <c r="A559" t="s">
        <v>856</v>
      </c>
      <c r="B559" t="s">
        <v>31255</v>
      </c>
      <c r="I559" t="s">
        <v>4</v>
      </c>
      <c r="J559">
        <v>233.19</v>
      </c>
      <c r="M559">
        <v>233.19</v>
      </c>
      <c r="N559">
        <f t="shared" si="8"/>
        <v>0</v>
      </c>
    </row>
    <row r="560" spans="1:14" x14ac:dyDescent="0.2">
      <c r="A560" t="s">
        <v>857</v>
      </c>
      <c r="B560" t="s">
        <v>31255</v>
      </c>
      <c r="I560" t="s">
        <v>4</v>
      </c>
      <c r="J560">
        <v>211.94</v>
      </c>
      <c r="M560">
        <v>211.94</v>
      </c>
      <c r="N560">
        <f t="shared" si="8"/>
        <v>0</v>
      </c>
    </row>
    <row r="561" spans="1:14" x14ac:dyDescent="0.2">
      <c r="A561" t="s">
        <v>858</v>
      </c>
      <c r="B561" t="s">
        <v>31256</v>
      </c>
      <c r="I561" t="s">
        <v>4</v>
      </c>
      <c r="J561">
        <v>258.05</v>
      </c>
      <c r="M561">
        <v>258.05</v>
      </c>
      <c r="N561">
        <f t="shared" si="8"/>
        <v>0</v>
      </c>
    </row>
    <row r="562" spans="1:14" x14ac:dyDescent="0.2">
      <c r="A562" t="s">
        <v>859</v>
      </c>
      <c r="B562" t="s">
        <v>31256</v>
      </c>
      <c r="I562" t="s">
        <v>4</v>
      </c>
      <c r="J562">
        <v>234.53</v>
      </c>
      <c r="M562">
        <v>234.53</v>
      </c>
      <c r="N562">
        <f t="shared" si="8"/>
        <v>0</v>
      </c>
    </row>
    <row r="563" spans="1:14" x14ac:dyDescent="0.2">
      <c r="A563" t="s">
        <v>860</v>
      </c>
      <c r="B563" t="s">
        <v>31257</v>
      </c>
      <c r="I563" t="s">
        <v>4</v>
      </c>
      <c r="J563">
        <v>315.41000000000003</v>
      </c>
      <c r="M563">
        <v>315.41000000000003</v>
      </c>
      <c r="N563">
        <f t="shared" si="8"/>
        <v>0</v>
      </c>
    </row>
    <row r="564" spans="1:14" x14ac:dyDescent="0.2">
      <c r="A564" t="s">
        <v>861</v>
      </c>
      <c r="B564" t="s">
        <v>31257</v>
      </c>
      <c r="I564" t="s">
        <v>4</v>
      </c>
      <c r="J564">
        <v>286.66000000000003</v>
      </c>
      <c r="M564">
        <v>286.66000000000003</v>
      </c>
      <c r="N564">
        <f t="shared" si="8"/>
        <v>0</v>
      </c>
    </row>
    <row r="565" spans="1:14" x14ac:dyDescent="0.2">
      <c r="A565" t="s">
        <v>862</v>
      </c>
      <c r="B565" t="s">
        <v>31258</v>
      </c>
      <c r="I565" t="s">
        <v>4</v>
      </c>
      <c r="J565">
        <v>363.19</v>
      </c>
      <c r="M565">
        <v>363.19</v>
      </c>
      <c r="N565">
        <f t="shared" si="8"/>
        <v>0</v>
      </c>
    </row>
    <row r="566" spans="1:14" x14ac:dyDescent="0.2">
      <c r="A566" t="s">
        <v>863</v>
      </c>
      <c r="B566" t="s">
        <v>31258</v>
      </c>
      <c r="I566" t="s">
        <v>4</v>
      </c>
      <c r="J566">
        <v>330.09</v>
      </c>
      <c r="M566">
        <v>330.09</v>
      </c>
      <c r="N566">
        <f t="shared" si="8"/>
        <v>0</v>
      </c>
    </row>
    <row r="567" spans="1:14" x14ac:dyDescent="0.2">
      <c r="A567" t="s">
        <v>864</v>
      </c>
      <c r="B567" t="s">
        <v>31259</v>
      </c>
      <c r="I567" t="s">
        <v>4</v>
      </c>
      <c r="J567">
        <v>435.84</v>
      </c>
      <c r="M567">
        <v>435.84</v>
      </c>
      <c r="N567">
        <f t="shared" si="8"/>
        <v>0</v>
      </c>
    </row>
    <row r="568" spans="1:14" x14ac:dyDescent="0.2">
      <c r="A568" t="s">
        <v>865</v>
      </c>
      <c r="B568" t="s">
        <v>31259</v>
      </c>
      <c r="I568" t="s">
        <v>4</v>
      </c>
      <c r="J568">
        <v>396.12</v>
      </c>
      <c r="M568">
        <v>396.12</v>
      </c>
      <c r="N568">
        <f t="shared" si="8"/>
        <v>0</v>
      </c>
    </row>
    <row r="569" spans="1:14" x14ac:dyDescent="0.2">
      <c r="A569" t="s">
        <v>866</v>
      </c>
      <c r="B569" t="s">
        <v>31260</v>
      </c>
      <c r="I569" t="s">
        <v>4</v>
      </c>
      <c r="J569">
        <v>508.46</v>
      </c>
      <c r="M569">
        <v>508.46</v>
      </c>
      <c r="N569">
        <f t="shared" si="8"/>
        <v>0</v>
      </c>
    </row>
    <row r="570" spans="1:14" x14ac:dyDescent="0.2">
      <c r="A570" t="s">
        <v>867</v>
      </c>
      <c r="B570" t="s">
        <v>31260</v>
      </c>
      <c r="I570" t="s">
        <v>4</v>
      </c>
      <c r="J570">
        <v>462.12</v>
      </c>
      <c r="M570">
        <v>462.12</v>
      </c>
      <c r="N570">
        <f t="shared" si="8"/>
        <v>0</v>
      </c>
    </row>
    <row r="571" spans="1:14" x14ac:dyDescent="0.2">
      <c r="A571" t="s">
        <v>868</v>
      </c>
      <c r="B571" t="s">
        <v>31261</v>
      </c>
      <c r="I571" t="s">
        <v>4</v>
      </c>
      <c r="J571">
        <v>581.11</v>
      </c>
      <c r="M571">
        <v>581.11</v>
      </c>
      <c r="N571">
        <f t="shared" si="8"/>
        <v>0</v>
      </c>
    </row>
    <row r="572" spans="1:14" x14ac:dyDescent="0.2">
      <c r="A572" t="s">
        <v>869</v>
      </c>
      <c r="B572" t="s">
        <v>31261</v>
      </c>
      <c r="I572" t="s">
        <v>4</v>
      </c>
      <c r="J572">
        <v>528.15</v>
      </c>
      <c r="M572">
        <v>528.15</v>
      </c>
      <c r="N572">
        <f t="shared" si="8"/>
        <v>0</v>
      </c>
    </row>
    <row r="573" spans="1:14" x14ac:dyDescent="0.2">
      <c r="A573" t="s">
        <v>870</v>
      </c>
      <c r="B573" t="s">
        <v>31262</v>
      </c>
      <c r="I573" t="s">
        <v>4</v>
      </c>
      <c r="J573">
        <v>213.48</v>
      </c>
      <c r="M573">
        <v>213.48</v>
      </c>
      <c r="N573">
        <f t="shared" si="8"/>
        <v>0</v>
      </c>
    </row>
    <row r="574" spans="1:14" x14ac:dyDescent="0.2">
      <c r="A574" t="s">
        <v>871</v>
      </c>
      <c r="B574" t="s">
        <v>31262</v>
      </c>
      <c r="I574" t="s">
        <v>4</v>
      </c>
      <c r="J574">
        <v>195.86</v>
      </c>
      <c r="M574">
        <v>195.86</v>
      </c>
      <c r="N574">
        <f t="shared" si="8"/>
        <v>0</v>
      </c>
    </row>
    <row r="575" spans="1:14" x14ac:dyDescent="0.2">
      <c r="A575" t="s">
        <v>872</v>
      </c>
      <c r="B575" t="s">
        <v>31263</v>
      </c>
      <c r="I575" t="s">
        <v>4</v>
      </c>
      <c r="J575">
        <v>237.38</v>
      </c>
      <c r="M575">
        <v>237.38</v>
      </c>
      <c r="N575">
        <f t="shared" si="8"/>
        <v>0</v>
      </c>
    </row>
    <row r="576" spans="1:14" x14ac:dyDescent="0.2">
      <c r="A576" t="s">
        <v>873</v>
      </c>
      <c r="B576" t="s">
        <v>31263</v>
      </c>
      <c r="I576" t="s">
        <v>4</v>
      </c>
      <c r="J576">
        <v>217.63</v>
      </c>
      <c r="M576">
        <v>217.63</v>
      </c>
      <c r="N576">
        <f t="shared" si="8"/>
        <v>0</v>
      </c>
    </row>
    <row r="577" spans="1:14" x14ac:dyDescent="0.2">
      <c r="A577" t="s">
        <v>874</v>
      </c>
      <c r="B577" t="s">
        <v>31264</v>
      </c>
      <c r="I577" t="s">
        <v>4</v>
      </c>
      <c r="J577">
        <v>255.21</v>
      </c>
      <c r="M577">
        <v>255.21</v>
      </c>
      <c r="N577">
        <f t="shared" si="8"/>
        <v>0</v>
      </c>
    </row>
    <row r="578" spans="1:14" x14ac:dyDescent="0.2">
      <c r="A578" t="s">
        <v>875</v>
      </c>
      <c r="B578" t="s">
        <v>31264</v>
      </c>
      <c r="I578" t="s">
        <v>4</v>
      </c>
      <c r="J578">
        <v>233.98</v>
      </c>
      <c r="M578">
        <v>233.98</v>
      </c>
      <c r="N578">
        <f t="shared" si="8"/>
        <v>0</v>
      </c>
    </row>
    <row r="579" spans="1:14" x14ac:dyDescent="0.2">
      <c r="A579" t="s">
        <v>876</v>
      </c>
      <c r="B579" t="s">
        <v>31265</v>
      </c>
      <c r="I579" t="s">
        <v>4</v>
      </c>
      <c r="J579">
        <v>356.1</v>
      </c>
      <c r="M579">
        <v>356.1</v>
      </c>
      <c r="N579">
        <f t="shared" si="8"/>
        <v>0</v>
      </c>
    </row>
    <row r="580" spans="1:14" x14ac:dyDescent="0.2">
      <c r="A580" t="s">
        <v>877</v>
      </c>
      <c r="B580" t="s">
        <v>31265</v>
      </c>
      <c r="I580" t="s">
        <v>4</v>
      </c>
      <c r="J580">
        <v>326.48</v>
      </c>
      <c r="M580">
        <v>326.48</v>
      </c>
      <c r="N580">
        <f t="shared" ref="N580:N643" si="9">J580-M580</f>
        <v>0</v>
      </c>
    </row>
    <row r="581" spans="1:14" x14ac:dyDescent="0.2">
      <c r="A581" t="s">
        <v>878</v>
      </c>
      <c r="B581" t="s">
        <v>31266</v>
      </c>
      <c r="I581" t="s">
        <v>4</v>
      </c>
      <c r="J581">
        <v>431.11</v>
      </c>
      <c r="M581">
        <v>431.11</v>
      </c>
      <c r="N581">
        <f t="shared" si="9"/>
        <v>0</v>
      </c>
    </row>
    <row r="582" spans="1:14" x14ac:dyDescent="0.2">
      <c r="A582" t="s">
        <v>879</v>
      </c>
      <c r="B582" t="s">
        <v>31266</v>
      </c>
      <c r="I582" t="s">
        <v>4</v>
      </c>
      <c r="J582">
        <v>395.24</v>
      </c>
      <c r="M582">
        <v>395.24</v>
      </c>
      <c r="N582">
        <f t="shared" si="9"/>
        <v>0</v>
      </c>
    </row>
    <row r="583" spans="1:14" x14ac:dyDescent="0.2">
      <c r="A583" t="s">
        <v>880</v>
      </c>
      <c r="B583" t="s">
        <v>31267</v>
      </c>
      <c r="I583" t="s">
        <v>4</v>
      </c>
      <c r="J583">
        <v>517.33000000000004</v>
      </c>
      <c r="M583">
        <v>517.33000000000004</v>
      </c>
      <c r="N583">
        <f t="shared" si="9"/>
        <v>0</v>
      </c>
    </row>
    <row r="584" spans="1:14" x14ac:dyDescent="0.2">
      <c r="A584" t="s">
        <v>881</v>
      </c>
      <c r="B584" t="s">
        <v>31267</v>
      </c>
      <c r="I584" t="s">
        <v>4</v>
      </c>
      <c r="J584">
        <v>474.29</v>
      </c>
      <c r="M584">
        <v>474.29</v>
      </c>
      <c r="N584">
        <f t="shared" si="9"/>
        <v>0</v>
      </c>
    </row>
    <row r="585" spans="1:14" x14ac:dyDescent="0.2">
      <c r="A585" t="s">
        <v>882</v>
      </c>
      <c r="B585" t="s">
        <v>31268</v>
      </c>
      <c r="I585" t="s">
        <v>4</v>
      </c>
      <c r="J585">
        <v>689.79</v>
      </c>
      <c r="M585">
        <v>689.79</v>
      </c>
      <c r="N585">
        <f t="shared" si="9"/>
        <v>0</v>
      </c>
    </row>
    <row r="586" spans="1:14" x14ac:dyDescent="0.2">
      <c r="A586" t="s">
        <v>883</v>
      </c>
      <c r="B586" t="s">
        <v>31268</v>
      </c>
      <c r="I586" t="s">
        <v>4</v>
      </c>
      <c r="J586">
        <v>632.4</v>
      </c>
      <c r="M586">
        <v>632.4</v>
      </c>
      <c r="N586">
        <f t="shared" si="9"/>
        <v>0</v>
      </c>
    </row>
    <row r="587" spans="1:14" x14ac:dyDescent="0.2">
      <c r="A587" t="s">
        <v>884</v>
      </c>
      <c r="B587" t="s">
        <v>31269</v>
      </c>
      <c r="I587" t="s">
        <v>4</v>
      </c>
      <c r="J587">
        <v>862.25</v>
      </c>
      <c r="M587">
        <v>862.25</v>
      </c>
      <c r="N587">
        <f t="shared" si="9"/>
        <v>0</v>
      </c>
    </row>
    <row r="588" spans="1:14" x14ac:dyDescent="0.2">
      <c r="A588" t="s">
        <v>885</v>
      </c>
      <c r="B588" t="s">
        <v>31269</v>
      </c>
      <c r="I588" t="s">
        <v>4</v>
      </c>
      <c r="J588">
        <v>790.52</v>
      </c>
      <c r="M588">
        <v>790.52</v>
      </c>
      <c r="N588">
        <f t="shared" si="9"/>
        <v>0</v>
      </c>
    </row>
    <row r="589" spans="1:14" x14ac:dyDescent="0.2">
      <c r="A589" t="s">
        <v>886</v>
      </c>
      <c r="B589" t="s">
        <v>31270</v>
      </c>
      <c r="I589" t="s">
        <v>4</v>
      </c>
      <c r="J589">
        <v>1034.7</v>
      </c>
      <c r="M589">
        <v>1034.7</v>
      </c>
      <c r="N589">
        <f t="shared" si="9"/>
        <v>0</v>
      </c>
    </row>
    <row r="590" spans="1:14" x14ac:dyDescent="0.2">
      <c r="A590" t="s">
        <v>887</v>
      </c>
      <c r="B590" t="s">
        <v>31270</v>
      </c>
      <c r="I590" t="s">
        <v>4</v>
      </c>
      <c r="J590">
        <v>948.63</v>
      </c>
      <c r="M590">
        <v>948.63</v>
      </c>
      <c r="N590">
        <f t="shared" si="9"/>
        <v>0</v>
      </c>
    </row>
    <row r="591" spans="1:14" x14ac:dyDescent="0.2">
      <c r="A591" t="s">
        <v>888</v>
      </c>
      <c r="B591" t="s">
        <v>31271</v>
      </c>
      <c r="I591" t="s">
        <v>4</v>
      </c>
      <c r="J591">
        <v>1207.1600000000001</v>
      </c>
      <c r="M591">
        <v>1207.1600000000001</v>
      </c>
      <c r="N591">
        <f t="shared" si="9"/>
        <v>0</v>
      </c>
    </row>
    <row r="592" spans="1:14" x14ac:dyDescent="0.2">
      <c r="A592" t="s">
        <v>889</v>
      </c>
      <c r="B592" t="s">
        <v>31271</v>
      </c>
      <c r="I592" t="s">
        <v>4</v>
      </c>
      <c r="J592">
        <v>1106.74</v>
      </c>
      <c r="M592">
        <v>1106.74</v>
      </c>
      <c r="N592">
        <f t="shared" si="9"/>
        <v>0</v>
      </c>
    </row>
    <row r="593" spans="1:14" x14ac:dyDescent="0.2">
      <c r="A593" t="s">
        <v>890</v>
      </c>
      <c r="B593" t="s">
        <v>31272</v>
      </c>
      <c r="I593" t="s">
        <v>4</v>
      </c>
      <c r="J593">
        <v>1379.62</v>
      </c>
      <c r="M593">
        <v>1379.62</v>
      </c>
      <c r="N593">
        <f t="shared" si="9"/>
        <v>0</v>
      </c>
    </row>
    <row r="594" spans="1:14" x14ac:dyDescent="0.2">
      <c r="A594" t="s">
        <v>891</v>
      </c>
      <c r="B594" t="s">
        <v>31272</v>
      </c>
      <c r="I594" t="s">
        <v>4</v>
      </c>
      <c r="J594">
        <v>1264.8499999999999</v>
      </c>
      <c r="M594">
        <v>1264.8499999999999</v>
      </c>
      <c r="N594">
        <f t="shared" si="9"/>
        <v>0</v>
      </c>
    </row>
    <row r="595" spans="1:14" x14ac:dyDescent="0.2">
      <c r="A595" t="s">
        <v>141</v>
      </c>
      <c r="B595" t="s">
        <v>31273</v>
      </c>
      <c r="I595" t="s">
        <v>4</v>
      </c>
      <c r="J595">
        <v>123.3</v>
      </c>
      <c r="M595">
        <v>123.3</v>
      </c>
      <c r="N595">
        <f t="shared" si="9"/>
        <v>0</v>
      </c>
    </row>
    <row r="596" spans="1:14" x14ac:dyDescent="0.2">
      <c r="A596" t="s">
        <v>892</v>
      </c>
      <c r="B596" t="s">
        <v>31273</v>
      </c>
      <c r="I596" t="s">
        <v>4</v>
      </c>
      <c r="J596">
        <v>107.15</v>
      </c>
      <c r="M596">
        <v>107.15</v>
      </c>
      <c r="N596">
        <f t="shared" si="9"/>
        <v>0</v>
      </c>
    </row>
    <row r="597" spans="1:14" x14ac:dyDescent="0.2">
      <c r="A597" t="s">
        <v>893</v>
      </c>
      <c r="B597" t="s">
        <v>31274</v>
      </c>
      <c r="I597" t="s">
        <v>4</v>
      </c>
      <c r="J597">
        <v>142.72999999999999</v>
      </c>
      <c r="M597">
        <v>142.72999999999999</v>
      </c>
      <c r="N597">
        <f t="shared" si="9"/>
        <v>0</v>
      </c>
    </row>
    <row r="598" spans="1:14" x14ac:dyDescent="0.2">
      <c r="A598" t="s">
        <v>894</v>
      </c>
      <c r="B598" t="s">
        <v>31274</v>
      </c>
      <c r="I598" t="s">
        <v>4</v>
      </c>
      <c r="J598">
        <v>124.03</v>
      </c>
      <c r="M598">
        <v>124.03</v>
      </c>
      <c r="N598">
        <f t="shared" si="9"/>
        <v>0</v>
      </c>
    </row>
    <row r="599" spans="1:14" x14ac:dyDescent="0.2">
      <c r="A599" t="s">
        <v>895</v>
      </c>
      <c r="B599" t="s">
        <v>31275</v>
      </c>
      <c r="I599" t="s">
        <v>4</v>
      </c>
      <c r="J599">
        <v>193.87</v>
      </c>
      <c r="M599">
        <v>193.87</v>
      </c>
      <c r="N599">
        <f t="shared" si="9"/>
        <v>0</v>
      </c>
    </row>
    <row r="600" spans="1:14" x14ac:dyDescent="0.2">
      <c r="A600" t="s">
        <v>896</v>
      </c>
      <c r="B600" t="s">
        <v>31275</v>
      </c>
      <c r="I600" t="s">
        <v>4</v>
      </c>
      <c r="J600">
        <v>168.48</v>
      </c>
      <c r="M600">
        <v>168.48</v>
      </c>
      <c r="N600">
        <f t="shared" si="9"/>
        <v>0</v>
      </c>
    </row>
    <row r="601" spans="1:14" x14ac:dyDescent="0.2">
      <c r="A601" t="s">
        <v>897</v>
      </c>
      <c r="B601" t="s">
        <v>31276</v>
      </c>
      <c r="I601" t="s">
        <v>4</v>
      </c>
      <c r="J601">
        <v>258.44</v>
      </c>
      <c r="M601">
        <v>258.44</v>
      </c>
      <c r="N601">
        <f t="shared" si="9"/>
        <v>0</v>
      </c>
    </row>
    <row r="602" spans="1:14" x14ac:dyDescent="0.2">
      <c r="A602" t="s">
        <v>898</v>
      </c>
      <c r="B602" t="s">
        <v>31276</v>
      </c>
      <c r="I602" t="s">
        <v>4</v>
      </c>
      <c r="J602">
        <v>224.59</v>
      </c>
      <c r="M602">
        <v>224.59</v>
      </c>
      <c r="N602">
        <f t="shared" si="9"/>
        <v>0</v>
      </c>
    </row>
    <row r="603" spans="1:14" x14ac:dyDescent="0.2">
      <c r="A603" t="s">
        <v>899</v>
      </c>
      <c r="B603" t="s">
        <v>31277</v>
      </c>
      <c r="I603" t="s">
        <v>4</v>
      </c>
      <c r="J603">
        <v>312.22000000000003</v>
      </c>
      <c r="M603">
        <v>312.22000000000003</v>
      </c>
      <c r="N603">
        <f t="shared" si="9"/>
        <v>0</v>
      </c>
    </row>
    <row r="604" spans="1:14" x14ac:dyDescent="0.2">
      <c r="A604" t="s">
        <v>900</v>
      </c>
      <c r="B604" t="s">
        <v>31277</v>
      </c>
      <c r="I604" t="s">
        <v>4</v>
      </c>
      <c r="J604">
        <v>271.33</v>
      </c>
      <c r="M604">
        <v>271.33</v>
      </c>
      <c r="N604">
        <f t="shared" si="9"/>
        <v>0</v>
      </c>
    </row>
    <row r="605" spans="1:14" x14ac:dyDescent="0.2">
      <c r="A605" t="s">
        <v>901</v>
      </c>
      <c r="B605" t="s">
        <v>31278</v>
      </c>
      <c r="I605" t="s">
        <v>4</v>
      </c>
      <c r="J605">
        <v>693.3</v>
      </c>
      <c r="M605">
        <v>693.3</v>
      </c>
      <c r="N605">
        <f t="shared" si="9"/>
        <v>0</v>
      </c>
    </row>
    <row r="606" spans="1:14" x14ac:dyDescent="0.2">
      <c r="A606" t="s">
        <v>902</v>
      </c>
      <c r="B606" t="s">
        <v>31278</v>
      </c>
      <c r="I606" t="s">
        <v>4</v>
      </c>
      <c r="J606">
        <v>668.28</v>
      </c>
      <c r="M606">
        <v>668.28</v>
      </c>
      <c r="N606">
        <f t="shared" si="9"/>
        <v>0</v>
      </c>
    </row>
    <row r="607" spans="1:14" x14ac:dyDescent="0.2">
      <c r="A607" t="s">
        <v>903</v>
      </c>
      <c r="B607" t="s">
        <v>31279</v>
      </c>
      <c r="I607" t="s">
        <v>4</v>
      </c>
      <c r="J607">
        <v>802.55</v>
      </c>
      <c r="M607">
        <v>802.55</v>
      </c>
      <c r="N607">
        <f t="shared" si="9"/>
        <v>0</v>
      </c>
    </row>
    <row r="608" spans="1:14" x14ac:dyDescent="0.2">
      <c r="A608" t="s">
        <v>904</v>
      </c>
      <c r="B608" t="s">
        <v>31279</v>
      </c>
      <c r="I608" t="s">
        <v>4</v>
      </c>
      <c r="J608">
        <v>773.58</v>
      </c>
      <c r="M608">
        <v>773.58</v>
      </c>
      <c r="N608">
        <f t="shared" si="9"/>
        <v>0</v>
      </c>
    </row>
    <row r="609" spans="1:14" x14ac:dyDescent="0.2">
      <c r="A609" t="s">
        <v>905</v>
      </c>
      <c r="B609" t="s">
        <v>31280</v>
      </c>
      <c r="I609" t="s">
        <v>4</v>
      </c>
      <c r="J609">
        <v>1090.0899999999999</v>
      </c>
      <c r="M609">
        <v>1090.0899999999999</v>
      </c>
      <c r="N609">
        <f t="shared" si="9"/>
        <v>0</v>
      </c>
    </row>
    <row r="610" spans="1:14" x14ac:dyDescent="0.2">
      <c r="A610" t="s">
        <v>906</v>
      </c>
      <c r="B610" t="s">
        <v>31280</v>
      </c>
      <c r="I610" t="s">
        <v>4</v>
      </c>
      <c r="J610">
        <v>1050.74</v>
      </c>
      <c r="M610">
        <v>1050.74</v>
      </c>
      <c r="N610">
        <f t="shared" si="9"/>
        <v>0</v>
      </c>
    </row>
    <row r="611" spans="1:14" x14ac:dyDescent="0.2">
      <c r="A611" t="s">
        <v>907</v>
      </c>
      <c r="B611" t="s">
        <v>31281</v>
      </c>
      <c r="I611" t="s">
        <v>4</v>
      </c>
      <c r="J611">
        <v>94.83</v>
      </c>
      <c r="M611">
        <v>94.83</v>
      </c>
      <c r="N611">
        <f t="shared" si="9"/>
        <v>0</v>
      </c>
    </row>
    <row r="612" spans="1:14" x14ac:dyDescent="0.2">
      <c r="A612" t="s">
        <v>908</v>
      </c>
      <c r="B612" t="s">
        <v>31281</v>
      </c>
      <c r="I612" t="s">
        <v>4</v>
      </c>
      <c r="J612">
        <v>82.41</v>
      </c>
      <c r="M612">
        <v>82.41</v>
      </c>
      <c r="N612">
        <f t="shared" si="9"/>
        <v>0</v>
      </c>
    </row>
    <row r="613" spans="1:14" x14ac:dyDescent="0.2">
      <c r="A613" t="s">
        <v>909</v>
      </c>
      <c r="B613" t="s">
        <v>31282</v>
      </c>
      <c r="I613" t="s">
        <v>4</v>
      </c>
      <c r="J613">
        <v>109.82</v>
      </c>
      <c r="M613">
        <v>109.82</v>
      </c>
      <c r="N613">
        <f t="shared" si="9"/>
        <v>0</v>
      </c>
    </row>
    <row r="614" spans="1:14" x14ac:dyDescent="0.2">
      <c r="A614" t="s">
        <v>910</v>
      </c>
      <c r="B614" t="s">
        <v>31282</v>
      </c>
      <c r="I614" t="s">
        <v>4</v>
      </c>
      <c r="J614">
        <v>95.44</v>
      </c>
      <c r="M614">
        <v>95.44</v>
      </c>
      <c r="N614">
        <f t="shared" si="9"/>
        <v>0</v>
      </c>
    </row>
    <row r="615" spans="1:14" x14ac:dyDescent="0.2">
      <c r="A615" t="s">
        <v>911</v>
      </c>
      <c r="B615" t="s">
        <v>31283</v>
      </c>
      <c r="I615" t="s">
        <v>4</v>
      </c>
      <c r="J615">
        <v>149.13999999999999</v>
      </c>
      <c r="M615">
        <v>149.13999999999999</v>
      </c>
      <c r="N615">
        <f t="shared" si="9"/>
        <v>0</v>
      </c>
    </row>
    <row r="616" spans="1:14" x14ac:dyDescent="0.2">
      <c r="A616" t="s">
        <v>912</v>
      </c>
      <c r="B616" t="s">
        <v>31283</v>
      </c>
      <c r="I616" t="s">
        <v>4</v>
      </c>
      <c r="J616">
        <v>129.6</v>
      </c>
      <c r="M616">
        <v>129.6</v>
      </c>
      <c r="N616">
        <f t="shared" si="9"/>
        <v>0</v>
      </c>
    </row>
    <row r="617" spans="1:14" x14ac:dyDescent="0.2">
      <c r="A617" t="s">
        <v>913</v>
      </c>
      <c r="B617" t="s">
        <v>31284</v>
      </c>
      <c r="I617" t="s">
        <v>4</v>
      </c>
      <c r="J617">
        <v>198.86</v>
      </c>
      <c r="M617">
        <v>198.86</v>
      </c>
      <c r="N617">
        <f t="shared" si="9"/>
        <v>0</v>
      </c>
    </row>
    <row r="618" spans="1:14" x14ac:dyDescent="0.2">
      <c r="A618" t="s">
        <v>914</v>
      </c>
      <c r="B618" t="s">
        <v>31284</v>
      </c>
      <c r="I618" t="s">
        <v>4</v>
      </c>
      <c r="J618">
        <v>172.81</v>
      </c>
      <c r="M618">
        <v>172.81</v>
      </c>
      <c r="N618">
        <f t="shared" si="9"/>
        <v>0</v>
      </c>
    </row>
    <row r="619" spans="1:14" x14ac:dyDescent="0.2">
      <c r="A619" t="s">
        <v>915</v>
      </c>
      <c r="B619" t="s">
        <v>31285</v>
      </c>
      <c r="I619" t="s">
        <v>4</v>
      </c>
      <c r="J619">
        <v>240.19</v>
      </c>
      <c r="M619">
        <v>240.19</v>
      </c>
      <c r="N619">
        <f t="shared" si="9"/>
        <v>0</v>
      </c>
    </row>
    <row r="620" spans="1:14" x14ac:dyDescent="0.2">
      <c r="A620" t="s">
        <v>916</v>
      </c>
      <c r="B620" t="s">
        <v>31285</v>
      </c>
      <c r="I620" t="s">
        <v>4</v>
      </c>
      <c r="J620">
        <v>208.73</v>
      </c>
      <c r="M620">
        <v>208.73</v>
      </c>
      <c r="N620">
        <f t="shared" si="9"/>
        <v>0</v>
      </c>
    </row>
    <row r="621" spans="1:14" x14ac:dyDescent="0.2">
      <c r="A621" t="s">
        <v>917</v>
      </c>
      <c r="B621" t="s">
        <v>31286</v>
      </c>
      <c r="I621" t="s">
        <v>4</v>
      </c>
      <c r="J621">
        <v>128.03</v>
      </c>
      <c r="M621">
        <v>128.03</v>
      </c>
      <c r="N621">
        <f t="shared" si="9"/>
        <v>0</v>
      </c>
    </row>
    <row r="622" spans="1:14" x14ac:dyDescent="0.2">
      <c r="A622" t="s">
        <v>918</v>
      </c>
      <c r="B622" t="s">
        <v>31286</v>
      </c>
      <c r="I622" t="s">
        <v>4</v>
      </c>
      <c r="J622">
        <v>111.26</v>
      </c>
      <c r="M622">
        <v>111.26</v>
      </c>
      <c r="N622">
        <f t="shared" si="9"/>
        <v>0</v>
      </c>
    </row>
    <row r="623" spans="1:14" x14ac:dyDescent="0.2">
      <c r="A623" t="s">
        <v>919</v>
      </c>
      <c r="B623" t="s">
        <v>31287</v>
      </c>
      <c r="I623" t="s">
        <v>4</v>
      </c>
      <c r="J623">
        <v>148.25</v>
      </c>
      <c r="M623">
        <v>148.25</v>
      </c>
      <c r="N623">
        <f t="shared" si="9"/>
        <v>0</v>
      </c>
    </row>
    <row r="624" spans="1:14" x14ac:dyDescent="0.2">
      <c r="A624" t="s">
        <v>920</v>
      </c>
      <c r="B624" t="s">
        <v>31287</v>
      </c>
      <c r="I624" t="s">
        <v>4</v>
      </c>
      <c r="J624">
        <v>128.83000000000001</v>
      </c>
      <c r="M624">
        <v>128.83000000000001</v>
      </c>
      <c r="N624">
        <f t="shared" si="9"/>
        <v>0</v>
      </c>
    </row>
    <row r="625" spans="1:14" x14ac:dyDescent="0.2">
      <c r="A625" t="s">
        <v>921</v>
      </c>
      <c r="B625" t="s">
        <v>31288</v>
      </c>
      <c r="I625" t="s">
        <v>4</v>
      </c>
      <c r="J625">
        <v>201.33</v>
      </c>
      <c r="M625">
        <v>201.33</v>
      </c>
      <c r="N625">
        <f t="shared" si="9"/>
        <v>0</v>
      </c>
    </row>
    <row r="626" spans="1:14" x14ac:dyDescent="0.2">
      <c r="A626" t="s">
        <v>922</v>
      </c>
      <c r="B626" t="s">
        <v>31288</v>
      </c>
      <c r="I626" t="s">
        <v>4</v>
      </c>
      <c r="J626">
        <v>174.96</v>
      </c>
      <c r="M626">
        <v>174.96</v>
      </c>
      <c r="N626">
        <f t="shared" si="9"/>
        <v>0</v>
      </c>
    </row>
    <row r="627" spans="1:14" x14ac:dyDescent="0.2">
      <c r="A627" t="s">
        <v>923</v>
      </c>
      <c r="B627" t="s">
        <v>31289</v>
      </c>
      <c r="I627" t="s">
        <v>4</v>
      </c>
      <c r="J627">
        <v>268.45</v>
      </c>
      <c r="M627">
        <v>268.45</v>
      </c>
      <c r="N627">
        <f t="shared" si="9"/>
        <v>0</v>
      </c>
    </row>
    <row r="628" spans="1:14" x14ac:dyDescent="0.2">
      <c r="A628" t="s">
        <v>924</v>
      </c>
      <c r="B628" t="s">
        <v>31289</v>
      </c>
      <c r="I628" t="s">
        <v>4</v>
      </c>
      <c r="J628">
        <v>233.29</v>
      </c>
      <c r="M628">
        <v>233.29</v>
      </c>
      <c r="N628">
        <f t="shared" si="9"/>
        <v>0</v>
      </c>
    </row>
    <row r="629" spans="1:14" x14ac:dyDescent="0.2">
      <c r="A629" t="s">
        <v>925</v>
      </c>
      <c r="B629" t="s">
        <v>31290</v>
      </c>
      <c r="I629" t="s">
        <v>4</v>
      </c>
      <c r="J629">
        <v>324.25</v>
      </c>
      <c r="M629">
        <v>324.25</v>
      </c>
      <c r="N629">
        <f t="shared" si="9"/>
        <v>0</v>
      </c>
    </row>
    <row r="630" spans="1:14" x14ac:dyDescent="0.2">
      <c r="A630" t="s">
        <v>926</v>
      </c>
      <c r="B630" t="s">
        <v>31290</v>
      </c>
      <c r="I630" t="s">
        <v>4</v>
      </c>
      <c r="J630">
        <v>281.77999999999997</v>
      </c>
      <c r="M630">
        <v>281.77999999999997</v>
      </c>
      <c r="N630">
        <f t="shared" si="9"/>
        <v>0</v>
      </c>
    </row>
    <row r="631" spans="1:14" x14ac:dyDescent="0.2">
      <c r="A631" t="s">
        <v>927</v>
      </c>
      <c r="B631" t="s">
        <v>31291</v>
      </c>
      <c r="I631" t="s">
        <v>4</v>
      </c>
      <c r="J631">
        <v>184.73</v>
      </c>
      <c r="M631">
        <v>184.73</v>
      </c>
      <c r="N631">
        <f t="shared" si="9"/>
        <v>0</v>
      </c>
    </row>
    <row r="632" spans="1:14" x14ac:dyDescent="0.2">
      <c r="A632" t="s">
        <v>928</v>
      </c>
      <c r="B632" t="s">
        <v>31291</v>
      </c>
      <c r="I632" t="s">
        <v>4</v>
      </c>
      <c r="J632">
        <v>173.14</v>
      </c>
      <c r="M632">
        <v>173.14</v>
      </c>
      <c r="N632">
        <f t="shared" si="9"/>
        <v>0</v>
      </c>
    </row>
    <row r="633" spans="1:14" x14ac:dyDescent="0.2">
      <c r="A633" t="s">
        <v>929</v>
      </c>
      <c r="B633" t="s">
        <v>31292</v>
      </c>
      <c r="I633" t="s">
        <v>4</v>
      </c>
      <c r="J633">
        <v>201.92</v>
      </c>
      <c r="M633">
        <v>201.92</v>
      </c>
      <c r="N633">
        <f t="shared" si="9"/>
        <v>0</v>
      </c>
    </row>
    <row r="634" spans="1:14" x14ac:dyDescent="0.2">
      <c r="A634" t="s">
        <v>930</v>
      </c>
      <c r="B634" t="s">
        <v>31292</v>
      </c>
      <c r="I634" t="s">
        <v>4</v>
      </c>
      <c r="J634">
        <v>194.7</v>
      </c>
      <c r="M634">
        <v>194.7</v>
      </c>
      <c r="N634">
        <f t="shared" si="9"/>
        <v>0</v>
      </c>
    </row>
    <row r="635" spans="1:14" x14ac:dyDescent="0.2">
      <c r="A635" t="s">
        <v>931</v>
      </c>
      <c r="B635" t="s">
        <v>31293</v>
      </c>
      <c r="I635" t="s">
        <v>4</v>
      </c>
      <c r="J635">
        <v>50.46</v>
      </c>
      <c r="M635">
        <v>50.46</v>
      </c>
      <c r="N635">
        <f t="shared" si="9"/>
        <v>0</v>
      </c>
    </row>
    <row r="636" spans="1:14" x14ac:dyDescent="0.2">
      <c r="A636" t="s">
        <v>932</v>
      </c>
      <c r="B636" t="s">
        <v>31293</v>
      </c>
      <c r="I636" t="s">
        <v>4</v>
      </c>
      <c r="J636">
        <v>48.79</v>
      </c>
      <c r="M636">
        <v>48.79</v>
      </c>
      <c r="N636">
        <f t="shared" si="9"/>
        <v>0</v>
      </c>
    </row>
    <row r="637" spans="1:14" x14ac:dyDescent="0.2">
      <c r="A637" t="s">
        <v>933</v>
      </c>
      <c r="B637" t="s">
        <v>31294</v>
      </c>
      <c r="I637" t="s">
        <v>4</v>
      </c>
      <c r="J637">
        <v>216.18</v>
      </c>
      <c r="M637">
        <v>216.18</v>
      </c>
      <c r="N637">
        <f t="shared" si="9"/>
        <v>0</v>
      </c>
    </row>
    <row r="638" spans="1:14" x14ac:dyDescent="0.2">
      <c r="A638" t="s">
        <v>934</v>
      </c>
      <c r="B638" t="s">
        <v>31294</v>
      </c>
      <c r="I638" t="s">
        <v>4</v>
      </c>
      <c r="J638">
        <v>209.5</v>
      </c>
      <c r="M638">
        <v>209.5</v>
      </c>
      <c r="N638">
        <f t="shared" si="9"/>
        <v>0</v>
      </c>
    </row>
    <row r="639" spans="1:14" x14ac:dyDescent="0.2">
      <c r="A639" t="s">
        <v>935</v>
      </c>
      <c r="B639" t="s">
        <v>31295</v>
      </c>
      <c r="I639" t="s">
        <v>4</v>
      </c>
      <c r="J639">
        <v>377.69</v>
      </c>
      <c r="M639">
        <v>377.69</v>
      </c>
      <c r="N639">
        <f t="shared" si="9"/>
        <v>0</v>
      </c>
    </row>
    <row r="640" spans="1:14" x14ac:dyDescent="0.2">
      <c r="A640" t="s">
        <v>936</v>
      </c>
      <c r="B640" t="s">
        <v>31295</v>
      </c>
      <c r="I640" t="s">
        <v>4</v>
      </c>
      <c r="J640">
        <v>340.42</v>
      </c>
      <c r="M640">
        <v>340.42</v>
      </c>
      <c r="N640">
        <f t="shared" si="9"/>
        <v>0</v>
      </c>
    </row>
    <row r="641" spans="1:14" x14ac:dyDescent="0.2">
      <c r="A641" t="s">
        <v>937</v>
      </c>
      <c r="B641" t="s">
        <v>31296</v>
      </c>
      <c r="I641" t="s">
        <v>4</v>
      </c>
      <c r="J641">
        <v>412.79</v>
      </c>
      <c r="M641">
        <v>412.79</v>
      </c>
      <c r="N641">
        <f t="shared" si="9"/>
        <v>0</v>
      </c>
    </row>
    <row r="642" spans="1:14" x14ac:dyDescent="0.2">
      <c r="A642" t="s">
        <v>938</v>
      </c>
      <c r="B642" t="s">
        <v>31296</v>
      </c>
      <c r="I642" t="s">
        <v>4</v>
      </c>
      <c r="J642">
        <v>372.11</v>
      </c>
      <c r="M642">
        <v>372.11</v>
      </c>
      <c r="N642">
        <f t="shared" si="9"/>
        <v>0</v>
      </c>
    </row>
    <row r="643" spans="1:14" x14ac:dyDescent="0.2">
      <c r="A643" t="s">
        <v>939</v>
      </c>
      <c r="B643" t="s">
        <v>31297</v>
      </c>
      <c r="I643" t="s">
        <v>4</v>
      </c>
      <c r="J643">
        <v>464.04</v>
      </c>
      <c r="M643">
        <v>464.04</v>
      </c>
      <c r="N643">
        <f t="shared" si="9"/>
        <v>0</v>
      </c>
    </row>
    <row r="644" spans="1:14" x14ac:dyDescent="0.2">
      <c r="A644" t="s">
        <v>940</v>
      </c>
      <c r="B644" t="s">
        <v>31297</v>
      </c>
      <c r="I644" t="s">
        <v>4</v>
      </c>
      <c r="J644">
        <v>419.02</v>
      </c>
      <c r="M644">
        <v>419.02</v>
      </c>
      <c r="N644">
        <f t="shared" ref="N644:N707" si="10">J644-M644</f>
        <v>0</v>
      </c>
    </row>
    <row r="645" spans="1:14" x14ac:dyDescent="0.2">
      <c r="A645" t="s">
        <v>941</v>
      </c>
      <c r="B645" t="s">
        <v>31298</v>
      </c>
      <c r="I645" t="s">
        <v>4</v>
      </c>
      <c r="J645">
        <v>512.97</v>
      </c>
      <c r="M645">
        <v>512.97</v>
      </c>
      <c r="N645">
        <f t="shared" si="10"/>
        <v>0</v>
      </c>
    </row>
    <row r="646" spans="1:14" x14ac:dyDescent="0.2">
      <c r="A646" t="s">
        <v>942</v>
      </c>
      <c r="B646" t="s">
        <v>31298</v>
      </c>
      <c r="I646" t="s">
        <v>4</v>
      </c>
      <c r="J646">
        <v>463.92</v>
      </c>
      <c r="M646">
        <v>463.92</v>
      </c>
      <c r="N646">
        <f t="shared" si="10"/>
        <v>0</v>
      </c>
    </row>
    <row r="647" spans="1:14" x14ac:dyDescent="0.2">
      <c r="A647" t="s">
        <v>943</v>
      </c>
      <c r="B647" t="s">
        <v>31299</v>
      </c>
      <c r="I647" t="s">
        <v>4</v>
      </c>
      <c r="J647">
        <v>651.98</v>
      </c>
      <c r="M647">
        <v>651.98</v>
      </c>
      <c r="N647">
        <f t="shared" si="10"/>
        <v>0</v>
      </c>
    </row>
    <row r="648" spans="1:14" x14ac:dyDescent="0.2">
      <c r="A648" t="s">
        <v>944</v>
      </c>
      <c r="B648" t="s">
        <v>31299</v>
      </c>
      <c r="I648" t="s">
        <v>4</v>
      </c>
      <c r="J648">
        <v>593.73</v>
      </c>
      <c r="M648">
        <v>593.73</v>
      </c>
      <c r="N648">
        <f t="shared" si="10"/>
        <v>0</v>
      </c>
    </row>
    <row r="649" spans="1:14" x14ac:dyDescent="0.2">
      <c r="A649" t="s">
        <v>945</v>
      </c>
      <c r="B649" t="s">
        <v>31300</v>
      </c>
      <c r="I649" t="s">
        <v>4</v>
      </c>
      <c r="J649">
        <v>954.89</v>
      </c>
      <c r="M649">
        <v>954.89</v>
      </c>
      <c r="N649">
        <f t="shared" si="10"/>
        <v>0</v>
      </c>
    </row>
    <row r="650" spans="1:14" x14ac:dyDescent="0.2">
      <c r="A650" t="s">
        <v>946</v>
      </c>
      <c r="B650" t="s">
        <v>31300</v>
      </c>
      <c r="I650" t="s">
        <v>4</v>
      </c>
      <c r="J650">
        <v>886.29</v>
      </c>
      <c r="M650">
        <v>886.29</v>
      </c>
      <c r="N650">
        <f t="shared" si="10"/>
        <v>0</v>
      </c>
    </row>
    <row r="651" spans="1:14" x14ac:dyDescent="0.2">
      <c r="A651" t="s">
        <v>947</v>
      </c>
      <c r="B651" t="s">
        <v>31301</v>
      </c>
      <c r="I651" t="s">
        <v>4</v>
      </c>
      <c r="J651">
        <v>604.25</v>
      </c>
      <c r="M651">
        <v>604.25</v>
      </c>
      <c r="N651">
        <f t="shared" si="10"/>
        <v>0</v>
      </c>
    </row>
    <row r="652" spans="1:14" x14ac:dyDescent="0.2">
      <c r="A652" t="s">
        <v>948</v>
      </c>
      <c r="B652" t="s">
        <v>31301</v>
      </c>
      <c r="I652" t="s">
        <v>4</v>
      </c>
      <c r="J652">
        <v>543.96</v>
      </c>
      <c r="M652">
        <v>543.96</v>
      </c>
      <c r="N652">
        <f t="shared" si="10"/>
        <v>0</v>
      </c>
    </row>
    <row r="653" spans="1:14" x14ac:dyDescent="0.2">
      <c r="A653" t="s">
        <v>949</v>
      </c>
      <c r="B653" t="s">
        <v>31302</v>
      </c>
      <c r="I653" t="s">
        <v>4</v>
      </c>
      <c r="J653">
        <v>661.09</v>
      </c>
      <c r="M653">
        <v>661.09</v>
      </c>
      <c r="N653">
        <f t="shared" si="10"/>
        <v>0</v>
      </c>
    </row>
    <row r="654" spans="1:14" x14ac:dyDescent="0.2">
      <c r="A654" t="s">
        <v>950</v>
      </c>
      <c r="B654" t="s">
        <v>31302</v>
      </c>
      <c r="I654" t="s">
        <v>4</v>
      </c>
      <c r="J654">
        <v>595.13</v>
      </c>
      <c r="M654">
        <v>595.13</v>
      </c>
      <c r="N654">
        <f t="shared" si="10"/>
        <v>0</v>
      </c>
    </row>
    <row r="655" spans="1:14" x14ac:dyDescent="0.2">
      <c r="A655" t="s">
        <v>951</v>
      </c>
      <c r="B655" t="s">
        <v>31303</v>
      </c>
      <c r="I655" t="s">
        <v>4</v>
      </c>
      <c r="J655">
        <v>778.72</v>
      </c>
      <c r="M655">
        <v>778.72</v>
      </c>
      <c r="N655">
        <f t="shared" si="10"/>
        <v>0</v>
      </c>
    </row>
    <row r="656" spans="1:14" x14ac:dyDescent="0.2">
      <c r="A656" t="s">
        <v>952</v>
      </c>
      <c r="B656" t="s">
        <v>31303</v>
      </c>
      <c r="I656" t="s">
        <v>4</v>
      </c>
      <c r="J656">
        <v>701.97</v>
      </c>
      <c r="M656">
        <v>701.97</v>
      </c>
      <c r="N656">
        <f t="shared" si="10"/>
        <v>0</v>
      </c>
    </row>
    <row r="657" spans="1:14" x14ac:dyDescent="0.2">
      <c r="A657" t="s">
        <v>953</v>
      </c>
      <c r="B657" t="s">
        <v>31304</v>
      </c>
      <c r="I657" t="s">
        <v>4</v>
      </c>
      <c r="J657">
        <v>863.1</v>
      </c>
      <c r="M657">
        <v>863.1</v>
      </c>
      <c r="N657">
        <f t="shared" si="10"/>
        <v>0</v>
      </c>
    </row>
    <row r="658" spans="1:14" x14ac:dyDescent="0.2">
      <c r="A658" t="s">
        <v>954</v>
      </c>
      <c r="B658" t="s">
        <v>31304</v>
      </c>
      <c r="I658" t="s">
        <v>4</v>
      </c>
      <c r="J658">
        <v>778.8</v>
      </c>
      <c r="M658">
        <v>778.8</v>
      </c>
      <c r="N658">
        <f t="shared" si="10"/>
        <v>0</v>
      </c>
    </row>
    <row r="659" spans="1:14" x14ac:dyDescent="0.2">
      <c r="A659" t="s">
        <v>955</v>
      </c>
      <c r="B659" t="s">
        <v>31305</v>
      </c>
      <c r="I659" t="s">
        <v>4</v>
      </c>
      <c r="J659">
        <v>1212.5999999999999</v>
      </c>
      <c r="M659">
        <v>1212.5999999999999</v>
      </c>
      <c r="N659">
        <f t="shared" si="10"/>
        <v>0</v>
      </c>
    </row>
    <row r="660" spans="1:14" x14ac:dyDescent="0.2">
      <c r="A660" t="s">
        <v>956</v>
      </c>
      <c r="B660" t="s">
        <v>31305</v>
      </c>
      <c r="I660" t="s">
        <v>4</v>
      </c>
      <c r="J660">
        <v>1099.23</v>
      </c>
      <c r="M660">
        <v>1099.23</v>
      </c>
      <c r="N660">
        <f t="shared" si="10"/>
        <v>0</v>
      </c>
    </row>
    <row r="661" spans="1:14" x14ac:dyDescent="0.2">
      <c r="A661" t="s">
        <v>957</v>
      </c>
      <c r="B661" t="s">
        <v>31306</v>
      </c>
      <c r="I661" t="s">
        <v>4</v>
      </c>
      <c r="J661">
        <v>1833</v>
      </c>
      <c r="M661">
        <v>1833</v>
      </c>
      <c r="N661">
        <f t="shared" si="10"/>
        <v>0</v>
      </c>
    </row>
    <row r="662" spans="1:14" x14ac:dyDescent="0.2">
      <c r="A662" t="s">
        <v>958</v>
      </c>
      <c r="B662" t="s">
        <v>31306</v>
      </c>
      <c r="I662" t="s">
        <v>4</v>
      </c>
      <c r="J662">
        <v>1684.54</v>
      </c>
      <c r="M662">
        <v>1684.54</v>
      </c>
      <c r="N662">
        <f t="shared" si="10"/>
        <v>0</v>
      </c>
    </row>
    <row r="663" spans="1:14" x14ac:dyDescent="0.2">
      <c r="A663" t="s">
        <v>959</v>
      </c>
      <c r="B663" t="s">
        <v>31307</v>
      </c>
      <c r="I663" t="s">
        <v>4</v>
      </c>
      <c r="J663">
        <v>282.77999999999997</v>
      </c>
      <c r="M663">
        <v>282.77999999999997</v>
      </c>
      <c r="N663">
        <f t="shared" si="10"/>
        <v>0</v>
      </c>
    </row>
    <row r="664" spans="1:14" x14ac:dyDescent="0.2">
      <c r="A664" t="s">
        <v>960</v>
      </c>
      <c r="B664" t="s">
        <v>31307</v>
      </c>
      <c r="I664" t="s">
        <v>4</v>
      </c>
      <c r="J664">
        <v>255.47</v>
      </c>
      <c r="M664">
        <v>255.47</v>
      </c>
      <c r="N664">
        <f t="shared" si="10"/>
        <v>0</v>
      </c>
    </row>
    <row r="665" spans="1:14" x14ac:dyDescent="0.2">
      <c r="A665" t="s">
        <v>961</v>
      </c>
      <c r="B665" t="s">
        <v>31308</v>
      </c>
      <c r="I665" t="s">
        <v>4</v>
      </c>
      <c r="J665">
        <v>307.23</v>
      </c>
      <c r="M665">
        <v>307.23</v>
      </c>
      <c r="N665">
        <f t="shared" si="10"/>
        <v>0</v>
      </c>
    </row>
    <row r="666" spans="1:14" x14ac:dyDescent="0.2">
      <c r="A666" t="s">
        <v>962</v>
      </c>
      <c r="B666" t="s">
        <v>31308</v>
      </c>
      <c r="I666" t="s">
        <v>4</v>
      </c>
      <c r="J666">
        <v>277.58999999999997</v>
      </c>
      <c r="M666">
        <v>277.58999999999997</v>
      </c>
      <c r="N666">
        <f t="shared" si="10"/>
        <v>0</v>
      </c>
    </row>
    <row r="667" spans="1:14" x14ac:dyDescent="0.2">
      <c r="A667" t="s">
        <v>963</v>
      </c>
      <c r="B667" t="s">
        <v>31309</v>
      </c>
      <c r="I667" t="s">
        <v>4</v>
      </c>
      <c r="J667">
        <v>344.4</v>
      </c>
      <c r="M667">
        <v>344.4</v>
      </c>
      <c r="N667">
        <f t="shared" si="10"/>
        <v>0</v>
      </c>
    </row>
    <row r="668" spans="1:14" x14ac:dyDescent="0.2">
      <c r="A668" t="s">
        <v>964</v>
      </c>
      <c r="B668" t="s">
        <v>31309</v>
      </c>
      <c r="I668" t="s">
        <v>4</v>
      </c>
      <c r="J668">
        <v>311.77999999999997</v>
      </c>
      <c r="M668">
        <v>311.77999999999997</v>
      </c>
      <c r="N668">
        <f t="shared" si="10"/>
        <v>0</v>
      </c>
    </row>
    <row r="669" spans="1:14" x14ac:dyDescent="0.2">
      <c r="A669" t="s">
        <v>965</v>
      </c>
      <c r="B669" t="s">
        <v>31310</v>
      </c>
      <c r="I669" t="s">
        <v>4</v>
      </c>
      <c r="J669">
        <v>378.82</v>
      </c>
      <c r="M669">
        <v>378.82</v>
      </c>
      <c r="N669">
        <f t="shared" si="10"/>
        <v>0</v>
      </c>
    </row>
    <row r="670" spans="1:14" x14ac:dyDescent="0.2">
      <c r="A670" t="s">
        <v>966</v>
      </c>
      <c r="B670" t="s">
        <v>31310</v>
      </c>
      <c r="I670" t="s">
        <v>4</v>
      </c>
      <c r="J670">
        <v>343.55</v>
      </c>
      <c r="M670">
        <v>343.55</v>
      </c>
      <c r="N670">
        <f t="shared" si="10"/>
        <v>0</v>
      </c>
    </row>
    <row r="671" spans="1:14" x14ac:dyDescent="0.2">
      <c r="A671" t="s">
        <v>967</v>
      </c>
      <c r="B671" t="s">
        <v>31311</v>
      </c>
      <c r="I671" t="s">
        <v>4</v>
      </c>
      <c r="J671">
        <v>487.87</v>
      </c>
      <c r="M671">
        <v>487.87</v>
      </c>
      <c r="N671">
        <f t="shared" si="10"/>
        <v>0</v>
      </c>
    </row>
    <row r="672" spans="1:14" x14ac:dyDescent="0.2">
      <c r="A672" t="s">
        <v>968</v>
      </c>
      <c r="B672" t="s">
        <v>31311</v>
      </c>
      <c r="I672" t="s">
        <v>4</v>
      </c>
      <c r="J672">
        <v>445.88</v>
      </c>
      <c r="M672">
        <v>445.88</v>
      </c>
      <c r="N672">
        <f t="shared" si="10"/>
        <v>0</v>
      </c>
    </row>
    <row r="673" spans="1:14" x14ac:dyDescent="0.2">
      <c r="A673" t="s">
        <v>969</v>
      </c>
      <c r="B673" t="s">
        <v>31312</v>
      </c>
      <c r="I673" t="s">
        <v>4</v>
      </c>
      <c r="J673">
        <v>744.05</v>
      </c>
      <c r="M673">
        <v>744.05</v>
      </c>
      <c r="N673">
        <f t="shared" si="10"/>
        <v>0</v>
      </c>
    </row>
    <row r="674" spans="1:14" x14ac:dyDescent="0.2">
      <c r="A674" t="s">
        <v>970</v>
      </c>
      <c r="B674" t="s">
        <v>31312</v>
      </c>
      <c r="I674" t="s">
        <v>4</v>
      </c>
      <c r="J674">
        <v>694.07</v>
      </c>
      <c r="M674">
        <v>694.07</v>
      </c>
      <c r="N674">
        <f t="shared" si="10"/>
        <v>0</v>
      </c>
    </row>
    <row r="675" spans="1:14" x14ac:dyDescent="0.2">
      <c r="A675" t="s">
        <v>971</v>
      </c>
      <c r="B675" t="s">
        <v>31313</v>
      </c>
      <c r="I675" t="s">
        <v>4</v>
      </c>
      <c r="J675">
        <v>467.52</v>
      </c>
      <c r="M675">
        <v>467.52</v>
      </c>
      <c r="N675">
        <f t="shared" si="10"/>
        <v>0</v>
      </c>
    </row>
    <row r="676" spans="1:14" x14ac:dyDescent="0.2">
      <c r="A676" t="s">
        <v>972</v>
      </c>
      <c r="B676" t="s">
        <v>31313</v>
      </c>
      <c r="I676" t="s">
        <v>4</v>
      </c>
      <c r="J676">
        <v>421.54</v>
      </c>
      <c r="M676">
        <v>421.54</v>
      </c>
      <c r="N676">
        <f t="shared" si="10"/>
        <v>0</v>
      </c>
    </row>
    <row r="677" spans="1:14" x14ac:dyDescent="0.2">
      <c r="A677" t="s">
        <v>973</v>
      </c>
      <c r="B677" t="s">
        <v>31314</v>
      </c>
      <c r="I677" t="s">
        <v>4</v>
      </c>
      <c r="J677">
        <v>512.11</v>
      </c>
      <c r="M677">
        <v>512.11</v>
      </c>
      <c r="N677">
        <f t="shared" si="10"/>
        <v>0</v>
      </c>
    </row>
    <row r="678" spans="1:14" x14ac:dyDescent="0.2">
      <c r="A678" t="s">
        <v>974</v>
      </c>
      <c r="B678" t="s">
        <v>31314</v>
      </c>
      <c r="I678" t="s">
        <v>4</v>
      </c>
      <c r="J678">
        <v>461.75</v>
      </c>
      <c r="M678">
        <v>461.75</v>
      </c>
      <c r="N678">
        <f t="shared" si="10"/>
        <v>0</v>
      </c>
    </row>
    <row r="679" spans="1:14" x14ac:dyDescent="0.2">
      <c r="A679" t="s">
        <v>975</v>
      </c>
      <c r="B679" t="s">
        <v>31315</v>
      </c>
      <c r="I679" t="s">
        <v>4</v>
      </c>
      <c r="J679">
        <v>572.42999999999995</v>
      </c>
      <c r="M679">
        <v>572.42999999999995</v>
      </c>
      <c r="N679">
        <f t="shared" si="10"/>
        <v>0</v>
      </c>
    </row>
    <row r="680" spans="1:14" x14ac:dyDescent="0.2">
      <c r="A680" t="s">
        <v>976</v>
      </c>
      <c r="B680" t="s">
        <v>31315</v>
      </c>
      <c r="I680" t="s">
        <v>4</v>
      </c>
      <c r="J680">
        <v>516.91</v>
      </c>
      <c r="M680">
        <v>516.91</v>
      </c>
      <c r="N680">
        <f t="shared" si="10"/>
        <v>0</v>
      </c>
    </row>
    <row r="681" spans="1:14" x14ac:dyDescent="0.2">
      <c r="A681" t="s">
        <v>977</v>
      </c>
      <c r="B681" t="s">
        <v>31316</v>
      </c>
      <c r="I681" t="s">
        <v>4</v>
      </c>
      <c r="J681">
        <v>641.46</v>
      </c>
      <c r="M681">
        <v>641.46</v>
      </c>
      <c r="N681">
        <f t="shared" si="10"/>
        <v>0</v>
      </c>
    </row>
    <row r="682" spans="1:14" x14ac:dyDescent="0.2">
      <c r="A682" t="s">
        <v>978</v>
      </c>
      <c r="B682" t="s">
        <v>31316</v>
      </c>
      <c r="I682" t="s">
        <v>4</v>
      </c>
      <c r="J682">
        <v>579.95000000000005</v>
      </c>
      <c r="M682">
        <v>579.95000000000005</v>
      </c>
      <c r="N682">
        <f t="shared" si="10"/>
        <v>0</v>
      </c>
    </row>
    <row r="683" spans="1:14" x14ac:dyDescent="0.2">
      <c r="A683" t="s">
        <v>979</v>
      </c>
      <c r="B683" t="s">
        <v>31317</v>
      </c>
      <c r="I683" t="s">
        <v>4</v>
      </c>
      <c r="J683">
        <v>913.92</v>
      </c>
      <c r="M683">
        <v>913.92</v>
      </c>
      <c r="N683">
        <f t="shared" si="10"/>
        <v>0</v>
      </c>
    </row>
    <row r="684" spans="1:14" x14ac:dyDescent="0.2">
      <c r="A684" t="s">
        <v>980</v>
      </c>
      <c r="B684" t="s">
        <v>31317</v>
      </c>
      <c r="I684" t="s">
        <v>4</v>
      </c>
      <c r="J684">
        <v>830.42</v>
      </c>
      <c r="M684">
        <v>830.42</v>
      </c>
      <c r="N684">
        <f t="shared" si="10"/>
        <v>0</v>
      </c>
    </row>
    <row r="685" spans="1:14" x14ac:dyDescent="0.2">
      <c r="A685" t="s">
        <v>981</v>
      </c>
      <c r="B685" t="s">
        <v>31318</v>
      </c>
      <c r="I685" t="s">
        <v>4</v>
      </c>
      <c r="J685">
        <v>1455.44</v>
      </c>
      <c r="M685">
        <v>1455.44</v>
      </c>
      <c r="N685">
        <f t="shared" si="10"/>
        <v>0</v>
      </c>
    </row>
    <row r="686" spans="1:14" x14ac:dyDescent="0.2">
      <c r="A686" t="s">
        <v>982</v>
      </c>
      <c r="B686" t="s">
        <v>31318</v>
      </c>
      <c r="I686" t="s">
        <v>4</v>
      </c>
      <c r="J686">
        <v>1342.1</v>
      </c>
      <c r="M686">
        <v>1342.1</v>
      </c>
      <c r="N686">
        <f t="shared" si="10"/>
        <v>0</v>
      </c>
    </row>
    <row r="687" spans="1:14" x14ac:dyDescent="0.2">
      <c r="A687" t="s">
        <v>983</v>
      </c>
      <c r="B687" t="s">
        <v>31319</v>
      </c>
      <c r="I687" t="s">
        <v>4</v>
      </c>
      <c r="J687">
        <v>395.43</v>
      </c>
      <c r="M687">
        <v>395.43</v>
      </c>
      <c r="N687">
        <f t="shared" si="10"/>
        <v>0</v>
      </c>
    </row>
    <row r="688" spans="1:14" x14ac:dyDescent="0.2">
      <c r="A688" t="s">
        <v>984</v>
      </c>
      <c r="B688" t="s">
        <v>31319</v>
      </c>
      <c r="I688" t="s">
        <v>4</v>
      </c>
      <c r="J688">
        <v>353.8</v>
      </c>
      <c r="M688">
        <v>353.8</v>
      </c>
      <c r="N688">
        <f t="shared" si="10"/>
        <v>0</v>
      </c>
    </row>
    <row r="689" spans="1:14" x14ac:dyDescent="0.2">
      <c r="A689" t="s">
        <v>985</v>
      </c>
      <c r="B689" t="s">
        <v>31320</v>
      </c>
      <c r="I689" t="s">
        <v>4</v>
      </c>
      <c r="J689">
        <v>445.95</v>
      </c>
      <c r="M689">
        <v>445.95</v>
      </c>
      <c r="N689">
        <f t="shared" si="10"/>
        <v>0</v>
      </c>
    </row>
    <row r="690" spans="1:14" x14ac:dyDescent="0.2">
      <c r="A690" t="s">
        <v>986</v>
      </c>
      <c r="B690" t="s">
        <v>31320</v>
      </c>
      <c r="I690" t="s">
        <v>4</v>
      </c>
      <c r="J690">
        <v>399.81</v>
      </c>
      <c r="M690">
        <v>399.81</v>
      </c>
      <c r="N690">
        <f t="shared" si="10"/>
        <v>0</v>
      </c>
    </row>
    <row r="691" spans="1:14" x14ac:dyDescent="0.2">
      <c r="A691" t="s">
        <v>987</v>
      </c>
      <c r="B691" t="s">
        <v>31321</v>
      </c>
      <c r="I691" t="s">
        <v>4</v>
      </c>
      <c r="J691">
        <v>678.87</v>
      </c>
      <c r="M691">
        <v>678.87</v>
      </c>
      <c r="N691">
        <f t="shared" si="10"/>
        <v>0</v>
      </c>
    </row>
    <row r="692" spans="1:14" x14ac:dyDescent="0.2">
      <c r="A692" t="s">
        <v>988</v>
      </c>
      <c r="B692" t="s">
        <v>31321</v>
      </c>
      <c r="I692" t="s">
        <v>4</v>
      </c>
      <c r="J692">
        <v>607.9</v>
      </c>
      <c r="M692">
        <v>607.9</v>
      </c>
      <c r="N692">
        <f t="shared" si="10"/>
        <v>0</v>
      </c>
    </row>
    <row r="693" spans="1:14" x14ac:dyDescent="0.2">
      <c r="A693" t="s">
        <v>989</v>
      </c>
      <c r="B693" t="s">
        <v>31322</v>
      </c>
      <c r="I693" t="s">
        <v>4</v>
      </c>
      <c r="J693">
        <v>1037.77</v>
      </c>
      <c r="M693">
        <v>1037.77</v>
      </c>
      <c r="N693">
        <f t="shared" si="10"/>
        <v>0</v>
      </c>
    </row>
    <row r="694" spans="1:14" x14ac:dyDescent="0.2">
      <c r="A694" t="s">
        <v>990</v>
      </c>
      <c r="B694" t="s">
        <v>31322</v>
      </c>
      <c r="I694" t="s">
        <v>4</v>
      </c>
      <c r="J694">
        <v>929.19</v>
      </c>
      <c r="M694">
        <v>929.19</v>
      </c>
      <c r="N694">
        <f t="shared" si="10"/>
        <v>0</v>
      </c>
    </row>
    <row r="695" spans="1:14" x14ac:dyDescent="0.2">
      <c r="A695" t="s">
        <v>991</v>
      </c>
      <c r="B695" t="s">
        <v>31323</v>
      </c>
      <c r="I695" t="s">
        <v>5</v>
      </c>
      <c r="J695">
        <v>1277.55</v>
      </c>
      <c r="M695">
        <v>1277.55</v>
      </c>
      <c r="N695">
        <f t="shared" si="10"/>
        <v>0</v>
      </c>
    </row>
    <row r="696" spans="1:14" x14ac:dyDescent="0.2">
      <c r="A696" t="s">
        <v>992</v>
      </c>
      <c r="B696" t="s">
        <v>31323</v>
      </c>
      <c r="I696" t="s">
        <v>5</v>
      </c>
      <c r="J696">
        <v>1118.04</v>
      </c>
      <c r="M696">
        <v>1118.04</v>
      </c>
      <c r="N696">
        <f t="shared" si="10"/>
        <v>0</v>
      </c>
    </row>
    <row r="697" spans="1:14" x14ac:dyDescent="0.2">
      <c r="A697" t="s">
        <v>993</v>
      </c>
      <c r="B697" t="s">
        <v>31324</v>
      </c>
      <c r="I697" t="s">
        <v>4</v>
      </c>
      <c r="J697">
        <v>7.93</v>
      </c>
      <c r="M697">
        <v>7.93</v>
      </c>
      <c r="N697">
        <f t="shared" si="10"/>
        <v>0</v>
      </c>
    </row>
    <row r="698" spans="1:14" x14ac:dyDescent="0.2">
      <c r="A698" t="s">
        <v>994</v>
      </c>
      <c r="B698" t="s">
        <v>31324</v>
      </c>
      <c r="I698" t="s">
        <v>4</v>
      </c>
      <c r="J698">
        <v>6.93</v>
      </c>
      <c r="M698">
        <v>6.93</v>
      </c>
      <c r="N698">
        <f t="shared" si="10"/>
        <v>0</v>
      </c>
    </row>
    <row r="699" spans="1:14" x14ac:dyDescent="0.2">
      <c r="A699" t="s">
        <v>995</v>
      </c>
      <c r="B699" t="s">
        <v>31325</v>
      </c>
      <c r="I699" t="s">
        <v>4</v>
      </c>
      <c r="J699">
        <v>6.41</v>
      </c>
      <c r="M699">
        <v>6.41</v>
      </c>
      <c r="N699">
        <f t="shared" si="10"/>
        <v>0</v>
      </c>
    </row>
    <row r="700" spans="1:14" x14ac:dyDescent="0.2">
      <c r="A700" t="s">
        <v>996</v>
      </c>
      <c r="B700" t="s">
        <v>31325</v>
      </c>
      <c r="I700" t="s">
        <v>4</v>
      </c>
      <c r="J700">
        <v>5.79</v>
      </c>
      <c r="M700">
        <v>5.79</v>
      </c>
      <c r="N700">
        <f t="shared" si="10"/>
        <v>0</v>
      </c>
    </row>
    <row r="701" spans="1:14" x14ac:dyDescent="0.2">
      <c r="A701" t="s">
        <v>997</v>
      </c>
      <c r="B701" t="s">
        <v>31326</v>
      </c>
      <c r="I701" t="s">
        <v>4</v>
      </c>
      <c r="J701">
        <v>5.64</v>
      </c>
      <c r="M701">
        <v>5.64</v>
      </c>
      <c r="N701">
        <f t="shared" si="10"/>
        <v>0</v>
      </c>
    </row>
    <row r="702" spans="1:14" x14ac:dyDescent="0.2">
      <c r="A702" t="s">
        <v>998</v>
      </c>
      <c r="B702" t="s">
        <v>31326</v>
      </c>
      <c r="I702" t="s">
        <v>4</v>
      </c>
      <c r="J702">
        <v>5.12</v>
      </c>
      <c r="M702">
        <v>5.12</v>
      </c>
      <c r="N702">
        <f t="shared" si="10"/>
        <v>0</v>
      </c>
    </row>
    <row r="703" spans="1:14" x14ac:dyDescent="0.2">
      <c r="A703" t="s">
        <v>999</v>
      </c>
      <c r="B703" t="s">
        <v>31327</v>
      </c>
      <c r="I703" t="s">
        <v>4</v>
      </c>
      <c r="J703">
        <v>1.91</v>
      </c>
      <c r="M703">
        <v>1.91</v>
      </c>
      <c r="N703">
        <f t="shared" si="10"/>
        <v>0</v>
      </c>
    </row>
    <row r="704" spans="1:14" x14ac:dyDescent="0.2">
      <c r="A704" t="s">
        <v>1000</v>
      </c>
      <c r="B704" t="s">
        <v>31327</v>
      </c>
      <c r="I704" t="s">
        <v>4</v>
      </c>
      <c r="J704">
        <v>1.76</v>
      </c>
      <c r="M704">
        <v>1.76</v>
      </c>
      <c r="N704">
        <f t="shared" si="10"/>
        <v>0</v>
      </c>
    </row>
    <row r="705" spans="1:14" x14ac:dyDescent="0.2">
      <c r="A705" t="s">
        <v>1001</v>
      </c>
      <c r="B705" t="s">
        <v>31328</v>
      </c>
      <c r="I705" t="s">
        <v>4</v>
      </c>
      <c r="J705">
        <v>10.39</v>
      </c>
      <c r="M705">
        <v>10.39</v>
      </c>
      <c r="N705">
        <f t="shared" si="10"/>
        <v>0</v>
      </c>
    </row>
    <row r="706" spans="1:14" x14ac:dyDescent="0.2">
      <c r="A706" t="s">
        <v>1002</v>
      </c>
      <c r="B706" t="s">
        <v>31328</v>
      </c>
      <c r="I706" t="s">
        <v>4</v>
      </c>
      <c r="J706">
        <v>9</v>
      </c>
      <c r="M706">
        <v>9</v>
      </c>
      <c r="N706">
        <f t="shared" si="10"/>
        <v>0</v>
      </c>
    </row>
    <row r="707" spans="1:14" x14ac:dyDescent="0.2">
      <c r="A707" t="s">
        <v>1003</v>
      </c>
      <c r="B707" t="s">
        <v>31329</v>
      </c>
      <c r="I707" t="s">
        <v>4</v>
      </c>
      <c r="J707">
        <v>7.66</v>
      </c>
      <c r="M707">
        <v>7.66</v>
      </c>
      <c r="N707">
        <f t="shared" si="10"/>
        <v>0</v>
      </c>
    </row>
    <row r="708" spans="1:14" x14ac:dyDescent="0.2">
      <c r="A708" t="s">
        <v>1004</v>
      </c>
      <c r="B708" t="s">
        <v>31329</v>
      </c>
      <c r="I708" t="s">
        <v>4</v>
      </c>
      <c r="J708">
        <v>6.64</v>
      </c>
      <c r="M708">
        <v>6.64</v>
      </c>
      <c r="N708">
        <f t="shared" ref="N708:N771" si="11">J708-M708</f>
        <v>0</v>
      </c>
    </row>
    <row r="709" spans="1:14" x14ac:dyDescent="0.2">
      <c r="A709" t="s">
        <v>1005</v>
      </c>
      <c r="B709" t="s">
        <v>31330</v>
      </c>
      <c r="I709" t="s">
        <v>4</v>
      </c>
      <c r="J709">
        <v>9.3699999999999992</v>
      </c>
      <c r="M709">
        <v>9.3699999999999992</v>
      </c>
      <c r="N709">
        <f t="shared" si="11"/>
        <v>0</v>
      </c>
    </row>
    <row r="710" spans="1:14" x14ac:dyDescent="0.2">
      <c r="A710" t="s">
        <v>1007</v>
      </c>
      <c r="B710" t="s">
        <v>31330</v>
      </c>
      <c r="I710" t="s">
        <v>4</v>
      </c>
      <c r="J710">
        <v>8.1199999999999992</v>
      </c>
      <c r="M710">
        <v>8.1199999999999992</v>
      </c>
      <c r="N710">
        <f t="shared" si="11"/>
        <v>0</v>
      </c>
    </row>
    <row r="711" spans="1:14" x14ac:dyDescent="0.2">
      <c r="A711" t="s">
        <v>1008</v>
      </c>
      <c r="B711" t="s">
        <v>31331</v>
      </c>
      <c r="I711" t="s">
        <v>4</v>
      </c>
      <c r="J711">
        <v>7.49</v>
      </c>
      <c r="M711">
        <v>7.49</v>
      </c>
      <c r="N711">
        <f t="shared" si="11"/>
        <v>0</v>
      </c>
    </row>
    <row r="712" spans="1:14" x14ac:dyDescent="0.2">
      <c r="A712" t="s">
        <v>1009</v>
      </c>
      <c r="B712" t="s">
        <v>31331</v>
      </c>
      <c r="I712" t="s">
        <v>4</v>
      </c>
      <c r="J712">
        <v>6.49</v>
      </c>
      <c r="M712">
        <v>6.49</v>
      </c>
      <c r="N712">
        <f t="shared" si="11"/>
        <v>0</v>
      </c>
    </row>
    <row r="713" spans="1:14" x14ac:dyDescent="0.2">
      <c r="A713" t="s">
        <v>1010</v>
      </c>
      <c r="B713" t="s">
        <v>31332</v>
      </c>
      <c r="I713" t="s">
        <v>4</v>
      </c>
      <c r="J713">
        <v>11.07</v>
      </c>
      <c r="M713">
        <v>11.07</v>
      </c>
      <c r="N713">
        <f t="shared" si="11"/>
        <v>0</v>
      </c>
    </row>
    <row r="714" spans="1:14" x14ac:dyDescent="0.2">
      <c r="A714" t="s">
        <v>1011</v>
      </c>
      <c r="B714" t="s">
        <v>31332</v>
      </c>
      <c r="I714" t="s">
        <v>4</v>
      </c>
      <c r="J714">
        <v>9.59</v>
      </c>
      <c r="M714">
        <v>9.59</v>
      </c>
      <c r="N714">
        <f t="shared" si="11"/>
        <v>0</v>
      </c>
    </row>
    <row r="715" spans="1:14" x14ac:dyDescent="0.2">
      <c r="A715" t="s">
        <v>1012</v>
      </c>
      <c r="B715" t="s">
        <v>31333</v>
      </c>
      <c r="I715" t="s">
        <v>3</v>
      </c>
      <c r="J715">
        <v>9.0299999999999994</v>
      </c>
      <c r="M715">
        <v>9.0299999999999994</v>
      </c>
      <c r="N715">
        <f t="shared" si="11"/>
        <v>0</v>
      </c>
    </row>
    <row r="716" spans="1:14" x14ac:dyDescent="0.2">
      <c r="A716" t="s">
        <v>1013</v>
      </c>
      <c r="B716" t="s">
        <v>31333</v>
      </c>
      <c r="I716" t="s">
        <v>3</v>
      </c>
      <c r="J716">
        <v>7.82</v>
      </c>
      <c r="M716">
        <v>7.82</v>
      </c>
      <c r="N716">
        <f t="shared" si="11"/>
        <v>0</v>
      </c>
    </row>
    <row r="717" spans="1:14" x14ac:dyDescent="0.2">
      <c r="A717" t="s">
        <v>1014</v>
      </c>
      <c r="B717" t="s">
        <v>31334</v>
      </c>
      <c r="I717" t="s">
        <v>3</v>
      </c>
      <c r="J717">
        <v>12.16</v>
      </c>
      <c r="M717">
        <v>12.16</v>
      </c>
      <c r="N717">
        <f t="shared" si="11"/>
        <v>0</v>
      </c>
    </row>
    <row r="718" spans="1:14" x14ac:dyDescent="0.2">
      <c r="A718" t="s">
        <v>1015</v>
      </c>
      <c r="B718" t="s">
        <v>31334</v>
      </c>
      <c r="I718" t="s">
        <v>3</v>
      </c>
      <c r="J718">
        <v>10.88</v>
      </c>
      <c r="M718">
        <v>10.88</v>
      </c>
      <c r="N718">
        <f t="shared" si="11"/>
        <v>0</v>
      </c>
    </row>
    <row r="719" spans="1:14" x14ac:dyDescent="0.2">
      <c r="A719" t="s">
        <v>1016</v>
      </c>
      <c r="B719" t="s">
        <v>31335</v>
      </c>
      <c r="I719" t="s">
        <v>3</v>
      </c>
      <c r="J719">
        <v>18.059999999999999</v>
      </c>
      <c r="M719">
        <v>18.059999999999999</v>
      </c>
      <c r="N719">
        <f t="shared" si="11"/>
        <v>0</v>
      </c>
    </row>
    <row r="720" spans="1:14" x14ac:dyDescent="0.2">
      <c r="A720" t="s">
        <v>1017</v>
      </c>
      <c r="B720" t="s">
        <v>31335</v>
      </c>
      <c r="I720" t="s">
        <v>3</v>
      </c>
      <c r="J720">
        <v>15.65</v>
      </c>
      <c r="M720">
        <v>15.65</v>
      </c>
      <c r="N720">
        <f t="shared" si="11"/>
        <v>0</v>
      </c>
    </row>
    <row r="721" spans="1:14" x14ac:dyDescent="0.2">
      <c r="A721" t="s">
        <v>1018</v>
      </c>
      <c r="B721" t="s">
        <v>31336</v>
      </c>
      <c r="I721" t="s">
        <v>3</v>
      </c>
      <c r="J721">
        <v>1.08</v>
      </c>
      <c r="M721">
        <v>1.08</v>
      </c>
      <c r="N721">
        <f t="shared" si="11"/>
        <v>0</v>
      </c>
    </row>
    <row r="722" spans="1:14" x14ac:dyDescent="0.2">
      <c r="A722" t="s">
        <v>1019</v>
      </c>
      <c r="B722" t="s">
        <v>31336</v>
      </c>
      <c r="I722" t="s">
        <v>3</v>
      </c>
      <c r="J722">
        <v>0.93</v>
      </c>
      <c r="M722">
        <v>0.93</v>
      </c>
      <c r="N722">
        <f t="shared" si="11"/>
        <v>0</v>
      </c>
    </row>
    <row r="723" spans="1:14" x14ac:dyDescent="0.2">
      <c r="A723" t="s">
        <v>1020</v>
      </c>
      <c r="B723" t="s">
        <v>31337</v>
      </c>
      <c r="I723" t="s">
        <v>3</v>
      </c>
      <c r="J723">
        <v>0.3</v>
      </c>
      <c r="M723">
        <v>0.3</v>
      </c>
      <c r="N723">
        <f t="shared" si="11"/>
        <v>0</v>
      </c>
    </row>
    <row r="724" spans="1:14" x14ac:dyDescent="0.2">
      <c r="A724" t="s">
        <v>1021</v>
      </c>
      <c r="B724" t="s">
        <v>31337</v>
      </c>
      <c r="I724" t="s">
        <v>3</v>
      </c>
      <c r="J724">
        <v>0.26</v>
      </c>
      <c r="M724">
        <v>0.26</v>
      </c>
      <c r="N724">
        <f t="shared" si="11"/>
        <v>0</v>
      </c>
    </row>
    <row r="725" spans="1:14" x14ac:dyDescent="0.2">
      <c r="A725" t="s">
        <v>1022</v>
      </c>
      <c r="B725" t="s">
        <v>31338</v>
      </c>
      <c r="I725" t="s">
        <v>3</v>
      </c>
      <c r="J725">
        <v>2.16</v>
      </c>
      <c r="M725">
        <v>2.16</v>
      </c>
      <c r="N725">
        <f t="shared" si="11"/>
        <v>0</v>
      </c>
    </row>
    <row r="726" spans="1:14" x14ac:dyDescent="0.2">
      <c r="A726" t="s">
        <v>1023</v>
      </c>
      <c r="B726" t="s">
        <v>31338</v>
      </c>
      <c r="I726" t="s">
        <v>3</v>
      </c>
      <c r="J726">
        <v>1.87</v>
      </c>
      <c r="M726">
        <v>1.87</v>
      </c>
      <c r="N726">
        <f t="shared" si="11"/>
        <v>0</v>
      </c>
    </row>
    <row r="727" spans="1:14" x14ac:dyDescent="0.2">
      <c r="A727" t="s">
        <v>1024</v>
      </c>
      <c r="B727" t="s">
        <v>31339</v>
      </c>
      <c r="I727" t="s">
        <v>5</v>
      </c>
      <c r="J727">
        <v>224.02</v>
      </c>
      <c r="M727">
        <v>224.02</v>
      </c>
      <c r="N727">
        <f t="shared" si="11"/>
        <v>0</v>
      </c>
    </row>
    <row r="728" spans="1:14" x14ac:dyDescent="0.2">
      <c r="A728" t="s">
        <v>1025</v>
      </c>
      <c r="B728" t="s">
        <v>31339</v>
      </c>
      <c r="I728" t="s">
        <v>5</v>
      </c>
      <c r="J728">
        <v>194.13</v>
      </c>
      <c r="M728">
        <v>194.13</v>
      </c>
      <c r="N728">
        <f t="shared" si="11"/>
        <v>0</v>
      </c>
    </row>
    <row r="729" spans="1:14" x14ac:dyDescent="0.2">
      <c r="A729" t="s">
        <v>1026</v>
      </c>
      <c r="B729" t="s">
        <v>1027</v>
      </c>
      <c r="I729" t="s">
        <v>4</v>
      </c>
      <c r="J729">
        <v>2.6</v>
      </c>
      <c r="M729">
        <v>2.6</v>
      </c>
      <c r="N729">
        <f t="shared" si="11"/>
        <v>0</v>
      </c>
    </row>
    <row r="730" spans="1:14" x14ac:dyDescent="0.2">
      <c r="A730" t="s">
        <v>1028</v>
      </c>
      <c r="B730" t="s">
        <v>1027</v>
      </c>
      <c r="I730" t="s">
        <v>4</v>
      </c>
      <c r="J730">
        <v>2.25</v>
      </c>
      <c r="M730">
        <v>2.25</v>
      </c>
      <c r="N730">
        <f t="shared" si="11"/>
        <v>0</v>
      </c>
    </row>
    <row r="731" spans="1:14" x14ac:dyDescent="0.2">
      <c r="A731" t="s">
        <v>1029</v>
      </c>
      <c r="B731" t="s">
        <v>31340</v>
      </c>
      <c r="I731" t="s">
        <v>1030</v>
      </c>
      <c r="J731">
        <v>2348.6</v>
      </c>
      <c r="M731">
        <v>2348.6</v>
      </c>
      <c r="N731">
        <f t="shared" si="11"/>
        <v>0</v>
      </c>
    </row>
    <row r="732" spans="1:14" x14ac:dyDescent="0.2">
      <c r="A732" t="s">
        <v>1031</v>
      </c>
      <c r="B732" t="s">
        <v>31340</v>
      </c>
      <c r="I732" t="s">
        <v>1030</v>
      </c>
      <c r="J732">
        <v>2035.28</v>
      </c>
      <c r="M732">
        <v>2035.28</v>
      </c>
      <c r="N732">
        <f t="shared" si="11"/>
        <v>0</v>
      </c>
    </row>
    <row r="733" spans="1:14" x14ac:dyDescent="0.2">
      <c r="A733" t="s">
        <v>1032</v>
      </c>
      <c r="B733" t="s">
        <v>31341</v>
      </c>
      <c r="I733" t="s">
        <v>1030</v>
      </c>
      <c r="J733">
        <v>2258.27</v>
      </c>
      <c r="M733">
        <v>2258.27</v>
      </c>
      <c r="N733">
        <f t="shared" si="11"/>
        <v>0</v>
      </c>
    </row>
    <row r="734" spans="1:14" x14ac:dyDescent="0.2">
      <c r="A734" t="s">
        <v>1033</v>
      </c>
      <c r="B734" t="s">
        <v>31341</v>
      </c>
      <c r="I734" t="s">
        <v>1030</v>
      </c>
      <c r="J734">
        <v>1957</v>
      </c>
      <c r="M734">
        <v>1957</v>
      </c>
      <c r="N734">
        <f t="shared" si="11"/>
        <v>0</v>
      </c>
    </row>
    <row r="735" spans="1:14" x14ac:dyDescent="0.2">
      <c r="A735" t="s">
        <v>1034</v>
      </c>
      <c r="B735" t="s">
        <v>31342</v>
      </c>
      <c r="I735" t="s">
        <v>20</v>
      </c>
      <c r="J735">
        <v>46.06</v>
      </c>
      <c r="M735">
        <v>46.06</v>
      </c>
      <c r="N735">
        <f t="shared" si="11"/>
        <v>0</v>
      </c>
    </row>
    <row r="736" spans="1:14" x14ac:dyDescent="0.2">
      <c r="A736" t="s">
        <v>1035</v>
      </c>
      <c r="B736" t="s">
        <v>31342</v>
      </c>
      <c r="I736" t="s">
        <v>20</v>
      </c>
      <c r="J736">
        <v>39.92</v>
      </c>
      <c r="M736">
        <v>39.92</v>
      </c>
      <c r="N736">
        <f t="shared" si="11"/>
        <v>0</v>
      </c>
    </row>
    <row r="737" spans="1:14" x14ac:dyDescent="0.2">
      <c r="A737" t="s">
        <v>1036</v>
      </c>
      <c r="B737" t="s">
        <v>31343</v>
      </c>
      <c r="I737" t="s">
        <v>20</v>
      </c>
      <c r="J737">
        <v>66.84</v>
      </c>
      <c r="M737">
        <v>66.84</v>
      </c>
      <c r="N737">
        <f t="shared" si="11"/>
        <v>0</v>
      </c>
    </row>
    <row r="738" spans="1:14" x14ac:dyDescent="0.2">
      <c r="A738" t="s">
        <v>1037</v>
      </c>
      <c r="B738" t="s">
        <v>31343</v>
      </c>
      <c r="I738" t="s">
        <v>20</v>
      </c>
      <c r="J738">
        <v>57.92</v>
      </c>
      <c r="M738">
        <v>57.92</v>
      </c>
      <c r="N738">
        <f t="shared" si="11"/>
        <v>0</v>
      </c>
    </row>
    <row r="739" spans="1:14" x14ac:dyDescent="0.2">
      <c r="A739" t="s">
        <v>1038</v>
      </c>
      <c r="B739" t="s">
        <v>31344</v>
      </c>
      <c r="I739" t="s">
        <v>20</v>
      </c>
      <c r="J739">
        <v>90.33</v>
      </c>
      <c r="M739">
        <v>90.33</v>
      </c>
      <c r="N739">
        <f t="shared" si="11"/>
        <v>0</v>
      </c>
    </row>
    <row r="740" spans="1:14" x14ac:dyDescent="0.2">
      <c r="A740" t="s">
        <v>1039</v>
      </c>
      <c r="B740" t="s">
        <v>31344</v>
      </c>
      <c r="I740" t="s">
        <v>20</v>
      </c>
      <c r="J740">
        <v>78.28</v>
      </c>
      <c r="M740">
        <v>78.28</v>
      </c>
      <c r="N740">
        <f t="shared" si="11"/>
        <v>0</v>
      </c>
    </row>
    <row r="741" spans="1:14" x14ac:dyDescent="0.2">
      <c r="A741" t="s">
        <v>1040</v>
      </c>
      <c r="B741" t="s">
        <v>1041</v>
      </c>
      <c r="I741" t="s">
        <v>5</v>
      </c>
      <c r="J741">
        <v>62.62</v>
      </c>
      <c r="M741">
        <v>62.62</v>
      </c>
      <c r="N741">
        <f t="shared" si="11"/>
        <v>0</v>
      </c>
    </row>
    <row r="742" spans="1:14" x14ac:dyDescent="0.2">
      <c r="A742" t="s">
        <v>1042</v>
      </c>
      <c r="B742" t="s">
        <v>1041</v>
      </c>
      <c r="I742" t="s">
        <v>5</v>
      </c>
      <c r="J742">
        <v>62.15</v>
      </c>
      <c r="M742">
        <v>62.15</v>
      </c>
      <c r="N742">
        <f t="shared" si="11"/>
        <v>0</v>
      </c>
    </row>
    <row r="743" spans="1:14" x14ac:dyDescent="0.2">
      <c r="A743" t="s">
        <v>1043</v>
      </c>
      <c r="B743" t="s">
        <v>1044</v>
      </c>
      <c r="I743" t="s">
        <v>5</v>
      </c>
      <c r="J743">
        <v>112.02</v>
      </c>
      <c r="M743">
        <v>112.02</v>
      </c>
      <c r="N743">
        <f t="shared" si="11"/>
        <v>0</v>
      </c>
    </row>
    <row r="744" spans="1:14" x14ac:dyDescent="0.2">
      <c r="A744" t="s">
        <v>1045</v>
      </c>
      <c r="B744" t="s">
        <v>1044</v>
      </c>
      <c r="I744" t="s">
        <v>5</v>
      </c>
      <c r="J744">
        <v>111.17</v>
      </c>
      <c r="M744">
        <v>111.17</v>
      </c>
      <c r="N744">
        <f t="shared" si="11"/>
        <v>0</v>
      </c>
    </row>
    <row r="745" spans="1:14" x14ac:dyDescent="0.2">
      <c r="A745" t="s">
        <v>1046</v>
      </c>
      <c r="B745" t="s">
        <v>1047</v>
      </c>
      <c r="I745" t="s">
        <v>5</v>
      </c>
      <c r="J745">
        <v>187.55</v>
      </c>
      <c r="M745">
        <v>187.55</v>
      </c>
      <c r="N745">
        <f t="shared" si="11"/>
        <v>0</v>
      </c>
    </row>
    <row r="746" spans="1:14" x14ac:dyDescent="0.2">
      <c r="A746" t="s">
        <v>1048</v>
      </c>
      <c r="B746" t="s">
        <v>1047</v>
      </c>
      <c r="I746" t="s">
        <v>5</v>
      </c>
      <c r="J746">
        <v>186.14</v>
      </c>
      <c r="M746">
        <v>186.14</v>
      </c>
      <c r="N746">
        <f t="shared" si="11"/>
        <v>0</v>
      </c>
    </row>
    <row r="747" spans="1:14" x14ac:dyDescent="0.2">
      <c r="A747" t="s">
        <v>1049</v>
      </c>
      <c r="B747" t="s">
        <v>31345</v>
      </c>
      <c r="I747" t="s">
        <v>3</v>
      </c>
      <c r="J747">
        <v>0.35</v>
      </c>
      <c r="M747">
        <v>0.35</v>
      </c>
      <c r="N747">
        <f t="shared" si="11"/>
        <v>0</v>
      </c>
    </row>
    <row r="748" spans="1:14" x14ac:dyDescent="0.2">
      <c r="A748" t="s">
        <v>1050</v>
      </c>
      <c r="B748" t="s">
        <v>31345</v>
      </c>
      <c r="I748" t="s">
        <v>3</v>
      </c>
      <c r="J748">
        <v>0.34</v>
      </c>
      <c r="M748">
        <v>0.34</v>
      </c>
      <c r="N748">
        <f t="shared" si="11"/>
        <v>0</v>
      </c>
    </row>
    <row r="749" spans="1:14" x14ac:dyDescent="0.2">
      <c r="A749" t="s">
        <v>1051</v>
      </c>
      <c r="B749" t="s">
        <v>31346</v>
      </c>
      <c r="I749" t="s">
        <v>3</v>
      </c>
      <c r="J749">
        <v>1.67</v>
      </c>
      <c r="M749">
        <v>1.67</v>
      </c>
      <c r="N749">
        <f t="shared" si="11"/>
        <v>0</v>
      </c>
    </row>
    <row r="750" spans="1:14" x14ac:dyDescent="0.2">
      <c r="A750" t="s">
        <v>1052</v>
      </c>
      <c r="B750" t="s">
        <v>31346</v>
      </c>
      <c r="I750" t="s">
        <v>3</v>
      </c>
      <c r="J750">
        <v>1.64</v>
      </c>
      <c r="M750">
        <v>1.64</v>
      </c>
      <c r="N750">
        <f t="shared" si="11"/>
        <v>0</v>
      </c>
    </row>
    <row r="751" spans="1:14" x14ac:dyDescent="0.2">
      <c r="A751" t="s">
        <v>1053</v>
      </c>
      <c r="B751" t="s">
        <v>31347</v>
      </c>
      <c r="I751" t="s">
        <v>5</v>
      </c>
      <c r="J751">
        <v>5540.21</v>
      </c>
      <c r="M751">
        <v>5540.21</v>
      </c>
      <c r="N751">
        <f t="shared" si="11"/>
        <v>0</v>
      </c>
    </row>
    <row r="752" spans="1:14" x14ac:dyDescent="0.2">
      <c r="A752" t="s">
        <v>1054</v>
      </c>
      <c r="B752" t="s">
        <v>31347</v>
      </c>
      <c r="I752" t="s">
        <v>5</v>
      </c>
      <c r="J752">
        <v>5260.4</v>
      </c>
      <c r="M752">
        <v>5260.4</v>
      </c>
      <c r="N752">
        <f t="shared" si="11"/>
        <v>0</v>
      </c>
    </row>
    <row r="753" spans="1:14" x14ac:dyDescent="0.2">
      <c r="A753" t="s">
        <v>1055</v>
      </c>
      <c r="B753" t="s">
        <v>1056</v>
      </c>
      <c r="I753" t="s">
        <v>5</v>
      </c>
      <c r="J753">
        <v>324.23</v>
      </c>
      <c r="M753">
        <v>324.23</v>
      </c>
      <c r="N753">
        <f t="shared" si="11"/>
        <v>0</v>
      </c>
    </row>
    <row r="754" spans="1:14" x14ac:dyDescent="0.2">
      <c r="A754" t="s">
        <v>1057</v>
      </c>
      <c r="B754" t="s">
        <v>1056</v>
      </c>
      <c r="I754" t="s">
        <v>5</v>
      </c>
      <c r="J754">
        <v>280.94</v>
      </c>
      <c r="M754">
        <v>280.94</v>
      </c>
      <c r="N754">
        <f t="shared" si="11"/>
        <v>0</v>
      </c>
    </row>
    <row r="755" spans="1:14" x14ac:dyDescent="0.2">
      <c r="A755" t="s">
        <v>1058</v>
      </c>
      <c r="B755" t="s">
        <v>31348</v>
      </c>
      <c r="I755" t="s">
        <v>1059</v>
      </c>
      <c r="J755">
        <v>425.54</v>
      </c>
      <c r="M755">
        <v>425.54</v>
      </c>
      <c r="N755">
        <f t="shared" si="11"/>
        <v>0</v>
      </c>
    </row>
    <row r="756" spans="1:14" x14ac:dyDescent="0.2">
      <c r="A756" t="s">
        <v>1060</v>
      </c>
      <c r="B756" t="s">
        <v>31348</v>
      </c>
      <c r="I756" t="s">
        <v>1059</v>
      </c>
      <c r="J756">
        <v>368.72</v>
      </c>
      <c r="M756">
        <v>368.72</v>
      </c>
      <c r="N756">
        <f t="shared" si="11"/>
        <v>0</v>
      </c>
    </row>
    <row r="757" spans="1:14" x14ac:dyDescent="0.2">
      <c r="A757" t="s">
        <v>1061</v>
      </c>
      <c r="B757" t="s">
        <v>31349</v>
      </c>
      <c r="I757" t="s">
        <v>1062</v>
      </c>
      <c r="J757">
        <v>0.08</v>
      </c>
      <c r="M757">
        <v>0.08</v>
      </c>
      <c r="N757">
        <f t="shared" si="11"/>
        <v>0</v>
      </c>
    </row>
    <row r="758" spans="1:14" x14ac:dyDescent="0.2">
      <c r="A758" t="s">
        <v>1063</v>
      </c>
      <c r="B758" t="s">
        <v>31349</v>
      </c>
      <c r="I758" t="s">
        <v>1062</v>
      </c>
      <c r="J758">
        <v>0.08</v>
      </c>
      <c r="M758">
        <v>0.08</v>
      </c>
      <c r="N758">
        <f t="shared" si="11"/>
        <v>0</v>
      </c>
    </row>
    <row r="759" spans="1:14" x14ac:dyDescent="0.2">
      <c r="A759" t="s">
        <v>1064</v>
      </c>
      <c r="B759" t="s">
        <v>31350</v>
      </c>
      <c r="I759" t="s">
        <v>4</v>
      </c>
      <c r="J759">
        <v>366</v>
      </c>
      <c r="M759">
        <v>366</v>
      </c>
      <c r="N759">
        <f t="shared" si="11"/>
        <v>0</v>
      </c>
    </row>
    <row r="760" spans="1:14" x14ac:dyDescent="0.2">
      <c r="A760" t="s">
        <v>1065</v>
      </c>
      <c r="B760" t="s">
        <v>31350</v>
      </c>
      <c r="I760" t="s">
        <v>4</v>
      </c>
      <c r="J760">
        <v>366</v>
      </c>
      <c r="M760">
        <v>366</v>
      </c>
      <c r="N760">
        <f t="shared" si="11"/>
        <v>0</v>
      </c>
    </row>
    <row r="761" spans="1:14" x14ac:dyDescent="0.2">
      <c r="A761" t="s">
        <v>1066</v>
      </c>
      <c r="B761" t="s">
        <v>31351</v>
      </c>
      <c r="I761" t="s">
        <v>4</v>
      </c>
      <c r="J761">
        <v>258</v>
      </c>
      <c r="M761">
        <v>258</v>
      </c>
      <c r="N761">
        <f t="shared" si="11"/>
        <v>0</v>
      </c>
    </row>
    <row r="762" spans="1:14" x14ac:dyDescent="0.2">
      <c r="A762" t="s">
        <v>1067</v>
      </c>
      <c r="B762" t="s">
        <v>31351</v>
      </c>
      <c r="I762" t="s">
        <v>4</v>
      </c>
      <c r="J762">
        <v>258</v>
      </c>
      <c r="M762">
        <v>258</v>
      </c>
      <c r="N762">
        <f t="shared" si="11"/>
        <v>0</v>
      </c>
    </row>
    <row r="763" spans="1:14" x14ac:dyDescent="0.2">
      <c r="A763" t="s">
        <v>1068</v>
      </c>
      <c r="B763" t="s">
        <v>31352</v>
      </c>
      <c r="I763" t="s">
        <v>5</v>
      </c>
      <c r="J763">
        <v>7098.59</v>
      </c>
      <c r="M763">
        <v>7098.59</v>
      </c>
      <c r="N763">
        <f t="shared" si="11"/>
        <v>0</v>
      </c>
    </row>
    <row r="764" spans="1:14" x14ac:dyDescent="0.2">
      <c r="A764" t="s">
        <v>1069</v>
      </c>
      <c r="B764" t="s">
        <v>31352</v>
      </c>
      <c r="I764" t="s">
        <v>5</v>
      </c>
      <c r="J764">
        <v>6319.85</v>
      </c>
      <c r="M764">
        <v>6319.85</v>
      </c>
      <c r="N764">
        <f t="shared" si="11"/>
        <v>0</v>
      </c>
    </row>
    <row r="765" spans="1:14" x14ac:dyDescent="0.2">
      <c r="A765" t="s">
        <v>1070</v>
      </c>
      <c r="B765" t="s">
        <v>31353</v>
      </c>
      <c r="I765" t="s">
        <v>5</v>
      </c>
      <c r="J765">
        <v>7333.95</v>
      </c>
      <c r="M765">
        <v>7333.95</v>
      </c>
      <c r="N765">
        <f t="shared" si="11"/>
        <v>0</v>
      </c>
    </row>
    <row r="766" spans="1:14" x14ac:dyDescent="0.2">
      <c r="A766" t="s">
        <v>1071</v>
      </c>
      <c r="B766" t="s">
        <v>31353</v>
      </c>
      <c r="I766" t="s">
        <v>5</v>
      </c>
      <c r="J766">
        <v>6551.16</v>
      </c>
      <c r="M766">
        <v>6551.16</v>
      </c>
      <c r="N766">
        <f t="shared" si="11"/>
        <v>0</v>
      </c>
    </row>
    <row r="767" spans="1:14" x14ac:dyDescent="0.2">
      <c r="A767" t="s">
        <v>1072</v>
      </c>
      <c r="B767" t="s">
        <v>31354</v>
      </c>
      <c r="I767" t="s">
        <v>5</v>
      </c>
      <c r="J767">
        <v>7804.68</v>
      </c>
      <c r="M767">
        <v>7804.68</v>
      </c>
      <c r="N767">
        <f t="shared" si="11"/>
        <v>0</v>
      </c>
    </row>
    <row r="768" spans="1:14" x14ac:dyDescent="0.2">
      <c r="A768" t="s">
        <v>1073</v>
      </c>
      <c r="B768" t="s">
        <v>31354</v>
      </c>
      <c r="I768" t="s">
        <v>5</v>
      </c>
      <c r="J768">
        <v>7013.79</v>
      </c>
      <c r="M768">
        <v>7013.79</v>
      </c>
      <c r="N768">
        <f t="shared" si="11"/>
        <v>0</v>
      </c>
    </row>
    <row r="769" spans="1:14" x14ac:dyDescent="0.2">
      <c r="A769" t="s">
        <v>1074</v>
      </c>
      <c r="B769" t="s">
        <v>31355</v>
      </c>
      <c r="I769" t="s">
        <v>5</v>
      </c>
      <c r="J769">
        <v>11552.9</v>
      </c>
      <c r="M769">
        <v>11552.9</v>
      </c>
      <c r="N769">
        <f t="shared" si="11"/>
        <v>0</v>
      </c>
    </row>
    <row r="770" spans="1:14" x14ac:dyDescent="0.2">
      <c r="A770" t="s">
        <v>1075</v>
      </c>
      <c r="B770" t="s">
        <v>31355</v>
      </c>
      <c r="I770" t="s">
        <v>5</v>
      </c>
      <c r="J770">
        <v>10238.98</v>
      </c>
      <c r="M770">
        <v>10238.98</v>
      </c>
      <c r="N770">
        <f t="shared" si="11"/>
        <v>0</v>
      </c>
    </row>
    <row r="771" spans="1:14" x14ac:dyDescent="0.2">
      <c r="A771" t="s">
        <v>1076</v>
      </c>
      <c r="B771" t="s">
        <v>31356</v>
      </c>
      <c r="I771" t="s">
        <v>5</v>
      </c>
      <c r="J771">
        <v>11788.27</v>
      </c>
      <c r="M771">
        <v>11788.27</v>
      </c>
      <c r="N771">
        <f t="shared" si="11"/>
        <v>0</v>
      </c>
    </row>
    <row r="772" spans="1:14" x14ac:dyDescent="0.2">
      <c r="A772" t="s">
        <v>1077</v>
      </c>
      <c r="B772" t="s">
        <v>31356</v>
      </c>
      <c r="I772" t="s">
        <v>5</v>
      </c>
      <c r="J772">
        <v>10470.299999999999</v>
      </c>
      <c r="M772">
        <v>10470.299999999999</v>
      </c>
      <c r="N772">
        <f t="shared" ref="N772:N835" si="12">J772-M772</f>
        <v>0</v>
      </c>
    </row>
    <row r="773" spans="1:14" x14ac:dyDescent="0.2">
      <c r="A773" t="s">
        <v>1078</v>
      </c>
      <c r="B773" t="s">
        <v>31357</v>
      </c>
      <c r="I773" t="s">
        <v>5</v>
      </c>
      <c r="J773">
        <v>12259</v>
      </c>
      <c r="M773">
        <v>12259</v>
      </c>
      <c r="N773">
        <f t="shared" si="12"/>
        <v>0</v>
      </c>
    </row>
    <row r="774" spans="1:14" x14ac:dyDescent="0.2">
      <c r="A774" t="s">
        <v>1079</v>
      </c>
      <c r="B774" t="s">
        <v>31357</v>
      </c>
      <c r="I774" t="s">
        <v>5</v>
      </c>
      <c r="J774">
        <v>10932.93</v>
      </c>
      <c r="M774">
        <v>10932.93</v>
      </c>
      <c r="N774">
        <f t="shared" si="12"/>
        <v>0</v>
      </c>
    </row>
    <row r="775" spans="1:14" x14ac:dyDescent="0.2">
      <c r="A775" t="s">
        <v>1080</v>
      </c>
      <c r="B775" t="s">
        <v>31358</v>
      </c>
      <c r="I775" t="s">
        <v>114</v>
      </c>
      <c r="J775">
        <v>18675.91</v>
      </c>
      <c r="M775">
        <v>18675.91</v>
      </c>
      <c r="N775">
        <f t="shared" si="12"/>
        <v>0</v>
      </c>
    </row>
    <row r="776" spans="1:14" x14ac:dyDescent="0.2">
      <c r="A776" t="s">
        <v>1081</v>
      </c>
      <c r="B776" t="s">
        <v>31358</v>
      </c>
      <c r="I776" t="s">
        <v>114</v>
      </c>
      <c r="J776">
        <v>16702.2</v>
      </c>
      <c r="M776">
        <v>16702.2</v>
      </c>
      <c r="N776">
        <f t="shared" si="12"/>
        <v>0</v>
      </c>
    </row>
    <row r="777" spans="1:14" x14ac:dyDescent="0.2">
      <c r="A777" t="s">
        <v>1082</v>
      </c>
      <c r="B777" t="s">
        <v>31359</v>
      </c>
      <c r="I777" t="s">
        <v>114</v>
      </c>
      <c r="J777">
        <v>14287.59</v>
      </c>
      <c r="M777">
        <v>14287.59</v>
      </c>
      <c r="N777">
        <f t="shared" si="12"/>
        <v>0</v>
      </c>
    </row>
    <row r="778" spans="1:14" x14ac:dyDescent="0.2">
      <c r="A778" t="s">
        <v>1083</v>
      </c>
      <c r="B778" t="s">
        <v>31359</v>
      </c>
      <c r="I778" t="s">
        <v>114</v>
      </c>
      <c r="J778">
        <v>12777.65</v>
      </c>
      <c r="M778">
        <v>12777.65</v>
      </c>
      <c r="N778">
        <f t="shared" si="12"/>
        <v>0</v>
      </c>
    </row>
    <row r="779" spans="1:14" x14ac:dyDescent="0.2">
      <c r="A779" t="s">
        <v>1084</v>
      </c>
      <c r="B779" t="s">
        <v>31360</v>
      </c>
      <c r="I779" t="s">
        <v>114</v>
      </c>
      <c r="J779">
        <v>12144.45</v>
      </c>
      <c r="M779">
        <v>12144.45</v>
      </c>
      <c r="N779">
        <f t="shared" si="12"/>
        <v>0</v>
      </c>
    </row>
    <row r="780" spans="1:14" x14ac:dyDescent="0.2">
      <c r="A780" t="s">
        <v>1085</v>
      </c>
      <c r="B780" t="s">
        <v>31360</v>
      </c>
      <c r="I780" t="s">
        <v>114</v>
      </c>
      <c r="J780">
        <v>10861</v>
      </c>
      <c r="M780">
        <v>10861</v>
      </c>
      <c r="N780">
        <f t="shared" si="12"/>
        <v>0</v>
      </c>
    </row>
    <row r="781" spans="1:14" x14ac:dyDescent="0.2">
      <c r="A781" t="s">
        <v>1086</v>
      </c>
      <c r="B781" t="s">
        <v>31361</v>
      </c>
      <c r="I781" t="s">
        <v>114</v>
      </c>
      <c r="J781">
        <v>11225.96</v>
      </c>
      <c r="M781">
        <v>11225.96</v>
      </c>
      <c r="N781">
        <f t="shared" si="12"/>
        <v>0</v>
      </c>
    </row>
    <row r="782" spans="1:14" x14ac:dyDescent="0.2">
      <c r="A782" t="s">
        <v>1087</v>
      </c>
      <c r="B782" t="s">
        <v>31361</v>
      </c>
      <c r="I782" t="s">
        <v>114</v>
      </c>
      <c r="J782">
        <v>10039.58</v>
      </c>
      <c r="M782">
        <v>10039.58</v>
      </c>
      <c r="N782">
        <f t="shared" si="12"/>
        <v>0</v>
      </c>
    </row>
    <row r="783" spans="1:14" x14ac:dyDescent="0.2">
      <c r="A783" t="s">
        <v>1088</v>
      </c>
      <c r="B783" t="s">
        <v>31362</v>
      </c>
      <c r="I783" t="s">
        <v>114</v>
      </c>
      <c r="J783">
        <v>8572.5499999999993</v>
      </c>
      <c r="M783">
        <v>8572.5499999999993</v>
      </c>
      <c r="N783">
        <f t="shared" si="12"/>
        <v>0</v>
      </c>
    </row>
    <row r="784" spans="1:14" x14ac:dyDescent="0.2">
      <c r="A784" t="s">
        <v>1089</v>
      </c>
      <c r="B784" t="s">
        <v>31362</v>
      </c>
      <c r="I784" t="s">
        <v>114</v>
      </c>
      <c r="J784">
        <v>7666.58</v>
      </c>
      <c r="M784">
        <v>7666.58</v>
      </c>
      <c r="N784">
        <f t="shared" si="12"/>
        <v>0</v>
      </c>
    </row>
    <row r="785" spans="1:14" x14ac:dyDescent="0.2">
      <c r="A785" t="s">
        <v>1090</v>
      </c>
      <c r="B785" t="s">
        <v>31363</v>
      </c>
      <c r="I785" t="s">
        <v>114</v>
      </c>
      <c r="J785">
        <v>7296.88</v>
      </c>
      <c r="M785">
        <v>7296.88</v>
      </c>
      <c r="N785">
        <f t="shared" si="12"/>
        <v>0</v>
      </c>
    </row>
    <row r="786" spans="1:14" x14ac:dyDescent="0.2">
      <c r="A786" t="s">
        <v>1091</v>
      </c>
      <c r="B786" t="s">
        <v>31363</v>
      </c>
      <c r="I786" t="s">
        <v>114</v>
      </c>
      <c r="J786">
        <v>6525.73</v>
      </c>
      <c r="M786">
        <v>6525.73</v>
      </c>
      <c r="N786">
        <f t="shared" si="12"/>
        <v>0</v>
      </c>
    </row>
    <row r="787" spans="1:14" x14ac:dyDescent="0.2">
      <c r="A787" t="s">
        <v>1092</v>
      </c>
      <c r="B787" t="s">
        <v>31364</v>
      </c>
      <c r="I787" t="s">
        <v>114</v>
      </c>
      <c r="J787">
        <v>13062.94</v>
      </c>
      <c r="M787">
        <v>13062.94</v>
      </c>
      <c r="N787">
        <f t="shared" si="12"/>
        <v>0</v>
      </c>
    </row>
    <row r="788" spans="1:14" x14ac:dyDescent="0.2">
      <c r="A788" t="s">
        <v>1093</v>
      </c>
      <c r="B788" t="s">
        <v>31364</v>
      </c>
      <c r="I788" t="s">
        <v>114</v>
      </c>
      <c r="J788">
        <v>11682.42</v>
      </c>
      <c r="M788">
        <v>11682.42</v>
      </c>
      <c r="N788">
        <f t="shared" si="12"/>
        <v>0</v>
      </c>
    </row>
    <row r="789" spans="1:14" x14ac:dyDescent="0.2">
      <c r="A789" t="s">
        <v>1094</v>
      </c>
      <c r="B789" t="s">
        <v>31365</v>
      </c>
      <c r="I789" t="s">
        <v>114</v>
      </c>
      <c r="J789">
        <v>10001.31</v>
      </c>
      <c r="M789">
        <v>10001.31</v>
      </c>
      <c r="N789">
        <f t="shared" si="12"/>
        <v>0</v>
      </c>
    </row>
    <row r="790" spans="1:14" x14ac:dyDescent="0.2">
      <c r="A790" t="s">
        <v>1095</v>
      </c>
      <c r="B790" t="s">
        <v>31365</v>
      </c>
      <c r="I790" t="s">
        <v>114</v>
      </c>
      <c r="J790">
        <v>8944.35</v>
      </c>
      <c r="M790">
        <v>8944.35</v>
      </c>
      <c r="N790">
        <f t="shared" si="12"/>
        <v>0</v>
      </c>
    </row>
    <row r="791" spans="1:14" x14ac:dyDescent="0.2">
      <c r="A791" t="s">
        <v>1096</v>
      </c>
      <c r="B791" t="s">
        <v>31366</v>
      </c>
      <c r="I791" t="s">
        <v>114</v>
      </c>
      <c r="J791">
        <v>8521.5300000000007</v>
      </c>
      <c r="M791">
        <v>8521.5300000000007</v>
      </c>
      <c r="N791">
        <f t="shared" si="12"/>
        <v>0</v>
      </c>
    </row>
    <row r="792" spans="1:14" x14ac:dyDescent="0.2">
      <c r="A792" t="s">
        <v>1097</v>
      </c>
      <c r="B792" t="s">
        <v>31366</v>
      </c>
      <c r="I792" t="s">
        <v>114</v>
      </c>
      <c r="J792">
        <v>7620.96</v>
      </c>
      <c r="M792">
        <v>7620.96</v>
      </c>
      <c r="N792">
        <f t="shared" si="12"/>
        <v>0</v>
      </c>
    </row>
    <row r="793" spans="1:14" x14ac:dyDescent="0.2">
      <c r="A793" t="s">
        <v>1098</v>
      </c>
      <c r="B793" t="s">
        <v>31367</v>
      </c>
      <c r="I793" t="s">
        <v>114</v>
      </c>
      <c r="J793">
        <v>7858.17</v>
      </c>
      <c r="M793">
        <v>7858.17</v>
      </c>
      <c r="N793">
        <f t="shared" si="12"/>
        <v>0</v>
      </c>
    </row>
    <row r="794" spans="1:14" x14ac:dyDescent="0.2">
      <c r="A794" t="s">
        <v>1099</v>
      </c>
      <c r="B794" t="s">
        <v>31367</v>
      </c>
      <c r="I794" t="s">
        <v>114</v>
      </c>
      <c r="J794">
        <v>7027.71</v>
      </c>
      <c r="M794">
        <v>7027.71</v>
      </c>
      <c r="N794">
        <f t="shared" si="12"/>
        <v>0</v>
      </c>
    </row>
    <row r="795" spans="1:14" x14ac:dyDescent="0.2">
      <c r="A795" t="s">
        <v>1100</v>
      </c>
      <c r="B795" t="s">
        <v>31368</v>
      </c>
      <c r="I795" t="s">
        <v>114</v>
      </c>
      <c r="J795">
        <v>6021.2</v>
      </c>
      <c r="M795">
        <v>6021.2</v>
      </c>
      <c r="N795">
        <f t="shared" si="12"/>
        <v>0</v>
      </c>
    </row>
    <row r="796" spans="1:14" x14ac:dyDescent="0.2">
      <c r="A796" t="s">
        <v>1101</v>
      </c>
      <c r="B796" t="s">
        <v>31368</v>
      </c>
      <c r="I796" t="s">
        <v>114</v>
      </c>
      <c r="J796">
        <v>5384.86</v>
      </c>
      <c r="M796">
        <v>5384.86</v>
      </c>
      <c r="N796">
        <f t="shared" si="12"/>
        <v>0</v>
      </c>
    </row>
    <row r="797" spans="1:14" x14ac:dyDescent="0.2">
      <c r="A797" t="s">
        <v>1102</v>
      </c>
      <c r="B797" t="s">
        <v>31369</v>
      </c>
      <c r="I797" t="s">
        <v>114</v>
      </c>
      <c r="J797">
        <v>5102.71</v>
      </c>
      <c r="M797">
        <v>5102.71</v>
      </c>
      <c r="N797">
        <f t="shared" si="12"/>
        <v>0</v>
      </c>
    </row>
    <row r="798" spans="1:14" x14ac:dyDescent="0.2">
      <c r="A798" t="s">
        <v>1103</v>
      </c>
      <c r="B798" t="s">
        <v>31369</v>
      </c>
      <c r="I798" t="s">
        <v>114</v>
      </c>
      <c r="J798">
        <v>4563.4399999999996</v>
      </c>
      <c r="M798">
        <v>4563.4399999999996</v>
      </c>
      <c r="N798">
        <f t="shared" si="12"/>
        <v>0</v>
      </c>
    </row>
    <row r="799" spans="1:14" x14ac:dyDescent="0.2">
      <c r="A799" t="s">
        <v>1104</v>
      </c>
      <c r="B799" t="s">
        <v>31370</v>
      </c>
      <c r="I799" t="s">
        <v>5</v>
      </c>
      <c r="J799">
        <v>427.1</v>
      </c>
      <c r="M799">
        <v>427.1</v>
      </c>
      <c r="N799">
        <f t="shared" si="12"/>
        <v>0</v>
      </c>
    </row>
    <row r="800" spans="1:14" x14ac:dyDescent="0.2">
      <c r="A800" t="s">
        <v>1105</v>
      </c>
      <c r="B800" t="s">
        <v>31370</v>
      </c>
      <c r="I800" t="s">
        <v>5</v>
      </c>
      <c r="J800">
        <v>370.68</v>
      </c>
      <c r="M800">
        <v>370.68</v>
      </c>
      <c r="N800">
        <f t="shared" si="12"/>
        <v>0</v>
      </c>
    </row>
    <row r="801" spans="1:14" x14ac:dyDescent="0.2">
      <c r="A801" t="s">
        <v>1106</v>
      </c>
      <c r="B801" t="s">
        <v>31371</v>
      </c>
      <c r="I801" t="s">
        <v>5</v>
      </c>
      <c r="J801">
        <v>231.31</v>
      </c>
      <c r="M801">
        <v>231.31</v>
      </c>
      <c r="N801">
        <f t="shared" si="12"/>
        <v>0</v>
      </c>
    </row>
    <row r="802" spans="1:14" x14ac:dyDescent="0.2">
      <c r="A802" t="s">
        <v>1107</v>
      </c>
      <c r="B802" t="s">
        <v>31371</v>
      </c>
      <c r="I802" t="s">
        <v>5</v>
      </c>
      <c r="J802">
        <v>202.15</v>
      </c>
      <c r="M802">
        <v>202.15</v>
      </c>
      <c r="N802">
        <f t="shared" si="12"/>
        <v>0</v>
      </c>
    </row>
    <row r="803" spans="1:14" x14ac:dyDescent="0.2">
      <c r="A803" t="s">
        <v>1108</v>
      </c>
      <c r="B803" t="s">
        <v>31372</v>
      </c>
      <c r="I803" t="s">
        <v>1030</v>
      </c>
      <c r="J803">
        <v>2453.64</v>
      </c>
      <c r="M803">
        <v>2453.64</v>
      </c>
      <c r="N803">
        <f t="shared" si="12"/>
        <v>0</v>
      </c>
    </row>
    <row r="804" spans="1:14" x14ac:dyDescent="0.2">
      <c r="A804" t="s">
        <v>1109</v>
      </c>
      <c r="B804" t="s">
        <v>31372</v>
      </c>
      <c r="I804" t="s">
        <v>1030</v>
      </c>
      <c r="J804">
        <v>2138.0700000000002</v>
      </c>
      <c r="M804">
        <v>2138.0700000000002</v>
      </c>
      <c r="N804">
        <f t="shared" si="12"/>
        <v>0</v>
      </c>
    </row>
    <row r="805" spans="1:14" x14ac:dyDescent="0.2">
      <c r="A805" t="s">
        <v>1110</v>
      </c>
      <c r="B805" t="s">
        <v>31373</v>
      </c>
      <c r="I805" t="s">
        <v>1030</v>
      </c>
      <c r="J805">
        <v>1474.24</v>
      </c>
      <c r="M805">
        <v>1474.24</v>
      </c>
      <c r="N805">
        <f t="shared" si="12"/>
        <v>0</v>
      </c>
    </row>
    <row r="806" spans="1:14" x14ac:dyDescent="0.2">
      <c r="A806" t="s">
        <v>1111</v>
      </c>
      <c r="B806" t="s">
        <v>31373</v>
      </c>
      <c r="I806" t="s">
        <v>1030</v>
      </c>
      <c r="J806">
        <v>1284.6400000000001</v>
      </c>
      <c r="M806">
        <v>1284.6400000000001</v>
      </c>
      <c r="N806">
        <f t="shared" si="12"/>
        <v>0</v>
      </c>
    </row>
    <row r="807" spans="1:14" x14ac:dyDescent="0.2">
      <c r="A807" t="s">
        <v>1112</v>
      </c>
      <c r="B807" t="s">
        <v>31374</v>
      </c>
      <c r="I807" t="s">
        <v>1030</v>
      </c>
      <c r="J807">
        <v>1721.67</v>
      </c>
      <c r="M807">
        <v>1721.67</v>
      </c>
      <c r="N807">
        <f t="shared" si="12"/>
        <v>0</v>
      </c>
    </row>
    <row r="808" spans="1:14" x14ac:dyDescent="0.2">
      <c r="A808" t="s">
        <v>1113</v>
      </c>
      <c r="B808" t="s">
        <v>31374</v>
      </c>
      <c r="I808" t="s">
        <v>1030</v>
      </c>
      <c r="J808">
        <v>1500.24</v>
      </c>
      <c r="M808">
        <v>1500.24</v>
      </c>
      <c r="N808">
        <f t="shared" si="12"/>
        <v>0</v>
      </c>
    </row>
    <row r="809" spans="1:14" x14ac:dyDescent="0.2">
      <c r="A809" t="s">
        <v>1114</v>
      </c>
      <c r="B809" t="s">
        <v>31375</v>
      </c>
      <c r="I809" t="s">
        <v>1030</v>
      </c>
      <c r="J809">
        <v>1030.94</v>
      </c>
      <c r="M809">
        <v>1030.94</v>
      </c>
      <c r="N809">
        <f t="shared" si="12"/>
        <v>0</v>
      </c>
    </row>
    <row r="810" spans="1:14" x14ac:dyDescent="0.2">
      <c r="A810" t="s">
        <v>1115</v>
      </c>
      <c r="B810" t="s">
        <v>31375</v>
      </c>
      <c r="I810" t="s">
        <v>1030</v>
      </c>
      <c r="J810">
        <v>898.35</v>
      </c>
      <c r="M810">
        <v>898.35</v>
      </c>
      <c r="N810">
        <f t="shared" si="12"/>
        <v>0</v>
      </c>
    </row>
    <row r="811" spans="1:14" x14ac:dyDescent="0.2">
      <c r="A811" t="s">
        <v>1116</v>
      </c>
      <c r="B811" t="s">
        <v>31376</v>
      </c>
      <c r="I811" t="s">
        <v>1030</v>
      </c>
      <c r="J811">
        <v>1962.91</v>
      </c>
      <c r="M811">
        <v>1962.91</v>
      </c>
      <c r="N811">
        <f t="shared" si="12"/>
        <v>0</v>
      </c>
    </row>
    <row r="812" spans="1:14" x14ac:dyDescent="0.2">
      <c r="A812" t="s">
        <v>1117</v>
      </c>
      <c r="B812" t="s">
        <v>31376</v>
      </c>
      <c r="I812" t="s">
        <v>1030</v>
      </c>
      <c r="J812">
        <v>1710.46</v>
      </c>
      <c r="M812">
        <v>1710.46</v>
      </c>
      <c r="N812">
        <f t="shared" si="12"/>
        <v>0</v>
      </c>
    </row>
    <row r="813" spans="1:14" x14ac:dyDescent="0.2">
      <c r="A813" t="s">
        <v>1118</v>
      </c>
      <c r="B813" t="s">
        <v>31377</v>
      </c>
      <c r="I813" t="s">
        <v>1030</v>
      </c>
      <c r="J813">
        <v>1179.4000000000001</v>
      </c>
      <c r="M813">
        <v>1179.4000000000001</v>
      </c>
      <c r="N813">
        <f t="shared" si="12"/>
        <v>0</v>
      </c>
    </row>
    <row r="814" spans="1:14" x14ac:dyDescent="0.2">
      <c r="A814" t="s">
        <v>1119</v>
      </c>
      <c r="B814" t="s">
        <v>31377</v>
      </c>
      <c r="I814" t="s">
        <v>1030</v>
      </c>
      <c r="J814">
        <v>1027.71</v>
      </c>
      <c r="M814">
        <v>1027.71</v>
      </c>
      <c r="N814">
        <f t="shared" si="12"/>
        <v>0</v>
      </c>
    </row>
    <row r="815" spans="1:14" x14ac:dyDescent="0.2">
      <c r="A815" t="s">
        <v>1120</v>
      </c>
      <c r="B815" t="s">
        <v>31378</v>
      </c>
      <c r="I815" t="s">
        <v>1030</v>
      </c>
      <c r="J815">
        <v>1377.33</v>
      </c>
      <c r="M815">
        <v>1377.33</v>
      </c>
      <c r="N815">
        <f t="shared" si="12"/>
        <v>0</v>
      </c>
    </row>
    <row r="816" spans="1:14" x14ac:dyDescent="0.2">
      <c r="A816" t="s">
        <v>1121</v>
      </c>
      <c r="B816" t="s">
        <v>31378</v>
      </c>
      <c r="I816" t="s">
        <v>1030</v>
      </c>
      <c r="J816">
        <v>1200.19</v>
      </c>
      <c r="M816">
        <v>1200.19</v>
      </c>
      <c r="N816">
        <f t="shared" si="12"/>
        <v>0</v>
      </c>
    </row>
    <row r="817" spans="1:14" x14ac:dyDescent="0.2">
      <c r="A817" t="s">
        <v>1122</v>
      </c>
      <c r="B817" t="s">
        <v>31379</v>
      </c>
      <c r="I817" t="s">
        <v>1030</v>
      </c>
      <c r="J817">
        <v>824.75</v>
      </c>
      <c r="M817">
        <v>824.75</v>
      </c>
      <c r="N817">
        <f t="shared" si="12"/>
        <v>0</v>
      </c>
    </row>
    <row r="818" spans="1:14" x14ac:dyDescent="0.2">
      <c r="A818" t="s">
        <v>1123</v>
      </c>
      <c r="B818" t="s">
        <v>31379</v>
      </c>
      <c r="I818" t="s">
        <v>1030</v>
      </c>
      <c r="J818">
        <v>718.68</v>
      </c>
      <c r="M818">
        <v>718.68</v>
      </c>
      <c r="N818">
        <f t="shared" si="12"/>
        <v>0</v>
      </c>
    </row>
    <row r="819" spans="1:14" x14ac:dyDescent="0.2">
      <c r="A819" t="s">
        <v>1124</v>
      </c>
      <c r="B819" t="s">
        <v>31380</v>
      </c>
      <c r="I819" t="s">
        <v>1030</v>
      </c>
      <c r="J819">
        <v>1710.89</v>
      </c>
      <c r="M819">
        <v>1710.89</v>
      </c>
      <c r="N819">
        <f t="shared" si="12"/>
        <v>0</v>
      </c>
    </row>
    <row r="820" spans="1:14" x14ac:dyDescent="0.2">
      <c r="A820" t="s">
        <v>1125</v>
      </c>
      <c r="B820" t="s">
        <v>31380</v>
      </c>
      <c r="I820" t="s">
        <v>1030</v>
      </c>
      <c r="J820">
        <v>1482.76</v>
      </c>
      <c r="M820">
        <v>1482.76</v>
      </c>
      <c r="N820">
        <f t="shared" si="12"/>
        <v>0</v>
      </c>
    </row>
    <row r="821" spans="1:14" x14ac:dyDescent="0.2">
      <c r="A821" t="s">
        <v>1126</v>
      </c>
      <c r="B821" t="s">
        <v>31381</v>
      </c>
      <c r="I821" t="s">
        <v>1030</v>
      </c>
      <c r="J821">
        <v>1197.6199999999999</v>
      </c>
      <c r="M821">
        <v>1197.6199999999999</v>
      </c>
      <c r="N821">
        <f t="shared" si="12"/>
        <v>0</v>
      </c>
    </row>
    <row r="822" spans="1:14" x14ac:dyDescent="0.2">
      <c r="A822" t="s">
        <v>1127</v>
      </c>
      <c r="B822" t="s">
        <v>31381</v>
      </c>
      <c r="I822" t="s">
        <v>1030</v>
      </c>
      <c r="J822">
        <v>1037.93</v>
      </c>
      <c r="M822">
        <v>1037.93</v>
      </c>
      <c r="N822">
        <f t="shared" si="12"/>
        <v>0</v>
      </c>
    </row>
    <row r="823" spans="1:14" x14ac:dyDescent="0.2">
      <c r="A823" t="s">
        <v>1128</v>
      </c>
      <c r="B823" t="s">
        <v>31382</v>
      </c>
      <c r="I823" t="s">
        <v>1030</v>
      </c>
      <c r="J823">
        <v>855.44</v>
      </c>
      <c r="M823">
        <v>855.44</v>
      </c>
      <c r="N823">
        <f t="shared" si="12"/>
        <v>0</v>
      </c>
    </row>
    <row r="824" spans="1:14" x14ac:dyDescent="0.2">
      <c r="A824" t="s">
        <v>1129</v>
      </c>
      <c r="B824" t="s">
        <v>31382</v>
      </c>
      <c r="I824" t="s">
        <v>1030</v>
      </c>
      <c r="J824">
        <v>741.38</v>
      </c>
      <c r="M824">
        <v>741.38</v>
      </c>
      <c r="N824">
        <f t="shared" si="12"/>
        <v>0</v>
      </c>
    </row>
    <row r="825" spans="1:14" x14ac:dyDescent="0.2">
      <c r="A825" t="s">
        <v>1130</v>
      </c>
      <c r="B825" t="s">
        <v>31383</v>
      </c>
      <c r="I825" t="s">
        <v>4</v>
      </c>
      <c r="J825">
        <v>3.1</v>
      </c>
      <c r="M825">
        <v>3.1</v>
      </c>
      <c r="N825">
        <f t="shared" si="12"/>
        <v>0</v>
      </c>
    </row>
    <row r="826" spans="1:14" x14ac:dyDescent="0.2">
      <c r="A826" t="s">
        <v>1131</v>
      </c>
      <c r="B826" t="s">
        <v>31383</v>
      </c>
      <c r="I826" t="s">
        <v>4</v>
      </c>
      <c r="J826">
        <v>2.69</v>
      </c>
      <c r="M826">
        <v>2.69</v>
      </c>
      <c r="N826">
        <f t="shared" si="12"/>
        <v>0</v>
      </c>
    </row>
    <row r="827" spans="1:14" x14ac:dyDescent="0.2">
      <c r="A827" t="s">
        <v>1132</v>
      </c>
      <c r="B827" t="s">
        <v>31384</v>
      </c>
      <c r="I827" t="s">
        <v>4</v>
      </c>
      <c r="J827">
        <v>2.17</v>
      </c>
      <c r="M827">
        <v>2.17</v>
      </c>
      <c r="N827">
        <f t="shared" si="12"/>
        <v>0</v>
      </c>
    </row>
    <row r="828" spans="1:14" x14ac:dyDescent="0.2">
      <c r="A828" t="s">
        <v>1133</v>
      </c>
      <c r="B828" t="s">
        <v>31384</v>
      </c>
      <c r="I828" t="s">
        <v>4</v>
      </c>
      <c r="J828">
        <v>1.88</v>
      </c>
      <c r="M828">
        <v>1.88</v>
      </c>
      <c r="N828">
        <f t="shared" si="12"/>
        <v>0</v>
      </c>
    </row>
    <row r="829" spans="1:14" x14ac:dyDescent="0.2">
      <c r="A829" t="s">
        <v>1134</v>
      </c>
      <c r="B829" t="s">
        <v>31385</v>
      </c>
      <c r="I829" t="s">
        <v>4</v>
      </c>
      <c r="J829">
        <v>2.75</v>
      </c>
      <c r="M829">
        <v>2.75</v>
      </c>
      <c r="N829">
        <f t="shared" si="12"/>
        <v>0</v>
      </c>
    </row>
    <row r="830" spans="1:14" x14ac:dyDescent="0.2">
      <c r="A830" t="s">
        <v>1135</v>
      </c>
      <c r="B830" t="s">
        <v>31385</v>
      </c>
      <c r="I830" t="s">
        <v>4</v>
      </c>
      <c r="J830">
        <v>2.39</v>
      </c>
      <c r="M830">
        <v>2.39</v>
      </c>
      <c r="N830">
        <f t="shared" si="12"/>
        <v>0</v>
      </c>
    </row>
    <row r="831" spans="1:14" x14ac:dyDescent="0.2">
      <c r="A831" t="s">
        <v>1136</v>
      </c>
      <c r="B831" t="s">
        <v>31386</v>
      </c>
      <c r="I831" t="s">
        <v>4</v>
      </c>
      <c r="J831">
        <v>1.65</v>
      </c>
      <c r="M831">
        <v>1.65</v>
      </c>
      <c r="N831">
        <f t="shared" si="12"/>
        <v>0</v>
      </c>
    </row>
    <row r="832" spans="1:14" x14ac:dyDescent="0.2">
      <c r="A832" t="s">
        <v>1137</v>
      </c>
      <c r="B832" t="s">
        <v>31386</v>
      </c>
      <c r="I832" t="s">
        <v>4</v>
      </c>
      <c r="J832">
        <v>1.43</v>
      </c>
      <c r="M832">
        <v>1.43</v>
      </c>
      <c r="N832">
        <f t="shared" si="12"/>
        <v>0</v>
      </c>
    </row>
    <row r="833" spans="1:14" x14ac:dyDescent="0.2">
      <c r="A833" t="s">
        <v>1138</v>
      </c>
      <c r="B833" t="s">
        <v>31387</v>
      </c>
      <c r="I833" t="s">
        <v>3</v>
      </c>
      <c r="J833">
        <v>3.42</v>
      </c>
      <c r="M833">
        <v>3.42</v>
      </c>
      <c r="N833">
        <f t="shared" si="12"/>
        <v>0</v>
      </c>
    </row>
    <row r="834" spans="1:14" x14ac:dyDescent="0.2">
      <c r="A834" t="s">
        <v>1139</v>
      </c>
      <c r="B834" t="s">
        <v>31387</v>
      </c>
      <c r="I834" t="s">
        <v>3</v>
      </c>
      <c r="J834">
        <v>3.04</v>
      </c>
      <c r="M834">
        <v>3.04</v>
      </c>
      <c r="N834">
        <f t="shared" si="12"/>
        <v>0</v>
      </c>
    </row>
    <row r="835" spans="1:14" x14ac:dyDescent="0.2">
      <c r="A835" t="s">
        <v>1140</v>
      </c>
      <c r="B835" t="s">
        <v>31388</v>
      </c>
      <c r="I835" t="s">
        <v>3</v>
      </c>
      <c r="J835">
        <v>5.43</v>
      </c>
      <c r="M835">
        <v>5.43</v>
      </c>
      <c r="N835">
        <f t="shared" si="12"/>
        <v>0</v>
      </c>
    </row>
    <row r="836" spans="1:14" x14ac:dyDescent="0.2">
      <c r="A836" t="s">
        <v>1141</v>
      </c>
      <c r="B836" t="s">
        <v>31388</v>
      </c>
      <c r="I836" t="s">
        <v>3</v>
      </c>
      <c r="J836">
        <v>4.83</v>
      </c>
      <c r="M836">
        <v>4.83</v>
      </c>
      <c r="N836">
        <f t="shared" ref="N836:N899" si="13">J836-M836</f>
        <v>0</v>
      </c>
    </row>
    <row r="837" spans="1:14" x14ac:dyDescent="0.2">
      <c r="A837" t="s">
        <v>1142</v>
      </c>
      <c r="B837" t="s">
        <v>31389</v>
      </c>
      <c r="I837" t="s">
        <v>1030</v>
      </c>
      <c r="J837">
        <v>7.24</v>
      </c>
      <c r="M837">
        <v>7.24</v>
      </c>
      <c r="N837">
        <f t="shared" si="13"/>
        <v>0</v>
      </c>
    </row>
    <row r="838" spans="1:14" x14ac:dyDescent="0.2">
      <c r="A838" t="s">
        <v>1143</v>
      </c>
      <c r="B838" t="s">
        <v>31389</v>
      </c>
      <c r="I838" t="s">
        <v>1030</v>
      </c>
      <c r="J838">
        <v>6.53</v>
      </c>
      <c r="M838">
        <v>6.53</v>
      </c>
      <c r="N838">
        <f t="shared" si="13"/>
        <v>0</v>
      </c>
    </row>
    <row r="839" spans="1:14" x14ac:dyDescent="0.2">
      <c r="A839" t="s">
        <v>1144</v>
      </c>
      <c r="B839" t="s">
        <v>31390</v>
      </c>
      <c r="I839" t="s">
        <v>5</v>
      </c>
      <c r="J839">
        <v>7447.32</v>
      </c>
      <c r="M839">
        <v>7447.32</v>
      </c>
      <c r="N839">
        <f t="shared" si="13"/>
        <v>0</v>
      </c>
    </row>
    <row r="840" spans="1:14" x14ac:dyDescent="0.2">
      <c r="A840" t="s">
        <v>1145</v>
      </c>
      <c r="B840" t="s">
        <v>31390</v>
      </c>
      <c r="I840" t="s">
        <v>5</v>
      </c>
      <c r="J840">
        <v>6645.63</v>
      </c>
      <c r="M840">
        <v>6645.63</v>
      </c>
      <c r="N840">
        <f t="shared" si="13"/>
        <v>0</v>
      </c>
    </row>
    <row r="841" spans="1:14" x14ac:dyDescent="0.2">
      <c r="A841" t="s">
        <v>1146</v>
      </c>
      <c r="B841" t="s">
        <v>31391</v>
      </c>
      <c r="I841" t="s">
        <v>3</v>
      </c>
      <c r="J841">
        <v>2.4</v>
      </c>
      <c r="M841">
        <v>2.4</v>
      </c>
      <c r="N841">
        <f t="shared" si="13"/>
        <v>0</v>
      </c>
    </row>
    <row r="842" spans="1:14" x14ac:dyDescent="0.2">
      <c r="A842" t="s">
        <v>1147</v>
      </c>
      <c r="B842" t="s">
        <v>31391</v>
      </c>
      <c r="I842" t="s">
        <v>3</v>
      </c>
      <c r="J842">
        <v>2.14</v>
      </c>
      <c r="M842">
        <v>2.14</v>
      </c>
      <c r="N842">
        <f t="shared" si="13"/>
        <v>0</v>
      </c>
    </row>
    <row r="843" spans="1:14" x14ac:dyDescent="0.2">
      <c r="A843" t="s">
        <v>1148</v>
      </c>
      <c r="B843" t="s">
        <v>31392</v>
      </c>
      <c r="I843" t="s">
        <v>3</v>
      </c>
      <c r="J843">
        <v>1.66</v>
      </c>
      <c r="M843">
        <v>1.66</v>
      </c>
      <c r="N843">
        <f t="shared" si="13"/>
        <v>0</v>
      </c>
    </row>
    <row r="844" spans="1:14" x14ac:dyDescent="0.2">
      <c r="A844" t="s">
        <v>1149</v>
      </c>
      <c r="B844" t="s">
        <v>31392</v>
      </c>
      <c r="I844" t="s">
        <v>3</v>
      </c>
      <c r="J844">
        <v>1.48</v>
      </c>
      <c r="M844">
        <v>1.48</v>
      </c>
      <c r="N844">
        <f t="shared" si="13"/>
        <v>0</v>
      </c>
    </row>
    <row r="845" spans="1:14" x14ac:dyDescent="0.2">
      <c r="A845" t="s">
        <v>1150</v>
      </c>
      <c r="B845" t="s">
        <v>31393</v>
      </c>
      <c r="I845" t="s">
        <v>5</v>
      </c>
      <c r="J845">
        <v>6696.92</v>
      </c>
      <c r="M845">
        <v>6696.92</v>
      </c>
      <c r="N845">
        <f t="shared" si="13"/>
        <v>0</v>
      </c>
    </row>
    <row r="846" spans="1:14" x14ac:dyDescent="0.2">
      <c r="A846" t="s">
        <v>1151</v>
      </c>
      <c r="B846" t="s">
        <v>31393</v>
      </c>
      <c r="I846" t="s">
        <v>5</v>
      </c>
      <c r="J846">
        <v>5976.83</v>
      </c>
      <c r="M846">
        <v>5976.83</v>
      </c>
      <c r="N846">
        <f t="shared" si="13"/>
        <v>0</v>
      </c>
    </row>
    <row r="847" spans="1:14" x14ac:dyDescent="0.2">
      <c r="A847" t="s">
        <v>1152</v>
      </c>
      <c r="B847" t="s">
        <v>31394</v>
      </c>
      <c r="I847" t="s">
        <v>3</v>
      </c>
      <c r="J847">
        <v>3.28</v>
      </c>
      <c r="M847">
        <v>3.28</v>
      </c>
      <c r="N847">
        <f t="shared" si="13"/>
        <v>0</v>
      </c>
    </row>
    <row r="848" spans="1:14" x14ac:dyDescent="0.2">
      <c r="A848" t="s">
        <v>1153</v>
      </c>
      <c r="B848" t="s">
        <v>31394</v>
      </c>
      <c r="I848" t="s">
        <v>3</v>
      </c>
      <c r="J848">
        <v>2.92</v>
      </c>
      <c r="M848">
        <v>2.92</v>
      </c>
      <c r="N848">
        <f t="shared" si="13"/>
        <v>0</v>
      </c>
    </row>
    <row r="849" spans="1:14" x14ac:dyDescent="0.2">
      <c r="A849" t="s">
        <v>1154</v>
      </c>
      <c r="B849" t="s">
        <v>31395</v>
      </c>
      <c r="I849" t="s">
        <v>3</v>
      </c>
      <c r="J849">
        <v>2.67</v>
      </c>
      <c r="M849">
        <v>2.67</v>
      </c>
      <c r="N849">
        <f t="shared" si="13"/>
        <v>0</v>
      </c>
    </row>
    <row r="850" spans="1:14" x14ac:dyDescent="0.2">
      <c r="A850" t="s">
        <v>1155</v>
      </c>
      <c r="B850" t="s">
        <v>31395</v>
      </c>
      <c r="I850" t="s">
        <v>3</v>
      </c>
      <c r="J850">
        <v>2.39</v>
      </c>
      <c r="M850">
        <v>2.39</v>
      </c>
      <c r="N850">
        <f t="shared" si="13"/>
        <v>0</v>
      </c>
    </row>
    <row r="851" spans="1:14" x14ac:dyDescent="0.2">
      <c r="A851" t="s">
        <v>1156</v>
      </c>
      <c r="B851" t="s">
        <v>31396</v>
      </c>
      <c r="I851" t="s">
        <v>114</v>
      </c>
      <c r="J851">
        <v>7447.32</v>
      </c>
      <c r="M851">
        <v>7447.32</v>
      </c>
      <c r="N851">
        <f t="shared" si="13"/>
        <v>0</v>
      </c>
    </row>
    <row r="852" spans="1:14" x14ac:dyDescent="0.2">
      <c r="A852" t="s">
        <v>1157</v>
      </c>
      <c r="B852" t="s">
        <v>31396</v>
      </c>
      <c r="I852" t="s">
        <v>114</v>
      </c>
      <c r="J852">
        <v>6645.63</v>
      </c>
      <c r="M852">
        <v>6645.63</v>
      </c>
      <c r="N852">
        <f t="shared" si="13"/>
        <v>0</v>
      </c>
    </row>
    <row r="853" spans="1:14" x14ac:dyDescent="0.2">
      <c r="A853" t="s">
        <v>1158</v>
      </c>
      <c r="B853" t="s">
        <v>31397</v>
      </c>
      <c r="I853" t="s">
        <v>114</v>
      </c>
      <c r="J853">
        <v>6202.94</v>
      </c>
      <c r="M853">
        <v>6202.94</v>
      </c>
      <c r="N853">
        <f t="shared" si="13"/>
        <v>0</v>
      </c>
    </row>
    <row r="854" spans="1:14" x14ac:dyDescent="0.2">
      <c r="A854" t="s">
        <v>1159</v>
      </c>
      <c r="B854" t="s">
        <v>31397</v>
      </c>
      <c r="I854" t="s">
        <v>114</v>
      </c>
      <c r="J854">
        <v>5535.2</v>
      </c>
      <c r="M854">
        <v>5535.2</v>
      </c>
      <c r="N854">
        <f t="shared" si="13"/>
        <v>0</v>
      </c>
    </row>
    <row r="855" spans="1:14" x14ac:dyDescent="0.2">
      <c r="A855" t="s">
        <v>1160</v>
      </c>
      <c r="B855" t="s">
        <v>31398</v>
      </c>
      <c r="I855" t="s">
        <v>114</v>
      </c>
      <c r="J855">
        <v>4620.58</v>
      </c>
      <c r="M855">
        <v>4620.58</v>
      </c>
      <c r="N855">
        <f t="shared" si="13"/>
        <v>0</v>
      </c>
    </row>
    <row r="856" spans="1:14" x14ac:dyDescent="0.2">
      <c r="A856" t="s">
        <v>1161</v>
      </c>
      <c r="B856" t="s">
        <v>31398</v>
      </c>
      <c r="I856" t="s">
        <v>114</v>
      </c>
      <c r="J856">
        <v>4200.26</v>
      </c>
      <c r="M856">
        <v>4200.26</v>
      </c>
      <c r="N856">
        <f t="shared" si="13"/>
        <v>0</v>
      </c>
    </row>
    <row r="857" spans="1:14" x14ac:dyDescent="0.2">
      <c r="A857" t="s">
        <v>1162</v>
      </c>
      <c r="B857" t="s">
        <v>31399</v>
      </c>
      <c r="I857" t="s">
        <v>5</v>
      </c>
      <c r="J857">
        <v>1.9</v>
      </c>
      <c r="M857">
        <v>1.9</v>
      </c>
      <c r="N857">
        <f t="shared" si="13"/>
        <v>0</v>
      </c>
    </row>
    <row r="858" spans="1:14" x14ac:dyDescent="0.2">
      <c r="A858" t="s">
        <v>1163</v>
      </c>
      <c r="B858" t="s">
        <v>31399</v>
      </c>
      <c r="I858" t="s">
        <v>5</v>
      </c>
      <c r="J858">
        <v>1.64</v>
      </c>
      <c r="M858">
        <v>1.64</v>
      </c>
      <c r="N858">
        <f t="shared" si="13"/>
        <v>0</v>
      </c>
    </row>
    <row r="859" spans="1:14" x14ac:dyDescent="0.2">
      <c r="A859" t="s">
        <v>115</v>
      </c>
      <c r="B859" t="s">
        <v>31400</v>
      </c>
      <c r="I859" t="s">
        <v>3</v>
      </c>
      <c r="J859">
        <v>1.7000000000000002</v>
      </c>
      <c r="M859">
        <v>1.7000000000000002</v>
      </c>
      <c r="N859">
        <f t="shared" si="13"/>
        <v>0</v>
      </c>
    </row>
    <row r="860" spans="1:14" x14ac:dyDescent="0.2">
      <c r="A860" t="s">
        <v>1164</v>
      </c>
      <c r="B860" t="s">
        <v>31400</v>
      </c>
      <c r="I860" t="s">
        <v>3</v>
      </c>
      <c r="J860">
        <v>1.53</v>
      </c>
      <c r="M860">
        <v>1.53</v>
      </c>
      <c r="N860">
        <f t="shared" si="13"/>
        <v>0</v>
      </c>
    </row>
    <row r="861" spans="1:14" x14ac:dyDescent="0.2">
      <c r="A861" t="s">
        <v>1165</v>
      </c>
      <c r="B861" t="s">
        <v>31401</v>
      </c>
      <c r="I861" t="s">
        <v>4</v>
      </c>
      <c r="J861">
        <v>10.67</v>
      </c>
      <c r="M861">
        <v>10.67</v>
      </c>
      <c r="N861">
        <f t="shared" si="13"/>
        <v>0</v>
      </c>
    </row>
    <row r="862" spans="1:14" x14ac:dyDescent="0.2">
      <c r="A862" t="s">
        <v>1166</v>
      </c>
      <c r="B862" t="s">
        <v>31401</v>
      </c>
      <c r="I862" t="s">
        <v>4</v>
      </c>
      <c r="J862">
        <v>9.49</v>
      </c>
      <c r="M862">
        <v>9.49</v>
      </c>
      <c r="N862">
        <f t="shared" si="13"/>
        <v>0</v>
      </c>
    </row>
    <row r="863" spans="1:14" x14ac:dyDescent="0.2">
      <c r="A863" t="s">
        <v>1167</v>
      </c>
      <c r="B863" t="s">
        <v>31402</v>
      </c>
      <c r="I863" t="s">
        <v>4</v>
      </c>
      <c r="J863">
        <v>14.5</v>
      </c>
      <c r="M863">
        <v>14.5</v>
      </c>
      <c r="N863">
        <f t="shared" si="13"/>
        <v>0</v>
      </c>
    </row>
    <row r="864" spans="1:14" x14ac:dyDescent="0.2">
      <c r="A864" t="s">
        <v>1168</v>
      </c>
      <c r="B864" t="s">
        <v>31402</v>
      </c>
      <c r="I864" t="s">
        <v>4</v>
      </c>
      <c r="J864">
        <v>12.9</v>
      </c>
      <c r="M864">
        <v>12.9</v>
      </c>
      <c r="N864">
        <f t="shared" si="13"/>
        <v>0</v>
      </c>
    </row>
    <row r="865" spans="1:14" x14ac:dyDescent="0.2">
      <c r="A865" t="s">
        <v>1169</v>
      </c>
      <c r="B865" t="s">
        <v>31403</v>
      </c>
      <c r="I865" t="s">
        <v>5</v>
      </c>
      <c r="J865">
        <v>75.36</v>
      </c>
      <c r="M865">
        <v>75.36</v>
      </c>
      <c r="N865">
        <f t="shared" si="13"/>
        <v>0</v>
      </c>
    </row>
    <row r="866" spans="1:14" x14ac:dyDescent="0.2">
      <c r="A866" t="s">
        <v>1170</v>
      </c>
      <c r="B866" t="s">
        <v>31403</v>
      </c>
      <c r="I866" t="s">
        <v>5</v>
      </c>
      <c r="J866">
        <v>66.95</v>
      </c>
      <c r="M866">
        <v>66.95</v>
      </c>
      <c r="N866">
        <f t="shared" si="13"/>
        <v>0</v>
      </c>
    </row>
    <row r="867" spans="1:14" x14ac:dyDescent="0.2">
      <c r="A867" t="s">
        <v>1171</v>
      </c>
      <c r="B867" t="s">
        <v>31404</v>
      </c>
      <c r="I867" t="s">
        <v>4</v>
      </c>
      <c r="J867">
        <v>18.47</v>
      </c>
      <c r="M867">
        <v>18.47</v>
      </c>
      <c r="N867">
        <f t="shared" si="13"/>
        <v>0</v>
      </c>
    </row>
    <row r="868" spans="1:14" x14ac:dyDescent="0.2">
      <c r="A868" t="s">
        <v>1172</v>
      </c>
      <c r="B868" t="s">
        <v>31404</v>
      </c>
      <c r="I868" t="s">
        <v>4</v>
      </c>
      <c r="J868">
        <v>16.420000000000002</v>
      </c>
      <c r="M868">
        <v>16.420000000000002</v>
      </c>
      <c r="N868">
        <f t="shared" si="13"/>
        <v>0</v>
      </c>
    </row>
    <row r="869" spans="1:14" x14ac:dyDescent="0.2">
      <c r="A869" t="s">
        <v>1173</v>
      </c>
      <c r="B869" t="s">
        <v>31405</v>
      </c>
      <c r="I869" t="s">
        <v>4</v>
      </c>
      <c r="J869">
        <v>24.94</v>
      </c>
      <c r="M869">
        <v>24.94</v>
      </c>
      <c r="N869">
        <f t="shared" si="13"/>
        <v>0</v>
      </c>
    </row>
    <row r="870" spans="1:14" x14ac:dyDescent="0.2">
      <c r="A870" t="s">
        <v>1174</v>
      </c>
      <c r="B870" t="s">
        <v>31405</v>
      </c>
      <c r="I870" t="s">
        <v>4</v>
      </c>
      <c r="J870">
        <v>22.17</v>
      </c>
      <c r="M870">
        <v>22.17</v>
      </c>
      <c r="N870">
        <f t="shared" si="13"/>
        <v>0</v>
      </c>
    </row>
    <row r="871" spans="1:14" x14ac:dyDescent="0.2">
      <c r="A871" t="s">
        <v>1175</v>
      </c>
      <c r="B871" t="s">
        <v>31406</v>
      </c>
      <c r="I871" t="s">
        <v>3</v>
      </c>
      <c r="J871">
        <v>0.28999999999999998</v>
      </c>
      <c r="M871">
        <v>0.28999999999999998</v>
      </c>
      <c r="N871">
        <f t="shared" si="13"/>
        <v>0</v>
      </c>
    </row>
    <row r="872" spans="1:14" x14ac:dyDescent="0.2">
      <c r="A872" t="s">
        <v>1176</v>
      </c>
      <c r="B872" t="s">
        <v>31406</v>
      </c>
      <c r="I872" t="s">
        <v>3</v>
      </c>
      <c r="J872">
        <v>0.26</v>
      </c>
      <c r="M872">
        <v>0.26</v>
      </c>
      <c r="N872">
        <f t="shared" si="13"/>
        <v>0</v>
      </c>
    </row>
    <row r="873" spans="1:14" x14ac:dyDescent="0.2">
      <c r="A873" t="s">
        <v>1177</v>
      </c>
      <c r="B873" t="s">
        <v>31407</v>
      </c>
      <c r="I873" t="s">
        <v>5</v>
      </c>
      <c r="J873">
        <v>8700.1200000000008</v>
      </c>
      <c r="M873">
        <v>8700.1200000000008</v>
      </c>
      <c r="N873">
        <f t="shared" si="13"/>
        <v>0</v>
      </c>
    </row>
    <row r="874" spans="1:14" x14ac:dyDescent="0.2">
      <c r="A874" t="s">
        <v>1178</v>
      </c>
      <c r="B874" t="s">
        <v>31407</v>
      </c>
      <c r="I874" t="s">
        <v>5</v>
      </c>
      <c r="J874">
        <v>7780.67</v>
      </c>
      <c r="M874">
        <v>7780.67</v>
      </c>
      <c r="N874">
        <f t="shared" si="13"/>
        <v>0</v>
      </c>
    </row>
    <row r="875" spans="1:14" x14ac:dyDescent="0.2">
      <c r="A875" t="s">
        <v>27967</v>
      </c>
      <c r="B875" t="s">
        <v>31408</v>
      </c>
      <c r="I875" t="s">
        <v>5</v>
      </c>
      <c r="J875">
        <v>9430.49</v>
      </c>
      <c r="M875">
        <v>9430.49</v>
      </c>
      <c r="N875">
        <f t="shared" si="13"/>
        <v>0</v>
      </c>
    </row>
    <row r="876" spans="1:14" x14ac:dyDescent="0.2">
      <c r="A876" t="s">
        <v>27968</v>
      </c>
      <c r="B876" t="s">
        <v>31408</v>
      </c>
      <c r="I876" t="s">
        <v>5</v>
      </c>
      <c r="J876">
        <v>8433.83</v>
      </c>
      <c r="M876">
        <v>8433.83</v>
      </c>
      <c r="N876">
        <f t="shared" si="13"/>
        <v>0</v>
      </c>
    </row>
    <row r="877" spans="1:14" x14ac:dyDescent="0.2">
      <c r="A877" t="s">
        <v>27969</v>
      </c>
      <c r="B877" t="s">
        <v>31409</v>
      </c>
      <c r="I877" t="s">
        <v>5</v>
      </c>
      <c r="J877">
        <v>10460.56</v>
      </c>
      <c r="M877">
        <v>10460.56</v>
      </c>
      <c r="N877">
        <f t="shared" si="13"/>
        <v>0</v>
      </c>
    </row>
    <row r="878" spans="1:14" x14ac:dyDescent="0.2">
      <c r="A878" t="s">
        <v>27970</v>
      </c>
      <c r="B878" t="s">
        <v>31409</v>
      </c>
      <c r="I878" t="s">
        <v>5</v>
      </c>
      <c r="J878">
        <v>9355.07</v>
      </c>
      <c r="M878">
        <v>9355.07</v>
      </c>
      <c r="N878">
        <f t="shared" si="13"/>
        <v>0</v>
      </c>
    </row>
    <row r="879" spans="1:14" x14ac:dyDescent="0.2">
      <c r="A879" t="s">
        <v>1179</v>
      </c>
      <c r="B879" t="s">
        <v>31410</v>
      </c>
      <c r="I879" t="s">
        <v>5</v>
      </c>
      <c r="J879">
        <v>6960.09</v>
      </c>
      <c r="M879">
        <v>6960.09</v>
      </c>
      <c r="N879">
        <f t="shared" si="13"/>
        <v>0</v>
      </c>
    </row>
    <row r="880" spans="1:14" x14ac:dyDescent="0.2">
      <c r="A880" t="s">
        <v>1180</v>
      </c>
      <c r="B880" t="s">
        <v>31410</v>
      </c>
      <c r="I880" t="s">
        <v>5</v>
      </c>
      <c r="J880">
        <v>6224.53</v>
      </c>
      <c r="M880">
        <v>6224.53</v>
      </c>
      <c r="N880">
        <f t="shared" si="13"/>
        <v>0</v>
      </c>
    </row>
    <row r="881" spans="1:14" x14ac:dyDescent="0.2">
      <c r="A881" t="s">
        <v>27971</v>
      </c>
      <c r="B881" t="s">
        <v>31411</v>
      </c>
      <c r="I881" t="s">
        <v>5</v>
      </c>
      <c r="J881">
        <v>7544.72</v>
      </c>
      <c r="M881">
        <v>7544.72</v>
      </c>
      <c r="N881">
        <f t="shared" si="13"/>
        <v>0</v>
      </c>
    </row>
    <row r="882" spans="1:14" x14ac:dyDescent="0.2">
      <c r="A882" t="s">
        <v>27972</v>
      </c>
      <c r="B882" t="s">
        <v>31411</v>
      </c>
      <c r="I882" t="s">
        <v>5</v>
      </c>
      <c r="J882">
        <v>6747.38</v>
      </c>
      <c r="M882">
        <v>6747.38</v>
      </c>
      <c r="N882">
        <f t="shared" si="13"/>
        <v>0</v>
      </c>
    </row>
    <row r="883" spans="1:14" x14ac:dyDescent="0.2">
      <c r="A883" t="s">
        <v>27973</v>
      </c>
      <c r="B883" t="s">
        <v>31412</v>
      </c>
      <c r="I883" t="s">
        <v>5</v>
      </c>
      <c r="J883">
        <v>8700.1200000000008</v>
      </c>
      <c r="M883">
        <v>8700.1200000000008</v>
      </c>
      <c r="N883">
        <f t="shared" si="13"/>
        <v>0</v>
      </c>
    </row>
    <row r="884" spans="1:14" x14ac:dyDescent="0.2">
      <c r="A884" t="s">
        <v>27974</v>
      </c>
      <c r="B884" t="s">
        <v>31412</v>
      </c>
      <c r="I884" t="s">
        <v>5</v>
      </c>
      <c r="J884">
        <v>7780.67</v>
      </c>
      <c r="M884">
        <v>7780.67</v>
      </c>
      <c r="N884">
        <f t="shared" si="13"/>
        <v>0</v>
      </c>
    </row>
    <row r="885" spans="1:14" x14ac:dyDescent="0.2">
      <c r="A885" t="s">
        <v>1181</v>
      </c>
      <c r="B885" t="s">
        <v>31413</v>
      </c>
      <c r="I885" t="s">
        <v>5</v>
      </c>
      <c r="J885">
        <v>6960.09</v>
      </c>
      <c r="M885">
        <v>6960.09</v>
      </c>
      <c r="N885">
        <f t="shared" si="13"/>
        <v>0</v>
      </c>
    </row>
    <row r="886" spans="1:14" x14ac:dyDescent="0.2">
      <c r="A886" t="s">
        <v>1182</v>
      </c>
      <c r="B886" t="s">
        <v>31413</v>
      </c>
      <c r="I886" t="s">
        <v>5</v>
      </c>
      <c r="J886">
        <v>6224.53</v>
      </c>
      <c r="M886">
        <v>6224.53</v>
      </c>
      <c r="N886">
        <f t="shared" si="13"/>
        <v>0</v>
      </c>
    </row>
    <row r="887" spans="1:14" x14ac:dyDescent="0.2">
      <c r="A887" t="s">
        <v>27975</v>
      </c>
      <c r="B887" t="s">
        <v>31414</v>
      </c>
      <c r="I887" t="s">
        <v>5</v>
      </c>
      <c r="J887">
        <v>7544.72</v>
      </c>
      <c r="M887">
        <v>7544.72</v>
      </c>
      <c r="N887">
        <f t="shared" si="13"/>
        <v>0</v>
      </c>
    </row>
    <row r="888" spans="1:14" x14ac:dyDescent="0.2">
      <c r="A888" t="s">
        <v>27976</v>
      </c>
      <c r="B888" t="s">
        <v>31414</v>
      </c>
      <c r="I888" t="s">
        <v>5</v>
      </c>
      <c r="J888">
        <v>6747.38</v>
      </c>
      <c r="M888">
        <v>6747.38</v>
      </c>
      <c r="N888">
        <f t="shared" si="13"/>
        <v>0</v>
      </c>
    </row>
    <row r="889" spans="1:14" x14ac:dyDescent="0.2">
      <c r="A889" t="s">
        <v>27977</v>
      </c>
      <c r="B889" t="s">
        <v>31415</v>
      </c>
      <c r="I889" t="s">
        <v>5</v>
      </c>
      <c r="J889">
        <v>8700.1200000000008</v>
      </c>
      <c r="M889">
        <v>8700.1200000000008</v>
      </c>
      <c r="N889">
        <f t="shared" si="13"/>
        <v>0</v>
      </c>
    </row>
    <row r="890" spans="1:14" x14ac:dyDescent="0.2">
      <c r="A890" t="s">
        <v>27978</v>
      </c>
      <c r="B890" t="s">
        <v>31415</v>
      </c>
      <c r="I890" t="s">
        <v>5</v>
      </c>
      <c r="J890">
        <v>7780.67</v>
      </c>
      <c r="M890">
        <v>7780.67</v>
      </c>
      <c r="N890">
        <f t="shared" si="13"/>
        <v>0</v>
      </c>
    </row>
    <row r="891" spans="1:14" x14ac:dyDescent="0.2">
      <c r="A891" t="s">
        <v>1183</v>
      </c>
      <c r="B891" t="s">
        <v>31416</v>
      </c>
      <c r="I891" t="s">
        <v>5</v>
      </c>
      <c r="J891">
        <v>5219.0600000000004</v>
      </c>
      <c r="M891">
        <v>5219.0600000000004</v>
      </c>
      <c r="N891">
        <f t="shared" si="13"/>
        <v>0</v>
      </c>
    </row>
    <row r="892" spans="1:14" x14ac:dyDescent="0.2">
      <c r="A892" t="s">
        <v>1184</v>
      </c>
      <c r="B892" t="s">
        <v>31416</v>
      </c>
      <c r="I892" t="s">
        <v>5</v>
      </c>
      <c r="J892">
        <v>4667.5</v>
      </c>
      <c r="M892">
        <v>4667.5</v>
      </c>
      <c r="N892">
        <f t="shared" si="13"/>
        <v>0</v>
      </c>
    </row>
    <row r="893" spans="1:14" x14ac:dyDescent="0.2">
      <c r="A893" t="s">
        <v>27979</v>
      </c>
      <c r="B893" t="s">
        <v>31417</v>
      </c>
      <c r="I893" t="s">
        <v>5</v>
      </c>
      <c r="J893">
        <v>5657.44</v>
      </c>
      <c r="M893">
        <v>5657.44</v>
      </c>
      <c r="N893">
        <f t="shared" si="13"/>
        <v>0</v>
      </c>
    </row>
    <row r="894" spans="1:14" x14ac:dyDescent="0.2">
      <c r="A894" t="s">
        <v>27980</v>
      </c>
      <c r="B894" t="s">
        <v>31417</v>
      </c>
      <c r="I894" t="s">
        <v>5</v>
      </c>
      <c r="J894">
        <v>5059.55</v>
      </c>
      <c r="M894">
        <v>5059.55</v>
      </c>
      <c r="N894">
        <f t="shared" si="13"/>
        <v>0</v>
      </c>
    </row>
    <row r="895" spans="1:14" x14ac:dyDescent="0.2">
      <c r="A895" t="s">
        <v>27981</v>
      </c>
      <c r="B895" t="s">
        <v>31418</v>
      </c>
      <c r="I895" t="s">
        <v>5</v>
      </c>
      <c r="J895">
        <v>6960.09</v>
      </c>
      <c r="M895">
        <v>6960.09</v>
      </c>
      <c r="N895">
        <f t="shared" si="13"/>
        <v>0</v>
      </c>
    </row>
    <row r="896" spans="1:14" x14ac:dyDescent="0.2">
      <c r="A896" t="s">
        <v>27982</v>
      </c>
      <c r="B896" t="s">
        <v>31418</v>
      </c>
      <c r="I896" t="s">
        <v>5</v>
      </c>
      <c r="J896">
        <v>6224.53</v>
      </c>
      <c r="M896">
        <v>6224.53</v>
      </c>
      <c r="N896">
        <f t="shared" si="13"/>
        <v>0</v>
      </c>
    </row>
    <row r="897" spans="1:14" x14ac:dyDescent="0.2">
      <c r="A897" t="s">
        <v>1185</v>
      </c>
      <c r="B897" t="s">
        <v>31419</v>
      </c>
      <c r="I897" t="s">
        <v>5</v>
      </c>
      <c r="J897">
        <v>10460.56</v>
      </c>
      <c r="M897">
        <v>10460.56</v>
      </c>
      <c r="N897">
        <f t="shared" si="13"/>
        <v>0</v>
      </c>
    </row>
    <row r="898" spans="1:14" x14ac:dyDescent="0.2">
      <c r="A898" t="s">
        <v>1186</v>
      </c>
      <c r="B898" t="s">
        <v>31419</v>
      </c>
      <c r="I898" t="s">
        <v>5</v>
      </c>
      <c r="J898">
        <v>9355.07</v>
      </c>
      <c r="M898">
        <v>9355.07</v>
      </c>
      <c r="N898">
        <f t="shared" si="13"/>
        <v>0</v>
      </c>
    </row>
    <row r="899" spans="1:14" x14ac:dyDescent="0.2">
      <c r="A899" t="s">
        <v>27983</v>
      </c>
      <c r="B899" t="s">
        <v>31420</v>
      </c>
      <c r="I899" t="s">
        <v>5</v>
      </c>
      <c r="J899">
        <v>11297.4</v>
      </c>
      <c r="M899">
        <v>11297.4</v>
      </c>
      <c r="N899">
        <f t="shared" si="13"/>
        <v>0</v>
      </c>
    </row>
    <row r="900" spans="1:14" x14ac:dyDescent="0.2">
      <c r="A900" t="s">
        <v>27984</v>
      </c>
      <c r="B900" t="s">
        <v>31420</v>
      </c>
      <c r="I900" t="s">
        <v>5</v>
      </c>
      <c r="J900">
        <v>10103.459999999999</v>
      </c>
      <c r="M900">
        <v>10103.459999999999</v>
      </c>
      <c r="N900">
        <f t="shared" ref="N900:N963" si="14">J900-M900</f>
        <v>0</v>
      </c>
    </row>
    <row r="901" spans="1:14" x14ac:dyDescent="0.2">
      <c r="A901" t="s">
        <v>27985</v>
      </c>
      <c r="B901" t="s">
        <v>31421</v>
      </c>
      <c r="I901" t="s">
        <v>5</v>
      </c>
      <c r="J901">
        <v>12195.48</v>
      </c>
      <c r="M901">
        <v>12195.48</v>
      </c>
      <c r="N901">
        <f t="shared" si="14"/>
        <v>0</v>
      </c>
    </row>
    <row r="902" spans="1:14" x14ac:dyDescent="0.2">
      <c r="A902" t="s">
        <v>27986</v>
      </c>
      <c r="B902" t="s">
        <v>31421</v>
      </c>
      <c r="I902" t="s">
        <v>5</v>
      </c>
      <c r="J902">
        <v>10906.63</v>
      </c>
      <c r="M902">
        <v>10906.63</v>
      </c>
      <c r="N902">
        <f t="shared" si="14"/>
        <v>0</v>
      </c>
    </row>
    <row r="903" spans="1:14" x14ac:dyDescent="0.2">
      <c r="A903" t="s">
        <v>1187</v>
      </c>
      <c r="B903" t="s">
        <v>31422</v>
      </c>
      <c r="I903" t="s">
        <v>5</v>
      </c>
      <c r="J903">
        <v>8700.1200000000008</v>
      </c>
      <c r="M903">
        <v>8700.1200000000008</v>
      </c>
      <c r="N903">
        <f t="shared" si="14"/>
        <v>0</v>
      </c>
    </row>
    <row r="904" spans="1:14" x14ac:dyDescent="0.2">
      <c r="A904" t="s">
        <v>1188</v>
      </c>
      <c r="B904" t="s">
        <v>31422</v>
      </c>
      <c r="I904" t="s">
        <v>5</v>
      </c>
      <c r="J904">
        <v>7780.67</v>
      </c>
      <c r="M904">
        <v>7780.67</v>
      </c>
      <c r="N904">
        <f t="shared" si="14"/>
        <v>0</v>
      </c>
    </row>
    <row r="905" spans="1:14" x14ac:dyDescent="0.2">
      <c r="A905" t="s">
        <v>27987</v>
      </c>
      <c r="B905" t="s">
        <v>31423</v>
      </c>
      <c r="I905" t="s">
        <v>5</v>
      </c>
      <c r="J905">
        <v>9430.49</v>
      </c>
      <c r="M905">
        <v>9430.49</v>
      </c>
      <c r="N905">
        <f t="shared" si="14"/>
        <v>0</v>
      </c>
    </row>
    <row r="906" spans="1:14" x14ac:dyDescent="0.2">
      <c r="A906" t="s">
        <v>27988</v>
      </c>
      <c r="B906" t="s">
        <v>31423</v>
      </c>
      <c r="I906" t="s">
        <v>5</v>
      </c>
      <c r="J906">
        <v>8433.83</v>
      </c>
      <c r="M906">
        <v>8433.83</v>
      </c>
      <c r="N906">
        <f t="shared" si="14"/>
        <v>0</v>
      </c>
    </row>
    <row r="907" spans="1:14" x14ac:dyDescent="0.2">
      <c r="A907" t="s">
        <v>27989</v>
      </c>
      <c r="B907" t="s">
        <v>31424</v>
      </c>
      <c r="I907" t="s">
        <v>5</v>
      </c>
      <c r="J907">
        <v>10460.56</v>
      </c>
      <c r="M907">
        <v>10460.56</v>
      </c>
      <c r="N907">
        <f t="shared" si="14"/>
        <v>0</v>
      </c>
    </row>
    <row r="908" spans="1:14" x14ac:dyDescent="0.2">
      <c r="A908" t="s">
        <v>27990</v>
      </c>
      <c r="B908" t="s">
        <v>31424</v>
      </c>
      <c r="I908" t="s">
        <v>5</v>
      </c>
      <c r="J908">
        <v>9355.07</v>
      </c>
      <c r="M908">
        <v>9355.07</v>
      </c>
      <c r="N908">
        <f t="shared" si="14"/>
        <v>0</v>
      </c>
    </row>
    <row r="909" spans="1:14" x14ac:dyDescent="0.2">
      <c r="A909" t="s">
        <v>1189</v>
      </c>
      <c r="B909" t="s">
        <v>31425</v>
      </c>
      <c r="I909" t="s">
        <v>5</v>
      </c>
      <c r="J909">
        <v>8700.1200000000008</v>
      </c>
      <c r="M909">
        <v>8700.1200000000008</v>
      </c>
      <c r="N909">
        <f t="shared" si="14"/>
        <v>0</v>
      </c>
    </row>
    <row r="910" spans="1:14" x14ac:dyDescent="0.2">
      <c r="A910" t="s">
        <v>1190</v>
      </c>
      <c r="B910" t="s">
        <v>31425</v>
      </c>
      <c r="I910" t="s">
        <v>5</v>
      </c>
      <c r="J910">
        <v>7780.67</v>
      </c>
      <c r="M910">
        <v>7780.67</v>
      </c>
      <c r="N910">
        <f t="shared" si="14"/>
        <v>0</v>
      </c>
    </row>
    <row r="911" spans="1:14" x14ac:dyDescent="0.2">
      <c r="A911" t="s">
        <v>27991</v>
      </c>
      <c r="B911" t="s">
        <v>31426</v>
      </c>
      <c r="I911" t="s">
        <v>5</v>
      </c>
      <c r="J911">
        <v>9430.49</v>
      </c>
      <c r="M911">
        <v>9430.49</v>
      </c>
      <c r="N911">
        <f t="shared" si="14"/>
        <v>0</v>
      </c>
    </row>
    <row r="912" spans="1:14" x14ac:dyDescent="0.2">
      <c r="A912" t="s">
        <v>27992</v>
      </c>
      <c r="B912" t="s">
        <v>31426</v>
      </c>
      <c r="I912" t="s">
        <v>5</v>
      </c>
      <c r="J912">
        <v>8433.83</v>
      </c>
      <c r="M912">
        <v>8433.83</v>
      </c>
      <c r="N912">
        <f t="shared" si="14"/>
        <v>0</v>
      </c>
    </row>
    <row r="913" spans="1:14" x14ac:dyDescent="0.2">
      <c r="A913" t="s">
        <v>27993</v>
      </c>
      <c r="B913" t="s">
        <v>31427</v>
      </c>
      <c r="I913" t="s">
        <v>5</v>
      </c>
      <c r="J913">
        <v>10460.56</v>
      </c>
      <c r="M913">
        <v>10460.56</v>
      </c>
      <c r="N913">
        <f t="shared" si="14"/>
        <v>0</v>
      </c>
    </row>
    <row r="914" spans="1:14" x14ac:dyDescent="0.2">
      <c r="A914" t="s">
        <v>27994</v>
      </c>
      <c r="B914" t="s">
        <v>31427</v>
      </c>
      <c r="I914" t="s">
        <v>5</v>
      </c>
      <c r="J914">
        <v>9355.07</v>
      </c>
      <c r="M914">
        <v>9355.07</v>
      </c>
      <c r="N914">
        <f t="shared" si="14"/>
        <v>0</v>
      </c>
    </row>
    <row r="915" spans="1:14" x14ac:dyDescent="0.2">
      <c r="A915" t="s">
        <v>1191</v>
      </c>
      <c r="B915" t="s">
        <v>31428</v>
      </c>
      <c r="I915" t="s">
        <v>5</v>
      </c>
      <c r="J915">
        <v>6960.09</v>
      </c>
      <c r="M915">
        <v>6960.09</v>
      </c>
      <c r="N915">
        <f t="shared" si="14"/>
        <v>0</v>
      </c>
    </row>
    <row r="916" spans="1:14" x14ac:dyDescent="0.2">
      <c r="A916" t="s">
        <v>1192</v>
      </c>
      <c r="B916" t="s">
        <v>31428</v>
      </c>
      <c r="I916" t="s">
        <v>5</v>
      </c>
      <c r="J916">
        <v>6224.53</v>
      </c>
      <c r="M916">
        <v>6224.53</v>
      </c>
      <c r="N916">
        <f t="shared" si="14"/>
        <v>0</v>
      </c>
    </row>
    <row r="917" spans="1:14" x14ac:dyDescent="0.2">
      <c r="A917" t="s">
        <v>27995</v>
      </c>
      <c r="B917" t="s">
        <v>31429</v>
      </c>
      <c r="I917" t="s">
        <v>5</v>
      </c>
      <c r="J917">
        <v>7544.72</v>
      </c>
      <c r="M917">
        <v>7544.72</v>
      </c>
      <c r="N917">
        <f t="shared" si="14"/>
        <v>0</v>
      </c>
    </row>
    <row r="918" spans="1:14" x14ac:dyDescent="0.2">
      <c r="A918" t="s">
        <v>27996</v>
      </c>
      <c r="B918" t="s">
        <v>31429</v>
      </c>
      <c r="I918" t="s">
        <v>5</v>
      </c>
      <c r="J918">
        <v>6747.38</v>
      </c>
      <c r="M918">
        <v>6747.38</v>
      </c>
      <c r="N918">
        <f t="shared" si="14"/>
        <v>0</v>
      </c>
    </row>
    <row r="919" spans="1:14" x14ac:dyDescent="0.2">
      <c r="A919" t="s">
        <v>27997</v>
      </c>
      <c r="B919" t="s">
        <v>31430</v>
      </c>
      <c r="I919" t="s">
        <v>5</v>
      </c>
      <c r="J919">
        <v>8700.1200000000008</v>
      </c>
      <c r="M919">
        <v>8700.1200000000008</v>
      </c>
      <c r="N919">
        <f t="shared" si="14"/>
        <v>0</v>
      </c>
    </row>
    <row r="920" spans="1:14" x14ac:dyDescent="0.2">
      <c r="A920" t="s">
        <v>27998</v>
      </c>
      <c r="B920" t="s">
        <v>31430</v>
      </c>
      <c r="I920" t="s">
        <v>5</v>
      </c>
      <c r="J920">
        <v>7780.67</v>
      </c>
      <c r="M920">
        <v>7780.67</v>
      </c>
      <c r="N920">
        <f t="shared" si="14"/>
        <v>0</v>
      </c>
    </row>
    <row r="921" spans="1:14" x14ac:dyDescent="0.2">
      <c r="A921" t="s">
        <v>1193</v>
      </c>
      <c r="B921" t="s">
        <v>31431</v>
      </c>
      <c r="I921" t="s">
        <v>5</v>
      </c>
      <c r="J921">
        <v>12195.48</v>
      </c>
      <c r="M921">
        <v>12195.48</v>
      </c>
      <c r="N921">
        <f t="shared" si="14"/>
        <v>0</v>
      </c>
    </row>
    <row r="922" spans="1:14" x14ac:dyDescent="0.2">
      <c r="A922" t="s">
        <v>1194</v>
      </c>
      <c r="B922" t="s">
        <v>31431</v>
      </c>
      <c r="I922" t="s">
        <v>5</v>
      </c>
      <c r="J922">
        <v>10906.63</v>
      </c>
      <c r="M922">
        <v>10906.63</v>
      </c>
      <c r="N922">
        <f t="shared" si="14"/>
        <v>0</v>
      </c>
    </row>
    <row r="923" spans="1:14" x14ac:dyDescent="0.2">
      <c r="A923" t="s">
        <v>27999</v>
      </c>
      <c r="B923" t="s">
        <v>31432</v>
      </c>
      <c r="I923" t="s">
        <v>5</v>
      </c>
      <c r="J923">
        <v>13171.1</v>
      </c>
      <c r="M923">
        <v>13171.1</v>
      </c>
      <c r="N923">
        <f t="shared" si="14"/>
        <v>0</v>
      </c>
    </row>
    <row r="924" spans="1:14" x14ac:dyDescent="0.2">
      <c r="A924" t="s">
        <v>28000</v>
      </c>
      <c r="B924" t="s">
        <v>31432</v>
      </c>
      <c r="I924" t="s">
        <v>5</v>
      </c>
      <c r="J924">
        <v>11779.15</v>
      </c>
      <c r="M924">
        <v>11779.15</v>
      </c>
      <c r="N924">
        <f t="shared" si="14"/>
        <v>0</v>
      </c>
    </row>
    <row r="925" spans="1:14" x14ac:dyDescent="0.2">
      <c r="A925" t="s">
        <v>28001</v>
      </c>
      <c r="B925" t="s">
        <v>31433</v>
      </c>
      <c r="I925" t="s">
        <v>5</v>
      </c>
      <c r="J925">
        <v>14224.76</v>
      </c>
      <c r="M925">
        <v>14224.76</v>
      </c>
      <c r="N925">
        <f t="shared" si="14"/>
        <v>0</v>
      </c>
    </row>
    <row r="926" spans="1:14" x14ac:dyDescent="0.2">
      <c r="A926" t="s">
        <v>28002</v>
      </c>
      <c r="B926" t="s">
        <v>31433</v>
      </c>
      <c r="I926" t="s">
        <v>5</v>
      </c>
      <c r="J926">
        <v>12721.45</v>
      </c>
      <c r="M926">
        <v>12721.45</v>
      </c>
      <c r="N926">
        <f t="shared" si="14"/>
        <v>0</v>
      </c>
    </row>
    <row r="927" spans="1:14" x14ac:dyDescent="0.2">
      <c r="A927" t="s">
        <v>1195</v>
      </c>
      <c r="B927" t="s">
        <v>31434</v>
      </c>
      <c r="I927" t="s">
        <v>5</v>
      </c>
      <c r="J927">
        <v>10460.56</v>
      </c>
      <c r="M927">
        <v>10460.56</v>
      </c>
      <c r="N927">
        <f t="shared" si="14"/>
        <v>0</v>
      </c>
    </row>
    <row r="928" spans="1:14" x14ac:dyDescent="0.2">
      <c r="A928" t="s">
        <v>1196</v>
      </c>
      <c r="B928" t="s">
        <v>31434</v>
      </c>
      <c r="I928" t="s">
        <v>5</v>
      </c>
      <c r="J928">
        <v>9355.07</v>
      </c>
      <c r="M928">
        <v>9355.07</v>
      </c>
      <c r="N928">
        <f t="shared" si="14"/>
        <v>0</v>
      </c>
    </row>
    <row r="929" spans="1:14" x14ac:dyDescent="0.2">
      <c r="A929" t="s">
        <v>28003</v>
      </c>
      <c r="B929" t="s">
        <v>31435</v>
      </c>
      <c r="I929" t="s">
        <v>5</v>
      </c>
      <c r="J929">
        <v>11297.4</v>
      </c>
      <c r="M929">
        <v>11297.4</v>
      </c>
      <c r="N929">
        <f t="shared" si="14"/>
        <v>0</v>
      </c>
    </row>
    <row r="930" spans="1:14" x14ac:dyDescent="0.2">
      <c r="A930" t="s">
        <v>28004</v>
      </c>
      <c r="B930" t="s">
        <v>31435</v>
      </c>
      <c r="I930" t="s">
        <v>5</v>
      </c>
      <c r="J930">
        <v>10103.459999999999</v>
      </c>
      <c r="M930">
        <v>10103.459999999999</v>
      </c>
      <c r="N930">
        <f t="shared" si="14"/>
        <v>0</v>
      </c>
    </row>
    <row r="931" spans="1:14" x14ac:dyDescent="0.2">
      <c r="A931" t="s">
        <v>28005</v>
      </c>
      <c r="B931" t="s">
        <v>31436</v>
      </c>
      <c r="I931" t="s">
        <v>5</v>
      </c>
      <c r="J931">
        <v>12195.48</v>
      </c>
      <c r="M931">
        <v>12195.48</v>
      </c>
      <c r="N931">
        <f t="shared" si="14"/>
        <v>0</v>
      </c>
    </row>
    <row r="932" spans="1:14" x14ac:dyDescent="0.2">
      <c r="A932" t="s">
        <v>28006</v>
      </c>
      <c r="B932" t="s">
        <v>31436</v>
      </c>
      <c r="I932" t="s">
        <v>5</v>
      </c>
      <c r="J932">
        <v>10906.63</v>
      </c>
      <c r="M932">
        <v>10906.63</v>
      </c>
      <c r="N932">
        <f t="shared" si="14"/>
        <v>0</v>
      </c>
    </row>
    <row r="933" spans="1:14" x14ac:dyDescent="0.2">
      <c r="A933" t="s">
        <v>1197</v>
      </c>
      <c r="B933" t="s">
        <v>31437</v>
      </c>
      <c r="I933" t="s">
        <v>5</v>
      </c>
      <c r="J933">
        <v>10460.56</v>
      </c>
      <c r="M933">
        <v>10460.56</v>
      </c>
      <c r="N933">
        <f t="shared" si="14"/>
        <v>0</v>
      </c>
    </row>
    <row r="934" spans="1:14" x14ac:dyDescent="0.2">
      <c r="A934" t="s">
        <v>1198</v>
      </c>
      <c r="B934" t="s">
        <v>31437</v>
      </c>
      <c r="I934" t="s">
        <v>5</v>
      </c>
      <c r="J934">
        <v>9355.07</v>
      </c>
      <c r="M934">
        <v>9355.07</v>
      </c>
      <c r="N934">
        <f t="shared" si="14"/>
        <v>0</v>
      </c>
    </row>
    <row r="935" spans="1:14" x14ac:dyDescent="0.2">
      <c r="A935" t="s">
        <v>28007</v>
      </c>
      <c r="B935" t="s">
        <v>31438</v>
      </c>
      <c r="I935" t="s">
        <v>5</v>
      </c>
      <c r="J935">
        <v>11297.4</v>
      </c>
      <c r="M935">
        <v>11297.4</v>
      </c>
      <c r="N935">
        <f t="shared" si="14"/>
        <v>0</v>
      </c>
    </row>
    <row r="936" spans="1:14" x14ac:dyDescent="0.2">
      <c r="A936" t="s">
        <v>28008</v>
      </c>
      <c r="B936" t="s">
        <v>31438</v>
      </c>
      <c r="I936" t="s">
        <v>5</v>
      </c>
      <c r="J936">
        <v>10103.459999999999</v>
      </c>
      <c r="M936">
        <v>10103.459999999999</v>
      </c>
      <c r="N936">
        <f t="shared" si="14"/>
        <v>0</v>
      </c>
    </row>
    <row r="937" spans="1:14" x14ac:dyDescent="0.2">
      <c r="A937" t="s">
        <v>28009</v>
      </c>
      <c r="B937" t="s">
        <v>31439</v>
      </c>
      <c r="I937" t="s">
        <v>5</v>
      </c>
      <c r="J937">
        <v>12195.48</v>
      </c>
      <c r="M937">
        <v>12195.48</v>
      </c>
      <c r="N937">
        <f t="shared" si="14"/>
        <v>0</v>
      </c>
    </row>
    <row r="938" spans="1:14" x14ac:dyDescent="0.2">
      <c r="A938" t="s">
        <v>28010</v>
      </c>
      <c r="B938" t="s">
        <v>31439</v>
      </c>
      <c r="I938" t="s">
        <v>5</v>
      </c>
      <c r="J938">
        <v>10906.63</v>
      </c>
      <c r="M938">
        <v>10906.63</v>
      </c>
      <c r="N938">
        <f t="shared" si="14"/>
        <v>0</v>
      </c>
    </row>
    <row r="939" spans="1:14" x14ac:dyDescent="0.2">
      <c r="A939" t="s">
        <v>1199</v>
      </c>
      <c r="B939" t="s">
        <v>31440</v>
      </c>
      <c r="I939" t="s">
        <v>5</v>
      </c>
      <c r="J939">
        <v>8700.1200000000008</v>
      </c>
      <c r="M939">
        <v>8700.1200000000008</v>
      </c>
      <c r="N939">
        <f t="shared" si="14"/>
        <v>0</v>
      </c>
    </row>
    <row r="940" spans="1:14" x14ac:dyDescent="0.2">
      <c r="A940" t="s">
        <v>1200</v>
      </c>
      <c r="B940" t="s">
        <v>31440</v>
      </c>
      <c r="I940" t="s">
        <v>5</v>
      </c>
      <c r="J940">
        <v>7780.67</v>
      </c>
      <c r="M940">
        <v>7780.67</v>
      </c>
      <c r="N940">
        <f t="shared" si="14"/>
        <v>0</v>
      </c>
    </row>
    <row r="941" spans="1:14" x14ac:dyDescent="0.2">
      <c r="A941" t="s">
        <v>28011</v>
      </c>
      <c r="B941" t="s">
        <v>31441</v>
      </c>
      <c r="I941" t="s">
        <v>5</v>
      </c>
      <c r="J941">
        <v>9430.49</v>
      </c>
      <c r="M941">
        <v>9430.49</v>
      </c>
      <c r="N941">
        <f t="shared" si="14"/>
        <v>0</v>
      </c>
    </row>
    <row r="942" spans="1:14" x14ac:dyDescent="0.2">
      <c r="A942" t="s">
        <v>28012</v>
      </c>
      <c r="B942" t="s">
        <v>31441</v>
      </c>
      <c r="I942" t="s">
        <v>5</v>
      </c>
      <c r="J942">
        <v>8433.83</v>
      </c>
      <c r="M942">
        <v>8433.83</v>
      </c>
      <c r="N942">
        <f t="shared" si="14"/>
        <v>0</v>
      </c>
    </row>
    <row r="943" spans="1:14" x14ac:dyDescent="0.2">
      <c r="A943" t="s">
        <v>28013</v>
      </c>
      <c r="B943" t="s">
        <v>31442</v>
      </c>
      <c r="I943" t="s">
        <v>5</v>
      </c>
      <c r="J943">
        <v>10460.56</v>
      </c>
      <c r="M943">
        <v>10460.56</v>
      </c>
      <c r="N943">
        <f t="shared" si="14"/>
        <v>0</v>
      </c>
    </row>
    <row r="944" spans="1:14" x14ac:dyDescent="0.2">
      <c r="A944" t="s">
        <v>28014</v>
      </c>
      <c r="B944" t="s">
        <v>31442</v>
      </c>
      <c r="I944" t="s">
        <v>5</v>
      </c>
      <c r="J944">
        <v>9355.07</v>
      </c>
      <c r="M944">
        <v>9355.07</v>
      </c>
      <c r="N944">
        <f t="shared" si="14"/>
        <v>0</v>
      </c>
    </row>
    <row r="945" spans="1:14" x14ac:dyDescent="0.2">
      <c r="A945" t="s">
        <v>1201</v>
      </c>
      <c r="B945" t="s">
        <v>31443</v>
      </c>
      <c r="I945" t="s">
        <v>1030</v>
      </c>
      <c r="J945">
        <v>31125.27</v>
      </c>
      <c r="M945">
        <v>31125.27</v>
      </c>
      <c r="N945">
        <f t="shared" si="14"/>
        <v>0</v>
      </c>
    </row>
    <row r="946" spans="1:14" x14ac:dyDescent="0.2">
      <c r="A946" t="s">
        <v>1202</v>
      </c>
      <c r="B946" t="s">
        <v>31443</v>
      </c>
      <c r="I946" t="s">
        <v>1030</v>
      </c>
      <c r="J946">
        <v>27790.71</v>
      </c>
      <c r="M946">
        <v>27790.71</v>
      </c>
      <c r="N946">
        <f t="shared" si="14"/>
        <v>0</v>
      </c>
    </row>
    <row r="947" spans="1:14" x14ac:dyDescent="0.2">
      <c r="A947" t="s">
        <v>1203</v>
      </c>
      <c r="B947" t="s">
        <v>31444</v>
      </c>
      <c r="I947" t="s">
        <v>1030</v>
      </c>
      <c r="J947">
        <v>17082.38</v>
      </c>
      <c r="M947">
        <v>17082.38</v>
      </c>
      <c r="N947">
        <f t="shared" si="14"/>
        <v>0</v>
      </c>
    </row>
    <row r="948" spans="1:14" x14ac:dyDescent="0.2">
      <c r="A948" t="s">
        <v>1204</v>
      </c>
      <c r="B948" t="s">
        <v>31444</v>
      </c>
      <c r="I948" t="s">
        <v>1030</v>
      </c>
      <c r="J948">
        <v>15293.58</v>
      </c>
      <c r="M948">
        <v>15293.58</v>
      </c>
      <c r="N948">
        <f t="shared" si="14"/>
        <v>0</v>
      </c>
    </row>
    <row r="949" spans="1:14" x14ac:dyDescent="0.2">
      <c r="A949" t="s">
        <v>1205</v>
      </c>
      <c r="B949" t="s">
        <v>31445</v>
      </c>
      <c r="I949" t="s">
        <v>1030</v>
      </c>
      <c r="J949">
        <v>21886.9</v>
      </c>
      <c r="M949">
        <v>21886.9</v>
      </c>
      <c r="N949">
        <f t="shared" si="14"/>
        <v>0</v>
      </c>
    </row>
    <row r="950" spans="1:14" x14ac:dyDescent="0.2">
      <c r="A950" t="s">
        <v>1206</v>
      </c>
      <c r="B950" t="s">
        <v>31445</v>
      </c>
      <c r="I950" t="s">
        <v>1030</v>
      </c>
      <c r="J950">
        <v>19578.63</v>
      </c>
      <c r="M950">
        <v>19578.63</v>
      </c>
      <c r="N950">
        <f t="shared" si="14"/>
        <v>0</v>
      </c>
    </row>
    <row r="951" spans="1:14" x14ac:dyDescent="0.2">
      <c r="A951" t="s">
        <v>1207</v>
      </c>
      <c r="B951" t="s">
        <v>31446</v>
      </c>
      <c r="I951" t="s">
        <v>1030</v>
      </c>
      <c r="J951">
        <v>12573.12</v>
      </c>
      <c r="M951">
        <v>12573.12</v>
      </c>
      <c r="N951">
        <f t="shared" si="14"/>
        <v>0</v>
      </c>
    </row>
    <row r="952" spans="1:14" x14ac:dyDescent="0.2">
      <c r="A952" t="s">
        <v>1208</v>
      </c>
      <c r="B952" t="s">
        <v>31446</v>
      </c>
      <c r="I952" t="s">
        <v>1030</v>
      </c>
      <c r="J952">
        <v>11303.03</v>
      </c>
      <c r="M952">
        <v>11303.03</v>
      </c>
      <c r="N952">
        <f t="shared" si="14"/>
        <v>0</v>
      </c>
    </row>
    <row r="953" spans="1:14" x14ac:dyDescent="0.2">
      <c r="A953" t="s">
        <v>1209</v>
      </c>
      <c r="B953" t="s">
        <v>31447</v>
      </c>
      <c r="I953" t="s">
        <v>1030</v>
      </c>
      <c r="J953">
        <v>13946.03</v>
      </c>
      <c r="M953">
        <v>13946.03</v>
      </c>
      <c r="N953">
        <f t="shared" si="14"/>
        <v>0</v>
      </c>
    </row>
    <row r="954" spans="1:14" x14ac:dyDescent="0.2">
      <c r="A954" t="s">
        <v>1210</v>
      </c>
      <c r="B954" t="s">
        <v>31447</v>
      </c>
      <c r="I954" t="s">
        <v>1030</v>
      </c>
      <c r="J954">
        <v>12611.72</v>
      </c>
      <c r="M954">
        <v>12611.72</v>
      </c>
      <c r="N954">
        <f t="shared" si="14"/>
        <v>0</v>
      </c>
    </row>
    <row r="955" spans="1:14" x14ac:dyDescent="0.2">
      <c r="A955" t="s">
        <v>1211</v>
      </c>
      <c r="B955" t="s">
        <v>31448</v>
      </c>
      <c r="I955" t="s">
        <v>1030</v>
      </c>
      <c r="J955">
        <v>12396.47</v>
      </c>
      <c r="M955">
        <v>12396.47</v>
      </c>
      <c r="N955">
        <f t="shared" si="14"/>
        <v>0</v>
      </c>
    </row>
    <row r="956" spans="1:14" x14ac:dyDescent="0.2">
      <c r="A956" t="s">
        <v>1212</v>
      </c>
      <c r="B956" t="s">
        <v>31448</v>
      </c>
      <c r="I956" t="s">
        <v>1030</v>
      </c>
      <c r="J956">
        <v>11210.42</v>
      </c>
      <c r="M956">
        <v>11210.42</v>
      </c>
      <c r="N956">
        <f t="shared" si="14"/>
        <v>0</v>
      </c>
    </row>
    <row r="957" spans="1:14" x14ac:dyDescent="0.2">
      <c r="A957" t="s">
        <v>1213</v>
      </c>
      <c r="B957" t="s">
        <v>31449</v>
      </c>
      <c r="I957" t="s">
        <v>3</v>
      </c>
      <c r="J957">
        <v>3.41</v>
      </c>
      <c r="M957">
        <v>3.41</v>
      </c>
      <c r="N957">
        <f t="shared" si="14"/>
        <v>0</v>
      </c>
    </row>
    <row r="958" spans="1:14" x14ac:dyDescent="0.2">
      <c r="A958" t="s">
        <v>1214</v>
      </c>
      <c r="B958" t="s">
        <v>31449</v>
      </c>
      <c r="I958" t="s">
        <v>3</v>
      </c>
      <c r="J958">
        <v>3.11</v>
      </c>
      <c r="M958">
        <v>3.11</v>
      </c>
      <c r="N958">
        <f t="shared" si="14"/>
        <v>0</v>
      </c>
    </row>
    <row r="959" spans="1:14" x14ac:dyDescent="0.2">
      <c r="A959" t="s">
        <v>1215</v>
      </c>
      <c r="B959" t="s">
        <v>31450</v>
      </c>
      <c r="I959" t="s">
        <v>4</v>
      </c>
      <c r="J959">
        <v>23.45</v>
      </c>
      <c r="M959">
        <v>23.45</v>
      </c>
      <c r="N959">
        <f t="shared" si="14"/>
        <v>0</v>
      </c>
    </row>
    <row r="960" spans="1:14" x14ac:dyDescent="0.2">
      <c r="A960" t="s">
        <v>1216</v>
      </c>
      <c r="B960" t="s">
        <v>31450</v>
      </c>
      <c r="I960" t="s">
        <v>4</v>
      </c>
      <c r="J960">
        <v>21.44</v>
      </c>
      <c r="M960">
        <v>21.44</v>
      </c>
      <c r="N960">
        <f t="shared" si="14"/>
        <v>0</v>
      </c>
    </row>
    <row r="961" spans="1:14" x14ac:dyDescent="0.2">
      <c r="A961" t="s">
        <v>1217</v>
      </c>
      <c r="B961" t="s">
        <v>31451</v>
      </c>
      <c r="I961" t="s">
        <v>3</v>
      </c>
      <c r="J961">
        <v>6.23</v>
      </c>
      <c r="M961">
        <v>6.23</v>
      </c>
      <c r="N961">
        <f t="shared" si="14"/>
        <v>0</v>
      </c>
    </row>
    <row r="962" spans="1:14" x14ac:dyDescent="0.2">
      <c r="A962" t="s">
        <v>1218</v>
      </c>
      <c r="B962" t="s">
        <v>31451</v>
      </c>
      <c r="I962" t="s">
        <v>3</v>
      </c>
      <c r="J962">
        <v>5.46</v>
      </c>
      <c r="M962">
        <v>5.46</v>
      </c>
      <c r="N962">
        <f t="shared" si="14"/>
        <v>0</v>
      </c>
    </row>
    <row r="963" spans="1:14" x14ac:dyDescent="0.2">
      <c r="A963" t="s">
        <v>1219</v>
      </c>
      <c r="B963" t="s">
        <v>31452</v>
      </c>
      <c r="I963" t="s">
        <v>3</v>
      </c>
      <c r="J963">
        <v>2.0099999999999998</v>
      </c>
      <c r="M963">
        <v>2.0099999999999998</v>
      </c>
      <c r="N963">
        <f t="shared" si="14"/>
        <v>0</v>
      </c>
    </row>
    <row r="964" spans="1:14" x14ac:dyDescent="0.2">
      <c r="A964" t="s">
        <v>1220</v>
      </c>
      <c r="B964" t="s">
        <v>31452</v>
      </c>
      <c r="I964" t="s">
        <v>3</v>
      </c>
      <c r="J964">
        <v>1.78</v>
      </c>
      <c r="M964">
        <v>1.78</v>
      </c>
      <c r="N964">
        <f t="shared" ref="N964:N1027" si="15">J964-M964</f>
        <v>0</v>
      </c>
    </row>
    <row r="965" spans="1:14" x14ac:dyDescent="0.2">
      <c r="A965" t="s">
        <v>1221</v>
      </c>
      <c r="B965" t="s">
        <v>31453</v>
      </c>
      <c r="I965" t="s">
        <v>3</v>
      </c>
      <c r="J965">
        <v>0.82</v>
      </c>
      <c r="M965">
        <v>0.82</v>
      </c>
      <c r="N965">
        <f t="shared" si="15"/>
        <v>0</v>
      </c>
    </row>
    <row r="966" spans="1:14" x14ac:dyDescent="0.2">
      <c r="A966" t="s">
        <v>1222</v>
      </c>
      <c r="B966" t="s">
        <v>31453</v>
      </c>
      <c r="I966" t="s">
        <v>3</v>
      </c>
      <c r="J966">
        <v>0.72</v>
      </c>
      <c r="M966">
        <v>0.72</v>
      </c>
      <c r="N966">
        <f t="shared" si="15"/>
        <v>0</v>
      </c>
    </row>
    <row r="967" spans="1:14" x14ac:dyDescent="0.2">
      <c r="A967" t="s">
        <v>1223</v>
      </c>
      <c r="B967" t="s">
        <v>31454</v>
      </c>
      <c r="I967" t="s">
        <v>5</v>
      </c>
      <c r="J967">
        <v>6.74</v>
      </c>
      <c r="M967">
        <v>6.74</v>
      </c>
      <c r="N967">
        <f t="shared" si="15"/>
        <v>0</v>
      </c>
    </row>
    <row r="968" spans="1:14" x14ac:dyDescent="0.2">
      <c r="A968" t="s">
        <v>1224</v>
      </c>
      <c r="B968" t="s">
        <v>31454</v>
      </c>
      <c r="I968" t="s">
        <v>5</v>
      </c>
      <c r="J968">
        <v>5.84</v>
      </c>
      <c r="M968">
        <v>5.84</v>
      </c>
      <c r="N968">
        <f t="shared" si="15"/>
        <v>0</v>
      </c>
    </row>
    <row r="969" spans="1:14" x14ac:dyDescent="0.2">
      <c r="A969" t="s">
        <v>1225</v>
      </c>
      <c r="B969" t="s">
        <v>31455</v>
      </c>
      <c r="I969" t="s">
        <v>5</v>
      </c>
      <c r="J969">
        <v>59.42</v>
      </c>
      <c r="M969">
        <v>59.42</v>
      </c>
      <c r="N969">
        <f t="shared" si="15"/>
        <v>0</v>
      </c>
    </row>
    <row r="970" spans="1:14" x14ac:dyDescent="0.2">
      <c r="A970" t="s">
        <v>1226</v>
      </c>
      <c r="B970" t="s">
        <v>31455</v>
      </c>
      <c r="I970" t="s">
        <v>5</v>
      </c>
      <c r="J970">
        <v>56.44</v>
      </c>
      <c r="M970">
        <v>56.44</v>
      </c>
      <c r="N970">
        <f t="shared" si="15"/>
        <v>0</v>
      </c>
    </row>
    <row r="971" spans="1:14" x14ac:dyDescent="0.2">
      <c r="A971" t="s">
        <v>1227</v>
      </c>
      <c r="B971" t="s">
        <v>31456</v>
      </c>
      <c r="I971" t="s">
        <v>5</v>
      </c>
      <c r="J971">
        <v>54.74</v>
      </c>
      <c r="M971">
        <v>54.74</v>
      </c>
      <c r="N971">
        <f t="shared" si="15"/>
        <v>0</v>
      </c>
    </row>
    <row r="972" spans="1:14" x14ac:dyDescent="0.2">
      <c r="A972" t="s">
        <v>1228</v>
      </c>
      <c r="B972" t="s">
        <v>31456</v>
      </c>
      <c r="I972" t="s">
        <v>5</v>
      </c>
      <c r="J972">
        <v>51.75</v>
      </c>
      <c r="M972">
        <v>51.75</v>
      </c>
      <c r="N972">
        <f t="shared" si="15"/>
        <v>0</v>
      </c>
    </row>
    <row r="973" spans="1:14" x14ac:dyDescent="0.2">
      <c r="A973" t="s">
        <v>1229</v>
      </c>
      <c r="B973" t="s">
        <v>31457</v>
      </c>
      <c r="I973" t="s">
        <v>5</v>
      </c>
      <c r="J973">
        <v>208.07</v>
      </c>
      <c r="M973">
        <v>208.07</v>
      </c>
      <c r="N973">
        <f t="shared" si="15"/>
        <v>0</v>
      </c>
    </row>
    <row r="974" spans="1:14" x14ac:dyDescent="0.2">
      <c r="A974" t="s">
        <v>1230</v>
      </c>
      <c r="B974" t="s">
        <v>31457</v>
      </c>
      <c r="I974" t="s">
        <v>5</v>
      </c>
      <c r="J974">
        <v>199.52</v>
      </c>
      <c r="M974">
        <v>199.52</v>
      </c>
      <c r="N974">
        <f t="shared" si="15"/>
        <v>0</v>
      </c>
    </row>
    <row r="975" spans="1:14" x14ac:dyDescent="0.2">
      <c r="A975" t="s">
        <v>1231</v>
      </c>
      <c r="B975" t="s">
        <v>31458</v>
      </c>
      <c r="I975" t="s">
        <v>5</v>
      </c>
      <c r="J975">
        <v>260.76</v>
      </c>
      <c r="M975">
        <v>260.76</v>
      </c>
      <c r="N975">
        <f t="shared" si="15"/>
        <v>0</v>
      </c>
    </row>
    <row r="976" spans="1:14" x14ac:dyDescent="0.2">
      <c r="A976" t="s">
        <v>1232</v>
      </c>
      <c r="B976" t="s">
        <v>31458</v>
      </c>
      <c r="I976" t="s">
        <v>5</v>
      </c>
      <c r="J976">
        <v>250.12</v>
      </c>
      <c r="M976">
        <v>250.12</v>
      </c>
      <c r="N976">
        <f t="shared" si="15"/>
        <v>0</v>
      </c>
    </row>
    <row r="977" spans="1:14" x14ac:dyDescent="0.2">
      <c r="A977" t="s">
        <v>1233</v>
      </c>
      <c r="B977" t="s">
        <v>31459</v>
      </c>
      <c r="I977" t="s">
        <v>5</v>
      </c>
      <c r="J977">
        <v>256.08</v>
      </c>
      <c r="M977">
        <v>256.08</v>
      </c>
      <c r="N977">
        <f t="shared" si="15"/>
        <v>0</v>
      </c>
    </row>
    <row r="978" spans="1:14" x14ac:dyDescent="0.2">
      <c r="A978" t="s">
        <v>1234</v>
      </c>
      <c r="B978" t="s">
        <v>31459</v>
      </c>
      <c r="I978" t="s">
        <v>5</v>
      </c>
      <c r="J978">
        <v>245.44</v>
      </c>
      <c r="M978">
        <v>245.44</v>
      </c>
      <c r="N978">
        <f t="shared" si="15"/>
        <v>0</v>
      </c>
    </row>
    <row r="979" spans="1:14" x14ac:dyDescent="0.2">
      <c r="A979" t="s">
        <v>1235</v>
      </c>
      <c r="B979" t="s">
        <v>31460</v>
      </c>
      <c r="I979" t="s">
        <v>5</v>
      </c>
      <c r="J979">
        <v>227.47</v>
      </c>
      <c r="M979">
        <v>227.47</v>
      </c>
      <c r="N979">
        <f t="shared" si="15"/>
        <v>0</v>
      </c>
    </row>
    <row r="980" spans="1:14" x14ac:dyDescent="0.2">
      <c r="A980" t="s">
        <v>1236</v>
      </c>
      <c r="B980" t="s">
        <v>31460</v>
      </c>
      <c r="I980" t="s">
        <v>5</v>
      </c>
      <c r="J980">
        <v>217.91</v>
      </c>
      <c r="M980">
        <v>217.91</v>
      </c>
      <c r="N980">
        <f t="shared" si="15"/>
        <v>0</v>
      </c>
    </row>
    <row r="981" spans="1:14" x14ac:dyDescent="0.2">
      <c r="A981" t="s">
        <v>1237</v>
      </c>
      <c r="B981" t="s">
        <v>31461</v>
      </c>
      <c r="I981" t="s">
        <v>5</v>
      </c>
      <c r="J981">
        <v>280.14999999999998</v>
      </c>
      <c r="M981">
        <v>280.14999999999998</v>
      </c>
      <c r="N981">
        <f t="shared" si="15"/>
        <v>0</v>
      </c>
    </row>
    <row r="982" spans="1:14" x14ac:dyDescent="0.2">
      <c r="A982" t="s">
        <v>1238</v>
      </c>
      <c r="B982" t="s">
        <v>31461</v>
      </c>
      <c r="I982" t="s">
        <v>5</v>
      </c>
      <c r="J982">
        <v>268.51</v>
      </c>
      <c r="M982">
        <v>268.51</v>
      </c>
      <c r="N982">
        <f t="shared" si="15"/>
        <v>0</v>
      </c>
    </row>
    <row r="983" spans="1:14" x14ac:dyDescent="0.2">
      <c r="A983" t="s">
        <v>1239</v>
      </c>
      <c r="B983" t="s">
        <v>31462</v>
      </c>
      <c r="I983" t="s">
        <v>5</v>
      </c>
      <c r="J983">
        <v>275.47000000000003</v>
      </c>
      <c r="M983">
        <v>275.47000000000003</v>
      </c>
      <c r="N983">
        <f t="shared" si="15"/>
        <v>0</v>
      </c>
    </row>
    <row r="984" spans="1:14" x14ac:dyDescent="0.2">
      <c r="A984" t="s">
        <v>1240</v>
      </c>
      <c r="B984" t="s">
        <v>31462</v>
      </c>
      <c r="I984" t="s">
        <v>5</v>
      </c>
      <c r="J984">
        <v>263.83</v>
      </c>
      <c r="M984">
        <v>263.83</v>
      </c>
      <c r="N984">
        <f t="shared" si="15"/>
        <v>0</v>
      </c>
    </row>
    <row r="985" spans="1:14" x14ac:dyDescent="0.2">
      <c r="A985" t="s">
        <v>1241</v>
      </c>
      <c r="B985" t="s">
        <v>31463</v>
      </c>
      <c r="I985" t="s">
        <v>3</v>
      </c>
      <c r="J985">
        <v>80.819999999999993</v>
      </c>
      <c r="M985">
        <v>80.819999999999993</v>
      </c>
      <c r="N985">
        <f t="shared" si="15"/>
        <v>0</v>
      </c>
    </row>
    <row r="986" spans="1:14" x14ac:dyDescent="0.2">
      <c r="A986" t="s">
        <v>1242</v>
      </c>
      <c r="B986" t="s">
        <v>31463</v>
      </c>
      <c r="I986" t="s">
        <v>3</v>
      </c>
      <c r="J986">
        <v>70.03</v>
      </c>
      <c r="M986">
        <v>70.03</v>
      </c>
      <c r="N986">
        <f t="shared" si="15"/>
        <v>0</v>
      </c>
    </row>
    <row r="987" spans="1:14" x14ac:dyDescent="0.2">
      <c r="A987" t="s">
        <v>1243</v>
      </c>
      <c r="B987" t="s">
        <v>31464</v>
      </c>
      <c r="I987" t="s">
        <v>3</v>
      </c>
      <c r="J987">
        <v>73.819999999999993</v>
      </c>
      <c r="M987">
        <v>73.819999999999993</v>
      </c>
      <c r="N987">
        <f t="shared" si="15"/>
        <v>0</v>
      </c>
    </row>
    <row r="988" spans="1:14" x14ac:dyDescent="0.2">
      <c r="A988" t="s">
        <v>1244</v>
      </c>
      <c r="B988" t="s">
        <v>31464</v>
      </c>
      <c r="I988" t="s">
        <v>3</v>
      </c>
      <c r="J988">
        <v>63.96</v>
      </c>
      <c r="M988">
        <v>63.96</v>
      </c>
      <c r="N988">
        <f t="shared" si="15"/>
        <v>0</v>
      </c>
    </row>
    <row r="989" spans="1:14" x14ac:dyDescent="0.2">
      <c r="A989" t="s">
        <v>1245</v>
      </c>
      <c r="B989" t="s">
        <v>31465</v>
      </c>
      <c r="I989" t="s">
        <v>3</v>
      </c>
      <c r="J989">
        <v>69.63</v>
      </c>
      <c r="M989">
        <v>69.63</v>
      </c>
      <c r="N989">
        <f t="shared" si="15"/>
        <v>0</v>
      </c>
    </row>
    <row r="990" spans="1:14" x14ac:dyDescent="0.2">
      <c r="A990" t="s">
        <v>1246</v>
      </c>
      <c r="B990" t="s">
        <v>31465</v>
      </c>
      <c r="I990" t="s">
        <v>3</v>
      </c>
      <c r="J990">
        <v>60.33</v>
      </c>
      <c r="M990">
        <v>60.33</v>
      </c>
      <c r="N990">
        <f t="shared" si="15"/>
        <v>0</v>
      </c>
    </row>
    <row r="991" spans="1:14" x14ac:dyDescent="0.2">
      <c r="A991" t="s">
        <v>1247</v>
      </c>
      <c r="B991" t="s">
        <v>40786</v>
      </c>
      <c r="I991" t="s">
        <v>3</v>
      </c>
      <c r="J991">
        <v>88.11</v>
      </c>
      <c r="M991">
        <v>88.11</v>
      </c>
      <c r="N991">
        <f t="shared" si="15"/>
        <v>0</v>
      </c>
    </row>
    <row r="992" spans="1:14" x14ac:dyDescent="0.2">
      <c r="A992" t="s">
        <v>1248</v>
      </c>
      <c r="B992" t="s">
        <v>40786</v>
      </c>
      <c r="I992" t="s">
        <v>3</v>
      </c>
      <c r="J992">
        <v>76.349999999999994</v>
      </c>
      <c r="M992">
        <v>76.349999999999994</v>
      </c>
      <c r="N992">
        <f t="shared" si="15"/>
        <v>0</v>
      </c>
    </row>
    <row r="993" spans="1:14" x14ac:dyDescent="0.2">
      <c r="A993" t="s">
        <v>1249</v>
      </c>
      <c r="B993" t="s">
        <v>40787</v>
      </c>
      <c r="I993" t="s">
        <v>3</v>
      </c>
      <c r="J993">
        <v>77.36</v>
      </c>
      <c r="M993">
        <v>77.36</v>
      </c>
      <c r="N993">
        <f t="shared" si="15"/>
        <v>0</v>
      </c>
    </row>
    <row r="994" spans="1:14" x14ac:dyDescent="0.2">
      <c r="A994" t="s">
        <v>1250</v>
      </c>
      <c r="B994" t="s">
        <v>40787</v>
      </c>
      <c r="I994" t="s">
        <v>3</v>
      </c>
      <c r="J994">
        <v>67.03</v>
      </c>
      <c r="M994">
        <v>67.03</v>
      </c>
      <c r="N994">
        <f t="shared" si="15"/>
        <v>0</v>
      </c>
    </row>
    <row r="995" spans="1:14" x14ac:dyDescent="0.2">
      <c r="A995" t="s">
        <v>1251</v>
      </c>
      <c r="B995" t="s">
        <v>40788</v>
      </c>
      <c r="I995" t="s">
        <v>3</v>
      </c>
      <c r="J995">
        <v>66.55</v>
      </c>
      <c r="M995">
        <v>66.55</v>
      </c>
      <c r="N995">
        <f t="shared" si="15"/>
        <v>0</v>
      </c>
    </row>
    <row r="996" spans="1:14" x14ac:dyDescent="0.2">
      <c r="A996" t="s">
        <v>1252</v>
      </c>
      <c r="B996" t="s">
        <v>40788</v>
      </c>
      <c r="I996" t="s">
        <v>3</v>
      </c>
      <c r="J996">
        <v>57.67</v>
      </c>
      <c r="M996">
        <v>57.67</v>
      </c>
      <c r="N996">
        <f t="shared" si="15"/>
        <v>0</v>
      </c>
    </row>
    <row r="997" spans="1:14" x14ac:dyDescent="0.2">
      <c r="A997" t="s">
        <v>1253</v>
      </c>
      <c r="B997" t="s">
        <v>31466</v>
      </c>
      <c r="I997" t="s">
        <v>3</v>
      </c>
      <c r="J997">
        <v>202.1</v>
      </c>
      <c r="M997">
        <v>202.1</v>
      </c>
      <c r="N997">
        <f t="shared" si="15"/>
        <v>0</v>
      </c>
    </row>
    <row r="998" spans="1:14" x14ac:dyDescent="0.2">
      <c r="A998" t="s">
        <v>1254</v>
      </c>
      <c r="B998" t="s">
        <v>31466</v>
      </c>
      <c r="I998" t="s">
        <v>3</v>
      </c>
      <c r="J998">
        <v>175.12</v>
      </c>
      <c r="M998">
        <v>175.12</v>
      </c>
      <c r="N998">
        <f t="shared" si="15"/>
        <v>0</v>
      </c>
    </row>
    <row r="999" spans="1:14" x14ac:dyDescent="0.2">
      <c r="A999" t="s">
        <v>1255</v>
      </c>
      <c r="B999" t="s">
        <v>31467</v>
      </c>
      <c r="I999" t="s">
        <v>3</v>
      </c>
      <c r="J999">
        <v>184.64</v>
      </c>
      <c r="M999">
        <v>184.64</v>
      </c>
      <c r="N999">
        <f t="shared" si="15"/>
        <v>0</v>
      </c>
    </row>
    <row r="1000" spans="1:14" x14ac:dyDescent="0.2">
      <c r="A1000" t="s">
        <v>1256</v>
      </c>
      <c r="B1000" t="s">
        <v>31467</v>
      </c>
      <c r="I1000" t="s">
        <v>3</v>
      </c>
      <c r="J1000">
        <v>159.99</v>
      </c>
      <c r="M1000">
        <v>159.99</v>
      </c>
      <c r="N1000">
        <f t="shared" si="15"/>
        <v>0</v>
      </c>
    </row>
    <row r="1001" spans="1:14" x14ac:dyDescent="0.2">
      <c r="A1001" t="s">
        <v>1257</v>
      </c>
      <c r="B1001" t="s">
        <v>31468</v>
      </c>
      <c r="I1001" t="s">
        <v>3</v>
      </c>
      <c r="J1001">
        <v>174.12</v>
      </c>
      <c r="M1001">
        <v>174.12</v>
      </c>
      <c r="N1001">
        <f t="shared" si="15"/>
        <v>0</v>
      </c>
    </row>
    <row r="1002" spans="1:14" x14ac:dyDescent="0.2">
      <c r="A1002" t="s">
        <v>1258</v>
      </c>
      <c r="B1002" t="s">
        <v>31468</v>
      </c>
      <c r="I1002" t="s">
        <v>3</v>
      </c>
      <c r="J1002">
        <v>150.87</v>
      </c>
      <c r="M1002">
        <v>150.87</v>
      </c>
      <c r="N1002">
        <f t="shared" si="15"/>
        <v>0</v>
      </c>
    </row>
    <row r="1003" spans="1:14" x14ac:dyDescent="0.2">
      <c r="A1003" t="s">
        <v>1259</v>
      </c>
      <c r="B1003" t="s">
        <v>31469</v>
      </c>
      <c r="I1003" t="s">
        <v>3</v>
      </c>
      <c r="J1003">
        <v>63.67</v>
      </c>
      <c r="M1003">
        <v>63.67</v>
      </c>
      <c r="N1003">
        <f t="shared" si="15"/>
        <v>0</v>
      </c>
    </row>
    <row r="1004" spans="1:14" x14ac:dyDescent="0.2">
      <c r="A1004" t="s">
        <v>1260</v>
      </c>
      <c r="B1004" t="s">
        <v>31469</v>
      </c>
      <c r="I1004" t="s">
        <v>3</v>
      </c>
      <c r="J1004">
        <v>55.17</v>
      </c>
      <c r="M1004">
        <v>55.17</v>
      </c>
      <c r="N1004">
        <f t="shared" si="15"/>
        <v>0</v>
      </c>
    </row>
    <row r="1005" spans="1:14" x14ac:dyDescent="0.2">
      <c r="A1005" t="s">
        <v>1261</v>
      </c>
      <c r="B1005" t="s">
        <v>31470</v>
      </c>
      <c r="I1005" t="s">
        <v>3</v>
      </c>
      <c r="J1005">
        <v>56.65</v>
      </c>
      <c r="M1005">
        <v>56.65</v>
      </c>
      <c r="N1005">
        <f t="shared" si="15"/>
        <v>0</v>
      </c>
    </row>
    <row r="1006" spans="1:14" x14ac:dyDescent="0.2">
      <c r="A1006" t="s">
        <v>1262</v>
      </c>
      <c r="B1006" t="s">
        <v>31470</v>
      </c>
      <c r="I1006" t="s">
        <v>3</v>
      </c>
      <c r="J1006">
        <v>49.08</v>
      </c>
      <c r="M1006">
        <v>49.08</v>
      </c>
      <c r="N1006">
        <f t="shared" si="15"/>
        <v>0</v>
      </c>
    </row>
    <row r="1007" spans="1:14" x14ac:dyDescent="0.2">
      <c r="A1007" t="s">
        <v>1263</v>
      </c>
      <c r="B1007" t="s">
        <v>31471</v>
      </c>
      <c r="I1007" t="s">
        <v>3</v>
      </c>
      <c r="J1007">
        <v>44.84</v>
      </c>
      <c r="M1007">
        <v>44.84</v>
      </c>
      <c r="N1007">
        <f t="shared" si="15"/>
        <v>0</v>
      </c>
    </row>
    <row r="1008" spans="1:14" x14ac:dyDescent="0.2">
      <c r="A1008" t="s">
        <v>1264</v>
      </c>
      <c r="B1008" t="s">
        <v>31471</v>
      </c>
      <c r="I1008" t="s">
        <v>3</v>
      </c>
      <c r="J1008">
        <v>38.85</v>
      </c>
      <c r="M1008">
        <v>38.85</v>
      </c>
      <c r="N1008">
        <f t="shared" si="15"/>
        <v>0</v>
      </c>
    </row>
    <row r="1009" spans="1:14" x14ac:dyDescent="0.2">
      <c r="A1009" t="s">
        <v>1265</v>
      </c>
      <c r="B1009" t="s">
        <v>31472</v>
      </c>
      <c r="I1009" t="s">
        <v>3</v>
      </c>
      <c r="J1009">
        <v>159.24</v>
      </c>
      <c r="M1009">
        <v>159.24</v>
      </c>
      <c r="N1009">
        <f t="shared" si="15"/>
        <v>0</v>
      </c>
    </row>
    <row r="1010" spans="1:14" x14ac:dyDescent="0.2">
      <c r="A1010" t="s">
        <v>1266</v>
      </c>
      <c r="B1010" t="s">
        <v>31472</v>
      </c>
      <c r="I1010" t="s">
        <v>3</v>
      </c>
      <c r="J1010">
        <v>137.97999999999999</v>
      </c>
      <c r="M1010">
        <v>137.97999999999999</v>
      </c>
      <c r="N1010">
        <f t="shared" si="15"/>
        <v>0</v>
      </c>
    </row>
    <row r="1011" spans="1:14" x14ac:dyDescent="0.2">
      <c r="A1011" t="s">
        <v>1267</v>
      </c>
      <c r="B1011" t="s">
        <v>31473</v>
      </c>
      <c r="I1011" t="s">
        <v>3</v>
      </c>
      <c r="J1011">
        <v>141.66</v>
      </c>
      <c r="M1011">
        <v>141.66</v>
      </c>
      <c r="N1011">
        <f t="shared" si="15"/>
        <v>0</v>
      </c>
    </row>
    <row r="1012" spans="1:14" x14ac:dyDescent="0.2">
      <c r="A1012" t="s">
        <v>1268</v>
      </c>
      <c r="B1012" t="s">
        <v>31473</v>
      </c>
      <c r="I1012" t="s">
        <v>3</v>
      </c>
      <c r="J1012">
        <v>122.75</v>
      </c>
      <c r="M1012">
        <v>122.75</v>
      </c>
      <c r="N1012">
        <f t="shared" si="15"/>
        <v>0</v>
      </c>
    </row>
    <row r="1013" spans="1:14" x14ac:dyDescent="0.2">
      <c r="A1013" t="s">
        <v>1269</v>
      </c>
      <c r="B1013" t="s">
        <v>31474</v>
      </c>
      <c r="I1013" t="s">
        <v>3</v>
      </c>
      <c r="J1013">
        <v>112.18</v>
      </c>
      <c r="M1013">
        <v>112.18</v>
      </c>
      <c r="N1013">
        <f t="shared" si="15"/>
        <v>0</v>
      </c>
    </row>
    <row r="1014" spans="1:14" x14ac:dyDescent="0.2">
      <c r="A1014" t="s">
        <v>1270</v>
      </c>
      <c r="B1014" t="s">
        <v>31474</v>
      </c>
      <c r="I1014" t="s">
        <v>3</v>
      </c>
      <c r="J1014">
        <v>97.21</v>
      </c>
      <c r="M1014">
        <v>97.21</v>
      </c>
      <c r="N1014">
        <f t="shared" si="15"/>
        <v>0</v>
      </c>
    </row>
    <row r="1015" spans="1:14" x14ac:dyDescent="0.2">
      <c r="A1015" t="s">
        <v>1271</v>
      </c>
      <c r="B1015" t="s">
        <v>40789</v>
      </c>
      <c r="I1015" t="s">
        <v>3</v>
      </c>
      <c r="J1015">
        <v>88.13</v>
      </c>
      <c r="M1015">
        <v>88.13</v>
      </c>
      <c r="N1015">
        <f t="shared" si="15"/>
        <v>0</v>
      </c>
    </row>
    <row r="1016" spans="1:14" x14ac:dyDescent="0.2">
      <c r="A1016" t="s">
        <v>1272</v>
      </c>
      <c r="B1016" t="s">
        <v>40789</v>
      </c>
      <c r="I1016" t="s">
        <v>3</v>
      </c>
      <c r="J1016">
        <v>76.37</v>
      </c>
      <c r="M1016">
        <v>76.37</v>
      </c>
      <c r="N1016">
        <f t="shared" si="15"/>
        <v>0</v>
      </c>
    </row>
    <row r="1017" spans="1:14" x14ac:dyDescent="0.2">
      <c r="A1017" t="s">
        <v>1273</v>
      </c>
      <c r="B1017" t="s">
        <v>40790</v>
      </c>
      <c r="I1017" t="s">
        <v>3</v>
      </c>
      <c r="J1017">
        <v>77.39</v>
      </c>
      <c r="M1017">
        <v>77.39</v>
      </c>
      <c r="N1017">
        <f t="shared" si="15"/>
        <v>0</v>
      </c>
    </row>
    <row r="1018" spans="1:14" x14ac:dyDescent="0.2">
      <c r="A1018" t="s">
        <v>1274</v>
      </c>
      <c r="B1018" t="s">
        <v>40790</v>
      </c>
      <c r="I1018" t="s">
        <v>3</v>
      </c>
      <c r="J1018">
        <v>67.06</v>
      </c>
      <c r="M1018">
        <v>67.06</v>
      </c>
      <c r="N1018">
        <f t="shared" si="15"/>
        <v>0</v>
      </c>
    </row>
    <row r="1019" spans="1:14" x14ac:dyDescent="0.2">
      <c r="A1019" t="s">
        <v>1275</v>
      </c>
      <c r="B1019" t="s">
        <v>40791</v>
      </c>
      <c r="I1019" t="s">
        <v>3</v>
      </c>
      <c r="J1019">
        <v>69.42</v>
      </c>
      <c r="M1019">
        <v>69.42</v>
      </c>
      <c r="N1019">
        <f t="shared" si="15"/>
        <v>0</v>
      </c>
    </row>
    <row r="1020" spans="1:14" x14ac:dyDescent="0.2">
      <c r="A1020" t="s">
        <v>1276</v>
      </c>
      <c r="B1020" t="s">
        <v>40791</v>
      </c>
      <c r="I1020" t="s">
        <v>3</v>
      </c>
      <c r="J1020">
        <v>60.15</v>
      </c>
      <c r="M1020">
        <v>60.15</v>
      </c>
      <c r="N1020">
        <f t="shared" si="15"/>
        <v>0</v>
      </c>
    </row>
    <row r="1021" spans="1:14" x14ac:dyDescent="0.2">
      <c r="A1021" t="s">
        <v>1277</v>
      </c>
      <c r="B1021" t="s">
        <v>31475</v>
      </c>
      <c r="I1021" t="s">
        <v>3</v>
      </c>
      <c r="J1021">
        <v>45.98</v>
      </c>
      <c r="M1021">
        <v>45.98</v>
      </c>
      <c r="N1021">
        <f t="shared" si="15"/>
        <v>0</v>
      </c>
    </row>
    <row r="1022" spans="1:14" x14ac:dyDescent="0.2">
      <c r="A1022" t="s">
        <v>1278</v>
      </c>
      <c r="B1022" t="s">
        <v>31475</v>
      </c>
      <c r="I1022" t="s">
        <v>3</v>
      </c>
      <c r="J1022">
        <v>39.840000000000003</v>
      </c>
      <c r="M1022">
        <v>39.840000000000003</v>
      </c>
      <c r="N1022">
        <f t="shared" si="15"/>
        <v>0</v>
      </c>
    </row>
    <row r="1023" spans="1:14" x14ac:dyDescent="0.2">
      <c r="A1023" t="s">
        <v>1279</v>
      </c>
      <c r="B1023" t="s">
        <v>31476</v>
      </c>
      <c r="I1023" t="s">
        <v>3</v>
      </c>
      <c r="J1023">
        <v>33.380000000000003</v>
      </c>
      <c r="M1023">
        <v>33.380000000000003</v>
      </c>
      <c r="N1023">
        <f t="shared" si="15"/>
        <v>0</v>
      </c>
    </row>
    <row r="1024" spans="1:14" x14ac:dyDescent="0.2">
      <c r="A1024" t="s">
        <v>1280</v>
      </c>
      <c r="B1024" t="s">
        <v>31476</v>
      </c>
      <c r="I1024" t="s">
        <v>3</v>
      </c>
      <c r="J1024">
        <v>28.92</v>
      </c>
      <c r="M1024">
        <v>28.92</v>
      </c>
      <c r="N1024">
        <f t="shared" si="15"/>
        <v>0</v>
      </c>
    </row>
    <row r="1025" spans="1:14" x14ac:dyDescent="0.2">
      <c r="A1025" t="s">
        <v>1281</v>
      </c>
      <c r="B1025" t="s">
        <v>31477</v>
      </c>
      <c r="I1025" t="s">
        <v>3</v>
      </c>
      <c r="J1025">
        <v>26.8</v>
      </c>
      <c r="M1025">
        <v>26.8</v>
      </c>
      <c r="N1025">
        <f t="shared" si="15"/>
        <v>0</v>
      </c>
    </row>
    <row r="1026" spans="1:14" x14ac:dyDescent="0.2">
      <c r="A1026" t="s">
        <v>1282</v>
      </c>
      <c r="B1026" t="s">
        <v>31477</v>
      </c>
      <c r="I1026" t="s">
        <v>3</v>
      </c>
      <c r="J1026">
        <v>23.22</v>
      </c>
      <c r="M1026">
        <v>23.22</v>
      </c>
      <c r="N1026">
        <f t="shared" si="15"/>
        <v>0</v>
      </c>
    </row>
    <row r="1027" spans="1:14" x14ac:dyDescent="0.2">
      <c r="A1027" t="s">
        <v>1283</v>
      </c>
      <c r="B1027" t="s">
        <v>31478</v>
      </c>
      <c r="I1027" t="s">
        <v>3</v>
      </c>
      <c r="J1027">
        <v>114.96</v>
      </c>
      <c r="M1027">
        <v>114.96</v>
      </c>
      <c r="N1027">
        <f t="shared" si="15"/>
        <v>0</v>
      </c>
    </row>
    <row r="1028" spans="1:14" x14ac:dyDescent="0.2">
      <c r="A1028" t="s">
        <v>1284</v>
      </c>
      <c r="B1028" t="s">
        <v>31478</v>
      </c>
      <c r="I1028" t="s">
        <v>3</v>
      </c>
      <c r="J1028">
        <v>99.61</v>
      </c>
      <c r="M1028">
        <v>99.61</v>
      </c>
      <c r="N1028">
        <f t="shared" ref="N1028:N1091" si="16">J1028-M1028</f>
        <v>0</v>
      </c>
    </row>
    <row r="1029" spans="1:14" x14ac:dyDescent="0.2">
      <c r="A1029" t="s">
        <v>1285</v>
      </c>
      <c r="B1029" t="s">
        <v>31479</v>
      </c>
      <c r="I1029" t="s">
        <v>3</v>
      </c>
      <c r="J1029">
        <v>83.47</v>
      </c>
      <c r="M1029">
        <v>83.47</v>
      </c>
      <c r="N1029">
        <f t="shared" si="16"/>
        <v>0</v>
      </c>
    </row>
    <row r="1030" spans="1:14" x14ac:dyDescent="0.2">
      <c r="A1030" t="s">
        <v>1286</v>
      </c>
      <c r="B1030" t="s">
        <v>31479</v>
      </c>
      <c r="I1030" t="s">
        <v>3</v>
      </c>
      <c r="J1030">
        <v>72.319999999999993</v>
      </c>
      <c r="M1030">
        <v>72.319999999999993</v>
      </c>
      <c r="N1030">
        <f t="shared" si="16"/>
        <v>0</v>
      </c>
    </row>
    <row r="1031" spans="1:14" x14ac:dyDescent="0.2">
      <c r="A1031" t="s">
        <v>1287</v>
      </c>
      <c r="B1031" t="s">
        <v>31480</v>
      </c>
      <c r="I1031" t="s">
        <v>3</v>
      </c>
      <c r="J1031">
        <v>67.08</v>
      </c>
      <c r="M1031">
        <v>67.08</v>
      </c>
      <c r="N1031">
        <f t="shared" si="16"/>
        <v>0</v>
      </c>
    </row>
    <row r="1032" spans="1:14" x14ac:dyDescent="0.2">
      <c r="A1032" t="s">
        <v>1288</v>
      </c>
      <c r="B1032" t="s">
        <v>31480</v>
      </c>
      <c r="I1032" t="s">
        <v>3</v>
      </c>
      <c r="J1032">
        <v>58.13</v>
      </c>
      <c r="M1032">
        <v>58.13</v>
      </c>
      <c r="N1032">
        <f t="shared" si="16"/>
        <v>0</v>
      </c>
    </row>
    <row r="1033" spans="1:14" x14ac:dyDescent="0.2">
      <c r="A1033" t="s">
        <v>1289</v>
      </c>
      <c r="B1033" t="s">
        <v>40792</v>
      </c>
      <c r="I1033" t="s">
        <v>3</v>
      </c>
      <c r="J1033">
        <v>77.150000000000006</v>
      </c>
      <c r="M1033">
        <v>77.150000000000006</v>
      </c>
      <c r="N1033">
        <f t="shared" si="16"/>
        <v>0</v>
      </c>
    </row>
    <row r="1034" spans="1:14" x14ac:dyDescent="0.2">
      <c r="A1034" t="s">
        <v>1290</v>
      </c>
      <c r="B1034" t="s">
        <v>40792</v>
      </c>
      <c r="I1034" t="s">
        <v>3</v>
      </c>
      <c r="J1034">
        <v>66.849999999999994</v>
      </c>
      <c r="M1034">
        <v>66.849999999999994</v>
      </c>
      <c r="N1034">
        <f t="shared" si="16"/>
        <v>0</v>
      </c>
    </row>
    <row r="1035" spans="1:14" x14ac:dyDescent="0.2">
      <c r="A1035" t="s">
        <v>1291</v>
      </c>
      <c r="B1035" t="s">
        <v>40793</v>
      </c>
      <c r="I1035" t="s">
        <v>3</v>
      </c>
      <c r="J1035">
        <v>68.25</v>
      </c>
      <c r="M1035">
        <v>68.25</v>
      </c>
      <c r="N1035">
        <f t="shared" si="16"/>
        <v>0</v>
      </c>
    </row>
    <row r="1036" spans="1:14" x14ac:dyDescent="0.2">
      <c r="A1036" t="s">
        <v>1292</v>
      </c>
      <c r="B1036" t="s">
        <v>40793</v>
      </c>
      <c r="I1036" t="s">
        <v>3</v>
      </c>
      <c r="J1036">
        <v>59.14</v>
      </c>
      <c r="M1036">
        <v>59.14</v>
      </c>
      <c r="N1036">
        <f t="shared" si="16"/>
        <v>0</v>
      </c>
    </row>
    <row r="1037" spans="1:14" x14ac:dyDescent="0.2">
      <c r="A1037" t="s">
        <v>1293</v>
      </c>
      <c r="B1037" t="s">
        <v>40794</v>
      </c>
      <c r="I1037" t="s">
        <v>3</v>
      </c>
      <c r="J1037">
        <v>57.44</v>
      </c>
      <c r="M1037">
        <v>57.44</v>
      </c>
      <c r="N1037">
        <f t="shared" si="16"/>
        <v>0</v>
      </c>
    </row>
    <row r="1038" spans="1:14" x14ac:dyDescent="0.2">
      <c r="A1038" t="s">
        <v>1294</v>
      </c>
      <c r="B1038" t="s">
        <v>40794</v>
      </c>
      <c r="I1038" t="s">
        <v>3</v>
      </c>
      <c r="J1038">
        <v>49.78</v>
      </c>
      <c r="M1038">
        <v>49.78</v>
      </c>
      <c r="N1038">
        <f t="shared" si="16"/>
        <v>0</v>
      </c>
    </row>
    <row r="1039" spans="1:14" x14ac:dyDescent="0.2">
      <c r="A1039" t="s">
        <v>1295</v>
      </c>
      <c r="B1039" t="s">
        <v>31481</v>
      </c>
      <c r="I1039" t="s">
        <v>3</v>
      </c>
      <c r="J1039">
        <v>12.68</v>
      </c>
      <c r="M1039">
        <v>12.68</v>
      </c>
      <c r="N1039">
        <f t="shared" si="16"/>
        <v>0</v>
      </c>
    </row>
    <row r="1040" spans="1:14" x14ac:dyDescent="0.2">
      <c r="A1040" t="s">
        <v>1296</v>
      </c>
      <c r="B1040" t="s">
        <v>31481</v>
      </c>
      <c r="I1040" t="s">
        <v>3</v>
      </c>
      <c r="J1040">
        <v>10.99</v>
      </c>
      <c r="M1040">
        <v>10.99</v>
      </c>
      <c r="N1040">
        <f t="shared" si="16"/>
        <v>0</v>
      </c>
    </row>
    <row r="1041" spans="1:14" x14ac:dyDescent="0.2">
      <c r="A1041" t="s">
        <v>1297</v>
      </c>
      <c r="B1041" t="s">
        <v>31482</v>
      </c>
      <c r="I1041" t="s">
        <v>3</v>
      </c>
      <c r="J1041">
        <v>8.75</v>
      </c>
      <c r="M1041">
        <v>8.75</v>
      </c>
      <c r="N1041">
        <f t="shared" si="16"/>
        <v>0</v>
      </c>
    </row>
    <row r="1042" spans="1:14" x14ac:dyDescent="0.2">
      <c r="A1042" t="s">
        <v>1298</v>
      </c>
      <c r="B1042" t="s">
        <v>31482</v>
      </c>
      <c r="I1042" t="s">
        <v>3</v>
      </c>
      <c r="J1042">
        <v>7.58</v>
      </c>
      <c r="M1042">
        <v>7.58</v>
      </c>
      <c r="N1042">
        <f t="shared" si="16"/>
        <v>0</v>
      </c>
    </row>
    <row r="1043" spans="1:14" x14ac:dyDescent="0.2">
      <c r="A1043" t="s">
        <v>1299</v>
      </c>
      <c r="B1043" t="s">
        <v>31483</v>
      </c>
      <c r="I1043" t="s">
        <v>3</v>
      </c>
      <c r="J1043">
        <v>8.7799999999999994</v>
      </c>
      <c r="M1043">
        <v>8.7799999999999994</v>
      </c>
      <c r="N1043">
        <f t="shared" si="16"/>
        <v>0</v>
      </c>
    </row>
    <row r="1044" spans="1:14" x14ac:dyDescent="0.2">
      <c r="A1044" t="s">
        <v>1300</v>
      </c>
      <c r="B1044" t="s">
        <v>31483</v>
      </c>
      <c r="I1044" t="s">
        <v>3</v>
      </c>
      <c r="J1044">
        <v>7.61</v>
      </c>
      <c r="M1044">
        <v>7.61</v>
      </c>
      <c r="N1044">
        <f t="shared" si="16"/>
        <v>0</v>
      </c>
    </row>
    <row r="1045" spans="1:14" x14ac:dyDescent="0.2">
      <c r="A1045" t="s">
        <v>1301</v>
      </c>
      <c r="B1045" t="s">
        <v>31484</v>
      </c>
      <c r="I1045" t="s">
        <v>3</v>
      </c>
      <c r="J1045">
        <v>31.76</v>
      </c>
      <c r="M1045">
        <v>31.76</v>
      </c>
      <c r="N1045">
        <f t="shared" si="16"/>
        <v>0</v>
      </c>
    </row>
    <row r="1046" spans="1:14" x14ac:dyDescent="0.2">
      <c r="A1046" t="s">
        <v>1302</v>
      </c>
      <c r="B1046" t="s">
        <v>31484</v>
      </c>
      <c r="I1046" t="s">
        <v>3</v>
      </c>
      <c r="J1046">
        <v>27.52</v>
      </c>
      <c r="M1046">
        <v>27.52</v>
      </c>
      <c r="N1046">
        <f t="shared" si="16"/>
        <v>0</v>
      </c>
    </row>
    <row r="1047" spans="1:14" x14ac:dyDescent="0.2">
      <c r="A1047" t="s">
        <v>1303</v>
      </c>
      <c r="B1047" t="s">
        <v>31485</v>
      </c>
      <c r="I1047" t="s">
        <v>3</v>
      </c>
      <c r="J1047">
        <v>21.96</v>
      </c>
      <c r="M1047">
        <v>21.96</v>
      </c>
      <c r="N1047">
        <f t="shared" si="16"/>
        <v>0</v>
      </c>
    </row>
    <row r="1048" spans="1:14" x14ac:dyDescent="0.2">
      <c r="A1048" t="s">
        <v>1304</v>
      </c>
      <c r="B1048" t="s">
        <v>31485</v>
      </c>
      <c r="I1048" t="s">
        <v>3</v>
      </c>
      <c r="J1048">
        <v>19.02</v>
      </c>
      <c r="M1048">
        <v>19.02</v>
      </c>
      <c r="N1048">
        <f t="shared" si="16"/>
        <v>0</v>
      </c>
    </row>
    <row r="1049" spans="1:14" x14ac:dyDescent="0.2">
      <c r="A1049" t="s">
        <v>1305</v>
      </c>
      <c r="B1049" t="s">
        <v>31486</v>
      </c>
      <c r="I1049" t="s">
        <v>3</v>
      </c>
      <c r="J1049">
        <v>21.97</v>
      </c>
      <c r="M1049">
        <v>21.97</v>
      </c>
      <c r="N1049">
        <f t="shared" si="16"/>
        <v>0</v>
      </c>
    </row>
    <row r="1050" spans="1:14" x14ac:dyDescent="0.2">
      <c r="A1050" t="s">
        <v>1306</v>
      </c>
      <c r="B1050" t="s">
        <v>31486</v>
      </c>
      <c r="I1050" t="s">
        <v>3</v>
      </c>
      <c r="J1050">
        <v>19.04</v>
      </c>
      <c r="M1050">
        <v>19.04</v>
      </c>
      <c r="N1050">
        <f t="shared" si="16"/>
        <v>0</v>
      </c>
    </row>
    <row r="1051" spans="1:14" x14ac:dyDescent="0.2">
      <c r="A1051" t="s">
        <v>1307</v>
      </c>
      <c r="B1051" t="s">
        <v>31487</v>
      </c>
      <c r="I1051" t="s">
        <v>3</v>
      </c>
      <c r="J1051">
        <v>43.05</v>
      </c>
      <c r="M1051">
        <v>43.05</v>
      </c>
      <c r="N1051">
        <f t="shared" si="16"/>
        <v>0</v>
      </c>
    </row>
    <row r="1052" spans="1:14" x14ac:dyDescent="0.2">
      <c r="A1052" t="s">
        <v>1308</v>
      </c>
      <c r="B1052" t="s">
        <v>31487</v>
      </c>
      <c r="I1052" t="s">
        <v>3</v>
      </c>
      <c r="J1052">
        <v>37.299999999999997</v>
      </c>
      <c r="M1052">
        <v>37.299999999999997</v>
      </c>
      <c r="N1052">
        <f t="shared" si="16"/>
        <v>0</v>
      </c>
    </row>
    <row r="1053" spans="1:14" x14ac:dyDescent="0.2">
      <c r="A1053" t="s">
        <v>1309</v>
      </c>
      <c r="B1053" t="s">
        <v>31488</v>
      </c>
      <c r="I1053" t="s">
        <v>3</v>
      </c>
      <c r="J1053">
        <v>29.85</v>
      </c>
      <c r="M1053">
        <v>29.85</v>
      </c>
      <c r="N1053">
        <f t="shared" si="16"/>
        <v>0</v>
      </c>
    </row>
    <row r="1054" spans="1:14" x14ac:dyDescent="0.2">
      <c r="A1054" t="s">
        <v>1310</v>
      </c>
      <c r="B1054" t="s">
        <v>31488</v>
      </c>
      <c r="I1054" t="s">
        <v>3</v>
      </c>
      <c r="J1054">
        <v>25.87</v>
      </c>
      <c r="M1054">
        <v>25.87</v>
      </c>
      <c r="N1054">
        <f t="shared" si="16"/>
        <v>0</v>
      </c>
    </row>
    <row r="1055" spans="1:14" x14ac:dyDescent="0.2">
      <c r="A1055" t="s">
        <v>1311</v>
      </c>
      <c r="B1055" t="s">
        <v>31489</v>
      </c>
      <c r="I1055" t="s">
        <v>3</v>
      </c>
      <c r="J1055">
        <v>23.87</v>
      </c>
      <c r="M1055">
        <v>23.87</v>
      </c>
      <c r="N1055">
        <f t="shared" si="16"/>
        <v>0</v>
      </c>
    </row>
    <row r="1056" spans="1:14" x14ac:dyDescent="0.2">
      <c r="A1056" t="s">
        <v>1312</v>
      </c>
      <c r="B1056" t="s">
        <v>31489</v>
      </c>
      <c r="I1056" t="s">
        <v>3</v>
      </c>
      <c r="J1056">
        <v>20.69</v>
      </c>
      <c r="M1056">
        <v>20.69</v>
      </c>
      <c r="N1056">
        <f t="shared" si="16"/>
        <v>0</v>
      </c>
    </row>
    <row r="1057" spans="1:14" x14ac:dyDescent="0.2">
      <c r="A1057" t="s">
        <v>1313</v>
      </c>
      <c r="B1057" t="s">
        <v>31490</v>
      </c>
      <c r="I1057" t="s">
        <v>3</v>
      </c>
      <c r="J1057">
        <v>107.73</v>
      </c>
      <c r="M1057">
        <v>107.73</v>
      </c>
      <c r="N1057">
        <f t="shared" si="16"/>
        <v>0</v>
      </c>
    </row>
    <row r="1058" spans="1:14" x14ac:dyDescent="0.2">
      <c r="A1058" t="s">
        <v>1314</v>
      </c>
      <c r="B1058" t="s">
        <v>31490</v>
      </c>
      <c r="I1058" t="s">
        <v>3</v>
      </c>
      <c r="J1058">
        <v>93.35</v>
      </c>
      <c r="M1058">
        <v>93.35</v>
      </c>
      <c r="N1058">
        <f t="shared" si="16"/>
        <v>0</v>
      </c>
    </row>
    <row r="1059" spans="1:14" x14ac:dyDescent="0.2">
      <c r="A1059" t="s">
        <v>1315</v>
      </c>
      <c r="B1059" t="s">
        <v>31491</v>
      </c>
      <c r="I1059" t="s">
        <v>3</v>
      </c>
      <c r="J1059">
        <v>74.650000000000006</v>
      </c>
      <c r="M1059">
        <v>74.650000000000006</v>
      </c>
      <c r="N1059">
        <f t="shared" si="16"/>
        <v>0</v>
      </c>
    </row>
    <row r="1060" spans="1:14" x14ac:dyDescent="0.2">
      <c r="A1060" t="s">
        <v>1316</v>
      </c>
      <c r="B1060" t="s">
        <v>31491</v>
      </c>
      <c r="I1060" t="s">
        <v>3</v>
      </c>
      <c r="J1060">
        <v>64.69</v>
      </c>
      <c r="M1060">
        <v>64.69</v>
      </c>
      <c r="N1060">
        <f t="shared" si="16"/>
        <v>0</v>
      </c>
    </row>
    <row r="1061" spans="1:14" x14ac:dyDescent="0.2">
      <c r="A1061" t="s">
        <v>1317</v>
      </c>
      <c r="B1061" t="s">
        <v>31492</v>
      </c>
      <c r="I1061" t="s">
        <v>3</v>
      </c>
      <c r="J1061">
        <v>59.71</v>
      </c>
      <c r="M1061">
        <v>59.71</v>
      </c>
      <c r="N1061">
        <f t="shared" si="16"/>
        <v>0</v>
      </c>
    </row>
    <row r="1062" spans="1:14" x14ac:dyDescent="0.2">
      <c r="A1062" t="s">
        <v>1318</v>
      </c>
      <c r="B1062" t="s">
        <v>31492</v>
      </c>
      <c r="I1062" t="s">
        <v>3</v>
      </c>
      <c r="J1062">
        <v>51.74</v>
      </c>
      <c r="M1062">
        <v>51.74</v>
      </c>
      <c r="N1062">
        <f t="shared" si="16"/>
        <v>0</v>
      </c>
    </row>
    <row r="1063" spans="1:14" x14ac:dyDescent="0.2">
      <c r="A1063" t="s">
        <v>1319</v>
      </c>
      <c r="B1063" t="s">
        <v>31493</v>
      </c>
      <c r="I1063" t="s">
        <v>3</v>
      </c>
      <c r="J1063">
        <v>8.36</v>
      </c>
      <c r="M1063">
        <v>8.36</v>
      </c>
      <c r="N1063">
        <f t="shared" si="16"/>
        <v>0</v>
      </c>
    </row>
    <row r="1064" spans="1:14" x14ac:dyDescent="0.2">
      <c r="A1064" t="s">
        <v>1320</v>
      </c>
      <c r="B1064" t="s">
        <v>31493</v>
      </c>
      <c r="I1064" t="s">
        <v>3</v>
      </c>
      <c r="J1064">
        <v>7.25</v>
      </c>
      <c r="M1064">
        <v>7.25</v>
      </c>
      <c r="N1064">
        <f t="shared" si="16"/>
        <v>0</v>
      </c>
    </row>
    <row r="1065" spans="1:14" x14ac:dyDescent="0.2">
      <c r="A1065" t="s">
        <v>1321</v>
      </c>
      <c r="B1065" t="s">
        <v>31494</v>
      </c>
      <c r="I1065" t="s">
        <v>3</v>
      </c>
      <c r="J1065">
        <v>4.5999999999999996</v>
      </c>
      <c r="M1065">
        <v>4.5999999999999996</v>
      </c>
      <c r="N1065">
        <f t="shared" si="16"/>
        <v>0</v>
      </c>
    </row>
    <row r="1066" spans="1:14" x14ac:dyDescent="0.2">
      <c r="A1066" t="s">
        <v>1322</v>
      </c>
      <c r="B1066" t="s">
        <v>31494</v>
      </c>
      <c r="I1066" t="s">
        <v>3</v>
      </c>
      <c r="J1066">
        <v>3.98</v>
      </c>
      <c r="M1066">
        <v>3.98</v>
      </c>
      <c r="N1066">
        <f t="shared" si="16"/>
        <v>0</v>
      </c>
    </row>
    <row r="1067" spans="1:14" x14ac:dyDescent="0.2">
      <c r="A1067" t="s">
        <v>1323</v>
      </c>
      <c r="B1067" t="s">
        <v>31495</v>
      </c>
      <c r="I1067" t="s">
        <v>3</v>
      </c>
      <c r="J1067">
        <v>2.31</v>
      </c>
      <c r="M1067">
        <v>2.31</v>
      </c>
      <c r="N1067">
        <f t="shared" si="16"/>
        <v>0</v>
      </c>
    </row>
    <row r="1068" spans="1:14" x14ac:dyDescent="0.2">
      <c r="A1068" t="s">
        <v>1324</v>
      </c>
      <c r="B1068" t="s">
        <v>31495</v>
      </c>
      <c r="I1068" t="s">
        <v>3</v>
      </c>
      <c r="J1068">
        <v>2</v>
      </c>
      <c r="M1068">
        <v>2</v>
      </c>
      <c r="N1068">
        <f t="shared" si="16"/>
        <v>0</v>
      </c>
    </row>
    <row r="1069" spans="1:14" x14ac:dyDescent="0.2">
      <c r="A1069" t="s">
        <v>1325</v>
      </c>
      <c r="B1069" t="s">
        <v>31496</v>
      </c>
      <c r="I1069" t="s">
        <v>3</v>
      </c>
      <c r="J1069">
        <v>20.97</v>
      </c>
      <c r="M1069">
        <v>20.97</v>
      </c>
      <c r="N1069">
        <f t="shared" si="16"/>
        <v>0</v>
      </c>
    </row>
    <row r="1070" spans="1:14" x14ac:dyDescent="0.2">
      <c r="A1070" t="s">
        <v>1326</v>
      </c>
      <c r="B1070" t="s">
        <v>31496</v>
      </c>
      <c r="I1070" t="s">
        <v>3</v>
      </c>
      <c r="J1070">
        <v>18.170000000000002</v>
      </c>
      <c r="M1070">
        <v>18.170000000000002</v>
      </c>
      <c r="N1070">
        <f t="shared" si="16"/>
        <v>0</v>
      </c>
    </row>
    <row r="1071" spans="1:14" x14ac:dyDescent="0.2">
      <c r="A1071" t="s">
        <v>1327</v>
      </c>
      <c r="B1071" t="s">
        <v>31497</v>
      </c>
      <c r="I1071" t="s">
        <v>3</v>
      </c>
      <c r="J1071">
        <v>14.02</v>
      </c>
      <c r="M1071">
        <v>14.02</v>
      </c>
      <c r="N1071">
        <f t="shared" si="16"/>
        <v>0</v>
      </c>
    </row>
    <row r="1072" spans="1:14" x14ac:dyDescent="0.2">
      <c r="A1072" t="s">
        <v>1328</v>
      </c>
      <c r="B1072" t="s">
        <v>31497</v>
      </c>
      <c r="I1072" t="s">
        <v>3</v>
      </c>
      <c r="J1072">
        <v>12.15</v>
      </c>
      <c r="M1072">
        <v>12.15</v>
      </c>
      <c r="N1072">
        <f t="shared" si="16"/>
        <v>0</v>
      </c>
    </row>
    <row r="1073" spans="1:14" x14ac:dyDescent="0.2">
      <c r="A1073" t="s">
        <v>1329</v>
      </c>
      <c r="B1073" t="s">
        <v>31498</v>
      </c>
      <c r="I1073" t="s">
        <v>3</v>
      </c>
      <c r="J1073">
        <v>16.78</v>
      </c>
      <c r="M1073">
        <v>16.78</v>
      </c>
      <c r="N1073">
        <f t="shared" si="16"/>
        <v>0</v>
      </c>
    </row>
    <row r="1074" spans="1:14" x14ac:dyDescent="0.2">
      <c r="A1074" t="s">
        <v>1330</v>
      </c>
      <c r="B1074" t="s">
        <v>31498</v>
      </c>
      <c r="I1074" t="s">
        <v>3</v>
      </c>
      <c r="J1074">
        <v>14.54</v>
      </c>
      <c r="M1074">
        <v>14.54</v>
      </c>
      <c r="N1074">
        <f t="shared" si="16"/>
        <v>0</v>
      </c>
    </row>
    <row r="1075" spans="1:14" x14ac:dyDescent="0.2">
      <c r="A1075" t="s">
        <v>1331</v>
      </c>
      <c r="B1075" t="s">
        <v>31499</v>
      </c>
      <c r="I1075" t="s">
        <v>3</v>
      </c>
      <c r="J1075">
        <v>10.28</v>
      </c>
      <c r="M1075">
        <v>10.28</v>
      </c>
      <c r="N1075">
        <f t="shared" si="16"/>
        <v>0</v>
      </c>
    </row>
    <row r="1076" spans="1:14" x14ac:dyDescent="0.2">
      <c r="A1076" t="s">
        <v>1332</v>
      </c>
      <c r="B1076" t="s">
        <v>31499</v>
      </c>
      <c r="I1076" t="s">
        <v>3</v>
      </c>
      <c r="J1076">
        <v>8.91</v>
      </c>
      <c r="M1076">
        <v>8.91</v>
      </c>
      <c r="N1076">
        <f t="shared" si="16"/>
        <v>0</v>
      </c>
    </row>
    <row r="1077" spans="1:14" x14ac:dyDescent="0.2">
      <c r="A1077" t="s">
        <v>1333</v>
      </c>
      <c r="B1077" t="s">
        <v>31500</v>
      </c>
      <c r="I1077" t="s">
        <v>3</v>
      </c>
      <c r="J1077">
        <v>4.91</v>
      </c>
      <c r="M1077">
        <v>4.91</v>
      </c>
      <c r="N1077">
        <f t="shared" si="16"/>
        <v>0</v>
      </c>
    </row>
    <row r="1078" spans="1:14" x14ac:dyDescent="0.2">
      <c r="A1078" t="s">
        <v>1334</v>
      </c>
      <c r="B1078" t="s">
        <v>31500</v>
      </c>
      <c r="I1078" t="s">
        <v>3</v>
      </c>
      <c r="J1078">
        <v>4.26</v>
      </c>
      <c r="M1078">
        <v>4.26</v>
      </c>
      <c r="N1078">
        <f t="shared" si="16"/>
        <v>0</v>
      </c>
    </row>
    <row r="1079" spans="1:14" x14ac:dyDescent="0.2">
      <c r="A1079" t="s">
        <v>1335</v>
      </c>
      <c r="B1079" t="s">
        <v>31501</v>
      </c>
      <c r="I1079" t="s">
        <v>3</v>
      </c>
      <c r="J1079">
        <v>2.54</v>
      </c>
      <c r="M1079">
        <v>2.54</v>
      </c>
      <c r="N1079">
        <f t="shared" si="16"/>
        <v>0</v>
      </c>
    </row>
    <row r="1080" spans="1:14" x14ac:dyDescent="0.2">
      <c r="A1080" t="s">
        <v>1336</v>
      </c>
      <c r="B1080" t="s">
        <v>31501</v>
      </c>
      <c r="I1080" t="s">
        <v>3</v>
      </c>
      <c r="J1080">
        <v>2.2000000000000002</v>
      </c>
      <c r="M1080">
        <v>2.2000000000000002</v>
      </c>
      <c r="N1080">
        <f t="shared" si="16"/>
        <v>0</v>
      </c>
    </row>
    <row r="1081" spans="1:14" x14ac:dyDescent="0.2">
      <c r="A1081" t="s">
        <v>1337</v>
      </c>
      <c r="B1081" t="s">
        <v>31502</v>
      </c>
      <c r="I1081" t="s">
        <v>3</v>
      </c>
      <c r="J1081">
        <v>2.73</v>
      </c>
      <c r="M1081">
        <v>2.73</v>
      </c>
      <c r="N1081">
        <f t="shared" si="16"/>
        <v>0</v>
      </c>
    </row>
    <row r="1082" spans="1:14" x14ac:dyDescent="0.2">
      <c r="A1082" t="s">
        <v>1338</v>
      </c>
      <c r="B1082" t="s">
        <v>31502</v>
      </c>
      <c r="I1082" t="s">
        <v>3</v>
      </c>
      <c r="J1082">
        <v>2.37</v>
      </c>
      <c r="M1082">
        <v>2.37</v>
      </c>
      <c r="N1082">
        <f t="shared" si="16"/>
        <v>0</v>
      </c>
    </row>
    <row r="1083" spans="1:14" x14ac:dyDescent="0.2">
      <c r="A1083" t="s">
        <v>1339</v>
      </c>
      <c r="B1083" t="s">
        <v>31503</v>
      </c>
      <c r="I1083" t="s">
        <v>3</v>
      </c>
      <c r="J1083">
        <v>1.36</v>
      </c>
      <c r="M1083">
        <v>1.36</v>
      </c>
      <c r="N1083">
        <f t="shared" si="16"/>
        <v>0</v>
      </c>
    </row>
    <row r="1084" spans="1:14" x14ac:dyDescent="0.2">
      <c r="A1084" t="s">
        <v>1340</v>
      </c>
      <c r="B1084" t="s">
        <v>31503</v>
      </c>
      <c r="I1084" t="s">
        <v>3</v>
      </c>
      <c r="J1084">
        <v>1.17</v>
      </c>
      <c r="M1084">
        <v>1.17</v>
      </c>
      <c r="N1084">
        <f t="shared" si="16"/>
        <v>0</v>
      </c>
    </row>
    <row r="1085" spans="1:14" x14ac:dyDescent="0.2">
      <c r="A1085" t="s">
        <v>1341</v>
      </c>
      <c r="B1085" t="s">
        <v>31504</v>
      </c>
      <c r="I1085" t="s">
        <v>3</v>
      </c>
      <c r="J1085">
        <v>4.5999999999999996</v>
      </c>
      <c r="M1085">
        <v>4.5999999999999996</v>
      </c>
      <c r="N1085">
        <f t="shared" si="16"/>
        <v>0</v>
      </c>
    </row>
    <row r="1086" spans="1:14" x14ac:dyDescent="0.2">
      <c r="A1086" t="s">
        <v>1342</v>
      </c>
      <c r="B1086" t="s">
        <v>31504</v>
      </c>
      <c r="I1086" t="s">
        <v>3</v>
      </c>
      <c r="J1086">
        <v>3.98</v>
      </c>
      <c r="M1086">
        <v>3.98</v>
      </c>
      <c r="N1086">
        <f t="shared" si="16"/>
        <v>0</v>
      </c>
    </row>
    <row r="1087" spans="1:14" x14ac:dyDescent="0.2">
      <c r="A1087" t="s">
        <v>1343</v>
      </c>
      <c r="B1087" t="s">
        <v>31505</v>
      </c>
      <c r="I1087" t="s">
        <v>3</v>
      </c>
      <c r="J1087">
        <v>2.31</v>
      </c>
      <c r="M1087">
        <v>2.31</v>
      </c>
      <c r="N1087">
        <f t="shared" si="16"/>
        <v>0</v>
      </c>
    </row>
    <row r="1088" spans="1:14" x14ac:dyDescent="0.2">
      <c r="A1088" t="s">
        <v>1344</v>
      </c>
      <c r="B1088" t="s">
        <v>31505</v>
      </c>
      <c r="I1088" t="s">
        <v>3</v>
      </c>
      <c r="J1088">
        <v>2</v>
      </c>
      <c r="M1088">
        <v>2</v>
      </c>
      <c r="N1088">
        <f t="shared" si="16"/>
        <v>0</v>
      </c>
    </row>
    <row r="1089" spans="1:14" x14ac:dyDescent="0.2">
      <c r="A1089" t="s">
        <v>1345</v>
      </c>
      <c r="B1089" t="s">
        <v>31506</v>
      </c>
      <c r="I1089" t="s">
        <v>3</v>
      </c>
      <c r="J1089">
        <v>7.75</v>
      </c>
      <c r="M1089">
        <v>7.75</v>
      </c>
      <c r="N1089">
        <f t="shared" si="16"/>
        <v>0</v>
      </c>
    </row>
    <row r="1090" spans="1:14" x14ac:dyDescent="0.2">
      <c r="A1090" t="s">
        <v>1346</v>
      </c>
      <c r="B1090" t="s">
        <v>31506</v>
      </c>
      <c r="I1090" t="s">
        <v>3</v>
      </c>
      <c r="J1090">
        <v>6.71</v>
      </c>
      <c r="M1090">
        <v>6.71</v>
      </c>
      <c r="N1090">
        <f t="shared" si="16"/>
        <v>0</v>
      </c>
    </row>
    <row r="1091" spans="1:14" x14ac:dyDescent="0.2">
      <c r="A1091" t="s">
        <v>1347</v>
      </c>
      <c r="B1091" t="s">
        <v>31507</v>
      </c>
      <c r="I1091" t="s">
        <v>3</v>
      </c>
      <c r="J1091">
        <v>9.08</v>
      </c>
      <c r="M1091">
        <v>9.08</v>
      </c>
      <c r="N1091">
        <f t="shared" si="16"/>
        <v>0</v>
      </c>
    </row>
    <row r="1092" spans="1:14" x14ac:dyDescent="0.2">
      <c r="A1092" t="s">
        <v>1348</v>
      </c>
      <c r="B1092" t="s">
        <v>31507</v>
      </c>
      <c r="I1092" t="s">
        <v>3</v>
      </c>
      <c r="J1092">
        <v>7.87</v>
      </c>
      <c r="M1092">
        <v>7.87</v>
      </c>
      <c r="N1092">
        <f t="shared" ref="N1092:N1155" si="17">J1092-M1092</f>
        <v>0</v>
      </c>
    </row>
    <row r="1093" spans="1:14" x14ac:dyDescent="0.2">
      <c r="A1093" t="s">
        <v>1349</v>
      </c>
      <c r="B1093" t="s">
        <v>31508</v>
      </c>
      <c r="I1093" t="s">
        <v>3</v>
      </c>
      <c r="J1093">
        <v>4.5199999999999996</v>
      </c>
      <c r="M1093">
        <v>4.5199999999999996</v>
      </c>
      <c r="N1093">
        <f t="shared" si="17"/>
        <v>0</v>
      </c>
    </row>
    <row r="1094" spans="1:14" x14ac:dyDescent="0.2">
      <c r="A1094" t="s">
        <v>1350</v>
      </c>
      <c r="B1094" t="s">
        <v>31508</v>
      </c>
      <c r="I1094" t="s">
        <v>3</v>
      </c>
      <c r="J1094">
        <v>3.91</v>
      </c>
      <c r="M1094">
        <v>3.91</v>
      </c>
      <c r="N1094">
        <f t="shared" si="17"/>
        <v>0</v>
      </c>
    </row>
    <row r="1095" spans="1:14" x14ac:dyDescent="0.2">
      <c r="A1095" t="s">
        <v>1351</v>
      </c>
      <c r="B1095" t="s">
        <v>31509</v>
      </c>
      <c r="I1095" t="s">
        <v>3</v>
      </c>
      <c r="J1095">
        <v>4.91</v>
      </c>
      <c r="M1095">
        <v>4.91</v>
      </c>
      <c r="N1095">
        <f t="shared" si="17"/>
        <v>0</v>
      </c>
    </row>
    <row r="1096" spans="1:14" x14ac:dyDescent="0.2">
      <c r="A1096" t="s">
        <v>1352</v>
      </c>
      <c r="B1096" t="s">
        <v>31509</v>
      </c>
      <c r="I1096" t="s">
        <v>3</v>
      </c>
      <c r="J1096">
        <v>4.26</v>
      </c>
      <c r="M1096">
        <v>4.26</v>
      </c>
      <c r="N1096">
        <f t="shared" si="17"/>
        <v>0</v>
      </c>
    </row>
    <row r="1097" spans="1:14" x14ac:dyDescent="0.2">
      <c r="A1097" t="s">
        <v>1353</v>
      </c>
      <c r="B1097" t="s">
        <v>31510</v>
      </c>
      <c r="I1097" t="s">
        <v>3</v>
      </c>
      <c r="J1097">
        <v>2.54</v>
      </c>
      <c r="M1097">
        <v>2.54</v>
      </c>
      <c r="N1097">
        <f t="shared" si="17"/>
        <v>0</v>
      </c>
    </row>
    <row r="1098" spans="1:14" x14ac:dyDescent="0.2">
      <c r="A1098" t="s">
        <v>1354</v>
      </c>
      <c r="B1098" t="s">
        <v>31510</v>
      </c>
      <c r="I1098" t="s">
        <v>3</v>
      </c>
      <c r="J1098">
        <v>2.2000000000000002</v>
      </c>
      <c r="M1098">
        <v>2.2000000000000002</v>
      </c>
      <c r="N1098">
        <f t="shared" si="17"/>
        <v>0</v>
      </c>
    </row>
    <row r="1099" spans="1:14" x14ac:dyDescent="0.2">
      <c r="A1099" t="s">
        <v>1355</v>
      </c>
      <c r="B1099" t="s">
        <v>31511</v>
      </c>
      <c r="I1099" t="s">
        <v>3</v>
      </c>
      <c r="J1099">
        <v>2.73</v>
      </c>
      <c r="M1099">
        <v>2.73</v>
      </c>
      <c r="N1099">
        <f t="shared" si="17"/>
        <v>0</v>
      </c>
    </row>
    <row r="1100" spans="1:14" x14ac:dyDescent="0.2">
      <c r="A1100" t="s">
        <v>1356</v>
      </c>
      <c r="B1100" t="s">
        <v>31511</v>
      </c>
      <c r="I1100" t="s">
        <v>3</v>
      </c>
      <c r="J1100">
        <v>2.37</v>
      </c>
      <c r="M1100">
        <v>2.37</v>
      </c>
      <c r="N1100">
        <f t="shared" si="17"/>
        <v>0</v>
      </c>
    </row>
    <row r="1101" spans="1:14" x14ac:dyDescent="0.2">
      <c r="A1101" t="s">
        <v>1357</v>
      </c>
      <c r="B1101" t="s">
        <v>31512</v>
      </c>
      <c r="I1101" t="s">
        <v>3</v>
      </c>
      <c r="J1101">
        <v>1.36</v>
      </c>
      <c r="M1101">
        <v>1.36</v>
      </c>
      <c r="N1101">
        <f t="shared" si="17"/>
        <v>0</v>
      </c>
    </row>
    <row r="1102" spans="1:14" x14ac:dyDescent="0.2">
      <c r="A1102" t="s">
        <v>1358</v>
      </c>
      <c r="B1102" t="s">
        <v>31512</v>
      </c>
      <c r="I1102" t="s">
        <v>3</v>
      </c>
      <c r="J1102">
        <v>1.17</v>
      </c>
      <c r="M1102">
        <v>1.17</v>
      </c>
      <c r="N1102">
        <f t="shared" si="17"/>
        <v>0</v>
      </c>
    </row>
    <row r="1103" spans="1:14" x14ac:dyDescent="0.2">
      <c r="A1103" t="s">
        <v>1359</v>
      </c>
      <c r="B1103" t="s">
        <v>31513</v>
      </c>
      <c r="I1103" t="s">
        <v>3</v>
      </c>
      <c r="J1103">
        <v>4.5999999999999996</v>
      </c>
      <c r="M1103">
        <v>4.5999999999999996</v>
      </c>
      <c r="N1103">
        <f t="shared" si="17"/>
        <v>0</v>
      </c>
    </row>
    <row r="1104" spans="1:14" x14ac:dyDescent="0.2">
      <c r="A1104" t="s">
        <v>1360</v>
      </c>
      <c r="B1104" t="s">
        <v>31513</v>
      </c>
      <c r="I1104" t="s">
        <v>3</v>
      </c>
      <c r="J1104">
        <v>3.98</v>
      </c>
      <c r="M1104">
        <v>3.98</v>
      </c>
      <c r="N1104">
        <f t="shared" si="17"/>
        <v>0</v>
      </c>
    </row>
    <row r="1105" spans="1:14" x14ac:dyDescent="0.2">
      <c r="A1105" t="s">
        <v>1361</v>
      </c>
      <c r="B1105" t="s">
        <v>31514</v>
      </c>
      <c r="I1105" t="s">
        <v>3</v>
      </c>
      <c r="J1105">
        <v>4.13</v>
      </c>
      <c r="M1105">
        <v>4.13</v>
      </c>
      <c r="N1105">
        <f t="shared" si="17"/>
        <v>0</v>
      </c>
    </row>
    <row r="1106" spans="1:14" x14ac:dyDescent="0.2">
      <c r="A1106" t="s">
        <v>1362</v>
      </c>
      <c r="B1106" t="s">
        <v>31514</v>
      </c>
      <c r="I1106" t="s">
        <v>3</v>
      </c>
      <c r="J1106">
        <v>3.58</v>
      </c>
      <c r="M1106">
        <v>3.58</v>
      </c>
      <c r="N1106">
        <f t="shared" si="17"/>
        <v>0</v>
      </c>
    </row>
    <row r="1107" spans="1:14" x14ac:dyDescent="0.2">
      <c r="A1107" t="s">
        <v>1363</v>
      </c>
      <c r="B1107" t="s">
        <v>31515</v>
      </c>
      <c r="I1107" t="s">
        <v>3</v>
      </c>
      <c r="J1107">
        <v>11.72</v>
      </c>
      <c r="M1107">
        <v>11.72</v>
      </c>
      <c r="N1107">
        <f t="shared" si="17"/>
        <v>0</v>
      </c>
    </row>
    <row r="1108" spans="1:14" x14ac:dyDescent="0.2">
      <c r="A1108" t="s">
        <v>1364</v>
      </c>
      <c r="B1108" t="s">
        <v>31515</v>
      </c>
      <c r="I1108" t="s">
        <v>3</v>
      </c>
      <c r="J1108">
        <v>10.15</v>
      </c>
      <c r="M1108">
        <v>10.15</v>
      </c>
      <c r="N1108">
        <f t="shared" si="17"/>
        <v>0</v>
      </c>
    </row>
    <row r="1109" spans="1:14" x14ac:dyDescent="0.2">
      <c r="A1109" t="s">
        <v>1365</v>
      </c>
      <c r="B1109" t="s">
        <v>31516</v>
      </c>
      <c r="I1109" t="s">
        <v>3</v>
      </c>
      <c r="J1109">
        <v>10.54</v>
      </c>
      <c r="M1109">
        <v>10.54</v>
      </c>
      <c r="N1109">
        <f t="shared" si="17"/>
        <v>0</v>
      </c>
    </row>
    <row r="1110" spans="1:14" x14ac:dyDescent="0.2">
      <c r="A1110" t="s">
        <v>1366</v>
      </c>
      <c r="B1110" t="s">
        <v>31516</v>
      </c>
      <c r="I1110" t="s">
        <v>3</v>
      </c>
      <c r="J1110">
        <v>9.1300000000000008</v>
      </c>
      <c r="M1110">
        <v>9.1300000000000008</v>
      </c>
      <c r="N1110">
        <f t="shared" si="17"/>
        <v>0</v>
      </c>
    </row>
    <row r="1111" spans="1:14" x14ac:dyDescent="0.2">
      <c r="A1111" t="s">
        <v>1367</v>
      </c>
      <c r="B1111" t="s">
        <v>31517</v>
      </c>
      <c r="I1111" t="s">
        <v>3</v>
      </c>
      <c r="J1111">
        <v>11.72</v>
      </c>
      <c r="M1111">
        <v>11.72</v>
      </c>
      <c r="N1111">
        <f t="shared" si="17"/>
        <v>0</v>
      </c>
    </row>
    <row r="1112" spans="1:14" x14ac:dyDescent="0.2">
      <c r="A1112" t="s">
        <v>1368</v>
      </c>
      <c r="B1112" t="s">
        <v>31517</v>
      </c>
      <c r="I1112" t="s">
        <v>3</v>
      </c>
      <c r="J1112">
        <v>10.15</v>
      </c>
      <c r="M1112">
        <v>10.15</v>
      </c>
      <c r="N1112">
        <f t="shared" si="17"/>
        <v>0</v>
      </c>
    </row>
    <row r="1113" spans="1:14" x14ac:dyDescent="0.2">
      <c r="A1113" t="s">
        <v>1369</v>
      </c>
      <c r="B1113" t="s">
        <v>31518</v>
      </c>
      <c r="I1113" t="s">
        <v>3</v>
      </c>
      <c r="J1113">
        <v>4.88</v>
      </c>
      <c r="M1113">
        <v>4.88</v>
      </c>
      <c r="N1113">
        <f t="shared" si="17"/>
        <v>0</v>
      </c>
    </row>
    <row r="1114" spans="1:14" x14ac:dyDescent="0.2">
      <c r="A1114" t="s">
        <v>1370</v>
      </c>
      <c r="B1114" t="s">
        <v>31518</v>
      </c>
      <c r="I1114" t="s">
        <v>3</v>
      </c>
      <c r="J1114">
        <v>4.2300000000000004</v>
      </c>
      <c r="M1114">
        <v>4.2300000000000004</v>
      </c>
      <c r="N1114">
        <f t="shared" si="17"/>
        <v>0</v>
      </c>
    </row>
    <row r="1115" spans="1:14" x14ac:dyDescent="0.2">
      <c r="A1115" t="s">
        <v>1371</v>
      </c>
      <c r="B1115" t="s">
        <v>31519</v>
      </c>
      <c r="I1115" t="s">
        <v>3</v>
      </c>
      <c r="J1115">
        <v>4.42</v>
      </c>
      <c r="M1115">
        <v>4.42</v>
      </c>
      <c r="N1115">
        <f t="shared" si="17"/>
        <v>0</v>
      </c>
    </row>
    <row r="1116" spans="1:14" x14ac:dyDescent="0.2">
      <c r="A1116" t="s">
        <v>1372</v>
      </c>
      <c r="B1116" t="s">
        <v>31519</v>
      </c>
      <c r="I1116" t="s">
        <v>3</v>
      </c>
      <c r="J1116">
        <v>3.83</v>
      </c>
      <c r="M1116">
        <v>3.83</v>
      </c>
      <c r="N1116">
        <f t="shared" si="17"/>
        <v>0</v>
      </c>
    </row>
    <row r="1117" spans="1:14" x14ac:dyDescent="0.2">
      <c r="A1117" t="s">
        <v>1373</v>
      </c>
      <c r="B1117" t="s">
        <v>31520</v>
      </c>
      <c r="I1117" t="s">
        <v>3</v>
      </c>
      <c r="J1117">
        <v>2.73</v>
      </c>
      <c r="M1117">
        <v>2.73</v>
      </c>
      <c r="N1117">
        <f t="shared" si="17"/>
        <v>0</v>
      </c>
    </row>
    <row r="1118" spans="1:14" x14ac:dyDescent="0.2">
      <c r="A1118" t="s">
        <v>1374</v>
      </c>
      <c r="B1118" t="s">
        <v>31520</v>
      </c>
      <c r="I1118" t="s">
        <v>3</v>
      </c>
      <c r="J1118">
        <v>2.37</v>
      </c>
      <c r="M1118">
        <v>2.37</v>
      </c>
      <c r="N1118">
        <f t="shared" si="17"/>
        <v>0</v>
      </c>
    </row>
    <row r="1119" spans="1:14" x14ac:dyDescent="0.2">
      <c r="A1119" t="s">
        <v>1375</v>
      </c>
      <c r="B1119" t="s">
        <v>31521</v>
      </c>
      <c r="I1119" t="s">
        <v>3</v>
      </c>
      <c r="J1119">
        <v>1.36</v>
      </c>
      <c r="M1119">
        <v>1.36</v>
      </c>
      <c r="N1119">
        <f t="shared" si="17"/>
        <v>0</v>
      </c>
    </row>
    <row r="1120" spans="1:14" x14ac:dyDescent="0.2">
      <c r="A1120" t="s">
        <v>1376</v>
      </c>
      <c r="B1120" t="s">
        <v>31521</v>
      </c>
      <c r="I1120" t="s">
        <v>3</v>
      </c>
      <c r="J1120">
        <v>1.17</v>
      </c>
      <c r="M1120">
        <v>1.17</v>
      </c>
      <c r="N1120">
        <f t="shared" si="17"/>
        <v>0</v>
      </c>
    </row>
    <row r="1121" spans="1:14" x14ac:dyDescent="0.2">
      <c r="A1121" t="s">
        <v>1377</v>
      </c>
      <c r="B1121" t="s">
        <v>31522</v>
      </c>
      <c r="I1121" t="s">
        <v>3</v>
      </c>
      <c r="J1121">
        <v>8.35</v>
      </c>
      <c r="M1121">
        <v>8.35</v>
      </c>
      <c r="N1121">
        <f t="shared" si="17"/>
        <v>0</v>
      </c>
    </row>
    <row r="1122" spans="1:14" x14ac:dyDescent="0.2">
      <c r="A1122" t="s">
        <v>1378</v>
      </c>
      <c r="B1122" t="s">
        <v>31522</v>
      </c>
      <c r="I1122" t="s">
        <v>3</v>
      </c>
      <c r="J1122">
        <v>7.24</v>
      </c>
      <c r="M1122">
        <v>7.24</v>
      </c>
      <c r="N1122">
        <f t="shared" si="17"/>
        <v>0</v>
      </c>
    </row>
    <row r="1123" spans="1:14" x14ac:dyDescent="0.2">
      <c r="A1123" t="s">
        <v>1379</v>
      </c>
      <c r="B1123" t="s">
        <v>31523</v>
      </c>
      <c r="I1123" t="s">
        <v>3</v>
      </c>
      <c r="J1123">
        <v>7.75</v>
      </c>
      <c r="M1123">
        <v>7.75</v>
      </c>
      <c r="N1123">
        <f t="shared" si="17"/>
        <v>0</v>
      </c>
    </row>
    <row r="1124" spans="1:14" x14ac:dyDescent="0.2">
      <c r="A1124" t="s">
        <v>1380</v>
      </c>
      <c r="B1124" t="s">
        <v>31523</v>
      </c>
      <c r="I1124" t="s">
        <v>3</v>
      </c>
      <c r="J1124">
        <v>6.71</v>
      </c>
      <c r="M1124">
        <v>6.71</v>
      </c>
      <c r="N1124">
        <f t="shared" si="17"/>
        <v>0</v>
      </c>
    </row>
    <row r="1125" spans="1:14" x14ac:dyDescent="0.2">
      <c r="A1125" t="s">
        <v>1381</v>
      </c>
      <c r="B1125" t="s">
        <v>31524</v>
      </c>
      <c r="I1125" t="s">
        <v>3</v>
      </c>
      <c r="J1125">
        <v>4.5999999999999996</v>
      </c>
      <c r="M1125">
        <v>4.5999999999999996</v>
      </c>
      <c r="N1125">
        <f t="shared" si="17"/>
        <v>0</v>
      </c>
    </row>
    <row r="1126" spans="1:14" x14ac:dyDescent="0.2">
      <c r="A1126" t="s">
        <v>1382</v>
      </c>
      <c r="B1126" t="s">
        <v>31524</v>
      </c>
      <c r="I1126" t="s">
        <v>3</v>
      </c>
      <c r="J1126">
        <v>3.98</v>
      </c>
      <c r="M1126">
        <v>3.98</v>
      </c>
      <c r="N1126">
        <f t="shared" si="17"/>
        <v>0</v>
      </c>
    </row>
    <row r="1127" spans="1:14" x14ac:dyDescent="0.2">
      <c r="A1127" t="s">
        <v>1383</v>
      </c>
      <c r="B1127" t="s">
        <v>31525</v>
      </c>
      <c r="I1127" t="s">
        <v>3</v>
      </c>
      <c r="J1127">
        <v>7.75</v>
      </c>
      <c r="M1127">
        <v>7.75</v>
      </c>
      <c r="N1127">
        <f t="shared" si="17"/>
        <v>0</v>
      </c>
    </row>
    <row r="1128" spans="1:14" x14ac:dyDescent="0.2">
      <c r="A1128" t="s">
        <v>1384</v>
      </c>
      <c r="B1128" t="s">
        <v>31525</v>
      </c>
      <c r="I1128" t="s">
        <v>3</v>
      </c>
      <c r="J1128">
        <v>6.71</v>
      </c>
      <c r="M1128">
        <v>6.71</v>
      </c>
      <c r="N1128">
        <f t="shared" si="17"/>
        <v>0</v>
      </c>
    </row>
    <row r="1129" spans="1:14" x14ac:dyDescent="0.2">
      <c r="A1129" t="s">
        <v>1385</v>
      </c>
      <c r="B1129" t="s">
        <v>31526</v>
      </c>
      <c r="I1129" t="s">
        <v>3</v>
      </c>
      <c r="J1129">
        <v>25.11</v>
      </c>
      <c r="M1129">
        <v>25.11</v>
      </c>
      <c r="N1129">
        <f t="shared" si="17"/>
        <v>0</v>
      </c>
    </row>
    <row r="1130" spans="1:14" x14ac:dyDescent="0.2">
      <c r="A1130" t="s">
        <v>1386</v>
      </c>
      <c r="B1130" t="s">
        <v>31526</v>
      </c>
      <c r="I1130" t="s">
        <v>3</v>
      </c>
      <c r="J1130">
        <v>21.76</v>
      </c>
      <c r="M1130">
        <v>21.76</v>
      </c>
      <c r="N1130">
        <f t="shared" si="17"/>
        <v>0</v>
      </c>
    </row>
    <row r="1131" spans="1:14" x14ac:dyDescent="0.2">
      <c r="A1131" t="s">
        <v>1387</v>
      </c>
      <c r="B1131" t="s">
        <v>31527</v>
      </c>
      <c r="I1131" t="s">
        <v>3</v>
      </c>
      <c r="J1131">
        <v>20.96</v>
      </c>
      <c r="M1131">
        <v>20.96</v>
      </c>
      <c r="N1131">
        <f t="shared" si="17"/>
        <v>0</v>
      </c>
    </row>
    <row r="1132" spans="1:14" x14ac:dyDescent="0.2">
      <c r="A1132" t="s">
        <v>1388</v>
      </c>
      <c r="B1132" t="s">
        <v>31527</v>
      </c>
      <c r="I1132" t="s">
        <v>3</v>
      </c>
      <c r="J1132">
        <v>18.16</v>
      </c>
      <c r="M1132">
        <v>18.16</v>
      </c>
      <c r="N1132">
        <f t="shared" si="17"/>
        <v>0</v>
      </c>
    </row>
    <row r="1133" spans="1:14" x14ac:dyDescent="0.2">
      <c r="A1133" t="s">
        <v>1389</v>
      </c>
      <c r="B1133" t="s">
        <v>31528</v>
      </c>
      <c r="I1133" t="s">
        <v>3</v>
      </c>
      <c r="J1133">
        <v>1.39</v>
      </c>
      <c r="M1133">
        <v>1.39</v>
      </c>
      <c r="N1133">
        <f t="shared" si="17"/>
        <v>0</v>
      </c>
    </row>
    <row r="1134" spans="1:14" x14ac:dyDescent="0.2">
      <c r="A1134" t="s">
        <v>1390</v>
      </c>
      <c r="B1134" t="s">
        <v>31528</v>
      </c>
      <c r="I1134" t="s">
        <v>3</v>
      </c>
      <c r="J1134">
        <v>1.2</v>
      </c>
      <c r="M1134">
        <v>1.2</v>
      </c>
      <c r="N1134">
        <f t="shared" si="17"/>
        <v>0</v>
      </c>
    </row>
    <row r="1135" spans="1:14" x14ac:dyDescent="0.2">
      <c r="A1135" t="s">
        <v>1391</v>
      </c>
      <c r="B1135" t="s">
        <v>31529</v>
      </c>
      <c r="I1135" t="s">
        <v>3</v>
      </c>
      <c r="J1135">
        <v>0.87</v>
      </c>
      <c r="M1135">
        <v>0.87</v>
      </c>
      <c r="N1135">
        <f t="shared" si="17"/>
        <v>0</v>
      </c>
    </row>
    <row r="1136" spans="1:14" x14ac:dyDescent="0.2">
      <c r="A1136" t="s">
        <v>1392</v>
      </c>
      <c r="B1136" t="s">
        <v>31529</v>
      </c>
      <c r="I1136" t="s">
        <v>3</v>
      </c>
      <c r="J1136">
        <v>0.75</v>
      </c>
      <c r="M1136">
        <v>0.75</v>
      </c>
      <c r="N1136">
        <f t="shared" si="17"/>
        <v>0</v>
      </c>
    </row>
    <row r="1137" spans="1:14" x14ac:dyDescent="0.2">
      <c r="A1137" t="s">
        <v>1393</v>
      </c>
      <c r="B1137" t="s">
        <v>31530</v>
      </c>
      <c r="I1137" t="s">
        <v>3</v>
      </c>
      <c r="J1137">
        <v>7.61</v>
      </c>
      <c r="M1137">
        <v>7.61</v>
      </c>
      <c r="N1137">
        <f t="shared" si="17"/>
        <v>0</v>
      </c>
    </row>
    <row r="1138" spans="1:14" x14ac:dyDescent="0.2">
      <c r="A1138" t="s">
        <v>1394</v>
      </c>
      <c r="B1138" t="s">
        <v>31530</v>
      </c>
      <c r="I1138" t="s">
        <v>3</v>
      </c>
      <c r="J1138">
        <v>6.59</v>
      </c>
      <c r="M1138">
        <v>6.59</v>
      </c>
      <c r="N1138">
        <f t="shared" si="17"/>
        <v>0</v>
      </c>
    </row>
    <row r="1139" spans="1:14" x14ac:dyDescent="0.2">
      <c r="A1139" t="s">
        <v>1395</v>
      </c>
      <c r="B1139" t="s">
        <v>31531</v>
      </c>
      <c r="I1139" t="s">
        <v>3</v>
      </c>
      <c r="J1139">
        <v>5.52</v>
      </c>
      <c r="M1139">
        <v>5.52</v>
      </c>
      <c r="N1139">
        <f t="shared" si="17"/>
        <v>0</v>
      </c>
    </row>
    <row r="1140" spans="1:14" x14ac:dyDescent="0.2">
      <c r="A1140" t="s">
        <v>1396</v>
      </c>
      <c r="B1140" t="s">
        <v>31531</v>
      </c>
      <c r="I1140" t="s">
        <v>3</v>
      </c>
      <c r="J1140">
        <v>4.79</v>
      </c>
      <c r="M1140">
        <v>4.79</v>
      </c>
      <c r="N1140">
        <f t="shared" si="17"/>
        <v>0</v>
      </c>
    </row>
    <row r="1141" spans="1:14" x14ac:dyDescent="0.2">
      <c r="A1141" t="s">
        <v>1397</v>
      </c>
      <c r="B1141" t="s">
        <v>31532</v>
      </c>
      <c r="I1141" t="s">
        <v>3</v>
      </c>
      <c r="J1141">
        <v>2.73</v>
      </c>
      <c r="M1141">
        <v>2.73</v>
      </c>
      <c r="N1141">
        <f t="shared" si="17"/>
        <v>0</v>
      </c>
    </row>
    <row r="1142" spans="1:14" x14ac:dyDescent="0.2">
      <c r="A1142" t="s">
        <v>1398</v>
      </c>
      <c r="B1142" t="s">
        <v>31532</v>
      </c>
      <c r="I1142" t="s">
        <v>3</v>
      </c>
      <c r="J1142">
        <v>2.37</v>
      </c>
      <c r="M1142">
        <v>2.37</v>
      </c>
      <c r="N1142">
        <f t="shared" si="17"/>
        <v>0</v>
      </c>
    </row>
    <row r="1143" spans="1:14" x14ac:dyDescent="0.2">
      <c r="A1143" t="s">
        <v>1399</v>
      </c>
      <c r="B1143" t="s">
        <v>31533</v>
      </c>
      <c r="I1143" t="s">
        <v>3</v>
      </c>
      <c r="J1143">
        <v>14.02</v>
      </c>
      <c r="M1143">
        <v>14.02</v>
      </c>
      <c r="N1143">
        <f t="shared" si="17"/>
        <v>0</v>
      </c>
    </row>
    <row r="1144" spans="1:14" x14ac:dyDescent="0.2">
      <c r="A1144" t="s">
        <v>1400</v>
      </c>
      <c r="B1144" t="s">
        <v>31533</v>
      </c>
      <c r="I1144" t="s">
        <v>3</v>
      </c>
      <c r="J1144">
        <v>12.15</v>
      </c>
      <c r="M1144">
        <v>12.15</v>
      </c>
      <c r="N1144">
        <f t="shared" si="17"/>
        <v>0</v>
      </c>
    </row>
    <row r="1145" spans="1:14" x14ac:dyDescent="0.2">
      <c r="A1145" t="s">
        <v>1401</v>
      </c>
      <c r="B1145" t="s">
        <v>31534</v>
      </c>
      <c r="I1145" t="s">
        <v>3</v>
      </c>
      <c r="J1145">
        <v>8.35</v>
      </c>
      <c r="M1145">
        <v>8.35</v>
      </c>
      <c r="N1145">
        <f t="shared" si="17"/>
        <v>0</v>
      </c>
    </row>
    <row r="1146" spans="1:14" x14ac:dyDescent="0.2">
      <c r="A1146" t="s">
        <v>1402</v>
      </c>
      <c r="B1146" t="s">
        <v>31534</v>
      </c>
      <c r="I1146" t="s">
        <v>3</v>
      </c>
      <c r="J1146">
        <v>7.24</v>
      </c>
      <c r="M1146">
        <v>7.24</v>
      </c>
      <c r="N1146">
        <f t="shared" si="17"/>
        <v>0</v>
      </c>
    </row>
    <row r="1147" spans="1:14" x14ac:dyDescent="0.2">
      <c r="A1147" t="s">
        <v>1403</v>
      </c>
      <c r="B1147" t="s">
        <v>31535</v>
      </c>
      <c r="I1147" t="s">
        <v>3</v>
      </c>
      <c r="J1147">
        <v>7.75</v>
      </c>
      <c r="M1147">
        <v>7.75</v>
      </c>
      <c r="N1147">
        <f t="shared" si="17"/>
        <v>0</v>
      </c>
    </row>
    <row r="1148" spans="1:14" x14ac:dyDescent="0.2">
      <c r="A1148" t="s">
        <v>1404</v>
      </c>
      <c r="B1148" t="s">
        <v>31535</v>
      </c>
      <c r="I1148" t="s">
        <v>3</v>
      </c>
      <c r="J1148">
        <v>6.71</v>
      </c>
      <c r="M1148">
        <v>6.71</v>
      </c>
      <c r="N1148">
        <f t="shared" si="17"/>
        <v>0</v>
      </c>
    </row>
    <row r="1149" spans="1:14" x14ac:dyDescent="0.2">
      <c r="A1149" t="s">
        <v>1405</v>
      </c>
      <c r="B1149" t="s">
        <v>31536</v>
      </c>
      <c r="I1149" t="s">
        <v>3</v>
      </c>
      <c r="J1149">
        <v>14.02</v>
      </c>
      <c r="M1149">
        <v>14.02</v>
      </c>
      <c r="N1149">
        <f t="shared" si="17"/>
        <v>0</v>
      </c>
    </row>
    <row r="1150" spans="1:14" x14ac:dyDescent="0.2">
      <c r="A1150" t="s">
        <v>1406</v>
      </c>
      <c r="B1150" t="s">
        <v>31536</v>
      </c>
      <c r="I1150" t="s">
        <v>3</v>
      </c>
      <c r="J1150">
        <v>12.15</v>
      </c>
      <c r="M1150">
        <v>12.15</v>
      </c>
      <c r="N1150">
        <f t="shared" si="17"/>
        <v>0</v>
      </c>
    </row>
    <row r="1151" spans="1:14" x14ac:dyDescent="0.2">
      <c r="A1151" t="s">
        <v>1407</v>
      </c>
      <c r="B1151" t="s">
        <v>31537</v>
      </c>
      <c r="I1151" t="s">
        <v>3</v>
      </c>
      <c r="J1151">
        <v>25.11</v>
      </c>
      <c r="M1151">
        <v>25.11</v>
      </c>
      <c r="N1151">
        <f t="shared" si="17"/>
        <v>0</v>
      </c>
    </row>
    <row r="1152" spans="1:14" x14ac:dyDescent="0.2">
      <c r="A1152" t="s">
        <v>1408</v>
      </c>
      <c r="B1152" t="s">
        <v>31537</v>
      </c>
      <c r="I1152" t="s">
        <v>3</v>
      </c>
      <c r="J1152">
        <v>21.76</v>
      </c>
      <c r="M1152">
        <v>21.76</v>
      </c>
      <c r="N1152">
        <f t="shared" si="17"/>
        <v>0</v>
      </c>
    </row>
    <row r="1153" spans="1:14" x14ac:dyDescent="0.2">
      <c r="A1153" t="s">
        <v>1409</v>
      </c>
      <c r="B1153" t="s">
        <v>31538</v>
      </c>
      <c r="I1153" t="s">
        <v>3</v>
      </c>
      <c r="J1153">
        <v>20.96</v>
      </c>
      <c r="M1153">
        <v>20.96</v>
      </c>
      <c r="N1153">
        <f t="shared" si="17"/>
        <v>0</v>
      </c>
    </row>
    <row r="1154" spans="1:14" x14ac:dyDescent="0.2">
      <c r="A1154" t="s">
        <v>1410</v>
      </c>
      <c r="B1154" t="s">
        <v>31538</v>
      </c>
      <c r="I1154" t="s">
        <v>3</v>
      </c>
      <c r="J1154">
        <v>18.16</v>
      </c>
      <c r="M1154">
        <v>18.16</v>
      </c>
      <c r="N1154">
        <f t="shared" si="17"/>
        <v>0</v>
      </c>
    </row>
    <row r="1155" spans="1:14" x14ac:dyDescent="0.2">
      <c r="A1155" t="s">
        <v>1411</v>
      </c>
      <c r="B1155" t="s">
        <v>31539</v>
      </c>
      <c r="I1155" t="s">
        <v>3</v>
      </c>
      <c r="J1155">
        <v>15.29</v>
      </c>
      <c r="M1155">
        <v>15.29</v>
      </c>
      <c r="N1155">
        <f t="shared" si="17"/>
        <v>0</v>
      </c>
    </row>
    <row r="1156" spans="1:14" x14ac:dyDescent="0.2">
      <c r="A1156" t="s">
        <v>1412</v>
      </c>
      <c r="B1156" t="s">
        <v>31539</v>
      </c>
      <c r="I1156" t="s">
        <v>3</v>
      </c>
      <c r="J1156">
        <v>13.24</v>
      </c>
      <c r="M1156">
        <v>13.24</v>
      </c>
      <c r="N1156">
        <f t="shared" ref="N1156:N1219" si="18">J1156-M1156</f>
        <v>0</v>
      </c>
    </row>
    <row r="1157" spans="1:14" x14ac:dyDescent="0.2">
      <c r="A1157" t="s">
        <v>1413</v>
      </c>
      <c r="B1157" t="s">
        <v>31540</v>
      </c>
      <c r="I1157" t="s">
        <v>3</v>
      </c>
      <c r="J1157">
        <v>10.28</v>
      </c>
      <c r="M1157">
        <v>10.28</v>
      </c>
      <c r="N1157">
        <f t="shared" si="18"/>
        <v>0</v>
      </c>
    </row>
    <row r="1158" spans="1:14" x14ac:dyDescent="0.2">
      <c r="A1158" t="s">
        <v>1414</v>
      </c>
      <c r="B1158" t="s">
        <v>31540</v>
      </c>
      <c r="I1158" t="s">
        <v>3</v>
      </c>
      <c r="J1158">
        <v>8.91</v>
      </c>
      <c r="M1158">
        <v>8.91</v>
      </c>
      <c r="N1158">
        <f t="shared" si="18"/>
        <v>0</v>
      </c>
    </row>
    <row r="1159" spans="1:14" x14ac:dyDescent="0.2">
      <c r="A1159" t="s">
        <v>1415</v>
      </c>
      <c r="B1159" t="s">
        <v>31541</v>
      </c>
      <c r="I1159" t="s">
        <v>3</v>
      </c>
      <c r="J1159">
        <v>7.76</v>
      </c>
      <c r="M1159">
        <v>7.76</v>
      </c>
      <c r="N1159">
        <f t="shared" si="18"/>
        <v>0</v>
      </c>
    </row>
    <row r="1160" spans="1:14" x14ac:dyDescent="0.2">
      <c r="A1160" t="s">
        <v>1416</v>
      </c>
      <c r="B1160" t="s">
        <v>31541</v>
      </c>
      <c r="I1160" t="s">
        <v>3</v>
      </c>
      <c r="J1160">
        <v>6.72</v>
      </c>
      <c r="M1160">
        <v>6.72</v>
      </c>
      <c r="N1160">
        <f t="shared" si="18"/>
        <v>0</v>
      </c>
    </row>
    <row r="1161" spans="1:14" x14ac:dyDescent="0.2">
      <c r="A1161" t="s">
        <v>1417</v>
      </c>
      <c r="B1161" t="s">
        <v>31542</v>
      </c>
      <c r="I1161" t="s">
        <v>3</v>
      </c>
      <c r="J1161">
        <v>1.36</v>
      </c>
      <c r="M1161">
        <v>1.36</v>
      </c>
      <c r="N1161">
        <f t="shared" si="18"/>
        <v>0</v>
      </c>
    </row>
    <row r="1162" spans="1:14" x14ac:dyDescent="0.2">
      <c r="A1162" t="s">
        <v>1418</v>
      </c>
      <c r="B1162" t="s">
        <v>31542</v>
      </c>
      <c r="I1162" t="s">
        <v>3</v>
      </c>
      <c r="J1162">
        <v>1.17</v>
      </c>
      <c r="M1162">
        <v>1.17</v>
      </c>
      <c r="N1162">
        <f t="shared" si="18"/>
        <v>0</v>
      </c>
    </row>
    <row r="1163" spans="1:14" x14ac:dyDescent="0.2">
      <c r="A1163" t="s">
        <v>1419</v>
      </c>
      <c r="B1163" t="s">
        <v>31543</v>
      </c>
      <c r="I1163" t="s">
        <v>3</v>
      </c>
      <c r="J1163">
        <v>0.87</v>
      </c>
      <c r="M1163">
        <v>0.87</v>
      </c>
      <c r="N1163">
        <f t="shared" si="18"/>
        <v>0</v>
      </c>
    </row>
    <row r="1164" spans="1:14" x14ac:dyDescent="0.2">
      <c r="A1164" t="s">
        <v>1420</v>
      </c>
      <c r="B1164" t="s">
        <v>31543</v>
      </c>
      <c r="I1164" t="s">
        <v>3</v>
      </c>
      <c r="J1164">
        <v>0.75</v>
      </c>
      <c r="M1164">
        <v>0.75</v>
      </c>
      <c r="N1164">
        <f t="shared" si="18"/>
        <v>0</v>
      </c>
    </row>
    <row r="1165" spans="1:14" x14ac:dyDescent="0.2">
      <c r="A1165" t="s">
        <v>1421</v>
      </c>
      <c r="B1165" t="s">
        <v>31544</v>
      </c>
      <c r="I1165" t="s">
        <v>3</v>
      </c>
      <c r="J1165">
        <v>8.35</v>
      </c>
      <c r="M1165">
        <v>8.35</v>
      </c>
      <c r="N1165">
        <f t="shared" si="18"/>
        <v>0</v>
      </c>
    </row>
    <row r="1166" spans="1:14" x14ac:dyDescent="0.2">
      <c r="A1166" t="s">
        <v>1422</v>
      </c>
      <c r="B1166" t="s">
        <v>31544</v>
      </c>
      <c r="I1166" t="s">
        <v>3</v>
      </c>
      <c r="J1166">
        <v>7.24</v>
      </c>
      <c r="M1166">
        <v>7.24</v>
      </c>
      <c r="N1166">
        <f t="shared" si="18"/>
        <v>0</v>
      </c>
    </row>
    <row r="1167" spans="1:14" x14ac:dyDescent="0.2">
      <c r="A1167" t="s">
        <v>1423</v>
      </c>
      <c r="B1167" t="s">
        <v>31545</v>
      </c>
      <c r="I1167" t="s">
        <v>3</v>
      </c>
      <c r="J1167">
        <v>5.52</v>
      </c>
      <c r="M1167">
        <v>5.52</v>
      </c>
      <c r="N1167">
        <f t="shared" si="18"/>
        <v>0</v>
      </c>
    </row>
    <row r="1168" spans="1:14" x14ac:dyDescent="0.2">
      <c r="A1168" t="s">
        <v>1424</v>
      </c>
      <c r="B1168" t="s">
        <v>31545</v>
      </c>
      <c r="I1168" t="s">
        <v>3</v>
      </c>
      <c r="J1168">
        <v>4.79</v>
      </c>
      <c r="M1168">
        <v>4.79</v>
      </c>
      <c r="N1168">
        <f t="shared" si="18"/>
        <v>0</v>
      </c>
    </row>
    <row r="1169" spans="1:14" x14ac:dyDescent="0.2">
      <c r="A1169" t="s">
        <v>1425</v>
      </c>
      <c r="B1169" t="s">
        <v>31546</v>
      </c>
      <c r="I1169" t="s">
        <v>3</v>
      </c>
      <c r="J1169">
        <v>4.18</v>
      </c>
      <c r="M1169">
        <v>4.18</v>
      </c>
      <c r="N1169">
        <f t="shared" si="18"/>
        <v>0</v>
      </c>
    </row>
    <row r="1170" spans="1:14" x14ac:dyDescent="0.2">
      <c r="A1170" t="s">
        <v>1426</v>
      </c>
      <c r="B1170" t="s">
        <v>31546</v>
      </c>
      <c r="I1170" t="s">
        <v>3</v>
      </c>
      <c r="J1170">
        <v>3.62</v>
      </c>
      <c r="M1170">
        <v>3.62</v>
      </c>
      <c r="N1170">
        <f t="shared" si="18"/>
        <v>0</v>
      </c>
    </row>
    <row r="1171" spans="1:14" x14ac:dyDescent="0.2">
      <c r="A1171" t="s">
        <v>1427</v>
      </c>
      <c r="B1171" t="s">
        <v>40795</v>
      </c>
      <c r="I1171" t="s">
        <v>5</v>
      </c>
      <c r="J1171">
        <v>1538.8</v>
      </c>
      <c r="M1171">
        <v>1538.8</v>
      </c>
      <c r="N1171">
        <f t="shared" si="18"/>
        <v>0</v>
      </c>
    </row>
    <row r="1172" spans="1:14" x14ac:dyDescent="0.2">
      <c r="A1172" t="s">
        <v>1428</v>
      </c>
      <c r="B1172" t="s">
        <v>40795</v>
      </c>
      <c r="I1172" t="s">
        <v>5</v>
      </c>
      <c r="J1172">
        <v>1333.39</v>
      </c>
      <c r="M1172">
        <v>1333.39</v>
      </c>
      <c r="N1172">
        <f t="shared" si="18"/>
        <v>0</v>
      </c>
    </row>
    <row r="1173" spans="1:14" x14ac:dyDescent="0.2">
      <c r="A1173" t="s">
        <v>1429</v>
      </c>
      <c r="B1173" t="s">
        <v>31547</v>
      </c>
      <c r="I1173" t="s">
        <v>3</v>
      </c>
      <c r="J1173">
        <v>16.78</v>
      </c>
      <c r="M1173">
        <v>16.78</v>
      </c>
      <c r="N1173">
        <f t="shared" si="18"/>
        <v>0</v>
      </c>
    </row>
    <row r="1174" spans="1:14" x14ac:dyDescent="0.2">
      <c r="A1174" t="s">
        <v>1430</v>
      </c>
      <c r="B1174" t="s">
        <v>31547</v>
      </c>
      <c r="I1174" t="s">
        <v>3</v>
      </c>
      <c r="J1174">
        <v>14.54</v>
      </c>
      <c r="M1174">
        <v>14.54</v>
      </c>
      <c r="N1174">
        <f t="shared" si="18"/>
        <v>0</v>
      </c>
    </row>
    <row r="1175" spans="1:14" x14ac:dyDescent="0.2">
      <c r="A1175" t="s">
        <v>1431</v>
      </c>
      <c r="B1175" t="s">
        <v>31548</v>
      </c>
      <c r="I1175" t="s">
        <v>3</v>
      </c>
      <c r="J1175">
        <v>14.02</v>
      </c>
      <c r="M1175">
        <v>14.02</v>
      </c>
      <c r="N1175">
        <f t="shared" si="18"/>
        <v>0</v>
      </c>
    </row>
    <row r="1176" spans="1:14" x14ac:dyDescent="0.2">
      <c r="A1176" t="s">
        <v>1432</v>
      </c>
      <c r="B1176" t="s">
        <v>31548</v>
      </c>
      <c r="I1176" t="s">
        <v>3</v>
      </c>
      <c r="J1176">
        <v>12.15</v>
      </c>
      <c r="M1176">
        <v>12.15</v>
      </c>
      <c r="N1176">
        <f t="shared" si="18"/>
        <v>0</v>
      </c>
    </row>
    <row r="1177" spans="1:14" x14ac:dyDescent="0.2">
      <c r="A1177" t="s">
        <v>1433</v>
      </c>
      <c r="B1177" t="s">
        <v>31549</v>
      </c>
      <c r="I1177" t="s">
        <v>3</v>
      </c>
      <c r="J1177">
        <v>8.35</v>
      </c>
      <c r="M1177">
        <v>8.35</v>
      </c>
      <c r="N1177">
        <f t="shared" si="18"/>
        <v>0</v>
      </c>
    </row>
    <row r="1178" spans="1:14" x14ac:dyDescent="0.2">
      <c r="A1178" t="s">
        <v>1434</v>
      </c>
      <c r="B1178" t="s">
        <v>31549</v>
      </c>
      <c r="I1178" t="s">
        <v>3</v>
      </c>
      <c r="J1178">
        <v>7.24</v>
      </c>
      <c r="M1178">
        <v>7.24</v>
      </c>
      <c r="N1178">
        <f t="shared" si="18"/>
        <v>0</v>
      </c>
    </row>
    <row r="1179" spans="1:14" x14ac:dyDescent="0.2">
      <c r="A1179" t="s">
        <v>1435</v>
      </c>
      <c r="B1179" t="s">
        <v>31550</v>
      </c>
      <c r="I1179" t="s">
        <v>3</v>
      </c>
      <c r="J1179">
        <v>28.05</v>
      </c>
      <c r="M1179">
        <v>28.05</v>
      </c>
      <c r="N1179">
        <f t="shared" si="18"/>
        <v>0</v>
      </c>
    </row>
    <row r="1180" spans="1:14" x14ac:dyDescent="0.2">
      <c r="A1180" t="s">
        <v>1436</v>
      </c>
      <c r="B1180" t="s">
        <v>31550</v>
      </c>
      <c r="I1180" t="s">
        <v>3</v>
      </c>
      <c r="J1180">
        <v>24.3</v>
      </c>
      <c r="M1180">
        <v>24.3</v>
      </c>
      <c r="N1180">
        <f t="shared" si="18"/>
        <v>0</v>
      </c>
    </row>
    <row r="1181" spans="1:14" x14ac:dyDescent="0.2">
      <c r="A1181" t="s">
        <v>1437</v>
      </c>
      <c r="B1181" t="s">
        <v>31551</v>
      </c>
      <c r="I1181" t="s">
        <v>3</v>
      </c>
      <c r="J1181">
        <v>20.96</v>
      </c>
      <c r="M1181">
        <v>20.96</v>
      </c>
      <c r="N1181">
        <f t="shared" si="18"/>
        <v>0</v>
      </c>
    </row>
    <row r="1182" spans="1:14" x14ac:dyDescent="0.2">
      <c r="A1182" t="s">
        <v>1438</v>
      </c>
      <c r="B1182" t="s">
        <v>31551</v>
      </c>
      <c r="I1182" t="s">
        <v>3</v>
      </c>
      <c r="J1182">
        <v>18.16</v>
      </c>
      <c r="M1182">
        <v>18.16</v>
      </c>
      <c r="N1182">
        <f t="shared" si="18"/>
        <v>0</v>
      </c>
    </row>
    <row r="1183" spans="1:14" x14ac:dyDescent="0.2">
      <c r="A1183" t="s">
        <v>1439</v>
      </c>
      <c r="B1183" t="s">
        <v>31552</v>
      </c>
      <c r="I1183" t="s">
        <v>3</v>
      </c>
      <c r="J1183">
        <v>33.53</v>
      </c>
      <c r="M1183">
        <v>33.53</v>
      </c>
      <c r="N1183">
        <f t="shared" si="18"/>
        <v>0</v>
      </c>
    </row>
    <row r="1184" spans="1:14" x14ac:dyDescent="0.2">
      <c r="A1184" t="s">
        <v>1440</v>
      </c>
      <c r="B1184" t="s">
        <v>31552</v>
      </c>
      <c r="I1184" t="s">
        <v>3</v>
      </c>
      <c r="J1184">
        <v>29.06</v>
      </c>
      <c r="M1184">
        <v>29.06</v>
      </c>
      <c r="N1184">
        <f t="shared" si="18"/>
        <v>0</v>
      </c>
    </row>
    <row r="1185" spans="1:14" x14ac:dyDescent="0.2">
      <c r="A1185" t="s">
        <v>1441</v>
      </c>
      <c r="B1185" t="s">
        <v>31553</v>
      </c>
      <c r="I1185" t="s">
        <v>3</v>
      </c>
      <c r="J1185">
        <v>20.420000000000002</v>
      </c>
      <c r="M1185">
        <v>20.420000000000002</v>
      </c>
      <c r="N1185">
        <f t="shared" si="18"/>
        <v>0</v>
      </c>
    </row>
    <row r="1186" spans="1:14" x14ac:dyDescent="0.2">
      <c r="A1186" t="s">
        <v>1442</v>
      </c>
      <c r="B1186" t="s">
        <v>31553</v>
      </c>
      <c r="I1186" t="s">
        <v>3</v>
      </c>
      <c r="J1186">
        <v>17.690000000000001</v>
      </c>
      <c r="M1186">
        <v>17.690000000000001</v>
      </c>
      <c r="N1186">
        <f t="shared" si="18"/>
        <v>0</v>
      </c>
    </row>
    <row r="1187" spans="1:14" x14ac:dyDescent="0.2">
      <c r="A1187" t="s">
        <v>1443</v>
      </c>
      <c r="B1187" t="s">
        <v>31554</v>
      </c>
      <c r="I1187" t="s">
        <v>3</v>
      </c>
      <c r="J1187">
        <v>15.29</v>
      </c>
      <c r="M1187">
        <v>15.29</v>
      </c>
      <c r="N1187">
        <f t="shared" si="18"/>
        <v>0</v>
      </c>
    </row>
    <row r="1188" spans="1:14" x14ac:dyDescent="0.2">
      <c r="A1188" t="s">
        <v>1444</v>
      </c>
      <c r="B1188" t="s">
        <v>31554</v>
      </c>
      <c r="I1188" t="s">
        <v>3</v>
      </c>
      <c r="J1188">
        <v>13.24</v>
      </c>
      <c r="M1188">
        <v>13.24</v>
      </c>
      <c r="N1188">
        <f t="shared" si="18"/>
        <v>0</v>
      </c>
    </row>
    <row r="1189" spans="1:14" x14ac:dyDescent="0.2">
      <c r="A1189" t="s">
        <v>1445</v>
      </c>
      <c r="B1189" t="s">
        <v>31555</v>
      </c>
      <c r="I1189" t="s">
        <v>3</v>
      </c>
      <c r="J1189">
        <v>10.28</v>
      </c>
      <c r="M1189">
        <v>10.28</v>
      </c>
      <c r="N1189">
        <f t="shared" si="18"/>
        <v>0</v>
      </c>
    </row>
    <row r="1190" spans="1:14" x14ac:dyDescent="0.2">
      <c r="A1190" t="s">
        <v>1446</v>
      </c>
      <c r="B1190" t="s">
        <v>31555</v>
      </c>
      <c r="I1190" t="s">
        <v>3</v>
      </c>
      <c r="J1190">
        <v>8.91</v>
      </c>
      <c r="M1190">
        <v>8.91</v>
      </c>
      <c r="N1190">
        <f t="shared" si="18"/>
        <v>0</v>
      </c>
    </row>
    <row r="1191" spans="1:14" x14ac:dyDescent="0.2">
      <c r="A1191" t="s">
        <v>1447</v>
      </c>
      <c r="B1191" t="s">
        <v>31556</v>
      </c>
      <c r="I1191" t="s">
        <v>3</v>
      </c>
      <c r="J1191">
        <v>1.84</v>
      </c>
      <c r="M1191">
        <v>1.84</v>
      </c>
      <c r="N1191">
        <f t="shared" si="18"/>
        <v>0</v>
      </c>
    </row>
    <row r="1192" spans="1:14" x14ac:dyDescent="0.2">
      <c r="A1192" t="s">
        <v>1448</v>
      </c>
      <c r="B1192" t="s">
        <v>31556</v>
      </c>
      <c r="I1192" t="s">
        <v>3</v>
      </c>
      <c r="J1192">
        <v>1.6</v>
      </c>
      <c r="M1192">
        <v>1.6</v>
      </c>
      <c r="N1192">
        <f t="shared" si="18"/>
        <v>0</v>
      </c>
    </row>
    <row r="1193" spans="1:14" x14ac:dyDescent="0.2">
      <c r="A1193" t="s">
        <v>1449</v>
      </c>
      <c r="B1193" t="s">
        <v>31557</v>
      </c>
      <c r="I1193" t="s">
        <v>3</v>
      </c>
      <c r="J1193">
        <v>1.36</v>
      </c>
      <c r="M1193">
        <v>1.36</v>
      </c>
      <c r="N1193">
        <f t="shared" si="18"/>
        <v>0</v>
      </c>
    </row>
    <row r="1194" spans="1:14" x14ac:dyDescent="0.2">
      <c r="A1194" t="s">
        <v>1450</v>
      </c>
      <c r="B1194" t="s">
        <v>31557</v>
      </c>
      <c r="I1194" t="s">
        <v>3</v>
      </c>
      <c r="J1194">
        <v>1.17</v>
      </c>
      <c r="M1194">
        <v>1.17</v>
      </c>
      <c r="N1194">
        <f t="shared" si="18"/>
        <v>0</v>
      </c>
    </row>
    <row r="1195" spans="1:14" x14ac:dyDescent="0.2">
      <c r="A1195" t="s">
        <v>1451</v>
      </c>
      <c r="B1195" t="s">
        <v>31558</v>
      </c>
      <c r="I1195" t="s">
        <v>3</v>
      </c>
      <c r="J1195">
        <v>8.35</v>
      </c>
      <c r="M1195">
        <v>8.35</v>
      </c>
      <c r="N1195">
        <f t="shared" si="18"/>
        <v>0</v>
      </c>
    </row>
    <row r="1196" spans="1:14" x14ac:dyDescent="0.2">
      <c r="A1196" t="s">
        <v>1452</v>
      </c>
      <c r="B1196" t="s">
        <v>31558</v>
      </c>
      <c r="I1196" t="s">
        <v>3</v>
      </c>
      <c r="J1196">
        <v>7.24</v>
      </c>
      <c r="M1196">
        <v>7.24</v>
      </c>
      <c r="N1196">
        <f t="shared" si="18"/>
        <v>0</v>
      </c>
    </row>
    <row r="1197" spans="1:14" x14ac:dyDescent="0.2">
      <c r="A1197" t="s">
        <v>1453</v>
      </c>
      <c r="B1197" t="s">
        <v>31559</v>
      </c>
      <c r="I1197" t="s">
        <v>3</v>
      </c>
      <c r="J1197">
        <v>5.52</v>
      </c>
      <c r="M1197">
        <v>5.52</v>
      </c>
      <c r="N1197">
        <f t="shared" si="18"/>
        <v>0</v>
      </c>
    </row>
    <row r="1198" spans="1:14" x14ac:dyDescent="0.2">
      <c r="A1198" t="s">
        <v>1454</v>
      </c>
      <c r="B1198" t="s">
        <v>31559</v>
      </c>
      <c r="I1198" t="s">
        <v>3</v>
      </c>
      <c r="J1198">
        <v>4.79</v>
      </c>
      <c r="M1198">
        <v>4.79</v>
      </c>
      <c r="N1198">
        <f t="shared" si="18"/>
        <v>0</v>
      </c>
    </row>
    <row r="1199" spans="1:14" x14ac:dyDescent="0.2">
      <c r="A1199" t="s">
        <v>1455</v>
      </c>
      <c r="B1199" t="s">
        <v>31560</v>
      </c>
      <c r="I1199" t="s">
        <v>3</v>
      </c>
      <c r="J1199">
        <v>4.18</v>
      </c>
      <c r="M1199">
        <v>4.18</v>
      </c>
      <c r="N1199">
        <f t="shared" si="18"/>
        <v>0</v>
      </c>
    </row>
    <row r="1200" spans="1:14" x14ac:dyDescent="0.2">
      <c r="A1200" t="s">
        <v>1456</v>
      </c>
      <c r="B1200" t="s">
        <v>31560</v>
      </c>
      <c r="I1200" t="s">
        <v>3</v>
      </c>
      <c r="J1200">
        <v>3.62</v>
      </c>
      <c r="M1200">
        <v>3.62</v>
      </c>
      <c r="N1200">
        <f t="shared" si="18"/>
        <v>0</v>
      </c>
    </row>
    <row r="1201" spans="1:14" x14ac:dyDescent="0.2">
      <c r="A1201" t="s">
        <v>1457</v>
      </c>
      <c r="B1201" t="s">
        <v>40796</v>
      </c>
      <c r="I1201" t="s">
        <v>5</v>
      </c>
      <c r="J1201">
        <v>1538.78</v>
      </c>
      <c r="M1201">
        <v>1538.78</v>
      </c>
      <c r="N1201">
        <f t="shared" si="18"/>
        <v>0</v>
      </c>
    </row>
    <row r="1202" spans="1:14" x14ac:dyDescent="0.2">
      <c r="A1202" t="s">
        <v>1458</v>
      </c>
      <c r="B1202" t="s">
        <v>40796</v>
      </c>
      <c r="I1202" t="s">
        <v>5</v>
      </c>
      <c r="J1202">
        <v>1333.37</v>
      </c>
      <c r="M1202">
        <v>1333.37</v>
      </c>
      <c r="N1202">
        <f t="shared" si="18"/>
        <v>0</v>
      </c>
    </row>
    <row r="1203" spans="1:14" x14ac:dyDescent="0.2">
      <c r="A1203" t="s">
        <v>1459</v>
      </c>
      <c r="B1203" t="s">
        <v>31561</v>
      </c>
      <c r="I1203" t="s">
        <v>3</v>
      </c>
      <c r="J1203">
        <v>12.83</v>
      </c>
      <c r="M1203">
        <v>12.83</v>
      </c>
      <c r="N1203">
        <f t="shared" si="18"/>
        <v>0</v>
      </c>
    </row>
    <row r="1204" spans="1:14" x14ac:dyDescent="0.2">
      <c r="A1204" t="s">
        <v>1460</v>
      </c>
      <c r="B1204" t="s">
        <v>31561</v>
      </c>
      <c r="I1204" t="s">
        <v>3</v>
      </c>
      <c r="J1204">
        <v>11.12</v>
      </c>
      <c r="M1204">
        <v>11.12</v>
      </c>
      <c r="N1204">
        <f t="shared" si="18"/>
        <v>0</v>
      </c>
    </row>
    <row r="1205" spans="1:14" x14ac:dyDescent="0.2">
      <c r="A1205" t="s">
        <v>1461</v>
      </c>
      <c r="B1205" t="s">
        <v>31562</v>
      </c>
      <c r="I1205" t="s">
        <v>3</v>
      </c>
      <c r="J1205">
        <v>10.69</v>
      </c>
      <c r="M1205">
        <v>10.69</v>
      </c>
      <c r="N1205">
        <f t="shared" si="18"/>
        <v>0</v>
      </c>
    </row>
    <row r="1206" spans="1:14" x14ac:dyDescent="0.2">
      <c r="A1206" t="s">
        <v>1462</v>
      </c>
      <c r="B1206" t="s">
        <v>31562</v>
      </c>
      <c r="I1206" t="s">
        <v>3</v>
      </c>
      <c r="J1206">
        <v>9.26</v>
      </c>
      <c r="M1206">
        <v>9.26</v>
      </c>
      <c r="N1206">
        <f t="shared" si="18"/>
        <v>0</v>
      </c>
    </row>
    <row r="1207" spans="1:14" x14ac:dyDescent="0.2">
      <c r="A1207" t="s">
        <v>1463</v>
      </c>
      <c r="B1207" t="s">
        <v>31563</v>
      </c>
      <c r="I1207" t="s">
        <v>3</v>
      </c>
      <c r="J1207">
        <v>6.43</v>
      </c>
      <c r="M1207">
        <v>6.43</v>
      </c>
      <c r="N1207">
        <f t="shared" si="18"/>
        <v>0</v>
      </c>
    </row>
    <row r="1208" spans="1:14" x14ac:dyDescent="0.2">
      <c r="A1208" t="s">
        <v>1464</v>
      </c>
      <c r="B1208" t="s">
        <v>31563</v>
      </c>
      <c r="I1208" t="s">
        <v>3</v>
      </c>
      <c r="J1208">
        <v>5.57</v>
      </c>
      <c r="M1208">
        <v>5.57</v>
      </c>
      <c r="N1208">
        <f t="shared" si="18"/>
        <v>0</v>
      </c>
    </row>
    <row r="1209" spans="1:14" x14ac:dyDescent="0.2">
      <c r="A1209" t="s">
        <v>1465</v>
      </c>
      <c r="B1209" t="s">
        <v>40797</v>
      </c>
      <c r="I1209" t="s">
        <v>3</v>
      </c>
      <c r="J1209">
        <v>51.33</v>
      </c>
      <c r="M1209">
        <v>51.33</v>
      </c>
      <c r="N1209">
        <f t="shared" si="18"/>
        <v>0</v>
      </c>
    </row>
    <row r="1210" spans="1:14" x14ac:dyDescent="0.2">
      <c r="A1210" t="s">
        <v>1466</v>
      </c>
      <c r="B1210" t="s">
        <v>40797</v>
      </c>
      <c r="I1210" t="s">
        <v>3</v>
      </c>
      <c r="J1210">
        <v>44.48</v>
      </c>
      <c r="M1210">
        <v>44.48</v>
      </c>
      <c r="N1210">
        <f t="shared" si="18"/>
        <v>0</v>
      </c>
    </row>
    <row r="1211" spans="1:14" x14ac:dyDescent="0.2">
      <c r="A1211" t="s">
        <v>1467</v>
      </c>
      <c r="B1211" t="s">
        <v>31564</v>
      </c>
      <c r="I1211" t="s">
        <v>5</v>
      </c>
      <c r="J1211">
        <v>10957.09</v>
      </c>
      <c r="M1211">
        <v>10957.09</v>
      </c>
      <c r="N1211">
        <f t="shared" si="18"/>
        <v>0</v>
      </c>
    </row>
    <row r="1212" spans="1:14" x14ac:dyDescent="0.2">
      <c r="A1212" t="s">
        <v>1468</v>
      </c>
      <c r="B1212" t="s">
        <v>31564</v>
      </c>
      <c r="I1212" t="s">
        <v>5</v>
      </c>
      <c r="J1212">
        <v>9494.44</v>
      </c>
      <c r="M1212">
        <v>9494.44</v>
      </c>
      <c r="N1212">
        <f t="shared" si="18"/>
        <v>0</v>
      </c>
    </row>
    <row r="1213" spans="1:14" x14ac:dyDescent="0.2">
      <c r="A1213" t="s">
        <v>1469</v>
      </c>
      <c r="B1213" t="s">
        <v>31565</v>
      </c>
      <c r="I1213" t="s">
        <v>5</v>
      </c>
      <c r="J1213">
        <v>1485.71</v>
      </c>
      <c r="M1213">
        <v>1485.71</v>
      </c>
      <c r="N1213">
        <f t="shared" si="18"/>
        <v>0</v>
      </c>
    </row>
    <row r="1214" spans="1:14" x14ac:dyDescent="0.2">
      <c r="A1214" t="s">
        <v>1470</v>
      </c>
      <c r="B1214" t="s">
        <v>31565</v>
      </c>
      <c r="I1214" t="s">
        <v>5</v>
      </c>
      <c r="J1214">
        <v>1287.42</v>
      </c>
      <c r="M1214">
        <v>1287.42</v>
      </c>
      <c r="N1214">
        <f t="shared" si="18"/>
        <v>0</v>
      </c>
    </row>
    <row r="1215" spans="1:14" x14ac:dyDescent="0.2">
      <c r="A1215" t="s">
        <v>1471</v>
      </c>
      <c r="B1215" t="s">
        <v>40798</v>
      </c>
      <c r="I1215" t="s">
        <v>3</v>
      </c>
      <c r="J1215">
        <v>3.23</v>
      </c>
      <c r="M1215">
        <v>3.23</v>
      </c>
      <c r="N1215">
        <f t="shared" si="18"/>
        <v>0</v>
      </c>
    </row>
    <row r="1216" spans="1:14" x14ac:dyDescent="0.2">
      <c r="A1216" t="s">
        <v>1472</v>
      </c>
      <c r="B1216" t="s">
        <v>40798</v>
      </c>
      <c r="I1216" t="s">
        <v>3</v>
      </c>
      <c r="J1216">
        <v>2.8</v>
      </c>
      <c r="M1216">
        <v>2.8</v>
      </c>
      <c r="N1216">
        <f t="shared" si="18"/>
        <v>0</v>
      </c>
    </row>
    <row r="1217" spans="1:14" x14ac:dyDescent="0.2">
      <c r="A1217" t="s">
        <v>1473</v>
      </c>
      <c r="B1217" t="s">
        <v>40799</v>
      </c>
      <c r="I1217" t="s">
        <v>5</v>
      </c>
      <c r="J1217">
        <v>769.4</v>
      </c>
      <c r="M1217">
        <v>769.4</v>
      </c>
      <c r="N1217">
        <f t="shared" si="18"/>
        <v>0</v>
      </c>
    </row>
    <row r="1218" spans="1:14" x14ac:dyDescent="0.2">
      <c r="A1218" t="s">
        <v>1474</v>
      </c>
      <c r="B1218" t="s">
        <v>40799</v>
      </c>
      <c r="I1218" t="s">
        <v>5</v>
      </c>
      <c r="J1218">
        <v>666.7</v>
      </c>
      <c r="M1218">
        <v>666.7</v>
      </c>
      <c r="N1218">
        <f t="shared" si="18"/>
        <v>0</v>
      </c>
    </row>
    <row r="1219" spans="1:14" x14ac:dyDescent="0.2">
      <c r="A1219" t="s">
        <v>1475</v>
      </c>
      <c r="B1219" t="s">
        <v>40800</v>
      </c>
      <c r="I1219" t="s">
        <v>5</v>
      </c>
      <c r="J1219">
        <v>769.4</v>
      </c>
      <c r="M1219">
        <v>769.4</v>
      </c>
      <c r="N1219">
        <f t="shared" si="18"/>
        <v>0</v>
      </c>
    </row>
    <row r="1220" spans="1:14" x14ac:dyDescent="0.2">
      <c r="A1220" t="s">
        <v>1476</v>
      </c>
      <c r="B1220" t="s">
        <v>40800</v>
      </c>
      <c r="I1220" t="s">
        <v>5</v>
      </c>
      <c r="J1220">
        <v>666.7</v>
      </c>
      <c r="M1220">
        <v>666.7</v>
      </c>
      <c r="N1220">
        <f t="shared" ref="N1220:N1283" si="19">J1220-M1220</f>
        <v>0</v>
      </c>
    </row>
    <row r="1221" spans="1:14" x14ac:dyDescent="0.2">
      <c r="A1221" t="s">
        <v>1477</v>
      </c>
      <c r="B1221" t="s">
        <v>40801</v>
      </c>
      <c r="I1221" t="s">
        <v>3</v>
      </c>
      <c r="J1221">
        <v>1.87</v>
      </c>
      <c r="M1221">
        <v>1.87</v>
      </c>
      <c r="N1221">
        <f t="shared" si="19"/>
        <v>0</v>
      </c>
    </row>
    <row r="1222" spans="1:14" x14ac:dyDescent="0.2">
      <c r="A1222" t="s">
        <v>1478</v>
      </c>
      <c r="B1222" t="s">
        <v>40801</v>
      </c>
      <c r="I1222" t="s">
        <v>3</v>
      </c>
      <c r="J1222">
        <v>1.62</v>
      </c>
      <c r="M1222">
        <v>1.62</v>
      </c>
      <c r="N1222">
        <f t="shared" si="19"/>
        <v>0</v>
      </c>
    </row>
    <row r="1223" spans="1:14" x14ac:dyDescent="0.2">
      <c r="A1223" t="s">
        <v>1479</v>
      </c>
      <c r="B1223" t="s">
        <v>31566</v>
      </c>
      <c r="I1223" t="s">
        <v>3</v>
      </c>
      <c r="J1223">
        <v>5.6</v>
      </c>
      <c r="M1223">
        <v>5.6</v>
      </c>
      <c r="N1223">
        <f t="shared" si="19"/>
        <v>0</v>
      </c>
    </row>
    <row r="1224" spans="1:14" x14ac:dyDescent="0.2">
      <c r="A1224" t="s">
        <v>1480</v>
      </c>
      <c r="B1224" t="s">
        <v>31566</v>
      </c>
      <c r="I1224" t="s">
        <v>3</v>
      </c>
      <c r="J1224">
        <v>4.8499999999999996</v>
      </c>
      <c r="M1224">
        <v>4.8499999999999996</v>
      </c>
      <c r="N1224">
        <f t="shared" si="19"/>
        <v>0</v>
      </c>
    </row>
    <row r="1225" spans="1:14" x14ac:dyDescent="0.2">
      <c r="A1225" t="s">
        <v>1481</v>
      </c>
      <c r="B1225" t="s">
        <v>31567</v>
      </c>
      <c r="I1225" t="s">
        <v>3</v>
      </c>
      <c r="J1225">
        <v>3.84</v>
      </c>
      <c r="M1225">
        <v>3.84</v>
      </c>
      <c r="N1225">
        <f t="shared" si="19"/>
        <v>0</v>
      </c>
    </row>
    <row r="1226" spans="1:14" x14ac:dyDescent="0.2">
      <c r="A1226" t="s">
        <v>1482</v>
      </c>
      <c r="B1226" t="s">
        <v>31567</v>
      </c>
      <c r="I1226" t="s">
        <v>3</v>
      </c>
      <c r="J1226">
        <v>3.33</v>
      </c>
      <c r="M1226">
        <v>3.33</v>
      </c>
      <c r="N1226">
        <f t="shared" si="19"/>
        <v>0</v>
      </c>
    </row>
    <row r="1227" spans="1:14" x14ac:dyDescent="0.2">
      <c r="A1227" t="s">
        <v>1483</v>
      </c>
      <c r="B1227" t="s">
        <v>31568</v>
      </c>
      <c r="I1227" t="s">
        <v>3</v>
      </c>
      <c r="J1227">
        <v>2.2999999999999998</v>
      </c>
      <c r="M1227">
        <v>2.2999999999999998</v>
      </c>
      <c r="N1227">
        <f t="shared" si="19"/>
        <v>0</v>
      </c>
    </row>
    <row r="1228" spans="1:14" x14ac:dyDescent="0.2">
      <c r="A1228" t="s">
        <v>1484</v>
      </c>
      <c r="B1228" t="s">
        <v>31568</v>
      </c>
      <c r="I1228" t="s">
        <v>3</v>
      </c>
      <c r="J1228">
        <v>1.99</v>
      </c>
      <c r="M1228">
        <v>1.99</v>
      </c>
      <c r="N1228">
        <f t="shared" si="19"/>
        <v>0</v>
      </c>
    </row>
    <row r="1229" spans="1:14" x14ac:dyDescent="0.2">
      <c r="A1229" t="s">
        <v>1485</v>
      </c>
      <c r="B1229" t="s">
        <v>40802</v>
      </c>
      <c r="I1229" t="s">
        <v>1030</v>
      </c>
      <c r="J1229">
        <v>22581.51</v>
      </c>
      <c r="M1229">
        <v>22581.51</v>
      </c>
      <c r="N1229">
        <f t="shared" si="19"/>
        <v>0</v>
      </c>
    </row>
    <row r="1230" spans="1:14" x14ac:dyDescent="0.2">
      <c r="A1230" t="s">
        <v>1486</v>
      </c>
      <c r="B1230" t="s">
        <v>40802</v>
      </c>
      <c r="I1230" t="s">
        <v>1030</v>
      </c>
      <c r="J1230">
        <v>19566.63</v>
      </c>
      <c r="M1230">
        <v>19566.63</v>
      </c>
      <c r="N1230">
        <f t="shared" si="19"/>
        <v>0</v>
      </c>
    </row>
    <row r="1231" spans="1:14" x14ac:dyDescent="0.2">
      <c r="A1231" t="s">
        <v>1487</v>
      </c>
      <c r="B1231" t="s">
        <v>40803</v>
      </c>
      <c r="I1231" t="s">
        <v>1030</v>
      </c>
      <c r="J1231">
        <v>30377.26</v>
      </c>
      <c r="M1231">
        <v>30377.26</v>
      </c>
      <c r="N1231">
        <f t="shared" si="19"/>
        <v>0</v>
      </c>
    </row>
    <row r="1232" spans="1:14" x14ac:dyDescent="0.2">
      <c r="A1232" t="s">
        <v>1488</v>
      </c>
      <c r="B1232" t="s">
        <v>40803</v>
      </c>
      <c r="I1232" t="s">
        <v>1030</v>
      </c>
      <c r="J1232">
        <v>26321.57</v>
      </c>
      <c r="M1232">
        <v>26321.57</v>
      </c>
      <c r="N1232">
        <f t="shared" si="19"/>
        <v>0</v>
      </c>
    </row>
    <row r="1233" spans="1:14" x14ac:dyDescent="0.2">
      <c r="A1233" t="s">
        <v>116</v>
      </c>
      <c r="B1233" t="s">
        <v>31569</v>
      </c>
      <c r="I1233" t="s">
        <v>3</v>
      </c>
      <c r="J1233">
        <v>1.1599999999999999</v>
      </c>
      <c r="M1233">
        <v>1.1599999999999999</v>
      </c>
      <c r="N1233">
        <f t="shared" si="19"/>
        <v>0</v>
      </c>
    </row>
    <row r="1234" spans="1:14" x14ac:dyDescent="0.2">
      <c r="A1234" t="s">
        <v>1489</v>
      </c>
      <c r="B1234" t="s">
        <v>31569</v>
      </c>
      <c r="I1234" t="s">
        <v>3</v>
      </c>
      <c r="J1234">
        <v>1</v>
      </c>
      <c r="M1234">
        <v>1</v>
      </c>
      <c r="N1234">
        <f t="shared" si="19"/>
        <v>0</v>
      </c>
    </row>
    <row r="1235" spans="1:14" x14ac:dyDescent="0.2">
      <c r="A1235" t="s">
        <v>1490</v>
      </c>
      <c r="B1235" t="s">
        <v>31570</v>
      </c>
      <c r="I1235" t="s">
        <v>3</v>
      </c>
      <c r="J1235">
        <v>0.79</v>
      </c>
      <c r="M1235">
        <v>0.79</v>
      </c>
      <c r="N1235">
        <f t="shared" si="19"/>
        <v>0</v>
      </c>
    </row>
    <row r="1236" spans="1:14" x14ac:dyDescent="0.2">
      <c r="A1236" t="s">
        <v>1491</v>
      </c>
      <c r="B1236" t="s">
        <v>31570</v>
      </c>
      <c r="I1236" t="s">
        <v>3</v>
      </c>
      <c r="J1236">
        <v>0.69</v>
      </c>
      <c r="M1236">
        <v>0.69</v>
      </c>
      <c r="N1236">
        <f t="shared" si="19"/>
        <v>0</v>
      </c>
    </row>
    <row r="1237" spans="1:14" x14ac:dyDescent="0.2">
      <c r="A1237" t="s">
        <v>1492</v>
      </c>
      <c r="B1237" t="s">
        <v>31571</v>
      </c>
      <c r="I1237" t="s">
        <v>114</v>
      </c>
      <c r="J1237">
        <v>77453.05</v>
      </c>
      <c r="M1237">
        <v>77453.05</v>
      </c>
      <c r="N1237">
        <f t="shared" si="19"/>
        <v>0</v>
      </c>
    </row>
    <row r="1238" spans="1:14" x14ac:dyDescent="0.2">
      <c r="A1238" t="s">
        <v>1493</v>
      </c>
      <c r="B1238" t="s">
        <v>31571</v>
      </c>
      <c r="I1238" t="s">
        <v>114</v>
      </c>
      <c r="J1238">
        <v>67112.7</v>
      </c>
      <c r="M1238">
        <v>67112.7</v>
      </c>
      <c r="N1238">
        <f t="shared" si="19"/>
        <v>0</v>
      </c>
    </row>
    <row r="1239" spans="1:14" x14ac:dyDescent="0.2">
      <c r="A1239" t="s">
        <v>1494</v>
      </c>
      <c r="B1239" t="s">
        <v>31572</v>
      </c>
      <c r="I1239" t="s">
        <v>114</v>
      </c>
      <c r="J1239">
        <v>124762.13</v>
      </c>
      <c r="M1239">
        <v>124762.13</v>
      </c>
      <c r="N1239">
        <f t="shared" si="19"/>
        <v>0</v>
      </c>
    </row>
    <row r="1240" spans="1:14" x14ac:dyDescent="0.2">
      <c r="A1240" t="s">
        <v>1495</v>
      </c>
      <c r="B1240" t="s">
        <v>31572</v>
      </c>
      <c r="I1240" t="s">
        <v>114</v>
      </c>
      <c r="J1240">
        <v>108105.77</v>
      </c>
      <c r="M1240">
        <v>108105.77</v>
      </c>
      <c r="N1240">
        <f t="shared" si="19"/>
        <v>0</v>
      </c>
    </row>
    <row r="1241" spans="1:14" x14ac:dyDescent="0.2">
      <c r="A1241" t="s">
        <v>1496</v>
      </c>
      <c r="B1241" t="s">
        <v>31573</v>
      </c>
      <c r="I1241" t="s">
        <v>114</v>
      </c>
      <c r="J1241">
        <v>59048.1</v>
      </c>
      <c r="M1241">
        <v>59048.1</v>
      </c>
      <c r="N1241">
        <f t="shared" si="19"/>
        <v>0</v>
      </c>
    </row>
    <row r="1242" spans="1:14" x14ac:dyDescent="0.2">
      <c r="A1242" t="s">
        <v>1497</v>
      </c>
      <c r="B1242" t="s">
        <v>31573</v>
      </c>
      <c r="I1242" t="s">
        <v>114</v>
      </c>
      <c r="J1242">
        <v>51164.9</v>
      </c>
      <c r="M1242">
        <v>51164.9</v>
      </c>
      <c r="N1242">
        <f t="shared" si="19"/>
        <v>0</v>
      </c>
    </row>
    <row r="1243" spans="1:14" x14ac:dyDescent="0.2">
      <c r="A1243" t="s">
        <v>1498</v>
      </c>
      <c r="B1243" t="s">
        <v>31574</v>
      </c>
      <c r="I1243" t="s">
        <v>1030</v>
      </c>
      <c r="J1243">
        <v>9243.35</v>
      </c>
      <c r="M1243">
        <v>9243.35</v>
      </c>
      <c r="N1243">
        <f t="shared" si="19"/>
        <v>0</v>
      </c>
    </row>
    <row r="1244" spans="1:14" x14ac:dyDescent="0.2">
      <c r="A1244" t="s">
        <v>1499</v>
      </c>
      <c r="B1244" t="s">
        <v>31574</v>
      </c>
      <c r="I1244" t="s">
        <v>1030</v>
      </c>
      <c r="J1244">
        <v>8009.55</v>
      </c>
      <c r="M1244">
        <v>8009.55</v>
      </c>
      <c r="N1244">
        <f t="shared" si="19"/>
        <v>0</v>
      </c>
    </row>
    <row r="1245" spans="1:14" x14ac:dyDescent="0.2">
      <c r="A1245" t="s">
        <v>1500</v>
      </c>
      <c r="B1245" t="s">
        <v>31575</v>
      </c>
      <c r="I1245" t="s">
        <v>3</v>
      </c>
      <c r="J1245">
        <v>155.06</v>
      </c>
      <c r="M1245">
        <v>155.06</v>
      </c>
      <c r="N1245">
        <f t="shared" si="19"/>
        <v>0</v>
      </c>
    </row>
    <row r="1246" spans="1:14" x14ac:dyDescent="0.2">
      <c r="A1246" t="s">
        <v>1501</v>
      </c>
      <c r="B1246" t="s">
        <v>31575</v>
      </c>
      <c r="I1246" t="s">
        <v>3</v>
      </c>
      <c r="J1246">
        <v>134.36000000000001</v>
      </c>
      <c r="M1246">
        <v>134.36000000000001</v>
      </c>
      <c r="N1246">
        <f t="shared" si="19"/>
        <v>0</v>
      </c>
    </row>
    <row r="1247" spans="1:14" x14ac:dyDescent="0.2">
      <c r="A1247" t="s">
        <v>1502</v>
      </c>
      <c r="B1247" t="s">
        <v>31576</v>
      </c>
      <c r="I1247" t="s">
        <v>114</v>
      </c>
      <c r="J1247">
        <v>27819.01</v>
      </c>
      <c r="M1247">
        <v>27819.01</v>
      </c>
      <c r="N1247">
        <f t="shared" si="19"/>
        <v>0</v>
      </c>
    </row>
    <row r="1248" spans="1:14" x14ac:dyDescent="0.2">
      <c r="A1248" t="s">
        <v>1503</v>
      </c>
      <c r="B1248" t="s">
        <v>31576</v>
      </c>
      <c r="I1248" t="s">
        <v>114</v>
      </c>
      <c r="J1248">
        <v>24105.21</v>
      </c>
      <c r="M1248">
        <v>24105.21</v>
      </c>
      <c r="N1248">
        <f t="shared" si="19"/>
        <v>0</v>
      </c>
    </row>
    <row r="1249" spans="1:14" x14ac:dyDescent="0.2">
      <c r="A1249" t="s">
        <v>1504</v>
      </c>
      <c r="B1249" t="s">
        <v>31577</v>
      </c>
      <c r="I1249" t="s">
        <v>114</v>
      </c>
      <c r="J1249">
        <v>5586.3</v>
      </c>
      <c r="M1249">
        <v>5586.3</v>
      </c>
      <c r="N1249">
        <f t="shared" si="19"/>
        <v>0</v>
      </c>
    </row>
    <row r="1250" spans="1:14" x14ac:dyDescent="0.2">
      <c r="A1250" t="s">
        <v>1505</v>
      </c>
      <c r="B1250" t="s">
        <v>31577</v>
      </c>
      <c r="I1250" t="s">
        <v>114</v>
      </c>
      <c r="J1250">
        <v>4840.46</v>
      </c>
      <c r="M1250">
        <v>4840.46</v>
      </c>
      <c r="N1250">
        <f t="shared" si="19"/>
        <v>0</v>
      </c>
    </row>
    <row r="1251" spans="1:14" x14ac:dyDescent="0.2">
      <c r="A1251" t="s">
        <v>1506</v>
      </c>
      <c r="B1251" t="s">
        <v>31578</v>
      </c>
      <c r="I1251" t="s">
        <v>114</v>
      </c>
      <c r="J1251">
        <v>11065.37</v>
      </c>
      <c r="M1251">
        <v>11065.37</v>
      </c>
      <c r="N1251">
        <f t="shared" si="19"/>
        <v>0</v>
      </c>
    </row>
    <row r="1252" spans="1:14" x14ac:dyDescent="0.2">
      <c r="A1252" t="s">
        <v>1507</v>
      </c>
      <c r="B1252" t="s">
        <v>31578</v>
      </c>
      <c r="I1252" t="s">
        <v>114</v>
      </c>
      <c r="J1252">
        <v>9588.17</v>
      </c>
      <c r="M1252">
        <v>9588.17</v>
      </c>
      <c r="N1252">
        <f t="shared" si="19"/>
        <v>0</v>
      </c>
    </row>
    <row r="1253" spans="1:14" x14ac:dyDescent="0.2">
      <c r="A1253" t="s">
        <v>117</v>
      </c>
      <c r="B1253" t="s">
        <v>31579</v>
      </c>
      <c r="I1253" t="s">
        <v>114</v>
      </c>
      <c r="J1253">
        <v>10237.540000000001</v>
      </c>
      <c r="M1253">
        <v>10237.540000000001</v>
      </c>
      <c r="N1253">
        <f t="shared" si="19"/>
        <v>0</v>
      </c>
    </row>
    <row r="1254" spans="1:14" x14ac:dyDescent="0.2">
      <c r="A1254" t="s">
        <v>1508</v>
      </c>
      <c r="B1254" t="s">
        <v>31579</v>
      </c>
      <c r="I1254" t="s">
        <v>114</v>
      </c>
      <c r="J1254">
        <v>8870.86</v>
      </c>
      <c r="M1254">
        <v>8870.86</v>
      </c>
      <c r="N1254">
        <f t="shared" si="19"/>
        <v>0</v>
      </c>
    </row>
    <row r="1255" spans="1:14" x14ac:dyDescent="0.2">
      <c r="A1255" t="s">
        <v>1509</v>
      </c>
      <c r="B1255" t="s">
        <v>31580</v>
      </c>
      <c r="I1255" t="s">
        <v>114</v>
      </c>
      <c r="J1255">
        <v>9381.0300000000007</v>
      </c>
      <c r="M1255">
        <v>9381.0300000000007</v>
      </c>
      <c r="N1255">
        <f t="shared" si="19"/>
        <v>0</v>
      </c>
    </row>
    <row r="1256" spans="1:14" x14ac:dyDescent="0.2">
      <c r="A1256" t="s">
        <v>1510</v>
      </c>
      <c r="B1256" t="s">
        <v>31580</v>
      </c>
      <c r="I1256" t="s">
        <v>114</v>
      </c>
      <c r="J1256">
        <v>8128.69</v>
      </c>
      <c r="M1256">
        <v>8128.69</v>
      </c>
      <c r="N1256">
        <f t="shared" si="19"/>
        <v>0</v>
      </c>
    </row>
    <row r="1257" spans="1:14" x14ac:dyDescent="0.2">
      <c r="A1257" t="s">
        <v>1511</v>
      </c>
      <c r="B1257" t="s">
        <v>31581</v>
      </c>
      <c r="I1257" t="s">
        <v>114</v>
      </c>
      <c r="J1257">
        <v>10611.57</v>
      </c>
      <c r="M1257">
        <v>10611.57</v>
      </c>
      <c r="N1257">
        <f t="shared" si="19"/>
        <v>0</v>
      </c>
    </row>
    <row r="1258" spans="1:14" x14ac:dyDescent="0.2">
      <c r="A1258" t="s">
        <v>1512</v>
      </c>
      <c r="B1258" t="s">
        <v>31581</v>
      </c>
      <c r="I1258" t="s">
        <v>114</v>
      </c>
      <c r="J1258">
        <v>9194.82</v>
      </c>
      <c r="M1258">
        <v>9194.82</v>
      </c>
      <c r="N1258">
        <f t="shared" si="19"/>
        <v>0</v>
      </c>
    </row>
    <row r="1259" spans="1:14" x14ac:dyDescent="0.2">
      <c r="A1259" t="s">
        <v>1513</v>
      </c>
      <c r="B1259" t="s">
        <v>31582</v>
      </c>
      <c r="I1259" t="s">
        <v>114</v>
      </c>
      <c r="J1259">
        <v>6649.86</v>
      </c>
      <c r="M1259">
        <v>6649.86</v>
      </c>
      <c r="N1259">
        <f t="shared" si="19"/>
        <v>0</v>
      </c>
    </row>
    <row r="1260" spans="1:14" x14ac:dyDescent="0.2">
      <c r="A1260" t="s">
        <v>1514</v>
      </c>
      <c r="B1260" t="s">
        <v>31582</v>
      </c>
      <c r="I1260" t="s">
        <v>114</v>
      </c>
      <c r="J1260">
        <v>5762.12</v>
      </c>
      <c r="M1260">
        <v>5762.12</v>
      </c>
      <c r="N1260">
        <f t="shared" si="19"/>
        <v>0</v>
      </c>
    </row>
    <row r="1261" spans="1:14" x14ac:dyDescent="0.2">
      <c r="A1261" t="s">
        <v>1515</v>
      </c>
      <c r="B1261" t="s">
        <v>31583</v>
      </c>
      <c r="I1261" t="s">
        <v>114</v>
      </c>
      <c r="J1261">
        <v>10767.42</v>
      </c>
      <c r="M1261">
        <v>10767.42</v>
      </c>
      <c r="N1261">
        <f t="shared" si="19"/>
        <v>0</v>
      </c>
    </row>
    <row r="1262" spans="1:14" x14ac:dyDescent="0.2">
      <c r="A1262" t="s">
        <v>1516</v>
      </c>
      <c r="B1262" t="s">
        <v>31583</v>
      </c>
      <c r="I1262" t="s">
        <v>114</v>
      </c>
      <c r="J1262">
        <v>9330.0300000000007</v>
      </c>
      <c r="M1262">
        <v>9330.0300000000007</v>
      </c>
      <c r="N1262">
        <f t="shared" si="19"/>
        <v>0</v>
      </c>
    </row>
    <row r="1263" spans="1:14" x14ac:dyDescent="0.2">
      <c r="A1263" t="s">
        <v>1517</v>
      </c>
      <c r="B1263" t="s">
        <v>31584</v>
      </c>
      <c r="I1263" t="s">
        <v>114</v>
      </c>
      <c r="J1263">
        <v>9243</v>
      </c>
      <c r="M1263">
        <v>9243</v>
      </c>
      <c r="N1263">
        <f t="shared" si="19"/>
        <v>0</v>
      </c>
    </row>
    <row r="1264" spans="1:14" x14ac:dyDescent="0.2">
      <c r="A1264" t="s">
        <v>1518</v>
      </c>
      <c r="B1264" t="s">
        <v>31584</v>
      </c>
      <c r="I1264" t="s">
        <v>114</v>
      </c>
      <c r="J1264">
        <v>8009.17</v>
      </c>
      <c r="M1264">
        <v>8009.17</v>
      </c>
      <c r="N1264">
        <f t="shared" si="19"/>
        <v>0</v>
      </c>
    </row>
    <row r="1265" spans="1:14" x14ac:dyDescent="0.2">
      <c r="A1265" t="s">
        <v>1519</v>
      </c>
      <c r="B1265" t="s">
        <v>31585</v>
      </c>
      <c r="I1265" t="s">
        <v>114</v>
      </c>
      <c r="J1265">
        <v>13805.7</v>
      </c>
      <c r="M1265">
        <v>13805.7</v>
      </c>
      <c r="N1265">
        <f t="shared" si="19"/>
        <v>0</v>
      </c>
    </row>
    <row r="1266" spans="1:14" x14ac:dyDescent="0.2">
      <c r="A1266" t="s">
        <v>1520</v>
      </c>
      <c r="B1266" t="s">
        <v>31585</v>
      </c>
      <c r="I1266" t="s">
        <v>114</v>
      </c>
      <c r="J1266">
        <v>11962.78</v>
      </c>
      <c r="M1266">
        <v>11962.78</v>
      </c>
      <c r="N1266">
        <f t="shared" si="19"/>
        <v>0</v>
      </c>
    </row>
    <row r="1267" spans="1:14" x14ac:dyDescent="0.2">
      <c r="A1267" t="s">
        <v>28015</v>
      </c>
      <c r="B1267" t="s">
        <v>31586</v>
      </c>
      <c r="I1267" t="s">
        <v>3</v>
      </c>
      <c r="J1267">
        <v>0.97</v>
      </c>
      <c r="M1267">
        <v>0.97</v>
      </c>
      <c r="N1267">
        <f t="shared" si="19"/>
        <v>0</v>
      </c>
    </row>
    <row r="1268" spans="1:14" x14ac:dyDescent="0.2">
      <c r="A1268" t="s">
        <v>28016</v>
      </c>
      <c r="B1268" t="s">
        <v>31586</v>
      </c>
      <c r="I1268" t="s">
        <v>3</v>
      </c>
      <c r="J1268">
        <v>0.84</v>
      </c>
      <c r="M1268">
        <v>0.84</v>
      </c>
      <c r="N1268">
        <f t="shared" si="19"/>
        <v>0</v>
      </c>
    </row>
    <row r="1269" spans="1:14" x14ac:dyDescent="0.2">
      <c r="A1269" t="s">
        <v>28017</v>
      </c>
      <c r="B1269" t="s">
        <v>31587</v>
      </c>
      <c r="I1269" t="s">
        <v>3</v>
      </c>
      <c r="J1269">
        <v>0.73</v>
      </c>
      <c r="M1269">
        <v>0.73</v>
      </c>
      <c r="N1269">
        <f t="shared" si="19"/>
        <v>0</v>
      </c>
    </row>
    <row r="1270" spans="1:14" x14ac:dyDescent="0.2">
      <c r="A1270" t="s">
        <v>28018</v>
      </c>
      <c r="B1270" t="s">
        <v>31587</v>
      </c>
      <c r="I1270" t="s">
        <v>3</v>
      </c>
      <c r="J1270">
        <v>0.63</v>
      </c>
      <c r="M1270">
        <v>0.63</v>
      </c>
      <c r="N1270">
        <f t="shared" si="19"/>
        <v>0</v>
      </c>
    </row>
    <row r="1271" spans="1:14" x14ac:dyDescent="0.2">
      <c r="A1271" t="s">
        <v>28019</v>
      </c>
      <c r="B1271" t="s">
        <v>31588</v>
      </c>
      <c r="I1271" t="s">
        <v>3</v>
      </c>
      <c r="J1271">
        <v>0.48</v>
      </c>
      <c r="M1271">
        <v>0.48</v>
      </c>
      <c r="N1271">
        <f t="shared" si="19"/>
        <v>0</v>
      </c>
    </row>
    <row r="1272" spans="1:14" x14ac:dyDescent="0.2">
      <c r="A1272" t="s">
        <v>28020</v>
      </c>
      <c r="B1272" t="s">
        <v>31588</v>
      </c>
      <c r="I1272" t="s">
        <v>3</v>
      </c>
      <c r="J1272">
        <v>0.42</v>
      </c>
      <c r="M1272">
        <v>0.42</v>
      </c>
      <c r="N1272">
        <f t="shared" si="19"/>
        <v>0</v>
      </c>
    </row>
    <row r="1273" spans="1:14" x14ac:dyDescent="0.2">
      <c r="A1273" t="s">
        <v>26724</v>
      </c>
      <c r="B1273" t="s">
        <v>31589</v>
      </c>
      <c r="I1273" t="s">
        <v>5</v>
      </c>
      <c r="J1273">
        <v>1642.97</v>
      </c>
      <c r="M1273">
        <v>1642.97</v>
      </c>
      <c r="N1273">
        <f t="shared" si="19"/>
        <v>0</v>
      </c>
    </row>
    <row r="1274" spans="1:14" x14ac:dyDescent="0.2">
      <c r="A1274" t="s">
        <v>26725</v>
      </c>
      <c r="B1274" t="s">
        <v>31589</v>
      </c>
      <c r="I1274" t="s">
        <v>5</v>
      </c>
      <c r="J1274">
        <v>1423.71</v>
      </c>
      <c r="M1274">
        <v>1423.71</v>
      </c>
      <c r="N1274">
        <f t="shared" si="19"/>
        <v>0</v>
      </c>
    </row>
    <row r="1275" spans="1:14" x14ac:dyDescent="0.2">
      <c r="A1275" t="s">
        <v>26726</v>
      </c>
      <c r="B1275" t="s">
        <v>31590</v>
      </c>
      <c r="I1275" t="s">
        <v>5</v>
      </c>
      <c r="J1275">
        <v>2053.7199999999998</v>
      </c>
      <c r="M1275">
        <v>2053.7199999999998</v>
      </c>
      <c r="N1275">
        <f t="shared" si="19"/>
        <v>0</v>
      </c>
    </row>
    <row r="1276" spans="1:14" x14ac:dyDescent="0.2">
      <c r="A1276" t="s">
        <v>26727</v>
      </c>
      <c r="B1276" t="s">
        <v>31590</v>
      </c>
      <c r="I1276" t="s">
        <v>5</v>
      </c>
      <c r="J1276">
        <v>1779.64</v>
      </c>
      <c r="M1276">
        <v>1779.64</v>
      </c>
      <c r="N1276">
        <f t="shared" si="19"/>
        <v>0</v>
      </c>
    </row>
    <row r="1277" spans="1:14" x14ac:dyDescent="0.2">
      <c r="A1277" t="s">
        <v>26728</v>
      </c>
      <c r="B1277" t="s">
        <v>31591</v>
      </c>
      <c r="I1277" t="s">
        <v>5</v>
      </c>
      <c r="J1277">
        <v>3080.58</v>
      </c>
      <c r="M1277">
        <v>3080.58</v>
      </c>
      <c r="N1277">
        <f t="shared" si="19"/>
        <v>0</v>
      </c>
    </row>
    <row r="1278" spans="1:14" x14ac:dyDescent="0.2">
      <c r="A1278" t="s">
        <v>26729</v>
      </c>
      <c r="B1278" t="s">
        <v>31591</v>
      </c>
      <c r="I1278" t="s">
        <v>5</v>
      </c>
      <c r="J1278">
        <v>2669.46</v>
      </c>
      <c r="M1278">
        <v>2669.46</v>
      </c>
      <c r="N1278">
        <f t="shared" si="19"/>
        <v>0</v>
      </c>
    </row>
    <row r="1279" spans="1:14" x14ac:dyDescent="0.2">
      <c r="A1279" t="s">
        <v>142</v>
      </c>
      <c r="B1279" t="s">
        <v>31592</v>
      </c>
      <c r="I1279" t="s">
        <v>3</v>
      </c>
      <c r="J1279">
        <v>153.04</v>
      </c>
      <c r="M1279">
        <v>153.04</v>
      </c>
      <c r="N1279">
        <f t="shared" si="19"/>
        <v>0</v>
      </c>
    </row>
    <row r="1280" spans="1:14" x14ac:dyDescent="0.2">
      <c r="A1280" t="s">
        <v>1521</v>
      </c>
      <c r="B1280" t="s">
        <v>31592</v>
      </c>
      <c r="I1280" t="s">
        <v>3</v>
      </c>
      <c r="J1280">
        <v>132.96</v>
      </c>
      <c r="M1280">
        <v>132.96</v>
      </c>
      <c r="N1280">
        <f t="shared" si="19"/>
        <v>0</v>
      </c>
    </row>
    <row r="1281" spans="1:14" x14ac:dyDescent="0.2">
      <c r="A1281" t="s">
        <v>1522</v>
      </c>
      <c r="B1281" t="s">
        <v>31593</v>
      </c>
      <c r="I1281" t="s">
        <v>3</v>
      </c>
      <c r="J1281">
        <v>140.34</v>
      </c>
      <c r="M1281">
        <v>140.34</v>
      </c>
      <c r="N1281">
        <f t="shared" si="19"/>
        <v>0</v>
      </c>
    </row>
    <row r="1282" spans="1:14" x14ac:dyDescent="0.2">
      <c r="A1282" t="s">
        <v>1523</v>
      </c>
      <c r="B1282" t="s">
        <v>31593</v>
      </c>
      <c r="I1282" t="s">
        <v>3</v>
      </c>
      <c r="J1282">
        <v>121.96</v>
      </c>
      <c r="M1282">
        <v>121.96</v>
      </c>
      <c r="N1282">
        <f t="shared" si="19"/>
        <v>0</v>
      </c>
    </row>
    <row r="1283" spans="1:14" x14ac:dyDescent="0.2">
      <c r="A1283" t="s">
        <v>1524</v>
      </c>
      <c r="B1283" t="s">
        <v>31594</v>
      </c>
      <c r="I1283" t="s">
        <v>3</v>
      </c>
      <c r="J1283">
        <v>134.21</v>
      </c>
      <c r="M1283">
        <v>134.21</v>
      </c>
      <c r="N1283">
        <f t="shared" si="19"/>
        <v>0</v>
      </c>
    </row>
    <row r="1284" spans="1:14" x14ac:dyDescent="0.2">
      <c r="A1284" t="s">
        <v>1525</v>
      </c>
      <c r="B1284" t="s">
        <v>31594</v>
      </c>
      <c r="I1284" t="s">
        <v>3</v>
      </c>
      <c r="J1284">
        <v>116.65</v>
      </c>
      <c r="M1284">
        <v>116.65</v>
      </c>
      <c r="N1284">
        <f t="shared" ref="N1284:N1347" si="20">J1284-M1284</f>
        <v>0</v>
      </c>
    </row>
    <row r="1285" spans="1:14" x14ac:dyDescent="0.2">
      <c r="A1285" t="s">
        <v>1526</v>
      </c>
      <c r="B1285" t="s">
        <v>31595</v>
      </c>
      <c r="I1285" t="s">
        <v>3</v>
      </c>
      <c r="J1285">
        <v>8.3800000000000008</v>
      </c>
      <c r="M1285">
        <v>8.3800000000000008</v>
      </c>
      <c r="N1285">
        <f t="shared" si="20"/>
        <v>0</v>
      </c>
    </row>
    <row r="1286" spans="1:14" x14ac:dyDescent="0.2">
      <c r="A1286" t="s">
        <v>1527</v>
      </c>
      <c r="B1286" t="s">
        <v>31595</v>
      </c>
      <c r="I1286" t="s">
        <v>3</v>
      </c>
      <c r="J1286">
        <v>7.26</v>
      </c>
      <c r="M1286">
        <v>7.26</v>
      </c>
      <c r="N1286">
        <f t="shared" si="20"/>
        <v>0</v>
      </c>
    </row>
    <row r="1287" spans="1:14" x14ac:dyDescent="0.2">
      <c r="A1287" t="s">
        <v>1528</v>
      </c>
      <c r="B1287" t="s">
        <v>31596</v>
      </c>
      <c r="G1287" s="307"/>
      <c r="I1287" t="s">
        <v>3</v>
      </c>
      <c r="J1287">
        <v>7</v>
      </c>
      <c r="M1287">
        <v>7</v>
      </c>
      <c r="N1287">
        <f t="shared" si="20"/>
        <v>0</v>
      </c>
    </row>
    <row r="1288" spans="1:14" x14ac:dyDescent="0.2">
      <c r="A1288" t="s">
        <v>1529</v>
      </c>
      <c r="B1288" t="s">
        <v>31596</v>
      </c>
      <c r="G1288" s="307"/>
      <c r="I1288" t="s">
        <v>3</v>
      </c>
      <c r="J1288">
        <v>6.06</v>
      </c>
      <c r="M1288">
        <v>6.06</v>
      </c>
      <c r="N1288">
        <f t="shared" si="20"/>
        <v>0</v>
      </c>
    </row>
    <row r="1289" spans="1:14" x14ac:dyDescent="0.2">
      <c r="A1289" t="s">
        <v>1530</v>
      </c>
      <c r="B1289" t="s">
        <v>31597</v>
      </c>
      <c r="I1289" t="s">
        <v>5</v>
      </c>
      <c r="J1289">
        <v>1711.7</v>
      </c>
      <c r="M1289">
        <v>1711.7</v>
      </c>
      <c r="N1289">
        <f t="shared" si="20"/>
        <v>0</v>
      </c>
    </row>
    <row r="1290" spans="1:14" x14ac:dyDescent="0.2">
      <c r="A1290" t="s">
        <v>1531</v>
      </c>
      <c r="B1290" t="s">
        <v>31597</v>
      </c>
      <c r="I1290" t="s">
        <v>5</v>
      </c>
      <c r="J1290">
        <v>1483.09</v>
      </c>
      <c r="M1290">
        <v>1483.09</v>
      </c>
      <c r="N1290">
        <f t="shared" si="20"/>
        <v>0</v>
      </c>
    </row>
    <row r="1291" spans="1:14" x14ac:dyDescent="0.2">
      <c r="A1291" t="s">
        <v>1532</v>
      </c>
      <c r="B1291" t="s">
        <v>31598</v>
      </c>
      <c r="I1291" t="s">
        <v>3</v>
      </c>
      <c r="J1291">
        <v>23.68</v>
      </c>
      <c r="M1291">
        <v>23.68</v>
      </c>
      <c r="N1291">
        <f t="shared" si="20"/>
        <v>0</v>
      </c>
    </row>
    <row r="1292" spans="1:14" x14ac:dyDescent="0.2">
      <c r="A1292" t="s">
        <v>1533</v>
      </c>
      <c r="B1292" t="s">
        <v>31598</v>
      </c>
      <c r="I1292" t="s">
        <v>3</v>
      </c>
      <c r="J1292">
        <v>20.81</v>
      </c>
      <c r="M1292">
        <v>20.81</v>
      </c>
      <c r="N1292">
        <f t="shared" si="20"/>
        <v>0</v>
      </c>
    </row>
    <row r="1293" spans="1:14" x14ac:dyDescent="0.2">
      <c r="A1293" t="s">
        <v>1534</v>
      </c>
      <c r="B1293" t="s">
        <v>31599</v>
      </c>
      <c r="I1293" t="s">
        <v>3</v>
      </c>
      <c r="J1293">
        <v>15.79</v>
      </c>
      <c r="M1293">
        <v>15.79</v>
      </c>
      <c r="N1293">
        <f t="shared" si="20"/>
        <v>0</v>
      </c>
    </row>
    <row r="1294" spans="1:14" x14ac:dyDescent="0.2">
      <c r="A1294" t="s">
        <v>1535</v>
      </c>
      <c r="B1294" t="s">
        <v>31599</v>
      </c>
      <c r="I1294" t="s">
        <v>3</v>
      </c>
      <c r="J1294">
        <v>13.86</v>
      </c>
      <c r="M1294">
        <v>13.86</v>
      </c>
      <c r="N1294">
        <f t="shared" si="20"/>
        <v>0</v>
      </c>
    </row>
    <row r="1295" spans="1:14" x14ac:dyDescent="0.2">
      <c r="A1295" t="s">
        <v>1536</v>
      </c>
      <c r="B1295" t="s">
        <v>31600</v>
      </c>
      <c r="I1295" t="s">
        <v>3</v>
      </c>
      <c r="J1295">
        <v>12.48</v>
      </c>
      <c r="M1295">
        <v>12.48</v>
      </c>
      <c r="N1295">
        <f t="shared" si="20"/>
        <v>0</v>
      </c>
    </row>
    <row r="1296" spans="1:14" x14ac:dyDescent="0.2">
      <c r="A1296" t="s">
        <v>1537</v>
      </c>
      <c r="B1296" t="s">
        <v>31600</v>
      </c>
      <c r="I1296" t="s">
        <v>3</v>
      </c>
      <c r="J1296">
        <v>10.97</v>
      </c>
      <c r="M1296">
        <v>10.97</v>
      </c>
      <c r="N1296">
        <f t="shared" si="20"/>
        <v>0</v>
      </c>
    </row>
    <row r="1297" spans="1:14" x14ac:dyDescent="0.2">
      <c r="A1297" t="s">
        <v>1538</v>
      </c>
      <c r="B1297" t="s">
        <v>31601</v>
      </c>
      <c r="I1297" t="s">
        <v>3</v>
      </c>
      <c r="J1297">
        <v>10.66</v>
      </c>
      <c r="M1297">
        <v>10.66</v>
      </c>
      <c r="N1297">
        <f t="shared" si="20"/>
        <v>0</v>
      </c>
    </row>
    <row r="1298" spans="1:14" x14ac:dyDescent="0.2">
      <c r="A1298" t="s">
        <v>1539</v>
      </c>
      <c r="B1298" t="s">
        <v>31601</v>
      </c>
      <c r="I1298" t="s">
        <v>3</v>
      </c>
      <c r="J1298">
        <v>9.3699999999999992</v>
      </c>
      <c r="M1298">
        <v>9.3699999999999992</v>
      </c>
      <c r="N1298">
        <f t="shared" si="20"/>
        <v>0</v>
      </c>
    </row>
    <row r="1299" spans="1:14" x14ac:dyDescent="0.2">
      <c r="A1299" t="s">
        <v>1540</v>
      </c>
      <c r="B1299" t="s">
        <v>31602</v>
      </c>
      <c r="I1299" t="s">
        <v>3</v>
      </c>
      <c r="J1299">
        <v>10.57</v>
      </c>
      <c r="M1299">
        <v>10.57</v>
      </c>
      <c r="N1299">
        <f t="shared" si="20"/>
        <v>0</v>
      </c>
    </row>
    <row r="1300" spans="1:14" x14ac:dyDescent="0.2">
      <c r="A1300" t="s">
        <v>1541</v>
      </c>
      <c r="B1300" t="s">
        <v>31602</v>
      </c>
      <c r="I1300" t="s">
        <v>3</v>
      </c>
      <c r="J1300">
        <v>9.4600000000000009</v>
      </c>
      <c r="M1300">
        <v>9.4600000000000009</v>
      </c>
      <c r="N1300">
        <f t="shared" si="20"/>
        <v>0</v>
      </c>
    </row>
    <row r="1301" spans="1:14" x14ac:dyDescent="0.2">
      <c r="A1301" t="s">
        <v>1542</v>
      </c>
      <c r="B1301" t="s">
        <v>31603</v>
      </c>
      <c r="I1301" t="s">
        <v>3</v>
      </c>
      <c r="J1301">
        <v>7.01</v>
      </c>
      <c r="M1301">
        <v>7.01</v>
      </c>
      <c r="N1301">
        <f t="shared" si="20"/>
        <v>0</v>
      </c>
    </row>
    <row r="1302" spans="1:14" x14ac:dyDescent="0.2">
      <c r="A1302" t="s">
        <v>1543</v>
      </c>
      <c r="B1302" t="s">
        <v>31603</v>
      </c>
      <c r="I1302" t="s">
        <v>3</v>
      </c>
      <c r="J1302">
        <v>6.25</v>
      </c>
      <c r="M1302">
        <v>6.25</v>
      </c>
      <c r="N1302">
        <f t="shared" si="20"/>
        <v>0</v>
      </c>
    </row>
    <row r="1303" spans="1:14" x14ac:dyDescent="0.2">
      <c r="A1303" t="s">
        <v>1544</v>
      </c>
      <c r="B1303" t="s">
        <v>31604</v>
      </c>
      <c r="I1303" t="s">
        <v>3</v>
      </c>
      <c r="J1303">
        <v>5.58</v>
      </c>
      <c r="M1303">
        <v>5.58</v>
      </c>
      <c r="N1303">
        <f t="shared" si="20"/>
        <v>0</v>
      </c>
    </row>
    <row r="1304" spans="1:14" x14ac:dyDescent="0.2">
      <c r="A1304" t="s">
        <v>1545</v>
      </c>
      <c r="B1304" t="s">
        <v>31604</v>
      </c>
      <c r="I1304" t="s">
        <v>3</v>
      </c>
      <c r="J1304">
        <v>5</v>
      </c>
      <c r="M1304">
        <v>5</v>
      </c>
      <c r="N1304">
        <f t="shared" si="20"/>
        <v>0</v>
      </c>
    </row>
    <row r="1305" spans="1:14" x14ac:dyDescent="0.2">
      <c r="A1305" t="s">
        <v>1546</v>
      </c>
      <c r="B1305" t="s">
        <v>31605</v>
      </c>
      <c r="I1305" t="s">
        <v>3</v>
      </c>
      <c r="J1305">
        <v>4.4400000000000004</v>
      </c>
      <c r="M1305">
        <v>4.4400000000000004</v>
      </c>
      <c r="N1305">
        <f t="shared" si="20"/>
        <v>0</v>
      </c>
    </row>
    <row r="1306" spans="1:14" x14ac:dyDescent="0.2">
      <c r="A1306" t="s">
        <v>1547</v>
      </c>
      <c r="B1306" t="s">
        <v>31605</v>
      </c>
      <c r="I1306" t="s">
        <v>3</v>
      </c>
      <c r="J1306">
        <v>3.98</v>
      </c>
      <c r="M1306">
        <v>3.98</v>
      </c>
      <c r="N1306">
        <f t="shared" si="20"/>
        <v>0</v>
      </c>
    </row>
    <row r="1307" spans="1:14" x14ac:dyDescent="0.2">
      <c r="A1307" t="s">
        <v>1548</v>
      </c>
      <c r="B1307" t="s">
        <v>31606</v>
      </c>
      <c r="I1307" t="s">
        <v>3</v>
      </c>
      <c r="J1307">
        <v>121.24</v>
      </c>
      <c r="M1307">
        <v>121.24</v>
      </c>
      <c r="N1307">
        <f t="shared" si="20"/>
        <v>0</v>
      </c>
    </row>
    <row r="1308" spans="1:14" x14ac:dyDescent="0.2">
      <c r="A1308" t="s">
        <v>1549</v>
      </c>
      <c r="B1308" t="s">
        <v>31606</v>
      </c>
      <c r="I1308" t="s">
        <v>3</v>
      </c>
      <c r="J1308">
        <v>105.06</v>
      </c>
      <c r="M1308">
        <v>105.06</v>
      </c>
      <c r="N1308">
        <f t="shared" si="20"/>
        <v>0</v>
      </c>
    </row>
    <row r="1309" spans="1:14" x14ac:dyDescent="0.2">
      <c r="A1309" t="s">
        <v>1550</v>
      </c>
      <c r="B1309" t="s">
        <v>31607</v>
      </c>
      <c r="I1309" t="s">
        <v>3</v>
      </c>
      <c r="J1309">
        <v>110.76</v>
      </c>
      <c r="M1309">
        <v>110.76</v>
      </c>
      <c r="N1309">
        <f t="shared" si="20"/>
        <v>0</v>
      </c>
    </row>
    <row r="1310" spans="1:14" x14ac:dyDescent="0.2">
      <c r="A1310" t="s">
        <v>1551</v>
      </c>
      <c r="B1310" t="s">
        <v>31607</v>
      </c>
      <c r="I1310" t="s">
        <v>3</v>
      </c>
      <c r="J1310">
        <v>95.97</v>
      </c>
      <c r="M1310">
        <v>95.97</v>
      </c>
      <c r="N1310">
        <f t="shared" si="20"/>
        <v>0</v>
      </c>
    </row>
    <row r="1311" spans="1:14" x14ac:dyDescent="0.2">
      <c r="A1311" t="s">
        <v>1552</v>
      </c>
      <c r="B1311" t="s">
        <v>31608</v>
      </c>
      <c r="I1311" t="s">
        <v>3</v>
      </c>
      <c r="J1311">
        <v>104.44</v>
      </c>
      <c r="M1311">
        <v>104.44</v>
      </c>
      <c r="N1311">
        <f t="shared" si="20"/>
        <v>0</v>
      </c>
    </row>
    <row r="1312" spans="1:14" x14ac:dyDescent="0.2">
      <c r="A1312" t="s">
        <v>1553</v>
      </c>
      <c r="B1312" t="s">
        <v>31608</v>
      </c>
      <c r="I1312" t="s">
        <v>3</v>
      </c>
      <c r="J1312">
        <v>90.5</v>
      </c>
      <c r="M1312">
        <v>90.5</v>
      </c>
      <c r="N1312">
        <f t="shared" si="20"/>
        <v>0</v>
      </c>
    </row>
    <row r="1313" spans="1:14" x14ac:dyDescent="0.2">
      <c r="A1313" t="s">
        <v>1554</v>
      </c>
      <c r="B1313" t="s">
        <v>31609</v>
      </c>
      <c r="I1313" t="s">
        <v>3</v>
      </c>
      <c r="J1313">
        <v>95.5</v>
      </c>
      <c r="M1313">
        <v>95.5</v>
      </c>
      <c r="N1313">
        <f t="shared" si="20"/>
        <v>0</v>
      </c>
    </row>
    <row r="1314" spans="1:14" x14ac:dyDescent="0.2">
      <c r="A1314" t="s">
        <v>1555</v>
      </c>
      <c r="B1314" t="s">
        <v>31609</v>
      </c>
      <c r="I1314" t="s">
        <v>3</v>
      </c>
      <c r="J1314">
        <v>82.75</v>
      </c>
      <c r="M1314">
        <v>82.75</v>
      </c>
      <c r="N1314">
        <f t="shared" si="20"/>
        <v>0</v>
      </c>
    </row>
    <row r="1315" spans="1:14" x14ac:dyDescent="0.2">
      <c r="A1315" t="s">
        <v>1556</v>
      </c>
      <c r="B1315" t="s">
        <v>31610</v>
      </c>
      <c r="I1315" t="s">
        <v>3</v>
      </c>
      <c r="J1315">
        <v>84.97</v>
      </c>
      <c r="M1315">
        <v>84.97</v>
      </c>
      <c r="N1315">
        <f t="shared" si="20"/>
        <v>0</v>
      </c>
    </row>
    <row r="1316" spans="1:14" x14ac:dyDescent="0.2">
      <c r="A1316" t="s">
        <v>1557</v>
      </c>
      <c r="B1316" t="s">
        <v>31610</v>
      </c>
      <c r="I1316" t="s">
        <v>3</v>
      </c>
      <c r="J1316">
        <v>73.63</v>
      </c>
      <c r="M1316">
        <v>73.63</v>
      </c>
      <c r="N1316">
        <f t="shared" si="20"/>
        <v>0</v>
      </c>
    </row>
    <row r="1317" spans="1:14" x14ac:dyDescent="0.2">
      <c r="A1317" t="s">
        <v>1558</v>
      </c>
      <c r="B1317" t="s">
        <v>31611</v>
      </c>
      <c r="I1317" t="s">
        <v>3</v>
      </c>
      <c r="J1317">
        <v>67.290000000000006</v>
      </c>
      <c r="M1317">
        <v>67.290000000000006</v>
      </c>
      <c r="N1317">
        <f t="shared" si="20"/>
        <v>0</v>
      </c>
    </row>
    <row r="1318" spans="1:14" x14ac:dyDescent="0.2">
      <c r="A1318" t="s">
        <v>1559</v>
      </c>
      <c r="B1318" t="s">
        <v>31611</v>
      </c>
      <c r="I1318" t="s">
        <v>3</v>
      </c>
      <c r="J1318">
        <v>58.31</v>
      </c>
      <c r="M1318">
        <v>58.31</v>
      </c>
      <c r="N1318">
        <f t="shared" si="20"/>
        <v>0</v>
      </c>
    </row>
    <row r="1319" spans="1:14" x14ac:dyDescent="0.2">
      <c r="A1319" t="s">
        <v>1560</v>
      </c>
      <c r="B1319" t="s">
        <v>31612</v>
      </c>
      <c r="I1319" t="s">
        <v>3</v>
      </c>
      <c r="J1319">
        <v>68.97</v>
      </c>
      <c r="M1319">
        <v>68.97</v>
      </c>
      <c r="N1319">
        <f t="shared" si="20"/>
        <v>0</v>
      </c>
    </row>
    <row r="1320" spans="1:14" x14ac:dyDescent="0.2">
      <c r="A1320" t="s">
        <v>1561</v>
      </c>
      <c r="B1320" t="s">
        <v>31612</v>
      </c>
      <c r="I1320" t="s">
        <v>3</v>
      </c>
      <c r="J1320">
        <v>59.76</v>
      </c>
      <c r="M1320">
        <v>59.76</v>
      </c>
      <c r="N1320">
        <f t="shared" si="20"/>
        <v>0</v>
      </c>
    </row>
    <row r="1321" spans="1:14" x14ac:dyDescent="0.2">
      <c r="A1321" t="s">
        <v>1562</v>
      </c>
      <c r="B1321" t="s">
        <v>31613</v>
      </c>
      <c r="I1321" t="s">
        <v>3</v>
      </c>
      <c r="J1321">
        <v>50.08</v>
      </c>
      <c r="M1321">
        <v>50.08</v>
      </c>
      <c r="N1321">
        <f t="shared" si="20"/>
        <v>0</v>
      </c>
    </row>
    <row r="1322" spans="1:14" x14ac:dyDescent="0.2">
      <c r="A1322" t="s">
        <v>1563</v>
      </c>
      <c r="B1322" t="s">
        <v>31613</v>
      </c>
      <c r="I1322" t="s">
        <v>3</v>
      </c>
      <c r="J1322">
        <v>43.39</v>
      </c>
      <c r="M1322">
        <v>43.39</v>
      </c>
      <c r="N1322">
        <f t="shared" si="20"/>
        <v>0</v>
      </c>
    </row>
    <row r="1323" spans="1:14" x14ac:dyDescent="0.2">
      <c r="A1323" t="s">
        <v>1564</v>
      </c>
      <c r="B1323" t="s">
        <v>31614</v>
      </c>
      <c r="I1323" t="s">
        <v>3</v>
      </c>
      <c r="J1323">
        <v>40.24</v>
      </c>
      <c r="M1323">
        <v>40.24</v>
      </c>
      <c r="N1323">
        <f t="shared" si="20"/>
        <v>0</v>
      </c>
    </row>
    <row r="1324" spans="1:14" x14ac:dyDescent="0.2">
      <c r="A1324" t="s">
        <v>1565</v>
      </c>
      <c r="B1324" t="s">
        <v>31614</v>
      </c>
      <c r="I1324" t="s">
        <v>3</v>
      </c>
      <c r="J1324">
        <v>34.869999999999997</v>
      </c>
      <c r="M1324">
        <v>34.869999999999997</v>
      </c>
      <c r="N1324">
        <f t="shared" si="20"/>
        <v>0</v>
      </c>
    </row>
    <row r="1325" spans="1:14" x14ac:dyDescent="0.2">
      <c r="A1325" t="s">
        <v>1566</v>
      </c>
      <c r="B1325" t="s">
        <v>31615</v>
      </c>
      <c r="I1325" t="s">
        <v>3</v>
      </c>
      <c r="J1325">
        <v>19.05</v>
      </c>
      <c r="M1325">
        <v>19.05</v>
      </c>
      <c r="N1325">
        <f t="shared" si="20"/>
        <v>0</v>
      </c>
    </row>
    <row r="1326" spans="1:14" x14ac:dyDescent="0.2">
      <c r="A1326" t="s">
        <v>1567</v>
      </c>
      <c r="B1326" t="s">
        <v>31615</v>
      </c>
      <c r="I1326" t="s">
        <v>3</v>
      </c>
      <c r="J1326">
        <v>16.510000000000002</v>
      </c>
      <c r="M1326">
        <v>16.510000000000002</v>
      </c>
      <c r="N1326">
        <f t="shared" si="20"/>
        <v>0</v>
      </c>
    </row>
    <row r="1327" spans="1:14" x14ac:dyDescent="0.2">
      <c r="A1327" t="s">
        <v>1568</v>
      </c>
      <c r="B1327" t="s">
        <v>31616</v>
      </c>
      <c r="I1327" t="s">
        <v>3</v>
      </c>
      <c r="J1327">
        <v>13.16</v>
      </c>
      <c r="M1327">
        <v>13.16</v>
      </c>
      <c r="N1327">
        <f t="shared" si="20"/>
        <v>0</v>
      </c>
    </row>
    <row r="1328" spans="1:14" x14ac:dyDescent="0.2">
      <c r="A1328" t="s">
        <v>1569</v>
      </c>
      <c r="B1328" t="s">
        <v>31616</v>
      </c>
      <c r="I1328" t="s">
        <v>3</v>
      </c>
      <c r="J1328">
        <v>11.4</v>
      </c>
      <c r="M1328">
        <v>11.4</v>
      </c>
      <c r="N1328">
        <f t="shared" si="20"/>
        <v>0</v>
      </c>
    </row>
    <row r="1329" spans="1:14" x14ac:dyDescent="0.2">
      <c r="A1329" t="s">
        <v>1570</v>
      </c>
      <c r="B1329" t="s">
        <v>31617</v>
      </c>
      <c r="I1329" t="s">
        <v>3</v>
      </c>
      <c r="J1329">
        <v>13.17</v>
      </c>
      <c r="M1329">
        <v>13.17</v>
      </c>
      <c r="N1329">
        <f t="shared" si="20"/>
        <v>0</v>
      </c>
    </row>
    <row r="1330" spans="1:14" x14ac:dyDescent="0.2">
      <c r="A1330" t="s">
        <v>1571</v>
      </c>
      <c r="B1330" t="s">
        <v>31617</v>
      </c>
      <c r="I1330" t="s">
        <v>3</v>
      </c>
      <c r="J1330">
        <v>11.41</v>
      </c>
      <c r="M1330">
        <v>11.41</v>
      </c>
      <c r="N1330">
        <f t="shared" si="20"/>
        <v>0</v>
      </c>
    </row>
    <row r="1331" spans="1:14" x14ac:dyDescent="0.2">
      <c r="A1331" t="s">
        <v>1572</v>
      </c>
      <c r="B1331" t="s">
        <v>31618</v>
      </c>
      <c r="I1331" t="s">
        <v>3</v>
      </c>
      <c r="J1331">
        <v>64.61</v>
      </c>
      <c r="M1331">
        <v>64.61</v>
      </c>
      <c r="N1331">
        <f t="shared" si="20"/>
        <v>0</v>
      </c>
    </row>
    <row r="1332" spans="1:14" x14ac:dyDescent="0.2">
      <c r="A1332" t="s">
        <v>1573</v>
      </c>
      <c r="B1332" t="s">
        <v>31618</v>
      </c>
      <c r="I1332" t="s">
        <v>3</v>
      </c>
      <c r="J1332">
        <v>55.99</v>
      </c>
      <c r="M1332">
        <v>55.99</v>
      </c>
      <c r="N1332">
        <f t="shared" si="20"/>
        <v>0</v>
      </c>
    </row>
    <row r="1333" spans="1:14" x14ac:dyDescent="0.2">
      <c r="A1333" t="s">
        <v>1574</v>
      </c>
      <c r="B1333" t="s">
        <v>31619</v>
      </c>
      <c r="I1333" t="s">
        <v>3</v>
      </c>
      <c r="J1333">
        <v>44.79</v>
      </c>
      <c r="M1333">
        <v>44.79</v>
      </c>
      <c r="N1333">
        <f t="shared" si="20"/>
        <v>0</v>
      </c>
    </row>
    <row r="1334" spans="1:14" x14ac:dyDescent="0.2">
      <c r="A1334" t="s">
        <v>1575</v>
      </c>
      <c r="B1334" t="s">
        <v>31619</v>
      </c>
      <c r="I1334" t="s">
        <v>3</v>
      </c>
      <c r="J1334">
        <v>38.81</v>
      </c>
      <c r="M1334">
        <v>38.81</v>
      </c>
      <c r="N1334">
        <f t="shared" si="20"/>
        <v>0</v>
      </c>
    </row>
    <row r="1335" spans="1:14" x14ac:dyDescent="0.2">
      <c r="A1335" t="s">
        <v>1576</v>
      </c>
      <c r="B1335" t="s">
        <v>31620</v>
      </c>
      <c r="I1335" t="s">
        <v>3</v>
      </c>
      <c r="J1335">
        <v>35.799999999999997</v>
      </c>
      <c r="M1335">
        <v>35.799999999999997</v>
      </c>
      <c r="N1335">
        <f t="shared" si="20"/>
        <v>0</v>
      </c>
    </row>
    <row r="1336" spans="1:14" x14ac:dyDescent="0.2">
      <c r="A1336" t="s">
        <v>1577</v>
      </c>
      <c r="B1336" t="s">
        <v>31620</v>
      </c>
      <c r="I1336" t="s">
        <v>3</v>
      </c>
      <c r="J1336">
        <v>31.02</v>
      </c>
      <c r="M1336">
        <v>31.02</v>
      </c>
      <c r="N1336">
        <f t="shared" si="20"/>
        <v>0</v>
      </c>
    </row>
    <row r="1337" spans="1:14" x14ac:dyDescent="0.2">
      <c r="A1337" t="s">
        <v>1578</v>
      </c>
      <c r="B1337" t="s">
        <v>31621</v>
      </c>
      <c r="I1337" t="s">
        <v>3</v>
      </c>
      <c r="J1337">
        <v>4.18</v>
      </c>
      <c r="M1337">
        <v>4.18</v>
      </c>
      <c r="N1337">
        <f t="shared" si="20"/>
        <v>0</v>
      </c>
    </row>
    <row r="1338" spans="1:14" x14ac:dyDescent="0.2">
      <c r="A1338" t="s">
        <v>1579</v>
      </c>
      <c r="B1338" t="s">
        <v>31621</v>
      </c>
      <c r="I1338" t="s">
        <v>3</v>
      </c>
      <c r="J1338">
        <v>3.62</v>
      </c>
      <c r="M1338">
        <v>3.62</v>
      </c>
      <c r="N1338">
        <f t="shared" si="20"/>
        <v>0</v>
      </c>
    </row>
    <row r="1339" spans="1:14" x14ac:dyDescent="0.2">
      <c r="A1339" t="s">
        <v>1580</v>
      </c>
      <c r="B1339" t="s">
        <v>31622</v>
      </c>
      <c r="I1339" t="s">
        <v>3</v>
      </c>
      <c r="J1339">
        <v>2.2999999999999998</v>
      </c>
      <c r="M1339">
        <v>2.2999999999999998</v>
      </c>
      <c r="N1339">
        <f t="shared" si="20"/>
        <v>0</v>
      </c>
    </row>
    <row r="1340" spans="1:14" x14ac:dyDescent="0.2">
      <c r="A1340" t="s">
        <v>1581</v>
      </c>
      <c r="B1340" t="s">
        <v>31622</v>
      </c>
      <c r="I1340" t="s">
        <v>3</v>
      </c>
      <c r="J1340">
        <v>1.99</v>
      </c>
      <c r="M1340">
        <v>1.99</v>
      </c>
      <c r="N1340">
        <f t="shared" si="20"/>
        <v>0</v>
      </c>
    </row>
    <row r="1341" spans="1:14" x14ac:dyDescent="0.2">
      <c r="A1341" t="s">
        <v>1582</v>
      </c>
      <c r="B1341" t="s">
        <v>31623</v>
      </c>
      <c r="I1341" t="s">
        <v>3</v>
      </c>
      <c r="J1341">
        <v>1.1499999999999999</v>
      </c>
      <c r="M1341">
        <v>1.1499999999999999</v>
      </c>
      <c r="N1341">
        <f t="shared" si="20"/>
        <v>0</v>
      </c>
    </row>
    <row r="1342" spans="1:14" x14ac:dyDescent="0.2">
      <c r="A1342" t="s">
        <v>1583</v>
      </c>
      <c r="B1342" t="s">
        <v>31623</v>
      </c>
      <c r="I1342" t="s">
        <v>3</v>
      </c>
      <c r="J1342">
        <v>1</v>
      </c>
      <c r="M1342">
        <v>1</v>
      </c>
      <c r="N1342">
        <f t="shared" si="20"/>
        <v>0</v>
      </c>
    </row>
    <row r="1343" spans="1:14" x14ac:dyDescent="0.2">
      <c r="A1343" t="s">
        <v>1584</v>
      </c>
      <c r="B1343" t="s">
        <v>31624</v>
      </c>
      <c r="I1343" t="s">
        <v>3</v>
      </c>
      <c r="J1343">
        <v>10.5</v>
      </c>
      <c r="M1343">
        <v>10.5</v>
      </c>
      <c r="N1343">
        <f t="shared" si="20"/>
        <v>0</v>
      </c>
    </row>
    <row r="1344" spans="1:14" x14ac:dyDescent="0.2">
      <c r="A1344" t="s">
        <v>1585</v>
      </c>
      <c r="B1344" t="s">
        <v>31624</v>
      </c>
      <c r="I1344" t="s">
        <v>3</v>
      </c>
      <c r="J1344">
        <v>9.1</v>
      </c>
      <c r="M1344">
        <v>9.1</v>
      </c>
      <c r="N1344">
        <f t="shared" si="20"/>
        <v>0</v>
      </c>
    </row>
    <row r="1345" spans="1:14" x14ac:dyDescent="0.2">
      <c r="A1345" t="s">
        <v>1586</v>
      </c>
      <c r="B1345" t="s">
        <v>31625</v>
      </c>
      <c r="I1345" t="s">
        <v>3</v>
      </c>
      <c r="J1345">
        <v>7.02</v>
      </c>
      <c r="M1345">
        <v>7.02</v>
      </c>
      <c r="N1345">
        <f t="shared" si="20"/>
        <v>0</v>
      </c>
    </row>
    <row r="1346" spans="1:14" x14ac:dyDescent="0.2">
      <c r="A1346" t="s">
        <v>1587</v>
      </c>
      <c r="B1346" t="s">
        <v>31625</v>
      </c>
      <c r="I1346" t="s">
        <v>3</v>
      </c>
      <c r="J1346">
        <v>6.08</v>
      </c>
      <c r="M1346">
        <v>6.08</v>
      </c>
      <c r="N1346">
        <f t="shared" si="20"/>
        <v>0</v>
      </c>
    </row>
    <row r="1347" spans="1:14" x14ac:dyDescent="0.2">
      <c r="A1347" t="s">
        <v>1588</v>
      </c>
      <c r="B1347" t="s">
        <v>31626</v>
      </c>
      <c r="I1347" t="s">
        <v>3</v>
      </c>
      <c r="J1347">
        <v>8.39</v>
      </c>
      <c r="M1347">
        <v>8.39</v>
      </c>
      <c r="N1347">
        <f t="shared" si="20"/>
        <v>0</v>
      </c>
    </row>
    <row r="1348" spans="1:14" x14ac:dyDescent="0.2">
      <c r="A1348" t="s">
        <v>1589</v>
      </c>
      <c r="B1348" t="s">
        <v>31626</v>
      </c>
      <c r="I1348" t="s">
        <v>3</v>
      </c>
      <c r="J1348">
        <v>7.27</v>
      </c>
      <c r="M1348">
        <v>7.27</v>
      </c>
      <c r="N1348">
        <f t="shared" ref="N1348:N1411" si="21">J1348-M1348</f>
        <v>0</v>
      </c>
    </row>
    <row r="1349" spans="1:14" x14ac:dyDescent="0.2">
      <c r="A1349" t="s">
        <v>1590</v>
      </c>
      <c r="B1349" t="s">
        <v>31627</v>
      </c>
      <c r="I1349" t="s">
        <v>3</v>
      </c>
      <c r="J1349">
        <v>5.14</v>
      </c>
      <c r="M1349">
        <v>5.14</v>
      </c>
      <c r="N1349">
        <f t="shared" si="21"/>
        <v>0</v>
      </c>
    </row>
    <row r="1350" spans="1:14" x14ac:dyDescent="0.2">
      <c r="A1350" t="s">
        <v>1591</v>
      </c>
      <c r="B1350" t="s">
        <v>31627</v>
      </c>
      <c r="I1350" t="s">
        <v>3</v>
      </c>
      <c r="J1350">
        <v>4.45</v>
      </c>
      <c r="M1350">
        <v>4.45</v>
      </c>
      <c r="N1350">
        <f t="shared" si="21"/>
        <v>0</v>
      </c>
    </row>
    <row r="1351" spans="1:14" x14ac:dyDescent="0.2">
      <c r="A1351" t="s">
        <v>1592</v>
      </c>
      <c r="B1351" t="s">
        <v>31628</v>
      </c>
      <c r="I1351" t="s">
        <v>3</v>
      </c>
      <c r="J1351">
        <v>2.4500000000000002</v>
      </c>
      <c r="M1351">
        <v>2.4500000000000002</v>
      </c>
      <c r="N1351">
        <f t="shared" si="21"/>
        <v>0</v>
      </c>
    </row>
    <row r="1352" spans="1:14" x14ac:dyDescent="0.2">
      <c r="A1352" t="s">
        <v>1593</v>
      </c>
      <c r="B1352" t="s">
        <v>31628</v>
      </c>
      <c r="I1352" t="s">
        <v>3</v>
      </c>
      <c r="J1352">
        <v>2.13</v>
      </c>
      <c r="M1352">
        <v>2.13</v>
      </c>
      <c r="N1352">
        <f t="shared" si="21"/>
        <v>0</v>
      </c>
    </row>
    <row r="1353" spans="1:14" x14ac:dyDescent="0.2">
      <c r="A1353" t="s">
        <v>1594</v>
      </c>
      <c r="B1353" t="s">
        <v>31629</v>
      </c>
      <c r="I1353" t="s">
        <v>3</v>
      </c>
      <c r="J1353">
        <v>1.27</v>
      </c>
      <c r="M1353">
        <v>1.27</v>
      </c>
      <c r="N1353">
        <f t="shared" si="21"/>
        <v>0</v>
      </c>
    </row>
    <row r="1354" spans="1:14" x14ac:dyDescent="0.2">
      <c r="A1354" t="s">
        <v>1595</v>
      </c>
      <c r="B1354" t="s">
        <v>31629</v>
      </c>
      <c r="I1354" t="s">
        <v>3</v>
      </c>
      <c r="J1354">
        <v>1.1000000000000001</v>
      </c>
      <c r="M1354">
        <v>1.1000000000000001</v>
      </c>
      <c r="N1354">
        <f t="shared" si="21"/>
        <v>0</v>
      </c>
    </row>
    <row r="1355" spans="1:14" x14ac:dyDescent="0.2">
      <c r="A1355" t="s">
        <v>1596</v>
      </c>
      <c r="B1355" t="s">
        <v>31630</v>
      </c>
      <c r="I1355" t="s">
        <v>3</v>
      </c>
      <c r="J1355">
        <v>1.37</v>
      </c>
      <c r="M1355">
        <v>1.37</v>
      </c>
      <c r="N1355">
        <f t="shared" si="21"/>
        <v>0</v>
      </c>
    </row>
    <row r="1356" spans="1:14" x14ac:dyDescent="0.2">
      <c r="A1356" t="s">
        <v>1597</v>
      </c>
      <c r="B1356" t="s">
        <v>31630</v>
      </c>
      <c r="I1356" t="s">
        <v>3</v>
      </c>
      <c r="J1356">
        <v>1.18</v>
      </c>
      <c r="M1356">
        <v>1.18</v>
      </c>
      <c r="N1356">
        <f t="shared" si="21"/>
        <v>0</v>
      </c>
    </row>
    <row r="1357" spans="1:14" x14ac:dyDescent="0.2">
      <c r="A1357" t="s">
        <v>1598</v>
      </c>
      <c r="B1357" t="s">
        <v>31631</v>
      </c>
      <c r="I1357" t="s">
        <v>3</v>
      </c>
      <c r="J1357">
        <v>0.69</v>
      </c>
      <c r="M1357">
        <v>0.69</v>
      </c>
      <c r="N1357">
        <f t="shared" si="21"/>
        <v>0</v>
      </c>
    </row>
    <row r="1358" spans="1:14" x14ac:dyDescent="0.2">
      <c r="A1358" t="s">
        <v>1599</v>
      </c>
      <c r="B1358" t="s">
        <v>31631</v>
      </c>
      <c r="I1358" t="s">
        <v>3</v>
      </c>
      <c r="J1358">
        <v>0.6</v>
      </c>
      <c r="M1358">
        <v>0.6</v>
      </c>
      <c r="N1358">
        <f t="shared" si="21"/>
        <v>0</v>
      </c>
    </row>
    <row r="1359" spans="1:14" x14ac:dyDescent="0.2">
      <c r="A1359" t="s">
        <v>1600</v>
      </c>
      <c r="B1359" t="s">
        <v>31632</v>
      </c>
      <c r="I1359" t="s">
        <v>3</v>
      </c>
      <c r="J1359">
        <v>4.18</v>
      </c>
      <c r="M1359">
        <v>4.18</v>
      </c>
      <c r="N1359">
        <f t="shared" si="21"/>
        <v>0</v>
      </c>
    </row>
    <row r="1360" spans="1:14" x14ac:dyDescent="0.2">
      <c r="A1360" t="s">
        <v>1601</v>
      </c>
      <c r="B1360" t="s">
        <v>31632</v>
      </c>
      <c r="I1360" t="s">
        <v>3</v>
      </c>
      <c r="J1360">
        <v>3.62</v>
      </c>
      <c r="M1360">
        <v>3.62</v>
      </c>
      <c r="N1360">
        <f t="shared" si="21"/>
        <v>0</v>
      </c>
    </row>
    <row r="1361" spans="1:14" x14ac:dyDescent="0.2">
      <c r="A1361" t="s">
        <v>1602</v>
      </c>
      <c r="B1361" t="s">
        <v>31633</v>
      </c>
      <c r="I1361" t="s">
        <v>3</v>
      </c>
      <c r="J1361">
        <v>2.2999999999999998</v>
      </c>
      <c r="M1361">
        <v>2.2999999999999998</v>
      </c>
      <c r="N1361">
        <f t="shared" si="21"/>
        <v>0</v>
      </c>
    </row>
    <row r="1362" spans="1:14" x14ac:dyDescent="0.2">
      <c r="A1362" t="s">
        <v>1603</v>
      </c>
      <c r="B1362" t="s">
        <v>31633</v>
      </c>
      <c r="I1362" t="s">
        <v>3</v>
      </c>
      <c r="J1362">
        <v>1.99</v>
      </c>
      <c r="M1362">
        <v>1.99</v>
      </c>
      <c r="N1362">
        <f t="shared" si="21"/>
        <v>0</v>
      </c>
    </row>
    <row r="1363" spans="1:14" x14ac:dyDescent="0.2">
      <c r="A1363" t="s">
        <v>1604</v>
      </c>
      <c r="B1363" t="s">
        <v>31634</v>
      </c>
      <c r="I1363" t="s">
        <v>3</v>
      </c>
      <c r="J1363">
        <v>1.1499999999999999</v>
      </c>
      <c r="M1363">
        <v>1.1499999999999999</v>
      </c>
      <c r="N1363">
        <f t="shared" si="21"/>
        <v>0</v>
      </c>
    </row>
    <row r="1364" spans="1:14" x14ac:dyDescent="0.2">
      <c r="A1364" t="s">
        <v>1605</v>
      </c>
      <c r="B1364" t="s">
        <v>31634</v>
      </c>
      <c r="I1364" t="s">
        <v>3</v>
      </c>
      <c r="J1364">
        <v>1</v>
      </c>
      <c r="M1364">
        <v>1</v>
      </c>
      <c r="N1364">
        <f t="shared" si="21"/>
        <v>0</v>
      </c>
    </row>
    <row r="1365" spans="1:14" x14ac:dyDescent="0.2">
      <c r="A1365" t="s">
        <v>1606</v>
      </c>
      <c r="B1365" t="s">
        <v>31635</v>
      </c>
      <c r="I1365" t="s">
        <v>3</v>
      </c>
      <c r="J1365">
        <v>10.5</v>
      </c>
      <c r="M1365">
        <v>10.5</v>
      </c>
      <c r="N1365">
        <f t="shared" si="21"/>
        <v>0</v>
      </c>
    </row>
    <row r="1366" spans="1:14" x14ac:dyDescent="0.2">
      <c r="A1366" t="s">
        <v>1607</v>
      </c>
      <c r="B1366" t="s">
        <v>31635</v>
      </c>
      <c r="I1366" t="s">
        <v>3</v>
      </c>
      <c r="J1366">
        <v>9.1</v>
      </c>
      <c r="M1366">
        <v>9.1</v>
      </c>
      <c r="N1366">
        <f t="shared" si="21"/>
        <v>0</v>
      </c>
    </row>
    <row r="1367" spans="1:14" x14ac:dyDescent="0.2">
      <c r="A1367" t="s">
        <v>1608</v>
      </c>
      <c r="B1367" t="s">
        <v>31636</v>
      </c>
      <c r="I1367" t="s">
        <v>3</v>
      </c>
      <c r="J1367">
        <v>7.02</v>
      </c>
      <c r="M1367">
        <v>7.02</v>
      </c>
      <c r="N1367">
        <f t="shared" si="21"/>
        <v>0</v>
      </c>
    </row>
    <row r="1368" spans="1:14" x14ac:dyDescent="0.2">
      <c r="A1368" t="s">
        <v>1609</v>
      </c>
      <c r="B1368" t="s">
        <v>31636</v>
      </c>
      <c r="I1368" t="s">
        <v>3</v>
      </c>
      <c r="J1368">
        <v>6.08</v>
      </c>
      <c r="M1368">
        <v>6.08</v>
      </c>
      <c r="N1368">
        <f t="shared" si="21"/>
        <v>0</v>
      </c>
    </row>
    <row r="1369" spans="1:14" x14ac:dyDescent="0.2">
      <c r="A1369" t="s">
        <v>1610</v>
      </c>
      <c r="B1369" t="s">
        <v>31637</v>
      </c>
      <c r="I1369" t="s">
        <v>3</v>
      </c>
      <c r="J1369">
        <v>8.39</v>
      </c>
      <c r="M1369">
        <v>8.39</v>
      </c>
      <c r="N1369">
        <f t="shared" si="21"/>
        <v>0</v>
      </c>
    </row>
    <row r="1370" spans="1:14" x14ac:dyDescent="0.2">
      <c r="A1370" t="s">
        <v>1611</v>
      </c>
      <c r="B1370" t="s">
        <v>31637</v>
      </c>
      <c r="I1370" t="s">
        <v>3</v>
      </c>
      <c r="J1370">
        <v>7.27</v>
      </c>
      <c r="M1370">
        <v>7.27</v>
      </c>
      <c r="N1370">
        <f t="shared" si="21"/>
        <v>0</v>
      </c>
    </row>
    <row r="1371" spans="1:14" x14ac:dyDescent="0.2">
      <c r="A1371" t="s">
        <v>1612</v>
      </c>
      <c r="B1371" t="s">
        <v>31638</v>
      </c>
      <c r="I1371" t="s">
        <v>3</v>
      </c>
      <c r="J1371">
        <v>5.14</v>
      </c>
      <c r="M1371">
        <v>5.14</v>
      </c>
      <c r="N1371">
        <f t="shared" si="21"/>
        <v>0</v>
      </c>
    </row>
    <row r="1372" spans="1:14" x14ac:dyDescent="0.2">
      <c r="A1372" t="s">
        <v>1613</v>
      </c>
      <c r="B1372" t="s">
        <v>31638</v>
      </c>
      <c r="I1372" t="s">
        <v>3</v>
      </c>
      <c r="J1372">
        <v>4.45</v>
      </c>
      <c r="M1372">
        <v>4.45</v>
      </c>
      <c r="N1372">
        <f t="shared" si="21"/>
        <v>0</v>
      </c>
    </row>
    <row r="1373" spans="1:14" x14ac:dyDescent="0.2">
      <c r="A1373" t="s">
        <v>1614</v>
      </c>
      <c r="B1373" t="s">
        <v>31639</v>
      </c>
      <c r="I1373" t="s">
        <v>3</v>
      </c>
      <c r="J1373">
        <v>2.4500000000000002</v>
      </c>
      <c r="M1373">
        <v>2.4500000000000002</v>
      </c>
      <c r="N1373">
        <f t="shared" si="21"/>
        <v>0</v>
      </c>
    </row>
    <row r="1374" spans="1:14" x14ac:dyDescent="0.2">
      <c r="A1374" t="s">
        <v>1615</v>
      </c>
      <c r="B1374" t="s">
        <v>31639</v>
      </c>
      <c r="I1374" t="s">
        <v>3</v>
      </c>
      <c r="J1374">
        <v>2.13</v>
      </c>
      <c r="M1374">
        <v>2.13</v>
      </c>
      <c r="N1374">
        <f t="shared" si="21"/>
        <v>0</v>
      </c>
    </row>
    <row r="1375" spans="1:14" x14ac:dyDescent="0.2">
      <c r="A1375" t="s">
        <v>1616</v>
      </c>
      <c r="B1375" t="s">
        <v>31640</v>
      </c>
      <c r="I1375" t="s">
        <v>3</v>
      </c>
      <c r="J1375">
        <v>1.27</v>
      </c>
      <c r="M1375">
        <v>1.27</v>
      </c>
      <c r="N1375">
        <f t="shared" si="21"/>
        <v>0</v>
      </c>
    </row>
    <row r="1376" spans="1:14" x14ac:dyDescent="0.2">
      <c r="A1376" t="s">
        <v>1617</v>
      </c>
      <c r="B1376" t="s">
        <v>31640</v>
      </c>
      <c r="I1376" t="s">
        <v>3</v>
      </c>
      <c r="J1376">
        <v>1.1000000000000001</v>
      </c>
      <c r="M1376">
        <v>1.1000000000000001</v>
      </c>
      <c r="N1376">
        <f t="shared" si="21"/>
        <v>0</v>
      </c>
    </row>
    <row r="1377" spans="1:14" x14ac:dyDescent="0.2">
      <c r="A1377" t="s">
        <v>1618</v>
      </c>
      <c r="B1377" t="s">
        <v>31641</v>
      </c>
      <c r="I1377" t="s">
        <v>3</v>
      </c>
      <c r="J1377">
        <v>1.37</v>
      </c>
      <c r="M1377">
        <v>1.37</v>
      </c>
      <c r="N1377">
        <f t="shared" si="21"/>
        <v>0</v>
      </c>
    </row>
    <row r="1378" spans="1:14" x14ac:dyDescent="0.2">
      <c r="A1378" t="s">
        <v>1619</v>
      </c>
      <c r="B1378" t="s">
        <v>31641</v>
      </c>
      <c r="I1378" t="s">
        <v>3</v>
      </c>
      <c r="J1378">
        <v>1.18</v>
      </c>
      <c r="M1378">
        <v>1.18</v>
      </c>
      <c r="N1378">
        <f t="shared" si="21"/>
        <v>0</v>
      </c>
    </row>
    <row r="1379" spans="1:14" x14ac:dyDescent="0.2">
      <c r="A1379" t="s">
        <v>1620</v>
      </c>
      <c r="B1379" t="s">
        <v>31642</v>
      </c>
      <c r="I1379" t="s">
        <v>3</v>
      </c>
      <c r="J1379">
        <v>0.69</v>
      </c>
      <c r="M1379">
        <v>0.69</v>
      </c>
      <c r="N1379">
        <f t="shared" si="21"/>
        <v>0</v>
      </c>
    </row>
    <row r="1380" spans="1:14" x14ac:dyDescent="0.2">
      <c r="A1380" t="s">
        <v>1621</v>
      </c>
      <c r="B1380" t="s">
        <v>31642</v>
      </c>
      <c r="I1380" t="s">
        <v>3</v>
      </c>
      <c r="J1380">
        <v>0.6</v>
      </c>
      <c r="M1380">
        <v>0.6</v>
      </c>
      <c r="N1380">
        <f t="shared" si="21"/>
        <v>0</v>
      </c>
    </row>
    <row r="1381" spans="1:14" x14ac:dyDescent="0.2">
      <c r="A1381" t="s">
        <v>1622</v>
      </c>
      <c r="B1381" t="s">
        <v>31643</v>
      </c>
      <c r="I1381" t="s">
        <v>3</v>
      </c>
      <c r="J1381">
        <v>2.2999999999999998</v>
      </c>
      <c r="M1381">
        <v>2.2999999999999998</v>
      </c>
      <c r="N1381">
        <f t="shared" si="21"/>
        <v>0</v>
      </c>
    </row>
    <row r="1382" spans="1:14" x14ac:dyDescent="0.2">
      <c r="A1382" t="s">
        <v>1623</v>
      </c>
      <c r="B1382" t="s">
        <v>31643</v>
      </c>
      <c r="I1382" t="s">
        <v>3</v>
      </c>
      <c r="J1382">
        <v>1.99</v>
      </c>
      <c r="M1382">
        <v>1.99</v>
      </c>
      <c r="N1382">
        <f t="shared" si="21"/>
        <v>0</v>
      </c>
    </row>
    <row r="1383" spans="1:14" x14ac:dyDescent="0.2">
      <c r="A1383" t="s">
        <v>1624</v>
      </c>
      <c r="B1383" t="s">
        <v>31644</v>
      </c>
      <c r="I1383" t="s">
        <v>3</v>
      </c>
      <c r="J1383">
        <v>1.1499999999999999</v>
      </c>
      <c r="M1383">
        <v>1.1499999999999999</v>
      </c>
      <c r="N1383">
        <f t="shared" si="21"/>
        <v>0</v>
      </c>
    </row>
    <row r="1384" spans="1:14" x14ac:dyDescent="0.2">
      <c r="A1384" t="s">
        <v>1625</v>
      </c>
      <c r="B1384" t="s">
        <v>31644</v>
      </c>
      <c r="I1384" t="s">
        <v>3</v>
      </c>
      <c r="J1384">
        <v>1</v>
      </c>
      <c r="M1384">
        <v>1</v>
      </c>
      <c r="N1384">
        <f t="shared" si="21"/>
        <v>0</v>
      </c>
    </row>
    <row r="1385" spans="1:14" x14ac:dyDescent="0.2">
      <c r="A1385" t="s">
        <v>1626</v>
      </c>
      <c r="B1385" t="s">
        <v>31645</v>
      </c>
      <c r="I1385" t="s">
        <v>3</v>
      </c>
      <c r="J1385">
        <v>3.87</v>
      </c>
      <c r="M1385">
        <v>3.87</v>
      </c>
      <c r="N1385">
        <f t="shared" si="21"/>
        <v>0</v>
      </c>
    </row>
    <row r="1386" spans="1:14" x14ac:dyDescent="0.2">
      <c r="A1386" t="s">
        <v>1627</v>
      </c>
      <c r="B1386" t="s">
        <v>31645</v>
      </c>
      <c r="I1386" t="s">
        <v>3</v>
      </c>
      <c r="J1386">
        <v>3.35</v>
      </c>
      <c r="M1386">
        <v>3.35</v>
      </c>
      <c r="N1386">
        <f t="shared" si="21"/>
        <v>0</v>
      </c>
    </row>
    <row r="1387" spans="1:14" x14ac:dyDescent="0.2">
      <c r="A1387" t="s">
        <v>1628</v>
      </c>
      <c r="B1387" t="s">
        <v>31646</v>
      </c>
      <c r="I1387" t="s">
        <v>3</v>
      </c>
      <c r="J1387">
        <v>8.39</v>
      </c>
      <c r="M1387">
        <v>8.39</v>
      </c>
      <c r="N1387">
        <f t="shared" si="21"/>
        <v>0</v>
      </c>
    </row>
    <row r="1388" spans="1:14" x14ac:dyDescent="0.2">
      <c r="A1388" t="s">
        <v>1629</v>
      </c>
      <c r="B1388" t="s">
        <v>31646</v>
      </c>
      <c r="I1388" t="s">
        <v>3</v>
      </c>
      <c r="J1388">
        <v>7.27</v>
      </c>
      <c r="M1388">
        <v>7.27</v>
      </c>
      <c r="N1388">
        <f t="shared" si="21"/>
        <v>0</v>
      </c>
    </row>
    <row r="1389" spans="1:14" x14ac:dyDescent="0.2">
      <c r="A1389" t="s">
        <v>1630</v>
      </c>
      <c r="B1389" t="s">
        <v>31647</v>
      </c>
      <c r="I1389" t="s">
        <v>3</v>
      </c>
      <c r="J1389">
        <v>4.18</v>
      </c>
      <c r="M1389">
        <v>4.18</v>
      </c>
      <c r="N1389">
        <f t="shared" si="21"/>
        <v>0</v>
      </c>
    </row>
    <row r="1390" spans="1:14" x14ac:dyDescent="0.2">
      <c r="A1390" t="s">
        <v>1631</v>
      </c>
      <c r="B1390" t="s">
        <v>31647</v>
      </c>
      <c r="I1390" t="s">
        <v>3</v>
      </c>
      <c r="J1390">
        <v>3.62</v>
      </c>
      <c r="M1390">
        <v>3.62</v>
      </c>
      <c r="N1390">
        <f t="shared" si="21"/>
        <v>0</v>
      </c>
    </row>
    <row r="1391" spans="1:14" x14ac:dyDescent="0.2">
      <c r="A1391" t="s">
        <v>1632</v>
      </c>
      <c r="B1391" t="s">
        <v>31648</v>
      </c>
      <c r="I1391" t="s">
        <v>3</v>
      </c>
      <c r="J1391">
        <v>2.4500000000000002</v>
      </c>
      <c r="M1391">
        <v>2.4500000000000002</v>
      </c>
      <c r="N1391">
        <f t="shared" si="21"/>
        <v>0</v>
      </c>
    </row>
    <row r="1392" spans="1:14" x14ac:dyDescent="0.2">
      <c r="A1392" t="s">
        <v>1633</v>
      </c>
      <c r="B1392" t="s">
        <v>31648</v>
      </c>
      <c r="I1392" t="s">
        <v>3</v>
      </c>
      <c r="J1392">
        <v>2.13</v>
      </c>
      <c r="M1392">
        <v>2.13</v>
      </c>
      <c r="N1392">
        <f t="shared" si="21"/>
        <v>0</v>
      </c>
    </row>
    <row r="1393" spans="1:14" x14ac:dyDescent="0.2">
      <c r="A1393" t="s">
        <v>1634</v>
      </c>
      <c r="B1393" t="s">
        <v>31649</v>
      </c>
      <c r="I1393" t="s">
        <v>3</v>
      </c>
      <c r="J1393">
        <v>1.27</v>
      </c>
      <c r="M1393">
        <v>1.27</v>
      </c>
      <c r="N1393">
        <f t="shared" si="21"/>
        <v>0</v>
      </c>
    </row>
    <row r="1394" spans="1:14" x14ac:dyDescent="0.2">
      <c r="A1394" t="s">
        <v>1635</v>
      </c>
      <c r="B1394" t="s">
        <v>31649</v>
      </c>
      <c r="I1394" t="s">
        <v>3</v>
      </c>
      <c r="J1394">
        <v>1.1000000000000001</v>
      </c>
      <c r="M1394">
        <v>1.1000000000000001</v>
      </c>
      <c r="N1394">
        <f t="shared" si="21"/>
        <v>0</v>
      </c>
    </row>
    <row r="1395" spans="1:14" x14ac:dyDescent="0.2">
      <c r="A1395" t="s">
        <v>1636</v>
      </c>
      <c r="B1395" t="s">
        <v>31650</v>
      </c>
      <c r="I1395" t="s">
        <v>3</v>
      </c>
      <c r="J1395">
        <v>1.37</v>
      </c>
      <c r="M1395">
        <v>1.37</v>
      </c>
      <c r="N1395">
        <f t="shared" si="21"/>
        <v>0</v>
      </c>
    </row>
    <row r="1396" spans="1:14" x14ac:dyDescent="0.2">
      <c r="A1396" t="s">
        <v>1637</v>
      </c>
      <c r="B1396" t="s">
        <v>31650</v>
      </c>
      <c r="I1396" t="s">
        <v>3</v>
      </c>
      <c r="J1396">
        <v>1.18</v>
      </c>
      <c r="M1396">
        <v>1.18</v>
      </c>
      <c r="N1396">
        <f t="shared" si="21"/>
        <v>0</v>
      </c>
    </row>
    <row r="1397" spans="1:14" x14ac:dyDescent="0.2">
      <c r="A1397" t="s">
        <v>1638</v>
      </c>
      <c r="B1397" t="s">
        <v>31650</v>
      </c>
      <c r="I1397" t="s">
        <v>3</v>
      </c>
      <c r="J1397">
        <v>0.69</v>
      </c>
      <c r="M1397">
        <v>0.69</v>
      </c>
      <c r="N1397">
        <f t="shared" si="21"/>
        <v>0</v>
      </c>
    </row>
    <row r="1398" spans="1:14" x14ac:dyDescent="0.2">
      <c r="A1398" t="s">
        <v>1639</v>
      </c>
      <c r="B1398" t="s">
        <v>31650</v>
      </c>
      <c r="I1398" t="s">
        <v>3</v>
      </c>
      <c r="J1398">
        <v>0.6</v>
      </c>
      <c r="M1398">
        <v>0.6</v>
      </c>
      <c r="N1398">
        <f t="shared" si="21"/>
        <v>0</v>
      </c>
    </row>
    <row r="1399" spans="1:14" x14ac:dyDescent="0.2">
      <c r="A1399" t="s">
        <v>1640</v>
      </c>
      <c r="B1399" t="s">
        <v>31651</v>
      </c>
      <c r="I1399" t="s">
        <v>3</v>
      </c>
      <c r="J1399">
        <v>2.2999999999999998</v>
      </c>
      <c r="M1399">
        <v>2.2999999999999998</v>
      </c>
      <c r="N1399">
        <f t="shared" si="21"/>
        <v>0</v>
      </c>
    </row>
    <row r="1400" spans="1:14" x14ac:dyDescent="0.2">
      <c r="A1400" t="s">
        <v>1641</v>
      </c>
      <c r="B1400" t="s">
        <v>31651</v>
      </c>
      <c r="I1400" t="s">
        <v>3</v>
      </c>
      <c r="J1400">
        <v>1.99</v>
      </c>
      <c r="M1400">
        <v>1.99</v>
      </c>
      <c r="N1400">
        <f t="shared" si="21"/>
        <v>0</v>
      </c>
    </row>
    <row r="1401" spans="1:14" x14ac:dyDescent="0.2">
      <c r="A1401" t="s">
        <v>1642</v>
      </c>
      <c r="B1401" t="s">
        <v>31652</v>
      </c>
      <c r="I1401" t="s">
        <v>3</v>
      </c>
      <c r="J1401">
        <v>1.1499999999999999</v>
      </c>
      <c r="M1401">
        <v>1.1499999999999999</v>
      </c>
      <c r="N1401">
        <f t="shared" si="21"/>
        <v>0</v>
      </c>
    </row>
    <row r="1402" spans="1:14" x14ac:dyDescent="0.2">
      <c r="A1402" t="s">
        <v>1643</v>
      </c>
      <c r="B1402" t="s">
        <v>31652</v>
      </c>
      <c r="I1402" t="s">
        <v>3</v>
      </c>
      <c r="J1402">
        <v>1</v>
      </c>
      <c r="M1402">
        <v>1</v>
      </c>
      <c r="N1402">
        <f t="shared" si="21"/>
        <v>0</v>
      </c>
    </row>
    <row r="1403" spans="1:14" x14ac:dyDescent="0.2">
      <c r="A1403" t="s">
        <v>1644</v>
      </c>
      <c r="B1403" t="s">
        <v>31653</v>
      </c>
      <c r="I1403" t="s">
        <v>3</v>
      </c>
      <c r="J1403">
        <v>3.87</v>
      </c>
      <c r="M1403">
        <v>3.87</v>
      </c>
      <c r="N1403">
        <f t="shared" si="21"/>
        <v>0</v>
      </c>
    </row>
    <row r="1404" spans="1:14" x14ac:dyDescent="0.2">
      <c r="A1404" t="s">
        <v>1645</v>
      </c>
      <c r="B1404" t="s">
        <v>31653</v>
      </c>
      <c r="I1404" t="s">
        <v>3</v>
      </c>
      <c r="J1404">
        <v>3.35</v>
      </c>
      <c r="M1404">
        <v>3.35</v>
      </c>
      <c r="N1404">
        <f t="shared" si="21"/>
        <v>0</v>
      </c>
    </row>
    <row r="1405" spans="1:14" x14ac:dyDescent="0.2">
      <c r="A1405" t="s">
        <v>1646</v>
      </c>
      <c r="B1405" t="s">
        <v>31654</v>
      </c>
      <c r="I1405" t="s">
        <v>3</v>
      </c>
      <c r="J1405">
        <v>8.39</v>
      </c>
      <c r="M1405">
        <v>8.39</v>
      </c>
      <c r="N1405">
        <f t="shared" si="21"/>
        <v>0</v>
      </c>
    </row>
    <row r="1406" spans="1:14" x14ac:dyDescent="0.2">
      <c r="A1406" t="s">
        <v>1647</v>
      </c>
      <c r="B1406" t="s">
        <v>31654</v>
      </c>
      <c r="I1406" t="s">
        <v>3</v>
      </c>
      <c r="J1406">
        <v>7.27</v>
      </c>
      <c r="M1406">
        <v>7.27</v>
      </c>
      <c r="N1406">
        <f t="shared" si="21"/>
        <v>0</v>
      </c>
    </row>
    <row r="1407" spans="1:14" x14ac:dyDescent="0.2">
      <c r="A1407" t="s">
        <v>1648</v>
      </c>
      <c r="B1407" t="s">
        <v>31655</v>
      </c>
      <c r="I1407" t="s">
        <v>3</v>
      </c>
      <c r="J1407">
        <v>4.18</v>
      </c>
      <c r="M1407">
        <v>4.18</v>
      </c>
      <c r="N1407">
        <f t="shared" si="21"/>
        <v>0</v>
      </c>
    </row>
    <row r="1408" spans="1:14" x14ac:dyDescent="0.2">
      <c r="A1408" t="s">
        <v>1649</v>
      </c>
      <c r="B1408" t="s">
        <v>31655</v>
      </c>
      <c r="I1408" t="s">
        <v>3</v>
      </c>
      <c r="J1408">
        <v>3.62</v>
      </c>
      <c r="M1408">
        <v>3.62</v>
      </c>
      <c r="N1408">
        <f t="shared" si="21"/>
        <v>0</v>
      </c>
    </row>
    <row r="1409" spans="1:14" x14ac:dyDescent="0.2">
      <c r="A1409" t="s">
        <v>1650</v>
      </c>
      <c r="B1409" t="s">
        <v>31656</v>
      </c>
      <c r="I1409" t="s">
        <v>3</v>
      </c>
      <c r="J1409">
        <v>2.4500000000000002</v>
      </c>
      <c r="M1409">
        <v>2.4500000000000002</v>
      </c>
      <c r="N1409">
        <f t="shared" si="21"/>
        <v>0</v>
      </c>
    </row>
    <row r="1410" spans="1:14" x14ac:dyDescent="0.2">
      <c r="A1410" t="s">
        <v>1651</v>
      </c>
      <c r="B1410" t="s">
        <v>31656</v>
      </c>
      <c r="I1410" t="s">
        <v>3</v>
      </c>
      <c r="J1410">
        <v>2.13</v>
      </c>
      <c r="M1410">
        <v>2.13</v>
      </c>
      <c r="N1410">
        <f t="shared" si="21"/>
        <v>0</v>
      </c>
    </row>
    <row r="1411" spans="1:14" x14ac:dyDescent="0.2">
      <c r="A1411" t="s">
        <v>1652</v>
      </c>
      <c r="B1411" t="s">
        <v>31657</v>
      </c>
      <c r="I1411" t="s">
        <v>3</v>
      </c>
      <c r="J1411">
        <v>1.27</v>
      </c>
      <c r="M1411">
        <v>1.27</v>
      </c>
      <c r="N1411">
        <f t="shared" si="21"/>
        <v>0</v>
      </c>
    </row>
    <row r="1412" spans="1:14" x14ac:dyDescent="0.2">
      <c r="A1412" t="s">
        <v>1653</v>
      </c>
      <c r="B1412" t="s">
        <v>31657</v>
      </c>
      <c r="I1412" t="s">
        <v>3</v>
      </c>
      <c r="J1412">
        <v>1.1000000000000001</v>
      </c>
      <c r="M1412">
        <v>1.1000000000000001</v>
      </c>
      <c r="N1412">
        <f t="shared" ref="N1412:N1475" si="22">J1412-M1412</f>
        <v>0</v>
      </c>
    </row>
    <row r="1413" spans="1:14" x14ac:dyDescent="0.2">
      <c r="A1413" t="s">
        <v>1654</v>
      </c>
      <c r="B1413" t="s">
        <v>31658</v>
      </c>
      <c r="I1413" t="s">
        <v>3</v>
      </c>
      <c r="J1413">
        <v>1.37</v>
      </c>
      <c r="M1413">
        <v>1.37</v>
      </c>
      <c r="N1413">
        <f t="shared" si="22"/>
        <v>0</v>
      </c>
    </row>
    <row r="1414" spans="1:14" x14ac:dyDescent="0.2">
      <c r="A1414" t="s">
        <v>1655</v>
      </c>
      <c r="B1414" t="s">
        <v>31658</v>
      </c>
      <c r="I1414" t="s">
        <v>3</v>
      </c>
      <c r="J1414">
        <v>1.18</v>
      </c>
      <c r="M1414">
        <v>1.18</v>
      </c>
      <c r="N1414">
        <f t="shared" si="22"/>
        <v>0</v>
      </c>
    </row>
    <row r="1415" spans="1:14" x14ac:dyDescent="0.2">
      <c r="A1415" t="s">
        <v>1656</v>
      </c>
      <c r="B1415" t="s">
        <v>31659</v>
      </c>
      <c r="I1415" t="s">
        <v>3</v>
      </c>
      <c r="J1415">
        <v>0.69</v>
      </c>
      <c r="M1415">
        <v>0.69</v>
      </c>
      <c r="N1415">
        <f t="shared" si="22"/>
        <v>0</v>
      </c>
    </row>
    <row r="1416" spans="1:14" x14ac:dyDescent="0.2">
      <c r="A1416" t="s">
        <v>1657</v>
      </c>
      <c r="B1416" t="s">
        <v>31659</v>
      </c>
      <c r="I1416" t="s">
        <v>3</v>
      </c>
      <c r="J1416">
        <v>0.6</v>
      </c>
      <c r="M1416">
        <v>0.6</v>
      </c>
      <c r="N1416">
        <f t="shared" si="22"/>
        <v>0</v>
      </c>
    </row>
    <row r="1417" spans="1:14" x14ac:dyDescent="0.2">
      <c r="A1417" t="s">
        <v>1658</v>
      </c>
      <c r="B1417" t="s">
        <v>31660</v>
      </c>
      <c r="I1417" t="s">
        <v>3</v>
      </c>
      <c r="J1417">
        <v>2.2999999999999998</v>
      </c>
      <c r="M1417">
        <v>2.2999999999999998</v>
      </c>
      <c r="N1417">
        <f t="shared" si="22"/>
        <v>0</v>
      </c>
    </row>
    <row r="1418" spans="1:14" x14ac:dyDescent="0.2">
      <c r="A1418" t="s">
        <v>1659</v>
      </c>
      <c r="B1418" t="s">
        <v>31660</v>
      </c>
      <c r="I1418" t="s">
        <v>3</v>
      </c>
      <c r="J1418">
        <v>1.99</v>
      </c>
      <c r="M1418">
        <v>1.99</v>
      </c>
      <c r="N1418">
        <f t="shared" si="22"/>
        <v>0</v>
      </c>
    </row>
    <row r="1419" spans="1:14" x14ac:dyDescent="0.2">
      <c r="A1419" t="s">
        <v>1660</v>
      </c>
      <c r="B1419" t="s">
        <v>31661</v>
      </c>
      <c r="I1419" t="s">
        <v>3</v>
      </c>
      <c r="J1419">
        <v>2.06</v>
      </c>
      <c r="M1419">
        <v>2.06</v>
      </c>
      <c r="N1419">
        <f t="shared" si="22"/>
        <v>0</v>
      </c>
    </row>
    <row r="1420" spans="1:14" x14ac:dyDescent="0.2">
      <c r="A1420" t="s">
        <v>1661</v>
      </c>
      <c r="B1420" t="s">
        <v>31661</v>
      </c>
      <c r="I1420" t="s">
        <v>3</v>
      </c>
      <c r="J1420">
        <v>1.79</v>
      </c>
      <c r="M1420">
        <v>1.79</v>
      </c>
      <c r="N1420">
        <f t="shared" si="22"/>
        <v>0</v>
      </c>
    </row>
    <row r="1421" spans="1:14" x14ac:dyDescent="0.2">
      <c r="A1421" t="s">
        <v>1662</v>
      </c>
      <c r="B1421" t="s">
        <v>31662</v>
      </c>
      <c r="I1421" t="s">
        <v>3</v>
      </c>
      <c r="J1421">
        <v>5.87</v>
      </c>
      <c r="M1421">
        <v>5.87</v>
      </c>
      <c r="N1421">
        <f t="shared" si="22"/>
        <v>0</v>
      </c>
    </row>
    <row r="1422" spans="1:14" x14ac:dyDescent="0.2">
      <c r="A1422" t="s">
        <v>1663</v>
      </c>
      <c r="B1422" t="s">
        <v>31662</v>
      </c>
      <c r="I1422" t="s">
        <v>3</v>
      </c>
      <c r="J1422">
        <v>5.09</v>
      </c>
      <c r="M1422">
        <v>5.09</v>
      </c>
      <c r="N1422">
        <f t="shared" si="22"/>
        <v>0</v>
      </c>
    </row>
    <row r="1423" spans="1:14" x14ac:dyDescent="0.2">
      <c r="A1423" t="s">
        <v>1664</v>
      </c>
      <c r="B1423" t="s">
        <v>31663</v>
      </c>
      <c r="I1423" t="s">
        <v>3</v>
      </c>
      <c r="J1423">
        <v>5.28</v>
      </c>
      <c r="M1423">
        <v>5.28</v>
      </c>
      <c r="N1423">
        <f t="shared" si="22"/>
        <v>0</v>
      </c>
    </row>
    <row r="1424" spans="1:14" x14ac:dyDescent="0.2">
      <c r="A1424" t="s">
        <v>1665</v>
      </c>
      <c r="B1424" t="s">
        <v>31663</v>
      </c>
      <c r="I1424" t="s">
        <v>3</v>
      </c>
      <c r="J1424">
        <v>4.58</v>
      </c>
      <c r="M1424">
        <v>4.58</v>
      </c>
      <c r="N1424">
        <f t="shared" si="22"/>
        <v>0</v>
      </c>
    </row>
    <row r="1425" spans="1:14" x14ac:dyDescent="0.2">
      <c r="A1425" t="s">
        <v>1666</v>
      </c>
      <c r="B1425" t="s">
        <v>31664</v>
      </c>
      <c r="I1425" t="s">
        <v>3</v>
      </c>
      <c r="J1425">
        <v>5.87</v>
      </c>
      <c r="M1425">
        <v>5.87</v>
      </c>
      <c r="N1425">
        <f t="shared" si="22"/>
        <v>0</v>
      </c>
    </row>
    <row r="1426" spans="1:14" x14ac:dyDescent="0.2">
      <c r="A1426" t="s">
        <v>1667</v>
      </c>
      <c r="B1426" t="s">
        <v>31664</v>
      </c>
      <c r="I1426" t="s">
        <v>3</v>
      </c>
      <c r="J1426">
        <v>5.09</v>
      </c>
      <c r="M1426">
        <v>5.09</v>
      </c>
      <c r="N1426">
        <f t="shared" si="22"/>
        <v>0</v>
      </c>
    </row>
    <row r="1427" spans="1:14" x14ac:dyDescent="0.2">
      <c r="A1427" t="s">
        <v>1668</v>
      </c>
      <c r="B1427" t="s">
        <v>31665</v>
      </c>
      <c r="I1427" t="s">
        <v>3</v>
      </c>
      <c r="J1427">
        <v>2.4500000000000002</v>
      </c>
      <c r="M1427">
        <v>2.4500000000000002</v>
      </c>
      <c r="N1427">
        <f t="shared" si="22"/>
        <v>0</v>
      </c>
    </row>
    <row r="1428" spans="1:14" x14ac:dyDescent="0.2">
      <c r="A1428" t="s">
        <v>1669</v>
      </c>
      <c r="B1428" t="s">
        <v>31665</v>
      </c>
      <c r="I1428" t="s">
        <v>3</v>
      </c>
      <c r="J1428">
        <v>2.13</v>
      </c>
      <c r="M1428">
        <v>2.13</v>
      </c>
      <c r="N1428">
        <f t="shared" si="22"/>
        <v>0</v>
      </c>
    </row>
    <row r="1429" spans="1:14" x14ac:dyDescent="0.2">
      <c r="A1429" t="s">
        <v>1670</v>
      </c>
      <c r="B1429" t="s">
        <v>31666</v>
      </c>
      <c r="I1429" t="s">
        <v>3</v>
      </c>
      <c r="J1429">
        <v>2.21</v>
      </c>
      <c r="M1429">
        <v>2.21</v>
      </c>
      <c r="N1429">
        <f t="shared" si="22"/>
        <v>0</v>
      </c>
    </row>
    <row r="1430" spans="1:14" x14ac:dyDescent="0.2">
      <c r="A1430" t="s">
        <v>1671</v>
      </c>
      <c r="B1430" t="s">
        <v>31666</v>
      </c>
      <c r="I1430" t="s">
        <v>3</v>
      </c>
      <c r="J1430">
        <v>1.92</v>
      </c>
      <c r="M1430">
        <v>1.92</v>
      </c>
      <c r="N1430">
        <f t="shared" si="22"/>
        <v>0</v>
      </c>
    </row>
    <row r="1431" spans="1:14" x14ac:dyDescent="0.2">
      <c r="A1431" t="s">
        <v>1672</v>
      </c>
      <c r="B1431" t="s">
        <v>31667</v>
      </c>
      <c r="I1431" t="s">
        <v>3</v>
      </c>
      <c r="J1431">
        <v>1.37</v>
      </c>
      <c r="M1431">
        <v>1.37</v>
      </c>
      <c r="N1431">
        <f t="shared" si="22"/>
        <v>0</v>
      </c>
    </row>
    <row r="1432" spans="1:14" x14ac:dyDescent="0.2">
      <c r="A1432" t="s">
        <v>1673</v>
      </c>
      <c r="B1432" t="s">
        <v>31667</v>
      </c>
      <c r="I1432" t="s">
        <v>3</v>
      </c>
      <c r="J1432">
        <v>1.18</v>
      </c>
      <c r="M1432">
        <v>1.18</v>
      </c>
      <c r="N1432">
        <f t="shared" si="22"/>
        <v>0</v>
      </c>
    </row>
    <row r="1433" spans="1:14" x14ac:dyDescent="0.2">
      <c r="A1433" t="s">
        <v>1674</v>
      </c>
      <c r="B1433" t="s">
        <v>31668</v>
      </c>
      <c r="I1433" t="s">
        <v>3</v>
      </c>
      <c r="J1433">
        <v>0.69</v>
      </c>
      <c r="M1433">
        <v>0.69</v>
      </c>
      <c r="N1433">
        <f t="shared" si="22"/>
        <v>0</v>
      </c>
    </row>
    <row r="1434" spans="1:14" x14ac:dyDescent="0.2">
      <c r="A1434" t="s">
        <v>1675</v>
      </c>
      <c r="B1434" t="s">
        <v>31668</v>
      </c>
      <c r="I1434" t="s">
        <v>3</v>
      </c>
      <c r="J1434">
        <v>0.6</v>
      </c>
      <c r="M1434">
        <v>0.6</v>
      </c>
      <c r="N1434">
        <f t="shared" si="22"/>
        <v>0</v>
      </c>
    </row>
    <row r="1435" spans="1:14" x14ac:dyDescent="0.2">
      <c r="A1435" t="s">
        <v>1676</v>
      </c>
      <c r="B1435" t="s">
        <v>31669</v>
      </c>
      <c r="I1435" t="s">
        <v>3</v>
      </c>
      <c r="J1435">
        <v>2.2999999999999998</v>
      </c>
      <c r="M1435">
        <v>2.2999999999999998</v>
      </c>
      <c r="N1435">
        <f t="shared" si="22"/>
        <v>0</v>
      </c>
    </row>
    <row r="1436" spans="1:14" x14ac:dyDescent="0.2">
      <c r="A1436" t="s">
        <v>1677</v>
      </c>
      <c r="B1436" t="s">
        <v>31669</v>
      </c>
      <c r="I1436" t="s">
        <v>3</v>
      </c>
      <c r="J1436">
        <v>1.99</v>
      </c>
      <c r="M1436">
        <v>1.99</v>
      </c>
      <c r="N1436">
        <f t="shared" si="22"/>
        <v>0</v>
      </c>
    </row>
    <row r="1437" spans="1:14" x14ac:dyDescent="0.2">
      <c r="A1437" t="s">
        <v>1678</v>
      </c>
      <c r="B1437" t="s">
        <v>31670</v>
      </c>
      <c r="I1437" t="s">
        <v>3</v>
      </c>
      <c r="J1437">
        <v>2.06</v>
      </c>
      <c r="M1437">
        <v>2.06</v>
      </c>
      <c r="N1437">
        <f t="shared" si="22"/>
        <v>0</v>
      </c>
    </row>
    <row r="1438" spans="1:14" x14ac:dyDescent="0.2">
      <c r="A1438" t="s">
        <v>1679</v>
      </c>
      <c r="B1438" t="s">
        <v>31670</v>
      </c>
      <c r="I1438" t="s">
        <v>3</v>
      </c>
      <c r="J1438">
        <v>1.79</v>
      </c>
      <c r="M1438">
        <v>1.79</v>
      </c>
      <c r="N1438">
        <f t="shared" si="22"/>
        <v>0</v>
      </c>
    </row>
    <row r="1439" spans="1:14" x14ac:dyDescent="0.2">
      <c r="A1439" t="s">
        <v>1680</v>
      </c>
      <c r="B1439" t="s">
        <v>31671</v>
      </c>
      <c r="I1439" t="s">
        <v>3</v>
      </c>
      <c r="J1439">
        <v>5.87</v>
      </c>
      <c r="M1439">
        <v>5.87</v>
      </c>
      <c r="N1439">
        <f t="shared" si="22"/>
        <v>0</v>
      </c>
    </row>
    <row r="1440" spans="1:14" x14ac:dyDescent="0.2">
      <c r="A1440" t="s">
        <v>1681</v>
      </c>
      <c r="B1440" t="s">
        <v>31671</v>
      </c>
      <c r="I1440" t="s">
        <v>3</v>
      </c>
      <c r="J1440">
        <v>5.09</v>
      </c>
      <c r="M1440">
        <v>5.09</v>
      </c>
      <c r="N1440">
        <f t="shared" si="22"/>
        <v>0</v>
      </c>
    </row>
    <row r="1441" spans="1:14" x14ac:dyDescent="0.2">
      <c r="A1441" t="s">
        <v>1682</v>
      </c>
      <c r="B1441" t="s">
        <v>31672</v>
      </c>
      <c r="I1441" t="s">
        <v>3</v>
      </c>
      <c r="J1441">
        <v>5.28</v>
      </c>
      <c r="M1441">
        <v>5.28</v>
      </c>
      <c r="N1441">
        <f t="shared" si="22"/>
        <v>0</v>
      </c>
    </row>
    <row r="1442" spans="1:14" x14ac:dyDescent="0.2">
      <c r="A1442" t="s">
        <v>1683</v>
      </c>
      <c r="B1442" t="s">
        <v>31672</v>
      </c>
      <c r="I1442" t="s">
        <v>3</v>
      </c>
      <c r="J1442">
        <v>4.58</v>
      </c>
      <c r="M1442">
        <v>4.58</v>
      </c>
      <c r="N1442">
        <f t="shared" si="22"/>
        <v>0</v>
      </c>
    </row>
    <row r="1443" spans="1:14" x14ac:dyDescent="0.2">
      <c r="A1443" t="s">
        <v>1684</v>
      </c>
      <c r="B1443" t="s">
        <v>31673</v>
      </c>
      <c r="I1443" t="s">
        <v>3</v>
      </c>
      <c r="J1443">
        <v>5.87</v>
      </c>
      <c r="M1443">
        <v>5.87</v>
      </c>
      <c r="N1443">
        <f t="shared" si="22"/>
        <v>0</v>
      </c>
    </row>
    <row r="1444" spans="1:14" x14ac:dyDescent="0.2">
      <c r="A1444" t="s">
        <v>1685</v>
      </c>
      <c r="B1444" t="s">
        <v>31673</v>
      </c>
      <c r="I1444" t="s">
        <v>3</v>
      </c>
      <c r="J1444">
        <v>5.09</v>
      </c>
      <c r="M1444">
        <v>5.09</v>
      </c>
      <c r="N1444">
        <f t="shared" si="22"/>
        <v>0</v>
      </c>
    </row>
    <row r="1445" spans="1:14" x14ac:dyDescent="0.2">
      <c r="A1445" t="s">
        <v>1686</v>
      </c>
      <c r="B1445" t="s">
        <v>31674</v>
      </c>
      <c r="I1445" t="s">
        <v>3</v>
      </c>
      <c r="J1445">
        <v>2.4500000000000002</v>
      </c>
      <c r="M1445">
        <v>2.4500000000000002</v>
      </c>
      <c r="N1445">
        <f t="shared" si="22"/>
        <v>0</v>
      </c>
    </row>
    <row r="1446" spans="1:14" x14ac:dyDescent="0.2">
      <c r="A1446" t="s">
        <v>1687</v>
      </c>
      <c r="B1446" t="s">
        <v>31674</v>
      </c>
      <c r="I1446" t="s">
        <v>3</v>
      </c>
      <c r="J1446">
        <v>2.13</v>
      </c>
      <c r="M1446">
        <v>2.13</v>
      </c>
      <c r="N1446">
        <f t="shared" si="22"/>
        <v>0</v>
      </c>
    </row>
    <row r="1447" spans="1:14" x14ac:dyDescent="0.2">
      <c r="A1447" t="s">
        <v>1688</v>
      </c>
      <c r="B1447" t="s">
        <v>31675</v>
      </c>
      <c r="I1447" t="s">
        <v>3</v>
      </c>
      <c r="J1447">
        <v>2.21</v>
      </c>
      <c r="M1447">
        <v>2.21</v>
      </c>
      <c r="N1447">
        <f t="shared" si="22"/>
        <v>0</v>
      </c>
    </row>
    <row r="1448" spans="1:14" x14ac:dyDescent="0.2">
      <c r="A1448" t="s">
        <v>1689</v>
      </c>
      <c r="B1448" t="s">
        <v>31675</v>
      </c>
      <c r="I1448" t="s">
        <v>3</v>
      </c>
      <c r="J1448">
        <v>1.92</v>
      </c>
      <c r="M1448">
        <v>1.92</v>
      </c>
      <c r="N1448">
        <f t="shared" si="22"/>
        <v>0</v>
      </c>
    </row>
    <row r="1449" spans="1:14" x14ac:dyDescent="0.2">
      <c r="A1449" t="s">
        <v>1690</v>
      </c>
      <c r="B1449" t="s">
        <v>31676</v>
      </c>
      <c r="I1449" t="s">
        <v>3</v>
      </c>
      <c r="J1449">
        <v>1.37</v>
      </c>
      <c r="M1449">
        <v>1.37</v>
      </c>
      <c r="N1449">
        <f t="shared" si="22"/>
        <v>0</v>
      </c>
    </row>
    <row r="1450" spans="1:14" x14ac:dyDescent="0.2">
      <c r="A1450" t="s">
        <v>1691</v>
      </c>
      <c r="B1450" t="s">
        <v>31676</v>
      </c>
      <c r="I1450" t="s">
        <v>3</v>
      </c>
      <c r="J1450">
        <v>1.18</v>
      </c>
      <c r="M1450">
        <v>1.18</v>
      </c>
      <c r="N1450">
        <f t="shared" si="22"/>
        <v>0</v>
      </c>
    </row>
    <row r="1451" spans="1:14" x14ac:dyDescent="0.2">
      <c r="A1451" t="s">
        <v>1692</v>
      </c>
      <c r="B1451" t="s">
        <v>31677</v>
      </c>
      <c r="I1451" t="s">
        <v>3</v>
      </c>
      <c r="J1451">
        <v>0.69</v>
      </c>
      <c r="M1451">
        <v>0.69</v>
      </c>
      <c r="N1451">
        <f t="shared" si="22"/>
        <v>0</v>
      </c>
    </row>
    <row r="1452" spans="1:14" x14ac:dyDescent="0.2">
      <c r="A1452" t="s">
        <v>1693</v>
      </c>
      <c r="B1452" t="s">
        <v>31677</v>
      </c>
      <c r="I1452" t="s">
        <v>3</v>
      </c>
      <c r="J1452">
        <v>0.6</v>
      </c>
      <c r="M1452">
        <v>0.6</v>
      </c>
      <c r="N1452">
        <f t="shared" si="22"/>
        <v>0</v>
      </c>
    </row>
    <row r="1453" spans="1:14" x14ac:dyDescent="0.2">
      <c r="A1453" t="s">
        <v>1694</v>
      </c>
      <c r="B1453" t="s">
        <v>31678</v>
      </c>
      <c r="I1453" t="s">
        <v>3</v>
      </c>
      <c r="J1453">
        <v>4.18</v>
      </c>
      <c r="M1453">
        <v>4.18</v>
      </c>
      <c r="N1453">
        <f t="shared" si="22"/>
        <v>0</v>
      </c>
    </row>
    <row r="1454" spans="1:14" x14ac:dyDescent="0.2">
      <c r="A1454" t="s">
        <v>1695</v>
      </c>
      <c r="B1454" t="s">
        <v>31678</v>
      </c>
      <c r="I1454" t="s">
        <v>3</v>
      </c>
      <c r="J1454">
        <v>3.62</v>
      </c>
      <c r="M1454">
        <v>3.62</v>
      </c>
      <c r="N1454">
        <f t="shared" si="22"/>
        <v>0</v>
      </c>
    </row>
    <row r="1455" spans="1:14" x14ac:dyDescent="0.2">
      <c r="A1455" t="s">
        <v>1696</v>
      </c>
      <c r="B1455" t="s">
        <v>31679</v>
      </c>
      <c r="I1455" t="s">
        <v>3</v>
      </c>
      <c r="J1455">
        <v>3.87</v>
      </c>
      <c r="M1455">
        <v>3.87</v>
      </c>
      <c r="N1455">
        <f t="shared" si="22"/>
        <v>0</v>
      </c>
    </row>
    <row r="1456" spans="1:14" x14ac:dyDescent="0.2">
      <c r="A1456" t="s">
        <v>1697</v>
      </c>
      <c r="B1456" t="s">
        <v>31679</v>
      </c>
      <c r="I1456" t="s">
        <v>3</v>
      </c>
      <c r="J1456">
        <v>3.35</v>
      </c>
      <c r="M1456">
        <v>3.35</v>
      </c>
      <c r="N1456">
        <f t="shared" si="22"/>
        <v>0</v>
      </c>
    </row>
    <row r="1457" spans="1:14" x14ac:dyDescent="0.2">
      <c r="A1457" t="s">
        <v>1698</v>
      </c>
      <c r="B1457" t="s">
        <v>31680</v>
      </c>
      <c r="I1457" t="s">
        <v>3</v>
      </c>
      <c r="J1457">
        <v>2.2999999999999998</v>
      </c>
      <c r="M1457">
        <v>2.2999999999999998</v>
      </c>
      <c r="N1457">
        <f t="shared" si="22"/>
        <v>0</v>
      </c>
    </row>
    <row r="1458" spans="1:14" x14ac:dyDescent="0.2">
      <c r="A1458" t="s">
        <v>1699</v>
      </c>
      <c r="B1458" t="s">
        <v>31680</v>
      </c>
      <c r="I1458" t="s">
        <v>3</v>
      </c>
      <c r="J1458">
        <v>1.99</v>
      </c>
      <c r="M1458">
        <v>1.99</v>
      </c>
      <c r="N1458">
        <f t="shared" si="22"/>
        <v>0</v>
      </c>
    </row>
    <row r="1459" spans="1:14" x14ac:dyDescent="0.2">
      <c r="A1459" t="s">
        <v>1700</v>
      </c>
      <c r="B1459" t="s">
        <v>31681</v>
      </c>
      <c r="I1459" t="s">
        <v>3</v>
      </c>
      <c r="J1459">
        <v>3.87</v>
      </c>
      <c r="M1459">
        <v>3.87</v>
      </c>
      <c r="N1459">
        <f t="shared" si="22"/>
        <v>0</v>
      </c>
    </row>
    <row r="1460" spans="1:14" x14ac:dyDescent="0.2">
      <c r="A1460" t="s">
        <v>1701</v>
      </c>
      <c r="B1460" t="s">
        <v>31681</v>
      </c>
      <c r="I1460" t="s">
        <v>3</v>
      </c>
      <c r="J1460">
        <v>3.35</v>
      </c>
      <c r="M1460">
        <v>3.35</v>
      </c>
      <c r="N1460">
        <f t="shared" si="22"/>
        <v>0</v>
      </c>
    </row>
    <row r="1461" spans="1:14" x14ac:dyDescent="0.2">
      <c r="A1461" t="s">
        <v>1702</v>
      </c>
      <c r="B1461" t="s">
        <v>31682</v>
      </c>
      <c r="I1461" t="s">
        <v>3</v>
      </c>
      <c r="J1461">
        <v>12.57</v>
      </c>
      <c r="M1461">
        <v>12.57</v>
      </c>
      <c r="N1461">
        <f t="shared" si="22"/>
        <v>0</v>
      </c>
    </row>
    <row r="1462" spans="1:14" x14ac:dyDescent="0.2">
      <c r="A1462" t="s">
        <v>1703</v>
      </c>
      <c r="B1462" t="s">
        <v>31682</v>
      </c>
      <c r="I1462" t="s">
        <v>3</v>
      </c>
      <c r="J1462">
        <v>10.89</v>
      </c>
      <c r="M1462">
        <v>10.89</v>
      </c>
      <c r="N1462">
        <f t="shared" si="22"/>
        <v>0</v>
      </c>
    </row>
    <row r="1463" spans="1:14" x14ac:dyDescent="0.2">
      <c r="A1463" t="s">
        <v>1704</v>
      </c>
      <c r="B1463" t="s">
        <v>31683</v>
      </c>
      <c r="I1463" t="s">
        <v>3</v>
      </c>
      <c r="J1463">
        <v>10.48</v>
      </c>
      <c r="M1463">
        <v>10.48</v>
      </c>
      <c r="N1463">
        <f t="shared" si="22"/>
        <v>0</v>
      </c>
    </row>
    <row r="1464" spans="1:14" x14ac:dyDescent="0.2">
      <c r="A1464" t="s">
        <v>1705</v>
      </c>
      <c r="B1464" t="s">
        <v>31683</v>
      </c>
      <c r="I1464" t="s">
        <v>3</v>
      </c>
      <c r="J1464">
        <v>9.08</v>
      </c>
      <c r="M1464">
        <v>9.08</v>
      </c>
      <c r="N1464">
        <f t="shared" si="22"/>
        <v>0</v>
      </c>
    </row>
    <row r="1465" spans="1:14" x14ac:dyDescent="0.2">
      <c r="A1465" t="s">
        <v>1706</v>
      </c>
      <c r="B1465" t="s">
        <v>31684</v>
      </c>
      <c r="I1465" t="s">
        <v>3</v>
      </c>
      <c r="J1465">
        <v>0.69</v>
      </c>
      <c r="M1465">
        <v>0.69</v>
      </c>
      <c r="N1465">
        <f t="shared" si="22"/>
        <v>0</v>
      </c>
    </row>
    <row r="1466" spans="1:14" x14ac:dyDescent="0.2">
      <c r="A1466" t="s">
        <v>1707</v>
      </c>
      <c r="B1466" t="s">
        <v>31684</v>
      </c>
      <c r="I1466" t="s">
        <v>3</v>
      </c>
      <c r="J1466">
        <v>0.6</v>
      </c>
      <c r="M1466">
        <v>0.6</v>
      </c>
      <c r="N1466">
        <f t="shared" si="22"/>
        <v>0</v>
      </c>
    </row>
    <row r="1467" spans="1:14" x14ac:dyDescent="0.2">
      <c r="A1467" t="s">
        <v>1708</v>
      </c>
      <c r="B1467" t="s">
        <v>31685</v>
      </c>
      <c r="I1467" t="s">
        <v>3</v>
      </c>
      <c r="J1467">
        <v>0.45</v>
      </c>
      <c r="M1467">
        <v>0.45</v>
      </c>
      <c r="N1467">
        <f t="shared" si="22"/>
        <v>0</v>
      </c>
    </row>
    <row r="1468" spans="1:14" x14ac:dyDescent="0.2">
      <c r="A1468" t="s">
        <v>1709</v>
      </c>
      <c r="B1468" t="s">
        <v>31685</v>
      </c>
      <c r="I1468" t="s">
        <v>3</v>
      </c>
      <c r="J1468">
        <v>0.39</v>
      </c>
      <c r="M1468">
        <v>0.39</v>
      </c>
      <c r="N1468">
        <f t="shared" si="22"/>
        <v>0</v>
      </c>
    </row>
    <row r="1469" spans="1:14" x14ac:dyDescent="0.2">
      <c r="A1469" t="s">
        <v>1710</v>
      </c>
      <c r="B1469" t="s">
        <v>31686</v>
      </c>
      <c r="I1469" t="s">
        <v>3</v>
      </c>
      <c r="J1469">
        <v>3.82</v>
      </c>
      <c r="M1469">
        <v>3.82</v>
      </c>
      <c r="N1469">
        <f t="shared" si="22"/>
        <v>0</v>
      </c>
    </row>
    <row r="1470" spans="1:14" x14ac:dyDescent="0.2">
      <c r="A1470" t="s">
        <v>1711</v>
      </c>
      <c r="B1470" t="s">
        <v>31686</v>
      </c>
      <c r="I1470" t="s">
        <v>3</v>
      </c>
      <c r="J1470">
        <v>3.31</v>
      </c>
      <c r="M1470">
        <v>3.31</v>
      </c>
      <c r="N1470">
        <f t="shared" si="22"/>
        <v>0</v>
      </c>
    </row>
    <row r="1471" spans="1:14" x14ac:dyDescent="0.2">
      <c r="A1471" t="s">
        <v>1712</v>
      </c>
      <c r="B1471" t="s">
        <v>31687</v>
      </c>
      <c r="I1471" t="s">
        <v>3</v>
      </c>
      <c r="J1471">
        <v>2.77</v>
      </c>
      <c r="M1471">
        <v>2.77</v>
      </c>
      <c r="N1471">
        <f t="shared" si="22"/>
        <v>0</v>
      </c>
    </row>
    <row r="1472" spans="1:14" x14ac:dyDescent="0.2">
      <c r="A1472" t="s">
        <v>1713</v>
      </c>
      <c r="B1472" t="s">
        <v>31687</v>
      </c>
      <c r="I1472" t="s">
        <v>3</v>
      </c>
      <c r="J1472">
        <v>2.4</v>
      </c>
      <c r="M1472">
        <v>2.4</v>
      </c>
      <c r="N1472">
        <f t="shared" si="22"/>
        <v>0</v>
      </c>
    </row>
    <row r="1473" spans="1:14" x14ac:dyDescent="0.2">
      <c r="A1473" t="s">
        <v>1714</v>
      </c>
      <c r="B1473" t="s">
        <v>31688</v>
      </c>
      <c r="I1473" t="s">
        <v>3</v>
      </c>
      <c r="J1473">
        <v>1.37</v>
      </c>
      <c r="M1473">
        <v>1.37</v>
      </c>
      <c r="N1473">
        <f t="shared" si="22"/>
        <v>0</v>
      </c>
    </row>
    <row r="1474" spans="1:14" x14ac:dyDescent="0.2">
      <c r="A1474" t="s">
        <v>1715</v>
      </c>
      <c r="B1474" t="s">
        <v>31688</v>
      </c>
      <c r="I1474" t="s">
        <v>3</v>
      </c>
      <c r="J1474">
        <v>1.18</v>
      </c>
      <c r="M1474">
        <v>1.18</v>
      </c>
      <c r="N1474">
        <f t="shared" si="22"/>
        <v>0</v>
      </c>
    </row>
    <row r="1475" spans="1:14" x14ac:dyDescent="0.2">
      <c r="A1475" t="s">
        <v>1716</v>
      </c>
      <c r="B1475" t="s">
        <v>31689</v>
      </c>
      <c r="I1475" t="s">
        <v>3</v>
      </c>
      <c r="J1475">
        <v>4.18</v>
      </c>
      <c r="M1475">
        <v>4.18</v>
      </c>
      <c r="N1475">
        <f t="shared" si="22"/>
        <v>0</v>
      </c>
    </row>
    <row r="1476" spans="1:14" x14ac:dyDescent="0.2">
      <c r="A1476" t="s">
        <v>1717</v>
      </c>
      <c r="B1476" t="s">
        <v>31689</v>
      </c>
      <c r="I1476" t="s">
        <v>3</v>
      </c>
      <c r="J1476">
        <v>3.62</v>
      </c>
      <c r="M1476">
        <v>3.62</v>
      </c>
      <c r="N1476">
        <f t="shared" ref="N1476:N1539" si="23">J1476-M1476</f>
        <v>0</v>
      </c>
    </row>
    <row r="1477" spans="1:14" x14ac:dyDescent="0.2">
      <c r="A1477" t="s">
        <v>1718</v>
      </c>
      <c r="B1477" t="s">
        <v>31690</v>
      </c>
      <c r="I1477" t="s">
        <v>3</v>
      </c>
      <c r="J1477">
        <v>3.87</v>
      </c>
      <c r="M1477">
        <v>3.87</v>
      </c>
      <c r="N1477">
        <f t="shared" si="23"/>
        <v>0</v>
      </c>
    </row>
    <row r="1478" spans="1:14" x14ac:dyDescent="0.2">
      <c r="A1478" t="s">
        <v>1719</v>
      </c>
      <c r="B1478" t="s">
        <v>31690</v>
      </c>
      <c r="I1478" t="s">
        <v>3</v>
      </c>
      <c r="J1478">
        <v>3.35</v>
      </c>
      <c r="M1478">
        <v>3.35</v>
      </c>
      <c r="N1478">
        <f t="shared" si="23"/>
        <v>0</v>
      </c>
    </row>
    <row r="1479" spans="1:14" x14ac:dyDescent="0.2">
      <c r="A1479" t="s">
        <v>1720</v>
      </c>
      <c r="B1479" t="s">
        <v>31691</v>
      </c>
      <c r="I1479" t="s">
        <v>3</v>
      </c>
      <c r="J1479">
        <v>2.2999999999999998</v>
      </c>
      <c r="M1479">
        <v>2.2999999999999998</v>
      </c>
      <c r="N1479">
        <f t="shared" si="23"/>
        <v>0</v>
      </c>
    </row>
    <row r="1480" spans="1:14" x14ac:dyDescent="0.2">
      <c r="A1480" t="s">
        <v>1721</v>
      </c>
      <c r="B1480" t="s">
        <v>31691</v>
      </c>
      <c r="I1480" t="s">
        <v>3</v>
      </c>
      <c r="J1480">
        <v>1.99</v>
      </c>
      <c r="M1480">
        <v>1.99</v>
      </c>
      <c r="N1480">
        <f t="shared" si="23"/>
        <v>0</v>
      </c>
    </row>
    <row r="1481" spans="1:14" x14ac:dyDescent="0.2">
      <c r="A1481" t="s">
        <v>1722</v>
      </c>
      <c r="B1481" t="s">
        <v>31692</v>
      </c>
      <c r="I1481" t="s">
        <v>3</v>
      </c>
      <c r="J1481">
        <v>3.87</v>
      </c>
      <c r="M1481">
        <v>3.87</v>
      </c>
      <c r="N1481">
        <f t="shared" si="23"/>
        <v>0</v>
      </c>
    </row>
    <row r="1482" spans="1:14" x14ac:dyDescent="0.2">
      <c r="A1482" t="s">
        <v>1723</v>
      </c>
      <c r="B1482" t="s">
        <v>31692</v>
      </c>
      <c r="I1482" t="s">
        <v>3</v>
      </c>
      <c r="J1482">
        <v>3.35</v>
      </c>
      <c r="M1482">
        <v>3.35</v>
      </c>
      <c r="N1482">
        <f t="shared" si="23"/>
        <v>0</v>
      </c>
    </row>
    <row r="1483" spans="1:14" x14ac:dyDescent="0.2">
      <c r="A1483" t="s">
        <v>1724</v>
      </c>
      <c r="B1483" t="s">
        <v>31693</v>
      </c>
      <c r="I1483" t="s">
        <v>3</v>
      </c>
      <c r="J1483">
        <v>12.57</v>
      </c>
      <c r="M1483">
        <v>12.57</v>
      </c>
      <c r="N1483">
        <f t="shared" si="23"/>
        <v>0</v>
      </c>
    </row>
    <row r="1484" spans="1:14" x14ac:dyDescent="0.2">
      <c r="A1484" t="s">
        <v>1725</v>
      </c>
      <c r="B1484" t="s">
        <v>31693</v>
      </c>
      <c r="I1484" t="s">
        <v>3</v>
      </c>
      <c r="J1484">
        <v>10.89</v>
      </c>
      <c r="M1484">
        <v>10.89</v>
      </c>
      <c r="N1484">
        <f t="shared" si="23"/>
        <v>0</v>
      </c>
    </row>
    <row r="1485" spans="1:14" x14ac:dyDescent="0.2">
      <c r="A1485" t="s">
        <v>1726</v>
      </c>
      <c r="B1485" t="s">
        <v>31694</v>
      </c>
      <c r="I1485" t="s">
        <v>3</v>
      </c>
      <c r="J1485">
        <v>10.48</v>
      </c>
      <c r="M1485">
        <v>10.48</v>
      </c>
      <c r="N1485">
        <f t="shared" si="23"/>
        <v>0</v>
      </c>
    </row>
    <row r="1486" spans="1:14" x14ac:dyDescent="0.2">
      <c r="A1486" t="s">
        <v>1727</v>
      </c>
      <c r="B1486" t="s">
        <v>31694</v>
      </c>
      <c r="I1486" t="s">
        <v>3</v>
      </c>
      <c r="J1486">
        <v>9.08</v>
      </c>
      <c r="M1486">
        <v>9.08</v>
      </c>
      <c r="N1486">
        <f t="shared" si="23"/>
        <v>0</v>
      </c>
    </row>
    <row r="1487" spans="1:14" x14ac:dyDescent="0.2">
      <c r="A1487" t="s">
        <v>1728</v>
      </c>
      <c r="B1487" t="s">
        <v>31695</v>
      </c>
      <c r="I1487" t="s">
        <v>3</v>
      </c>
      <c r="J1487">
        <v>0.69</v>
      </c>
      <c r="M1487">
        <v>0.69</v>
      </c>
      <c r="N1487">
        <f t="shared" si="23"/>
        <v>0</v>
      </c>
    </row>
    <row r="1488" spans="1:14" x14ac:dyDescent="0.2">
      <c r="A1488" t="s">
        <v>1729</v>
      </c>
      <c r="B1488" t="s">
        <v>31695</v>
      </c>
      <c r="I1488" t="s">
        <v>3</v>
      </c>
      <c r="J1488">
        <v>0.6</v>
      </c>
      <c r="M1488">
        <v>0.6</v>
      </c>
      <c r="N1488">
        <f t="shared" si="23"/>
        <v>0</v>
      </c>
    </row>
    <row r="1489" spans="1:14" x14ac:dyDescent="0.2">
      <c r="A1489" t="s">
        <v>1730</v>
      </c>
      <c r="B1489" t="s">
        <v>31696</v>
      </c>
      <c r="I1489" t="s">
        <v>3</v>
      </c>
      <c r="J1489">
        <v>0.45</v>
      </c>
      <c r="M1489">
        <v>0.45</v>
      </c>
      <c r="N1489">
        <f t="shared" si="23"/>
        <v>0</v>
      </c>
    </row>
    <row r="1490" spans="1:14" x14ac:dyDescent="0.2">
      <c r="A1490" t="s">
        <v>1731</v>
      </c>
      <c r="B1490" t="s">
        <v>31696</v>
      </c>
      <c r="I1490" t="s">
        <v>3</v>
      </c>
      <c r="J1490">
        <v>0.39</v>
      </c>
      <c r="M1490">
        <v>0.39</v>
      </c>
      <c r="N1490">
        <f t="shared" si="23"/>
        <v>0</v>
      </c>
    </row>
    <row r="1491" spans="1:14" x14ac:dyDescent="0.2">
      <c r="A1491" t="s">
        <v>1732</v>
      </c>
      <c r="B1491" t="s">
        <v>31697</v>
      </c>
      <c r="I1491" t="s">
        <v>3</v>
      </c>
      <c r="J1491">
        <v>3.82</v>
      </c>
      <c r="M1491">
        <v>3.82</v>
      </c>
      <c r="N1491">
        <f t="shared" si="23"/>
        <v>0</v>
      </c>
    </row>
    <row r="1492" spans="1:14" x14ac:dyDescent="0.2">
      <c r="A1492" t="s">
        <v>1733</v>
      </c>
      <c r="B1492" t="s">
        <v>31697</v>
      </c>
      <c r="I1492" t="s">
        <v>3</v>
      </c>
      <c r="J1492">
        <v>3.31</v>
      </c>
      <c r="M1492">
        <v>3.31</v>
      </c>
      <c r="N1492">
        <f t="shared" si="23"/>
        <v>0</v>
      </c>
    </row>
    <row r="1493" spans="1:14" x14ac:dyDescent="0.2">
      <c r="A1493" t="s">
        <v>1734</v>
      </c>
      <c r="B1493" t="s">
        <v>31698</v>
      </c>
      <c r="I1493" t="s">
        <v>3</v>
      </c>
      <c r="J1493">
        <v>2.77</v>
      </c>
      <c r="M1493">
        <v>2.77</v>
      </c>
      <c r="N1493">
        <f t="shared" si="23"/>
        <v>0</v>
      </c>
    </row>
    <row r="1494" spans="1:14" x14ac:dyDescent="0.2">
      <c r="A1494" t="s">
        <v>1735</v>
      </c>
      <c r="B1494" t="s">
        <v>31698</v>
      </c>
      <c r="I1494" t="s">
        <v>3</v>
      </c>
      <c r="J1494">
        <v>2.4</v>
      </c>
      <c r="M1494">
        <v>2.4</v>
      </c>
      <c r="N1494">
        <f t="shared" si="23"/>
        <v>0</v>
      </c>
    </row>
    <row r="1495" spans="1:14" x14ac:dyDescent="0.2">
      <c r="A1495" t="s">
        <v>1736</v>
      </c>
      <c r="B1495" t="s">
        <v>31699</v>
      </c>
      <c r="I1495" t="s">
        <v>3</v>
      </c>
      <c r="J1495">
        <v>1.37</v>
      </c>
      <c r="M1495">
        <v>1.37</v>
      </c>
      <c r="N1495">
        <f t="shared" si="23"/>
        <v>0</v>
      </c>
    </row>
    <row r="1496" spans="1:14" x14ac:dyDescent="0.2">
      <c r="A1496" t="s">
        <v>1737</v>
      </c>
      <c r="B1496" t="s">
        <v>31699</v>
      </c>
      <c r="I1496" t="s">
        <v>3</v>
      </c>
      <c r="J1496">
        <v>1.18</v>
      </c>
      <c r="M1496">
        <v>1.18</v>
      </c>
      <c r="N1496">
        <f t="shared" si="23"/>
        <v>0</v>
      </c>
    </row>
    <row r="1497" spans="1:14" x14ac:dyDescent="0.2">
      <c r="A1497" t="s">
        <v>1738</v>
      </c>
      <c r="B1497" t="s">
        <v>31700</v>
      </c>
      <c r="I1497" t="s">
        <v>3</v>
      </c>
      <c r="J1497">
        <v>7.02</v>
      </c>
      <c r="M1497">
        <v>7.02</v>
      </c>
      <c r="N1497">
        <f t="shared" si="23"/>
        <v>0</v>
      </c>
    </row>
    <row r="1498" spans="1:14" x14ac:dyDescent="0.2">
      <c r="A1498" t="s">
        <v>1739</v>
      </c>
      <c r="B1498" t="s">
        <v>31700</v>
      </c>
      <c r="I1498" t="s">
        <v>3</v>
      </c>
      <c r="J1498">
        <v>6.08</v>
      </c>
      <c r="M1498">
        <v>6.08</v>
      </c>
      <c r="N1498">
        <f t="shared" si="23"/>
        <v>0</v>
      </c>
    </row>
    <row r="1499" spans="1:14" x14ac:dyDescent="0.2">
      <c r="A1499" t="s">
        <v>1740</v>
      </c>
      <c r="B1499" t="s">
        <v>31701</v>
      </c>
      <c r="I1499" t="s">
        <v>3</v>
      </c>
      <c r="J1499">
        <v>4.18</v>
      </c>
      <c r="M1499">
        <v>4.18</v>
      </c>
      <c r="N1499">
        <f t="shared" si="23"/>
        <v>0</v>
      </c>
    </row>
    <row r="1500" spans="1:14" x14ac:dyDescent="0.2">
      <c r="A1500" t="s">
        <v>1741</v>
      </c>
      <c r="B1500" t="s">
        <v>31701</v>
      </c>
      <c r="I1500" t="s">
        <v>3</v>
      </c>
      <c r="J1500">
        <v>3.62</v>
      </c>
      <c r="M1500">
        <v>3.62</v>
      </c>
      <c r="N1500">
        <f t="shared" si="23"/>
        <v>0</v>
      </c>
    </row>
    <row r="1501" spans="1:14" x14ac:dyDescent="0.2">
      <c r="A1501" t="s">
        <v>1742</v>
      </c>
      <c r="B1501" t="s">
        <v>31702</v>
      </c>
      <c r="I1501" t="s">
        <v>3</v>
      </c>
      <c r="J1501">
        <v>3.87</v>
      </c>
      <c r="M1501">
        <v>3.87</v>
      </c>
      <c r="N1501">
        <f t="shared" si="23"/>
        <v>0</v>
      </c>
    </row>
    <row r="1502" spans="1:14" x14ac:dyDescent="0.2">
      <c r="A1502" t="s">
        <v>1743</v>
      </c>
      <c r="B1502" t="s">
        <v>31702</v>
      </c>
      <c r="I1502" t="s">
        <v>3</v>
      </c>
      <c r="J1502">
        <v>3.35</v>
      </c>
      <c r="M1502">
        <v>3.35</v>
      </c>
      <c r="N1502">
        <f t="shared" si="23"/>
        <v>0</v>
      </c>
    </row>
    <row r="1503" spans="1:14" x14ac:dyDescent="0.2">
      <c r="A1503" t="s">
        <v>1744</v>
      </c>
      <c r="B1503" t="s">
        <v>31703</v>
      </c>
      <c r="I1503" t="s">
        <v>3</v>
      </c>
      <c r="J1503">
        <v>7.02</v>
      </c>
      <c r="M1503">
        <v>7.02</v>
      </c>
      <c r="N1503">
        <f t="shared" si="23"/>
        <v>0</v>
      </c>
    </row>
    <row r="1504" spans="1:14" x14ac:dyDescent="0.2">
      <c r="A1504" t="s">
        <v>1745</v>
      </c>
      <c r="B1504" t="s">
        <v>31703</v>
      </c>
      <c r="I1504" t="s">
        <v>3</v>
      </c>
      <c r="J1504">
        <v>6.08</v>
      </c>
      <c r="M1504">
        <v>6.08</v>
      </c>
      <c r="N1504">
        <f t="shared" si="23"/>
        <v>0</v>
      </c>
    </row>
    <row r="1505" spans="1:14" x14ac:dyDescent="0.2">
      <c r="A1505" t="s">
        <v>1746</v>
      </c>
      <c r="B1505" t="s">
        <v>31704</v>
      </c>
      <c r="I1505" t="s">
        <v>3</v>
      </c>
      <c r="J1505">
        <v>12.57</v>
      </c>
      <c r="M1505">
        <v>12.57</v>
      </c>
      <c r="N1505">
        <f t="shared" si="23"/>
        <v>0</v>
      </c>
    </row>
    <row r="1506" spans="1:14" x14ac:dyDescent="0.2">
      <c r="A1506" t="s">
        <v>1747</v>
      </c>
      <c r="B1506" t="s">
        <v>31704</v>
      </c>
      <c r="I1506" t="s">
        <v>3</v>
      </c>
      <c r="J1506">
        <v>10.89</v>
      </c>
      <c r="M1506">
        <v>10.89</v>
      </c>
      <c r="N1506">
        <f t="shared" si="23"/>
        <v>0</v>
      </c>
    </row>
    <row r="1507" spans="1:14" x14ac:dyDescent="0.2">
      <c r="A1507" t="s">
        <v>1748</v>
      </c>
      <c r="B1507" t="s">
        <v>31705</v>
      </c>
      <c r="I1507" t="s">
        <v>3</v>
      </c>
      <c r="J1507">
        <v>10.48</v>
      </c>
      <c r="M1507">
        <v>10.48</v>
      </c>
      <c r="N1507">
        <f t="shared" si="23"/>
        <v>0</v>
      </c>
    </row>
    <row r="1508" spans="1:14" x14ac:dyDescent="0.2">
      <c r="A1508" t="s">
        <v>1749</v>
      </c>
      <c r="B1508" t="s">
        <v>31705</v>
      </c>
      <c r="I1508" t="s">
        <v>3</v>
      </c>
      <c r="J1508">
        <v>9.08</v>
      </c>
      <c r="M1508">
        <v>9.08</v>
      </c>
      <c r="N1508">
        <f t="shared" si="23"/>
        <v>0</v>
      </c>
    </row>
    <row r="1509" spans="1:14" x14ac:dyDescent="0.2">
      <c r="A1509" t="s">
        <v>1750</v>
      </c>
      <c r="B1509" t="s">
        <v>31706</v>
      </c>
      <c r="I1509" t="s">
        <v>3</v>
      </c>
      <c r="J1509">
        <v>7.66</v>
      </c>
      <c r="M1509">
        <v>7.66</v>
      </c>
      <c r="N1509">
        <f t="shared" si="23"/>
        <v>0</v>
      </c>
    </row>
    <row r="1510" spans="1:14" x14ac:dyDescent="0.2">
      <c r="A1510" t="s">
        <v>1751</v>
      </c>
      <c r="B1510" t="s">
        <v>31706</v>
      </c>
      <c r="I1510" t="s">
        <v>3</v>
      </c>
      <c r="J1510">
        <v>6.63</v>
      </c>
      <c r="M1510">
        <v>6.63</v>
      </c>
      <c r="N1510">
        <f t="shared" si="23"/>
        <v>0</v>
      </c>
    </row>
    <row r="1511" spans="1:14" x14ac:dyDescent="0.2">
      <c r="A1511" t="s">
        <v>1752</v>
      </c>
      <c r="B1511" t="s">
        <v>31707</v>
      </c>
      <c r="I1511" t="s">
        <v>3</v>
      </c>
      <c r="J1511">
        <v>5.14</v>
      </c>
      <c r="M1511">
        <v>5.14</v>
      </c>
      <c r="N1511">
        <f t="shared" si="23"/>
        <v>0</v>
      </c>
    </row>
    <row r="1512" spans="1:14" x14ac:dyDescent="0.2">
      <c r="A1512" t="s">
        <v>1753</v>
      </c>
      <c r="B1512" t="s">
        <v>31707</v>
      </c>
      <c r="I1512" t="s">
        <v>3</v>
      </c>
      <c r="J1512">
        <v>4.45</v>
      </c>
      <c r="M1512">
        <v>4.45</v>
      </c>
      <c r="N1512">
        <f t="shared" si="23"/>
        <v>0</v>
      </c>
    </row>
    <row r="1513" spans="1:14" x14ac:dyDescent="0.2">
      <c r="A1513" t="s">
        <v>1754</v>
      </c>
      <c r="B1513" t="s">
        <v>31708</v>
      </c>
      <c r="I1513" t="s">
        <v>3</v>
      </c>
      <c r="J1513">
        <v>3.89</v>
      </c>
      <c r="M1513">
        <v>3.89</v>
      </c>
      <c r="N1513">
        <f t="shared" si="23"/>
        <v>0</v>
      </c>
    </row>
    <row r="1514" spans="1:14" x14ac:dyDescent="0.2">
      <c r="A1514" t="s">
        <v>1755</v>
      </c>
      <c r="B1514" t="s">
        <v>31708</v>
      </c>
      <c r="I1514" t="s">
        <v>3</v>
      </c>
      <c r="J1514">
        <v>3.37</v>
      </c>
      <c r="M1514">
        <v>3.37</v>
      </c>
      <c r="N1514">
        <f t="shared" si="23"/>
        <v>0</v>
      </c>
    </row>
    <row r="1515" spans="1:14" x14ac:dyDescent="0.2">
      <c r="A1515" t="s">
        <v>1756</v>
      </c>
      <c r="B1515" t="s">
        <v>31709</v>
      </c>
      <c r="I1515" t="s">
        <v>3</v>
      </c>
      <c r="J1515">
        <v>0.69</v>
      </c>
      <c r="M1515">
        <v>0.69</v>
      </c>
      <c r="N1515">
        <f t="shared" si="23"/>
        <v>0</v>
      </c>
    </row>
    <row r="1516" spans="1:14" x14ac:dyDescent="0.2">
      <c r="A1516" t="s">
        <v>1757</v>
      </c>
      <c r="B1516" t="s">
        <v>31709</v>
      </c>
      <c r="I1516" t="s">
        <v>3</v>
      </c>
      <c r="J1516">
        <v>0.6</v>
      </c>
      <c r="M1516">
        <v>0.6</v>
      </c>
      <c r="N1516">
        <f t="shared" si="23"/>
        <v>0</v>
      </c>
    </row>
    <row r="1517" spans="1:14" x14ac:dyDescent="0.2">
      <c r="A1517" t="s">
        <v>1758</v>
      </c>
      <c r="B1517" t="s">
        <v>31710</v>
      </c>
      <c r="I1517" t="s">
        <v>3</v>
      </c>
      <c r="J1517">
        <v>0.45</v>
      </c>
      <c r="M1517">
        <v>0.45</v>
      </c>
      <c r="N1517">
        <f t="shared" si="23"/>
        <v>0</v>
      </c>
    </row>
    <row r="1518" spans="1:14" x14ac:dyDescent="0.2">
      <c r="A1518" t="s">
        <v>1759</v>
      </c>
      <c r="B1518" t="s">
        <v>31710</v>
      </c>
      <c r="I1518" t="s">
        <v>3</v>
      </c>
      <c r="J1518">
        <v>0.39</v>
      </c>
      <c r="M1518">
        <v>0.39</v>
      </c>
      <c r="N1518">
        <f t="shared" si="23"/>
        <v>0</v>
      </c>
    </row>
    <row r="1519" spans="1:14" x14ac:dyDescent="0.2">
      <c r="A1519" t="s">
        <v>1760</v>
      </c>
      <c r="B1519" t="s">
        <v>31711</v>
      </c>
      <c r="I1519" t="s">
        <v>3</v>
      </c>
      <c r="J1519">
        <v>4.18</v>
      </c>
      <c r="M1519">
        <v>4.18</v>
      </c>
      <c r="N1519">
        <f t="shared" si="23"/>
        <v>0</v>
      </c>
    </row>
    <row r="1520" spans="1:14" x14ac:dyDescent="0.2">
      <c r="A1520" t="s">
        <v>1761</v>
      </c>
      <c r="B1520" t="s">
        <v>31711</v>
      </c>
      <c r="I1520" t="s">
        <v>3</v>
      </c>
      <c r="J1520">
        <v>3.62</v>
      </c>
      <c r="M1520">
        <v>3.62</v>
      </c>
      <c r="N1520">
        <f t="shared" si="23"/>
        <v>0</v>
      </c>
    </row>
    <row r="1521" spans="1:14" x14ac:dyDescent="0.2">
      <c r="A1521" t="s">
        <v>1762</v>
      </c>
      <c r="B1521" t="s">
        <v>31712</v>
      </c>
      <c r="I1521" t="s">
        <v>3</v>
      </c>
      <c r="J1521">
        <v>2.77</v>
      </c>
      <c r="M1521">
        <v>2.77</v>
      </c>
      <c r="N1521">
        <f t="shared" si="23"/>
        <v>0</v>
      </c>
    </row>
    <row r="1522" spans="1:14" x14ac:dyDescent="0.2">
      <c r="A1522" t="s">
        <v>1763</v>
      </c>
      <c r="B1522" t="s">
        <v>31712</v>
      </c>
      <c r="I1522" t="s">
        <v>3</v>
      </c>
      <c r="J1522">
        <v>2.4</v>
      </c>
      <c r="M1522">
        <v>2.4</v>
      </c>
      <c r="N1522">
        <f t="shared" si="23"/>
        <v>0</v>
      </c>
    </row>
    <row r="1523" spans="1:14" x14ac:dyDescent="0.2">
      <c r="A1523" t="s">
        <v>1764</v>
      </c>
      <c r="B1523" t="s">
        <v>31713</v>
      </c>
      <c r="I1523" t="s">
        <v>3</v>
      </c>
      <c r="J1523">
        <v>2.1</v>
      </c>
      <c r="M1523">
        <v>2.1</v>
      </c>
      <c r="N1523">
        <f t="shared" si="23"/>
        <v>0</v>
      </c>
    </row>
    <row r="1524" spans="1:14" x14ac:dyDescent="0.2">
      <c r="A1524" t="s">
        <v>1765</v>
      </c>
      <c r="B1524" t="s">
        <v>31713</v>
      </c>
      <c r="I1524" t="s">
        <v>3</v>
      </c>
      <c r="J1524">
        <v>1.82</v>
      </c>
      <c r="M1524">
        <v>1.82</v>
      </c>
      <c r="N1524">
        <f t="shared" si="23"/>
        <v>0</v>
      </c>
    </row>
    <row r="1525" spans="1:14" x14ac:dyDescent="0.2">
      <c r="A1525" t="s">
        <v>1766</v>
      </c>
      <c r="B1525" t="s">
        <v>31714</v>
      </c>
      <c r="I1525" t="s">
        <v>3</v>
      </c>
      <c r="J1525">
        <v>7.02</v>
      </c>
      <c r="M1525">
        <v>7.02</v>
      </c>
      <c r="N1525">
        <f t="shared" si="23"/>
        <v>0</v>
      </c>
    </row>
    <row r="1526" spans="1:14" x14ac:dyDescent="0.2">
      <c r="A1526" t="s">
        <v>1767</v>
      </c>
      <c r="B1526" t="s">
        <v>31714</v>
      </c>
      <c r="I1526" t="s">
        <v>3</v>
      </c>
      <c r="J1526">
        <v>6.08</v>
      </c>
      <c r="M1526">
        <v>6.08</v>
      </c>
      <c r="N1526">
        <f t="shared" si="23"/>
        <v>0</v>
      </c>
    </row>
    <row r="1527" spans="1:14" x14ac:dyDescent="0.2">
      <c r="A1527" t="s">
        <v>1768</v>
      </c>
      <c r="B1527" t="s">
        <v>31715</v>
      </c>
      <c r="I1527" t="s">
        <v>3</v>
      </c>
      <c r="J1527">
        <v>4.18</v>
      </c>
      <c r="M1527">
        <v>4.18</v>
      </c>
      <c r="N1527">
        <f t="shared" si="23"/>
        <v>0</v>
      </c>
    </row>
    <row r="1528" spans="1:14" x14ac:dyDescent="0.2">
      <c r="A1528" t="s">
        <v>1769</v>
      </c>
      <c r="B1528" t="s">
        <v>31715</v>
      </c>
      <c r="I1528" t="s">
        <v>3</v>
      </c>
      <c r="J1528">
        <v>3.62</v>
      </c>
      <c r="M1528">
        <v>3.62</v>
      </c>
      <c r="N1528">
        <f t="shared" si="23"/>
        <v>0</v>
      </c>
    </row>
    <row r="1529" spans="1:14" x14ac:dyDescent="0.2">
      <c r="A1529" t="s">
        <v>1770</v>
      </c>
      <c r="B1529" t="s">
        <v>31716</v>
      </c>
      <c r="I1529" t="s">
        <v>3</v>
      </c>
      <c r="J1529">
        <v>3.87</v>
      </c>
      <c r="M1529">
        <v>3.87</v>
      </c>
      <c r="N1529">
        <f t="shared" si="23"/>
        <v>0</v>
      </c>
    </row>
    <row r="1530" spans="1:14" x14ac:dyDescent="0.2">
      <c r="A1530" t="s">
        <v>1771</v>
      </c>
      <c r="B1530" t="s">
        <v>31716</v>
      </c>
      <c r="I1530" t="s">
        <v>3</v>
      </c>
      <c r="J1530">
        <v>3.35</v>
      </c>
      <c r="M1530">
        <v>3.35</v>
      </c>
      <c r="N1530">
        <f t="shared" si="23"/>
        <v>0</v>
      </c>
    </row>
    <row r="1531" spans="1:14" x14ac:dyDescent="0.2">
      <c r="A1531" t="s">
        <v>1772</v>
      </c>
      <c r="B1531" t="s">
        <v>31717</v>
      </c>
      <c r="I1531" t="s">
        <v>3</v>
      </c>
      <c r="J1531">
        <v>7.02</v>
      </c>
      <c r="M1531">
        <v>7.02</v>
      </c>
      <c r="N1531">
        <f t="shared" si="23"/>
        <v>0</v>
      </c>
    </row>
    <row r="1532" spans="1:14" x14ac:dyDescent="0.2">
      <c r="A1532" t="s">
        <v>1773</v>
      </c>
      <c r="B1532" t="s">
        <v>31717</v>
      </c>
      <c r="I1532" t="s">
        <v>3</v>
      </c>
      <c r="J1532">
        <v>6.08</v>
      </c>
      <c r="M1532">
        <v>6.08</v>
      </c>
      <c r="N1532">
        <f t="shared" si="23"/>
        <v>0</v>
      </c>
    </row>
    <row r="1533" spans="1:14" x14ac:dyDescent="0.2">
      <c r="A1533" t="s">
        <v>1774</v>
      </c>
      <c r="B1533" t="s">
        <v>31718</v>
      </c>
      <c r="I1533" t="s">
        <v>3</v>
      </c>
      <c r="J1533">
        <v>12.57</v>
      </c>
      <c r="M1533">
        <v>12.57</v>
      </c>
      <c r="N1533">
        <f t="shared" si="23"/>
        <v>0</v>
      </c>
    </row>
    <row r="1534" spans="1:14" x14ac:dyDescent="0.2">
      <c r="A1534" t="s">
        <v>1775</v>
      </c>
      <c r="B1534" t="s">
        <v>31718</v>
      </c>
      <c r="I1534" t="s">
        <v>3</v>
      </c>
      <c r="J1534">
        <v>10.89</v>
      </c>
      <c r="M1534">
        <v>10.89</v>
      </c>
      <c r="N1534">
        <f t="shared" si="23"/>
        <v>0</v>
      </c>
    </row>
    <row r="1535" spans="1:14" x14ac:dyDescent="0.2">
      <c r="A1535" t="s">
        <v>1776</v>
      </c>
      <c r="B1535" t="s">
        <v>31719</v>
      </c>
      <c r="I1535" t="s">
        <v>3</v>
      </c>
      <c r="J1535">
        <v>10.48</v>
      </c>
      <c r="M1535">
        <v>10.48</v>
      </c>
      <c r="N1535">
        <f t="shared" si="23"/>
        <v>0</v>
      </c>
    </row>
    <row r="1536" spans="1:14" x14ac:dyDescent="0.2">
      <c r="A1536" t="s">
        <v>1777</v>
      </c>
      <c r="B1536" t="s">
        <v>31719</v>
      </c>
      <c r="I1536" t="s">
        <v>3</v>
      </c>
      <c r="J1536">
        <v>9.08</v>
      </c>
      <c r="M1536">
        <v>9.08</v>
      </c>
      <c r="N1536">
        <f t="shared" si="23"/>
        <v>0</v>
      </c>
    </row>
    <row r="1537" spans="1:14" x14ac:dyDescent="0.2">
      <c r="A1537" t="s">
        <v>1778</v>
      </c>
      <c r="B1537" t="s">
        <v>31720</v>
      </c>
      <c r="I1537" t="s">
        <v>3</v>
      </c>
      <c r="J1537">
        <v>7.66</v>
      </c>
      <c r="M1537">
        <v>7.66</v>
      </c>
      <c r="N1537">
        <f t="shared" si="23"/>
        <v>0</v>
      </c>
    </row>
    <row r="1538" spans="1:14" x14ac:dyDescent="0.2">
      <c r="A1538" t="s">
        <v>1779</v>
      </c>
      <c r="B1538" t="s">
        <v>31720</v>
      </c>
      <c r="I1538" t="s">
        <v>3</v>
      </c>
      <c r="J1538">
        <v>6.63</v>
      </c>
      <c r="M1538">
        <v>6.63</v>
      </c>
      <c r="N1538">
        <f t="shared" si="23"/>
        <v>0</v>
      </c>
    </row>
    <row r="1539" spans="1:14" x14ac:dyDescent="0.2">
      <c r="A1539" t="s">
        <v>1780</v>
      </c>
      <c r="B1539" t="s">
        <v>31721</v>
      </c>
      <c r="I1539" t="s">
        <v>3</v>
      </c>
      <c r="J1539">
        <v>5.14</v>
      </c>
      <c r="M1539">
        <v>5.14</v>
      </c>
      <c r="N1539">
        <f t="shared" si="23"/>
        <v>0</v>
      </c>
    </row>
    <row r="1540" spans="1:14" x14ac:dyDescent="0.2">
      <c r="A1540" t="s">
        <v>1781</v>
      </c>
      <c r="B1540" t="s">
        <v>31721</v>
      </c>
      <c r="I1540" t="s">
        <v>3</v>
      </c>
      <c r="J1540">
        <v>4.45</v>
      </c>
      <c r="M1540">
        <v>4.45</v>
      </c>
      <c r="N1540">
        <f t="shared" ref="N1540:N1603" si="24">J1540-M1540</f>
        <v>0</v>
      </c>
    </row>
    <row r="1541" spans="1:14" x14ac:dyDescent="0.2">
      <c r="A1541" t="s">
        <v>1782</v>
      </c>
      <c r="B1541" t="s">
        <v>31722</v>
      </c>
      <c r="I1541" t="s">
        <v>3</v>
      </c>
      <c r="J1541">
        <v>3.89</v>
      </c>
      <c r="M1541">
        <v>3.89</v>
      </c>
      <c r="N1541">
        <f t="shared" si="24"/>
        <v>0</v>
      </c>
    </row>
    <row r="1542" spans="1:14" x14ac:dyDescent="0.2">
      <c r="A1542" t="s">
        <v>1783</v>
      </c>
      <c r="B1542" t="s">
        <v>31722</v>
      </c>
      <c r="I1542" t="s">
        <v>3</v>
      </c>
      <c r="J1542">
        <v>3.37</v>
      </c>
      <c r="M1542">
        <v>3.37</v>
      </c>
      <c r="N1542">
        <f t="shared" si="24"/>
        <v>0</v>
      </c>
    </row>
    <row r="1543" spans="1:14" x14ac:dyDescent="0.2">
      <c r="A1543" t="s">
        <v>1784</v>
      </c>
      <c r="B1543" t="s">
        <v>31723</v>
      </c>
      <c r="I1543" t="s">
        <v>3</v>
      </c>
      <c r="J1543">
        <v>0.69</v>
      </c>
      <c r="M1543">
        <v>0.69</v>
      </c>
      <c r="N1543">
        <f t="shared" si="24"/>
        <v>0</v>
      </c>
    </row>
    <row r="1544" spans="1:14" x14ac:dyDescent="0.2">
      <c r="A1544" t="s">
        <v>1785</v>
      </c>
      <c r="B1544" t="s">
        <v>31723</v>
      </c>
      <c r="I1544" t="s">
        <v>3</v>
      </c>
      <c r="J1544">
        <v>0.6</v>
      </c>
      <c r="M1544">
        <v>0.6</v>
      </c>
      <c r="N1544">
        <f t="shared" si="24"/>
        <v>0</v>
      </c>
    </row>
    <row r="1545" spans="1:14" x14ac:dyDescent="0.2">
      <c r="A1545" t="s">
        <v>1786</v>
      </c>
      <c r="B1545" t="s">
        <v>31724</v>
      </c>
      <c r="I1545" t="s">
        <v>3</v>
      </c>
      <c r="J1545">
        <v>0.45</v>
      </c>
      <c r="M1545">
        <v>0.45</v>
      </c>
      <c r="N1545">
        <f t="shared" si="24"/>
        <v>0</v>
      </c>
    </row>
    <row r="1546" spans="1:14" x14ac:dyDescent="0.2">
      <c r="A1546" t="s">
        <v>1787</v>
      </c>
      <c r="B1546" t="s">
        <v>31724</v>
      </c>
      <c r="I1546" t="s">
        <v>3</v>
      </c>
      <c r="J1546">
        <v>0.39</v>
      </c>
      <c r="M1546">
        <v>0.39</v>
      </c>
      <c r="N1546">
        <f t="shared" si="24"/>
        <v>0</v>
      </c>
    </row>
    <row r="1547" spans="1:14" x14ac:dyDescent="0.2">
      <c r="A1547" t="s">
        <v>1788</v>
      </c>
      <c r="B1547" t="s">
        <v>31725</v>
      </c>
      <c r="I1547" t="s">
        <v>3</v>
      </c>
      <c r="J1547">
        <v>4.18</v>
      </c>
      <c r="M1547">
        <v>4.18</v>
      </c>
      <c r="N1547">
        <f t="shared" si="24"/>
        <v>0</v>
      </c>
    </row>
    <row r="1548" spans="1:14" x14ac:dyDescent="0.2">
      <c r="A1548" t="s">
        <v>1789</v>
      </c>
      <c r="B1548" t="s">
        <v>31725</v>
      </c>
      <c r="I1548" t="s">
        <v>3</v>
      </c>
      <c r="J1548">
        <v>3.62</v>
      </c>
      <c r="M1548">
        <v>3.62</v>
      </c>
      <c r="N1548">
        <f t="shared" si="24"/>
        <v>0</v>
      </c>
    </row>
    <row r="1549" spans="1:14" x14ac:dyDescent="0.2">
      <c r="A1549" t="s">
        <v>1790</v>
      </c>
      <c r="B1549" t="s">
        <v>31726</v>
      </c>
      <c r="I1549" t="s">
        <v>3</v>
      </c>
      <c r="J1549">
        <v>2.77</v>
      </c>
      <c r="M1549">
        <v>2.77</v>
      </c>
      <c r="N1549">
        <f t="shared" si="24"/>
        <v>0</v>
      </c>
    </row>
    <row r="1550" spans="1:14" x14ac:dyDescent="0.2">
      <c r="A1550" t="s">
        <v>1791</v>
      </c>
      <c r="B1550" t="s">
        <v>31726</v>
      </c>
      <c r="I1550" t="s">
        <v>3</v>
      </c>
      <c r="J1550">
        <v>2.4</v>
      </c>
      <c r="M1550">
        <v>2.4</v>
      </c>
      <c r="N1550">
        <f t="shared" si="24"/>
        <v>0</v>
      </c>
    </row>
    <row r="1551" spans="1:14" x14ac:dyDescent="0.2">
      <c r="A1551" t="s">
        <v>1792</v>
      </c>
      <c r="B1551" t="s">
        <v>31727</v>
      </c>
      <c r="I1551" t="s">
        <v>3</v>
      </c>
      <c r="J1551">
        <v>2.1</v>
      </c>
      <c r="M1551">
        <v>2.1</v>
      </c>
      <c r="N1551">
        <f t="shared" si="24"/>
        <v>0</v>
      </c>
    </row>
    <row r="1552" spans="1:14" x14ac:dyDescent="0.2">
      <c r="A1552" t="s">
        <v>1793</v>
      </c>
      <c r="B1552" t="s">
        <v>31727</v>
      </c>
      <c r="I1552" t="s">
        <v>3</v>
      </c>
      <c r="J1552">
        <v>1.82</v>
      </c>
      <c r="M1552">
        <v>1.82</v>
      </c>
      <c r="N1552">
        <f t="shared" si="24"/>
        <v>0</v>
      </c>
    </row>
    <row r="1553" spans="1:14" x14ac:dyDescent="0.2">
      <c r="A1553" t="s">
        <v>1794</v>
      </c>
      <c r="B1553" t="s">
        <v>31728</v>
      </c>
      <c r="I1553" t="s">
        <v>3</v>
      </c>
      <c r="J1553">
        <v>8.39</v>
      </c>
      <c r="M1553">
        <v>8.39</v>
      </c>
      <c r="N1553">
        <f t="shared" si="24"/>
        <v>0</v>
      </c>
    </row>
    <row r="1554" spans="1:14" x14ac:dyDescent="0.2">
      <c r="A1554" t="s">
        <v>1795</v>
      </c>
      <c r="B1554" t="s">
        <v>31728</v>
      </c>
      <c r="I1554" t="s">
        <v>3</v>
      </c>
      <c r="J1554">
        <v>7.27</v>
      </c>
      <c r="M1554">
        <v>7.27</v>
      </c>
      <c r="N1554">
        <f t="shared" si="24"/>
        <v>0</v>
      </c>
    </row>
    <row r="1555" spans="1:14" x14ac:dyDescent="0.2">
      <c r="A1555" t="s">
        <v>1796</v>
      </c>
      <c r="B1555" t="s">
        <v>31729</v>
      </c>
      <c r="I1555" t="s">
        <v>3</v>
      </c>
      <c r="J1555">
        <v>7.02</v>
      </c>
      <c r="M1555">
        <v>7.02</v>
      </c>
      <c r="N1555">
        <f t="shared" si="24"/>
        <v>0</v>
      </c>
    </row>
    <row r="1556" spans="1:14" x14ac:dyDescent="0.2">
      <c r="A1556" t="s">
        <v>1797</v>
      </c>
      <c r="B1556" t="s">
        <v>31729</v>
      </c>
      <c r="I1556" t="s">
        <v>3</v>
      </c>
      <c r="J1556">
        <v>6.08</v>
      </c>
      <c r="M1556">
        <v>6.08</v>
      </c>
      <c r="N1556">
        <f t="shared" si="24"/>
        <v>0</v>
      </c>
    </row>
    <row r="1557" spans="1:14" x14ac:dyDescent="0.2">
      <c r="A1557" t="s">
        <v>1798</v>
      </c>
      <c r="B1557" t="s">
        <v>31730</v>
      </c>
      <c r="I1557" t="s">
        <v>3</v>
      </c>
      <c r="J1557">
        <v>4.18</v>
      </c>
      <c r="M1557">
        <v>4.18</v>
      </c>
      <c r="N1557">
        <f t="shared" si="24"/>
        <v>0</v>
      </c>
    </row>
    <row r="1558" spans="1:14" x14ac:dyDescent="0.2">
      <c r="A1558" t="s">
        <v>1799</v>
      </c>
      <c r="B1558" t="s">
        <v>31730</v>
      </c>
      <c r="I1558" t="s">
        <v>3</v>
      </c>
      <c r="J1558">
        <v>3.62</v>
      </c>
      <c r="M1558">
        <v>3.62</v>
      </c>
      <c r="N1558">
        <f t="shared" si="24"/>
        <v>0</v>
      </c>
    </row>
    <row r="1559" spans="1:14" x14ac:dyDescent="0.2">
      <c r="A1559" t="s">
        <v>1800</v>
      </c>
      <c r="B1559" t="s">
        <v>31731</v>
      </c>
      <c r="I1559" t="s">
        <v>3</v>
      </c>
      <c r="J1559">
        <v>14.02</v>
      </c>
      <c r="M1559">
        <v>14.02</v>
      </c>
      <c r="N1559">
        <f t="shared" si="24"/>
        <v>0</v>
      </c>
    </row>
    <row r="1560" spans="1:14" x14ac:dyDescent="0.2">
      <c r="A1560" t="s">
        <v>1801</v>
      </c>
      <c r="B1560" t="s">
        <v>31731</v>
      </c>
      <c r="I1560" t="s">
        <v>3</v>
      </c>
      <c r="J1560">
        <v>12.15</v>
      </c>
      <c r="M1560">
        <v>12.15</v>
      </c>
      <c r="N1560">
        <f t="shared" si="24"/>
        <v>0</v>
      </c>
    </row>
    <row r="1561" spans="1:14" x14ac:dyDescent="0.2">
      <c r="A1561" t="s">
        <v>1802</v>
      </c>
      <c r="B1561" t="s">
        <v>31732</v>
      </c>
      <c r="I1561" t="s">
        <v>3</v>
      </c>
      <c r="J1561">
        <v>10.48</v>
      </c>
      <c r="M1561">
        <v>10.48</v>
      </c>
      <c r="N1561">
        <f t="shared" si="24"/>
        <v>0</v>
      </c>
    </row>
    <row r="1562" spans="1:14" x14ac:dyDescent="0.2">
      <c r="A1562" t="s">
        <v>1803</v>
      </c>
      <c r="B1562" t="s">
        <v>31732</v>
      </c>
      <c r="I1562" t="s">
        <v>3</v>
      </c>
      <c r="J1562">
        <v>9.08</v>
      </c>
      <c r="M1562">
        <v>9.08</v>
      </c>
      <c r="N1562">
        <f t="shared" si="24"/>
        <v>0</v>
      </c>
    </row>
    <row r="1563" spans="1:14" x14ac:dyDescent="0.2">
      <c r="A1563" t="s">
        <v>1804</v>
      </c>
      <c r="B1563" t="s">
        <v>31733</v>
      </c>
      <c r="I1563" t="s">
        <v>3</v>
      </c>
      <c r="J1563">
        <v>16.78</v>
      </c>
      <c r="M1563">
        <v>16.78</v>
      </c>
      <c r="N1563">
        <f t="shared" si="24"/>
        <v>0</v>
      </c>
    </row>
    <row r="1564" spans="1:14" x14ac:dyDescent="0.2">
      <c r="A1564" t="s">
        <v>1805</v>
      </c>
      <c r="B1564" t="s">
        <v>31733</v>
      </c>
      <c r="I1564" t="s">
        <v>3</v>
      </c>
      <c r="J1564">
        <v>14.54</v>
      </c>
      <c r="M1564">
        <v>14.54</v>
      </c>
      <c r="N1564">
        <f t="shared" si="24"/>
        <v>0</v>
      </c>
    </row>
    <row r="1565" spans="1:14" x14ac:dyDescent="0.2">
      <c r="A1565" t="s">
        <v>1806</v>
      </c>
      <c r="B1565" t="s">
        <v>31734</v>
      </c>
      <c r="I1565" t="s">
        <v>3</v>
      </c>
      <c r="J1565">
        <v>10.210000000000001</v>
      </c>
      <c r="M1565">
        <v>10.210000000000001</v>
      </c>
      <c r="N1565">
        <f t="shared" si="24"/>
        <v>0</v>
      </c>
    </row>
    <row r="1566" spans="1:14" x14ac:dyDescent="0.2">
      <c r="A1566" t="s">
        <v>1807</v>
      </c>
      <c r="B1566" t="s">
        <v>31734</v>
      </c>
      <c r="I1566" t="s">
        <v>3</v>
      </c>
      <c r="J1566">
        <v>8.85</v>
      </c>
      <c r="M1566">
        <v>8.85</v>
      </c>
      <c r="N1566">
        <f t="shared" si="24"/>
        <v>0</v>
      </c>
    </row>
    <row r="1567" spans="1:14" x14ac:dyDescent="0.2">
      <c r="A1567" t="s">
        <v>1808</v>
      </c>
      <c r="B1567" t="s">
        <v>31735</v>
      </c>
      <c r="I1567" t="s">
        <v>3</v>
      </c>
      <c r="J1567">
        <v>7.66</v>
      </c>
      <c r="M1567">
        <v>7.66</v>
      </c>
      <c r="N1567">
        <f t="shared" si="24"/>
        <v>0</v>
      </c>
    </row>
    <row r="1568" spans="1:14" x14ac:dyDescent="0.2">
      <c r="A1568" t="s">
        <v>1809</v>
      </c>
      <c r="B1568" t="s">
        <v>31735</v>
      </c>
      <c r="I1568" t="s">
        <v>3</v>
      </c>
      <c r="J1568">
        <v>6.63</v>
      </c>
      <c r="M1568">
        <v>6.63</v>
      </c>
      <c r="N1568">
        <f t="shared" si="24"/>
        <v>0</v>
      </c>
    </row>
    <row r="1569" spans="1:14" x14ac:dyDescent="0.2">
      <c r="A1569" t="s">
        <v>1810</v>
      </c>
      <c r="B1569" t="s">
        <v>31736</v>
      </c>
      <c r="I1569" t="s">
        <v>3</v>
      </c>
      <c r="J1569">
        <v>5.14</v>
      </c>
      <c r="M1569">
        <v>5.14</v>
      </c>
      <c r="N1569">
        <f t="shared" si="24"/>
        <v>0</v>
      </c>
    </row>
    <row r="1570" spans="1:14" x14ac:dyDescent="0.2">
      <c r="A1570" t="s">
        <v>1811</v>
      </c>
      <c r="B1570" t="s">
        <v>31736</v>
      </c>
      <c r="I1570" t="s">
        <v>3</v>
      </c>
      <c r="J1570">
        <v>4.45</v>
      </c>
      <c r="M1570">
        <v>4.45</v>
      </c>
      <c r="N1570">
        <f t="shared" si="24"/>
        <v>0</v>
      </c>
    </row>
    <row r="1571" spans="1:14" x14ac:dyDescent="0.2">
      <c r="A1571" t="s">
        <v>1812</v>
      </c>
      <c r="B1571" t="s">
        <v>31737</v>
      </c>
      <c r="I1571" t="s">
        <v>3</v>
      </c>
      <c r="J1571">
        <v>0.94</v>
      </c>
      <c r="M1571">
        <v>0.94</v>
      </c>
      <c r="N1571">
        <f t="shared" si="24"/>
        <v>0</v>
      </c>
    </row>
    <row r="1572" spans="1:14" x14ac:dyDescent="0.2">
      <c r="A1572" t="s">
        <v>1813</v>
      </c>
      <c r="B1572" t="s">
        <v>31737</v>
      </c>
      <c r="I1572" t="s">
        <v>3</v>
      </c>
      <c r="J1572">
        <v>0.81</v>
      </c>
      <c r="M1572">
        <v>0.81</v>
      </c>
      <c r="N1572">
        <f t="shared" si="24"/>
        <v>0</v>
      </c>
    </row>
    <row r="1573" spans="1:14" x14ac:dyDescent="0.2">
      <c r="A1573" t="s">
        <v>1814</v>
      </c>
      <c r="B1573" t="s">
        <v>31738</v>
      </c>
      <c r="I1573" t="s">
        <v>3</v>
      </c>
      <c r="J1573">
        <v>0.69</v>
      </c>
      <c r="M1573">
        <v>0.69</v>
      </c>
      <c r="N1573">
        <f t="shared" si="24"/>
        <v>0</v>
      </c>
    </row>
    <row r="1574" spans="1:14" x14ac:dyDescent="0.2">
      <c r="A1574" t="s">
        <v>1815</v>
      </c>
      <c r="B1574" t="s">
        <v>31738</v>
      </c>
      <c r="I1574" t="s">
        <v>3</v>
      </c>
      <c r="J1574">
        <v>0.6</v>
      </c>
      <c r="M1574">
        <v>0.6</v>
      </c>
      <c r="N1574">
        <f t="shared" si="24"/>
        <v>0</v>
      </c>
    </row>
    <row r="1575" spans="1:14" x14ac:dyDescent="0.2">
      <c r="A1575" t="s">
        <v>1816</v>
      </c>
      <c r="B1575" t="s">
        <v>31739</v>
      </c>
      <c r="I1575" t="s">
        <v>3</v>
      </c>
      <c r="J1575">
        <v>4.18</v>
      </c>
      <c r="M1575">
        <v>4.18</v>
      </c>
      <c r="N1575">
        <f t="shared" si="24"/>
        <v>0</v>
      </c>
    </row>
    <row r="1576" spans="1:14" x14ac:dyDescent="0.2">
      <c r="A1576" t="s">
        <v>1817</v>
      </c>
      <c r="B1576" t="s">
        <v>31739</v>
      </c>
      <c r="I1576" t="s">
        <v>3</v>
      </c>
      <c r="J1576">
        <v>3.62</v>
      </c>
      <c r="M1576">
        <v>3.62</v>
      </c>
      <c r="N1576">
        <f t="shared" si="24"/>
        <v>0</v>
      </c>
    </row>
    <row r="1577" spans="1:14" x14ac:dyDescent="0.2">
      <c r="A1577" t="s">
        <v>1818</v>
      </c>
      <c r="B1577" t="s">
        <v>31740</v>
      </c>
      <c r="I1577" t="s">
        <v>3</v>
      </c>
      <c r="J1577">
        <v>2.77</v>
      </c>
      <c r="M1577">
        <v>2.77</v>
      </c>
      <c r="N1577">
        <f t="shared" si="24"/>
        <v>0</v>
      </c>
    </row>
    <row r="1578" spans="1:14" x14ac:dyDescent="0.2">
      <c r="A1578" t="s">
        <v>1819</v>
      </c>
      <c r="B1578" t="s">
        <v>31740</v>
      </c>
      <c r="I1578" t="s">
        <v>3</v>
      </c>
      <c r="J1578">
        <v>2.4</v>
      </c>
      <c r="M1578">
        <v>2.4</v>
      </c>
      <c r="N1578">
        <f t="shared" si="24"/>
        <v>0</v>
      </c>
    </row>
    <row r="1579" spans="1:14" x14ac:dyDescent="0.2">
      <c r="A1579" t="s">
        <v>1820</v>
      </c>
      <c r="B1579" t="s">
        <v>31741</v>
      </c>
      <c r="I1579" t="s">
        <v>3</v>
      </c>
      <c r="J1579">
        <v>2.1</v>
      </c>
      <c r="M1579">
        <v>2.1</v>
      </c>
      <c r="N1579">
        <f t="shared" si="24"/>
        <v>0</v>
      </c>
    </row>
    <row r="1580" spans="1:14" x14ac:dyDescent="0.2">
      <c r="A1580" t="s">
        <v>1821</v>
      </c>
      <c r="B1580" t="s">
        <v>31741</v>
      </c>
      <c r="I1580" t="s">
        <v>3</v>
      </c>
      <c r="J1580">
        <v>1.82</v>
      </c>
      <c r="M1580">
        <v>1.82</v>
      </c>
      <c r="N1580">
        <f t="shared" si="24"/>
        <v>0</v>
      </c>
    </row>
    <row r="1581" spans="1:14" x14ac:dyDescent="0.2">
      <c r="A1581" t="s">
        <v>1822</v>
      </c>
      <c r="B1581" t="s">
        <v>31742</v>
      </c>
      <c r="I1581" t="s">
        <v>3</v>
      </c>
      <c r="J1581">
        <v>6.43</v>
      </c>
      <c r="M1581">
        <v>6.43</v>
      </c>
      <c r="N1581">
        <f t="shared" si="24"/>
        <v>0</v>
      </c>
    </row>
    <row r="1582" spans="1:14" x14ac:dyDescent="0.2">
      <c r="A1582" t="s">
        <v>1823</v>
      </c>
      <c r="B1582" t="s">
        <v>31742</v>
      </c>
      <c r="I1582" t="s">
        <v>3</v>
      </c>
      <c r="J1582">
        <v>5.57</v>
      </c>
      <c r="M1582">
        <v>5.57</v>
      </c>
      <c r="N1582">
        <f t="shared" si="24"/>
        <v>0</v>
      </c>
    </row>
    <row r="1583" spans="1:14" x14ac:dyDescent="0.2">
      <c r="A1583" t="s">
        <v>1824</v>
      </c>
      <c r="B1583" t="s">
        <v>31743</v>
      </c>
      <c r="I1583" t="s">
        <v>3</v>
      </c>
      <c r="J1583">
        <v>5.34</v>
      </c>
      <c r="M1583">
        <v>5.34</v>
      </c>
      <c r="N1583">
        <f t="shared" si="24"/>
        <v>0</v>
      </c>
    </row>
    <row r="1584" spans="1:14" x14ac:dyDescent="0.2">
      <c r="A1584" t="s">
        <v>1825</v>
      </c>
      <c r="B1584" t="s">
        <v>31743</v>
      </c>
      <c r="I1584" t="s">
        <v>3</v>
      </c>
      <c r="J1584">
        <v>4.63</v>
      </c>
      <c r="M1584">
        <v>4.63</v>
      </c>
      <c r="N1584">
        <f t="shared" si="24"/>
        <v>0</v>
      </c>
    </row>
    <row r="1585" spans="1:14" x14ac:dyDescent="0.2">
      <c r="A1585" t="s">
        <v>1826</v>
      </c>
      <c r="B1585" t="s">
        <v>31744</v>
      </c>
      <c r="I1585" t="s">
        <v>3</v>
      </c>
      <c r="J1585">
        <v>3.23</v>
      </c>
      <c r="M1585">
        <v>3.23</v>
      </c>
      <c r="N1585">
        <f t="shared" si="24"/>
        <v>0</v>
      </c>
    </row>
    <row r="1586" spans="1:14" x14ac:dyDescent="0.2">
      <c r="A1586" t="s">
        <v>1827</v>
      </c>
      <c r="B1586" t="s">
        <v>31744</v>
      </c>
      <c r="I1586" t="s">
        <v>3</v>
      </c>
      <c r="J1586">
        <v>2.8</v>
      </c>
      <c r="M1586">
        <v>2.8</v>
      </c>
      <c r="N1586">
        <f t="shared" si="24"/>
        <v>0</v>
      </c>
    </row>
    <row r="1587" spans="1:14" x14ac:dyDescent="0.2">
      <c r="A1587" t="s">
        <v>1828</v>
      </c>
      <c r="B1587" t="s">
        <v>31745</v>
      </c>
      <c r="I1587" t="s">
        <v>3</v>
      </c>
      <c r="J1587">
        <v>8.39</v>
      </c>
      <c r="M1587">
        <v>8.39</v>
      </c>
      <c r="N1587">
        <f t="shared" si="24"/>
        <v>0</v>
      </c>
    </row>
    <row r="1588" spans="1:14" x14ac:dyDescent="0.2">
      <c r="A1588" t="s">
        <v>1829</v>
      </c>
      <c r="B1588" t="s">
        <v>31745</v>
      </c>
      <c r="I1588" t="s">
        <v>3</v>
      </c>
      <c r="J1588">
        <v>7.27</v>
      </c>
      <c r="M1588">
        <v>7.27</v>
      </c>
      <c r="N1588">
        <f t="shared" si="24"/>
        <v>0</v>
      </c>
    </row>
    <row r="1589" spans="1:14" x14ac:dyDescent="0.2">
      <c r="A1589" t="s">
        <v>1830</v>
      </c>
      <c r="B1589" t="s">
        <v>31746</v>
      </c>
      <c r="I1589" t="s">
        <v>3</v>
      </c>
      <c r="J1589">
        <v>7.02</v>
      </c>
      <c r="M1589">
        <v>7.02</v>
      </c>
      <c r="N1589">
        <f t="shared" si="24"/>
        <v>0</v>
      </c>
    </row>
    <row r="1590" spans="1:14" x14ac:dyDescent="0.2">
      <c r="A1590" t="s">
        <v>1831</v>
      </c>
      <c r="B1590" t="s">
        <v>31746</v>
      </c>
      <c r="I1590" t="s">
        <v>3</v>
      </c>
      <c r="J1590">
        <v>6.08</v>
      </c>
      <c r="M1590">
        <v>6.08</v>
      </c>
      <c r="N1590">
        <f t="shared" si="24"/>
        <v>0</v>
      </c>
    </row>
    <row r="1591" spans="1:14" x14ac:dyDescent="0.2">
      <c r="A1591" t="s">
        <v>1832</v>
      </c>
      <c r="B1591" t="s">
        <v>31747</v>
      </c>
      <c r="I1591" t="s">
        <v>3</v>
      </c>
      <c r="J1591">
        <v>4.18</v>
      </c>
      <c r="M1591">
        <v>4.18</v>
      </c>
      <c r="N1591">
        <f t="shared" si="24"/>
        <v>0</v>
      </c>
    </row>
    <row r="1592" spans="1:14" x14ac:dyDescent="0.2">
      <c r="A1592" t="s">
        <v>1833</v>
      </c>
      <c r="B1592" t="s">
        <v>31747</v>
      </c>
      <c r="I1592" t="s">
        <v>3</v>
      </c>
      <c r="J1592">
        <v>3.62</v>
      </c>
      <c r="M1592">
        <v>3.62</v>
      </c>
      <c r="N1592">
        <f t="shared" si="24"/>
        <v>0</v>
      </c>
    </row>
    <row r="1593" spans="1:14" x14ac:dyDescent="0.2">
      <c r="A1593" t="s">
        <v>1834</v>
      </c>
      <c r="B1593" t="s">
        <v>31748</v>
      </c>
      <c r="I1593" t="s">
        <v>3</v>
      </c>
      <c r="J1593">
        <v>14.02</v>
      </c>
      <c r="M1593">
        <v>14.02</v>
      </c>
      <c r="N1593">
        <f t="shared" si="24"/>
        <v>0</v>
      </c>
    </row>
    <row r="1594" spans="1:14" x14ac:dyDescent="0.2">
      <c r="A1594" t="s">
        <v>1835</v>
      </c>
      <c r="B1594" t="s">
        <v>31748</v>
      </c>
      <c r="I1594" t="s">
        <v>3</v>
      </c>
      <c r="J1594">
        <v>12.15</v>
      </c>
      <c r="M1594">
        <v>12.15</v>
      </c>
      <c r="N1594">
        <f t="shared" si="24"/>
        <v>0</v>
      </c>
    </row>
    <row r="1595" spans="1:14" x14ac:dyDescent="0.2">
      <c r="A1595" t="s">
        <v>1836</v>
      </c>
      <c r="B1595" t="s">
        <v>31749</v>
      </c>
      <c r="I1595" t="s">
        <v>3</v>
      </c>
      <c r="J1595">
        <v>10.48</v>
      </c>
      <c r="M1595">
        <v>10.48</v>
      </c>
      <c r="N1595">
        <f t="shared" si="24"/>
        <v>0</v>
      </c>
    </row>
    <row r="1596" spans="1:14" x14ac:dyDescent="0.2">
      <c r="A1596" t="s">
        <v>1837</v>
      </c>
      <c r="B1596" t="s">
        <v>31749</v>
      </c>
      <c r="I1596" t="s">
        <v>3</v>
      </c>
      <c r="J1596">
        <v>9.08</v>
      </c>
      <c r="M1596">
        <v>9.08</v>
      </c>
      <c r="N1596">
        <f t="shared" si="24"/>
        <v>0</v>
      </c>
    </row>
    <row r="1597" spans="1:14" x14ac:dyDescent="0.2">
      <c r="A1597" t="s">
        <v>1838</v>
      </c>
      <c r="B1597" t="s">
        <v>31750</v>
      </c>
      <c r="I1597" t="s">
        <v>3</v>
      </c>
      <c r="J1597">
        <v>16.78</v>
      </c>
      <c r="M1597">
        <v>16.78</v>
      </c>
      <c r="N1597">
        <f t="shared" si="24"/>
        <v>0</v>
      </c>
    </row>
    <row r="1598" spans="1:14" x14ac:dyDescent="0.2">
      <c r="A1598" t="s">
        <v>1839</v>
      </c>
      <c r="B1598" t="s">
        <v>31750</v>
      </c>
      <c r="I1598" t="s">
        <v>3</v>
      </c>
      <c r="J1598">
        <v>14.54</v>
      </c>
      <c r="M1598">
        <v>14.54</v>
      </c>
      <c r="N1598">
        <f t="shared" si="24"/>
        <v>0</v>
      </c>
    </row>
    <row r="1599" spans="1:14" x14ac:dyDescent="0.2">
      <c r="A1599" t="s">
        <v>1840</v>
      </c>
      <c r="B1599" t="s">
        <v>31751</v>
      </c>
      <c r="I1599" t="s">
        <v>3</v>
      </c>
      <c r="J1599">
        <v>10.210000000000001</v>
      </c>
      <c r="M1599">
        <v>10.210000000000001</v>
      </c>
      <c r="N1599">
        <f t="shared" si="24"/>
        <v>0</v>
      </c>
    </row>
    <row r="1600" spans="1:14" x14ac:dyDescent="0.2">
      <c r="A1600" t="s">
        <v>1841</v>
      </c>
      <c r="B1600" t="s">
        <v>31751</v>
      </c>
      <c r="I1600" t="s">
        <v>3</v>
      </c>
      <c r="J1600">
        <v>8.85</v>
      </c>
      <c r="M1600">
        <v>8.85</v>
      </c>
      <c r="N1600">
        <f t="shared" si="24"/>
        <v>0</v>
      </c>
    </row>
    <row r="1601" spans="1:14" x14ac:dyDescent="0.2">
      <c r="A1601" t="s">
        <v>1842</v>
      </c>
      <c r="B1601" t="s">
        <v>31752</v>
      </c>
      <c r="I1601" t="s">
        <v>3</v>
      </c>
      <c r="J1601">
        <v>7.66</v>
      </c>
      <c r="M1601">
        <v>7.66</v>
      </c>
      <c r="N1601">
        <f t="shared" si="24"/>
        <v>0</v>
      </c>
    </row>
    <row r="1602" spans="1:14" x14ac:dyDescent="0.2">
      <c r="A1602" t="s">
        <v>1843</v>
      </c>
      <c r="B1602" t="s">
        <v>31752</v>
      </c>
      <c r="I1602" t="s">
        <v>3</v>
      </c>
      <c r="J1602">
        <v>6.63</v>
      </c>
      <c r="M1602">
        <v>6.63</v>
      </c>
      <c r="N1602">
        <f t="shared" si="24"/>
        <v>0</v>
      </c>
    </row>
    <row r="1603" spans="1:14" x14ac:dyDescent="0.2">
      <c r="A1603" t="s">
        <v>1844</v>
      </c>
      <c r="B1603" t="s">
        <v>31753</v>
      </c>
      <c r="I1603" t="s">
        <v>3</v>
      </c>
      <c r="J1603">
        <v>5.14</v>
      </c>
      <c r="M1603">
        <v>5.14</v>
      </c>
      <c r="N1603">
        <f t="shared" si="24"/>
        <v>0</v>
      </c>
    </row>
    <row r="1604" spans="1:14" x14ac:dyDescent="0.2">
      <c r="A1604" t="s">
        <v>1845</v>
      </c>
      <c r="B1604" t="s">
        <v>31753</v>
      </c>
      <c r="I1604" t="s">
        <v>3</v>
      </c>
      <c r="J1604">
        <v>4.45</v>
      </c>
      <c r="M1604">
        <v>4.45</v>
      </c>
      <c r="N1604">
        <f t="shared" ref="N1604:N1667" si="25">J1604-M1604</f>
        <v>0</v>
      </c>
    </row>
    <row r="1605" spans="1:14" x14ac:dyDescent="0.2">
      <c r="A1605" t="s">
        <v>1846</v>
      </c>
      <c r="B1605" t="s">
        <v>31754</v>
      </c>
      <c r="I1605" t="s">
        <v>3</v>
      </c>
      <c r="J1605">
        <v>0.94</v>
      </c>
      <c r="M1605">
        <v>0.94</v>
      </c>
      <c r="N1605">
        <f t="shared" si="25"/>
        <v>0</v>
      </c>
    </row>
    <row r="1606" spans="1:14" x14ac:dyDescent="0.2">
      <c r="A1606" t="s">
        <v>1847</v>
      </c>
      <c r="B1606" t="s">
        <v>31754</v>
      </c>
      <c r="I1606" t="s">
        <v>3</v>
      </c>
      <c r="J1606">
        <v>0.81</v>
      </c>
      <c r="M1606">
        <v>0.81</v>
      </c>
      <c r="N1606">
        <f t="shared" si="25"/>
        <v>0</v>
      </c>
    </row>
    <row r="1607" spans="1:14" x14ac:dyDescent="0.2">
      <c r="A1607" t="s">
        <v>1848</v>
      </c>
      <c r="B1607" t="s">
        <v>31755</v>
      </c>
      <c r="I1607" t="s">
        <v>3</v>
      </c>
      <c r="J1607">
        <v>0.69</v>
      </c>
      <c r="M1607">
        <v>0.69</v>
      </c>
      <c r="N1607">
        <f t="shared" si="25"/>
        <v>0</v>
      </c>
    </row>
    <row r="1608" spans="1:14" x14ac:dyDescent="0.2">
      <c r="A1608" t="s">
        <v>1849</v>
      </c>
      <c r="B1608" t="s">
        <v>31755</v>
      </c>
      <c r="I1608" t="s">
        <v>3</v>
      </c>
      <c r="J1608">
        <v>0.6</v>
      </c>
      <c r="M1608">
        <v>0.6</v>
      </c>
      <c r="N1608">
        <f t="shared" si="25"/>
        <v>0</v>
      </c>
    </row>
    <row r="1609" spans="1:14" x14ac:dyDescent="0.2">
      <c r="A1609" t="s">
        <v>1850</v>
      </c>
      <c r="B1609" t="s">
        <v>31756</v>
      </c>
      <c r="I1609" t="s">
        <v>3</v>
      </c>
      <c r="J1609">
        <v>4.18</v>
      </c>
      <c r="M1609">
        <v>4.18</v>
      </c>
      <c r="N1609">
        <f t="shared" si="25"/>
        <v>0</v>
      </c>
    </row>
    <row r="1610" spans="1:14" x14ac:dyDescent="0.2">
      <c r="A1610" t="s">
        <v>1851</v>
      </c>
      <c r="B1610" t="s">
        <v>31756</v>
      </c>
      <c r="I1610" t="s">
        <v>3</v>
      </c>
      <c r="J1610">
        <v>3.62</v>
      </c>
      <c r="M1610">
        <v>3.62</v>
      </c>
      <c r="N1610">
        <f t="shared" si="25"/>
        <v>0</v>
      </c>
    </row>
    <row r="1611" spans="1:14" x14ac:dyDescent="0.2">
      <c r="A1611" t="s">
        <v>1852</v>
      </c>
      <c r="B1611" t="s">
        <v>31757</v>
      </c>
      <c r="I1611" t="s">
        <v>3</v>
      </c>
      <c r="J1611">
        <v>2.77</v>
      </c>
      <c r="M1611">
        <v>2.77</v>
      </c>
      <c r="N1611">
        <f t="shared" si="25"/>
        <v>0</v>
      </c>
    </row>
    <row r="1612" spans="1:14" x14ac:dyDescent="0.2">
      <c r="A1612" t="s">
        <v>1853</v>
      </c>
      <c r="B1612" t="s">
        <v>31757</v>
      </c>
      <c r="I1612" t="s">
        <v>3</v>
      </c>
      <c r="J1612">
        <v>2.4</v>
      </c>
      <c r="M1612">
        <v>2.4</v>
      </c>
      <c r="N1612">
        <f t="shared" si="25"/>
        <v>0</v>
      </c>
    </row>
    <row r="1613" spans="1:14" x14ac:dyDescent="0.2">
      <c r="A1613" t="s">
        <v>1854</v>
      </c>
      <c r="B1613" t="s">
        <v>31758</v>
      </c>
      <c r="I1613" t="s">
        <v>3</v>
      </c>
      <c r="J1613">
        <v>2.1</v>
      </c>
      <c r="M1613">
        <v>2.1</v>
      </c>
      <c r="N1613">
        <f t="shared" si="25"/>
        <v>0</v>
      </c>
    </row>
    <row r="1614" spans="1:14" x14ac:dyDescent="0.2">
      <c r="A1614" t="s">
        <v>1855</v>
      </c>
      <c r="B1614" t="s">
        <v>31758</v>
      </c>
      <c r="I1614" t="s">
        <v>3</v>
      </c>
      <c r="J1614">
        <v>1.82</v>
      </c>
      <c r="M1614">
        <v>1.82</v>
      </c>
      <c r="N1614">
        <f t="shared" si="25"/>
        <v>0</v>
      </c>
    </row>
    <row r="1615" spans="1:14" x14ac:dyDescent="0.2">
      <c r="A1615" t="s">
        <v>1856</v>
      </c>
      <c r="B1615" t="s">
        <v>31759</v>
      </c>
      <c r="I1615" t="s">
        <v>3</v>
      </c>
      <c r="J1615">
        <v>6.43</v>
      </c>
      <c r="M1615">
        <v>6.43</v>
      </c>
      <c r="N1615">
        <f t="shared" si="25"/>
        <v>0</v>
      </c>
    </row>
    <row r="1616" spans="1:14" x14ac:dyDescent="0.2">
      <c r="A1616" t="s">
        <v>1857</v>
      </c>
      <c r="B1616" t="s">
        <v>31759</v>
      </c>
      <c r="I1616" t="s">
        <v>3</v>
      </c>
      <c r="J1616">
        <v>5.57</v>
      </c>
      <c r="M1616">
        <v>5.57</v>
      </c>
      <c r="N1616">
        <f t="shared" si="25"/>
        <v>0</v>
      </c>
    </row>
    <row r="1617" spans="1:14" x14ac:dyDescent="0.2">
      <c r="A1617" t="s">
        <v>1858</v>
      </c>
      <c r="B1617" t="s">
        <v>31760</v>
      </c>
      <c r="I1617" t="s">
        <v>3</v>
      </c>
      <c r="J1617">
        <v>5.34</v>
      </c>
      <c r="M1617">
        <v>5.34</v>
      </c>
      <c r="N1617">
        <f t="shared" si="25"/>
        <v>0</v>
      </c>
    </row>
    <row r="1618" spans="1:14" x14ac:dyDescent="0.2">
      <c r="A1618" t="s">
        <v>1859</v>
      </c>
      <c r="B1618" t="s">
        <v>31760</v>
      </c>
      <c r="I1618" t="s">
        <v>3</v>
      </c>
      <c r="J1618">
        <v>4.63</v>
      </c>
      <c r="M1618">
        <v>4.63</v>
      </c>
      <c r="N1618">
        <f t="shared" si="25"/>
        <v>0</v>
      </c>
    </row>
    <row r="1619" spans="1:14" x14ac:dyDescent="0.2">
      <c r="A1619" t="s">
        <v>1860</v>
      </c>
      <c r="B1619" t="s">
        <v>31761</v>
      </c>
      <c r="I1619" t="s">
        <v>3</v>
      </c>
      <c r="J1619">
        <v>3.23</v>
      </c>
      <c r="M1619">
        <v>3.23</v>
      </c>
      <c r="N1619">
        <f t="shared" si="25"/>
        <v>0</v>
      </c>
    </row>
    <row r="1620" spans="1:14" x14ac:dyDescent="0.2">
      <c r="A1620" t="s">
        <v>1861</v>
      </c>
      <c r="B1620" t="s">
        <v>31761</v>
      </c>
      <c r="I1620" t="s">
        <v>3</v>
      </c>
      <c r="J1620">
        <v>2.8</v>
      </c>
      <c r="M1620">
        <v>2.8</v>
      </c>
      <c r="N1620">
        <f t="shared" si="25"/>
        <v>0</v>
      </c>
    </row>
    <row r="1621" spans="1:14" x14ac:dyDescent="0.2">
      <c r="A1621" t="s">
        <v>1862</v>
      </c>
      <c r="B1621" t="s">
        <v>40804</v>
      </c>
      <c r="I1621" t="s">
        <v>3</v>
      </c>
      <c r="J1621">
        <v>44.07</v>
      </c>
      <c r="M1621">
        <v>44.07</v>
      </c>
      <c r="N1621">
        <f t="shared" si="25"/>
        <v>0</v>
      </c>
    </row>
    <row r="1622" spans="1:14" x14ac:dyDescent="0.2">
      <c r="A1622" t="s">
        <v>1863</v>
      </c>
      <c r="B1622" t="s">
        <v>40804</v>
      </c>
      <c r="I1622" t="s">
        <v>3</v>
      </c>
      <c r="J1622">
        <v>38.18</v>
      </c>
      <c r="M1622">
        <v>38.18</v>
      </c>
      <c r="N1622">
        <f t="shared" si="25"/>
        <v>0</v>
      </c>
    </row>
    <row r="1623" spans="1:14" x14ac:dyDescent="0.2">
      <c r="A1623" t="s">
        <v>1864</v>
      </c>
      <c r="B1623" t="s">
        <v>40805</v>
      </c>
      <c r="I1623" t="s">
        <v>3</v>
      </c>
      <c r="J1623">
        <v>38.68</v>
      </c>
      <c r="M1623">
        <v>38.68</v>
      </c>
      <c r="N1623">
        <f t="shared" si="25"/>
        <v>0</v>
      </c>
    </row>
    <row r="1624" spans="1:14" x14ac:dyDescent="0.2">
      <c r="A1624" t="s">
        <v>1865</v>
      </c>
      <c r="B1624" t="s">
        <v>40805</v>
      </c>
      <c r="I1624" t="s">
        <v>3</v>
      </c>
      <c r="J1624">
        <v>33.520000000000003</v>
      </c>
      <c r="M1624">
        <v>33.520000000000003</v>
      </c>
      <c r="N1624">
        <f t="shared" si="25"/>
        <v>0</v>
      </c>
    </row>
    <row r="1625" spans="1:14" x14ac:dyDescent="0.2">
      <c r="A1625" t="s">
        <v>1866</v>
      </c>
      <c r="B1625" t="s">
        <v>40806</v>
      </c>
      <c r="I1625" t="s">
        <v>3</v>
      </c>
      <c r="J1625">
        <v>33.29</v>
      </c>
      <c r="M1625">
        <v>33.29</v>
      </c>
      <c r="N1625">
        <f t="shared" si="25"/>
        <v>0</v>
      </c>
    </row>
    <row r="1626" spans="1:14" x14ac:dyDescent="0.2">
      <c r="A1626" t="s">
        <v>1867</v>
      </c>
      <c r="B1626" t="s">
        <v>40806</v>
      </c>
      <c r="I1626" t="s">
        <v>3</v>
      </c>
      <c r="J1626">
        <v>28.84</v>
      </c>
      <c r="M1626">
        <v>28.84</v>
      </c>
      <c r="N1626">
        <f t="shared" si="25"/>
        <v>0</v>
      </c>
    </row>
    <row r="1627" spans="1:14" x14ac:dyDescent="0.2">
      <c r="A1627" t="s">
        <v>1868</v>
      </c>
      <c r="B1627" t="s">
        <v>40807</v>
      </c>
      <c r="I1627" t="s">
        <v>3</v>
      </c>
      <c r="J1627">
        <v>44.07</v>
      </c>
      <c r="M1627">
        <v>44.07</v>
      </c>
      <c r="N1627">
        <f t="shared" si="25"/>
        <v>0</v>
      </c>
    </row>
    <row r="1628" spans="1:14" x14ac:dyDescent="0.2">
      <c r="A1628" t="s">
        <v>1869</v>
      </c>
      <c r="B1628" t="s">
        <v>40807</v>
      </c>
      <c r="I1628" t="s">
        <v>3</v>
      </c>
      <c r="J1628">
        <v>38.18</v>
      </c>
      <c r="M1628">
        <v>38.18</v>
      </c>
      <c r="N1628">
        <f t="shared" si="25"/>
        <v>0</v>
      </c>
    </row>
    <row r="1629" spans="1:14" x14ac:dyDescent="0.2">
      <c r="A1629" t="s">
        <v>1870</v>
      </c>
      <c r="B1629" t="s">
        <v>40808</v>
      </c>
      <c r="I1629" t="s">
        <v>3</v>
      </c>
      <c r="J1629">
        <v>38.68</v>
      </c>
      <c r="M1629">
        <v>38.68</v>
      </c>
      <c r="N1629">
        <f t="shared" si="25"/>
        <v>0</v>
      </c>
    </row>
    <row r="1630" spans="1:14" x14ac:dyDescent="0.2">
      <c r="A1630" t="s">
        <v>1871</v>
      </c>
      <c r="B1630" t="s">
        <v>40808</v>
      </c>
      <c r="I1630" t="s">
        <v>3</v>
      </c>
      <c r="J1630">
        <v>33.520000000000003</v>
      </c>
      <c r="M1630">
        <v>33.520000000000003</v>
      </c>
      <c r="N1630">
        <f t="shared" si="25"/>
        <v>0</v>
      </c>
    </row>
    <row r="1631" spans="1:14" x14ac:dyDescent="0.2">
      <c r="A1631" t="s">
        <v>1872</v>
      </c>
      <c r="B1631" t="s">
        <v>40809</v>
      </c>
      <c r="I1631" t="s">
        <v>3</v>
      </c>
      <c r="J1631">
        <v>33.29</v>
      </c>
      <c r="M1631">
        <v>33.29</v>
      </c>
      <c r="N1631">
        <f t="shared" si="25"/>
        <v>0</v>
      </c>
    </row>
    <row r="1632" spans="1:14" x14ac:dyDescent="0.2">
      <c r="A1632" t="s">
        <v>1873</v>
      </c>
      <c r="B1632" t="s">
        <v>40809</v>
      </c>
      <c r="I1632" t="s">
        <v>3</v>
      </c>
      <c r="J1632">
        <v>28.84</v>
      </c>
      <c r="M1632">
        <v>28.84</v>
      </c>
      <c r="N1632">
        <f t="shared" si="25"/>
        <v>0</v>
      </c>
    </row>
    <row r="1633" spans="1:14" x14ac:dyDescent="0.2">
      <c r="A1633" t="s">
        <v>1874</v>
      </c>
      <c r="B1633" t="s">
        <v>40810</v>
      </c>
      <c r="I1633" t="s">
        <v>3</v>
      </c>
      <c r="J1633">
        <v>44.07</v>
      </c>
      <c r="M1633">
        <v>44.07</v>
      </c>
      <c r="N1633">
        <f t="shared" si="25"/>
        <v>0</v>
      </c>
    </row>
    <row r="1634" spans="1:14" x14ac:dyDescent="0.2">
      <c r="A1634" t="s">
        <v>1875</v>
      </c>
      <c r="B1634" t="s">
        <v>40810</v>
      </c>
      <c r="I1634" t="s">
        <v>3</v>
      </c>
      <c r="J1634">
        <v>38.18</v>
      </c>
      <c r="M1634">
        <v>38.18</v>
      </c>
      <c r="N1634">
        <f t="shared" si="25"/>
        <v>0</v>
      </c>
    </row>
    <row r="1635" spans="1:14" x14ac:dyDescent="0.2">
      <c r="A1635" t="s">
        <v>1876</v>
      </c>
      <c r="B1635" t="s">
        <v>40811</v>
      </c>
      <c r="I1635" t="s">
        <v>3</v>
      </c>
      <c r="J1635">
        <v>38.71</v>
      </c>
      <c r="M1635">
        <v>38.71</v>
      </c>
      <c r="N1635">
        <f t="shared" si="25"/>
        <v>0</v>
      </c>
    </row>
    <row r="1636" spans="1:14" x14ac:dyDescent="0.2">
      <c r="A1636" t="s">
        <v>1877</v>
      </c>
      <c r="B1636" t="s">
        <v>40811</v>
      </c>
      <c r="I1636" t="s">
        <v>3</v>
      </c>
      <c r="J1636">
        <v>33.54</v>
      </c>
      <c r="M1636">
        <v>33.54</v>
      </c>
      <c r="N1636">
        <f t="shared" si="25"/>
        <v>0</v>
      </c>
    </row>
    <row r="1637" spans="1:14" x14ac:dyDescent="0.2">
      <c r="A1637" t="s">
        <v>1878</v>
      </c>
      <c r="B1637" t="s">
        <v>40812</v>
      </c>
      <c r="I1637" t="s">
        <v>3</v>
      </c>
      <c r="J1637">
        <v>34.72</v>
      </c>
      <c r="M1637">
        <v>34.72</v>
      </c>
      <c r="N1637">
        <f t="shared" si="25"/>
        <v>0</v>
      </c>
    </row>
    <row r="1638" spans="1:14" x14ac:dyDescent="0.2">
      <c r="A1638" t="s">
        <v>1879</v>
      </c>
      <c r="B1638" t="s">
        <v>40812</v>
      </c>
      <c r="I1638" t="s">
        <v>3</v>
      </c>
      <c r="J1638">
        <v>30.09</v>
      </c>
      <c r="M1638">
        <v>30.09</v>
      </c>
      <c r="N1638">
        <f t="shared" si="25"/>
        <v>0</v>
      </c>
    </row>
    <row r="1639" spans="1:14" x14ac:dyDescent="0.2">
      <c r="A1639" t="s">
        <v>1880</v>
      </c>
      <c r="B1639" t="s">
        <v>40813</v>
      </c>
      <c r="I1639" t="s">
        <v>3</v>
      </c>
      <c r="J1639">
        <v>66.08</v>
      </c>
      <c r="M1639">
        <v>66.08</v>
      </c>
      <c r="N1639">
        <f t="shared" si="25"/>
        <v>0</v>
      </c>
    </row>
    <row r="1640" spans="1:14" x14ac:dyDescent="0.2">
      <c r="A1640" t="s">
        <v>1881</v>
      </c>
      <c r="B1640" t="s">
        <v>40813</v>
      </c>
      <c r="I1640" t="s">
        <v>3</v>
      </c>
      <c r="J1640">
        <v>57.26</v>
      </c>
      <c r="M1640">
        <v>57.26</v>
      </c>
      <c r="N1640">
        <f t="shared" si="25"/>
        <v>0</v>
      </c>
    </row>
    <row r="1641" spans="1:14" x14ac:dyDescent="0.2">
      <c r="A1641" t="s">
        <v>1882</v>
      </c>
      <c r="B1641" t="s">
        <v>40814</v>
      </c>
      <c r="I1641" t="s">
        <v>3</v>
      </c>
      <c r="J1641">
        <v>38.71</v>
      </c>
      <c r="M1641">
        <v>38.71</v>
      </c>
      <c r="N1641">
        <f t="shared" si="25"/>
        <v>0</v>
      </c>
    </row>
    <row r="1642" spans="1:14" x14ac:dyDescent="0.2">
      <c r="A1642" t="s">
        <v>1883</v>
      </c>
      <c r="B1642" t="s">
        <v>40814</v>
      </c>
      <c r="I1642" t="s">
        <v>3</v>
      </c>
      <c r="J1642">
        <v>33.54</v>
      </c>
      <c r="M1642">
        <v>33.54</v>
      </c>
      <c r="N1642">
        <f t="shared" si="25"/>
        <v>0</v>
      </c>
    </row>
    <row r="1643" spans="1:14" x14ac:dyDescent="0.2">
      <c r="A1643" t="s">
        <v>1884</v>
      </c>
      <c r="B1643" t="s">
        <v>40815</v>
      </c>
      <c r="I1643" t="s">
        <v>3</v>
      </c>
      <c r="J1643">
        <v>34.72</v>
      </c>
      <c r="M1643">
        <v>34.72</v>
      </c>
      <c r="N1643">
        <f t="shared" si="25"/>
        <v>0</v>
      </c>
    </row>
    <row r="1644" spans="1:14" x14ac:dyDescent="0.2">
      <c r="A1644" t="s">
        <v>1885</v>
      </c>
      <c r="B1644" t="s">
        <v>40815</v>
      </c>
      <c r="I1644" t="s">
        <v>3</v>
      </c>
      <c r="J1644">
        <v>30.09</v>
      </c>
      <c r="M1644">
        <v>30.09</v>
      </c>
      <c r="N1644">
        <f t="shared" si="25"/>
        <v>0</v>
      </c>
    </row>
    <row r="1645" spans="1:14" x14ac:dyDescent="0.2">
      <c r="A1645" t="s">
        <v>1886</v>
      </c>
      <c r="B1645" t="s">
        <v>40816</v>
      </c>
      <c r="I1645" t="s">
        <v>3</v>
      </c>
      <c r="J1645">
        <v>38.590000000000003</v>
      </c>
      <c r="M1645">
        <v>38.590000000000003</v>
      </c>
      <c r="N1645">
        <f t="shared" si="25"/>
        <v>0</v>
      </c>
    </row>
    <row r="1646" spans="1:14" x14ac:dyDescent="0.2">
      <c r="A1646" t="s">
        <v>1887</v>
      </c>
      <c r="B1646" t="s">
        <v>40816</v>
      </c>
      <c r="I1646" t="s">
        <v>3</v>
      </c>
      <c r="J1646">
        <v>33.44</v>
      </c>
      <c r="M1646">
        <v>33.44</v>
      </c>
      <c r="N1646">
        <f t="shared" si="25"/>
        <v>0</v>
      </c>
    </row>
    <row r="1647" spans="1:14" x14ac:dyDescent="0.2">
      <c r="A1647" t="s">
        <v>1888</v>
      </c>
      <c r="B1647" t="s">
        <v>40817</v>
      </c>
      <c r="I1647" t="s">
        <v>3</v>
      </c>
      <c r="J1647">
        <v>34.14</v>
      </c>
      <c r="M1647">
        <v>34.14</v>
      </c>
      <c r="N1647">
        <f t="shared" si="25"/>
        <v>0</v>
      </c>
    </row>
    <row r="1648" spans="1:14" x14ac:dyDescent="0.2">
      <c r="A1648" t="s">
        <v>1889</v>
      </c>
      <c r="B1648" t="s">
        <v>40817</v>
      </c>
      <c r="I1648" t="s">
        <v>3</v>
      </c>
      <c r="J1648">
        <v>29.58</v>
      </c>
      <c r="M1648">
        <v>29.58</v>
      </c>
      <c r="N1648">
        <f t="shared" si="25"/>
        <v>0</v>
      </c>
    </row>
    <row r="1649" spans="1:14" x14ac:dyDescent="0.2">
      <c r="A1649" t="s">
        <v>1890</v>
      </c>
      <c r="B1649" t="s">
        <v>40818</v>
      </c>
      <c r="I1649" t="s">
        <v>3</v>
      </c>
      <c r="J1649">
        <v>28.72</v>
      </c>
      <c r="M1649">
        <v>28.72</v>
      </c>
      <c r="N1649">
        <f t="shared" si="25"/>
        <v>0</v>
      </c>
    </row>
    <row r="1650" spans="1:14" x14ac:dyDescent="0.2">
      <c r="A1650" t="s">
        <v>1891</v>
      </c>
      <c r="B1650" t="s">
        <v>40818</v>
      </c>
      <c r="I1650" t="s">
        <v>3</v>
      </c>
      <c r="J1650">
        <v>24.89</v>
      </c>
      <c r="M1650">
        <v>24.89</v>
      </c>
      <c r="N1650">
        <f t="shared" si="25"/>
        <v>0</v>
      </c>
    </row>
    <row r="1651" spans="1:14" x14ac:dyDescent="0.2">
      <c r="A1651" t="s">
        <v>1892</v>
      </c>
      <c r="B1651" t="s">
        <v>40819</v>
      </c>
      <c r="I1651" t="s">
        <v>3</v>
      </c>
      <c r="J1651">
        <v>38.590000000000003</v>
      </c>
      <c r="M1651">
        <v>38.590000000000003</v>
      </c>
      <c r="N1651">
        <f t="shared" si="25"/>
        <v>0</v>
      </c>
    </row>
    <row r="1652" spans="1:14" x14ac:dyDescent="0.2">
      <c r="A1652" t="s">
        <v>1893</v>
      </c>
      <c r="B1652" t="s">
        <v>40819</v>
      </c>
      <c r="I1652" t="s">
        <v>3</v>
      </c>
      <c r="J1652">
        <v>33.44</v>
      </c>
      <c r="M1652">
        <v>33.44</v>
      </c>
      <c r="N1652">
        <f t="shared" si="25"/>
        <v>0</v>
      </c>
    </row>
    <row r="1653" spans="1:14" x14ac:dyDescent="0.2">
      <c r="A1653" t="s">
        <v>1894</v>
      </c>
      <c r="B1653" t="s">
        <v>40820</v>
      </c>
      <c r="I1653" t="s">
        <v>3</v>
      </c>
      <c r="J1653">
        <v>34.14</v>
      </c>
      <c r="M1653">
        <v>34.14</v>
      </c>
      <c r="N1653">
        <f t="shared" si="25"/>
        <v>0</v>
      </c>
    </row>
    <row r="1654" spans="1:14" x14ac:dyDescent="0.2">
      <c r="A1654" t="s">
        <v>1895</v>
      </c>
      <c r="B1654" t="s">
        <v>40820</v>
      </c>
      <c r="I1654" t="s">
        <v>3</v>
      </c>
      <c r="J1654">
        <v>29.58</v>
      </c>
      <c r="M1654">
        <v>29.58</v>
      </c>
      <c r="N1654">
        <f t="shared" si="25"/>
        <v>0</v>
      </c>
    </row>
    <row r="1655" spans="1:14" x14ac:dyDescent="0.2">
      <c r="A1655" t="s">
        <v>1896</v>
      </c>
      <c r="B1655" t="s">
        <v>40821</v>
      </c>
      <c r="I1655" t="s">
        <v>3</v>
      </c>
      <c r="J1655">
        <v>28.72</v>
      </c>
      <c r="M1655">
        <v>28.72</v>
      </c>
      <c r="N1655">
        <f t="shared" si="25"/>
        <v>0</v>
      </c>
    </row>
    <row r="1656" spans="1:14" x14ac:dyDescent="0.2">
      <c r="A1656" t="s">
        <v>1897</v>
      </c>
      <c r="B1656" t="s">
        <v>40821</v>
      </c>
      <c r="I1656" t="s">
        <v>3</v>
      </c>
      <c r="J1656">
        <v>24.89</v>
      </c>
      <c r="M1656">
        <v>24.89</v>
      </c>
      <c r="N1656">
        <f t="shared" si="25"/>
        <v>0</v>
      </c>
    </row>
    <row r="1657" spans="1:14" x14ac:dyDescent="0.2">
      <c r="A1657" t="s">
        <v>22115</v>
      </c>
      <c r="B1657" t="s">
        <v>31762</v>
      </c>
      <c r="I1657" t="s">
        <v>3</v>
      </c>
      <c r="J1657">
        <v>2.78</v>
      </c>
      <c r="M1657">
        <v>2.78</v>
      </c>
      <c r="N1657">
        <f t="shared" si="25"/>
        <v>0</v>
      </c>
    </row>
    <row r="1658" spans="1:14" x14ac:dyDescent="0.2">
      <c r="A1658" t="s">
        <v>22116</v>
      </c>
      <c r="B1658" t="s">
        <v>31762</v>
      </c>
      <c r="I1658" t="s">
        <v>3</v>
      </c>
      <c r="J1658">
        <v>2.41</v>
      </c>
      <c r="M1658">
        <v>2.41</v>
      </c>
      <c r="N1658">
        <f t="shared" si="25"/>
        <v>0</v>
      </c>
    </row>
    <row r="1659" spans="1:14" x14ac:dyDescent="0.2">
      <c r="A1659" t="s">
        <v>22117</v>
      </c>
      <c r="B1659" t="s">
        <v>31763</v>
      </c>
      <c r="I1659" t="s">
        <v>3</v>
      </c>
      <c r="J1659">
        <v>1.9300000000000002</v>
      </c>
      <c r="M1659">
        <v>1.9300000000000002</v>
      </c>
      <c r="N1659">
        <f t="shared" si="25"/>
        <v>0</v>
      </c>
    </row>
    <row r="1660" spans="1:14" x14ac:dyDescent="0.2">
      <c r="A1660" t="s">
        <v>22118</v>
      </c>
      <c r="B1660" t="s">
        <v>31763</v>
      </c>
      <c r="I1660" t="s">
        <v>3</v>
      </c>
      <c r="J1660">
        <v>1.67</v>
      </c>
      <c r="M1660">
        <v>1.67</v>
      </c>
      <c r="N1660">
        <f t="shared" si="25"/>
        <v>0</v>
      </c>
    </row>
    <row r="1661" spans="1:14" x14ac:dyDescent="0.2">
      <c r="A1661" t="s">
        <v>22119</v>
      </c>
      <c r="B1661" t="s">
        <v>31764</v>
      </c>
      <c r="I1661" t="s">
        <v>3</v>
      </c>
      <c r="J1661">
        <v>1.1499999999999999</v>
      </c>
      <c r="M1661">
        <v>1.1499999999999999</v>
      </c>
      <c r="N1661">
        <f t="shared" si="25"/>
        <v>0</v>
      </c>
    </row>
    <row r="1662" spans="1:14" x14ac:dyDescent="0.2">
      <c r="A1662" t="s">
        <v>22120</v>
      </c>
      <c r="B1662" t="s">
        <v>31764</v>
      </c>
      <c r="I1662" t="s">
        <v>3</v>
      </c>
      <c r="J1662">
        <v>0.99</v>
      </c>
      <c r="M1662">
        <v>0.99</v>
      </c>
      <c r="N1662">
        <f t="shared" si="25"/>
        <v>0</v>
      </c>
    </row>
    <row r="1663" spans="1:14" x14ac:dyDescent="0.2">
      <c r="A1663" t="s">
        <v>22121</v>
      </c>
      <c r="B1663" t="s">
        <v>31765</v>
      </c>
      <c r="I1663" t="s">
        <v>3</v>
      </c>
      <c r="J1663">
        <v>2.78</v>
      </c>
      <c r="M1663">
        <v>2.78</v>
      </c>
      <c r="N1663">
        <f t="shared" si="25"/>
        <v>0</v>
      </c>
    </row>
    <row r="1664" spans="1:14" x14ac:dyDescent="0.2">
      <c r="A1664" t="s">
        <v>22122</v>
      </c>
      <c r="B1664" t="s">
        <v>31765</v>
      </c>
      <c r="I1664" t="s">
        <v>3</v>
      </c>
      <c r="J1664">
        <v>2.41</v>
      </c>
      <c r="M1664">
        <v>2.41</v>
      </c>
      <c r="N1664">
        <f t="shared" si="25"/>
        <v>0</v>
      </c>
    </row>
    <row r="1665" spans="1:14" x14ac:dyDescent="0.2">
      <c r="A1665" t="s">
        <v>22123</v>
      </c>
      <c r="B1665" t="s">
        <v>31766</v>
      </c>
      <c r="I1665" t="s">
        <v>3</v>
      </c>
      <c r="J1665">
        <v>1.9300000000000002</v>
      </c>
      <c r="M1665">
        <v>1.9300000000000002</v>
      </c>
      <c r="N1665">
        <f t="shared" si="25"/>
        <v>0</v>
      </c>
    </row>
    <row r="1666" spans="1:14" x14ac:dyDescent="0.2">
      <c r="A1666" t="s">
        <v>22124</v>
      </c>
      <c r="B1666" t="s">
        <v>31766</v>
      </c>
      <c r="I1666" t="s">
        <v>3</v>
      </c>
      <c r="J1666">
        <v>1.67</v>
      </c>
      <c r="M1666">
        <v>1.67</v>
      </c>
      <c r="N1666">
        <f t="shared" si="25"/>
        <v>0</v>
      </c>
    </row>
    <row r="1667" spans="1:14" x14ac:dyDescent="0.2">
      <c r="A1667" t="s">
        <v>22125</v>
      </c>
      <c r="B1667" t="s">
        <v>31767</v>
      </c>
      <c r="I1667" t="s">
        <v>3</v>
      </c>
      <c r="J1667">
        <v>1.1499999999999999</v>
      </c>
      <c r="M1667">
        <v>1.1499999999999999</v>
      </c>
      <c r="N1667">
        <f t="shared" si="25"/>
        <v>0</v>
      </c>
    </row>
    <row r="1668" spans="1:14" x14ac:dyDescent="0.2">
      <c r="A1668" t="s">
        <v>22126</v>
      </c>
      <c r="B1668" t="s">
        <v>31767</v>
      </c>
      <c r="I1668" t="s">
        <v>3</v>
      </c>
      <c r="J1668">
        <v>0.99</v>
      </c>
      <c r="M1668">
        <v>0.99</v>
      </c>
      <c r="N1668">
        <f t="shared" ref="N1668:N1731" si="26">J1668-M1668</f>
        <v>0</v>
      </c>
    </row>
    <row r="1669" spans="1:14" x14ac:dyDescent="0.2">
      <c r="A1669" t="s">
        <v>28021</v>
      </c>
      <c r="B1669" t="s">
        <v>31768</v>
      </c>
      <c r="I1669" t="s">
        <v>3</v>
      </c>
      <c r="J1669">
        <v>0.91</v>
      </c>
      <c r="M1669">
        <v>0.91</v>
      </c>
      <c r="N1669">
        <f t="shared" si="26"/>
        <v>0</v>
      </c>
    </row>
    <row r="1670" spans="1:14" x14ac:dyDescent="0.2">
      <c r="A1670" t="s">
        <v>28022</v>
      </c>
      <c r="B1670" t="s">
        <v>31768</v>
      </c>
      <c r="I1670" t="s">
        <v>3</v>
      </c>
      <c r="J1670">
        <v>0.79</v>
      </c>
      <c r="M1670">
        <v>0.79</v>
      </c>
      <c r="N1670">
        <f t="shared" si="26"/>
        <v>0</v>
      </c>
    </row>
    <row r="1671" spans="1:14" x14ac:dyDescent="0.2">
      <c r="A1671" t="s">
        <v>28023</v>
      </c>
      <c r="B1671" t="s">
        <v>31769</v>
      </c>
      <c r="I1671" t="s">
        <v>3</v>
      </c>
      <c r="J1671">
        <v>0.67</v>
      </c>
      <c r="M1671">
        <v>0.67</v>
      </c>
      <c r="N1671">
        <f t="shared" si="26"/>
        <v>0</v>
      </c>
    </row>
    <row r="1672" spans="1:14" x14ac:dyDescent="0.2">
      <c r="A1672" t="s">
        <v>28024</v>
      </c>
      <c r="B1672" t="s">
        <v>31769</v>
      </c>
      <c r="I1672" t="s">
        <v>3</v>
      </c>
      <c r="J1672">
        <v>0.57999999999999996</v>
      </c>
      <c r="M1672">
        <v>0.57999999999999996</v>
      </c>
      <c r="N1672">
        <f t="shared" si="26"/>
        <v>0</v>
      </c>
    </row>
    <row r="1673" spans="1:14" x14ac:dyDescent="0.2">
      <c r="A1673" t="s">
        <v>28025</v>
      </c>
      <c r="B1673" t="s">
        <v>31770</v>
      </c>
      <c r="I1673" t="s">
        <v>3</v>
      </c>
      <c r="J1673">
        <v>0.43</v>
      </c>
      <c r="M1673">
        <v>0.43</v>
      </c>
      <c r="N1673">
        <f t="shared" si="26"/>
        <v>0</v>
      </c>
    </row>
    <row r="1674" spans="1:14" x14ac:dyDescent="0.2">
      <c r="A1674" t="s">
        <v>28026</v>
      </c>
      <c r="B1674" t="s">
        <v>31770</v>
      </c>
      <c r="I1674" t="s">
        <v>3</v>
      </c>
      <c r="J1674">
        <v>0.37</v>
      </c>
      <c r="M1674">
        <v>0.37</v>
      </c>
      <c r="N1674">
        <f t="shared" si="26"/>
        <v>0</v>
      </c>
    </row>
    <row r="1675" spans="1:14" x14ac:dyDescent="0.2">
      <c r="A1675" t="s">
        <v>28027</v>
      </c>
      <c r="B1675" t="s">
        <v>31771</v>
      </c>
      <c r="I1675" t="s">
        <v>3</v>
      </c>
      <c r="J1675">
        <v>0.91</v>
      </c>
      <c r="M1675">
        <v>0.91</v>
      </c>
      <c r="N1675">
        <f t="shared" si="26"/>
        <v>0</v>
      </c>
    </row>
    <row r="1676" spans="1:14" x14ac:dyDescent="0.2">
      <c r="A1676" t="s">
        <v>28028</v>
      </c>
      <c r="B1676" t="s">
        <v>31771</v>
      </c>
      <c r="I1676" t="s">
        <v>3</v>
      </c>
      <c r="J1676">
        <v>0.79</v>
      </c>
      <c r="M1676">
        <v>0.79</v>
      </c>
      <c r="N1676">
        <f t="shared" si="26"/>
        <v>0</v>
      </c>
    </row>
    <row r="1677" spans="1:14" x14ac:dyDescent="0.2">
      <c r="A1677" t="s">
        <v>28029</v>
      </c>
      <c r="B1677" t="s">
        <v>31772</v>
      </c>
      <c r="I1677" t="s">
        <v>3</v>
      </c>
      <c r="J1677">
        <v>0.67</v>
      </c>
      <c r="M1677">
        <v>0.67</v>
      </c>
      <c r="N1677">
        <f t="shared" si="26"/>
        <v>0</v>
      </c>
    </row>
    <row r="1678" spans="1:14" x14ac:dyDescent="0.2">
      <c r="A1678" t="s">
        <v>28030</v>
      </c>
      <c r="B1678" t="s">
        <v>31772</v>
      </c>
      <c r="I1678" t="s">
        <v>3</v>
      </c>
      <c r="J1678">
        <v>0.57999999999999996</v>
      </c>
      <c r="M1678">
        <v>0.57999999999999996</v>
      </c>
      <c r="N1678">
        <f t="shared" si="26"/>
        <v>0</v>
      </c>
    </row>
    <row r="1679" spans="1:14" x14ac:dyDescent="0.2">
      <c r="A1679" t="s">
        <v>28031</v>
      </c>
      <c r="B1679" t="s">
        <v>31773</v>
      </c>
      <c r="I1679" t="s">
        <v>3</v>
      </c>
      <c r="J1679">
        <v>0.43</v>
      </c>
      <c r="M1679">
        <v>0.43</v>
      </c>
      <c r="N1679">
        <f t="shared" si="26"/>
        <v>0</v>
      </c>
    </row>
    <row r="1680" spans="1:14" x14ac:dyDescent="0.2">
      <c r="A1680" t="s">
        <v>28032</v>
      </c>
      <c r="B1680" t="s">
        <v>31773</v>
      </c>
      <c r="I1680" t="s">
        <v>3</v>
      </c>
      <c r="J1680">
        <v>0.37</v>
      </c>
      <c r="M1680">
        <v>0.37</v>
      </c>
      <c r="N1680">
        <f t="shared" si="26"/>
        <v>0</v>
      </c>
    </row>
    <row r="1681" spans="1:14" x14ac:dyDescent="0.2">
      <c r="A1681" t="s">
        <v>26730</v>
      </c>
      <c r="B1681" t="s">
        <v>31774</v>
      </c>
      <c r="I1681" t="s">
        <v>5</v>
      </c>
      <c r="J1681">
        <v>1232.23</v>
      </c>
      <c r="M1681">
        <v>1232.23</v>
      </c>
      <c r="N1681">
        <f t="shared" si="26"/>
        <v>0</v>
      </c>
    </row>
    <row r="1682" spans="1:14" x14ac:dyDescent="0.2">
      <c r="A1682" t="s">
        <v>26731</v>
      </c>
      <c r="B1682" t="s">
        <v>31774</v>
      </c>
      <c r="I1682" t="s">
        <v>5</v>
      </c>
      <c r="J1682">
        <v>1067.78</v>
      </c>
      <c r="M1682">
        <v>1067.78</v>
      </c>
      <c r="N1682">
        <f t="shared" si="26"/>
        <v>0</v>
      </c>
    </row>
    <row r="1683" spans="1:14" x14ac:dyDescent="0.2">
      <c r="A1683" t="s">
        <v>26732</v>
      </c>
      <c r="B1683" t="s">
        <v>31775</v>
      </c>
      <c r="I1683" t="s">
        <v>5</v>
      </c>
      <c r="J1683">
        <v>1642.97</v>
      </c>
      <c r="M1683">
        <v>1642.97</v>
      </c>
      <c r="N1683">
        <f t="shared" si="26"/>
        <v>0</v>
      </c>
    </row>
    <row r="1684" spans="1:14" x14ac:dyDescent="0.2">
      <c r="A1684" t="s">
        <v>26733</v>
      </c>
      <c r="B1684" t="s">
        <v>31775</v>
      </c>
      <c r="I1684" t="s">
        <v>5</v>
      </c>
      <c r="J1684">
        <v>1423.71</v>
      </c>
      <c r="M1684">
        <v>1423.71</v>
      </c>
      <c r="N1684">
        <f t="shared" si="26"/>
        <v>0</v>
      </c>
    </row>
    <row r="1685" spans="1:14" x14ac:dyDescent="0.2">
      <c r="A1685" t="s">
        <v>26734</v>
      </c>
      <c r="B1685" t="s">
        <v>31776</v>
      </c>
      <c r="I1685" t="s">
        <v>5</v>
      </c>
      <c r="J1685">
        <v>2053.7199999999998</v>
      </c>
      <c r="M1685">
        <v>2053.7199999999998</v>
      </c>
      <c r="N1685">
        <f t="shared" si="26"/>
        <v>0</v>
      </c>
    </row>
    <row r="1686" spans="1:14" x14ac:dyDescent="0.2">
      <c r="A1686" t="s">
        <v>26735</v>
      </c>
      <c r="B1686" t="s">
        <v>31776</v>
      </c>
      <c r="I1686" t="s">
        <v>5</v>
      </c>
      <c r="J1686">
        <v>1779.64</v>
      </c>
      <c r="M1686">
        <v>1779.64</v>
      </c>
      <c r="N1686">
        <f t="shared" si="26"/>
        <v>0</v>
      </c>
    </row>
    <row r="1687" spans="1:14" x14ac:dyDescent="0.2">
      <c r="A1687" t="s">
        <v>26736</v>
      </c>
      <c r="B1687" t="s">
        <v>31777</v>
      </c>
      <c r="I1687" t="s">
        <v>5</v>
      </c>
      <c r="J1687">
        <v>1232.23</v>
      </c>
      <c r="M1687">
        <v>1232.23</v>
      </c>
      <c r="N1687">
        <f t="shared" si="26"/>
        <v>0</v>
      </c>
    </row>
    <row r="1688" spans="1:14" x14ac:dyDescent="0.2">
      <c r="A1688" t="s">
        <v>26737</v>
      </c>
      <c r="B1688" t="s">
        <v>31777</v>
      </c>
      <c r="I1688" t="s">
        <v>5</v>
      </c>
      <c r="J1688">
        <v>1067.78</v>
      </c>
      <c r="M1688">
        <v>1067.78</v>
      </c>
      <c r="N1688">
        <f t="shared" si="26"/>
        <v>0</v>
      </c>
    </row>
    <row r="1689" spans="1:14" x14ac:dyDescent="0.2">
      <c r="A1689" t="s">
        <v>26738</v>
      </c>
      <c r="B1689" t="s">
        <v>31778</v>
      </c>
      <c r="I1689" t="s">
        <v>5</v>
      </c>
      <c r="J1689">
        <v>1642.97</v>
      </c>
      <c r="M1689">
        <v>1642.97</v>
      </c>
      <c r="N1689">
        <f t="shared" si="26"/>
        <v>0</v>
      </c>
    </row>
    <row r="1690" spans="1:14" x14ac:dyDescent="0.2">
      <c r="A1690" t="s">
        <v>26739</v>
      </c>
      <c r="B1690" t="s">
        <v>31778</v>
      </c>
      <c r="I1690" t="s">
        <v>5</v>
      </c>
      <c r="J1690">
        <v>1423.71</v>
      </c>
      <c r="M1690">
        <v>1423.71</v>
      </c>
      <c r="N1690">
        <f t="shared" si="26"/>
        <v>0</v>
      </c>
    </row>
    <row r="1691" spans="1:14" x14ac:dyDescent="0.2">
      <c r="A1691" t="s">
        <v>26740</v>
      </c>
      <c r="B1691" t="s">
        <v>31779</v>
      </c>
      <c r="I1691" t="s">
        <v>5</v>
      </c>
      <c r="J1691">
        <v>2053.7199999999998</v>
      </c>
      <c r="M1691">
        <v>2053.7199999999998</v>
      </c>
      <c r="N1691">
        <f t="shared" si="26"/>
        <v>0</v>
      </c>
    </row>
    <row r="1692" spans="1:14" x14ac:dyDescent="0.2">
      <c r="A1692" t="s">
        <v>26741</v>
      </c>
      <c r="B1692" t="s">
        <v>31779</v>
      </c>
      <c r="I1692" t="s">
        <v>5</v>
      </c>
      <c r="J1692">
        <v>1779.64</v>
      </c>
      <c r="M1692">
        <v>1779.64</v>
      </c>
      <c r="N1692">
        <f t="shared" si="26"/>
        <v>0</v>
      </c>
    </row>
    <row r="1693" spans="1:14" x14ac:dyDescent="0.2">
      <c r="A1693" t="s">
        <v>1899</v>
      </c>
      <c r="B1693" t="s">
        <v>31780</v>
      </c>
      <c r="I1693" t="s">
        <v>1900</v>
      </c>
      <c r="J1693">
        <v>14243.68</v>
      </c>
      <c r="M1693">
        <v>14243.68</v>
      </c>
      <c r="N1693">
        <f t="shared" si="26"/>
        <v>0</v>
      </c>
    </row>
    <row r="1694" spans="1:14" x14ac:dyDescent="0.2">
      <c r="A1694" t="s">
        <v>1901</v>
      </c>
      <c r="B1694" t="s">
        <v>31780</v>
      </c>
      <c r="I1694" t="s">
        <v>1900</v>
      </c>
      <c r="J1694">
        <v>12342.88</v>
      </c>
      <c r="M1694">
        <v>12342.88</v>
      </c>
      <c r="N1694">
        <f t="shared" si="26"/>
        <v>0</v>
      </c>
    </row>
    <row r="1695" spans="1:14" x14ac:dyDescent="0.2">
      <c r="A1695" t="s">
        <v>1902</v>
      </c>
      <c r="B1695" t="s">
        <v>31781</v>
      </c>
      <c r="I1695" t="s">
        <v>1900</v>
      </c>
      <c r="J1695">
        <v>20991.52</v>
      </c>
      <c r="M1695">
        <v>20991.52</v>
      </c>
      <c r="N1695">
        <f t="shared" si="26"/>
        <v>0</v>
      </c>
    </row>
    <row r="1696" spans="1:14" x14ac:dyDescent="0.2">
      <c r="A1696" t="s">
        <v>1903</v>
      </c>
      <c r="B1696" t="s">
        <v>31781</v>
      </c>
      <c r="I1696" t="s">
        <v>1900</v>
      </c>
      <c r="J1696">
        <v>18189.599999999999</v>
      </c>
      <c r="M1696">
        <v>18189.599999999999</v>
      </c>
      <c r="N1696">
        <f t="shared" si="26"/>
        <v>0</v>
      </c>
    </row>
    <row r="1697" spans="1:14" x14ac:dyDescent="0.2">
      <c r="A1697" t="s">
        <v>1904</v>
      </c>
      <c r="B1697" t="s">
        <v>31782</v>
      </c>
      <c r="I1697" t="s">
        <v>1900</v>
      </c>
      <c r="J1697">
        <v>29986.880000000001</v>
      </c>
      <c r="M1697">
        <v>29986.880000000001</v>
      </c>
      <c r="N1697">
        <f t="shared" si="26"/>
        <v>0</v>
      </c>
    </row>
    <row r="1698" spans="1:14" x14ac:dyDescent="0.2">
      <c r="A1698" t="s">
        <v>1905</v>
      </c>
      <c r="B1698" t="s">
        <v>31782</v>
      </c>
      <c r="I1698" t="s">
        <v>1900</v>
      </c>
      <c r="J1698">
        <v>25984.639999999999</v>
      </c>
      <c r="M1698">
        <v>25984.639999999999</v>
      </c>
      <c r="N1698">
        <f t="shared" si="26"/>
        <v>0</v>
      </c>
    </row>
    <row r="1699" spans="1:14" x14ac:dyDescent="0.2">
      <c r="A1699" t="s">
        <v>1906</v>
      </c>
      <c r="B1699" t="s">
        <v>31783</v>
      </c>
      <c r="I1699" t="s">
        <v>1900</v>
      </c>
      <c r="J1699">
        <v>20349.12</v>
      </c>
      <c r="M1699">
        <v>20349.12</v>
      </c>
      <c r="N1699">
        <f t="shared" si="26"/>
        <v>0</v>
      </c>
    </row>
    <row r="1700" spans="1:14" x14ac:dyDescent="0.2">
      <c r="A1700" t="s">
        <v>1907</v>
      </c>
      <c r="B1700" t="s">
        <v>31783</v>
      </c>
      <c r="I1700" t="s">
        <v>1900</v>
      </c>
      <c r="J1700">
        <v>17631.68</v>
      </c>
      <c r="M1700">
        <v>17631.68</v>
      </c>
      <c r="N1700">
        <f t="shared" si="26"/>
        <v>0</v>
      </c>
    </row>
    <row r="1701" spans="1:14" x14ac:dyDescent="0.2">
      <c r="A1701" t="s">
        <v>1908</v>
      </c>
      <c r="B1701" t="s">
        <v>31784</v>
      </c>
      <c r="I1701" t="s">
        <v>1900</v>
      </c>
      <c r="J1701">
        <v>29986.880000000001</v>
      </c>
      <c r="M1701">
        <v>29986.880000000001</v>
      </c>
      <c r="N1701">
        <f t="shared" si="26"/>
        <v>0</v>
      </c>
    </row>
    <row r="1702" spans="1:14" x14ac:dyDescent="0.2">
      <c r="A1702" t="s">
        <v>1909</v>
      </c>
      <c r="B1702" t="s">
        <v>31784</v>
      </c>
      <c r="I1702" t="s">
        <v>1900</v>
      </c>
      <c r="J1702">
        <v>25984.639999999999</v>
      </c>
      <c r="M1702">
        <v>25984.639999999999</v>
      </c>
      <c r="N1702">
        <f t="shared" si="26"/>
        <v>0</v>
      </c>
    </row>
    <row r="1703" spans="1:14" x14ac:dyDescent="0.2">
      <c r="A1703" t="s">
        <v>1910</v>
      </c>
      <c r="B1703" t="s">
        <v>31785</v>
      </c>
      <c r="I1703" t="s">
        <v>1900</v>
      </c>
      <c r="J1703">
        <v>42838.400000000001</v>
      </c>
      <c r="M1703">
        <v>42838.400000000001</v>
      </c>
      <c r="N1703">
        <f t="shared" si="26"/>
        <v>0</v>
      </c>
    </row>
    <row r="1704" spans="1:14" x14ac:dyDescent="0.2">
      <c r="A1704" t="s">
        <v>1911</v>
      </c>
      <c r="B1704" t="s">
        <v>31785</v>
      </c>
      <c r="I1704" t="s">
        <v>1900</v>
      </c>
      <c r="J1704">
        <v>37120.160000000003</v>
      </c>
      <c r="M1704">
        <v>37120.160000000003</v>
      </c>
      <c r="N1704">
        <f t="shared" si="26"/>
        <v>0</v>
      </c>
    </row>
    <row r="1705" spans="1:14" x14ac:dyDescent="0.2">
      <c r="A1705" t="s">
        <v>1912</v>
      </c>
      <c r="B1705" t="s">
        <v>31786</v>
      </c>
      <c r="I1705" t="s">
        <v>1900</v>
      </c>
      <c r="J1705">
        <v>14243.68</v>
      </c>
      <c r="M1705">
        <v>14243.68</v>
      </c>
      <c r="N1705">
        <f t="shared" si="26"/>
        <v>0</v>
      </c>
    </row>
    <row r="1706" spans="1:14" x14ac:dyDescent="0.2">
      <c r="A1706" t="s">
        <v>1913</v>
      </c>
      <c r="B1706" t="s">
        <v>31786</v>
      </c>
      <c r="I1706" t="s">
        <v>1900</v>
      </c>
      <c r="J1706">
        <v>12342.88</v>
      </c>
      <c r="M1706">
        <v>12342.88</v>
      </c>
      <c r="N1706">
        <f t="shared" si="26"/>
        <v>0</v>
      </c>
    </row>
    <row r="1707" spans="1:14" x14ac:dyDescent="0.2">
      <c r="A1707" t="s">
        <v>1914</v>
      </c>
      <c r="B1707" t="s">
        <v>31787</v>
      </c>
      <c r="I1707" t="s">
        <v>1900</v>
      </c>
      <c r="J1707">
        <v>20991.52</v>
      </c>
      <c r="M1707">
        <v>20991.52</v>
      </c>
      <c r="N1707">
        <f t="shared" si="26"/>
        <v>0</v>
      </c>
    </row>
    <row r="1708" spans="1:14" x14ac:dyDescent="0.2">
      <c r="A1708" t="s">
        <v>1915</v>
      </c>
      <c r="B1708" t="s">
        <v>31787</v>
      </c>
      <c r="I1708" t="s">
        <v>1900</v>
      </c>
      <c r="J1708">
        <v>18189.599999999999</v>
      </c>
      <c r="M1708">
        <v>18189.599999999999</v>
      </c>
      <c r="N1708">
        <f t="shared" si="26"/>
        <v>0</v>
      </c>
    </row>
    <row r="1709" spans="1:14" x14ac:dyDescent="0.2">
      <c r="A1709" t="s">
        <v>1916</v>
      </c>
      <c r="B1709" t="s">
        <v>31788</v>
      </c>
      <c r="I1709" t="s">
        <v>1900</v>
      </c>
      <c r="J1709">
        <v>29986.880000000001</v>
      </c>
      <c r="M1709">
        <v>29986.880000000001</v>
      </c>
      <c r="N1709">
        <f t="shared" si="26"/>
        <v>0</v>
      </c>
    </row>
    <row r="1710" spans="1:14" x14ac:dyDescent="0.2">
      <c r="A1710" t="s">
        <v>1917</v>
      </c>
      <c r="B1710" t="s">
        <v>31788</v>
      </c>
      <c r="I1710" t="s">
        <v>1900</v>
      </c>
      <c r="J1710">
        <v>25984.639999999999</v>
      </c>
      <c r="M1710">
        <v>25984.639999999999</v>
      </c>
      <c r="N1710">
        <f t="shared" si="26"/>
        <v>0</v>
      </c>
    </row>
    <row r="1711" spans="1:14" x14ac:dyDescent="0.2">
      <c r="A1711" t="s">
        <v>1918</v>
      </c>
      <c r="B1711" t="s">
        <v>31789</v>
      </c>
      <c r="I1711" t="s">
        <v>1900</v>
      </c>
      <c r="J1711">
        <v>9563.84</v>
      </c>
      <c r="M1711">
        <v>9563.84</v>
      </c>
      <c r="N1711">
        <f t="shared" si="26"/>
        <v>0</v>
      </c>
    </row>
    <row r="1712" spans="1:14" x14ac:dyDescent="0.2">
      <c r="A1712" t="s">
        <v>1919</v>
      </c>
      <c r="B1712" t="s">
        <v>31789</v>
      </c>
      <c r="I1712" t="s">
        <v>1900</v>
      </c>
      <c r="J1712">
        <v>8287.84</v>
      </c>
      <c r="M1712">
        <v>8287.84</v>
      </c>
      <c r="N1712">
        <f t="shared" si="26"/>
        <v>0</v>
      </c>
    </row>
    <row r="1713" spans="1:14" x14ac:dyDescent="0.2">
      <c r="A1713" t="s">
        <v>1920</v>
      </c>
      <c r="B1713" t="s">
        <v>31790</v>
      </c>
      <c r="I1713" t="s">
        <v>1900</v>
      </c>
      <c r="J1713">
        <v>4477.4399999999996</v>
      </c>
      <c r="M1713">
        <v>4477.4399999999996</v>
      </c>
      <c r="N1713">
        <f t="shared" si="26"/>
        <v>0</v>
      </c>
    </row>
    <row r="1714" spans="1:14" x14ac:dyDescent="0.2">
      <c r="A1714" t="s">
        <v>1921</v>
      </c>
      <c r="B1714" t="s">
        <v>31790</v>
      </c>
      <c r="I1714" t="s">
        <v>1900</v>
      </c>
      <c r="J1714">
        <v>3879.04</v>
      </c>
      <c r="M1714">
        <v>3879.04</v>
      </c>
      <c r="N1714">
        <f t="shared" si="26"/>
        <v>0</v>
      </c>
    </row>
    <row r="1715" spans="1:14" x14ac:dyDescent="0.2">
      <c r="A1715" t="s">
        <v>1922</v>
      </c>
      <c r="B1715" t="s">
        <v>31791</v>
      </c>
      <c r="I1715" t="s">
        <v>1900</v>
      </c>
      <c r="J1715">
        <v>6918.56</v>
      </c>
      <c r="M1715">
        <v>6918.56</v>
      </c>
      <c r="N1715">
        <f t="shared" si="26"/>
        <v>0</v>
      </c>
    </row>
    <row r="1716" spans="1:14" x14ac:dyDescent="0.2">
      <c r="A1716" t="s">
        <v>1923</v>
      </c>
      <c r="B1716" t="s">
        <v>31791</v>
      </c>
      <c r="I1716" t="s">
        <v>1900</v>
      </c>
      <c r="J1716">
        <v>5994.56</v>
      </c>
      <c r="M1716">
        <v>5994.56</v>
      </c>
      <c r="N1716">
        <f t="shared" si="26"/>
        <v>0</v>
      </c>
    </row>
    <row r="1717" spans="1:14" x14ac:dyDescent="0.2">
      <c r="A1717" t="s">
        <v>1924</v>
      </c>
      <c r="B1717" t="s">
        <v>31792</v>
      </c>
      <c r="I1717" t="s">
        <v>1900</v>
      </c>
      <c r="J1717">
        <v>49264.160000000003</v>
      </c>
      <c r="M1717">
        <v>49264.160000000003</v>
      </c>
      <c r="N1717">
        <f t="shared" si="26"/>
        <v>0</v>
      </c>
    </row>
    <row r="1718" spans="1:14" x14ac:dyDescent="0.2">
      <c r="A1718" t="s">
        <v>1925</v>
      </c>
      <c r="B1718" t="s">
        <v>31792</v>
      </c>
      <c r="I1718" t="s">
        <v>1900</v>
      </c>
      <c r="J1718">
        <v>42688.800000000003</v>
      </c>
      <c r="M1718">
        <v>42688.800000000003</v>
      </c>
      <c r="N1718">
        <f t="shared" si="26"/>
        <v>0</v>
      </c>
    </row>
    <row r="1719" spans="1:14" x14ac:dyDescent="0.2">
      <c r="A1719" t="s">
        <v>1926</v>
      </c>
      <c r="B1719" t="s">
        <v>31793</v>
      </c>
      <c r="I1719" t="s">
        <v>1900</v>
      </c>
      <c r="J1719">
        <v>20349.12</v>
      </c>
      <c r="M1719">
        <v>20349.12</v>
      </c>
      <c r="N1719">
        <f t="shared" si="26"/>
        <v>0</v>
      </c>
    </row>
    <row r="1720" spans="1:14" x14ac:dyDescent="0.2">
      <c r="A1720" t="s">
        <v>1927</v>
      </c>
      <c r="B1720" t="s">
        <v>31793</v>
      </c>
      <c r="I1720" t="s">
        <v>1900</v>
      </c>
      <c r="J1720">
        <v>17631.68</v>
      </c>
      <c r="M1720">
        <v>17631.68</v>
      </c>
      <c r="N1720">
        <f t="shared" si="26"/>
        <v>0</v>
      </c>
    </row>
    <row r="1721" spans="1:14" x14ac:dyDescent="0.2">
      <c r="A1721" t="s">
        <v>1928</v>
      </c>
      <c r="B1721" t="s">
        <v>31794</v>
      </c>
      <c r="I1721" t="s">
        <v>1900</v>
      </c>
      <c r="J1721">
        <v>29986.880000000001</v>
      </c>
      <c r="M1721">
        <v>29986.880000000001</v>
      </c>
      <c r="N1721">
        <f t="shared" si="26"/>
        <v>0</v>
      </c>
    </row>
    <row r="1722" spans="1:14" x14ac:dyDescent="0.2">
      <c r="A1722" t="s">
        <v>1929</v>
      </c>
      <c r="B1722" t="s">
        <v>31794</v>
      </c>
      <c r="I1722" t="s">
        <v>1900</v>
      </c>
      <c r="J1722">
        <v>25984.639999999999</v>
      </c>
      <c r="M1722">
        <v>25984.639999999999</v>
      </c>
      <c r="N1722">
        <f t="shared" si="26"/>
        <v>0</v>
      </c>
    </row>
    <row r="1723" spans="1:14" x14ac:dyDescent="0.2">
      <c r="A1723" t="s">
        <v>1930</v>
      </c>
      <c r="B1723" t="s">
        <v>31795</v>
      </c>
      <c r="I1723" t="s">
        <v>1900</v>
      </c>
      <c r="J1723">
        <v>42838.400000000001</v>
      </c>
      <c r="M1723">
        <v>42838.400000000001</v>
      </c>
      <c r="N1723">
        <f t="shared" si="26"/>
        <v>0</v>
      </c>
    </row>
    <row r="1724" spans="1:14" x14ac:dyDescent="0.2">
      <c r="A1724" t="s">
        <v>1931</v>
      </c>
      <c r="B1724" t="s">
        <v>31795</v>
      </c>
      <c r="I1724" t="s">
        <v>1900</v>
      </c>
      <c r="J1724">
        <v>37120.160000000003</v>
      </c>
      <c r="M1724">
        <v>37120.160000000003</v>
      </c>
      <c r="N1724">
        <f t="shared" si="26"/>
        <v>0</v>
      </c>
    </row>
    <row r="1725" spans="1:14" x14ac:dyDescent="0.2">
      <c r="A1725" t="s">
        <v>1932</v>
      </c>
      <c r="B1725" t="s">
        <v>31796</v>
      </c>
      <c r="I1725" t="s">
        <v>1900</v>
      </c>
      <c r="J1725">
        <v>5554.56</v>
      </c>
      <c r="M1725">
        <v>5554.56</v>
      </c>
      <c r="N1725">
        <f t="shared" si="26"/>
        <v>0</v>
      </c>
    </row>
    <row r="1726" spans="1:14" x14ac:dyDescent="0.2">
      <c r="A1726" t="s">
        <v>1933</v>
      </c>
      <c r="B1726" t="s">
        <v>31796</v>
      </c>
      <c r="I1726" t="s">
        <v>1900</v>
      </c>
      <c r="J1726">
        <v>4813.6000000000004</v>
      </c>
      <c r="M1726">
        <v>4813.6000000000004</v>
      </c>
      <c r="N1726">
        <f t="shared" si="26"/>
        <v>0</v>
      </c>
    </row>
    <row r="1727" spans="1:14" x14ac:dyDescent="0.2">
      <c r="A1727" t="s">
        <v>1934</v>
      </c>
      <c r="B1727" t="s">
        <v>31797</v>
      </c>
      <c r="I1727" t="s">
        <v>1900</v>
      </c>
      <c r="J1727">
        <v>6348.32</v>
      </c>
      <c r="M1727">
        <v>6348.32</v>
      </c>
      <c r="N1727">
        <f t="shared" si="26"/>
        <v>0</v>
      </c>
    </row>
    <row r="1728" spans="1:14" x14ac:dyDescent="0.2">
      <c r="A1728" t="s">
        <v>1935</v>
      </c>
      <c r="B1728" t="s">
        <v>31797</v>
      </c>
      <c r="I1728" t="s">
        <v>1900</v>
      </c>
      <c r="J1728">
        <v>5501.76</v>
      </c>
      <c r="M1728">
        <v>5501.76</v>
      </c>
      <c r="N1728">
        <f t="shared" si="26"/>
        <v>0</v>
      </c>
    </row>
    <row r="1729" spans="1:14" x14ac:dyDescent="0.2">
      <c r="A1729" t="s">
        <v>1936</v>
      </c>
      <c r="B1729" t="s">
        <v>31798</v>
      </c>
      <c r="I1729" t="s">
        <v>1900</v>
      </c>
      <c r="J1729">
        <v>7935.84</v>
      </c>
      <c r="M1729">
        <v>7935.84</v>
      </c>
      <c r="N1729">
        <f t="shared" si="26"/>
        <v>0</v>
      </c>
    </row>
    <row r="1730" spans="1:14" x14ac:dyDescent="0.2">
      <c r="A1730" t="s">
        <v>1937</v>
      </c>
      <c r="B1730" t="s">
        <v>31798</v>
      </c>
      <c r="I1730" t="s">
        <v>1900</v>
      </c>
      <c r="J1730">
        <v>6876.32</v>
      </c>
      <c r="M1730">
        <v>6876.32</v>
      </c>
      <c r="N1730">
        <f t="shared" si="26"/>
        <v>0</v>
      </c>
    </row>
    <row r="1731" spans="1:14" x14ac:dyDescent="0.2">
      <c r="A1731" t="s">
        <v>1938</v>
      </c>
      <c r="B1731" t="s">
        <v>31799</v>
      </c>
      <c r="I1731" t="s">
        <v>1900</v>
      </c>
      <c r="J1731">
        <v>9259.36</v>
      </c>
      <c r="M1731">
        <v>9259.36</v>
      </c>
      <c r="N1731">
        <f t="shared" si="26"/>
        <v>0</v>
      </c>
    </row>
    <row r="1732" spans="1:14" x14ac:dyDescent="0.2">
      <c r="A1732" t="s">
        <v>1939</v>
      </c>
      <c r="B1732" t="s">
        <v>31799</v>
      </c>
      <c r="I1732" t="s">
        <v>1900</v>
      </c>
      <c r="J1732">
        <v>8022.08</v>
      </c>
      <c r="M1732">
        <v>8022.08</v>
      </c>
      <c r="N1732">
        <f t="shared" ref="N1732:N1795" si="27">J1732-M1732</f>
        <v>0</v>
      </c>
    </row>
    <row r="1733" spans="1:14" x14ac:dyDescent="0.2">
      <c r="A1733" t="s">
        <v>1940</v>
      </c>
      <c r="B1733" t="s">
        <v>31800</v>
      </c>
      <c r="I1733" t="s">
        <v>1900</v>
      </c>
      <c r="J1733">
        <v>10581.12</v>
      </c>
      <c r="M1733">
        <v>10581.12</v>
      </c>
      <c r="N1733">
        <f t="shared" si="27"/>
        <v>0</v>
      </c>
    </row>
    <row r="1734" spans="1:14" x14ac:dyDescent="0.2">
      <c r="A1734" t="s">
        <v>1941</v>
      </c>
      <c r="B1734" t="s">
        <v>31800</v>
      </c>
      <c r="I1734" t="s">
        <v>1900</v>
      </c>
      <c r="J1734">
        <v>9167.84</v>
      </c>
      <c r="M1734">
        <v>9167.84</v>
      </c>
      <c r="N1734">
        <f t="shared" si="27"/>
        <v>0</v>
      </c>
    </row>
    <row r="1735" spans="1:14" x14ac:dyDescent="0.2">
      <c r="A1735" t="s">
        <v>1942</v>
      </c>
      <c r="B1735" t="s">
        <v>31801</v>
      </c>
      <c r="I1735" t="s">
        <v>1900</v>
      </c>
      <c r="J1735">
        <v>13226.4</v>
      </c>
      <c r="M1735">
        <v>13226.4</v>
      </c>
      <c r="N1735">
        <f t="shared" si="27"/>
        <v>0</v>
      </c>
    </row>
    <row r="1736" spans="1:14" x14ac:dyDescent="0.2">
      <c r="A1736" t="s">
        <v>1943</v>
      </c>
      <c r="B1736" t="s">
        <v>31801</v>
      </c>
      <c r="I1736" t="s">
        <v>1900</v>
      </c>
      <c r="J1736">
        <v>11461.12</v>
      </c>
      <c r="M1736">
        <v>11461.12</v>
      </c>
      <c r="N1736">
        <f t="shared" si="27"/>
        <v>0</v>
      </c>
    </row>
    <row r="1737" spans="1:14" x14ac:dyDescent="0.2">
      <c r="A1737" t="s">
        <v>1944</v>
      </c>
      <c r="B1737" t="s">
        <v>31802</v>
      </c>
      <c r="I1737" t="s">
        <v>1900</v>
      </c>
      <c r="J1737">
        <v>32725</v>
      </c>
      <c r="M1737">
        <v>32725</v>
      </c>
      <c r="N1737">
        <f t="shared" si="27"/>
        <v>0</v>
      </c>
    </row>
    <row r="1738" spans="1:14" x14ac:dyDescent="0.2">
      <c r="A1738" t="s">
        <v>1945</v>
      </c>
      <c r="B1738" t="s">
        <v>31802</v>
      </c>
      <c r="I1738" t="s">
        <v>1900</v>
      </c>
      <c r="J1738">
        <v>32725</v>
      </c>
      <c r="M1738">
        <v>32725</v>
      </c>
      <c r="N1738">
        <f t="shared" si="27"/>
        <v>0</v>
      </c>
    </row>
    <row r="1739" spans="1:14" x14ac:dyDescent="0.2">
      <c r="A1739" t="s">
        <v>1946</v>
      </c>
      <c r="B1739" t="s">
        <v>31803</v>
      </c>
      <c r="I1739" t="s">
        <v>1900</v>
      </c>
      <c r="J1739">
        <v>57831.839999999997</v>
      </c>
      <c r="M1739">
        <v>57831.839999999997</v>
      </c>
      <c r="N1739">
        <f t="shared" si="27"/>
        <v>0</v>
      </c>
    </row>
    <row r="1740" spans="1:14" x14ac:dyDescent="0.2">
      <c r="A1740" t="s">
        <v>1947</v>
      </c>
      <c r="B1740" t="s">
        <v>31803</v>
      </c>
      <c r="I1740" t="s">
        <v>1900</v>
      </c>
      <c r="J1740">
        <v>50112.480000000003</v>
      </c>
      <c r="M1740">
        <v>50112.480000000003</v>
      </c>
      <c r="N1740">
        <f t="shared" si="27"/>
        <v>0</v>
      </c>
    </row>
    <row r="1741" spans="1:14" x14ac:dyDescent="0.2">
      <c r="A1741" t="s">
        <v>1948</v>
      </c>
      <c r="B1741" t="s">
        <v>31804</v>
      </c>
      <c r="I1741" t="s">
        <v>1900</v>
      </c>
      <c r="J1741">
        <v>8342.4</v>
      </c>
      <c r="M1741">
        <v>8342.4</v>
      </c>
      <c r="N1741">
        <f t="shared" si="27"/>
        <v>0</v>
      </c>
    </row>
    <row r="1742" spans="1:14" x14ac:dyDescent="0.2">
      <c r="A1742" t="s">
        <v>1949</v>
      </c>
      <c r="B1742" t="s">
        <v>31804</v>
      </c>
      <c r="I1742" t="s">
        <v>1900</v>
      </c>
      <c r="J1742">
        <v>7228.32</v>
      </c>
      <c r="M1742">
        <v>7228.32</v>
      </c>
      <c r="N1742">
        <f t="shared" si="27"/>
        <v>0</v>
      </c>
    </row>
    <row r="1743" spans="1:14" x14ac:dyDescent="0.2">
      <c r="A1743" t="s">
        <v>1950</v>
      </c>
      <c r="B1743" t="s">
        <v>31805</v>
      </c>
      <c r="I1743" t="s">
        <v>1900</v>
      </c>
      <c r="J1743">
        <v>9563.84</v>
      </c>
      <c r="M1743">
        <v>9563.84</v>
      </c>
      <c r="N1743">
        <f t="shared" si="27"/>
        <v>0</v>
      </c>
    </row>
    <row r="1744" spans="1:14" x14ac:dyDescent="0.2">
      <c r="A1744" t="s">
        <v>1951</v>
      </c>
      <c r="B1744" t="s">
        <v>31805</v>
      </c>
      <c r="I1744" t="s">
        <v>1900</v>
      </c>
      <c r="J1744">
        <v>8287.84</v>
      </c>
      <c r="M1744">
        <v>8287.84</v>
      </c>
      <c r="N1744">
        <f t="shared" si="27"/>
        <v>0</v>
      </c>
    </row>
    <row r="1745" spans="1:14" x14ac:dyDescent="0.2">
      <c r="A1745" t="s">
        <v>1952</v>
      </c>
      <c r="B1745" t="s">
        <v>31806</v>
      </c>
      <c r="I1745" t="s">
        <v>1900</v>
      </c>
      <c r="J1745">
        <v>12004.96</v>
      </c>
      <c r="M1745">
        <v>12004.96</v>
      </c>
      <c r="N1745">
        <f t="shared" si="27"/>
        <v>0</v>
      </c>
    </row>
    <row r="1746" spans="1:14" x14ac:dyDescent="0.2">
      <c r="A1746" t="s">
        <v>1953</v>
      </c>
      <c r="B1746" t="s">
        <v>31806</v>
      </c>
      <c r="I1746" t="s">
        <v>1900</v>
      </c>
      <c r="J1746">
        <v>10403.36</v>
      </c>
      <c r="M1746">
        <v>10403.36</v>
      </c>
      <c r="N1746">
        <f t="shared" si="27"/>
        <v>0</v>
      </c>
    </row>
    <row r="1747" spans="1:14" x14ac:dyDescent="0.2">
      <c r="A1747" t="s">
        <v>1954</v>
      </c>
      <c r="B1747" t="s">
        <v>31807</v>
      </c>
      <c r="I1747" t="s">
        <v>22127</v>
      </c>
      <c r="J1747">
        <v>11396</v>
      </c>
      <c r="M1747">
        <v>11396</v>
      </c>
      <c r="N1747">
        <f t="shared" si="27"/>
        <v>0</v>
      </c>
    </row>
    <row r="1748" spans="1:14" x14ac:dyDescent="0.2">
      <c r="A1748" t="s">
        <v>1955</v>
      </c>
      <c r="B1748" t="s">
        <v>31807</v>
      </c>
      <c r="I1748" t="s">
        <v>22127</v>
      </c>
      <c r="J1748">
        <v>9873.6</v>
      </c>
      <c r="M1748">
        <v>9873.6</v>
      </c>
      <c r="N1748">
        <f t="shared" si="27"/>
        <v>0</v>
      </c>
    </row>
    <row r="1749" spans="1:14" x14ac:dyDescent="0.2">
      <c r="A1749" t="s">
        <v>1956</v>
      </c>
      <c r="B1749" t="s">
        <v>31808</v>
      </c>
      <c r="I1749" t="s">
        <v>1900</v>
      </c>
      <c r="J1749">
        <v>13022.24</v>
      </c>
      <c r="M1749">
        <v>13022.24</v>
      </c>
      <c r="N1749">
        <f t="shared" si="27"/>
        <v>0</v>
      </c>
    </row>
    <row r="1750" spans="1:14" x14ac:dyDescent="0.2">
      <c r="A1750" t="s">
        <v>1957</v>
      </c>
      <c r="B1750" t="s">
        <v>31808</v>
      </c>
      <c r="I1750" t="s">
        <v>1900</v>
      </c>
      <c r="J1750">
        <v>11285.12</v>
      </c>
      <c r="M1750">
        <v>11285.12</v>
      </c>
      <c r="N1750">
        <f t="shared" si="27"/>
        <v>0</v>
      </c>
    </row>
    <row r="1751" spans="1:14" x14ac:dyDescent="0.2">
      <c r="A1751" t="s">
        <v>1958</v>
      </c>
      <c r="B1751" t="s">
        <v>31809</v>
      </c>
      <c r="I1751" t="s">
        <v>1900</v>
      </c>
      <c r="J1751">
        <v>16278.24</v>
      </c>
      <c r="M1751">
        <v>16278.24</v>
      </c>
      <c r="N1751">
        <f t="shared" si="27"/>
        <v>0</v>
      </c>
    </row>
    <row r="1752" spans="1:14" x14ac:dyDescent="0.2">
      <c r="A1752" t="s">
        <v>1959</v>
      </c>
      <c r="B1752" t="s">
        <v>31809</v>
      </c>
      <c r="I1752" t="s">
        <v>1900</v>
      </c>
      <c r="J1752">
        <v>14106.4</v>
      </c>
      <c r="M1752">
        <v>14106.4</v>
      </c>
      <c r="N1752">
        <f t="shared" si="27"/>
        <v>0</v>
      </c>
    </row>
    <row r="1753" spans="1:14" x14ac:dyDescent="0.2">
      <c r="A1753" t="s">
        <v>1960</v>
      </c>
      <c r="B1753" t="s">
        <v>31810</v>
      </c>
      <c r="I1753" t="s">
        <v>1900</v>
      </c>
      <c r="J1753">
        <v>3907.2</v>
      </c>
      <c r="M1753">
        <v>3907.2</v>
      </c>
      <c r="N1753">
        <f t="shared" si="27"/>
        <v>0</v>
      </c>
    </row>
    <row r="1754" spans="1:14" x14ac:dyDescent="0.2">
      <c r="A1754" t="s">
        <v>1961</v>
      </c>
      <c r="B1754" t="s">
        <v>31810</v>
      </c>
      <c r="I1754" t="s">
        <v>1900</v>
      </c>
      <c r="J1754">
        <v>3384.48</v>
      </c>
      <c r="M1754">
        <v>3384.48</v>
      </c>
      <c r="N1754">
        <f t="shared" si="27"/>
        <v>0</v>
      </c>
    </row>
    <row r="1755" spans="1:14" x14ac:dyDescent="0.2">
      <c r="A1755" t="s">
        <v>1962</v>
      </c>
      <c r="B1755" t="s">
        <v>31811</v>
      </c>
      <c r="I1755" t="s">
        <v>1900</v>
      </c>
      <c r="J1755">
        <v>9787.7999999999993</v>
      </c>
      <c r="M1755">
        <v>9787.7999999999993</v>
      </c>
      <c r="N1755">
        <f t="shared" si="27"/>
        <v>0</v>
      </c>
    </row>
    <row r="1756" spans="1:14" x14ac:dyDescent="0.2">
      <c r="A1756" t="s">
        <v>1963</v>
      </c>
      <c r="B1756" t="s">
        <v>31811</v>
      </c>
      <c r="I1756" t="s">
        <v>1900</v>
      </c>
      <c r="J1756">
        <v>9787.7999999999993</v>
      </c>
      <c r="M1756">
        <v>9787.7999999999993</v>
      </c>
      <c r="N1756">
        <f t="shared" si="27"/>
        <v>0</v>
      </c>
    </row>
    <row r="1757" spans="1:14" x14ac:dyDescent="0.2">
      <c r="A1757" t="s">
        <v>1964</v>
      </c>
      <c r="B1757" t="s">
        <v>31812</v>
      </c>
      <c r="I1757" t="s">
        <v>1900</v>
      </c>
      <c r="J1757">
        <v>17295.52</v>
      </c>
      <c r="M1757">
        <v>17295.52</v>
      </c>
      <c r="N1757">
        <f t="shared" si="27"/>
        <v>0</v>
      </c>
    </row>
    <row r="1758" spans="1:14" x14ac:dyDescent="0.2">
      <c r="A1758" t="s">
        <v>1965</v>
      </c>
      <c r="B1758" t="s">
        <v>31812</v>
      </c>
      <c r="I1758" t="s">
        <v>1900</v>
      </c>
      <c r="J1758">
        <v>14986.4</v>
      </c>
      <c r="M1758">
        <v>14986.4</v>
      </c>
      <c r="N1758">
        <f t="shared" si="27"/>
        <v>0</v>
      </c>
    </row>
    <row r="1759" spans="1:14" x14ac:dyDescent="0.2">
      <c r="A1759" t="s">
        <v>1966</v>
      </c>
      <c r="B1759" t="s">
        <v>31813</v>
      </c>
      <c r="I1759" t="s">
        <v>1900</v>
      </c>
      <c r="J1759">
        <v>16968.599999999999</v>
      </c>
      <c r="M1759">
        <v>16968.599999999999</v>
      </c>
      <c r="N1759">
        <f t="shared" si="27"/>
        <v>0</v>
      </c>
    </row>
    <row r="1760" spans="1:14" x14ac:dyDescent="0.2">
      <c r="A1760" t="s">
        <v>1967</v>
      </c>
      <c r="B1760" t="s">
        <v>31813</v>
      </c>
      <c r="I1760" t="s">
        <v>1900</v>
      </c>
      <c r="J1760">
        <v>16968.599999999999</v>
      </c>
      <c r="M1760">
        <v>16968.599999999999</v>
      </c>
      <c r="N1760">
        <f t="shared" si="27"/>
        <v>0</v>
      </c>
    </row>
    <row r="1761" spans="1:14" x14ac:dyDescent="0.2">
      <c r="A1761" t="s">
        <v>1968</v>
      </c>
      <c r="B1761" t="s">
        <v>31814</v>
      </c>
      <c r="I1761" t="s">
        <v>1900</v>
      </c>
      <c r="J1761">
        <v>29986.880000000001</v>
      </c>
      <c r="M1761">
        <v>29986.880000000001</v>
      </c>
      <c r="N1761">
        <f t="shared" si="27"/>
        <v>0</v>
      </c>
    </row>
    <row r="1762" spans="1:14" x14ac:dyDescent="0.2">
      <c r="A1762" t="s">
        <v>1969</v>
      </c>
      <c r="B1762" t="s">
        <v>31814</v>
      </c>
      <c r="I1762" t="s">
        <v>1900</v>
      </c>
      <c r="J1762">
        <v>25984.639999999999</v>
      </c>
      <c r="M1762">
        <v>25984.639999999999</v>
      </c>
      <c r="N1762">
        <f t="shared" si="27"/>
        <v>0</v>
      </c>
    </row>
    <row r="1763" spans="1:14" x14ac:dyDescent="0.2">
      <c r="A1763" t="s">
        <v>1970</v>
      </c>
      <c r="B1763" t="s">
        <v>31815</v>
      </c>
      <c r="I1763" t="s">
        <v>1900</v>
      </c>
      <c r="J1763">
        <v>10362</v>
      </c>
      <c r="M1763">
        <v>10362</v>
      </c>
      <c r="N1763">
        <f t="shared" si="27"/>
        <v>0</v>
      </c>
    </row>
    <row r="1764" spans="1:14" x14ac:dyDescent="0.2">
      <c r="A1764" t="s">
        <v>1971</v>
      </c>
      <c r="B1764" t="s">
        <v>31815</v>
      </c>
      <c r="I1764" t="s">
        <v>1900</v>
      </c>
      <c r="J1764">
        <v>10362</v>
      </c>
      <c r="M1764">
        <v>10362</v>
      </c>
      <c r="N1764">
        <f t="shared" si="27"/>
        <v>0</v>
      </c>
    </row>
    <row r="1765" spans="1:14" x14ac:dyDescent="0.2">
      <c r="A1765" t="s">
        <v>1972</v>
      </c>
      <c r="B1765" t="s">
        <v>31816</v>
      </c>
      <c r="I1765" t="s">
        <v>1900</v>
      </c>
      <c r="J1765">
        <v>18312.8</v>
      </c>
      <c r="M1765">
        <v>18312.8</v>
      </c>
      <c r="N1765">
        <f t="shared" si="27"/>
        <v>0</v>
      </c>
    </row>
    <row r="1766" spans="1:14" x14ac:dyDescent="0.2">
      <c r="A1766" t="s">
        <v>1973</v>
      </c>
      <c r="B1766" t="s">
        <v>31816</v>
      </c>
      <c r="I1766" t="s">
        <v>1900</v>
      </c>
      <c r="J1766">
        <v>15868.16</v>
      </c>
      <c r="M1766">
        <v>15868.16</v>
      </c>
      <c r="N1766">
        <f t="shared" si="27"/>
        <v>0</v>
      </c>
    </row>
    <row r="1767" spans="1:14" x14ac:dyDescent="0.2">
      <c r="A1767" t="s">
        <v>1974</v>
      </c>
      <c r="B1767" t="s">
        <v>31817</v>
      </c>
      <c r="J1767">
        <v>5528</v>
      </c>
      <c r="M1767">
        <v>5528</v>
      </c>
      <c r="N1767">
        <f t="shared" si="27"/>
        <v>0</v>
      </c>
    </row>
    <row r="1768" spans="1:14" x14ac:dyDescent="0.2">
      <c r="A1768" t="s">
        <v>1975</v>
      </c>
      <c r="B1768" t="s">
        <v>31817</v>
      </c>
      <c r="J1768">
        <v>5074</v>
      </c>
      <c r="M1768">
        <v>5074</v>
      </c>
      <c r="N1768">
        <f t="shared" si="27"/>
        <v>0</v>
      </c>
    </row>
    <row r="1769" spans="1:14" x14ac:dyDescent="0.2">
      <c r="A1769" t="s">
        <v>1976</v>
      </c>
      <c r="B1769" t="s">
        <v>31818</v>
      </c>
      <c r="I1769" t="s">
        <v>3</v>
      </c>
      <c r="J1769">
        <v>73.52</v>
      </c>
      <c r="M1769">
        <v>73.52</v>
      </c>
      <c r="N1769">
        <f t="shared" si="27"/>
        <v>0</v>
      </c>
    </row>
    <row r="1770" spans="1:14" x14ac:dyDescent="0.2">
      <c r="A1770" t="s">
        <v>1977</v>
      </c>
      <c r="B1770" t="s">
        <v>31818</v>
      </c>
      <c r="I1770" t="s">
        <v>3</v>
      </c>
      <c r="J1770">
        <v>68.709999999999994</v>
      </c>
      <c r="M1770">
        <v>68.709999999999994</v>
      </c>
      <c r="N1770">
        <f t="shared" si="27"/>
        <v>0</v>
      </c>
    </row>
    <row r="1771" spans="1:14" x14ac:dyDescent="0.2">
      <c r="A1771" t="s">
        <v>1978</v>
      </c>
      <c r="B1771" t="s">
        <v>31819</v>
      </c>
      <c r="I1771" t="s">
        <v>3</v>
      </c>
      <c r="J1771">
        <v>54.63</v>
      </c>
      <c r="M1771">
        <v>54.63</v>
      </c>
      <c r="N1771">
        <f t="shared" si="27"/>
        <v>0</v>
      </c>
    </row>
    <row r="1772" spans="1:14" x14ac:dyDescent="0.2">
      <c r="A1772" t="s">
        <v>1979</v>
      </c>
      <c r="B1772" t="s">
        <v>31819</v>
      </c>
      <c r="I1772" t="s">
        <v>3</v>
      </c>
      <c r="J1772">
        <v>49.83</v>
      </c>
      <c r="M1772">
        <v>49.83</v>
      </c>
      <c r="N1772">
        <f t="shared" si="27"/>
        <v>0</v>
      </c>
    </row>
    <row r="1773" spans="1:14" x14ac:dyDescent="0.2">
      <c r="A1773" t="s">
        <v>1980</v>
      </c>
      <c r="B1773" t="s">
        <v>31820</v>
      </c>
      <c r="I1773" t="s">
        <v>3</v>
      </c>
      <c r="J1773">
        <v>41.92</v>
      </c>
      <c r="M1773">
        <v>41.92</v>
      </c>
      <c r="N1773">
        <f t="shared" si="27"/>
        <v>0</v>
      </c>
    </row>
    <row r="1774" spans="1:14" x14ac:dyDescent="0.2">
      <c r="A1774" t="s">
        <v>1981</v>
      </c>
      <c r="B1774" t="s">
        <v>31820</v>
      </c>
      <c r="I1774" t="s">
        <v>3</v>
      </c>
      <c r="J1774">
        <v>37.119999999999997</v>
      </c>
      <c r="M1774">
        <v>37.119999999999997</v>
      </c>
      <c r="N1774">
        <f t="shared" si="27"/>
        <v>0</v>
      </c>
    </row>
    <row r="1775" spans="1:14" x14ac:dyDescent="0.2">
      <c r="A1775" t="s">
        <v>1982</v>
      </c>
      <c r="B1775" t="s">
        <v>31821</v>
      </c>
      <c r="I1775" t="s">
        <v>3</v>
      </c>
      <c r="J1775">
        <v>37.380000000000003</v>
      </c>
      <c r="M1775">
        <v>37.380000000000003</v>
      </c>
      <c r="N1775">
        <f t="shared" si="27"/>
        <v>0</v>
      </c>
    </row>
    <row r="1776" spans="1:14" x14ac:dyDescent="0.2">
      <c r="A1776" t="s">
        <v>1983</v>
      </c>
      <c r="B1776" t="s">
        <v>31821</v>
      </c>
      <c r="I1776" t="s">
        <v>3</v>
      </c>
      <c r="J1776">
        <v>35.520000000000003</v>
      </c>
      <c r="M1776">
        <v>35.520000000000003</v>
      </c>
      <c r="N1776">
        <f t="shared" si="27"/>
        <v>0</v>
      </c>
    </row>
    <row r="1777" spans="1:14" x14ac:dyDescent="0.2">
      <c r="A1777" t="s">
        <v>1984</v>
      </c>
      <c r="B1777" t="s">
        <v>31822</v>
      </c>
      <c r="I1777" t="s">
        <v>3</v>
      </c>
      <c r="J1777">
        <v>47.18</v>
      </c>
      <c r="M1777">
        <v>47.18</v>
      </c>
      <c r="N1777">
        <f t="shared" si="27"/>
        <v>0</v>
      </c>
    </row>
    <row r="1778" spans="1:14" x14ac:dyDescent="0.2">
      <c r="A1778" t="s">
        <v>1985</v>
      </c>
      <c r="B1778" t="s">
        <v>31822</v>
      </c>
      <c r="I1778" t="s">
        <v>3</v>
      </c>
      <c r="J1778">
        <v>44.64</v>
      </c>
      <c r="M1778">
        <v>44.64</v>
      </c>
      <c r="N1778">
        <f t="shared" si="27"/>
        <v>0</v>
      </c>
    </row>
    <row r="1779" spans="1:14" x14ac:dyDescent="0.2">
      <c r="A1779" t="s">
        <v>1986</v>
      </c>
      <c r="B1779" t="s">
        <v>31823</v>
      </c>
      <c r="I1779" t="s">
        <v>3</v>
      </c>
      <c r="J1779">
        <v>27.59</v>
      </c>
      <c r="M1779">
        <v>27.59</v>
      </c>
      <c r="N1779">
        <f t="shared" si="27"/>
        <v>0</v>
      </c>
    </row>
    <row r="1780" spans="1:14" x14ac:dyDescent="0.2">
      <c r="A1780" t="s">
        <v>1987</v>
      </c>
      <c r="B1780" t="s">
        <v>31823</v>
      </c>
      <c r="I1780" t="s">
        <v>3</v>
      </c>
      <c r="J1780">
        <v>26.39</v>
      </c>
      <c r="M1780">
        <v>26.39</v>
      </c>
      <c r="N1780">
        <f t="shared" si="27"/>
        <v>0</v>
      </c>
    </row>
    <row r="1781" spans="1:14" x14ac:dyDescent="0.2">
      <c r="A1781" t="s">
        <v>1988</v>
      </c>
      <c r="B1781" t="s">
        <v>31824</v>
      </c>
      <c r="I1781" t="s">
        <v>3</v>
      </c>
      <c r="J1781">
        <v>49.82</v>
      </c>
      <c r="M1781">
        <v>49.82</v>
      </c>
      <c r="N1781">
        <f t="shared" si="27"/>
        <v>0</v>
      </c>
    </row>
    <row r="1782" spans="1:14" x14ac:dyDescent="0.2">
      <c r="A1782" t="s">
        <v>1989</v>
      </c>
      <c r="B1782" t="s">
        <v>31824</v>
      </c>
      <c r="I1782" t="s">
        <v>3</v>
      </c>
      <c r="J1782">
        <v>47.95</v>
      </c>
      <c r="M1782">
        <v>47.95</v>
      </c>
      <c r="N1782">
        <f t="shared" si="27"/>
        <v>0</v>
      </c>
    </row>
    <row r="1783" spans="1:14" x14ac:dyDescent="0.2">
      <c r="A1783" t="s">
        <v>1990</v>
      </c>
      <c r="B1783" t="s">
        <v>31825</v>
      </c>
      <c r="I1783" t="s">
        <v>3</v>
      </c>
      <c r="J1783">
        <v>59.62</v>
      </c>
      <c r="M1783">
        <v>59.62</v>
      </c>
      <c r="N1783">
        <f t="shared" si="27"/>
        <v>0</v>
      </c>
    </row>
    <row r="1784" spans="1:14" x14ac:dyDescent="0.2">
      <c r="A1784" t="s">
        <v>1991</v>
      </c>
      <c r="B1784" t="s">
        <v>31825</v>
      </c>
      <c r="I1784" t="s">
        <v>3</v>
      </c>
      <c r="J1784">
        <v>57.08</v>
      </c>
      <c r="M1784">
        <v>57.08</v>
      </c>
      <c r="N1784">
        <f t="shared" si="27"/>
        <v>0</v>
      </c>
    </row>
    <row r="1785" spans="1:14" x14ac:dyDescent="0.2">
      <c r="A1785" t="s">
        <v>1992</v>
      </c>
      <c r="B1785" t="s">
        <v>31826</v>
      </c>
      <c r="I1785" t="s">
        <v>3</v>
      </c>
      <c r="J1785">
        <v>40.03</v>
      </c>
      <c r="M1785">
        <v>40.03</v>
      </c>
      <c r="N1785">
        <f t="shared" si="27"/>
        <v>0</v>
      </c>
    </row>
    <row r="1786" spans="1:14" x14ac:dyDescent="0.2">
      <c r="A1786" t="s">
        <v>1993</v>
      </c>
      <c r="B1786" t="s">
        <v>31826</v>
      </c>
      <c r="I1786" t="s">
        <v>3</v>
      </c>
      <c r="J1786">
        <v>38.82</v>
      </c>
      <c r="M1786">
        <v>38.82</v>
      </c>
      <c r="N1786">
        <f t="shared" si="27"/>
        <v>0</v>
      </c>
    </row>
    <row r="1787" spans="1:14" x14ac:dyDescent="0.2">
      <c r="A1787" t="s">
        <v>1994</v>
      </c>
      <c r="B1787" t="s">
        <v>31827</v>
      </c>
      <c r="I1787" t="s">
        <v>3</v>
      </c>
      <c r="J1787">
        <v>106.2</v>
      </c>
      <c r="M1787">
        <v>106.2</v>
      </c>
      <c r="N1787">
        <f t="shared" si="27"/>
        <v>0</v>
      </c>
    </row>
    <row r="1788" spans="1:14" x14ac:dyDescent="0.2">
      <c r="A1788" t="s">
        <v>1995</v>
      </c>
      <c r="B1788" t="s">
        <v>31827</v>
      </c>
      <c r="I1788" t="s">
        <v>3</v>
      </c>
      <c r="J1788">
        <v>99.6</v>
      </c>
      <c r="M1788">
        <v>99.6</v>
      </c>
      <c r="N1788">
        <f t="shared" si="27"/>
        <v>0</v>
      </c>
    </row>
    <row r="1789" spans="1:14" x14ac:dyDescent="0.2">
      <c r="A1789" t="s">
        <v>1996</v>
      </c>
      <c r="B1789" t="s">
        <v>31828</v>
      </c>
      <c r="I1789" t="s">
        <v>3</v>
      </c>
      <c r="J1789">
        <v>475.81</v>
      </c>
      <c r="M1789">
        <v>475.81</v>
      </c>
      <c r="N1789">
        <f t="shared" si="27"/>
        <v>0</v>
      </c>
    </row>
    <row r="1790" spans="1:14" x14ac:dyDescent="0.2">
      <c r="A1790" t="s">
        <v>1997</v>
      </c>
      <c r="B1790" t="s">
        <v>31828</v>
      </c>
      <c r="I1790" t="s">
        <v>3</v>
      </c>
      <c r="J1790">
        <v>426.08</v>
      </c>
      <c r="M1790">
        <v>426.08</v>
      </c>
      <c r="N1790">
        <f t="shared" si="27"/>
        <v>0</v>
      </c>
    </row>
    <row r="1791" spans="1:14" x14ac:dyDescent="0.2">
      <c r="A1791" t="s">
        <v>1998</v>
      </c>
      <c r="B1791" t="s">
        <v>31829</v>
      </c>
      <c r="I1791" t="s">
        <v>3</v>
      </c>
      <c r="J1791">
        <v>511.17</v>
      </c>
      <c r="M1791">
        <v>511.17</v>
      </c>
      <c r="N1791">
        <f t="shared" si="27"/>
        <v>0</v>
      </c>
    </row>
    <row r="1792" spans="1:14" x14ac:dyDescent="0.2">
      <c r="A1792" t="s">
        <v>1999</v>
      </c>
      <c r="B1792" t="s">
        <v>31829</v>
      </c>
      <c r="I1792" t="s">
        <v>3</v>
      </c>
      <c r="J1792">
        <v>461.56</v>
      </c>
      <c r="M1792">
        <v>461.56</v>
      </c>
      <c r="N1792">
        <f t="shared" si="27"/>
        <v>0</v>
      </c>
    </row>
    <row r="1793" spans="1:14" x14ac:dyDescent="0.2">
      <c r="A1793" t="s">
        <v>2000</v>
      </c>
      <c r="B1793" t="s">
        <v>31830</v>
      </c>
      <c r="I1793" t="s">
        <v>3</v>
      </c>
      <c r="J1793">
        <v>485.97</v>
      </c>
      <c r="M1793">
        <v>485.97</v>
      </c>
      <c r="N1793">
        <f t="shared" si="27"/>
        <v>0</v>
      </c>
    </row>
    <row r="1794" spans="1:14" x14ac:dyDescent="0.2">
      <c r="A1794" t="s">
        <v>2001</v>
      </c>
      <c r="B1794" t="s">
        <v>31830</v>
      </c>
      <c r="I1794" t="s">
        <v>3</v>
      </c>
      <c r="J1794">
        <v>436.27</v>
      </c>
      <c r="M1794">
        <v>436.27</v>
      </c>
      <c r="N1794">
        <f t="shared" si="27"/>
        <v>0</v>
      </c>
    </row>
    <row r="1795" spans="1:14" x14ac:dyDescent="0.2">
      <c r="A1795" t="s">
        <v>2002</v>
      </c>
      <c r="B1795" t="s">
        <v>31831</v>
      </c>
      <c r="I1795" t="s">
        <v>3</v>
      </c>
      <c r="J1795">
        <v>423.82</v>
      </c>
      <c r="M1795">
        <v>423.82</v>
      </c>
      <c r="N1795">
        <f t="shared" si="27"/>
        <v>0</v>
      </c>
    </row>
    <row r="1796" spans="1:14" x14ac:dyDescent="0.2">
      <c r="A1796" t="s">
        <v>2003</v>
      </c>
      <c r="B1796" t="s">
        <v>31831</v>
      </c>
      <c r="I1796" t="s">
        <v>3</v>
      </c>
      <c r="J1796">
        <v>382.63</v>
      </c>
      <c r="M1796">
        <v>382.63</v>
      </c>
      <c r="N1796">
        <f t="shared" ref="N1796:N1859" si="28">J1796-M1796</f>
        <v>0</v>
      </c>
    </row>
    <row r="1797" spans="1:14" x14ac:dyDescent="0.2">
      <c r="A1797" t="s">
        <v>2004</v>
      </c>
      <c r="B1797" t="s">
        <v>31832</v>
      </c>
      <c r="I1797" t="s">
        <v>22128</v>
      </c>
      <c r="J1797">
        <v>485.99</v>
      </c>
      <c r="M1797">
        <v>485.99</v>
      </c>
      <c r="N1797">
        <f t="shared" si="28"/>
        <v>0</v>
      </c>
    </row>
    <row r="1798" spans="1:14" x14ac:dyDescent="0.2">
      <c r="A1798" t="s">
        <v>2005</v>
      </c>
      <c r="B1798" t="s">
        <v>31832</v>
      </c>
      <c r="I1798" t="s">
        <v>22128</v>
      </c>
      <c r="J1798">
        <v>445.48</v>
      </c>
      <c r="M1798">
        <v>445.48</v>
      </c>
      <c r="N1798">
        <f t="shared" si="28"/>
        <v>0</v>
      </c>
    </row>
    <row r="1799" spans="1:14" x14ac:dyDescent="0.2">
      <c r="A1799" t="s">
        <v>2006</v>
      </c>
      <c r="B1799" t="s">
        <v>31833</v>
      </c>
      <c r="I1799" t="s">
        <v>3</v>
      </c>
      <c r="J1799">
        <v>401.61</v>
      </c>
      <c r="M1799">
        <v>401.61</v>
      </c>
      <c r="N1799">
        <f t="shared" si="28"/>
        <v>0</v>
      </c>
    </row>
    <row r="1800" spans="1:14" x14ac:dyDescent="0.2">
      <c r="A1800" t="s">
        <v>2007</v>
      </c>
      <c r="B1800" t="s">
        <v>31833</v>
      </c>
      <c r="I1800" t="s">
        <v>3</v>
      </c>
      <c r="J1800">
        <v>360.32</v>
      </c>
      <c r="M1800">
        <v>360.32</v>
      </c>
      <c r="N1800">
        <f t="shared" si="28"/>
        <v>0</v>
      </c>
    </row>
    <row r="1801" spans="1:14" x14ac:dyDescent="0.2">
      <c r="A1801" t="s">
        <v>2008</v>
      </c>
      <c r="B1801" t="s">
        <v>31834</v>
      </c>
      <c r="I1801" t="s">
        <v>3</v>
      </c>
      <c r="J1801">
        <v>527.30999999999995</v>
      </c>
      <c r="M1801">
        <v>527.30999999999995</v>
      </c>
      <c r="N1801">
        <f t="shared" si="28"/>
        <v>0</v>
      </c>
    </row>
    <row r="1802" spans="1:14" x14ac:dyDescent="0.2">
      <c r="A1802" t="s">
        <v>2009</v>
      </c>
      <c r="B1802" t="s">
        <v>31834</v>
      </c>
      <c r="I1802" t="s">
        <v>3</v>
      </c>
      <c r="J1802">
        <v>474.22</v>
      </c>
      <c r="M1802">
        <v>474.22</v>
      </c>
      <c r="N1802">
        <f t="shared" si="28"/>
        <v>0</v>
      </c>
    </row>
    <row r="1803" spans="1:14" x14ac:dyDescent="0.2">
      <c r="A1803" t="s">
        <v>2010</v>
      </c>
      <c r="B1803" t="s">
        <v>31835</v>
      </c>
      <c r="I1803" t="s">
        <v>3</v>
      </c>
      <c r="J1803">
        <v>502.1</v>
      </c>
      <c r="M1803">
        <v>502.1</v>
      </c>
      <c r="N1803">
        <f t="shared" si="28"/>
        <v>0</v>
      </c>
    </row>
    <row r="1804" spans="1:14" x14ac:dyDescent="0.2">
      <c r="A1804" t="s">
        <v>2011</v>
      </c>
      <c r="B1804" t="s">
        <v>31835</v>
      </c>
      <c r="I1804" t="s">
        <v>3</v>
      </c>
      <c r="J1804">
        <v>444.25</v>
      </c>
      <c r="M1804">
        <v>444.25</v>
      </c>
      <c r="N1804">
        <f t="shared" si="28"/>
        <v>0</v>
      </c>
    </row>
    <row r="1805" spans="1:14" x14ac:dyDescent="0.2">
      <c r="A1805" t="s">
        <v>2012</v>
      </c>
      <c r="B1805" t="s">
        <v>31836</v>
      </c>
      <c r="I1805" t="s">
        <v>5</v>
      </c>
      <c r="J1805">
        <v>2711.81</v>
      </c>
      <c r="M1805">
        <v>2711.81</v>
      </c>
      <c r="N1805">
        <f t="shared" si="28"/>
        <v>0</v>
      </c>
    </row>
    <row r="1806" spans="1:14" x14ac:dyDescent="0.2">
      <c r="A1806" t="s">
        <v>2013</v>
      </c>
      <c r="B1806" t="s">
        <v>31836</v>
      </c>
      <c r="I1806" t="s">
        <v>5</v>
      </c>
      <c r="J1806">
        <v>2545.7600000000002</v>
      </c>
      <c r="M1806">
        <v>2545.7600000000002</v>
      </c>
      <c r="N1806">
        <f t="shared" si="28"/>
        <v>0</v>
      </c>
    </row>
    <row r="1807" spans="1:14" x14ac:dyDescent="0.2">
      <c r="A1807" t="s">
        <v>2014</v>
      </c>
      <c r="B1807" t="s">
        <v>31837</v>
      </c>
      <c r="I1807" t="s">
        <v>5</v>
      </c>
      <c r="J1807">
        <v>4814.59</v>
      </c>
      <c r="M1807">
        <v>4814.59</v>
      </c>
      <c r="N1807">
        <f t="shared" si="28"/>
        <v>0</v>
      </c>
    </row>
    <row r="1808" spans="1:14" x14ac:dyDescent="0.2">
      <c r="A1808" t="s">
        <v>2015</v>
      </c>
      <c r="B1808" t="s">
        <v>31837</v>
      </c>
      <c r="I1808" t="s">
        <v>5</v>
      </c>
      <c r="J1808">
        <v>4508.8900000000003</v>
      </c>
      <c r="M1808">
        <v>4508.8900000000003</v>
      </c>
      <c r="N1808">
        <f t="shared" si="28"/>
        <v>0</v>
      </c>
    </row>
    <row r="1809" spans="1:14" x14ac:dyDescent="0.2">
      <c r="A1809" t="s">
        <v>2016</v>
      </c>
      <c r="B1809" t="s">
        <v>31838</v>
      </c>
      <c r="I1809" t="s">
        <v>2017</v>
      </c>
      <c r="J1809">
        <v>530</v>
      </c>
      <c r="M1809">
        <v>530</v>
      </c>
      <c r="N1809">
        <f t="shared" si="28"/>
        <v>0</v>
      </c>
    </row>
    <row r="1810" spans="1:14" x14ac:dyDescent="0.2">
      <c r="A1810" t="s">
        <v>2018</v>
      </c>
      <c r="B1810" t="s">
        <v>31838</v>
      </c>
      <c r="I1810" t="s">
        <v>2017</v>
      </c>
      <c r="J1810">
        <v>530</v>
      </c>
      <c r="M1810">
        <v>530</v>
      </c>
      <c r="N1810">
        <f t="shared" si="28"/>
        <v>0</v>
      </c>
    </row>
    <row r="1811" spans="1:14" x14ac:dyDescent="0.2">
      <c r="A1811" t="s">
        <v>2019</v>
      </c>
      <c r="B1811" t="s">
        <v>31839</v>
      </c>
      <c r="I1811" t="s">
        <v>2017</v>
      </c>
      <c r="J1811">
        <v>700</v>
      </c>
      <c r="M1811">
        <v>700</v>
      </c>
      <c r="N1811">
        <f t="shared" si="28"/>
        <v>0</v>
      </c>
    </row>
    <row r="1812" spans="1:14" x14ac:dyDescent="0.2">
      <c r="A1812" t="s">
        <v>2020</v>
      </c>
      <c r="B1812" t="s">
        <v>31839</v>
      </c>
      <c r="I1812" t="s">
        <v>2017</v>
      </c>
      <c r="J1812">
        <v>700</v>
      </c>
      <c r="M1812">
        <v>700</v>
      </c>
      <c r="N1812">
        <f t="shared" si="28"/>
        <v>0</v>
      </c>
    </row>
    <row r="1813" spans="1:14" x14ac:dyDescent="0.2">
      <c r="A1813" t="s">
        <v>2021</v>
      </c>
      <c r="B1813" t="s">
        <v>31840</v>
      </c>
      <c r="I1813" t="s">
        <v>2017</v>
      </c>
      <c r="J1813">
        <v>858.37</v>
      </c>
      <c r="M1813">
        <v>858.37</v>
      </c>
      <c r="N1813">
        <f t="shared" si="28"/>
        <v>0</v>
      </c>
    </row>
    <row r="1814" spans="1:14" x14ac:dyDescent="0.2">
      <c r="A1814" t="s">
        <v>2022</v>
      </c>
      <c r="B1814" t="s">
        <v>31840</v>
      </c>
      <c r="I1814" t="s">
        <v>2017</v>
      </c>
      <c r="J1814">
        <v>858.37</v>
      </c>
      <c r="M1814">
        <v>858.37</v>
      </c>
      <c r="N1814">
        <f t="shared" si="28"/>
        <v>0</v>
      </c>
    </row>
    <row r="1815" spans="1:14" x14ac:dyDescent="0.2">
      <c r="A1815" t="s">
        <v>2023</v>
      </c>
      <c r="B1815" t="s">
        <v>31841</v>
      </c>
      <c r="I1815" t="s">
        <v>2017</v>
      </c>
      <c r="J1815">
        <v>975</v>
      </c>
      <c r="M1815">
        <v>975</v>
      </c>
      <c r="N1815">
        <f t="shared" si="28"/>
        <v>0</v>
      </c>
    </row>
    <row r="1816" spans="1:14" x14ac:dyDescent="0.2">
      <c r="A1816" t="s">
        <v>2024</v>
      </c>
      <c r="B1816" t="s">
        <v>31841</v>
      </c>
      <c r="I1816" t="s">
        <v>2017</v>
      </c>
      <c r="J1816">
        <v>975</v>
      </c>
      <c r="M1816">
        <v>975</v>
      </c>
      <c r="N1816">
        <f t="shared" si="28"/>
        <v>0</v>
      </c>
    </row>
    <row r="1817" spans="1:14" x14ac:dyDescent="0.2">
      <c r="A1817" t="s">
        <v>2025</v>
      </c>
      <c r="B1817" t="s">
        <v>31842</v>
      </c>
      <c r="I1817" t="s">
        <v>2017</v>
      </c>
      <c r="J1817">
        <v>975</v>
      </c>
      <c r="M1817">
        <v>975</v>
      </c>
      <c r="N1817">
        <f t="shared" si="28"/>
        <v>0</v>
      </c>
    </row>
    <row r="1818" spans="1:14" x14ac:dyDescent="0.2">
      <c r="A1818" t="s">
        <v>2026</v>
      </c>
      <c r="B1818" t="s">
        <v>31842</v>
      </c>
      <c r="I1818" t="s">
        <v>2017</v>
      </c>
      <c r="J1818">
        <v>975</v>
      </c>
      <c r="M1818">
        <v>975</v>
      </c>
      <c r="N1818">
        <f t="shared" si="28"/>
        <v>0</v>
      </c>
    </row>
    <row r="1819" spans="1:14" x14ac:dyDescent="0.2">
      <c r="A1819" t="s">
        <v>2027</v>
      </c>
      <c r="B1819" t="s">
        <v>31843</v>
      </c>
      <c r="I1819" t="s">
        <v>2017</v>
      </c>
      <c r="J1819">
        <v>980</v>
      </c>
      <c r="M1819">
        <v>980</v>
      </c>
      <c r="N1819">
        <f t="shared" si="28"/>
        <v>0</v>
      </c>
    </row>
    <row r="1820" spans="1:14" x14ac:dyDescent="0.2">
      <c r="A1820" t="s">
        <v>2028</v>
      </c>
      <c r="B1820" t="s">
        <v>31843</v>
      </c>
      <c r="I1820" t="s">
        <v>2017</v>
      </c>
      <c r="J1820">
        <v>980</v>
      </c>
      <c r="M1820">
        <v>980</v>
      </c>
      <c r="N1820">
        <f t="shared" si="28"/>
        <v>0</v>
      </c>
    </row>
    <row r="1821" spans="1:14" x14ac:dyDescent="0.2">
      <c r="A1821" t="s">
        <v>2029</v>
      </c>
      <c r="B1821" t="s">
        <v>31844</v>
      </c>
      <c r="I1821" t="s">
        <v>3</v>
      </c>
      <c r="J1821">
        <v>320.64999999999998</v>
      </c>
      <c r="M1821">
        <v>320.64999999999998</v>
      </c>
      <c r="N1821">
        <f t="shared" si="28"/>
        <v>0</v>
      </c>
    </row>
    <row r="1822" spans="1:14" x14ac:dyDescent="0.2">
      <c r="A1822" t="s">
        <v>2030</v>
      </c>
      <c r="B1822" t="s">
        <v>31844</v>
      </c>
      <c r="I1822" t="s">
        <v>3</v>
      </c>
      <c r="J1822">
        <v>288.12</v>
      </c>
      <c r="M1822">
        <v>288.12</v>
      </c>
      <c r="N1822">
        <f t="shared" si="28"/>
        <v>0</v>
      </c>
    </row>
    <row r="1823" spans="1:14" x14ac:dyDescent="0.2">
      <c r="A1823" t="s">
        <v>2031</v>
      </c>
      <c r="B1823" t="s">
        <v>31845</v>
      </c>
      <c r="I1823" t="s">
        <v>3</v>
      </c>
      <c r="J1823">
        <v>274.38</v>
      </c>
      <c r="M1823">
        <v>274.38</v>
      </c>
      <c r="N1823">
        <f t="shared" si="28"/>
        <v>0</v>
      </c>
    </row>
    <row r="1824" spans="1:14" x14ac:dyDescent="0.2">
      <c r="A1824" t="s">
        <v>2032</v>
      </c>
      <c r="B1824" t="s">
        <v>31845</v>
      </c>
      <c r="I1824" t="s">
        <v>3</v>
      </c>
      <c r="J1824">
        <v>241.85</v>
      </c>
      <c r="M1824">
        <v>241.85</v>
      </c>
      <c r="N1824">
        <f t="shared" si="28"/>
        <v>0</v>
      </c>
    </row>
    <row r="1825" spans="1:14" x14ac:dyDescent="0.2">
      <c r="A1825" t="s">
        <v>2033</v>
      </c>
      <c r="B1825" t="s">
        <v>31846</v>
      </c>
      <c r="I1825" t="s">
        <v>4</v>
      </c>
      <c r="J1825">
        <v>34.840000000000003</v>
      </c>
      <c r="M1825">
        <v>34.840000000000003</v>
      </c>
      <c r="N1825">
        <f t="shared" si="28"/>
        <v>0</v>
      </c>
    </row>
    <row r="1826" spans="1:14" x14ac:dyDescent="0.2">
      <c r="A1826" t="s">
        <v>2034</v>
      </c>
      <c r="B1826" t="s">
        <v>31846</v>
      </c>
      <c r="I1826" t="s">
        <v>4</v>
      </c>
      <c r="J1826">
        <v>33.58</v>
      </c>
      <c r="M1826">
        <v>33.58</v>
      </c>
      <c r="N1826">
        <f t="shared" si="28"/>
        <v>0</v>
      </c>
    </row>
    <row r="1827" spans="1:14" x14ac:dyDescent="0.2">
      <c r="A1827" t="s">
        <v>2035</v>
      </c>
      <c r="B1827" t="s">
        <v>31847</v>
      </c>
      <c r="I1827" t="s">
        <v>4</v>
      </c>
      <c r="J1827">
        <v>17.91</v>
      </c>
      <c r="M1827">
        <v>17.91</v>
      </c>
      <c r="N1827">
        <f t="shared" si="28"/>
        <v>0</v>
      </c>
    </row>
    <row r="1828" spans="1:14" x14ac:dyDescent="0.2">
      <c r="A1828" t="s">
        <v>2036</v>
      </c>
      <c r="B1828" t="s">
        <v>31847</v>
      </c>
      <c r="I1828" t="s">
        <v>4</v>
      </c>
      <c r="J1828">
        <v>16.649999999999999</v>
      </c>
      <c r="M1828">
        <v>16.649999999999999</v>
      </c>
      <c r="N1828">
        <f t="shared" si="28"/>
        <v>0</v>
      </c>
    </row>
    <row r="1829" spans="1:14" x14ac:dyDescent="0.2">
      <c r="A1829" t="s">
        <v>2037</v>
      </c>
      <c r="B1829" t="s">
        <v>31848</v>
      </c>
      <c r="I1829" t="s">
        <v>4</v>
      </c>
      <c r="J1829">
        <v>14.31</v>
      </c>
      <c r="M1829">
        <v>14.31</v>
      </c>
      <c r="N1829">
        <f t="shared" si="28"/>
        <v>0</v>
      </c>
    </row>
    <row r="1830" spans="1:14" x14ac:dyDescent="0.2">
      <c r="A1830" t="s">
        <v>2038</v>
      </c>
      <c r="B1830" t="s">
        <v>31848</v>
      </c>
      <c r="I1830" t="s">
        <v>4</v>
      </c>
      <c r="J1830">
        <v>12.39</v>
      </c>
      <c r="M1830">
        <v>12.39</v>
      </c>
      <c r="N1830">
        <f t="shared" si="28"/>
        <v>0</v>
      </c>
    </row>
    <row r="1831" spans="1:14" x14ac:dyDescent="0.2">
      <c r="A1831" t="s">
        <v>118</v>
      </c>
      <c r="B1831" t="s">
        <v>31849</v>
      </c>
      <c r="I1831" t="s">
        <v>3</v>
      </c>
      <c r="J1831">
        <v>1.03</v>
      </c>
      <c r="M1831">
        <v>1.03</v>
      </c>
      <c r="N1831">
        <f t="shared" si="28"/>
        <v>0</v>
      </c>
    </row>
    <row r="1832" spans="1:14" x14ac:dyDescent="0.2">
      <c r="A1832" t="s">
        <v>2039</v>
      </c>
      <c r="B1832" t="s">
        <v>31849</v>
      </c>
      <c r="I1832" t="s">
        <v>3</v>
      </c>
      <c r="J1832">
        <v>1.03</v>
      </c>
      <c r="M1832">
        <v>1.03</v>
      </c>
      <c r="N1832">
        <f t="shared" si="28"/>
        <v>0</v>
      </c>
    </row>
    <row r="1833" spans="1:14" x14ac:dyDescent="0.2">
      <c r="A1833" t="s">
        <v>2040</v>
      </c>
      <c r="B1833" t="s">
        <v>31850</v>
      </c>
      <c r="I1833" t="s">
        <v>3</v>
      </c>
      <c r="J1833">
        <v>2.0699999999999998</v>
      </c>
      <c r="M1833">
        <v>2.0699999999999998</v>
      </c>
      <c r="N1833">
        <f t="shared" si="28"/>
        <v>0</v>
      </c>
    </row>
    <row r="1834" spans="1:14" x14ac:dyDescent="0.2">
      <c r="A1834" t="s">
        <v>2041</v>
      </c>
      <c r="B1834" t="s">
        <v>31850</v>
      </c>
      <c r="I1834" t="s">
        <v>3</v>
      </c>
      <c r="J1834">
        <v>2.0699999999999998</v>
      </c>
      <c r="M1834">
        <v>2.0699999999999998</v>
      </c>
      <c r="N1834">
        <f t="shared" si="28"/>
        <v>0</v>
      </c>
    </row>
    <row r="1835" spans="1:14" x14ac:dyDescent="0.2">
      <c r="A1835" t="s">
        <v>2042</v>
      </c>
      <c r="B1835" t="s">
        <v>31851</v>
      </c>
      <c r="I1835" t="s">
        <v>5</v>
      </c>
      <c r="J1835">
        <v>4347.2</v>
      </c>
      <c r="M1835">
        <v>4347.2</v>
      </c>
      <c r="N1835">
        <f t="shared" si="28"/>
        <v>0</v>
      </c>
    </row>
    <row r="1836" spans="1:14" x14ac:dyDescent="0.2">
      <c r="A1836" t="s">
        <v>2043</v>
      </c>
      <c r="B1836" t="s">
        <v>31851</v>
      </c>
      <c r="I1836" t="s">
        <v>5</v>
      </c>
      <c r="J1836">
        <v>4203.6400000000003</v>
      </c>
      <c r="M1836">
        <v>4203.6400000000003</v>
      </c>
      <c r="N1836">
        <f t="shared" si="28"/>
        <v>0</v>
      </c>
    </row>
    <row r="1837" spans="1:14" x14ac:dyDescent="0.2">
      <c r="A1837" t="s">
        <v>2044</v>
      </c>
      <c r="B1837" t="s">
        <v>31852</v>
      </c>
      <c r="I1837" t="s">
        <v>5</v>
      </c>
      <c r="J1837">
        <v>2383.64</v>
      </c>
      <c r="M1837">
        <v>2383.64</v>
      </c>
      <c r="N1837">
        <f t="shared" si="28"/>
        <v>0</v>
      </c>
    </row>
    <row r="1838" spans="1:14" x14ac:dyDescent="0.2">
      <c r="A1838" t="s">
        <v>2045</v>
      </c>
      <c r="B1838" t="s">
        <v>31852</v>
      </c>
      <c r="I1838" t="s">
        <v>5</v>
      </c>
      <c r="J1838">
        <v>2245.6999999999998</v>
      </c>
      <c r="M1838">
        <v>2245.6999999999998</v>
      </c>
      <c r="N1838">
        <f t="shared" si="28"/>
        <v>0</v>
      </c>
    </row>
    <row r="1839" spans="1:14" x14ac:dyDescent="0.2">
      <c r="A1839" t="s">
        <v>2046</v>
      </c>
      <c r="B1839" t="s">
        <v>31853</v>
      </c>
      <c r="I1839" t="s">
        <v>5</v>
      </c>
      <c r="J1839">
        <v>13613.44</v>
      </c>
      <c r="M1839">
        <v>13613.44</v>
      </c>
      <c r="N1839">
        <f t="shared" si="28"/>
        <v>0</v>
      </c>
    </row>
    <row r="1840" spans="1:14" x14ac:dyDescent="0.2">
      <c r="A1840" t="s">
        <v>2047</v>
      </c>
      <c r="B1840" t="s">
        <v>31853</v>
      </c>
      <c r="I1840" t="s">
        <v>5</v>
      </c>
      <c r="J1840">
        <v>13022.26</v>
      </c>
      <c r="M1840">
        <v>13022.26</v>
      </c>
      <c r="N1840">
        <f t="shared" si="28"/>
        <v>0</v>
      </c>
    </row>
    <row r="1841" spans="1:14" x14ac:dyDescent="0.2">
      <c r="A1841" t="s">
        <v>2048</v>
      </c>
      <c r="B1841" t="s">
        <v>31854</v>
      </c>
      <c r="I1841" t="s">
        <v>5</v>
      </c>
      <c r="J1841">
        <v>15951.65</v>
      </c>
      <c r="M1841">
        <v>15951.65</v>
      </c>
      <c r="N1841">
        <f t="shared" si="28"/>
        <v>0</v>
      </c>
    </row>
    <row r="1842" spans="1:14" x14ac:dyDescent="0.2">
      <c r="A1842" t="s">
        <v>2049</v>
      </c>
      <c r="B1842" t="s">
        <v>31854</v>
      </c>
      <c r="I1842" t="s">
        <v>5</v>
      </c>
      <c r="J1842">
        <v>15360.47</v>
      </c>
      <c r="M1842">
        <v>15360.47</v>
      </c>
      <c r="N1842">
        <f t="shared" si="28"/>
        <v>0</v>
      </c>
    </row>
    <row r="1843" spans="1:14" x14ac:dyDescent="0.2">
      <c r="A1843" t="s">
        <v>2050</v>
      </c>
      <c r="B1843" t="s">
        <v>31855</v>
      </c>
      <c r="I1843" t="s">
        <v>5</v>
      </c>
      <c r="J1843">
        <v>17633.61</v>
      </c>
      <c r="M1843">
        <v>17633.61</v>
      </c>
      <c r="N1843">
        <f t="shared" si="28"/>
        <v>0</v>
      </c>
    </row>
    <row r="1844" spans="1:14" x14ac:dyDescent="0.2">
      <c r="A1844" t="s">
        <v>2051</v>
      </c>
      <c r="B1844" t="s">
        <v>31855</v>
      </c>
      <c r="I1844" t="s">
        <v>5</v>
      </c>
      <c r="J1844">
        <v>17042.439999999999</v>
      </c>
      <c r="M1844">
        <v>17042.439999999999</v>
      </c>
      <c r="N1844">
        <f t="shared" si="28"/>
        <v>0</v>
      </c>
    </row>
    <row r="1845" spans="1:14" x14ac:dyDescent="0.2">
      <c r="A1845" t="s">
        <v>2052</v>
      </c>
      <c r="B1845" t="s">
        <v>31856</v>
      </c>
      <c r="I1845" t="s">
        <v>5</v>
      </c>
      <c r="J1845">
        <v>18810.28</v>
      </c>
      <c r="M1845">
        <v>18810.28</v>
      </c>
      <c r="N1845">
        <f t="shared" si="28"/>
        <v>0</v>
      </c>
    </row>
    <row r="1846" spans="1:14" x14ac:dyDescent="0.2">
      <c r="A1846" t="s">
        <v>2053</v>
      </c>
      <c r="B1846" t="s">
        <v>31856</v>
      </c>
      <c r="I1846" t="s">
        <v>5</v>
      </c>
      <c r="J1846">
        <v>18213.05</v>
      </c>
      <c r="M1846">
        <v>18213.05</v>
      </c>
      <c r="N1846">
        <f t="shared" si="28"/>
        <v>0</v>
      </c>
    </row>
    <row r="1847" spans="1:14" x14ac:dyDescent="0.2">
      <c r="A1847" t="s">
        <v>2054</v>
      </c>
      <c r="B1847" t="s">
        <v>31857</v>
      </c>
      <c r="I1847" t="s">
        <v>5</v>
      </c>
      <c r="J1847">
        <v>19960.7</v>
      </c>
      <c r="M1847">
        <v>19960.7</v>
      </c>
      <c r="N1847">
        <f t="shared" si="28"/>
        <v>0</v>
      </c>
    </row>
    <row r="1848" spans="1:14" x14ac:dyDescent="0.2">
      <c r="A1848" t="s">
        <v>2055</v>
      </c>
      <c r="B1848" t="s">
        <v>31857</v>
      </c>
      <c r="I1848" t="s">
        <v>5</v>
      </c>
      <c r="J1848">
        <v>19363.47</v>
      </c>
      <c r="M1848">
        <v>19363.47</v>
      </c>
      <c r="N1848">
        <f t="shared" si="28"/>
        <v>0</v>
      </c>
    </row>
    <row r="1849" spans="1:14" x14ac:dyDescent="0.2">
      <c r="A1849" t="s">
        <v>2056</v>
      </c>
      <c r="B1849" t="s">
        <v>31858</v>
      </c>
      <c r="I1849" t="s">
        <v>3</v>
      </c>
      <c r="J1849">
        <v>533.09</v>
      </c>
      <c r="M1849">
        <v>533.09</v>
      </c>
      <c r="N1849">
        <f t="shared" si="28"/>
        <v>0</v>
      </c>
    </row>
    <row r="1850" spans="1:14" x14ac:dyDescent="0.2">
      <c r="A1850" t="s">
        <v>2057</v>
      </c>
      <c r="B1850" t="s">
        <v>31858</v>
      </c>
      <c r="I1850" t="s">
        <v>3</v>
      </c>
      <c r="J1850">
        <v>504.49</v>
      </c>
      <c r="M1850">
        <v>504.49</v>
      </c>
      <c r="N1850">
        <f t="shared" si="28"/>
        <v>0</v>
      </c>
    </row>
    <row r="1851" spans="1:14" x14ac:dyDescent="0.2">
      <c r="A1851" t="s">
        <v>2058</v>
      </c>
      <c r="B1851" t="s">
        <v>31859</v>
      </c>
      <c r="I1851" t="s">
        <v>3</v>
      </c>
      <c r="J1851">
        <v>223.55</v>
      </c>
      <c r="M1851">
        <v>223.55</v>
      </c>
      <c r="N1851">
        <f t="shared" si="28"/>
        <v>0</v>
      </c>
    </row>
    <row r="1852" spans="1:14" x14ac:dyDescent="0.2">
      <c r="A1852" t="s">
        <v>2059</v>
      </c>
      <c r="B1852" t="s">
        <v>31859</v>
      </c>
      <c r="I1852" t="s">
        <v>3</v>
      </c>
      <c r="J1852">
        <v>211.54</v>
      </c>
      <c r="M1852">
        <v>211.54</v>
      </c>
      <c r="N1852">
        <f t="shared" si="28"/>
        <v>0</v>
      </c>
    </row>
    <row r="1853" spans="1:14" x14ac:dyDescent="0.2">
      <c r="A1853" t="s">
        <v>2060</v>
      </c>
      <c r="B1853" t="s">
        <v>31860</v>
      </c>
      <c r="I1853" t="s">
        <v>3</v>
      </c>
      <c r="J1853">
        <v>104.19</v>
      </c>
      <c r="M1853">
        <v>104.19</v>
      </c>
      <c r="N1853">
        <f t="shared" si="28"/>
        <v>0</v>
      </c>
    </row>
    <row r="1854" spans="1:14" x14ac:dyDescent="0.2">
      <c r="A1854" t="s">
        <v>2061</v>
      </c>
      <c r="B1854" t="s">
        <v>31860</v>
      </c>
      <c r="I1854" t="s">
        <v>3</v>
      </c>
      <c r="J1854">
        <v>99.37</v>
      </c>
      <c r="M1854">
        <v>99.37</v>
      </c>
      <c r="N1854">
        <f t="shared" si="28"/>
        <v>0</v>
      </c>
    </row>
    <row r="1855" spans="1:14" x14ac:dyDescent="0.2">
      <c r="A1855" t="s">
        <v>119</v>
      </c>
      <c r="B1855" t="s">
        <v>31861</v>
      </c>
      <c r="I1855" t="s">
        <v>4</v>
      </c>
      <c r="J1855">
        <v>3.64</v>
      </c>
      <c r="M1855">
        <v>3.64</v>
      </c>
      <c r="N1855">
        <f t="shared" si="28"/>
        <v>0</v>
      </c>
    </row>
    <row r="1856" spans="1:14" x14ac:dyDescent="0.2">
      <c r="A1856" t="s">
        <v>2062</v>
      </c>
      <c r="B1856" t="s">
        <v>31861</v>
      </c>
      <c r="I1856" t="s">
        <v>4</v>
      </c>
      <c r="J1856">
        <v>3.31</v>
      </c>
      <c r="M1856">
        <v>3.31</v>
      </c>
      <c r="N1856">
        <f t="shared" si="28"/>
        <v>0</v>
      </c>
    </row>
    <row r="1857" spans="1:14" x14ac:dyDescent="0.2">
      <c r="A1857" t="s">
        <v>2063</v>
      </c>
      <c r="B1857" t="s">
        <v>31862</v>
      </c>
      <c r="I1857" t="s">
        <v>5</v>
      </c>
      <c r="J1857">
        <v>115.92</v>
      </c>
      <c r="M1857">
        <v>115.92</v>
      </c>
      <c r="N1857">
        <f t="shared" si="28"/>
        <v>0</v>
      </c>
    </row>
    <row r="1858" spans="1:14" x14ac:dyDescent="0.2">
      <c r="A1858" t="s">
        <v>2064</v>
      </c>
      <c r="B1858" t="s">
        <v>31862</v>
      </c>
      <c r="I1858" t="s">
        <v>5</v>
      </c>
      <c r="J1858">
        <v>108.73</v>
      </c>
      <c r="M1858">
        <v>108.73</v>
      </c>
      <c r="N1858">
        <f t="shared" si="28"/>
        <v>0</v>
      </c>
    </row>
    <row r="1859" spans="1:14" x14ac:dyDescent="0.2">
      <c r="A1859" t="s">
        <v>2065</v>
      </c>
      <c r="B1859" t="s">
        <v>31863</v>
      </c>
      <c r="I1859" t="s">
        <v>5</v>
      </c>
      <c r="J1859">
        <v>24384.5</v>
      </c>
      <c r="M1859">
        <v>24384.5</v>
      </c>
      <c r="N1859">
        <f t="shared" si="28"/>
        <v>0</v>
      </c>
    </row>
    <row r="1860" spans="1:14" x14ac:dyDescent="0.2">
      <c r="A1860" t="s">
        <v>2066</v>
      </c>
      <c r="B1860" t="s">
        <v>31863</v>
      </c>
      <c r="I1860" t="s">
        <v>5</v>
      </c>
      <c r="J1860">
        <v>22094.32</v>
      </c>
      <c r="M1860">
        <v>22094.32</v>
      </c>
      <c r="N1860">
        <f t="shared" ref="N1860:N1923" si="29">J1860-M1860</f>
        <v>0</v>
      </c>
    </row>
    <row r="1861" spans="1:14" x14ac:dyDescent="0.2">
      <c r="A1861" t="s">
        <v>2067</v>
      </c>
      <c r="B1861" t="s">
        <v>31864</v>
      </c>
      <c r="I1861" t="s">
        <v>5</v>
      </c>
      <c r="J1861">
        <v>20964.07</v>
      </c>
      <c r="M1861">
        <v>20964.07</v>
      </c>
      <c r="N1861">
        <f t="shared" si="29"/>
        <v>0</v>
      </c>
    </row>
    <row r="1862" spans="1:14" x14ac:dyDescent="0.2">
      <c r="A1862" t="s">
        <v>2068</v>
      </c>
      <c r="B1862" t="s">
        <v>31864</v>
      </c>
      <c r="I1862" t="s">
        <v>5</v>
      </c>
      <c r="J1862">
        <v>18673.89</v>
      </c>
      <c r="M1862">
        <v>18673.89</v>
      </c>
      <c r="N1862">
        <f t="shared" si="29"/>
        <v>0</v>
      </c>
    </row>
    <row r="1863" spans="1:14" x14ac:dyDescent="0.2">
      <c r="A1863" t="s">
        <v>2069</v>
      </c>
      <c r="B1863" t="s">
        <v>31865</v>
      </c>
      <c r="I1863" t="s">
        <v>5</v>
      </c>
      <c r="J1863">
        <v>12792.7</v>
      </c>
      <c r="M1863">
        <v>12792.7</v>
      </c>
      <c r="N1863">
        <f t="shared" si="29"/>
        <v>0</v>
      </c>
    </row>
    <row r="1864" spans="1:14" x14ac:dyDescent="0.2">
      <c r="A1864" t="s">
        <v>2070</v>
      </c>
      <c r="B1864" t="s">
        <v>31865</v>
      </c>
      <c r="I1864" t="s">
        <v>5</v>
      </c>
      <c r="J1864">
        <v>11367.18</v>
      </c>
      <c r="M1864">
        <v>11367.18</v>
      </c>
      <c r="N1864">
        <f t="shared" si="29"/>
        <v>0</v>
      </c>
    </row>
    <row r="1865" spans="1:14" x14ac:dyDescent="0.2">
      <c r="A1865" t="s">
        <v>2071</v>
      </c>
      <c r="B1865" t="s">
        <v>31866</v>
      </c>
      <c r="I1865" t="s">
        <v>5</v>
      </c>
      <c r="J1865">
        <v>47480.21</v>
      </c>
      <c r="M1865">
        <v>47480.21</v>
      </c>
      <c r="N1865">
        <f t="shared" si="29"/>
        <v>0</v>
      </c>
    </row>
    <row r="1866" spans="1:14" x14ac:dyDescent="0.2">
      <c r="A1866" t="s">
        <v>2072</v>
      </c>
      <c r="B1866" t="s">
        <v>31866</v>
      </c>
      <c r="I1866" t="s">
        <v>5</v>
      </c>
      <c r="J1866">
        <v>42764.37</v>
      </c>
      <c r="M1866">
        <v>42764.37</v>
      </c>
      <c r="N1866">
        <f t="shared" si="29"/>
        <v>0</v>
      </c>
    </row>
    <row r="1867" spans="1:14" x14ac:dyDescent="0.2">
      <c r="A1867" t="s">
        <v>2073</v>
      </c>
      <c r="B1867" t="s">
        <v>31867</v>
      </c>
      <c r="I1867" t="s">
        <v>5</v>
      </c>
      <c r="J1867">
        <v>34657.14</v>
      </c>
      <c r="M1867">
        <v>34657.14</v>
      </c>
      <c r="N1867">
        <f t="shared" si="29"/>
        <v>0</v>
      </c>
    </row>
    <row r="1868" spans="1:14" x14ac:dyDescent="0.2">
      <c r="A1868" t="s">
        <v>2074</v>
      </c>
      <c r="B1868" t="s">
        <v>31867</v>
      </c>
      <c r="I1868" t="s">
        <v>5</v>
      </c>
      <c r="J1868">
        <v>30882.43</v>
      </c>
      <c r="M1868">
        <v>30882.43</v>
      </c>
      <c r="N1868">
        <f t="shared" si="29"/>
        <v>0</v>
      </c>
    </row>
    <row r="1869" spans="1:14" x14ac:dyDescent="0.2">
      <c r="A1869" t="s">
        <v>2075</v>
      </c>
      <c r="B1869" t="s">
        <v>31868</v>
      </c>
      <c r="I1869" t="s">
        <v>5</v>
      </c>
      <c r="J1869">
        <v>28226.19</v>
      </c>
      <c r="M1869">
        <v>28226.19</v>
      </c>
      <c r="N1869">
        <f t="shared" si="29"/>
        <v>0</v>
      </c>
    </row>
    <row r="1870" spans="1:14" x14ac:dyDescent="0.2">
      <c r="A1870" t="s">
        <v>2076</v>
      </c>
      <c r="B1870" t="s">
        <v>31868</v>
      </c>
      <c r="I1870" t="s">
        <v>5</v>
      </c>
      <c r="J1870">
        <v>24924.69</v>
      </c>
      <c r="M1870">
        <v>24924.69</v>
      </c>
      <c r="N1870">
        <f t="shared" si="29"/>
        <v>0</v>
      </c>
    </row>
    <row r="1871" spans="1:14" x14ac:dyDescent="0.2">
      <c r="A1871" t="s">
        <v>120</v>
      </c>
      <c r="B1871" t="s">
        <v>31869</v>
      </c>
      <c r="I1871" t="s">
        <v>5</v>
      </c>
      <c r="J1871">
        <v>97.95</v>
      </c>
      <c r="M1871">
        <v>97.95</v>
      </c>
      <c r="N1871">
        <f t="shared" si="29"/>
        <v>0</v>
      </c>
    </row>
    <row r="1872" spans="1:14" x14ac:dyDescent="0.2">
      <c r="A1872" t="s">
        <v>2077</v>
      </c>
      <c r="B1872" t="s">
        <v>31869</v>
      </c>
      <c r="I1872" t="s">
        <v>5</v>
      </c>
      <c r="J1872">
        <v>89.85</v>
      </c>
      <c r="M1872">
        <v>89.85</v>
      </c>
      <c r="N1872">
        <f t="shared" si="29"/>
        <v>0</v>
      </c>
    </row>
    <row r="1873" spans="1:14" x14ac:dyDescent="0.2">
      <c r="A1873" t="s">
        <v>2078</v>
      </c>
      <c r="B1873" t="s">
        <v>31870</v>
      </c>
      <c r="I1873" t="s">
        <v>2017</v>
      </c>
      <c r="J1873">
        <v>68.900000000000006</v>
      </c>
      <c r="M1873">
        <v>68.900000000000006</v>
      </c>
      <c r="N1873">
        <f t="shared" si="29"/>
        <v>0</v>
      </c>
    </row>
    <row r="1874" spans="1:14" x14ac:dyDescent="0.2">
      <c r="A1874" t="s">
        <v>2079</v>
      </c>
      <c r="B1874" t="s">
        <v>31870</v>
      </c>
      <c r="I1874" t="s">
        <v>2017</v>
      </c>
      <c r="J1874">
        <v>68.900000000000006</v>
      </c>
      <c r="M1874">
        <v>68.900000000000006</v>
      </c>
      <c r="N1874">
        <f t="shared" si="29"/>
        <v>0</v>
      </c>
    </row>
    <row r="1875" spans="1:14" x14ac:dyDescent="0.2">
      <c r="A1875" t="s">
        <v>2080</v>
      </c>
      <c r="B1875" t="s">
        <v>31871</v>
      </c>
      <c r="I1875" t="s">
        <v>2017</v>
      </c>
      <c r="J1875">
        <v>21.64</v>
      </c>
      <c r="M1875">
        <v>21.64</v>
      </c>
      <c r="N1875">
        <f t="shared" si="29"/>
        <v>0</v>
      </c>
    </row>
    <row r="1876" spans="1:14" x14ac:dyDescent="0.2">
      <c r="A1876" t="s">
        <v>2081</v>
      </c>
      <c r="B1876" t="s">
        <v>31871</v>
      </c>
      <c r="I1876" t="s">
        <v>2017</v>
      </c>
      <c r="J1876">
        <v>21.64</v>
      </c>
      <c r="M1876">
        <v>21.64</v>
      </c>
      <c r="N1876">
        <f t="shared" si="29"/>
        <v>0</v>
      </c>
    </row>
    <row r="1877" spans="1:14" x14ac:dyDescent="0.2">
      <c r="A1877" t="s">
        <v>2082</v>
      </c>
      <c r="B1877" t="s">
        <v>31872</v>
      </c>
      <c r="I1877" t="s">
        <v>2017</v>
      </c>
      <c r="J1877">
        <v>137.6</v>
      </c>
      <c r="M1877">
        <v>137.6</v>
      </c>
      <c r="N1877">
        <f t="shared" si="29"/>
        <v>0</v>
      </c>
    </row>
    <row r="1878" spans="1:14" x14ac:dyDescent="0.2">
      <c r="A1878" t="s">
        <v>2083</v>
      </c>
      <c r="B1878" t="s">
        <v>31872</v>
      </c>
      <c r="I1878" t="s">
        <v>2017</v>
      </c>
      <c r="J1878">
        <v>137.6</v>
      </c>
      <c r="M1878">
        <v>137.6</v>
      </c>
      <c r="N1878">
        <f t="shared" si="29"/>
        <v>0</v>
      </c>
    </row>
    <row r="1879" spans="1:14" x14ac:dyDescent="0.2">
      <c r="A1879" t="s">
        <v>2084</v>
      </c>
      <c r="B1879" t="s">
        <v>31873</v>
      </c>
      <c r="I1879" t="s">
        <v>2017</v>
      </c>
      <c r="J1879">
        <v>47.48</v>
      </c>
      <c r="M1879">
        <v>47.48</v>
      </c>
      <c r="N1879">
        <f t="shared" si="29"/>
        <v>0</v>
      </c>
    </row>
    <row r="1880" spans="1:14" x14ac:dyDescent="0.2">
      <c r="A1880" t="s">
        <v>2085</v>
      </c>
      <c r="B1880" t="s">
        <v>31873</v>
      </c>
      <c r="I1880" t="s">
        <v>2017</v>
      </c>
      <c r="J1880">
        <v>47.48</v>
      </c>
      <c r="M1880">
        <v>47.48</v>
      </c>
      <c r="N1880">
        <f t="shared" si="29"/>
        <v>0</v>
      </c>
    </row>
    <row r="1881" spans="1:14" x14ac:dyDescent="0.2">
      <c r="A1881" t="s">
        <v>2086</v>
      </c>
      <c r="B1881" t="s">
        <v>31874</v>
      </c>
      <c r="I1881" t="s">
        <v>2087</v>
      </c>
      <c r="J1881">
        <v>11.12</v>
      </c>
      <c r="M1881">
        <v>11.12</v>
      </c>
      <c r="N1881">
        <f t="shared" si="29"/>
        <v>0</v>
      </c>
    </row>
    <row r="1882" spans="1:14" x14ac:dyDescent="0.2">
      <c r="A1882" t="s">
        <v>2088</v>
      </c>
      <c r="B1882" t="s">
        <v>31874</v>
      </c>
      <c r="I1882" t="s">
        <v>2087</v>
      </c>
      <c r="J1882">
        <v>11.12</v>
      </c>
      <c r="M1882">
        <v>11.12</v>
      </c>
      <c r="N1882">
        <f t="shared" si="29"/>
        <v>0</v>
      </c>
    </row>
    <row r="1883" spans="1:14" x14ac:dyDescent="0.2">
      <c r="A1883" t="s">
        <v>2089</v>
      </c>
      <c r="B1883" t="s">
        <v>31875</v>
      </c>
      <c r="I1883" t="s">
        <v>3</v>
      </c>
      <c r="J1883">
        <v>10.210000000000001</v>
      </c>
      <c r="M1883">
        <v>10.210000000000001</v>
      </c>
      <c r="N1883">
        <f t="shared" si="29"/>
        <v>0</v>
      </c>
    </row>
    <row r="1884" spans="1:14" x14ac:dyDescent="0.2">
      <c r="A1884" t="s">
        <v>2090</v>
      </c>
      <c r="B1884" t="s">
        <v>31875</v>
      </c>
      <c r="I1884" t="s">
        <v>3</v>
      </c>
      <c r="J1884">
        <v>9.06</v>
      </c>
      <c r="M1884">
        <v>9.06</v>
      </c>
      <c r="N1884">
        <f t="shared" si="29"/>
        <v>0</v>
      </c>
    </row>
    <row r="1885" spans="1:14" x14ac:dyDescent="0.2">
      <c r="A1885" t="s">
        <v>2091</v>
      </c>
      <c r="B1885" t="s">
        <v>2092</v>
      </c>
      <c r="I1885" t="s">
        <v>3</v>
      </c>
      <c r="J1885">
        <v>97.33</v>
      </c>
      <c r="M1885">
        <v>97.33</v>
      </c>
      <c r="N1885">
        <f t="shared" si="29"/>
        <v>0</v>
      </c>
    </row>
    <row r="1886" spans="1:14" x14ac:dyDescent="0.2">
      <c r="A1886" t="s">
        <v>2093</v>
      </c>
      <c r="B1886" t="s">
        <v>2092</v>
      </c>
      <c r="I1886" t="s">
        <v>3</v>
      </c>
      <c r="J1886">
        <v>85.83</v>
      </c>
      <c r="M1886">
        <v>85.83</v>
      </c>
      <c r="N1886">
        <f t="shared" si="29"/>
        <v>0</v>
      </c>
    </row>
    <row r="1887" spans="1:14" x14ac:dyDescent="0.2">
      <c r="A1887" t="s">
        <v>2094</v>
      </c>
      <c r="B1887" t="s">
        <v>31876</v>
      </c>
      <c r="I1887" t="s">
        <v>20</v>
      </c>
      <c r="J1887">
        <v>61.42</v>
      </c>
      <c r="M1887">
        <v>61.42</v>
      </c>
      <c r="N1887">
        <f t="shared" si="29"/>
        <v>0</v>
      </c>
    </row>
    <row r="1888" spans="1:14" x14ac:dyDescent="0.2">
      <c r="A1888" t="s">
        <v>2095</v>
      </c>
      <c r="B1888" t="s">
        <v>31876</v>
      </c>
      <c r="I1888" t="s">
        <v>20</v>
      </c>
      <c r="J1888">
        <v>53.23</v>
      </c>
      <c r="M1888">
        <v>53.23</v>
      </c>
      <c r="N1888">
        <f t="shared" si="29"/>
        <v>0</v>
      </c>
    </row>
    <row r="1889" spans="1:14" x14ac:dyDescent="0.2">
      <c r="A1889" t="s">
        <v>2096</v>
      </c>
      <c r="B1889" t="s">
        <v>31877</v>
      </c>
      <c r="I1889" t="s">
        <v>20</v>
      </c>
      <c r="J1889">
        <v>77.680000000000007</v>
      </c>
      <c r="M1889">
        <v>77.680000000000007</v>
      </c>
      <c r="N1889">
        <f t="shared" si="29"/>
        <v>0</v>
      </c>
    </row>
    <row r="1890" spans="1:14" x14ac:dyDescent="0.2">
      <c r="A1890" t="s">
        <v>2097</v>
      </c>
      <c r="B1890" t="s">
        <v>31877</v>
      </c>
      <c r="I1890" t="s">
        <v>20</v>
      </c>
      <c r="J1890">
        <v>67.319999999999993</v>
      </c>
      <c r="M1890">
        <v>67.319999999999993</v>
      </c>
      <c r="N1890">
        <f t="shared" si="29"/>
        <v>0</v>
      </c>
    </row>
    <row r="1891" spans="1:14" x14ac:dyDescent="0.2">
      <c r="A1891" t="s">
        <v>2098</v>
      </c>
      <c r="B1891" t="s">
        <v>31878</v>
      </c>
      <c r="I1891" t="s">
        <v>20</v>
      </c>
      <c r="J1891">
        <v>104.78</v>
      </c>
      <c r="M1891">
        <v>104.78</v>
      </c>
      <c r="N1891">
        <f t="shared" si="29"/>
        <v>0</v>
      </c>
    </row>
    <row r="1892" spans="1:14" x14ac:dyDescent="0.2">
      <c r="A1892" t="s">
        <v>2099</v>
      </c>
      <c r="B1892" t="s">
        <v>31878</v>
      </c>
      <c r="I1892" t="s">
        <v>20</v>
      </c>
      <c r="J1892">
        <v>90.8</v>
      </c>
      <c r="M1892">
        <v>90.8</v>
      </c>
      <c r="N1892">
        <f t="shared" si="29"/>
        <v>0</v>
      </c>
    </row>
    <row r="1893" spans="1:14" x14ac:dyDescent="0.2">
      <c r="A1893" t="s">
        <v>2100</v>
      </c>
      <c r="B1893" t="s">
        <v>31879</v>
      </c>
      <c r="I1893" t="s">
        <v>20</v>
      </c>
      <c r="J1893">
        <v>140.91</v>
      </c>
      <c r="M1893">
        <v>140.91</v>
      </c>
      <c r="N1893">
        <f t="shared" si="29"/>
        <v>0</v>
      </c>
    </row>
    <row r="1894" spans="1:14" x14ac:dyDescent="0.2">
      <c r="A1894" t="s">
        <v>2101</v>
      </c>
      <c r="B1894" t="s">
        <v>31879</v>
      </c>
      <c r="I1894" t="s">
        <v>20</v>
      </c>
      <c r="J1894">
        <v>122.11</v>
      </c>
      <c r="M1894">
        <v>122.11</v>
      </c>
      <c r="N1894">
        <f t="shared" si="29"/>
        <v>0</v>
      </c>
    </row>
    <row r="1895" spans="1:14" x14ac:dyDescent="0.2">
      <c r="A1895" t="s">
        <v>2102</v>
      </c>
      <c r="B1895" t="s">
        <v>31880</v>
      </c>
      <c r="I1895" t="s">
        <v>20</v>
      </c>
      <c r="J1895">
        <v>175.24</v>
      </c>
      <c r="M1895">
        <v>175.24</v>
      </c>
      <c r="N1895">
        <f t="shared" si="29"/>
        <v>0</v>
      </c>
    </row>
    <row r="1896" spans="1:14" x14ac:dyDescent="0.2">
      <c r="A1896" t="s">
        <v>2103</v>
      </c>
      <c r="B1896" t="s">
        <v>31880</v>
      </c>
      <c r="I1896" t="s">
        <v>20</v>
      </c>
      <c r="J1896">
        <v>151.86000000000001</v>
      </c>
      <c r="M1896">
        <v>151.86000000000001</v>
      </c>
      <c r="N1896">
        <f t="shared" si="29"/>
        <v>0</v>
      </c>
    </row>
    <row r="1897" spans="1:14" x14ac:dyDescent="0.2">
      <c r="A1897" t="s">
        <v>2104</v>
      </c>
      <c r="B1897" t="s">
        <v>31881</v>
      </c>
      <c r="I1897" t="s">
        <v>20</v>
      </c>
      <c r="J1897">
        <v>135.49</v>
      </c>
      <c r="M1897">
        <v>135.49</v>
      </c>
      <c r="N1897">
        <f t="shared" si="29"/>
        <v>0</v>
      </c>
    </row>
    <row r="1898" spans="1:14" x14ac:dyDescent="0.2">
      <c r="A1898" t="s">
        <v>2105</v>
      </c>
      <c r="B1898" t="s">
        <v>31881</v>
      </c>
      <c r="I1898" t="s">
        <v>20</v>
      </c>
      <c r="J1898">
        <v>117.42</v>
      </c>
      <c r="M1898">
        <v>117.42</v>
      </c>
      <c r="N1898">
        <f t="shared" si="29"/>
        <v>0</v>
      </c>
    </row>
    <row r="1899" spans="1:14" x14ac:dyDescent="0.2">
      <c r="A1899" t="s">
        <v>2106</v>
      </c>
      <c r="B1899" t="s">
        <v>31882</v>
      </c>
      <c r="I1899" t="s">
        <v>20</v>
      </c>
      <c r="J1899">
        <v>171.62</v>
      </c>
      <c r="M1899">
        <v>171.62</v>
      </c>
      <c r="N1899">
        <f t="shared" si="29"/>
        <v>0</v>
      </c>
    </row>
    <row r="1900" spans="1:14" x14ac:dyDescent="0.2">
      <c r="A1900" t="s">
        <v>2107</v>
      </c>
      <c r="B1900" t="s">
        <v>31882</v>
      </c>
      <c r="I1900" t="s">
        <v>20</v>
      </c>
      <c r="J1900">
        <v>148.72999999999999</v>
      </c>
      <c r="M1900">
        <v>148.72999999999999</v>
      </c>
      <c r="N1900">
        <f t="shared" si="29"/>
        <v>0</v>
      </c>
    </row>
    <row r="1901" spans="1:14" x14ac:dyDescent="0.2">
      <c r="A1901" t="s">
        <v>2108</v>
      </c>
      <c r="B1901" t="s">
        <v>31883</v>
      </c>
      <c r="I1901" t="s">
        <v>20</v>
      </c>
      <c r="J1901">
        <v>198.72</v>
      </c>
      <c r="M1901">
        <v>198.72</v>
      </c>
      <c r="N1901">
        <f t="shared" si="29"/>
        <v>0</v>
      </c>
    </row>
    <row r="1902" spans="1:14" x14ac:dyDescent="0.2">
      <c r="A1902" t="s">
        <v>2109</v>
      </c>
      <c r="B1902" t="s">
        <v>31883</v>
      </c>
      <c r="I1902" t="s">
        <v>20</v>
      </c>
      <c r="J1902">
        <v>172.21</v>
      </c>
      <c r="M1902">
        <v>172.21</v>
      </c>
      <c r="N1902">
        <f t="shared" si="29"/>
        <v>0</v>
      </c>
    </row>
    <row r="1903" spans="1:14" x14ac:dyDescent="0.2">
      <c r="A1903" t="s">
        <v>2110</v>
      </c>
      <c r="B1903" t="s">
        <v>31884</v>
      </c>
      <c r="I1903" t="s">
        <v>20</v>
      </c>
      <c r="J1903">
        <v>234.86</v>
      </c>
      <c r="M1903">
        <v>234.86</v>
      </c>
      <c r="N1903">
        <f t="shared" si="29"/>
        <v>0</v>
      </c>
    </row>
    <row r="1904" spans="1:14" x14ac:dyDescent="0.2">
      <c r="A1904" t="s">
        <v>2111</v>
      </c>
      <c r="B1904" t="s">
        <v>31884</v>
      </c>
      <c r="I1904" t="s">
        <v>20</v>
      </c>
      <c r="J1904">
        <v>203.52</v>
      </c>
      <c r="M1904">
        <v>203.52</v>
      </c>
      <c r="N1904">
        <f t="shared" si="29"/>
        <v>0</v>
      </c>
    </row>
    <row r="1905" spans="1:14" x14ac:dyDescent="0.2">
      <c r="A1905" t="s">
        <v>2112</v>
      </c>
      <c r="B1905" t="s">
        <v>31885</v>
      </c>
      <c r="I1905" t="s">
        <v>20</v>
      </c>
      <c r="J1905">
        <v>270.99</v>
      </c>
      <c r="M1905">
        <v>270.99</v>
      </c>
      <c r="N1905">
        <f t="shared" si="29"/>
        <v>0</v>
      </c>
    </row>
    <row r="1906" spans="1:14" x14ac:dyDescent="0.2">
      <c r="A1906" t="s">
        <v>2113</v>
      </c>
      <c r="B1906" t="s">
        <v>31885</v>
      </c>
      <c r="I1906" t="s">
        <v>20</v>
      </c>
      <c r="J1906">
        <v>234.84</v>
      </c>
      <c r="M1906">
        <v>234.84</v>
      </c>
      <c r="N1906">
        <f t="shared" si="29"/>
        <v>0</v>
      </c>
    </row>
    <row r="1907" spans="1:14" x14ac:dyDescent="0.2">
      <c r="A1907" t="s">
        <v>2114</v>
      </c>
      <c r="B1907" t="s">
        <v>31886</v>
      </c>
      <c r="I1907" t="s">
        <v>20</v>
      </c>
      <c r="J1907">
        <v>86.71</v>
      </c>
      <c r="M1907">
        <v>86.71</v>
      </c>
      <c r="N1907">
        <f t="shared" si="29"/>
        <v>0</v>
      </c>
    </row>
    <row r="1908" spans="1:14" x14ac:dyDescent="0.2">
      <c r="A1908" t="s">
        <v>2115</v>
      </c>
      <c r="B1908" t="s">
        <v>31886</v>
      </c>
      <c r="I1908" t="s">
        <v>20</v>
      </c>
      <c r="J1908">
        <v>75.14</v>
      </c>
      <c r="M1908">
        <v>75.14</v>
      </c>
      <c r="N1908">
        <f t="shared" si="29"/>
        <v>0</v>
      </c>
    </row>
    <row r="1909" spans="1:14" x14ac:dyDescent="0.2">
      <c r="A1909" t="s">
        <v>2116</v>
      </c>
      <c r="B1909" t="s">
        <v>31887</v>
      </c>
      <c r="I1909" t="s">
        <v>20</v>
      </c>
      <c r="J1909">
        <v>101.17</v>
      </c>
      <c r="M1909">
        <v>101.17</v>
      </c>
      <c r="N1909">
        <f t="shared" si="29"/>
        <v>0</v>
      </c>
    </row>
    <row r="1910" spans="1:14" x14ac:dyDescent="0.2">
      <c r="A1910" t="s">
        <v>2117</v>
      </c>
      <c r="B1910" t="s">
        <v>31887</v>
      </c>
      <c r="I1910" t="s">
        <v>20</v>
      </c>
      <c r="J1910">
        <v>87.67</v>
      </c>
      <c r="M1910">
        <v>87.67</v>
      </c>
      <c r="N1910">
        <f t="shared" si="29"/>
        <v>0</v>
      </c>
    </row>
    <row r="1911" spans="1:14" x14ac:dyDescent="0.2">
      <c r="A1911" t="s">
        <v>2118</v>
      </c>
      <c r="B1911" t="s">
        <v>31888</v>
      </c>
      <c r="I1911" t="s">
        <v>20</v>
      </c>
      <c r="J1911">
        <v>162.59</v>
      </c>
      <c r="M1911">
        <v>162.59</v>
      </c>
      <c r="N1911">
        <f t="shared" si="29"/>
        <v>0</v>
      </c>
    </row>
    <row r="1912" spans="1:14" x14ac:dyDescent="0.2">
      <c r="A1912" t="s">
        <v>2119</v>
      </c>
      <c r="B1912" t="s">
        <v>31888</v>
      </c>
      <c r="I1912" t="s">
        <v>20</v>
      </c>
      <c r="J1912">
        <v>140.9</v>
      </c>
      <c r="M1912">
        <v>140.9</v>
      </c>
      <c r="N1912">
        <f t="shared" si="29"/>
        <v>0</v>
      </c>
    </row>
    <row r="1913" spans="1:14" x14ac:dyDescent="0.2">
      <c r="A1913" t="s">
        <v>2120</v>
      </c>
      <c r="B1913" t="s">
        <v>31889</v>
      </c>
      <c r="I1913" t="s">
        <v>20</v>
      </c>
      <c r="J1913">
        <v>198.72</v>
      </c>
      <c r="M1913">
        <v>198.72</v>
      </c>
      <c r="N1913">
        <f t="shared" si="29"/>
        <v>0</v>
      </c>
    </row>
    <row r="1914" spans="1:14" x14ac:dyDescent="0.2">
      <c r="A1914" t="s">
        <v>2121</v>
      </c>
      <c r="B1914" t="s">
        <v>31889</v>
      </c>
      <c r="I1914" t="s">
        <v>20</v>
      </c>
      <c r="J1914">
        <v>172.21</v>
      </c>
      <c r="M1914">
        <v>172.21</v>
      </c>
      <c r="N1914">
        <f t="shared" si="29"/>
        <v>0</v>
      </c>
    </row>
    <row r="1915" spans="1:14" x14ac:dyDescent="0.2">
      <c r="A1915" t="s">
        <v>2122</v>
      </c>
      <c r="B1915" t="s">
        <v>31890</v>
      </c>
      <c r="I1915" t="s">
        <v>20</v>
      </c>
      <c r="J1915">
        <v>234.86</v>
      </c>
      <c r="M1915">
        <v>234.86</v>
      </c>
      <c r="N1915">
        <f t="shared" si="29"/>
        <v>0</v>
      </c>
    </row>
    <row r="1916" spans="1:14" x14ac:dyDescent="0.2">
      <c r="A1916" t="s">
        <v>2123</v>
      </c>
      <c r="B1916" t="s">
        <v>31890</v>
      </c>
      <c r="I1916" t="s">
        <v>20</v>
      </c>
      <c r="J1916">
        <v>203.52</v>
      </c>
      <c r="M1916">
        <v>203.52</v>
      </c>
      <c r="N1916">
        <f t="shared" si="29"/>
        <v>0</v>
      </c>
    </row>
    <row r="1917" spans="1:14" x14ac:dyDescent="0.2">
      <c r="A1917" t="s">
        <v>2124</v>
      </c>
      <c r="B1917" t="s">
        <v>31891</v>
      </c>
      <c r="I1917" t="s">
        <v>20</v>
      </c>
      <c r="J1917">
        <v>99.36</v>
      </c>
      <c r="M1917">
        <v>99.36</v>
      </c>
      <c r="N1917">
        <f t="shared" si="29"/>
        <v>0</v>
      </c>
    </row>
    <row r="1918" spans="1:14" x14ac:dyDescent="0.2">
      <c r="A1918" t="s">
        <v>2125</v>
      </c>
      <c r="B1918" t="s">
        <v>31891</v>
      </c>
      <c r="I1918" t="s">
        <v>20</v>
      </c>
      <c r="J1918">
        <v>86.1</v>
      </c>
      <c r="M1918">
        <v>86.1</v>
      </c>
      <c r="N1918">
        <f t="shared" si="29"/>
        <v>0</v>
      </c>
    </row>
    <row r="1919" spans="1:14" x14ac:dyDescent="0.2">
      <c r="A1919" t="s">
        <v>2126</v>
      </c>
      <c r="B1919" t="s">
        <v>31892</v>
      </c>
      <c r="I1919" t="s">
        <v>20</v>
      </c>
      <c r="J1919">
        <v>180.66</v>
      </c>
      <c r="M1919">
        <v>180.66</v>
      </c>
      <c r="N1919">
        <f t="shared" si="29"/>
        <v>0</v>
      </c>
    </row>
    <row r="1920" spans="1:14" x14ac:dyDescent="0.2">
      <c r="A1920" t="s">
        <v>2127</v>
      </c>
      <c r="B1920" t="s">
        <v>31892</v>
      </c>
      <c r="I1920" t="s">
        <v>20</v>
      </c>
      <c r="J1920">
        <v>156.56</v>
      </c>
      <c r="M1920">
        <v>156.56</v>
      </c>
      <c r="N1920">
        <f t="shared" si="29"/>
        <v>0</v>
      </c>
    </row>
    <row r="1921" spans="1:14" x14ac:dyDescent="0.2">
      <c r="A1921" t="s">
        <v>2128</v>
      </c>
      <c r="B1921" t="s">
        <v>31893</v>
      </c>
      <c r="I1921" t="s">
        <v>20</v>
      </c>
      <c r="J1921">
        <v>270.99</v>
      </c>
      <c r="M1921">
        <v>270.99</v>
      </c>
      <c r="N1921">
        <f t="shared" si="29"/>
        <v>0</v>
      </c>
    </row>
    <row r="1922" spans="1:14" x14ac:dyDescent="0.2">
      <c r="A1922" t="s">
        <v>2129</v>
      </c>
      <c r="B1922" t="s">
        <v>31893</v>
      </c>
      <c r="I1922" t="s">
        <v>20</v>
      </c>
      <c r="J1922">
        <v>234.84</v>
      </c>
      <c r="M1922">
        <v>234.84</v>
      </c>
      <c r="N1922">
        <f t="shared" si="29"/>
        <v>0</v>
      </c>
    </row>
    <row r="1923" spans="1:14" x14ac:dyDescent="0.2">
      <c r="A1923" t="s">
        <v>2130</v>
      </c>
      <c r="B1923" t="s">
        <v>31894</v>
      </c>
      <c r="I1923" t="s">
        <v>20</v>
      </c>
      <c r="J1923">
        <v>325.19</v>
      </c>
      <c r="M1923">
        <v>325.19</v>
      </c>
      <c r="N1923">
        <f t="shared" si="29"/>
        <v>0</v>
      </c>
    </row>
    <row r="1924" spans="1:14" x14ac:dyDescent="0.2">
      <c r="A1924" t="s">
        <v>2131</v>
      </c>
      <c r="B1924" t="s">
        <v>31894</v>
      </c>
      <c r="I1924" t="s">
        <v>20</v>
      </c>
      <c r="J1924">
        <v>281.8</v>
      </c>
      <c r="M1924">
        <v>281.8</v>
      </c>
      <c r="N1924">
        <f t="shared" ref="N1924:N1987" si="30">J1924-M1924</f>
        <v>0</v>
      </c>
    </row>
    <row r="1925" spans="1:14" x14ac:dyDescent="0.2">
      <c r="A1925" t="s">
        <v>2132</v>
      </c>
      <c r="B1925" t="s">
        <v>31895</v>
      </c>
      <c r="I1925" t="s">
        <v>20</v>
      </c>
      <c r="J1925">
        <v>379.39</v>
      </c>
      <c r="M1925">
        <v>379.39</v>
      </c>
      <c r="N1925">
        <f t="shared" si="30"/>
        <v>0</v>
      </c>
    </row>
    <row r="1926" spans="1:14" x14ac:dyDescent="0.2">
      <c r="A1926" t="s">
        <v>2133</v>
      </c>
      <c r="B1926" t="s">
        <v>31895</v>
      </c>
      <c r="I1926" t="s">
        <v>20</v>
      </c>
      <c r="J1926">
        <v>328.77</v>
      </c>
      <c r="M1926">
        <v>328.77</v>
      </c>
      <c r="N1926">
        <f t="shared" si="30"/>
        <v>0</v>
      </c>
    </row>
    <row r="1927" spans="1:14" x14ac:dyDescent="0.2">
      <c r="A1927" t="s">
        <v>2134</v>
      </c>
      <c r="B1927" t="s">
        <v>31896</v>
      </c>
      <c r="E1927" s="307"/>
      <c r="I1927" t="s">
        <v>20</v>
      </c>
      <c r="J1927">
        <v>48.87</v>
      </c>
      <c r="M1927">
        <v>48.87</v>
      </c>
      <c r="N1927">
        <f t="shared" si="30"/>
        <v>0</v>
      </c>
    </row>
    <row r="1928" spans="1:14" x14ac:dyDescent="0.2">
      <c r="A1928" t="s">
        <v>2135</v>
      </c>
      <c r="B1928" t="s">
        <v>31896</v>
      </c>
      <c r="E1928" s="307"/>
      <c r="I1928" t="s">
        <v>20</v>
      </c>
      <c r="J1928">
        <v>42.35</v>
      </c>
      <c r="M1928">
        <v>42.35</v>
      </c>
      <c r="N1928">
        <f t="shared" si="30"/>
        <v>0</v>
      </c>
    </row>
    <row r="1929" spans="1:14" x14ac:dyDescent="0.2">
      <c r="A1929" t="s">
        <v>2136</v>
      </c>
      <c r="B1929" t="s">
        <v>31897</v>
      </c>
      <c r="I1929" t="s">
        <v>20</v>
      </c>
      <c r="J1929">
        <v>130.22999999999999</v>
      </c>
      <c r="M1929">
        <v>130.22999999999999</v>
      </c>
      <c r="N1929">
        <f t="shared" si="30"/>
        <v>0</v>
      </c>
    </row>
    <row r="1930" spans="1:14" x14ac:dyDescent="0.2">
      <c r="A1930" t="s">
        <v>2137</v>
      </c>
      <c r="B1930" t="s">
        <v>31897</v>
      </c>
      <c r="I1930" t="s">
        <v>20</v>
      </c>
      <c r="J1930">
        <v>112.83</v>
      </c>
      <c r="M1930">
        <v>112.83</v>
      </c>
      <c r="N1930">
        <f t="shared" si="30"/>
        <v>0</v>
      </c>
    </row>
    <row r="1931" spans="1:14" x14ac:dyDescent="0.2">
      <c r="A1931" t="s">
        <v>2138</v>
      </c>
      <c r="B1931" t="s">
        <v>31898</v>
      </c>
      <c r="I1931" t="s">
        <v>20</v>
      </c>
      <c r="J1931">
        <v>117.21</v>
      </c>
      <c r="M1931">
        <v>117.21</v>
      </c>
      <c r="N1931">
        <f t="shared" si="30"/>
        <v>0</v>
      </c>
    </row>
    <row r="1932" spans="1:14" x14ac:dyDescent="0.2">
      <c r="A1932" t="s">
        <v>2139</v>
      </c>
      <c r="B1932" t="s">
        <v>31898</v>
      </c>
      <c r="I1932" t="s">
        <v>20</v>
      </c>
      <c r="J1932">
        <v>101.55</v>
      </c>
      <c r="M1932">
        <v>101.55</v>
      </c>
      <c r="N1932">
        <f t="shared" si="30"/>
        <v>0</v>
      </c>
    </row>
    <row r="1933" spans="1:14" x14ac:dyDescent="0.2">
      <c r="A1933" t="s">
        <v>2140</v>
      </c>
      <c r="B1933" t="s">
        <v>31899</v>
      </c>
      <c r="I1933" t="s">
        <v>20</v>
      </c>
      <c r="J1933">
        <v>43.99</v>
      </c>
      <c r="M1933">
        <v>43.99</v>
      </c>
      <c r="N1933">
        <f t="shared" si="30"/>
        <v>0</v>
      </c>
    </row>
    <row r="1934" spans="1:14" x14ac:dyDescent="0.2">
      <c r="A1934" t="s">
        <v>2141</v>
      </c>
      <c r="B1934" t="s">
        <v>31899</v>
      </c>
      <c r="I1934" t="s">
        <v>20</v>
      </c>
      <c r="J1934">
        <v>38.11</v>
      </c>
      <c r="M1934">
        <v>38.11</v>
      </c>
      <c r="N1934">
        <f t="shared" si="30"/>
        <v>0</v>
      </c>
    </row>
    <row r="1935" spans="1:14" x14ac:dyDescent="0.2">
      <c r="A1935" t="s">
        <v>2142</v>
      </c>
      <c r="B1935" t="s">
        <v>31900</v>
      </c>
      <c r="I1935" t="s">
        <v>20</v>
      </c>
      <c r="J1935">
        <v>43.35</v>
      </c>
      <c r="M1935">
        <v>43.35</v>
      </c>
      <c r="N1935">
        <f t="shared" si="30"/>
        <v>0</v>
      </c>
    </row>
    <row r="1936" spans="1:14" x14ac:dyDescent="0.2">
      <c r="A1936" t="s">
        <v>2143</v>
      </c>
      <c r="B1936" t="s">
        <v>31900</v>
      </c>
      <c r="I1936" t="s">
        <v>20</v>
      </c>
      <c r="J1936">
        <v>37.57</v>
      </c>
      <c r="M1936">
        <v>37.57</v>
      </c>
      <c r="N1936">
        <f t="shared" si="30"/>
        <v>0</v>
      </c>
    </row>
    <row r="1937" spans="1:14" x14ac:dyDescent="0.2">
      <c r="A1937" t="s">
        <v>2144</v>
      </c>
      <c r="B1937" t="s">
        <v>31901</v>
      </c>
      <c r="I1937" t="s">
        <v>20</v>
      </c>
      <c r="J1937">
        <v>58.71</v>
      </c>
      <c r="M1937">
        <v>58.71</v>
      </c>
      <c r="N1937">
        <f t="shared" si="30"/>
        <v>0</v>
      </c>
    </row>
    <row r="1938" spans="1:14" x14ac:dyDescent="0.2">
      <c r="A1938" t="s">
        <v>2145</v>
      </c>
      <c r="B1938" t="s">
        <v>31901</v>
      </c>
      <c r="I1938" t="s">
        <v>20</v>
      </c>
      <c r="J1938">
        <v>50.88</v>
      </c>
      <c r="M1938">
        <v>50.88</v>
      </c>
      <c r="N1938">
        <f t="shared" si="30"/>
        <v>0</v>
      </c>
    </row>
    <row r="1939" spans="1:14" x14ac:dyDescent="0.2">
      <c r="A1939" t="s">
        <v>2146</v>
      </c>
      <c r="B1939" t="s">
        <v>31902</v>
      </c>
      <c r="I1939" t="s">
        <v>20</v>
      </c>
      <c r="J1939">
        <v>190.21</v>
      </c>
      <c r="M1939">
        <v>190.21</v>
      </c>
      <c r="N1939">
        <f t="shared" si="30"/>
        <v>0</v>
      </c>
    </row>
    <row r="1940" spans="1:14" x14ac:dyDescent="0.2">
      <c r="A1940" t="s">
        <v>2147</v>
      </c>
      <c r="B1940" t="s">
        <v>31902</v>
      </c>
      <c r="I1940" t="s">
        <v>20</v>
      </c>
      <c r="J1940">
        <v>165.65</v>
      </c>
      <c r="M1940">
        <v>165.65</v>
      </c>
      <c r="N1940">
        <f t="shared" si="30"/>
        <v>0</v>
      </c>
    </row>
    <row r="1941" spans="1:14" x14ac:dyDescent="0.2">
      <c r="A1941" t="s">
        <v>2148</v>
      </c>
      <c r="B1941" t="s">
        <v>31903</v>
      </c>
      <c r="I1941" t="s">
        <v>4</v>
      </c>
      <c r="J1941">
        <v>44.44</v>
      </c>
      <c r="M1941">
        <v>44.44</v>
      </c>
      <c r="N1941">
        <f t="shared" si="30"/>
        <v>0</v>
      </c>
    </row>
    <row r="1942" spans="1:14" x14ac:dyDescent="0.2">
      <c r="A1942" t="s">
        <v>2149</v>
      </c>
      <c r="B1942" t="s">
        <v>31903</v>
      </c>
      <c r="I1942" t="s">
        <v>4</v>
      </c>
      <c r="J1942">
        <v>38.51</v>
      </c>
      <c r="M1942">
        <v>38.51</v>
      </c>
      <c r="N1942">
        <f t="shared" si="30"/>
        <v>0</v>
      </c>
    </row>
    <row r="1943" spans="1:14" x14ac:dyDescent="0.2">
      <c r="A1943" t="s">
        <v>2150</v>
      </c>
      <c r="B1943" t="s">
        <v>31904</v>
      </c>
      <c r="I1943" t="s">
        <v>4</v>
      </c>
      <c r="J1943">
        <v>94.84</v>
      </c>
      <c r="M1943">
        <v>94.84</v>
      </c>
      <c r="N1943">
        <f t="shared" si="30"/>
        <v>0</v>
      </c>
    </row>
    <row r="1944" spans="1:14" x14ac:dyDescent="0.2">
      <c r="A1944" t="s">
        <v>2151</v>
      </c>
      <c r="B1944" t="s">
        <v>31904</v>
      </c>
      <c r="I1944" t="s">
        <v>4</v>
      </c>
      <c r="J1944">
        <v>82.19</v>
      </c>
      <c r="M1944">
        <v>82.19</v>
      </c>
      <c r="N1944">
        <f t="shared" si="30"/>
        <v>0</v>
      </c>
    </row>
    <row r="1945" spans="1:14" x14ac:dyDescent="0.2">
      <c r="A1945" t="s">
        <v>2152</v>
      </c>
      <c r="B1945" t="s">
        <v>31905</v>
      </c>
      <c r="I1945" t="s">
        <v>4</v>
      </c>
      <c r="J1945">
        <v>9.0299999999999994</v>
      </c>
      <c r="M1945">
        <v>9.0299999999999994</v>
      </c>
      <c r="N1945">
        <f t="shared" si="30"/>
        <v>0</v>
      </c>
    </row>
    <row r="1946" spans="1:14" x14ac:dyDescent="0.2">
      <c r="A1946" t="s">
        <v>2153</v>
      </c>
      <c r="B1946" t="s">
        <v>31905</v>
      </c>
      <c r="I1946" t="s">
        <v>4</v>
      </c>
      <c r="J1946">
        <v>7.82</v>
      </c>
      <c r="M1946">
        <v>7.82</v>
      </c>
      <c r="N1946">
        <f t="shared" si="30"/>
        <v>0</v>
      </c>
    </row>
    <row r="1947" spans="1:14" x14ac:dyDescent="0.2">
      <c r="A1947" t="s">
        <v>2154</v>
      </c>
      <c r="B1947" t="s">
        <v>31906</v>
      </c>
      <c r="I1947" t="s">
        <v>4</v>
      </c>
      <c r="J1947">
        <v>18.96</v>
      </c>
      <c r="M1947">
        <v>18.96</v>
      </c>
      <c r="N1947">
        <f t="shared" si="30"/>
        <v>0</v>
      </c>
    </row>
    <row r="1948" spans="1:14" x14ac:dyDescent="0.2">
      <c r="A1948" t="s">
        <v>2155</v>
      </c>
      <c r="B1948" t="s">
        <v>31906</v>
      </c>
      <c r="I1948" t="s">
        <v>4</v>
      </c>
      <c r="J1948">
        <v>16.43</v>
      </c>
      <c r="M1948">
        <v>16.43</v>
      </c>
      <c r="N1948">
        <f t="shared" si="30"/>
        <v>0</v>
      </c>
    </row>
    <row r="1949" spans="1:14" x14ac:dyDescent="0.2">
      <c r="A1949" t="s">
        <v>2156</v>
      </c>
      <c r="B1949" t="s">
        <v>31907</v>
      </c>
      <c r="I1949" t="s">
        <v>20</v>
      </c>
      <c r="J1949">
        <v>75.87</v>
      </c>
      <c r="M1949">
        <v>75.87</v>
      </c>
      <c r="N1949">
        <f t="shared" si="30"/>
        <v>0</v>
      </c>
    </row>
    <row r="1950" spans="1:14" x14ac:dyDescent="0.2">
      <c r="A1950" t="s">
        <v>2157</v>
      </c>
      <c r="B1950" t="s">
        <v>31907</v>
      </c>
      <c r="I1950" t="s">
        <v>20</v>
      </c>
      <c r="J1950">
        <v>65.75</v>
      </c>
      <c r="M1950">
        <v>65.75</v>
      </c>
      <c r="N1950">
        <f t="shared" si="30"/>
        <v>0</v>
      </c>
    </row>
    <row r="1951" spans="1:14" x14ac:dyDescent="0.2">
      <c r="A1951" t="s">
        <v>2158</v>
      </c>
      <c r="B1951" t="s">
        <v>31908</v>
      </c>
      <c r="I1951" t="s">
        <v>20</v>
      </c>
      <c r="J1951">
        <v>97.55</v>
      </c>
      <c r="M1951">
        <v>97.55</v>
      </c>
      <c r="N1951">
        <f t="shared" si="30"/>
        <v>0</v>
      </c>
    </row>
    <row r="1952" spans="1:14" x14ac:dyDescent="0.2">
      <c r="A1952" t="s">
        <v>2159</v>
      </c>
      <c r="B1952" t="s">
        <v>31908</v>
      </c>
      <c r="I1952" t="s">
        <v>20</v>
      </c>
      <c r="J1952">
        <v>84.54</v>
      </c>
      <c r="M1952">
        <v>84.54</v>
      </c>
      <c r="N1952">
        <f t="shared" si="30"/>
        <v>0</v>
      </c>
    </row>
    <row r="1953" spans="1:14" x14ac:dyDescent="0.2">
      <c r="A1953" t="s">
        <v>2160</v>
      </c>
      <c r="B1953" t="s">
        <v>31909</v>
      </c>
      <c r="I1953" t="s">
        <v>20</v>
      </c>
      <c r="J1953">
        <v>130.07</v>
      </c>
      <c r="M1953">
        <v>130.07</v>
      </c>
      <c r="N1953">
        <f t="shared" si="30"/>
        <v>0</v>
      </c>
    </row>
    <row r="1954" spans="1:14" x14ac:dyDescent="0.2">
      <c r="A1954" t="s">
        <v>2161</v>
      </c>
      <c r="B1954" t="s">
        <v>31909</v>
      </c>
      <c r="I1954" t="s">
        <v>20</v>
      </c>
      <c r="J1954">
        <v>112.72</v>
      </c>
      <c r="M1954">
        <v>112.72</v>
      </c>
      <c r="N1954">
        <f t="shared" si="30"/>
        <v>0</v>
      </c>
    </row>
    <row r="1955" spans="1:14" x14ac:dyDescent="0.2">
      <c r="A1955" t="s">
        <v>2162</v>
      </c>
      <c r="B1955" t="s">
        <v>31910</v>
      </c>
      <c r="I1955" t="s">
        <v>20</v>
      </c>
      <c r="J1955">
        <v>114.35</v>
      </c>
      <c r="M1955">
        <v>114.35</v>
      </c>
      <c r="N1955">
        <f t="shared" si="30"/>
        <v>0</v>
      </c>
    </row>
    <row r="1956" spans="1:14" x14ac:dyDescent="0.2">
      <c r="A1956" t="s">
        <v>2163</v>
      </c>
      <c r="B1956" t="s">
        <v>31910</v>
      </c>
      <c r="I1956" t="s">
        <v>20</v>
      </c>
      <c r="J1956">
        <v>99.1</v>
      </c>
      <c r="M1956">
        <v>99.1</v>
      </c>
      <c r="N1956">
        <f t="shared" si="30"/>
        <v>0</v>
      </c>
    </row>
    <row r="1957" spans="1:14" x14ac:dyDescent="0.2">
      <c r="A1957" t="s">
        <v>2164</v>
      </c>
      <c r="B1957" t="s">
        <v>31911</v>
      </c>
      <c r="I1957" t="s">
        <v>20</v>
      </c>
      <c r="J1957">
        <v>207.76</v>
      </c>
      <c r="M1957">
        <v>207.76</v>
      </c>
      <c r="N1957">
        <f t="shared" si="30"/>
        <v>0</v>
      </c>
    </row>
    <row r="1958" spans="1:14" x14ac:dyDescent="0.2">
      <c r="A1958" t="s">
        <v>2165</v>
      </c>
      <c r="B1958" t="s">
        <v>31911</v>
      </c>
      <c r="I1958" t="s">
        <v>20</v>
      </c>
      <c r="J1958">
        <v>180.04</v>
      </c>
      <c r="M1958">
        <v>180.04</v>
      </c>
      <c r="N1958">
        <f t="shared" si="30"/>
        <v>0</v>
      </c>
    </row>
    <row r="1959" spans="1:14" x14ac:dyDescent="0.2">
      <c r="A1959" t="s">
        <v>2166</v>
      </c>
      <c r="B1959" t="s">
        <v>31912</v>
      </c>
      <c r="I1959" t="s">
        <v>20</v>
      </c>
      <c r="J1959">
        <v>234</v>
      </c>
      <c r="M1959">
        <v>234</v>
      </c>
      <c r="N1959">
        <f t="shared" si="30"/>
        <v>0</v>
      </c>
    </row>
    <row r="1960" spans="1:14" x14ac:dyDescent="0.2">
      <c r="A1960" t="s">
        <v>2167</v>
      </c>
      <c r="B1960" t="s">
        <v>31912</v>
      </c>
      <c r="I1960" t="s">
        <v>20</v>
      </c>
      <c r="J1960">
        <v>218.34</v>
      </c>
      <c r="M1960">
        <v>218.34</v>
      </c>
      <c r="N1960">
        <f t="shared" si="30"/>
        <v>0</v>
      </c>
    </row>
    <row r="1961" spans="1:14" x14ac:dyDescent="0.2">
      <c r="A1961" t="s">
        <v>2168</v>
      </c>
      <c r="B1961" t="s">
        <v>31913</v>
      </c>
      <c r="I1961" t="s">
        <v>20</v>
      </c>
      <c r="J1961">
        <v>221.4</v>
      </c>
      <c r="M1961">
        <v>221.4</v>
      </c>
      <c r="N1961">
        <f t="shared" si="30"/>
        <v>0</v>
      </c>
    </row>
    <row r="1962" spans="1:14" x14ac:dyDescent="0.2">
      <c r="A1962" t="s">
        <v>2169</v>
      </c>
      <c r="B1962" t="s">
        <v>31913</v>
      </c>
      <c r="I1962" t="s">
        <v>20</v>
      </c>
      <c r="J1962">
        <v>191.83</v>
      </c>
      <c r="M1962">
        <v>191.83</v>
      </c>
      <c r="N1962">
        <f t="shared" si="30"/>
        <v>0</v>
      </c>
    </row>
    <row r="1963" spans="1:14" x14ac:dyDescent="0.2">
      <c r="A1963" t="s">
        <v>2170</v>
      </c>
      <c r="B1963" t="s">
        <v>31914</v>
      </c>
      <c r="I1963" t="s">
        <v>20</v>
      </c>
      <c r="J1963">
        <v>228.18</v>
      </c>
      <c r="M1963">
        <v>228.18</v>
      </c>
      <c r="N1963">
        <f t="shared" si="30"/>
        <v>0</v>
      </c>
    </row>
    <row r="1964" spans="1:14" x14ac:dyDescent="0.2">
      <c r="A1964" t="s">
        <v>2171</v>
      </c>
      <c r="B1964" t="s">
        <v>31914</v>
      </c>
      <c r="I1964" t="s">
        <v>20</v>
      </c>
      <c r="J1964">
        <v>197.7</v>
      </c>
      <c r="M1964">
        <v>197.7</v>
      </c>
      <c r="N1964">
        <f t="shared" si="30"/>
        <v>0</v>
      </c>
    </row>
    <row r="1965" spans="1:14" x14ac:dyDescent="0.2">
      <c r="A1965" t="s">
        <v>2172</v>
      </c>
      <c r="B1965" t="s">
        <v>31915</v>
      </c>
      <c r="I1965" t="s">
        <v>20</v>
      </c>
      <c r="J1965">
        <v>236.76</v>
      </c>
      <c r="M1965">
        <v>236.76</v>
      </c>
      <c r="N1965">
        <f t="shared" si="30"/>
        <v>0</v>
      </c>
    </row>
    <row r="1966" spans="1:14" x14ac:dyDescent="0.2">
      <c r="A1966" t="s">
        <v>2173</v>
      </c>
      <c r="B1966" t="s">
        <v>31915</v>
      </c>
      <c r="I1966" t="s">
        <v>20</v>
      </c>
      <c r="J1966">
        <v>205.14</v>
      </c>
      <c r="M1966">
        <v>205.14</v>
      </c>
      <c r="N1966">
        <f t="shared" si="30"/>
        <v>0</v>
      </c>
    </row>
    <row r="1967" spans="1:14" x14ac:dyDescent="0.2">
      <c r="A1967" t="s">
        <v>2174</v>
      </c>
      <c r="B1967" t="s">
        <v>31916</v>
      </c>
      <c r="I1967" t="s">
        <v>20</v>
      </c>
      <c r="J1967">
        <v>243.54</v>
      </c>
      <c r="M1967">
        <v>243.54</v>
      </c>
      <c r="N1967">
        <f t="shared" si="30"/>
        <v>0</v>
      </c>
    </row>
    <row r="1968" spans="1:14" x14ac:dyDescent="0.2">
      <c r="A1968" t="s">
        <v>2175</v>
      </c>
      <c r="B1968" t="s">
        <v>31916</v>
      </c>
      <c r="I1968" t="s">
        <v>20</v>
      </c>
      <c r="J1968">
        <v>211.02</v>
      </c>
      <c r="M1968">
        <v>211.02</v>
      </c>
      <c r="N1968">
        <f t="shared" si="30"/>
        <v>0</v>
      </c>
    </row>
    <row r="1969" spans="1:14" x14ac:dyDescent="0.2">
      <c r="A1969" t="s">
        <v>2176</v>
      </c>
      <c r="B1969" t="s">
        <v>31917</v>
      </c>
      <c r="I1969" t="s">
        <v>20</v>
      </c>
      <c r="J1969">
        <v>254.84</v>
      </c>
      <c r="M1969">
        <v>254.84</v>
      </c>
      <c r="N1969">
        <f t="shared" si="30"/>
        <v>0</v>
      </c>
    </row>
    <row r="1970" spans="1:14" x14ac:dyDescent="0.2">
      <c r="A1970" t="s">
        <v>2177</v>
      </c>
      <c r="B1970" t="s">
        <v>31917</v>
      </c>
      <c r="I1970" t="s">
        <v>20</v>
      </c>
      <c r="J1970">
        <v>220.8</v>
      </c>
      <c r="M1970">
        <v>220.8</v>
      </c>
      <c r="N1970">
        <f t="shared" si="30"/>
        <v>0</v>
      </c>
    </row>
    <row r="1971" spans="1:14" x14ac:dyDescent="0.2">
      <c r="A1971" t="s">
        <v>2178</v>
      </c>
      <c r="B1971" t="s">
        <v>31918</v>
      </c>
      <c r="I1971" t="s">
        <v>20</v>
      </c>
      <c r="J1971">
        <v>384.07</v>
      </c>
      <c r="M1971">
        <v>384.07</v>
      </c>
      <c r="N1971">
        <f t="shared" si="30"/>
        <v>0</v>
      </c>
    </row>
    <row r="1972" spans="1:14" x14ac:dyDescent="0.2">
      <c r="A1972" t="s">
        <v>2179</v>
      </c>
      <c r="B1972" t="s">
        <v>31918</v>
      </c>
      <c r="I1972" t="s">
        <v>20</v>
      </c>
      <c r="J1972">
        <v>332.77</v>
      </c>
      <c r="M1972">
        <v>332.77</v>
      </c>
      <c r="N1972">
        <f t="shared" si="30"/>
        <v>0</v>
      </c>
    </row>
    <row r="1973" spans="1:14" x14ac:dyDescent="0.2">
      <c r="A1973" t="s">
        <v>2180</v>
      </c>
      <c r="B1973" t="s">
        <v>31919</v>
      </c>
      <c r="I1973" t="s">
        <v>20</v>
      </c>
      <c r="J1973">
        <v>395.82</v>
      </c>
      <c r="M1973">
        <v>395.82</v>
      </c>
      <c r="N1973">
        <f t="shared" si="30"/>
        <v>0</v>
      </c>
    </row>
    <row r="1974" spans="1:14" x14ac:dyDescent="0.2">
      <c r="A1974" t="s">
        <v>2181</v>
      </c>
      <c r="B1974" t="s">
        <v>31919</v>
      </c>
      <c r="I1974" t="s">
        <v>20</v>
      </c>
      <c r="J1974">
        <v>342.95</v>
      </c>
      <c r="M1974">
        <v>342.95</v>
      </c>
      <c r="N1974">
        <f t="shared" si="30"/>
        <v>0</v>
      </c>
    </row>
    <row r="1975" spans="1:14" x14ac:dyDescent="0.2">
      <c r="A1975" t="s">
        <v>2182</v>
      </c>
      <c r="B1975" t="s">
        <v>31920</v>
      </c>
      <c r="I1975" t="s">
        <v>20</v>
      </c>
      <c r="J1975">
        <v>411.18</v>
      </c>
      <c r="M1975">
        <v>411.18</v>
      </c>
      <c r="N1975">
        <f t="shared" si="30"/>
        <v>0</v>
      </c>
    </row>
    <row r="1976" spans="1:14" x14ac:dyDescent="0.2">
      <c r="A1976" t="s">
        <v>2183</v>
      </c>
      <c r="B1976" t="s">
        <v>31920</v>
      </c>
      <c r="I1976" t="s">
        <v>20</v>
      </c>
      <c r="J1976">
        <v>356.26</v>
      </c>
      <c r="M1976">
        <v>356.26</v>
      </c>
      <c r="N1976">
        <f t="shared" si="30"/>
        <v>0</v>
      </c>
    </row>
    <row r="1977" spans="1:14" x14ac:dyDescent="0.2">
      <c r="A1977" t="s">
        <v>2184</v>
      </c>
      <c r="B1977" t="s">
        <v>31921</v>
      </c>
      <c r="I1977" t="s">
        <v>20</v>
      </c>
      <c r="J1977">
        <v>422.48</v>
      </c>
      <c r="M1977">
        <v>422.48</v>
      </c>
      <c r="N1977">
        <f t="shared" si="30"/>
        <v>0</v>
      </c>
    </row>
    <row r="1978" spans="1:14" x14ac:dyDescent="0.2">
      <c r="A1978" t="s">
        <v>2185</v>
      </c>
      <c r="B1978" t="s">
        <v>31921</v>
      </c>
      <c r="I1978" t="s">
        <v>20</v>
      </c>
      <c r="J1978">
        <v>366.05</v>
      </c>
      <c r="M1978">
        <v>366.05</v>
      </c>
      <c r="N1978">
        <f t="shared" si="30"/>
        <v>0</v>
      </c>
    </row>
    <row r="1979" spans="1:14" x14ac:dyDescent="0.2">
      <c r="A1979" t="s">
        <v>2186</v>
      </c>
      <c r="B1979" t="s">
        <v>31922</v>
      </c>
      <c r="I1979" t="s">
        <v>20</v>
      </c>
      <c r="J1979">
        <v>441.9</v>
      </c>
      <c r="M1979">
        <v>441.9</v>
      </c>
      <c r="N1979">
        <f t="shared" si="30"/>
        <v>0</v>
      </c>
    </row>
    <row r="1980" spans="1:14" x14ac:dyDescent="0.2">
      <c r="A1980" t="s">
        <v>2187</v>
      </c>
      <c r="B1980" t="s">
        <v>31922</v>
      </c>
      <c r="I1980" t="s">
        <v>20</v>
      </c>
      <c r="J1980">
        <v>382.88</v>
      </c>
      <c r="M1980">
        <v>382.88</v>
      </c>
      <c r="N1980">
        <f t="shared" si="30"/>
        <v>0</v>
      </c>
    </row>
    <row r="1981" spans="1:14" x14ac:dyDescent="0.2">
      <c r="A1981" t="s">
        <v>2188</v>
      </c>
      <c r="B1981" t="s">
        <v>31923</v>
      </c>
      <c r="I1981" t="s">
        <v>20</v>
      </c>
      <c r="J1981">
        <v>126.51</v>
      </c>
      <c r="M1981">
        <v>126.51</v>
      </c>
      <c r="N1981">
        <f t="shared" si="30"/>
        <v>0</v>
      </c>
    </row>
    <row r="1982" spans="1:14" x14ac:dyDescent="0.2">
      <c r="A1982" t="s">
        <v>2189</v>
      </c>
      <c r="B1982" t="s">
        <v>31923</v>
      </c>
      <c r="I1982" t="s">
        <v>20</v>
      </c>
      <c r="J1982">
        <v>109.62</v>
      </c>
      <c r="M1982">
        <v>109.62</v>
      </c>
      <c r="N1982">
        <f t="shared" si="30"/>
        <v>0</v>
      </c>
    </row>
    <row r="1983" spans="1:14" x14ac:dyDescent="0.2">
      <c r="A1983" t="s">
        <v>2190</v>
      </c>
      <c r="B1983" t="s">
        <v>31924</v>
      </c>
      <c r="I1983" t="s">
        <v>20</v>
      </c>
      <c r="J1983">
        <v>268.85000000000002</v>
      </c>
      <c r="M1983">
        <v>268.85000000000002</v>
      </c>
      <c r="N1983">
        <f t="shared" si="30"/>
        <v>0</v>
      </c>
    </row>
    <row r="1984" spans="1:14" x14ac:dyDescent="0.2">
      <c r="A1984" t="s">
        <v>2191</v>
      </c>
      <c r="B1984" t="s">
        <v>31924</v>
      </c>
      <c r="I1984" t="s">
        <v>20</v>
      </c>
      <c r="J1984">
        <v>232.94</v>
      </c>
      <c r="M1984">
        <v>232.94</v>
      </c>
      <c r="N1984">
        <f t="shared" si="30"/>
        <v>0</v>
      </c>
    </row>
    <row r="1985" spans="1:14" x14ac:dyDescent="0.2">
      <c r="A1985" t="s">
        <v>2192</v>
      </c>
      <c r="B1985" t="s">
        <v>31925</v>
      </c>
      <c r="I1985" t="s">
        <v>20</v>
      </c>
      <c r="J1985">
        <v>289.26</v>
      </c>
      <c r="M1985">
        <v>289.26</v>
      </c>
      <c r="N1985">
        <f t="shared" si="30"/>
        <v>0</v>
      </c>
    </row>
    <row r="1986" spans="1:14" x14ac:dyDescent="0.2">
      <c r="A1986" t="s">
        <v>2193</v>
      </c>
      <c r="B1986" t="s">
        <v>31925</v>
      </c>
      <c r="I1986" t="s">
        <v>20</v>
      </c>
      <c r="J1986">
        <v>250.63</v>
      </c>
      <c r="M1986">
        <v>250.63</v>
      </c>
      <c r="N1986">
        <f t="shared" si="30"/>
        <v>0</v>
      </c>
    </row>
    <row r="1987" spans="1:14" x14ac:dyDescent="0.2">
      <c r="A1987" t="s">
        <v>2194</v>
      </c>
      <c r="B1987" t="s">
        <v>31926</v>
      </c>
      <c r="I1987" t="s">
        <v>20</v>
      </c>
      <c r="J1987">
        <v>249.72</v>
      </c>
      <c r="M1987">
        <v>249.72</v>
      </c>
      <c r="N1987">
        <f t="shared" si="30"/>
        <v>0</v>
      </c>
    </row>
    <row r="1988" spans="1:14" x14ac:dyDescent="0.2">
      <c r="A1988" t="s">
        <v>2195</v>
      </c>
      <c r="B1988" t="s">
        <v>31926</v>
      </c>
      <c r="I1988" t="s">
        <v>20</v>
      </c>
      <c r="J1988">
        <v>216.37</v>
      </c>
      <c r="M1988">
        <v>216.37</v>
      </c>
      <c r="N1988">
        <f t="shared" ref="N1988:N2051" si="31">J1988-M1988</f>
        <v>0</v>
      </c>
    </row>
    <row r="1989" spans="1:14" x14ac:dyDescent="0.2">
      <c r="A1989" t="s">
        <v>2196</v>
      </c>
      <c r="B1989" t="s">
        <v>31927</v>
      </c>
      <c r="I1989" t="s">
        <v>20</v>
      </c>
      <c r="J1989">
        <v>198.57</v>
      </c>
      <c r="M1989">
        <v>198.57</v>
      </c>
      <c r="N1989">
        <f t="shared" si="31"/>
        <v>0</v>
      </c>
    </row>
    <row r="1990" spans="1:14" x14ac:dyDescent="0.2">
      <c r="A1990" t="s">
        <v>2197</v>
      </c>
      <c r="B1990" t="s">
        <v>31927</v>
      </c>
      <c r="I1990" t="s">
        <v>20</v>
      </c>
      <c r="J1990">
        <v>182.56</v>
      </c>
      <c r="M1990">
        <v>182.56</v>
      </c>
      <c r="N1990">
        <f t="shared" si="31"/>
        <v>0</v>
      </c>
    </row>
    <row r="1991" spans="1:14" x14ac:dyDescent="0.2">
      <c r="A1991" t="s">
        <v>2198</v>
      </c>
      <c r="B1991" t="s">
        <v>31928</v>
      </c>
      <c r="I1991" t="s">
        <v>20</v>
      </c>
      <c r="J1991">
        <v>220.54</v>
      </c>
      <c r="M1991">
        <v>220.54</v>
      </c>
      <c r="N1991">
        <f t="shared" si="31"/>
        <v>0</v>
      </c>
    </row>
    <row r="1992" spans="1:14" x14ac:dyDescent="0.2">
      <c r="A1992" t="s">
        <v>2199</v>
      </c>
      <c r="B1992" t="s">
        <v>31928</v>
      </c>
      <c r="I1992" t="s">
        <v>20</v>
      </c>
      <c r="J1992">
        <v>204.15</v>
      </c>
      <c r="M1992">
        <v>204.15</v>
      </c>
      <c r="N1992">
        <f t="shared" si="31"/>
        <v>0</v>
      </c>
    </row>
    <row r="1993" spans="1:14" x14ac:dyDescent="0.2">
      <c r="A1993" t="s">
        <v>2200</v>
      </c>
      <c r="B1993" t="s">
        <v>31929</v>
      </c>
      <c r="I1993" t="s">
        <v>20</v>
      </c>
      <c r="J1993">
        <v>132.1</v>
      </c>
      <c r="M1993">
        <v>132.1</v>
      </c>
      <c r="N1993">
        <f t="shared" si="31"/>
        <v>0</v>
      </c>
    </row>
    <row r="1994" spans="1:14" x14ac:dyDescent="0.2">
      <c r="A1994" t="s">
        <v>2201</v>
      </c>
      <c r="B1994" t="s">
        <v>31929</v>
      </c>
      <c r="I1994" t="s">
        <v>20</v>
      </c>
      <c r="J1994">
        <v>121.26</v>
      </c>
      <c r="M1994">
        <v>121.26</v>
      </c>
      <c r="N1994">
        <f t="shared" si="31"/>
        <v>0</v>
      </c>
    </row>
    <row r="1995" spans="1:14" x14ac:dyDescent="0.2">
      <c r="A1995" t="s">
        <v>2202</v>
      </c>
      <c r="B1995" t="s">
        <v>31930</v>
      </c>
      <c r="I1995" t="s">
        <v>20</v>
      </c>
      <c r="J1995">
        <v>136.09</v>
      </c>
      <c r="M1995">
        <v>136.09</v>
      </c>
      <c r="N1995">
        <f t="shared" si="31"/>
        <v>0</v>
      </c>
    </row>
    <row r="1996" spans="1:14" x14ac:dyDescent="0.2">
      <c r="A1996" t="s">
        <v>2203</v>
      </c>
      <c r="B1996" t="s">
        <v>31930</v>
      </c>
      <c r="I1996" t="s">
        <v>20</v>
      </c>
      <c r="J1996">
        <v>124.93</v>
      </c>
      <c r="M1996">
        <v>124.93</v>
      </c>
      <c r="N1996">
        <f t="shared" si="31"/>
        <v>0</v>
      </c>
    </row>
    <row r="1997" spans="1:14" x14ac:dyDescent="0.2">
      <c r="A1997" t="s">
        <v>2204</v>
      </c>
      <c r="B1997" t="s">
        <v>31931</v>
      </c>
      <c r="I1997" t="s">
        <v>20</v>
      </c>
      <c r="J1997">
        <v>141.32</v>
      </c>
      <c r="M1997">
        <v>141.32</v>
      </c>
      <c r="N1997">
        <f t="shared" si="31"/>
        <v>0</v>
      </c>
    </row>
    <row r="1998" spans="1:14" x14ac:dyDescent="0.2">
      <c r="A1998" t="s">
        <v>2205</v>
      </c>
      <c r="B1998" t="s">
        <v>31931</v>
      </c>
      <c r="I1998" t="s">
        <v>20</v>
      </c>
      <c r="J1998">
        <v>129.72</v>
      </c>
      <c r="M1998">
        <v>129.72</v>
      </c>
      <c r="N1998">
        <f t="shared" si="31"/>
        <v>0</v>
      </c>
    </row>
    <row r="1999" spans="1:14" x14ac:dyDescent="0.2">
      <c r="A1999" t="s">
        <v>2206</v>
      </c>
      <c r="B1999" t="s">
        <v>31932</v>
      </c>
      <c r="I1999" t="s">
        <v>20</v>
      </c>
      <c r="J1999">
        <v>145.29</v>
      </c>
      <c r="M1999">
        <v>145.29</v>
      </c>
      <c r="N1999">
        <f t="shared" si="31"/>
        <v>0</v>
      </c>
    </row>
    <row r="2000" spans="1:14" x14ac:dyDescent="0.2">
      <c r="A2000" t="s">
        <v>2207</v>
      </c>
      <c r="B2000" t="s">
        <v>31932</v>
      </c>
      <c r="I2000" t="s">
        <v>20</v>
      </c>
      <c r="J2000">
        <v>133.37</v>
      </c>
      <c r="M2000">
        <v>133.37</v>
      </c>
      <c r="N2000">
        <f t="shared" si="31"/>
        <v>0</v>
      </c>
    </row>
    <row r="2001" spans="1:14" x14ac:dyDescent="0.2">
      <c r="A2001" t="s">
        <v>2208</v>
      </c>
      <c r="B2001" t="s">
        <v>31933</v>
      </c>
      <c r="I2001" t="s">
        <v>20</v>
      </c>
      <c r="J2001">
        <v>151.94</v>
      </c>
      <c r="M2001">
        <v>151.94</v>
      </c>
      <c r="N2001">
        <f t="shared" si="31"/>
        <v>0</v>
      </c>
    </row>
    <row r="2002" spans="1:14" x14ac:dyDescent="0.2">
      <c r="A2002" t="s">
        <v>2209</v>
      </c>
      <c r="B2002" t="s">
        <v>31933</v>
      </c>
      <c r="I2002" t="s">
        <v>20</v>
      </c>
      <c r="J2002">
        <v>139.47999999999999</v>
      </c>
      <c r="M2002">
        <v>139.47999999999999</v>
      </c>
      <c r="N2002">
        <f t="shared" si="31"/>
        <v>0</v>
      </c>
    </row>
    <row r="2003" spans="1:14" x14ac:dyDescent="0.2">
      <c r="A2003" t="s">
        <v>2210</v>
      </c>
      <c r="B2003" t="s">
        <v>31934</v>
      </c>
      <c r="I2003" t="s">
        <v>20</v>
      </c>
      <c r="J2003">
        <v>89.91</v>
      </c>
      <c r="M2003">
        <v>89.91</v>
      </c>
      <c r="N2003">
        <f t="shared" si="31"/>
        <v>0</v>
      </c>
    </row>
    <row r="2004" spans="1:14" x14ac:dyDescent="0.2">
      <c r="A2004" t="s">
        <v>2211</v>
      </c>
      <c r="B2004" t="s">
        <v>31934</v>
      </c>
      <c r="I2004" t="s">
        <v>20</v>
      </c>
      <c r="J2004">
        <v>87.74</v>
      </c>
      <c r="M2004">
        <v>87.74</v>
      </c>
      <c r="N2004">
        <f t="shared" si="31"/>
        <v>0</v>
      </c>
    </row>
    <row r="2005" spans="1:14" x14ac:dyDescent="0.2">
      <c r="A2005" t="s">
        <v>2212</v>
      </c>
      <c r="B2005" t="s">
        <v>31935</v>
      </c>
      <c r="I2005" t="s">
        <v>20</v>
      </c>
      <c r="J2005">
        <v>124.4</v>
      </c>
      <c r="M2005">
        <v>124.4</v>
      </c>
      <c r="N2005">
        <f t="shared" si="31"/>
        <v>0</v>
      </c>
    </row>
    <row r="2006" spans="1:14" x14ac:dyDescent="0.2">
      <c r="A2006" t="s">
        <v>2213</v>
      </c>
      <c r="B2006" t="s">
        <v>31935</v>
      </c>
      <c r="I2006" t="s">
        <v>20</v>
      </c>
      <c r="J2006">
        <v>122.08</v>
      </c>
      <c r="M2006">
        <v>122.08</v>
      </c>
      <c r="N2006">
        <f t="shared" si="31"/>
        <v>0</v>
      </c>
    </row>
    <row r="2007" spans="1:14" x14ac:dyDescent="0.2">
      <c r="A2007" t="s">
        <v>2214</v>
      </c>
      <c r="B2007" t="s">
        <v>31936</v>
      </c>
      <c r="I2007" t="s">
        <v>20</v>
      </c>
      <c r="J2007">
        <v>154.65</v>
      </c>
      <c r="M2007">
        <v>154.65</v>
      </c>
      <c r="N2007">
        <f t="shared" si="31"/>
        <v>0</v>
      </c>
    </row>
    <row r="2008" spans="1:14" x14ac:dyDescent="0.2">
      <c r="A2008" t="s">
        <v>2215</v>
      </c>
      <c r="B2008" t="s">
        <v>31936</v>
      </c>
      <c r="I2008" t="s">
        <v>20</v>
      </c>
      <c r="J2008">
        <v>142.47</v>
      </c>
      <c r="M2008">
        <v>142.47</v>
      </c>
      <c r="N2008">
        <f t="shared" si="31"/>
        <v>0</v>
      </c>
    </row>
    <row r="2009" spans="1:14" x14ac:dyDescent="0.2">
      <c r="A2009" t="s">
        <v>2216</v>
      </c>
      <c r="B2009" t="s">
        <v>31937</v>
      </c>
      <c r="I2009" t="s">
        <v>20</v>
      </c>
      <c r="J2009">
        <v>159.31</v>
      </c>
      <c r="M2009">
        <v>159.31</v>
      </c>
      <c r="N2009">
        <f t="shared" si="31"/>
        <v>0</v>
      </c>
    </row>
    <row r="2010" spans="1:14" x14ac:dyDescent="0.2">
      <c r="A2010" t="s">
        <v>2217</v>
      </c>
      <c r="B2010" t="s">
        <v>31937</v>
      </c>
      <c r="I2010" t="s">
        <v>20</v>
      </c>
      <c r="J2010">
        <v>146.76</v>
      </c>
      <c r="M2010">
        <v>146.76</v>
      </c>
      <c r="N2010">
        <f t="shared" si="31"/>
        <v>0</v>
      </c>
    </row>
    <row r="2011" spans="1:14" x14ac:dyDescent="0.2">
      <c r="A2011" t="s">
        <v>2218</v>
      </c>
      <c r="B2011" t="s">
        <v>31938</v>
      </c>
      <c r="I2011" t="s">
        <v>20</v>
      </c>
      <c r="J2011">
        <v>165.5</v>
      </c>
      <c r="M2011">
        <v>165.5</v>
      </c>
      <c r="N2011">
        <f t="shared" si="31"/>
        <v>0</v>
      </c>
    </row>
    <row r="2012" spans="1:14" x14ac:dyDescent="0.2">
      <c r="A2012" t="s">
        <v>2219</v>
      </c>
      <c r="B2012" t="s">
        <v>31938</v>
      </c>
      <c r="I2012" t="s">
        <v>20</v>
      </c>
      <c r="J2012">
        <v>152.46</v>
      </c>
      <c r="M2012">
        <v>152.46</v>
      </c>
      <c r="N2012">
        <f t="shared" si="31"/>
        <v>0</v>
      </c>
    </row>
    <row r="2013" spans="1:14" x14ac:dyDescent="0.2">
      <c r="A2013" t="s">
        <v>2220</v>
      </c>
      <c r="B2013" t="s">
        <v>31939</v>
      </c>
      <c r="I2013" t="s">
        <v>20</v>
      </c>
      <c r="J2013">
        <v>170.16</v>
      </c>
      <c r="M2013">
        <v>170.16</v>
      </c>
      <c r="N2013">
        <f t="shared" si="31"/>
        <v>0</v>
      </c>
    </row>
    <row r="2014" spans="1:14" x14ac:dyDescent="0.2">
      <c r="A2014" t="s">
        <v>2221</v>
      </c>
      <c r="B2014" t="s">
        <v>31939</v>
      </c>
      <c r="I2014" t="s">
        <v>20</v>
      </c>
      <c r="J2014">
        <v>156.76</v>
      </c>
      <c r="M2014">
        <v>156.76</v>
      </c>
      <c r="N2014">
        <f t="shared" si="31"/>
        <v>0</v>
      </c>
    </row>
    <row r="2015" spans="1:14" x14ac:dyDescent="0.2">
      <c r="A2015" t="s">
        <v>2222</v>
      </c>
      <c r="B2015" t="s">
        <v>31940</v>
      </c>
      <c r="I2015" t="s">
        <v>20</v>
      </c>
      <c r="J2015">
        <v>177.87</v>
      </c>
      <c r="M2015">
        <v>177.87</v>
      </c>
      <c r="N2015">
        <f t="shared" si="31"/>
        <v>0</v>
      </c>
    </row>
    <row r="2016" spans="1:14" x14ac:dyDescent="0.2">
      <c r="A2016" t="s">
        <v>2223</v>
      </c>
      <c r="B2016" t="s">
        <v>31940</v>
      </c>
      <c r="I2016" t="s">
        <v>20</v>
      </c>
      <c r="J2016">
        <v>163.86</v>
      </c>
      <c r="M2016">
        <v>163.86</v>
      </c>
      <c r="N2016">
        <f t="shared" si="31"/>
        <v>0</v>
      </c>
    </row>
    <row r="2017" spans="1:14" x14ac:dyDescent="0.2">
      <c r="A2017" t="s">
        <v>2224</v>
      </c>
      <c r="B2017" t="s">
        <v>31941</v>
      </c>
      <c r="I2017" t="s">
        <v>20</v>
      </c>
      <c r="J2017">
        <v>89.85</v>
      </c>
      <c r="M2017">
        <v>89.85</v>
      </c>
      <c r="N2017">
        <f t="shared" si="31"/>
        <v>0</v>
      </c>
    </row>
    <row r="2018" spans="1:14" x14ac:dyDescent="0.2">
      <c r="A2018" t="s">
        <v>2225</v>
      </c>
      <c r="B2018" t="s">
        <v>31941</v>
      </c>
      <c r="I2018" t="s">
        <v>20</v>
      </c>
      <c r="J2018">
        <v>87.53</v>
      </c>
      <c r="M2018">
        <v>87.53</v>
      </c>
      <c r="N2018">
        <f t="shared" si="31"/>
        <v>0</v>
      </c>
    </row>
    <row r="2019" spans="1:14" x14ac:dyDescent="0.2">
      <c r="A2019" t="s">
        <v>2226</v>
      </c>
      <c r="B2019" t="s">
        <v>31942</v>
      </c>
      <c r="I2019" t="s">
        <v>20</v>
      </c>
      <c r="J2019">
        <v>64.099999999999994</v>
      </c>
      <c r="M2019">
        <v>64.099999999999994</v>
      </c>
      <c r="N2019">
        <f t="shared" si="31"/>
        <v>0</v>
      </c>
    </row>
    <row r="2020" spans="1:14" x14ac:dyDescent="0.2">
      <c r="A2020" t="s">
        <v>2227</v>
      </c>
      <c r="B2020" t="s">
        <v>31942</v>
      </c>
      <c r="I2020" t="s">
        <v>20</v>
      </c>
      <c r="J2020">
        <v>62.03</v>
      </c>
      <c r="M2020">
        <v>62.03</v>
      </c>
      <c r="N2020">
        <f t="shared" si="31"/>
        <v>0</v>
      </c>
    </row>
    <row r="2021" spans="1:14" x14ac:dyDescent="0.2">
      <c r="A2021" t="s">
        <v>2228</v>
      </c>
      <c r="B2021" t="s">
        <v>31943</v>
      </c>
      <c r="I2021" t="s">
        <v>20</v>
      </c>
      <c r="J2021">
        <v>124.37</v>
      </c>
      <c r="M2021">
        <v>124.37</v>
      </c>
      <c r="N2021">
        <f t="shared" si="31"/>
        <v>0</v>
      </c>
    </row>
    <row r="2022" spans="1:14" x14ac:dyDescent="0.2">
      <c r="A2022" t="s">
        <v>2229</v>
      </c>
      <c r="B2022" t="s">
        <v>31943</v>
      </c>
      <c r="I2022" t="s">
        <v>20</v>
      </c>
      <c r="J2022">
        <v>109.26</v>
      </c>
      <c r="M2022">
        <v>109.26</v>
      </c>
      <c r="N2022">
        <f t="shared" si="31"/>
        <v>0</v>
      </c>
    </row>
    <row r="2023" spans="1:14" x14ac:dyDescent="0.2">
      <c r="A2023" t="s">
        <v>2230</v>
      </c>
      <c r="B2023" t="s">
        <v>31944</v>
      </c>
      <c r="I2023" t="s">
        <v>20</v>
      </c>
      <c r="J2023">
        <v>98.12</v>
      </c>
      <c r="M2023">
        <v>98.12</v>
      </c>
      <c r="N2023">
        <f t="shared" si="31"/>
        <v>0</v>
      </c>
    </row>
    <row r="2024" spans="1:14" x14ac:dyDescent="0.2">
      <c r="A2024" t="s">
        <v>2231</v>
      </c>
      <c r="B2024" t="s">
        <v>31944</v>
      </c>
      <c r="I2024" t="s">
        <v>20</v>
      </c>
      <c r="J2024">
        <v>86.95</v>
      </c>
      <c r="M2024">
        <v>86.95</v>
      </c>
      <c r="N2024">
        <f t="shared" si="31"/>
        <v>0</v>
      </c>
    </row>
    <row r="2025" spans="1:14" x14ac:dyDescent="0.2">
      <c r="A2025" t="s">
        <v>2232</v>
      </c>
      <c r="B2025" t="s">
        <v>31945</v>
      </c>
      <c r="I2025" t="s">
        <v>20</v>
      </c>
      <c r="J2025">
        <v>158.37</v>
      </c>
      <c r="M2025">
        <v>158.37</v>
      </c>
      <c r="N2025">
        <f t="shared" si="31"/>
        <v>0</v>
      </c>
    </row>
    <row r="2026" spans="1:14" x14ac:dyDescent="0.2">
      <c r="A2026" t="s">
        <v>2233</v>
      </c>
      <c r="B2026" t="s">
        <v>31945</v>
      </c>
      <c r="I2026" t="s">
        <v>20</v>
      </c>
      <c r="J2026">
        <v>144.32</v>
      </c>
      <c r="M2026">
        <v>144.32</v>
      </c>
      <c r="N2026">
        <f t="shared" si="31"/>
        <v>0</v>
      </c>
    </row>
    <row r="2027" spans="1:14" x14ac:dyDescent="0.2">
      <c r="A2027" t="s">
        <v>2234</v>
      </c>
      <c r="B2027" t="s">
        <v>31946</v>
      </c>
      <c r="I2027" t="s">
        <v>20</v>
      </c>
      <c r="J2027">
        <v>320.74</v>
      </c>
      <c r="M2027">
        <v>320.74</v>
      </c>
      <c r="N2027">
        <f t="shared" si="31"/>
        <v>0</v>
      </c>
    </row>
    <row r="2028" spans="1:14" x14ac:dyDescent="0.2">
      <c r="A2028" t="s">
        <v>2235</v>
      </c>
      <c r="B2028" t="s">
        <v>31946</v>
      </c>
      <c r="I2028" t="s">
        <v>20</v>
      </c>
      <c r="J2028">
        <v>298.33</v>
      </c>
      <c r="M2028">
        <v>298.33</v>
      </c>
      <c r="N2028">
        <f t="shared" si="31"/>
        <v>0</v>
      </c>
    </row>
    <row r="2029" spans="1:14" x14ac:dyDescent="0.2">
      <c r="A2029" t="s">
        <v>2236</v>
      </c>
      <c r="B2029" t="s">
        <v>31947</v>
      </c>
      <c r="I2029" t="s">
        <v>20</v>
      </c>
      <c r="J2029">
        <v>199.5</v>
      </c>
      <c r="M2029">
        <v>199.5</v>
      </c>
      <c r="N2029">
        <f t="shared" si="31"/>
        <v>0</v>
      </c>
    </row>
    <row r="2030" spans="1:14" x14ac:dyDescent="0.2">
      <c r="A2030" t="s">
        <v>2237</v>
      </c>
      <c r="B2030" t="s">
        <v>31947</v>
      </c>
      <c r="I2030" t="s">
        <v>20</v>
      </c>
      <c r="J2030">
        <v>183.98</v>
      </c>
      <c r="M2030">
        <v>183.98</v>
      </c>
      <c r="N2030">
        <f t="shared" si="31"/>
        <v>0</v>
      </c>
    </row>
    <row r="2031" spans="1:14" x14ac:dyDescent="0.2">
      <c r="A2031" t="s">
        <v>2238</v>
      </c>
      <c r="B2031" t="s">
        <v>31948</v>
      </c>
      <c r="I2031" t="s">
        <v>20</v>
      </c>
      <c r="J2031">
        <v>205.46</v>
      </c>
      <c r="M2031">
        <v>205.46</v>
      </c>
      <c r="N2031">
        <f t="shared" si="31"/>
        <v>0</v>
      </c>
    </row>
    <row r="2032" spans="1:14" x14ac:dyDescent="0.2">
      <c r="A2032" t="s">
        <v>2239</v>
      </c>
      <c r="B2032" t="s">
        <v>31948</v>
      </c>
      <c r="I2032" t="s">
        <v>20</v>
      </c>
      <c r="J2032">
        <v>189.48</v>
      </c>
      <c r="M2032">
        <v>189.48</v>
      </c>
      <c r="N2032">
        <f t="shared" si="31"/>
        <v>0</v>
      </c>
    </row>
    <row r="2033" spans="1:14" x14ac:dyDescent="0.2">
      <c r="A2033" t="s">
        <v>2240</v>
      </c>
      <c r="B2033" t="s">
        <v>31949</v>
      </c>
      <c r="I2033" t="s">
        <v>20</v>
      </c>
      <c r="J2033">
        <v>214.11</v>
      </c>
      <c r="M2033">
        <v>214.11</v>
      </c>
      <c r="N2033">
        <f t="shared" si="31"/>
        <v>0</v>
      </c>
    </row>
    <row r="2034" spans="1:14" x14ac:dyDescent="0.2">
      <c r="A2034" t="s">
        <v>2241</v>
      </c>
      <c r="B2034" t="s">
        <v>31949</v>
      </c>
      <c r="I2034" t="s">
        <v>20</v>
      </c>
      <c r="J2034">
        <v>197.47</v>
      </c>
      <c r="M2034">
        <v>197.47</v>
      </c>
      <c r="N2034">
        <f t="shared" si="31"/>
        <v>0</v>
      </c>
    </row>
    <row r="2035" spans="1:14" x14ac:dyDescent="0.2">
      <c r="A2035" t="s">
        <v>2242</v>
      </c>
      <c r="B2035" t="s">
        <v>31950</v>
      </c>
      <c r="I2035" t="s">
        <v>20</v>
      </c>
      <c r="J2035">
        <v>219.64</v>
      </c>
      <c r="M2035">
        <v>219.64</v>
      </c>
      <c r="N2035">
        <f t="shared" si="31"/>
        <v>0</v>
      </c>
    </row>
    <row r="2036" spans="1:14" x14ac:dyDescent="0.2">
      <c r="A2036" t="s">
        <v>2243</v>
      </c>
      <c r="B2036" t="s">
        <v>31950</v>
      </c>
      <c r="I2036" t="s">
        <v>20</v>
      </c>
      <c r="J2036">
        <v>202.57</v>
      </c>
      <c r="M2036">
        <v>202.57</v>
      </c>
      <c r="N2036">
        <f t="shared" si="31"/>
        <v>0</v>
      </c>
    </row>
    <row r="2037" spans="1:14" x14ac:dyDescent="0.2">
      <c r="A2037" t="s">
        <v>2244</v>
      </c>
      <c r="B2037" t="s">
        <v>31951</v>
      </c>
      <c r="I2037" t="s">
        <v>20</v>
      </c>
      <c r="J2037">
        <v>229.1</v>
      </c>
      <c r="M2037">
        <v>229.1</v>
      </c>
      <c r="N2037">
        <f t="shared" si="31"/>
        <v>0</v>
      </c>
    </row>
    <row r="2038" spans="1:14" x14ac:dyDescent="0.2">
      <c r="A2038" t="s">
        <v>2245</v>
      </c>
      <c r="B2038" t="s">
        <v>31951</v>
      </c>
      <c r="I2038" t="s">
        <v>20</v>
      </c>
      <c r="J2038">
        <v>211.26</v>
      </c>
      <c r="M2038">
        <v>211.26</v>
      </c>
      <c r="N2038">
        <f t="shared" si="31"/>
        <v>0</v>
      </c>
    </row>
    <row r="2039" spans="1:14" x14ac:dyDescent="0.2">
      <c r="A2039" t="s">
        <v>2246</v>
      </c>
      <c r="B2039" t="s">
        <v>31952</v>
      </c>
      <c r="I2039" t="s">
        <v>20</v>
      </c>
      <c r="J2039">
        <v>609.29</v>
      </c>
      <c r="M2039">
        <v>609.29</v>
      </c>
      <c r="N2039">
        <f t="shared" si="31"/>
        <v>0</v>
      </c>
    </row>
    <row r="2040" spans="1:14" x14ac:dyDescent="0.2">
      <c r="A2040" t="s">
        <v>2247</v>
      </c>
      <c r="B2040" t="s">
        <v>31952</v>
      </c>
      <c r="I2040" t="s">
        <v>20</v>
      </c>
      <c r="J2040">
        <v>564.79</v>
      </c>
      <c r="M2040">
        <v>564.79</v>
      </c>
      <c r="N2040">
        <f t="shared" si="31"/>
        <v>0</v>
      </c>
    </row>
    <row r="2041" spans="1:14" x14ac:dyDescent="0.2">
      <c r="A2041" t="s">
        <v>2248</v>
      </c>
      <c r="B2041" t="s">
        <v>31953</v>
      </c>
      <c r="I2041" t="s">
        <v>20</v>
      </c>
      <c r="J2041">
        <v>627.80999999999995</v>
      </c>
      <c r="M2041">
        <v>627.80999999999995</v>
      </c>
      <c r="N2041">
        <f t="shared" si="31"/>
        <v>0</v>
      </c>
    </row>
    <row r="2042" spans="1:14" x14ac:dyDescent="0.2">
      <c r="A2042" t="s">
        <v>2249</v>
      </c>
      <c r="B2042" t="s">
        <v>31953</v>
      </c>
      <c r="I2042" t="s">
        <v>20</v>
      </c>
      <c r="J2042">
        <v>581.98</v>
      </c>
      <c r="M2042">
        <v>581.98</v>
      </c>
      <c r="N2042">
        <f t="shared" si="31"/>
        <v>0</v>
      </c>
    </row>
    <row r="2043" spans="1:14" x14ac:dyDescent="0.2">
      <c r="A2043" t="s">
        <v>2250</v>
      </c>
      <c r="B2043" t="s">
        <v>31954</v>
      </c>
      <c r="I2043" t="s">
        <v>20</v>
      </c>
      <c r="J2043">
        <v>652.17999999999995</v>
      </c>
      <c r="M2043">
        <v>652.17999999999995</v>
      </c>
      <c r="N2043">
        <f t="shared" si="31"/>
        <v>0</v>
      </c>
    </row>
    <row r="2044" spans="1:14" x14ac:dyDescent="0.2">
      <c r="A2044" t="s">
        <v>2251</v>
      </c>
      <c r="B2044" t="s">
        <v>31954</v>
      </c>
      <c r="I2044" t="s">
        <v>20</v>
      </c>
      <c r="J2044">
        <v>604.57000000000005</v>
      </c>
      <c r="M2044">
        <v>604.57000000000005</v>
      </c>
      <c r="N2044">
        <f t="shared" si="31"/>
        <v>0</v>
      </c>
    </row>
    <row r="2045" spans="1:14" x14ac:dyDescent="0.2">
      <c r="A2045" t="s">
        <v>2252</v>
      </c>
      <c r="B2045" t="s">
        <v>31955</v>
      </c>
      <c r="I2045" t="s">
        <v>20</v>
      </c>
      <c r="J2045">
        <v>671.13</v>
      </c>
      <c r="M2045">
        <v>671.13</v>
      </c>
      <c r="N2045">
        <f t="shared" si="31"/>
        <v>0</v>
      </c>
    </row>
    <row r="2046" spans="1:14" x14ac:dyDescent="0.2">
      <c r="A2046" t="s">
        <v>2253</v>
      </c>
      <c r="B2046" t="s">
        <v>31955</v>
      </c>
      <c r="I2046" t="s">
        <v>20</v>
      </c>
      <c r="J2046">
        <v>622.16</v>
      </c>
      <c r="M2046">
        <v>622.16</v>
      </c>
      <c r="N2046">
        <f t="shared" si="31"/>
        <v>0</v>
      </c>
    </row>
    <row r="2047" spans="1:14" x14ac:dyDescent="0.2">
      <c r="A2047" t="s">
        <v>2254</v>
      </c>
      <c r="B2047" t="s">
        <v>31956</v>
      </c>
      <c r="I2047" t="s">
        <v>20</v>
      </c>
      <c r="J2047">
        <v>700.93</v>
      </c>
      <c r="M2047">
        <v>700.93</v>
      </c>
      <c r="N2047">
        <f t="shared" si="31"/>
        <v>0</v>
      </c>
    </row>
    <row r="2048" spans="1:14" x14ac:dyDescent="0.2">
      <c r="A2048" t="s">
        <v>2255</v>
      </c>
      <c r="B2048" t="s">
        <v>31956</v>
      </c>
      <c r="I2048" t="s">
        <v>20</v>
      </c>
      <c r="J2048">
        <v>649.76</v>
      </c>
      <c r="M2048">
        <v>649.76</v>
      </c>
      <c r="N2048">
        <f t="shared" si="31"/>
        <v>0</v>
      </c>
    </row>
    <row r="2049" spans="1:14" x14ac:dyDescent="0.2">
      <c r="A2049" t="s">
        <v>2256</v>
      </c>
      <c r="B2049" t="s">
        <v>31957</v>
      </c>
      <c r="I2049" t="s">
        <v>20</v>
      </c>
      <c r="J2049">
        <v>650.59</v>
      </c>
      <c r="M2049">
        <v>650.59</v>
      </c>
      <c r="N2049">
        <f t="shared" si="31"/>
        <v>0</v>
      </c>
    </row>
    <row r="2050" spans="1:14" x14ac:dyDescent="0.2">
      <c r="A2050" t="s">
        <v>2257</v>
      </c>
      <c r="B2050" t="s">
        <v>31957</v>
      </c>
      <c r="I2050" t="s">
        <v>20</v>
      </c>
      <c r="J2050">
        <v>597.89</v>
      </c>
      <c r="M2050">
        <v>597.89</v>
      </c>
      <c r="N2050">
        <f t="shared" si="31"/>
        <v>0</v>
      </c>
    </row>
    <row r="2051" spans="1:14" x14ac:dyDescent="0.2">
      <c r="A2051" t="s">
        <v>2258</v>
      </c>
      <c r="B2051" t="s">
        <v>31958</v>
      </c>
      <c r="I2051" t="s">
        <v>20</v>
      </c>
      <c r="J2051">
        <v>670.81</v>
      </c>
      <c r="M2051">
        <v>670.81</v>
      </c>
      <c r="N2051">
        <f t="shared" si="31"/>
        <v>0</v>
      </c>
    </row>
    <row r="2052" spans="1:14" x14ac:dyDescent="0.2">
      <c r="A2052" t="s">
        <v>2259</v>
      </c>
      <c r="B2052" t="s">
        <v>31958</v>
      </c>
      <c r="I2052" t="s">
        <v>20</v>
      </c>
      <c r="J2052">
        <v>616.49</v>
      </c>
      <c r="M2052">
        <v>616.49</v>
      </c>
      <c r="N2052">
        <f t="shared" ref="N2052:N2115" si="32">J2052-M2052</f>
        <v>0</v>
      </c>
    </row>
    <row r="2053" spans="1:14" x14ac:dyDescent="0.2">
      <c r="A2053" t="s">
        <v>2260</v>
      </c>
      <c r="B2053" t="s">
        <v>31959</v>
      </c>
      <c r="I2053" t="s">
        <v>20</v>
      </c>
      <c r="J2053">
        <v>695.66</v>
      </c>
      <c r="M2053">
        <v>695.66</v>
      </c>
      <c r="N2053">
        <f t="shared" si="32"/>
        <v>0</v>
      </c>
    </row>
    <row r="2054" spans="1:14" x14ac:dyDescent="0.2">
      <c r="A2054" t="s">
        <v>2261</v>
      </c>
      <c r="B2054" t="s">
        <v>31959</v>
      </c>
      <c r="I2054" t="s">
        <v>20</v>
      </c>
      <c r="J2054">
        <v>639.30999999999995</v>
      </c>
      <c r="M2054">
        <v>639.30999999999995</v>
      </c>
      <c r="N2054">
        <f t="shared" si="32"/>
        <v>0</v>
      </c>
    </row>
    <row r="2055" spans="1:14" x14ac:dyDescent="0.2">
      <c r="A2055" t="s">
        <v>2262</v>
      </c>
      <c r="B2055" t="s">
        <v>31960</v>
      </c>
      <c r="I2055" t="s">
        <v>20</v>
      </c>
      <c r="J2055">
        <v>715.89</v>
      </c>
      <c r="M2055">
        <v>715.89</v>
      </c>
      <c r="N2055">
        <f t="shared" si="32"/>
        <v>0</v>
      </c>
    </row>
    <row r="2056" spans="1:14" x14ac:dyDescent="0.2">
      <c r="A2056" t="s">
        <v>2263</v>
      </c>
      <c r="B2056" t="s">
        <v>31960</v>
      </c>
      <c r="I2056" t="s">
        <v>20</v>
      </c>
      <c r="J2056">
        <v>657.91</v>
      </c>
      <c r="M2056">
        <v>657.91</v>
      </c>
      <c r="N2056">
        <f t="shared" si="32"/>
        <v>0</v>
      </c>
    </row>
    <row r="2057" spans="1:14" x14ac:dyDescent="0.2">
      <c r="A2057" t="s">
        <v>2264</v>
      </c>
      <c r="B2057" t="s">
        <v>31961</v>
      </c>
      <c r="I2057" t="s">
        <v>20</v>
      </c>
      <c r="J2057">
        <v>748.64</v>
      </c>
      <c r="M2057">
        <v>748.64</v>
      </c>
      <c r="N2057">
        <f t="shared" si="32"/>
        <v>0</v>
      </c>
    </row>
    <row r="2058" spans="1:14" x14ac:dyDescent="0.2">
      <c r="A2058" t="s">
        <v>2265</v>
      </c>
      <c r="B2058" t="s">
        <v>31961</v>
      </c>
      <c r="I2058" t="s">
        <v>20</v>
      </c>
      <c r="J2058">
        <v>687.99</v>
      </c>
      <c r="M2058">
        <v>687.99</v>
      </c>
      <c r="N2058">
        <f t="shared" si="32"/>
        <v>0</v>
      </c>
    </row>
    <row r="2059" spans="1:14" x14ac:dyDescent="0.2">
      <c r="A2059" t="s">
        <v>2266</v>
      </c>
      <c r="B2059" t="s">
        <v>31962</v>
      </c>
      <c r="I2059" t="s">
        <v>20</v>
      </c>
      <c r="J2059">
        <v>1497.82</v>
      </c>
      <c r="M2059">
        <v>1497.82</v>
      </c>
      <c r="N2059">
        <f t="shared" si="32"/>
        <v>0</v>
      </c>
    </row>
    <row r="2060" spans="1:14" x14ac:dyDescent="0.2">
      <c r="A2060" t="s">
        <v>2267</v>
      </c>
      <c r="B2060" t="s">
        <v>31962</v>
      </c>
      <c r="I2060" t="s">
        <v>20</v>
      </c>
      <c r="J2060">
        <v>1383.25</v>
      </c>
      <c r="M2060">
        <v>1383.25</v>
      </c>
      <c r="N2060">
        <f t="shared" si="32"/>
        <v>0</v>
      </c>
    </row>
    <row r="2061" spans="1:14" x14ac:dyDescent="0.2">
      <c r="A2061" t="s">
        <v>2268</v>
      </c>
      <c r="B2061" t="s">
        <v>31963</v>
      </c>
      <c r="I2061" t="s">
        <v>20</v>
      </c>
      <c r="J2061">
        <v>1563.09</v>
      </c>
      <c r="M2061">
        <v>1563.09</v>
      </c>
      <c r="N2061">
        <f t="shared" si="32"/>
        <v>0</v>
      </c>
    </row>
    <row r="2062" spans="1:14" x14ac:dyDescent="0.2">
      <c r="A2062" t="s">
        <v>2269</v>
      </c>
      <c r="B2062" t="s">
        <v>31963</v>
      </c>
      <c r="I2062" t="s">
        <v>20</v>
      </c>
      <c r="J2062">
        <v>1445.04</v>
      </c>
      <c r="M2062">
        <v>1445.04</v>
      </c>
      <c r="N2062">
        <f t="shared" si="32"/>
        <v>0</v>
      </c>
    </row>
    <row r="2063" spans="1:14" x14ac:dyDescent="0.2">
      <c r="A2063" t="s">
        <v>2270</v>
      </c>
      <c r="B2063" t="s">
        <v>31964</v>
      </c>
      <c r="I2063" t="s">
        <v>20</v>
      </c>
      <c r="J2063">
        <v>1624.71</v>
      </c>
      <c r="M2063">
        <v>1624.71</v>
      </c>
      <c r="N2063">
        <f t="shared" si="32"/>
        <v>0</v>
      </c>
    </row>
    <row r="2064" spans="1:14" x14ac:dyDescent="0.2">
      <c r="A2064" t="s">
        <v>2271</v>
      </c>
      <c r="B2064" t="s">
        <v>31964</v>
      </c>
      <c r="I2064" t="s">
        <v>20</v>
      </c>
      <c r="J2064">
        <v>1502.08</v>
      </c>
      <c r="M2064">
        <v>1502.08</v>
      </c>
      <c r="N2064">
        <f t="shared" si="32"/>
        <v>0</v>
      </c>
    </row>
    <row r="2065" spans="1:14" x14ac:dyDescent="0.2">
      <c r="A2065" t="s">
        <v>2272</v>
      </c>
      <c r="B2065" t="s">
        <v>31965</v>
      </c>
      <c r="I2065" t="s">
        <v>20</v>
      </c>
      <c r="J2065">
        <v>1671.08</v>
      </c>
      <c r="M2065">
        <v>1671.08</v>
      </c>
      <c r="N2065">
        <f t="shared" si="32"/>
        <v>0</v>
      </c>
    </row>
    <row r="2066" spans="1:14" x14ac:dyDescent="0.2">
      <c r="A2066" t="s">
        <v>2273</v>
      </c>
      <c r="B2066" t="s">
        <v>31965</v>
      </c>
      <c r="I2066" t="s">
        <v>20</v>
      </c>
      <c r="J2066">
        <v>1545.05</v>
      </c>
      <c r="M2066">
        <v>1545.05</v>
      </c>
      <c r="N2066">
        <f t="shared" si="32"/>
        <v>0</v>
      </c>
    </row>
    <row r="2067" spans="1:14" x14ac:dyDescent="0.2">
      <c r="A2067" t="s">
        <v>2274</v>
      </c>
      <c r="B2067" t="s">
        <v>31966</v>
      </c>
      <c r="I2067" t="s">
        <v>20</v>
      </c>
      <c r="J2067">
        <v>1747.95</v>
      </c>
      <c r="M2067">
        <v>1747.95</v>
      </c>
      <c r="N2067">
        <f t="shared" si="32"/>
        <v>0</v>
      </c>
    </row>
    <row r="2068" spans="1:14" x14ac:dyDescent="0.2">
      <c r="A2068" t="s">
        <v>2275</v>
      </c>
      <c r="B2068" t="s">
        <v>31966</v>
      </c>
      <c r="I2068" t="s">
        <v>20</v>
      </c>
      <c r="J2068">
        <v>1616.16</v>
      </c>
      <c r="M2068">
        <v>1616.16</v>
      </c>
      <c r="N2068">
        <f t="shared" si="32"/>
        <v>0</v>
      </c>
    </row>
    <row r="2069" spans="1:14" x14ac:dyDescent="0.2">
      <c r="A2069" t="s">
        <v>2276</v>
      </c>
      <c r="B2069" t="s">
        <v>31967</v>
      </c>
      <c r="I2069" t="s">
        <v>20</v>
      </c>
      <c r="J2069">
        <v>390.35</v>
      </c>
      <c r="M2069">
        <v>390.35</v>
      </c>
      <c r="N2069">
        <f t="shared" si="32"/>
        <v>0</v>
      </c>
    </row>
    <row r="2070" spans="1:14" x14ac:dyDescent="0.2">
      <c r="A2070" t="s">
        <v>2277</v>
      </c>
      <c r="B2070" t="s">
        <v>31967</v>
      </c>
      <c r="I2070" t="s">
        <v>20</v>
      </c>
      <c r="J2070">
        <v>358.73</v>
      </c>
      <c r="M2070">
        <v>358.73</v>
      </c>
      <c r="N2070">
        <f t="shared" si="32"/>
        <v>0</v>
      </c>
    </row>
    <row r="2071" spans="1:14" x14ac:dyDescent="0.2">
      <c r="A2071" t="s">
        <v>2278</v>
      </c>
      <c r="B2071" t="s">
        <v>31968</v>
      </c>
      <c r="I2071" t="s">
        <v>20</v>
      </c>
      <c r="J2071">
        <v>1078.3499999999999</v>
      </c>
      <c r="M2071">
        <v>1078.3499999999999</v>
      </c>
      <c r="N2071">
        <f t="shared" si="32"/>
        <v>0</v>
      </c>
    </row>
    <row r="2072" spans="1:14" x14ac:dyDescent="0.2">
      <c r="A2072" t="s">
        <v>2279</v>
      </c>
      <c r="B2072" t="s">
        <v>31968</v>
      </c>
      <c r="I2072" t="s">
        <v>20</v>
      </c>
      <c r="J2072">
        <v>998.15</v>
      </c>
      <c r="M2072">
        <v>998.15</v>
      </c>
      <c r="N2072">
        <f t="shared" si="32"/>
        <v>0</v>
      </c>
    </row>
    <row r="2073" spans="1:14" x14ac:dyDescent="0.2">
      <c r="A2073" t="s">
        <v>2280</v>
      </c>
      <c r="B2073" t="s">
        <v>31969</v>
      </c>
      <c r="I2073" t="s">
        <v>20</v>
      </c>
      <c r="J2073">
        <v>119.88</v>
      </c>
      <c r="M2073">
        <v>119.88</v>
      </c>
      <c r="N2073">
        <f t="shared" si="32"/>
        <v>0</v>
      </c>
    </row>
    <row r="2074" spans="1:14" x14ac:dyDescent="0.2">
      <c r="A2074" t="s">
        <v>2281</v>
      </c>
      <c r="B2074" t="s">
        <v>31969</v>
      </c>
      <c r="I2074" t="s">
        <v>20</v>
      </c>
      <c r="J2074">
        <v>110.57</v>
      </c>
      <c r="M2074">
        <v>110.57</v>
      </c>
      <c r="N2074">
        <f t="shared" si="32"/>
        <v>0</v>
      </c>
    </row>
    <row r="2075" spans="1:14" x14ac:dyDescent="0.2">
      <c r="A2075" t="s">
        <v>2282</v>
      </c>
      <c r="B2075" t="s">
        <v>31970</v>
      </c>
      <c r="I2075" t="s">
        <v>20</v>
      </c>
      <c r="J2075">
        <v>395.82</v>
      </c>
      <c r="M2075">
        <v>395.82</v>
      </c>
      <c r="N2075">
        <f t="shared" si="32"/>
        <v>0</v>
      </c>
    </row>
    <row r="2076" spans="1:14" x14ac:dyDescent="0.2">
      <c r="A2076" t="s">
        <v>2283</v>
      </c>
      <c r="B2076" t="s">
        <v>31970</v>
      </c>
      <c r="I2076" t="s">
        <v>20</v>
      </c>
      <c r="J2076">
        <v>366.9</v>
      </c>
      <c r="M2076">
        <v>366.9</v>
      </c>
      <c r="N2076">
        <f t="shared" si="32"/>
        <v>0</v>
      </c>
    </row>
    <row r="2077" spans="1:14" x14ac:dyDescent="0.2">
      <c r="A2077" t="s">
        <v>2284</v>
      </c>
      <c r="B2077" t="s">
        <v>31971</v>
      </c>
      <c r="I2077" t="s">
        <v>20</v>
      </c>
      <c r="J2077">
        <v>541.26</v>
      </c>
      <c r="M2077">
        <v>541.26</v>
      </c>
      <c r="N2077">
        <f t="shared" si="32"/>
        <v>0</v>
      </c>
    </row>
    <row r="2078" spans="1:14" x14ac:dyDescent="0.2">
      <c r="A2078" t="s">
        <v>2285</v>
      </c>
      <c r="B2078" t="s">
        <v>31971</v>
      </c>
      <c r="I2078" t="s">
        <v>20</v>
      </c>
      <c r="J2078">
        <v>504.18</v>
      </c>
      <c r="M2078">
        <v>504.18</v>
      </c>
      <c r="N2078">
        <f t="shared" si="32"/>
        <v>0</v>
      </c>
    </row>
    <row r="2079" spans="1:14" x14ac:dyDescent="0.2">
      <c r="A2079" t="s">
        <v>2286</v>
      </c>
      <c r="B2079" t="s">
        <v>31972</v>
      </c>
      <c r="I2079" t="s">
        <v>20</v>
      </c>
      <c r="J2079">
        <v>176.48</v>
      </c>
      <c r="M2079">
        <v>176.48</v>
      </c>
      <c r="N2079">
        <f t="shared" si="32"/>
        <v>0</v>
      </c>
    </row>
    <row r="2080" spans="1:14" x14ac:dyDescent="0.2">
      <c r="A2080" t="s">
        <v>2287</v>
      </c>
      <c r="B2080" t="s">
        <v>31972</v>
      </c>
      <c r="I2080" t="s">
        <v>20</v>
      </c>
      <c r="J2080">
        <v>160.54</v>
      </c>
      <c r="M2080">
        <v>160.54</v>
      </c>
      <c r="N2080">
        <f t="shared" si="32"/>
        <v>0</v>
      </c>
    </row>
    <row r="2081" spans="1:14" x14ac:dyDescent="0.2">
      <c r="A2081" t="s">
        <v>2288</v>
      </c>
      <c r="B2081" t="s">
        <v>31973</v>
      </c>
      <c r="I2081" t="s">
        <v>3</v>
      </c>
      <c r="J2081">
        <v>759.29</v>
      </c>
      <c r="M2081">
        <v>759.29</v>
      </c>
      <c r="N2081">
        <f t="shared" si="32"/>
        <v>0</v>
      </c>
    </row>
    <row r="2082" spans="1:14" x14ac:dyDescent="0.2">
      <c r="A2082" t="s">
        <v>2289</v>
      </c>
      <c r="B2082" t="s">
        <v>31973</v>
      </c>
      <c r="I2082" t="s">
        <v>3</v>
      </c>
      <c r="J2082">
        <v>709.68</v>
      </c>
      <c r="M2082">
        <v>709.68</v>
      </c>
      <c r="N2082">
        <f t="shared" si="32"/>
        <v>0</v>
      </c>
    </row>
    <row r="2083" spans="1:14" x14ac:dyDescent="0.2">
      <c r="A2083" t="s">
        <v>2290</v>
      </c>
      <c r="B2083" t="s">
        <v>2291</v>
      </c>
      <c r="I2083" t="s">
        <v>20</v>
      </c>
      <c r="J2083">
        <v>50.58</v>
      </c>
      <c r="M2083">
        <v>50.58</v>
      </c>
      <c r="N2083">
        <f t="shared" si="32"/>
        <v>0</v>
      </c>
    </row>
    <row r="2084" spans="1:14" x14ac:dyDescent="0.2">
      <c r="A2084" t="s">
        <v>2292</v>
      </c>
      <c r="B2084" t="s">
        <v>2291</v>
      </c>
      <c r="I2084" t="s">
        <v>20</v>
      </c>
      <c r="J2084">
        <v>43.83</v>
      </c>
      <c r="M2084">
        <v>43.83</v>
      </c>
      <c r="N2084">
        <f t="shared" si="32"/>
        <v>0</v>
      </c>
    </row>
    <row r="2085" spans="1:14" x14ac:dyDescent="0.2">
      <c r="A2085" t="s">
        <v>146</v>
      </c>
      <c r="B2085" t="s">
        <v>147</v>
      </c>
      <c r="I2085" t="s">
        <v>20</v>
      </c>
      <c r="J2085">
        <v>45.16</v>
      </c>
      <c r="M2085">
        <v>45.16</v>
      </c>
      <c r="N2085">
        <f t="shared" si="32"/>
        <v>0</v>
      </c>
    </row>
    <row r="2086" spans="1:14" x14ac:dyDescent="0.2">
      <c r="A2086" t="s">
        <v>2293</v>
      </c>
      <c r="B2086" t="s">
        <v>147</v>
      </c>
      <c r="I2086" t="s">
        <v>20</v>
      </c>
      <c r="J2086">
        <v>39.14</v>
      </c>
      <c r="M2086">
        <v>39.14</v>
      </c>
      <c r="N2086">
        <f t="shared" si="32"/>
        <v>0</v>
      </c>
    </row>
    <row r="2087" spans="1:14" x14ac:dyDescent="0.2">
      <c r="A2087" t="s">
        <v>2294</v>
      </c>
      <c r="B2087" t="s">
        <v>31974</v>
      </c>
      <c r="I2087" t="s">
        <v>20</v>
      </c>
      <c r="J2087">
        <v>81.290000000000006</v>
      </c>
      <c r="M2087">
        <v>81.290000000000006</v>
      </c>
      <c r="N2087">
        <f t="shared" si="32"/>
        <v>0</v>
      </c>
    </row>
    <row r="2088" spans="1:14" x14ac:dyDescent="0.2">
      <c r="A2088" t="s">
        <v>2295</v>
      </c>
      <c r="B2088" t="s">
        <v>31974</v>
      </c>
      <c r="I2088" t="s">
        <v>20</v>
      </c>
      <c r="J2088">
        <v>70.45</v>
      </c>
      <c r="M2088">
        <v>70.45</v>
      </c>
      <c r="N2088">
        <f t="shared" si="32"/>
        <v>0</v>
      </c>
    </row>
    <row r="2089" spans="1:14" x14ac:dyDescent="0.2">
      <c r="A2089" t="s">
        <v>2296</v>
      </c>
      <c r="B2089" t="s">
        <v>31975</v>
      </c>
      <c r="I2089" t="s">
        <v>20</v>
      </c>
      <c r="J2089">
        <v>147.99</v>
      </c>
      <c r="M2089">
        <v>147.99</v>
      </c>
      <c r="N2089">
        <f t="shared" si="32"/>
        <v>0</v>
      </c>
    </row>
    <row r="2090" spans="1:14" x14ac:dyDescent="0.2">
      <c r="A2090" t="s">
        <v>2297</v>
      </c>
      <c r="B2090" t="s">
        <v>31975</v>
      </c>
      <c r="I2090" t="s">
        <v>20</v>
      </c>
      <c r="J2090">
        <v>130.62</v>
      </c>
      <c r="M2090">
        <v>130.62</v>
      </c>
      <c r="N2090">
        <f t="shared" si="32"/>
        <v>0</v>
      </c>
    </row>
    <row r="2091" spans="1:14" x14ac:dyDescent="0.2">
      <c r="A2091" t="s">
        <v>2298</v>
      </c>
      <c r="B2091" t="s">
        <v>31976</v>
      </c>
      <c r="I2091" t="s">
        <v>20</v>
      </c>
      <c r="J2091">
        <v>152.5</v>
      </c>
      <c r="M2091">
        <v>152.5</v>
      </c>
      <c r="N2091">
        <f t="shared" si="32"/>
        <v>0</v>
      </c>
    </row>
    <row r="2092" spans="1:14" x14ac:dyDescent="0.2">
      <c r="A2092" t="s">
        <v>2299</v>
      </c>
      <c r="B2092" t="s">
        <v>31976</v>
      </c>
      <c r="I2092" t="s">
        <v>20</v>
      </c>
      <c r="J2092">
        <v>134.61000000000001</v>
      </c>
      <c r="M2092">
        <v>134.61000000000001</v>
      </c>
      <c r="N2092">
        <f t="shared" si="32"/>
        <v>0</v>
      </c>
    </row>
    <row r="2093" spans="1:14" x14ac:dyDescent="0.2">
      <c r="A2093" t="s">
        <v>2300</v>
      </c>
      <c r="B2093" t="s">
        <v>31977</v>
      </c>
      <c r="I2093" t="s">
        <v>20</v>
      </c>
      <c r="J2093">
        <v>156.84</v>
      </c>
      <c r="M2093">
        <v>156.84</v>
      </c>
      <c r="N2093">
        <f t="shared" si="32"/>
        <v>0</v>
      </c>
    </row>
    <row r="2094" spans="1:14" x14ac:dyDescent="0.2">
      <c r="A2094" t="s">
        <v>2301</v>
      </c>
      <c r="B2094" t="s">
        <v>31977</v>
      </c>
      <c r="I2094" t="s">
        <v>20</v>
      </c>
      <c r="J2094">
        <v>138.43</v>
      </c>
      <c r="M2094">
        <v>138.43</v>
      </c>
      <c r="N2094">
        <f t="shared" si="32"/>
        <v>0</v>
      </c>
    </row>
    <row r="2095" spans="1:14" x14ac:dyDescent="0.2">
      <c r="A2095" t="s">
        <v>2302</v>
      </c>
      <c r="B2095" t="s">
        <v>31978</v>
      </c>
      <c r="I2095" t="s">
        <v>20</v>
      </c>
      <c r="J2095">
        <v>161.41</v>
      </c>
      <c r="M2095">
        <v>161.41</v>
      </c>
      <c r="N2095">
        <f t="shared" si="32"/>
        <v>0</v>
      </c>
    </row>
    <row r="2096" spans="1:14" x14ac:dyDescent="0.2">
      <c r="A2096" t="s">
        <v>2303</v>
      </c>
      <c r="B2096" t="s">
        <v>31978</v>
      </c>
      <c r="I2096" t="s">
        <v>20</v>
      </c>
      <c r="J2096">
        <v>142.47999999999999</v>
      </c>
      <c r="M2096">
        <v>142.47999999999999</v>
      </c>
      <c r="N2096">
        <f t="shared" si="32"/>
        <v>0</v>
      </c>
    </row>
    <row r="2097" spans="1:14" x14ac:dyDescent="0.2">
      <c r="A2097" t="s">
        <v>2304</v>
      </c>
      <c r="B2097" t="s">
        <v>31979</v>
      </c>
      <c r="I2097" t="s">
        <v>20</v>
      </c>
      <c r="J2097">
        <v>164.26</v>
      </c>
      <c r="M2097">
        <v>164.26</v>
      </c>
      <c r="N2097">
        <f t="shared" si="32"/>
        <v>0</v>
      </c>
    </row>
    <row r="2098" spans="1:14" x14ac:dyDescent="0.2">
      <c r="A2098" t="s">
        <v>2305</v>
      </c>
      <c r="B2098" t="s">
        <v>31979</v>
      </c>
      <c r="I2098" t="s">
        <v>20</v>
      </c>
      <c r="J2098">
        <v>144.97999999999999</v>
      </c>
      <c r="M2098">
        <v>144.97999999999999</v>
      </c>
      <c r="N2098">
        <f t="shared" si="32"/>
        <v>0</v>
      </c>
    </row>
    <row r="2099" spans="1:14" x14ac:dyDescent="0.2">
      <c r="A2099" t="s">
        <v>2306</v>
      </c>
      <c r="B2099" t="s">
        <v>31980</v>
      </c>
      <c r="I2099" t="s">
        <v>20</v>
      </c>
      <c r="J2099">
        <v>181.55</v>
      </c>
      <c r="M2099">
        <v>181.55</v>
      </c>
      <c r="N2099">
        <f t="shared" si="32"/>
        <v>0</v>
      </c>
    </row>
    <row r="2100" spans="1:14" x14ac:dyDescent="0.2">
      <c r="A2100" t="s">
        <v>2307</v>
      </c>
      <c r="B2100" t="s">
        <v>31980</v>
      </c>
      <c r="I2100" t="s">
        <v>20</v>
      </c>
      <c r="J2100">
        <v>160.19999999999999</v>
      </c>
      <c r="M2100">
        <v>160.19999999999999</v>
      </c>
      <c r="N2100">
        <f t="shared" si="32"/>
        <v>0</v>
      </c>
    </row>
    <row r="2101" spans="1:14" x14ac:dyDescent="0.2">
      <c r="A2101" t="s">
        <v>2308</v>
      </c>
      <c r="B2101" t="s">
        <v>31981</v>
      </c>
      <c r="I2101" t="s">
        <v>20</v>
      </c>
      <c r="J2101">
        <v>193.78</v>
      </c>
      <c r="M2101">
        <v>193.78</v>
      </c>
      <c r="N2101">
        <f t="shared" si="32"/>
        <v>0</v>
      </c>
    </row>
    <row r="2102" spans="1:14" x14ac:dyDescent="0.2">
      <c r="A2102" t="s">
        <v>2309</v>
      </c>
      <c r="B2102" t="s">
        <v>31981</v>
      </c>
      <c r="I2102" t="s">
        <v>20</v>
      </c>
      <c r="J2102">
        <v>171.08</v>
      </c>
      <c r="M2102">
        <v>171.08</v>
      </c>
      <c r="N2102">
        <f t="shared" si="32"/>
        <v>0</v>
      </c>
    </row>
    <row r="2103" spans="1:14" x14ac:dyDescent="0.2">
      <c r="A2103" t="s">
        <v>2310</v>
      </c>
      <c r="B2103" t="s">
        <v>31982</v>
      </c>
      <c r="I2103" t="s">
        <v>20</v>
      </c>
      <c r="J2103">
        <v>205.1</v>
      </c>
      <c r="M2103">
        <v>205.1</v>
      </c>
      <c r="N2103">
        <f t="shared" si="32"/>
        <v>0</v>
      </c>
    </row>
    <row r="2104" spans="1:14" x14ac:dyDescent="0.2">
      <c r="A2104" t="s">
        <v>2311</v>
      </c>
      <c r="B2104" t="s">
        <v>31982</v>
      </c>
      <c r="I2104" t="s">
        <v>20</v>
      </c>
      <c r="J2104">
        <v>181.09</v>
      </c>
      <c r="M2104">
        <v>181.09</v>
      </c>
      <c r="N2104">
        <f t="shared" si="32"/>
        <v>0</v>
      </c>
    </row>
    <row r="2105" spans="1:14" x14ac:dyDescent="0.2">
      <c r="A2105" t="s">
        <v>2312</v>
      </c>
      <c r="B2105" t="s">
        <v>31983</v>
      </c>
      <c r="I2105" t="s">
        <v>20</v>
      </c>
      <c r="J2105">
        <v>216.03</v>
      </c>
      <c r="M2105">
        <v>216.03</v>
      </c>
      <c r="N2105">
        <f t="shared" si="32"/>
        <v>0</v>
      </c>
    </row>
    <row r="2106" spans="1:14" x14ac:dyDescent="0.2">
      <c r="A2106" t="s">
        <v>2313</v>
      </c>
      <c r="B2106" t="s">
        <v>31983</v>
      </c>
      <c r="I2106" t="s">
        <v>20</v>
      </c>
      <c r="J2106">
        <v>190.73</v>
      </c>
      <c r="M2106">
        <v>190.73</v>
      </c>
      <c r="N2106">
        <f t="shared" si="32"/>
        <v>0</v>
      </c>
    </row>
    <row r="2107" spans="1:14" x14ac:dyDescent="0.2">
      <c r="A2107" t="s">
        <v>2314</v>
      </c>
      <c r="B2107" t="s">
        <v>31984</v>
      </c>
      <c r="I2107" t="s">
        <v>20</v>
      </c>
      <c r="J2107">
        <v>232.76</v>
      </c>
      <c r="M2107">
        <v>232.76</v>
      </c>
      <c r="N2107">
        <f t="shared" si="32"/>
        <v>0</v>
      </c>
    </row>
    <row r="2108" spans="1:14" x14ac:dyDescent="0.2">
      <c r="A2108" t="s">
        <v>2315</v>
      </c>
      <c r="B2108" t="s">
        <v>31984</v>
      </c>
      <c r="I2108" t="s">
        <v>20</v>
      </c>
      <c r="J2108">
        <v>205.5</v>
      </c>
      <c r="M2108">
        <v>205.5</v>
      </c>
      <c r="N2108">
        <f t="shared" si="32"/>
        <v>0</v>
      </c>
    </row>
    <row r="2109" spans="1:14" x14ac:dyDescent="0.2">
      <c r="A2109" t="s">
        <v>2316</v>
      </c>
      <c r="B2109" t="s">
        <v>31985</v>
      </c>
      <c r="I2109" t="s">
        <v>20</v>
      </c>
      <c r="J2109">
        <v>47.9</v>
      </c>
      <c r="M2109">
        <v>47.9</v>
      </c>
      <c r="N2109">
        <f t="shared" si="32"/>
        <v>0</v>
      </c>
    </row>
    <row r="2110" spans="1:14" x14ac:dyDescent="0.2">
      <c r="A2110" t="s">
        <v>2317</v>
      </c>
      <c r="B2110" t="s">
        <v>31985</v>
      </c>
      <c r="I2110" t="s">
        <v>20</v>
      </c>
      <c r="J2110">
        <v>41.83</v>
      </c>
      <c r="M2110">
        <v>41.83</v>
      </c>
      <c r="N2110">
        <f t="shared" si="32"/>
        <v>0</v>
      </c>
    </row>
    <row r="2111" spans="1:14" x14ac:dyDescent="0.2">
      <c r="A2111" t="s">
        <v>2318</v>
      </c>
      <c r="B2111" t="s">
        <v>31986</v>
      </c>
      <c r="I2111" t="s">
        <v>20</v>
      </c>
      <c r="J2111">
        <v>10.9</v>
      </c>
      <c r="M2111">
        <v>10.9</v>
      </c>
      <c r="N2111">
        <f t="shared" si="32"/>
        <v>0</v>
      </c>
    </row>
    <row r="2112" spans="1:14" x14ac:dyDescent="0.2">
      <c r="A2112" t="s">
        <v>2319</v>
      </c>
      <c r="B2112" t="s">
        <v>31986</v>
      </c>
      <c r="I2112" t="s">
        <v>20</v>
      </c>
      <c r="J2112">
        <v>10.59</v>
      </c>
      <c r="M2112">
        <v>10.59</v>
      </c>
      <c r="N2112">
        <f t="shared" si="32"/>
        <v>0</v>
      </c>
    </row>
    <row r="2113" spans="1:14" x14ac:dyDescent="0.2">
      <c r="A2113" t="s">
        <v>2320</v>
      </c>
      <c r="B2113" t="s">
        <v>31987</v>
      </c>
      <c r="I2113" t="s">
        <v>20</v>
      </c>
      <c r="J2113">
        <v>5.26</v>
      </c>
      <c r="M2113">
        <v>5.26</v>
      </c>
      <c r="N2113">
        <f t="shared" si="32"/>
        <v>0</v>
      </c>
    </row>
    <row r="2114" spans="1:14" x14ac:dyDescent="0.2">
      <c r="A2114" t="s">
        <v>2321</v>
      </c>
      <c r="B2114" t="s">
        <v>31987</v>
      </c>
      <c r="I2114" t="s">
        <v>20</v>
      </c>
      <c r="J2114">
        <v>5.14</v>
      </c>
      <c r="M2114">
        <v>5.14</v>
      </c>
      <c r="N2114">
        <f t="shared" si="32"/>
        <v>0</v>
      </c>
    </row>
    <row r="2115" spans="1:14" x14ac:dyDescent="0.2">
      <c r="A2115" t="s">
        <v>2322</v>
      </c>
      <c r="B2115" t="s">
        <v>31988</v>
      </c>
      <c r="I2115" t="s">
        <v>20</v>
      </c>
      <c r="J2115">
        <v>4.38</v>
      </c>
      <c r="M2115">
        <v>4.38</v>
      </c>
      <c r="N2115">
        <f t="shared" si="32"/>
        <v>0</v>
      </c>
    </row>
    <row r="2116" spans="1:14" x14ac:dyDescent="0.2">
      <c r="A2116" t="s">
        <v>2323</v>
      </c>
      <c r="B2116" t="s">
        <v>31988</v>
      </c>
      <c r="I2116" t="s">
        <v>20</v>
      </c>
      <c r="J2116">
        <v>4.33</v>
      </c>
      <c r="M2116">
        <v>4.33</v>
      </c>
      <c r="N2116">
        <f t="shared" ref="N2116:N2179" si="33">J2116-M2116</f>
        <v>0</v>
      </c>
    </row>
    <row r="2117" spans="1:14" x14ac:dyDescent="0.2">
      <c r="A2117" t="s">
        <v>2324</v>
      </c>
      <c r="B2117" t="s">
        <v>31989</v>
      </c>
      <c r="I2117" t="s">
        <v>20</v>
      </c>
      <c r="J2117">
        <v>8.51</v>
      </c>
      <c r="M2117">
        <v>8.51</v>
      </c>
      <c r="N2117">
        <f t="shared" si="33"/>
        <v>0</v>
      </c>
    </row>
    <row r="2118" spans="1:14" x14ac:dyDescent="0.2">
      <c r="A2118" t="s">
        <v>2325</v>
      </c>
      <c r="B2118" t="s">
        <v>31989</v>
      </c>
      <c r="I2118" t="s">
        <v>20</v>
      </c>
      <c r="J2118">
        <v>8.14</v>
      </c>
      <c r="M2118">
        <v>8.14</v>
      </c>
      <c r="N2118">
        <f t="shared" si="33"/>
        <v>0</v>
      </c>
    </row>
    <row r="2119" spans="1:14" x14ac:dyDescent="0.2">
      <c r="A2119" t="s">
        <v>2326</v>
      </c>
      <c r="B2119" t="s">
        <v>31990</v>
      </c>
      <c r="I2119" t="s">
        <v>20</v>
      </c>
      <c r="J2119">
        <v>7.94</v>
      </c>
      <c r="M2119">
        <v>7.94</v>
      </c>
      <c r="N2119">
        <f t="shared" si="33"/>
        <v>0</v>
      </c>
    </row>
    <row r="2120" spans="1:14" x14ac:dyDescent="0.2">
      <c r="A2120" t="s">
        <v>2327</v>
      </c>
      <c r="B2120" t="s">
        <v>31990</v>
      </c>
      <c r="I2120" t="s">
        <v>20</v>
      </c>
      <c r="J2120">
        <v>7.57</v>
      </c>
      <c r="M2120">
        <v>7.57</v>
      </c>
      <c r="N2120">
        <f t="shared" si="33"/>
        <v>0</v>
      </c>
    </row>
    <row r="2121" spans="1:14" x14ac:dyDescent="0.2">
      <c r="A2121" t="s">
        <v>2328</v>
      </c>
      <c r="B2121" t="s">
        <v>31991</v>
      </c>
      <c r="I2121" t="s">
        <v>20</v>
      </c>
      <c r="J2121">
        <v>18.79</v>
      </c>
      <c r="M2121">
        <v>18.79</v>
      </c>
      <c r="N2121">
        <f t="shared" si="33"/>
        <v>0</v>
      </c>
    </row>
    <row r="2122" spans="1:14" x14ac:dyDescent="0.2">
      <c r="A2122" t="s">
        <v>2329</v>
      </c>
      <c r="B2122" t="s">
        <v>31991</v>
      </c>
      <c r="I2122" t="s">
        <v>20</v>
      </c>
      <c r="J2122">
        <v>18.48</v>
      </c>
      <c r="M2122">
        <v>18.48</v>
      </c>
      <c r="N2122">
        <f t="shared" si="33"/>
        <v>0</v>
      </c>
    </row>
    <row r="2123" spans="1:14" x14ac:dyDescent="0.2">
      <c r="A2123" t="s">
        <v>2330</v>
      </c>
      <c r="B2123" t="s">
        <v>31992</v>
      </c>
      <c r="I2123" t="s">
        <v>20</v>
      </c>
      <c r="J2123">
        <v>21.11</v>
      </c>
      <c r="M2123">
        <v>21.11</v>
      </c>
      <c r="N2123">
        <f t="shared" si="33"/>
        <v>0</v>
      </c>
    </row>
    <row r="2124" spans="1:14" x14ac:dyDescent="0.2">
      <c r="A2124" t="s">
        <v>2331</v>
      </c>
      <c r="B2124" t="s">
        <v>31992</v>
      </c>
      <c r="I2124" t="s">
        <v>20</v>
      </c>
      <c r="J2124">
        <v>20.77</v>
      </c>
      <c r="M2124">
        <v>20.77</v>
      </c>
      <c r="N2124">
        <f t="shared" si="33"/>
        <v>0</v>
      </c>
    </row>
    <row r="2125" spans="1:14" x14ac:dyDescent="0.2">
      <c r="A2125" t="s">
        <v>2332</v>
      </c>
      <c r="B2125" t="s">
        <v>31993</v>
      </c>
      <c r="I2125" t="s">
        <v>20</v>
      </c>
      <c r="J2125">
        <v>22.65</v>
      </c>
      <c r="M2125">
        <v>22.65</v>
      </c>
      <c r="N2125">
        <f t="shared" si="33"/>
        <v>0</v>
      </c>
    </row>
    <row r="2126" spans="1:14" x14ac:dyDescent="0.2">
      <c r="A2126" t="s">
        <v>2333</v>
      </c>
      <c r="B2126" t="s">
        <v>31993</v>
      </c>
      <c r="I2126" t="s">
        <v>20</v>
      </c>
      <c r="J2126">
        <v>22.3</v>
      </c>
      <c r="M2126">
        <v>22.3</v>
      </c>
      <c r="N2126">
        <f t="shared" si="33"/>
        <v>0</v>
      </c>
    </row>
    <row r="2127" spans="1:14" x14ac:dyDescent="0.2">
      <c r="A2127" t="s">
        <v>2334</v>
      </c>
      <c r="B2127" t="s">
        <v>31994</v>
      </c>
      <c r="I2127" t="s">
        <v>20</v>
      </c>
      <c r="J2127">
        <v>25.75</v>
      </c>
      <c r="M2127">
        <v>25.75</v>
      </c>
      <c r="N2127">
        <f t="shared" si="33"/>
        <v>0</v>
      </c>
    </row>
    <row r="2128" spans="1:14" x14ac:dyDescent="0.2">
      <c r="A2128" t="s">
        <v>2335</v>
      </c>
      <c r="B2128" t="s">
        <v>31994</v>
      </c>
      <c r="I2128" t="s">
        <v>20</v>
      </c>
      <c r="J2128">
        <v>25.35</v>
      </c>
      <c r="M2128">
        <v>25.35</v>
      </c>
      <c r="N2128">
        <f t="shared" si="33"/>
        <v>0</v>
      </c>
    </row>
    <row r="2129" spans="1:14" x14ac:dyDescent="0.2">
      <c r="A2129" t="s">
        <v>2336</v>
      </c>
      <c r="B2129" t="s">
        <v>31995</v>
      </c>
      <c r="I2129" t="s">
        <v>20</v>
      </c>
      <c r="J2129">
        <v>29.1</v>
      </c>
      <c r="M2129">
        <v>29.1</v>
      </c>
      <c r="N2129">
        <f t="shared" si="33"/>
        <v>0</v>
      </c>
    </row>
    <row r="2130" spans="1:14" x14ac:dyDescent="0.2">
      <c r="A2130" t="s">
        <v>2337</v>
      </c>
      <c r="B2130" t="s">
        <v>31995</v>
      </c>
      <c r="I2130" t="s">
        <v>20</v>
      </c>
      <c r="J2130">
        <v>28.66</v>
      </c>
      <c r="M2130">
        <v>28.66</v>
      </c>
      <c r="N2130">
        <f t="shared" si="33"/>
        <v>0</v>
      </c>
    </row>
    <row r="2131" spans="1:14" x14ac:dyDescent="0.2">
      <c r="A2131" t="s">
        <v>2338</v>
      </c>
      <c r="B2131" t="s">
        <v>31996</v>
      </c>
      <c r="I2131" t="s">
        <v>20</v>
      </c>
      <c r="J2131">
        <v>39.409999999999997</v>
      </c>
      <c r="M2131">
        <v>39.409999999999997</v>
      </c>
      <c r="N2131">
        <f t="shared" si="33"/>
        <v>0</v>
      </c>
    </row>
    <row r="2132" spans="1:14" x14ac:dyDescent="0.2">
      <c r="A2132" t="s">
        <v>2339</v>
      </c>
      <c r="B2132" t="s">
        <v>31996</v>
      </c>
      <c r="I2132" t="s">
        <v>20</v>
      </c>
      <c r="J2132">
        <v>38.840000000000003</v>
      </c>
      <c r="M2132">
        <v>38.840000000000003</v>
      </c>
      <c r="N2132">
        <f t="shared" si="33"/>
        <v>0</v>
      </c>
    </row>
    <row r="2133" spans="1:14" x14ac:dyDescent="0.2">
      <c r="A2133" t="s">
        <v>2340</v>
      </c>
      <c r="B2133" t="s">
        <v>31997</v>
      </c>
      <c r="I2133" t="s">
        <v>20</v>
      </c>
      <c r="J2133">
        <v>52.3</v>
      </c>
      <c r="M2133">
        <v>52.3</v>
      </c>
      <c r="N2133">
        <f t="shared" si="33"/>
        <v>0</v>
      </c>
    </row>
    <row r="2134" spans="1:14" x14ac:dyDescent="0.2">
      <c r="A2134" t="s">
        <v>2341</v>
      </c>
      <c r="B2134" t="s">
        <v>31997</v>
      </c>
      <c r="I2134" t="s">
        <v>20</v>
      </c>
      <c r="J2134">
        <v>51.57</v>
      </c>
      <c r="M2134">
        <v>51.57</v>
      </c>
      <c r="N2134">
        <f t="shared" si="33"/>
        <v>0</v>
      </c>
    </row>
    <row r="2135" spans="1:14" x14ac:dyDescent="0.2">
      <c r="A2135" t="s">
        <v>2342</v>
      </c>
      <c r="B2135" t="s">
        <v>31998</v>
      </c>
      <c r="I2135" t="s">
        <v>20</v>
      </c>
      <c r="J2135">
        <v>65.19</v>
      </c>
      <c r="M2135">
        <v>65.19</v>
      </c>
      <c r="N2135">
        <f t="shared" si="33"/>
        <v>0</v>
      </c>
    </row>
    <row r="2136" spans="1:14" x14ac:dyDescent="0.2">
      <c r="A2136" t="s">
        <v>2343</v>
      </c>
      <c r="B2136" t="s">
        <v>31998</v>
      </c>
      <c r="I2136" t="s">
        <v>20</v>
      </c>
      <c r="J2136">
        <v>64.3</v>
      </c>
      <c r="M2136">
        <v>64.3</v>
      </c>
      <c r="N2136">
        <f t="shared" si="33"/>
        <v>0</v>
      </c>
    </row>
    <row r="2137" spans="1:14" x14ac:dyDescent="0.2">
      <c r="A2137" t="s">
        <v>2344</v>
      </c>
      <c r="B2137" t="s">
        <v>31999</v>
      </c>
      <c r="I2137" t="s">
        <v>20</v>
      </c>
      <c r="J2137">
        <v>78.069999999999993</v>
      </c>
      <c r="M2137">
        <v>78.069999999999993</v>
      </c>
      <c r="N2137">
        <f t="shared" si="33"/>
        <v>0</v>
      </c>
    </row>
    <row r="2138" spans="1:14" x14ac:dyDescent="0.2">
      <c r="A2138" t="s">
        <v>2345</v>
      </c>
      <c r="B2138" t="s">
        <v>31999</v>
      </c>
      <c r="I2138" t="s">
        <v>20</v>
      </c>
      <c r="J2138">
        <v>77.02</v>
      </c>
      <c r="M2138">
        <v>77.02</v>
      </c>
      <c r="N2138">
        <f t="shared" si="33"/>
        <v>0</v>
      </c>
    </row>
    <row r="2139" spans="1:14" x14ac:dyDescent="0.2">
      <c r="A2139" t="s">
        <v>2346</v>
      </c>
      <c r="B2139" t="s">
        <v>32000</v>
      </c>
      <c r="I2139" t="s">
        <v>20</v>
      </c>
      <c r="J2139">
        <v>90.96</v>
      </c>
      <c r="M2139">
        <v>90.96</v>
      </c>
      <c r="N2139">
        <f t="shared" si="33"/>
        <v>0</v>
      </c>
    </row>
    <row r="2140" spans="1:14" x14ac:dyDescent="0.2">
      <c r="A2140" t="s">
        <v>2347</v>
      </c>
      <c r="B2140" t="s">
        <v>32000</v>
      </c>
      <c r="I2140" t="s">
        <v>20</v>
      </c>
      <c r="J2140">
        <v>89.75</v>
      </c>
      <c r="M2140">
        <v>89.75</v>
      </c>
      <c r="N2140">
        <f t="shared" si="33"/>
        <v>0</v>
      </c>
    </row>
    <row r="2141" spans="1:14" x14ac:dyDescent="0.2">
      <c r="A2141" t="s">
        <v>2348</v>
      </c>
      <c r="B2141" t="s">
        <v>32001</v>
      </c>
      <c r="I2141" t="s">
        <v>20</v>
      </c>
      <c r="J2141">
        <v>35</v>
      </c>
      <c r="M2141">
        <v>35</v>
      </c>
      <c r="N2141">
        <f t="shared" si="33"/>
        <v>0</v>
      </c>
    </row>
    <row r="2142" spans="1:14" x14ac:dyDescent="0.2">
      <c r="A2142" t="s">
        <v>2349</v>
      </c>
      <c r="B2142" t="s">
        <v>32001</v>
      </c>
      <c r="I2142" t="s">
        <v>20</v>
      </c>
      <c r="J2142">
        <v>33.130000000000003</v>
      </c>
      <c r="M2142">
        <v>33.130000000000003</v>
      </c>
      <c r="N2142">
        <f t="shared" si="33"/>
        <v>0</v>
      </c>
    </row>
    <row r="2143" spans="1:14" x14ac:dyDescent="0.2">
      <c r="A2143" t="s">
        <v>2350</v>
      </c>
      <c r="B2143" t="s">
        <v>32002</v>
      </c>
      <c r="I2143" t="s">
        <v>20</v>
      </c>
      <c r="J2143">
        <v>44.68</v>
      </c>
      <c r="M2143">
        <v>44.68</v>
      </c>
      <c r="N2143">
        <f t="shared" si="33"/>
        <v>0</v>
      </c>
    </row>
    <row r="2144" spans="1:14" x14ac:dyDescent="0.2">
      <c r="A2144" t="s">
        <v>2351</v>
      </c>
      <c r="B2144" t="s">
        <v>32002</v>
      </c>
      <c r="I2144" t="s">
        <v>20</v>
      </c>
      <c r="J2144">
        <v>42.25</v>
      </c>
      <c r="M2144">
        <v>42.25</v>
      </c>
      <c r="N2144">
        <f t="shared" si="33"/>
        <v>0</v>
      </c>
    </row>
    <row r="2145" spans="1:14" x14ac:dyDescent="0.2">
      <c r="A2145" t="s">
        <v>2352</v>
      </c>
      <c r="B2145" t="s">
        <v>32003</v>
      </c>
      <c r="I2145" t="s">
        <v>20</v>
      </c>
      <c r="J2145">
        <v>24.15</v>
      </c>
      <c r="M2145">
        <v>24.15</v>
      </c>
      <c r="N2145">
        <f t="shared" si="33"/>
        <v>0</v>
      </c>
    </row>
    <row r="2146" spans="1:14" x14ac:dyDescent="0.2">
      <c r="A2146" t="s">
        <v>2353</v>
      </c>
      <c r="B2146" t="s">
        <v>32003</v>
      </c>
      <c r="I2146" t="s">
        <v>20</v>
      </c>
      <c r="J2146">
        <v>23.55</v>
      </c>
      <c r="M2146">
        <v>23.55</v>
      </c>
      <c r="N2146">
        <f t="shared" si="33"/>
        <v>0</v>
      </c>
    </row>
    <row r="2147" spans="1:14" x14ac:dyDescent="0.2">
      <c r="A2147" t="s">
        <v>2354</v>
      </c>
      <c r="B2147" t="s">
        <v>32004</v>
      </c>
      <c r="I2147" t="s">
        <v>20</v>
      </c>
      <c r="J2147">
        <v>29.89</v>
      </c>
      <c r="M2147">
        <v>29.89</v>
      </c>
      <c r="N2147">
        <f t="shared" si="33"/>
        <v>0</v>
      </c>
    </row>
    <row r="2148" spans="1:14" x14ac:dyDescent="0.2">
      <c r="A2148" t="s">
        <v>2355</v>
      </c>
      <c r="B2148" t="s">
        <v>32004</v>
      </c>
      <c r="I2148" t="s">
        <v>20</v>
      </c>
      <c r="J2148">
        <v>28.96</v>
      </c>
      <c r="M2148">
        <v>28.96</v>
      </c>
      <c r="N2148">
        <f t="shared" si="33"/>
        <v>0</v>
      </c>
    </row>
    <row r="2149" spans="1:14" x14ac:dyDescent="0.2">
      <c r="A2149" t="s">
        <v>2356</v>
      </c>
      <c r="B2149" t="s">
        <v>32005</v>
      </c>
      <c r="I2149" t="s">
        <v>20</v>
      </c>
      <c r="J2149">
        <v>24.15</v>
      </c>
      <c r="M2149">
        <v>24.15</v>
      </c>
      <c r="N2149">
        <f t="shared" si="33"/>
        <v>0</v>
      </c>
    </row>
    <row r="2150" spans="1:14" x14ac:dyDescent="0.2">
      <c r="A2150" t="s">
        <v>2357</v>
      </c>
      <c r="B2150" t="s">
        <v>32005</v>
      </c>
      <c r="I2150" t="s">
        <v>20</v>
      </c>
      <c r="J2150">
        <v>21.08</v>
      </c>
      <c r="M2150">
        <v>21.08</v>
      </c>
      <c r="N2150">
        <f t="shared" si="33"/>
        <v>0</v>
      </c>
    </row>
    <row r="2151" spans="1:14" x14ac:dyDescent="0.2">
      <c r="A2151" t="s">
        <v>2358</v>
      </c>
      <c r="B2151" t="s">
        <v>32006</v>
      </c>
      <c r="I2151" t="s">
        <v>20</v>
      </c>
      <c r="J2151">
        <v>2.66</v>
      </c>
      <c r="M2151">
        <v>2.66</v>
      </c>
      <c r="N2151">
        <f t="shared" si="33"/>
        <v>0</v>
      </c>
    </row>
    <row r="2152" spans="1:14" x14ac:dyDescent="0.2">
      <c r="A2152" t="s">
        <v>2359</v>
      </c>
      <c r="B2152" t="s">
        <v>32006</v>
      </c>
      <c r="I2152" t="s">
        <v>20</v>
      </c>
      <c r="J2152">
        <v>2.62</v>
      </c>
      <c r="M2152">
        <v>2.62</v>
      </c>
      <c r="N2152">
        <f t="shared" si="33"/>
        <v>0</v>
      </c>
    </row>
    <row r="2153" spans="1:14" x14ac:dyDescent="0.2">
      <c r="A2153" t="s">
        <v>2360</v>
      </c>
      <c r="B2153" t="s">
        <v>32007</v>
      </c>
      <c r="I2153" t="s">
        <v>20</v>
      </c>
      <c r="J2153">
        <v>37.93</v>
      </c>
      <c r="M2153">
        <v>37.93</v>
      </c>
      <c r="N2153">
        <f t="shared" si="33"/>
        <v>0</v>
      </c>
    </row>
    <row r="2154" spans="1:14" x14ac:dyDescent="0.2">
      <c r="A2154" t="s">
        <v>2361</v>
      </c>
      <c r="B2154" t="s">
        <v>32007</v>
      </c>
      <c r="I2154" t="s">
        <v>20</v>
      </c>
      <c r="J2154">
        <v>32.869999999999997</v>
      </c>
      <c r="M2154">
        <v>32.869999999999997</v>
      </c>
      <c r="N2154">
        <f t="shared" si="33"/>
        <v>0</v>
      </c>
    </row>
    <row r="2155" spans="1:14" x14ac:dyDescent="0.2">
      <c r="A2155" t="s">
        <v>2362</v>
      </c>
      <c r="B2155" t="s">
        <v>32008</v>
      </c>
      <c r="I2155" t="s">
        <v>20</v>
      </c>
      <c r="J2155">
        <v>45.16</v>
      </c>
      <c r="M2155">
        <v>45.16</v>
      </c>
      <c r="N2155">
        <f t="shared" si="33"/>
        <v>0</v>
      </c>
    </row>
    <row r="2156" spans="1:14" x14ac:dyDescent="0.2">
      <c r="A2156" t="s">
        <v>2363</v>
      </c>
      <c r="B2156" t="s">
        <v>32008</v>
      </c>
      <c r="I2156" t="s">
        <v>20</v>
      </c>
      <c r="J2156">
        <v>39.14</v>
      </c>
      <c r="M2156">
        <v>39.14</v>
      </c>
      <c r="N2156">
        <f t="shared" si="33"/>
        <v>0</v>
      </c>
    </row>
    <row r="2157" spans="1:14" x14ac:dyDescent="0.2">
      <c r="A2157" t="s">
        <v>2364</v>
      </c>
      <c r="B2157" t="s">
        <v>32009</v>
      </c>
      <c r="I2157" t="s">
        <v>20</v>
      </c>
      <c r="J2157">
        <v>54.19</v>
      </c>
      <c r="M2157">
        <v>54.19</v>
      </c>
      <c r="N2157">
        <f t="shared" si="33"/>
        <v>0</v>
      </c>
    </row>
    <row r="2158" spans="1:14" x14ac:dyDescent="0.2">
      <c r="A2158" t="s">
        <v>2365</v>
      </c>
      <c r="B2158" t="s">
        <v>32009</v>
      </c>
      <c r="I2158" t="s">
        <v>20</v>
      </c>
      <c r="J2158">
        <v>46.96</v>
      </c>
      <c r="M2158">
        <v>46.96</v>
      </c>
      <c r="N2158">
        <f t="shared" si="33"/>
        <v>0</v>
      </c>
    </row>
    <row r="2159" spans="1:14" x14ac:dyDescent="0.2">
      <c r="A2159" t="s">
        <v>2366</v>
      </c>
      <c r="B2159" t="s">
        <v>32010</v>
      </c>
      <c r="I2159" t="s">
        <v>20</v>
      </c>
      <c r="J2159">
        <v>45.52</v>
      </c>
      <c r="M2159">
        <v>45.52</v>
      </c>
      <c r="N2159">
        <f t="shared" si="33"/>
        <v>0</v>
      </c>
    </row>
    <row r="2160" spans="1:14" x14ac:dyDescent="0.2">
      <c r="A2160" t="s">
        <v>2367</v>
      </c>
      <c r="B2160" t="s">
        <v>32010</v>
      </c>
      <c r="I2160" t="s">
        <v>20</v>
      </c>
      <c r="J2160">
        <v>39.450000000000003</v>
      </c>
      <c r="M2160">
        <v>39.450000000000003</v>
      </c>
      <c r="N2160">
        <f t="shared" si="33"/>
        <v>0</v>
      </c>
    </row>
    <row r="2161" spans="1:14" x14ac:dyDescent="0.2">
      <c r="A2161" t="s">
        <v>2368</v>
      </c>
      <c r="B2161" t="s">
        <v>32011</v>
      </c>
      <c r="I2161" t="s">
        <v>20</v>
      </c>
      <c r="J2161">
        <v>13.8</v>
      </c>
      <c r="M2161">
        <v>13.8</v>
      </c>
      <c r="N2161">
        <f t="shared" si="33"/>
        <v>0</v>
      </c>
    </row>
    <row r="2162" spans="1:14" x14ac:dyDescent="0.2">
      <c r="A2162" t="s">
        <v>2369</v>
      </c>
      <c r="B2162" t="s">
        <v>32011</v>
      </c>
      <c r="I2162" t="s">
        <v>20</v>
      </c>
      <c r="J2162">
        <v>12.31</v>
      </c>
      <c r="M2162">
        <v>12.31</v>
      </c>
      <c r="N2162">
        <f t="shared" si="33"/>
        <v>0</v>
      </c>
    </row>
    <row r="2163" spans="1:14" x14ac:dyDescent="0.2">
      <c r="A2163" t="s">
        <v>2370</v>
      </c>
      <c r="B2163" t="s">
        <v>32012</v>
      </c>
      <c r="I2163" t="s">
        <v>20</v>
      </c>
      <c r="J2163">
        <v>12.91</v>
      </c>
      <c r="M2163">
        <v>12.91</v>
      </c>
      <c r="N2163">
        <f t="shared" si="33"/>
        <v>0</v>
      </c>
    </row>
    <row r="2164" spans="1:14" x14ac:dyDescent="0.2">
      <c r="A2164" t="s">
        <v>2371</v>
      </c>
      <c r="B2164" t="s">
        <v>32012</v>
      </c>
      <c r="I2164" t="s">
        <v>20</v>
      </c>
      <c r="J2164">
        <v>12.57</v>
      </c>
      <c r="M2164">
        <v>12.57</v>
      </c>
      <c r="N2164">
        <f t="shared" si="33"/>
        <v>0</v>
      </c>
    </row>
    <row r="2165" spans="1:14" x14ac:dyDescent="0.2">
      <c r="A2165" t="s">
        <v>2372</v>
      </c>
      <c r="B2165" t="s">
        <v>32013</v>
      </c>
      <c r="I2165" t="s">
        <v>20</v>
      </c>
      <c r="J2165">
        <v>164.97</v>
      </c>
      <c r="M2165">
        <v>164.97</v>
      </c>
      <c r="N2165">
        <f t="shared" si="33"/>
        <v>0</v>
      </c>
    </row>
    <row r="2166" spans="1:14" x14ac:dyDescent="0.2">
      <c r="A2166" t="s">
        <v>2373</v>
      </c>
      <c r="B2166" t="s">
        <v>32013</v>
      </c>
      <c r="I2166" t="s">
        <v>20</v>
      </c>
      <c r="J2166">
        <v>158.94</v>
      </c>
      <c r="M2166">
        <v>158.94</v>
      </c>
      <c r="N2166">
        <f t="shared" si="33"/>
        <v>0</v>
      </c>
    </row>
    <row r="2167" spans="1:14" x14ac:dyDescent="0.2">
      <c r="A2167" t="s">
        <v>2374</v>
      </c>
      <c r="B2167" t="s">
        <v>32014</v>
      </c>
      <c r="I2167" t="s">
        <v>20</v>
      </c>
      <c r="J2167">
        <v>176.17</v>
      </c>
      <c r="M2167">
        <v>176.17</v>
      </c>
      <c r="N2167">
        <f t="shared" si="33"/>
        <v>0</v>
      </c>
    </row>
    <row r="2168" spans="1:14" x14ac:dyDescent="0.2">
      <c r="A2168" t="s">
        <v>2375</v>
      </c>
      <c r="B2168" t="s">
        <v>32014</v>
      </c>
      <c r="I2168" t="s">
        <v>20</v>
      </c>
      <c r="J2168">
        <v>168.65</v>
      </c>
      <c r="M2168">
        <v>168.65</v>
      </c>
      <c r="N2168">
        <f t="shared" si="33"/>
        <v>0</v>
      </c>
    </row>
    <row r="2169" spans="1:14" x14ac:dyDescent="0.2">
      <c r="A2169" t="s">
        <v>2376</v>
      </c>
      <c r="B2169" t="s">
        <v>32015</v>
      </c>
      <c r="I2169" t="s">
        <v>20</v>
      </c>
      <c r="J2169">
        <v>190.76</v>
      </c>
      <c r="M2169">
        <v>190.76</v>
      </c>
      <c r="N2169">
        <f t="shared" si="33"/>
        <v>0</v>
      </c>
    </row>
    <row r="2170" spans="1:14" x14ac:dyDescent="0.2">
      <c r="A2170" t="s">
        <v>2377</v>
      </c>
      <c r="B2170" t="s">
        <v>32015</v>
      </c>
      <c r="I2170" t="s">
        <v>20</v>
      </c>
      <c r="J2170">
        <v>184.74</v>
      </c>
      <c r="M2170">
        <v>184.74</v>
      </c>
      <c r="N2170">
        <f t="shared" si="33"/>
        <v>0</v>
      </c>
    </row>
    <row r="2171" spans="1:14" x14ac:dyDescent="0.2">
      <c r="A2171" t="s">
        <v>2378</v>
      </c>
      <c r="B2171" t="s">
        <v>32016</v>
      </c>
      <c r="I2171" t="s">
        <v>20</v>
      </c>
      <c r="J2171">
        <v>197.99</v>
      </c>
      <c r="M2171">
        <v>197.99</v>
      </c>
      <c r="N2171">
        <f t="shared" si="33"/>
        <v>0</v>
      </c>
    </row>
    <row r="2172" spans="1:14" x14ac:dyDescent="0.2">
      <c r="A2172" t="s">
        <v>2379</v>
      </c>
      <c r="B2172" t="s">
        <v>32016</v>
      </c>
      <c r="I2172" t="s">
        <v>20</v>
      </c>
      <c r="J2172">
        <v>191</v>
      </c>
      <c r="M2172">
        <v>191</v>
      </c>
      <c r="N2172">
        <f t="shared" si="33"/>
        <v>0</v>
      </c>
    </row>
    <row r="2173" spans="1:14" x14ac:dyDescent="0.2">
      <c r="A2173" t="s">
        <v>2380</v>
      </c>
      <c r="B2173" t="s">
        <v>32017</v>
      </c>
      <c r="I2173" t="s">
        <v>20</v>
      </c>
      <c r="J2173">
        <v>179.51</v>
      </c>
      <c r="M2173">
        <v>179.51</v>
      </c>
      <c r="N2173">
        <f t="shared" si="33"/>
        <v>0</v>
      </c>
    </row>
    <row r="2174" spans="1:14" x14ac:dyDescent="0.2">
      <c r="A2174" t="s">
        <v>2381</v>
      </c>
      <c r="B2174" t="s">
        <v>32017</v>
      </c>
      <c r="I2174" t="s">
        <v>20</v>
      </c>
      <c r="J2174">
        <v>173.49</v>
      </c>
      <c r="M2174">
        <v>173.49</v>
      </c>
      <c r="N2174">
        <f t="shared" si="33"/>
        <v>0</v>
      </c>
    </row>
    <row r="2175" spans="1:14" x14ac:dyDescent="0.2">
      <c r="A2175" t="s">
        <v>2382</v>
      </c>
      <c r="B2175" t="s">
        <v>32018</v>
      </c>
      <c r="I2175" t="s">
        <v>20</v>
      </c>
      <c r="J2175">
        <v>186.74</v>
      </c>
      <c r="M2175">
        <v>186.74</v>
      </c>
      <c r="N2175">
        <f t="shared" si="33"/>
        <v>0</v>
      </c>
    </row>
    <row r="2176" spans="1:14" x14ac:dyDescent="0.2">
      <c r="A2176" t="s">
        <v>2383</v>
      </c>
      <c r="B2176" t="s">
        <v>32018</v>
      </c>
      <c r="I2176" t="s">
        <v>20</v>
      </c>
      <c r="J2176">
        <v>179.75</v>
      </c>
      <c r="M2176">
        <v>179.75</v>
      </c>
      <c r="N2176">
        <f t="shared" si="33"/>
        <v>0</v>
      </c>
    </row>
    <row r="2177" spans="1:14" x14ac:dyDescent="0.2">
      <c r="A2177" t="s">
        <v>2384</v>
      </c>
      <c r="B2177" t="s">
        <v>32019</v>
      </c>
      <c r="I2177" t="s">
        <v>20</v>
      </c>
      <c r="J2177">
        <v>26.19</v>
      </c>
      <c r="M2177">
        <v>26.19</v>
      </c>
      <c r="N2177">
        <f t="shared" si="33"/>
        <v>0</v>
      </c>
    </row>
    <row r="2178" spans="1:14" x14ac:dyDescent="0.2">
      <c r="A2178" t="s">
        <v>2385</v>
      </c>
      <c r="B2178" t="s">
        <v>32019</v>
      </c>
      <c r="I2178" t="s">
        <v>20</v>
      </c>
      <c r="J2178">
        <v>25.35</v>
      </c>
      <c r="M2178">
        <v>25.35</v>
      </c>
      <c r="N2178">
        <f t="shared" si="33"/>
        <v>0</v>
      </c>
    </row>
    <row r="2179" spans="1:14" x14ac:dyDescent="0.2">
      <c r="A2179" t="s">
        <v>2386</v>
      </c>
      <c r="B2179" t="s">
        <v>32020</v>
      </c>
      <c r="I2179" t="s">
        <v>20</v>
      </c>
      <c r="J2179">
        <v>31.86</v>
      </c>
      <c r="M2179">
        <v>31.86</v>
      </c>
      <c r="N2179">
        <f t="shared" si="33"/>
        <v>0</v>
      </c>
    </row>
    <row r="2180" spans="1:14" x14ac:dyDescent="0.2">
      <c r="A2180" t="s">
        <v>2387</v>
      </c>
      <c r="B2180" t="s">
        <v>32020</v>
      </c>
      <c r="I2180" t="s">
        <v>20</v>
      </c>
      <c r="J2180">
        <v>30.85</v>
      </c>
      <c r="M2180">
        <v>30.85</v>
      </c>
      <c r="N2180">
        <f t="shared" ref="N2180:N2243" si="34">J2180-M2180</f>
        <v>0</v>
      </c>
    </row>
    <row r="2181" spans="1:14" x14ac:dyDescent="0.2">
      <c r="A2181" t="s">
        <v>2388</v>
      </c>
      <c r="B2181" t="s">
        <v>32021</v>
      </c>
      <c r="I2181" t="s">
        <v>20</v>
      </c>
      <c r="J2181">
        <v>10.35</v>
      </c>
      <c r="M2181">
        <v>10.35</v>
      </c>
      <c r="N2181">
        <f t="shared" si="34"/>
        <v>0</v>
      </c>
    </row>
    <row r="2182" spans="1:14" x14ac:dyDescent="0.2">
      <c r="A2182" t="s">
        <v>2389</v>
      </c>
      <c r="B2182" t="s">
        <v>32021</v>
      </c>
      <c r="I2182" t="s">
        <v>20</v>
      </c>
      <c r="J2182">
        <v>10.02</v>
      </c>
      <c r="M2182">
        <v>10.02</v>
      </c>
      <c r="N2182">
        <f t="shared" si="34"/>
        <v>0</v>
      </c>
    </row>
    <row r="2183" spans="1:14" x14ac:dyDescent="0.2">
      <c r="A2183" t="s">
        <v>2390</v>
      </c>
      <c r="B2183" t="s">
        <v>32022</v>
      </c>
      <c r="I2183" t="s">
        <v>20</v>
      </c>
      <c r="J2183">
        <v>12.54</v>
      </c>
      <c r="M2183">
        <v>12.54</v>
      </c>
      <c r="N2183">
        <f t="shared" si="34"/>
        <v>0</v>
      </c>
    </row>
    <row r="2184" spans="1:14" x14ac:dyDescent="0.2">
      <c r="A2184" t="s">
        <v>2391</v>
      </c>
      <c r="B2184" t="s">
        <v>32022</v>
      </c>
      <c r="I2184" t="s">
        <v>20</v>
      </c>
      <c r="J2184">
        <v>12.14</v>
      </c>
      <c r="M2184">
        <v>12.14</v>
      </c>
      <c r="N2184">
        <f t="shared" si="34"/>
        <v>0</v>
      </c>
    </row>
    <row r="2185" spans="1:14" x14ac:dyDescent="0.2">
      <c r="A2185" t="s">
        <v>2392</v>
      </c>
      <c r="B2185" t="s">
        <v>32023</v>
      </c>
      <c r="I2185" t="s">
        <v>20</v>
      </c>
      <c r="J2185">
        <v>32.130000000000003</v>
      </c>
      <c r="M2185">
        <v>32.130000000000003</v>
      </c>
      <c r="N2185">
        <f t="shared" si="34"/>
        <v>0</v>
      </c>
    </row>
    <row r="2186" spans="1:14" x14ac:dyDescent="0.2">
      <c r="A2186" t="s">
        <v>2393</v>
      </c>
      <c r="B2186" t="s">
        <v>32023</v>
      </c>
      <c r="I2186" t="s">
        <v>20</v>
      </c>
      <c r="J2186">
        <v>31.11</v>
      </c>
      <c r="M2186">
        <v>31.11</v>
      </c>
      <c r="N2186">
        <f t="shared" si="34"/>
        <v>0</v>
      </c>
    </row>
    <row r="2187" spans="1:14" x14ac:dyDescent="0.2">
      <c r="A2187" t="s">
        <v>2394</v>
      </c>
      <c r="B2187" t="s">
        <v>32024</v>
      </c>
      <c r="I2187" t="s">
        <v>20</v>
      </c>
      <c r="J2187">
        <v>41.15</v>
      </c>
      <c r="M2187">
        <v>41.15</v>
      </c>
      <c r="N2187">
        <f t="shared" si="34"/>
        <v>0</v>
      </c>
    </row>
    <row r="2188" spans="1:14" x14ac:dyDescent="0.2">
      <c r="A2188" t="s">
        <v>2395</v>
      </c>
      <c r="B2188" t="s">
        <v>32024</v>
      </c>
      <c r="I2188" t="s">
        <v>20</v>
      </c>
      <c r="J2188">
        <v>39.840000000000003</v>
      </c>
      <c r="M2188">
        <v>39.840000000000003</v>
      </c>
      <c r="N2188">
        <f t="shared" si="34"/>
        <v>0</v>
      </c>
    </row>
    <row r="2189" spans="1:14" x14ac:dyDescent="0.2">
      <c r="A2189" t="s">
        <v>2396</v>
      </c>
      <c r="B2189" t="s">
        <v>32025</v>
      </c>
      <c r="I2189" t="s">
        <v>20</v>
      </c>
      <c r="J2189">
        <v>12.06</v>
      </c>
      <c r="M2189">
        <v>12.06</v>
      </c>
      <c r="N2189">
        <f t="shared" si="34"/>
        <v>0</v>
      </c>
    </row>
    <row r="2190" spans="1:14" x14ac:dyDescent="0.2">
      <c r="A2190" t="s">
        <v>2397</v>
      </c>
      <c r="B2190" t="s">
        <v>32025</v>
      </c>
      <c r="I2190" t="s">
        <v>20</v>
      </c>
      <c r="J2190">
        <v>11.67</v>
      </c>
      <c r="M2190">
        <v>11.67</v>
      </c>
      <c r="N2190">
        <f t="shared" si="34"/>
        <v>0</v>
      </c>
    </row>
    <row r="2191" spans="1:14" x14ac:dyDescent="0.2">
      <c r="A2191" t="s">
        <v>2398</v>
      </c>
      <c r="B2191" t="s">
        <v>32026</v>
      </c>
      <c r="I2191" t="s">
        <v>20</v>
      </c>
      <c r="J2191">
        <v>15.37</v>
      </c>
      <c r="M2191">
        <v>15.37</v>
      </c>
      <c r="N2191">
        <f t="shared" si="34"/>
        <v>0</v>
      </c>
    </row>
    <row r="2192" spans="1:14" x14ac:dyDescent="0.2">
      <c r="A2192" t="s">
        <v>2399</v>
      </c>
      <c r="B2192" t="s">
        <v>32026</v>
      </c>
      <c r="I2192" t="s">
        <v>20</v>
      </c>
      <c r="J2192">
        <v>14.89</v>
      </c>
      <c r="M2192">
        <v>14.89</v>
      </c>
      <c r="N2192">
        <f t="shared" si="34"/>
        <v>0</v>
      </c>
    </row>
    <row r="2193" spans="1:14" x14ac:dyDescent="0.2">
      <c r="A2193" t="s">
        <v>2400</v>
      </c>
      <c r="B2193" t="s">
        <v>32027</v>
      </c>
      <c r="I2193" t="s">
        <v>20</v>
      </c>
      <c r="J2193">
        <v>16.41</v>
      </c>
      <c r="M2193">
        <v>16.41</v>
      </c>
      <c r="N2193">
        <f t="shared" si="34"/>
        <v>0</v>
      </c>
    </row>
    <row r="2194" spans="1:14" x14ac:dyDescent="0.2">
      <c r="A2194" t="s">
        <v>2401</v>
      </c>
      <c r="B2194" t="s">
        <v>32027</v>
      </c>
      <c r="I2194" t="s">
        <v>20</v>
      </c>
      <c r="J2194">
        <v>15.99</v>
      </c>
      <c r="M2194">
        <v>15.99</v>
      </c>
      <c r="N2194">
        <f t="shared" si="34"/>
        <v>0</v>
      </c>
    </row>
    <row r="2195" spans="1:14" x14ac:dyDescent="0.2">
      <c r="A2195" t="s">
        <v>2402</v>
      </c>
      <c r="B2195" t="s">
        <v>32028</v>
      </c>
      <c r="I2195" t="s">
        <v>20</v>
      </c>
      <c r="J2195">
        <v>18.850000000000001</v>
      </c>
      <c r="M2195">
        <v>18.850000000000001</v>
      </c>
      <c r="N2195">
        <f t="shared" si="34"/>
        <v>0</v>
      </c>
    </row>
    <row r="2196" spans="1:14" x14ac:dyDescent="0.2">
      <c r="A2196" t="s">
        <v>2403</v>
      </c>
      <c r="B2196" t="s">
        <v>32028</v>
      </c>
      <c r="I2196" t="s">
        <v>20</v>
      </c>
      <c r="J2196">
        <v>18.37</v>
      </c>
      <c r="M2196">
        <v>18.37</v>
      </c>
      <c r="N2196">
        <f t="shared" si="34"/>
        <v>0</v>
      </c>
    </row>
    <row r="2197" spans="1:14" x14ac:dyDescent="0.2">
      <c r="A2197" t="s">
        <v>2404</v>
      </c>
      <c r="B2197" t="s">
        <v>32029</v>
      </c>
      <c r="I2197" t="s">
        <v>20</v>
      </c>
      <c r="J2197">
        <v>21.38</v>
      </c>
      <c r="M2197">
        <v>21.38</v>
      </c>
      <c r="N2197">
        <f t="shared" si="34"/>
        <v>0</v>
      </c>
    </row>
    <row r="2198" spans="1:14" x14ac:dyDescent="0.2">
      <c r="A2198" t="s">
        <v>2405</v>
      </c>
      <c r="B2198" t="s">
        <v>32029</v>
      </c>
      <c r="I2198" t="s">
        <v>20</v>
      </c>
      <c r="J2198">
        <v>20.79</v>
      </c>
      <c r="M2198">
        <v>20.79</v>
      </c>
      <c r="N2198">
        <f t="shared" si="34"/>
        <v>0</v>
      </c>
    </row>
    <row r="2199" spans="1:14" x14ac:dyDescent="0.2">
      <c r="A2199" t="s">
        <v>2406</v>
      </c>
      <c r="B2199" t="s">
        <v>32030</v>
      </c>
      <c r="I2199" t="s">
        <v>20</v>
      </c>
      <c r="J2199">
        <v>26.71</v>
      </c>
      <c r="M2199">
        <v>26.71</v>
      </c>
      <c r="N2199">
        <f t="shared" si="34"/>
        <v>0</v>
      </c>
    </row>
    <row r="2200" spans="1:14" x14ac:dyDescent="0.2">
      <c r="A2200" t="s">
        <v>2407</v>
      </c>
      <c r="B2200" t="s">
        <v>32030</v>
      </c>
      <c r="I2200" t="s">
        <v>20</v>
      </c>
      <c r="J2200">
        <v>25.98</v>
      </c>
      <c r="M2200">
        <v>25.98</v>
      </c>
      <c r="N2200">
        <f t="shared" si="34"/>
        <v>0</v>
      </c>
    </row>
    <row r="2201" spans="1:14" x14ac:dyDescent="0.2">
      <c r="A2201" t="s">
        <v>2408</v>
      </c>
      <c r="B2201" t="s">
        <v>32031</v>
      </c>
      <c r="I2201" t="s">
        <v>20</v>
      </c>
      <c r="J2201">
        <v>6.37</v>
      </c>
      <c r="M2201">
        <v>6.37</v>
      </c>
      <c r="N2201">
        <f t="shared" si="34"/>
        <v>0</v>
      </c>
    </row>
    <row r="2202" spans="1:14" x14ac:dyDescent="0.2">
      <c r="A2202" t="s">
        <v>2409</v>
      </c>
      <c r="B2202" t="s">
        <v>32031</v>
      </c>
      <c r="I2202" t="s">
        <v>20</v>
      </c>
      <c r="J2202">
        <v>6.21</v>
      </c>
      <c r="M2202">
        <v>6.21</v>
      </c>
      <c r="N2202">
        <f t="shared" si="34"/>
        <v>0</v>
      </c>
    </row>
    <row r="2203" spans="1:14" x14ac:dyDescent="0.2">
      <c r="A2203" t="s">
        <v>2410</v>
      </c>
      <c r="B2203" t="s">
        <v>32032</v>
      </c>
      <c r="I2203" t="s">
        <v>20</v>
      </c>
      <c r="J2203">
        <v>7.22</v>
      </c>
      <c r="M2203">
        <v>7.22</v>
      </c>
      <c r="N2203">
        <f t="shared" si="34"/>
        <v>0</v>
      </c>
    </row>
    <row r="2204" spans="1:14" x14ac:dyDescent="0.2">
      <c r="A2204" t="s">
        <v>2411</v>
      </c>
      <c r="B2204" t="s">
        <v>32032</v>
      </c>
      <c r="I2204" t="s">
        <v>20</v>
      </c>
      <c r="J2204">
        <v>7.04</v>
      </c>
      <c r="M2204">
        <v>7.04</v>
      </c>
      <c r="N2204">
        <f t="shared" si="34"/>
        <v>0</v>
      </c>
    </row>
    <row r="2205" spans="1:14" x14ac:dyDescent="0.2">
      <c r="A2205" t="s">
        <v>2412</v>
      </c>
      <c r="B2205" t="s">
        <v>32033</v>
      </c>
      <c r="I2205" t="s">
        <v>20</v>
      </c>
      <c r="J2205">
        <v>9.06</v>
      </c>
      <c r="M2205">
        <v>9.06</v>
      </c>
      <c r="N2205">
        <f t="shared" si="34"/>
        <v>0</v>
      </c>
    </row>
    <row r="2206" spans="1:14" x14ac:dyDescent="0.2">
      <c r="A2206" t="s">
        <v>2413</v>
      </c>
      <c r="B2206" t="s">
        <v>32033</v>
      </c>
      <c r="I2206" t="s">
        <v>20</v>
      </c>
      <c r="J2206">
        <v>8.83</v>
      </c>
      <c r="M2206">
        <v>8.83</v>
      </c>
      <c r="N2206">
        <f t="shared" si="34"/>
        <v>0</v>
      </c>
    </row>
    <row r="2207" spans="1:14" x14ac:dyDescent="0.2">
      <c r="A2207" t="s">
        <v>2414</v>
      </c>
      <c r="B2207" t="s">
        <v>32034</v>
      </c>
      <c r="I2207" t="s">
        <v>20</v>
      </c>
      <c r="J2207">
        <v>11.08</v>
      </c>
      <c r="M2207">
        <v>11.08</v>
      </c>
      <c r="N2207">
        <f t="shared" si="34"/>
        <v>0</v>
      </c>
    </row>
    <row r="2208" spans="1:14" x14ac:dyDescent="0.2">
      <c r="A2208" t="s">
        <v>2415</v>
      </c>
      <c r="B2208" t="s">
        <v>32034</v>
      </c>
      <c r="I2208" t="s">
        <v>20</v>
      </c>
      <c r="J2208">
        <v>10.8</v>
      </c>
      <c r="M2208">
        <v>10.8</v>
      </c>
      <c r="N2208">
        <f t="shared" si="34"/>
        <v>0</v>
      </c>
    </row>
    <row r="2209" spans="1:14" x14ac:dyDescent="0.2">
      <c r="A2209" t="s">
        <v>2416</v>
      </c>
      <c r="B2209" t="s">
        <v>32035</v>
      </c>
      <c r="I2209" t="s">
        <v>20</v>
      </c>
      <c r="J2209">
        <v>20.74</v>
      </c>
      <c r="M2209">
        <v>20.74</v>
      </c>
      <c r="N2209">
        <f t="shared" si="34"/>
        <v>0</v>
      </c>
    </row>
    <row r="2210" spans="1:14" x14ac:dyDescent="0.2">
      <c r="A2210" t="s">
        <v>2417</v>
      </c>
      <c r="B2210" t="s">
        <v>32035</v>
      </c>
      <c r="I2210" t="s">
        <v>20</v>
      </c>
      <c r="J2210">
        <v>20.07</v>
      </c>
      <c r="M2210">
        <v>20.07</v>
      </c>
      <c r="N2210">
        <f t="shared" si="34"/>
        <v>0</v>
      </c>
    </row>
    <row r="2211" spans="1:14" x14ac:dyDescent="0.2">
      <c r="A2211" t="s">
        <v>2418</v>
      </c>
      <c r="B2211" t="s">
        <v>32036</v>
      </c>
      <c r="I2211" t="s">
        <v>20</v>
      </c>
      <c r="J2211">
        <v>23.85</v>
      </c>
      <c r="M2211">
        <v>23.85</v>
      </c>
      <c r="N2211">
        <f t="shared" si="34"/>
        <v>0</v>
      </c>
    </row>
    <row r="2212" spans="1:14" x14ac:dyDescent="0.2">
      <c r="A2212" t="s">
        <v>2419</v>
      </c>
      <c r="B2212" t="s">
        <v>32036</v>
      </c>
      <c r="I2212" t="s">
        <v>20</v>
      </c>
      <c r="J2212">
        <v>23.06</v>
      </c>
      <c r="M2212">
        <v>23.06</v>
      </c>
      <c r="N2212">
        <f t="shared" si="34"/>
        <v>0</v>
      </c>
    </row>
    <row r="2213" spans="1:14" x14ac:dyDescent="0.2">
      <c r="A2213" t="s">
        <v>2420</v>
      </c>
      <c r="B2213" t="s">
        <v>32037</v>
      </c>
      <c r="I2213" t="s">
        <v>20</v>
      </c>
      <c r="J2213">
        <v>32.83</v>
      </c>
      <c r="M2213">
        <v>32.83</v>
      </c>
      <c r="N2213">
        <f t="shared" si="34"/>
        <v>0</v>
      </c>
    </row>
    <row r="2214" spans="1:14" x14ac:dyDescent="0.2">
      <c r="A2214" t="s">
        <v>2421</v>
      </c>
      <c r="B2214" t="s">
        <v>32037</v>
      </c>
      <c r="I2214" t="s">
        <v>20</v>
      </c>
      <c r="J2214">
        <v>31.75</v>
      </c>
      <c r="M2214">
        <v>31.75</v>
      </c>
      <c r="N2214">
        <f t="shared" si="34"/>
        <v>0</v>
      </c>
    </row>
    <row r="2215" spans="1:14" x14ac:dyDescent="0.2">
      <c r="A2215" t="s">
        <v>2422</v>
      </c>
      <c r="B2215" t="s">
        <v>32038</v>
      </c>
      <c r="I2215" t="s">
        <v>20</v>
      </c>
      <c r="J2215">
        <v>50.64</v>
      </c>
      <c r="M2215">
        <v>50.64</v>
      </c>
      <c r="N2215">
        <f t="shared" si="34"/>
        <v>0</v>
      </c>
    </row>
    <row r="2216" spans="1:14" x14ac:dyDescent="0.2">
      <c r="A2216" t="s">
        <v>2423</v>
      </c>
      <c r="B2216" t="s">
        <v>32038</v>
      </c>
      <c r="I2216" t="s">
        <v>20</v>
      </c>
      <c r="J2216">
        <v>48.98</v>
      </c>
      <c r="M2216">
        <v>48.98</v>
      </c>
      <c r="N2216">
        <f t="shared" si="34"/>
        <v>0</v>
      </c>
    </row>
    <row r="2217" spans="1:14" x14ac:dyDescent="0.2">
      <c r="A2217" t="s">
        <v>2424</v>
      </c>
      <c r="B2217" t="s">
        <v>32039</v>
      </c>
      <c r="I2217" t="s">
        <v>20</v>
      </c>
      <c r="J2217">
        <v>7.89</v>
      </c>
      <c r="M2217">
        <v>7.89</v>
      </c>
      <c r="N2217">
        <f t="shared" si="34"/>
        <v>0</v>
      </c>
    </row>
    <row r="2218" spans="1:14" x14ac:dyDescent="0.2">
      <c r="A2218" t="s">
        <v>2425</v>
      </c>
      <c r="B2218" t="s">
        <v>32039</v>
      </c>
      <c r="I2218" t="s">
        <v>20</v>
      </c>
      <c r="J2218">
        <v>7.63</v>
      </c>
      <c r="M2218">
        <v>7.63</v>
      </c>
      <c r="N2218">
        <f t="shared" si="34"/>
        <v>0</v>
      </c>
    </row>
    <row r="2219" spans="1:14" x14ac:dyDescent="0.2">
      <c r="A2219" t="s">
        <v>2426</v>
      </c>
      <c r="B2219" t="s">
        <v>32040</v>
      </c>
      <c r="I2219" t="s">
        <v>20</v>
      </c>
      <c r="J2219">
        <v>9.02</v>
      </c>
      <c r="M2219">
        <v>9.02</v>
      </c>
      <c r="N2219">
        <f t="shared" si="34"/>
        <v>0</v>
      </c>
    </row>
    <row r="2220" spans="1:14" x14ac:dyDescent="0.2">
      <c r="A2220" t="s">
        <v>2427</v>
      </c>
      <c r="B2220" t="s">
        <v>32040</v>
      </c>
      <c r="I2220" t="s">
        <v>20</v>
      </c>
      <c r="J2220">
        <v>8.73</v>
      </c>
      <c r="M2220">
        <v>8.73</v>
      </c>
      <c r="N2220">
        <f t="shared" si="34"/>
        <v>0</v>
      </c>
    </row>
    <row r="2221" spans="1:14" x14ac:dyDescent="0.2">
      <c r="A2221" t="s">
        <v>2428</v>
      </c>
      <c r="B2221" t="s">
        <v>32041</v>
      </c>
      <c r="I2221" t="s">
        <v>20</v>
      </c>
      <c r="J2221">
        <v>13.31</v>
      </c>
      <c r="M2221">
        <v>13.31</v>
      </c>
      <c r="N2221">
        <f t="shared" si="34"/>
        <v>0</v>
      </c>
    </row>
    <row r="2222" spans="1:14" x14ac:dyDescent="0.2">
      <c r="A2222" t="s">
        <v>2429</v>
      </c>
      <c r="B2222" t="s">
        <v>32041</v>
      </c>
      <c r="I2222" t="s">
        <v>20</v>
      </c>
      <c r="J2222">
        <v>12.87</v>
      </c>
      <c r="M2222">
        <v>12.87</v>
      </c>
      <c r="N2222">
        <f t="shared" si="34"/>
        <v>0</v>
      </c>
    </row>
    <row r="2223" spans="1:14" x14ac:dyDescent="0.2">
      <c r="A2223" t="s">
        <v>2430</v>
      </c>
      <c r="B2223" t="s">
        <v>32042</v>
      </c>
      <c r="I2223" t="s">
        <v>20</v>
      </c>
      <c r="J2223">
        <v>19.420000000000002</v>
      </c>
      <c r="M2223">
        <v>19.420000000000002</v>
      </c>
      <c r="N2223">
        <f t="shared" si="34"/>
        <v>0</v>
      </c>
    </row>
    <row r="2224" spans="1:14" x14ac:dyDescent="0.2">
      <c r="A2224" t="s">
        <v>2431</v>
      </c>
      <c r="B2224" t="s">
        <v>32042</v>
      </c>
      <c r="I2224" t="s">
        <v>20</v>
      </c>
      <c r="J2224">
        <v>18.78</v>
      </c>
      <c r="M2224">
        <v>18.78</v>
      </c>
      <c r="N2224">
        <f t="shared" si="34"/>
        <v>0</v>
      </c>
    </row>
    <row r="2225" spans="1:14" x14ac:dyDescent="0.2">
      <c r="A2225" t="s">
        <v>2432</v>
      </c>
      <c r="B2225" t="s">
        <v>32043</v>
      </c>
      <c r="I2225" t="s">
        <v>20</v>
      </c>
      <c r="J2225">
        <v>6.23</v>
      </c>
      <c r="M2225">
        <v>6.23</v>
      </c>
      <c r="N2225">
        <f t="shared" si="34"/>
        <v>0</v>
      </c>
    </row>
    <row r="2226" spans="1:14" x14ac:dyDescent="0.2">
      <c r="A2226" t="s">
        <v>2433</v>
      </c>
      <c r="B2226" t="s">
        <v>32043</v>
      </c>
      <c r="I2226" t="s">
        <v>20</v>
      </c>
      <c r="J2226">
        <v>5.98</v>
      </c>
      <c r="M2226">
        <v>5.98</v>
      </c>
      <c r="N2226">
        <f t="shared" si="34"/>
        <v>0</v>
      </c>
    </row>
    <row r="2227" spans="1:14" x14ac:dyDescent="0.2">
      <c r="A2227" t="s">
        <v>2434</v>
      </c>
      <c r="B2227" t="s">
        <v>32044</v>
      </c>
      <c r="I2227" t="s">
        <v>20</v>
      </c>
      <c r="J2227">
        <v>4.03</v>
      </c>
      <c r="M2227">
        <v>4.03</v>
      </c>
      <c r="N2227">
        <f t="shared" si="34"/>
        <v>0</v>
      </c>
    </row>
    <row r="2228" spans="1:14" x14ac:dyDescent="0.2">
      <c r="A2228" t="s">
        <v>2435</v>
      </c>
      <c r="B2228" t="s">
        <v>32044</v>
      </c>
      <c r="I2228" t="s">
        <v>20</v>
      </c>
      <c r="J2228">
        <v>3.92</v>
      </c>
      <c r="M2228">
        <v>3.92</v>
      </c>
      <c r="N2228">
        <f t="shared" si="34"/>
        <v>0</v>
      </c>
    </row>
    <row r="2229" spans="1:14" x14ac:dyDescent="0.2">
      <c r="A2229" t="s">
        <v>2436</v>
      </c>
      <c r="B2229" t="s">
        <v>32045</v>
      </c>
      <c r="I2229" t="s">
        <v>20</v>
      </c>
      <c r="J2229">
        <v>5.24</v>
      </c>
      <c r="M2229">
        <v>5.24</v>
      </c>
      <c r="N2229">
        <f t="shared" si="34"/>
        <v>0</v>
      </c>
    </row>
    <row r="2230" spans="1:14" x14ac:dyDescent="0.2">
      <c r="A2230" t="s">
        <v>2437</v>
      </c>
      <c r="B2230" t="s">
        <v>32045</v>
      </c>
      <c r="I2230" t="s">
        <v>20</v>
      </c>
      <c r="J2230">
        <v>5.03</v>
      </c>
      <c r="M2230">
        <v>5.03</v>
      </c>
      <c r="N2230">
        <f t="shared" si="34"/>
        <v>0</v>
      </c>
    </row>
    <row r="2231" spans="1:14" x14ac:dyDescent="0.2">
      <c r="A2231" t="s">
        <v>2438</v>
      </c>
      <c r="B2231" t="s">
        <v>32046</v>
      </c>
      <c r="I2231" t="s">
        <v>20</v>
      </c>
      <c r="J2231">
        <v>239.63</v>
      </c>
      <c r="M2231">
        <v>239.63</v>
      </c>
      <c r="N2231">
        <f t="shared" si="34"/>
        <v>0</v>
      </c>
    </row>
    <row r="2232" spans="1:14" x14ac:dyDescent="0.2">
      <c r="A2232" t="s">
        <v>2439</v>
      </c>
      <c r="B2232" t="s">
        <v>32046</v>
      </c>
      <c r="I2232" t="s">
        <v>20</v>
      </c>
      <c r="J2232">
        <v>235.53</v>
      </c>
      <c r="M2232">
        <v>235.53</v>
      </c>
      <c r="N2232">
        <f t="shared" si="34"/>
        <v>0</v>
      </c>
    </row>
    <row r="2233" spans="1:14" x14ac:dyDescent="0.2">
      <c r="A2233" t="s">
        <v>2440</v>
      </c>
      <c r="B2233" t="s">
        <v>32047</v>
      </c>
      <c r="I2233" t="s">
        <v>20</v>
      </c>
      <c r="J2233">
        <v>7.98</v>
      </c>
      <c r="M2233">
        <v>7.98</v>
      </c>
      <c r="N2233">
        <f t="shared" si="34"/>
        <v>0</v>
      </c>
    </row>
    <row r="2234" spans="1:14" x14ac:dyDescent="0.2">
      <c r="A2234" t="s">
        <v>2441</v>
      </c>
      <c r="B2234" t="s">
        <v>32047</v>
      </c>
      <c r="I2234" t="s">
        <v>20</v>
      </c>
      <c r="J2234">
        <v>7.78</v>
      </c>
      <c r="M2234">
        <v>7.78</v>
      </c>
      <c r="N2234">
        <f t="shared" si="34"/>
        <v>0</v>
      </c>
    </row>
    <row r="2235" spans="1:14" x14ac:dyDescent="0.2">
      <c r="A2235" t="s">
        <v>2442</v>
      </c>
      <c r="B2235" t="s">
        <v>32048</v>
      </c>
      <c r="I2235" t="s">
        <v>20</v>
      </c>
      <c r="J2235">
        <v>6.93</v>
      </c>
      <c r="M2235">
        <v>6.93</v>
      </c>
      <c r="N2235">
        <f t="shared" si="34"/>
        <v>0</v>
      </c>
    </row>
    <row r="2236" spans="1:14" x14ac:dyDescent="0.2">
      <c r="A2236" t="s">
        <v>2443</v>
      </c>
      <c r="B2236" t="s">
        <v>32048</v>
      </c>
      <c r="I2236" t="s">
        <v>20</v>
      </c>
      <c r="J2236">
        <v>6.83</v>
      </c>
      <c r="M2236">
        <v>6.83</v>
      </c>
      <c r="N2236">
        <f t="shared" si="34"/>
        <v>0</v>
      </c>
    </row>
    <row r="2237" spans="1:14" x14ac:dyDescent="0.2">
      <c r="A2237" t="s">
        <v>2444</v>
      </c>
      <c r="B2237" t="s">
        <v>32049</v>
      </c>
      <c r="I2237" t="s">
        <v>20</v>
      </c>
      <c r="J2237">
        <v>2.5</v>
      </c>
      <c r="M2237">
        <v>2.5</v>
      </c>
      <c r="N2237">
        <f t="shared" si="34"/>
        <v>0</v>
      </c>
    </row>
    <row r="2238" spans="1:14" x14ac:dyDescent="0.2">
      <c r="A2238" t="s">
        <v>2445</v>
      </c>
      <c r="B2238" t="s">
        <v>32049</v>
      </c>
      <c r="I2238" t="s">
        <v>20</v>
      </c>
      <c r="J2238">
        <v>2.46</v>
      </c>
      <c r="M2238">
        <v>2.46</v>
      </c>
      <c r="N2238">
        <f t="shared" si="34"/>
        <v>0</v>
      </c>
    </row>
    <row r="2239" spans="1:14" x14ac:dyDescent="0.2">
      <c r="A2239" t="s">
        <v>2446</v>
      </c>
      <c r="B2239" t="s">
        <v>32050</v>
      </c>
      <c r="I2239" t="s">
        <v>20</v>
      </c>
      <c r="J2239">
        <v>5.57</v>
      </c>
      <c r="M2239">
        <v>5.57</v>
      </c>
      <c r="N2239">
        <f t="shared" si="34"/>
        <v>0</v>
      </c>
    </row>
    <row r="2240" spans="1:14" x14ac:dyDescent="0.2">
      <c r="A2240" t="s">
        <v>2447</v>
      </c>
      <c r="B2240" t="s">
        <v>32050</v>
      </c>
      <c r="I2240" t="s">
        <v>20</v>
      </c>
      <c r="J2240">
        <v>5.45</v>
      </c>
      <c r="M2240">
        <v>5.45</v>
      </c>
      <c r="N2240">
        <f t="shared" si="34"/>
        <v>0</v>
      </c>
    </row>
    <row r="2241" spans="1:14" x14ac:dyDescent="0.2">
      <c r="A2241" t="s">
        <v>2448</v>
      </c>
      <c r="B2241" t="s">
        <v>32051</v>
      </c>
      <c r="I2241" t="s">
        <v>20</v>
      </c>
      <c r="J2241">
        <v>6.36</v>
      </c>
      <c r="M2241">
        <v>6.36</v>
      </c>
      <c r="N2241">
        <f t="shared" si="34"/>
        <v>0</v>
      </c>
    </row>
    <row r="2242" spans="1:14" x14ac:dyDescent="0.2">
      <c r="A2242" t="s">
        <v>2449</v>
      </c>
      <c r="B2242" t="s">
        <v>32051</v>
      </c>
      <c r="I2242" t="s">
        <v>20</v>
      </c>
      <c r="J2242">
        <v>6.2</v>
      </c>
      <c r="M2242">
        <v>6.2</v>
      </c>
      <c r="N2242">
        <f t="shared" si="34"/>
        <v>0</v>
      </c>
    </row>
    <row r="2243" spans="1:14" x14ac:dyDescent="0.2">
      <c r="A2243" t="s">
        <v>2450</v>
      </c>
      <c r="B2243" t="s">
        <v>32052</v>
      </c>
      <c r="I2243" t="s">
        <v>20</v>
      </c>
      <c r="J2243">
        <v>9.4700000000000006</v>
      </c>
      <c r="M2243">
        <v>9.4700000000000006</v>
      </c>
      <c r="N2243">
        <f t="shared" si="34"/>
        <v>0</v>
      </c>
    </row>
    <row r="2244" spans="1:14" x14ac:dyDescent="0.2">
      <c r="A2244" t="s">
        <v>2451</v>
      </c>
      <c r="B2244" t="s">
        <v>32052</v>
      </c>
      <c r="I2244" t="s">
        <v>20</v>
      </c>
      <c r="J2244">
        <v>9.2200000000000006</v>
      </c>
      <c r="M2244">
        <v>9.2200000000000006</v>
      </c>
      <c r="N2244">
        <f t="shared" ref="N2244:N2307" si="35">J2244-M2244</f>
        <v>0</v>
      </c>
    </row>
    <row r="2245" spans="1:14" x14ac:dyDescent="0.2">
      <c r="A2245" t="s">
        <v>2452</v>
      </c>
      <c r="B2245" t="s">
        <v>32053</v>
      </c>
      <c r="I2245" t="s">
        <v>20</v>
      </c>
      <c r="J2245">
        <v>10.88</v>
      </c>
      <c r="M2245">
        <v>10.88</v>
      </c>
      <c r="N2245">
        <f t="shared" si="35"/>
        <v>0</v>
      </c>
    </row>
    <row r="2246" spans="1:14" x14ac:dyDescent="0.2">
      <c r="A2246" t="s">
        <v>2453</v>
      </c>
      <c r="B2246" t="s">
        <v>32053</v>
      </c>
      <c r="I2246" t="s">
        <v>20</v>
      </c>
      <c r="J2246">
        <v>10.71</v>
      </c>
      <c r="M2246">
        <v>10.71</v>
      </c>
      <c r="N2246">
        <f t="shared" si="35"/>
        <v>0</v>
      </c>
    </row>
    <row r="2247" spans="1:14" x14ac:dyDescent="0.2">
      <c r="A2247" t="s">
        <v>2454</v>
      </c>
      <c r="B2247" t="s">
        <v>32054</v>
      </c>
      <c r="I2247" t="s">
        <v>20</v>
      </c>
      <c r="J2247">
        <v>14.88</v>
      </c>
      <c r="M2247">
        <v>14.88</v>
      </c>
      <c r="N2247">
        <f t="shared" si="35"/>
        <v>0</v>
      </c>
    </row>
    <row r="2248" spans="1:14" x14ac:dyDescent="0.2">
      <c r="A2248" t="s">
        <v>2455</v>
      </c>
      <c r="B2248" t="s">
        <v>32054</v>
      </c>
      <c r="I2248" t="s">
        <v>20</v>
      </c>
      <c r="J2248">
        <v>14.57</v>
      </c>
      <c r="M2248">
        <v>14.57</v>
      </c>
      <c r="N2248">
        <f t="shared" si="35"/>
        <v>0</v>
      </c>
    </row>
    <row r="2249" spans="1:14" x14ac:dyDescent="0.2">
      <c r="A2249" t="s">
        <v>2456</v>
      </c>
      <c r="B2249" t="s">
        <v>32055</v>
      </c>
      <c r="I2249" t="s">
        <v>20</v>
      </c>
      <c r="J2249">
        <v>3.61</v>
      </c>
      <c r="M2249">
        <v>3.61</v>
      </c>
      <c r="N2249">
        <f t="shared" si="35"/>
        <v>0</v>
      </c>
    </row>
    <row r="2250" spans="1:14" x14ac:dyDescent="0.2">
      <c r="A2250" t="s">
        <v>2457</v>
      </c>
      <c r="B2250" t="s">
        <v>32055</v>
      </c>
      <c r="I2250" t="s">
        <v>20</v>
      </c>
      <c r="J2250">
        <v>3.53</v>
      </c>
      <c r="M2250">
        <v>3.53</v>
      </c>
      <c r="N2250">
        <f t="shared" si="35"/>
        <v>0</v>
      </c>
    </row>
    <row r="2251" spans="1:14" x14ac:dyDescent="0.2">
      <c r="A2251" t="s">
        <v>2458</v>
      </c>
      <c r="B2251" t="s">
        <v>32056</v>
      </c>
      <c r="I2251" t="s">
        <v>20</v>
      </c>
      <c r="J2251">
        <v>2.67</v>
      </c>
      <c r="M2251">
        <v>2.67</v>
      </c>
      <c r="N2251">
        <f t="shared" si="35"/>
        <v>0</v>
      </c>
    </row>
    <row r="2252" spans="1:14" x14ac:dyDescent="0.2">
      <c r="A2252" t="s">
        <v>2459</v>
      </c>
      <c r="B2252" t="s">
        <v>32056</v>
      </c>
      <c r="I2252" t="s">
        <v>20</v>
      </c>
      <c r="J2252">
        <v>2.62</v>
      </c>
      <c r="M2252">
        <v>2.62</v>
      </c>
      <c r="N2252">
        <f t="shared" si="35"/>
        <v>0</v>
      </c>
    </row>
    <row r="2253" spans="1:14" x14ac:dyDescent="0.2">
      <c r="A2253" t="s">
        <v>2460</v>
      </c>
      <c r="B2253" t="s">
        <v>32057</v>
      </c>
      <c r="I2253" t="s">
        <v>20</v>
      </c>
      <c r="J2253">
        <v>1.71</v>
      </c>
      <c r="M2253">
        <v>1.71</v>
      </c>
      <c r="N2253">
        <f t="shared" si="35"/>
        <v>0</v>
      </c>
    </row>
    <row r="2254" spans="1:14" x14ac:dyDescent="0.2">
      <c r="A2254" t="s">
        <v>2461</v>
      </c>
      <c r="B2254" t="s">
        <v>32057</v>
      </c>
      <c r="I2254" t="s">
        <v>20</v>
      </c>
      <c r="J2254">
        <v>1.6800000000000002</v>
      </c>
      <c r="M2254">
        <v>1.6800000000000002</v>
      </c>
      <c r="N2254">
        <f t="shared" si="35"/>
        <v>0</v>
      </c>
    </row>
    <row r="2255" spans="1:14" x14ac:dyDescent="0.2">
      <c r="A2255" t="s">
        <v>2462</v>
      </c>
      <c r="B2255" t="s">
        <v>32058</v>
      </c>
      <c r="I2255" t="s">
        <v>20</v>
      </c>
      <c r="J2255">
        <v>3.13</v>
      </c>
      <c r="M2255">
        <v>3.13</v>
      </c>
      <c r="N2255">
        <f t="shared" si="35"/>
        <v>0</v>
      </c>
    </row>
    <row r="2256" spans="1:14" x14ac:dyDescent="0.2">
      <c r="A2256" t="s">
        <v>2463</v>
      </c>
      <c r="B2256" t="s">
        <v>32058</v>
      </c>
      <c r="I2256" t="s">
        <v>20</v>
      </c>
      <c r="J2256">
        <v>3.07</v>
      </c>
      <c r="M2256">
        <v>3.07</v>
      </c>
      <c r="N2256">
        <f t="shared" si="35"/>
        <v>0</v>
      </c>
    </row>
    <row r="2257" spans="1:14" x14ac:dyDescent="0.2">
      <c r="A2257" t="s">
        <v>2464</v>
      </c>
      <c r="B2257" t="s">
        <v>32059</v>
      </c>
      <c r="I2257" t="s">
        <v>20</v>
      </c>
      <c r="J2257">
        <v>2.87</v>
      </c>
      <c r="M2257">
        <v>2.87</v>
      </c>
      <c r="N2257">
        <f t="shared" si="35"/>
        <v>0</v>
      </c>
    </row>
    <row r="2258" spans="1:14" x14ac:dyDescent="0.2">
      <c r="A2258" t="s">
        <v>2465</v>
      </c>
      <c r="B2258" t="s">
        <v>32059</v>
      </c>
      <c r="I2258" t="s">
        <v>20</v>
      </c>
      <c r="J2258">
        <v>2.82</v>
      </c>
      <c r="M2258">
        <v>2.82</v>
      </c>
      <c r="N2258">
        <f t="shared" si="35"/>
        <v>0</v>
      </c>
    </row>
    <row r="2259" spans="1:14" x14ac:dyDescent="0.2">
      <c r="A2259" t="s">
        <v>2466</v>
      </c>
      <c r="B2259" t="s">
        <v>32060</v>
      </c>
      <c r="I2259" t="s">
        <v>20</v>
      </c>
      <c r="J2259">
        <v>6.77</v>
      </c>
      <c r="M2259">
        <v>6.77</v>
      </c>
      <c r="N2259">
        <f t="shared" si="35"/>
        <v>0</v>
      </c>
    </row>
    <row r="2260" spans="1:14" x14ac:dyDescent="0.2">
      <c r="A2260" t="s">
        <v>2467</v>
      </c>
      <c r="B2260" t="s">
        <v>32060</v>
      </c>
      <c r="I2260" t="s">
        <v>20</v>
      </c>
      <c r="J2260">
        <v>6.74</v>
      </c>
      <c r="M2260">
        <v>6.74</v>
      </c>
      <c r="N2260">
        <f t="shared" si="35"/>
        <v>0</v>
      </c>
    </row>
    <row r="2261" spans="1:14" x14ac:dyDescent="0.2">
      <c r="A2261" t="s">
        <v>2468</v>
      </c>
      <c r="B2261" t="s">
        <v>32061</v>
      </c>
      <c r="I2261" t="s">
        <v>20</v>
      </c>
      <c r="J2261">
        <v>4.8</v>
      </c>
      <c r="M2261">
        <v>4.8</v>
      </c>
      <c r="N2261">
        <f t="shared" si="35"/>
        <v>0</v>
      </c>
    </row>
    <row r="2262" spans="1:14" x14ac:dyDescent="0.2">
      <c r="A2262" t="s">
        <v>2469</v>
      </c>
      <c r="B2262" t="s">
        <v>32061</v>
      </c>
      <c r="I2262" t="s">
        <v>20</v>
      </c>
      <c r="J2262">
        <v>4.6399999999999997</v>
      </c>
      <c r="M2262">
        <v>4.6399999999999997</v>
      </c>
      <c r="N2262">
        <f t="shared" si="35"/>
        <v>0</v>
      </c>
    </row>
    <row r="2263" spans="1:14" x14ac:dyDescent="0.2">
      <c r="A2263" t="s">
        <v>2470</v>
      </c>
      <c r="B2263" t="s">
        <v>32062</v>
      </c>
      <c r="I2263" t="s">
        <v>20</v>
      </c>
      <c r="J2263">
        <v>8.6199999999999992</v>
      </c>
      <c r="M2263">
        <v>8.6199999999999992</v>
      </c>
      <c r="N2263">
        <f t="shared" si="35"/>
        <v>0</v>
      </c>
    </row>
    <row r="2264" spans="1:14" x14ac:dyDescent="0.2">
      <c r="A2264" t="s">
        <v>2471</v>
      </c>
      <c r="B2264" t="s">
        <v>32062</v>
      </c>
      <c r="I2264" t="s">
        <v>20</v>
      </c>
      <c r="J2264">
        <v>8.5399999999999991</v>
      </c>
      <c r="M2264">
        <v>8.5399999999999991</v>
      </c>
      <c r="N2264">
        <f t="shared" si="35"/>
        <v>0</v>
      </c>
    </row>
    <row r="2265" spans="1:14" x14ac:dyDescent="0.2">
      <c r="A2265" t="s">
        <v>2472</v>
      </c>
      <c r="B2265" t="s">
        <v>32063</v>
      </c>
      <c r="I2265" t="s">
        <v>20</v>
      </c>
      <c r="J2265">
        <v>6.54</v>
      </c>
      <c r="M2265">
        <v>6.54</v>
      </c>
      <c r="N2265">
        <f t="shared" si="35"/>
        <v>0</v>
      </c>
    </row>
    <row r="2266" spans="1:14" x14ac:dyDescent="0.2">
      <c r="A2266" t="s">
        <v>2473</v>
      </c>
      <c r="B2266" t="s">
        <v>32063</v>
      </c>
      <c r="I2266" t="s">
        <v>20</v>
      </c>
      <c r="J2266">
        <v>6.43</v>
      </c>
      <c r="M2266">
        <v>6.43</v>
      </c>
      <c r="N2266">
        <f t="shared" si="35"/>
        <v>0</v>
      </c>
    </row>
    <row r="2267" spans="1:14" x14ac:dyDescent="0.2">
      <c r="A2267" t="s">
        <v>2474</v>
      </c>
      <c r="B2267" t="s">
        <v>32064</v>
      </c>
      <c r="I2267" t="s">
        <v>20</v>
      </c>
      <c r="J2267">
        <v>16.600000000000001</v>
      </c>
      <c r="M2267">
        <v>16.600000000000001</v>
      </c>
      <c r="N2267">
        <f t="shared" si="35"/>
        <v>0</v>
      </c>
    </row>
    <row r="2268" spans="1:14" x14ac:dyDescent="0.2">
      <c r="A2268" t="s">
        <v>2475</v>
      </c>
      <c r="B2268" t="s">
        <v>32064</v>
      </c>
      <c r="I2268" t="s">
        <v>20</v>
      </c>
      <c r="J2268">
        <v>16.46</v>
      </c>
      <c r="M2268">
        <v>16.46</v>
      </c>
      <c r="N2268">
        <f t="shared" si="35"/>
        <v>0</v>
      </c>
    </row>
    <row r="2269" spans="1:14" x14ac:dyDescent="0.2">
      <c r="A2269" t="s">
        <v>2476</v>
      </c>
      <c r="B2269" t="s">
        <v>32065</v>
      </c>
      <c r="I2269" t="s">
        <v>20</v>
      </c>
      <c r="J2269">
        <v>4.7699999999999996</v>
      </c>
      <c r="M2269">
        <v>4.7699999999999996</v>
      </c>
      <c r="N2269">
        <f t="shared" si="35"/>
        <v>0</v>
      </c>
    </row>
    <row r="2270" spans="1:14" x14ac:dyDescent="0.2">
      <c r="A2270" t="s">
        <v>2477</v>
      </c>
      <c r="B2270" t="s">
        <v>32065</v>
      </c>
      <c r="I2270" t="s">
        <v>20</v>
      </c>
      <c r="J2270">
        <v>4.59</v>
      </c>
      <c r="M2270">
        <v>4.59</v>
      </c>
      <c r="N2270">
        <f t="shared" si="35"/>
        <v>0</v>
      </c>
    </row>
    <row r="2271" spans="1:14" x14ac:dyDescent="0.2">
      <c r="A2271" t="s">
        <v>2478</v>
      </c>
      <c r="B2271" t="s">
        <v>32066</v>
      </c>
      <c r="I2271" t="s">
        <v>20</v>
      </c>
      <c r="J2271">
        <v>4.46</v>
      </c>
      <c r="M2271">
        <v>4.46</v>
      </c>
      <c r="N2271">
        <f t="shared" si="35"/>
        <v>0</v>
      </c>
    </row>
    <row r="2272" spans="1:14" x14ac:dyDescent="0.2">
      <c r="A2272" t="s">
        <v>2479</v>
      </c>
      <c r="B2272" t="s">
        <v>32066</v>
      </c>
      <c r="I2272" t="s">
        <v>20</v>
      </c>
      <c r="J2272">
        <v>4.34</v>
      </c>
      <c r="M2272">
        <v>4.34</v>
      </c>
      <c r="N2272">
        <f t="shared" si="35"/>
        <v>0</v>
      </c>
    </row>
    <row r="2273" spans="1:14" x14ac:dyDescent="0.2">
      <c r="A2273" t="s">
        <v>2480</v>
      </c>
      <c r="B2273" t="s">
        <v>32067</v>
      </c>
      <c r="I2273" t="s">
        <v>20</v>
      </c>
      <c r="J2273">
        <v>2.68</v>
      </c>
      <c r="M2273">
        <v>2.68</v>
      </c>
      <c r="N2273">
        <f t="shared" si="35"/>
        <v>0</v>
      </c>
    </row>
    <row r="2274" spans="1:14" x14ac:dyDescent="0.2">
      <c r="A2274" t="s">
        <v>2481</v>
      </c>
      <c r="B2274" t="s">
        <v>32067</v>
      </c>
      <c r="I2274" t="s">
        <v>20</v>
      </c>
      <c r="J2274">
        <v>2.6</v>
      </c>
      <c r="M2274">
        <v>2.6</v>
      </c>
      <c r="N2274">
        <f t="shared" si="35"/>
        <v>0</v>
      </c>
    </row>
    <row r="2275" spans="1:14" x14ac:dyDescent="0.2">
      <c r="A2275" t="s">
        <v>2482</v>
      </c>
      <c r="B2275" t="s">
        <v>32068</v>
      </c>
      <c r="I2275" t="s">
        <v>20</v>
      </c>
      <c r="J2275">
        <v>10.72</v>
      </c>
      <c r="M2275">
        <v>10.72</v>
      </c>
      <c r="N2275">
        <f t="shared" si="35"/>
        <v>0</v>
      </c>
    </row>
    <row r="2276" spans="1:14" x14ac:dyDescent="0.2">
      <c r="A2276" t="s">
        <v>2483</v>
      </c>
      <c r="B2276" t="s">
        <v>32068</v>
      </c>
      <c r="I2276" t="s">
        <v>20</v>
      </c>
      <c r="J2276">
        <v>10.36</v>
      </c>
      <c r="M2276">
        <v>10.36</v>
      </c>
      <c r="N2276">
        <f t="shared" si="35"/>
        <v>0</v>
      </c>
    </row>
    <row r="2277" spans="1:14" x14ac:dyDescent="0.2">
      <c r="A2277" t="s">
        <v>2484</v>
      </c>
      <c r="B2277" t="s">
        <v>32069</v>
      </c>
      <c r="I2277" t="s">
        <v>20</v>
      </c>
      <c r="J2277">
        <v>15.3</v>
      </c>
      <c r="M2277">
        <v>15.3</v>
      </c>
      <c r="N2277">
        <f t="shared" si="35"/>
        <v>0</v>
      </c>
    </row>
    <row r="2278" spans="1:14" x14ac:dyDescent="0.2">
      <c r="A2278" t="s">
        <v>2485</v>
      </c>
      <c r="B2278" t="s">
        <v>32069</v>
      </c>
      <c r="I2278" t="s">
        <v>20</v>
      </c>
      <c r="J2278">
        <v>14.77</v>
      </c>
      <c r="M2278">
        <v>14.77</v>
      </c>
      <c r="N2278">
        <f t="shared" si="35"/>
        <v>0</v>
      </c>
    </row>
    <row r="2279" spans="1:14" x14ac:dyDescent="0.2">
      <c r="A2279" t="s">
        <v>2486</v>
      </c>
      <c r="B2279" t="s">
        <v>32070</v>
      </c>
      <c r="I2279" t="s">
        <v>20</v>
      </c>
      <c r="J2279">
        <v>15.86</v>
      </c>
      <c r="M2279">
        <v>15.86</v>
      </c>
      <c r="N2279">
        <f t="shared" si="35"/>
        <v>0</v>
      </c>
    </row>
    <row r="2280" spans="1:14" x14ac:dyDescent="0.2">
      <c r="A2280" t="s">
        <v>2487</v>
      </c>
      <c r="B2280" t="s">
        <v>32070</v>
      </c>
      <c r="I2280" t="s">
        <v>20</v>
      </c>
      <c r="J2280">
        <v>15.31</v>
      </c>
      <c r="M2280">
        <v>15.31</v>
      </c>
      <c r="N2280">
        <f t="shared" si="35"/>
        <v>0</v>
      </c>
    </row>
    <row r="2281" spans="1:14" x14ac:dyDescent="0.2">
      <c r="A2281" t="s">
        <v>2488</v>
      </c>
      <c r="B2281" t="s">
        <v>32071</v>
      </c>
      <c r="I2281" t="s">
        <v>20</v>
      </c>
      <c r="J2281">
        <v>22.1</v>
      </c>
      <c r="M2281">
        <v>22.1</v>
      </c>
      <c r="N2281">
        <f t="shared" si="35"/>
        <v>0</v>
      </c>
    </row>
    <row r="2282" spans="1:14" x14ac:dyDescent="0.2">
      <c r="A2282" t="s">
        <v>2489</v>
      </c>
      <c r="B2282" t="s">
        <v>32071</v>
      </c>
      <c r="I2282" t="s">
        <v>20</v>
      </c>
      <c r="J2282">
        <v>21.35</v>
      </c>
      <c r="M2282">
        <v>21.35</v>
      </c>
      <c r="N2282">
        <f t="shared" si="35"/>
        <v>0</v>
      </c>
    </row>
    <row r="2283" spans="1:14" x14ac:dyDescent="0.2">
      <c r="A2283" t="s">
        <v>2490</v>
      </c>
      <c r="B2283" t="s">
        <v>32072</v>
      </c>
      <c r="I2283" t="s">
        <v>20</v>
      </c>
      <c r="J2283">
        <v>7.64</v>
      </c>
      <c r="M2283">
        <v>7.64</v>
      </c>
      <c r="N2283">
        <f t="shared" si="35"/>
        <v>0</v>
      </c>
    </row>
    <row r="2284" spans="1:14" x14ac:dyDescent="0.2">
      <c r="A2284" t="s">
        <v>2491</v>
      </c>
      <c r="B2284" t="s">
        <v>32072</v>
      </c>
      <c r="I2284" t="s">
        <v>20</v>
      </c>
      <c r="J2284">
        <v>7.57</v>
      </c>
      <c r="M2284">
        <v>7.57</v>
      </c>
      <c r="N2284">
        <f t="shared" si="35"/>
        <v>0</v>
      </c>
    </row>
    <row r="2285" spans="1:14" x14ac:dyDescent="0.2">
      <c r="A2285" t="s">
        <v>2492</v>
      </c>
      <c r="B2285" t="s">
        <v>32073</v>
      </c>
      <c r="I2285" t="s">
        <v>20</v>
      </c>
      <c r="J2285">
        <v>8.92</v>
      </c>
      <c r="M2285">
        <v>8.92</v>
      </c>
      <c r="N2285">
        <f t="shared" si="35"/>
        <v>0</v>
      </c>
    </row>
    <row r="2286" spans="1:14" x14ac:dyDescent="0.2">
      <c r="A2286" t="s">
        <v>2493</v>
      </c>
      <c r="B2286" t="s">
        <v>32073</v>
      </c>
      <c r="I2286" t="s">
        <v>20</v>
      </c>
      <c r="J2286">
        <v>8.84</v>
      </c>
      <c r="M2286">
        <v>8.84</v>
      </c>
      <c r="N2286">
        <f t="shared" si="35"/>
        <v>0</v>
      </c>
    </row>
    <row r="2287" spans="1:14" x14ac:dyDescent="0.2">
      <c r="A2287" t="s">
        <v>2494</v>
      </c>
      <c r="B2287" t="s">
        <v>32074</v>
      </c>
      <c r="I2287" t="s">
        <v>20</v>
      </c>
      <c r="J2287">
        <v>10.199999999999999</v>
      </c>
      <c r="M2287">
        <v>10.199999999999999</v>
      </c>
      <c r="N2287">
        <f t="shared" si="35"/>
        <v>0</v>
      </c>
    </row>
    <row r="2288" spans="1:14" x14ac:dyDescent="0.2">
      <c r="A2288" t="s">
        <v>2495</v>
      </c>
      <c r="B2288" t="s">
        <v>32074</v>
      </c>
      <c r="I2288" t="s">
        <v>20</v>
      </c>
      <c r="J2288">
        <v>10.11</v>
      </c>
      <c r="M2288">
        <v>10.11</v>
      </c>
      <c r="N2288">
        <f t="shared" si="35"/>
        <v>0</v>
      </c>
    </row>
    <row r="2289" spans="1:14" x14ac:dyDescent="0.2">
      <c r="A2289" t="s">
        <v>2496</v>
      </c>
      <c r="B2289" t="s">
        <v>32075</v>
      </c>
      <c r="I2289" t="s">
        <v>20</v>
      </c>
      <c r="J2289">
        <v>11.46</v>
      </c>
      <c r="M2289">
        <v>11.46</v>
      </c>
      <c r="N2289">
        <f t="shared" si="35"/>
        <v>0</v>
      </c>
    </row>
    <row r="2290" spans="1:14" x14ac:dyDescent="0.2">
      <c r="A2290" t="s">
        <v>2497</v>
      </c>
      <c r="B2290" t="s">
        <v>32075</v>
      </c>
      <c r="I2290" t="s">
        <v>20</v>
      </c>
      <c r="J2290">
        <v>11.36</v>
      </c>
      <c r="M2290">
        <v>11.36</v>
      </c>
      <c r="N2290">
        <f t="shared" si="35"/>
        <v>0</v>
      </c>
    </row>
    <row r="2291" spans="1:14" x14ac:dyDescent="0.2">
      <c r="A2291" t="s">
        <v>2498</v>
      </c>
      <c r="B2291" t="s">
        <v>32076</v>
      </c>
      <c r="I2291" t="s">
        <v>20</v>
      </c>
      <c r="J2291">
        <v>12.76</v>
      </c>
      <c r="M2291">
        <v>12.76</v>
      </c>
      <c r="N2291">
        <f t="shared" si="35"/>
        <v>0</v>
      </c>
    </row>
    <row r="2292" spans="1:14" x14ac:dyDescent="0.2">
      <c r="A2292" t="s">
        <v>2499</v>
      </c>
      <c r="B2292" t="s">
        <v>32076</v>
      </c>
      <c r="I2292" t="s">
        <v>20</v>
      </c>
      <c r="J2292">
        <v>12.65</v>
      </c>
      <c r="M2292">
        <v>12.65</v>
      </c>
      <c r="N2292">
        <f t="shared" si="35"/>
        <v>0</v>
      </c>
    </row>
    <row r="2293" spans="1:14" x14ac:dyDescent="0.2">
      <c r="A2293" t="s">
        <v>2500</v>
      </c>
      <c r="B2293" t="s">
        <v>32077</v>
      </c>
      <c r="I2293" t="s">
        <v>20</v>
      </c>
      <c r="J2293">
        <v>14.02</v>
      </c>
      <c r="M2293">
        <v>14.02</v>
      </c>
      <c r="N2293">
        <f t="shared" si="35"/>
        <v>0</v>
      </c>
    </row>
    <row r="2294" spans="1:14" x14ac:dyDescent="0.2">
      <c r="A2294" t="s">
        <v>2501</v>
      </c>
      <c r="B2294" t="s">
        <v>32077</v>
      </c>
      <c r="I2294" t="s">
        <v>20</v>
      </c>
      <c r="J2294">
        <v>13.9</v>
      </c>
      <c r="M2294">
        <v>13.9</v>
      </c>
      <c r="N2294">
        <f t="shared" si="35"/>
        <v>0</v>
      </c>
    </row>
    <row r="2295" spans="1:14" x14ac:dyDescent="0.2">
      <c r="A2295" t="s">
        <v>2502</v>
      </c>
      <c r="B2295" t="s">
        <v>32078</v>
      </c>
      <c r="I2295" t="s">
        <v>20</v>
      </c>
      <c r="J2295">
        <v>15.33</v>
      </c>
      <c r="M2295">
        <v>15.33</v>
      </c>
      <c r="N2295">
        <f t="shared" si="35"/>
        <v>0</v>
      </c>
    </row>
    <row r="2296" spans="1:14" x14ac:dyDescent="0.2">
      <c r="A2296" t="s">
        <v>2503</v>
      </c>
      <c r="B2296" t="s">
        <v>32078</v>
      </c>
      <c r="I2296" t="s">
        <v>20</v>
      </c>
      <c r="J2296">
        <v>15.21</v>
      </c>
      <c r="M2296">
        <v>15.21</v>
      </c>
      <c r="N2296">
        <f t="shared" si="35"/>
        <v>0</v>
      </c>
    </row>
    <row r="2297" spans="1:14" x14ac:dyDescent="0.2">
      <c r="A2297" t="s">
        <v>2504</v>
      </c>
      <c r="B2297" t="s">
        <v>32079</v>
      </c>
      <c r="I2297" t="s">
        <v>20</v>
      </c>
      <c r="J2297">
        <v>16.52</v>
      </c>
      <c r="M2297">
        <v>16.52</v>
      </c>
      <c r="N2297">
        <f t="shared" si="35"/>
        <v>0</v>
      </c>
    </row>
    <row r="2298" spans="1:14" x14ac:dyDescent="0.2">
      <c r="A2298" t="s">
        <v>2505</v>
      </c>
      <c r="B2298" t="s">
        <v>32079</v>
      </c>
      <c r="I2298" t="s">
        <v>20</v>
      </c>
      <c r="J2298">
        <v>16.38</v>
      </c>
      <c r="M2298">
        <v>16.38</v>
      </c>
      <c r="N2298">
        <f t="shared" si="35"/>
        <v>0</v>
      </c>
    </row>
    <row r="2299" spans="1:14" x14ac:dyDescent="0.2">
      <c r="A2299" t="s">
        <v>2506</v>
      </c>
      <c r="B2299" t="s">
        <v>32080</v>
      </c>
      <c r="I2299" t="s">
        <v>20</v>
      </c>
      <c r="J2299">
        <v>17.91</v>
      </c>
      <c r="M2299">
        <v>17.91</v>
      </c>
      <c r="N2299">
        <f t="shared" si="35"/>
        <v>0</v>
      </c>
    </row>
    <row r="2300" spans="1:14" x14ac:dyDescent="0.2">
      <c r="A2300" t="s">
        <v>2507</v>
      </c>
      <c r="B2300" t="s">
        <v>32080</v>
      </c>
      <c r="I2300" t="s">
        <v>20</v>
      </c>
      <c r="J2300">
        <v>17.760000000000002</v>
      </c>
      <c r="M2300">
        <v>17.760000000000002</v>
      </c>
      <c r="N2300">
        <f t="shared" si="35"/>
        <v>0</v>
      </c>
    </row>
    <row r="2301" spans="1:14" x14ac:dyDescent="0.2">
      <c r="A2301" t="s">
        <v>2508</v>
      </c>
      <c r="B2301" t="s">
        <v>32081</v>
      </c>
      <c r="I2301" t="s">
        <v>20</v>
      </c>
      <c r="J2301">
        <v>19.2</v>
      </c>
      <c r="M2301">
        <v>19.2</v>
      </c>
      <c r="N2301">
        <f t="shared" si="35"/>
        <v>0</v>
      </c>
    </row>
    <row r="2302" spans="1:14" x14ac:dyDescent="0.2">
      <c r="A2302" t="s">
        <v>2509</v>
      </c>
      <c r="B2302" t="s">
        <v>32081</v>
      </c>
      <c r="I2302" t="s">
        <v>20</v>
      </c>
      <c r="J2302">
        <v>19.04</v>
      </c>
      <c r="M2302">
        <v>19.04</v>
      </c>
      <c r="N2302">
        <f t="shared" si="35"/>
        <v>0</v>
      </c>
    </row>
    <row r="2303" spans="1:14" x14ac:dyDescent="0.2">
      <c r="A2303" t="s">
        <v>2510</v>
      </c>
      <c r="B2303" t="s">
        <v>32082</v>
      </c>
      <c r="I2303" t="s">
        <v>20</v>
      </c>
      <c r="J2303">
        <v>20.5</v>
      </c>
      <c r="M2303">
        <v>20.5</v>
      </c>
      <c r="N2303">
        <f t="shared" si="35"/>
        <v>0</v>
      </c>
    </row>
    <row r="2304" spans="1:14" x14ac:dyDescent="0.2">
      <c r="A2304" t="s">
        <v>2511</v>
      </c>
      <c r="B2304" t="s">
        <v>32082</v>
      </c>
      <c r="I2304" t="s">
        <v>20</v>
      </c>
      <c r="J2304">
        <v>20.32</v>
      </c>
      <c r="M2304">
        <v>20.32</v>
      </c>
      <c r="N2304">
        <f t="shared" si="35"/>
        <v>0</v>
      </c>
    </row>
    <row r="2305" spans="1:14" x14ac:dyDescent="0.2">
      <c r="A2305" t="s">
        <v>2512</v>
      </c>
      <c r="B2305" t="s">
        <v>32083</v>
      </c>
      <c r="I2305" t="s">
        <v>20</v>
      </c>
      <c r="J2305">
        <v>21.75</v>
      </c>
      <c r="M2305">
        <v>21.75</v>
      </c>
      <c r="N2305">
        <f t="shared" si="35"/>
        <v>0</v>
      </c>
    </row>
    <row r="2306" spans="1:14" x14ac:dyDescent="0.2">
      <c r="A2306" t="s">
        <v>2513</v>
      </c>
      <c r="B2306" t="s">
        <v>32083</v>
      </c>
      <c r="I2306" t="s">
        <v>20</v>
      </c>
      <c r="J2306">
        <v>21.57</v>
      </c>
      <c r="M2306">
        <v>21.57</v>
      </c>
      <c r="N2306">
        <f t="shared" si="35"/>
        <v>0</v>
      </c>
    </row>
    <row r="2307" spans="1:14" x14ac:dyDescent="0.2">
      <c r="A2307" t="s">
        <v>2514</v>
      </c>
      <c r="B2307" t="s">
        <v>32084</v>
      </c>
      <c r="I2307" t="s">
        <v>20</v>
      </c>
      <c r="J2307">
        <v>22.92</v>
      </c>
      <c r="M2307">
        <v>22.92</v>
      </c>
      <c r="N2307">
        <f t="shared" si="35"/>
        <v>0</v>
      </c>
    </row>
    <row r="2308" spans="1:14" x14ac:dyDescent="0.2">
      <c r="A2308" t="s">
        <v>2515</v>
      </c>
      <c r="B2308" t="s">
        <v>32084</v>
      </c>
      <c r="I2308" t="s">
        <v>20</v>
      </c>
      <c r="J2308">
        <v>22.72</v>
      </c>
      <c r="M2308">
        <v>22.72</v>
      </c>
      <c r="N2308">
        <f t="shared" ref="N2308:N2371" si="36">J2308-M2308</f>
        <v>0</v>
      </c>
    </row>
    <row r="2309" spans="1:14" x14ac:dyDescent="0.2">
      <c r="A2309" t="s">
        <v>2516</v>
      </c>
      <c r="B2309" t="s">
        <v>32085</v>
      </c>
      <c r="I2309" t="s">
        <v>20</v>
      </c>
      <c r="J2309">
        <v>24.22</v>
      </c>
      <c r="M2309">
        <v>24.22</v>
      </c>
      <c r="N2309">
        <f t="shared" si="36"/>
        <v>0</v>
      </c>
    </row>
    <row r="2310" spans="1:14" x14ac:dyDescent="0.2">
      <c r="A2310" t="s">
        <v>2517</v>
      </c>
      <c r="B2310" t="s">
        <v>32085</v>
      </c>
      <c r="I2310" t="s">
        <v>20</v>
      </c>
      <c r="J2310">
        <v>24.01</v>
      </c>
      <c r="M2310">
        <v>24.01</v>
      </c>
      <c r="N2310">
        <f t="shared" si="36"/>
        <v>0</v>
      </c>
    </row>
    <row r="2311" spans="1:14" x14ac:dyDescent="0.2">
      <c r="A2311" t="s">
        <v>2518</v>
      </c>
      <c r="B2311" t="s">
        <v>32086</v>
      </c>
      <c r="I2311" t="s">
        <v>20</v>
      </c>
      <c r="J2311">
        <v>25.69</v>
      </c>
      <c r="M2311">
        <v>25.69</v>
      </c>
      <c r="N2311">
        <f t="shared" si="36"/>
        <v>0</v>
      </c>
    </row>
    <row r="2312" spans="1:14" x14ac:dyDescent="0.2">
      <c r="A2312" t="s">
        <v>2519</v>
      </c>
      <c r="B2312" t="s">
        <v>32086</v>
      </c>
      <c r="I2312" t="s">
        <v>20</v>
      </c>
      <c r="J2312">
        <v>25.47</v>
      </c>
      <c r="M2312">
        <v>25.47</v>
      </c>
      <c r="N2312">
        <f t="shared" si="36"/>
        <v>0</v>
      </c>
    </row>
    <row r="2313" spans="1:14" x14ac:dyDescent="0.2">
      <c r="A2313" t="s">
        <v>2520</v>
      </c>
      <c r="B2313" t="s">
        <v>32087</v>
      </c>
      <c r="I2313" t="s">
        <v>20</v>
      </c>
      <c r="J2313">
        <v>26.98</v>
      </c>
      <c r="M2313">
        <v>26.98</v>
      </c>
      <c r="N2313">
        <f t="shared" si="36"/>
        <v>0</v>
      </c>
    </row>
    <row r="2314" spans="1:14" x14ac:dyDescent="0.2">
      <c r="A2314" t="s">
        <v>2521</v>
      </c>
      <c r="B2314" t="s">
        <v>32087</v>
      </c>
      <c r="I2314" t="s">
        <v>20</v>
      </c>
      <c r="J2314">
        <v>26.76</v>
      </c>
      <c r="M2314">
        <v>26.76</v>
      </c>
      <c r="N2314">
        <f t="shared" si="36"/>
        <v>0</v>
      </c>
    </row>
    <row r="2315" spans="1:14" x14ac:dyDescent="0.2">
      <c r="A2315" t="s">
        <v>2522</v>
      </c>
      <c r="B2315" t="s">
        <v>32088</v>
      </c>
      <c r="I2315" t="s">
        <v>20</v>
      </c>
      <c r="J2315">
        <v>28.05</v>
      </c>
      <c r="M2315">
        <v>28.05</v>
      </c>
      <c r="N2315">
        <f t="shared" si="36"/>
        <v>0</v>
      </c>
    </row>
    <row r="2316" spans="1:14" x14ac:dyDescent="0.2">
      <c r="A2316" t="s">
        <v>2523</v>
      </c>
      <c r="B2316" t="s">
        <v>32088</v>
      </c>
      <c r="I2316" t="s">
        <v>20</v>
      </c>
      <c r="J2316">
        <v>27.81</v>
      </c>
      <c r="M2316">
        <v>27.81</v>
      </c>
      <c r="N2316">
        <f t="shared" si="36"/>
        <v>0</v>
      </c>
    </row>
    <row r="2317" spans="1:14" x14ac:dyDescent="0.2">
      <c r="A2317" t="s">
        <v>2524</v>
      </c>
      <c r="B2317" t="s">
        <v>32089</v>
      </c>
      <c r="I2317" t="s">
        <v>20</v>
      </c>
      <c r="J2317">
        <v>29.2</v>
      </c>
      <c r="M2317">
        <v>29.2</v>
      </c>
      <c r="N2317">
        <f t="shared" si="36"/>
        <v>0</v>
      </c>
    </row>
    <row r="2318" spans="1:14" x14ac:dyDescent="0.2">
      <c r="A2318" t="s">
        <v>2525</v>
      </c>
      <c r="B2318" t="s">
        <v>32089</v>
      </c>
      <c r="I2318" t="s">
        <v>20</v>
      </c>
      <c r="J2318">
        <v>28.96</v>
      </c>
      <c r="M2318">
        <v>28.96</v>
      </c>
      <c r="N2318">
        <f t="shared" si="36"/>
        <v>0</v>
      </c>
    </row>
    <row r="2319" spans="1:14" x14ac:dyDescent="0.2">
      <c r="A2319" t="s">
        <v>2526</v>
      </c>
      <c r="B2319" t="s">
        <v>32090</v>
      </c>
      <c r="I2319" t="s">
        <v>20</v>
      </c>
      <c r="J2319">
        <v>30.9</v>
      </c>
      <c r="M2319">
        <v>30.9</v>
      </c>
      <c r="N2319">
        <f t="shared" si="36"/>
        <v>0</v>
      </c>
    </row>
    <row r="2320" spans="1:14" x14ac:dyDescent="0.2">
      <c r="A2320" t="s">
        <v>2527</v>
      </c>
      <c r="B2320" t="s">
        <v>32090</v>
      </c>
      <c r="I2320" t="s">
        <v>20</v>
      </c>
      <c r="J2320">
        <v>30.64</v>
      </c>
      <c r="M2320">
        <v>30.64</v>
      </c>
      <c r="N2320">
        <f t="shared" si="36"/>
        <v>0</v>
      </c>
    </row>
    <row r="2321" spans="1:14" x14ac:dyDescent="0.2">
      <c r="A2321" t="s">
        <v>2528</v>
      </c>
      <c r="B2321" t="s">
        <v>32091</v>
      </c>
      <c r="I2321" t="s">
        <v>20</v>
      </c>
      <c r="J2321">
        <v>31.82</v>
      </c>
      <c r="M2321">
        <v>31.82</v>
      </c>
      <c r="N2321">
        <f t="shared" si="36"/>
        <v>0</v>
      </c>
    </row>
    <row r="2322" spans="1:14" x14ac:dyDescent="0.2">
      <c r="A2322" t="s">
        <v>2529</v>
      </c>
      <c r="B2322" t="s">
        <v>32091</v>
      </c>
      <c r="I2322" t="s">
        <v>20</v>
      </c>
      <c r="J2322">
        <v>31.55</v>
      </c>
      <c r="M2322">
        <v>31.55</v>
      </c>
      <c r="N2322">
        <f t="shared" si="36"/>
        <v>0</v>
      </c>
    </row>
    <row r="2323" spans="1:14" x14ac:dyDescent="0.2">
      <c r="A2323" t="s">
        <v>2530</v>
      </c>
      <c r="B2323" t="s">
        <v>32092</v>
      </c>
      <c r="I2323" t="s">
        <v>20</v>
      </c>
      <c r="J2323">
        <v>33.31</v>
      </c>
      <c r="M2323">
        <v>33.31</v>
      </c>
      <c r="N2323">
        <f t="shared" si="36"/>
        <v>0</v>
      </c>
    </row>
    <row r="2324" spans="1:14" x14ac:dyDescent="0.2">
      <c r="A2324" t="s">
        <v>2531</v>
      </c>
      <c r="B2324" t="s">
        <v>32092</v>
      </c>
      <c r="I2324" t="s">
        <v>20</v>
      </c>
      <c r="J2324">
        <v>33.03</v>
      </c>
      <c r="M2324">
        <v>33.03</v>
      </c>
      <c r="N2324">
        <f t="shared" si="36"/>
        <v>0</v>
      </c>
    </row>
    <row r="2325" spans="1:14" x14ac:dyDescent="0.2">
      <c r="A2325" t="s">
        <v>2532</v>
      </c>
      <c r="B2325" t="s">
        <v>32093</v>
      </c>
      <c r="I2325" t="s">
        <v>20</v>
      </c>
      <c r="J2325">
        <v>34.39</v>
      </c>
      <c r="M2325">
        <v>34.39</v>
      </c>
      <c r="N2325">
        <f t="shared" si="36"/>
        <v>0</v>
      </c>
    </row>
    <row r="2326" spans="1:14" x14ac:dyDescent="0.2">
      <c r="A2326" t="s">
        <v>2533</v>
      </c>
      <c r="B2326" t="s">
        <v>32093</v>
      </c>
      <c r="I2326" t="s">
        <v>20</v>
      </c>
      <c r="J2326">
        <v>34.1</v>
      </c>
      <c r="M2326">
        <v>34.1</v>
      </c>
      <c r="N2326">
        <f t="shared" si="36"/>
        <v>0</v>
      </c>
    </row>
    <row r="2327" spans="1:14" x14ac:dyDescent="0.2">
      <c r="A2327" t="s">
        <v>2534</v>
      </c>
      <c r="B2327" t="s">
        <v>32094</v>
      </c>
      <c r="I2327" t="s">
        <v>20</v>
      </c>
      <c r="J2327">
        <v>36.130000000000003</v>
      </c>
      <c r="M2327">
        <v>36.130000000000003</v>
      </c>
      <c r="N2327">
        <f t="shared" si="36"/>
        <v>0</v>
      </c>
    </row>
    <row r="2328" spans="1:14" x14ac:dyDescent="0.2">
      <c r="A2328" t="s">
        <v>2535</v>
      </c>
      <c r="B2328" t="s">
        <v>32094</v>
      </c>
      <c r="I2328" t="s">
        <v>20</v>
      </c>
      <c r="J2328">
        <v>35.83</v>
      </c>
      <c r="M2328">
        <v>35.83</v>
      </c>
      <c r="N2328">
        <f t="shared" si="36"/>
        <v>0</v>
      </c>
    </row>
    <row r="2329" spans="1:14" x14ac:dyDescent="0.2">
      <c r="A2329" t="s">
        <v>2536</v>
      </c>
      <c r="B2329" t="s">
        <v>32095</v>
      </c>
      <c r="I2329" t="s">
        <v>20</v>
      </c>
      <c r="J2329">
        <v>16.18</v>
      </c>
      <c r="M2329">
        <v>16.18</v>
      </c>
      <c r="N2329">
        <f t="shared" si="36"/>
        <v>0</v>
      </c>
    </row>
    <row r="2330" spans="1:14" x14ac:dyDescent="0.2">
      <c r="A2330" t="s">
        <v>2537</v>
      </c>
      <c r="B2330" t="s">
        <v>32095</v>
      </c>
      <c r="I2330" t="s">
        <v>20</v>
      </c>
      <c r="J2330">
        <v>16.079999999999998</v>
      </c>
      <c r="M2330">
        <v>16.079999999999998</v>
      </c>
      <c r="N2330">
        <f t="shared" si="36"/>
        <v>0</v>
      </c>
    </row>
    <row r="2331" spans="1:14" x14ac:dyDescent="0.2">
      <c r="A2331" t="s">
        <v>2538</v>
      </c>
      <c r="B2331" t="s">
        <v>32096</v>
      </c>
      <c r="I2331" t="s">
        <v>20</v>
      </c>
      <c r="J2331">
        <v>18.66</v>
      </c>
      <c r="M2331">
        <v>18.66</v>
      </c>
      <c r="N2331">
        <f t="shared" si="36"/>
        <v>0</v>
      </c>
    </row>
    <row r="2332" spans="1:14" x14ac:dyDescent="0.2">
      <c r="A2332" t="s">
        <v>2539</v>
      </c>
      <c r="B2332" t="s">
        <v>32096</v>
      </c>
      <c r="I2332" t="s">
        <v>20</v>
      </c>
      <c r="J2332">
        <v>18.55</v>
      </c>
      <c r="M2332">
        <v>18.55</v>
      </c>
      <c r="N2332">
        <f t="shared" si="36"/>
        <v>0</v>
      </c>
    </row>
    <row r="2333" spans="1:14" x14ac:dyDescent="0.2">
      <c r="A2333" t="s">
        <v>2540</v>
      </c>
      <c r="B2333" t="s">
        <v>32097</v>
      </c>
      <c r="I2333" t="s">
        <v>20</v>
      </c>
      <c r="J2333">
        <v>21.25</v>
      </c>
      <c r="M2333">
        <v>21.25</v>
      </c>
      <c r="N2333">
        <f t="shared" si="36"/>
        <v>0</v>
      </c>
    </row>
    <row r="2334" spans="1:14" x14ac:dyDescent="0.2">
      <c r="A2334" t="s">
        <v>2541</v>
      </c>
      <c r="B2334" t="s">
        <v>32097</v>
      </c>
      <c r="I2334" t="s">
        <v>20</v>
      </c>
      <c r="J2334">
        <v>21.12</v>
      </c>
      <c r="M2334">
        <v>21.12</v>
      </c>
      <c r="N2334">
        <f t="shared" si="36"/>
        <v>0</v>
      </c>
    </row>
    <row r="2335" spans="1:14" x14ac:dyDescent="0.2">
      <c r="A2335" t="s">
        <v>2542</v>
      </c>
      <c r="B2335" t="s">
        <v>32098</v>
      </c>
      <c r="I2335" t="s">
        <v>20</v>
      </c>
      <c r="J2335">
        <v>23.67</v>
      </c>
      <c r="M2335">
        <v>23.67</v>
      </c>
      <c r="N2335">
        <f t="shared" si="36"/>
        <v>0</v>
      </c>
    </row>
    <row r="2336" spans="1:14" x14ac:dyDescent="0.2">
      <c r="A2336" t="s">
        <v>2543</v>
      </c>
      <c r="B2336" t="s">
        <v>32098</v>
      </c>
      <c r="I2336" t="s">
        <v>20</v>
      </c>
      <c r="J2336">
        <v>23.53</v>
      </c>
      <c r="M2336">
        <v>23.53</v>
      </c>
      <c r="N2336">
        <f t="shared" si="36"/>
        <v>0</v>
      </c>
    </row>
    <row r="2337" spans="1:14" x14ac:dyDescent="0.2">
      <c r="A2337" t="s">
        <v>2544</v>
      </c>
      <c r="B2337" t="s">
        <v>32099</v>
      </c>
      <c r="I2337" t="s">
        <v>20</v>
      </c>
      <c r="J2337">
        <v>26.32</v>
      </c>
      <c r="M2337">
        <v>26.32</v>
      </c>
      <c r="N2337">
        <f t="shared" si="36"/>
        <v>0</v>
      </c>
    </row>
    <row r="2338" spans="1:14" x14ac:dyDescent="0.2">
      <c r="A2338" t="s">
        <v>2545</v>
      </c>
      <c r="B2338" t="s">
        <v>32099</v>
      </c>
      <c r="I2338" t="s">
        <v>20</v>
      </c>
      <c r="J2338">
        <v>26.16</v>
      </c>
      <c r="M2338">
        <v>26.16</v>
      </c>
      <c r="N2338">
        <f t="shared" si="36"/>
        <v>0</v>
      </c>
    </row>
    <row r="2339" spans="1:14" x14ac:dyDescent="0.2">
      <c r="A2339" t="s">
        <v>2546</v>
      </c>
      <c r="B2339" t="s">
        <v>32100</v>
      </c>
      <c r="I2339" t="s">
        <v>20</v>
      </c>
      <c r="J2339">
        <v>28.68</v>
      </c>
      <c r="M2339">
        <v>28.68</v>
      </c>
      <c r="N2339">
        <f t="shared" si="36"/>
        <v>0</v>
      </c>
    </row>
    <row r="2340" spans="1:14" x14ac:dyDescent="0.2">
      <c r="A2340" t="s">
        <v>2547</v>
      </c>
      <c r="B2340" t="s">
        <v>32100</v>
      </c>
      <c r="I2340" t="s">
        <v>20</v>
      </c>
      <c r="J2340">
        <v>28.5</v>
      </c>
      <c r="M2340">
        <v>28.5</v>
      </c>
      <c r="N2340">
        <f t="shared" si="36"/>
        <v>0</v>
      </c>
    </row>
    <row r="2341" spans="1:14" x14ac:dyDescent="0.2">
      <c r="A2341" t="s">
        <v>2548</v>
      </c>
      <c r="B2341" t="s">
        <v>32101</v>
      </c>
      <c r="I2341" t="s">
        <v>20</v>
      </c>
      <c r="J2341">
        <v>31.21</v>
      </c>
      <c r="M2341">
        <v>31.21</v>
      </c>
      <c r="N2341">
        <f t="shared" si="36"/>
        <v>0</v>
      </c>
    </row>
    <row r="2342" spans="1:14" x14ac:dyDescent="0.2">
      <c r="A2342" t="s">
        <v>2549</v>
      </c>
      <c r="B2342" t="s">
        <v>32101</v>
      </c>
      <c r="I2342" t="s">
        <v>20</v>
      </c>
      <c r="J2342">
        <v>31.02</v>
      </c>
      <c r="M2342">
        <v>31.02</v>
      </c>
      <c r="N2342">
        <f t="shared" si="36"/>
        <v>0</v>
      </c>
    </row>
    <row r="2343" spans="1:14" x14ac:dyDescent="0.2">
      <c r="A2343" t="s">
        <v>2550</v>
      </c>
      <c r="B2343" t="s">
        <v>32102</v>
      </c>
      <c r="I2343" t="s">
        <v>20</v>
      </c>
      <c r="J2343">
        <v>33.909999999999997</v>
      </c>
      <c r="M2343">
        <v>33.909999999999997</v>
      </c>
      <c r="N2343">
        <f t="shared" si="36"/>
        <v>0</v>
      </c>
    </row>
    <row r="2344" spans="1:14" x14ac:dyDescent="0.2">
      <c r="A2344" t="s">
        <v>2551</v>
      </c>
      <c r="B2344" t="s">
        <v>32102</v>
      </c>
      <c r="I2344" t="s">
        <v>20</v>
      </c>
      <c r="J2344">
        <v>33.71</v>
      </c>
      <c r="M2344">
        <v>33.71</v>
      </c>
      <c r="N2344">
        <f t="shared" si="36"/>
        <v>0</v>
      </c>
    </row>
    <row r="2345" spans="1:14" x14ac:dyDescent="0.2">
      <c r="A2345" t="s">
        <v>2552</v>
      </c>
      <c r="B2345" t="s">
        <v>32103</v>
      </c>
      <c r="I2345" t="s">
        <v>20</v>
      </c>
      <c r="J2345">
        <v>36.36</v>
      </c>
      <c r="M2345">
        <v>36.36</v>
      </c>
      <c r="N2345">
        <f t="shared" si="36"/>
        <v>0</v>
      </c>
    </row>
    <row r="2346" spans="1:14" x14ac:dyDescent="0.2">
      <c r="A2346" t="s">
        <v>2553</v>
      </c>
      <c r="B2346" t="s">
        <v>32103</v>
      </c>
      <c r="I2346" t="s">
        <v>20</v>
      </c>
      <c r="J2346">
        <v>36.14</v>
      </c>
      <c r="M2346">
        <v>36.14</v>
      </c>
      <c r="N2346">
        <f t="shared" si="36"/>
        <v>0</v>
      </c>
    </row>
    <row r="2347" spans="1:14" x14ac:dyDescent="0.2">
      <c r="A2347" t="s">
        <v>2554</v>
      </c>
      <c r="B2347" t="s">
        <v>32104</v>
      </c>
      <c r="I2347" t="s">
        <v>20</v>
      </c>
      <c r="J2347">
        <v>38.770000000000003</v>
      </c>
      <c r="M2347">
        <v>38.770000000000003</v>
      </c>
      <c r="N2347">
        <f t="shared" si="36"/>
        <v>0</v>
      </c>
    </row>
    <row r="2348" spans="1:14" x14ac:dyDescent="0.2">
      <c r="A2348" t="s">
        <v>2555</v>
      </c>
      <c r="B2348" t="s">
        <v>32104</v>
      </c>
      <c r="I2348" t="s">
        <v>20</v>
      </c>
      <c r="J2348">
        <v>38.53</v>
      </c>
      <c r="M2348">
        <v>38.53</v>
      </c>
      <c r="N2348">
        <f t="shared" si="36"/>
        <v>0</v>
      </c>
    </row>
    <row r="2349" spans="1:14" x14ac:dyDescent="0.2">
      <c r="A2349" t="s">
        <v>2556</v>
      </c>
      <c r="B2349" t="s">
        <v>32105</v>
      </c>
      <c r="I2349" t="s">
        <v>20</v>
      </c>
      <c r="J2349">
        <v>41.5</v>
      </c>
      <c r="M2349">
        <v>41.5</v>
      </c>
      <c r="N2349">
        <f t="shared" si="36"/>
        <v>0</v>
      </c>
    </row>
    <row r="2350" spans="1:14" x14ac:dyDescent="0.2">
      <c r="A2350" t="s">
        <v>2557</v>
      </c>
      <c r="B2350" t="s">
        <v>32105</v>
      </c>
      <c r="I2350" t="s">
        <v>20</v>
      </c>
      <c r="J2350">
        <v>41.24</v>
      </c>
      <c r="M2350">
        <v>41.24</v>
      </c>
      <c r="N2350">
        <f t="shared" si="36"/>
        <v>0</v>
      </c>
    </row>
    <row r="2351" spans="1:14" x14ac:dyDescent="0.2">
      <c r="A2351" t="s">
        <v>2558</v>
      </c>
      <c r="B2351" t="s">
        <v>32106</v>
      </c>
      <c r="I2351" t="s">
        <v>20</v>
      </c>
      <c r="J2351">
        <v>44.09</v>
      </c>
      <c r="M2351">
        <v>44.09</v>
      </c>
      <c r="N2351">
        <f t="shared" si="36"/>
        <v>0</v>
      </c>
    </row>
    <row r="2352" spans="1:14" x14ac:dyDescent="0.2">
      <c r="A2352" t="s">
        <v>2559</v>
      </c>
      <c r="B2352" t="s">
        <v>32106</v>
      </c>
      <c r="I2352" t="s">
        <v>20</v>
      </c>
      <c r="J2352">
        <v>43.82</v>
      </c>
      <c r="M2352">
        <v>43.82</v>
      </c>
      <c r="N2352">
        <f t="shared" si="36"/>
        <v>0</v>
      </c>
    </row>
    <row r="2353" spans="1:14" x14ac:dyDescent="0.2">
      <c r="A2353" t="s">
        <v>2560</v>
      </c>
      <c r="B2353" t="s">
        <v>32107</v>
      </c>
      <c r="I2353" t="s">
        <v>20</v>
      </c>
      <c r="J2353">
        <v>46.41</v>
      </c>
      <c r="M2353">
        <v>46.41</v>
      </c>
      <c r="N2353">
        <f t="shared" si="36"/>
        <v>0</v>
      </c>
    </row>
    <row r="2354" spans="1:14" x14ac:dyDescent="0.2">
      <c r="A2354" t="s">
        <v>2561</v>
      </c>
      <c r="B2354" t="s">
        <v>32107</v>
      </c>
      <c r="I2354" t="s">
        <v>20</v>
      </c>
      <c r="J2354">
        <v>46.13</v>
      </c>
      <c r="M2354">
        <v>46.13</v>
      </c>
      <c r="N2354">
        <f t="shared" si="36"/>
        <v>0</v>
      </c>
    </row>
    <row r="2355" spans="1:14" x14ac:dyDescent="0.2">
      <c r="A2355" t="s">
        <v>2562</v>
      </c>
      <c r="B2355" t="s">
        <v>32108</v>
      </c>
      <c r="I2355" t="s">
        <v>20</v>
      </c>
      <c r="J2355">
        <v>48.99</v>
      </c>
      <c r="M2355">
        <v>48.99</v>
      </c>
      <c r="N2355">
        <f t="shared" si="36"/>
        <v>0</v>
      </c>
    </row>
    <row r="2356" spans="1:14" x14ac:dyDescent="0.2">
      <c r="A2356" t="s">
        <v>2563</v>
      </c>
      <c r="B2356" t="s">
        <v>32108</v>
      </c>
      <c r="I2356" t="s">
        <v>20</v>
      </c>
      <c r="J2356">
        <v>48.69</v>
      </c>
      <c r="M2356">
        <v>48.69</v>
      </c>
      <c r="N2356">
        <f t="shared" si="36"/>
        <v>0</v>
      </c>
    </row>
    <row r="2357" spans="1:14" x14ac:dyDescent="0.2">
      <c r="A2357" t="s">
        <v>2564</v>
      </c>
      <c r="B2357" t="s">
        <v>32109</v>
      </c>
      <c r="I2357" t="s">
        <v>20</v>
      </c>
      <c r="J2357">
        <v>51.88</v>
      </c>
      <c r="M2357">
        <v>51.88</v>
      </c>
      <c r="N2357">
        <f t="shared" si="36"/>
        <v>0</v>
      </c>
    </row>
    <row r="2358" spans="1:14" x14ac:dyDescent="0.2">
      <c r="A2358" t="s">
        <v>2565</v>
      </c>
      <c r="B2358" t="s">
        <v>32109</v>
      </c>
      <c r="I2358" t="s">
        <v>20</v>
      </c>
      <c r="J2358">
        <v>51.56</v>
      </c>
      <c r="M2358">
        <v>51.56</v>
      </c>
      <c r="N2358">
        <f t="shared" si="36"/>
        <v>0</v>
      </c>
    </row>
    <row r="2359" spans="1:14" x14ac:dyDescent="0.2">
      <c r="A2359" t="s">
        <v>2566</v>
      </c>
      <c r="B2359" t="s">
        <v>32110</v>
      </c>
      <c r="I2359" t="s">
        <v>20</v>
      </c>
      <c r="J2359">
        <v>54.27</v>
      </c>
      <c r="M2359">
        <v>54.27</v>
      </c>
      <c r="N2359">
        <f t="shared" si="36"/>
        <v>0</v>
      </c>
    </row>
    <row r="2360" spans="1:14" x14ac:dyDescent="0.2">
      <c r="A2360" t="s">
        <v>2567</v>
      </c>
      <c r="B2360" t="s">
        <v>32110</v>
      </c>
      <c r="I2360" t="s">
        <v>20</v>
      </c>
      <c r="J2360">
        <v>53.94</v>
      </c>
      <c r="M2360">
        <v>53.94</v>
      </c>
      <c r="N2360">
        <f t="shared" si="36"/>
        <v>0</v>
      </c>
    </row>
    <row r="2361" spans="1:14" x14ac:dyDescent="0.2">
      <c r="A2361" t="s">
        <v>2568</v>
      </c>
      <c r="B2361" t="s">
        <v>32111</v>
      </c>
      <c r="I2361" t="s">
        <v>20</v>
      </c>
      <c r="J2361">
        <v>56.9</v>
      </c>
      <c r="M2361">
        <v>56.9</v>
      </c>
      <c r="N2361">
        <f t="shared" si="36"/>
        <v>0</v>
      </c>
    </row>
    <row r="2362" spans="1:14" x14ac:dyDescent="0.2">
      <c r="A2362" t="s">
        <v>2569</v>
      </c>
      <c r="B2362" t="s">
        <v>32111</v>
      </c>
      <c r="I2362" t="s">
        <v>20</v>
      </c>
      <c r="J2362">
        <v>56.55</v>
      </c>
      <c r="M2362">
        <v>56.55</v>
      </c>
      <c r="N2362">
        <f t="shared" si="36"/>
        <v>0</v>
      </c>
    </row>
    <row r="2363" spans="1:14" x14ac:dyDescent="0.2">
      <c r="A2363" t="s">
        <v>2570</v>
      </c>
      <c r="B2363" t="s">
        <v>32112</v>
      </c>
      <c r="I2363" t="s">
        <v>20</v>
      </c>
      <c r="J2363">
        <v>58.8</v>
      </c>
      <c r="M2363">
        <v>58.8</v>
      </c>
      <c r="N2363">
        <f t="shared" si="36"/>
        <v>0</v>
      </c>
    </row>
    <row r="2364" spans="1:14" x14ac:dyDescent="0.2">
      <c r="A2364" t="s">
        <v>2571</v>
      </c>
      <c r="B2364" t="s">
        <v>32112</v>
      </c>
      <c r="I2364" t="s">
        <v>20</v>
      </c>
      <c r="J2364">
        <v>58.45</v>
      </c>
      <c r="M2364">
        <v>58.45</v>
      </c>
      <c r="N2364">
        <f t="shared" si="36"/>
        <v>0</v>
      </c>
    </row>
    <row r="2365" spans="1:14" x14ac:dyDescent="0.2">
      <c r="A2365" t="s">
        <v>2572</v>
      </c>
      <c r="B2365" t="s">
        <v>32113</v>
      </c>
      <c r="I2365" t="s">
        <v>20</v>
      </c>
      <c r="J2365">
        <v>61.88</v>
      </c>
      <c r="M2365">
        <v>61.88</v>
      </c>
      <c r="N2365">
        <f t="shared" si="36"/>
        <v>0</v>
      </c>
    </row>
    <row r="2366" spans="1:14" x14ac:dyDescent="0.2">
      <c r="A2366" t="s">
        <v>2573</v>
      </c>
      <c r="B2366" t="s">
        <v>32113</v>
      </c>
      <c r="I2366" t="s">
        <v>20</v>
      </c>
      <c r="J2366">
        <v>61.51</v>
      </c>
      <c r="M2366">
        <v>61.51</v>
      </c>
      <c r="N2366">
        <f t="shared" si="36"/>
        <v>0</v>
      </c>
    </row>
    <row r="2367" spans="1:14" x14ac:dyDescent="0.2">
      <c r="A2367" t="s">
        <v>2574</v>
      </c>
      <c r="B2367" t="s">
        <v>32114</v>
      </c>
      <c r="I2367" t="s">
        <v>20</v>
      </c>
      <c r="J2367">
        <v>64.14</v>
      </c>
      <c r="M2367">
        <v>64.14</v>
      </c>
      <c r="N2367">
        <f t="shared" si="36"/>
        <v>0</v>
      </c>
    </row>
    <row r="2368" spans="1:14" x14ac:dyDescent="0.2">
      <c r="A2368" t="s">
        <v>2575</v>
      </c>
      <c r="B2368" t="s">
        <v>32114</v>
      </c>
      <c r="I2368" t="s">
        <v>20</v>
      </c>
      <c r="J2368">
        <v>63.75</v>
      </c>
      <c r="M2368">
        <v>63.75</v>
      </c>
      <c r="N2368">
        <f t="shared" si="36"/>
        <v>0</v>
      </c>
    </row>
    <row r="2369" spans="1:14" x14ac:dyDescent="0.2">
      <c r="A2369" t="s">
        <v>2576</v>
      </c>
      <c r="B2369" t="s">
        <v>32115</v>
      </c>
      <c r="I2369" t="s">
        <v>20</v>
      </c>
      <c r="J2369">
        <v>66.56</v>
      </c>
      <c r="M2369">
        <v>66.56</v>
      </c>
      <c r="N2369">
        <f t="shared" si="36"/>
        <v>0</v>
      </c>
    </row>
    <row r="2370" spans="1:14" x14ac:dyDescent="0.2">
      <c r="A2370" t="s">
        <v>2577</v>
      </c>
      <c r="B2370" t="s">
        <v>32115</v>
      </c>
      <c r="I2370" t="s">
        <v>20</v>
      </c>
      <c r="J2370">
        <v>66.150000000000006</v>
      </c>
      <c r="M2370">
        <v>66.150000000000006</v>
      </c>
      <c r="N2370">
        <f t="shared" si="36"/>
        <v>0</v>
      </c>
    </row>
    <row r="2371" spans="1:14" x14ac:dyDescent="0.2">
      <c r="A2371" t="s">
        <v>2578</v>
      </c>
      <c r="B2371" t="s">
        <v>32116</v>
      </c>
      <c r="I2371" t="s">
        <v>20</v>
      </c>
      <c r="J2371">
        <v>69.17</v>
      </c>
      <c r="M2371">
        <v>69.17</v>
      </c>
      <c r="N2371">
        <f t="shared" si="36"/>
        <v>0</v>
      </c>
    </row>
    <row r="2372" spans="1:14" x14ac:dyDescent="0.2">
      <c r="A2372" t="s">
        <v>2579</v>
      </c>
      <c r="B2372" t="s">
        <v>32116</v>
      </c>
      <c r="I2372" t="s">
        <v>20</v>
      </c>
      <c r="J2372">
        <v>68.75</v>
      </c>
      <c r="M2372">
        <v>68.75</v>
      </c>
      <c r="N2372">
        <f t="shared" ref="N2372:N2435" si="37">J2372-M2372</f>
        <v>0</v>
      </c>
    </row>
    <row r="2373" spans="1:14" x14ac:dyDescent="0.2">
      <c r="A2373" t="s">
        <v>2580</v>
      </c>
      <c r="B2373" t="s">
        <v>32117</v>
      </c>
      <c r="I2373" t="s">
        <v>20</v>
      </c>
      <c r="J2373">
        <v>72</v>
      </c>
      <c r="M2373">
        <v>72</v>
      </c>
      <c r="N2373">
        <f t="shared" si="37"/>
        <v>0</v>
      </c>
    </row>
    <row r="2374" spans="1:14" x14ac:dyDescent="0.2">
      <c r="A2374" t="s">
        <v>2581</v>
      </c>
      <c r="B2374" t="s">
        <v>32117</v>
      </c>
      <c r="I2374" t="s">
        <v>20</v>
      </c>
      <c r="J2374">
        <v>71.56</v>
      </c>
      <c r="M2374">
        <v>71.56</v>
      </c>
      <c r="N2374">
        <f t="shared" si="37"/>
        <v>0</v>
      </c>
    </row>
    <row r="2375" spans="1:14" x14ac:dyDescent="0.2">
      <c r="A2375" t="s">
        <v>2582</v>
      </c>
      <c r="B2375" t="s">
        <v>32118</v>
      </c>
      <c r="I2375" t="s">
        <v>2583</v>
      </c>
      <c r="J2375">
        <v>0.99</v>
      </c>
      <c r="M2375">
        <v>0.99</v>
      </c>
      <c r="N2375">
        <f t="shared" si="37"/>
        <v>0</v>
      </c>
    </row>
    <row r="2376" spans="1:14" x14ac:dyDescent="0.2">
      <c r="A2376" t="s">
        <v>2584</v>
      </c>
      <c r="B2376" t="s">
        <v>32118</v>
      </c>
      <c r="I2376" t="s">
        <v>2583</v>
      </c>
      <c r="J2376">
        <v>0.98</v>
      </c>
      <c r="M2376">
        <v>0.98</v>
      </c>
      <c r="N2376">
        <f t="shared" si="37"/>
        <v>0</v>
      </c>
    </row>
    <row r="2377" spans="1:14" x14ac:dyDescent="0.2">
      <c r="A2377" t="s">
        <v>2585</v>
      </c>
      <c r="B2377" t="s">
        <v>32119</v>
      </c>
      <c r="I2377" t="s">
        <v>2583</v>
      </c>
      <c r="J2377">
        <v>1.26</v>
      </c>
      <c r="M2377">
        <v>1.26</v>
      </c>
      <c r="N2377">
        <f t="shared" si="37"/>
        <v>0</v>
      </c>
    </row>
    <row r="2378" spans="1:14" x14ac:dyDescent="0.2">
      <c r="A2378" t="s">
        <v>2586</v>
      </c>
      <c r="B2378" t="s">
        <v>32119</v>
      </c>
      <c r="I2378" t="s">
        <v>2583</v>
      </c>
      <c r="J2378">
        <v>1.23</v>
      </c>
      <c r="M2378">
        <v>1.23</v>
      </c>
      <c r="N2378">
        <f t="shared" si="37"/>
        <v>0</v>
      </c>
    </row>
    <row r="2379" spans="1:14" x14ac:dyDescent="0.2">
      <c r="A2379" t="s">
        <v>2587</v>
      </c>
      <c r="B2379" t="s">
        <v>32120</v>
      </c>
      <c r="I2379" t="s">
        <v>2583</v>
      </c>
      <c r="J2379">
        <v>1.43</v>
      </c>
      <c r="M2379">
        <v>1.43</v>
      </c>
      <c r="N2379">
        <f t="shared" si="37"/>
        <v>0</v>
      </c>
    </row>
    <row r="2380" spans="1:14" x14ac:dyDescent="0.2">
      <c r="A2380" t="s">
        <v>2588</v>
      </c>
      <c r="B2380" t="s">
        <v>32120</v>
      </c>
      <c r="I2380" t="s">
        <v>2583</v>
      </c>
      <c r="J2380">
        <v>1.4</v>
      </c>
      <c r="M2380">
        <v>1.4</v>
      </c>
      <c r="N2380">
        <f t="shared" si="37"/>
        <v>0</v>
      </c>
    </row>
    <row r="2381" spans="1:14" x14ac:dyDescent="0.2">
      <c r="A2381" t="s">
        <v>2589</v>
      </c>
      <c r="B2381" t="s">
        <v>32121</v>
      </c>
      <c r="I2381" t="s">
        <v>2583</v>
      </c>
      <c r="J2381">
        <v>1.67</v>
      </c>
      <c r="M2381">
        <v>1.67</v>
      </c>
      <c r="N2381">
        <f t="shared" si="37"/>
        <v>0</v>
      </c>
    </row>
    <row r="2382" spans="1:14" x14ac:dyDescent="0.2">
      <c r="A2382" t="s">
        <v>2590</v>
      </c>
      <c r="B2382" t="s">
        <v>32121</v>
      </c>
      <c r="I2382" t="s">
        <v>2583</v>
      </c>
      <c r="J2382">
        <v>1.64</v>
      </c>
      <c r="M2382">
        <v>1.64</v>
      </c>
      <c r="N2382">
        <f t="shared" si="37"/>
        <v>0</v>
      </c>
    </row>
    <row r="2383" spans="1:14" x14ac:dyDescent="0.2">
      <c r="A2383" t="s">
        <v>2591</v>
      </c>
      <c r="B2383" t="s">
        <v>32122</v>
      </c>
      <c r="I2383" t="s">
        <v>2583</v>
      </c>
      <c r="J2383">
        <v>2.0099999999999998</v>
      </c>
      <c r="M2383">
        <v>2.0099999999999998</v>
      </c>
      <c r="N2383">
        <f t="shared" si="37"/>
        <v>0</v>
      </c>
    </row>
    <row r="2384" spans="1:14" x14ac:dyDescent="0.2">
      <c r="A2384" t="s">
        <v>2592</v>
      </c>
      <c r="B2384" t="s">
        <v>32122</v>
      </c>
      <c r="I2384" t="s">
        <v>2583</v>
      </c>
      <c r="J2384">
        <v>1.98</v>
      </c>
      <c r="M2384">
        <v>1.98</v>
      </c>
      <c r="N2384">
        <f t="shared" si="37"/>
        <v>0</v>
      </c>
    </row>
    <row r="2385" spans="1:14" x14ac:dyDescent="0.2">
      <c r="A2385" t="s">
        <v>2593</v>
      </c>
      <c r="B2385" t="s">
        <v>32123</v>
      </c>
      <c r="I2385" t="s">
        <v>2583</v>
      </c>
      <c r="J2385">
        <v>2.5</v>
      </c>
      <c r="M2385">
        <v>2.5</v>
      </c>
      <c r="N2385">
        <f t="shared" si="37"/>
        <v>0</v>
      </c>
    </row>
    <row r="2386" spans="1:14" x14ac:dyDescent="0.2">
      <c r="A2386" t="s">
        <v>2594</v>
      </c>
      <c r="B2386" t="s">
        <v>32123</v>
      </c>
      <c r="I2386" t="s">
        <v>2583</v>
      </c>
      <c r="J2386">
        <v>2.46</v>
      </c>
      <c r="M2386">
        <v>2.46</v>
      </c>
      <c r="N2386">
        <f t="shared" si="37"/>
        <v>0</v>
      </c>
    </row>
    <row r="2387" spans="1:14" x14ac:dyDescent="0.2">
      <c r="A2387" t="s">
        <v>2595</v>
      </c>
      <c r="B2387" t="s">
        <v>32124</v>
      </c>
      <c r="I2387" t="s">
        <v>2583</v>
      </c>
      <c r="J2387">
        <v>3.35</v>
      </c>
      <c r="M2387">
        <v>3.35</v>
      </c>
      <c r="N2387">
        <f t="shared" si="37"/>
        <v>0</v>
      </c>
    </row>
    <row r="2388" spans="1:14" x14ac:dyDescent="0.2">
      <c r="A2388" t="s">
        <v>2596</v>
      </c>
      <c r="B2388" t="s">
        <v>32124</v>
      </c>
      <c r="I2388" t="s">
        <v>2583</v>
      </c>
      <c r="J2388">
        <v>3.29</v>
      </c>
      <c r="M2388">
        <v>3.29</v>
      </c>
      <c r="N2388">
        <f t="shared" si="37"/>
        <v>0</v>
      </c>
    </row>
    <row r="2389" spans="1:14" x14ac:dyDescent="0.2">
      <c r="A2389" t="s">
        <v>2597</v>
      </c>
      <c r="B2389" t="s">
        <v>32125</v>
      </c>
      <c r="I2389" t="s">
        <v>2583</v>
      </c>
      <c r="J2389">
        <v>5.0199999999999996</v>
      </c>
      <c r="M2389">
        <v>5.0199999999999996</v>
      </c>
      <c r="N2389">
        <f t="shared" si="37"/>
        <v>0</v>
      </c>
    </row>
    <row r="2390" spans="1:14" x14ac:dyDescent="0.2">
      <c r="A2390" t="s">
        <v>2598</v>
      </c>
      <c r="B2390" t="s">
        <v>32125</v>
      </c>
      <c r="I2390" t="s">
        <v>2583</v>
      </c>
      <c r="J2390">
        <v>4.9400000000000004</v>
      </c>
      <c r="M2390">
        <v>4.9400000000000004</v>
      </c>
      <c r="N2390">
        <f t="shared" si="37"/>
        <v>0</v>
      </c>
    </row>
    <row r="2391" spans="1:14" x14ac:dyDescent="0.2">
      <c r="A2391" t="s">
        <v>2599</v>
      </c>
      <c r="B2391" t="s">
        <v>32126</v>
      </c>
      <c r="I2391" t="s">
        <v>2583</v>
      </c>
      <c r="J2391">
        <v>10.029999999999999</v>
      </c>
      <c r="M2391">
        <v>10.029999999999999</v>
      </c>
      <c r="N2391">
        <f t="shared" si="37"/>
        <v>0</v>
      </c>
    </row>
    <row r="2392" spans="1:14" x14ac:dyDescent="0.2">
      <c r="A2392" t="s">
        <v>2600</v>
      </c>
      <c r="B2392" t="s">
        <v>32126</v>
      </c>
      <c r="I2392" t="s">
        <v>2583</v>
      </c>
      <c r="J2392">
        <v>9.86</v>
      </c>
      <c r="M2392">
        <v>9.86</v>
      </c>
      <c r="N2392">
        <f t="shared" si="37"/>
        <v>0</v>
      </c>
    </row>
    <row r="2393" spans="1:14" x14ac:dyDescent="0.2">
      <c r="A2393" t="s">
        <v>2601</v>
      </c>
      <c r="B2393" t="s">
        <v>32127</v>
      </c>
      <c r="I2393" t="s">
        <v>2583</v>
      </c>
      <c r="J2393">
        <v>0.78</v>
      </c>
      <c r="M2393">
        <v>0.78</v>
      </c>
      <c r="N2393">
        <f t="shared" si="37"/>
        <v>0</v>
      </c>
    </row>
    <row r="2394" spans="1:14" x14ac:dyDescent="0.2">
      <c r="A2394" t="s">
        <v>2602</v>
      </c>
      <c r="B2394" t="s">
        <v>32127</v>
      </c>
      <c r="I2394" t="s">
        <v>2583</v>
      </c>
      <c r="J2394">
        <v>0.77</v>
      </c>
      <c r="M2394">
        <v>0.77</v>
      </c>
      <c r="N2394">
        <f t="shared" si="37"/>
        <v>0</v>
      </c>
    </row>
    <row r="2395" spans="1:14" x14ac:dyDescent="0.2">
      <c r="A2395" t="s">
        <v>2603</v>
      </c>
      <c r="B2395" t="s">
        <v>32128</v>
      </c>
      <c r="I2395" t="s">
        <v>2583</v>
      </c>
      <c r="J2395">
        <v>0.99</v>
      </c>
      <c r="M2395">
        <v>0.99</v>
      </c>
      <c r="N2395">
        <f t="shared" si="37"/>
        <v>0</v>
      </c>
    </row>
    <row r="2396" spans="1:14" x14ac:dyDescent="0.2">
      <c r="A2396" t="s">
        <v>2604</v>
      </c>
      <c r="B2396" t="s">
        <v>32128</v>
      </c>
      <c r="I2396" t="s">
        <v>2583</v>
      </c>
      <c r="J2396">
        <v>0.98</v>
      </c>
      <c r="M2396">
        <v>0.98</v>
      </c>
      <c r="N2396">
        <f t="shared" si="37"/>
        <v>0</v>
      </c>
    </row>
    <row r="2397" spans="1:14" x14ac:dyDescent="0.2">
      <c r="A2397" t="s">
        <v>2605</v>
      </c>
      <c r="B2397" t="s">
        <v>32129</v>
      </c>
      <c r="I2397" t="s">
        <v>2583</v>
      </c>
      <c r="J2397">
        <v>1.1299999999999999</v>
      </c>
      <c r="M2397">
        <v>1.1299999999999999</v>
      </c>
      <c r="N2397">
        <f t="shared" si="37"/>
        <v>0</v>
      </c>
    </row>
    <row r="2398" spans="1:14" x14ac:dyDescent="0.2">
      <c r="A2398" t="s">
        <v>2606</v>
      </c>
      <c r="B2398" t="s">
        <v>32129</v>
      </c>
      <c r="I2398" t="s">
        <v>2583</v>
      </c>
      <c r="J2398">
        <v>1.1200000000000001</v>
      </c>
      <c r="M2398">
        <v>1.1200000000000001</v>
      </c>
      <c r="N2398">
        <f t="shared" si="37"/>
        <v>0</v>
      </c>
    </row>
    <row r="2399" spans="1:14" x14ac:dyDescent="0.2">
      <c r="A2399" t="s">
        <v>2607</v>
      </c>
      <c r="B2399" t="s">
        <v>32130</v>
      </c>
      <c r="I2399" t="s">
        <v>2583</v>
      </c>
      <c r="J2399">
        <v>1.32</v>
      </c>
      <c r="M2399">
        <v>1.32</v>
      </c>
      <c r="N2399">
        <f t="shared" si="37"/>
        <v>0</v>
      </c>
    </row>
    <row r="2400" spans="1:14" x14ac:dyDescent="0.2">
      <c r="A2400" t="s">
        <v>2608</v>
      </c>
      <c r="B2400" t="s">
        <v>32130</v>
      </c>
      <c r="I2400" t="s">
        <v>2583</v>
      </c>
      <c r="J2400">
        <v>1.3</v>
      </c>
      <c r="M2400">
        <v>1.3</v>
      </c>
      <c r="N2400">
        <f t="shared" si="37"/>
        <v>0</v>
      </c>
    </row>
    <row r="2401" spans="1:14" x14ac:dyDescent="0.2">
      <c r="A2401" t="s">
        <v>2609</v>
      </c>
      <c r="B2401" t="s">
        <v>32131</v>
      </c>
      <c r="I2401" t="s">
        <v>2583</v>
      </c>
      <c r="J2401">
        <v>1.58</v>
      </c>
      <c r="M2401">
        <v>1.58</v>
      </c>
      <c r="N2401">
        <f t="shared" si="37"/>
        <v>0</v>
      </c>
    </row>
    <row r="2402" spans="1:14" x14ac:dyDescent="0.2">
      <c r="A2402" t="s">
        <v>2610</v>
      </c>
      <c r="B2402" t="s">
        <v>32131</v>
      </c>
      <c r="I2402" t="s">
        <v>2583</v>
      </c>
      <c r="J2402">
        <v>1.56</v>
      </c>
      <c r="M2402">
        <v>1.56</v>
      </c>
      <c r="N2402">
        <f t="shared" si="37"/>
        <v>0</v>
      </c>
    </row>
    <row r="2403" spans="1:14" x14ac:dyDescent="0.2">
      <c r="A2403" t="s">
        <v>2611</v>
      </c>
      <c r="B2403" t="s">
        <v>32132</v>
      </c>
      <c r="I2403" t="s">
        <v>2583</v>
      </c>
      <c r="J2403">
        <v>1.96</v>
      </c>
      <c r="M2403">
        <v>1.96</v>
      </c>
      <c r="N2403">
        <f t="shared" si="37"/>
        <v>0</v>
      </c>
    </row>
    <row r="2404" spans="1:14" x14ac:dyDescent="0.2">
      <c r="A2404" t="s">
        <v>2612</v>
      </c>
      <c r="B2404" t="s">
        <v>32132</v>
      </c>
      <c r="I2404" t="s">
        <v>2583</v>
      </c>
      <c r="J2404">
        <v>1.94</v>
      </c>
      <c r="M2404">
        <v>1.94</v>
      </c>
      <c r="N2404">
        <f t="shared" si="37"/>
        <v>0</v>
      </c>
    </row>
    <row r="2405" spans="1:14" x14ac:dyDescent="0.2">
      <c r="A2405" t="s">
        <v>2613</v>
      </c>
      <c r="B2405" t="s">
        <v>32133</v>
      </c>
      <c r="I2405" t="s">
        <v>2583</v>
      </c>
      <c r="J2405">
        <v>2.63</v>
      </c>
      <c r="M2405">
        <v>2.63</v>
      </c>
      <c r="N2405">
        <f t="shared" si="37"/>
        <v>0</v>
      </c>
    </row>
    <row r="2406" spans="1:14" x14ac:dyDescent="0.2">
      <c r="A2406" t="s">
        <v>2614</v>
      </c>
      <c r="B2406" t="s">
        <v>32133</v>
      </c>
      <c r="I2406" t="s">
        <v>2583</v>
      </c>
      <c r="J2406">
        <v>2.59</v>
      </c>
      <c r="M2406">
        <v>2.59</v>
      </c>
      <c r="N2406">
        <f t="shared" si="37"/>
        <v>0</v>
      </c>
    </row>
    <row r="2407" spans="1:14" x14ac:dyDescent="0.2">
      <c r="A2407" t="s">
        <v>2615</v>
      </c>
      <c r="B2407" t="s">
        <v>32134</v>
      </c>
      <c r="I2407" t="s">
        <v>2583</v>
      </c>
      <c r="J2407">
        <v>3.95</v>
      </c>
      <c r="M2407">
        <v>3.95</v>
      </c>
      <c r="N2407">
        <f t="shared" si="37"/>
        <v>0</v>
      </c>
    </row>
    <row r="2408" spans="1:14" x14ac:dyDescent="0.2">
      <c r="A2408" t="s">
        <v>2616</v>
      </c>
      <c r="B2408" t="s">
        <v>32134</v>
      </c>
      <c r="I2408" t="s">
        <v>2583</v>
      </c>
      <c r="J2408">
        <v>3.9</v>
      </c>
      <c r="M2408">
        <v>3.9</v>
      </c>
      <c r="N2408">
        <f t="shared" si="37"/>
        <v>0</v>
      </c>
    </row>
    <row r="2409" spans="1:14" x14ac:dyDescent="0.2">
      <c r="A2409" t="s">
        <v>2617</v>
      </c>
      <c r="B2409" t="s">
        <v>32135</v>
      </c>
      <c r="I2409" t="s">
        <v>2583</v>
      </c>
      <c r="J2409">
        <v>7.89</v>
      </c>
      <c r="M2409">
        <v>7.89</v>
      </c>
      <c r="N2409">
        <f t="shared" si="37"/>
        <v>0</v>
      </c>
    </row>
    <row r="2410" spans="1:14" x14ac:dyDescent="0.2">
      <c r="A2410" t="s">
        <v>2618</v>
      </c>
      <c r="B2410" t="s">
        <v>32135</v>
      </c>
      <c r="I2410" t="s">
        <v>2583</v>
      </c>
      <c r="J2410">
        <v>7.78</v>
      </c>
      <c r="M2410">
        <v>7.78</v>
      </c>
      <c r="N2410">
        <f t="shared" si="37"/>
        <v>0</v>
      </c>
    </row>
    <row r="2411" spans="1:14" x14ac:dyDescent="0.2">
      <c r="A2411" t="s">
        <v>2619</v>
      </c>
      <c r="B2411" t="s">
        <v>32136</v>
      </c>
      <c r="I2411" t="s">
        <v>2583</v>
      </c>
      <c r="J2411">
        <v>1.23</v>
      </c>
      <c r="M2411">
        <v>1.23</v>
      </c>
      <c r="N2411">
        <f t="shared" si="37"/>
        <v>0</v>
      </c>
    </row>
    <row r="2412" spans="1:14" x14ac:dyDescent="0.2">
      <c r="A2412" t="s">
        <v>2620</v>
      </c>
      <c r="B2412" t="s">
        <v>32136</v>
      </c>
      <c r="I2412" t="s">
        <v>2583</v>
      </c>
      <c r="J2412">
        <v>1.19</v>
      </c>
      <c r="M2412">
        <v>1.19</v>
      </c>
      <c r="N2412">
        <f t="shared" si="37"/>
        <v>0</v>
      </c>
    </row>
    <row r="2413" spans="1:14" x14ac:dyDescent="0.2">
      <c r="A2413" t="s">
        <v>2621</v>
      </c>
      <c r="B2413" t="s">
        <v>32137</v>
      </c>
      <c r="I2413" t="s">
        <v>2583</v>
      </c>
      <c r="J2413">
        <v>1.56</v>
      </c>
      <c r="M2413">
        <v>1.56</v>
      </c>
      <c r="N2413">
        <f t="shared" si="37"/>
        <v>0</v>
      </c>
    </row>
    <row r="2414" spans="1:14" x14ac:dyDescent="0.2">
      <c r="A2414" t="s">
        <v>2622</v>
      </c>
      <c r="B2414" t="s">
        <v>32137</v>
      </c>
      <c r="I2414" t="s">
        <v>2583</v>
      </c>
      <c r="J2414">
        <v>1.5</v>
      </c>
      <c r="M2414">
        <v>1.5</v>
      </c>
      <c r="N2414">
        <f t="shared" si="37"/>
        <v>0</v>
      </c>
    </row>
    <row r="2415" spans="1:14" x14ac:dyDescent="0.2">
      <c r="A2415" t="s">
        <v>2623</v>
      </c>
      <c r="B2415" t="s">
        <v>32138</v>
      </c>
      <c r="I2415" t="s">
        <v>2583</v>
      </c>
      <c r="J2415">
        <v>1.77</v>
      </c>
      <c r="M2415">
        <v>1.77</v>
      </c>
      <c r="N2415">
        <f t="shared" si="37"/>
        <v>0</v>
      </c>
    </row>
    <row r="2416" spans="1:14" x14ac:dyDescent="0.2">
      <c r="A2416" t="s">
        <v>2624</v>
      </c>
      <c r="B2416" t="s">
        <v>32138</v>
      </c>
      <c r="I2416" t="s">
        <v>2583</v>
      </c>
      <c r="J2416">
        <v>1.71</v>
      </c>
      <c r="M2416">
        <v>1.71</v>
      </c>
      <c r="N2416">
        <f t="shared" si="37"/>
        <v>0</v>
      </c>
    </row>
    <row r="2417" spans="1:14" x14ac:dyDescent="0.2">
      <c r="A2417" t="s">
        <v>2625</v>
      </c>
      <c r="B2417" t="s">
        <v>32139</v>
      </c>
      <c r="I2417" t="s">
        <v>2583</v>
      </c>
      <c r="J2417">
        <v>2.0699999999999998</v>
      </c>
      <c r="M2417">
        <v>2.0699999999999998</v>
      </c>
      <c r="N2417">
        <f t="shared" si="37"/>
        <v>0</v>
      </c>
    </row>
    <row r="2418" spans="1:14" x14ac:dyDescent="0.2">
      <c r="A2418" t="s">
        <v>2626</v>
      </c>
      <c r="B2418" t="s">
        <v>32139</v>
      </c>
      <c r="I2418" t="s">
        <v>2583</v>
      </c>
      <c r="J2418">
        <v>2</v>
      </c>
      <c r="M2418">
        <v>2</v>
      </c>
      <c r="N2418">
        <f t="shared" si="37"/>
        <v>0</v>
      </c>
    </row>
    <row r="2419" spans="1:14" x14ac:dyDescent="0.2">
      <c r="A2419" t="s">
        <v>2627</v>
      </c>
      <c r="B2419" t="s">
        <v>32140</v>
      </c>
      <c r="I2419" t="s">
        <v>2583</v>
      </c>
      <c r="J2419">
        <v>2.4900000000000002</v>
      </c>
      <c r="M2419">
        <v>2.4900000000000002</v>
      </c>
      <c r="N2419">
        <f t="shared" si="37"/>
        <v>0</v>
      </c>
    </row>
    <row r="2420" spans="1:14" x14ac:dyDescent="0.2">
      <c r="A2420" t="s">
        <v>2628</v>
      </c>
      <c r="B2420" t="s">
        <v>32140</v>
      </c>
      <c r="I2420" t="s">
        <v>2583</v>
      </c>
      <c r="J2420">
        <v>2.4</v>
      </c>
      <c r="M2420">
        <v>2.4</v>
      </c>
      <c r="N2420">
        <f t="shared" si="37"/>
        <v>0</v>
      </c>
    </row>
    <row r="2421" spans="1:14" x14ac:dyDescent="0.2">
      <c r="A2421" t="s">
        <v>2629</v>
      </c>
      <c r="B2421" t="s">
        <v>32141</v>
      </c>
      <c r="I2421" t="s">
        <v>2583</v>
      </c>
      <c r="J2421">
        <v>3.1</v>
      </c>
      <c r="M2421">
        <v>3.1</v>
      </c>
      <c r="N2421">
        <f t="shared" si="37"/>
        <v>0</v>
      </c>
    </row>
    <row r="2422" spans="1:14" x14ac:dyDescent="0.2">
      <c r="A2422" t="s">
        <v>2630</v>
      </c>
      <c r="B2422" t="s">
        <v>32141</v>
      </c>
      <c r="I2422" t="s">
        <v>2583</v>
      </c>
      <c r="J2422">
        <v>2.99</v>
      </c>
      <c r="M2422">
        <v>2.99</v>
      </c>
      <c r="N2422">
        <f t="shared" si="37"/>
        <v>0</v>
      </c>
    </row>
    <row r="2423" spans="1:14" x14ac:dyDescent="0.2">
      <c r="A2423" t="s">
        <v>2631</v>
      </c>
      <c r="B2423" t="s">
        <v>32142</v>
      </c>
      <c r="I2423" t="s">
        <v>2583</v>
      </c>
      <c r="J2423">
        <v>4.1399999999999997</v>
      </c>
      <c r="M2423">
        <v>4.1399999999999997</v>
      </c>
      <c r="N2423">
        <f t="shared" si="37"/>
        <v>0</v>
      </c>
    </row>
    <row r="2424" spans="1:14" x14ac:dyDescent="0.2">
      <c r="A2424" t="s">
        <v>2632</v>
      </c>
      <c r="B2424" t="s">
        <v>32142</v>
      </c>
      <c r="I2424" t="s">
        <v>2583</v>
      </c>
      <c r="J2424">
        <v>4</v>
      </c>
      <c r="M2424">
        <v>4</v>
      </c>
      <c r="N2424">
        <f t="shared" si="37"/>
        <v>0</v>
      </c>
    </row>
    <row r="2425" spans="1:14" x14ac:dyDescent="0.2">
      <c r="A2425" t="s">
        <v>2633</v>
      </c>
      <c r="B2425" t="s">
        <v>32143</v>
      </c>
      <c r="I2425" t="s">
        <v>2583</v>
      </c>
      <c r="J2425">
        <v>6.29</v>
      </c>
      <c r="M2425">
        <v>6.29</v>
      </c>
      <c r="N2425">
        <f t="shared" si="37"/>
        <v>0</v>
      </c>
    </row>
    <row r="2426" spans="1:14" x14ac:dyDescent="0.2">
      <c r="A2426" t="s">
        <v>2634</v>
      </c>
      <c r="B2426" t="s">
        <v>32143</v>
      </c>
      <c r="I2426" t="s">
        <v>2583</v>
      </c>
      <c r="J2426">
        <v>6.07</v>
      </c>
      <c r="M2426">
        <v>6.07</v>
      </c>
      <c r="N2426">
        <f t="shared" si="37"/>
        <v>0</v>
      </c>
    </row>
    <row r="2427" spans="1:14" x14ac:dyDescent="0.2">
      <c r="A2427" t="s">
        <v>2635</v>
      </c>
      <c r="B2427" t="s">
        <v>32144</v>
      </c>
      <c r="I2427" t="s">
        <v>2583</v>
      </c>
      <c r="J2427">
        <v>12.47</v>
      </c>
      <c r="M2427">
        <v>12.47</v>
      </c>
      <c r="N2427">
        <f t="shared" si="37"/>
        <v>0</v>
      </c>
    </row>
    <row r="2428" spans="1:14" x14ac:dyDescent="0.2">
      <c r="A2428" t="s">
        <v>2636</v>
      </c>
      <c r="B2428" t="s">
        <v>32144</v>
      </c>
      <c r="I2428" t="s">
        <v>2583</v>
      </c>
      <c r="J2428">
        <v>12.04</v>
      </c>
      <c r="M2428">
        <v>12.04</v>
      </c>
      <c r="N2428">
        <f t="shared" si="37"/>
        <v>0</v>
      </c>
    </row>
    <row r="2429" spans="1:14" x14ac:dyDescent="0.2">
      <c r="A2429" t="s">
        <v>2637</v>
      </c>
      <c r="B2429" t="s">
        <v>32145</v>
      </c>
      <c r="I2429" t="s">
        <v>2583</v>
      </c>
      <c r="J2429">
        <v>1</v>
      </c>
      <c r="M2429">
        <v>1</v>
      </c>
      <c r="N2429">
        <f t="shared" si="37"/>
        <v>0</v>
      </c>
    </row>
    <row r="2430" spans="1:14" x14ac:dyDescent="0.2">
      <c r="A2430" t="s">
        <v>2638</v>
      </c>
      <c r="B2430" t="s">
        <v>32145</v>
      </c>
      <c r="I2430" t="s">
        <v>2583</v>
      </c>
      <c r="J2430">
        <v>0.98</v>
      </c>
      <c r="M2430">
        <v>0.98</v>
      </c>
      <c r="N2430">
        <f t="shared" si="37"/>
        <v>0</v>
      </c>
    </row>
    <row r="2431" spans="1:14" x14ac:dyDescent="0.2">
      <c r="A2431" t="s">
        <v>2639</v>
      </c>
      <c r="B2431" t="s">
        <v>32146</v>
      </c>
      <c r="I2431" t="s">
        <v>2583</v>
      </c>
      <c r="J2431">
        <v>1.26</v>
      </c>
      <c r="M2431">
        <v>1.26</v>
      </c>
      <c r="N2431">
        <f t="shared" si="37"/>
        <v>0</v>
      </c>
    </row>
    <row r="2432" spans="1:14" x14ac:dyDescent="0.2">
      <c r="A2432" t="s">
        <v>2640</v>
      </c>
      <c r="B2432" t="s">
        <v>32146</v>
      </c>
      <c r="I2432" t="s">
        <v>2583</v>
      </c>
      <c r="J2432">
        <v>1.24</v>
      </c>
      <c r="M2432">
        <v>1.24</v>
      </c>
      <c r="N2432">
        <f t="shared" si="37"/>
        <v>0</v>
      </c>
    </row>
    <row r="2433" spans="1:14" x14ac:dyDescent="0.2">
      <c r="A2433" t="s">
        <v>2641</v>
      </c>
      <c r="B2433" t="s">
        <v>32147</v>
      </c>
      <c r="I2433" t="s">
        <v>2583</v>
      </c>
      <c r="J2433">
        <v>1.42</v>
      </c>
      <c r="M2433">
        <v>1.42</v>
      </c>
      <c r="N2433">
        <f t="shared" si="37"/>
        <v>0</v>
      </c>
    </row>
    <row r="2434" spans="1:14" x14ac:dyDescent="0.2">
      <c r="A2434" t="s">
        <v>2642</v>
      </c>
      <c r="B2434" t="s">
        <v>32147</v>
      </c>
      <c r="I2434" t="s">
        <v>2583</v>
      </c>
      <c r="J2434">
        <v>1.39</v>
      </c>
      <c r="M2434">
        <v>1.39</v>
      </c>
      <c r="N2434">
        <f t="shared" si="37"/>
        <v>0</v>
      </c>
    </row>
    <row r="2435" spans="1:14" x14ac:dyDescent="0.2">
      <c r="A2435" t="s">
        <v>2643</v>
      </c>
      <c r="B2435" t="s">
        <v>32148</v>
      </c>
      <c r="I2435" t="s">
        <v>2583</v>
      </c>
      <c r="J2435">
        <v>1.66</v>
      </c>
      <c r="M2435">
        <v>1.66</v>
      </c>
      <c r="N2435">
        <f t="shared" si="37"/>
        <v>0</v>
      </c>
    </row>
    <row r="2436" spans="1:14" x14ac:dyDescent="0.2">
      <c r="A2436" t="s">
        <v>2644</v>
      </c>
      <c r="B2436" t="s">
        <v>32148</v>
      </c>
      <c r="I2436" t="s">
        <v>2583</v>
      </c>
      <c r="J2436">
        <v>1.63</v>
      </c>
      <c r="M2436">
        <v>1.63</v>
      </c>
      <c r="N2436">
        <f t="shared" ref="N2436:N2499" si="38">J2436-M2436</f>
        <v>0</v>
      </c>
    </row>
    <row r="2437" spans="1:14" x14ac:dyDescent="0.2">
      <c r="A2437" t="s">
        <v>2645</v>
      </c>
      <c r="B2437" t="s">
        <v>32149</v>
      </c>
      <c r="I2437" t="s">
        <v>2583</v>
      </c>
      <c r="J2437">
        <v>2</v>
      </c>
      <c r="M2437">
        <v>2</v>
      </c>
      <c r="N2437">
        <f t="shared" si="38"/>
        <v>0</v>
      </c>
    </row>
    <row r="2438" spans="1:14" x14ac:dyDescent="0.2">
      <c r="A2438" t="s">
        <v>2646</v>
      </c>
      <c r="B2438" t="s">
        <v>32149</v>
      </c>
      <c r="I2438" t="s">
        <v>2583</v>
      </c>
      <c r="J2438">
        <v>1.97</v>
      </c>
      <c r="M2438">
        <v>1.97</v>
      </c>
      <c r="N2438">
        <f t="shared" si="38"/>
        <v>0</v>
      </c>
    </row>
    <row r="2439" spans="1:14" x14ac:dyDescent="0.2">
      <c r="A2439" t="s">
        <v>2647</v>
      </c>
      <c r="B2439" t="s">
        <v>32150</v>
      </c>
      <c r="I2439" t="s">
        <v>2583</v>
      </c>
      <c r="J2439">
        <v>2.5</v>
      </c>
      <c r="M2439">
        <v>2.5</v>
      </c>
      <c r="N2439">
        <f t="shared" si="38"/>
        <v>0</v>
      </c>
    </row>
    <row r="2440" spans="1:14" x14ac:dyDescent="0.2">
      <c r="A2440" t="s">
        <v>2648</v>
      </c>
      <c r="B2440" t="s">
        <v>32150</v>
      </c>
      <c r="I2440" t="s">
        <v>2583</v>
      </c>
      <c r="J2440">
        <v>2.46</v>
      </c>
      <c r="M2440">
        <v>2.46</v>
      </c>
      <c r="N2440">
        <f t="shared" si="38"/>
        <v>0</v>
      </c>
    </row>
    <row r="2441" spans="1:14" x14ac:dyDescent="0.2">
      <c r="A2441" t="s">
        <v>2649</v>
      </c>
      <c r="B2441" t="s">
        <v>32151</v>
      </c>
      <c r="I2441" t="s">
        <v>2583</v>
      </c>
      <c r="J2441">
        <v>3.34</v>
      </c>
      <c r="M2441">
        <v>3.34</v>
      </c>
      <c r="N2441">
        <f t="shared" si="38"/>
        <v>0</v>
      </c>
    </row>
    <row r="2442" spans="1:14" x14ac:dyDescent="0.2">
      <c r="A2442" t="s">
        <v>2650</v>
      </c>
      <c r="B2442" t="s">
        <v>32151</v>
      </c>
      <c r="I2442" t="s">
        <v>2583</v>
      </c>
      <c r="J2442">
        <v>3.28</v>
      </c>
      <c r="M2442">
        <v>3.28</v>
      </c>
      <c r="N2442">
        <f t="shared" si="38"/>
        <v>0</v>
      </c>
    </row>
    <row r="2443" spans="1:14" x14ac:dyDescent="0.2">
      <c r="A2443" t="s">
        <v>2651</v>
      </c>
      <c r="B2443" t="s">
        <v>32152</v>
      </c>
      <c r="I2443" t="s">
        <v>2583</v>
      </c>
      <c r="J2443">
        <v>5</v>
      </c>
      <c r="M2443">
        <v>5</v>
      </c>
      <c r="N2443">
        <f t="shared" si="38"/>
        <v>0</v>
      </c>
    </row>
    <row r="2444" spans="1:14" x14ac:dyDescent="0.2">
      <c r="A2444" t="s">
        <v>2652</v>
      </c>
      <c r="B2444" t="s">
        <v>32152</v>
      </c>
      <c r="I2444" t="s">
        <v>2583</v>
      </c>
      <c r="J2444">
        <v>4.92</v>
      </c>
      <c r="M2444">
        <v>4.92</v>
      </c>
      <c r="N2444">
        <f t="shared" si="38"/>
        <v>0</v>
      </c>
    </row>
    <row r="2445" spans="1:14" x14ac:dyDescent="0.2">
      <c r="A2445" t="s">
        <v>2653</v>
      </c>
      <c r="B2445" t="s">
        <v>32153</v>
      </c>
      <c r="I2445" t="s">
        <v>2583</v>
      </c>
      <c r="J2445">
        <v>10.01</v>
      </c>
      <c r="M2445">
        <v>10.01</v>
      </c>
      <c r="N2445">
        <f t="shared" si="38"/>
        <v>0</v>
      </c>
    </row>
    <row r="2446" spans="1:14" x14ac:dyDescent="0.2">
      <c r="A2446" t="s">
        <v>2654</v>
      </c>
      <c r="B2446" t="s">
        <v>32153</v>
      </c>
      <c r="I2446" t="s">
        <v>2583</v>
      </c>
      <c r="J2446">
        <v>9.85</v>
      </c>
      <c r="M2446">
        <v>9.85</v>
      </c>
      <c r="N2446">
        <f t="shared" si="38"/>
        <v>0</v>
      </c>
    </row>
    <row r="2447" spans="1:14" x14ac:dyDescent="0.2">
      <c r="A2447" t="s">
        <v>2655</v>
      </c>
      <c r="B2447" t="s">
        <v>32154</v>
      </c>
      <c r="I2447" t="s">
        <v>2583</v>
      </c>
      <c r="J2447">
        <v>0.85</v>
      </c>
      <c r="M2447">
        <v>0.85</v>
      </c>
      <c r="N2447">
        <f t="shared" si="38"/>
        <v>0</v>
      </c>
    </row>
    <row r="2448" spans="1:14" x14ac:dyDescent="0.2">
      <c r="A2448" t="s">
        <v>2656</v>
      </c>
      <c r="B2448" t="s">
        <v>32154</v>
      </c>
      <c r="I2448" t="s">
        <v>2583</v>
      </c>
      <c r="J2448">
        <v>0.83</v>
      </c>
      <c r="M2448">
        <v>0.83</v>
      </c>
      <c r="N2448">
        <f t="shared" si="38"/>
        <v>0</v>
      </c>
    </row>
    <row r="2449" spans="1:14" x14ac:dyDescent="0.2">
      <c r="A2449" t="s">
        <v>2657</v>
      </c>
      <c r="B2449" t="s">
        <v>32155</v>
      </c>
      <c r="I2449" t="s">
        <v>2583</v>
      </c>
      <c r="J2449">
        <v>1.08</v>
      </c>
      <c r="M2449">
        <v>1.08</v>
      </c>
      <c r="N2449">
        <f t="shared" si="38"/>
        <v>0</v>
      </c>
    </row>
    <row r="2450" spans="1:14" x14ac:dyDescent="0.2">
      <c r="A2450" t="s">
        <v>2658</v>
      </c>
      <c r="B2450" t="s">
        <v>32155</v>
      </c>
      <c r="I2450" t="s">
        <v>2583</v>
      </c>
      <c r="J2450">
        <v>1.06</v>
      </c>
      <c r="M2450">
        <v>1.06</v>
      </c>
      <c r="N2450">
        <f t="shared" si="38"/>
        <v>0</v>
      </c>
    </row>
    <row r="2451" spans="1:14" x14ac:dyDescent="0.2">
      <c r="A2451" t="s">
        <v>2659</v>
      </c>
      <c r="B2451" t="s">
        <v>32156</v>
      </c>
      <c r="I2451" t="s">
        <v>2583</v>
      </c>
      <c r="J2451">
        <v>1.23</v>
      </c>
      <c r="M2451">
        <v>1.23</v>
      </c>
      <c r="N2451">
        <f t="shared" si="38"/>
        <v>0</v>
      </c>
    </row>
    <row r="2452" spans="1:14" x14ac:dyDescent="0.2">
      <c r="A2452" t="s">
        <v>2660</v>
      </c>
      <c r="B2452" t="s">
        <v>32156</v>
      </c>
      <c r="I2452" t="s">
        <v>2583</v>
      </c>
      <c r="J2452">
        <v>1.22</v>
      </c>
      <c r="M2452">
        <v>1.22</v>
      </c>
      <c r="N2452">
        <f t="shared" si="38"/>
        <v>0</v>
      </c>
    </row>
    <row r="2453" spans="1:14" x14ac:dyDescent="0.2">
      <c r="A2453" t="s">
        <v>2661</v>
      </c>
      <c r="B2453" t="s">
        <v>32157</v>
      </c>
      <c r="I2453" t="s">
        <v>2583</v>
      </c>
      <c r="J2453">
        <v>1.44</v>
      </c>
      <c r="M2453">
        <v>1.44</v>
      </c>
      <c r="N2453">
        <f t="shared" si="38"/>
        <v>0</v>
      </c>
    </row>
    <row r="2454" spans="1:14" x14ac:dyDescent="0.2">
      <c r="A2454" t="s">
        <v>2662</v>
      </c>
      <c r="B2454" t="s">
        <v>32157</v>
      </c>
      <c r="I2454" t="s">
        <v>2583</v>
      </c>
      <c r="J2454">
        <v>1.42</v>
      </c>
      <c r="M2454">
        <v>1.42</v>
      </c>
      <c r="N2454">
        <f t="shared" si="38"/>
        <v>0</v>
      </c>
    </row>
    <row r="2455" spans="1:14" x14ac:dyDescent="0.2">
      <c r="A2455" t="s">
        <v>2663</v>
      </c>
      <c r="B2455" t="s">
        <v>32158</v>
      </c>
      <c r="I2455" t="s">
        <v>2583</v>
      </c>
      <c r="J2455">
        <v>1.72</v>
      </c>
      <c r="M2455">
        <v>1.72</v>
      </c>
      <c r="N2455">
        <f t="shared" si="38"/>
        <v>0</v>
      </c>
    </row>
    <row r="2456" spans="1:14" x14ac:dyDescent="0.2">
      <c r="A2456" t="s">
        <v>2664</v>
      </c>
      <c r="B2456" t="s">
        <v>32158</v>
      </c>
      <c r="I2456" t="s">
        <v>2583</v>
      </c>
      <c r="J2456">
        <v>1.7000000000000002</v>
      </c>
      <c r="M2456">
        <v>1.7000000000000002</v>
      </c>
      <c r="N2456">
        <f t="shared" si="38"/>
        <v>0</v>
      </c>
    </row>
    <row r="2457" spans="1:14" x14ac:dyDescent="0.2">
      <c r="A2457" t="s">
        <v>2665</v>
      </c>
      <c r="B2457" t="s">
        <v>32159</v>
      </c>
      <c r="I2457" t="s">
        <v>2583</v>
      </c>
      <c r="J2457">
        <v>2.13</v>
      </c>
      <c r="M2457">
        <v>2.13</v>
      </c>
      <c r="N2457">
        <f t="shared" si="38"/>
        <v>0</v>
      </c>
    </row>
    <row r="2458" spans="1:14" x14ac:dyDescent="0.2">
      <c r="A2458" t="s">
        <v>2666</v>
      </c>
      <c r="B2458" t="s">
        <v>32159</v>
      </c>
      <c r="I2458" t="s">
        <v>2583</v>
      </c>
      <c r="J2458">
        <v>2.11</v>
      </c>
      <c r="M2458">
        <v>2.11</v>
      </c>
      <c r="N2458">
        <f t="shared" si="38"/>
        <v>0</v>
      </c>
    </row>
    <row r="2459" spans="1:14" x14ac:dyDescent="0.2">
      <c r="A2459" t="s">
        <v>2667</v>
      </c>
      <c r="B2459" t="s">
        <v>32160</v>
      </c>
      <c r="I2459" t="s">
        <v>2583</v>
      </c>
      <c r="J2459">
        <v>2.86</v>
      </c>
      <c r="M2459">
        <v>2.86</v>
      </c>
      <c r="N2459">
        <f t="shared" si="38"/>
        <v>0</v>
      </c>
    </row>
    <row r="2460" spans="1:14" x14ac:dyDescent="0.2">
      <c r="A2460" t="s">
        <v>2668</v>
      </c>
      <c r="B2460" t="s">
        <v>32160</v>
      </c>
      <c r="I2460" t="s">
        <v>2583</v>
      </c>
      <c r="J2460">
        <v>2.82</v>
      </c>
      <c r="M2460">
        <v>2.82</v>
      </c>
      <c r="N2460">
        <f t="shared" si="38"/>
        <v>0</v>
      </c>
    </row>
    <row r="2461" spans="1:14" x14ac:dyDescent="0.2">
      <c r="A2461" t="s">
        <v>2669</v>
      </c>
      <c r="B2461" t="s">
        <v>32161</v>
      </c>
      <c r="I2461" t="s">
        <v>2583</v>
      </c>
      <c r="J2461">
        <v>4.38</v>
      </c>
      <c r="M2461">
        <v>4.38</v>
      </c>
      <c r="N2461">
        <f t="shared" si="38"/>
        <v>0</v>
      </c>
    </row>
    <row r="2462" spans="1:14" x14ac:dyDescent="0.2">
      <c r="A2462" t="s">
        <v>2670</v>
      </c>
      <c r="B2462" t="s">
        <v>32161</v>
      </c>
      <c r="I2462" t="s">
        <v>2583</v>
      </c>
      <c r="J2462">
        <v>4.32</v>
      </c>
      <c r="M2462">
        <v>4.32</v>
      </c>
      <c r="N2462">
        <f t="shared" si="38"/>
        <v>0</v>
      </c>
    </row>
    <row r="2463" spans="1:14" x14ac:dyDescent="0.2">
      <c r="A2463" t="s">
        <v>2671</v>
      </c>
      <c r="B2463" t="s">
        <v>32162</v>
      </c>
      <c r="I2463" t="s">
        <v>2583</v>
      </c>
      <c r="J2463">
        <v>8.58</v>
      </c>
      <c r="M2463">
        <v>8.58</v>
      </c>
      <c r="N2463">
        <f t="shared" si="38"/>
        <v>0</v>
      </c>
    </row>
    <row r="2464" spans="1:14" x14ac:dyDescent="0.2">
      <c r="A2464" t="s">
        <v>2672</v>
      </c>
      <c r="B2464" t="s">
        <v>32162</v>
      </c>
      <c r="I2464" t="s">
        <v>2583</v>
      </c>
      <c r="J2464">
        <v>8.4700000000000006</v>
      </c>
      <c r="M2464">
        <v>8.4700000000000006</v>
      </c>
      <c r="N2464">
        <f t="shared" si="38"/>
        <v>0</v>
      </c>
    </row>
    <row r="2465" spans="1:14" x14ac:dyDescent="0.2">
      <c r="A2465" t="s">
        <v>2673</v>
      </c>
      <c r="B2465" t="s">
        <v>32163</v>
      </c>
      <c r="I2465" t="s">
        <v>2583</v>
      </c>
      <c r="J2465">
        <v>0.59</v>
      </c>
      <c r="M2465">
        <v>0.59</v>
      </c>
      <c r="N2465">
        <f t="shared" si="38"/>
        <v>0</v>
      </c>
    </row>
    <row r="2466" spans="1:14" x14ac:dyDescent="0.2">
      <c r="A2466" t="s">
        <v>2674</v>
      </c>
      <c r="B2466" t="s">
        <v>32163</v>
      </c>
      <c r="I2466" t="s">
        <v>2583</v>
      </c>
      <c r="J2466">
        <v>0.57999999999999996</v>
      </c>
      <c r="M2466">
        <v>0.57999999999999996</v>
      </c>
      <c r="N2466">
        <f t="shared" si="38"/>
        <v>0</v>
      </c>
    </row>
    <row r="2467" spans="1:14" x14ac:dyDescent="0.2">
      <c r="A2467" t="s">
        <v>2675</v>
      </c>
      <c r="B2467" t="s">
        <v>32164</v>
      </c>
      <c r="I2467" t="s">
        <v>2583</v>
      </c>
      <c r="J2467">
        <v>0.71</v>
      </c>
      <c r="M2467">
        <v>0.71</v>
      </c>
      <c r="N2467">
        <f t="shared" si="38"/>
        <v>0</v>
      </c>
    </row>
    <row r="2468" spans="1:14" x14ac:dyDescent="0.2">
      <c r="A2468" t="s">
        <v>2676</v>
      </c>
      <c r="B2468" t="s">
        <v>32164</v>
      </c>
      <c r="I2468" t="s">
        <v>2583</v>
      </c>
      <c r="J2468">
        <v>0.7</v>
      </c>
      <c r="M2468">
        <v>0.7</v>
      </c>
      <c r="N2468">
        <f t="shared" si="38"/>
        <v>0</v>
      </c>
    </row>
    <row r="2469" spans="1:14" x14ac:dyDescent="0.2">
      <c r="A2469" t="s">
        <v>2677</v>
      </c>
      <c r="B2469" t="s">
        <v>32165</v>
      </c>
      <c r="I2469" t="s">
        <v>2583</v>
      </c>
      <c r="J2469">
        <v>0.84</v>
      </c>
      <c r="M2469">
        <v>0.84</v>
      </c>
      <c r="N2469">
        <f t="shared" si="38"/>
        <v>0</v>
      </c>
    </row>
    <row r="2470" spans="1:14" x14ac:dyDescent="0.2">
      <c r="A2470" t="s">
        <v>2678</v>
      </c>
      <c r="B2470" t="s">
        <v>32165</v>
      </c>
      <c r="I2470" t="s">
        <v>2583</v>
      </c>
      <c r="J2470">
        <v>0.83</v>
      </c>
      <c r="M2470">
        <v>0.83</v>
      </c>
      <c r="N2470">
        <f t="shared" si="38"/>
        <v>0</v>
      </c>
    </row>
    <row r="2471" spans="1:14" x14ac:dyDescent="0.2">
      <c r="A2471" t="s">
        <v>2679</v>
      </c>
      <c r="B2471" t="s">
        <v>32166</v>
      </c>
      <c r="I2471" t="s">
        <v>2583</v>
      </c>
      <c r="J2471">
        <v>0.96</v>
      </c>
      <c r="M2471">
        <v>0.96</v>
      </c>
      <c r="N2471">
        <f t="shared" si="38"/>
        <v>0</v>
      </c>
    </row>
    <row r="2472" spans="1:14" x14ac:dyDescent="0.2">
      <c r="A2472" t="s">
        <v>2680</v>
      </c>
      <c r="B2472" t="s">
        <v>32166</v>
      </c>
      <c r="I2472" t="s">
        <v>2583</v>
      </c>
      <c r="J2472">
        <v>0.95</v>
      </c>
      <c r="M2472">
        <v>0.95</v>
      </c>
      <c r="N2472">
        <f t="shared" si="38"/>
        <v>0</v>
      </c>
    </row>
    <row r="2473" spans="1:14" x14ac:dyDescent="0.2">
      <c r="A2473" t="s">
        <v>2681</v>
      </c>
      <c r="B2473" t="s">
        <v>32167</v>
      </c>
      <c r="I2473" t="s">
        <v>2583</v>
      </c>
      <c r="J2473">
        <v>1.1599999999999999</v>
      </c>
      <c r="M2473">
        <v>1.1599999999999999</v>
      </c>
      <c r="N2473">
        <f t="shared" si="38"/>
        <v>0</v>
      </c>
    </row>
    <row r="2474" spans="1:14" x14ac:dyDescent="0.2">
      <c r="A2474" t="s">
        <v>2682</v>
      </c>
      <c r="B2474" t="s">
        <v>32167</v>
      </c>
      <c r="I2474" t="s">
        <v>2583</v>
      </c>
      <c r="J2474">
        <v>1.1400000000000001</v>
      </c>
      <c r="M2474">
        <v>1.1400000000000001</v>
      </c>
      <c r="N2474">
        <f t="shared" si="38"/>
        <v>0</v>
      </c>
    </row>
    <row r="2475" spans="1:14" x14ac:dyDescent="0.2">
      <c r="A2475" t="s">
        <v>2683</v>
      </c>
      <c r="B2475" t="s">
        <v>32168</v>
      </c>
      <c r="I2475" t="s">
        <v>2583</v>
      </c>
      <c r="J2475">
        <v>1.46</v>
      </c>
      <c r="M2475">
        <v>1.46</v>
      </c>
      <c r="N2475">
        <f t="shared" si="38"/>
        <v>0</v>
      </c>
    </row>
    <row r="2476" spans="1:14" x14ac:dyDescent="0.2">
      <c r="A2476" t="s">
        <v>2684</v>
      </c>
      <c r="B2476" t="s">
        <v>32168</v>
      </c>
      <c r="I2476" t="s">
        <v>2583</v>
      </c>
      <c r="J2476">
        <v>1.44</v>
      </c>
      <c r="M2476">
        <v>1.44</v>
      </c>
      <c r="N2476">
        <f t="shared" si="38"/>
        <v>0</v>
      </c>
    </row>
    <row r="2477" spans="1:14" x14ac:dyDescent="0.2">
      <c r="A2477" t="s">
        <v>2685</v>
      </c>
      <c r="B2477" t="s">
        <v>32169</v>
      </c>
      <c r="I2477" t="s">
        <v>2583</v>
      </c>
      <c r="J2477">
        <v>1.9300000000000002</v>
      </c>
      <c r="M2477">
        <v>1.9300000000000002</v>
      </c>
      <c r="N2477">
        <f t="shared" si="38"/>
        <v>0</v>
      </c>
    </row>
    <row r="2478" spans="1:14" x14ac:dyDescent="0.2">
      <c r="A2478" t="s">
        <v>2686</v>
      </c>
      <c r="B2478" t="s">
        <v>32169</v>
      </c>
      <c r="I2478" t="s">
        <v>2583</v>
      </c>
      <c r="J2478">
        <v>1.9</v>
      </c>
      <c r="M2478">
        <v>1.9</v>
      </c>
      <c r="N2478">
        <f t="shared" si="38"/>
        <v>0</v>
      </c>
    </row>
    <row r="2479" spans="1:14" x14ac:dyDescent="0.2">
      <c r="A2479" t="s">
        <v>2687</v>
      </c>
      <c r="B2479" t="s">
        <v>32170</v>
      </c>
      <c r="I2479" t="s">
        <v>2583</v>
      </c>
      <c r="J2479">
        <v>2.92</v>
      </c>
      <c r="M2479">
        <v>2.92</v>
      </c>
      <c r="N2479">
        <f t="shared" si="38"/>
        <v>0</v>
      </c>
    </row>
    <row r="2480" spans="1:14" x14ac:dyDescent="0.2">
      <c r="A2480" t="s">
        <v>2688</v>
      </c>
      <c r="B2480" t="s">
        <v>32170</v>
      </c>
      <c r="I2480" t="s">
        <v>2583</v>
      </c>
      <c r="J2480">
        <v>2.88</v>
      </c>
      <c r="M2480">
        <v>2.88</v>
      </c>
      <c r="N2480">
        <f t="shared" si="38"/>
        <v>0</v>
      </c>
    </row>
    <row r="2481" spans="1:14" x14ac:dyDescent="0.2">
      <c r="A2481" t="s">
        <v>2689</v>
      </c>
      <c r="B2481" t="s">
        <v>32171</v>
      </c>
      <c r="I2481" t="s">
        <v>2583</v>
      </c>
      <c r="J2481">
        <v>5.81</v>
      </c>
      <c r="M2481">
        <v>5.81</v>
      </c>
      <c r="N2481">
        <f t="shared" si="38"/>
        <v>0</v>
      </c>
    </row>
    <row r="2482" spans="1:14" x14ac:dyDescent="0.2">
      <c r="A2482" t="s">
        <v>2690</v>
      </c>
      <c r="B2482" t="s">
        <v>32171</v>
      </c>
      <c r="I2482" t="s">
        <v>2583</v>
      </c>
      <c r="J2482">
        <v>5.74</v>
      </c>
      <c r="M2482">
        <v>5.74</v>
      </c>
      <c r="N2482">
        <f t="shared" si="38"/>
        <v>0</v>
      </c>
    </row>
    <row r="2483" spans="1:14" x14ac:dyDescent="0.2">
      <c r="A2483" t="s">
        <v>2691</v>
      </c>
      <c r="B2483" t="s">
        <v>32172</v>
      </c>
      <c r="I2483" t="s">
        <v>2583</v>
      </c>
      <c r="J2483">
        <v>0.44</v>
      </c>
      <c r="M2483">
        <v>0.44</v>
      </c>
      <c r="N2483">
        <f t="shared" si="38"/>
        <v>0</v>
      </c>
    </row>
    <row r="2484" spans="1:14" x14ac:dyDescent="0.2">
      <c r="A2484" t="s">
        <v>2692</v>
      </c>
      <c r="B2484" t="s">
        <v>32172</v>
      </c>
      <c r="I2484" t="s">
        <v>2583</v>
      </c>
      <c r="J2484">
        <v>0.43</v>
      </c>
      <c r="M2484">
        <v>0.43</v>
      </c>
      <c r="N2484">
        <f t="shared" si="38"/>
        <v>0</v>
      </c>
    </row>
    <row r="2485" spans="1:14" x14ac:dyDescent="0.2">
      <c r="A2485" t="s">
        <v>2693</v>
      </c>
      <c r="B2485" t="s">
        <v>32173</v>
      </c>
      <c r="I2485" t="s">
        <v>2583</v>
      </c>
      <c r="J2485">
        <v>0.57999999999999996</v>
      </c>
      <c r="M2485">
        <v>0.57999999999999996</v>
      </c>
      <c r="N2485">
        <f t="shared" si="38"/>
        <v>0</v>
      </c>
    </row>
    <row r="2486" spans="1:14" x14ac:dyDescent="0.2">
      <c r="A2486" t="s">
        <v>2694</v>
      </c>
      <c r="B2486" t="s">
        <v>32173</v>
      </c>
      <c r="I2486" t="s">
        <v>2583</v>
      </c>
      <c r="J2486">
        <v>0.57000000000000006</v>
      </c>
      <c r="M2486">
        <v>0.57000000000000006</v>
      </c>
      <c r="N2486">
        <f t="shared" si="38"/>
        <v>0</v>
      </c>
    </row>
    <row r="2487" spans="1:14" x14ac:dyDescent="0.2">
      <c r="A2487" t="s">
        <v>2695</v>
      </c>
      <c r="B2487" t="s">
        <v>32174</v>
      </c>
      <c r="I2487" t="s">
        <v>2583</v>
      </c>
      <c r="J2487">
        <v>0.75</v>
      </c>
      <c r="M2487">
        <v>0.75</v>
      </c>
      <c r="N2487">
        <f t="shared" si="38"/>
        <v>0</v>
      </c>
    </row>
    <row r="2488" spans="1:14" x14ac:dyDescent="0.2">
      <c r="A2488" t="s">
        <v>2696</v>
      </c>
      <c r="B2488" t="s">
        <v>32174</v>
      </c>
      <c r="I2488" t="s">
        <v>2583</v>
      </c>
      <c r="J2488">
        <v>0.74</v>
      </c>
      <c r="M2488">
        <v>0.74</v>
      </c>
      <c r="N2488">
        <f t="shared" si="38"/>
        <v>0</v>
      </c>
    </row>
    <row r="2489" spans="1:14" x14ac:dyDescent="0.2">
      <c r="A2489" t="s">
        <v>2697</v>
      </c>
      <c r="B2489" t="s">
        <v>32175</v>
      </c>
      <c r="I2489" t="s">
        <v>2583</v>
      </c>
      <c r="J2489">
        <v>10.35</v>
      </c>
      <c r="M2489">
        <v>10.35</v>
      </c>
      <c r="N2489">
        <f t="shared" si="38"/>
        <v>0</v>
      </c>
    </row>
    <row r="2490" spans="1:14" x14ac:dyDescent="0.2">
      <c r="A2490" t="s">
        <v>2698</v>
      </c>
      <c r="B2490" t="s">
        <v>32175</v>
      </c>
      <c r="I2490" t="s">
        <v>2583</v>
      </c>
      <c r="J2490">
        <v>9.67</v>
      </c>
      <c r="M2490">
        <v>9.67</v>
      </c>
      <c r="N2490">
        <f t="shared" si="38"/>
        <v>0</v>
      </c>
    </row>
    <row r="2491" spans="1:14" x14ac:dyDescent="0.2">
      <c r="A2491" t="s">
        <v>121</v>
      </c>
      <c r="B2491" t="s">
        <v>32176</v>
      </c>
      <c r="I2491" t="s">
        <v>2699</v>
      </c>
      <c r="J2491">
        <v>33.6</v>
      </c>
      <c r="M2491">
        <v>33.6</v>
      </c>
      <c r="N2491">
        <f t="shared" si="38"/>
        <v>0</v>
      </c>
    </row>
    <row r="2492" spans="1:14" x14ac:dyDescent="0.2">
      <c r="A2492" t="s">
        <v>2700</v>
      </c>
      <c r="B2492" t="s">
        <v>32176</v>
      </c>
      <c r="I2492" t="s">
        <v>2699</v>
      </c>
      <c r="J2492">
        <v>32.65</v>
      </c>
      <c r="M2492">
        <v>32.65</v>
      </c>
      <c r="N2492">
        <f t="shared" si="38"/>
        <v>0</v>
      </c>
    </row>
    <row r="2493" spans="1:14" x14ac:dyDescent="0.2">
      <c r="A2493" t="s">
        <v>2701</v>
      </c>
      <c r="B2493" t="s">
        <v>32177</v>
      </c>
      <c r="I2493" t="s">
        <v>2583</v>
      </c>
      <c r="J2493">
        <v>2.4500000000000002</v>
      </c>
      <c r="M2493">
        <v>2.4500000000000002</v>
      </c>
      <c r="N2493">
        <f t="shared" si="38"/>
        <v>0</v>
      </c>
    </row>
    <row r="2494" spans="1:14" x14ac:dyDescent="0.2">
      <c r="A2494" t="s">
        <v>2702</v>
      </c>
      <c r="B2494" t="s">
        <v>32177</v>
      </c>
      <c r="I2494" t="s">
        <v>2583</v>
      </c>
      <c r="J2494">
        <v>2.4300000000000002</v>
      </c>
      <c r="M2494">
        <v>2.4300000000000002</v>
      </c>
      <c r="N2494">
        <f t="shared" si="38"/>
        <v>0</v>
      </c>
    </row>
    <row r="2495" spans="1:14" x14ac:dyDescent="0.2">
      <c r="A2495" t="s">
        <v>2703</v>
      </c>
      <c r="B2495" t="s">
        <v>32178</v>
      </c>
      <c r="I2495" t="s">
        <v>5</v>
      </c>
      <c r="J2495">
        <v>18.39</v>
      </c>
      <c r="M2495">
        <v>18.39</v>
      </c>
      <c r="N2495">
        <f t="shared" si="38"/>
        <v>0</v>
      </c>
    </row>
    <row r="2496" spans="1:14" x14ac:dyDescent="0.2">
      <c r="A2496" t="s">
        <v>2704</v>
      </c>
      <c r="B2496" t="s">
        <v>32178</v>
      </c>
      <c r="I2496" t="s">
        <v>5</v>
      </c>
      <c r="J2496">
        <v>17.420000000000002</v>
      </c>
      <c r="M2496">
        <v>17.420000000000002</v>
      </c>
      <c r="N2496">
        <f t="shared" si="38"/>
        <v>0</v>
      </c>
    </row>
    <row r="2497" spans="1:14" x14ac:dyDescent="0.2">
      <c r="A2497" t="s">
        <v>2705</v>
      </c>
      <c r="B2497" t="s">
        <v>32179</v>
      </c>
      <c r="I2497" t="s">
        <v>5</v>
      </c>
      <c r="J2497">
        <v>19.32</v>
      </c>
      <c r="M2497">
        <v>19.32</v>
      </c>
      <c r="N2497">
        <f t="shared" si="38"/>
        <v>0</v>
      </c>
    </row>
    <row r="2498" spans="1:14" x14ac:dyDescent="0.2">
      <c r="A2498" t="s">
        <v>2706</v>
      </c>
      <c r="B2498" t="s">
        <v>32179</v>
      </c>
      <c r="I2498" t="s">
        <v>5</v>
      </c>
      <c r="J2498">
        <v>18.309999999999999</v>
      </c>
      <c r="M2498">
        <v>18.309999999999999</v>
      </c>
      <c r="N2498">
        <f t="shared" si="38"/>
        <v>0</v>
      </c>
    </row>
    <row r="2499" spans="1:14" x14ac:dyDescent="0.2">
      <c r="A2499" t="s">
        <v>2707</v>
      </c>
      <c r="B2499" t="s">
        <v>32180</v>
      </c>
      <c r="I2499" t="s">
        <v>22129</v>
      </c>
      <c r="J2499">
        <v>20.28</v>
      </c>
      <c r="M2499">
        <v>20.28</v>
      </c>
      <c r="N2499">
        <f t="shared" si="38"/>
        <v>0</v>
      </c>
    </row>
    <row r="2500" spans="1:14" x14ac:dyDescent="0.2">
      <c r="A2500" t="s">
        <v>2708</v>
      </c>
      <c r="B2500" t="s">
        <v>32180</v>
      </c>
      <c r="I2500" t="s">
        <v>22129</v>
      </c>
      <c r="J2500">
        <v>19.22</v>
      </c>
      <c r="M2500">
        <v>19.22</v>
      </c>
      <c r="N2500">
        <f t="shared" ref="N2500:N2563" si="39">J2500-M2500</f>
        <v>0</v>
      </c>
    </row>
    <row r="2501" spans="1:14" x14ac:dyDescent="0.2">
      <c r="A2501" t="s">
        <v>2709</v>
      </c>
      <c r="B2501" t="s">
        <v>32181</v>
      </c>
      <c r="I2501" t="s">
        <v>5</v>
      </c>
      <c r="J2501">
        <v>21.3</v>
      </c>
      <c r="M2501">
        <v>21.3</v>
      </c>
      <c r="N2501">
        <f t="shared" si="39"/>
        <v>0</v>
      </c>
    </row>
    <row r="2502" spans="1:14" x14ac:dyDescent="0.2">
      <c r="A2502" t="s">
        <v>2710</v>
      </c>
      <c r="B2502" t="s">
        <v>32181</v>
      </c>
      <c r="I2502" t="s">
        <v>5</v>
      </c>
      <c r="J2502">
        <v>20.18</v>
      </c>
      <c r="M2502">
        <v>20.18</v>
      </c>
      <c r="N2502">
        <f t="shared" si="39"/>
        <v>0</v>
      </c>
    </row>
    <row r="2503" spans="1:14" x14ac:dyDescent="0.2">
      <c r="A2503" t="s">
        <v>2711</v>
      </c>
      <c r="B2503" t="s">
        <v>32182</v>
      </c>
      <c r="I2503" t="s">
        <v>5</v>
      </c>
      <c r="J2503">
        <v>22.32</v>
      </c>
      <c r="M2503">
        <v>22.32</v>
      </c>
      <c r="N2503">
        <f t="shared" si="39"/>
        <v>0</v>
      </c>
    </row>
    <row r="2504" spans="1:14" x14ac:dyDescent="0.2">
      <c r="A2504" t="s">
        <v>2712</v>
      </c>
      <c r="B2504" t="s">
        <v>32182</v>
      </c>
      <c r="I2504" t="s">
        <v>5</v>
      </c>
      <c r="J2504">
        <v>21.15</v>
      </c>
      <c r="M2504">
        <v>21.15</v>
      </c>
      <c r="N2504">
        <f t="shared" si="39"/>
        <v>0</v>
      </c>
    </row>
    <row r="2505" spans="1:14" x14ac:dyDescent="0.2">
      <c r="A2505" t="s">
        <v>2713</v>
      </c>
      <c r="B2505" t="s">
        <v>32183</v>
      </c>
      <c r="I2505" t="s">
        <v>5</v>
      </c>
      <c r="J2505">
        <v>23.46</v>
      </c>
      <c r="M2505">
        <v>23.46</v>
      </c>
      <c r="N2505">
        <f t="shared" si="39"/>
        <v>0</v>
      </c>
    </row>
    <row r="2506" spans="1:14" x14ac:dyDescent="0.2">
      <c r="A2506" t="s">
        <v>2714</v>
      </c>
      <c r="B2506" t="s">
        <v>32183</v>
      </c>
      <c r="I2506" t="s">
        <v>5</v>
      </c>
      <c r="J2506">
        <v>22.23</v>
      </c>
      <c r="M2506">
        <v>22.23</v>
      </c>
      <c r="N2506">
        <f t="shared" si="39"/>
        <v>0</v>
      </c>
    </row>
    <row r="2507" spans="1:14" x14ac:dyDescent="0.2">
      <c r="A2507" t="s">
        <v>2715</v>
      </c>
      <c r="B2507" t="s">
        <v>32184</v>
      </c>
      <c r="I2507" t="s">
        <v>5</v>
      </c>
      <c r="J2507">
        <v>24.67</v>
      </c>
      <c r="M2507">
        <v>24.67</v>
      </c>
      <c r="N2507">
        <f t="shared" si="39"/>
        <v>0</v>
      </c>
    </row>
    <row r="2508" spans="1:14" x14ac:dyDescent="0.2">
      <c r="A2508" t="s">
        <v>2716</v>
      </c>
      <c r="B2508" t="s">
        <v>32184</v>
      </c>
      <c r="I2508" t="s">
        <v>5</v>
      </c>
      <c r="J2508">
        <v>23.37</v>
      </c>
      <c r="M2508">
        <v>23.37</v>
      </c>
      <c r="N2508">
        <f t="shared" si="39"/>
        <v>0</v>
      </c>
    </row>
    <row r="2509" spans="1:14" x14ac:dyDescent="0.2">
      <c r="A2509" t="s">
        <v>2717</v>
      </c>
      <c r="B2509" t="s">
        <v>32185</v>
      </c>
      <c r="I2509" t="s">
        <v>5</v>
      </c>
      <c r="J2509">
        <v>25.88</v>
      </c>
      <c r="M2509">
        <v>25.88</v>
      </c>
      <c r="N2509">
        <f t="shared" si="39"/>
        <v>0</v>
      </c>
    </row>
    <row r="2510" spans="1:14" x14ac:dyDescent="0.2">
      <c r="A2510" t="s">
        <v>2718</v>
      </c>
      <c r="B2510" t="s">
        <v>32185</v>
      </c>
      <c r="I2510" t="s">
        <v>5</v>
      </c>
      <c r="J2510">
        <v>24.52</v>
      </c>
      <c r="M2510">
        <v>24.52</v>
      </c>
      <c r="N2510">
        <f t="shared" si="39"/>
        <v>0</v>
      </c>
    </row>
    <row r="2511" spans="1:14" x14ac:dyDescent="0.2">
      <c r="A2511" t="s">
        <v>2719</v>
      </c>
      <c r="B2511" t="s">
        <v>32186</v>
      </c>
      <c r="I2511" t="s">
        <v>5</v>
      </c>
      <c r="J2511">
        <v>27.13</v>
      </c>
      <c r="M2511">
        <v>27.13</v>
      </c>
      <c r="N2511">
        <f t="shared" si="39"/>
        <v>0</v>
      </c>
    </row>
    <row r="2512" spans="1:14" x14ac:dyDescent="0.2">
      <c r="A2512" t="s">
        <v>2720</v>
      </c>
      <c r="B2512" t="s">
        <v>32186</v>
      </c>
      <c r="I2512" t="s">
        <v>5</v>
      </c>
      <c r="J2512">
        <v>25.7</v>
      </c>
      <c r="M2512">
        <v>25.7</v>
      </c>
      <c r="N2512">
        <f t="shared" si="39"/>
        <v>0</v>
      </c>
    </row>
    <row r="2513" spans="1:14" x14ac:dyDescent="0.2">
      <c r="A2513" t="s">
        <v>2721</v>
      </c>
      <c r="B2513" t="s">
        <v>32187</v>
      </c>
      <c r="I2513" t="s">
        <v>674</v>
      </c>
      <c r="J2513">
        <v>36.409999999999997</v>
      </c>
      <c r="M2513">
        <v>36.409999999999997</v>
      </c>
      <c r="N2513">
        <f t="shared" si="39"/>
        <v>0</v>
      </c>
    </row>
    <row r="2514" spans="1:14" x14ac:dyDescent="0.2">
      <c r="A2514" t="s">
        <v>2722</v>
      </c>
      <c r="B2514" t="s">
        <v>32187</v>
      </c>
      <c r="I2514" t="s">
        <v>674</v>
      </c>
      <c r="J2514">
        <v>33.369999999999997</v>
      </c>
      <c r="M2514">
        <v>33.369999999999997</v>
      </c>
      <c r="N2514">
        <f t="shared" si="39"/>
        <v>0</v>
      </c>
    </row>
    <row r="2515" spans="1:14" x14ac:dyDescent="0.2">
      <c r="A2515" t="s">
        <v>2723</v>
      </c>
      <c r="B2515" t="s">
        <v>32188</v>
      </c>
      <c r="I2515" t="s">
        <v>674</v>
      </c>
      <c r="J2515">
        <v>25.5</v>
      </c>
      <c r="M2515">
        <v>25.5</v>
      </c>
      <c r="N2515">
        <f t="shared" si="39"/>
        <v>0</v>
      </c>
    </row>
    <row r="2516" spans="1:14" x14ac:dyDescent="0.2">
      <c r="A2516" t="s">
        <v>2724</v>
      </c>
      <c r="B2516" t="s">
        <v>32188</v>
      </c>
      <c r="I2516" t="s">
        <v>674</v>
      </c>
      <c r="J2516">
        <v>23.07</v>
      </c>
      <c r="M2516">
        <v>23.07</v>
      </c>
      <c r="N2516">
        <f t="shared" si="39"/>
        <v>0</v>
      </c>
    </row>
    <row r="2517" spans="1:14" x14ac:dyDescent="0.2">
      <c r="A2517" t="s">
        <v>2725</v>
      </c>
      <c r="B2517" t="s">
        <v>32189</v>
      </c>
      <c r="I2517" t="s">
        <v>674</v>
      </c>
      <c r="J2517">
        <v>27.04</v>
      </c>
      <c r="M2517">
        <v>27.04</v>
      </c>
      <c r="N2517">
        <f t="shared" si="39"/>
        <v>0</v>
      </c>
    </row>
    <row r="2518" spans="1:14" x14ac:dyDescent="0.2">
      <c r="A2518" t="s">
        <v>2726</v>
      </c>
      <c r="B2518" t="s">
        <v>32189</v>
      </c>
      <c r="I2518" t="s">
        <v>674</v>
      </c>
      <c r="J2518">
        <v>24.61</v>
      </c>
      <c r="M2518">
        <v>24.61</v>
      </c>
      <c r="N2518">
        <f t="shared" si="39"/>
        <v>0</v>
      </c>
    </row>
    <row r="2519" spans="1:14" x14ac:dyDescent="0.2">
      <c r="A2519" t="s">
        <v>2727</v>
      </c>
      <c r="B2519" t="s">
        <v>32190</v>
      </c>
      <c r="I2519" t="s">
        <v>674</v>
      </c>
      <c r="J2519">
        <v>48.77</v>
      </c>
      <c r="M2519">
        <v>48.77</v>
      </c>
      <c r="N2519">
        <f t="shared" si="39"/>
        <v>0</v>
      </c>
    </row>
    <row r="2520" spans="1:14" x14ac:dyDescent="0.2">
      <c r="A2520" t="s">
        <v>2728</v>
      </c>
      <c r="B2520" t="s">
        <v>32190</v>
      </c>
      <c r="I2520" t="s">
        <v>674</v>
      </c>
      <c r="J2520">
        <v>44.5</v>
      </c>
      <c r="M2520">
        <v>44.5</v>
      </c>
      <c r="N2520">
        <f t="shared" si="39"/>
        <v>0</v>
      </c>
    </row>
    <row r="2521" spans="1:14" x14ac:dyDescent="0.2">
      <c r="A2521" t="s">
        <v>2729</v>
      </c>
      <c r="B2521" t="s">
        <v>32191</v>
      </c>
      <c r="I2521" t="s">
        <v>674</v>
      </c>
      <c r="J2521">
        <v>53.06</v>
      </c>
      <c r="M2521">
        <v>53.06</v>
      </c>
      <c r="N2521">
        <f t="shared" si="39"/>
        <v>0</v>
      </c>
    </row>
    <row r="2522" spans="1:14" x14ac:dyDescent="0.2">
      <c r="A2522" t="s">
        <v>2730</v>
      </c>
      <c r="B2522" t="s">
        <v>32191</v>
      </c>
      <c r="I2522" t="s">
        <v>674</v>
      </c>
      <c r="J2522">
        <v>47.7</v>
      </c>
      <c r="M2522">
        <v>47.7</v>
      </c>
      <c r="N2522">
        <f t="shared" si="39"/>
        <v>0</v>
      </c>
    </row>
    <row r="2523" spans="1:14" x14ac:dyDescent="0.2">
      <c r="A2523" t="s">
        <v>2731</v>
      </c>
      <c r="B2523" t="s">
        <v>32192</v>
      </c>
      <c r="I2523" t="s">
        <v>674</v>
      </c>
      <c r="J2523">
        <v>95.2</v>
      </c>
      <c r="M2523">
        <v>95.2</v>
      </c>
      <c r="N2523">
        <f t="shared" si="39"/>
        <v>0</v>
      </c>
    </row>
    <row r="2524" spans="1:14" x14ac:dyDescent="0.2">
      <c r="A2524" t="s">
        <v>2732</v>
      </c>
      <c r="B2524" t="s">
        <v>32192</v>
      </c>
      <c r="I2524" t="s">
        <v>674</v>
      </c>
      <c r="J2524">
        <v>85.52</v>
      </c>
      <c r="M2524">
        <v>85.52</v>
      </c>
      <c r="N2524">
        <f t="shared" si="39"/>
        <v>0</v>
      </c>
    </row>
    <row r="2525" spans="1:14" x14ac:dyDescent="0.2">
      <c r="A2525" t="s">
        <v>2733</v>
      </c>
      <c r="B2525" t="s">
        <v>32193</v>
      </c>
      <c r="I2525" t="s">
        <v>674</v>
      </c>
      <c r="J2525">
        <v>233.22</v>
      </c>
      <c r="M2525">
        <v>233.22</v>
      </c>
      <c r="N2525">
        <f t="shared" si="39"/>
        <v>0</v>
      </c>
    </row>
    <row r="2526" spans="1:14" x14ac:dyDescent="0.2">
      <c r="A2526" t="s">
        <v>2734</v>
      </c>
      <c r="B2526" t="s">
        <v>32193</v>
      </c>
      <c r="I2526" t="s">
        <v>674</v>
      </c>
      <c r="J2526">
        <v>209.3</v>
      </c>
      <c r="M2526">
        <v>209.3</v>
      </c>
      <c r="N2526">
        <f t="shared" si="39"/>
        <v>0</v>
      </c>
    </row>
    <row r="2527" spans="1:14" x14ac:dyDescent="0.2">
      <c r="A2527" t="s">
        <v>2735</v>
      </c>
      <c r="B2527" t="s">
        <v>32194</v>
      </c>
      <c r="I2527" t="s">
        <v>674</v>
      </c>
      <c r="J2527">
        <v>67.67</v>
      </c>
      <c r="M2527">
        <v>67.67</v>
      </c>
      <c r="N2527">
        <f t="shared" si="39"/>
        <v>0</v>
      </c>
    </row>
    <row r="2528" spans="1:14" x14ac:dyDescent="0.2">
      <c r="A2528" t="s">
        <v>2736</v>
      </c>
      <c r="B2528" t="s">
        <v>32194</v>
      </c>
      <c r="I2528" t="s">
        <v>674</v>
      </c>
      <c r="J2528">
        <v>64.569999999999993</v>
      </c>
      <c r="M2528">
        <v>64.569999999999993</v>
      </c>
      <c r="N2528">
        <f t="shared" si="39"/>
        <v>0</v>
      </c>
    </row>
    <row r="2529" spans="1:14" x14ac:dyDescent="0.2">
      <c r="A2529" t="s">
        <v>2737</v>
      </c>
      <c r="B2529" t="s">
        <v>32195</v>
      </c>
      <c r="I2529" t="s">
        <v>674</v>
      </c>
      <c r="J2529">
        <v>74.709999999999994</v>
      </c>
      <c r="M2529">
        <v>74.709999999999994</v>
      </c>
      <c r="N2529">
        <f t="shared" si="39"/>
        <v>0</v>
      </c>
    </row>
    <row r="2530" spans="1:14" x14ac:dyDescent="0.2">
      <c r="A2530" t="s">
        <v>2738</v>
      </c>
      <c r="B2530" t="s">
        <v>32195</v>
      </c>
      <c r="I2530" t="s">
        <v>674</v>
      </c>
      <c r="J2530">
        <v>71.260000000000005</v>
      </c>
      <c r="M2530">
        <v>71.260000000000005</v>
      </c>
      <c r="N2530">
        <f t="shared" si="39"/>
        <v>0</v>
      </c>
    </row>
    <row r="2531" spans="1:14" x14ac:dyDescent="0.2">
      <c r="A2531" t="s">
        <v>2739</v>
      </c>
      <c r="B2531" t="s">
        <v>32196</v>
      </c>
      <c r="I2531" t="s">
        <v>674</v>
      </c>
      <c r="J2531">
        <v>84.9</v>
      </c>
      <c r="M2531">
        <v>84.9</v>
      </c>
      <c r="N2531">
        <f t="shared" si="39"/>
        <v>0</v>
      </c>
    </row>
    <row r="2532" spans="1:14" x14ac:dyDescent="0.2">
      <c r="A2532" t="s">
        <v>2740</v>
      </c>
      <c r="B2532" t="s">
        <v>32196</v>
      </c>
      <c r="I2532" t="s">
        <v>674</v>
      </c>
      <c r="J2532">
        <v>80.98</v>
      </c>
      <c r="M2532">
        <v>80.98</v>
      </c>
      <c r="N2532">
        <f t="shared" si="39"/>
        <v>0</v>
      </c>
    </row>
    <row r="2533" spans="1:14" x14ac:dyDescent="0.2">
      <c r="A2533" t="s">
        <v>2741</v>
      </c>
      <c r="B2533" t="s">
        <v>32197</v>
      </c>
      <c r="I2533" t="s">
        <v>674</v>
      </c>
      <c r="J2533">
        <v>98.49</v>
      </c>
      <c r="M2533">
        <v>98.49</v>
      </c>
      <c r="N2533">
        <f t="shared" si="39"/>
        <v>0</v>
      </c>
    </row>
    <row r="2534" spans="1:14" x14ac:dyDescent="0.2">
      <c r="A2534" t="s">
        <v>2742</v>
      </c>
      <c r="B2534" t="s">
        <v>32197</v>
      </c>
      <c r="I2534" t="s">
        <v>674</v>
      </c>
      <c r="J2534">
        <v>93.94</v>
      </c>
      <c r="M2534">
        <v>93.94</v>
      </c>
      <c r="N2534">
        <f t="shared" si="39"/>
        <v>0</v>
      </c>
    </row>
    <row r="2535" spans="1:14" x14ac:dyDescent="0.2">
      <c r="A2535" t="s">
        <v>2743</v>
      </c>
      <c r="B2535" t="s">
        <v>32198</v>
      </c>
      <c r="I2535" t="s">
        <v>674</v>
      </c>
      <c r="J2535">
        <v>112.07</v>
      </c>
      <c r="M2535">
        <v>112.07</v>
      </c>
      <c r="N2535">
        <f t="shared" si="39"/>
        <v>0</v>
      </c>
    </row>
    <row r="2536" spans="1:14" x14ac:dyDescent="0.2">
      <c r="A2536" t="s">
        <v>2744</v>
      </c>
      <c r="B2536" t="s">
        <v>32198</v>
      </c>
      <c r="I2536" t="s">
        <v>674</v>
      </c>
      <c r="J2536">
        <v>106.9</v>
      </c>
      <c r="M2536">
        <v>106.9</v>
      </c>
      <c r="N2536">
        <f t="shared" si="39"/>
        <v>0</v>
      </c>
    </row>
    <row r="2537" spans="1:14" x14ac:dyDescent="0.2">
      <c r="A2537" t="s">
        <v>2745</v>
      </c>
      <c r="B2537" t="s">
        <v>32199</v>
      </c>
      <c r="I2537" t="s">
        <v>674</v>
      </c>
      <c r="J2537">
        <v>106.41</v>
      </c>
      <c r="M2537">
        <v>106.41</v>
      </c>
      <c r="N2537">
        <f t="shared" si="39"/>
        <v>0</v>
      </c>
    </row>
    <row r="2538" spans="1:14" x14ac:dyDescent="0.2">
      <c r="A2538" t="s">
        <v>2746</v>
      </c>
      <c r="B2538" t="s">
        <v>32199</v>
      </c>
      <c r="I2538" t="s">
        <v>674</v>
      </c>
      <c r="J2538">
        <v>96.94</v>
      </c>
      <c r="M2538">
        <v>96.94</v>
      </c>
      <c r="N2538">
        <f t="shared" si="39"/>
        <v>0</v>
      </c>
    </row>
    <row r="2539" spans="1:14" x14ac:dyDescent="0.2">
      <c r="A2539" t="s">
        <v>2747</v>
      </c>
      <c r="B2539" t="s">
        <v>32200</v>
      </c>
      <c r="I2539" t="s">
        <v>674</v>
      </c>
      <c r="J2539">
        <v>189.65</v>
      </c>
      <c r="M2539">
        <v>189.65</v>
      </c>
      <c r="N2539">
        <f t="shared" si="39"/>
        <v>0</v>
      </c>
    </row>
    <row r="2540" spans="1:14" x14ac:dyDescent="0.2">
      <c r="A2540" t="s">
        <v>2748</v>
      </c>
      <c r="B2540" t="s">
        <v>32200</v>
      </c>
      <c r="I2540" t="s">
        <v>674</v>
      </c>
      <c r="J2540">
        <v>170.31</v>
      </c>
      <c r="M2540">
        <v>170.31</v>
      </c>
      <c r="N2540">
        <f t="shared" si="39"/>
        <v>0</v>
      </c>
    </row>
    <row r="2541" spans="1:14" x14ac:dyDescent="0.2">
      <c r="A2541" t="s">
        <v>2749</v>
      </c>
      <c r="B2541" t="s">
        <v>32201</v>
      </c>
      <c r="I2541" t="s">
        <v>674</v>
      </c>
      <c r="J2541">
        <v>190</v>
      </c>
      <c r="M2541">
        <v>190</v>
      </c>
      <c r="N2541">
        <f t="shared" si="39"/>
        <v>0</v>
      </c>
    </row>
    <row r="2542" spans="1:14" x14ac:dyDescent="0.2">
      <c r="A2542" t="s">
        <v>2750</v>
      </c>
      <c r="B2542" t="s">
        <v>32201</v>
      </c>
      <c r="I2542" t="s">
        <v>674</v>
      </c>
      <c r="J2542">
        <v>169.33</v>
      </c>
      <c r="M2542">
        <v>169.33</v>
      </c>
      <c r="N2542">
        <f t="shared" si="39"/>
        <v>0</v>
      </c>
    </row>
    <row r="2543" spans="1:14" x14ac:dyDescent="0.2">
      <c r="A2543" t="s">
        <v>2751</v>
      </c>
      <c r="B2543" t="s">
        <v>32202</v>
      </c>
      <c r="I2543" t="s">
        <v>674</v>
      </c>
      <c r="J2543">
        <v>76.52</v>
      </c>
      <c r="M2543">
        <v>76.52</v>
      </c>
      <c r="N2543">
        <f t="shared" si="39"/>
        <v>0</v>
      </c>
    </row>
    <row r="2544" spans="1:14" x14ac:dyDescent="0.2">
      <c r="A2544" t="s">
        <v>2752</v>
      </c>
      <c r="B2544" t="s">
        <v>32202</v>
      </c>
      <c r="I2544" t="s">
        <v>674</v>
      </c>
      <c r="J2544">
        <v>69.63</v>
      </c>
      <c r="M2544">
        <v>69.63</v>
      </c>
      <c r="N2544">
        <f t="shared" si="39"/>
        <v>0</v>
      </c>
    </row>
    <row r="2545" spans="1:14" x14ac:dyDescent="0.2">
      <c r="A2545" t="s">
        <v>2753</v>
      </c>
      <c r="B2545" t="s">
        <v>32203</v>
      </c>
      <c r="I2545" t="s">
        <v>674</v>
      </c>
      <c r="J2545">
        <v>99.47</v>
      </c>
      <c r="M2545">
        <v>99.47</v>
      </c>
      <c r="N2545">
        <f t="shared" si="39"/>
        <v>0</v>
      </c>
    </row>
    <row r="2546" spans="1:14" x14ac:dyDescent="0.2">
      <c r="A2546" t="s">
        <v>2754</v>
      </c>
      <c r="B2546" t="s">
        <v>32203</v>
      </c>
      <c r="I2546" t="s">
        <v>674</v>
      </c>
      <c r="J2546">
        <v>90.52</v>
      </c>
      <c r="M2546">
        <v>90.52</v>
      </c>
      <c r="N2546">
        <f t="shared" si="39"/>
        <v>0</v>
      </c>
    </row>
    <row r="2547" spans="1:14" x14ac:dyDescent="0.2">
      <c r="A2547" t="s">
        <v>2755</v>
      </c>
      <c r="B2547" t="s">
        <v>32204</v>
      </c>
      <c r="I2547" t="s">
        <v>674</v>
      </c>
      <c r="J2547">
        <v>1.46</v>
      </c>
      <c r="M2547">
        <v>1.46</v>
      </c>
      <c r="N2547">
        <f t="shared" si="39"/>
        <v>0</v>
      </c>
    </row>
    <row r="2548" spans="1:14" x14ac:dyDescent="0.2">
      <c r="A2548" t="s">
        <v>2756</v>
      </c>
      <c r="B2548" t="s">
        <v>32204</v>
      </c>
      <c r="I2548" t="s">
        <v>674</v>
      </c>
      <c r="J2548">
        <v>1.42</v>
      </c>
      <c r="M2548">
        <v>1.42</v>
      </c>
      <c r="N2548">
        <f t="shared" si="39"/>
        <v>0</v>
      </c>
    </row>
    <row r="2549" spans="1:14" x14ac:dyDescent="0.2">
      <c r="A2549" t="s">
        <v>2757</v>
      </c>
      <c r="B2549" t="s">
        <v>32205</v>
      </c>
      <c r="I2549" t="s">
        <v>674</v>
      </c>
      <c r="J2549">
        <v>1.31</v>
      </c>
      <c r="M2549">
        <v>1.31</v>
      </c>
      <c r="N2549">
        <f t="shared" si="39"/>
        <v>0</v>
      </c>
    </row>
    <row r="2550" spans="1:14" x14ac:dyDescent="0.2">
      <c r="A2550" t="s">
        <v>2758</v>
      </c>
      <c r="B2550" t="s">
        <v>32205</v>
      </c>
      <c r="I2550" t="s">
        <v>674</v>
      </c>
      <c r="J2550">
        <v>1.27</v>
      </c>
      <c r="M2550">
        <v>1.27</v>
      </c>
      <c r="N2550">
        <f t="shared" si="39"/>
        <v>0</v>
      </c>
    </row>
    <row r="2551" spans="1:14" x14ac:dyDescent="0.2">
      <c r="A2551" t="s">
        <v>2759</v>
      </c>
      <c r="B2551" t="s">
        <v>32206</v>
      </c>
      <c r="I2551" t="s">
        <v>674</v>
      </c>
      <c r="J2551">
        <v>1.18</v>
      </c>
      <c r="M2551">
        <v>1.18</v>
      </c>
      <c r="N2551">
        <f t="shared" si="39"/>
        <v>0</v>
      </c>
    </row>
    <row r="2552" spans="1:14" x14ac:dyDescent="0.2">
      <c r="A2552" t="s">
        <v>2760</v>
      </c>
      <c r="B2552" t="s">
        <v>32206</v>
      </c>
      <c r="I2552" t="s">
        <v>674</v>
      </c>
      <c r="J2552">
        <v>1.1499999999999999</v>
      </c>
      <c r="M2552">
        <v>1.1499999999999999</v>
      </c>
      <c r="N2552">
        <f t="shared" si="39"/>
        <v>0</v>
      </c>
    </row>
    <row r="2553" spans="1:14" x14ac:dyDescent="0.2">
      <c r="A2553" t="s">
        <v>2761</v>
      </c>
      <c r="B2553" t="s">
        <v>32207</v>
      </c>
      <c r="I2553" t="s">
        <v>674</v>
      </c>
      <c r="J2553">
        <v>12.8</v>
      </c>
      <c r="M2553">
        <v>12.8</v>
      </c>
      <c r="N2553">
        <f t="shared" si="39"/>
        <v>0</v>
      </c>
    </row>
    <row r="2554" spans="1:14" x14ac:dyDescent="0.2">
      <c r="A2554" t="s">
        <v>2762</v>
      </c>
      <c r="B2554" t="s">
        <v>32207</v>
      </c>
      <c r="I2554" t="s">
        <v>674</v>
      </c>
      <c r="J2554">
        <v>12.39</v>
      </c>
      <c r="M2554">
        <v>12.39</v>
      </c>
      <c r="N2554">
        <f t="shared" si="39"/>
        <v>0</v>
      </c>
    </row>
    <row r="2555" spans="1:14" x14ac:dyDescent="0.2">
      <c r="A2555" t="s">
        <v>2763</v>
      </c>
      <c r="B2555" t="s">
        <v>32208</v>
      </c>
      <c r="I2555" t="s">
        <v>674</v>
      </c>
      <c r="J2555">
        <v>9.2899999999999991</v>
      </c>
      <c r="M2555">
        <v>9.2899999999999991</v>
      </c>
      <c r="N2555">
        <f t="shared" si="39"/>
        <v>0</v>
      </c>
    </row>
    <row r="2556" spans="1:14" x14ac:dyDescent="0.2">
      <c r="A2556" t="s">
        <v>2764</v>
      </c>
      <c r="B2556" t="s">
        <v>32208</v>
      </c>
      <c r="I2556" t="s">
        <v>674</v>
      </c>
      <c r="J2556">
        <v>9.0299999999999994</v>
      </c>
      <c r="M2556">
        <v>9.0299999999999994</v>
      </c>
      <c r="N2556">
        <f t="shared" si="39"/>
        <v>0</v>
      </c>
    </row>
    <row r="2557" spans="1:14" x14ac:dyDescent="0.2">
      <c r="A2557" t="s">
        <v>2765</v>
      </c>
      <c r="B2557" t="s">
        <v>32209</v>
      </c>
      <c r="I2557" t="s">
        <v>674</v>
      </c>
      <c r="J2557">
        <v>8.2799999999999994</v>
      </c>
      <c r="M2557">
        <v>8.2799999999999994</v>
      </c>
      <c r="N2557">
        <f t="shared" si="39"/>
        <v>0</v>
      </c>
    </row>
    <row r="2558" spans="1:14" x14ac:dyDescent="0.2">
      <c r="A2558" t="s">
        <v>2766</v>
      </c>
      <c r="B2558" t="s">
        <v>32209</v>
      </c>
      <c r="I2558" t="s">
        <v>674</v>
      </c>
      <c r="J2558">
        <v>8.06</v>
      </c>
      <c r="M2558">
        <v>8.06</v>
      </c>
      <c r="N2558">
        <f t="shared" si="39"/>
        <v>0</v>
      </c>
    </row>
    <row r="2559" spans="1:14" x14ac:dyDescent="0.2">
      <c r="A2559" t="s">
        <v>2767</v>
      </c>
      <c r="B2559" t="s">
        <v>32210</v>
      </c>
      <c r="I2559" t="s">
        <v>674</v>
      </c>
      <c r="J2559">
        <v>7.73</v>
      </c>
      <c r="M2559">
        <v>7.73</v>
      </c>
      <c r="N2559">
        <f t="shared" si="39"/>
        <v>0</v>
      </c>
    </row>
    <row r="2560" spans="1:14" x14ac:dyDescent="0.2">
      <c r="A2560" t="s">
        <v>2768</v>
      </c>
      <c r="B2560" t="s">
        <v>32210</v>
      </c>
      <c r="I2560" t="s">
        <v>674</v>
      </c>
      <c r="J2560">
        <v>7.54</v>
      </c>
      <c r="M2560">
        <v>7.54</v>
      </c>
      <c r="N2560">
        <f t="shared" si="39"/>
        <v>0</v>
      </c>
    </row>
    <row r="2561" spans="1:14" x14ac:dyDescent="0.2">
      <c r="A2561" t="s">
        <v>2769</v>
      </c>
      <c r="B2561" t="s">
        <v>32211</v>
      </c>
      <c r="I2561" t="s">
        <v>674</v>
      </c>
      <c r="J2561">
        <v>7.5</v>
      </c>
      <c r="M2561">
        <v>7.5</v>
      </c>
      <c r="N2561">
        <f t="shared" si="39"/>
        <v>0</v>
      </c>
    </row>
    <row r="2562" spans="1:14" x14ac:dyDescent="0.2">
      <c r="A2562" t="s">
        <v>2770</v>
      </c>
      <c r="B2562" t="s">
        <v>32211</v>
      </c>
      <c r="I2562" t="s">
        <v>674</v>
      </c>
      <c r="J2562">
        <v>7.32</v>
      </c>
      <c r="M2562">
        <v>7.32</v>
      </c>
      <c r="N2562">
        <f t="shared" si="39"/>
        <v>0</v>
      </c>
    </row>
    <row r="2563" spans="1:14" x14ac:dyDescent="0.2">
      <c r="A2563" t="s">
        <v>2771</v>
      </c>
      <c r="B2563" t="s">
        <v>32212</v>
      </c>
      <c r="I2563" t="s">
        <v>674</v>
      </c>
      <c r="J2563">
        <v>5.14</v>
      </c>
      <c r="M2563">
        <v>5.14</v>
      </c>
      <c r="N2563">
        <f t="shared" si="39"/>
        <v>0</v>
      </c>
    </row>
    <row r="2564" spans="1:14" x14ac:dyDescent="0.2">
      <c r="A2564" t="s">
        <v>2772</v>
      </c>
      <c r="B2564" t="s">
        <v>32212</v>
      </c>
      <c r="I2564" t="s">
        <v>674</v>
      </c>
      <c r="J2564">
        <v>5.0199999999999996</v>
      </c>
      <c r="M2564">
        <v>5.0199999999999996</v>
      </c>
      <c r="N2564">
        <f t="shared" ref="N2564:N2627" si="40">J2564-M2564</f>
        <v>0</v>
      </c>
    </row>
    <row r="2565" spans="1:14" x14ac:dyDescent="0.2">
      <c r="A2565" t="s">
        <v>2773</v>
      </c>
      <c r="B2565" t="s">
        <v>32213</v>
      </c>
      <c r="I2565" t="s">
        <v>674</v>
      </c>
      <c r="J2565">
        <v>5.35</v>
      </c>
      <c r="M2565">
        <v>5.35</v>
      </c>
      <c r="N2565">
        <f t="shared" si="40"/>
        <v>0</v>
      </c>
    </row>
    <row r="2566" spans="1:14" x14ac:dyDescent="0.2">
      <c r="A2566" t="s">
        <v>2774</v>
      </c>
      <c r="B2566" t="s">
        <v>32213</v>
      </c>
      <c r="I2566" t="s">
        <v>674</v>
      </c>
      <c r="J2566">
        <v>5.26</v>
      </c>
      <c r="M2566">
        <v>5.26</v>
      </c>
      <c r="N2566">
        <f t="shared" si="40"/>
        <v>0</v>
      </c>
    </row>
    <row r="2567" spans="1:14" x14ac:dyDescent="0.2">
      <c r="A2567" t="s">
        <v>2775</v>
      </c>
      <c r="B2567" t="s">
        <v>32214</v>
      </c>
      <c r="I2567" t="s">
        <v>674</v>
      </c>
      <c r="J2567">
        <v>4.41</v>
      </c>
      <c r="M2567">
        <v>4.41</v>
      </c>
      <c r="N2567">
        <f t="shared" si="40"/>
        <v>0</v>
      </c>
    </row>
    <row r="2568" spans="1:14" x14ac:dyDescent="0.2">
      <c r="A2568" t="s">
        <v>2776</v>
      </c>
      <c r="B2568" t="s">
        <v>32214</v>
      </c>
      <c r="I2568" t="s">
        <v>674</v>
      </c>
      <c r="J2568">
        <v>4.34</v>
      </c>
      <c r="M2568">
        <v>4.34</v>
      </c>
      <c r="N2568">
        <f t="shared" si="40"/>
        <v>0</v>
      </c>
    </row>
    <row r="2569" spans="1:14" x14ac:dyDescent="0.2">
      <c r="A2569" t="s">
        <v>2777</v>
      </c>
      <c r="B2569" t="s">
        <v>32215</v>
      </c>
      <c r="I2569" t="s">
        <v>674</v>
      </c>
      <c r="J2569">
        <v>10.23</v>
      </c>
      <c r="M2569">
        <v>10.23</v>
      </c>
      <c r="N2569">
        <f t="shared" si="40"/>
        <v>0</v>
      </c>
    </row>
    <row r="2570" spans="1:14" x14ac:dyDescent="0.2">
      <c r="A2570" t="s">
        <v>2778</v>
      </c>
      <c r="B2570" t="s">
        <v>32215</v>
      </c>
      <c r="I2570" t="s">
        <v>674</v>
      </c>
      <c r="J2570">
        <v>9.91</v>
      </c>
      <c r="M2570">
        <v>9.91</v>
      </c>
      <c r="N2570">
        <f t="shared" si="40"/>
        <v>0</v>
      </c>
    </row>
    <row r="2571" spans="1:14" x14ac:dyDescent="0.2">
      <c r="A2571" t="s">
        <v>2779</v>
      </c>
      <c r="B2571" t="s">
        <v>32216</v>
      </c>
      <c r="I2571" t="s">
        <v>674</v>
      </c>
      <c r="J2571">
        <v>7.12</v>
      </c>
      <c r="M2571">
        <v>7.12</v>
      </c>
      <c r="N2571">
        <f t="shared" si="40"/>
        <v>0</v>
      </c>
    </row>
    <row r="2572" spans="1:14" x14ac:dyDescent="0.2">
      <c r="A2572" t="s">
        <v>2780</v>
      </c>
      <c r="B2572" t="s">
        <v>32216</v>
      </c>
      <c r="I2572" t="s">
        <v>674</v>
      </c>
      <c r="J2572">
        <v>6.94</v>
      </c>
      <c r="M2572">
        <v>6.94</v>
      </c>
      <c r="N2572">
        <f t="shared" si="40"/>
        <v>0</v>
      </c>
    </row>
    <row r="2573" spans="1:14" x14ac:dyDescent="0.2">
      <c r="A2573" t="s">
        <v>2781</v>
      </c>
      <c r="B2573" t="s">
        <v>32217</v>
      </c>
      <c r="I2573" t="s">
        <v>674</v>
      </c>
      <c r="J2573">
        <v>6.11</v>
      </c>
      <c r="M2573">
        <v>6.11</v>
      </c>
      <c r="N2573">
        <f t="shared" si="40"/>
        <v>0</v>
      </c>
    </row>
    <row r="2574" spans="1:14" x14ac:dyDescent="0.2">
      <c r="A2574" t="s">
        <v>2782</v>
      </c>
      <c r="B2574" t="s">
        <v>32217</v>
      </c>
      <c r="I2574" t="s">
        <v>674</v>
      </c>
      <c r="J2574">
        <v>5.98</v>
      </c>
      <c r="M2574">
        <v>5.98</v>
      </c>
      <c r="N2574">
        <f t="shared" si="40"/>
        <v>0</v>
      </c>
    </row>
    <row r="2575" spans="1:14" x14ac:dyDescent="0.2">
      <c r="A2575" t="s">
        <v>2783</v>
      </c>
      <c r="B2575" t="s">
        <v>32218</v>
      </c>
      <c r="I2575" t="s">
        <v>674</v>
      </c>
      <c r="J2575">
        <v>5.57</v>
      </c>
      <c r="M2575">
        <v>5.57</v>
      </c>
      <c r="N2575">
        <f t="shared" si="40"/>
        <v>0</v>
      </c>
    </row>
    <row r="2576" spans="1:14" x14ac:dyDescent="0.2">
      <c r="A2576" t="s">
        <v>2784</v>
      </c>
      <c r="B2576" t="s">
        <v>32218</v>
      </c>
      <c r="I2576" t="s">
        <v>674</v>
      </c>
      <c r="J2576">
        <v>5.46</v>
      </c>
      <c r="M2576">
        <v>5.46</v>
      </c>
      <c r="N2576">
        <f t="shared" si="40"/>
        <v>0</v>
      </c>
    </row>
    <row r="2577" spans="1:14" x14ac:dyDescent="0.2">
      <c r="A2577" t="s">
        <v>2785</v>
      </c>
      <c r="B2577" t="s">
        <v>32219</v>
      </c>
      <c r="I2577" t="s">
        <v>674</v>
      </c>
      <c r="J2577">
        <v>5.33</v>
      </c>
      <c r="M2577">
        <v>5.33</v>
      </c>
      <c r="N2577">
        <f t="shared" si="40"/>
        <v>0</v>
      </c>
    </row>
    <row r="2578" spans="1:14" x14ac:dyDescent="0.2">
      <c r="A2578" t="s">
        <v>2786</v>
      </c>
      <c r="B2578" t="s">
        <v>32219</v>
      </c>
      <c r="I2578" t="s">
        <v>674</v>
      </c>
      <c r="J2578">
        <v>5.23</v>
      </c>
      <c r="M2578">
        <v>5.23</v>
      </c>
      <c r="N2578">
        <f t="shared" si="40"/>
        <v>0</v>
      </c>
    </row>
    <row r="2579" spans="1:14" x14ac:dyDescent="0.2">
      <c r="A2579" t="s">
        <v>2787</v>
      </c>
      <c r="B2579" t="s">
        <v>32220</v>
      </c>
      <c r="I2579" t="s">
        <v>674</v>
      </c>
      <c r="J2579">
        <v>3.38</v>
      </c>
      <c r="M2579">
        <v>3.38</v>
      </c>
      <c r="N2579">
        <f t="shared" si="40"/>
        <v>0</v>
      </c>
    </row>
    <row r="2580" spans="1:14" x14ac:dyDescent="0.2">
      <c r="A2580" t="s">
        <v>2788</v>
      </c>
      <c r="B2580" t="s">
        <v>32220</v>
      </c>
      <c r="I2580" t="s">
        <v>674</v>
      </c>
      <c r="J2580">
        <v>3.32</v>
      </c>
      <c r="M2580">
        <v>3.32</v>
      </c>
      <c r="N2580">
        <f t="shared" si="40"/>
        <v>0</v>
      </c>
    </row>
    <row r="2581" spans="1:14" x14ac:dyDescent="0.2">
      <c r="A2581" t="s">
        <v>2789</v>
      </c>
      <c r="B2581" t="s">
        <v>32221</v>
      </c>
      <c r="D2581" s="307"/>
      <c r="I2581" t="s">
        <v>674</v>
      </c>
      <c r="J2581">
        <v>3.76</v>
      </c>
      <c r="M2581">
        <v>3.76</v>
      </c>
      <c r="N2581">
        <f t="shared" si="40"/>
        <v>0</v>
      </c>
    </row>
    <row r="2582" spans="1:14" x14ac:dyDescent="0.2">
      <c r="A2582" t="s">
        <v>2790</v>
      </c>
      <c r="B2582" t="s">
        <v>32221</v>
      </c>
      <c r="D2582" s="307"/>
      <c r="I2582" t="s">
        <v>674</v>
      </c>
      <c r="J2582">
        <v>3.72</v>
      </c>
      <c r="M2582">
        <v>3.72</v>
      </c>
      <c r="N2582">
        <f t="shared" si="40"/>
        <v>0</v>
      </c>
    </row>
    <row r="2583" spans="1:14" x14ac:dyDescent="0.2">
      <c r="A2583" t="s">
        <v>2791</v>
      </c>
      <c r="B2583" t="s">
        <v>32222</v>
      </c>
      <c r="I2583" t="s">
        <v>674</v>
      </c>
      <c r="J2583">
        <v>3.01</v>
      </c>
      <c r="M2583">
        <v>3.01</v>
      </c>
      <c r="N2583">
        <f t="shared" si="40"/>
        <v>0</v>
      </c>
    </row>
    <row r="2584" spans="1:14" x14ac:dyDescent="0.2">
      <c r="A2584" t="s">
        <v>2792</v>
      </c>
      <c r="B2584" t="s">
        <v>32222</v>
      </c>
      <c r="I2584" t="s">
        <v>674</v>
      </c>
      <c r="J2584">
        <v>2.98</v>
      </c>
      <c r="M2584">
        <v>2.98</v>
      </c>
      <c r="N2584">
        <f t="shared" si="40"/>
        <v>0</v>
      </c>
    </row>
    <row r="2585" spans="1:14" x14ac:dyDescent="0.2">
      <c r="A2585" t="s">
        <v>122</v>
      </c>
      <c r="B2585" t="s">
        <v>32223</v>
      </c>
      <c r="I2585" t="s">
        <v>5</v>
      </c>
      <c r="J2585">
        <v>81.180000000000007</v>
      </c>
      <c r="M2585">
        <v>81.180000000000007</v>
      </c>
      <c r="N2585">
        <f t="shared" si="40"/>
        <v>0</v>
      </c>
    </row>
    <row r="2586" spans="1:14" x14ac:dyDescent="0.2">
      <c r="A2586" t="s">
        <v>2793</v>
      </c>
      <c r="B2586" t="s">
        <v>32223</v>
      </c>
      <c r="I2586" t="s">
        <v>5</v>
      </c>
      <c r="J2586">
        <v>75.56</v>
      </c>
      <c r="M2586">
        <v>75.56</v>
      </c>
      <c r="N2586">
        <f t="shared" si="40"/>
        <v>0</v>
      </c>
    </row>
    <row r="2587" spans="1:14" x14ac:dyDescent="0.2">
      <c r="A2587" t="s">
        <v>2794</v>
      </c>
      <c r="B2587" t="s">
        <v>32224</v>
      </c>
      <c r="I2587" t="s">
        <v>674</v>
      </c>
      <c r="J2587">
        <v>50.26</v>
      </c>
      <c r="M2587">
        <v>50.26</v>
      </c>
      <c r="N2587">
        <f t="shared" si="40"/>
        <v>0</v>
      </c>
    </row>
    <row r="2588" spans="1:14" x14ac:dyDescent="0.2">
      <c r="A2588" t="s">
        <v>2795</v>
      </c>
      <c r="B2588" t="s">
        <v>32224</v>
      </c>
      <c r="I2588" t="s">
        <v>674</v>
      </c>
      <c r="J2588">
        <v>44.64</v>
      </c>
      <c r="M2588">
        <v>44.64</v>
      </c>
      <c r="N2588">
        <f t="shared" si="40"/>
        <v>0</v>
      </c>
    </row>
    <row r="2589" spans="1:14" x14ac:dyDescent="0.2">
      <c r="A2589" t="s">
        <v>2796</v>
      </c>
      <c r="B2589" t="s">
        <v>32225</v>
      </c>
      <c r="I2589" t="s">
        <v>5</v>
      </c>
      <c r="J2589">
        <v>280.83</v>
      </c>
      <c r="M2589">
        <v>280.83</v>
      </c>
      <c r="N2589">
        <f t="shared" si="40"/>
        <v>0</v>
      </c>
    </row>
    <row r="2590" spans="1:14" x14ac:dyDescent="0.2">
      <c r="A2590" t="s">
        <v>2797</v>
      </c>
      <c r="B2590" t="s">
        <v>32225</v>
      </c>
      <c r="I2590" t="s">
        <v>5</v>
      </c>
      <c r="J2590">
        <v>279.39</v>
      </c>
      <c r="M2590">
        <v>279.39</v>
      </c>
      <c r="N2590">
        <f t="shared" si="40"/>
        <v>0</v>
      </c>
    </row>
    <row r="2591" spans="1:14" x14ac:dyDescent="0.2">
      <c r="A2591" t="s">
        <v>2798</v>
      </c>
      <c r="B2591" t="s">
        <v>32226</v>
      </c>
      <c r="I2591" t="s">
        <v>1030</v>
      </c>
      <c r="J2591">
        <v>1.75</v>
      </c>
      <c r="M2591">
        <v>1.75</v>
      </c>
      <c r="N2591">
        <f t="shared" si="40"/>
        <v>0</v>
      </c>
    </row>
    <row r="2592" spans="1:14" x14ac:dyDescent="0.2">
      <c r="A2592" t="s">
        <v>2799</v>
      </c>
      <c r="B2592" t="s">
        <v>32226</v>
      </c>
      <c r="I2592" t="s">
        <v>1030</v>
      </c>
      <c r="J2592">
        <v>1.75</v>
      </c>
      <c r="M2592">
        <v>1.75</v>
      </c>
      <c r="N2592">
        <f t="shared" si="40"/>
        <v>0</v>
      </c>
    </row>
    <row r="2593" spans="1:14" x14ac:dyDescent="0.2">
      <c r="A2593" t="s">
        <v>2800</v>
      </c>
      <c r="B2593" t="s">
        <v>32227</v>
      </c>
      <c r="I2593" t="s">
        <v>1030</v>
      </c>
      <c r="J2593">
        <v>1.3</v>
      </c>
      <c r="M2593">
        <v>1.3</v>
      </c>
      <c r="N2593">
        <f t="shared" si="40"/>
        <v>0</v>
      </c>
    </row>
    <row r="2594" spans="1:14" x14ac:dyDescent="0.2">
      <c r="A2594" t="s">
        <v>2801</v>
      </c>
      <c r="B2594" t="s">
        <v>32227</v>
      </c>
      <c r="I2594" t="s">
        <v>1030</v>
      </c>
      <c r="J2594">
        <v>1.3</v>
      </c>
      <c r="M2594">
        <v>1.3</v>
      </c>
      <c r="N2594">
        <f t="shared" si="40"/>
        <v>0</v>
      </c>
    </row>
    <row r="2595" spans="1:14" x14ac:dyDescent="0.2">
      <c r="A2595" t="s">
        <v>2802</v>
      </c>
      <c r="B2595" t="s">
        <v>32228</v>
      </c>
      <c r="I2595" t="s">
        <v>1030</v>
      </c>
      <c r="J2595">
        <v>1.9500000000000002</v>
      </c>
      <c r="M2595">
        <v>1.9500000000000002</v>
      </c>
      <c r="N2595">
        <f t="shared" si="40"/>
        <v>0</v>
      </c>
    </row>
    <row r="2596" spans="1:14" x14ac:dyDescent="0.2">
      <c r="A2596" t="s">
        <v>2803</v>
      </c>
      <c r="B2596" t="s">
        <v>32228</v>
      </c>
      <c r="I2596" t="s">
        <v>1030</v>
      </c>
      <c r="J2596">
        <v>1.9500000000000002</v>
      </c>
      <c r="M2596">
        <v>1.9500000000000002</v>
      </c>
      <c r="N2596">
        <f t="shared" si="40"/>
        <v>0</v>
      </c>
    </row>
    <row r="2597" spans="1:14" x14ac:dyDescent="0.2">
      <c r="A2597" t="s">
        <v>2804</v>
      </c>
      <c r="B2597" t="s">
        <v>32229</v>
      </c>
      <c r="I2597" t="s">
        <v>1030</v>
      </c>
      <c r="J2597">
        <v>1.4</v>
      </c>
      <c r="M2597">
        <v>1.4</v>
      </c>
      <c r="N2597">
        <f t="shared" si="40"/>
        <v>0</v>
      </c>
    </row>
    <row r="2598" spans="1:14" x14ac:dyDescent="0.2">
      <c r="A2598" t="s">
        <v>2805</v>
      </c>
      <c r="B2598" t="s">
        <v>32229</v>
      </c>
      <c r="I2598" t="s">
        <v>1030</v>
      </c>
      <c r="J2598">
        <v>1.4</v>
      </c>
      <c r="M2598">
        <v>1.4</v>
      </c>
      <c r="N2598">
        <f t="shared" si="40"/>
        <v>0</v>
      </c>
    </row>
    <row r="2599" spans="1:14" x14ac:dyDescent="0.2">
      <c r="A2599" t="s">
        <v>28033</v>
      </c>
      <c r="B2599" t="s">
        <v>32230</v>
      </c>
      <c r="I2599" t="s">
        <v>1030</v>
      </c>
      <c r="J2599">
        <v>2.17</v>
      </c>
      <c r="M2599">
        <v>2.17</v>
      </c>
      <c r="N2599">
        <f t="shared" si="40"/>
        <v>0</v>
      </c>
    </row>
    <row r="2600" spans="1:14" x14ac:dyDescent="0.2">
      <c r="A2600" t="s">
        <v>28034</v>
      </c>
      <c r="B2600" t="s">
        <v>32230</v>
      </c>
      <c r="I2600" t="s">
        <v>1030</v>
      </c>
      <c r="J2600">
        <v>2.17</v>
      </c>
      <c r="M2600">
        <v>2.17</v>
      </c>
      <c r="N2600">
        <f t="shared" si="40"/>
        <v>0</v>
      </c>
    </row>
    <row r="2601" spans="1:14" x14ac:dyDescent="0.2">
      <c r="A2601" t="s">
        <v>2806</v>
      </c>
      <c r="B2601" t="s">
        <v>32231</v>
      </c>
      <c r="I2601" t="s">
        <v>1030</v>
      </c>
      <c r="J2601">
        <v>1.51</v>
      </c>
      <c r="M2601">
        <v>1.51</v>
      </c>
      <c r="N2601">
        <f t="shared" si="40"/>
        <v>0</v>
      </c>
    </row>
    <row r="2602" spans="1:14" x14ac:dyDescent="0.2">
      <c r="A2602" t="s">
        <v>2807</v>
      </c>
      <c r="B2602" t="s">
        <v>32231</v>
      </c>
      <c r="I2602" t="s">
        <v>1030</v>
      </c>
      <c r="J2602">
        <v>1.51</v>
      </c>
      <c r="M2602">
        <v>1.51</v>
      </c>
      <c r="N2602">
        <f t="shared" si="40"/>
        <v>0</v>
      </c>
    </row>
    <row r="2603" spans="1:14" x14ac:dyDescent="0.2">
      <c r="A2603" t="s">
        <v>2808</v>
      </c>
      <c r="B2603" t="s">
        <v>32232</v>
      </c>
      <c r="I2603" t="s">
        <v>674</v>
      </c>
      <c r="J2603">
        <v>0.56000000000000005</v>
      </c>
      <c r="M2603">
        <v>0.56000000000000005</v>
      </c>
      <c r="N2603">
        <f t="shared" si="40"/>
        <v>0</v>
      </c>
    </row>
    <row r="2604" spans="1:14" x14ac:dyDescent="0.2">
      <c r="A2604" t="s">
        <v>2809</v>
      </c>
      <c r="B2604" t="s">
        <v>32232</v>
      </c>
      <c r="I2604" t="s">
        <v>674</v>
      </c>
      <c r="J2604">
        <v>0.53</v>
      </c>
      <c r="M2604">
        <v>0.53</v>
      </c>
      <c r="N2604">
        <f t="shared" si="40"/>
        <v>0</v>
      </c>
    </row>
    <row r="2605" spans="1:14" x14ac:dyDescent="0.2">
      <c r="A2605" t="s">
        <v>2810</v>
      </c>
      <c r="B2605" t="s">
        <v>32233</v>
      </c>
      <c r="I2605" t="s">
        <v>674</v>
      </c>
      <c r="J2605">
        <v>42.93</v>
      </c>
      <c r="M2605">
        <v>42.93</v>
      </c>
      <c r="N2605">
        <f t="shared" si="40"/>
        <v>0</v>
      </c>
    </row>
    <row r="2606" spans="1:14" x14ac:dyDescent="0.2">
      <c r="A2606" t="s">
        <v>2811</v>
      </c>
      <c r="B2606" t="s">
        <v>32233</v>
      </c>
      <c r="I2606" t="s">
        <v>674</v>
      </c>
      <c r="J2606">
        <v>40.94</v>
      </c>
      <c r="M2606">
        <v>40.94</v>
      </c>
      <c r="N2606">
        <f t="shared" si="40"/>
        <v>0</v>
      </c>
    </row>
    <row r="2607" spans="1:14" x14ac:dyDescent="0.2">
      <c r="A2607" t="s">
        <v>2812</v>
      </c>
      <c r="B2607" t="s">
        <v>32234</v>
      </c>
      <c r="I2607" t="s">
        <v>674</v>
      </c>
      <c r="J2607">
        <v>1.32</v>
      </c>
      <c r="M2607">
        <v>1.32</v>
      </c>
      <c r="N2607">
        <f t="shared" si="40"/>
        <v>0</v>
      </c>
    </row>
    <row r="2608" spans="1:14" x14ac:dyDescent="0.2">
      <c r="A2608" t="s">
        <v>2813</v>
      </c>
      <c r="B2608" t="s">
        <v>32234</v>
      </c>
      <c r="I2608" t="s">
        <v>674</v>
      </c>
      <c r="J2608">
        <v>1.28</v>
      </c>
      <c r="M2608">
        <v>1.28</v>
      </c>
      <c r="N2608">
        <f t="shared" si="40"/>
        <v>0</v>
      </c>
    </row>
    <row r="2609" spans="1:14" x14ac:dyDescent="0.2">
      <c r="A2609" t="s">
        <v>2814</v>
      </c>
      <c r="B2609" t="s">
        <v>32235</v>
      </c>
      <c r="I2609" t="s">
        <v>674</v>
      </c>
      <c r="J2609">
        <v>0.88</v>
      </c>
      <c r="M2609">
        <v>0.88</v>
      </c>
      <c r="N2609">
        <f t="shared" si="40"/>
        <v>0</v>
      </c>
    </row>
    <row r="2610" spans="1:14" x14ac:dyDescent="0.2">
      <c r="A2610" t="s">
        <v>2815</v>
      </c>
      <c r="B2610" t="s">
        <v>32235</v>
      </c>
      <c r="I2610" t="s">
        <v>674</v>
      </c>
      <c r="J2610">
        <v>0.85</v>
      </c>
      <c r="M2610">
        <v>0.85</v>
      </c>
      <c r="N2610">
        <f t="shared" si="40"/>
        <v>0</v>
      </c>
    </row>
    <row r="2611" spans="1:14" x14ac:dyDescent="0.2">
      <c r="A2611" t="s">
        <v>2816</v>
      </c>
      <c r="B2611" t="s">
        <v>32236</v>
      </c>
      <c r="I2611" t="s">
        <v>674</v>
      </c>
      <c r="J2611">
        <v>0.53</v>
      </c>
      <c r="M2611">
        <v>0.53</v>
      </c>
      <c r="N2611">
        <f t="shared" si="40"/>
        <v>0</v>
      </c>
    </row>
    <row r="2612" spans="1:14" x14ac:dyDescent="0.2">
      <c r="A2612" t="s">
        <v>2817</v>
      </c>
      <c r="B2612" t="s">
        <v>32236</v>
      </c>
      <c r="I2612" t="s">
        <v>674</v>
      </c>
      <c r="J2612">
        <v>0.51</v>
      </c>
      <c r="M2612">
        <v>0.51</v>
      </c>
      <c r="N2612">
        <f t="shared" si="40"/>
        <v>0</v>
      </c>
    </row>
    <row r="2613" spans="1:14" x14ac:dyDescent="0.2">
      <c r="A2613" t="s">
        <v>2818</v>
      </c>
      <c r="B2613" t="s">
        <v>32237</v>
      </c>
      <c r="I2613" t="s">
        <v>674</v>
      </c>
      <c r="J2613">
        <v>0.79</v>
      </c>
      <c r="M2613">
        <v>0.79</v>
      </c>
      <c r="N2613">
        <f t="shared" si="40"/>
        <v>0</v>
      </c>
    </row>
    <row r="2614" spans="1:14" x14ac:dyDescent="0.2">
      <c r="A2614" t="s">
        <v>2819</v>
      </c>
      <c r="B2614" t="s">
        <v>32237</v>
      </c>
      <c r="I2614" t="s">
        <v>674</v>
      </c>
      <c r="J2614">
        <v>0.76</v>
      </c>
      <c r="M2614">
        <v>0.76</v>
      </c>
      <c r="N2614">
        <f t="shared" si="40"/>
        <v>0</v>
      </c>
    </row>
    <row r="2615" spans="1:14" x14ac:dyDescent="0.2">
      <c r="A2615" t="s">
        <v>2820</v>
      </c>
      <c r="B2615" t="s">
        <v>32238</v>
      </c>
      <c r="I2615" t="s">
        <v>2821</v>
      </c>
      <c r="J2615">
        <v>0.19</v>
      </c>
      <c r="M2615">
        <v>0.19</v>
      </c>
      <c r="N2615">
        <f t="shared" si="40"/>
        <v>0</v>
      </c>
    </row>
    <row r="2616" spans="1:14" x14ac:dyDescent="0.2">
      <c r="A2616" t="s">
        <v>2822</v>
      </c>
      <c r="B2616" t="s">
        <v>32238</v>
      </c>
      <c r="I2616" t="s">
        <v>2821</v>
      </c>
      <c r="J2616">
        <v>0.18</v>
      </c>
      <c r="M2616">
        <v>0.18</v>
      </c>
      <c r="N2616">
        <f t="shared" si="40"/>
        <v>0</v>
      </c>
    </row>
    <row r="2617" spans="1:14" x14ac:dyDescent="0.2">
      <c r="A2617" t="s">
        <v>2823</v>
      </c>
      <c r="B2617" t="s">
        <v>32239</v>
      </c>
      <c r="I2617" t="s">
        <v>2699</v>
      </c>
      <c r="J2617">
        <v>0.95</v>
      </c>
      <c r="M2617">
        <v>0.95</v>
      </c>
      <c r="N2617">
        <f t="shared" si="40"/>
        <v>0</v>
      </c>
    </row>
    <row r="2618" spans="1:14" x14ac:dyDescent="0.2">
      <c r="A2618" t="s">
        <v>2824</v>
      </c>
      <c r="B2618" t="s">
        <v>32239</v>
      </c>
      <c r="I2618" t="s">
        <v>2699</v>
      </c>
      <c r="J2618">
        <v>0.93</v>
      </c>
      <c r="M2618">
        <v>0.93</v>
      </c>
      <c r="N2618">
        <f t="shared" si="40"/>
        <v>0</v>
      </c>
    </row>
    <row r="2619" spans="1:14" x14ac:dyDescent="0.2">
      <c r="A2619" t="s">
        <v>2825</v>
      </c>
      <c r="B2619" t="s">
        <v>32240</v>
      </c>
      <c r="I2619" t="s">
        <v>2699</v>
      </c>
      <c r="J2619">
        <v>4.7</v>
      </c>
      <c r="M2619">
        <v>4.7</v>
      </c>
      <c r="N2619">
        <f t="shared" si="40"/>
        <v>0</v>
      </c>
    </row>
    <row r="2620" spans="1:14" x14ac:dyDescent="0.2">
      <c r="A2620" t="s">
        <v>2826</v>
      </c>
      <c r="B2620" t="s">
        <v>32240</v>
      </c>
      <c r="I2620" t="s">
        <v>2699</v>
      </c>
      <c r="J2620">
        <v>4.62</v>
      </c>
      <c r="M2620">
        <v>4.62</v>
      </c>
      <c r="N2620">
        <f t="shared" si="40"/>
        <v>0</v>
      </c>
    </row>
    <row r="2621" spans="1:14" x14ac:dyDescent="0.2">
      <c r="A2621" t="s">
        <v>2827</v>
      </c>
      <c r="B2621" t="s">
        <v>32241</v>
      </c>
      <c r="I2621" t="s">
        <v>3</v>
      </c>
      <c r="J2621">
        <v>0.87</v>
      </c>
      <c r="M2621">
        <v>0.87</v>
      </c>
      <c r="N2621">
        <f t="shared" si="40"/>
        <v>0</v>
      </c>
    </row>
    <row r="2622" spans="1:14" x14ac:dyDescent="0.2">
      <c r="A2622" t="s">
        <v>2828</v>
      </c>
      <c r="B2622" t="s">
        <v>32241</v>
      </c>
      <c r="I2622" t="s">
        <v>3</v>
      </c>
      <c r="J2622">
        <v>0.8</v>
      </c>
      <c r="M2622">
        <v>0.8</v>
      </c>
      <c r="N2622">
        <f t="shared" si="40"/>
        <v>0</v>
      </c>
    </row>
    <row r="2623" spans="1:14" x14ac:dyDescent="0.2">
      <c r="A2623" t="s">
        <v>2829</v>
      </c>
      <c r="B2623" t="s">
        <v>32242</v>
      </c>
      <c r="I2623" t="s">
        <v>5</v>
      </c>
      <c r="J2623">
        <v>16.84</v>
      </c>
      <c r="M2623">
        <v>16.84</v>
      </c>
      <c r="N2623">
        <f t="shared" si="40"/>
        <v>0</v>
      </c>
    </row>
    <row r="2624" spans="1:14" x14ac:dyDescent="0.2">
      <c r="A2624" t="s">
        <v>2830</v>
      </c>
      <c r="B2624" t="s">
        <v>32242</v>
      </c>
      <c r="I2624" t="s">
        <v>5</v>
      </c>
      <c r="J2624">
        <v>15.43</v>
      </c>
      <c r="M2624">
        <v>15.43</v>
      </c>
      <c r="N2624">
        <f t="shared" si="40"/>
        <v>0</v>
      </c>
    </row>
    <row r="2625" spans="1:14" x14ac:dyDescent="0.2">
      <c r="A2625" t="s">
        <v>2831</v>
      </c>
      <c r="B2625" t="s">
        <v>32243</v>
      </c>
      <c r="I2625" t="s">
        <v>5</v>
      </c>
      <c r="J2625">
        <v>163.55000000000001</v>
      </c>
      <c r="M2625">
        <v>163.55000000000001</v>
      </c>
      <c r="N2625">
        <f t="shared" si="40"/>
        <v>0</v>
      </c>
    </row>
    <row r="2626" spans="1:14" x14ac:dyDescent="0.2">
      <c r="A2626" t="s">
        <v>2832</v>
      </c>
      <c r="B2626" t="s">
        <v>32243</v>
      </c>
      <c r="I2626" t="s">
        <v>5</v>
      </c>
      <c r="J2626">
        <v>150.66999999999999</v>
      </c>
      <c r="M2626">
        <v>150.66999999999999</v>
      </c>
      <c r="N2626">
        <f t="shared" si="40"/>
        <v>0</v>
      </c>
    </row>
    <row r="2627" spans="1:14" x14ac:dyDescent="0.2">
      <c r="A2627" t="s">
        <v>2833</v>
      </c>
      <c r="B2627" t="s">
        <v>32244</v>
      </c>
      <c r="I2627" t="s">
        <v>5</v>
      </c>
      <c r="J2627">
        <v>17574.009999999998</v>
      </c>
      <c r="M2627">
        <v>17574.009999999998</v>
      </c>
      <c r="N2627">
        <f t="shared" si="40"/>
        <v>0</v>
      </c>
    </row>
    <row r="2628" spans="1:14" x14ac:dyDescent="0.2">
      <c r="A2628" t="s">
        <v>2834</v>
      </c>
      <c r="B2628" t="s">
        <v>32244</v>
      </c>
      <c r="I2628" t="s">
        <v>5</v>
      </c>
      <c r="J2628">
        <v>16720.509999999998</v>
      </c>
      <c r="M2628">
        <v>16720.509999999998</v>
      </c>
      <c r="N2628">
        <f t="shared" ref="N2628:N2691" si="41">J2628-M2628</f>
        <v>0</v>
      </c>
    </row>
    <row r="2629" spans="1:14" x14ac:dyDescent="0.2">
      <c r="A2629" t="s">
        <v>2835</v>
      </c>
      <c r="B2629" t="s">
        <v>32245</v>
      </c>
      <c r="I2629" t="s">
        <v>5</v>
      </c>
      <c r="J2629">
        <v>26035.62</v>
      </c>
      <c r="M2629">
        <v>26035.62</v>
      </c>
      <c r="N2629">
        <f t="shared" si="41"/>
        <v>0</v>
      </c>
    </row>
    <row r="2630" spans="1:14" x14ac:dyDescent="0.2">
      <c r="A2630" t="s">
        <v>2836</v>
      </c>
      <c r="B2630" t="s">
        <v>32245</v>
      </c>
      <c r="I2630" t="s">
        <v>5</v>
      </c>
      <c r="J2630">
        <v>24785.86</v>
      </c>
      <c r="M2630">
        <v>24785.86</v>
      </c>
      <c r="N2630">
        <f t="shared" si="41"/>
        <v>0</v>
      </c>
    </row>
    <row r="2631" spans="1:14" x14ac:dyDescent="0.2">
      <c r="A2631" t="s">
        <v>2837</v>
      </c>
      <c r="B2631" t="s">
        <v>32246</v>
      </c>
      <c r="I2631" t="s">
        <v>5</v>
      </c>
      <c r="J2631">
        <v>32594.63</v>
      </c>
      <c r="M2631">
        <v>32594.63</v>
      </c>
      <c r="N2631">
        <f t="shared" si="41"/>
        <v>0</v>
      </c>
    </row>
    <row r="2632" spans="1:14" x14ac:dyDescent="0.2">
      <c r="A2632" t="s">
        <v>2838</v>
      </c>
      <c r="B2632" t="s">
        <v>32246</v>
      </c>
      <c r="I2632" t="s">
        <v>5</v>
      </c>
      <c r="J2632">
        <v>30924.83</v>
      </c>
      <c r="M2632">
        <v>30924.83</v>
      </c>
      <c r="N2632">
        <f t="shared" si="41"/>
        <v>0</v>
      </c>
    </row>
    <row r="2633" spans="1:14" x14ac:dyDescent="0.2">
      <c r="A2633" t="s">
        <v>2839</v>
      </c>
      <c r="B2633" t="s">
        <v>32247</v>
      </c>
      <c r="I2633" t="s">
        <v>5</v>
      </c>
      <c r="J2633">
        <v>39647.08</v>
      </c>
      <c r="M2633">
        <v>39647.08</v>
      </c>
      <c r="N2633">
        <f t="shared" si="41"/>
        <v>0</v>
      </c>
    </row>
    <row r="2634" spans="1:14" x14ac:dyDescent="0.2">
      <c r="A2634" t="s">
        <v>2840</v>
      </c>
      <c r="B2634" t="s">
        <v>32247</v>
      </c>
      <c r="I2634" t="s">
        <v>5</v>
      </c>
      <c r="J2634">
        <v>37262.83</v>
      </c>
      <c r="M2634">
        <v>37262.83</v>
      </c>
      <c r="N2634">
        <f t="shared" si="41"/>
        <v>0</v>
      </c>
    </row>
    <row r="2635" spans="1:14" x14ac:dyDescent="0.2">
      <c r="A2635" t="s">
        <v>2841</v>
      </c>
      <c r="B2635" t="s">
        <v>32248</v>
      </c>
      <c r="I2635" t="s">
        <v>20</v>
      </c>
      <c r="J2635">
        <v>246.75</v>
      </c>
      <c r="M2635">
        <v>246.75</v>
      </c>
      <c r="N2635">
        <f t="shared" si="41"/>
        <v>0</v>
      </c>
    </row>
    <row r="2636" spans="1:14" x14ac:dyDescent="0.2">
      <c r="A2636" t="s">
        <v>2842</v>
      </c>
      <c r="B2636" t="s">
        <v>32248</v>
      </c>
      <c r="I2636" t="s">
        <v>20</v>
      </c>
      <c r="J2636">
        <v>213.82</v>
      </c>
      <c r="M2636">
        <v>213.82</v>
      </c>
      <c r="N2636">
        <f t="shared" si="41"/>
        <v>0</v>
      </c>
    </row>
    <row r="2637" spans="1:14" x14ac:dyDescent="0.2">
      <c r="A2637" t="s">
        <v>2843</v>
      </c>
      <c r="B2637" t="s">
        <v>32249</v>
      </c>
      <c r="I2637" t="s">
        <v>20</v>
      </c>
      <c r="J2637">
        <v>341.65</v>
      </c>
      <c r="M2637">
        <v>341.65</v>
      </c>
      <c r="N2637">
        <f t="shared" si="41"/>
        <v>0</v>
      </c>
    </row>
    <row r="2638" spans="1:14" x14ac:dyDescent="0.2">
      <c r="A2638" t="s">
        <v>2844</v>
      </c>
      <c r="B2638" t="s">
        <v>32249</v>
      </c>
      <c r="I2638" t="s">
        <v>20</v>
      </c>
      <c r="J2638">
        <v>296.06</v>
      </c>
      <c r="M2638">
        <v>296.06</v>
      </c>
      <c r="N2638">
        <f t="shared" si="41"/>
        <v>0</v>
      </c>
    </row>
    <row r="2639" spans="1:14" x14ac:dyDescent="0.2">
      <c r="A2639" t="s">
        <v>2845</v>
      </c>
      <c r="B2639" t="s">
        <v>32250</v>
      </c>
      <c r="I2639" t="s">
        <v>20</v>
      </c>
      <c r="J2639">
        <v>143.30000000000001</v>
      </c>
      <c r="M2639">
        <v>143.30000000000001</v>
      </c>
      <c r="N2639">
        <f t="shared" si="41"/>
        <v>0</v>
      </c>
    </row>
    <row r="2640" spans="1:14" x14ac:dyDescent="0.2">
      <c r="A2640" t="s">
        <v>2846</v>
      </c>
      <c r="B2640" t="s">
        <v>32250</v>
      </c>
      <c r="I2640" t="s">
        <v>20</v>
      </c>
      <c r="J2640">
        <v>124.17</v>
      </c>
      <c r="M2640">
        <v>124.17</v>
      </c>
      <c r="N2640">
        <f t="shared" si="41"/>
        <v>0</v>
      </c>
    </row>
    <row r="2641" spans="1:14" x14ac:dyDescent="0.2">
      <c r="A2641" t="s">
        <v>2847</v>
      </c>
      <c r="B2641" t="s">
        <v>32251</v>
      </c>
      <c r="I2641" t="s">
        <v>20</v>
      </c>
      <c r="J2641">
        <v>72.260000000000005</v>
      </c>
      <c r="M2641">
        <v>72.260000000000005</v>
      </c>
      <c r="N2641">
        <f t="shared" si="41"/>
        <v>0</v>
      </c>
    </row>
    <row r="2642" spans="1:14" x14ac:dyDescent="0.2">
      <c r="A2642" t="s">
        <v>2848</v>
      </c>
      <c r="B2642" t="s">
        <v>32251</v>
      </c>
      <c r="I2642" t="s">
        <v>20</v>
      </c>
      <c r="J2642">
        <v>62.62</v>
      </c>
      <c r="M2642">
        <v>62.62</v>
      </c>
      <c r="N2642">
        <f t="shared" si="41"/>
        <v>0</v>
      </c>
    </row>
    <row r="2643" spans="1:14" x14ac:dyDescent="0.2">
      <c r="A2643" t="s">
        <v>2849</v>
      </c>
      <c r="B2643" t="s">
        <v>32252</v>
      </c>
      <c r="I2643" t="s">
        <v>3</v>
      </c>
      <c r="J2643">
        <v>9.0299999999999994</v>
      </c>
      <c r="M2643">
        <v>9.0299999999999994</v>
      </c>
      <c r="N2643">
        <f t="shared" si="41"/>
        <v>0</v>
      </c>
    </row>
    <row r="2644" spans="1:14" x14ac:dyDescent="0.2">
      <c r="A2644" t="s">
        <v>2850</v>
      </c>
      <c r="B2644" t="s">
        <v>32252</v>
      </c>
      <c r="I2644" t="s">
        <v>3</v>
      </c>
      <c r="J2644">
        <v>7.82</v>
      </c>
      <c r="M2644">
        <v>7.82</v>
      </c>
      <c r="N2644">
        <f t="shared" si="41"/>
        <v>0</v>
      </c>
    </row>
    <row r="2645" spans="1:14" x14ac:dyDescent="0.2">
      <c r="A2645" t="s">
        <v>2851</v>
      </c>
      <c r="B2645" t="s">
        <v>32253</v>
      </c>
      <c r="I2645" t="s">
        <v>3</v>
      </c>
      <c r="J2645">
        <v>27.09</v>
      </c>
      <c r="M2645">
        <v>27.09</v>
      </c>
      <c r="N2645">
        <f t="shared" si="41"/>
        <v>0</v>
      </c>
    </row>
    <row r="2646" spans="1:14" x14ac:dyDescent="0.2">
      <c r="A2646" t="s">
        <v>2852</v>
      </c>
      <c r="B2646" t="s">
        <v>32253</v>
      </c>
      <c r="I2646" t="s">
        <v>3</v>
      </c>
      <c r="J2646">
        <v>23.48</v>
      </c>
      <c r="M2646">
        <v>23.48</v>
      </c>
      <c r="N2646">
        <f t="shared" si="41"/>
        <v>0</v>
      </c>
    </row>
    <row r="2647" spans="1:14" x14ac:dyDescent="0.2">
      <c r="A2647" t="s">
        <v>2853</v>
      </c>
      <c r="B2647" t="s">
        <v>32254</v>
      </c>
      <c r="I2647" t="s">
        <v>3</v>
      </c>
      <c r="J2647">
        <v>21.67</v>
      </c>
      <c r="M2647">
        <v>21.67</v>
      </c>
      <c r="N2647">
        <f t="shared" si="41"/>
        <v>0</v>
      </c>
    </row>
    <row r="2648" spans="1:14" x14ac:dyDescent="0.2">
      <c r="A2648" t="s">
        <v>2854</v>
      </c>
      <c r="B2648" t="s">
        <v>32254</v>
      </c>
      <c r="I2648" t="s">
        <v>3</v>
      </c>
      <c r="J2648">
        <v>18.78</v>
      </c>
      <c r="M2648">
        <v>18.78</v>
      </c>
      <c r="N2648">
        <f t="shared" si="41"/>
        <v>0</v>
      </c>
    </row>
    <row r="2649" spans="1:14" x14ac:dyDescent="0.2">
      <c r="A2649" t="s">
        <v>2855</v>
      </c>
      <c r="B2649" t="s">
        <v>32255</v>
      </c>
      <c r="I2649" t="s">
        <v>3</v>
      </c>
      <c r="J2649">
        <v>16.940000000000001</v>
      </c>
      <c r="M2649">
        <v>16.940000000000001</v>
      </c>
      <c r="N2649">
        <f t="shared" si="41"/>
        <v>0</v>
      </c>
    </row>
    <row r="2650" spans="1:14" x14ac:dyDescent="0.2">
      <c r="A2650" t="s">
        <v>2856</v>
      </c>
      <c r="B2650" t="s">
        <v>32255</v>
      </c>
      <c r="I2650" t="s">
        <v>3</v>
      </c>
      <c r="J2650">
        <v>14.68</v>
      </c>
      <c r="M2650">
        <v>14.68</v>
      </c>
      <c r="N2650">
        <f t="shared" si="41"/>
        <v>0</v>
      </c>
    </row>
    <row r="2651" spans="1:14" x14ac:dyDescent="0.2">
      <c r="A2651" t="s">
        <v>2857</v>
      </c>
      <c r="B2651" t="s">
        <v>32256</v>
      </c>
      <c r="I2651" t="s">
        <v>3</v>
      </c>
      <c r="J2651">
        <v>12.03</v>
      </c>
      <c r="M2651">
        <v>12.03</v>
      </c>
      <c r="N2651">
        <f t="shared" si="41"/>
        <v>0</v>
      </c>
    </row>
    <row r="2652" spans="1:14" x14ac:dyDescent="0.2">
      <c r="A2652" t="s">
        <v>2858</v>
      </c>
      <c r="B2652" t="s">
        <v>32256</v>
      </c>
      <c r="I2652" t="s">
        <v>3</v>
      </c>
      <c r="J2652">
        <v>10.42</v>
      </c>
      <c r="M2652">
        <v>10.42</v>
      </c>
      <c r="N2652">
        <f t="shared" si="41"/>
        <v>0</v>
      </c>
    </row>
    <row r="2653" spans="1:14" x14ac:dyDescent="0.2">
      <c r="A2653" t="s">
        <v>2859</v>
      </c>
      <c r="B2653" t="s">
        <v>32257</v>
      </c>
      <c r="I2653" t="s">
        <v>3</v>
      </c>
      <c r="J2653">
        <v>48.77</v>
      </c>
      <c r="M2653">
        <v>48.77</v>
      </c>
      <c r="N2653">
        <f t="shared" si="41"/>
        <v>0</v>
      </c>
    </row>
    <row r="2654" spans="1:14" x14ac:dyDescent="0.2">
      <c r="A2654" t="s">
        <v>2860</v>
      </c>
      <c r="B2654" t="s">
        <v>32257</v>
      </c>
      <c r="I2654" t="s">
        <v>3</v>
      </c>
      <c r="J2654">
        <v>42.27</v>
      </c>
      <c r="M2654">
        <v>42.27</v>
      </c>
      <c r="N2654">
        <f t="shared" si="41"/>
        <v>0</v>
      </c>
    </row>
    <row r="2655" spans="1:14" x14ac:dyDescent="0.2">
      <c r="A2655" t="s">
        <v>2861</v>
      </c>
      <c r="B2655" t="s">
        <v>32258</v>
      </c>
      <c r="I2655" t="s">
        <v>3</v>
      </c>
      <c r="J2655">
        <v>24.57</v>
      </c>
      <c r="M2655">
        <v>24.57</v>
      </c>
      <c r="N2655">
        <f t="shared" si="41"/>
        <v>0</v>
      </c>
    </row>
    <row r="2656" spans="1:14" x14ac:dyDescent="0.2">
      <c r="A2656" t="s">
        <v>2862</v>
      </c>
      <c r="B2656" t="s">
        <v>32258</v>
      </c>
      <c r="I2656" t="s">
        <v>3</v>
      </c>
      <c r="J2656">
        <v>21.29</v>
      </c>
      <c r="M2656">
        <v>21.29</v>
      </c>
      <c r="N2656">
        <f t="shared" si="41"/>
        <v>0</v>
      </c>
    </row>
    <row r="2657" spans="1:14" x14ac:dyDescent="0.2">
      <c r="A2657" t="s">
        <v>2863</v>
      </c>
      <c r="B2657" t="s">
        <v>32259</v>
      </c>
      <c r="I2657" t="s">
        <v>3</v>
      </c>
      <c r="J2657">
        <v>9.0299999999999994</v>
      </c>
      <c r="M2657">
        <v>9.0299999999999994</v>
      </c>
      <c r="N2657">
        <f t="shared" si="41"/>
        <v>0</v>
      </c>
    </row>
    <row r="2658" spans="1:14" x14ac:dyDescent="0.2">
      <c r="A2658" t="s">
        <v>2864</v>
      </c>
      <c r="B2658" t="s">
        <v>32259</v>
      </c>
      <c r="I2658" t="s">
        <v>3</v>
      </c>
      <c r="J2658">
        <v>7.82</v>
      </c>
      <c r="M2658">
        <v>7.82</v>
      </c>
      <c r="N2658">
        <f t="shared" si="41"/>
        <v>0</v>
      </c>
    </row>
    <row r="2659" spans="1:14" x14ac:dyDescent="0.2">
      <c r="A2659" t="s">
        <v>2865</v>
      </c>
      <c r="B2659" t="s">
        <v>32260</v>
      </c>
      <c r="I2659" t="s">
        <v>3</v>
      </c>
      <c r="J2659">
        <v>17.63</v>
      </c>
      <c r="M2659">
        <v>17.63</v>
      </c>
      <c r="N2659">
        <f t="shared" si="41"/>
        <v>0</v>
      </c>
    </row>
    <row r="2660" spans="1:14" x14ac:dyDescent="0.2">
      <c r="A2660" t="s">
        <v>2866</v>
      </c>
      <c r="B2660" t="s">
        <v>32260</v>
      </c>
      <c r="I2660" t="s">
        <v>3</v>
      </c>
      <c r="J2660">
        <v>15.28</v>
      </c>
      <c r="M2660">
        <v>15.28</v>
      </c>
      <c r="N2660">
        <f t="shared" si="41"/>
        <v>0</v>
      </c>
    </row>
    <row r="2661" spans="1:14" x14ac:dyDescent="0.2">
      <c r="A2661" t="s">
        <v>2867</v>
      </c>
      <c r="B2661" t="s">
        <v>32261</v>
      </c>
      <c r="I2661" t="s">
        <v>3</v>
      </c>
      <c r="J2661">
        <v>24.57</v>
      </c>
      <c r="M2661">
        <v>24.57</v>
      </c>
      <c r="N2661">
        <f t="shared" si="41"/>
        <v>0</v>
      </c>
    </row>
    <row r="2662" spans="1:14" x14ac:dyDescent="0.2">
      <c r="A2662" t="s">
        <v>2868</v>
      </c>
      <c r="B2662" t="s">
        <v>32261</v>
      </c>
      <c r="I2662" t="s">
        <v>3</v>
      </c>
      <c r="J2662">
        <v>21.29</v>
      </c>
      <c r="M2662">
        <v>21.29</v>
      </c>
      <c r="N2662">
        <f t="shared" si="41"/>
        <v>0</v>
      </c>
    </row>
    <row r="2663" spans="1:14" x14ac:dyDescent="0.2">
      <c r="A2663" t="s">
        <v>2869</v>
      </c>
      <c r="B2663" t="s">
        <v>32262</v>
      </c>
      <c r="I2663" t="s">
        <v>3</v>
      </c>
      <c r="J2663">
        <v>23.48</v>
      </c>
      <c r="M2663">
        <v>23.48</v>
      </c>
      <c r="N2663">
        <f t="shared" si="41"/>
        <v>0</v>
      </c>
    </row>
    <row r="2664" spans="1:14" x14ac:dyDescent="0.2">
      <c r="A2664" t="s">
        <v>2870</v>
      </c>
      <c r="B2664" t="s">
        <v>32262</v>
      </c>
      <c r="I2664" t="s">
        <v>3</v>
      </c>
      <c r="J2664">
        <v>20.350000000000001</v>
      </c>
      <c r="M2664">
        <v>20.350000000000001</v>
      </c>
      <c r="N2664">
        <f t="shared" si="41"/>
        <v>0</v>
      </c>
    </row>
    <row r="2665" spans="1:14" x14ac:dyDescent="0.2">
      <c r="A2665" t="s">
        <v>2871</v>
      </c>
      <c r="B2665" t="s">
        <v>32263</v>
      </c>
      <c r="I2665" t="s">
        <v>3</v>
      </c>
      <c r="J2665">
        <v>12.64</v>
      </c>
      <c r="M2665">
        <v>12.64</v>
      </c>
      <c r="N2665">
        <f t="shared" si="41"/>
        <v>0</v>
      </c>
    </row>
    <row r="2666" spans="1:14" x14ac:dyDescent="0.2">
      <c r="A2666" t="s">
        <v>2872</v>
      </c>
      <c r="B2666" t="s">
        <v>32263</v>
      </c>
      <c r="I2666" t="s">
        <v>3</v>
      </c>
      <c r="J2666">
        <v>10.95</v>
      </c>
      <c r="M2666">
        <v>10.95</v>
      </c>
      <c r="N2666">
        <f t="shared" si="41"/>
        <v>0</v>
      </c>
    </row>
    <row r="2667" spans="1:14" x14ac:dyDescent="0.2">
      <c r="A2667" t="s">
        <v>2873</v>
      </c>
      <c r="B2667" t="s">
        <v>32264</v>
      </c>
      <c r="I2667" t="s">
        <v>20</v>
      </c>
      <c r="J2667">
        <v>66.84</v>
      </c>
      <c r="M2667">
        <v>66.84</v>
      </c>
      <c r="N2667">
        <f t="shared" si="41"/>
        <v>0</v>
      </c>
    </row>
    <row r="2668" spans="1:14" x14ac:dyDescent="0.2">
      <c r="A2668" t="s">
        <v>2874</v>
      </c>
      <c r="B2668" t="s">
        <v>32264</v>
      </c>
      <c r="I2668" t="s">
        <v>20</v>
      </c>
      <c r="J2668">
        <v>57.92</v>
      </c>
      <c r="M2668">
        <v>57.92</v>
      </c>
      <c r="N2668">
        <f t="shared" si="41"/>
        <v>0</v>
      </c>
    </row>
    <row r="2669" spans="1:14" x14ac:dyDescent="0.2">
      <c r="A2669" t="s">
        <v>2875</v>
      </c>
      <c r="B2669" t="s">
        <v>32265</v>
      </c>
      <c r="I2669" t="s">
        <v>3</v>
      </c>
      <c r="J2669">
        <v>11.03</v>
      </c>
      <c r="M2669">
        <v>11.03</v>
      </c>
      <c r="N2669">
        <f t="shared" si="41"/>
        <v>0</v>
      </c>
    </row>
    <row r="2670" spans="1:14" x14ac:dyDescent="0.2">
      <c r="A2670" t="s">
        <v>2876</v>
      </c>
      <c r="B2670" t="s">
        <v>32265</v>
      </c>
      <c r="I2670" t="s">
        <v>3</v>
      </c>
      <c r="J2670">
        <v>9.5500000000000007</v>
      </c>
      <c r="M2670">
        <v>9.5500000000000007</v>
      </c>
      <c r="N2670">
        <f t="shared" si="41"/>
        <v>0</v>
      </c>
    </row>
    <row r="2671" spans="1:14" x14ac:dyDescent="0.2">
      <c r="A2671" t="s">
        <v>2877</v>
      </c>
      <c r="B2671" t="s">
        <v>32266</v>
      </c>
      <c r="I2671" t="s">
        <v>3</v>
      </c>
      <c r="J2671">
        <v>27.09</v>
      </c>
      <c r="M2671">
        <v>27.09</v>
      </c>
      <c r="N2671">
        <f t="shared" si="41"/>
        <v>0</v>
      </c>
    </row>
    <row r="2672" spans="1:14" x14ac:dyDescent="0.2">
      <c r="A2672" t="s">
        <v>2878</v>
      </c>
      <c r="B2672" t="s">
        <v>32266</v>
      </c>
      <c r="I2672" t="s">
        <v>3</v>
      </c>
      <c r="J2672">
        <v>23.48</v>
      </c>
      <c r="M2672">
        <v>23.48</v>
      </c>
      <c r="N2672">
        <f t="shared" si="41"/>
        <v>0</v>
      </c>
    </row>
    <row r="2673" spans="1:14" x14ac:dyDescent="0.2">
      <c r="A2673" t="s">
        <v>2879</v>
      </c>
      <c r="B2673" t="s">
        <v>2880</v>
      </c>
      <c r="I2673" t="s">
        <v>20</v>
      </c>
      <c r="J2673">
        <v>27.09</v>
      </c>
      <c r="M2673">
        <v>27.09</v>
      </c>
      <c r="N2673">
        <f t="shared" si="41"/>
        <v>0</v>
      </c>
    </row>
    <row r="2674" spans="1:14" x14ac:dyDescent="0.2">
      <c r="A2674" t="s">
        <v>2881</v>
      </c>
      <c r="B2674" t="s">
        <v>2880</v>
      </c>
      <c r="I2674" t="s">
        <v>20</v>
      </c>
      <c r="J2674">
        <v>23.48</v>
      </c>
      <c r="M2674">
        <v>23.48</v>
      </c>
      <c r="N2674">
        <f t="shared" si="41"/>
        <v>0</v>
      </c>
    </row>
    <row r="2675" spans="1:14" x14ac:dyDescent="0.2">
      <c r="A2675" t="s">
        <v>2882</v>
      </c>
      <c r="B2675" t="s">
        <v>32267</v>
      </c>
      <c r="I2675" t="s">
        <v>20</v>
      </c>
      <c r="J2675">
        <v>92.53</v>
      </c>
      <c r="M2675">
        <v>92.53</v>
      </c>
      <c r="N2675">
        <f t="shared" si="41"/>
        <v>0</v>
      </c>
    </row>
    <row r="2676" spans="1:14" x14ac:dyDescent="0.2">
      <c r="A2676" t="s">
        <v>2883</v>
      </c>
      <c r="B2676" t="s">
        <v>32267</v>
      </c>
      <c r="I2676" t="s">
        <v>20</v>
      </c>
      <c r="J2676">
        <v>80.180000000000007</v>
      </c>
      <c r="M2676">
        <v>80.180000000000007</v>
      </c>
      <c r="N2676">
        <f t="shared" si="41"/>
        <v>0</v>
      </c>
    </row>
    <row r="2677" spans="1:14" x14ac:dyDescent="0.2">
      <c r="A2677" t="s">
        <v>2884</v>
      </c>
      <c r="B2677" t="s">
        <v>32268</v>
      </c>
      <c r="I2677" t="s">
        <v>20</v>
      </c>
      <c r="J2677">
        <v>113.09</v>
      </c>
      <c r="M2677">
        <v>113.09</v>
      </c>
      <c r="N2677">
        <f t="shared" si="41"/>
        <v>0</v>
      </c>
    </row>
    <row r="2678" spans="1:14" x14ac:dyDescent="0.2">
      <c r="A2678" t="s">
        <v>2885</v>
      </c>
      <c r="B2678" t="s">
        <v>32268</v>
      </c>
      <c r="I2678" t="s">
        <v>20</v>
      </c>
      <c r="J2678">
        <v>98</v>
      </c>
      <c r="M2678">
        <v>98</v>
      </c>
      <c r="N2678">
        <f t="shared" si="41"/>
        <v>0</v>
      </c>
    </row>
    <row r="2679" spans="1:14" x14ac:dyDescent="0.2">
      <c r="A2679" t="s">
        <v>2886</v>
      </c>
      <c r="B2679" t="s">
        <v>32269</v>
      </c>
      <c r="I2679" t="s">
        <v>20</v>
      </c>
      <c r="J2679">
        <v>179.84</v>
      </c>
      <c r="M2679">
        <v>179.84</v>
      </c>
      <c r="N2679">
        <f t="shared" si="41"/>
        <v>0</v>
      </c>
    </row>
    <row r="2680" spans="1:14" x14ac:dyDescent="0.2">
      <c r="A2680" t="s">
        <v>2887</v>
      </c>
      <c r="B2680" t="s">
        <v>32269</v>
      </c>
      <c r="I2680" t="s">
        <v>20</v>
      </c>
      <c r="J2680">
        <v>155.83000000000001</v>
      </c>
      <c r="M2680">
        <v>155.83000000000001</v>
      </c>
      <c r="N2680">
        <f t="shared" si="41"/>
        <v>0</v>
      </c>
    </row>
    <row r="2681" spans="1:14" x14ac:dyDescent="0.2">
      <c r="A2681" t="s">
        <v>2888</v>
      </c>
      <c r="B2681" t="s">
        <v>32270</v>
      </c>
      <c r="I2681" t="s">
        <v>20</v>
      </c>
      <c r="J2681">
        <v>419.98</v>
      </c>
      <c r="M2681">
        <v>419.98</v>
      </c>
      <c r="N2681">
        <f t="shared" si="41"/>
        <v>0</v>
      </c>
    </row>
    <row r="2682" spans="1:14" x14ac:dyDescent="0.2">
      <c r="A2682" t="s">
        <v>2889</v>
      </c>
      <c r="B2682" t="s">
        <v>32270</v>
      </c>
      <c r="I2682" t="s">
        <v>20</v>
      </c>
      <c r="J2682">
        <v>363.89</v>
      </c>
      <c r="M2682">
        <v>363.89</v>
      </c>
      <c r="N2682">
        <f t="shared" si="41"/>
        <v>0</v>
      </c>
    </row>
    <row r="2683" spans="1:14" x14ac:dyDescent="0.2">
      <c r="A2683" t="s">
        <v>2890</v>
      </c>
      <c r="B2683" t="s">
        <v>32271</v>
      </c>
      <c r="I2683" t="s">
        <v>3</v>
      </c>
      <c r="J2683">
        <v>27.09</v>
      </c>
      <c r="M2683">
        <v>27.09</v>
      </c>
      <c r="N2683">
        <f t="shared" si="41"/>
        <v>0</v>
      </c>
    </row>
    <row r="2684" spans="1:14" x14ac:dyDescent="0.2">
      <c r="A2684" t="s">
        <v>2891</v>
      </c>
      <c r="B2684" t="s">
        <v>32271</v>
      </c>
      <c r="I2684" t="s">
        <v>3</v>
      </c>
      <c r="J2684">
        <v>23.48</v>
      </c>
      <c r="M2684">
        <v>23.48</v>
      </c>
      <c r="N2684">
        <f t="shared" si="41"/>
        <v>0</v>
      </c>
    </row>
    <row r="2685" spans="1:14" x14ac:dyDescent="0.2">
      <c r="A2685" t="s">
        <v>2892</v>
      </c>
      <c r="B2685" t="s">
        <v>32272</v>
      </c>
      <c r="I2685" t="s">
        <v>20</v>
      </c>
      <c r="J2685">
        <v>342.15</v>
      </c>
      <c r="M2685">
        <v>342.15</v>
      </c>
      <c r="N2685">
        <f t="shared" si="41"/>
        <v>0</v>
      </c>
    </row>
    <row r="2686" spans="1:14" x14ac:dyDescent="0.2">
      <c r="A2686" t="s">
        <v>2893</v>
      </c>
      <c r="B2686" t="s">
        <v>32272</v>
      </c>
      <c r="I2686" t="s">
        <v>20</v>
      </c>
      <c r="J2686">
        <v>296.47000000000003</v>
      </c>
      <c r="M2686">
        <v>296.47000000000003</v>
      </c>
      <c r="N2686">
        <f t="shared" si="41"/>
        <v>0</v>
      </c>
    </row>
    <row r="2687" spans="1:14" x14ac:dyDescent="0.2">
      <c r="A2687" t="s">
        <v>2894</v>
      </c>
      <c r="B2687" t="s">
        <v>2895</v>
      </c>
      <c r="I2687" t="s">
        <v>4</v>
      </c>
      <c r="J2687">
        <v>7.94</v>
      </c>
      <c r="M2687">
        <v>7.94</v>
      </c>
      <c r="N2687">
        <f t="shared" si="41"/>
        <v>0</v>
      </c>
    </row>
    <row r="2688" spans="1:14" x14ac:dyDescent="0.2">
      <c r="A2688" t="s">
        <v>2896</v>
      </c>
      <c r="B2688" t="s">
        <v>2895</v>
      </c>
      <c r="I2688" t="s">
        <v>4</v>
      </c>
      <c r="J2688">
        <v>6.88</v>
      </c>
      <c r="M2688">
        <v>6.88</v>
      </c>
      <c r="N2688">
        <f t="shared" si="41"/>
        <v>0</v>
      </c>
    </row>
    <row r="2689" spans="1:14" x14ac:dyDescent="0.2">
      <c r="A2689" t="s">
        <v>2897</v>
      </c>
      <c r="B2689" t="s">
        <v>2898</v>
      </c>
      <c r="I2689" t="s">
        <v>3</v>
      </c>
      <c r="J2689">
        <v>14.45</v>
      </c>
      <c r="M2689">
        <v>14.45</v>
      </c>
      <c r="N2689">
        <f t="shared" si="41"/>
        <v>0</v>
      </c>
    </row>
    <row r="2690" spans="1:14" x14ac:dyDescent="0.2">
      <c r="A2690" t="s">
        <v>2899</v>
      </c>
      <c r="B2690" t="s">
        <v>2898</v>
      </c>
      <c r="I2690" t="s">
        <v>3</v>
      </c>
      <c r="J2690">
        <v>12.52</v>
      </c>
      <c r="M2690">
        <v>12.52</v>
      </c>
      <c r="N2690">
        <f t="shared" si="41"/>
        <v>0</v>
      </c>
    </row>
    <row r="2691" spans="1:14" x14ac:dyDescent="0.2">
      <c r="A2691" t="s">
        <v>2900</v>
      </c>
      <c r="B2691" t="s">
        <v>32273</v>
      </c>
      <c r="I2691" t="s">
        <v>3</v>
      </c>
      <c r="J2691">
        <v>8.6</v>
      </c>
      <c r="M2691">
        <v>8.6</v>
      </c>
      <c r="N2691">
        <f t="shared" si="41"/>
        <v>0</v>
      </c>
    </row>
    <row r="2692" spans="1:14" x14ac:dyDescent="0.2">
      <c r="A2692" t="s">
        <v>2901</v>
      </c>
      <c r="B2692" t="s">
        <v>32273</v>
      </c>
      <c r="I2692" t="s">
        <v>3</v>
      </c>
      <c r="J2692">
        <v>7.45</v>
      </c>
      <c r="M2692">
        <v>7.45</v>
      </c>
      <c r="N2692">
        <f t="shared" ref="N2692:N2755" si="42">J2692-M2692</f>
        <v>0</v>
      </c>
    </row>
    <row r="2693" spans="1:14" x14ac:dyDescent="0.2">
      <c r="A2693" t="s">
        <v>2902</v>
      </c>
      <c r="B2693" t="s">
        <v>32274</v>
      </c>
      <c r="I2693" t="s">
        <v>3</v>
      </c>
      <c r="J2693">
        <v>15.7</v>
      </c>
      <c r="M2693">
        <v>15.7</v>
      </c>
      <c r="N2693">
        <f t="shared" si="42"/>
        <v>0</v>
      </c>
    </row>
    <row r="2694" spans="1:14" x14ac:dyDescent="0.2">
      <c r="A2694" t="s">
        <v>2903</v>
      </c>
      <c r="B2694" t="s">
        <v>32274</v>
      </c>
      <c r="I2694" t="s">
        <v>3</v>
      </c>
      <c r="J2694">
        <v>13.6</v>
      </c>
      <c r="M2694">
        <v>13.6</v>
      </c>
      <c r="N2694">
        <f t="shared" si="42"/>
        <v>0</v>
      </c>
    </row>
    <row r="2695" spans="1:14" x14ac:dyDescent="0.2">
      <c r="A2695" t="s">
        <v>2904</v>
      </c>
      <c r="B2695" t="s">
        <v>32275</v>
      </c>
      <c r="I2695" t="s">
        <v>3</v>
      </c>
      <c r="J2695">
        <v>11.01</v>
      </c>
      <c r="M2695">
        <v>11.01</v>
      </c>
      <c r="N2695">
        <f t="shared" si="42"/>
        <v>0</v>
      </c>
    </row>
    <row r="2696" spans="1:14" x14ac:dyDescent="0.2">
      <c r="A2696" t="s">
        <v>2905</v>
      </c>
      <c r="B2696" t="s">
        <v>32275</v>
      </c>
      <c r="I2696" t="s">
        <v>3</v>
      </c>
      <c r="J2696">
        <v>9.5399999999999991</v>
      </c>
      <c r="M2696">
        <v>9.5399999999999991</v>
      </c>
      <c r="N2696">
        <f t="shared" si="42"/>
        <v>0</v>
      </c>
    </row>
    <row r="2697" spans="1:14" x14ac:dyDescent="0.2">
      <c r="A2697" t="s">
        <v>2906</v>
      </c>
      <c r="B2697" t="s">
        <v>32276</v>
      </c>
      <c r="I2697" t="s">
        <v>3</v>
      </c>
      <c r="J2697">
        <v>18.940000000000001</v>
      </c>
      <c r="M2697">
        <v>18.940000000000001</v>
      </c>
      <c r="N2697">
        <f t="shared" si="42"/>
        <v>0</v>
      </c>
    </row>
    <row r="2698" spans="1:14" x14ac:dyDescent="0.2">
      <c r="A2698" t="s">
        <v>2907</v>
      </c>
      <c r="B2698" t="s">
        <v>32276</v>
      </c>
      <c r="I2698" t="s">
        <v>3</v>
      </c>
      <c r="J2698">
        <v>16.41</v>
      </c>
      <c r="M2698">
        <v>16.41</v>
      </c>
      <c r="N2698">
        <f t="shared" si="42"/>
        <v>0</v>
      </c>
    </row>
    <row r="2699" spans="1:14" x14ac:dyDescent="0.2">
      <c r="A2699" t="s">
        <v>2908</v>
      </c>
      <c r="B2699" t="s">
        <v>32277</v>
      </c>
      <c r="I2699" t="s">
        <v>3</v>
      </c>
      <c r="J2699">
        <v>14.66</v>
      </c>
      <c r="M2699">
        <v>14.66</v>
      </c>
      <c r="N2699">
        <f t="shared" si="42"/>
        <v>0</v>
      </c>
    </row>
    <row r="2700" spans="1:14" x14ac:dyDescent="0.2">
      <c r="A2700" t="s">
        <v>2909</v>
      </c>
      <c r="B2700" t="s">
        <v>32277</v>
      </c>
      <c r="I2700" t="s">
        <v>3</v>
      </c>
      <c r="J2700">
        <v>12.7</v>
      </c>
      <c r="M2700">
        <v>12.7</v>
      </c>
      <c r="N2700">
        <f t="shared" si="42"/>
        <v>0</v>
      </c>
    </row>
    <row r="2701" spans="1:14" x14ac:dyDescent="0.2">
      <c r="A2701" t="s">
        <v>2910</v>
      </c>
      <c r="B2701" t="s">
        <v>32278</v>
      </c>
      <c r="I2701" t="s">
        <v>3</v>
      </c>
      <c r="J2701">
        <v>13.01</v>
      </c>
      <c r="M2701">
        <v>13.01</v>
      </c>
      <c r="N2701">
        <f t="shared" si="42"/>
        <v>0</v>
      </c>
    </row>
    <row r="2702" spans="1:14" x14ac:dyDescent="0.2">
      <c r="A2702" t="s">
        <v>2911</v>
      </c>
      <c r="B2702" t="s">
        <v>32278</v>
      </c>
      <c r="I2702" t="s">
        <v>3</v>
      </c>
      <c r="J2702">
        <v>11.27</v>
      </c>
      <c r="M2702">
        <v>11.27</v>
      </c>
      <c r="N2702">
        <f t="shared" si="42"/>
        <v>0</v>
      </c>
    </row>
    <row r="2703" spans="1:14" x14ac:dyDescent="0.2">
      <c r="A2703" t="s">
        <v>2912</v>
      </c>
      <c r="B2703" t="s">
        <v>32279</v>
      </c>
      <c r="I2703" t="s">
        <v>3</v>
      </c>
      <c r="J2703">
        <v>9.1199999999999992</v>
      </c>
      <c r="M2703">
        <v>9.1199999999999992</v>
      </c>
      <c r="N2703">
        <f t="shared" si="42"/>
        <v>0</v>
      </c>
    </row>
    <row r="2704" spans="1:14" x14ac:dyDescent="0.2">
      <c r="A2704" t="s">
        <v>2913</v>
      </c>
      <c r="B2704" t="s">
        <v>32279</v>
      </c>
      <c r="I2704" t="s">
        <v>3</v>
      </c>
      <c r="J2704">
        <v>7.9</v>
      </c>
      <c r="M2704">
        <v>7.9</v>
      </c>
      <c r="N2704">
        <f t="shared" si="42"/>
        <v>0</v>
      </c>
    </row>
    <row r="2705" spans="1:14" x14ac:dyDescent="0.2">
      <c r="A2705" t="s">
        <v>2914</v>
      </c>
      <c r="B2705" t="s">
        <v>32280</v>
      </c>
      <c r="I2705" t="s">
        <v>3</v>
      </c>
      <c r="J2705">
        <v>14.07</v>
      </c>
      <c r="M2705">
        <v>14.07</v>
      </c>
      <c r="N2705">
        <f t="shared" si="42"/>
        <v>0</v>
      </c>
    </row>
    <row r="2706" spans="1:14" x14ac:dyDescent="0.2">
      <c r="A2706" t="s">
        <v>2915</v>
      </c>
      <c r="B2706" t="s">
        <v>32280</v>
      </c>
      <c r="I2706" t="s">
        <v>3</v>
      </c>
      <c r="J2706">
        <v>12.19</v>
      </c>
      <c r="M2706">
        <v>12.19</v>
      </c>
      <c r="N2706">
        <f t="shared" si="42"/>
        <v>0</v>
      </c>
    </row>
    <row r="2707" spans="1:14" x14ac:dyDescent="0.2">
      <c r="A2707" t="s">
        <v>2916</v>
      </c>
      <c r="B2707" t="s">
        <v>32281</v>
      </c>
      <c r="I2707" t="s">
        <v>3</v>
      </c>
      <c r="J2707">
        <v>11.85</v>
      </c>
      <c r="M2707">
        <v>11.85</v>
      </c>
      <c r="N2707">
        <f t="shared" si="42"/>
        <v>0</v>
      </c>
    </row>
    <row r="2708" spans="1:14" x14ac:dyDescent="0.2">
      <c r="A2708" t="s">
        <v>2917</v>
      </c>
      <c r="B2708" t="s">
        <v>32281</v>
      </c>
      <c r="I2708" t="s">
        <v>3</v>
      </c>
      <c r="J2708">
        <v>10.27</v>
      </c>
      <c r="M2708">
        <v>10.27</v>
      </c>
      <c r="N2708">
        <f t="shared" si="42"/>
        <v>0</v>
      </c>
    </row>
    <row r="2709" spans="1:14" x14ac:dyDescent="0.2">
      <c r="A2709" t="s">
        <v>2918</v>
      </c>
      <c r="B2709" t="s">
        <v>2919</v>
      </c>
      <c r="I2709" t="s">
        <v>3</v>
      </c>
      <c r="J2709">
        <v>32.270000000000003</v>
      </c>
      <c r="M2709">
        <v>32.270000000000003</v>
      </c>
      <c r="N2709">
        <f t="shared" si="42"/>
        <v>0</v>
      </c>
    </row>
    <row r="2710" spans="1:14" x14ac:dyDescent="0.2">
      <c r="A2710" t="s">
        <v>2920</v>
      </c>
      <c r="B2710" t="s">
        <v>2919</v>
      </c>
      <c r="I2710" t="s">
        <v>3</v>
      </c>
      <c r="J2710">
        <v>27.96</v>
      </c>
      <c r="M2710">
        <v>27.96</v>
      </c>
      <c r="N2710">
        <f t="shared" si="42"/>
        <v>0</v>
      </c>
    </row>
    <row r="2711" spans="1:14" x14ac:dyDescent="0.2">
      <c r="A2711" t="s">
        <v>2921</v>
      </c>
      <c r="B2711" t="s">
        <v>32282</v>
      </c>
      <c r="I2711" t="s">
        <v>3</v>
      </c>
      <c r="J2711">
        <v>36.65</v>
      </c>
      <c r="M2711">
        <v>36.65</v>
      </c>
      <c r="N2711">
        <f t="shared" si="42"/>
        <v>0</v>
      </c>
    </row>
    <row r="2712" spans="1:14" x14ac:dyDescent="0.2">
      <c r="A2712" t="s">
        <v>2922</v>
      </c>
      <c r="B2712" t="s">
        <v>32282</v>
      </c>
      <c r="I2712" t="s">
        <v>3</v>
      </c>
      <c r="J2712">
        <v>31.76</v>
      </c>
      <c r="M2712">
        <v>31.76</v>
      </c>
      <c r="N2712">
        <f t="shared" si="42"/>
        <v>0</v>
      </c>
    </row>
    <row r="2713" spans="1:14" x14ac:dyDescent="0.2">
      <c r="A2713" t="s">
        <v>2923</v>
      </c>
      <c r="B2713" t="s">
        <v>32283</v>
      </c>
      <c r="I2713" t="s">
        <v>3</v>
      </c>
      <c r="J2713">
        <v>73.31</v>
      </c>
      <c r="M2713">
        <v>73.31</v>
      </c>
      <c r="N2713">
        <f t="shared" si="42"/>
        <v>0</v>
      </c>
    </row>
    <row r="2714" spans="1:14" x14ac:dyDescent="0.2">
      <c r="A2714" t="s">
        <v>2924</v>
      </c>
      <c r="B2714" t="s">
        <v>32283</v>
      </c>
      <c r="I2714" t="s">
        <v>3</v>
      </c>
      <c r="J2714">
        <v>63.53</v>
      </c>
      <c r="M2714">
        <v>63.53</v>
      </c>
      <c r="N2714">
        <f t="shared" si="42"/>
        <v>0</v>
      </c>
    </row>
    <row r="2715" spans="1:14" x14ac:dyDescent="0.2">
      <c r="A2715" t="s">
        <v>2925</v>
      </c>
      <c r="B2715" t="s">
        <v>32284</v>
      </c>
      <c r="I2715" t="s">
        <v>3</v>
      </c>
      <c r="J2715">
        <v>33.6</v>
      </c>
      <c r="M2715">
        <v>33.6</v>
      </c>
      <c r="N2715">
        <f t="shared" si="42"/>
        <v>0</v>
      </c>
    </row>
    <row r="2716" spans="1:14" x14ac:dyDescent="0.2">
      <c r="A2716" t="s">
        <v>2926</v>
      </c>
      <c r="B2716" t="s">
        <v>32284</v>
      </c>
      <c r="I2716" t="s">
        <v>3</v>
      </c>
      <c r="J2716">
        <v>29.11</v>
      </c>
      <c r="M2716">
        <v>29.11</v>
      </c>
      <c r="N2716">
        <f t="shared" si="42"/>
        <v>0</v>
      </c>
    </row>
    <row r="2717" spans="1:14" x14ac:dyDescent="0.2">
      <c r="A2717" t="s">
        <v>2927</v>
      </c>
      <c r="B2717" t="s">
        <v>32285</v>
      </c>
      <c r="I2717" t="s">
        <v>3</v>
      </c>
      <c r="J2717">
        <v>12.64</v>
      </c>
      <c r="M2717">
        <v>12.64</v>
      </c>
      <c r="N2717">
        <f t="shared" si="42"/>
        <v>0</v>
      </c>
    </row>
    <row r="2718" spans="1:14" x14ac:dyDescent="0.2">
      <c r="A2718" t="s">
        <v>2928</v>
      </c>
      <c r="B2718" t="s">
        <v>32285</v>
      </c>
      <c r="I2718" t="s">
        <v>3</v>
      </c>
      <c r="J2718">
        <v>10.95</v>
      </c>
      <c r="M2718">
        <v>10.95</v>
      </c>
      <c r="N2718">
        <f t="shared" si="42"/>
        <v>0</v>
      </c>
    </row>
    <row r="2719" spans="1:14" x14ac:dyDescent="0.2">
      <c r="A2719" t="s">
        <v>2929</v>
      </c>
      <c r="B2719" t="s">
        <v>32286</v>
      </c>
      <c r="I2719" t="s">
        <v>20</v>
      </c>
      <c r="J2719">
        <v>3557.14</v>
      </c>
      <c r="M2719">
        <v>3557.14</v>
      </c>
      <c r="N2719">
        <f t="shared" si="42"/>
        <v>0</v>
      </c>
    </row>
    <row r="2720" spans="1:14" x14ac:dyDescent="0.2">
      <c r="A2720" t="s">
        <v>2930</v>
      </c>
      <c r="B2720" t="s">
        <v>32286</v>
      </c>
      <c r="I2720" t="s">
        <v>20</v>
      </c>
      <c r="J2720">
        <v>3082.06</v>
      </c>
      <c r="M2720">
        <v>3082.06</v>
      </c>
      <c r="N2720">
        <f t="shared" si="42"/>
        <v>0</v>
      </c>
    </row>
    <row r="2721" spans="1:14" x14ac:dyDescent="0.2">
      <c r="A2721" t="s">
        <v>2931</v>
      </c>
      <c r="B2721" t="s">
        <v>32287</v>
      </c>
      <c r="I2721" t="s">
        <v>3</v>
      </c>
      <c r="J2721">
        <v>106.72</v>
      </c>
      <c r="M2721">
        <v>106.72</v>
      </c>
      <c r="N2721">
        <f t="shared" si="42"/>
        <v>0</v>
      </c>
    </row>
    <row r="2722" spans="1:14" x14ac:dyDescent="0.2">
      <c r="A2722" t="s">
        <v>2932</v>
      </c>
      <c r="B2722" t="s">
        <v>32287</v>
      </c>
      <c r="I2722" t="s">
        <v>3</v>
      </c>
      <c r="J2722">
        <v>92.46</v>
      </c>
      <c r="M2722">
        <v>92.46</v>
      </c>
      <c r="N2722">
        <f t="shared" si="42"/>
        <v>0</v>
      </c>
    </row>
    <row r="2723" spans="1:14" x14ac:dyDescent="0.2">
      <c r="A2723" t="s">
        <v>2933</v>
      </c>
      <c r="B2723" t="s">
        <v>32288</v>
      </c>
      <c r="I2723" t="s">
        <v>3</v>
      </c>
      <c r="J2723">
        <v>178.15</v>
      </c>
      <c r="M2723">
        <v>178.15</v>
      </c>
      <c r="N2723">
        <f t="shared" si="42"/>
        <v>0</v>
      </c>
    </row>
    <row r="2724" spans="1:14" x14ac:dyDescent="0.2">
      <c r="A2724" t="s">
        <v>2934</v>
      </c>
      <c r="B2724" t="s">
        <v>32288</v>
      </c>
      <c r="I2724" t="s">
        <v>3</v>
      </c>
      <c r="J2724">
        <v>154.36000000000001</v>
      </c>
      <c r="M2724">
        <v>154.36000000000001</v>
      </c>
      <c r="N2724">
        <f t="shared" si="42"/>
        <v>0</v>
      </c>
    </row>
    <row r="2725" spans="1:14" x14ac:dyDescent="0.2">
      <c r="A2725" t="s">
        <v>2935</v>
      </c>
      <c r="B2725" t="s">
        <v>32289</v>
      </c>
      <c r="I2725" t="s">
        <v>3</v>
      </c>
      <c r="J2725">
        <v>18.96</v>
      </c>
      <c r="M2725">
        <v>18.96</v>
      </c>
      <c r="N2725">
        <f t="shared" si="42"/>
        <v>0</v>
      </c>
    </row>
    <row r="2726" spans="1:14" x14ac:dyDescent="0.2">
      <c r="A2726" t="s">
        <v>2936</v>
      </c>
      <c r="B2726" t="s">
        <v>32289</v>
      </c>
      <c r="I2726" t="s">
        <v>3</v>
      </c>
      <c r="J2726">
        <v>16.43</v>
      </c>
      <c r="M2726">
        <v>16.43</v>
      </c>
      <c r="N2726">
        <f t="shared" si="42"/>
        <v>0</v>
      </c>
    </row>
    <row r="2727" spans="1:14" x14ac:dyDescent="0.2">
      <c r="A2727" t="s">
        <v>2937</v>
      </c>
      <c r="B2727" t="s">
        <v>2938</v>
      </c>
      <c r="I2727" t="s">
        <v>3</v>
      </c>
      <c r="J2727">
        <v>9.93</v>
      </c>
      <c r="M2727">
        <v>9.93</v>
      </c>
      <c r="N2727">
        <f t="shared" si="42"/>
        <v>0</v>
      </c>
    </row>
    <row r="2728" spans="1:14" x14ac:dyDescent="0.2">
      <c r="A2728" t="s">
        <v>2939</v>
      </c>
      <c r="B2728" t="s">
        <v>2938</v>
      </c>
      <c r="I2728" t="s">
        <v>3</v>
      </c>
      <c r="J2728">
        <v>8.61</v>
      </c>
      <c r="M2728">
        <v>8.61</v>
      </c>
      <c r="N2728">
        <f t="shared" si="42"/>
        <v>0</v>
      </c>
    </row>
    <row r="2729" spans="1:14" x14ac:dyDescent="0.2">
      <c r="A2729" t="s">
        <v>2940</v>
      </c>
      <c r="B2729" t="s">
        <v>32290</v>
      </c>
      <c r="I2729" t="s">
        <v>3</v>
      </c>
      <c r="J2729">
        <v>21.67</v>
      </c>
      <c r="M2729">
        <v>21.67</v>
      </c>
      <c r="N2729">
        <f t="shared" si="42"/>
        <v>0</v>
      </c>
    </row>
    <row r="2730" spans="1:14" x14ac:dyDescent="0.2">
      <c r="A2730" t="s">
        <v>2941</v>
      </c>
      <c r="B2730" t="s">
        <v>32290</v>
      </c>
      <c r="I2730" t="s">
        <v>3</v>
      </c>
      <c r="J2730">
        <v>18.78</v>
      </c>
      <c r="M2730">
        <v>18.78</v>
      </c>
      <c r="N2730">
        <f t="shared" si="42"/>
        <v>0</v>
      </c>
    </row>
    <row r="2731" spans="1:14" x14ac:dyDescent="0.2">
      <c r="A2731" t="s">
        <v>2942</v>
      </c>
      <c r="B2731" t="s">
        <v>2943</v>
      </c>
      <c r="I2731" t="s">
        <v>3</v>
      </c>
      <c r="J2731">
        <v>6.32</v>
      </c>
      <c r="M2731">
        <v>6.32</v>
      </c>
      <c r="N2731">
        <f t="shared" si="42"/>
        <v>0</v>
      </c>
    </row>
    <row r="2732" spans="1:14" x14ac:dyDescent="0.2">
      <c r="A2732" t="s">
        <v>2944</v>
      </c>
      <c r="B2732" t="s">
        <v>2943</v>
      </c>
      <c r="I2732" t="s">
        <v>3</v>
      </c>
      <c r="J2732">
        <v>5.47</v>
      </c>
      <c r="M2732">
        <v>5.47</v>
      </c>
      <c r="N2732">
        <f t="shared" si="42"/>
        <v>0</v>
      </c>
    </row>
    <row r="2733" spans="1:14" x14ac:dyDescent="0.2">
      <c r="A2733" t="s">
        <v>2945</v>
      </c>
      <c r="B2733" t="s">
        <v>2946</v>
      </c>
      <c r="I2733" t="s">
        <v>3</v>
      </c>
      <c r="J2733">
        <v>22.58</v>
      </c>
      <c r="M2733">
        <v>22.58</v>
      </c>
      <c r="N2733">
        <f t="shared" si="42"/>
        <v>0</v>
      </c>
    </row>
    <row r="2734" spans="1:14" x14ac:dyDescent="0.2">
      <c r="A2734" t="s">
        <v>2947</v>
      </c>
      <c r="B2734" t="s">
        <v>2946</v>
      </c>
      <c r="I2734" t="s">
        <v>3</v>
      </c>
      <c r="J2734">
        <v>19.57</v>
      </c>
      <c r="M2734">
        <v>19.57</v>
      </c>
      <c r="N2734">
        <f t="shared" si="42"/>
        <v>0</v>
      </c>
    </row>
    <row r="2735" spans="1:14" x14ac:dyDescent="0.2">
      <c r="A2735" t="s">
        <v>2948</v>
      </c>
      <c r="B2735" t="s">
        <v>32291</v>
      </c>
      <c r="I2735" t="s">
        <v>3</v>
      </c>
      <c r="J2735">
        <v>37.93</v>
      </c>
      <c r="M2735">
        <v>37.93</v>
      </c>
      <c r="N2735">
        <f t="shared" si="42"/>
        <v>0</v>
      </c>
    </row>
    <row r="2736" spans="1:14" x14ac:dyDescent="0.2">
      <c r="A2736" t="s">
        <v>2949</v>
      </c>
      <c r="B2736" t="s">
        <v>32291</v>
      </c>
      <c r="I2736" t="s">
        <v>3</v>
      </c>
      <c r="J2736">
        <v>32.869999999999997</v>
      </c>
      <c r="M2736">
        <v>32.869999999999997</v>
      </c>
      <c r="N2736">
        <f t="shared" si="42"/>
        <v>0</v>
      </c>
    </row>
    <row r="2737" spans="1:14" x14ac:dyDescent="0.2">
      <c r="A2737" t="s">
        <v>2950</v>
      </c>
      <c r="B2737" t="s">
        <v>32292</v>
      </c>
      <c r="I2737" t="s">
        <v>3</v>
      </c>
      <c r="J2737">
        <v>8.1199999999999992</v>
      </c>
      <c r="M2737">
        <v>8.1199999999999992</v>
      </c>
      <c r="N2737">
        <f t="shared" si="42"/>
        <v>0</v>
      </c>
    </row>
    <row r="2738" spans="1:14" x14ac:dyDescent="0.2">
      <c r="A2738" t="s">
        <v>2951</v>
      </c>
      <c r="B2738" t="s">
        <v>32292</v>
      </c>
      <c r="I2738" t="s">
        <v>3</v>
      </c>
      <c r="J2738">
        <v>7.04</v>
      </c>
      <c r="M2738">
        <v>7.04</v>
      </c>
      <c r="N2738">
        <f t="shared" si="42"/>
        <v>0</v>
      </c>
    </row>
    <row r="2739" spans="1:14" x14ac:dyDescent="0.2">
      <c r="A2739" t="s">
        <v>2952</v>
      </c>
      <c r="B2739" t="s">
        <v>32293</v>
      </c>
      <c r="I2739" t="s">
        <v>20</v>
      </c>
      <c r="J2739">
        <v>24.38</v>
      </c>
      <c r="M2739">
        <v>24.38</v>
      </c>
      <c r="N2739">
        <f t="shared" si="42"/>
        <v>0</v>
      </c>
    </row>
    <row r="2740" spans="1:14" x14ac:dyDescent="0.2">
      <c r="A2740" t="s">
        <v>2953</v>
      </c>
      <c r="B2740" t="s">
        <v>32293</v>
      </c>
      <c r="I2740" t="s">
        <v>20</v>
      </c>
      <c r="J2740">
        <v>21.13</v>
      </c>
      <c r="M2740">
        <v>21.13</v>
      </c>
      <c r="N2740">
        <f t="shared" si="42"/>
        <v>0</v>
      </c>
    </row>
    <row r="2741" spans="1:14" x14ac:dyDescent="0.2">
      <c r="A2741" t="s">
        <v>2954</v>
      </c>
      <c r="B2741" t="s">
        <v>32294</v>
      </c>
      <c r="I2741" t="s">
        <v>20</v>
      </c>
      <c r="J2741">
        <v>18.059999999999999</v>
      </c>
      <c r="M2741">
        <v>18.059999999999999</v>
      </c>
      <c r="N2741">
        <f t="shared" si="42"/>
        <v>0</v>
      </c>
    </row>
    <row r="2742" spans="1:14" x14ac:dyDescent="0.2">
      <c r="A2742" t="s">
        <v>2955</v>
      </c>
      <c r="B2742" t="s">
        <v>32294</v>
      </c>
      <c r="I2742" t="s">
        <v>20</v>
      </c>
      <c r="J2742">
        <v>15.65</v>
      </c>
      <c r="M2742">
        <v>15.65</v>
      </c>
      <c r="N2742">
        <f t="shared" si="42"/>
        <v>0</v>
      </c>
    </row>
    <row r="2743" spans="1:14" x14ac:dyDescent="0.2">
      <c r="A2743" t="s">
        <v>2956</v>
      </c>
      <c r="B2743" t="s">
        <v>32295</v>
      </c>
      <c r="I2743" t="s">
        <v>20</v>
      </c>
      <c r="J2743">
        <v>36.130000000000003</v>
      </c>
      <c r="M2743">
        <v>36.130000000000003</v>
      </c>
      <c r="N2743">
        <f t="shared" si="42"/>
        <v>0</v>
      </c>
    </row>
    <row r="2744" spans="1:14" x14ac:dyDescent="0.2">
      <c r="A2744" t="s">
        <v>2957</v>
      </c>
      <c r="B2744" t="s">
        <v>32295</v>
      </c>
      <c r="I2744" t="s">
        <v>20</v>
      </c>
      <c r="J2744">
        <v>31.31</v>
      </c>
      <c r="M2744">
        <v>31.31</v>
      </c>
      <c r="N2744">
        <f t="shared" si="42"/>
        <v>0</v>
      </c>
    </row>
    <row r="2745" spans="1:14" x14ac:dyDescent="0.2">
      <c r="A2745" t="s">
        <v>2958</v>
      </c>
      <c r="B2745" t="s">
        <v>32296</v>
      </c>
      <c r="I2745" t="s">
        <v>20</v>
      </c>
      <c r="J2745">
        <v>16.25</v>
      </c>
      <c r="M2745">
        <v>16.25</v>
      </c>
      <c r="N2745">
        <f t="shared" si="42"/>
        <v>0</v>
      </c>
    </row>
    <row r="2746" spans="1:14" x14ac:dyDescent="0.2">
      <c r="A2746" t="s">
        <v>2959</v>
      </c>
      <c r="B2746" t="s">
        <v>32296</v>
      </c>
      <c r="I2746" t="s">
        <v>20</v>
      </c>
      <c r="J2746">
        <v>14.09</v>
      </c>
      <c r="M2746">
        <v>14.09</v>
      </c>
      <c r="N2746">
        <f t="shared" si="42"/>
        <v>0</v>
      </c>
    </row>
    <row r="2747" spans="1:14" x14ac:dyDescent="0.2">
      <c r="A2747" t="s">
        <v>2960</v>
      </c>
      <c r="B2747" t="s">
        <v>32297</v>
      </c>
      <c r="I2747" t="s">
        <v>3</v>
      </c>
      <c r="J2747">
        <v>6.32</v>
      </c>
      <c r="M2747">
        <v>6.32</v>
      </c>
      <c r="N2747">
        <f t="shared" si="42"/>
        <v>0</v>
      </c>
    </row>
    <row r="2748" spans="1:14" x14ac:dyDescent="0.2">
      <c r="A2748" t="s">
        <v>2961</v>
      </c>
      <c r="B2748" t="s">
        <v>32297</v>
      </c>
      <c r="I2748" t="s">
        <v>3</v>
      </c>
      <c r="J2748">
        <v>5.47</v>
      </c>
      <c r="M2748">
        <v>5.47</v>
      </c>
      <c r="N2748">
        <f t="shared" si="42"/>
        <v>0</v>
      </c>
    </row>
    <row r="2749" spans="1:14" x14ac:dyDescent="0.2">
      <c r="A2749" t="s">
        <v>2962</v>
      </c>
      <c r="B2749" t="s">
        <v>2963</v>
      </c>
      <c r="I2749" t="s">
        <v>4</v>
      </c>
      <c r="J2749">
        <v>62.41</v>
      </c>
      <c r="M2749">
        <v>62.41</v>
      </c>
      <c r="N2749">
        <f t="shared" si="42"/>
        <v>0</v>
      </c>
    </row>
    <row r="2750" spans="1:14" x14ac:dyDescent="0.2">
      <c r="A2750" t="s">
        <v>2964</v>
      </c>
      <c r="B2750" t="s">
        <v>2963</v>
      </c>
      <c r="I2750" t="s">
        <v>4</v>
      </c>
      <c r="J2750">
        <v>54.07</v>
      </c>
      <c r="M2750">
        <v>54.07</v>
      </c>
      <c r="N2750">
        <f t="shared" si="42"/>
        <v>0</v>
      </c>
    </row>
    <row r="2751" spans="1:14" x14ac:dyDescent="0.2">
      <c r="A2751" t="s">
        <v>2965</v>
      </c>
      <c r="B2751" t="s">
        <v>2966</v>
      </c>
      <c r="I2751" t="s">
        <v>4</v>
      </c>
      <c r="J2751">
        <v>3.61</v>
      </c>
      <c r="M2751">
        <v>3.61</v>
      </c>
      <c r="N2751">
        <f t="shared" si="42"/>
        <v>0</v>
      </c>
    </row>
    <row r="2752" spans="1:14" x14ac:dyDescent="0.2">
      <c r="A2752" t="s">
        <v>2967</v>
      </c>
      <c r="B2752" t="s">
        <v>2966</v>
      </c>
      <c r="I2752" t="s">
        <v>4</v>
      </c>
      <c r="J2752">
        <v>3.13</v>
      </c>
      <c r="M2752">
        <v>3.13</v>
      </c>
      <c r="N2752">
        <f t="shared" si="42"/>
        <v>0</v>
      </c>
    </row>
    <row r="2753" spans="1:14" x14ac:dyDescent="0.2">
      <c r="A2753" t="s">
        <v>2968</v>
      </c>
      <c r="B2753" t="s">
        <v>2969</v>
      </c>
      <c r="I2753" t="s">
        <v>3</v>
      </c>
      <c r="J2753">
        <v>6.32</v>
      </c>
      <c r="M2753">
        <v>6.32</v>
      </c>
      <c r="N2753">
        <f t="shared" si="42"/>
        <v>0</v>
      </c>
    </row>
    <row r="2754" spans="1:14" x14ac:dyDescent="0.2">
      <c r="A2754" t="s">
        <v>2970</v>
      </c>
      <c r="B2754" t="s">
        <v>2969</v>
      </c>
      <c r="I2754" t="s">
        <v>3</v>
      </c>
      <c r="J2754">
        <v>5.47</v>
      </c>
      <c r="M2754">
        <v>5.47</v>
      </c>
      <c r="N2754">
        <f t="shared" si="42"/>
        <v>0</v>
      </c>
    </row>
    <row r="2755" spans="1:14" x14ac:dyDescent="0.2">
      <c r="A2755" t="s">
        <v>2971</v>
      </c>
      <c r="B2755" t="s">
        <v>32298</v>
      </c>
      <c r="I2755" t="s">
        <v>3</v>
      </c>
      <c r="J2755">
        <v>5.41</v>
      </c>
      <c r="M2755">
        <v>5.41</v>
      </c>
      <c r="N2755">
        <f t="shared" si="42"/>
        <v>0</v>
      </c>
    </row>
    <row r="2756" spans="1:14" x14ac:dyDescent="0.2">
      <c r="A2756" t="s">
        <v>2972</v>
      </c>
      <c r="B2756" t="s">
        <v>32298</v>
      </c>
      <c r="I2756" t="s">
        <v>3</v>
      </c>
      <c r="J2756">
        <v>4.6900000000000004</v>
      </c>
      <c r="M2756">
        <v>4.6900000000000004</v>
      </c>
      <c r="N2756">
        <f t="shared" ref="N2756:N2819" si="43">J2756-M2756</f>
        <v>0</v>
      </c>
    </row>
    <row r="2757" spans="1:14" x14ac:dyDescent="0.2">
      <c r="A2757" t="s">
        <v>2973</v>
      </c>
      <c r="B2757" t="s">
        <v>32299</v>
      </c>
      <c r="I2757" t="s">
        <v>3</v>
      </c>
      <c r="J2757">
        <v>12.64</v>
      </c>
      <c r="M2757">
        <v>12.64</v>
      </c>
      <c r="N2757">
        <f t="shared" si="43"/>
        <v>0</v>
      </c>
    </row>
    <row r="2758" spans="1:14" x14ac:dyDescent="0.2">
      <c r="A2758" t="s">
        <v>2974</v>
      </c>
      <c r="B2758" t="s">
        <v>32299</v>
      </c>
      <c r="I2758" t="s">
        <v>3</v>
      </c>
      <c r="J2758">
        <v>10.95</v>
      </c>
      <c r="M2758">
        <v>10.95</v>
      </c>
      <c r="N2758">
        <f t="shared" si="43"/>
        <v>0</v>
      </c>
    </row>
    <row r="2759" spans="1:14" x14ac:dyDescent="0.2">
      <c r="A2759" t="s">
        <v>2975</v>
      </c>
      <c r="B2759" t="s">
        <v>32300</v>
      </c>
      <c r="I2759" t="s">
        <v>3</v>
      </c>
      <c r="J2759">
        <v>9.0299999999999994</v>
      </c>
      <c r="M2759">
        <v>9.0299999999999994</v>
      </c>
      <c r="N2759">
        <f t="shared" si="43"/>
        <v>0</v>
      </c>
    </row>
    <row r="2760" spans="1:14" x14ac:dyDescent="0.2">
      <c r="A2760" t="s">
        <v>2976</v>
      </c>
      <c r="B2760" t="s">
        <v>32300</v>
      </c>
      <c r="I2760" t="s">
        <v>3</v>
      </c>
      <c r="J2760">
        <v>7.82</v>
      </c>
      <c r="M2760">
        <v>7.82</v>
      </c>
      <c r="N2760">
        <f t="shared" si="43"/>
        <v>0</v>
      </c>
    </row>
    <row r="2761" spans="1:14" x14ac:dyDescent="0.2">
      <c r="A2761" t="s">
        <v>2977</v>
      </c>
      <c r="B2761" t="s">
        <v>2978</v>
      </c>
      <c r="I2761" t="s">
        <v>4</v>
      </c>
      <c r="J2761">
        <v>61.09</v>
      </c>
      <c r="M2761">
        <v>61.09</v>
      </c>
      <c r="N2761">
        <f t="shared" si="43"/>
        <v>0</v>
      </c>
    </row>
    <row r="2762" spans="1:14" x14ac:dyDescent="0.2">
      <c r="A2762" t="s">
        <v>2979</v>
      </c>
      <c r="B2762" t="s">
        <v>2978</v>
      </c>
      <c r="I2762" t="s">
        <v>4</v>
      </c>
      <c r="J2762">
        <v>52.94</v>
      </c>
      <c r="M2762">
        <v>52.94</v>
      </c>
      <c r="N2762">
        <f t="shared" si="43"/>
        <v>0</v>
      </c>
    </row>
    <row r="2763" spans="1:14" x14ac:dyDescent="0.2">
      <c r="A2763" t="s">
        <v>2980</v>
      </c>
      <c r="B2763" t="s">
        <v>2981</v>
      </c>
      <c r="I2763" t="s">
        <v>4</v>
      </c>
      <c r="J2763">
        <v>2.25</v>
      </c>
      <c r="M2763">
        <v>2.25</v>
      </c>
      <c r="N2763">
        <f t="shared" si="43"/>
        <v>0</v>
      </c>
    </row>
    <row r="2764" spans="1:14" x14ac:dyDescent="0.2">
      <c r="A2764" t="s">
        <v>2982</v>
      </c>
      <c r="B2764" t="s">
        <v>2981</v>
      </c>
      <c r="I2764" t="s">
        <v>4</v>
      </c>
      <c r="J2764">
        <v>1.9500000000000002</v>
      </c>
      <c r="M2764">
        <v>1.9500000000000002</v>
      </c>
      <c r="N2764">
        <f t="shared" si="43"/>
        <v>0</v>
      </c>
    </row>
    <row r="2765" spans="1:14" x14ac:dyDescent="0.2">
      <c r="A2765" t="s">
        <v>2983</v>
      </c>
      <c r="B2765" t="s">
        <v>2984</v>
      </c>
      <c r="I2765" t="s">
        <v>3</v>
      </c>
      <c r="J2765">
        <v>6.77</v>
      </c>
      <c r="M2765">
        <v>6.77</v>
      </c>
      <c r="N2765">
        <f t="shared" si="43"/>
        <v>0</v>
      </c>
    </row>
    <row r="2766" spans="1:14" x14ac:dyDescent="0.2">
      <c r="A2766" t="s">
        <v>2985</v>
      </c>
      <c r="B2766" t="s">
        <v>2984</v>
      </c>
      <c r="I2766" t="s">
        <v>3</v>
      </c>
      <c r="J2766">
        <v>5.87</v>
      </c>
      <c r="M2766">
        <v>5.87</v>
      </c>
      <c r="N2766">
        <f t="shared" si="43"/>
        <v>0</v>
      </c>
    </row>
    <row r="2767" spans="1:14" x14ac:dyDescent="0.2">
      <c r="A2767" t="s">
        <v>2986</v>
      </c>
      <c r="B2767" t="s">
        <v>32301</v>
      </c>
      <c r="I2767" t="s">
        <v>3</v>
      </c>
      <c r="J2767">
        <v>14.45</v>
      </c>
      <c r="M2767">
        <v>14.45</v>
      </c>
      <c r="N2767">
        <f t="shared" si="43"/>
        <v>0</v>
      </c>
    </row>
    <row r="2768" spans="1:14" x14ac:dyDescent="0.2">
      <c r="A2768" t="s">
        <v>2987</v>
      </c>
      <c r="B2768" t="s">
        <v>32301</v>
      </c>
      <c r="I2768" t="s">
        <v>3</v>
      </c>
      <c r="J2768">
        <v>12.52</v>
      </c>
      <c r="M2768">
        <v>12.52</v>
      </c>
      <c r="N2768">
        <f t="shared" si="43"/>
        <v>0</v>
      </c>
    </row>
    <row r="2769" spans="1:14" x14ac:dyDescent="0.2">
      <c r="A2769" t="s">
        <v>2988</v>
      </c>
      <c r="B2769" t="s">
        <v>2989</v>
      </c>
      <c r="I2769" t="s">
        <v>4</v>
      </c>
      <c r="J2769">
        <v>1.26</v>
      </c>
      <c r="M2769">
        <v>1.26</v>
      </c>
      <c r="N2769">
        <f t="shared" si="43"/>
        <v>0</v>
      </c>
    </row>
    <row r="2770" spans="1:14" x14ac:dyDescent="0.2">
      <c r="A2770" t="s">
        <v>2990</v>
      </c>
      <c r="B2770" t="s">
        <v>2989</v>
      </c>
      <c r="I2770" t="s">
        <v>4</v>
      </c>
      <c r="J2770">
        <v>1.0900000000000001</v>
      </c>
      <c r="M2770">
        <v>1.0900000000000001</v>
      </c>
      <c r="N2770">
        <f t="shared" si="43"/>
        <v>0</v>
      </c>
    </row>
    <row r="2771" spans="1:14" x14ac:dyDescent="0.2">
      <c r="A2771" t="s">
        <v>2991</v>
      </c>
      <c r="B2771" t="s">
        <v>32302</v>
      </c>
      <c r="I2771" t="s">
        <v>3</v>
      </c>
      <c r="J2771">
        <v>12.64</v>
      </c>
      <c r="M2771">
        <v>12.64</v>
      </c>
      <c r="N2771">
        <f t="shared" si="43"/>
        <v>0</v>
      </c>
    </row>
    <row r="2772" spans="1:14" x14ac:dyDescent="0.2">
      <c r="A2772" t="s">
        <v>2992</v>
      </c>
      <c r="B2772" t="s">
        <v>32302</v>
      </c>
      <c r="I2772" t="s">
        <v>3</v>
      </c>
      <c r="J2772">
        <v>10.95</v>
      </c>
      <c r="M2772">
        <v>10.95</v>
      </c>
      <c r="N2772">
        <f t="shared" si="43"/>
        <v>0</v>
      </c>
    </row>
    <row r="2773" spans="1:14" x14ac:dyDescent="0.2">
      <c r="A2773" t="s">
        <v>2993</v>
      </c>
      <c r="B2773" t="s">
        <v>32303</v>
      </c>
      <c r="I2773" t="s">
        <v>3</v>
      </c>
      <c r="J2773">
        <v>9.0299999999999994</v>
      </c>
      <c r="M2773">
        <v>9.0299999999999994</v>
      </c>
      <c r="N2773">
        <f t="shared" si="43"/>
        <v>0</v>
      </c>
    </row>
    <row r="2774" spans="1:14" x14ac:dyDescent="0.2">
      <c r="A2774" t="s">
        <v>2994</v>
      </c>
      <c r="B2774" t="s">
        <v>32303</v>
      </c>
      <c r="I2774" t="s">
        <v>3</v>
      </c>
      <c r="J2774">
        <v>7.82</v>
      </c>
      <c r="M2774">
        <v>7.82</v>
      </c>
      <c r="N2774">
        <f t="shared" si="43"/>
        <v>0</v>
      </c>
    </row>
    <row r="2775" spans="1:14" x14ac:dyDescent="0.2">
      <c r="A2775" t="s">
        <v>2995</v>
      </c>
      <c r="B2775" t="s">
        <v>2996</v>
      </c>
      <c r="I2775" t="s">
        <v>3</v>
      </c>
      <c r="J2775">
        <v>9.93</v>
      </c>
      <c r="M2775">
        <v>9.93</v>
      </c>
      <c r="N2775">
        <f t="shared" si="43"/>
        <v>0</v>
      </c>
    </row>
    <row r="2776" spans="1:14" x14ac:dyDescent="0.2">
      <c r="A2776" t="s">
        <v>2997</v>
      </c>
      <c r="B2776" t="s">
        <v>2996</v>
      </c>
      <c r="I2776" t="s">
        <v>3</v>
      </c>
      <c r="J2776">
        <v>8.61</v>
      </c>
      <c r="M2776">
        <v>8.61</v>
      </c>
      <c r="N2776">
        <f t="shared" si="43"/>
        <v>0</v>
      </c>
    </row>
    <row r="2777" spans="1:14" x14ac:dyDescent="0.2">
      <c r="A2777" t="s">
        <v>2998</v>
      </c>
      <c r="B2777" t="s">
        <v>32304</v>
      </c>
      <c r="I2777" t="s">
        <v>20</v>
      </c>
      <c r="J2777">
        <v>41.55</v>
      </c>
      <c r="M2777">
        <v>41.55</v>
      </c>
      <c r="N2777">
        <f t="shared" si="43"/>
        <v>0</v>
      </c>
    </row>
    <row r="2778" spans="1:14" x14ac:dyDescent="0.2">
      <c r="A2778" t="s">
        <v>2999</v>
      </c>
      <c r="B2778" t="s">
        <v>32304</v>
      </c>
      <c r="I2778" t="s">
        <v>20</v>
      </c>
      <c r="J2778">
        <v>36</v>
      </c>
      <c r="M2778">
        <v>36</v>
      </c>
      <c r="N2778">
        <f t="shared" si="43"/>
        <v>0</v>
      </c>
    </row>
    <row r="2779" spans="1:14" x14ac:dyDescent="0.2">
      <c r="A2779" t="s">
        <v>3000</v>
      </c>
      <c r="B2779" t="s">
        <v>32305</v>
      </c>
      <c r="I2779" t="s">
        <v>20</v>
      </c>
      <c r="J2779">
        <v>27.09</v>
      </c>
      <c r="M2779">
        <v>27.09</v>
      </c>
      <c r="N2779">
        <f t="shared" si="43"/>
        <v>0</v>
      </c>
    </row>
    <row r="2780" spans="1:14" x14ac:dyDescent="0.2">
      <c r="A2780" t="s">
        <v>3001</v>
      </c>
      <c r="B2780" t="s">
        <v>32305</v>
      </c>
      <c r="I2780" t="s">
        <v>20</v>
      </c>
      <c r="J2780">
        <v>23.48</v>
      </c>
      <c r="M2780">
        <v>23.48</v>
      </c>
      <c r="N2780">
        <f t="shared" si="43"/>
        <v>0</v>
      </c>
    </row>
    <row r="2781" spans="1:14" x14ac:dyDescent="0.2">
      <c r="A2781" t="s">
        <v>3002</v>
      </c>
      <c r="B2781" t="s">
        <v>32306</v>
      </c>
      <c r="I2781" t="s">
        <v>3</v>
      </c>
      <c r="J2781">
        <v>3.61</v>
      </c>
      <c r="M2781">
        <v>3.61</v>
      </c>
      <c r="N2781">
        <f t="shared" si="43"/>
        <v>0</v>
      </c>
    </row>
    <row r="2782" spans="1:14" x14ac:dyDescent="0.2">
      <c r="A2782" t="s">
        <v>3003</v>
      </c>
      <c r="B2782" t="s">
        <v>32306</v>
      </c>
      <c r="I2782" t="s">
        <v>3</v>
      </c>
      <c r="J2782">
        <v>3.13</v>
      </c>
      <c r="M2782">
        <v>3.13</v>
      </c>
      <c r="N2782">
        <f t="shared" si="43"/>
        <v>0</v>
      </c>
    </row>
    <row r="2783" spans="1:14" x14ac:dyDescent="0.2">
      <c r="A2783" t="s">
        <v>3004</v>
      </c>
      <c r="B2783" t="s">
        <v>3005</v>
      </c>
      <c r="I2783" t="s">
        <v>3</v>
      </c>
      <c r="J2783">
        <v>9.93</v>
      </c>
      <c r="M2783">
        <v>9.93</v>
      </c>
      <c r="N2783">
        <f t="shared" si="43"/>
        <v>0</v>
      </c>
    </row>
    <row r="2784" spans="1:14" x14ac:dyDescent="0.2">
      <c r="A2784" t="s">
        <v>3006</v>
      </c>
      <c r="B2784" t="s">
        <v>3005</v>
      </c>
      <c r="I2784" t="s">
        <v>3</v>
      </c>
      <c r="J2784">
        <v>8.61</v>
      </c>
      <c r="M2784">
        <v>8.61</v>
      </c>
      <c r="N2784">
        <f t="shared" si="43"/>
        <v>0</v>
      </c>
    </row>
    <row r="2785" spans="1:14" x14ac:dyDescent="0.2">
      <c r="A2785" t="s">
        <v>3007</v>
      </c>
      <c r="B2785" t="s">
        <v>32307</v>
      </c>
      <c r="I2785" t="s">
        <v>3</v>
      </c>
      <c r="J2785">
        <v>9.93</v>
      </c>
      <c r="M2785">
        <v>9.93</v>
      </c>
      <c r="N2785">
        <f t="shared" si="43"/>
        <v>0</v>
      </c>
    </row>
    <row r="2786" spans="1:14" x14ac:dyDescent="0.2">
      <c r="A2786" t="s">
        <v>3008</v>
      </c>
      <c r="B2786" t="s">
        <v>32307</v>
      </c>
      <c r="I2786" t="s">
        <v>3</v>
      </c>
      <c r="J2786">
        <v>8.61</v>
      </c>
      <c r="M2786">
        <v>8.61</v>
      </c>
      <c r="N2786">
        <f t="shared" si="43"/>
        <v>0</v>
      </c>
    </row>
    <row r="2787" spans="1:14" x14ac:dyDescent="0.2">
      <c r="A2787" t="s">
        <v>3009</v>
      </c>
      <c r="B2787" t="s">
        <v>32308</v>
      </c>
      <c r="I2787" t="s">
        <v>3</v>
      </c>
      <c r="J2787">
        <v>8.1199999999999992</v>
      </c>
      <c r="M2787">
        <v>8.1199999999999992</v>
      </c>
      <c r="N2787">
        <f t="shared" si="43"/>
        <v>0</v>
      </c>
    </row>
    <row r="2788" spans="1:14" x14ac:dyDescent="0.2">
      <c r="A2788" t="s">
        <v>3010</v>
      </c>
      <c r="B2788" t="s">
        <v>32308</v>
      </c>
      <c r="I2788" t="s">
        <v>3</v>
      </c>
      <c r="J2788">
        <v>7.04</v>
      </c>
      <c r="M2788">
        <v>7.04</v>
      </c>
      <c r="N2788">
        <f t="shared" si="43"/>
        <v>0</v>
      </c>
    </row>
    <row r="2789" spans="1:14" x14ac:dyDescent="0.2">
      <c r="A2789" t="s">
        <v>3011</v>
      </c>
      <c r="B2789" t="s">
        <v>3012</v>
      </c>
      <c r="I2789" t="s">
        <v>4</v>
      </c>
      <c r="J2789">
        <v>1.8</v>
      </c>
      <c r="M2789">
        <v>1.8</v>
      </c>
      <c r="N2789">
        <f t="shared" si="43"/>
        <v>0</v>
      </c>
    </row>
    <row r="2790" spans="1:14" x14ac:dyDescent="0.2">
      <c r="A2790" t="s">
        <v>3013</v>
      </c>
      <c r="B2790" t="s">
        <v>3012</v>
      </c>
      <c r="I2790" t="s">
        <v>4</v>
      </c>
      <c r="J2790">
        <v>1.56</v>
      </c>
      <c r="M2790">
        <v>1.56</v>
      </c>
      <c r="N2790">
        <f t="shared" si="43"/>
        <v>0</v>
      </c>
    </row>
    <row r="2791" spans="1:14" x14ac:dyDescent="0.2">
      <c r="A2791" t="s">
        <v>28266</v>
      </c>
      <c r="B2791" t="s">
        <v>32309</v>
      </c>
      <c r="I2791" t="s">
        <v>3</v>
      </c>
      <c r="J2791">
        <v>26.96</v>
      </c>
      <c r="M2791">
        <v>26.96</v>
      </c>
      <c r="N2791">
        <f t="shared" si="43"/>
        <v>0</v>
      </c>
    </row>
    <row r="2792" spans="1:14" x14ac:dyDescent="0.2">
      <c r="A2792" t="s">
        <v>28267</v>
      </c>
      <c r="B2792" t="s">
        <v>32309</v>
      </c>
      <c r="I2792" t="s">
        <v>3</v>
      </c>
      <c r="J2792">
        <v>23.36</v>
      </c>
      <c r="M2792">
        <v>23.36</v>
      </c>
      <c r="N2792">
        <f t="shared" si="43"/>
        <v>0</v>
      </c>
    </row>
    <row r="2793" spans="1:14" x14ac:dyDescent="0.2">
      <c r="A2793" t="s">
        <v>28268</v>
      </c>
      <c r="B2793" t="s">
        <v>32310</v>
      </c>
      <c r="I2793" t="s">
        <v>3</v>
      </c>
      <c r="J2793">
        <v>44.06</v>
      </c>
      <c r="M2793">
        <v>44.06</v>
      </c>
      <c r="N2793">
        <f t="shared" si="43"/>
        <v>0</v>
      </c>
    </row>
    <row r="2794" spans="1:14" x14ac:dyDescent="0.2">
      <c r="A2794" t="s">
        <v>28269</v>
      </c>
      <c r="B2794" t="s">
        <v>32310</v>
      </c>
      <c r="I2794" t="s">
        <v>3</v>
      </c>
      <c r="J2794">
        <v>38.17</v>
      </c>
      <c r="M2794">
        <v>38.17</v>
      </c>
      <c r="N2794">
        <f t="shared" si="43"/>
        <v>0</v>
      </c>
    </row>
    <row r="2795" spans="1:14" x14ac:dyDescent="0.2">
      <c r="A2795" t="s">
        <v>3014</v>
      </c>
      <c r="B2795" t="s">
        <v>3015</v>
      </c>
      <c r="I2795" t="s">
        <v>3</v>
      </c>
      <c r="J2795">
        <v>38.03</v>
      </c>
      <c r="M2795">
        <v>38.03</v>
      </c>
      <c r="N2795">
        <f t="shared" si="43"/>
        <v>0</v>
      </c>
    </row>
    <row r="2796" spans="1:14" x14ac:dyDescent="0.2">
      <c r="A2796" t="s">
        <v>3016</v>
      </c>
      <c r="B2796" t="s">
        <v>3015</v>
      </c>
      <c r="I2796" t="s">
        <v>3</v>
      </c>
      <c r="J2796">
        <v>32.96</v>
      </c>
      <c r="M2796">
        <v>32.96</v>
      </c>
      <c r="N2796">
        <f t="shared" si="43"/>
        <v>0</v>
      </c>
    </row>
    <row r="2797" spans="1:14" x14ac:dyDescent="0.2">
      <c r="A2797" t="s">
        <v>28035</v>
      </c>
      <c r="B2797" t="s">
        <v>28036</v>
      </c>
      <c r="I2797" t="s">
        <v>3</v>
      </c>
      <c r="J2797">
        <v>34.29</v>
      </c>
      <c r="M2797">
        <v>34.29</v>
      </c>
      <c r="N2797">
        <f t="shared" si="43"/>
        <v>0</v>
      </c>
    </row>
    <row r="2798" spans="1:14" x14ac:dyDescent="0.2">
      <c r="A2798" t="s">
        <v>28037</v>
      </c>
      <c r="B2798" t="s">
        <v>28036</v>
      </c>
      <c r="I2798" t="s">
        <v>3</v>
      </c>
      <c r="J2798">
        <v>29.71</v>
      </c>
      <c r="M2798">
        <v>29.71</v>
      </c>
      <c r="N2798">
        <f t="shared" si="43"/>
        <v>0</v>
      </c>
    </row>
    <row r="2799" spans="1:14" x14ac:dyDescent="0.2">
      <c r="A2799" t="s">
        <v>3017</v>
      </c>
      <c r="B2799" t="s">
        <v>3018</v>
      </c>
      <c r="I2799" t="s">
        <v>3</v>
      </c>
      <c r="J2799">
        <v>39.28</v>
      </c>
      <c r="M2799">
        <v>39.28</v>
      </c>
      <c r="N2799">
        <f t="shared" si="43"/>
        <v>0</v>
      </c>
    </row>
    <row r="2800" spans="1:14" x14ac:dyDescent="0.2">
      <c r="A2800" t="s">
        <v>3019</v>
      </c>
      <c r="B2800" t="s">
        <v>3018</v>
      </c>
      <c r="I2800" t="s">
        <v>3</v>
      </c>
      <c r="J2800">
        <v>34.04</v>
      </c>
      <c r="M2800">
        <v>34.04</v>
      </c>
      <c r="N2800">
        <f t="shared" si="43"/>
        <v>0</v>
      </c>
    </row>
    <row r="2801" spans="1:14" x14ac:dyDescent="0.2">
      <c r="A2801" t="s">
        <v>3020</v>
      </c>
      <c r="B2801" t="s">
        <v>3021</v>
      </c>
      <c r="I2801" t="s">
        <v>3</v>
      </c>
      <c r="J2801">
        <v>42.69</v>
      </c>
      <c r="M2801">
        <v>42.69</v>
      </c>
      <c r="N2801">
        <f t="shared" si="43"/>
        <v>0</v>
      </c>
    </row>
    <row r="2802" spans="1:14" x14ac:dyDescent="0.2">
      <c r="A2802" t="s">
        <v>3022</v>
      </c>
      <c r="B2802" t="s">
        <v>3021</v>
      </c>
      <c r="I2802" t="s">
        <v>3</v>
      </c>
      <c r="J2802">
        <v>36.979999999999997</v>
      </c>
      <c r="M2802">
        <v>36.979999999999997</v>
      </c>
      <c r="N2802">
        <f t="shared" si="43"/>
        <v>0</v>
      </c>
    </row>
    <row r="2803" spans="1:14" x14ac:dyDescent="0.2">
      <c r="A2803" t="s">
        <v>3023</v>
      </c>
      <c r="B2803" t="s">
        <v>3024</v>
      </c>
      <c r="I2803" t="s">
        <v>20</v>
      </c>
      <c r="J2803">
        <v>22.76</v>
      </c>
      <c r="M2803">
        <v>22.76</v>
      </c>
      <c r="N2803">
        <f t="shared" si="43"/>
        <v>0</v>
      </c>
    </row>
    <row r="2804" spans="1:14" x14ac:dyDescent="0.2">
      <c r="A2804" t="s">
        <v>3025</v>
      </c>
      <c r="B2804" t="s">
        <v>3024</v>
      </c>
      <c r="I2804" t="s">
        <v>20</v>
      </c>
      <c r="J2804">
        <v>19.72</v>
      </c>
      <c r="M2804">
        <v>19.72</v>
      </c>
      <c r="N2804">
        <f t="shared" si="43"/>
        <v>0</v>
      </c>
    </row>
    <row r="2805" spans="1:14" x14ac:dyDescent="0.2">
      <c r="A2805" t="s">
        <v>3026</v>
      </c>
      <c r="B2805" t="s">
        <v>3027</v>
      </c>
      <c r="I2805" t="s">
        <v>113</v>
      </c>
      <c r="J2805">
        <v>0.3</v>
      </c>
      <c r="M2805">
        <v>0.3</v>
      </c>
      <c r="N2805">
        <f t="shared" si="43"/>
        <v>0</v>
      </c>
    </row>
    <row r="2806" spans="1:14" x14ac:dyDescent="0.2">
      <c r="A2806" t="s">
        <v>3028</v>
      </c>
      <c r="B2806" t="s">
        <v>3027</v>
      </c>
      <c r="I2806" t="s">
        <v>113</v>
      </c>
      <c r="J2806">
        <v>0.26</v>
      </c>
      <c r="M2806">
        <v>0.26</v>
      </c>
      <c r="N2806">
        <f t="shared" si="43"/>
        <v>0</v>
      </c>
    </row>
    <row r="2807" spans="1:14" x14ac:dyDescent="0.2">
      <c r="A2807" t="s">
        <v>3029</v>
      </c>
      <c r="B2807" t="s">
        <v>32311</v>
      </c>
      <c r="I2807" t="s">
        <v>4</v>
      </c>
      <c r="J2807">
        <v>46.04</v>
      </c>
      <c r="M2807">
        <v>46.04</v>
      </c>
      <c r="N2807">
        <f t="shared" si="43"/>
        <v>0</v>
      </c>
    </row>
    <row r="2808" spans="1:14" x14ac:dyDescent="0.2">
      <c r="A2808" t="s">
        <v>3030</v>
      </c>
      <c r="B2808" t="s">
        <v>32311</v>
      </c>
      <c r="I2808" t="s">
        <v>4</v>
      </c>
      <c r="J2808">
        <v>39.89</v>
      </c>
      <c r="M2808">
        <v>39.89</v>
      </c>
      <c r="N2808">
        <f t="shared" si="43"/>
        <v>0</v>
      </c>
    </row>
    <row r="2809" spans="1:14" x14ac:dyDescent="0.2">
      <c r="A2809" t="s">
        <v>3031</v>
      </c>
      <c r="B2809" t="s">
        <v>32312</v>
      </c>
      <c r="I2809" t="s">
        <v>4</v>
      </c>
      <c r="J2809">
        <v>92.52</v>
      </c>
      <c r="M2809">
        <v>92.52</v>
      </c>
      <c r="N2809">
        <f t="shared" si="43"/>
        <v>0</v>
      </c>
    </row>
    <row r="2810" spans="1:14" x14ac:dyDescent="0.2">
      <c r="A2810" t="s">
        <v>3032</v>
      </c>
      <c r="B2810" t="s">
        <v>32312</v>
      </c>
      <c r="I2810" t="s">
        <v>4</v>
      </c>
      <c r="J2810">
        <v>80.16</v>
      </c>
      <c r="M2810">
        <v>80.16</v>
      </c>
      <c r="N2810">
        <f t="shared" si="43"/>
        <v>0</v>
      </c>
    </row>
    <row r="2811" spans="1:14" x14ac:dyDescent="0.2">
      <c r="A2811" t="s">
        <v>3033</v>
      </c>
      <c r="B2811" t="s">
        <v>32313</v>
      </c>
      <c r="I2811" t="s">
        <v>4</v>
      </c>
      <c r="J2811">
        <v>225.92</v>
      </c>
      <c r="M2811">
        <v>225.92</v>
      </c>
      <c r="N2811">
        <f t="shared" si="43"/>
        <v>0</v>
      </c>
    </row>
    <row r="2812" spans="1:14" x14ac:dyDescent="0.2">
      <c r="A2812" t="s">
        <v>3034</v>
      </c>
      <c r="B2812" t="s">
        <v>32313</v>
      </c>
      <c r="I2812" t="s">
        <v>4</v>
      </c>
      <c r="J2812">
        <v>195.75</v>
      </c>
      <c r="M2812">
        <v>195.75</v>
      </c>
      <c r="N2812">
        <f t="shared" si="43"/>
        <v>0</v>
      </c>
    </row>
    <row r="2813" spans="1:14" x14ac:dyDescent="0.2">
      <c r="A2813" t="s">
        <v>3035</v>
      </c>
      <c r="B2813" t="s">
        <v>22130</v>
      </c>
      <c r="I2813" t="s">
        <v>4</v>
      </c>
      <c r="J2813">
        <v>107.4</v>
      </c>
      <c r="M2813">
        <v>107.4</v>
      </c>
      <c r="N2813">
        <f t="shared" si="43"/>
        <v>0</v>
      </c>
    </row>
    <row r="2814" spans="1:14" x14ac:dyDescent="0.2">
      <c r="A2814" t="s">
        <v>3036</v>
      </c>
      <c r="B2814" t="s">
        <v>22130</v>
      </c>
      <c r="I2814" t="s">
        <v>4</v>
      </c>
      <c r="J2814">
        <v>93.8</v>
      </c>
      <c r="M2814">
        <v>93.8</v>
      </c>
      <c r="N2814">
        <f t="shared" si="43"/>
        <v>0</v>
      </c>
    </row>
    <row r="2815" spans="1:14" x14ac:dyDescent="0.2">
      <c r="A2815" t="s">
        <v>3037</v>
      </c>
      <c r="B2815" t="s">
        <v>3038</v>
      </c>
      <c r="I2815" t="s">
        <v>3</v>
      </c>
      <c r="J2815">
        <v>12.9</v>
      </c>
      <c r="M2815">
        <v>12.9</v>
      </c>
      <c r="N2815">
        <f t="shared" si="43"/>
        <v>0</v>
      </c>
    </row>
    <row r="2816" spans="1:14" x14ac:dyDescent="0.2">
      <c r="A2816" t="s">
        <v>3039</v>
      </c>
      <c r="B2816" t="s">
        <v>3038</v>
      </c>
      <c r="I2816" t="s">
        <v>3</v>
      </c>
      <c r="J2816">
        <v>11.18</v>
      </c>
      <c r="M2816">
        <v>11.18</v>
      </c>
      <c r="N2816">
        <f t="shared" si="43"/>
        <v>0</v>
      </c>
    </row>
    <row r="2817" spans="1:14" x14ac:dyDescent="0.2">
      <c r="A2817" t="s">
        <v>3040</v>
      </c>
      <c r="B2817" t="s">
        <v>3041</v>
      </c>
      <c r="I2817" t="s">
        <v>3</v>
      </c>
      <c r="J2817">
        <v>10.75</v>
      </c>
      <c r="M2817">
        <v>10.75</v>
      </c>
      <c r="N2817">
        <f t="shared" si="43"/>
        <v>0</v>
      </c>
    </row>
    <row r="2818" spans="1:14" x14ac:dyDescent="0.2">
      <c r="A2818" t="s">
        <v>3042</v>
      </c>
      <c r="B2818" t="s">
        <v>3041</v>
      </c>
      <c r="I2818" t="s">
        <v>3</v>
      </c>
      <c r="J2818">
        <v>9.32</v>
      </c>
      <c r="M2818">
        <v>9.32</v>
      </c>
      <c r="N2818">
        <f t="shared" si="43"/>
        <v>0</v>
      </c>
    </row>
    <row r="2819" spans="1:14" x14ac:dyDescent="0.2">
      <c r="A2819" t="s">
        <v>3043</v>
      </c>
      <c r="B2819" t="s">
        <v>32314</v>
      </c>
      <c r="I2819" t="s">
        <v>4</v>
      </c>
      <c r="J2819">
        <v>2.7</v>
      </c>
      <c r="M2819">
        <v>2.7</v>
      </c>
      <c r="N2819">
        <f t="shared" si="43"/>
        <v>0</v>
      </c>
    </row>
    <row r="2820" spans="1:14" x14ac:dyDescent="0.2">
      <c r="A2820" t="s">
        <v>3044</v>
      </c>
      <c r="B2820" t="s">
        <v>32314</v>
      </c>
      <c r="I2820" t="s">
        <v>4</v>
      </c>
      <c r="J2820">
        <v>2.34</v>
      </c>
      <c r="M2820">
        <v>2.34</v>
      </c>
      <c r="N2820">
        <f t="shared" ref="N2820:N2883" si="44">J2820-M2820</f>
        <v>0</v>
      </c>
    </row>
    <row r="2821" spans="1:14" x14ac:dyDescent="0.2">
      <c r="A2821" t="s">
        <v>3045</v>
      </c>
      <c r="B2821" t="s">
        <v>32315</v>
      </c>
      <c r="I2821" t="s">
        <v>3</v>
      </c>
      <c r="J2821">
        <v>31.45</v>
      </c>
      <c r="M2821">
        <v>31.45</v>
      </c>
      <c r="N2821">
        <f t="shared" si="44"/>
        <v>0</v>
      </c>
    </row>
    <row r="2822" spans="1:14" x14ac:dyDescent="0.2">
      <c r="A2822" t="s">
        <v>3046</v>
      </c>
      <c r="B2822" t="s">
        <v>32315</v>
      </c>
      <c r="I2822" t="s">
        <v>3</v>
      </c>
      <c r="J2822">
        <v>27.25</v>
      </c>
      <c r="M2822">
        <v>27.25</v>
      </c>
      <c r="N2822">
        <f t="shared" si="44"/>
        <v>0</v>
      </c>
    </row>
    <row r="2823" spans="1:14" x14ac:dyDescent="0.2">
      <c r="A2823" t="s">
        <v>3047</v>
      </c>
      <c r="B2823" t="s">
        <v>32316</v>
      </c>
      <c r="I2823" t="s">
        <v>5</v>
      </c>
      <c r="J2823">
        <v>25.55</v>
      </c>
      <c r="M2823">
        <v>25.55</v>
      </c>
      <c r="N2823">
        <f t="shared" si="44"/>
        <v>0</v>
      </c>
    </row>
    <row r="2824" spans="1:14" x14ac:dyDescent="0.2">
      <c r="A2824" t="s">
        <v>3048</v>
      </c>
      <c r="B2824" t="s">
        <v>32316</v>
      </c>
      <c r="I2824" t="s">
        <v>5</v>
      </c>
      <c r="J2824">
        <v>22.14</v>
      </c>
      <c r="M2824">
        <v>22.14</v>
      </c>
      <c r="N2824">
        <f t="shared" si="44"/>
        <v>0</v>
      </c>
    </row>
    <row r="2825" spans="1:14" x14ac:dyDescent="0.2">
      <c r="A2825" t="s">
        <v>3049</v>
      </c>
      <c r="B2825" t="s">
        <v>32317</v>
      </c>
      <c r="I2825" t="s">
        <v>4</v>
      </c>
      <c r="J2825">
        <v>27.09</v>
      </c>
      <c r="M2825">
        <v>27.09</v>
      </c>
      <c r="N2825">
        <f t="shared" si="44"/>
        <v>0</v>
      </c>
    </row>
    <row r="2826" spans="1:14" x14ac:dyDescent="0.2">
      <c r="A2826" t="s">
        <v>3050</v>
      </c>
      <c r="B2826" t="s">
        <v>32317</v>
      </c>
      <c r="I2826" t="s">
        <v>4</v>
      </c>
      <c r="J2826">
        <v>23.48</v>
      </c>
      <c r="M2826">
        <v>23.48</v>
      </c>
      <c r="N2826">
        <f t="shared" si="44"/>
        <v>0</v>
      </c>
    </row>
    <row r="2827" spans="1:14" x14ac:dyDescent="0.2">
      <c r="A2827" t="s">
        <v>3051</v>
      </c>
      <c r="B2827" t="s">
        <v>32318</v>
      </c>
      <c r="I2827" t="s">
        <v>4</v>
      </c>
      <c r="J2827">
        <v>11.74</v>
      </c>
      <c r="M2827">
        <v>11.74</v>
      </c>
      <c r="N2827">
        <f t="shared" si="44"/>
        <v>0</v>
      </c>
    </row>
    <row r="2828" spans="1:14" x14ac:dyDescent="0.2">
      <c r="A2828" t="s">
        <v>3052</v>
      </c>
      <c r="B2828" t="s">
        <v>32318</v>
      </c>
      <c r="I2828" t="s">
        <v>4</v>
      </c>
      <c r="J2828">
        <v>10.17</v>
      </c>
      <c r="M2828">
        <v>10.17</v>
      </c>
      <c r="N2828">
        <f t="shared" si="44"/>
        <v>0</v>
      </c>
    </row>
    <row r="2829" spans="1:14" x14ac:dyDescent="0.2">
      <c r="A2829" t="s">
        <v>3053</v>
      </c>
      <c r="B2829" t="s">
        <v>32319</v>
      </c>
      <c r="I2829" t="s">
        <v>4</v>
      </c>
      <c r="J2829">
        <v>16.25</v>
      </c>
      <c r="M2829">
        <v>16.25</v>
      </c>
      <c r="N2829">
        <f t="shared" si="44"/>
        <v>0</v>
      </c>
    </row>
    <row r="2830" spans="1:14" x14ac:dyDescent="0.2">
      <c r="A2830" t="s">
        <v>3054</v>
      </c>
      <c r="B2830" t="s">
        <v>32319</v>
      </c>
      <c r="I2830" t="s">
        <v>4</v>
      </c>
      <c r="J2830">
        <v>14.09</v>
      </c>
      <c r="M2830">
        <v>14.09</v>
      </c>
      <c r="N2830">
        <f t="shared" si="44"/>
        <v>0</v>
      </c>
    </row>
    <row r="2831" spans="1:14" x14ac:dyDescent="0.2">
      <c r="A2831" t="s">
        <v>3055</v>
      </c>
      <c r="B2831" t="s">
        <v>32320</v>
      </c>
      <c r="I2831" t="s">
        <v>4</v>
      </c>
      <c r="J2831">
        <v>6.24</v>
      </c>
      <c r="M2831">
        <v>6.24</v>
      </c>
      <c r="N2831">
        <f t="shared" si="44"/>
        <v>0</v>
      </c>
    </row>
    <row r="2832" spans="1:14" x14ac:dyDescent="0.2">
      <c r="A2832" t="s">
        <v>3056</v>
      </c>
      <c r="B2832" t="s">
        <v>32320</v>
      </c>
      <c r="I2832" t="s">
        <v>4</v>
      </c>
      <c r="J2832">
        <v>5.4</v>
      </c>
      <c r="M2832">
        <v>5.4</v>
      </c>
      <c r="N2832">
        <f t="shared" si="44"/>
        <v>0</v>
      </c>
    </row>
    <row r="2833" spans="1:14" x14ac:dyDescent="0.2">
      <c r="A2833" t="s">
        <v>3057</v>
      </c>
      <c r="B2833" t="s">
        <v>32321</v>
      </c>
      <c r="I2833" t="s">
        <v>4</v>
      </c>
      <c r="J2833">
        <v>23.48</v>
      </c>
      <c r="M2833">
        <v>23.48</v>
      </c>
      <c r="N2833">
        <f t="shared" si="44"/>
        <v>0</v>
      </c>
    </row>
    <row r="2834" spans="1:14" x14ac:dyDescent="0.2">
      <c r="A2834" t="s">
        <v>3058</v>
      </c>
      <c r="B2834" t="s">
        <v>32321</v>
      </c>
      <c r="I2834" t="s">
        <v>4</v>
      </c>
      <c r="J2834">
        <v>20.350000000000001</v>
      </c>
      <c r="M2834">
        <v>20.350000000000001</v>
      </c>
      <c r="N2834">
        <f t="shared" si="44"/>
        <v>0</v>
      </c>
    </row>
    <row r="2835" spans="1:14" x14ac:dyDescent="0.2">
      <c r="A2835" t="s">
        <v>3059</v>
      </c>
      <c r="B2835" t="s">
        <v>32322</v>
      </c>
      <c r="I2835" t="s">
        <v>4</v>
      </c>
      <c r="J2835">
        <v>19.87</v>
      </c>
      <c r="M2835">
        <v>19.87</v>
      </c>
      <c r="N2835">
        <f t="shared" si="44"/>
        <v>0</v>
      </c>
    </row>
    <row r="2836" spans="1:14" x14ac:dyDescent="0.2">
      <c r="A2836" t="s">
        <v>3060</v>
      </c>
      <c r="B2836" t="s">
        <v>32322</v>
      </c>
      <c r="I2836" t="s">
        <v>4</v>
      </c>
      <c r="J2836">
        <v>17.22</v>
      </c>
      <c r="M2836">
        <v>17.22</v>
      </c>
      <c r="N2836">
        <f t="shared" si="44"/>
        <v>0</v>
      </c>
    </row>
    <row r="2837" spans="1:14" x14ac:dyDescent="0.2">
      <c r="A2837" t="s">
        <v>3061</v>
      </c>
      <c r="B2837" t="s">
        <v>32323</v>
      </c>
      <c r="I2837" t="s">
        <v>3</v>
      </c>
      <c r="J2837">
        <v>9.0299999999999994</v>
      </c>
      <c r="M2837">
        <v>9.0299999999999994</v>
      </c>
      <c r="N2837">
        <f t="shared" si="44"/>
        <v>0</v>
      </c>
    </row>
    <row r="2838" spans="1:14" x14ac:dyDescent="0.2">
      <c r="A2838" t="s">
        <v>3062</v>
      </c>
      <c r="B2838" t="s">
        <v>32323</v>
      </c>
      <c r="I2838" t="s">
        <v>3</v>
      </c>
      <c r="J2838">
        <v>7.82</v>
      </c>
      <c r="M2838">
        <v>7.82</v>
      </c>
      <c r="N2838">
        <f t="shared" si="44"/>
        <v>0</v>
      </c>
    </row>
    <row r="2839" spans="1:14" x14ac:dyDescent="0.2">
      <c r="A2839" t="s">
        <v>3063</v>
      </c>
      <c r="B2839" t="s">
        <v>3064</v>
      </c>
      <c r="I2839" t="s">
        <v>5</v>
      </c>
      <c r="J2839">
        <v>6.24</v>
      </c>
      <c r="M2839">
        <v>6.24</v>
      </c>
      <c r="N2839">
        <f t="shared" si="44"/>
        <v>0</v>
      </c>
    </row>
    <row r="2840" spans="1:14" x14ac:dyDescent="0.2">
      <c r="A2840" t="s">
        <v>3065</v>
      </c>
      <c r="B2840" t="s">
        <v>3064</v>
      </c>
      <c r="I2840" t="s">
        <v>5</v>
      </c>
      <c r="J2840">
        <v>5.4</v>
      </c>
      <c r="M2840">
        <v>5.4</v>
      </c>
      <c r="N2840">
        <f t="shared" si="44"/>
        <v>0</v>
      </c>
    </row>
    <row r="2841" spans="1:14" x14ac:dyDescent="0.2">
      <c r="A2841" t="s">
        <v>3066</v>
      </c>
      <c r="B2841" t="s">
        <v>3067</v>
      </c>
      <c r="I2841" t="s">
        <v>5</v>
      </c>
      <c r="J2841">
        <v>21.51</v>
      </c>
      <c r="M2841">
        <v>21.51</v>
      </c>
      <c r="N2841">
        <f t="shared" si="44"/>
        <v>0</v>
      </c>
    </row>
    <row r="2842" spans="1:14" x14ac:dyDescent="0.2">
      <c r="A2842" t="s">
        <v>3068</v>
      </c>
      <c r="B2842" t="s">
        <v>3067</v>
      </c>
      <c r="I2842" t="s">
        <v>5</v>
      </c>
      <c r="J2842">
        <v>18.64</v>
      </c>
      <c r="M2842">
        <v>18.64</v>
      </c>
      <c r="N2842">
        <f t="shared" si="44"/>
        <v>0</v>
      </c>
    </row>
    <row r="2843" spans="1:14" x14ac:dyDescent="0.2">
      <c r="A2843" t="s">
        <v>3069</v>
      </c>
      <c r="B2843" t="s">
        <v>32324</v>
      </c>
      <c r="I2843" t="s">
        <v>4</v>
      </c>
      <c r="J2843">
        <v>43.03</v>
      </c>
      <c r="M2843">
        <v>43.03</v>
      </c>
      <c r="N2843">
        <f t="shared" si="44"/>
        <v>0</v>
      </c>
    </row>
    <row r="2844" spans="1:14" x14ac:dyDescent="0.2">
      <c r="A2844" t="s">
        <v>3070</v>
      </c>
      <c r="B2844" t="s">
        <v>32324</v>
      </c>
      <c r="I2844" t="s">
        <v>4</v>
      </c>
      <c r="J2844">
        <v>37.28</v>
      </c>
      <c r="M2844">
        <v>37.28</v>
      </c>
      <c r="N2844">
        <f t="shared" si="44"/>
        <v>0</v>
      </c>
    </row>
    <row r="2845" spans="1:14" x14ac:dyDescent="0.2">
      <c r="A2845" t="s">
        <v>3071</v>
      </c>
      <c r="B2845" t="s">
        <v>3072</v>
      </c>
      <c r="I2845" t="s">
        <v>3</v>
      </c>
      <c r="J2845">
        <v>18.059999999999999</v>
      </c>
      <c r="M2845">
        <v>18.059999999999999</v>
      </c>
      <c r="N2845">
        <f t="shared" si="44"/>
        <v>0</v>
      </c>
    </row>
    <row r="2846" spans="1:14" x14ac:dyDescent="0.2">
      <c r="A2846" t="s">
        <v>3073</v>
      </c>
      <c r="B2846" t="s">
        <v>3072</v>
      </c>
      <c r="I2846" t="s">
        <v>3</v>
      </c>
      <c r="J2846">
        <v>15.65</v>
      </c>
      <c r="M2846">
        <v>15.65</v>
      </c>
      <c r="N2846">
        <f t="shared" si="44"/>
        <v>0</v>
      </c>
    </row>
    <row r="2847" spans="1:14" x14ac:dyDescent="0.2">
      <c r="A2847" t="s">
        <v>3074</v>
      </c>
      <c r="B2847" t="s">
        <v>3075</v>
      </c>
      <c r="I2847" t="s">
        <v>5</v>
      </c>
      <c r="J2847">
        <v>5.96</v>
      </c>
      <c r="M2847">
        <v>5.96</v>
      </c>
      <c r="N2847">
        <f t="shared" si="44"/>
        <v>0</v>
      </c>
    </row>
    <row r="2848" spans="1:14" x14ac:dyDescent="0.2">
      <c r="A2848" t="s">
        <v>3076</v>
      </c>
      <c r="B2848" t="s">
        <v>3075</v>
      </c>
      <c r="I2848" t="s">
        <v>5</v>
      </c>
      <c r="J2848">
        <v>5.16</v>
      </c>
      <c r="M2848">
        <v>5.16</v>
      </c>
      <c r="N2848">
        <f t="shared" si="44"/>
        <v>0</v>
      </c>
    </row>
    <row r="2849" spans="1:14" x14ac:dyDescent="0.2">
      <c r="A2849" t="s">
        <v>3077</v>
      </c>
      <c r="B2849" t="s">
        <v>3078</v>
      </c>
      <c r="I2849" t="s">
        <v>4</v>
      </c>
      <c r="J2849">
        <v>7.22</v>
      </c>
      <c r="M2849">
        <v>7.22</v>
      </c>
      <c r="N2849">
        <f t="shared" si="44"/>
        <v>0</v>
      </c>
    </row>
    <row r="2850" spans="1:14" x14ac:dyDescent="0.2">
      <c r="A2850" t="s">
        <v>3079</v>
      </c>
      <c r="B2850" t="s">
        <v>3078</v>
      </c>
      <c r="I2850" t="s">
        <v>4</v>
      </c>
      <c r="J2850">
        <v>6.26</v>
      </c>
      <c r="M2850">
        <v>6.26</v>
      </c>
      <c r="N2850">
        <f t="shared" si="44"/>
        <v>0</v>
      </c>
    </row>
    <row r="2851" spans="1:14" x14ac:dyDescent="0.2">
      <c r="A2851" t="s">
        <v>3080</v>
      </c>
      <c r="B2851" t="s">
        <v>32325</v>
      </c>
      <c r="I2851" t="s">
        <v>5</v>
      </c>
      <c r="J2851">
        <v>366.59</v>
      </c>
      <c r="M2851">
        <v>366.59</v>
      </c>
      <c r="N2851">
        <f t="shared" si="44"/>
        <v>0</v>
      </c>
    </row>
    <row r="2852" spans="1:14" x14ac:dyDescent="0.2">
      <c r="A2852" t="s">
        <v>3081</v>
      </c>
      <c r="B2852" t="s">
        <v>32325</v>
      </c>
      <c r="I2852" t="s">
        <v>5</v>
      </c>
      <c r="J2852">
        <v>317.64999999999998</v>
      </c>
      <c r="M2852">
        <v>317.64999999999998</v>
      </c>
      <c r="N2852">
        <f t="shared" si="44"/>
        <v>0</v>
      </c>
    </row>
    <row r="2853" spans="1:14" x14ac:dyDescent="0.2">
      <c r="A2853" t="s">
        <v>3082</v>
      </c>
      <c r="B2853" t="s">
        <v>32326</v>
      </c>
      <c r="I2853" t="s">
        <v>5</v>
      </c>
      <c r="J2853">
        <v>180.66</v>
      </c>
      <c r="M2853">
        <v>180.66</v>
      </c>
      <c r="N2853">
        <f t="shared" si="44"/>
        <v>0</v>
      </c>
    </row>
    <row r="2854" spans="1:14" x14ac:dyDescent="0.2">
      <c r="A2854" t="s">
        <v>3083</v>
      </c>
      <c r="B2854" t="s">
        <v>32326</v>
      </c>
      <c r="I2854" t="s">
        <v>5</v>
      </c>
      <c r="J2854">
        <v>156.56</v>
      </c>
      <c r="M2854">
        <v>156.56</v>
      </c>
      <c r="N2854">
        <f t="shared" si="44"/>
        <v>0</v>
      </c>
    </row>
    <row r="2855" spans="1:14" x14ac:dyDescent="0.2">
      <c r="A2855" t="s">
        <v>3084</v>
      </c>
      <c r="B2855" t="s">
        <v>3085</v>
      </c>
      <c r="I2855" t="s">
        <v>3</v>
      </c>
      <c r="J2855">
        <v>2.4</v>
      </c>
      <c r="M2855">
        <v>2.4</v>
      </c>
      <c r="N2855">
        <f t="shared" si="44"/>
        <v>0</v>
      </c>
    </row>
    <row r="2856" spans="1:14" x14ac:dyDescent="0.2">
      <c r="A2856" t="s">
        <v>3086</v>
      </c>
      <c r="B2856" t="s">
        <v>3085</v>
      </c>
      <c r="I2856" t="s">
        <v>3</v>
      </c>
      <c r="J2856">
        <v>2.08</v>
      </c>
      <c r="M2856">
        <v>2.08</v>
      </c>
      <c r="N2856">
        <f t="shared" si="44"/>
        <v>0</v>
      </c>
    </row>
    <row r="2857" spans="1:14" x14ac:dyDescent="0.2">
      <c r="A2857" t="s">
        <v>3087</v>
      </c>
      <c r="B2857" t="s">
        <v>32327</v>
      </c>
      <c r="I2857" t="s">
        <v>3</v>
      </c>
      <c r="J2857">
        <v>72.260000000000005</v>
      </c>
      <c r="M2857">
        <v>72.260000000000005</v>
      </c>
      <c r="N2857">
        <f t="shared" si="44"/>
        <v>0</v>
      </c>
    </row>
    <row r="2858" spans="1:14" x14ac:dyDescent="0.2">
      <c r="A2858" t="s">
        <v>3088</v>
      </c>
      <c r="B2858" t="s">
        <v>32327</v>
      </c>
      <c r="I2858" t="s">
        <v>3</v>
      </c>
      <c r="J2858">
        <v>62.62</v>
      </c>
      <c r="M2858">
        <v>62.62</v>
      </c>
      <c r="N2858">
        <f t="shared" si="44"/>
        <v>0</v>
      </c>
    </row>
    <row r="2859" spans="1:14" x14ac:dyDescent="0.2">
      <c r="A2859" t="s">
        <v>3089</v>
      </c>
      <c r="B2859" t="s">
        <v>32328</v>
      </c>
      <c r="I2859" t="s">
        <v>3</v>
      </c>
      <c r="J2859">
        <v>67.400000000000006</v>
      </c>
      <c r="M2859">
        <v>67.400000000000006</v>
      </c>
      <c r="N2859">
        <f t="shared" si="44"/>
        <v>0</v>
      </c>
    </row>
    <row r="2860" spans="1:14" x14ac:dyDescent="0.2">
      <c r="A2860" t="s">
        <v>3090</v>
      </c>
      <c r="B2860" t="s">
        <v>32328</v>
      </c>
      <c r="I2860" t="s">
        <v>3</v>
      </c>
      <c r="J2860">
        <v>58.4</v>
      </c>
      <c r="M2860">
        <v>58.4</v>
      </c>
      <c r="N2860">
        <f t="shared" si="44"/>
        <v>0</v>
      </c>
    </row>
    <row r="2861" spans="1:14" x14ac:dyDescent="0.2">
      <c r="A2861" t="s">
        <v>3091</v>
      </c>
      <c r="B2861" t="s">
        <v>32329</v>
      </c>
      <c r="I2861" t="s">
        <v>3</v>
      </c>
      <c r="J2861">
        <v>36.57</v>
      </c>
      <c r="M2861">
        <v>36.57</v>
      </c>
      <c r="N2861">
        <f t="shared" si="44"/>
        <v>0</v>
      </c>
    </row>
    <row r="2862" spans="1:14" x14ac:dyDescent="0.2">
      <c r="A2862" t="s">
        <v>3092</v>
      </c>
      <c r="B2862" t="s">
        <v>32329</v>
      </c>
      <c r="I2862" t="s">
        <v>3</v>
      </c>
      <c r="J2862">
        <v>31.69</v>
      </c>
      <c r="M2862">
        <v>31.69</v>
      </c>
      <c r="N2862">
        <f t="shared" si="44"/>
        <v>0</v>
      </c>
    </row>
    <row r="2863" spans="1:14" x14ac:dyDescent="0.2">
      <c r="A2863" t="s">
        <v>3093</v>
      </c>
      <c r="B2863" t="s">
        <v>3094</v>
      </c>
      <c r="I2863" t="s">
        <v>5</v>
      </c>
      <c r="J2863">
        <v>6.5</v>
      </c>
      <c r="M2863">
        <v>6.5</v>
      </c>
      <c r="N2863">
        <f t="shared" si="44"/>
        <v>0</v>
      </c>
    </row>
    <row r="2864" spans="1:14" x14ac:dyDescent="0.2">
      <c r="A2864" t="s">
        <v>3095</v>
      </c>
      <c r="B2864" t="s">
        <v>3094</v>
      </c>
      <c r="I2864" t="s">
        <v>5</v>
      </c>
      <c r="J2864">
        <v>5.63</v>
      </c>
      <c r="M2864">
        <v>5.63</v>
      </c>
      <c r="N2864">
        <f t="shared" si="44"/>
        <v>0</v>
      </c>
    </row>
    <row r="2865" spans="1:14" x14ac:dyDescent="0.2">
      <c r="A2865" t="s">
        <v>3096</v>
      </c>
      <c r="B2865" t="s">
        <v>32330</v>
      </c>
      <c r="I2865" t="s">
        <v>3</v>
      </c>
      <c r="J2865">
        <v>112.91</v>
      </c>
      <c r="M2865">
        <v>112.91</v>
      </c>
      <c r="N2865">
        <f t="shared" si="44"/>
        <v>0</v>
      </c>
    </row>
    <row r="2866" spans="1:14" x14ac:dyDescent="0.2">
      <c r="A2866" t="s">
        <v>3097</v>
      </c>
      <c r="B2866" t="s">
        <v>32330</v>
      </c>
      <c r="I2866" t="s">
        <v>3</v>
      </c>
      <c r="J2866">
        <v>101.22</v>
      </c>
      <c r="M2866">
        <v>101.22</v>
      </c>
      <c r="N2866">
        <f t="shared" si="44"/>
        <v>0</v>
      </c>
    </row>
    <row r="2867" spans="1:14" x14ac:dyDescent="0.2">
      <c r="A2867" t="s">
        <v>3098</v>
      </c>
      <c r="B2867" t="s">
        <v>32331</v>
      </c>
      <c r="I2867" t="s">
        <v>20</v>
      </c>
      <c r="J2867">
        <v>20.77</v>
      </c>
      <c r="M2867">
        <v>20.77</v>
      </c>
      <c r="N2867">
        <f t="shared" si="44"/>
        <v>0</v>
      </c>
    </row>
    <row r="2868" spans="1:14" x14ac:dyDescent="0.2">
      <c r="A2868" t="s">
        <v>3099</v>
      </c>
      <c r="B2868" t="s">
        <v>32331</v>
      </c>
      <c r="I2868" t="s">
        <v>20</v>
      </c>
      <c r="J2868">
        <v>18</v>
      </c>
      <c r="M2868">
        <v>18</v>
      </c>
      <c r="N2868">
        <f t="shared" si="44"/>
        <v>0</v>
      </c>
    </row>
    <row r="2869" spans="1:14" x14ac:dyDescent="0.2">
      <c r="A2869" t="s">
        <v>3100</v>
      </c>
      <c r="B2869" t="s">
        <v>32332</v>
      </c>
      <c r="I2869" t="s">
        <v>20</v>
      </c>
      <c r="J2869">
        <v>25.29</v>
      </c>
      <c r="M2869">
        <v>25.29</v>
      </c>
      <c r="N2869">
        <f t="shared" si="44"/>
        <v>0</v>
      </c>
    </row>
    <row r="2870" spans="1:14" x14ac:dyDescent="0.2">
      <c r="A2870" t="s">
        <v>3101</v>
      </c>
      <c r="B2870" t="s">
        <v>32332</v>
      </c>
      <c r="I2870" t="s">
        <v>20</v>
      </c>
      <c r="J2870">
        <v>21.91</v>
      </c>
      <c r="M2870">
        <v>21.91</v>
      </c>
      <c r="N2870">
        <f t="shared" si="44"/>
        <v>0</v>
      </c>
    </row>
    <row r="2871" spans="1:14" x14ac:dyDescent="0.2">
      <c r="A2871" t="s">
        <v>3102</v>
      </c>
      <c r="B2871" t="s">
        <v>32333</v>
      </c>
      <c r="I2871" t="s">
        <v>20</v>
      </c>
      <c r="J2871">
        <v>29.8</v>
      </c>
      <c r="M2871">
        <v>29.8</v>
      </c>
      <c r="N2871">
        <f t="shared" si="44"/>
        <v>0</v>
      </c>
    </row>
    <row r="2872" spans="1:14" x14ac:dyDescent="0.2">
      <c r="A2872" t="s">
        <v>3103</v>
      </c>
      <c r="B2872" t="s">
        <v>32333</v>
      </c>
      <c r="I2872" t="s">
        <v>20</v>
      </c>
      <c r="J2872">
        <v>25.83</v>
      </c>
      <c r="M2872">
        <v>25.83</v>
      </c>
      <c r="N2872">
        <f t="shared" si="44"/>
        <v>0</v>
      </c>
    </row>
    <row r="2873" spans="1:14" x14ac:dyDescent="0.2">
      <c r="A2873" t="s">
        <v>3104</v>
      </c>
      <c r="B2873" t="s">
        <v>32334</v>
      </c>
      <c r="I2873" t="s">
        <v>20</v>
      </c>
      <c r="J2873">
        <v>42.45</v>
      </c>
      <c r="M2873">
        <v>42.45</v>
      </c>
      <c r="N2873">
        <f t="shared" si="44"/>
        <v>0</v>
      </c>
    </row>
    <row r="2874" spans="1:14" x14ac:dyDescent="0.2">
      <c r="A2874" t="s">
        <v>3105</v>
      </c>
      <c r="B2874" t="s">
        <v>32334</v>
      </c>
      <c r="I2874" t="s">
        <v>20</v>
      </c>
      <c r="J2874">
        <v>36.79</v>
      </c>
      <c r="M2874">
        <v>36.79</v>
      </c>
      <c r="N2874">
        <f t="shared" si="44"/>
        <v>0</v>
      </c>
    </row>
    <row r="2875" spans="1:14" x14ac:dyDescent="0.2">
      <c r="A2875" t="s">
        <v>3106</v>
      </c>
      <c r="B2875" t="s">
        <v>32335</v>
      </c>
      <c r="I2875" t="s">
        <v>20</v>
      </c>
      <c r="J2875">
        <v>52.39</v>
      </c>
      <c r="M2875">
        <v>52.39</v>
      </c>
      <c r="N2875">
        <f t="shared" si="44"/>
        <v>0</v>
      </c>
    </row>
    <row r="2876" spans="1:14" x14ac:dyDescent="0.2">
      <c r="A2876" t="s">
        <v>3107</v>
      </c>
      <c r="B2876" t="s">
        <v>32335</v>
      </c>
      <c r="I2876" t="s">
        <v>20</v>
      </c>
      <c r="J2876">
        <v>45.4</v>
      </c>
      <c r="M2876">
        <v>45.4</v>
      </c>
      <c r="N2876">
        <f t="shared" si="44"/>
        <v>0</v>
      </c>
    </row>
    <row r="2877" spans="1:14" x14ac:dyDescent="0.2">
      <c r="A2877" t="s">
        <v>3108</v>
      </c>
      <c r="B2877" t="s">
        <v>32336</v>
      </c>
      <c r="I2877" t="s">
        <v>20</v>
      </c>
      <c r="J2877">
        <v>66.84</v>
      </c>
      <c r="M2877">
        <v>66.84</v>
      </c>
      <c r="N2877">
        <f t="shared" si="44"/>
        <v>0</v>
      </c>
    </row>
    <row r="2878" spans="1:14" x14ac:dyDescent="0.2">
      <c r="A2878" t="s">
        <v>3109</v>
      </c>
      <c r="B2878" t="s">
        <v>32336</v>
      </c>
      <c r="I2878" t="s">
        <v>20</v>
      </c>
      <c r="J2878">
        <v>57.92</v>
      </c>
      <c r="M2878">
        <v>57.92</v>
      </c>
      <c r="N2878">
        <f t="shared" si="44"/>
        <v>0</v>
      </c>
    </row>
    <row r="2879" spans="1:14" x14ac:dyDescent="0.2">
      <c r="A2879" t="s">
        <v>3110</v>
      </c>
      <c r="B2879" t="s">
        <v>32337</v>
      </c>
      <c r="I2879" t="s">
        <v>20</v>
      </c>
      <c r="J2879">
        <v>87.62</v>
      </c>
      <c r="M2879">
        <v>87.62</v>
      </c>
      <c r="N2879">
        <f t="shared" si="44"/>
        <v>0</v>
      </c>
    </row>
    <row r="2880" spans="1:14" x14ac:dyDescent="0.2">
      <c r="A2880" t="s">
        <v>3111</v>
      </c>
      <c r="B2880" t="s">
        <v>32337</v>
      </c>
      <c r="I2880" t="s">
        <v>20</v>
      </c>
      <c r="J2880">
        <v>75.930000000000007</v>
      </c>
      <c r="M2880">
        <v>75.930000000000007</v>
      </c>
      <c r="N2880">
        <f t="shared" si="44"/>
        <v>0</v>
      </c>
    </row>
    <row r="2881" spans="1:14" x14ac:dyDescent="0.2">
      <c r="A2881" t="s">
        <v>3112</v>
      </c>
      <c r="B2881" t="s">
        <v>32338</v>
      </c>
      <c r="I2881" t="s">
        <v>3113</v>
      </c>
      <c r="J2881">
        <v>0.99</v>
      </c>
      <c r="M2881">
        <v>0.99</v>
      </c>
      <c r="N2881">
        <f t="shared" si="44"/>
        <v>0</v>
      </c>
    </row>
    <row r="2882" spans="1:14" x14ac:dyDescent="0.2">
      <c r="A2882" t="s">
        <v>3114</v>
      </c>
      <c r="B2882" t="s">
        <v>32338</v>
      </c>
      <c r="I2882" t="s">
        <v>3113</v>
      </c>
      <c r="J2882">
        <v>0.86</v>
      </c>
      <c r="M2882">
        <v>0.86</v>
      </c>
      <c r="N2882">
        <f t="shared" si="44"/>
        <v>0</v>
      </c>
    </row>
    <row r="2883" spans="1:14" x14ac:dyDescent="0.2">
      <c r="A2883" t="s">
        <v>3115</v>
      </c>
      <c r="B2883" t="s">
        <v>32339</v>
      </c>
      <c r="I2883" t="s">
        <v>3113</v>
      </c>
      <c r="J2883">
        <v>0.72</v>
      </c>
      <c r="M2883">
        <v>0.72</v>
      </c>
      <c r="N2883">
        <f t="shared" si="44"/>
        <v>0</v>
      </c>
    </row>
    <row r="2884" spans="1:14" x14ac:dyDescent="0.2">
      <c r="A2884" t="s">
        <v>3116</v>
      </c>
      <c r="B2884" t="s">
        <v>32339</v>
      </c>
      <c r="I2884" t="s">
        <v>3113</v>
      </c>
      <c r="J2884">
        <v>0.62</v>
      </c>
      <c r="M2884">
        <v>0.62</v>
      </c>
      <c r="N2884">
        <f t="shared" ref="N2884:N2947" si="45">J2884-M2884</f>
        <v>0</v>
      </c>
    </row>
    <row r="2885" spans="1:14" x14ac:dyDescent="0.2">
      <c r="A2885" t="s">
        <v>3117</v>
      </c>
      <c r="B2885" t="s">
        <v>32340</v>
      </c>
      <c r="I2885" t="s">
        <v>3113</v>
      </c>
      <c r="J2885">
        <v>1.62</v>
      </c>
      <c r="M2885">
        <v>1.62</v>
      </c>
      <c r="N2885">
        <f t="shared" si="45"/>
        <v>0</v>
      </c>
    </row>
    <row r="2886" spans="1:14" x14ac:dyDescent="0.2">
      <c r="A2886" t="s">
        <v>3118</v>
      </c>
      <c r="B2886" t="s">
        <v>32340</v>
      </c>
      <c r="I2886" t="s">
        <v>3113</v>
      </c>
      <c r="J2886">
        <v>1.4</v>
      </c>
      <c r="M2886">
        <v>1.4</v>
      </c>
      <c r="N2886">
        <f t="shared" si="45"/>
        <v>0</v>
      </c>
    </row>
    <row r="2887" spans="1:14" x14ac:dyDescent="0.2">
      <c r="A2887" t="s">
        <v>3119</v>
      </c>
      <c r="B2887" t="s">
        <v>32341</v>
      </c>
      <c r="I2887" t="s">
        <v>3113</v>
      </c>
      <c r="J2887">
        <v>1.08</v>
      </c>
      <c r="M2887">
        <v>1.08</v>
      </c>
      <c r="N2887">
        <f t="shared" si="45"/>
        <v>0</v>
      </c>
    </row>
    <row r="2888" spans="1:14" x14ac:dyDescent="0.2">
      <c r="A2888" t="s">
        <v>3120</v>
      </c>
      <c r="B2888" t="s">
        <v>32341</v>
      </c>
      <c r="I2888" t="s">
        <v>3113</v>
      </c>
      <c r="J2888">
        <v>0.93</v>
      </c>
      <c r="M2888">
        <v>0.93</v>
      </c>
      <c r="N2888">
        <f t="shared" si="45"/>
        <v>0</v>
      </c>
    </row>
    <row r="2889" spans="1:14" x14ac:dyDescent="0.2">
      <c r="A2889" t="s">
        <v>3121</v>
      </c>
      <c r="B2889" t="s">
        <v>32342</v>
      </c>
      <c r="I2889" t="s">
        <v>20</v>
      </c>
      <c r="J2889">
        <v>24.93</v>
      </c>
      <c r="M2889">
        <v>24.93</v>
      </c>
      <c r="N2889">
        <f t="shared" si="45"/>
        <v>0</v>
      </c>
    </row>
    <row r="2890" spans="1:14" x14ac:dyDescent="0.2">
      <c r="A2890" t="s">
        <v>3122</v>
      </c>
      <c r="B2890" t="s">
        <v>32342</v>
      </c>
      <c r="I2890" t="s">
        <v>20</v>
      </c>
      <c r="J2890">
        <v>21.6</v>
      </c>
      <c r="M2890">
        <v>21.6</v>
      </c>
      <c r="N2890">
        <f t="shared" si="45"/>
        <v>0</v>
      </c>
    </row>
    <row r="2891" spans="1:14" x14ac:dyDescent="0.2">
      <c r="A2891" t="s">
        <v>3123</v>
      </c>
      <c r="B2891" t="s">
        <v>32343</v>
      </c>
      <c r="I2891" t="s">
        <v>3113</v>
      </c>
      <c r="J2891">
        <v>0.27</v>
      </c>
      <c r="M2891">
        <v>0.27</v>
      </c>
      <c r="N2891">
        <f t="shared" si="45"/>
        <v>0</v>
      </c>
    </row>
    <row r="2892" spans="1:14" x14ac:dyDescent="0.2">
      <c r="A2892" t="s">
        <v>3124</v>
      </c>
      <c r="B2892" t="s">
        <v>32343</v>
      </c>
      <c r="I2892" t="s">
        <v>3113</v>
      </c>
      <c r="J2892">
        <v>0.23</v>
      </c>
      <c r="M2892">
        <v>0.23</v>
      </c>
      <c r="N2892">
        <f t="shared" si="45"/>
        <v>0</v>
      </c>
    </row>
    <row r="2893" spans="1:14" x14ac:dyDescent="0.2">
      <c r="A2893" t="s">
        <v>3125</v>
      </c>
      <c r="B2893" t="s">
        <v>32344</v>
      </c>
      <c r="I2893" t="s">
        <v>3113</v>
      </c>
      <c r="J2893">
        <v>0.18</v>
      </c>
      <c r="M2893">
        <v>0.18</v>
      </c>
      <c r="N2893">
        <f t="shared" si="45"/>
        <v>0</v>
      </c>
    </row>
    <row r="2894" spans="1:14" x14ac:dyDescent="0.2">
      <c r="A2894" t="s">
        <v>3126</v>
      </c>
      <c r="B2894" t="s">
        <v>32344</v>
      </c>
      <c r="I2894" t="s">
        <v>3113</v>
      </c>
      <c r="J2894">
        <v>0.15</v>
      </c>
      <c r="M2894">
        <v>0.15</v>
      </c>
      <c r="N2894">
        <f t="shared" si="45"/>
        <v>0</v>
      </c>
    </row>
    <row r="2895" spans="1:14" x14ac:dyDescent="0.2">
      <c r="A2895" t="s">
        <v>3127</v>
      </c>
      <c r="B2895" t="s">
        <v>32345</v>
      </c>
      <c r="I2895" t="s">
        <v>3128</v>
      </c>
      <c r="J2895">
        <v>27.09</v>
      </c>
      <c r="M2895">
        <v>27.09</v>
      </c>
      <c r="N2895">
        <f t="shared" si="45"/>
        <v>0</v>
      </c>
    </row>
    <row r="2896" spans="1:14" x14ac:dyDescent="0.2">
      <c r="A2896" t="s">
        <v>3129</v>
      </c>
      <c r="B2896" t="s">
        <v>32345</v>
      </c>
      <c r="I2896" t="s">
        <v>3128</v>
      </c>
      <c r="J2896">
        <v>23.48</v>
      </c>
      <c r="M2896">
        <v>23.48</v>
      </c>
      <c r="N2896">
        <f t="shared" si="45"/>
        <v>0</v>
      </c>
    </row>
    <row r="2897" spans="1:14" x14ac:dyDescent="0.2">
      <c r="A2897" t="s">
        <v>3130</v>
      </c>
      <c r="B2897" t="s">
        <v>32346</v>
      </c>
      <c r="I2897" t="s">
        <v>3128</v>
      </c>
      <c r="J2897">
        <v>20.77</v>
      </c>
      <c r="M2897">
        <v>20.77</v>
      </c>
      <c r="N2897">
        <f t="shared" si="45"/>
        <v>0</v>
      </c>
    </row>
    <row r="2898" spans="1:14" x14ac:dyDescent="0.2">
      <c r="A2898" t="s">
        <v>3131</v>
      </c>
      <c r="B2898" t="s">
        <v>32346</v>
      </c>
      <c r="I2898" t="s">
        <v>3128</v>
      </c>
      <c r="J2898">
        <v>18</v>
      </c>
      <c r="M2898">
        <v>18</v>
      </c>
      <c r="N2898">
        <f t="shared" si="45"/>
        <v>0</v>
      </c>
    </row>
    <row r="2899" spans="1:14" x14ac:dyDescent="0.2">
      <c r="A2899" t="s">
        <v>3132</v>
      </c>
      <c r="B2899" t="s">
        <v>32347</v>
      </c>
      <c r="I2899" t="s">
        <v>3133</v>
      </c>
      <c r="J2899">
        <v>1.21</v>
      </c>
      <c r="M2899">
        <v>1.21</v>
      </c>
      <c r="N2899">
        <f t="shared" si="45"/>
        <v>0</v>
      </c>
    </row>
    <row r="2900" spans="1:14" x14ac:dyDescent="0.2">
      <c r="A2900" t="s">
        <v>3134</v>
      </c>
      <c r="B2900" t="s">
        <v>32347</v>
      </c>
      <c r="I2900" t="s">
        <v>3133</v>
      </c>
      <c r="J2900">
        <v>1.04</v>
      </c>
      <c r="M2900">
        <v>1.04</v>
      </c>
      <c r="N2900">
        <f t="shared" si="45"/>
        <v>0</v>
      </c>
    </row>
    <row r="2901" spans="1:14" x14ac:dyDescent="0.2">
      <c r="A2901" t="s">
        <v>3135</v>
      </c>
      <c r="B2901" t="s">
        <v>32348</v>
      </c>
      <c r="I2901" t="s">
        <v>3133</v>
      </c>
      <c r="J2901">
        <v>0.9</v>
      </c>
      <c r="M2901">
        <v>0.9</v>
      </c>
      <c r="N2901">
        <f t="shared" si="45"/>
        <v>0</v>
      </c>
    </row>
    <row r="2902" spans="1:14" x14ac:dyDescent="0.2">
      <c r="A2902" t="s">
        <v>3136</v>
      </c>
      <c r="B2902" t="s">
        <v>32348</v>
      </c>
      <c r="I2902" t="s">
        <v>3133</v>
      </c>
      <c r="J2902">
        <v>0.78</v>
      </c>
      <c r="M2902">
        <v>0.78</v>
      </c>
      <c r="N2902">
        <f t="shared" si="45"/>
        <v>0</v>
      </c>
    </row>
    <row r="2903" spans="1:14" x14ac:dyDescent="0.2">
      <c r="A2903" t="s">
        <v>3137</v>
      </c>
      <c r="B2903" t="s">
        <v>32349</v>
      </c>
      <c r="I2903" t="s">
        <v>3113</v>
      </c>
      <c r="J2903">
        <v>36.130000000000003</v>
      </c>
      <c r="M2903">
        <v>36.130000000000003</v>
      </c>
      <c r="N2903">
        <f t="shared" si="45"/>
        <v>0</v>
      </c>
    </row>
    <row r="2904" spans="1:14" x14ac:dyDescent="0.2">
      <c r="A2904" t="s">
        <v>3138</v>
      </c>
      <c r="B2904" t="s">
        <v>32349</v>
      </c>
      <c r="I2904" t="s">
        <v>3113</v>
      </c>
      <c r="J2904">
        <v>31.31</v>
      </c>
      <c r="M2904">
        <v>31.31</v>
      </c>
      <c r="N2904">
        <f t="shared" si="45"/>
        <v>0</v>
      </c>
    </row>
    <row r="2905" spans="1:14" x14ac:dyDescent="0.2">
      <c r="A2905" t="s">
        <v>3139</v>
      </c>
      <c r="B2905" t="s">
        <v>32350</v>
      </c>
      <c r="I2905" t="s">
        <v>4</v>
      </c>
      <c r="J2905">
        <v>175.17</v>
      </c>
      <c r="M2905">
        <v>175.17</v>
      </c>
      <c r="N2905">
        <f t="shared" si="45"/>
        <v>0</v>
      </c>
    </row>
    <row r="2906" spans="1:14" x14ac:dyDescent="0.2">
      <c r="A2906" t="s">
        <v>3140</v>
      </c>
      <c r="B2906" t="s">
        <v>32350</v>
      </c>
      <c r="I2906" t="s">
        <v>4</v>
      </c>
      <c r="J2906">
        <v>165.85</v>
      </c>
      <c r="M2906">
        <v>165.85</v>
      </c>
      <c r="N2906">
        <f t="shared" si="45"/>
        <v>0</v>
      </c>
    </row>
    <row r="2907" spans="1:14" x14ac:dyDescent="0.2">
      <c r="A2907" t="s">
        <v>3141</v>
      </c>
      <c r="B2907" t="s">
        <v>32351</v>
      </c>
      <c r="I2907" t="s">
        <v>4</v>
      </c>
      <c r="J2907">
        <v>145.49</v>
      </c>
      <c r="M2907">
        <v>145.49</v>
      </c>
      <c r="N2907">
        <f t="shared" si="45"/>
        <v>0</v>
      </c>
    </row>
    <row r="2908" spans="1:14" x14ac:dyDescent="0.2">
      <c r="A2908" t="s">
        <v>3142</v>
      </c>
      <c r="B2908" t="s">
        <v>32351</v>
      </c>
      <c r="I2908" t="s">
        <v>4</v>
      </c>
      <c r="J2908">
        <v>137.38999999999999</v>
      </c>
      <c r="M2908">
        <v>137.38999999999999</v>
      </c>
      <c r="N2908">
        <f t="shared" si="45"/>
        <v>0</v>
      </c>
    </row>
    <row r="2909" spans="1:14" x14ac:dyDescent="0.2">
      <c r="A2909" t="s">
        <v>3143</v>
      </c>
      <c r="B2909" t="s">
        <v>32352</v>
      </c>
      <c r="I2909" t="s">
        <v>20</v>
      </c>
      <c r="J2909">
        <v>108.39</v>
      </c>
      <c r="M2909">
        <v>108.39</v>
      </c>
      <c r="N2909">
        <f t="shared" si="45"/>
        <v>0</v>
      </c>
    </row>
    <row r="2910" spans="1:14" x14ac:dyDescent="0.2">
      <c r="A2910" t="s">
        <v>3144</v>
      </c>
      <c r="B2910" t="s">
        <v>32352</v>
      </c>
      <c r="I2910" t="s">
        <v>20</v>
      </c>
      <c r="J2910">
        <v>93.93</v>
      </c>
      <c r="M2910">
        <v>93.93</v>
      </c>
      <c r="N2910">
        <f t="shared" si="45"/>
        <v>0</v>
      </c>
    </row>
    <row r="2911" spans="1:14" x14ac:dyDescent="0.2">
      <c r="A2911" t="s">
        <v>3145</v>
      </c>
      <c r="B2911" t="s">
        <v>32353</v>
      </c>
      <c r="I2911" t="s">
        <v>20</v>
      </c>
      <c r="J2911">
        <v>44.32</v>
      </c>
      <c r="M2911">
        <v>44.32</v>
      </c>
      <c r="N2911">
        <f t="shared" si="45"/>
        <v>0</v>
      </c>
    </row>
    <row r="2912" spans="1:14" x14ac:dyDescent="0.2">
      <c r="A2912" t="s">
        <v>3146</v>
      </c>
      <c r="B2912" t="s">
        <v>32353</v>
      </c>
      <c r="I2912" t="s">
        <v>20</v>
      </c>
      <c r="J2912">
        <v>38.4</v>
      </c>
      <c r="M2912">
        <v>38.4</v>
      </c>
      <c r="N2912">
        <f t="shared" si="45"/>
        <v>0</v>
      </c>
    </row>
    <row r="2913" spans="1:14" x14ac:dyDescent="0.2">
      <c r="A2913" t="s">
        <v>3147</v>
      </c>
      <c r="B2913" t="s">
        <v>32354</v>
      </c>
      <c r="I2913" t="s">
        <v>20</v>
      </c>
      <c r="J2913">
        <v>71.42</v>
      </c>
      <c r="M2913">
        <v>71.42</v>
      </c>
      <c r="N2913">
        <f t="shared" si="45"/>
        <v>0</v>
      </c>
    </row>
    <row r="2914" spans="1:14" x14ac:dyDescent="0.2">
      <c r="A2914" t="s">
        <v>3148</v>
      </c>
      <c r="B2914" t="s">
        <v>32354</v>
      </c>
      <c r="I2914" t="s">
        <v>20</v>
      </c>
      <c r="J2914">
        <v>61.89</v>
      </c>
      <c r="M2914">
        <v>61.89</v>
      </c>
      <c r="N2914">
        <f t="shared" si="45"/>
        <v>0</v>
      </c>
    </row>
    <row r="2915" spans="1:14" x14ac:dyDescent="0.2">
      <c r="A2915" t="s">
        <v>3149</v>
      </c>
      <c r="B2915" t="s">
        <v>32355</v>
      </c>
      <c r="I2915" t="s">
        <v>20</v>
      </c>
      <c r="J2915">
        <v>180.66</v>
      </c>
      <c r="M2915">
        <v>180.66</v>
      </c>
      <c r="N2915">
        <f t="shared" si="45"/>
        <v>0</v>
      </c>
    </row>
    <row r="2916" spans="1:14" x14ac:dyDescent="0.2">
      <c r="A2916" t="s">
        <v>3150</v>
      </c>
      <c r="B2916" t="s">
        <v>32355</v>
      </c>
      <c r="I2916" t="s">
        <v>20</v>
      </c>
      <c r="J2916">
        <v>156.56</v>
      </c>
      <c r="M2916">
        <v>156.56</v>
      </c>
      <c r="N2916">
        <f t="shared" si="45"/>
        <v>0</v>
      </c>
    </row>
    <row r="2917" spans="1:14" x14ac:dyDescent="0.2">
      <c r="A2917" t="s">
        <v>3151</v>
      </c>
      <c r="B2917" t="s">
        <v>32356</v>
      </c>
      <c r="I2917" t="s">
        <v>5</v>
      </c>
      <c r="J2917">
        <v>2.7</v>
      </c>
      <c r="M2917">
        <v>2.7</v>
      </c>
      <c r="N2917">
        <f t="shared" si="45"/>
        <v>0</v>
      </c>
    </row>
    <row r="2918" spans="1:14" x14ac:dyDescent="0.2">
      <c r="A2918" t="s">
        <v>3152</v>
      </c>
      <c r="B2918" t="s">
        <v>32356</v>
      </c>
      <c r="I2918" t="s">
        <v>5</v>
      </c>
      <c r="J2918">
        <v>2.34</v>
      </c>
      <c r="M2918">
        <v>2.34</v>
      </c>
      <c r="N2918">
        <f t="shared" si="45"/>
        <v>0</v>
      </c>
    </row>
    <row r="2919" spans="1:14" x14ac:dyDescent="0.2">
      <c r="A2919" t="s">
        <v>3153</v>
      </c>
      <c r="B2919" t="s">
        <v>3154</v>
      </c>
      <c r="I2919" t="s">
        <v>3</v>
      </c>
      <c r="J2919">
        <v>12.76</v>
      </c>
      <c r="M2919">
        <v>12.76</v>
      </c>
      <c r="N2919">
        <f t="shared" si="45"/>
        <v>0</v>
      </c>
    </row>
    <row r="2920" spans="1:14" x14ac:dyDescent="0.2">
      <c r="A2920" t="s">
        <v>3155</v>
      </c>
      <c r="B2920" t="s">
        <v>3154</v>
      </c>
      <c r="I2920" t="s">
        <v>3</v>
      </c>
      <c r="J2920">
        <v>11.06</v>
      </c>
      <c r="M2920">
        <v>11.06</v>
      </c>
      <c r="N2920">
        <f t="shared" si="45"/>
        <v>0</v>
      </c>
    </row>
    <row r="2921" spans="1:14" x14ac:dyDescent="0.2">
      <c r="A2921" t="s">
        <v>3156</v>
      </c>
      <c r="B2921" t="s">
        <v>3157</v>
      </c>
      <c r="I2921" t="s">
        <v>3</v>
      </c>
      <c r="J2921">
        <v>6.31</v>
      </c>
      <c r="M2921">
        <v>6.31</v>
      </c>
      <c r="N2921">
        <f t="shared" si="45"/>
        <v>0</v>
      </c>
    </row>
    <row r="2922" spans="1:14" x14ac:dyDescent="0.2">
      <c r="A2922" t="s">
        <v>3158</v>
      </c>
      <c r="B2922" t="s">
        <v>3157</v>
      </c>
      <c r="I2922" t="s">
        <v>3</v>
      </c>
      <c r="J2922">
        <v>5.47</v>
      </c>
      <c r="M2922">
        <v>5.47</v>
      </c>
      <c r="N2922">
        <f t="shared" si="45"/>
        <v>0</v>
      </c>
    </row>
    <row r="2923" spans="1:14" x14ac:dyDescent="0.2">
      <c r="A2923" t="s">
        <v>3159</v>
      </c>
      <c r="B2923" t="s">
        <v>28270</v>
      </c>
      <c r="I2923" t="s">
        <v>3</v>
      </c>
      <c r="J2923">
        <v>8.41</v>
      </c>
      <c r="M2923">
        <v>8.41</v>
      </c>
      <c r="N2923">
        <f t="shared" si="45"/>
        <v>0</v>
      </c>
    </row>
    <row r="2924" spans="1:14" x14ac:dyDescent="0.2">
      <c r="A2924" t="s">
        <v>3160</v>
      </c>
      <c r="B2924" t="s">
        <v>28270</v>
      </c>
      <c r="I2924" t="s">
        <v>3</v>
      </c>
      <c r="J2924">
        <v>7.29</v>
      </c>
      <c r="M2924">
        <v>7.29</v>
      </c>
      <c r="N2924">
        <f t="shared" si="45"/>
        <v>0</v>
      </c>
    </row>
    <row r="2925" spans="1:14" x14ac:dyDescent="0.2">
      <c r="A2925" t="s">
        <v>3161</v>
      </c>
      <c r="B2925" t="s">
        <v>3162</v>
      </c>
      <c r="I2925" t="s">
        <v>3</v>
      </c>
      <c r="J2925">
        <v>5.89</v>
      </c>
      <c r="M2925">
        <v>5.89</v>
      </c>
      <c r="N2925">
        <f t="shared" si="45"/>
        <v>0</v>
      </c>
    </row>
    <row r="2926" spans="1:14" x14ac:dyDescent="0.2">
      <c r="A2926" t="s">
        <v>3163</v>
      </c>
      <c r="B2926" t="s">
        <v>3162</v>
      </c>
      <c r="I2926" t="s">
        <v>3</v>
      </c>
      <c r="J2926">
        <v>5.0999999999999996</v>
      </c>
      <c r="M2926">
        <v>5.0999999999999996</v>
      </c>
      <c r="N2926">
        <f t="shared" si="45"/>
        <v>0</v>
      </c>
    </row>
    <row r="2927" spans="1:14" x14ac:dyDescent="0.2">
      <c r="A2927" t="s">
        <v>3164</v>
      </c>
      <c r="B2927" t="s">
        <v>3165</v>
      </c>
      <c r="I2927" t="s">
        <v>5</v>
      </c>
      <c r="J2927">
        <v>11.78</v>
      </c>
      <c r="M2927">
        <v>11.78</v>
      </c>
      <c r="N2927">
        <f t="shared" si="45"/>
        <v>0</v>
      </c>
    </row>
    <row r="2928" spans="1:14" x14ac:dyDescent="0.2">
      <c r="A2928" t="s">
        <v>3166</v>
      </c>
      <c r="B2928" t="s">
        <v>3165</v>
      </c>
      <c r="I2928" t="s">
        <v>5</v>
      </c>
      <c r="J2928">
        <v>10.210000000000001</v>
      </c>
      <c r="M2928">
        <v>10.210000000000001</v>
      </c>
      <c r="N2928">
        <f t="shared" si="45"/>
        <v>0</v>
      </c>
    </row>
    <row r="2929" spans="1:14" x14ac:dyDescent="0.2">
      <c r="A2929" t="s">
        <v>3167</v>
      </c>
      <c r="B2929" t="s">
        <v>3168</v>
      </c>
      <c r="I2929" t="s">
        <v>5</v>
      </c>
      <c r="J2929">
        <v>3.53</v>
      </c>
      <c r="M2929">
        <v>3.53</v>
      </c>
      <c r="N2929">
        <f t="shared" si="45"/>
        <v>0</v>
      </c>
    </row>
    <row r="2930" spans="1:14" x14ac:dyDescent="0.2">
      <c r="A2930" t="s">
        <v>3169</v>
      </c>
      <c r="B2930" t="s">
        <v>3168</v>
      </c>
      <c r="I2930" t="s">
        <v>5</v>
      </c>
      <c r="J2930">
        <v>3.06</v>
      </c>
      <c r="M2930">
        <v>3.06</v>
      </c>
      <c r="N2930">
        <f t="shared" si="45"/>
        <v>0</v>
      </c>
    </row>
    <row r="2931" spans="1:14" x14ac:dyDescent="0.2">
      <c r="A2931" t="s">
        <v>3170</v>
      </c>
      <c r="B2931" t="s">
        <v>3171</v>
      </c>
      <c r="I2931" t="s">
        <v>4</v>
      </c>
      <c r="J2931">
        <v>5.26</v>
      </c>
      <c r="M2931">
        <v>5.26</v>
      </c>
      <c r="N2931">
        <f t="shared" si="45"/>
        <v>0</v>
      </c>
    </row>
    <row r="2932" spans="1:14" x14ac:dyDescent="0.2">
      <c r="A2932" t="s">
        <v>3172</v>
      </c>
      <c r="B2932" t="s">
        <v>3171</v>
      </c>
      <c r="I2932" t="s">
        <v>4</v>
      </c>
      <c r="J2932">
        <v>4.5600000000000005</v>
      </c>
      <c r="M2932">
        <v>4.5600000000000005</v>
      </c>
      <c r="N2932">
        <f t="shared" si="45"/>
        <v>0</v>
      </c>
    </row>
    <row r="2933" spans="1:14" x14ac:dyDescent="0.2">
      <c r="A2933" t="s">
        <v>3173</v>
      </c>
      <c r="B2933" t="s">
        <v>3174</v>
      </c>
      <c r="I2933" t="s">
        <v>3</v>
      </c>
      <c r="J2933">
        <v>7.36</v>
      </c>
      <c r="M2933">
        <v>7.36</v>
      </c>
      <c r="N2933">
        <f t="shared" si="45"/>
        <v>0</v>
      </c>
    </row>
    <row r="2934" spans="1:14" x14ac:dyDescent="0.2">
      <c r="A2934" t="s">
        <v>3175</v>
      </c>
      <c r="B2934" t="s">
        <v>3174</v>
      </c>
      <c r="I2934" t="s">
        <v>3</v>
      </c>
      <c r="J2934">
        <v>6.38</v>
      </c>
      <c r="M2934">
        <v>6.38</v>
      </c>
      <c r="N2934">
        <f t="shared" si="45"/>
        <v>0</v>
      </c>
    </row>
    <row r="2935" spans="1:14" x14ac:dyDescent="0.2">
      <c r="A2935" t="s">
        <v>3176</v>
      </c>
      <c r="B2935" t="s">
        <v>3177</v>
      </c>
      <c r="I2935" t="s">
        <v>3</v>
      </c>
      <c r="J2935">
        <v>6.31</v>
      </c>
      <c r="M2935">
        <v>6.31</v>
      </c>
      <c r="N2935">
        <f t="shared" si="45"/>
        <v>0</v>
      </c>
    </row>
    <row r="2936" spans="1:14" x14ac:dyDescent="0.2">
      <c r="A2936" t="s">
        <v>3178</v>
      </c>
      <c r="B2936" t="s">
        <v>3177</v>
      </c>
      <c r="I2936" t="s">
        <v>3</v>
      </c>
      <c r="J2936">
        <v>5.47</v>
      </c>
      <c r="M2936">
        <v>5.47</v>
      </c>
      <c r="N2936">
        <f t="shared" si="45"/>
        <v>0</v>
      </c>
    </row>
    <row r="2937" spans="1:14" x14ac:dyDescent="0.2">
      <c r="A2937" t="s">
        <v>3179</v>
      </c>
      <c r="B2937" t="s">
        <v>3180</v>
      </c>
      <c r="I2937" t="s">
        <v>3</v>
      </c>
      <c r="J2937">
        <v>6.31</v>
      </c>
      <c r="M2937">
        <v>6.31</v>
      </c>
      <c r="N2937">
        <f t="shared" si="45"/>
        <v>0</v>
      </c>
    </row>
    <row r="2938" spans="1:14" x14ac:dyDescent="0.2">
      <c r="A2938" t="s">
        <v>3181</v>
      </c>
      <c r="B2938" t="s">
        <v>3180</v>
      </c>
      <c r="I2938" t="s">
        <v>3</v>
      </c>
      <c r="J2938">
        <v>5.47</v>
      </c>
      <c r="M2938">
        <v>5.47</v>
      </c>
      <c r="N2938">
        <f t="shared" si="45"/>
        <v>0</v>
      </c>
    </row>
    <row r="2939" spans="1:14" x14ac:dyDescent="0.2">
      <c r="A2939" t="s">
        <v>3182</v>
      </c>
      <c r="B2939" t="s">
        <v>3183</v>
      </c>
      <c r="I2939" t="s">
        <v>3</v>
      </c>
      <c r="J2939">
        <v>14.31</v>
      </c>
      <c r="M2939">
        <v>14.31</v>
      </c>
      <c r="N2939">
        <f t="shared" si="45"/>
        <v>0</v>
      </c>
    </row>
    <row r="2940" spans="1:14" x14ac:dyDescent="0.2">
      <c r="A2940" t="s">
        <v>3184</v>
      </c>
      <c r="B2940" t="s">
        <v>3183</v>
      </c>
      <c r="I2940" t="s">
        <v>3</v>
      </c>
      <c r="J2940">
        <v>12.4</v>
      </c>
      <c r="M2940">
        <v>12.4</v>
      </c>
      <c r="N2940">
        <f t="shared" si="45"/>
        <v>0</v>
      </c>
    </row>
    <row r="2941" spans="1:14" x14ac:dyDescent="0.2">
      <c r="A2941" t="s">
        <v>3185</v>
      </c>
      <c r="B2941" t="s">
        <v>32357</v>
      </c>
      <c r="I2941" t="s">
        <v>3</v>
      </c>
      <c r="J2941">
        <v>12.62</v>
      </c>
      <c r="M2941">
        <v>12.62</v>
      </c>
      <c r="N2941">
        <f t="shared" si="45"/>
        <v>0</v>
      </c>
    </row>
    <row r="2942" spans="1:14" x14ac:dyDescent="0.2">
      <c r="A2942" t="s">
        <v>3186</v>
      </c>
      <c r="B2942" t="s">
        <v>32357</v>
      </c>
      <c r="I2942" t="s">
        <v>3</v>
      </c>
      <c r="J2942">
        <v>10.94</v>
      </c>
      <c r="M2942">
        <v>10.94</v>
      </c>
      <c r="N2942">
        <f t="shared" si="45"/>
        <v>0</v>
      </c>
    </row>
    <row r="2943" spans="1:14" x14ac:dyDescent="0.2">
      <c r="A2943" t="s">
        <v>3187</v>
      </c>
      <c r="B2943" t="s">
        <v>32358</v>
      </c>
      <c r="I2943" t="s">
        <v>3</v>
      </c>
      <c r="J2943">
        <v>11.78</v>
      </c>
      <c r="M2943">
        <v>11.78</v>
      </c>
      <c r="N2943">
        <f t="shared" si="45"/>
        <v>0</v>
      </c>
    </row>
    <row r="2944" spans="1:14" x14ac:dyDescent="0.2">
      <c r="A2944" t="s">
        <v>3188</v>
      </c>
      <c r="B2944" t="s">
        <v>32358</v>
      </c>
      <c r="I2944" t="s">
        <v>3</v>
      </c>
      <c r="J2944">
        <v>10.210000000000001</v>
      </c>
      <c r="M2944">
        <v>10.210000000000001</v>
      </c>
      <c r="N2944">
        <f t="shared" si="45"/>
        <v>0</v>
      </c>
    </row>
    <row r="2945" spans="1:14" x14ac:dyDescent="0.2">
      <c r="A2945" t="s">
        <v>3189</v>
      </c>
      <c r="B2945" t="s">
        <v>32359</v>
      </c>
      <c r="I2945" t="s">
        <v>3</v>
      </c>
      <c r="J2945">
        <v>8.41</v>
      </c>
      <c r="M2945">
        <v>8.41</v>
      </c>
      <c r="N2945">
        <f t="shared" si="45"/>
        <v>0</v>
      </c>
    </row>
    <row r="2946" spans="1:14" x14ac:dyDescent="0.2">
      <c r="A2946" t="s">
        <v>3190</v>
      </c>
      <c r="B2946" t="s">
        <v>32359</v>
      </c>
      <c r="I2946" t="s">
        <v>3</v>
      </c>
      <c r="J2946">
        <v>7.29</v>
      </c>
      <c r="M2946">
        <v>7.29</v>
      </c>
      <c r="N2946">
        <f t="shared" si="45"/>
        <v>0</v>
      </c>
    </row>
    <row r="2947" spans="1:14" x14ac:dyDescent="0.2">
      <c r="A2947" t="s">
        <v>3191</v>
      </c>
      <c r="B2947" t="s">
        <v>32360</v>
      </c>
      <c r="I2947" t="s">
        <v>3</v>
      </c>
      <c r="J2947">
        <v>5.89</v>
      </c>
      <c r="M2947">
        <v>5.89</v>
      </c>
      <c r="N2947">
        <f t="shared" si="45"/>
        <v>0</v>
      </c>
    </row>
    <row r="2948" spans="1:14" x14ac:dyDescent="0.2">
      <c r="A2948" t="s">
        <v>3192</v>
      </c>
      <c r="B2948" t="s">
        <v>32360</v>
      </c>
      <c r="I2948" t="s">
        <v>3</v>
      </c>
      <c r="J2948">
        <v>5.0999999999999996</v>
      </c>
      <c r="M2948">
        <v>5.0999999999999996</v>
      </c>
      <c r="N2948">
        <f t="shared" ref="N2948:N3011" si="46">J2948-M2948</f>
        <v>0</v>
      </c>
    </row>
    <row r="2949" spans="1:14" x14ac:dyDescent="0.2">
      <c r="A2949" t="s">
        <v>3193</v>
      </c>
      <c r="B2949" t="s">
        <v>3194</v>
      </c>
      <c r="I2949" t="s">
        <v>4</v>
      </c>
      <c r="J2949">
        <v>1.98</v>
      </c>
      <c r="M2949">
        <v>1.98</v>
      </c>
      <c r="N2949">
        <f t="shared" si="46"/>
        <v>0</v>
      </c>
    </row>
    <row r="2950" spans="1:14" x14ac:dyDescent="0.2">
      <c r="A2950" t="s">
        <v>3195</v>
      </c>
      <c r="B2950" t="s">
        <v>3194</v>
      </c>
      <c r="I2950" t="s">
        <v>4</v>
      </c>
      <c r="J2950">
        <v>1.72</v>
      </c>
      <c r="M2950">
        <v>1.72</v>
      </c>
      <c r="N2950">
        <f t="shared" si="46"/>
        <v>0</v>
      </c>
    </row>
    <row r="2951" spans="1:14" x14ac:dyDescent="0.2">
      <c r="A2951" t="s">
        <v>3196</v>
      </c>
      <c r="B2951" t="s">
        <v>32361</v>
      </c>
      <c r="I2951" t="s">
        <v>3</v>
      </c>
      <c r="J2951">
        <v>26.19</v>
      </c>
      <c r="M2951">
        <v>26.19</v>
      </c>
      <c r="N2951">
        <f t="shared" si="46"/>
        <v>0</v>
      </c>
    </row>
    <row r="2952" spans="1:14" x14ac:dyDescent="0.2">
      <c r="A2952" t="s">
        <v>3197</v>
      </c>
      <c r="B2952" t="s">
        <v>32361</v>
      </c>
      <c r="I2952" t="s">
        <v>3</v>
      </c>
      <c r="J2952">
        <v>22.7</v>
      </c>
      <c r="M2952">
        <v>22.7</v>
      </c>
      <c r="N2952">
        <f t="shared" si="46"/>
        <v>0</v>
      </c>
    </row>
    <row r="2953" spans="1:14" x14ac:dyDescent="0.2">
      <c r="A2953" t="s">
        <v>3198</v>
      </c>
      <c r="B2953" t="s">
        <v>32362</v>
      </c>
      <c r="I2953" t="s">
        <v>20</v>
      </c>
      <c r="J2953">
        <v>72.260000000000005</v>
      </c>
      <c r="M2953">
        <v>72.260000000000005</v>
      </c>
      <c r="N2953">
        <f t="shared" si="46"/>
        <v>0</v>
      </c>
    </row>
    <row r="2954" spans="1:14" x14ac:dyDescent="0.2">
      <c r="A2954" t="s">
        <v>3199</v>
      </c>
      <c r="B2954" t="s">
        <v>32362</v>
      </c>
      <c r="I2954" t="s">
        <v>20</v>
      </c>
      <c r="J2954">
        <v>62.62</v>
      </c>
      <c r="M2954">
        <v>62.62</v>
      </c>
      <c r="N2954">
        <f t="shared" si="46"/>
        <v>0</v>
      </c>
    </row>
    <row r="2955" spans="1:14" x14ac:dyDescent="0.2">
      <c r="A2955" t="s">
        <v>3200</v>
      </c>
      <c r="B2955" t="s">
        <v>3201</v>
      </c>
      <c r="I2955" t="s">
        <v>3</v>
      </c>
      <c r="J2955">
        <v>7.36</v>
      </c>
      <c r="M2955">
        <v>7.36</v>
      </c>
      <c r="N2955">
        <f t="shared" si="46"/>
        <v>0</v>
      </c>
    </row>
    <row r="2956" spans="1:14" x14ac:dyDescent="0.2">
      <c r="A2956" t="s">
        <v>3202</v>
      </c>
      <c r="B2956" t="s">
        <v>3201</v>
      </c>
      <c r="I2956" t="s">
        <v>3</v>
      </c>
      <c r="J2956">
        <v>6.38</v>
      </c>
      <c r="M2956">
        <v>6.38</v>
      </c>
      <c r="N2956">
        <f t="shared" si="46"/>
        <v>0</v>
      </c>
    </row>
    <row r="2957" spans="1:14" x14ac:dyDescent="0.2">
      <c r="A2957" t="s">
        <v>3203</v>
      </c>
      <c r="B2957" t="s">
        <v>3204</v>
      </c>
      <c r="I2957" t="s">
        <v>3</v>
      </c>
      <c r="J2957">
        <v>7.99</v>
      </c>
      <c r="M2957">
        <v>7.99</v>
      </c>
      <c r="N2957">
        <f t="shared" si="46"/>
        <v>0</v>
      </c>
    </row>
    <row r="2958" spans="1:14" x14ac:dyDescent="0.2">
      <c r="A2958" t="s">
        <v>3205</v>
      </c>
      <c r="B2958" t="s">
        <v>3204</v>
      </c>
      <c r="I2958" t="s">
        <v>3</v>
      </c>
      <c r="J2958">
        <v>6.93</v>
      </c>
      <c r="M2958">
        <v>6.93</v>
      </c>
      <c r="N2958">
        <f t="shared" si="46"/>
        <v>0</v>
      </c>
    </row>
    <row r="2959" spans="1:14" x14ac:dyDescent="0.2">
      <c r="A2959" t="s">
        <v>3206</v>
      </c>
      <c r="B2959" t="s">
        <v>40822</v>
      </c>
      <c r="I2959" t="s">
        <v>5</v>
      </c>
      <c r="J2959">
        <v>335.1</v>
      </c>
      <c r="M2959">
        <v>335.1</v>
      </c>
      <c r="N2959">
        <f t="shared" si="46"/>
        <v>0</v>
      </c>
    </row>
    <row r="2960" spans="1:14" x14ac:dyDescent="0.2">
      <c r="A2960" t="s">
        <v>3207</v>
      </c>
      <c r="B2960" t="s">
        <v>40822</v>
      </c>
      <c r="I2960" t="s">
        <v>5</v>
      </c>
      <c r="J2960">
        <v>291.33999999999997</v>
      </c>
      <c r="M2960">
        <v>291.33999999999997</v>
      </c>
      <c r="N2960">
        <f t="shared" si="46"/>
        <v>0</v>
      </c>
    </row>
    <row r="2961" spans="1:14" x14ac:dyDescent="0.2">
      <c r="A2961" t="s">
        <v>3208</v>
      </c>
      <c r="B2961" t="s">
        <v>40823</v>
      </c>
      <c r="I2961" t="s">
        <v>5</v>
      </c>
      <c r="J2961">
        <v>502.64</v>
      </c>
      <c r="M2961">
        <v>502.64</v>
      </c>
      <c r="N2961">
        <f t="shared" si="46"/>
        <v>0</v>
      </c>
    </row>
    <row r="2962" spans="1:14" x14ac:dyDescent="0.2">
      <c r="A2962" t="s">
        <v>3209</v>
      </c>
      <c r="B2962" t="s">
        <v>40823</v>
      </c>
      <c r="I2962" t="s">
        <v>5</v>
      </c>
      <c r="J2962">
        <v>437.01</v>
      </c>
      <c r="M2962">
        <v>437.01</v>
      </c>
      <c r="N2962">
        <f t="shared" si="46"/>
        <v>0</v>
      </c>
    </row>
    <row r="2963" spans="1:14" x14ac:dyDescent="0.2">
      <c r="A2963" t="s">
        <v>3210</v>
      </c>
      <c r="B2963" t="s">
        <v>40824</v>
      </c>
      <c r="I2963" t="s">
        <v>5</v>
      </c>
      <c r="J2963">
        <v>730.33</v>
      </c>
      <c r="M2963">
        <v>730.33</v>
      </c>
      <c r="N2963">
        <f t="shared" si="46"/>
        <v>0</v>
      </c>
    </row>
    <row r="2964" spans="1:14" x14ac:dyDescent="0.2">
      <c r="A2964" t="s">
        <v>3211</v>
      </c>
      <c r="B2964" t="s">
        <v>40824</v>
      </c>
      <c r="I2964" t="s">
        <v>5</v>
      </c>
      <c r="J2964">
        <v>634.98</v>
      </c>
      <c r="M2964">
        <v>634.98</v>
      </c>
      <c r="N2964">
        <f t="shared" si="46"/>
        <v>0</v>
      </c>
    </row>
    <row r="2965" spans="1:14" x14ac:dyDescent="0.2">
      <c r="A2965" t="s">
        <v>3212</v>
      </c>
      <c r="B2965" t="s">
        <v>40825</v>
      </c>
      <c r="I2965" t="s">
        <v>5</v>
      </c>
      <c r="J2965">
        <v>1005.29</v>
      </c>
      <c r="M2965">
        <v>1005.29</v>
      </c>
      <c r="N2965">
        <f t="shared" si="46"/>
        <v>0</v>
      </c>
    </row>
    <row r="2966" spans="1:14" x14ac:dyDescent="0.2">
      <c r="A2966" t="s">
        <v>3213</v>
      </c>
      <c r="B2966" t="s">
        <v>40825</v>
      </c>
      <c r="I2966" t="s">
        <v>5</v>
      </c>
      <c r="J2966">
        <v>874.02</v>
      </c>
      <c r="M2966">
        <v>874.02</v>
      </c>
      <c r="N2966">
        <f t="shared" si="46"/>
        <v>0</v>
      </c>
    </row>
    <row r="2967" spans="1:14" x14ac:dyDescent="0.2">
      <c r="A2967" t="s">
        <v>3214</v>
      </c>
      <c r="B2967" t="s">
        <v>32363</v>
      </c>
      <c r="I2967" t="s">
        <v>4</v>
      </c>
      <c r="J2967">
        <v>24.96</v>
      </c>
      <c r="M2967">
        <v>24.96</v>
      </c>
      <c r="N2967">
        <f t="shared" si="46"/>
        <v>0</v>
      </c>
    </row>
    <row r="2968" spans="1:14" x14ac:dyDescent="0.2">
      <c r="A2968" t="s">
        <v>3215</v>
      </c>
      <c r="B2968" t="s">
        <v>32363</v>
      </c>
      <c r="I2968" t="s">
        <v>4</v>
      </c>
      <c r="J2968">
        <v>21.63</v>
      </c>
      <c r="M2968">
        <v>21.63</v>
      </c>
      <c r="N2968">
        <f t="shared" si="46"/>
        <v>0</v>
      </c>
    </row>
    <row r="2969" spans="1:14" x14ac:dyDescent="0.2">
      <c r="A2969" t="s">
        <v>3216</v>
      </c>
      <c r="B2969" t="s">
        <v>3217</v>
      </c>
      <c r="I2969" t="s">
        <v>3</v>
      </c>
      <c r="J2969">
        <v>61.94</v>
      </c>
      <c r="M2969">
        <v>61.94</v>
      </c>
      <c r="N2969">
        <f t="shared" si="46"/>
        <v>0</v>
      </c>
    </row>
    <row r="2970" spans="1:14" x14ac:dyDescent="0.2">
      <c r="A2970" t="s">
        <v>3218</v>
      </c>
      <c r="B2970" t="s">
        <v>3217</v>
      </c>
      <c r="I2970" t="s">
        <v>3</v>
      </c>
      <c r="J2970">
        <v>53.66</v>
      </c>
      <c r="M2970">
        <v>53.66</v>
      </c>
      <c r="N2970">
        <f t="shared" si="46"/>
        <v>0</v>
      </c>
    </row>
    <row r="2971" spans="1:14" x14ac:dyDescent="0.2">
      <c r="A2971" t="s">
        <v>3219</v>
      </c>
      <c r="B2971" t="s">
        <v>32364</v>
      </c>
      <c r="I2971" t="s">
        <v>3</v>
      </c>
      <c r="J2971">
        <v>309.73</v>
      </c>
      <c r="M2971">
        <v>309.73</v>
      </c>
      <c r="N2971">
        <f t="shared" si="46"/>
        <v>0</v>
      </c>
    </row>
    <row r="2972" spans="1:14" x14ac:dyDescent="0.2">
      <c r="A2972" t="s">
        <v>3220</v>
      </c>
      <c r="B2972" t="s">
        <v>32364</v>
      </c>
      <c r="I2972" t="s">
        <v>3</v>
      </c>
      <c r="J2972">
        <v>268.33</v>
      </c>
      <c r="M2972">
        <v>268.33</v>
      </c>
      <c r="N2972">
        <f t="shared" si="46"/>
        <v>0</v>
      </c>
    </row>
    <row r="2973" spans="1:14" x14ac:dyDescent="0.2">
      <c r="A2973" t="s">
        <v>3221</v>
      </c>
      <c r="B2973" t="s">
        <v>32365</v>
      </c>
      <c r="I2973" t="s">
        <v>3</v>
      </c>
      <c r="J2973">
        <v>103.24</v>
      </c>
      <c r="M2973">
        <v>103.24</v>
      </c>
      <c r="N2973">
        <f t="shared" si="46"/>
        <v>0</v>
      </c>
    </row>
    <row r="2974" spans="1:14" x14ac:dyDescent="0.2">
      <c r="A2974" t="s">
        <v>3222</v>
      </c>
      <c r="B2974" t="s">
        <v>32365</v>
      </c>
      <c r="I2974" t="s">
        <v>3</v>
      </c>
      <c r="J2974">
        <v>89.44</v>
      </c>
      <c r="M2974">
        <v>89.44</v>
      </c>
      <c r="N2974">
        <f t="shared" si="46"/>
        <v>0</v>
      </c>
    </row>
    <row r="2975" spans="1:14" x14ac:dyDescent="0.2">
      <c r="A2975" t="s">
        <v>3223</v>
      </c>
      <c r="B2975" t="s">
        <v>32366</v>
      </c>
      <c r="I2975" t="s">
        <v>3</v>
      </c>
      <c r="J2975">
        <v>103.24</v>
      </c>
      <c r="M2975">
        <v>103.24</v>
      </c>
      <c r="N2975">
        <f t="shared" si="46"/>
        <v>0</v>
      </c>
    </row>
    <row r="2976" spans="1:14" x14ac:dyDescent="0.2">
      <c r="A2976" t="s">
        <v>3224</v>
      </c>
      <c r="B2976" t="s">
        <v>32366</v>
      </c>
      <c r="I2976" t="s">
        <v>3</v>
      </c>
      <c r="J2976">
        <v>89.44</v>
      </c>
      <c r="M2976">
        <v>89.44</v>
      </c>
      <c r="N2976">
        <f t="shared" si="46"/>
        <v>0</v>
      </c>
    </row>
    <row r="2977" spans="1:14" x14ac:dyDescent="0.2">
      <c r="A2977" t="s">
        <v>3225</v>
      </c>
      <c r="B2977" t="s">
        <v>32367</v>
      </c>
      <c r="I2977" t="s">
        <v>3</v>
      </c>
      <c r="J2977">
        <v>206.48</v>
      </c>
      <c r="M2977">
        <v>206.48</v>
      </c>
      <c r="N2977">
        <f t="shared" si="46"/>
        <v>0</v>
      </c>
    </row>
    <row r="2978" spans="1:14" x14ac:dyDescent="0.2">
      <c r="A2978" t="s">
        <v>3226</v>
      </c>
      <c r="B2978" t="s">
        <v>32367</v>
      </c>
      <c r="I2978" t="s">
        <v>3</v>
      </c>
      <c r="J2978">
        <v>178.89</v>
      </c>
      <c r="M2978">
        <v>178.89</v>
      </c>
      <c r="N2978">
        <f t="shared" si="46"/>
        <v>0</v>
      </c>
    </row>
    <row r="2979" spans="1:14" x14ac:dyDescent="0.2">
      <c r="A2979" t="s">
        <v>3227</v>
      </c>
      <c r="B2979" t="s">
        <v>32368</v>
      </c>
      <c r="I2979" t="s">
        <v>4</v>
      </c>
      <c r="J2979">
        <v>13.83</v>
      </c>
      <c r="M2979">
        <v>13.83</v>
      </c>
      <c r="N2979">
        <f t="shared" si="46"/>
        <v>0</v>
      </c>
    </row>
    <row r="2980" spans="1:14" x14ac:dyDescent="0.2">
      <c r="A2980" t="s">
        <v>3228</v>
      </c>
      <c r="B2980" t="s">
        <v>32368</v>
      </c>
      <c r="I2980" t="s">
        <v>4</v>
      </c>
      <c r="J2980">
        <v>12.45</v>
      </c>
      <c r="M2980">
        <v>12.45</v>
      </c>
      <c r="N2980">
        <f t="shared" si="46"/>
        <v>0</v>
      </c>
    </row>
    <row r="2981" spans="1:14" x14ac:dyDescent="0.2">
      <c r="A2981" t="s">
        <v>3229</v>
      </c>
      <c r="B2981" t="s">
        <v>32369</v>
      </c>
      <c r="I2981" t="s">
        <v>4</v>
      </c>
      <c r="J2981">
        <v>14.36</v>
      </c>
      <c r="M2981">
        <v>14.36</v>
      </c>
      <c r="N2981">
        <f t="shared" si="46"/>
        <v>0</v>
      </c>
    </row>
    <row r="2982" spans="1:14" x14ac:dyDescent="0.2">
      <c r="A2982" t="s">
        <v>3230</v>
      </c>
      <c r="B2982" t="s">
        <v>32369</v>
      </c>
      <c r="I2982" t="s">
        <v>4</v>
      </c>
      <c r="J2982">
        <v>12.92</v>
      </c>
      <c r="M2982">
        <v>12.92</v>
      </c>
      <c r="N2982">
        <f t="shared" si="46"/>
        <v>0</v>
      </c>
    </row>
    <row r="2983" spans="1:14" x14ac:dyDescent="0.2">
      <c r="A2983" t="s">
        <v>3231</v>
      </c>
      <c r="B2983" t="s">
        <v>32370</v>
      </c>
      <c r="I2983" t="s">
        <v>4</v>
      </c>
      <c r="J2983">
        <v>15.29</v>
      </c>
      <c r="M2983">
        <v>15.29</v>
      </c>
      <c r="N2983">
        <f t="shared" si="46"/>
        <v>0</v>
      </c>
    </row>
    <row r="2984" spans="1:14" x14ac:dyDescent="0.2">
      <c r="A2984" t="s">
        <v>3232</v>
      </c>
      <c r="B2984" t="s">
        <v>32370</v>
      </c>
      <c r="I2984" t="s">
        <v>4</v>
      </c>
      <c r="J2984">
        <v>13.73</v>
      </c>
      <c r="M2984">
        <v>13.73</v>
      </c>
      <c r="N2984">
        <f t="shared" si="46"/>
        <v>0</v>
      </c>
    </row>
    <row r="2985" spans="1:14" x14ac:dyDescent="0.2">
      <c r="A2985" t="s">
        <v>3233</v>
      </c>
      <c r="B2985" t="s">
        <v>32371</v>
      </c>
      <c r="I2985" t="s">
        <v>4</v>
      </c>
      <c r="J2985">
        <v>19.54</v>
      </c>
      <c r="M2985">
        <v>19.54</v>
      </c>
      <c r="N2985">
        <f t="shared" si="46"/>
        <v>0</v>
      </c>
    </row>
    <row r="2986" spans="1:14" x14ac:dyDescent="0.2">
      <c r="A2986" t="s">
        <v>3234</v>
      </c>
      <c r="B2986" t="s">
        <v>32371</v>
      </c>
      <c r="I2986" t="s">
        <v>4</v>
      </c>
      <c r="J2986">
        <v>17.579999999999998</v>
      </c>
      <c r="M2986">
        <v>17.579999999999998</v>
      </c>
      <c r="N2986">
        <f t="shared" si="46"/>
        <v>0</v>
      </c>
    </row>
    <row r="2987" spans="1:14" x14ac:dyDescent="0.2">
      <c r="A2987" t="s">
        <v>3235</v>
      </c>
      <c r="B2987" t="s">
        <v>32372</v>
      </c>
      <c r="I2987" t="s">
        <v>4</v>
      </c>
      <c r="J2987">
        <v>42.05</v>
      </c>
      <c r="M2987">
        <v>42.05</v>
      </c>
      <c r="N2987">
        <f t="shared" si="46"/>
        <v>0</v>
      </c>
    </row>
    <row r="2988" spans="1:14" x14ac:dyDescent="0.2">
      <c r="A2988" t="s">
        <v>3236</v>
      </c>
      <c r="B2988" t="s">
        <v>32372</v>
      </c>
      <c r="I2988" t="s">
        <v>4</v>
      </c>
      <c r="J2988">
        <v>38.14</v>
      </c>
      <c r="M2988">
        <v>38.14</v>
      </c>
      <c r="N2988">
        <f t="shared" si="46"/>
        <v>0</v>
      </c>
    </row>
    <row r="2989" spans="1:14" x14ac:dyDescent="0.2">
      <c r="A2989" t="s">
        <v>3237</v>
      </c>
      <c r="B2989" t="s">
        <v>3238</v>
      </c>
      <c r="I2989" t="s">
        <v>3239</v>
      </c>
      <c r="J2989">
        <v>36.130000000000003</v>
      </c>
      <c r="M2989">
        <v>36.130000000000003</v>
      </c>
      <c r="N2989">
        <f t="shared" si="46"/>
        <v>0</v>
      </c>
    </row>
    <row r="2990" spans="1:14" x14ac:dyDescent="0.2">
      <c r="A2990" t="s">
        <v>3240</v>
      </c>
      <c r="B2990" t="s">
        <v>3238</v>
      </c>
      <c r="I2990" t="s">
        <v>3239</v>
      </c>
      <c r="J2990">
        <v>31.31</v>
      </c>
      <c r="M2990">
        <v>31.31</v>
      </c>
      <c r="N2990">
        <f t="shared" si="46"/>
        <v>0</v>
      </c>
    </row>
    <row r="2991" spans="1:14" x14ac:dyDescent="0.2">
      <c r="A2991" t="s">
        <v>3241</v>
      </c>
      <c r="B2991" t="s">
        <v>3242</v>
      </c>
      <c r="I2991" t="s">
        <v>5</v>
      </c>
      <c r="J2991">
        <v>81.290000000000006</v>
      </c>
      <c r="M2991">
        <v>81.290000000000006</v>
      </c>
      <c r="N2991">
        <f t="shared" si="46"/>
        <v>0</v>
      </c>
    </row>
    <row r="2992" spans="1:14" x14ac:dyDescent="0.2">
      <c r="A2992" t="s">
        <v>3243</v>
      </c>
      <c r="B2992" t="s">
        <v>3242</v>
      </c>
      <c r="I2992" t="s">
        <v>5</v>
      </c>
      <c r="J2992">
        <v>70.45</v>
      </c>
      <c r="M2992">
        <v>70.45</v>
      </c>
      <c r="N2992">
        <f t="shared" si="46"/>
        <v>0</v>
      </c>
    </row>
    <row r="2993" spans="1:14" x14ac:dyDescent="0.2">
      <c r="A2993" t="s">
        <v>3244</v>
      </c>
      <c r="B2993" t="s">
        <v>32373</v>
      </c>
      <c r="I2993" t="s">
        <v>5</v>
      </c>
      <c r="J2993">
        <v>2.61</v>
      </c>
      <c r="M2993">
        <v>2.61</v>
      </c>
      <c r="N2993">
        <f t="shared" si="46"/>
        <v>0</v>
      </c>
    </row>
    <row r="2994" spans="1:14" x14ac:dyDescent="0.2">
      <c r="A2994" t="s">
        <v>3245</v>
      </c>
      <c r="B2994" t="s">
        <v>32373</v>
      </c>
      <c r="I2994" t="s">
        <v>5</v>
      </c>
      <c r="J2994">
        <v>2.56</v>
      </c>
      <c r="M2994">
        <v>2.56</v>
      </c>
      <c r="N2994">
        <f t="shared" si="46"/>
        <v>0</v>
      </c>
    </row>
    <row r="2995" spans="1:14" x14ac:dyDescent="0.2">
      <c r="A2995" t="s">
        <v>3246</v>
      </c>
      <c r="B2995" t="s">
        <v>32374</v>
      </c>
      <c r="I2995" t="s">
        <v>5</v>
      </c>
      <c r="J2995">
        <v>12.48</v>
      </c>
      <c r="M2995">
        <v>12.48</v>
      </c>
      <c r="N2995">
        <f t="shared" si="46"/>
        <v>0</v>
      </c>
    </row>
    <row r="2996" spans="1:14" x14ac:dyDescent="0.2">
      <c r="A2996" t="s">
        <v>3247</v>
      </c>
      <c r="B2996" t="s">
        <v>32374</v>
      </c>
      <c r="I2996" t="s">
        <v>5</v>
      </c>
      <c r="J2996">
        <v>10.81</v>
      </c>
      <c r="M2996">
        <v>10.81</v>
      </c>
      <c r="N2996">
        <f t="shared" si="46"/>
        <v>0</v>
      </c>
    </row>
    <row r="2997" spans="1:14" x14ac:dyDescent="0.2">
      <c r="A2997" t="s">
        <v>3248</v>
      </c>
      <c r="B2997" t="s">
        <v>32375</v>
      </c>
      <c r="I2997" t="s">
        <v>5</v>
      </c>
      <c r="J2997">
        <v>24.96</v>
      </c>
      <c r="M2997">
        <v>24.96</v>
      </c>
      <c r="N2997">
        <f t="shared" si="46"/>
        <v>0</v>
      </c>
    </row>
    <row r="2998" spans="1:14" x14ac:dyDescent="0.2">
      <c r="A2998" t="s">
        <v>3249</v>
      </c>
      <c r="B2998" t="s">
        <v>32375</v>
      </c>
      <c r="I2998" t="s">
        <v>5</v>
      </c>
      <c r="J2998">
        <v>21.63</v>
      </c>
      <c r="M2998">
        <v>21.63</v>
      </c>
      <c r="N2998">
        <f t="shared" si="46"/>
        <v>0</v>
      </c>
    </row>
    <row r="2999" spans="1:14" x14ac:dyDescent="0.2">
      <c r="A2999" t="s">
        <v>3250</v>
      </c>
      <c r="B2999" t="s">
        <v>32376</v>
      </c>
      <c r="I2999" t="s">
        <v>5</v>
      </c>
      <c r="J2999">
        <v>49.93</v>
      </c>
      <c r="M2999">
        <v>49.93</v>
      </c>
      <c r="N2999">
        <f t="shared" si="46"/>
        <v>0</v>
      </c>
    </row>
    <row r="3000" spans="1:14" x14ac:dyDescent="0.2">
      <c r="A3000" t="s">
        <v>3251</v>
      </c>
      <c r="B3000" t="s">
        <v>32376</v>
      </c>
      <c r="I3000" t="s">
        <v>5</v>
      </c>
      <c r="J3000">
        <v>43.26</v>
      </c>
      <c r="M3000">
        <v>43.26</v>
      </c>
      <c r="N3000">
        <f t="shared" si="46"/>
        <v>0</v>
      </c>
    </row>
    <row r="3001" spans="1:14" x14ac:dyDescent="0.2">
      <c r="A3001" t="s">
        <v>3252</v>
      </c>
      <c r="B3001" t="s">
        <v>32377</v>
      </c>
      <c r="I3001" t="s">
        <v>5</v>
      </c>
      <c r="J3001">
        <v>112.35</v>
      </c>
      <c r="M3001">
        <v>112.35</v>
      </c>
      <c r="N3001">
        <f t="shared" si="46"/>
        <v>0</v>
      </c>
    </row>
    <row r="3002" spans="1:14" x14ac:dyDescent="0.2">
      <c r="A3002" t="s">
        <v>3253</v>
      </c>
      <c r="B3002" t="s">
        <v>32377</v>
      </c>
      <c r="I3002" t="s">
        <v>5</v>
      </c>
      <c r="J3002">
        <v>97.33</v>
      </c>
      <c r="M3002">
        <v>97.33</v>
      </c>
      <c r="N3002">
        <f t="shared" si="46"/>
        <v>0</v>
      </c>
    </row>
    <row r="3003" spans="1:14" x14ac:dyDescent="0.2">
      <c r="A3003" t="s">
        <v>3254</v>
      </c>
      <c r="B3003" t="s">
        <v>3255</v>
      </c>
      <c r="I3003" t="s">
        <v>4</v>
      </c>
      <c r="J3003">
        <v>8.73</v>
      </c>
      <c r="M3003">
        <v>8.73</v>
      </c>
      <c r="N3003">
        <f t="shared" si="46"/>
        <v>0</v>
      </c>
    </row>
    <row r="3004" spans="1:14" x14ac:dyDescent="0.2">
      <c r="A3004" t="s">
        <v>3256</v>
      </c>
      <c r="B3004" t="s">
        <v>3255</v>
      </c>
      <c r="I3004" t="s">
        <v>4</v>
      </c>
      <c r="J3004">
        <v>7.57</v>
      </c>
      <c r="M3004">
        <v>7.57</v>
      </c>
      <c r="N3004">
        <f t="shared" si="46"/>
        <v>0</v>
      </c>
    </row>
    <row r="3005" spans="1:14" x14ac:dyDescent="0.2">
      <c r="A3005" t="s">
        <v>3257</v>
      </c>
      <c r="B3005" t="s">
        <v>3258</v>
      </c>
      <c r="I3005" t="s">
        <v>4</v>
      </c>
      <c r="J3005">
        <v>14.98</v>
      </c>
      <c r="M3005">
        <v>14.98</v>
      </c>
      <c r="N3005">
        <f t="shared" si="46"/>
        <v>0</v>
      </c>
    </row>
    <row r="3006" spans="1:14" x14ac:dyDescent="0.2">
      <c r="A3006" t="s">
        <v>3259</v>
      </c>
      <c r="B3006" t="s">
        <v>3258</v>
      </c>
      <c r="I3006" t="s">
        <v>4</v>
      </c>
      <c r="J3006">
        <v>12.97</v>
      </c>
      <c r="M3006">
        <v>12.97</v>
      </c>
      <c r="N3006">
        <f t="shared" si="46"/>
        <v>0</v>
      </c>
    </row>
    <row r="3007" spans="1:14" x14ac:dyDescent="0.2">
      <c r="A3007" t="s">
        <v>3260</v>
      </c>
      <c r="B3007" t="s">
        <v>32378</v>
      </c>
      <c r="I3007" t="s">
        <v>20</v>
      </c>
      <c r="J3007">
        <v>24.38</v>
      </c>
      <c r="M3007">
        <v>24.38</v>
      </c>
      <c r="N3007">
        <f t="shared" si="46"/>
        <v>0</v>
      </c>
    </row>
    <row r="3008" spans="1:14" x14ac:dyDescent="0.2">
      <c r="A3008" t="s">
        <v>3261</v>
      </c>
      <c r="B3008" t="s">
        <v>32378</v>
      </c>
      <c r="I3008" t="s">
        <v>20</v>
      </c>
      <c r="J3008">
        <v>21.13</v>
      </c>
      <c r="M3008">
        <v>21.13</v>
      </c>
      <c r="N3008">
        <f t="shared" si="46"/>
        <v>0</v>
      </c>
    </row>
    <row r="3009" spans="1:14" x14ac:dyDescent="0.2">
      <c r="A3009" t="s">
        <v>3262</v>
      </c>
      <c r="B3009" t="s">
        <v>32379</v>
      </c>
      <c r="I3009" t="s">
        <v>3</v>
      </c>
      <c r="J3009">
        <v>27.09</v>
      </c>
      <c r="M3009">
        <v>27.09</v>
      </c>
      <c r="N3009">
        <f t="shared" si="46"/>
        <v>0</v>
      </c>
    </row>
    <row r="3010" spans="1:14" x14ac:dyDescent="0.2">
      <c r="A3010" t="s">
        <v>3263</v>
      </c>
      <c r="B3010" t="s">
        <v>32379</v>
      </c>
      <c r="I3010" t="s">
        <v>3</v>
      </c>
      <c r="J3010">
        <v>23.48</v>
      </c>
      <c r="M3010">
        <v>23.48</v>
      </c>
      <c r="N3010">
        <f t="shared" si="46"/>
        <v>0</v>
      </c>
    </row>
    <row r="3011" spans="1:14" x14ac:dyDescent="0.2">
      <c r="A3011" t="s">
        <v>3264</v>
      </c>
      <c r="B3011" t="s">
        <v>32380</v>
      </c>
      <c r="I3011" t="s">
        <v>3</v>
      </c>
      <c r="J3011">
        <v>8</v>
      </c>
      <c r="M3011">
        <v>8</v>
      </c>
      <c r="N3011">
        <f t="shared" si="46"/>
        <v>0</v>
      </c>
    </row>
    <row r="3012" spans="1:14" x14ac:dyDescent="0.2">
      <c r="A3012" t="s">
        <v>3265</v>
      </c>
      <c r="B3012" t="s">
        <v>32380</v>
      </c>
      <c r="I3012" t="s">
        <v>3</v>
      </c>
      <c r="J3012">
        <v>7.09</v>
      </c>
      <c r="M3012">
        <v>7.09</v>
      </c>
      <c r="N3012">
        <f t="shared" ref="N3012:N3075" si="47">J3012-M3012</f>
        <v>0</v>
      </c>
    </row>
    <row r="3013" spans="1:14" x14ac:dyDescent="0.2">
      <c r="A3013" t="s">
        <v>3266</v>
      </c>
      <c r="B3013" t="s">
        <v>32381</v>
      </c>
      <c r="I3013" t="s">
        <v>3</v>
      </c>
      <c r="J3013">
        <v>2.56</v>
      </c>
      <c r="M3013">
        <v>2.56</v>
      </c>
      <c r="N3013">
        <f t="shared" si="47"/>
        <v>0</v>
      </c>
    </row>
    <row r="3014" spans="1:14" x14ac:dyDescent="0.2">
      <c r="A3014" t="s">
        <v>3267</v>
      </c>
      <c r="B3014" t="s">
        <v>32381</v>
      </c>
      <c r="I3014" t="s">
        <v>3</v>
      </c>
      <c r="J3014">
        <v>2.2200000000000002</v>
      </c>
      <c r="M3014">
        <v>2.2200000000000002</v>
      </c>
      <c r="N3014">
        <f t="shared" si="47"/>
        <v>0</v>
      </c>
    </row>
    <row r="3015" spans="1:14" x14ac:dyDescent="0.2">
      <c r="A3015" t="s">
        <v>3268</v>
      </c>
      <c r="B3015" t="s">
        <v>3269</v>
      </c>
      <c r="I3015" t="s">
        <v>4</v>
      </c>
      <c r="J3015">
        <v>60.6</v>
      </c>
      <c r="M3015">
        <v>60.6</v>
      </c>
      <c r="N3015">
        <f t="shared" si="47"/>
        <v>0</v>
      </c>
    </row>
    <row r="3016" spans="1:14" x14ac:dyDescent="0.2">
      <c r="A3016" t="s">
        <v>3270</v>
      </c>
      <c r="B3016" t="s">
        <v>3269</v>
      </c>
      <c r="I3016" t="s">
        <v>4</v>
      </c>
      <c r="J3016">
        <v>52.5</v>
      </c>
      <c r="M3016">
        <v>52.5</v>
      </c>
      <c r="N3016">
        <f t="shared" si="47"/>
        <v>0</v>
      </c>
    </row>
    <row r="3017" spans="1:14" x14ac:dyDescent="0.2">
      <c r="A3017" t="s">
        <v>3271</v>
      </c>
      <c r="B3017" t="s">
        <v>3272</v>
      </c>
      <c r="I3017" t="s">
        <v>4</v>
      </c>
      <c r="J3017">
        <v>62.11</v>
      </c>
      <c r="M3017">
        <v>62.11</v>
      </c>
      <c r="N3017">
        <f t="shared" si="47"/>
        <v>0</v>
      </c>
    </row>
    <row r="3018" spans="1:14" x14ac:dyDescent="0.2">
      <c r="A3018" t="s">
        <v>3273</v>
      </c>
      <c r="B3018" t="s">
        <v>3272</v>
      </c>
      <c r="I3018" t="s">
        <v>4</v>
      </c>
      <c r="J3018">
        <v>53.81</v>
      </c>
      <c r="M3018">
        <v>53.81</v>
      </c>
      <c r="N3018">
        <f t="shared" si="47"/>
        <v>0</v>
      </c>
    </row>
    <row r="3019" spans="1:14" x14ac:dyDescent="0.2">
      <c r="A3019" t="s">
        <v>3274</v>
      </c>
      <c r="B3019" t="s">
        <v>3275</v>
      </c>
      <c r="I3019" t="s">
        <v>4</v>
      </c>
      <c r="J3019">
        <v>71.2</v>
      </c>
      <c r="M3019">
        <v>71.2</v>
      </c>
      <c r="N3019">
        <f t="shared" si="47"/>
        <v>0</v>
      </c>
    </row>
    <row r="3020" spans="1:14" x14ac:dyDescent="0.2">
      <c r="A3020" t="s">
        <v>3276</v>
      </c>
      <c r="B3020" t="s">
        <v>3275</v>
      </c>
      <c r="I3020" t="s">
        <v>4</v>
      </c>
      <c r="J3020">
        <v>61.68</v>
      </c>
      <c r="M3020">
        <v>61.68</v>
      </c>
      <c r="N3020">
        <f t="shared" si="47"/>
        <v>0</v>
      </c>
    </row>
    <row r="3021" spans="1:14" x14ac:dyDescent="0.2">
      <c r="A3021" t="s">
        <v>3277</v>
      </c>
      <c r="B3021" t="s">
        <v>3278</v>
      </c>
      <c r="I3021" t="s">
        <v>4</v>
      </c>
      <c r="J3021">
        <v>74.23</v>
      </c>
      <c r="M3021">
        <v>74.23</v>
      </c>
      <c r="N3021">
        <f t="shared" si="47"/>
        <v>0</v>
      </c>
    </row>
    <row r="3022" spans="1:14" x14ac:dyDescent="0.2">
      <c r="A3022" t="s">
        <v>3279</v>
      </c>
      <c r="B3022" t="s">
        <v>3278</v>
      </c>
      <c r="I3022" t="s">
        <v>4</v>
      </c>
      <c r="J3022">
        <v>64.31</v>
      </c>
      <c r="M3022">
        <v>64.31</v>
      </c>
      <c r="N3022">
        <f t="shared" si="47"/>
        <v>0</v>
      </c>
    </row>
    <row r="3023" spans="1:14" x14ac:dyDescent="0.2">
      <c r="A3023" t="s">
        <v>3280</v>
      </c>
      <c r="B3023" t="s">
        <v>3281</v>
      </c>
      <c r="I3023" t="s">
        <v>4</v>
      </c>
      <c r="J3023">
        <v>92.41</v>
      </c>
      <c r="M3023">
        <v>92.41</v>
      </c>
      <c r="N3023">
        <f t="shared" si="47"/>
        <v>0</v>
      </c>
    </row>
    <row r="3024" spans="1:14" x14ac:dyDescent="0.2">
      <c r="A3024" t="s">
        <v>3282</v>
      </c>
      <c r="B3024" t="s">
        <v>3281</v>
      </c>
      <c r="I3024" t="s">
        <v>4</v>
      </c>
      <c r="J3024">
        <v>80.06</v>
      </c>
      <c r="M3024">
        <v>80.06</v>
      </c>
      <c r="N3024">
        <f t="shared" si="47"/>
        <v>0</v>
      </c>
    </row>
    <row r="3025" spans="1:14" x14ac:dyDescent="0.2">
      <c r="A3025" t="s">
        <v>3283</v>
      </c>
      <c r="B3025" t="s">
        <v>32382</v>
      </c>
      <c r="I3025" t="s">
        <v>3</v>
      </c>
      <c r="J3025">
        <v>38.299999999999997</v>
      </c>
      <c r="M3025">
        <v>38.299999999999997</v>
      </c>
      <c r="N3025">
        <f t="shared" si="47"/>
        <v>0</v>
      </c>
    </row>
    <row r="3026" spans="1:14" x14ac:dyDescent="0.2">
      <c r="A3026" t="s">
        <v>3284</v>
      </c>
      <c r="B3026" t="s">
        <v>32382</v>
      </c>
      <c r="I3026" t="s">
        <v>3</v>
      </c>
      <c r="J3026">
        <v>34.76</v>
      </c>
      <c r="M3026">
        <v>34.76</v>
      </c>
      <c r="N3026">
        <f t="shared" si="47"/>
        <v>0</v>
      </c>
    </row>
    <row r="3027" spans="1:14" x14ac:dyDescent="0.2">
      <c r="A3027" t="s">
        <v>3285</v>
      </c>
      <c r="B3027" t="s">
        <v>32383</v>
      </c>
      <c r="I3027" t="s">
        <v>3</v>
      </c>
      <c r="J3027">
        <v>40.619999999999997</v>
      </c>
      <c r="M3027">
        <v>40.619999999999997</v>
      </c>
      <c r="N3027">
        <f t="shared" si="47"/>
        <v>0</v>
      </c>
    </row>
    <row r="3028" spans="1:14" x14ac:dyDescent="0.2">
      <c r="A3028" t="s">
        <v>3286</v>
      </c>
      <c r="B3028" t="s">
        <v>32383</v>
      </c>
      <c r="I3028" t="s">
        <v>3</v>
      </c>
      <c r="J3028">
        <v>37.08</v>
      </c>
      <c r="M3028">
        <v>37.08</v>
      </c>
      <c r="N3028">
        <f t="shared" si="47"/>
        <v>0</v>
      </c>
    </row>
    <row r="3029" spans="1:14" x14ac:dyDescent="0.2">
      <c r="A3029" t="s">
        <v>3287</v>
      </c>
      <c r="B3029" t="s">
        <v>32384</v>
      </c>
      <c r="I3029" t="s">
        <v>3</v>
      </c>
      <c r="J3029">
        <v>37.69</v>
      </c>
      <c r="M3029">
        <v>37.69</v>
      </c>
      <c r="N3029">
        <f t="shared" si="47"/>
        <v>0</v>
      </c>
    </row>
    <row r="3030" spans="1:14" x14ac:dyDescent="0.2">
      <c r="A3030" t="s">
        <v>3288</v>
      </c>
      <c r="B3030" t="s">
        <v>32384</v>
      </c>
      <c r="I3030" t="s">
        <v>3</v>
      </c>
      <c r="J3030">
        <v>34.15</v>
      </c>
      <c r="M3030">
        <v>34.15</v>
      </c>
      <c r="N3030">
        <f t="shared" si="47"/>
        <v>0</v>
      </c>
    </row>
    <row r="3031" spans="1:14" x14ac:dyDescent="0.2">
      <c r="A3031" t="s">
        <v>3289</v>
      </c>
      <c r="B3031" t="s">
        <v>32385</v>
      </c>
      <c r="I3031" t="s">
        <v>3</v>
      </c>
      <c r="J3031">
        <v>40.619999999999997</v>
      </c>
      <c r="M3031">
        <v>40.619999999999997</v>
      </c>
      <c r="N3031">
        <f t="shared" si="47"/>
        <v>0</v>
      </c>
    </row>
    <row r="3032" spans="1:14" x14ac:dyDescent="0.2">
      <c r="A3032" t="s">
        <v>3290</v>
      </c>
      <c r="B3032" t="s">
        <v>32385</v>
      </c>
      <c r="I3032" t="s">
        <v>3</v>
      </c>
      <c r="J3032">
        <v>37.08</v>
      </c>
      <c r="M3032">
        <v>37.08</v>
      </c>
      <c r="N3032">
        <f t="shared" si="47"/>
        <v>0</v>
      </c>
    </row>
    <row r="3033" spans="1:14" x14ac:dyDescent="0.2">
      <c r="A3033" t="s">
        <v>3291</v>
      </c>
      <c r="B3033" t="s">
        <v>32386</v>
      </c>
      <c r="I3033" t="s">
        <v>3</v>
      </c>
      <c r="J3033">
        <v>13.5</v>
      </c>
      <c r="M3033">
        <v>13.5</v>
      </c>
      <c r="N3033">
        <f t="shared" si="47"/>
        <v>0</v>
      </c>
    </row>
    <row r="3034" spans="1:14" x14ac:dyDescent="0.2">
      <c r="A3034" t="s">
        <v>3292</v>
      </c>
      <c r="B3034" t="s">
        <v>32386</v>
      </c>
      <c r="I3034" t="s">
        <v>3</v>
      </c>
      <c r="J3034">
        <v>12.6</v>
      </c>
      <c r="M3034">
        <v>12.6</v>
      </c>
      <c r="N3034">
        <f t="shared" si="47"/>
        <v>0</v>
      </c>
    </row>
    <row r="3035" spans="1:14" x14ac:dyDescent="0.2">
      <c r="A3035" t="s">
        <v>3293</v>
      </c>
      <c r="B3035" t="s">
        <v>32387</v>
      </c>
      <c r="I3035" t="s">
        <v>3</v>
      </c>
      <c r="J3035">
        <v>22.55</v>
      </c>
      <c r="M3035">
        <v>22.55</v>
      </c>
      <c r="N3035">
        <f t="shared" si="47"/>
        <v>0</v>
      </c>
    </row>
    <row r="3036" spans="1:14" x14ac:dyDescent="0.2">
      <c r="A3036" t="s">
        <v>3294</v>
      </c>
      <c r="B3036" t="s">
        <v>32387</v>
      </c>
      <c r="I3036" t="s">
        <v>3</v>
      </c>
      <c r="J3036">
        <v>19.53</v>
      </c>
      <c r="M3036">
        <v>19.53</v>
      </c>
      <c r="N3036">
        <f t="shared" si="47"/>
        <v>0</v>
      </c>
    </row>
    <row r="3037" spans="1:14" x14ac:dyDescent="0.2">
      <c r="A3037" t="s">
        <v>3295</v>
      </c>
      <c r="B3037" t="s">
        <v>32388</v>
      </c>
      <c r="I3037" t="s">
        <v>113</v>
      </c>
      <c r="J3037">
        <v>0.96</v>
      </c>
      <c r="M3037">
        <v>0.96</v>
      </c>
      <c r="N3037">
        <f t="shared" si="47"/>
        <v>0</v>
      </c>
    </row>
    <row r="3038" spans="1:14" x14ac:dyDescent="0.2">
      <c r="A3038" t="s">
        <v>3296</v>
      </c>
      <c r="B3038" t="s">
        <v>32388</v>
      </c>
      <c r="I3038" t="s">
        <v>113</v>
      </c>
      <c r="J3038">
        <v>0.84</v>
      </c>
      <c r="M3038">
        <v>0.84</v>
      </c>
      <c r="N3038">
        <f t="shared" si="47"/>
        <v>0</v>
      </c>
    </row>
    <row r="3039" spans="1:14" x14ac:dyDescent="0.2">
      <c r="A3039" t="s">
        <v>3297</v>
      </c>
      <c r="B3039" t="s">
        <v>32389</v>
      </c>
      <c r="I3039" t="s">
        <v>5</v>
      </c>
      <c r="J3039">
        <v>13.48</v>
      </c>
      <c r="M3039">
        <v>13.48</v>
      </c>
      <c r="N3039">
        <f t="shared" si="47"/>
        <v>0</v>
      </c>
    </row>
    <row r="3040" spans="1:14" x14ac:dyDescent="0.2">
      <c r="A3040" t="s">
        <v>3298</v>
      </c>
      <c r="B3040" t="s">
        <v>32389</v>
      </c>
      <c r="I3040" t="s">
        <v>5</v>
      </c>
      <c r="J3040">
        <v>11.68</v>
      </c>
      <c r="M3040">
        <v>11.68</v>
      </c>
      <c r="N3040">
        <f t="shared" si="47"/>
        <v>0</v>
      </c>
    </row>
    <row r="3041" spans="1:14" x14ac:dyDescent="0.2">
      <c r="A3041" t="s">
        <v>3299</v>
      </c>
      <c r="B3041" t="s">
        <v>32390</v>
      </c>
      <c r="I3041" t="s">
        <v>5</v>
      </c>
      <c r="J3041">
        <v>21.58</v>
      </c>
      <c r="M3041">
        <v>21.58</v>
      </c>
      <c r="N3041">
        <f t="shared" si="47"/>
        <v>0</v>
      </c>
    </row>
    <row r="3042" spans="1:14" x14ac:dyDescent="0.2">
      <c r="A3042" t="s">
        <v>3300</v>
      </c>
      <c r="B3042" t="s">
        <v>32390</v>
      </c>
      <c r="I3042" t="s">
        <v>5</v>
      </c>
      <c r="J3042">
        <v>18.7</v>
      </c>
      <c r="M3042">
        <v>18.7</v>
      </c>
      <c r="N3042">
        <f t="shared" si="47"/>
        <v>0</v>
      </c>
    </row>
    <row r="3043" spans="1:14" x14ac:dyDescent="0.2">
      <c r="A3043" t="s">
        <v>3301</v>
      </c>
      <c r="B3043" t="s">
        <v>32391</v>
      </c>
      <c r="I3043" t="s">
        <v>5</v>
      </c>
      <c r="J3043">
        <v>26.99</v>
      </c>
      <c r="M3043">
        <v>26.99</v>
      </c>
      <c r="N3043">
        <f t="shared" si="47"/>
        <v>0</v>
      </c>
    </row>
    <row r="3044" spans="1:14" x14ac:dyDescent="0.2">
      <c r="A3044" t="s">
        <v>3302</v>
      </c>
      <c r="B3044" t="s">
        <v>32391</v>
      </c>
      <c r="I3044" t="s">
        <v>5</v>
      </c>
      <c r="J3044">
        <v>23.39</v>
      </c>
      <c r="M3044">
        <v>23.39</v>
      </c>
      <c r="N3044">
        <f t="shared" si="47"/>
        <v>0</v>
      </c>
    </row>
    <row r="3045" spans="1:14" x14ac:dyDescent="0.2">
      <c r="A3045" t="s">
        <v>3303</v>
      </c>
      <c r="B3045" t="s">
        <v>32392</v>
      </c>
      <c r="I3045" t="s">
        <v>20</v>
      </c>
      <c r="J3045">
        <v>178.91</v>
      </c>
      <c r="M3045">
        <v>178.91</v>
      </c>
      <c r="N3045">
        <f t="shared" si="47"/>
        <v>0</v>
      </c>
    </row>
    <row r="3046" spans="1:14" x14ac:dyDescent="0.2">
      <c r="A3046" t="s">
        <v>3304</v>
      </c>
      <c r="B3046" t="s">
        <v>32392</v>
      </c>
      <c r="I3046" t="s">
        <v>20</v>
      </c>
      <c r="J3046">
        <v>165.54</v>
      </c>
      <c r="M3046">
        <v>165.54</v>
      </c>
      <c r="N3046">
        <f t="shared" si="47"/>
        <v>0</v>
      </c>
    </row>
    <row r="3047" spans="1:14" x14ac:dyDescent="0.2">
      <c r="A3047" t="s">
        <v>3305</v>
      </c>
      <c r="B3047" t="s">
        <v>32393</v>
      </c>
      <c r="I3047" t="s">
        <v>20</v>
      </c>
      <c r="J3047">
        <v>304.14999999999998</v>
      </c>
      <c r="M3047">
        <v>304.14999999999998</v>
      </c>
      <c r="N3047">
        <f t="shared" si="47"/>
        <v>0</v>
      </c>
    </row>
    <row r="3048" spans="1:14" x14ac:dyDescent="0.2">
      <c r="A3048" t="s">
        <v>3306</v>
      </c>
      <c r="B3048" t="s">
        <v>32393</v>
      </c>
      <c r="I3048" t="s">
        <v>20</v>
      </c>
      <c r="J3048">
        <v>281.43</v>
      </c>
      <c r="M3048">
        <v>281.43</v>
      </c>
      <c r="N3048">
        <f t="shared" si="47"/>
        <v>0</v>
      </c>
    </row>
    <row r="3049" spans="1:14" x14ac:dyDescent="0.2">
      <c r="A3049" t="s">
        <v>3307</v>
      </c>
      <c r="B3049" t="s">
        <v>32394</v>
      </c>
      <c r="I3049" t="s">
        <v>20</v>
      </c>
      <c r="J3049">
        <v>412.35</v>
      </c>
      <c r="M3049">
        <v>412.35</v>
      </c>
      <c r="N3049">
        <f t="shared" si="47"/>
        <v>0</v>
      </c>
    </row>
    <row r="3050" spans="1:14" x14ac:dyDescent="0.2">
      <c r="A3050" t="s">
        <v>3308</v>
      </c>
      <c r="B3050" t="s">
        <v>32394</v>
      </c>
      <c r="I3050" t="s">
        <v>20</v>
      </c>
      <c r="J3050">
        <v>381.88</v>
      </c>
      <c r="M3050">
        <v>381.88</v>
      </c>
      <c r="N3050">
        <f t="shared" si="47"/>
        <v>0</v>
      </c>
    </row>
    <row r="3051" spans="1:14" x14ac:dyDescent="0.2">
      <c r="A3051" t="s">
        <v>3309</v>
      </c>
      <c r="B3051" t="s">
        <v>32395</v>
      </c>
      <c r="I3051" t="s">
        <v>20</v>
      </c>
      <c r="J3051">
        <v>701</v>
      </c>
      <c r="M3051">
        <v>701</v>
      </c>
      <c r="N3051">
        <f t="shared" si="47"/>
        <v>0</v>
      </c>
    </row>
    <row r="3052" spans="1:14" x14ac:dyDescent="0.2">
      <c r="A3052" t="s">
        <v>3310</v>
      </c>
      <c r="B3052" t="s">
        <v>32395</v>
      </c>
      <c r="I3052" t="s">
        <v>20</v>
      </c>
      <c r="J3052">
        <v>649.21</v>
      </c>
      <c r="M3052">
        <v>649.21</v>
      </c>
      <c r="N3052">
        <f t="shared" si="47"/>
        <v>0</v>
      </c>
    </row>
    <row r="3053" spans="1:14" x14ac:dyDescent="0.2">
      <c r="A3053" t="s">
        <v>3311</v>
      </c>
      <c r="B3053" t="s">
        <v>32396</v>
      </c>
      <c r="I3053" t="s">
        <v>3</v>
      </c>
      <c r="J3053">
        <v>26.24</v>
      </c>
      <c r="M3053">
        <v>26.24</v>
      </c>
      <c r="N3053">
        <f t="shared" si="47"/>
        <v>0</v>
      </c>
    </row>
    <row r="3054" spans="1:14" x14ac:dyDescent="0.2">
      <c r="A3054" t="s">
        <v>3312</v>
      </c>
      <c r="B3054" t="s">
        <v>32396</v>
      </c>
      <c r="I3054" t="s">
        <v>3</v>
      </c>
      <c r="J3054">
        <v>24.34</v>
      </c>
      <c r="M3054">
        <v>24.34</v>
      </c>
      <c r="N3054">
        <f t="shared" si="47"/>
        <v>0</v>
      </c>
    </row>
    <row r="3055" spans="1:14" x14ac:dyDescent="0.2">
      <c r="A3055" t="s">
        <v>3313</v>
      </c>
      <c r="B3055" t="s">
        <v>32397</v>
      </c>
      <c r="I3055" t="s">
        <v>3</v>
      </c>
      <c r="J3055">
        <v>38.82</v>
      </c>
      <c r="M3055">
        <v>38.82</v>
      </c>
      <c r="N3055">
        <f t="shared" si="47"/>
        <v>0</v>
      </c>
    </row>
    <row r="3056" spans="1:14" x14ac:dyDescent="0.2">
      <c r="A3056" t="s">
        <v>3314</v>
      </c>
      <c r="B3056" t="s">
        <v>32397</v>
      </c>
      <c r="I3056" t="s">
        <v>3</v>
      </c>
      <c r="J3056">
        <v>35.96</v>
      </c>
      <c r="M3056">
        <v>35.96</v>
      </c>
      <c r="N3056">
        <f t="shared" si="47"/>
        <v>0</v>
      </c>
    </row>
    <row r="3057" spans="1:14" x14ac:dyDescent="0.2">
      <c r="A3057" t="s">
        <v>3315</v>
      </c>
      <c r="B3057" t="s">
        <v>32398</v>
      </c>
      <c r="I3057" t="s">
        <v>3</v>
      </c>
      <c r="J3057">
        <v>30.84</v>
      </c>
      <c r="M3057">
        <v>30.84</v>
      </c>
      <c r="N3057">
        <f t="shared" si="47"/>
        <v>0</v>
      </c>
    </row>
    <row r="3058" spans="1:14" x14ac:dyDescent="0.2">
      <c r="A3058" t="s">
        <v>3316</v>
      </c>
      <c r="B3058" t="s">
        <v>32398</v>
      </c>
      <c r="I3058" t="s">
        <v>3</v>
      </c>
      <c r="J3058">
        <v>28.6</v>
      </c>
      <c r="M3058">
        <v>28.6</v>
      </c>
      <c r="N3058">
        <f t="shared" si="47"/>
        <v>0</v>
      </c>
    </row>
    <row r="3059" spans="1:14" x14ac:dyDescent="0.2">
      <c r="A3059" t="s">
        <v>3317</v>
      </c>
      <c r="B3059" t="s">
        <v>32399</v>
      </c>
      <c r="I3059" t="s">
        <v>3</v>
      </c>
      <c r="J3059">
        <v>45.62</v>
      </c>
      <c r="M3059">
        <v>45.62</v>
      </c>
      <c r="N3059">
        <f t="shared" si="47"/>
        <v>0</v>
      </c>
    </row>
    <row r="3060" spans="1:14" x14ac:dyDescent="0.2">
      <c r="A3060" t="s">
        <v>3318</v>
      </c>
      <c r="B3060" t="s">
        <v>32399</v>
      </c>
      <c r="I3060" t="s">
        <v>3</v>
      </c>
      <c r="J3060">
        <v>42.26</v>
      </c>
      <c r="M3060">
        <v>42.26</v>
      </c>
      <c r="N3060">
        <f t="shared" si="47"/>
        <v>0</v>
      </c>
    </row>
    <row r="3061" spans="1:14" x14ac:dyDescent="0.2">
      <c r="A3061" t="s">
        <v>3319</v>
      </c>
      <c r="B3061" t="s">
        <v>32400</v>
      </c>
      <c r="I3061" t="s">
        <v>3</v>
      </c>
      <c r="J3061">
        <v>27.88</v>
      </c>
      <c r="M3061">
        <v>27.88</v>
      </c>
      <c r="N3061">
        <f t="shared" si="47"/>
        <v>0</v>
      </c>
    </row>
    <row r="3062" spans="1:14" x14ac:dyDescent="0.2">
      <c r="A3062" t="s">
        <v>3320</v>
      </c>
      <c r="B3062" t="s">
        <v>32400</v>
      </c>
      <c r="I3062" t="s">
        <v>3</v>
      </c>
      <c r="J3062">
        <v>25.79</v>
      </c>
      <c r="M3062">
        <v>25.79</v>
      </c>
      <c r="N3062">
        <f t="shared" si="47"/>
        <v>0</v>
      </c>
    </row>
    <row r="3063" spans="1:14" x14ac:dyDescent="0.2">
      <c r="A3063" t="s">
        <v>3321</v>
      </c>
      <c r="B3063" t="s">
        <v>32401</v>
      </c>
      <c r="I3063" t="s">
        <v>3</v>
      </c>
      <c r="J3063">
        <v>34.89</v>
      </c>
      <c r="M3063">
        <v>34.89</v>
      </c>
      <c r="N3063">
        <f t="shared" si="47"/>
        <v>0</v>
      </c>
    </row>
    <row r="3064" spans="1:14" x14ac:dyDescent="0.2">
      <c r="A3064" t="s">
        <v>3322</v>
      </c>
      <c r="B3064" t="s">
        <v>32401</v>
      </c>
      <c r="I3064" t="s">
        <v>3</v>
      </c>
      <c r="J3064">
        <v>32.28</v>
      </c>
      <c r="M3064">
        <v>32.28</v>
      </c>
      <c r="N3064">
        <f t="shared" si="47"/>
        <v>0</v>
      </c>
    </row>
    <row r="3065" spans="1:14" x14ac:dyDescent="0.2">
      <c r="A3065" t="s">
        <v>3323</v>
      </c>
      <c r="B3065" t="s">
        <v>32402</v>
      </c>
      <c r="I3065" t="s">
        <v>3</v>
      </c>
      <c r="J3065">
        <v>48.79</v>
      </c>
      <c r="M3065">
        <v>48.79</v>
      </c>
      <c r="N3065">
        <f t="shared" si="47"/>
        <v>0</v>
      </c>
    </row>
    <row r="3066" spans="1:14" x14ac:dyDescent="0.2">
      <c r="A3066" t="s">
        <v>3324</v>
      </c>
      <c r="B3066" t="s">
        <v>32402</v>
      </c>
      <c r="I3066" t="s">
        <v>3</v>
      </c>
      <c r="J3066">
        <v>45.14</v>
      </c>
      <c r="M3066">
        <v>45.14</v>
      </c>
      <c r="N3066">
        <f t="shared" si="47"/>
        <v>0</v>
      </c>
    </row>
    <row r="3067" spans="1:14" x14ac:dyDescent="0.2">
      <c r="A3067" t="s">
        <v>3325</v>
      </c>
      <c r="B3067" t="s">
        <v>32403</v>
      </c>
      <c r="I3067" t="s">
        <v>3</v>
      </c>
      <c r="J3067">
        <v>61.06</v>
      </c>
      <c r="M3067">
        <v>61.06</v>
      </c>
      <c r="N3067">
        <f t="shared" si="47"/>
        <v>0</v>
      </c>
    </row>
    <row r="3068" spans="1:14" x14ac:dyDescent="0.2">
      <c r="A3068" t="s">
        <v>3326</v>
      </c>
      <c r="B3068" t="s">
        <v>32403</v>
      </c>
      <c r="I3068" t="s">
        <v>3</v>
      </c>
      <c r="J3068">
        <v>56.5</v>
      </c>
      <c r="M3068">
        <v>56.5</v>
      </c>
      <c r="N3068">
        <f t="shared" si="47"/>
        <v>0</v>
      </c>
    </row>
    <row r="3069" spans="1:14" x14ac:dyDescent="0.2">
      <c r="A3069" t="s">
        <v>3327</v>
      </c>
      <c r="B3069" t="s">
        <v>32404</v>
      </c>
      <c r="I3069" t="s">
        <v>20</v>
      </c>
      <c r="J3069">
        <v>937.54</v>
      </c>
      <c r="M3069">
        <v>937.54</v>
      </c>
      <c r="N3069">
        <f t="shared" si="47"/>
        <v>0</v>
      </c>
    </row>
    <row r="3070" spans="1:14" x14ac:dyDescent="0.2">
      <c r="A3070" t="s">
        <v>3328</v>
      </c>
      <c r="B3070" t="s">
        <v>32404</v>
      </c>
      <c r="I3070" t="s">
        <v>20</v>
      </c>
      <c r="J3070">
        <v>866.44</v>
      </c>
      <c r="M3070">
        <v>866.44</v>
      </c>
      <c r="N3070">
        <f t="shared" si="47"/>
        <v>0</v>
      </c>
    </row>
    <row r="3071" spans="1:14" x14ac:dyDescent="0.2">
      <c r="A3071" t="s">
        <v>3329</v>
      </c>
      <c r="B3071" t="s">
        <v>32405</v>
      </c>
      <c r="I3071" t="s">
        <v>3</v>
      </c>
      <c r="J3071">
        <v>13.17</v>
      </c>
      <c r="M3071">
        <v>13.17</v>
      </c>
      <c r="N3071">
        <f t="shared" si="47"/>
        <v>0</v>
      </c>
    </row>
    <row r="3072" spans="1:14" x14ac:dyDescent="0.2">
      <c r="A3072" t="s">
        <v>3330</v>
      </c>
      <c r="B3072" t="s">
        <v>32405</v>
      </c>
      <c r="I3072" t="s">
        <v>3</v>
      </c>
      <c r="J3072">
        <v>12.22</v>
      </c>
      <c r="M3072">
        <v>12.22</v>
      </c>
      <c r="N3072">
        <f t="shared" si="47"/>
        <v>0</v>
      </c>
    </row>
    <row r="3073" spans="1:14" x14ac:dyDescent="0.2">
      <c r="A3073" t="s">
        <v>3331</v>
      </c>
      <c r="B3073" t="s">
        <v>32406</v>
      </c>
      <c r="I3073" t="s">
        <v>20</v>
      </c>
      <c r="J3073">
        <v>134.97</v>
      </c>
      <c r="M3073">
        <v>134.97</v>
      </c>
      <c r="N3073">
        <f t="shared" si="47"/>
        <v>0</v>
      </c>
    </row>
    <row r="3074" spans="1:14" x14ac:dyDescent="0.2">
      <c r="A3074" t="s">
        <v>3332</v>
      </c>
      <c r="B3074" t="s">
        <v>32406</v>
      </c>
      <c r="I3074" t="s">
        <v>20</v>
      </c>
      <c r="J3074">
        <v>124.88</v>
      </c>
      <c r="M3074">
        <v>124.88</v>
      </c>
      <c r="N3074">
        <f t="shared" si="47"/>
        <v>0</v>
      </c>
    </row>
    <row r="3075" spans="1:14" x14ac:dyDescent="0.2">
      <c r="A3075" t="s">
        <v>3333</v>
      </c>
      <c r="B3075" t="s">
        <v>32407</v>
      </c>
      <c r="I3075" t="s">
        <v>20</v>
      </c>
      <c r="J3075">
        <v>119.27</v>
      </c>
      <c r="M3075">
        <v>119.27</v>
      </c>
      <c r="N3075">
        <f t="shared" si="47"/>
        <v>0</v>
      </c>
    </row>
    <row r="3076" spans="1:14" x14ac:dyDescent="0.2">
      <c r="A3076" t="s">
        <v>3334</v>
      </c>
      <c r="B3076" t="s">
        <v>32407</v>
      </c>
      <c r="I3076" t="s">
        <v>20</v>
      </c>
      <c r="J3076">
        <v>110.36</v>
      </c>
      <c r="M3076">
        <v>110.36</v>
      </c>
      <c r="N3076">
        <f t="shared" ref="N3076:N3139" si="48">J3076-M3076</f>
        <v>0</v>
      </c>
    </row>
    <row r="3077" spans="1:14" x14ac:dyDescent="0.2">
      <c r="A3077" t="s">
        <v>28038</v>
      </c>
      <c r="B3077" t="s">
        <v>32408</v>
      </c>
      <c r="I3077" t="s">
        <v>3</v>
      </c>
      <c r="J3077">
        <v>13.91</v>
      </c>
      <c r="M3077">
        <v>13.91</v>
      </c>
      <c r="N3077">
        <f t="shared" si="48"/>
        <v>0</v>
      </c>
    </row>
    <row r="3078" spans="1:14" x14ac:dyDescent="0.2">
      <c r="A3078" t="s">
        <v>28039</v>
      </c>
      <c r="B3078" t="s">
        <v>32408</v>
      </c>
      <c r="I3078" t="s">
        <v>3</v>
      </c>
      <c r="J3078">
        <v>12.9</v>
      </c>
      <c r="M3078">
        <v>12.9</v>
      </c>
      <c r="N3078">
        <f t="shared" si="48"/>
        <v>0</v>
      </c>
    </row>
    <row r="3079" spans="1:14" x14ac:dyDescent="0.2">
      <c r="A3079" t="s">
        <v>28040</v>
      </c>
      <c r="B3079" t="s">
        <v>32409</v>
      </c>
      <c r="I3079" t="s">
        <v>3</v>
      </c>
      <c r="J3079">
        <v>16.690000000000001</v>
      </c>
      <c r="M3079">
        <v>16.690000000000001</v>
      </c>
      <c r="N3079">
        <f t="shared" si="48"/>
        <v>0</v>
      </c>
    </row>
    <row r="3080" spans="1:14" x14ac:dyDescent="0.2">
      <c r="A3080" t="s">
        <v>28041</v>
      </c>
      <c r="B3080" t="s">
        <v>32409</v>
      </c>
      <c r="I3080" t="s">
        <v>3</v>
      </c>
      <c r="J3080">
        <v>15.48</v>
      </c>
      <c r="M3080">
        <v>15.48</v>
      </c>
      <c r="N3080">
        <f t="shared" si="48"/>
        <v>0</v>
      </c>
    </row>
    <row r="3081" spans="1:14" x14ac:dyDescent="0.2">
      <c r="A3081" t="s">
        <v>3335</v>
      </c>
      <c r="B3081" t="s">
        <v>32410</v>
      </c>
      <c r="I3081" t="s">
        <v>20</v>
      </c>
      <c r="J3081">
        <v>46.73</v>
      </c>
      <c r="M3081">
        <v>46.73</v>
      </c>
      <c r="N3081">
        <f t="shared" si="48"/>
        <v>0</v>
      </c>
    </row>
    <row r="3082" spans="1:14" x14ac:dyDescent="0.2">
      <c r="A3082" t="s">
        <v>3336</v>
      </c>
      <c r="B3082" t="s">
        <v>32410</v>
      </c>
      <c r="I3082" t="s">
        <v>20</v>
      </c>
      <c r="J3082">
        <v>45.9</v>
      </c>
      <c r="M3082">
        <v>45.9</v>
      </c>
      <c r="N3082">
        <f t="shared" si="48"/>
        <v>0</v>
      </c>
    </row>
    <row r="3083" spans="1:14" x14ac:dyDescent="0.2">
      <c r="A3083" t="s">
        <v>3337</v>
      </c>
      <c r="B3083" t="s">
        <v>32411</v>
      </c>
      <c r="I3083" t="s">
        <v>20</v>
      </c>
      <c r="J3083">
        <v>38.99</v>
      </c>
      <c r="M3083">
        <v>38.99</v>
      </c>
      <c r="N3083">
        <f t="shared" si="48"/>
        <v>0</v>
      </c>
    </row>
    <row r="3084" spans="1:14" x14ac:dyDescent="0.2">
      <c r="A3084" t="s">
        <v>3338</v>
      </c>
      <c r="B3084" t="s">
        <v>32411</v>
      </c>
      <c r="I3084" t="s">
        <v>20</v>
      </c>
      <c r="J3084">
        <v>35.380000000000003</v>
      </c>
      <c r="M3084">
        <v>35.380000000000003</v>
      </c>
      <c r="N3084">
        <f t="shared" si="48"/>
        <v>0</v>
      </c>
    </row>
    <row r="3085" spans="1:14" x14ac:dyDescent="0.2">
      <c r="A3085" t="s">
        <v>3339</v>
      </c>
      <c r="B3085" t="s">
        <v>32412</v>
      </c>
      <c r="I3085" t="s">
        <v>3</v>
      </c>
      <c r="J3085">
        <v>17.63</v>
      </c>
      <c r="M3085">
        <v>17.63</v>
      </c>
      <c r="N3085">
        <f t="shared" si="48"/>
        <v>0</v>
      </c>
    </row>
    <row r="3086" spans="1:14" x14ac:dyDescent="0.2">
      <c r="A3086" t="s">
        <v>3340</v>
      </c>
      <c r="B3086" t="s">
        <v>32412</v>
      </c>
      <c r="I3086" t="s">
        <v>3</v>
      </c>
      <c r="J3086">
        <v>16.34</v>
      </c>
      <c r="M3086">
        <v>16.34</v>
      </c>
      <c r="N3086">
        <f t="shared" si="48"/>
        <v>0</v>
      </c>
    </row>
    <row r="3087" spans="1:14" x14ac:dyDescent="0.2">
      <c r="A3087" t="s">
        <v>3341</v>
      </c>
      <c r="B3087" t="s">
        <v>32413</v>
      </c>
      <c r="I3087" t="s">
        <v>5</v>
      </c>
      <c r="J3087">
        <v>61.45</v>
      </c>
      <c r="M3087">
        <v>61.45</v>
      </c>
      <c r="N3087">
        <f t="shared" si="48"/>
        <v>0</v>
      </c>
    </row>
    <row r="3088" spans="1:14" x14ac:dyDescent="0.2">
      <c r="A3088" t="s">
        <v>3342</v>
      </c>
      <c r="B3088" t="s">
        <v>32413</v>
      </c>
      <c r="I3088" t="s">
        <v>5</v>
      </c>
      <c r="J3088">
        <v>55.18</v>
      </c>
      <c r="M3088">
        <v>55.18</v>
      </c>
      <c r="N3088">
        <f t="shared" si="48"/>
        <v>0</v>
      </c>
    </row>
    <row r="3089" spans="1:14" x14ac:dyDescent="0.2">
      <c r="A3089" t="s">
        <v>3343</v>
      </c>
      <c r="B3089" t="s">
        <v>32414</v>
      </c>
      <c r="I3089" t="s">
        <v>5</v>
      </c>
      <c r="J3089">
        <v>69.239999999999995</v>
      </c>
      <c r="M3089">
        <v>69.239999999999995</v>
      </c>
      <c r="N3089">
        <f t="shared" si="48"/>
        <v>0</v>
      </c>
    </row>
    <row r="3090" spans="1:14" x14ac:dyDescent="0.2">
      <c r="A3090" t="s">
        <v>3344</v>
      </c>
      <c r="B3090" t="s">
        <v>32414</v>
      </c>
      <c r="I3090" t="s">
        <v>5</v>
      </c>
      <c r="J3090">
        <v>63.83</v>
      </c>
      <c r="M3090">
        <v>63.83</v>
      </c>
      <c r="N3090">
        <f t="shared" si="48"/>
        <v>0</v>
      </c>
    </row>
    <row r="3091" spans="1:14" x14ac:dyDescent="0.2">
      <c r="A3091" t="s">
        <v>3345</v>
      </c>
      <c r="B3091" t="s">
        <v>32415</v>
      </c>
      <c r="I3091" t="s">
        <v>20</v>
      </c>
      <c r="J3091">
        <v>426.66</v>
      </c>
      <c r="M3091">
        <v>426.66</v>
      </c>
      <c r="N3091">
        <f t="shared" si="48"/>
        <v>0</v>
      </c>
    </row>
    <row r="3092" spans="1:14" x14ac:dyDescent="0.2">
      <c r="A3092" t="s">
        <v>3346</v>
      </c>
      <c r="B3092" t="s">
        <v>32415</v>
      </c>
      <c r="I3092" t="s">
        <v>20</v>
      </c>
      <c r="J3092">
        <v>395.82</v>
      </c>
      <c r="M3092">
        <v>395.82</v>
      </c>
      <c r="N3092">
        <f t="shared" si="48"/>
        <v>0</v>
      </c>
    </row>
    <row r="3093" spans="1:14" x14ac:dyDescent="0.2">
      <c r="A3093" t="s">
        <v>3347</v>
      </c>
      <c r="B3093" t="s">
        <v>32416</v>
      </c>
      <c r="I3093" t="s">
        <v>20</v>
      </c>
      <c r="J3093">
        <v>55.87</v>
      </c>
      <c r="M3093">
        <v>55.87</v>
      </c>
      <c r="N3093">
        <f t="shared" si="48"/>
        <v>0</v>
      </c>
    </row>
    <row r="3094" spans="1:14" x14ac:dyDescent="0.2">
      <c r="A3094" t="s">
        <v>3348</v>
      </c>
      <c r="B3094" t="s">
        <v>32416</v>
      </c>
      <c r="I3094" t="s">
        <v>20</v>
      </c>
      <c r="J3094">
        <v>53.32</v>
      </c>
      <c r="M3094">
        <v>53.32</v>
      </c>
      <c r="N3094">
        <f t="shared" si="48"/>
        <v>0</v>
      </c>
    </row>
    <row r="3095" spans="1:14" x14ac:dyDescent="0.2">
      <c r="A3095" t="s">
        <v>3349</v>
      </c>
      <c r="B3095" t="s">
        <v>32417</v>
      </c>
      <c r="I3095" t="s">
        <v>20</v>
      </c>
      <c r="J3095">
        <v>51.51</v>
      </c>
      <c r="M3095">
        <v>51.51</v>
      </c>
      <c r="N3095">
        <f t="shared" si="48"/>
        <v>0</v>
      </c>
    </row>
    <row r="3096" spans="1:14" x14ac:dyDescent="0.2">
      <c r="A3096" t="s">
        <v>3350</v>
      </c>
      <c r="B3096" t="s">
        <v>32417</v>
      </c>
      <c r="I3096" t="s">
        <v>20</v>
      </c>
      <c r="J3096">
        <v>49.99</v>
      </c>
      <c r="M3096">
        <v>49.99</v>
      </c>
      <c r="N3096">
        <f t="shared" si="48"/>
        <v>0</v>
      </c>
    </row>
    <row r="3097" spans="1:14" x14ac:dyDescent="0.2">
      <c r="A3097" t="s">
        <v>3351</v>
      </c>
      <c r="B3097" t="s">
        <v>32418</v>
      </c>
      <c r="I3097" t="s">
        <v>113</v>
      </c>
      <c r="J3097">
        <v>2.4300000000000002</v>
      </c>
      <c r="M3097">
        <v>2.4300000000000002</v>
      </c>
      <c r="N3097">
        <f t="shared" si="48"/>
        <v>0</v>
      </c>
    </row>
    <row r="3098" spans="1:14" x14ac:dyDescent="0.2">
      <c r="A3098" t="s">
        <v>3352</v>
      </c>
      <c r="B3098" t="s">
        <v>32418</v>
      </c>
      <c r="I3098" t="s">
        <v>113</v>
      </c>
      <c r="J3098">
        <v>2.16</v>
      </c>
      <c r="M3098">
        <v>2.16</v>
      </c>
      <c r="N3098">
        <f t="shared" si="48"/>
        <v>0</v>
      </c>
    </row>
    <row r="3099" spans="1:14" x14ac:dyDescent="0.2">
      <c r="A3099" t="s">
        <v>3353</v>
      </c>
      <c r="B3099" t="s">
        <v>32419</v>
      </c>
      <c r="I3099" t="s">
        <v>674</v>
      </c>
      <c r="J3099">
        <v>701.27</v>
      </c>
      <c r="M3099">
        <v>701.27</v>
      </c>
      <c r="N3099">
        <f t="shared" si="48"/>
        <v>0</v>
      </c>
    </row>
    <row r="3100" spans="1:14" x14ac:dyDescent="0.2">
      <c r="A3100" t="s">
        <v>3354</v>
      </c>
      <c r="B3100" t="s">
        <v>32419</v>
      </c>
      <c r="I3100" t="s">
        <v>674</v>
      </c>
      <c r="J3100">
        <v>682.95</v>
      </c>
      <c r="M3100">
        <v>682.95</v>
      </c>
      <c r="N3100">
        <f t="shared" si="48"/>
        <v>0</v>
      </c>
    </row>
    <row r="3101" spans="1:14" x14ac:dyDescent="0.2">
      <c r="A3101" t="s">
        <v>3355</v>
      </c>
      <c r="B3101" t="s">
        <v>32420</v>
      </c>
      <c r="I3101" t="s">
        <v>674</v>
      </c>
      <c r="J3101">
        <v>661.08</v>
      </c>
      <c r="M3101">
        <v>661.08</v>
      </c>
      <c r="N3101">
        <f t="shared" si="48"/>
        <v>0</v>
      </c>
    </row>
    <row r="3102" spans="1:14" x14ac:dyDescent="0.2">
      <c r="A3102" t="s">
        <v>3356</v>
      </c>
      <c r="B3102" t="s">
        <v>32420</v>
      </c>
      <c r="I3102" t="s">
        <v>674</v>
      </c>
      <c r="J3102">
        <v>634.30999999999995</v>
      </c>
      <c r="M3102">
        <v>634.30999999999995</v>
      </c>
      <c r="N3102">
        <f t="shared" si="48"/>
        <v>0</v>
      </c>
    </row>
    <row r="3103" spans="1:14" x14ac:dyDescent="0.2">
      <c r="A3103" t="s">
        <v>3357</v>
      </c>
      <c r="B3103" t="s">
        <v>32421</v>
      </c>
      <c r="I3103" t="s">
        <v>5</v>
      </c>
      <c r="J3103">
        <v>56.85</v>
      </c>
      <c r="M3103">
        <v>56.85</v>
      </c>
      <c r="N3103">
        <f t="shared" si="48"/>
        <v>0</v>
      </c>
    </row>
    <row r="3104" spans="1:14" x14ac:dyDescent="0.2">
      <c r="A3104" t="s">
        <v>3358</v>
      </c>
      <c r="B3104" t="s">
        <v>32421</v>
      </c>
      <c r="I3104" t="s">
        <v>5</v>
      </c>
      <c r="J3104">
        <v>52.99</v>
      </c>
      <c r="M3104">
        <v>52.99</v>
      </c>
      <c r="N3104">
        <f t="shared" si="48"/>
        <v>0</v>
      </c>
    </row>
    <row r="3105" spans="1:14" x14ac:dyDescent="0.2">
      <c r="A3105" t="s">
        <v>3359</v>
      </c>
      <c r="B3105" t="s">
        <v>32422</v>
      </c>
      <c r="I3105" t="s">
        <v>5</v>
      </c>
      <c r="J3105">
        <v>62.48</v>
      </c>
      <c r="M3105">
        <v>62.48</v>
      </c>
      <c r="N3105">
        <f t="shared" si="48"/>
        <v>0</v>
      </c>
    </row>
    <row r="3106" spans="1:14" x14ac:dyDescent="0.2">
      <c r="A3106" t="s">
        <v>3360</v>
      </c>
      <c r="B3106" t="s">
        <v>32422</v>
      </c>
      <c r="I3106" t="s">
        <v>5</v>
      </c>
      <c r="J3106">
        <v>57.93</v>
      </c>
      <c r="M3106">
        <v>57.93</v>
      </c>
      <c r="N3106">
        <f t="shared" si="48"/>
        <v>0</v>
      </c>
    </row>
    <row r="3107" spans="1:14" x14ac:dyDescent="0.2">
      <c r="A3107" t="s">
        <v>3361</v>
      </c>
      <c r="B3107" t="s">
        <v>32423</v>
      </c>
      <c r="I3107" t="s">
        <v>5</v>
      </c>
      <c r="J3107">
        <v>63.44</v>
      </c>
      <c r="M3107">
        <v>63.44</v>
      </c>
      <c r="N3107">
        <f t="shared" si="48"/>
        <v>0</v>
      </c>
    </row>
    <row r="3108" spans="1:14" x14ac:dyDescent="0.2">
      <c r="A3108" t="s">
        <v>3362</v>
      </c>
      <c r="B3108" t="s">
        <v>32423</v>
      </c>
      <c r="I3108" t="s">
        <v>5</v>
      </c>
      <c r="J3108">
        <v>58.81</v>
      </c>
      <c r="M3108">
        <v>58.81</v>
      </c>
      <c r="N3108">
        <f t="shared" si="48"/>
        <v>0</v>
      </c>
    </row>
    <row r="3109" spans="1:14" x14ac:dyDescent="0.2">
      <c r="A3109" t="s">
        <v>3363</v>
      </c>
      <c r="B3109" t="s">
        <v>32424</v>
      </c>
      <c r="I3109" t="s">
        <v>5</v>
      </c>
      <c r="J3109">
        <v>68.83</v>
      </c>
      <c r="M3109">
        <v>68.83</v>
      </c>
      <c r="N3109">
        <f t="shared" si="48"/>
        <v>0</v>
      </c>
    </row>
    <row r="3110" spans="1:14" x14ac:dyDescent="0.2">
      <c r="A3110" t="s">
        <v>3364</v>
      </c>
      <c r="B3110" t="s">
        <v>32424</v>
      </c>
      <c r="I3110" t="s">
        <v>5</v>
      </c>
      <c r="J3110">
        <v>63.49</v>
      </c>
      <c r="M3110">
        <v>63.49</v>
      </c>
      <c r="N3110">
        <f t="shared" si="48"/>
        <v>0</v>
      </c>
    </row>
    <row r="3111" spans="1:14" x14ac:dyDescent="0.2">
      <c r="A3111" t="s">
        <v>3365</v>
      </c>
      <c r="B3111" t="s">
        <v>32425</v>
      </c>
      <c r="I3111" t="s">
        <v>5</v>
      </c>
      <c r="J3111">
        <v>72.16</v>
      </c>
      <c r="M3111">
        <v>72.16</v>
      </c>
      <c r="N3111">
        <f t="shared" si="48"/>
        <v>0</v>
      </c>
    </row>
    <row r="3112" spans="1:14" x14ac:dyDescent="0.2">
      <c r="A3112" t="s">
        <v>3366</v>
      </c>
      <c r="B3112" t="s">
        <v>32425</v>
      </c>
      <c r="I3112" t="s">
        <v>5</v>
      </c>
      <c r="J3112">
        <v>66.44</v>
      </c>
      <c r="M3112">
        <v>66.44</v>
      </c>
      <c r="N3112">
        <f t="shared" si="48"/>
        <v>0</v>
      </c>
    </row>
    <row r="3113" spans="1:14" x14ac:dyDescent="0.2">
      <c r="A3113" t="s">
        <v>3367</v>
      </c>
      <c r="B3113" t="s">
        <v>32426</v>
      </c>
      <c r="I3113" t="s">
        <v>5</v>
      </c>
      <c r="J3113">
        <v>74.069999999999993</v>
      </c>
      <c r="M3113">
        <v>74.069999999999993</v>
      </c>
      <c r="N3113">
        <f t="shared" si="48"/>
        <v>0</v>
      </c>
    </row>
    <row r="3114" spans="1:14" x14ac:dyDescent="0.2">
      <c r="A3114" t="s">
        <v>3368</v>
      </c>
      <c r="B3114" t="s">
        <v>32426</v>
      </c>
      <c r="I3114" t="s">
        <v>5</v>
      </c>
      <c r="J3114">
        <v>68.23</v>
      </c>
      <c r="M3114">
        <v>68.23</v>
      </c>
      <c r="N3114">
        <f t="shared" si="48"/>
        <v>0</v>
      </c>
    </row>
    <row r="3115" spans="1:14" x14ac:dyDescent="0.2">
      <c r="A3115" t="s">
        <v>3369</v>
      </c>
      <c r="B3115" t="s">
        <v>32427</v>
      </c>
      <c r="I3115" t="s">
        <v>5</v>
      </c>
      <c r="J3115">
        <v>80.16</v>
      </c>
      <c r="M3115">
        <v>80.16</v>
      </c>
      <c r="N3115">
        <f t="shared" si="48"/>
        <v>0</v>
      </c>
    </row>
    <row r="3116" spans="1:14" x14ac:dyDescent="0.2">
      <c r="A3116" t="s">
        <v>3370</v>
      </c>
      <c r="B3116" t="s">
        <v>32427</v>
      </c>
      <c r="I3116" t="s">
        <v>5</v>
      </c>
      <c r="J3116">
        <v>73.540000000000006</v>
      </c>
      <c r="M3116">
        <v>73.540000000000006</v>
      </c>
      <c r="N3116">
        <f t="shared" si="48"/>
        <v>0</v>
      </c>
    </row>
    <row r="3117" spans="1:14" x14ac:dyDescent="0.2">
      <c r="A3117" t="s">
        <v>3371</v>
      </c>
      <c r="B3117" t="s">
        <v>32428</v>
      </c>
      <c r="I3117" t="s">
        <v>5</v>
      </c>
      <c r="J3117">
        <v>86.34</v>
      </c>
      <c r="M3117">
        <v>86.34</v>
      </c>
      <c r="N3117">
        <f t="shared" si="48"/>
        <v>0</v>
      </c>
    </row>
    <row r="3118" spans="1:14" x14ac:dyDescent="0.2">
      <c r="A3118" t="s">
        <v>3372</v>
      </c>
      <c r="B3118" t="s">
        <v>32428</v>
      </c>
      <c r="I3118" t="s">
        <v>5</v>
      </c>
      <c r="J3118">
        <v>79.17</v>
      </c>
      <c r="M3118">
        <v>79.17</v>
      </c>
      <c r="N3118">
        <f t="shared" si="48"/>
        <v>0</v>
      </c>
    </row>
    <row r="3119" spans="1:14" x14ac:dyDescent="0.2">
      <c r="A3119" t="s">
        <v>3373</v>
      </c>
      <c r="B3119" t="s">
        <v>32429</v>
      </c>
      <c r="I3119" t="s">
        <v>5</v>
      </c>
      <c r="J3119">
        <v>97.88</v>
      </c>
      <c r="M3119">
        <v>97.88</v>
      </c>
      <c r="N3119">
        <f t="shared" si="48"/>
        <v>0</v>
      </c>
    </row>
    <row r="3120" spans="1:14" x14ac:dyDescent="0.2">
      <c r="A3120" t="s">
        <v>3374</v>
      </c>
      <c r="B3120" t="s">
        <v>32429</v>
      </c>
      <c r="I3120" t="s">
        <v>5</v>
      </c>
      <c r="J3120">
        <v>89.58</v>
      </c>
      <c r="M3120">
        <v>89.58</v>
      </c>
      <c r="N3120">
        <f t="shared" si="48"/>
        <v>0</v>
      </c>
    </row>
    <row r="3121" spans="1:14" x14ac:dyDescent="0.2">
      <c r="A3121" t="s">
        <v>3375</v>
      </c>
      <c r="B3121" t="s">
        <v>32430</v>
      </c>
      <c r="I3121" t="s">
        <v>5</v>
      </c>
      <c r="J3121">
        <v>106.41</v>
      </c>
      <c r="M3121">
        <v>106.41</v>
      </c>
      <c r="N3121">
        <f t="shared" si="48"/>
        <v>0</v>
      </c>
    </row>
    <row r="3122" spans="1:14" x14ac:dyDescent="0.2">
      <c r="A3122" t="s">
        <v>3376</v>
      </c>
      <c r="B3122" t="s">
        <v>32430</v>
      </c>
      <c r="I3122" t="s">
        <v>5</v>
      </c>
      <c r="J3122">
        <v>97.39</v>
      </c>
      <c r="M3122">
        <v>97.39</v>
      </c>
      <c r="N3122">
        <f t="shared" si="48"/>
        <v>0</v>
      </c>
    </row>
    <row r="3123" spans="1:14" x14ac:dyDescent="0.2">
      <c r="A3123" t="s">
        <v>3377</v>
      </c>
      <c r="B3123" t="s">
        <v>32431</v>
      </c>
      <c r="I3123" t="s">
        <v>5</v>
      </c>
      <c r="J3123">
        <v>117.2</v>
      </c>
      <c r="M3123">
        <v>117.2</v>
      </c>
      <c r="N3123">
        <f t="shared" si="48"/>
        <v>0</v>
      </c>
    </row>
    <row r="3124" spans="1:14" x14ac:dyDescent="0.2">
      <c r="A3124" t="s">
        <v>3378</v>
      </c>
      <c r="B3124" t="s">
        <v>32431</v>
      </c>
      <c r="I3124" t="s">
        <v>5</v>
      </c>
      <c r="J3124">
        <v>107.05</v>
      </c>
      <c r="M3124">
        <v>107.05</v>
      </c>
      <c r="N3124">
        <f t="shared" si="48"/>
        <v>0</v>
      </c>
    </row>
    <row r="3125" spans="1:14" x14ac:dyDescent="0.2">
      <c r="A3125" t="s">
        <v>3379</v>
      </c>
      <c r="B3125" t="s">
        <v>32432</v>
      </c>
      <c r="I3125" t="s">
        <v>5</v>
      </c>
      <c r="J3125">
        <v>189.54</v>
      </c>
      <c r="M3125">
        <v>189.54</v>
      </c>
      <c r="N3125">
        <f t="shared" si="48"/>
        <v>0</v>
      </c>
    </row>
    <row r="3126" spans="1:14" x14ac:dyDescent="0.2">
      <c r="A3126" t="s">
        <v>3380</v>
      </c>
      <c r="B3126" t="s">
        <v>32432</v>
      </c>
      <c r="I3126" t="s">
        <v>5</v>
      </c>
      <c r="J3126">
        <v>177.77</v>
      </c>
      <c r="M3126">
        <v>177.77</v>
      </c>
      <c r="N3126">
        <f t="shared" si="48"/>
        <v>0</v>
      </c>
    </row>
    <row r="3127" spans="1:14" x14ac:dyDescent="0.2">
      <c r="A3127" t="s">
        <v>3381</v>
      </c>
      <c r="B3127" t="s">
        <v>32433</v>
      </c>
      <c r="I3127" t="s">
        <v>5</v>
      </c>
      <c r="J3127">
        <v>275.97000000000003</v>
      </c>
      <c r="M3127">
        <v>275.97000000000003</v>
      </c>
      <c r="N3127">
        <f t="shared" si="48"/>
        <v>0</v>
      </c>
    </row>
    <row r="3128" spans="1:14" x14ac:dyDescent="0.2">
      <c r="A3128" t="s">
        <v>3382</v>
      </c>
      <c r="B3128" t="s">
        <v>32433</v>
      </c>
      <c r="I3128" t="s">
        <v>5</v>
      </c>
      <c r="J3128">
        <v>260.04000000000002</v>
      </c>
      <c r="M3128">
        <v>260.04000000000002</v>
      </c>
      <c r="N3128">
        <f t="shared" si="48"/>
        <v>0</v>
      </c>
    </row>
    <row r="3129" spans="1:14" x14ac:dyDescent="0.2">
      <c r="A3129" t="s">
        <v>3383</v>
      </c>
      <c r="B3129" t="s">
        <v>32434</v>
      </c>
      <c r="I3129" t="s">
        <v>5</v>
      </c>
      <c r="J3129">
        <v>284.18</v>
      </c>
      <c r="M3129">
        <v>284.18</v>
      </c>
      <c r="N3129">
        <f t="shared" si="48"/>
        <v>0</v>
      </c>
    </row>
    <row r="3130" spans="1:14" x14ac:dyDescent="0.2">
      <c r="A3130" t="s">
        <v>3384</v>
      </c>
      <c r="B3130" t="s">
        <v>32434</v>
      </c>
      <c r="I3130" t="s">
        <v>5</v>
      </c>
      <c r="J3130">
        <v>261.43</v>
      </c>
      <c r="M3130">
        <v>261.43</v>
      </c>
      <c r="N3130">
        <f t="shared" si="48"/>
        <v>0</v>
      </c>
    </row>
    <row r="3131" spans="1:14" x14ac:dyDescent="0.2">
      <c r="A3131" t="s">
        <v>3385</v>
      </c>
      <c r="B3131" t="s">
        <v>32435</v>
      </c>
      <c r="I3131" t="s">
        <v>5</v>
      </c>
      <c r="J3131">
        <v>293.04000000000002</v>
      </c>
      <c r="M3131">
        <v>293.04000000000002</v>
      </c>
      <c r="N3131">
        <f t="shared" si="48"/>
        <v>0</v>
      </c>
    </row>
    <row r="3132" spans="1:14" x14ac:dyDescent="0.2">
      <c r="A3132" t="s">
        <v>3386</v>
      </c>
      <c r="B3132" t="s">
        <v>32435</v>
      </c>
      <c r="I3132" t="s">
        <v>5</v>
      </c>
      <c r="J3132">
        <v>270.29000000000002</v>
      </c>
      <c r="M3132">
        <v>270.29000000000002</v>
      </c>
      <c r="N3132">
        <f t="shared" si="48"/>
        <v>0</v>
      </c>
    </row>
    <row r="3133" spans="1:14" x14ac:dyDescent="0.2">
      <c r="A3133" t="s">
        <v>3387</v>
      </c>
      <c r="B3133" t="s">
        <v>32436</v>
      </c>
      <c r="I3133" t="s">
        <v>5</v>
      </c>
      <c r="J3133">
        <v>426.37</v>
      </c>
      <c r="M3133">
        <v>426.37</v>
      </c>
      <c r="N3133">
        <f t="shared" si="48"/>
        <v>0</v>
      </c>
    </row>
    <row r="3134" spans="1:14" x14ac:dyDescent="0.2">
      <c r="A3134" t="s">
        <v>3388</v>
      </c>
      <c r="B3134" t="s">
        <v>32436</v>
      </c>
      <c r="I3134" t="s">
        <v>5</v>
      </c>
      <c r="J3134">
        <v>389.93</v>
      </c>
      <c r="M3134">
        <v>389.93</v>
      </c>
      <c r="N3134">
        <f t="shared" si="48"/>
        <v>0</v>
      </c>
    </row>
    <row r="3135" spans="1:14" x14ac:dyDescent="0.2">
      <c r="A3135" t="s">
        <v>3389</v>
      </c>
      <c r="B3135" t="s">
        <v>32437</v>
      </c>
      <c r="I3135" t="s">
        <v>5</v>
      </c>
      <c r="J3135">
        <v>625.12</v>
      </c>
      <c r="M3135">
        <v>625.12</v>
      </c>
      <c r="N3135">
        <f t="shared" si="48"/>
        <v>0</v>
      </c>
    </row>
    <row r="3136" spans="1:14" x14ac:dyDescent="0.2">
      <c r="A3136" t="s">
        <v>3390</v>
      </c>
      <c r="B3136" t="s">
        <v>32437</v>
      </c>
      <c r="I3136" t="s">
        <v>5</v>
      </c>
      <c r="J3136">
        <v>596.76</v>
      </c>
      <c r="M3136">
        <v>596.76</v>
      </c>
      <c r="N3136">
        <f t="shared" si="48"/>
        <v>0</v>
      </c>
    </row>
    <row r="3137" spans="1:14" x14ac:dyDescent="0.2">
      <c r="A3137" t="s">
        <v>3391</v>
      </c>
      <c r="B3137" t="s">
        <v>32438</v>
      </c>
      <c r="I3137" t="s">
        <v>5</v>
      </c>
      <c r="J3137">
        <v>650.15</v>
      </c>
      <c r="M3137">
        <v>650.15</v>
      </c>
      <c r="N3137">
        <f t="shared" si="48"/>
        <v>0</v>
      </c>
    </row>
    <row r="3138" spans="1:14" x14ac:dyDescent="0.2">
      <c r="A3138" t="s">
        <v>3392</v>
      </c>
      <c r="B3138" t="s">
        <v>32438</v>
      </c>
      <c r="I3138" t="s">
        <v>5</v>
      </c>
      <c r="J3138">
        <v>619.63</v>
      </c>
      <c r="M3138">
        <v>619.63</v>
      </c>
      <c r="N3138">
        <f t="shared" si="48"/>
        <v>0</v>
      </c>
    </row>
    <row r="3139" spans="1:14" x14ac:dyDescent="0.2">
      <c r="A3139" t="s">
        <v>3393</v>
      </c>
      <c r="B3139" t="s">
        <v>32439</v>
      </c>
      <c r="I3139" t="s">
        <v>20</v>
      </c>
      <c r="J3139">
        <v>81.290000000000006</v>
      </c>
      <c r="M3139">
        <v>81.290000000000006</v>
      </c>
      <c r="N3139">
        <f t="shared" si="48"/>
        <v>0</v>
      </c>
    </row>
    <row r="3140" spans="1:14" x14ac:dyDescent="0.2">
      <c r="A3140" t="s">
        <v>3394</v>
      </c>
      <c r="B3140" t="s">
        <v>32439</v>
      </c>
      <c r="I3140" t="s">
        <v>20</v>
      </c>
      <c r="J3140">
        <v>70.45</v>
      </c>
      <c r="M3140">
        <v>70.45</v>
      </c>
      <c r="N3140">
        <f t="shared" ref="N3140:N3203" si="49">J3140-M3140</f>
        <v>0</v>
      </c>
    </row>
    <row r="3141" spans="1:14" x14ac:dyDescent="0.2">
      <c r="A3141" t="s">
        <v>3395</v>
      </c>
      <c r="B3141" t="s">
        <v>32440</v>
      </c>
      <c r="I3141" t="s">
        <v>20</v>
      </c>
      <c r="J3141">
        <v>163.99</v>
      </c>
      <c r="M3141">
        <v>163.99</v>
      </c>
      <c r="N3141">
        <f t="shared" si="49"/>
        <v>0</v>
      </c>
    </row>
    <row r="3142" spans="1:14" x14ac:dyDescent="0.2">
      <c r="A3142" t="s">
        <v>3396</v>
      </c>
      <c r="B3142" t="s">
        <v>32440</v>
      </c>
      <c r="I3142" t="s">
        <v>20</v>
      </c>
      <c r="J3142">
        <v>149.12</v>
      </c>
      <c r="M3142">
        <v>149.12</v>
      </c>
      <c r="N3142">
        <f t="shared" si="49"/>
        <v>0</v>
      </c>
    </row>
    <row r="3143" spans="1:14" x14ac:dyDescent="0.2">
      <c r="A3143" t="s">
        <v>3397</v>
      </c>
      <c r="B3143" t="s">
        <v>32441</v>
      </c>
      <c r="I3143" t="s">
        <v>20</v>
      </c>
      <c r="J3143">
        <v>82.7</v>
      </c>
      <c r="M3143">
        <v>82.7</v>
      </c>
      <c r="N3143">
        <f t="shared" si="49"/>
        <v>0</v>
      </c>
    </row>
    <row r="3144" spans="1:14" x14ac:dyDescent="0.2">
      <c r="A3144" t="s">
        <v>3398</v>
      </c>
      <c r="B3144" t="s">
        <v>32441</v>
      </c>
      <c r="I3144" t="s">
        <v>20</v>
      </c>
      <c r="J3144">
        <v>78.66</v>
      </c>
      <c r="M3144">
        <v>78.66</v>
      </c>
      <c r="N3144">
        <f t="shared" si="49"/>
        <v>0</v>
      </c>
    </row>
    <row r="3145" spans="1:14" x14ac:dyDescent="0.2">
      <c r="A3145" t="s">
        <v>3399</v>
      </c>
      <c r="B3145" t="s">
        <v>32442</v>
      </c>
      <c r="I3145" t="s">
        <v>20</v>
      </c>
      <c r="J3145">
        <v>120.22</v>
      </c>
      <c r="M3145">
        <v>120.22</v>
      </c>
      <c r="N3145">
        <f t="shared" si="49"/>
        <v>0</v>
      </c>
    </row>
    <row r="3146" spans="1:14" x14ac:dyDescent="0.2">
      <c r="A3146" t="s">
        <v>3400</v>
      </c>
      <c r="B3146" t="s">
        <v>32442</v>
      </c>
      <c r="I3146" t="s">
        <v>20</v>
      </c>
      <c r="J3146">
        <v>114.8</v>
      </c>
      <c r="M3146">
        <v>114.8</v>
      </c>
      <c r="N3146">
        <f t="shared" si="49"/>
        <v>0</v>
      </c>
    </row>
    <row r="3147" spans="1:14" x14ac:dyDescent="0.2">
      <c r="A3147" t="s">
        <v>3401</v>
      </c>
      <c r="B3147" t="s">
        <v>32443</v>
      </c>
      <c r="I3147" t="s">
        <v>20</v>
      </c>
      <c r="J3147">
        <v>158.04</v>
      </c>
      <c r="M3147">
        <v>158.04</v>
      </c>
      <c r="N3147">
        <f t="shared" si="49"/>
        <v>0</v>
      </c>
    </row>
    <row r="3148" spans="1:14" x14ac:dyDescent="0.2">
      <c r="A3148" t="s">
        <v>3402</v>
      </c>
      <c r="B3148" t="s">
        <v>32443</v>
      </c>
      <c r="I3148" t="s">
        <v>20</v>
      </c>
      <c r="J3148">
        <v>151.33000000000001</v>
      </c>
      <c r="M3148">
        <v>151.33000000000001</v>
      </c>
      <c r="N3148">
        <f t="shared" si="49"/>
        <v>0</v>
      </c>
    </row>
    <row r="3149" spans="1:14" x14ac:dyDescent="0.2">
      <c r="A3149" t="s">
        <v>3403</v>
      </c>
      <c r="B3149" t="s">
        <v>32444</v>
      </c>
      <c r="I3149" t="s">
        <v>20</v>
      </c>
      <c r="J3149">
        <v>191.09</v>
      </c>
      <c r="M3149">
        <v>191.09</v>
      </c>
      <c r="N3149">
        <f t="shared" si="49"/>
        <v>0</v>
      </c>
    </row>
    <row r="3150" spans="1:14" x14ac:dyDescent="0.2">
      <c r="A3150" t="s">
        <v>3404</v>
      </c>
      <c r="B3150" t="s">
        <v>32444</v>
      </c>
      <c r="I3150" t="s">
        <v>20</v>
      </c>
      <c r="J3150">
        <v>172.6</v>
      </c>
      <c r="M3150">
        <v>172.6</v>
      </c>
      <c r="N3150">
        <f t="shared" si="49"/>
        <v>0</v>
      </c>
    </row>
    <row r="3151" spans="1:14" x14ac:dyDescent="0.2">
      <c r="A3151" t="s">
        <v>3405</v>
      </c>
      <c r="B3151" t="s">
        <v>32445</v>
      </c>
      <c r="I3151" t="s">
        <v>20</v>
      </c>
      <c r="J3151">
        <v>228.62</v>
      </c>
      <c r="M3151">
        <v>228.62</v>
      </c>
      <c r="N3151">
        <f t="shared" si="49"/>
        <v>0</v>
      </c>
    </row>
    <row r="3152" spans="1:14" x14ac:dyDescent="0.2">
      <c r="A3152" t="s">
        <v>3406</v>
      </c>
      <c r="B3152" t="s">
        <v>32445</v>
      </c>
      <c r="I3152" t="s">
        <v>20</v>
      </c>
      <c r="J3152">
        <v>208.73</v>
      </c>
      <c r="M3152">
        <v>208.73</v>
      </c>
      <c r="N3152">
        <f t="shared" si="49"/>
        <v>0</v>
      </c>
    </row>
    <row r="3153" spans="1:14" x14ac:dyDescent="0.2">
      <c r="A3153" t="s">
        <v>3407</v>
      </c>
      <c r="B3153" t="s">
        <v>32446</v>
      </c>
      <c r="I3153" t="s">
        <v>20</v>
      </c>
      <c r="J3153">
        <v>266.44</v>
      </c>
      <c r="M3153">
        <v>266.44</v>
      </c>
      <c r="N3153">
        <f t="shared" si="49"/>
        <v>0</v>
      </c>
    </row>
    <row r="3154" spans="1:14" x14ac:dyDescent="0.2">
      <c r="A3154" t="s">
        <v>3408</v>
      </c>
      <c r="B3154" t="s">
        <v>32446</v>
      </c>
      <c r="I3154" t="s">
        <v>20</v>
      </c>
      <c r="J3154">
        <v>245.26</v>
      </c>
      <c r="M3154">
        <v>245.26</v>
      </c>
      <c r="N3154">
        <f t="shared" si="49"/>
        <v>0</v>
      </c>
    </row>
    <row r="3155" spans="1:14" x14ac:dyDescent="0.2">
      <c r="A3155" t="s">
        <v>3409</v>
      </c>
      <c r="B3155" t="s">
        <v>32447</v>
      </c>
      <c r="I3155" t="s">
        <v>20</v>
      </c>
      <c r="J3155">
        <v>678.88</v>
      </c>
      <c r="M3155">
        <v>678.88</v>
      </c>
      <c r="N3155">
        <f t="shared" si="49"/>
        <v>0</v>
      </c>
    </row>
    <row r="3156" spans="1:14" x14ac:dyDescent="0.2">
      <c r="A3156" t="s">
        <v>3410</v>
      </c>
      <c r="B3156" t="s">
        <v>32447</v>
      </c>
      <c r="I3156" t="s">
        <v>20</v>
      </c>
      <c r="J3156">
        <v>595.30999999999995</v>
      </c>
      <c r="M3156">
        <v>595.30999999999995</v>
      </c>
      <c r="N3156">
        <f t="shared" si="49"/>
        <v>0</v>
      </c>
    </row>
    <row r="3157" spans="1:14" x14ac:dyDescent="0.2">
      <c r="A3157" t="s">
        <v>3411</v>
      </c>
      <c r="B3157" t="s">
        <v>32448</v>
      </c>
      <c r="I3157" t="s">
        <v>20</v>
      </c>
      <c r="J3157">
        <v>716.41</v>
      </c>
      <c r="M3157">
        <v>716.41</v>
      </c>
      <c r="N3157">
        <f t="shared" si="49"/>
        <v>0</v>
      </c>
    </row>
    <row r="3158" spans="1:14" x14ac:dyDescent="0.2">
      <c r="A3158" t="s">
        <v>3412</v>
      </c>
      <c r="B3158" t="s">
        <v>32448</v>
      </c>
      <c r="I3158" t="s">
        <v>20</v>
      </c>
      <c r="J3158">
        <v>631.44000000000005</v>
      </c>
      <c r="M3158">
        <v>631.44000000000005</v>
      </c>
      <c r="N3158">
        <f t="shared" si="49"/>
        <v>0</v>
      </c>
    </row>
    <row r="3159" spans="1:14" x14ac:dyDescent="0.2">
      <c r="A3159" t="s">
        <v>3413</v>
      </c>
      <c r="B3159" t="s">
        <v>32449</v>
      </c>
      <c r="I3159" t="s">
        <v>20</v>
      </c>
      <c r="J3159">
        <v>754.23</v>
      </c>
      <c r="M3159">
        <v>754.23</v>
      </c>
      <c r="N3159">
        <f t="shared" si="49"/>
        <v>0</v>
      </c>
    </row>
    <row r="3160" spans="1:14" x14ac:dyDescent="0.2">
      <c r="A3160" t="s">
        <v>3414</v>
      </c>
      <c r="B3160" t="s">
        <v>32449</v>
      </c>
      <c r="I3160" t="s">
        <v>20</v>
      </c>
      <c r="J3160">
        <v>667.97</v>
      </c>
      <c r="M3160">
        <v>667.97</v>
      </c>
      <c r="N3160">
        <f t="shared" si="49"/>
        <v>0</v>
      </c>
    </row>
    <row r="3161" spans="1:14" x14ac:dyDescent="0.2">
      <c r="A3161" t="s">
        <v>3415</v>
      </c>
      <c r="B3161" t="s">
        <v>32450</v>
      </c>
      <c r="I3161" t="s">
        <v>3</v>
      </c>
      <c r="J3161">
        <v>6.87</v>
      </c>
      <c r="M3161">
        <v>6.87</v>
      </c>
      <c r="N3161">
        <f t="shared" si="49"/>
        <v>0</v>
      </c>
    </row>
    <row r="3162" spans="1:14" x14ac:dyDescent="0.2">
      <c r="A3162" t="s">
        <v>3416</v>
      </c>
      <c r="B3162" t="s">
        <v>32450</v>
      </c>
      <c r="I3162" t="s">
        <v>3</v>
      </c>
      <c r="J3162">
        <v>6.56</v>
      </c>
      <c r="M3162">
        <v>6.56</v>
      </c>
      <c r="N3162">
        <f t="shared" si="49"/>
        <v>0</v>
      </c>
    </row>
    <row r="3163" spans="1:14" x14ac:dyDescent="0.2">
      <c r="A3163" t="s">
        <v>3417</v>
      </c>
      <c r="B3163" t="s">
        <v>32451</v>
      </c>
      <c r="I3163" t="s">
        <v>3</v>
      </c>
      <c r="J3163">
        <v>40.340000000000003</v>
      </c>
      <c r="M3163">
        <v>40.340000000000003</v>
      </c>
      <c r="N3163">
        <f t="shared" si="49"/>
        <v>0</v>
      </c>
    </row>
    <row r="3164" spans="1:14" x14ac:dyDescent="0.2">
      <c r="A3164" t="s">
        <v>3418</v>
      </c>
      <c r="B3164" t="s">
        <v>32451</v>
      </c>
      <c r="I3164" t="s">
        <v>3</v>
      </c>
      <c r="J3164">
        <v>34.96</v>
      </c>
      <c r="M3164">
        <v>34.96</v>
      </c>
      <c r="N3164">
        <f t="shared" si="49"/>
        <v>0</v>
      </c>
    </row>
    <row r="3165" spans="1:14" x14ac:dyDescent="0.2">
      <c r="A3165" t="s">
        <v>3419</v>
      </c>
      <c r="B3165" t="s">
        <v>32452</v>
      </c>
      <c r="I3165" t="s">
        <v>3</v>
      </c>
      <c r="J3165">
        <v>112.95</v>
      </c>
      <c r="M3165">
        <v>112.95</v>
      </c>
      <c r="N3165">
        <f t="shared" si="49"/>
        <v>0</v>
      </c>
    </row>
    <row r="3166" spans="1:14" x14ac:dyDescent="0.2">
      <c r="A3166" t="s">
        <v>3420</v>
      </c>
      <c r="B3166" t="s">
        <v>32452</v>
      </c>
      <c r="I3166" t="s">
        <v>3</v>
      </c>
      <c r="J3166">
        <v>97.88</v>
      </c>
      <c r="M3166">
        <v>97.88</v>
      </c>
      <c r="N3166">
        <f t="shared" si="49"/>
        <v>0</v>
      </c>
    </row>
    <row r="3167" spans="1:14" x14ac:dyDescent="0.2">
      <c r="A3167" t="s">
        <v>3421</v>
      </c>
      <c r="B3167" t="s">
        <v>32453</v>
      </c>
      <c r="I3167" t="s">
        <v>3</v>
      </c>
      <c r="J3167">
        <v>62.93</v>
      </c>
      <c r="M3167">
        <v>62.93</v>
      </c>
      <c r="N3167">
        <f t="shared" si="49"/>
        <v>0</v>
      </c>
    </row>
    <row r="3168" spans="1:14" x14ac:dyDescent="0.2">
      <c r="A3168" t="s">
        <v>3422</v>
      </c>
      <c r="B3168" t="s">
        <v>32453</v>
      </c>
      <c r="I3168" t="s">
        <v>3</v>
      </c>
      <c r="J3168">
        <v>54.53</v>
      </c>
      <c r="M3168">
        <v>54.53</v>
      </c>
      <c r="N3168">
        <f t="shared" si="49"/>
        <v>0</v>
      </c>
    </row>
    <row r="3169" spans="1:14" x14ac:dyDescent="0.2">
      <c r="A3169" t="s">
        <v>3423</v>
      </c>
      <c r="B3169" t="s">
        <v>32454</v>
      </c>
      <c r="I3169" t="s">
        <v>3</v>
      </c>
      <c r="J3169">
        <v>32.270000000000003</v>
      </c>
      <c r="M3169">
        <v>32.270000000000003</v>
      </c>
      <c r="N3169">
        <f t="shared" si="49"/>
        <v>0</v>
      </c>
    </row>
    <row r="3170" spans="1:14" x14ac:dyDescent="0.2">
      <c r="A3170" t="s">
        <v>3424</v>
      </c>
      <c r="B3170" t="s">
        <v>32454</v>
      </c>
      <c r="I3170" t="s">
        <v>3</v>
      </c>
      <c r="J3170">
        <v>27.96</v>
      </c>
      <c r="M3170">
        <v>27.96</v>
      </c>
      <c r="N3170">
        <f t="shared" si="49"/>
        <v>0</v>
      </c>
    </row>
    <row r="3171" spans="1:14" x14ac:dyDescent="0.2">
      <c r="A3171" t="s">
        <v>3425</v>
      </c>
      <c r="B3171" t="s">
        <v>32455</v>
      </c>
      <c r="I3171" t="s">
        <v>3</v>
      </c>
      <c r="J3171">
        <v>19.39</v>
      </c>
      <c r="M3171">
        <v>19.39</v>
      </c>
      <c r="N3171">
        <f t="shared" si="49"/>
        <v>0</v>
      </c>
    </row>
    <row r="3172" spans="1:14" x14ac:dyDescent="0.2">
      <c r="A3172" t="s">
        <v>3426</v>
      </c>
      <c r="B3172" t="s">
        <v>32455</v>
      </c>
      <c r="I3172" t="s">
        <v>3</v>
      </c>
      <c r="J3172">
        <v>18.670000000000002</v>
      </c>
      <c r="M3172">
        <v>18.670000000000002</v>
      </c>
      <c r="N3172">
        <f t="shared" si="49"/>
        <v>0</v>
      </c>
    </row>
    <row r="3173" spans="1:14" x14ac:dyDescent="0.2">
      <c r="A3173" t="s">
        <v>3427</v>
      </c>
      <c r="B3173" t="s">
        <v>32456</v>
      </c>
      <c r="I3173" t="s">
        <v>3</v>
      </c>
      <c r="J3173">
        <v>1619.61</v>
      </c>
      <c r="M3173">
        <v>1619.61</v>
      </c>
      <c r="N3173">
        <f t="shared" si="49"/>
        <v>0</v>
      </c>
    </row>
    <row r="3174" spans="1:14" x14ac:dyDescent="0.2">
      <c r="A3174" t="s">
        <v>3428</v>
      </c>
      <c r="B3174" t="s">
        <v>32456</v>
      </c>
      <c r="I3174" t="s">
        <v>3</v>
      </c>
      <c r="J3174">
        <v>1420.7</v>
      </c>
      <c r="M3174">
        <v>1420.7</v>
      </c>
      <c r="N3174">
        <f t="shared" si="49"/>
        <v>0</v>
      </c>
    </row>
    <row r="3175" spans="1:14" x14ac:dyDescent="0.2">
      <c r="A3175" t="s">
        <v>3429</v>
      </c>
      <c r="B3175" t="s">
        <v>32457</v>
      </c>
      <c r="I3175" t="s">
        <v>3</v>
      </c>
      <c r="J3175">
        <v>12.4</v>
      </c>
      <c r="M3175">
        <v>12.4</v>
      </c>
      <c r="N3175">
        <f t="shared" si="49"/>
        <v>0</v>
      </c>
    </row>
    <row r="3176" spans="1:14" x14ac:dyDescent="0.2">
      <c r="A3176" t="s">
        <v>3430</v>
      </c>
      <c r="B3176" t="s">
        <v>32457</v>
      </c>
      <c r="I3176" t="s">
        <v>3</v>
      </c>
      <c r="J3176">
        <v>11.54</v>
      </c>
      <c r="M3176">
        <v>11.54</v>
      </c>
      <c r="N3176">
        <f t="shared" si="49"/>
        <v>0</v>
      </c>
    </row>
    <row r="3177" spans="1:14" x14ac:dyDescent="0.2">
      <c r="A3177" t="s">
        <v>3431</v>
      </c>
      <c r="B3177" t="s">
        <v>32458</v>
      </c>
      <c r="I3177" t="s">
        <v>3</v>
      </c>
      <c r="J3177">
        <v>40.67</v>
      </c>
      <c r="M3177">
        <v>40.67</v>
      </c>
      <c r="N3177">
        <f t="shared" si="49"/>
        <v>0</v>
      </c>
    </row>
    <row r="3178" spans="1:14" x14ac:dyDescent="0.2">
      <c r="A3178" t="s">
        <v>3432</v>
      </c>
      <c r="B3178" t="s">
        <v>32458</v>
      </c>
      <c r="I3178" t="s">
        <v>3</v>
      </c>
      <c r="J3178">
        <v>38.21</v>
      </c>
      <c r="M3178">
        <v>38.21</v>
      </c>
      <c r="N3178">
        <f t="shared" si="49"/>
        <v>0</v>
      </c>
    </row>
    <row r="3179" spans="1:14" x14ac:dyDescent="0.2">
      <c r="A3179" t="s">
        <v>3433</v>
      </c>
      <c r="B3179" t="s">
        <v>32459</v>
      </c>
      <c r="I3179" t="s">
        <v>3</v>
      </c>
      <c r="J3179">
        <v>30.96</v>
      </c>
      <c r="M3179">
        <v>30.96</v>
      </c>
      <c r="N3179">
        <f t="shared" si="49"/>
        <v>0</v>
      </c>
    </row>
    <row r="3180" spans="1:14" x14ac:dyDescent="0.2">
      <c r="A3180" t="s">
        <v>3434</v>
      </c>
      <c r="B3180" t="s">
        <v>32459</v>
      </c>
      <c r="I3180" t="s">
        <v>3</v>
      </c>
      <c r="J3180">
        <v>27.73</v>
      </c>
      <c r="M3180">
        <v>27.73</v>
      </c>
      <c r="N3180">
        <f t="shared" si="49"/>
        <v>0</v>
      </c>
    </row>
    <row r="3181" spans="1:14" x14ac:dyDescent="0.2">
      <c r="A3181" t="s">
        <v>3435</v>
      </c>
      <c r="B3181" t="s">
        <v>32460</v>
      </c>
      <c r="I3181" t="s">
        <v>3</v>
      </c>
      <c r="J3181">
        <v>418.59</v>
      </c>
      <c r="M3181">
        <v>418.59</v>
      </c>
      <c r="N3181">
        <f t="shared" si="49"/>
        <v>0</v>
      </c>
    </row>
    <row r="3182" spans="1:14" x14ac:dyDescent="0.2">
      <c r="A3182" t="s">
        <v>3436</v>
      </c>
      <c r="B3182" t="s">
        <v>32460</v>
      </c>
      <c r="I3182" t="s">
        <v>3</v>
      </c>
      <c r="J3182">
        <v>379.08</v>
      </c>
      <c r="M3182">
        <v>379.08</v>
      </c>
      <c r="N3182">
        <f t="shared" si="49"/>
        <v>0</v>
      </c>
    </row>
    <row r="3183" spans="1:14" x14ac:dyDescent="0.2">
      <c r="A3183" t="s">
        <v>3437</v>
      </c>
      <c r="B3183" t="s">
        <v>32461</v>
      </c>
      <c r="I3183" t="s">
        <v>3</v>
      </c>
      <c r="J3183">
        <v>122.91</v>
      </c>
      <c r="M3183">
        <v>122.91</v>
      </c>
      <c r="N3183">
        <f t="shared" si="49"/>
        <v>0</v>
      </c>
    </row>
    <row r="3184" spans="1:14" x14ac:dyDescent="0.2">
      <c r="A3184" t="s">
        <v>3438</v>
      </c>
      <c r="B3184" t="s">
        <v>32461</v>
      </c>
      <c r="I3184" t="s">
        <v>3</v>
      </c>
      <c r="J3184">
        <v>121.05</v>
      </c>
      <c r="M3184">
        <v>121.05</v>
      </c>
      <c r="N3184">
        <f t="shared" si="49"/>
        <v>0</v>
      </c>
    </row>
    <row r="3185" spans="1:14" x14ac:dyDescent="0.2">
      <c r="A3185" t="s">
        <v>3439</v>
      </c>
      <c r="B3185" t="s">
        <v>32462</v>
      </c>
      <c r="I3185" t="s">
        <v>3</v>
      </c>
      <c r="J3185">
        <v>4.51</v>
      </c>
      <c r="M3185">
        <v>4.51</v>
      </c>
      <c r="N3185">
        <f t="shared" si="49"/>
        <v>0</v>
      </c>
    </row>
    <row r="3186" spans="1:14" x14ac:dyDescent="0.2">
      <c r="A3186" t="s">
        <v>3440</v>
      </c>
      <c r="B3186" t="s">
        <v>32462</v>
      </c>
      <c r="I3186" t="s">
        <v>3</v>
      </c>
      <c r="J3186">
        <v>3.91</v>
      </c>
      <c r="M3186">
        <v>3.91</v>
      </c>
      <c r="N3186">
        <f t="shared" si="49"/>
        <v>0</v>
      </c>
    </row>
    <row r="3187" spans="1:14" x14ac:dyDescent="0.2">
      <c r="A3187" t="s">
        <v>3441</v>
      </c>
      <c r="B3187" t="s">
        <v>32463</v>
      </c>
      <c r="I3187" t="s">
        <v>3</v>
      </c>
      <c r="J3187">
        <v>3.61</v>
      </c>
      <c r="M3187">
        <v>3.61</v>
      </c>
      <c r="N3187">
        <f t="shared" si="49"/>
        <v>0</v>
      </c>
    </row>
    <row r="3188" spans="1:14" x14ac:dyDescent="0.2">
      <c r="A3188" t="s">
        <v>3442</v>
      </c>
      <c r="B3188" t="s">
        <v>32463</v>
      </c>
      <c r="I3188" t="s">
        <v>3</v>
      </c>
      <c r="J3188">
        <v>3.21</v>
      </c>
      <c r="M3188">
        <v>3.21</v>
      </c>
      <c r="N3188">
        <f t="shared" si="49"/>
        <v>0</v>
      </c>
    </row>
    <row r="3189" spans="1:14" x14ac:dyDescent="0.2">
      <c r="A3189" t="s">
        <v>3443</v>
      </c>
      <c r="B3189" t="s">
        <v>32464</v>
      </c>
      <c r="I3189" t="s">
        <v>3</v>
      </c>
      <c r="J3189">
        <v>49.23</v>
      </c>
      <c r="M3189">
        <v>49.23</v>
      </c>
      <c r="N3189">
        <f t="shared" si="49"/>
        <v>0</v>
      </c>
    </row>
    <row r="3190" spans="1:14" x14ac:dyDescent="0.2">
      <c r="A3190" t="s">
        <v>3444</v>
      </c>
      <c r="B3190" t="s">
        <v>32464</v>
      </c>
      <c r="I3190" t="s">
        <v>3</v>
      </c>
      <c r="J3190">
        <v>48.44</v>
      </c>
      <c r="M3190">
        <v>48.44</v>
      </c>
      <c r="N3190">
        <f t="shared" si="49"/>
        <v>0</v>
      </c>
    </row>
    <row r="3191" spans="1:14" x14ac:dyDescent="0.2">
      <c r="A3191" t="s">
        <v>3445</v>
      </c>
      <c r="B3191" t="s">
        <v>32465</v>
      </c>
      <c r="I3191" t="s">
        <v>3</v>
      </c>
      <c r="J3191">
        <v>32.85</v>
      </c>
      <c r="M3191">
        <v>32.85</v>
      </c>
      <c r="N3191">
        <f t="shared" si="49"/>
        <v>0</v>
      </c>
    </row>
    <row r="3192" spans="1:14" x14ac:dyDescent="0.2">
      <c r="A3192" t="s">
        <v>3446</v>
      </c>
      <c r="B3192" t="s">
        <v>32465</v>
      </c>
      <c r="I3192" t="s">
        <v>3</v>
      </c>
      <c r="J3192">
        <v>32.06</v>
      </c>
      <c r="M3192">
        <v>32.06</v>
      </c>
      <c r="N3192">
        <f t="shared" si="49"/>
        <v>0</v>
      </c>
    </row>
    <row r="3193" spans="1:14" x14ac:dyDescent="0.2">
      <c r="A3193" t="s">
        <v>3447</v>
      </c>
      <c r="B3193" t="s">
        <v>32466</v>
      </c>
      <c r="I3193" t="s">
        <v>3</v>
      </c>
      <c r="J3193">
        <v>64.69</v>
      </c>
      <c r="M3193">
        <v>64.69</v>
      </c>
      <c r="N3193">
        <f t="shared" si="49"/>
        <v>0</v>
      </c>
    </row>
    <row r="3194" spans="1:14" x14ac:dyDescent="0.2">
      <c r="A3194" t="s">
        <v>3448</v>
      </c>
      <c r="B3194" t="s">
        <v>32466</v>
      </c>
      <c r="I3194" t="s">
        <v>3</v>
      </c>
      <c r="J3194">
        <v>63.67</v>
      </c>
      <c r="M3194">
        <v>63.67</v>
      </c>
      <c r="N3194">
        <f t="shared" si="49"/>
        <v>0</v>
      </c>
    </row>
    <row r="3195" spans="1:14" x14ac:dyDescent="0.2">
      <c r="A3195" t="s">
        <v>3449</v>
      </c>
      <c r="B3195" t="s">
        <v>32467</v>
      </c>
      <c r="I3195" t="s">
        <v>3</v>
      </c>
      <c r="J3195">
        <v>42.85</v>
      </c>
      <c r="M3195">
        <v>42.85</v>
      </c>
      <c r="N3195">
        <f t="shared" si="49"/>
        <v>0</v>
      </c>
    </row>
    <row r="3196" spans="1:14" x14ac:dyDescent="0.2">
      <c r="A3196" t="s">
        <v>3450</v>
      </c>
      <c r="B3196" t="s">
        <v>32467</v>
      </c>
      <c r="I3196" t="s">
        <v>3</v>
      </c>
      <c r="J3196">
        <v>41.83</v>
      </c>
      <c r="M3196">
        <v>41.83</v>
      </c>
      <c r="N3196">
        <f t="shared" si="49"/>
        <v>0</v>
      </c>
    </row>
    <row r="3197" spans="1:14" x14ac:dyDescent="0.2">
      <c r="A3197" t="s">
        <v>3451</v>
      </c>
      <c r="B3197" t="s">
        <v>32468</v>
      </c>
      <c r="I3197" t="s">
        <v>3</v>
      </c>
      <c r="J3197">
        <v>93.21</v>
      </c>
      <c r="M3197">
        <v>93.21</v>
      </c>
      <c r="N3197">
        <f t="shared" si="49"/>
        <v>0</v>
      </c>
    </row>
    <row r="3198" spans="1:14" x14ac:dyDescent="0.2">
      <c r="A3198" t="s">
        <v>3452</v>
      </c>
      <c r="B3198" t="s">
        <v>32468</v>
      </c>
      <c r="I3198" t="s">
        <v>3</v>
      </c>
      <c r="J3198">
        <v>90.83</v>
      </c>
      <c r="M3198">
        <v>90.83</v>
      </c>
      <c r="N3198">
        <f t="shared" si="49"/>
        <v>0</v>
      </c>
    </row>
    <row r="3199" spans="1:14" x14ac:dyDescent="0.2">
      <c r="A3199" t="s">
        <v>3453</v>
      </c>
      <c r="B3199" t="s">
        <v>32469</v>
      </c>
      <c r="I3199" t="s">
        <v>3</v>
      </c>
      <c r="J3199">
        <v>71.37</v>
      </c>
      <c r="M3199">
        <v>71.37</v>
      </c>
      <c r="N3199">
        <f t="shared" si="49"/>
        <v>0</v>
      </c>
    </row>
    <row r="3200" spans="1:14" x14ac:dyDescent="0.2">
      <c r="A3200" t="s">
        <v>3454</v>
      </c>
      <c r="B3200" t="s">
        <v>32469</v>
      </c>
      <c r="I3200" t="s">
        <v>3</v>
      </c>
      <c r="J3200">
        <v>68.989999999999995</v>
      </c>
      <c r="M3200">
        <v>68.989999999999995</v>
      </c>
      <c r="N3200">
        <f t="shared" si="49"/>
        <v>0</v>
      </c>
    </row>
    <row r="3201" spans="1:14" x14ac:dyDescent="0.2">
      <c r="A3201" t="s">
        <v>3455</v>
      </c>
      <c r="B3201" t="s">
        <v>32470</v>
      </c>
      <c r="I3201" t="s">
        <v>3</v>
      </c>
      <c r="J3201">
        <v>369.33</v>
      </c>
      <c r="M3201">
        <v>369.33</v>
      </c>
      <c r="N3201">
        <f t="shared" si="49"/>
        <v>0</v>
      </c>
    </row>
    <row r="3202" spans="1:14" x14ac:dyDescent="0.2">
      <c r="A3202" t="s">
        <v>3456</v>
      </c>
      <c r="B3202" t="s">
        <v>32470</v>
      </c>
      <c r="I3202" t="s">
        <v>3</v>
      </c>
      <c r="J3202">
        <v>330</v>
      </c>
      <c r="M3202">
        <v>330</v>
      </c>
      <c r="N3202">
        <f t="shared" si="49"/>
        <v>0</v>
      </c>
    </row>
    <row r="3203" spans="1:14" x14ac:dyDescent="0.2">
      <c r="A3203" t="s">
        <v>3457</v>
      </c>
      <c r="B3203" t="s">
        <v>32471</v>
      </c>
      <c r="I3203" t="s">
        <v>20</v>
      </c>
      <c r="J3203">
        <v>36.090000000000003</v>
      </c>
      <c r="M3203">
        <v>36.090000000000003</v>
      </c>
      <c r="N3203">
        <f t="shared" si="49"/>
        <v>0</v>
      </c>
    </row>
    <row r="3204" spans="1:14" x14ac:dyDescent="0.2">
      <c r="A3204" t="s">
        <v>3458</v>
      </c>
      <c r="B3204" t="s">
        <v>32471</v>
      </c>
      <c r="I3204" t="s">
        <v>20</v>
      </c>
      <c r="J3204">
        <v>33.5</v>
      </c>
      <c r="M3204">
        <v>33.5</v>
      </c>
      <c r="N3204">
        <f t="shared" ref="N3204:N3267" si="50">J3204-M3204</f>
        <v>0</v>
      </c>
    </row>
    <row r="3205" spans="1:14" x14ac:dyDescent="0.2">
      <c r="A3205" t="s">
        <v>3459</v>
      </c>
      <c r="B3205" t="s">
        <v>32472</v>
      </c>
      <c r="I3205" t="s">
        <v>20</v>
      </c>
      <c r="J3205">
        <v>29.66</v>
      </c>
      <c r="M3205">
        <v>29.66</v>
      </c>
      <c r="N3205">
        <f t="shared" si="50"/>
        <v>0</v>
      </c>
    </row>
    <row r="3206" spans="1:14" x14ac:dyDescent="0.2">
      <c r="A3206" t="s">
        <v>3460</v>
      </c>
      <c r="B3206" t="s">
        <v>32472</v>
      </c>
      <c r="I3206" t="s">
        <v>20</v>
      </c>
      <c r="J3206">
        <v>27.08</v>
      </c>
      <c r="M3206">
        <v>27.08</v>
      </c>
      <c r="N3206">
        <f t="shared" si="50"/>
        <v>0</v>
      </c>
    </row>
    <row r="3207" spans="1:14" x14ac:dyDescent="0.2">
      <c r="A3207" t="s">
        <v>3461</v>
      </c>
      <c r="B3207" t="s">
        <v>32473</v>
      </c>
      <c r="I3207" t="s">
        <v>20</v>
      </c>
      <c r="J3207">
        <v>82.21</v>
      </c>
      <c r="M3207">
        <v>82.21</v>
      </c>
      <c r="N3207">
        <f t="shared" si="50"/>
        <v>0</v>
      </c>
    </row>
    <row r="3208" spans="1:14" x14ac:dyDescent="0.2">
      <c r="A3208" t="s">
        <v>3462</v>
      </c>
      <c r="B3208" t="s">
        <v>32473</v>
      </c>
      <c r="I3208" t="s">
        <v>20</v>
      </c>
      <c r="J3208">
        <v>79.05</v>
      </c>
      <c r="M3208">
        <v>79.05</v>
      </c>
      <c r="N3208">
        <f t="shared" si="50"/>
        <v>0</v>
      </c>
    </row>
    <row r="3209" spans="1:14" x14ac:dyDescent="0.2">
      <c r="A3209" t="s">
        <v>3463</v>
      </c>
      <c r="B3209" t="s">
        <v>32474</v>
      </c>
      <c r="I3209" t="s">
        <v>20</v>
      </c>
      <c r="J3209">
        <v>81.88</v>
      </c>
      <c r="M3209">
        <v>81.88</v>
      </c>
      <c r="N3209">
        <f t="shared" si="50"/>
        <v>0</v>
      </c>
    </row>
    <row r="3210" spans="1:14" x14ac:dyDescent="0.2">
      <c r="A3210" t="s">
        <v>3464</v>
      </c>
      <c r="B3210" t="s">
        <v>32474</v>
      </c>
      <c r="I3210" t="s">
        <v>20</v>
      </c>
      <c r="J3210">
        <v>75.709999999999994</v>
      </c>
      <c r="M3210">
        <v>75.709999999999994</v>
      </c>
      <c r="N3210">
        <f t="shared" si="50"/>
        <v>0</v>
      </c>
    </row>
    <row r="3211" spans="1:14" x14ac:dyDescent="0.2">
      <c r="A3211" t="s">
        <v>3465</v>
      </c>
      <c r="B3211" t="s">
        <v>32475</v>
      </c>
      <c r="I3211" t="s">
        <v>3</v>
      </c>
      <c r="J3211">
        <v>18.09</v>
      </c>
      <c r="M3211">
        <v>18.09</v>
      </c>
      <c r="N3211">
        <f t="shared" si="50"/>
        <v>0</v>
      </c>
    </row>
    <row r="3212" spans="1:14" x14ac:dyDescent="0.2">
      <c r="A3212" t="s">
        <v>3466</v>
      </c>
      <c r="B3212" t="s">
        <v>32475</v>
      </c>
      <c r="I3212" t="s">
        <v>3</v>
      </c>
      <c r="J3212">
        <v>17.489999999999998</v>
      </c>
      <c r="M3212">
        <v>17.489999999999998</v>
      </c>
      <c r="N3212">
        <f t="shared" si="50"/>
        <v>0</v>
      </c>
    </row>
    <row r="3213" spans="1:14" x14ac:dyDescent="0.2">
      <c r="A3213" t="s">
        <v>3467</v>
      </c>
      <c r="B3213" t="s">
        <v>32476</v>
      </c>
      <c r="I3213" t="s">
        <v>3</v>
      </c>
      <c r="J3213">
        <v>31.5</v>
      </c>
      <c r="M3213">
        <v>31.5</v>
      </c>
      <c r="N3213">
        <f t="shared" si="50"/>
        <v>0</v>
      </c>
    </row>
    <row r="3214" spans="1:14" x14ac:dyDescent="0.2">
      <c r="A3214" t="s">
        <v>3468</v>
      </c>
      <c r="B3214" t="s">
        <v>32476</v>
      </c>
      <c r="I3214" t="s">
        <v>3</v>
      </c>
      <c r="J3214">
        <v>30.91</v>
      </c>
      <c r="M3214">
        <v>30.91</v>
      </c>
      <c r="N3214">
        <f t="shared" si="50"/>
        <v>0</v>
      </c>
    </row>
    <row r="3215" spans="1:14" x14ac:dyDescent="0.2">
      <c r="A3215" t="s">
        <v>3469</v>
      </c>
      <c r="B3215" t="s">
        <v>32477</v>
      </c>
      <c r="I3215" t="s">
        <v>3</v>
      </c>
      <c r="J3215">
        <v>23.9</v>
      </c>
      <c r="M3215">
        <v>23.9</v>
      </c>
      <c r="N3215">
        <f t="shared" si="50"/>
        <v>0</v>
      </c>
    </row>
    <row r="3216" spans="1:14" x14ac:dyDescent="0.2">
      <c r="A3216" t="s">
        <v>3470</v>
      </c>
      <c r="B3216" t="s">
        <v>32477</v>
      </c>
      <c r="I3216" t="s">
        <v>3</v>
      </c>
      <c r="J3216">
        <v>23.25</v>
      </c>
      <c r="M3216">
        <v>23.25</v>
      </c>
      <c r="N3216">
        <f t="shared" si="50"/>
        <v>0</v>
      </c>
    </row>
    <row r="3217" spans="1:14" x14ac:dyDescent="0.2">
      <c r="A3217" t="s">
        <v>3471</v>
      </c>
      <c r="B3217" t="s">
        <v>32478</v>
      </c>
      <c r="I3217" t="s">
        <v>3</v>
      </c>
      <c r="J3217">
        <v>6.48</v>
      </c>
      <c r="M3217">
        <v>6.48</v>
      </c>
      <c r="N3217">
        <f t="shared" si="50"/>
        <v>0</v>
      </c>
    </row>
    <row r="3218" spans="1:14" x14ac:dyDescent="0.2">
      <c r="A3218" t="s">
        <v>3472</v>
      </c>
      <c r="B3218" t="s">
        <v>32478</v>
      </c>
      <c r="I3218" t="s">
        <v>3</v>
      </c>
      <c r="J3218">
        <v>6.48</v>
      </c>
      <c r="M3218">
        <v>6.48</v>
      </c>
      <c r="N3218">
        <f t="shared" si="50"/>
        <v>0</v>
      </c>
    </row>
    <row r="3219" spans="1:14" x14ac:dyDescent="0.2">
      <c r="A3219" t="s">
        <v>3473</v>
      </c>
      <c r="B3219" t="s">
        <v>32479</v>
      </c>
      <c r="I3219" t="s">
        <v>3</v>
      </c>
      <c r="J3219">
        <v>3.24</v>
      </c>
      <c r="M3219">
        <v>3.24</v>
      </c>
      <c r="N3219">
        <f t="shared" si="50"/>
        <v>0</v>
      </c>
    </row>
    <row r="3220" spans="1:14" x14ac:dyDescent="0.2">
      <c r="A3220" t="s">
        <v>3474</v>
      </c>
      <c r="B3220" t="s">
        <v>32479</v>
      </c>
      <c r="I3220" t="s">
        <v>3</v>
      </c>
      <c r="J3220">
        <v>3.24</v>
      </c>
      <c r="M3220">
        <v>3.24</v>
      </c>
      <c r="N3220">
        <f t="shared" si="50"/>
        <v>0</v>
      </c>
    </row>
    <row r="3221" spans="1:14" x14ac:dyDescent="0.2">
      <c r="A3221" t="s">
        <v>3475</v>
      </c>
      <c r="B3221" t="s">
        <v>32480</v>
      </c>
      <c r="I3221" t="s">
        <v>3</v>
      </c>
      <c r="J3221">
        <v>2.15</v>
      </c>
      <c r="M3221">
        <v>2.15</v>
      </c>
      <c r="N3221">
        <f t="shared" si="50"/>
        <v>0</v>
      </c>
    </row>
    <row r="3222" spans="1:14" x14ac:dyDescent="0.2">
      <c r="A3222" t="s">
        <v>3476</v>
      </c>
      <c r="B3222" t="s">
        <v>32480</v>
      </c>
      <c r="I3222" t="s">
        <v>3</v>
      </c>
      <c r="J3222">
        <v>2.15</v>
      </c>
      <c r="M3222">
        <v>2.15</v>
      </c>
      <c r="N3222">
        <f t="shared" si="50"/>
        <v>0</v>
      </c>
    </row>
    <row r="3223" spans="1:14" x14ac:dyDescent="0.2">
      <c r="A3223" t="s">
        <v>3477</v>
      </c>
      <c r="B3223" t="s">
        <v>32481</v>
      </c>
      <c r="I3223" t="s">
        <v>3</v>
      </c>
      <c r="J3223">
        <v>1.62</v>
      </c>
      <c r="M3223">
        <v>1.62</v>
      </c>
      <c r="N3223">
        <f t="shared" si="50"/>
        <v>0</v>
      </c>
    </row>
    <row r="3224" spans="1:14" x14ac:dyDescent="0.2">
      <c r="A3224" t="s">
        <v>3478</v>
      </c>
      <c r="B3224" t="s">
        <v>32481</v>
      </c>
      <c r="I3224" t="s">
        <v>3</v>
      </c>
      <c r="J3224">
        <v>1.62</v>
      </c>
      <c r="M3224">
        <v>1.62</v>
      </c>
      <c r="N3224">
        <f t="shared" si="50"/>
        <v>0</v>
      </c>
    </row>
    <row r="3225" spans="1:14" x14ac:dyDescent="0.2">
      <c r="A3225" t="s">
        <v>3479</v>
      </c>
      <c r="B3225" t="s">
        <v>32482</v>
      </c>
      <c r="I3225" t="s">
        <v>4</v>
      </c>
      <c r="J3225">
        <v>94.53</v>
      </c>
      <c r="M3225">
        <v>94.53</v>
      </c>
      <c r="N3225">
        <f t="shared" si="50"/>
        <v>0</v>
      </c>
    </row>
    <row r="3226" spans="1:14" x14ac:dyDescent="0.2">
      <c r="A3226" t="s">
        <v>3480</v>
      </c>
      <c r="B3226" t="s">
        <v>32482</v>
      </c>
      <c r="I3226" t="s">
        <v>4</v>
      </c>
      <c r="J3226">
        <v>86.94</v>
      </c>
      <c r="M3226">
        <v>86.94</v>
      </c>
      <c r="N3226">
        <f t="shared" si="50"/>
        <v>0</v>
      </c>
    </row>
    <row r="3227" spans="1:14" x14ac:dyDescent="0.2">
      <c r="A3227" t="s">
        <v>3481</v>
      </c>
      <c r="B3227" t="s">
        <v>32483</v>
      </c>
      <c r="I3227" t="s">
        <v>4</v>
      </c>
      <c r="J3227">
        <v>151.34</v>
      </c>
      <c r="M3227">
        <v>151.34</v>
      </c>
      <c r="N3227">
        <f t="shared" si="50"/>
        <v>0</v>
      </c>
    </row>
    <row r="3228" spans="1:14" x14ac:dyDescent="0.2">
      <c r="A3228" t="s">
        <v>3482</v>
      </c>
      <c r="B3228" t="s">
        <v>32483</v>
      </c>
      <c r="I3228" t="s">
        <v>4</v>
      </c>
      <c r="J3228">
        <v>136.16</v>
      </c>
      <c r="M3228">
        <v>136.16</v>
      </c>
      <c r="N3228">
        <f t="shared" si="50"/>
        <v>0</v>
      </c>
    </row>
    <row r="3229" spans="1:14" x14ac:dyDescent="0.2">
      <c r="A3229" t="s">
        <v>3483</v>
      </c>
      <c r="B3229" t="s">
        <v>32484</v>
      </c>
      <c r="I3229" t="s">
        <v>4</v>
      </c>
      <c r="J3229">
        <v>725.49</v>
      </c>
      <c r="M3229">
        <v>725.49</v>
      </c>
      <c r="N3229">
        <f t="shared" si="50"/>
        <v>0</v>
      </c>
    </row>
    <row r="3230" spans="1:14" x14ac:dyDescent="0.2">
      <c r="A3230" t="s">
        <v>3484</v>
      </c>
      <c r="B3230" t="s">
        <v>32484</v>
      </c>
      <c r="I3230" t="s">
        <v>4</v>
      </c>
      <c r="J3230">
        <v>679.51</v>
      </c>
      <c r="M3230">
        <v>679.51</v>
      </c>
      <c r="N3230">
        <f t="shared" si="50"/>
        <v>0</v>
      </c>
    </row>
    <row r="3231" spans="1:14" x14ac:dyDescent="0.2">
      <c r="A3231" t="s">
        <v>3485</v>
      </c>
      <c r="B3231" t="s">
        <v>32485</v>
      </c>
      <c r="I3231" t="s">
        <v>3</v>
      </c>
      <c r="J3231">
        <v>148.62</v>
      </c>
      <c r="M3231">
        <v>148.62</v>
      </c>
      <c r="N3231">
        <f t="shared" si="50"/>
        <v>0</v>
      </c>
    </row>
    <row r="3232" spans="1:14" x14ac:dyDescent="0.2">
      <c r="A3232" t="s">
        <v>3486</v>
      </c>
      <c r="B3232" t="s">
        <v>32485</v>
      </c>
      <c r="I3232" t="s">
        <v>3</v>
      </c>
      <c r="J3232">
        <v>143.85</v>
      </c>
      <c r="M3232">
        <v>143.85</v>
      </c>
      <c r="N3232">
        <f t="shared" si="50"/>
        <v>0</v>
      </c>
    </row>
    <row r="3233" spans="1:14" x14ac:dyDescent="0.2">
      <c r="A3233" t="s">
        <v>3487</v>
      </c>
      <c r="B3233" t="s">
        <v>32486</v>
      </c>
      <c r="I3233" t="s">
        <v>3</v>
      </c>
      <c r="J3233">
        <v>81.25</v>
      </c>
      <c r="M3233">
        <v>81.25</v>
      </c>
      <c r="N3233">
        <f t="shared" si="50"/>
        <v>0</v>
      </c>
    </row>
    <row r="3234" spans="1:14" x14ac:dyDescent="0.2">
      <c r="A3234" t="s">
        <v>3488</v>
      </c>
      <c r="B3234" t="s">
        <v>32486</v>
      </c>
      <c r="I3234" t="s">
        <v>3</v>
      </c>
      <c r="J3234">
        <v>76.47</v>
      </c>
      <c r="M3234">
        <v>76.47</v>
      </c>
      <c r="N3234">
        <f t="shared" si="50"/>
        <v>0</v>
      </c>
    </row>
    <row r="3235" spans="1:14" x14ac:dyDescent="0.2">
      <c r="A3235" t="s">
        <v>3489</v>
      </c>
      <c r="B3235" t="s">
        <v>32487</v>
      </c>
      <c r="I3235" t="s">
        <v>3</v>
      </c>
      <c r="J3235">
        <v>69.94</v>
      </c>
      <c r="M3235">
        <v>69.94</v>
      </c>
      <c r="N3235">
        <f t="shared" si="50"/>
        <v>0</v>
      </c>
    </row>
    <row r="3236" spans="1:14" x14ac:dyDescent="0.2">
      <c r="A3236" t="s">
        <v>3490</v>
      </c>
      <c r="B3236" t="s">
        <v>32487</v>
      </c>
      <c r="I3236" t="s">
        <v>3</v>
      </c>
      <c r="J3236">
        <v>65.16</v>
      </c>
      <c r="M3236">
        <v>65.16</v>
      </c>
      <c r="N3236">
        <f t="shared" si="50"/>
        <v>0</v>
      </c>
    </row>
    <row r="3237" spans="1:14" x14ac:dyDescent="0.2">
      <c r="A3237" t="s">
        <v>3491</v>
      </c>
      <c r="B3237" t="s">
        <v>32488</v>
      </c>
      <c r="I3237" t="s">
        <v>3</v>
      </c>
      <c r="J3237">
        <v>64.319999999999993</v>
      </c>
      <c r="M3237">
        <v>64.319999999999993</v>
      </c>
      <c r="N3237">
        <f t="shared" si="50"/>
        <v>0</v>
      </c>
    </row>
    <row r="3238" spans="1:14" x14ac:dyDescent="0.2">
      <c r="A3238" t="s">
        <v>3492</v>
      </c>
      <c r="B3238" t="s">
        <v>32488</v>
      </c>
      <c r="I3238" t="s">
        <v>3</v>
      </c>
      <c r="J3238">
        <v>59.55</v>
      </c>
      <c r="M3238">
        <v>59.55</v>
      </c>
      <c r="N3238">
        <f t="shared" si="50"/>
        <v>0</v>
      </c>
    </row>
    <row r="3239" spans="1:14" x14ac:dyDescent="0.2">
      <c r="A3239" t="s">
        <v>3493</v>
      </c>
      <c r="B3239" t="s">
        <v>32489</v>
      </c>
      <c r="I3239" t="s">
        <v>3</v>
      </c>
      <c r="J3239">
        <v>7.84</v>
      </c>
      <c r="M3239">
        <v>7.84</v>
      </c>
      <c r="N3239">
        <f t="shared" si="50"/>
        <v>0</v>
      </c>
    </row>
    <row r="3240" spans="1:14" x14ac:dyDescent="0.2">
      <c r="A3240" t="s">
        <v>3494</v>
      </c>
      <c r="B3240" t="s">
        <v>32489</v>
      </c>
      <c r="I3240" t="s">
        <v>3</v>
      </c>
      <c r="J3240">
        <v>7.36</v>
      </c>
      <c r="M3240">
        <v>7.36</v>
      </c>
      <c r="N3240">
        <f t="shared" si="50"/>
        <v>0</v>
      </c>
    </row>
    <row r="3241" spans="1:14" x14ac:dyDescent="0.2">
      <c r="A3241" t="s">
        <v>28042</v>
      </c>
      <c r="B3241" t="s">
        <v>32490</v>
      </c>
      <c r="I3241" t="s">
        <v>3</v>
      </c>
      <c r="J3241">
        <v>6.47</v>
      </c>
      <c r="M3241">
        <v>6.47</v>
      </c>
      <c r="N3241">
        <f t="shared" si="50"/>
        <v>0</v>
      </c>
    </row>
    <row r="3242" spans="1:14" x14ac:dyDescent="0.2">
      <c r="A3242" t="s">
        <v>28043</v>
      </c>
      <c r="B3242" t="s">
        <v>32490</v>
      </c>
      <c r="I3242" t="s">
        <v>3</v>
      </c>
      <c r="J3242">
        <v>5.99</v>
      </c>
      <c r="M3242">
        <v>5.99</v>
      </c>
      <c r="N3242">
        <f t="shared" si="50"/>
        <v>0</v>
      </c>
    </row>
    <row r="3243" spans="1:14" x14ac:dyDescent="0.2">
      <c r="A3243" t="s">
        <v>3495</v>
      </c>
      <c r="B3243" t="s">
        <v>32491</v>
      </c>
      <c r="I3243" t="s">
        <v>3</v>
      </c>
      <c r="J3243">
        <v>25.8</v>
      </c>
      <c r="M3243">
        <v>25.8</v>
      </c>
      <c r="N3243">
        <f t="shared" si="50"/>
        <v>0</v>
      </c>
    </row>
    <row r="3244" spans="1:14" x14ac:dyDescent="0.2">
      <c r="A3244" t="s">
        <v>3496</v>
      </c>
      <c r="B3244" t="s">
        <v>32491</v>
      </c>
      <c r="I3244" t="s">
        <v>3</v>
      </c>
      <c r="J3244">
        <v>24</v>
      </c>
      <c r="M3244">
        <v>24</v>
      </c>
      <c r="N3244">
        <f t="shared" si="50"/>
        <v>0</v>
      </c>
    </row>
    <row r="3245" spans="1:14" x14ac:dyDescent="0.2">
      <c r="A3245" t="s">
        <v>28044</v>
      </c>
      <c r="B3245" t="s">
        <v>32492</v>
      </c>
      <c r="I3245" t="s">
        <v>3</v>
      </c>
      <c r="J3245">
        <v>19.8</v>
      </c>
      <c r="M3245">
        <v>19.8</v>
      </c>
      <c r="N3245">
        <f t="shared" si="50"/>
        <v>0</v>
      </c>
    </row>
    <row r="3246" spans="1:14" x14ac:dyDescent="0.2">
      <c r="A3246" t="s">
        <v>28045</v>
      </c>
      <c r="B3246" t="s">
        <v>32492</v>
      </c>
      <c r="I3246" t="s">
        <v>3</v>
      </c>
      <c r="J3246">
        <v>18</v>
      </c>
      <c r="M3246">
        <v>18</v>
      </c>
      <c r="N3246">
        <f t="shared" si="50"/>
        <v>0</v>
      </c>
    </row>
    <row r="3247" spans="1:14" x14ac:dyDescent="0.2">
      <c r="A3247" t="s">
        <v>3497</v>
      </c>
      <c r="B3247" t="s">
        <v>32493</v>
      </c>
      <c r="I3247" t="s">
        <v>3</v>
      </c>
      <c r="J3247">
        <v>192.96</v>
      </c>
      <c r="M3247">
        <v>192.96</v>
      </c>
      <c r="N3247">
        <f t="shared" si="50"/>
        <v>0</v>
      </c>
    </row>
    <row r="3248" spans="1:14" x14ac:dyDescent="0.2">
      <c r="A3248" t="s">
        <v>3498</v>
      </c>
      <c r="B3248" t="s">
        <v>32493</v>
      </c>
      <c r="I3248" t="s">
        <v>3</v>
      </c>
      <c r="J3248">
        <v>185.64</v>
      </c>
      <c r="M3248">
        <v>185.64</v>
      </c>
      <c r="N3248">
        <f t="shared" si="50"/>
        <v>0</v>
      </c>
    </row>
    <row r="3249" spans="1:14" x14ac:dyDescent="0.2">
      <c r="A3249" t="s">
        <v>26630</v>
      </c>
      <c r="B3249" t="s">
        <v>32494</v>
      </c>
      <c r="I3249" t="s">
        <v>3</v>
      </c>
      <c r="J3249">
        <v>20.93</v>
      </c>
      <c r="M3249">
        <v>20.93</v>
      </c>
      <c r="N3249">
        <f t="shared" si="50"/>
        <v>0</v>
      </c>
    </row>
    <row r="3250" spans="1:14" x14ac:dyDescent="0.2">
      <c r="A3250" t="s">
        <v>26631</v>
      </c>
      <c r="B3250" t="s">
        <v>32494</v>
      </c>
      <c r="I3250" t="s">
        <v>3</v>
      </c>
      <c r="J3250">
        <v>20.45</v>
      </c>
      <c r="M3250">
        <v>20.45</v>
      </c>
      <c r="N3250">
        <f t="shared" si="50"/>
        <v>0</v>
      </c>
    </row>
    <row r="3251" spans="1:14" x14ac:dyDescent="0.2">
      <c r="A3251" t="s">
        <v>3499</v>
      </c>
      <c r="B3251" t="s">
        <v>32495</v>
      </c>
      <c r="I3251" t="s">
        <v>4</v>
      </c>
      <c r="J3251">
        <v>221.19</v>
      </c>
      <c r="M3251">
        <v>221.19</v>
      </c>
      <c r="N3251">
        <f t="shared" si="50"/>
        <v>0</v>
      </c>
    </row>
    <row r="3252" spans="1:14" x14ac:dyDescent="0.2">
      <c r="A3252" t="s">
        <v>3500</v>
      </c>
      <c r="B3252" t="s">
        <v>32495</v>
      </c>
      <c r="I3252" t="s">
        <v>4</v>
      </c>
      <c r="J3252">
        <v>205.95</v>
      </c>
      <c r="M3252">
        <v>205.95</v>
      </c>
      <c r="N3252">
        <f t="shared" si="50"/>
        <v>0</v>
      </c>
    </row>
    <row r="3253" spans="1:14" x14ac:dyDescent="0.2">
      <c r="A3253" t="s">
        <v>28046</v>
      </c>
      <c r="B3253" t="s">
        <v>32496</v>
      </c>
      <c r="I3253" t="s">
        <v>3</v>
      </c>
      <c r="J3253">
        <v>2.73</v>
      </c>
      <c r="M3253">
        <v>2.73</v>
      </c>
      <c r="N3253">
        <f t="shared" si="50"/>
        <v>0</v>
      </c>
    </row>
    <row r="3254" spans="1:14" x14ac:dyDescent="0.2">
      <c r="A3254" t="s">
        <v>28047</v>
      </c>
      <c r="B3254" t="s">
        <v>32496</v>
      </c>
      <c r="I3254" t="s">
        <v>3</v>
      </c>
      <c r="J3254">
        <v>2.73</v>
      </c>
      <c r="M3254">
        <v>2.73</v>
      </c>
      <c r="N3254">
        <f t="shared" si="50"/>
        <v>0</v>
      </c>
    </row>
    <row r="3255" spans="1:14" x14ac:dyDescent="0.2">
      <c r="A3255" t="s">
        <v>28048</v>
      </c>
      <c r="B3255" t="s">
        <v>32497</v>
      </c>
      <c r="I3255" t="s">
        <v>3</v>
      </c>
      <c r="J3255">
        <v>5.0999999999999996</v>
      </c>
      <c r="M3255">
        <v>5.0999999999999996</v>
      </c>
      <c r="N3255">
        <f t="shared" si="50"/>
        <v>0</v>
      </c>
    </row>
    <row r="3256" spans="1:14" x14ac:dyDescent="0.2">
      <c r="A3256" t="s">
        <v>28049</v>
      </c>
      <c r="B3256" t="s">
        <v>32497</v>
      </c>
      <c r="I3256" t="s">
        <v>3</v>
      </c>
      <c r="J3256">
        <v>4.62</v>
      </c>
      <c r="M3256">
        <v>4.62</v>
      </c>
      <c r="N3256">
        <f t="shared" si="50"/>
        <v>0</v>
      </c>
    </row>
    <row r="3257" spans="1:14" x14ac:dyDescent="0.2">
      <c r="A3257" t="s">
        <v>28050</v>
      </c>
      <c r="B3257" t="s">
        <v>32498</v>
      </c>
      <c r="I3257" t="s">
        <v>3</v>
      </c>
      <c r="J3257">
        <v>18.43</v>
      </c>
      <c r="M3257">
        <v>18.43</v>
      </c>
      <c r="N3257">
        <f t="shared" si="50"/>
        <v>0</v>
      </c>
    </row>
    <row r="3258" spans="1:14" x14ac:dyDescent="0.2">
      <c r="A3258" t="s">
        <v>28051</v>
      </c>
      <c r="B3258" t="s">
        <v>32498</v>
      </c>
      <c r="I3258" t="s">
        <v>3</v>
      </c>
      <c r="J3258">
        <v>16.63</v>
      </c>
      <c r="M3258">
        <v>16.63</v>
      </c>
      <c r="N3258">
        <f t="shared" si="50"/>
        <v>0</v>
      </c>
    </row>
    <row r="3259" spans="1:14" x14ac:dyDescent="0.2">
      <c r="A3259" t="s">
        <v>3501</v>
      </c>
      <c r="B3259" t="s">
        <v>32499</v>
      </c>
      <c r="I3259" t="s">
        <v>2087</v>
      </c>
      <c r="J3259">
        <v>10</v>
      </c>
      <c r="M3259">
        <v>10</v>
      </c>
      <c r="N3259">
        <f t="shared" si="50"/>
        <v>0</v>
      </c>
    </row>
    <row r="3260" spans="1:14" x14ac:dyDescent="0.2">
      <c r="A3260" t="s">
        <v>3502</v>
      </c>
      <c r="B3260" t="s">
        <v>32499</v>
      </c>
      <c r="I3260" t="s">
        <v>2087</v>
      </c>
      <c r="J3260">
        <v>10</v>
      </c>
      <c r="M3260">
        <v>10</v>
      </c>
      <c r="N3260">
        <f t="shared" si="50"/>
        <v>0</v>
      </c>
    </row>
    <row r="3261" spans="1:14" x14ac:dyDescent="0.2">
      <c r="A3261" t="s">
        <v>3503</v>
      </c>
      <c r="B3261" t="s">
        <v>32500</v>
      </c>
      <c r="I3261" t="s">
        <v>3504</v>
      </c>
      <c r="J3261">
        <v>15.91</v>
      </c>
      <c r="M3261">
        <v>15.91</v>
      </c>
      <c r="N3261">
        <f t="shared" si="50"/>
        <v>0</v>
      </c>
    </row>
    <row r="3262" spans="1:14" x14ac:dyDescent="0.2">
      <c r="A3262" t="s">
        <v>3505</v>
      </c>
      <c r="B3262" t="s">
        <v>32500</v>
      </c>
      <c r="I3262" t="s">
        <v>3504</v>
      </c>
      <c r="J3262">
        <v>15.91</v>
      </c>
      <c r="M3262">
        <v>15.91</v>
      </c>
      <c r="N3262">
        <f t="shared" si="50"/>
        <v>0</v>
      </c>
    </row>
    <row r="3263" spans="1:14" x14ac:dyDescent="0.2">
      <c r="A3263" t="s">
        <v>3506</v>
      </c>
      <c r="B3263" t="s">
        <v>32501</v>
      </c>
      <c r="I3263" t="s">
        <v>2017</v>
      </c>
      <c r="J3263">
        <v>11561.25</v>
      </c>
      <c r="M3263">
        <v>11561.25</v>
      </c>
      <c r="N3263">
        <f t="shared" si="50"/>
        <v>0</v>
      </c>
    </row>
    <row r="3264" spans="1:14" x14ac:dyDescent="0.2">
      <c r="A3264" t="s">
        <v>3507</v>
      </c>
      <c r="B3264" t="s">
        <v>32501</v>
      </c>
      <c r="I3264" t="s">
        <v>2017</v>
      </c>
      <c r="J3264">
        <v>10903.2</v>
      </c>
      <c r="M3264">
        <v>10903.2</v>
      </c>
      <c r="N3264">
        <f t="shared" si="50"/>
        <v>0</v>
      </c>
    </row>
    <row r="3265" spans="1:14" x14ac:dyDescent="0.2">
      <c r="A3265" t="s">
        <v>3508</v>
      </c>
      <c r="B3265" t="s">
        <v>32502</v>
      </c>
      <c r="I3265" t="s">
        <v>2017</v>
      </c>
      <c r="J3265">
        <v>25</v>
      </c>
      <c r="M3265">
        <v>25</v>
      </c>
      <c r="N3265">
        <f t="shared" si="50"/>
        <v>0</v>
      </c>
    </row>
    <row r="3266" spans="1:14" x14ac:dyDescent="0.2">
      <c r="A3266" t="s">
        <v>3509</v>
      </c>
      <c r="B3266" t="s">
        <v>32502</v>
      </c>
      <c r="I3266" t="s">
        <v>2017</v>
      </c>
      <c r="J3266">
        <v>25</v>
      </c>
      <c r="M3266">
        <v>25</v>
      </c>
      <c r="N3266">
        <f t="shared" si="50"/>
        <v>0</v>
      </c>
    </row>
    <row r="3267" spans="1:14" x14ac:dyDescent="0.2">
      <c r="A3267" t="s">
        <v>3510</v>
      </c>
      <c r="B3267" t="s">
        <v>32503</v>
      </c>
      <c r="I3267" t="s">
        <v>2017</v>
      </c>
      <c r="J3267">
        <v>40</v>
      </c>
      <c r="M3267">
        <v>40</v>
      </c>
      <c r="N3267">
        <f t="shared" si="50"/>
        <v>0</v>
      </c>
    </row>
    <row r="3268" spans="1:14" x14ac:dyDescent="0.2">
      <c r="A3268" t="s">
        <v>3511</v>
      </c>
      <c r="B3268" t="s">
        <v>32503</v>
      </c>
      <c r="I3268" t="s">
        <v>2017</v>
      </c>
      <c r="J3268">
        <v>40</v>
      </c>
      <c r="M3268">
        <v>40</v>
      </c>
      <c r="N3268">
        <f t="shared" ref="N3268:N3331" si="51">J3268-M3268</f>
        <v>0</v>
      </c>
    </row>
    <row r="3269" spans="1:14" x14ac:dyDescent="0.2">
      <c r="A3269" t="s">
        <v>28052</v>
      </c>
      <c r="B3269" t="s">
        <v>32504</v>
      </c>
      <c r="I3269" t="s">
        <v>2017</v>
      </c>
      <c r="J3269">
        <v>421.45</v>
      </c>
      <c r="M3269">
        <v>421.45</v>
      </c>
      <c r="N3269">
        <f t="shared" si="51"/>
        <v>0</v>
      </c>
    </row>
    <row r="3270" spans="1:14" x14ac:dyDescent="0.2">
      <c r="A3270" t="s">
        <v>28053</v>
      </c>
      <c r="B3270" t="s">
        <v>32504</v>
      </c>
      <c r="I3270" t="s">
        <v>2017</v>
      </c>
      <c r="J3270">
        <v>421.45</v>
      </c>
      <c r="M3270">
        <v>421.45</v>
      </c>
      <c r="N3270">
        <f t="shared" si="51"/>
        <v>0</v>
      </c>
    </row>
    <row r="3271" spans="1:14" x14ac:dyDescent="0.2">
      <c r="A3271" t="s">
        <v>28271</v>
      </c>
      <c r="B3271" t="s">
        <v>32505</v>
      </c>
      <c r="I3271" t="s">
        <v>2017</v>
      </c>
      <c r="J3271">
        <v>1321.45</v>
      </c>
      <c r="M3271">
        <v>1321.45</v>
      </c>
      <c r="N3271">
        <f t="shared" si="51"/>
        <v>0</v>
      </c>
    </row>
    <row r="3272" spans="1:14" x14ac:dyDescent="0.2">
      <c r="A3272" t="s">
        <v>28272</v>
      </c>
      <c r="B3272" t="s">
        <v>32505</v>
      </c>
      <c r="I3272" t="s">
        <v>2017</v>
      </c>
      <c r="J3272">
        <v>1321.45</v>
      </c>
      <c r="M3272">
        <v>1321.45</v>
      </c>
      <c r="N3272">
        <f t="shared" si="51"/>
        <v>0</v>
      </c>
    </row>
    <row r="3273" spans="1:14" x14ac:dyDescent="0.2">
      <c r="A3273" t="s">
        <v>3512</v>
      </c>
      <c r="B3273" t="s">
        <v>32506</v>
      </c>
      <c r="I3273" t="s">
        <v>2087</v>
      </c>
      <c r="J3273">
        <v>50.34</v>
      </c>
      <c r="M3273">
        <v>50.34</v>
      </c>
      <c r="N3273">
        <f t="shared" si="51"/>
        <v>0</v>
      </c>
    </row>
    <row r="3274" spans="1:14" x14ac:dyDescent="0.2">
      <c r="A3274" t="s">
        <v>3513</v>
      </c>
      <c r="B3274" t="s">
        <v>32506</v>
      </c>
      <c r="I3274" t="s">
        <v>2087</v>
      </c>
      <c r="J3274">
        <v>50.34</v>
      </c>
      <c r="M3274">
        <v>50.34</v>
      </c>
      <c r="N3274">
        <f t="shared" si="51"/>
        <v>0</v>
      </c>
    </row>
    <row r="3275" spans="1:14" x14ac:dyDescent="0.2">
      <c r="A3275" t="s">
        <v>3514</v>
      </c>
      <c r="B3275" t="s">
        <v>32507</v>
      </c>
      <c r="I3275" t="s">
        <v>2017</v>
      </c>
      <c r="J3275">
        <v>410.08</v>
      </c>
      <c r="M3275">
        <v>410.08</v>
      </c>
      <c r="N3275">
        <f t="shared" si="51"/>
        <v>0</v>
      </c>
    </row>
    <row r="3276" spans="1:14" x14ac:dyDescent="0.2">
      <c r="A3276" t="s">
        <v>3515</v>
      </c>
      <c r="B3276" t="s">
        <v>32507</v>
      </c>
      <c r="I3276" t="s">
        <v>2017</v>
      </c>
      <c r="J3276">
        <v>410.08</v>
      </c>
      <c r="M3276">
        <v>410.08</v>
      </c>
      <c r="N3276">
        <f t="shared" si="51"/>
        <v>0</v>
      </c>
    </row>
    <row r="3277" spans="1:14" x14ac:dyDescent="0.2">
      <c r="A3277" t="s">
        <v>3516</v>
      </c>
      <c r="B3277" t="s">
        <v>32508</v>
      </c>
      <c r="I3277" t="s">
        <v>3</v>
      </c>
      <c r="J3277">
        <v>7.22</v>
      </c>
      <c r="M3277">
        <v>7.22</v>
      </c>
      <c r="N3277">
        <f t="shared" si="51"/>
        <v>0</v>
      </c>
    </row>
    <row r="3278" spans="1:14" x14ac:dyDescent="0.2">
      <c r="A3278" t="s">
        <v>3517</v>
      </c>
      <c r="B3278" t="s">
        <v>32508</v>
      </c>
      <c r="I3278" t="s">
        <v>3</v>
      </c>
      <c r="J3278">
        <v>6.26</v>
      </c>
      <c r="M3278">
        <v>6.26</v>
      </c>
      <c r="N3278">
        <f t="shared" si="51"/>
        <v>0</v>
      </c>
    </row>
    <row r="3279" spans="1:14" x14ac:dyDescent="0.2">
      <c r="A3279" t="s">
        <v>3518</v>
      </c>
      <c r="B3279" t="s">
        <v>32509</v>
      </c>
      <c r="I3279" t="s">
        <v>4</v>
      </c>
      <c r="J3279">
        <v>34.369999999999997</v>
      </c>
      <c r="M3279">
        <v>34.369999999999997</v>
      </c>
      <c r="N3279">
        <f t="shared" si="51"/>
        <v>0</v>
      </c>
    </row>
    <row r="3280" spans="1:14" x14ac:dyDescent="0.2">
      <c r="A3280" t="s">
        <v>3519</v>
      </c>
      <c r="B3280" t="s">
        <v>32509</v>
      </c>
      <c r="I3280" t="s">
        <v>4</v>
      </c>
      <c r="J3280">
        <v>29.78</v>
      </c>
      <c r="M3280">
        <v>29.78</v>
      </c>
      <c r="N3280">
        <f t="shared" si="51"/>
        <v>0</v>
      </c>
    </row>
    <row r="3281" spans="1:14" x14ac:dyDescent="0.2">
      <c r="A3281" t="s">
        <v>3520</v>
      </c>
      <c r="B3281" t="s">
        <v>32510</v>
      </c>
      <c r="I3281" t="s">
        <v>5</v>
      </c>
      <c r="J3281">
        <v>3321.4</v>
      </c>
      <c r="M3281">
        <v>3321.4</v>
      </c>
      <c r="N3281">
        <f t="shared" si="51"/>
        <v>0</v>
      </c>
    </row>
    <row r="3282" spans="1:14" x14ac:dyDescent="0.2">
      <c r="A3282" t="s">
        <v>3521</v>
      </c>
      <c r="B3282" t="s">
        <v>32510</v>
      </c>
      <c r="I3282" t="s">
        <v>5</v>
      </c>
      <c r="J3282">
        <v>2877.81</v>
      </c>
      <c r="M3282">
        <v>2877.81</v>
      </c>
      <c r="N3282">
        <f t="shared" si="51"/>
        <v>0</v>
      </c>
    </row>
    <row r="3283" spans="1:14" x14ac:dyDescent="0.2">
      <c r="A3283" t="s">
        <v>3522</v>
      </c>
      <c r="B3283" t="s">
        <v>32511</v>
      </c>
      <c r="I3283" t="s">
        <v>5</v>
      </c>
      <c r="J3283">
        <v>103.12</v>
      </c>
      <c r="M3283">
        <v>103.12</v>
      </c>
      <c r="N3283">
        <f t="shared" si="51"/>
        <v>0</v>
      </c>
    </row>
    <row r="3284" spans="1:14" x14ac:dyDescent="0.2">
      <c r="A3284" t="s">
        <v>3523</v>
      </c>
      <c r="B3284" t="s">
        <v>32511</v>
      </c>
      <c r="I3284" t="s">
        <v>5</v>
      </c>
      <c r="J3284">
        <v>89.36</v>
      </c>
      <c r="M3284">
        <v>89.36</v>
      </c>
      <c r="N3284">
        <f t="shared" si="51"/>
        <v>0</v>
      </c>
    </row>
    <row r="3285" spans="1:14" x14ac:dyDescent="0.2">
      <c r="A3285" t="s">
        <v>3524</v>
      </c>
      <c r="B3285" t="s">
        <v>32512</v>
      </c>
      <c r="I3285" t="s">
        <v>5</v>
      </c>
      <c r="J3285">
        <v>885.81</v>
      </c>
      <c r="M3285">
        <v>885.81</v>
      </c>
      <c r="N3285">
        <f t="shared" si="51"/>
        <v>0</v>
      </c>
    </row>
    <row r="3286" spans="1:14" x14ac:dyDescent="0.2">
      <c r="A3286" t="s">
        <v>3525</v>
      </c>
      <c r="B3286" t="s">
        <v>32512</v>
      </c>
      <c r="I3286" t="s">
        <v>5</v>
      </c>
      <c r="J3286">
        <v>779.12</v>
      </c>
      <c r="M3286">
        <v>779.12</v>
      </c>
      <c r="N3286">
        <f t="shared" si="51"/>
        <v>0</v>
      </c>
    </row>
    <row r="3287" spans="1:14" x14ac:dyDescent="0.2">
      <c r="A3287" t="s">
        <v>3526</v>
      </c>
      <c r="B3287" t="s">
        <v>32513</v>
      </c>
      <c r="I3287" t="s">
        <v>3</v>
      </c>
      <c r="J3287">
        <v>2.9</v>
      </c>
      <c r="M3287">
        <v>2.9</v>
      </c>
      <c r="N3287">
        <f t="shared" si="51"/>
        <v>0</v>
      </c>
    </row>
    <row r="3288" spans="1:14" x14ac:dyDescent="0.2">
      <c r="A3288" t="s">
        <v>3527</v>
      </c>
      <c r="B3288" t="s">
        <v>32513</v>
      </c>
      <c r="I3288" t="s">
        <v>3</v>
      </c>
      <c r="J3288">
        <v>2.5099999999999998</v>
      </c>
      <c r="M3288">
        <v>2.5099999999999998</v>
      </c>
      <c r="N3288">
        <f t="shared" si="51"/>
        <v>0</v>
      </c>
    </row>
    <row r="3289" spans="1:14" x14ac:dyDescent="0.2">
      <c r="A3289" t="s">
        <v>28273</v>
      </c>
      <c r="B3289" t="s">
        <v>32514</v>
      </c>
      <c r="I3289" t="s">
        <v>3</v>
      </c>
      <c r="J3289">
        <v>1.29</v>
      </c>
      <c r="M3289">
        <v>1.29</v>
      </c>
      <c r="N3289">
        <f t="shared" si="51"/>
        <v>0</v>
      </c>
    </row>
    <row r="3290" spans="1:14" x14ac:dyDescent="0.2">
      <c r="A3290" t="s">
        <v>28274</v>
      </c>
      <c r="B3290" t="s">
        <v>32514</v>
      </c>
      <c r="I3290" t="s">
        <v>3</v>
      </c>
      <c r="J3290">
        <v>1.1100000000000001</v>
      </c>
      <c r="M3290">
        <v>1.1100000000000001</v>
      </c>
      <c r="N3290">
        <f t="shared" si="51"/>
        <v>0</v>
      </c>
    </row>
    <row r="3291" spans="1:14" x14ac:dyDescent="0.2">
      <c r="A3291" t="s">
        <v>3528</v>
      </c>
      <c r="B3291" t="s">
        <v>32515</v>
      </c>
      <c r="I3291" t="s">
        <v>3</v>
      </c>
      <c r="J3291">
        <v>0.59</v>
      </c>
      <c r="M3291">
        <v>0.59</v>
      </c>
      <c r="N3291">
        <f t="shared" si="51"/>
        <v>0</v>
      </c>
    </row>
    <row r="3292" spans="1:14" x14ac:dyDescent="0.2">
      <c r="A3292" t="s">
        <v>3529</v>
      </c>
      <c r="B3292" t="s">
        <v>32515</v>
      </c>
      <c r="I3292" t="s">
        <v>3</v>
      </c>
      <c r="J3292">
        <v>0.51</v>
      </c>
      <c r="M3292">
        <v>0.51</v>
      </c>
      <c r="N3292">
        <f t="shared" si="51"/>
        <v>0</v>
      </c>
    </row>
    <row r="3293" spans="1:14" x14ac:dyDescent="0.2">
      <c r="A3293" t="s">
        <v>3530</v>
      </c>
      <c r="B3293" t="s">
        <v>32516</v>
      </c>
      <c r="I3293" t="s">
        <v>4</v>
      </c>
      <c r="J3293">
        <v>0.18</v>
      </c>
      <c r="M3293">
        <v>0.18</v>
      </c>
      <c r="N3293">
        <f t="shared" si="51"/>
        <v>0</v>
      </c>
    </row>
    <row r="3294" spans="1:14" x14ac:dyDescent="0.2">
      <c r="A3294" t="s">
        <v>3531</v>
      </c>
      <c r="B3294" t="s">
        <v>32516</v>
      </c>
      <c r="I3294" t="s">
        <v>4</v>
      </c>
      <c r="J3294">
        <v>0.15</v>
      </c>
      <c r="M3294">
        <v>0.15</v>
      </c>
      <c r="N3294">
        <f t="shared" si="51"/>
        <v>0</v>
      </c>
    </row>
    <row r="3295" spans="1:14" x14ac:dyDescent="0.2">
      <c r="A3295" t="s">
        <v>3532</v>
      </c>
      <c r="B3295" t="s">
        <v>32517</v>
      </c>
      <c r="I3295" t="s">
        <v>5</v>
      </c>
      <c r="J3295">
        <v>54971.32</v>
      </c>
      <c r="M3295">
        <v>54971.32</v>
      </c>
      <c r="N3295">
        <f t="shared" si="51"/>
        <v>0</v>
      </c>
    </row>
    <row r="3296" spans="1:14" x14ac:dyDescent="0.2">
      <c r="A3296" t="s">
        <v>3533</v>
      </c>
      <c r="B3296" t="s">
        <v>32517</v>
      </c>
      <c r="I3296" t="s">
        <v>5</v>
      </c>
      <c r="J3296">
        <v>49726.96</v>
      </c>
      <c r="M3296">
        <v>49726.96</v>
      </c>
      <c r="N3296">
        <f t="shared" si="51"/>
        <v>0</v>
      </c>
    </row>
    <row r="3297" spans="1:14" x14ac:dyDescent="0.2">
      <c r="A3297" t="s">
        <v>3534</v>
      </c>
      <c r="B3297" t="s">
        <v>32518</v>
      </c>
      <c r="I3297" t="s">
        <v>5</v>
      </c>
      <c r="J3297">
        <v>278594.61</v>
      </c>
      <c r="M3297">
        <v>278594.61</v>
      </c>
      <c r="N3297">
        <f t="shared" si="51"/>
        <v>0</v>
      </c>
    </row>
    <row r="3298" spans="1:14" x14ac:dyDescent="0.2">
      <c r="A3298" t="s">
        <v>3535</v>
      </c>
      <c r="B3298" t="s">
        <v>32518</v>
      </c>
      <c r="I3298" t="s">
        <v>5</v>
      </c>
      <c r="J3298">
        <v>254149.19</v>
      </c>
      <c r="M3298">
        <v>254149.19</v>
      </c>
      <c r="N3298">
        <f t="shared" si="51"/>
        <v>0</v>
      </c>
    </row>
    <row r="3299" spans="1:14" x14ac:dyDescent="0.2">
      <c r="A3299" t="s">
        <v>3536</v>
      </c>
      <c r="B3299" t="s">
        <v>32519</v>
      </c>
      <c r="I3299" t="s">
        <v>5</v>
      </c>
      <c r="J3299">
        <v>4309.97</v>
      </c>
      <c r="M3299">
        <v>4309.97</v>
      </c>
      <c r="N3299">
        <f t="shared" si="51"/>
        <v>0</v>
      </c>
    </row>
    <row r="3300" spans="1:14" x14ac:dyDescent="0.2">
      <c r="A3300" t="s">
        <v>3537</v>
      </c>
      <c r="B3300" t="s">
        <v>32519</v>
      </c>
      <c r="I3300" t="s">
        <v>5</v>
      </c>
      <c r="J3300">
        <v>3735.2</v>
      </c>
      <c r="M3300">
        <v>3735.2</v>
      </c>
      <c r="N3300">
        <f t="shared" si="51"/>
        <v>0</v>
      </c>
    </row>
    <row r="3301" spans="1:14" x14ac:dyDescent="0.2">
      <c r="A3301" t="s">
        <v>28275</v>
      </c>
      <c r="B3301" t="s">
        <v>32520</v>
      </c>
      <c r="I3301" t="s">
        <v>4</v>
      </c>
      <c r="J3301">
        <v>59.34</v>
      </c>
      <c r="M3301">
        <v>59.34</v>
      </c>
      <c r="N3301">
        <f t="shared" si="51"/>
        <v>0</v>
      </c>
    </row>
    <row r="3302" spans="1:14" x14ac:dyDescent="0.2">
      <c r="A3302" t="s">
        <v>28276</v>
      </c>
      <c r="B3302" t="s">
        <v>32520</v>
      </c>
      <c r="I3302" t="s">
        <v>4</v>
      </c>
      <c r="J3302">
        <v>51.41</v>
      </c>
      <c r="M3302">
        <v>51.41</v>
      </c>
      <c r="N3302">
        <f t="shared" si="51"/>
        <v>0</v>
      </c>
    </row>
    <row r="3303" spans="1:14" x14ac:dyDescent="0.2">
      <c r="A3303" t="s">
        <v>3538</v>
      </c>
      <c r="B3303" t="s">
        <v>32521</v>
      </c>
      <c r="I3303" t="s">
        <v>3</v>
      </c>
      <c r="J3303">
        <v>67.64</v>
      </c>
      <c r="M3303">
        <v>67.64</v>
      </c>
      <c r="N3303">
        <f t="shared" si="51"/>
        <v>0</v>
      </c>
    </row>
    <row r="3304" spans="1:14" x14ac:dyDescent="0.2">
      <c r="A3304" t="s">
        <v>3539</v>
      </c>
      <c r="B3304" t="s">
        <v>32521</v>
      </c>
      <c r="I3304" t="s">
        <v>3</v>
      </c>
      <c r="J3304">
        <v>66.680000000000007</v>
      </c>
      <c r="M3304">
        <v>66.680000000000007</v>
      </c>
      <c r="N3304">
        <f t="shared" si="51"/>
        <v>0</v>
      </c>
    </row>
    <row r="3305" spans="1:14" x14ac:dyDescent="0.2">
      <c r="A3305" t="s">
        <v>3540</v>
      </c>
      <c r="B3305" t="s">
        <v>32522</v>
      </c>
      <c r="I3305" t="s">
        <v>3</v>
      </c>
      <c r="J3305">
        <v>83.26</v>
      </c>
      <c r="M3305">
        <v>83.26</v>
      </c>
      <c r="N3305">
        <f t="shared" si="51"/>
        <v>0</v>
      </c>
    </row>
    <row r="3306" spans="1:14" x14ac:dyDescent="0.2">
      <c r="A3306" t="s">
        <v>3541</v>
      </c>
      <c r="B3306" t="s">
        <v>32522</v>
      </c>
      <c r="I3306" t="s">
        <v>3</v>
      </c>
      <c r="J3306">
        <v>81.349999999999994</v>
      </c>
      <c r="M3306">
        <v>81.349999999999994</v>
      </c>
      <c r="N3306">
        <f t="shared" si="51"/>
        <v>0</v>
      </c>
    </row>
    <row r="3307" spans="1:14" x14ac:dyDescent="0.2">
      <c r="A3307" t="s">
        <v>3542</v>
      </c>
      <c r="B3307" t="s">
        <v>32523</v>
      </c>
      <c r="I3307" t="s">
        <v>3</v>
      </c>
      <c r="J3307">
        <v>210.9</v>
      </c>
      <c r="M3307">
        <v>210.9</v>
      </c>
      <c r="N3307">
        <f t="shared" si="51"/>
        <v>0</v>
      </c>
    </row>
    <row r="3308" spans="1:14" x14ac:dyDescent="0.2">
      <c r="A3308" t="s">
        <v>3543</v>
      </c>
      <c r="B3308" t="s">
        <v>32523</v>
      </c>
      <c r="I3308" t="s">
        <v>3</v>
      </c>
      <c r="J3308">
        <v>208.05</v>
      </c>
      <c r="M3308">
        <v>208.05</v>
      </c>
      <c r="N3308">
        <f t="shared" si="51"/>
        <v>0</v>
      </c>
    </row>
    <row r="3309" spans="1:14" x14ac:dyDescent="0.2">
      <c r="A3309" t="s">
        <v>3544</v>
      </c>
      <c r="B3309" t="s">
        <v>32524</v>
      </c>
      <c r="I3309" t="s">
        <v>20</v>
      </c>
      <c r="J3309">
        <v>412</v>
      </c>
      <c r="M3309">
        <v>412</v>
      </c>
      <c r="N3309">
        <f t="shared" si="51"/>
        <v>0</v>
      </c>
    </row>
    <row r="3310" spans="1:14" x14ac:dyDescent="0.2">
      <c r="A3310" t="s">
        <v>3545</v>
      </c>
      <c r="B3310" t="s">
        <v>32524</v>
      </c>
      <c r="I3310" t="s">
        <v>20</v>
      </c>
      <c r="J3310">
        <v>412</v>
      </c>
      <c r="M3310">
        <v>412</v>
      </c>
      <c r="N3310">
        <f t="shared" si="51"/>
        <v>0</v>
      </c>
    </row>
    <row r="3311" spans="1:14" x14ac:dyDescent="0.2">
      <c r="A3311" t="s">
        <v>3546</v>
      </c>
      <c r="B3311" t="s">
        <v>32525</v>
      </c>
      <c r="I3311" t="s">
        <v>20</v>
      </c>
      <c r="J3311">
        <v>412</v>
      </c>
      <c r="M3311">
        <v>412</v>
      </c>
      <c r="N3311">
        <f t="shared" si="51"/>
        <v>0</v>
      </c>
    </row>
    <row r="3312" spans="1:14" x14ac:dyDescent="0.2">
      <c r="A3312" t="s">
        <v>3547</v>
      </c>
      <c r="B3312" t="s">
        <v>32525</v>
      </c>
      <c r="I3312" t="s">
        <v>20</v>
      </c>
      <c r="J3312">
        <v>412</v>
      </c>
      <c r="M3312">
        <v>412</v>
      </c>
      <c r="N3312">
        <f t="shared" si="51"/>
        <v>0</v>
      </c>
    </row>
    <row r="3313" spans="1:14" x14ac:dyDescent="0.2">
      <c r="A3313" t="s">
        <v>3548</v>
      </c>
      <c r="B3313" t="s">
        <v>32526</v>
      </c>
      <c r="I3313" t="s">
        <v>20</v>
      </c>
      <c r="J3313">
        <v>1.1599999999999999</v>
      </c>
      <c r="M3313">
        <v>1.1599999999999999</v>
      </c>
      <c r="N3313">
        <f t="shared" si="51"/>
        <v>0</v>
      </c>
    </row>
    <row r="3314" spans="1:14" x14ac:dyDescent="0.2">
      <c r="A3314" t="s">
        <v>3549</v>
      </c>
      <c r="B3314" t="s">
        <v>32526</v>
      </c>
      <c r="I3314" t="s">
        <v>20</v>
      </c>
      <c r="J3314">
        <v>1.1200000000000001</v>
      </c>
      <c r="M3314">
        <v>1.1200000000000001</v>
      </c>
      <c r="N3314">
        <f t="shared" si="51"/>
        <v>0</v>
      </c>
    </row>
    <row r="3315" spans="1:14" x14ac:dyDescent="0.2">
      <c r="A3315" t="s">
        <v>3550</v>
      </c>
      <c r="B3315" t="s">
        <v>32527</v>
      </c>
      <c r="I3315" t="s">
        <v>3551</v>
      </c>
      <c r="J3315">
        <v>7.04</v>
      </c>
      <c r="M3315">
        <v>7.04</v>
      </c>
      <c r="N3315">
        <f t="shared" si="51"/>
        <v>0</v>
      </c>
    </row>
    <row r="3316" spans="1:14" x14ac:dyDescent="0.2">
      <c r="A3316" t="s">
        <v>3552</v>
      </c>
      <c r="B3316" t="s">
        <v>32527</v>
      </c>
      <c r="I3316" t="s">
        <v>3551</v>
      </c>
      <c r="J3316">
        <v>6.49</v>
      </c>
      <c r="M3316">
        <v>6.49</v>
      </c>
      <c r="N3316">
        <f t="shared" si="51"/>
        <v>0</v>
      </c>
    </row>
    <row r="3317" spans="1:14" x14ac:dyDescent="0.2">
      <c r="A3317" t="s">
        <v>3553</v>
      </c>
      <c r="B3317" t="s">
        <v>32528</v>
      </c>
      <c r="I3317" t="s">
        <v>3554</v>
      </c>
      <c r="J3317">
        <v>4.26</v>
      </c>
      <c r="M3317">
        <v>4.26</v>
      </c>
      <c r="N3317">
        <f t="shared" si="51"/>
        <v>0</v>
      </c>
    </row>
    <row r="3318" spans="1:14" x14ac:dyDescent="0.2">
      <c r="A3318" t="s">
        <v>3555</v>
      </c>
      <c r="B3318" t="s">
        <v>32528</v>
      </c>
      <c r="I3318" t="s">
        <v>3554</v>
      </c>
      <c r="J3318">
        <v>3.71</v>
      </c>
      <c r="M3318">
        <v>3.71</v>
      </c>
      <c r="N3318">
        <f t="shared" si="51"/>
        <v>0</v>
      </c>
    </row>
    <row r="3319" spans="1:14" x14ac:dyDescent="0.2">
      <c r="A3319" t="s">
        <v>3556</v>
      </c>
      <c r="B3319" t="s">
        <v>32529</v>
      </c>
      <c r="I3319" t="s">
        <v>1898</v>
      </c>
      <c r="J3319">
        <v>4.33</v>
      </c>
      <c r="M3319">
        <v>4.33</v>
      </c>
      <c r="N3319">
        <f t="shared" si="51"/>
        <v>0</v>
      </c>
    </row>
    <row r="3320" spans="1:14" x14ac:dyDescent="0.2">
      <c r="A3320" t="s">
        <v>3557</v>
      </c>
      <c r="B3320" t="s">
        <v>32529</v>
      </c>
      <c r="I3320" t="s">
        <v>1898</v>
      </c>
      <c r="J3320">
        <v>4.33</v>
      </c>
      <c r="M3320">
        <v>4.33</v>
      </c>
      <c r="N3320">
        <f t="shared" si="51"/>
        <v>0</v>
      </c>
    </row>
    <row r="3321" spans="1:14" x14ac:dyDescent="0.2">
      <c r="A3321" t="s">
        <v>3558</v>
      </c>
      <c r="B3321" t="s">
        <v>32530</v>
      </c>
      <c r="I3321" t="s">
        <v>1898</v>
      </c>
      <c r="J3321">
        <v>0.22</v>
      </c>
      <c r="M3321">
        <v>0.22</v>
      </c>
      <c r="N3321">
        <f t="shared" si="51"/>
        <v>0</v>
      </c>
    </row>
    <row r="3322" spans="1:14" x14ac:dyDescent="0.2">
      <c r="A3322" t="s">
        <v>3559</v>
      </c>
      <c r="B3322" t="s">
        <v>32530</v>
      </c>
      <c r="I3322" t="s">
        <v>1898</v>
      </c>
      <c r="J3322">
        <v>0.22</v>
      </c>
      <c r="M3322">
        <v>0.22</v>
      </c>
      <c r="N3322">
        <f t="shared" si="51"/>
        <v>0</v>
      </c>
    </row>
    <row r="3323" spans="1:14" x14ac:dyDescent="0.2">
      <c r="A3323" t="s">
        <v>3560</v>
      </c>
      <c r="B3323" t="s">
        <v>32531</v>
      </c>
      <c r="I3323" t="s">
        <v>3</v>
      </c>
      <c r="J3323">
        <v>108.49</v>
      </c>
      <c r="M3323">
        <v>108.49</v>
      </c>
      <c r="N3323">
        <f t="shared" si="51"/>
        <v>0</v>
      </c>
    </row>
    <row r="3324" spans="1:14" x14ac:dyDescent="0.2">
      <c r="A3324" t="s">
        <v>3561</v>
      </c>
      <c r="B3324" t="s">
        <v>32531</v>
      </c>
      <c r="I3324" t="s">
        <v>3</v>
      </c>
      <c r="J3324">
        <v>103.23</v>
      </c>
      <c r="M3324">
        <v>103.23</v>
      </c>
      <c r="N3324">
        <f t="shared" si="51"/>
        <v>0</v>
      </c>
    </row>
    <row r="3325" spans="1:14" x14ac:dyDescent="0.2">
      <c r="A3325" t="s">
        <v>3562</v>
      </c>
      <c r="B3325" t="s">
        <v>32532</v>
      </c>
      <c r="I3325" t="s">
        <v>3</v>
      </c>
      <c r="J3325">
        <v>48.1</v>
      </c>
      <c r="M3325">
        <v>48.1</v>
      </c>
      <c r="N3325">
        <f t="shared" si="51"/>
        <v>0</v>
      </c>
    </row>
    <row r="3326" spans="1:14" x14ac:dyDescent="0.2">
      <c r="A3326" t="s">
        <v>3563</v>
      </c>
      <c r="B3326" t="s">
        <v>32532</v>
      </c>
      <c r="I3326" t="s">
        <v>3</v>
      </c>
      <c r="J3326">
        <v>45.46</v>
      </c>
      <c r="M3326">
        <v>45.46</v>
      </c>
      <c r="N3326">
        <f t="shared" si="51"/>
        <v>0</v>
      </c>
    </row>
    <row r="3327" spans="1:14" x14ac:dyDescent="0.2">
      <c r="A3327" t="s">
        <v>3564</v>
      </c>
      <c r="B3327" t="s">
        <v>32533</v>
      </c>
      <c r="I3327" t="s">
        <v>3</v>
      </c>
      <c r="J3327">
        <v>137.13999999999999</v>
      </c>
      <c r="M3327">
        <v>137.13999999999999</v>
      </c>
      <c r="N3327">
        <f t="shared" si="51"/>
        <v>0</v>
      </c>
    </row>
    <row r="3328" spans="1:14" x14ac:dyDescent="0.2">
      <c r="A3328" t="s">
        <v>3565</v>
      </c>
      <c r="B3328" t="s">
        <v>32533</v>
      </c>
      <c r="I3328" t="s">
        <v>3</v>
      </c>
      <c r="J3328">
        <v>130.04</v>
      </c>
      <c r="M3328">
        <v>130.04</v>
      </c>
      <c r="N3328">
        <f t="shared" si="51"/>
        <v>0</v>
      </c>
    </row>
    <row r="3329" spans="1:14" x14ac:dyDescent="0.2">
      <c r="A3329" t="s">
        <v>3566</v>
      </c>
      <c r="B3329" t="s">
        <v>32534</v>
      </c>
      <c r="I3329" t="s">
        <v>5</v>
      </c>
      <c r="J3329">
        <v>464.85</v>
      </c>
      <c r="M3329">
        <v>464.85</v>
      </c>
      <c r="N3329">
        <f t="shared" si="51"/>
        <v>0</v>
      </c>
    </row>
    <row r="3330" spans="1:14" x14ac:dyDescent="0.2">
      <c r="A3330" t="s">
        <v>3567</v>
      </c>
      <c r="B3330" t="s">
        <v>32534</v>
      </c>
      <c r="I3330" t="s">
        <v>5</v>
      </c>
      <c r="J3330">
        <v>464.85</v>
      </c>
      <c r="M3330">
        <v>464.85</v>
      </c>
      <c r="N3330">
        <f t="shared" si="51"/>
        <v>0</v>
      </c>
    </row>
    <row r="3331" spans="1:14" x14ac:dyDescent="0.2">
      <c r="A3331" t="s">
        <v>3568</v>
      </c>
      <c r="B3331" t="s">
        <v>32535</v>
      </c>
      <c r="I3331" t="s">
        <v>5</v>
      </c>
      <c r="J3331">
        <v>548.59</v>
      </c>
      <c r="M3331">
        <v>548.59</v>
      </c>
      <c r="N3331">
        <f t="shared" si="51"/>
        <v>0</v>
      </c>
    </row>
    <row r="3332" spans="1:14" x14ac:dyDescent="0.2">
      <c r="A3332" t="s">
        <v>3569</v>
      </c>
      <c r="B3332" t="s">
        <v>32535</v>
      </c>
      <c r="I3332" t="s">
        <v>5</v>
      </c>
      <c r="J3332">
        <v>548.59</v>
      </c>
      <c r="M3332">
        <v>548.59</v>
      </c>
      <c r="N3332">
        <f t="shared" ref="N3332:N3395" si="52">J3332-M3332</f>
        <v>0</v>
      </c>
    </row>
    <row r="3333" spans="1:14" x14ac:dyDescent="0.2">
      <c r="A3333" t="s">
        <v>3570</v>
      </c>
      <c r="B3333" t="s">
        <v>32536</v>
      </c>
      <c r="I3333" t="s">
        <v>3</v>
      </c>
      <c r="J3333">
        <v>50.91</v>
      </c>
      <c r="M3333">
        <v>50.91</v>
      </c>
      <c r="N3333">
        <f t="shared" si="52"/>
        <v>0</v>
      </c>
    </row>
    <row r="3334" spans="1:14" x14ac:dyDescent="0.2">
      <c r="A3334" t="s">
        <v>3571</v>
      </c>
      <c r="B3334" t="s">
        <v>32536</v>
      </c>
      <c r="I3334" t="s">
        <v>3</v>
      </c>
      <c r="J3334">
        <v>47.3</v>
      </c>
      <c r="M3334">
        <v>47.3</v>
      </c>
      <c r="N3334">
        <f t="shared" si="52"/>
        <v>0</v>
      </c>
    </row>
    <row r="3335" spans="1:14" x14ac:dyDescent="0.2">
      <c r="A3335" t="s">
        <v>3572</v>
      </c>
      <c r="B3335" t="s">
        <v>32537</v>
      </c>
      <c r="I3335" t="s">
        <v>3</v>
      </c>
      <c r="J3335">
        <v>89.53</v>
      </c>
      <c r="M3335">
        <v>89.53</v>
      </c>
      <c r="N3335">
        <f t="shared" si="52"/>
        <v>0</v>
      </c>
    </row>
    <row r="3336" spans="1:14" x14ac:dyDescent="0.2">
      <c r="A3336" t="s">
        <v>3573</v>
      </c>
      <c r="B3336" t="s">
        <v>32537</v>
      </c>
      <c r="I3336" t="s">
        <v>3</v>
      </c>
      <c r="J3336">
        <v>82.84</v>
      </c>
      <c r="M3336">
        <v>82.84</v>
      </c>
      <c r="N3336">
        <f t="shared" si="52"/>
        <v>0</v>
      </c>
    </row>
    <row r="3337" spans="1:14" x14ac:dyDescent="0.2">
      <c r="A3337" t="s">
        <v>3574</v>
      </c>
      <c r="B3337" t="s">
        <v>32538</v>
      </c>
      <c r="I3337" t="s">
        <v>3</v>
      </c>
      <c r="J3337">
        <v>6.14</v>
      </c>
      <c r="M3337">
        <v>6.14</v>
      </c>
      <c r="N3337">
        <f t="shared" si="52"/>
        <v>0</v>
      </c>
    </row>
    <row r="3338" spans="1:14" x14ac:dyDescent="0.2">
      <c r="A3338" t="s">
        <v>3575</v>
      </c>
      <c r="B3338" t="s">
        <v>32538</v>
      </c>
      <c r="I3338" t="s">
        <v>3</v>
      </c>
      <c r="J3338">
        <v>5.32</v>
      </c>
      <c r="M3338">
        <v>5.32</v>
      </c>
      <c r="N3338">
        <f t="shared" si="52"/>
        <v>0</v>
      </c>
    </row>
    <row r="3339" spans="1:14" x14ac:dyDescent="0.2">
      <c r="A3339" t="s">
        <v>3576</v>
      </c>
      <c r="B3339" t="s">
        <v>32539</v>
      </c>
      <c r="I3339" t="s">
        <v>2017</v>
      </c>
      <c r="J3339">
        <v>934.61</v>
      </c>
      <c r="M3339">
        <v>934.61</v>
      </c>
      <c r="N3339">
        <f t="shared" si="52"/>
        <v>0</v>
      </c>
    </row>
    <row r="3340" spans="1:14" x14ac:dyDescent="0.2">
      <c r="A3340" t="s">
        <v>3577</v>
      </c>
      <c r="B3340" t="s">
        <v>32539</v>
      </c>
      <c r="I3340" t="s">
        <v>2017</v>
      </c>
      <c r="J3340">
        <v>934.61</v>
      </c>
      <c r="M3340">
        <v>934.61</v>
      </c>
      <c r="N3340">
        <f t="shared" si="52"/>
        <v>0</v>
      </c>
    </row>
    <row r="3341" spans="1:14" x14ac:dyDescent="0.2">
      <c r="A3341" t="s">
        <v>3578</v>
      </c>
      <c r="B3341" t="s">
        <v>32540</v>
      </c>
      <c r="I3341" t="s">
        <v>2017</v>
      </c>
      <c r="J3341">
        <v>1043.92</v>
      </c>
      <c r="M3341">
        <v>1043.92</v>
      </c>
      <c r="N3341">
        <f t="shared" si="52"/>
        <v>0</v>
      </c>
    </row>
    <row r="3342" spans="1:14" x14ac:dyDescent="0.2">
      <c r="A3342" t="s">
        <v>3579</v>
      </c>
      <c r="B3342" t="s">
        <v>32540</v>
      </c>
      <c r="I3342" t="s">
        <v>2017</v>
      </c>
      <c r="J3342">
        <v>1043.92</v>
      </c>
      <c r="M3342">
        <v>1043.92</v>
      </c>
      <c r="N3342">
        <f t="shared" si="52"/>
        <v>0</v>
      </c>
    </row>
    <row r="3343" spans="1:14" x14ac:dyDescent="0.2">
      <c r="A3343" t="s">
        <v>3580</v>
      </c>
      <c r="B3343" t="s">
        <v>32541</v>
      </c>
      <c r="I3343" t="s">
        <v>2017</v>
      </c>
      <c r="J3343">
        <v>1350</v>
      </c>
      <c r="M3343">
        <v>1350</v>
      </c>
      <c r="N3343">
        <f t="shared" si="52"/>
        <v>0</v>
      </c>
    </row>
    <row r="3344" spans="1:14" x14ac:dyDescent="0.2">
      <c r="A3344" t="s">
        <v>3581</v>
      </c>
      <c r="B3344" t="s">
        <v>32541</v>
      </c>
      <c r="I3344" t="s">
        <v>2017</v>
      </c>
      <c r="J3344">
        <v>1350</v>
      </c>
      <c r="M3344">
        <v>1350</v>
      </c>
      <c r="N3344">
        <f t="shared" si="52"/>
        <v>0</v>
      </c>
    </row>
    <row r="3345" spans="1:14" x14ac:dyDescent="0.2">
      <c r="A3345" t="s">
        <v>3582</v>
      </c>
      <c r="B3345" t="s">
        <v>32542</v>
      </c>
      <c r="I3345" t="s">
        <v>2017</v>
      </c>
      <c r="J3345">
        <v>1668.09</v>
      </c>
      <c r="M3345">
        <v>1668.09</v>
      </c>
      <c r="N3345">
        <f t="shared" si="52"/>
        <v>0</v>
      </c>
    </row>
    <row r="3346" spans="1:14" x14ac:dyDescent="0.2">
      <c r="A3346" t="s">
        <v>3583</v>
      </c>
      <c r="B3346" t="s">
        <v>32542</v>
      </c>
      <c r="I3346" t="s">
        <v>2017</v>
      </c>
      <c r="J3346">
        <v>1668.09</v>
      </c>
      <c r="M3346">
        <v>1668.09</v>
      </c>
      <c r="N3346">
        <f t="shared" si="52"/>
        <v>0</v>
      </c>
    </row>
    <row r="3347" spans="1:14" x14ac:dyDescent="0.2">
      <c r="A3347" t="s">
        <v>3584</v>
      </c>
      <c r="B3347" t="s">
        <v>32543</v>
      </c>
      <c r="I3347" t="s">
        <v>2017</v>
      </c>
      <c r="J3347">
        <v>2103.86</v>
      </c>
      <c r="M3347">
        <v>2103.86</v>
      </c>
      <c r="N3347">
        <f t="shared" si="52"/>
        <v>0</v>
      </c>
    </row>
    <row r="3348" spans="1:14" x14ac:dyDescent="0.2">
      <c r="A3348" t="s">
        <v>3585</v>
      </c>
      <c r="B3348" t="s">
        <v>32543</v>
      </c>
      <c r="I3348" t="s">
        <v>2017</v>
      </c>
      <c r="J3348">
        <v>2103.86</v>
      </c>
      <c r="M3348">
        <v>2103.86</v>
      </c>
      <c r="N3348">
        <f t="shared" si="52"/>
        <v>0</v>
      </c>
    </row>
    <row r="3349" spans="1:14" x14ac:dyDescent="0.2">
      <c r="A3349" t="s">
        <v>3586</v>
      </c>
      <c r="B3349" t="s">
        <v>32544</v>
      </c>
      <c r="I3349" t="s">
        <v>2017</v>
      </c>
      <c r="J3349">
        <v>2951.41</v>
      </c>
      <c r="M3349">
        <v>2951.41</v>
      </c>
      <c r="N3349">
        <f t="shared" si="52"/>
        <v>0</v>
      </c>
    </row>
    <row r="3350" spans="1:14" x14ac:dyDescent="0.2">
      <c r="A3350" t="s">
        <v>3587</v>
      </c>
      <c r="B3350" t="s">
        <v>32544</v>
      </c>
      <c r="I3350" t="s">
        <v>2017</v>
      </c>
      <c r="J3350">
        <v>2951.41</v>
      </c>
      <c r="M3350">
        <v>2951.41</v>
      </c>
      <c r="N3350">
        <f t="shared" si="52"/>
        <v>0</v>
      </c>
    </row>
    <row r="3351" spans="1:14" x14ac:dyDescent="0.2">
      <c r="A3351" t="s">
        <v>3588</v>
      </c>
      <c r="B3351" t="s">
        <v>32545</v>
      </c>
      <c r="I3351" t="s">
        <v>2017</v>
      </c>
      <c r="J3351">
        <v>3111.95</v>
      </c>
      <c r="M3351">
        <v>3111.95</v>
      </c>
      <c r="N3351">
        <f t="shared" si="52"/>
        <v>0</v>
      </c>
    </row>
    <row r="3352" spans="1:14" x14ac:dyDescent="0.2">
      <c r="A3352" t="s">
        <v>3589</v>
      </c>
      <c r="B3352" t="s">
        <v>32545</v>
      </c>
      <c r="I3352" t="s">
        <v>2017</v>
      </c>
      <c r="J3352">
        <v>3111.95</v>
      </c>
      <c r="M3352">
        <v>3111.95</v>
      </c>
      <c r="N3352">
        <f t="shared" si="52"/>
        <v>0</v>
      </c>
    </row>
    <row r="3353" spans="1:14" x14ac:dyDescent="0.2">
      <c r="A3353" t="s">
        <v>3590</v>
      </c>
      <c r="B3353" t="s">
        <v>40826</v>
      </c>
      <c r="I3353" t="s">
        <v>5</v>
      </c>
      <c r="J3353">
        <v>169295.15</v>
      </c>
      <c r="M3353">
        <v>169295.15</v>
      </c>
      <c r="N3353">
        <f t="shared" si="52"/>
        <v>0</v>
      </c>
    </row>
    <row r="3354" spans="1:14" x14ac:dyDescent="0.2">
      <c r="A3354" t="s">
        <v>3591</v>
      </c>
      <c r="B3354" t="s">
        <v>40826</v>
      </c>
      <c r="I3354" t="s">
        <v>5</v>
      </c>
      <c r="J3354">
        <v>168665.75</v>
      </c>
      <c r="M3354">
        <v>168665.75</v>
      </c>
      <c r="N3354">
        <f t="shared" si="52"/>
        <v>0</v>
      </c>
    </row>
    <row r="3355" spans="1:14" x14ac:dyDescent="0.2">
      <c r="A3355" t="s">
        <v>3592</v>
      </c>
      <c r="B3355" t="s">
        <v>40827</v>
      </c>
      <c r="I3355" t="s">
        <v>5</v>
      </c>
      <c r="J3355">
        <v>157467.15</v>
      </c>
      <c r="M3355">
        <v>157467.15</v>
      </c>
      <c r="N3355">
        <f t="shared" si="52"/>
        <v>0</v>
      </c>
    </row>
    <row r="3356" spans="1:14" x14ac:dyDescent="0.2">
      <c r="A3356" t="s">
        <v>3593</v>
      </c>
      <c r="B3356" t="s">
        <v>40827</v>
      </c>
      <c r="I3356" t="s">
        <v>5</v>
      </c>
      <c r="J3356">
        <v>156840.54999999999</v>
      </c>
      <c r="M3356">
        <v>156840.54999999999</v>
      </c>
      <c r="N3356">
        <f t="shared" si="52"/>
        <v>0</v>
      </c>
    </row>
    <row r="3357" spans="1:14" x14ac:dyDescent="0.2">
      <c r="A3357" t="s">
        <v>3594</v>
      </c>
      <c r="B3357" t="s">
        <v>40828</v>
      </c>
      <c r="I3357" t="s">
        <v>5</v>
      </c>
      <c r="J3357">
        <v>154341.18</v>
      </c>
      <c r="M3357">
        <v>154341.18</v>
      </c>
      <c r="N3357">
        <f t="shared" si="52"/>
        <v>0</v>
      </c>
    </row>
    <row r="3358" spans="1:14" x14ac:dyDescent="0.2">
      <c r="A3358" t="s">
        <v>3595</v>
      </c>
      <c r="B3358" t="s">
        <v>40828</v>
      </c>
      <c r="I3358" t="s">
        <v>5</v>
      </c>
      <c r="J3358">
        <v>153715.79999999999</v>
      </c>
      <c r="M3358">
        <v>153715.79999999999</v>
      </c>
      <c r="N3358">
        <f t="shared" si="52"/>
        <v>0</v>
      </c>
    </row>
    <row r="3359" spans="1:14" x14ac:dyDescent="0.2">
      <c r="A3359" t="s">
        <v>3596</v>
      </c>
      <c r="B3359" t="s">
        <v>40829</v>
      </c>
      <c r="I3359" t="s">
        <v>5</v>
      </c>
      <c r="J3359">
        <v>133289.18</v>
      </c>
      <c r="M3359">
        <v>133289.18</v>
      </c>
      <c r="N3359">
        <f t="shared" si="52"/>
        <v>0</v>
      </c>
    </row>
    <row r="3360" spans="1:14" x14ac:dyDescent="0.2">
      <c r="A3360" t="s">
        <v>3597</v>
      </c>
      <c r="B3360" t="s">
        <v>40829</v>
      </c>
      <c r="I3360" t="s">
        <v>5</v>
      </c>
      <c r="J3360">
        <v>132665.29</v>
      </c>
      <c r="M3360">
        <v>132665.29</v>
      </c>
      <c r="N3360">
        <f t="shared" si="52"/>
        <v>0</v>
      </c>
    </row>
    <row r="3361" spans="1:14" x14ac:dyDescent="0.2">
      <c r="A3361" t="s">
        <v>3598</v>
      </c>
      <c r="B3361" t="s">
        <v>40830</v>
      </c>
      <c r="I3361" t="s">
        <v>5</v>
      </c>
      <c r="J3361">
        <v>128403.18</v>
      </c>
      <c r="M3361">
        <v>128403.18</v>
      </c>
      <c r="N3361">
        <f t="shared" si="52"/>
        <v>0</v>
      </c>
    </row>
    <row r="3362" spans="1:14" x14ac:dyDescent="0.2">
      <c r="A3362" t="s">
        <v>3599</v>
      </c>
      <c r="B3362" t="s">
        <v>40830</v>
      </c>
      <c r="I3362" t="s">
        <v>5</v>
      </c>
      <c r="J3362">
        <v>127780.79</v>
      </c>
      <c r="M3362">
        <v>127780.79</v>
      </c>
      <c r="N3362">
        <f t="shared" si="52"/>
        <v>0</v>
      </c>
    </row>
    <row r="3363" spans="1:14" x14ac:dyDescent="0.2">
      <c r="A3363" t="s">
        <v>3600</v>
      </c>
      <c r="B3363" t="s">
        <v>40831</v>
      </c>
      <c r="I3363" t="s">
        <v>5</v>
      </c>
      <c r="J3363">
        <v>76952.820000000007</v>
      </c>
      <c r="M3363">
        <v>76952.820000000007</v>
      </c>
      <c r="N3363">
        <f t="shared" si="52"/>
        <v>0</v>
      </c>
    </row>
    <row r="3364" spans="1:14" x14ac:dyDescent="0.2">
      <c r="A3364" t="s">
        <v>3601</v>
      </c>
      <c r="B3364" t="s">
        <v>40831</v>
      </c>
      <c r="I3364" t="s">
        <v>5</v>
      </c>
      <c r="J3364">
        <v>76441.48</v>
      </c>
      <c r="M3364">
        <v>76441.48</v>
      </c>
      <c r="N3364">
        <f t="shared" si="52"/>
        <v>0</v>
      </c>
    </row>
    <row r="3365" spans="1:14" x14ac:dyDescent="0.2">
      <c r="A3365" t="s">
        <v>3602</v>
      </c>
      <c r="B3365" t="s">
        <v>40832</v>
      </c>
      <c r="I3365" t="s">
        <v>5</v>
      </c>
      <c r="J3365">
        <v>66204.05</v>
      </c>
      <c r="M3365">
        <v>66204.05</v>
      </c>
      <c r="N3365">
        <f t="shared" si="52"/>
        <v>0</v>
      </c>
    </row>
    <row r="3366" spans="1:14" x14ac:dyDescent="0.2">
      <c r="A3366" t="s">
        <v>3603</v>
      </c>
      <c r="B3366" t="s">
        <v>40832</v>
      </c>
      <c r="I3366" t="s">
        <v>5</v>
      </c>
      <c r="J3366">
        <v>65792.679999999993</v>
      </c>
      <c r="M3366">
        <v>65792.679999999993</v>
      </c>
      <c r="N3366">
        <f t="shared" si="52"/>
        <v>0</v>
      </c>
    </row>
    <row r="3367" spans="1:14" x14ac:dyDescent="0.2">
      <c r="A3367" t="s">
        <v>3604</v>
      </c>
      <c r="B3367" t="s">
        <v>40833</v>
      </c>
      <c r="I3367" t="s">
        <v>5</v>
      </c>
      <c r="J3367">
        <v>117618.82</v>
      </c>
      <c r="M3367">
        <v>117618.82</v>
      </c>
      <c r="N3367">
        <f t="shared" si="52"/>
        <v>0</v>
      </c>
    </row>
    <row r="3368" spans="1:14" x14ac:dyDescent="0.2">
      <c r="A3368" t="s">
        <v>3605</v>
      </c>
      <c r="B3368" t="s">
        <v>40833</v>
      </c>
      <c r="I3368" t="s">
        <v>5</v>
      </c>
      <c r="J3368">
        <v>117107.48</v>
      </c>
      <c r="M3368">
        <v>117107.48</v>
      </c>
      <c r="N3368">
        <f t="shared" si="52"/>
        <v>0</v>
      </c>
    </row>
    <row r="3369" spans="1:14" x14ac:dyDescent="0.2">
      <c r="A3369" t="s">
        <v>3606</v>
      </c>
      <c r="B3369" t="s">
        <v>40834</v>
      </c>
      <c r="I3369" t="s">
        <v>5</v>
      </c>
      <c r="J3369">
        <v>96880.05</v>
      </c>
      <c r="M3369">
        <v>96880.05</v>
      </c>
      <c r="N3369">
        <f t="shared" si="52"/>
        <v>0</v>
      </c>
    </row>
    <row r="3370" spans="1:14" x14ac:dyDescent="0.2">
      <c r="A3370" t="s">
        <v>3607</v>
      </c>
      <c r="B3370" t="s">
        <v>40834</v>
      </c>
      <c r="I3370" t="s">
        <v>5</v>
      </c>
      <c r="J3370">
        <v>96468.68</v>
      </c>
      <c r="M3370">
        <v>96468.68</v>
      </c>
      <c r="N3370">
        <f t="shared" si="52"/>
        <v>0</v>
      </c>
    </row>
    <row r="3371" spans="1:14" x14ac:dyDescent="0.2">
      <c r="A3371" t="s">
        <v>3608</v>
      </c>
      <c r="B3371" t="s">
        <v>32546</v>
      </c>
      <c r="I3371" t="s">
        <v>3</v>
      </c>
      <c r="J3371">
        <v>596.22</v>
      </c>
      <c r="M3371">
        <v>596.22</v>
      </c>
      <c r="N3371">
        <f t="shared" si="52"/>
        <v>0</v>
      </c>
    </row>
    <row r="3372" spans="1:14" x14ac:dyDescent="0.2">
      <c r="A3372" t="s">
        <v>3609</v>
      </c>
      <c r="B3372" t="s">
        <v>32546</v>
      </c>
      <c r="I3372" t="s">
        <v>3</v>
      </c>
      <c r="J3372">
        <v>584.80999999999995</v>
      </c>
      <c r="M3372">
        <v>584.80999999999995</v>
      </c>
      <c r="N3372">
        <f t="shared" si="52"/>
        <v>0</v>
      </c>
    </row>
    <row r="3373" spans="1:14" x14ac:dyDescent="0.2">
      <c r="A3373" t="s">
        <v>3610</v>
      </c>
      <c r="B3373" t="s">
        <v>32547</v>
      </c>
      <c r="I3373" t="s">
        <v>3</v>
      </c>
      <c r="J3373">
        <v>616.26</v>
      </c>
      <c r="M3373">
        <v>616.26</v>
      </c>
      <c r="N3373">
        <f t="shared" si="52"/>
        <v>0</v>
      </c>
    </row>
    <row r="3374" spans="1:14" x14ac:dyDescent="0.2">
      <c r="A3374" t="s">
        <v>3611</v>
      </c>
      <c r="B3374" t="s">
        <v>32547</v>
      </c>
      <c r="I3374" t="s">
        <v>3</v>
      </c>
      <c r="J3374">
        <v>604.85</v>
      </c>
      <c r="M3374">
        <v>604.85</v>
      </c>
      <c r="N3374">
        <f t="shared" si="52"/>
        <v>0</v>
      </c>
    </row>
    <row r="3375" spans="1:14" x14ac:dyDescent="0.2">
      <c r="A3375" t="s">
        <v>3612</v>
      </c>
      <c r="B3375" t="s">
        <v>32548</v>
      </c>
      <c r="I3375" t="s">
        <v>3</v>
      </c>
      <c r="J3375">
        <v>633.20000000000005</v>
      </c>
      <c r="M3375">
        <v>633.20000000000005</v>
      </c>
      <c r="N3375">
        <f t="shared" si="52"/>
        <v>0</v>
      </c>
    </row>
    <row r="3376" spans="1:14" x14ac:dyDescent="0.2">
      <c r="A3376" t="s">
        <v>3613</v>
      </c>
      <c r="B3376" t="s">
        <v>32548</v>
      </c>
      <c r="I3376" t="s">
        <v>3</v>
      </c>
      <c r="J3376">
        <v>621.79</v>
      </c>
      <c r="M3376">
        <v>621.79</v>
      </c>
      <c r="N3376">
        <f t="shared" si="52"/>
        <v>0</v>
      </c>
    </row>
    <row r="3377" spans="1:14" x14ac:dyDescent="0.2">
      <c r="A3377" t="s">
        <v>3614</v>
      </c>
      <c r="B3377" t="s">
        <v>32549</v>
      </c>
      <c r="I3377" t="s">
        <v>3</v>
      </c>
      <c r="J3377">
        <v>771.28</v>
      </c>
      <c r="M3377">
        <v>771.28</v>
      </c>
      <c r="N3377">
        <f t="shared" si="52"/>
        <v>0</v>
      </c>
    </row>
    <row r="3378" spans="1:14" x14ac:dyDescent="0.2">
      <c r="A3378" t="s">
        <v>3615</v>
      </c>
      <c r="B3378" t="s">
        <v>32549</v>
      </c>
      <c r="I3378" t="s">
        <v>3</v>
      </c>
      <c r="J3378">
        <v>756.95</v>
      </c>
      <c r="M3378">
        <v>756.95</v>
      </c>
      <c r="N3378">
        <f t="shared" si="52"/>
        <v>0</v>
      </c>
    </row>
    <row r="3379" spans="1:14" x14ac:dyDescent="0.2">
      <c r="A3379" t="s">
        <v>3616</v>
      </c>
      <c r="B3379" t="s">
        <v>32550</v>
      </c>
      <c r="I3379" t="s">
        <v>3</v>
      </c>
      <c r="J3379">
        <v>791.33</v>
      </c>
      <c r="M3379">
        <v>791.33</v>
      </c>
      <c r="N3379">
        <f t="shared" si="52"/>
        <v>0</v>
      </c>
    </row>
    <row r="3380" spans="1:14" x14ac:dyDescent="0.2">
      <c r="A3380" t="s">
        <v>3617</v>
      </c>
      <c r="B3380" t="s">
        <v>32550</v>
      </c>
      <c r="I3380" t="s">
        <v>3</v>
      </c>
      <c r="J3380">
        <v>776.99</v>
      </c>
      <c r="M3380">
        <v>776.99</v>
      </c>
      <c r="N3380">
        <f t="shared" si="52"/>
        <v>0</v>
      </c>
    </row>
    <row r="3381" spans="1:14" x14ac:dyDescent="0.2">
      <c r="A3381" t="s">
        <v>3618</v>
      </c>
      <c r="B3381" t="s">
        <v>32551</v>
      </c>
      <c r="I3381" t="s">
        <v>3</v>
      </c>
      <c r="J3381">
        <v>808.27</v>
      </c>
      <c r="M3381">
        <v>808.27</v>
      </c>
      <c r="N3381">
        <f t="shared" si="52"/>
        <v>0</v>
      </c>
    </row>
    <row r="3382" spans="1:14" x14ac:dyDescent="0.2">
      <c r="A3382" t="s">
        <v>3619</v>
      </c>
      <c r="B3382" t="s">
        <v>32551</v>
      </c>
      <c r="I3382" t="s">
        <v>3</v>
      </c>
      <c r="J3382">
        <v>793.93</v>
      </c>
      <c r="M3382">
        <v>793.93</v>
      </c>
      <c r="N3382">
        <f t="shared" si="52"/>
        <v>0</v>
      </c>
    </row>
    <row r="3383" spans="1:14" x14ac:dyDescent="0.2">
      <c r="A3383" t="s">
        <v>3620</v>
      </c>
      <c r="B3383" t="s">
        <v>40835</v>
      </c>
      <c r="I3383" t="s">
        <v>3</v>
      </c>
      <c r="J3383">
        <v>67.16</v>
      </c>
      <c r="M3383">
        <v>67.16</v>
      </c>
      <c r="N3383">
        <f t="shared" si="52"/>
        <v>0</v>
      </c>
    </row>
    <row r="3384" spans="1:14" x14ac:dyDescent="0.2">
      <c r="A3384" t="s">
        <v>3621</v>
      </c>
      <c r="B3384" t="s">
        <v>40835</v>
      </c>
      <c r="I3384" t="s">
        <v>3</v>
      </c>
      <c r="J3384">
        <v>66.08</v>
      </c>
      <c r="M3384">
        <v>66.08</v>
      </c>
      <c r="N3384">
        <f t="shared" si="52"/>
        <v>0</v>
      </c>
    </row>
    <row r="3385" spans="1:14" x14ac:dyDescent="0.2">
      <c r="A3385" t="s">
        <v>3622</v>
      </c>
      <c r="B3385" t="s">
        <v>40836</v>
      </c>
      <c r="I3385" t="s">
        <v>3</v>
      </c>
      <c r="J3385">
        <v>100.88</v>
      </c>
      <c r="M3385">
        <v>100.88</v>
      </c>
      <c r="N3385">
        <f t="shared" si="52"/>
        <v>0</v>
      </c>
    </row>
    <row r="3386" spans="1:14" x14ac:dyDescent="0.2">
      <c r="A3386" t="s">
        <v>3623</v>
      </c>
      <c r="B3386" t="s">
        <v>40836</v>
      </c>
      <c r="I3386" t="s">
        <v>3</v>
      </c>
      <c r="J3386">
        <v>98.71</v>
      </c>
      <c r="M3386">
        <v>98.71</v>
      </c>
      <c r="N3386">
        <f t="shared" si="52"/>
        <v>0</v>
      </c>
    </row>
    <row r="3387" spans="1:14" x14ac:dyDescent="0.2">
      <c r="A3387" t="s">
        <v>3624</v>
      </c>
      <c r="B3387" t="s">
        <v>40837</v>
      </c>
      <c r="I3387" t="s">
        <v>3</v>
      </c>
      <c r="J3387">
        <v>44.11</v>
      </c>
      <c r="M3387">
        <v>44.11</v>
      </c>
      <c r="N3387">
        <f t="shared" si="52"/>
        <v>0</v>
      </c>
    </row>
    <row r="3388" spans="1:14" x14ac:dyDescent="0.2">
      <c r="A3388" t="s">
        <v>3625</v>
      </c>
      <c r="B3388" t="s">
        <v>40837</v>
      </c>
      <c r="I3388" t="s">
        <v>3</v>
      </c>
      <c r="J3388">
        <v>43.03</v>
      </c>
      <c r="M3388">
        <v>43.03</v>
      </c>
      <c r="N3388">
        <f t="shared" si="52"/>
        <v>0</v>
      </c>
    </row>
    <row r="3389" spans="1:14" x14ac:dyDescent="0.2">
      <c r="A3389" t="s">
        <v>3626</v>
      </c>
      <c r="B3389" t="s">
        <v>40838</v>
      </c>
      <c r="I3389" t="s">
        <v>3</v>
      </c>
      <c r="J3389">
        <v>66.39</v>
      </c>
      <c r="M3389">
        <v>66.39</v>
      </c>
      <c r="N3389">
        <f t="shared" si="52"/>
        <v>0</v>
      </c>
    </row>
    <row r="3390" spans="1:14" x14ac:dyDescent="0.2">
      <c r="A3390" t="s">
        <v>3627</v>
      </c>
      <c r="B3390" t="s">
        <v>40838</v>
      </c>
      <c r="I3390" t="s">
        <v>3</v>
      </c>
      <c r="J3390">
        <v>64.23</v>
      </c>
      <c r="M3390">
        <v>64.23</v>
      </c>
      <c r="N3390">
        <f t="shared" si="52"/>
        <v>0</v>
      </c>
    </row>
    <row r="3391" spans="1:14" x14ac:dyDescent="0.2">
      <c r="A3391" t="s">
        <v>3628</v>
      </c>
      <c r="B3391" t="s">
        <v>40839</v>
      </c>
      <c r="I3391" t="s">
        <v>3</v>
      </c>
      <c r="J3391">
        <v>98.44</v>
      </c>
      <c r="M3391">
        <v>98.44</v>
      </c>
      <c r="N3391">
        <f t="shared" si="52"/>
        <v>0</v>
      </c>
    </row>
    <row r="3392" spans="1:14" x14ac:dyDescent="0.2">
      <c r="A3392" t="s">
        <v>3629</v>
      </c>
      <c r="B3392" t="s">
        <v>40839</v>
      </c>
      <c r="I3392" t="s">
        <v>3</v>
      </c>
      <c r="J3392">
        <v>95.73</v>
      </c>
      <c r="M3392">
        <v>95.73</v>
      </c>
      <c r="N3392">
        <f t="shared" si="52"/>
        <v>0</v>
      </c>
    </row>
    <row r="3393" spans="1:14" x14ac:dyDescent="0.2">
      <c r="A3393" t="s">
        <v>123</v>
      </c>
      <c r="B3393" t="s">
        <v>40840</v>
      </c>
      <c r="I3393" t="s">
        <v>3</v>
      </c>
      <c r="J3393">
        <v>106.96</v>
      </c>
      <c r="M3393">
        <v>106.96</v>
      </c>
      <c r="N3393">
        <f t="shared" si="52"/>
        <v>0</v>
      </c>
    </row>
    <row r="3394" spans="1:14" x14ac:dyDescent="0.2">
      <c r="A3394" t="s">
        <v>3630</v>
      </c>
      <c r="B3394" t="s">
        <v>40840</v>
      </c>
      <c r="I3394" t="s">
        <v>3</v>
      </c>
      <c r="J3394">
        <v>103.7</v>
      </c>
      <c r="M3394">
        <v>103.7</v>
      </c>
      <c r="N3394">
        <f t="shared" si="52"/>
        <v>0</v>
      </c>
    </row>
    <row r="3395" spans="1:14" x14ac:dyDescent="0.2">
      <c r="A3395" t="s">
        <v>3631</v>
      </c>
      <c r="B3395" t="s">
        <v>40841</v>
      </c>
      <c r="I3395" t="s">
        <v>3</v>
      </c>
      <c r="J3395">
        <v>16.989999999999998</v>
      </c>
      <c r="M3395">
        <v>16.989999999999998</v>
      </c>
      <c r="N3395">
        <f t="shared" si="52"/>
        <v>0</v>
      </c>
    </row>
    <row r="3396" spans="1:14" x14ac:dyDescent="0.2">
      <c r="A3396" t="s">
        <v>3632</v>
      </c>
      <c r="B3396" t="s">
        <v>40841</v>
      </c>
      <c r="I3396" t="s">
        <v>3</v>
      </c>
      <c r="J3396">
        <v>16.829999999999998</v>
      </c>
      <c r="M3396">
        <v>16.829999999999998</v>
      </c>
      <c r="N3396">
        <f t="shared" ref="N3396:N3459" si="53">J3396-M3396</f>
        <v>0</v>
      </c>
    </row>
    <row r="3397" spans="1:14" x14ac:dyDescent="0.2">
      <c r="A3397" t="s">
        <v>3633</v>
      </c>
      <c r="B3397" t="s">
        <v>40842</v>
      </c>
      <c r="I3397" t="s">
        <v>3</v>
      </c>
      <c r="J3397">
        <v>26.39</v>
      </c>
      <c r="M3397">
        <v>26.39</v>
      </c>
      <c r="N3397">
        <f t="shared" si="53"/>
        <v>0</v>
      </c>
    </row>
    <row r="3398" spans="1:14" x14ac:dyDescent="0.2">
      <c r="A3398" t="s">
        <v>3634</v>
      </c>
      <c r="B3398" t="s">
        <v>40842</v>
      </c>
      <c r="I3398" t="s">
        <v>3</v>
      </c>
      <c r="J3398">
        <v>25.73</v>
      </c>
      <c r="M3398">
        <v>25.73</v>
      </c>
      <c r="N3398">
        <f t="shared" si="53"/>
        <v>0</v>
      </c>
    </row>
    <row r="3399" spans="1:14" x14ac:dyDescent="0.2">
      <c r="A3399" t="s">
        <v>3635</v>
      </c>
      <c r="B3399" t="s">
        <v>40843</v>
      </c>
      <c r="I3399" t="s">
        <v>3</v>
      </c>
      <c r="J3399">
        <v>41.09</v>
      </c>
      <c r="M3399">
        <v>41.09</v>
      </c>
      <c r="N3399">
        <f t="shared" si="53"/>
        <v>0</v>
      </c>
    </row>
    <row r="3400" spans="1:14" x14ac:dyDescent="0.2">
      <c r="A3400" t="s">
        <v>3636</v>
      </c>
      <c r="B3400" t="s">
        <v>40843</v>
      </c>
      <c r="I3400" t="s">
        <v>3</v>
      </c>
      <c r="J3400">
        <v>39.74</v>
      </c>
      <c r="M3400">
        <v>39.74</v>
      </c>
      <c r="N3400">
        <f t="shared" si="53"/>
        <v>0</v>
      </c>
    </row>
    <row r="3401" spans="1:14" x14ac:dyDescent="0.2">
      <c r="A3401" t="s">
        <v>3637</v>
      </c>
      <c r="B3401" t="s">
        <v>32552</v>
      </c>
      <c r="I3401" t="s">
        <v>3</v>
      </c>
      <c r="J3401">
        <v>56.51</v>
      </c>
      <c r="M3401">
        <v>56.51</v>
      </c>
      <c r="N3401">
        <f t="shared" si="53"/>
        <v>0</v>
      </c>
    </row>
    <row r="3402" spans="1:14" x14ac:dyDescent="0.2">
      <c r="A3402" t="s">
        <v>3638</v>
      </c>
      <c r="B3402" t="s">
        <v>32552</v>
      </c>
      <c r="I3402" t="s">
        <v>3</v>
      </c>
      <c r="J3402">
        <v>54.35</v>
      </c>
      <c r="M3402">
        <v>54.35</v>
      </c>
      <c r="N3402">
        <f t="shared" si="53"/>
        <v>0</v>
      </c>
    </row>
    <row r="3403" spans="1:14" x14ac:dyDescent="0.2">
      <c r="A3403" t="s">
        <v>3639</v>
      </c>
      <c r="B3403" t="s">
        <v>32553</v>
      </c>
      <c r="I3403" t="s">
        <v>5</v>
      </c>
      <c r="J3403">
        <v>17.399999999999999</v>
      </c>
      <c r="M3403">
        <v>17.399999999999999</v>
      </c>
      <c r="N3403">
        <f t="shared" si="53"/>
        <v>0</v>
      </c>
    </row>
    <row r="3404" spans="1:14" x14ac:dyDescent="0.2">
      <c r="A3404" t="s">
        <v>3640</v>
      </c>
      <c r="B3404" t="s">
        <v>32553</v>
      </c>
      <c r="I3404" t="s">
        <v>5</v>
      </c>
      <c r="J3404">
        <v>17.13</v>
      </c>
      <c r="M3404">
        <v>17.13</v>
      </c>
      <c r="N3404">
        <f t="shared" si="53"/>
        <v>0</v>
      </c>
    </row>
    <row r="3405" spans="1:14" x14ac:dyDescent="0.2">
      <c r="A3405" t="s">
        <v>3641</v>
      </c>
      <c r="B3405" t="s">
        <v>32554</v>
      </c>
      <c r="I3405" t="s">
        <v>5</v>
      </c>
      <c r="J3405">
        <v>21.37</v>
      </c>
      <c r="M3405">
        <v>21.37</v>
      </c>
      <c r="N3405">
        <f t="shared" si="53"/>
        <v>0</v>
      </c>
    </row>
    <row r="3406" spans="1:14" x14ac:dyDescent="0.2">
      <c r="A3406" t="s">
        <v>3642</v>
      </c>
      <c r="B3406" t="s">
        <v>32554</v>
      </c>
      <c r="I3406" t="s">
        <v>5</v>
      </c>
      <c r="J3406">
        <v>21.09</v>
      </c>
      <c r="M3406">
        <v>21.09</v>
      </c>
      <c r="N3406">
        <f t="shared" si="53"/>
        <v>0</v>
      </c>
    </row>
    <row r="3407" spans="1:14" x14ac:dyDescent="0.2">
      <c r="A3407" t="s">
        <v>3643</v>
      </c>
      <c r="B3407" t="s">
        <v>32555</v>
      </c>
      <c r="I3407" t="s">
        <v>5</v>
      </c>
      <c r="J3407">
        <v>22.29</v>
      </c>
      <c r="M3407">
        <v>22.29</v>
      </c>
      <c r="N3407">
        <f t="shared" si="53"/>
        <v>0</v>
      </c>
    </row>
    <row r="3408" spans="1:14" x14ac:dyDescent="0.2">
      <c r="A3408" t="s">
        <v>3644</v>
      </c>
      <c r="B3408" t="s">
        <v>32555</v>
      </c>
      <c r="I3408" t="s">
        <v>5</v>
      </c>
      <c r="J3408">
        <v>22.01</v>
      </c>
      <c r="M3408">
        <v>22.01</v>
      </c>
      <c r="N3408">
        <f t="shared" si="53"/>
        <v>0</v>
      </c>
    </row>
    <row r="3409" spans="1:14" x14ac:dyDescent="0.2">
      <c r="A3409" t="s">
        <v>3645</v>
      </c>
      <c r="B3409" t="s">
        <v>32556</v>
      </c>
      <c r="I3409" t="s">
        <v>5</v>
      </c>
      <c r="J3409">
        <v>24.46</v>
      </c>
      <c r="M3409">
        <v>24.46</v>
      </c>
      <c r="N3409">
        <f t="shared" si="53"/>
        <v>0</v>
      </c>
    </row>
    <row r="3410" spans="1:14" x14ac:dyDescent="0.2">
      <c r="A3410" t="s">
        <v>3646</v>
      </c>
      <c r="B3410" t="s">
        <v>32556</v>
      </c>
      <c r="I3410" t="s">
        <v>5</v>
      </c>
      <c r="J3410">
        <v>24.18</v>
      </c>
      <c r="M3410">
        <v>24.18</v>
      </c>
      <c r="N3410">
        <f t="shared" si="53"/>
        <v>0</v>
      </c>
    </row>
    <row r="3411" spans="1:14" x14ac:dyDescent="0.2">
      <c r="A3411" t="s">
        <v>3647</v>
      </c>
      <c r="B3411" t="s">
        <v>32557</v>
      </c>
      <c r="I3411" t="s">
        <v>5</v>
      </c>
      <c r="J3411">
        <v>25.07</v>
      </c>
      <c r="M3411">
        <v>25.07</v>
      </c>
      <c r="N3411">
        <f t="shared" si="53"/>
        <v>0</v>
      </c>
    </row>
    <row r="3412" spans="1:14" x14ac:dyDescent="0.2">
      <c r="A3412" t="s">
        <v>3648</v>
      </c>
      <c r="B3412" t="s">
        <v>32557</v>
      </c>
      <c r="I3412" t="s">
        <v>5</v>
      </c>
      <c r="J3412">
        <v>24.79</v>
      </c>
      <c r="M3412">
        <v>24.79</v>
      </c>
      <c r="N3412">
        <f t="shared" si="53"/>
        <v>0</v>
      </c>
    </row>
    <row r="3413" spans="1:14" x14ac:dyDescent="0.2">
      <c r="A3413" t="s">
        <v>3649</v>
      </c>
      <c r="B3413" t="s">
        <v>32558</v>
      </c>
      <c r="I3413" t="s">
        <v>5</v>
      </c>
      <c r="J3413">
        <v>26.33</v>
      </c>
      <c r="M3413">
        <v>26.33</v>
      </c>
      <c r="N3413">
        <f t="shared" si="53"/>
        <v>0</v>
      </c>
    </row>
    <row r="3414" spans="1:14" x14ac:dyDescent="0.2">
      <c r="A3414" t="s">
        <v>3650</v>
      </c>
      <c r="B3414" t="s">
        <v>32558</v>
      </c>
      <c r="I3414" t="s">
        <v>5</v>
      </c>
      <c r="J3414">
        <v>26.05</v>
      </c>
      <c r="M3414">
        <v>26.05</v>
      </c>
      <c r="N3414">
        <f t="shared" si="53"/>
        <v>0</v>
      </c>
    </row>
    <row r="3415" spans="1:14" x14ac:dyDescent="0.2">
      <c r="A3415" t="s">
        <v>3651</v>
      </c>
      <c r="B3415" t="s">
        <v>32559</v>
      </c>
      <c r="I3415" t="s">
        <v>5</v>
      </c>
      <c r="J3415">
        <v>27.64</v>
      </c>
      <c r="M3415">
        <v>27.64</v>
      </c>
      <c r="N3415">
        <f t="shared" si="53"/>
        <v>0</v>
      </c>
    </row>
    <row r="3416" spans="1:14" x14ac:dyDescent="0.2">
      <c r="A3416" t="s">
        <v>3652</v>
      </c>
      <c r="B3416" t="s">
        <v>32559</v>
      </c>
      <c r="I3416" t="s">
        <v>5</v>
      </c>
      <c r="J3416">
        <v>27.36</v>
      </c>
      <c r="M3416">
        <v>27.36</v>
      </c>
      <c r="N3416">
        <f t="shared" si="53"/>
        <v>0</v>
      </c>
    </row>
    <row r="3417" spans="1:14" x14ac:dyDescent="0.2">
      <c r="A3417" t="s">
        <v>3653</v>
      </c>
      <c r="B3417" t="s">
        <v>32560</v>
      </c>
      <c r="I3417" t="s">
        <v>5</v>
      </c>
      <c r="J3417">
        <v>14.11</v>
      </c>
      <c r="M3417">
        <v>14.11</v>
      </c>
      <c r="N3417">
        <f t="shared" si="53"/>
        <v>0</v>
      </c>
    </row>
    <row r="3418" spans="1:14" x14ac:dyDescent="0.2">
      <c r="A3418" t="s">
        <v>3654</v>
      </c>
      <c r="B3418" t="s">
        <v>32560</v>
      </c>
      <c r="I3418" t="s">
        <v>5</v>
      </c>
      <c r="J3418">
        <v>13.83</v>
      </c>
      <c r="M3418">
        <v>13.83</v>
      </c>
      <c r="N3418">
        <f t="shared" si="53"/>
        <v>0</v>
      </c>
    </row>
    <row r="3419" spans="1:14" x14ac:dyDescent="0.2">
      <c r="A3419" t="s">
        <v>3655</v>
      </c>
      <c r="B3419" t="s">
        <v>32561</v>
      </c>
      <c r="I3419" t="s">
        <v>5</v>
      </c>
      <c r="J3419">
        <v>17.62</v>
      </c>
      <c r="M3419">
        <v>17.62</v>
      </c>
      <c r="N3419">
        <f t="shared" si="53"/>
        <v>0</v>
      </c>
    </row>
    <row r="3420" spans="1:14" x14ac:dyDescent="0.2">
      <c r="A3420" t="s">
        <v>3656</v>
      </c>
      <c r="B3420" t="s">
        <v>32561</v>
      </c>
      <c r="I3420" t="s">
        <v>5</v>
      </c>
      <c r="J3420">
        <v>17.34</v>
      </c>
      <c r="M3420">
        <v>17.34</v>
      </c>
      <c r="N3420">
        <f t="shared" si="53"/>
        <v>0</v>
      </c>
    </row>
    <row r="3421" spans="1:14" x14ac:dyDescent="0.2">
      <c r="A3421" t="s">
        <v>3657</v>
      </c>
      <c r="B3421" t="s">
        <v>32562</v>
      </c>
      <c r="I3421" t="s">
        <v>5</v>
      </c>
      <c r="J3421">
        <v>74.459999999999994</v>
      </c>
      <c r="M3421">
        <v>74.459999999999994</v>
      </c>
      <c r="N3421">
        <f t="shared" si="53"/>
        <v>0</v>
      </c>
    </row>
    <row r="3422" spans="1:14" x14ac:dyDescent="0.2">
      <c r="A3422" t="s">
        <v>3658</v>
      </c>
      <c r="B3422" t="s">
        <v>32562</v>
      </c>
      <c r="I3422" t="s">
        <v>5</v>
      </c>
      <c r="J3422">
        <v>73.87</v>
      </c>
      <c r="M3422">
        <v>73.87</v>
      </c>
      <c r="N3422">
        <f t="shared" si="53"/>
        <v>0</v>
      </c>
    </row>
    <row r="3423" spans="1:14" x14ac:dyDescent="0.2">
      <c r="A3423" t="s">
        <v>29906</v>
      </c>
      <c r="B3423" t="s">
        <v>32563</v>
      </c>
      <c r="I3423" t="s">
        <v>5</v>
      </c>
      <c r="J3423">
        <v>3.69</v>
      </c>
      <c r="M3423">
        <v>3.69</v>
      </c>
      <c r="N3423">
        <f t="shared" si="53"/>
        <v>0</v>
      </c>
    </row>
    <row r="3424" spans="1:14" x14ac:dyDescent="0.2">
      <c r="A3424" t="s">
        <v>29907</v>
      </c>
      <c r="B3424" t="s">
        <v>32563</v>
      </c>
      <c r="I3424" t="s">
        <v>5</v>
      </c>
      <c r="J3424">
        <v>3.5</v>
      </c>
      <c r="M3424">
        <v>3.5</v>
      </c>
      <c r="N3424">
        <f t="shared" si="53"/>
        <v>0</v>
      </c>
    </row>
    <row r="3425" spans="1:14" x14ac:dyDescent="0.2">
      <c r="A3425" t="s">
        <v>29908</v>
      </c>
      <c r="B3425" t="s">
        <v>32564</v>
      </c>
      <c r="I3425" t="s">
        <v>5</v>
      </c>
      <c r="J3425">
        <v>6.62</v>
      </c>
      <c r="M3425">
        <v>6.62</v>
      </c>
      <c r="N3425">
        <f t="shared" si="53"/>
        <v>0</v>
      </c>
    </row>
    <row r="3426" spans="1:14" x14ac:dyDescent="0.2">
      <c r="A3426" t="s">
        <v>29909</v>
      </c>
      <c r="B3426" t="s">
        <v>32564</v>
      </c>
      <c r="I3426" t="s">
        <v>5</v>
      </c>
      <c r="J3426">
        <v>6.43</v>
      </c>
      <c r="M3426">
        <v>6.43</v>
      </c>
      <c r="N3426">
        <f t="shared" si="53"/>
        <v>0</v>
      </c>
    </row>
    <row r="3427" spans="1:14" x14ac:dyDescent="0.2">
      <c r="A3427" t="s">
        <v>3659</v>
      </c>
      <c r="B3427" t="s">
        <v>32565</v>
      </c>
      <c r="I3427" t="s">
        <v>3</v>
      </c>
      <c r="J3427">
        <v>9.24</v>
      </c>
      <c r="M3427">
        <v>9.24</v>
      </c>
      <c r="N3427">
        <f t="shared" si="53"/>
        <v>0</v>
      </c>
    </row>
    <row r="3428" spans="1:14" x14ac:dyDescent="0.2">
      <c r="A3428" t="s">
        <v>3660</v>
      </c>
      <c r="B3428" t="s">
        <v>32565</v>
      </c>
      <c r="I3428" t="s">
        <v>3</v>
      </c>
      <c r="J3428">
        <v>9.08</v>
      </c>
      <c r="M3428">
        <v>9.08</v>
      </c>
      <c r="N3428">
        <f t="shared" si="53"/>
        <v>0</v>
      </c>
    </row>
    <row r="3429" spans="1:14" x14ac:dyDescent="0.2">
      <c r="A3429" t="s">
        <v>3661</v>
      </c>
      <c r="B3429" t="s">
        <v>32566</v>
      </c>
      <c r="I3429" t="s">
        <v>3</v>
      </c>
      <c r="J3429">
        <v>9.31</v>
      </c>
      <c r="M3429">
        <v>9.31</v>
      </c>
      <c r="N3429">
        <f t="shared" si="53"/>
        <v>0</v>
      </c>
    </row>
    <row r="3430" spans="1:14" x14ac:dyDescent="0.2">
      <c r="A3430" t="s">
        <v>3662</v>
      </c>
      <c r="B3430" t="s">
        <v>32566</v>
      </c>
      <c r="I3430" t="s">
        <v>3</v>
      </c>
      <c r="J3430">
        <v>9.14</v>
      </c>
      <c r="M3430">
        <v>9.14</v>
      </c>
      <c r="N3430">
        <f t="shared" si="53"/>
        <v>0</v>
      </c>
    </row>
    <row r="3431" spans="1:14" x14ac:dyDescent="0.2">
      <c r="A3431" t="s">
        <v>3663</v>
      </c>
      <c r="B3431" t="s">
        <v>32567</v>
      </c>
      <c r="I3431" t="s">
        <v>3</v>
      </c>
      <c r="J3431">
        <v>7.01</v>
      </c>
      <c r="M3431">
        <v>7.01</v>
      </c>
      <c r="N3431">
        <f t="shared" si="53"/>
        <v>0</v>
      </c>
    </row>
    <row r="3432" spans="1:14" x14ac:dyDescent="0.2">
      <c r="A3432" t="s">
        <v>3664</v>
      </c>
      <c r="B3432" t="s">
        <v>32567</v>
      </c>
      <c r="I3432" t="s">
        <v>3</v>
      </c>
      <c r="J3432">
        <v>6.89</v>
      </c>
      <c r="M3432">
        <v>6.89</v>
      </c>
      <c r="N3432">
        <f t="shared" si="53"/>
        <v>0</v>
      </c>
    </row>
    <row r="3433" spans="1:14" x14ac:dyDescent="0.2">
      <c r="A3433" t="s">
        <v>3665</v>
      </c>
      <c r="B3433" t="s">
        <v>32568</v>
      </c>
      <c r="I3433" t="s">
        <v>3</v>
      </c>
      <c r="J3433">
        <v>7.07</v>
      </c>
      <c r="M3433">
        <v>7.07</v>
      </c>
      <c r="N3433">
        <f t="shared" si="53"/>
        <v>0</v>
      </c>
    </row>
    <row r="3434" spans="1:14" x14ac:dyDescent="0.2">
      <c r="A3434" t="s">
        <v>3666</v>
      </c>
      <c r="B3434" t="s">
        <v>32568</v>
      </c>
      <c r="I3434" t="s">
        <v>3</v>
      </c>
      <c r="J3434">
        <v>6.94</v>
      </c>
      <c r="M3434">
        <v>6.94</v>
      </c>
      <c r="N3434">
        <f t="shared" si="53"/>
        <v>0</v>
      </c>
    </row>
    <row r="3435" spans="1:14" x14ac:dyDescent="0.2">
      <c r="A3435" t="s">
        <v>3667</v>
      </c>
      <c r="B3435" t="s">
        <v>32569</v>
      </c>
      <c r="I3435" t="s">
        <v>3</v>
      </c>
      <c r="J3435">
        <v>13.37</v>
      </c>
      <c r="M3435">
        <v>13.37</v>
      </c>
      <c r="N3435">
        <f t="shared" si="53"/>
        <v>0</v>
      </c>
    </row>
    <row r="3436" spans="1:14" x14ac:dyDescent="0.2">
      <c r="A3436" t="s">
        <v>3668</v>
      </c>
      <c r="B3436" t="s">
        <v>32569</v>
      </c>
      <c r="I3436" t="s">
        <v>3</v>
      </c>
      <c r="J3436">
        <v>13.19</v>
      </c>
      <c r="M3436">
        <v>13.19</v>
      </c>
      <c r="N3436">
        <f t="shared" si="53"/>
        <v>0</v>
      </c>
    </row>
    <row r="3437" spans="1:14" x14ac:dyDescent="0.2">
      <c r="A3437" t="s">
        <v>3669</v>
      </c>
      <c r="B3437" t="s">
        <v>32570</v>
      </c>
      <c r="I3437" t="s">
        <v>3</v>
      </c>
      <c r="J3437">
        <v>13.97</v>
      </c>
      <c r="M3437">
        <v>13.97</v>
      </c>
      <c r="N3437">
        <f t="shared" si="53"/>
        <v>0</v>
      </c>
    </row>
    <row r="3438" spans="1:14" x14ac:dyDescent="0.2">
      <c r="A3438" t="s">
        <v>3670</v>
      </c>
      <c r="B3438" t="s">
        <v>32570</v>
      </c>
      <c r="I3438" t="s">
        <v>3</v>
      </c>
      <c r="J3438">
        <v>13.71</v>
      </c>
      <c r="M3438">
        <v>13.71</v>
      </c>
      <c r="N3438">
        <f t="shared" si="53"/>
        <v>0</v>
      </c>
    </row>
    <row r="3439" spans="1:14" x14ac:dyDescent="0.2">
      <c r="A3439" t="s">
        <v>3671</v>
      </c>
      <c r="B3439" t="s">
        <v>32571</v>
      </c>
      <c r="I3439" t="s">
        <v>3</v>
      </c>
      <c r="J3439">
        <v>10.52</v>
      </c>
      <c r="M3439">
        <v>10.52</v>
      </c>
      <c r="N3439">
        <f t="shared" si="53"/>
        <v>0</v>
      </c>
    </row>
    <row r="3440" spans="1:14" x14ac:dyDescent="0.2">
      <c r="A3440" t="s">
        <v>3672</v>
      </c>
      <c r="B3440" t="s">
        <v>32571</v>
      </c>
      <c r="I3440" t="s">
        <v>3</v>
      </c>
      <c r="J3440">
        <v>10.34</v>
      </c>
      <c r="M3440">
        <v>10.34</v>
      </c>
      <c r="N3440">
        <f t="shared" si="53"/>
        <v>0</v>
      </c>
    </row>
    <row r="3441" spans="1:14" x14ac:dyDescent="0.2">
      <c r="A3441" t="s">
        <v>3673</v>
      </c>
      <c r="B3441" t="s">
        <v>32572</v>
      </c>
      <c r="I3441" t="s">
        <v>3</v>
      </c>
      <c r="J3441">
        <v>10.61</v>
      </c>
      <c r="M3441">
        <v>10.61</v>
      </c>
      <c r="N3441">
        <f t="shared" si="53"/>
        <v>0</v>
      </c>
    </row>
    <row r="3442" spans="1:14" x14ac:dyDescent="0.2">
      <c r="A3442" t="s">
        <v>3674</v>
      </c>
      <c r="B3442" t="s">
        <v>32572</v>
      </c>
      <c r="I3442" t="s">
        <v>3</v>
      </c>
      <c r="J3442">
        <v>10.41</v>
      </c>
      <c r="M3442">
        <v>10.41</v>
      </c>
      <c r="N3442">
        <f t="shared" si="53"/>
        <v>0</v>
      </c>
    </row>
    <row r="3443" spans="1:14" x14ac:dyDescent="0.2">
      <c r="A3443" t="s">
        <v>3675</v>
      </c>
      <c r="B3443" t="s">
        <v>32573</v>
      </c>
      <c r="I3443" t="s">
        <v>4</v>
      </c>
      <c r="J3443">
        <v>115.1</v>
      </c>
      <c r="M3443">
        <v>115.1</v>
      </c>
      <c r="N3443">
        <f t="shared" si="53"/>
        <v>0</v>
      </c>
    </row>
    <row r="3444" spans="1:14" x14ac:dyDescent="0.2">
      <c r="A3444" t="s">
        <v>3676</v>
      </c>
      <c r="B3444" t="s">
        <v>32573</v>
      </c>
      <c r="I3444" t="s">
        <v>4</v>
      </c>
      <c r="J3444">
        <v>107.1</v>
      </c>
      <c r="M3444">
        <v>107.1</v>
      </c>
      <c r="N3444">
        <f t="shared" si="53"/>
        <v>0</v>
      </c>
    </row>
    <row r="3445" spans="1:14" x14ac:dyDescent="0.2">
      <c r="A3445" t="s">
        <v>3677</v>
      </c>
      <c r="B3445" t="s">
        <v>32574</v>
      </c>
      <c r="I3445" t="s">
        <v>4</v>
      </c>
      <c r="J3445">
        <v>109.34</v>
      </c>
      <c r="M3445">
        <v>109.34</v>
      </c>
      <c r="N3445">
        <f t="shared" si="53"/>
        <v>0</v>
      </c>
    </row>
    <row r="3446" spans="1:14" x14ac:dyDescent="0.2">
      <c r="A3446" t="s">
        <v>3678</v>
      </c>
      <c r="B3446" t="s">
        <v>32574</v>
      </c>
      <c r="I3446" t="s">
        <v>4</v>
      </c>
      <c r="J3446">
        <v>101.75</v>
      </c>
      <c r="M3446">
        <v>101.75</v>
      </c>
      <c r="N3446">
        <f t="shared" si="53"/>
        <v>0</v>
      </c>
    </row>
    <row r="3447" spans="1:14" x14ac:dyDescent="0.2">
      <c r="A3447" t="s">
        <v>3679</v>
      </c>
      <c r="B3447" t="s">
        <v>32575</v>
      </c>
      <c r="I3447" t="s">
        <v>4</v>
      </c>
      <c r="J3447">
        <v>143.88</v>
      </c>
      <c r="M3447">
        <v>143.88</v>
      </c>
      <c r="N3447">
        <f t="shared" si="53"/>
        <v>0</v>
      </c>
    </row>
    <row r="3448" spans="1:14" x14ac:dyDescent="0.2">
      <c r="A3448" t="s">
        <v>3680</v>
      </c>
      <c r="B3448" t="s">
        <v>32575</v>
      </c>
      <c r="I3448" t="s">
        <v>4</v>
      </c>
      <c r="J3448">
        <v>133.88</v>
      </c>
      <c r="M3448">
        <v>133.88</v>
      </c>
      <c r="N3448">
        <f t="shared" si="53"/>
        <v>0</v>
      </c>
    </row>
    <row r="3449" spans="1:14" x14ac:dyDescent="0.2">
      <c r="A3449" t="s">
        <v>3681</v>
      </c>
      <c r="B3449" t="s">
        <v>32576</v>
      </c>
      <c r="I3449" t="s">
        <v>4</v>
      </c>
      <c r="J3449">
        <v>136.68</v>
      </c>
      <c r="M3449">
        <v>136.68</v>
      </c>
      <c r="N3449">
        <f t="shared" si="53"/>
        <v>0</v>
      </c>
    </row>
    <row r="3450" spans="1:14" x14ac:dyDescent="0.2">
      <c r="A3450" t="s">
        <v>3682</v>
      </c>
      <c r="B3450" t="s">
        <v>32576</v>
      </c>
      <c r="I3450" t="s">
        <v>4</v>
      </c>
      <c r="J3450">
        <v>127.19</v>
      </c>
      <c r="M3450">
        <v>127.19</v>
      </c>
      <c r="N3450">
        <f t="shared" si="53"/>
        <v>0</v>
      </c>
    </row>
    <row r="3451" spans="1:14" x14ac:dyDescent="0.2">
      <c r="A3451" t="s">
        <v>3683</v>
      </c>
      <c r="B3451" t="s">
        <v>32577</v>
      </c>
      <c r="I3451" t="s">
        <v>4</v>
      </c>
      <c r="J3451">
        <v>194.02</v>
      </c>
      <c r="M3451">
        <v>194.02</v>
      </c>
      <c r="N3451">
        <f t="shared" si="53"/>
        <v>0</v>
      </c>
    </row>
    <row r="3452" spans="1:14" x14ac:dyDescent="0.2">
      <c r="A3452" t="s">
        <v>3684</v>
      </c>
      <c r="B3452" t="s">
        <v>32577</v>
      </c>
      <c r="I3452" t="s">
        <v>4</v>
      </c>
      <c r="J3452">
        <v>180.69</v>
      </c>
      <c r="M3452">
        <v>180.69</v>
      </c>
      <c r="N3452">
        <f t="shared" si="53"/>
        <v>0</v>
      </c>
    </row>
    <row r="3453" spans="1:14" x14ac:dyDescent="0.2">
      <c r="A3453" t="s">
        <v>3685</v>
      </c>
      <c r="B3453" t="s">
        <v>32578</v>
      </c>
      <c r="I3453" t="s">
        <v>4</v>
      </c>
      <c r="J3453">
        <v>184.32</v>
      </c>
      <c r="M3453">
        <v>184.32</v>
      </c>
      <c r="N3453">
        <f t="shared" si="53"/>
        <v>0</v>
      </c>
    </row>
    <row r="3454" spans="1:14" x14ac:dyDescent="0.2">
      <c r="A3454" t="s">
        <v>3686</v>
      </c>
      <c r="B3454" t="s">
        <v>32578</v>
      </c>
      <c r="I3454" t="s">
        <v>4</v>
      </c>
      <c r="J3454">
        <v>171.66</v>
      </c>
      <c r="M3454">
        <v>171.66</v>
      </c>
      <c r="N3454">
        <f t="shared" si="53"/>
        <v>0</v>
      </c>
    </row>
    <row r="3455" spans="1:14" x14ac:dyDescent="0.2">
      <c r="A3455" t="s">
        <v>3687</v>
      </c>
      <c r="B3455" t="s">
        <v>32579</v>
      </c>
      <c r="I3455" t="s">
        <v>4</v>
      </c>
      <c r="J3455">
        <v>327.42</v>
      </c>
      <c r="M3455">
        <v>327.42</v>
      </c>
      <c r="N3455">
        <f t="shared" si="53"/>
        <v>0</v>
      </c>
    </row>
    <row r="3456" spans="1:14" x14ac:dyDescent="0.2">
      <c r="A3456" t="s">
        <v>3688</v>
      </c>
      <c r="B3456" t="s">
        <v>32579</v>
      </c>
      <c r="I3456" t="s">
        <v>4</v>
      </c>
      <c r="J3456">
        <v>304.08999999999997</v>
      </c>
      <c r="M3456">
        <v>304.08999999999997</v>
      </c>
      <c r="N3456">
        <f t="shared" si="53"/>
        <v>0</v>
      </c>
    </row>
    <row r="3457" spans="1:14" x14ac:dyDescent="0.2">
      <c r="A3457" t="s">
        <v>3689</v>
      </c>
      <c r="B3457" t="s">
        <v>32580</v>
      </c>
      <c r="I3457" t="s">
        <v>4</v>
      </c>
      <c r="J3457">
        <v>311.04000000000002</v>
      </c>
      <c r="M3457">
        <v>311.04000000000002</v>
      </c>
      <c r="N3457">
        <f t="shared" si="53"/>
        <v>0</v>
      </c>
    </row>
    <row r="3458" spans="1:14" x14ac:dyDescent="0.2">
      <c r="A3458" t="s">
        <v>3690</v>
      </c>
      <c r="B3458" t="s">
        <v>32580</v>
      </c>
      <c r="I3458" t="s">
        <v>4</v>
      </c>
      <c r="J3458">
        <v>288.89</v>
      </c>
      <c r="M3458">
        <v>288.89</v>
      </c>
      <c r="N3458">
        <f t="shared" si="53"/>
        <v>0</v>
      </c>
    </row>
    <row r="3459" spans="1:14" x14ac:dyDescent="0.2">
      <c r="A3459" t="s">
        <v>3691</v>
      </c>
      <c r="B3459" t="s">
        <v>32581</v>
      </c>
      <c r="I3459" t="s">
        <v>4</v>
      </c>
      <c r="J3459">
        <v>436.52</v>
      </c>
      <c r="M3459">
        <v>436.52</v>
      </c>
      <c r="N3459">
        <f t="shared" si="53"/>
        <v>0</v>
      </c>
    </row>
    <row r="3460" spans="1:14" x14ac:dyDescent="0.2">
      <c r="A3460" t="s">
        <v>3692</v>
      </c>
      <c r="B3460" t="s">
        <v>32581</v>
      </c>
      <c r="I3460" t="s">
        <v>4</v>
      </c>
      <c r="J3460">
        <v>405.43</v>
      </c>
      <c r="M3460">
        <v>405.43</v>
      </c>
      <c r="N3460">
        <f t="shared" ref="N3460:N3523" si="54">J3460-M3460</f>
        <v>0</v>
      </c>
    </row>
    <row r="3461" spans="1:14" x14ac:dyDescent="0.2">
      <c r="A3461" t="s">
        <v>3693</v>
      </c>
      <c r="B3461" t="s">
        <v>32582</v>
      </c>
      <c r="I3461" t="s">
        <v>4</v>
      </c>
      <c r="J3461">
        <v>414.7</v>
      </c>
      <c r="M3461">
        <v>414.7</v>
      </c>
      <c r="N3461">
        <f t="shared" si="54"/>
        <v>0</v>
      </c>
    </row>
    <row r="3462" spans="1:14" x14ac:dyDescent="0.2">
      <c r="A3462" t="s">
        <v>3694</v>
      </c>
      <c r="B3462" t="s">
        <v>32582</v>
      </c>
      <c r="I3462" t="s">
        <v>4</v>
      </c>
      <c r="J3462">
        <v>385.16</v>
      </c>
      <c r="M3462">
        <v>385.16</v>
      </c>
      <c r="N3462">
        <f t="shared" si="54"/>
        <v>0</v>
      </c>
    </row>
    <row r="3463" spans="1:14" x14ac:dyDescent="0.2">
      <c r="A3463" t="s">
        <v>3695</v>
      </c>
      <c r="B3463" t="s">
        <v>32583</v>
      </c>
      <c r="I3463" t="s">
        <v>4</v>
      </c>
      <c r="J3463">
        <v>567.64</v>
      </c>
      <c r="M3463">
        <v>567.64</v>
      </c>
      <c r="N3463">
        <f t="shared" si="54"/>
        <v>0</v>
      </c>
    </row>
    <row r="3464" spans="1:14" x14ac:dyDescent="0.2">
      <c r="A3464" t="s">
        <v>3696</v>
      </c>
      <c r="B3464" t="s">
        <v>32583</v>
      </c>
      <c r="I3464" t="s">
        <v>4</v>
      </c>
      <c r="J3464">
        <v>527.22</v>
      </c>
      <c r="M3464">
        <v>527.22</v>
      </c>
      <c r="N3464">
        <f t="shared" si="54"/>
        <v>0</v>
      </c>
    </row>
    <row r="3465" spans="1:14" x14ac:dyDescent="0.2">
      <c r="A3465" t="s">
        <v>3697</v>
      </c>
      <c r="B3465" t="s">
        <v>32584</v>
      </c>
      <c r="I3465" t="s">
        <v>4</v>
      </c>
      <c r="J3465">
        <v>539.26</v>
      </c>
      <c r="M3465">
        <v>539.26</v>
      </c>
      <c r="N3465">
        <f t="shared" si="54"/>
        <v>0</v>
      </c>
    </row>
    <row r="3466" spans="1:14" x14ac:dyDescent="0.2">
      <c r="A3466" t="s">
        <v>3698</v>
      </c>
      <c r="B3466" t="s">
        <v>32584</v>
      </c>
      <c r="I3466" t="s">
        <v>4</v>
      </c>
      <c r="J3466">
        <v>500.86</v>
      </c>
      <c r="M3466">
        <v>500.86</v>
      </c>
      <c r="N3466">
        <f t="shared" si="54"/>
        <v>0</v>
      </c>
    </row>
    <row r="3467" spans="1:14" x14ac:dyDescent="0.2">
      <c r="A3467" t="s">
        <v>3699</v>
      </c>
      <c r="B3467" t="s">
        <v>32585</v>
      </c>
      <c r="I3467" t="s">
        <v>4</v>
      </c>
      <c r="J3467">
        <v>40.76</v>
      </c>
      <c r="M3467">
        <v>40.76</v>
      </c>
      <c r="N3467">
        <f t="shared" si="54"/>
        <v>0</v>
      </c>
    </row>
    <row r="3468" spans="1:14" x14ac:dyDescent="0.2">
      <c r="A3468" t="s">
        <v>3700</v>
      </c>
      <c r="B3468" t="s">
        <v>32585</v>
      </c>
      <c r="I3468" t="s">
        <v>4</v>
      </c>
      <c r="J3468">
        <v>38.69</v>
      </c>
      <c r="M3468">
        <v>38.69</v>
      </c>
      <c r="N3468">
        <f t="shared" si="54"/>
        <v>0</v>
      </c>
    </row>
    <row r="3469" spans="1:14" x14ac:dyDescent="0.2">
      <c r="A3469" t="s">
        <v>3701</v>
      </c>
      <c r="B3469" t="s">
        <v>32586</v>
      </c>
      <c r="I3469" t="s">
        <v>4</v>
      </c>
      <c r="J3469">
        <v>46.87</v>
      </c>
      <c r="M3469">
        <v>46.87</v>
      </c>
      <c r="N3469">
        <f t="shared" si="54"/>
        <v>0</v>
      </c>
    </row>
    <row r="3470" spans="1:14" x14ac:dyDescent="0.2">
      <c r="A3470" t="s">
        <v>3702</v>
      </c>
      <c r="B3470" t="s">
        <v>32586</v>
      </c>
      <c r="I3470" t="s">
        <v>4</v>
      </c>
      <c r="J3470">
        <v>44.5</v>
      </c>
      <c r="M3470">
        <v>44.5</v>
      </c>
      <c r="N3470">
        <f t="shared" si="54"/>
        <v>0</v>
      </c>
    </row>
    <row r="3471" spans="1:14" x14ac:dyDescent="0.2">
      <c r="A3471" t="s">
        <v>3703</v>
      </c>
      <c r="B3471" t="s">
        <v>32587</v>
      </c>
      <c r="I3471" t="s">
        <v>4</v>
      </c>
      <c r="J3471">
        <v>54.66</v>
      </c>
      <c r="M3471">
        <v>54.66</v>
      </c>
      <c r="N3471">
        <f t="shared" si="54"/>
        <v>0</v>
      </c>
    </row>
    <row r="3472" spans="1:14" x14ac:dyDescent="0.2">
      <c r="A3472" t="s">
        <v>3704</v>
      </c>
      <c r="B3472" t="s">
        <v>32587</v>
      </c>
      <c r="I3472" t="s">
        <v>4</v>
      </c>
      <c r="J3472">
        <v>52.01</v>
      </c>
      <c r="M3472">
        <v>52.01</v>
      </c>
      <c r="N3472">
        <f t="shared" si="54"/>
        <v>0</v>
      </c>
    </row>
    <row r="3473" spans="1:14" x14ac:dyDescent="0.2">
      <c r="A3473" t="s">
        <v>3705</v>
      </c>
      <c r="B3473" t="s">
        <v>32588</v>
      </c>
      <c r="I3473" t="s">
        <v>4</v>
      </c>
      <c r="J3473">
        <v>62.86</v>
      </c>
      <c r="M3473">
        <v>62.86</v>
      </c>
      <c r="N3473">
        <f t="shared" si="54"/>
        <v>0</v>
      </c>
    </row>
    <row r="3474" spans="1:14" x14ac:dyDescent="0.2">
      <c r="A3474" t="s">
        <v>3706</v>
      </c>
      <c r="B3474" t="s">
        <v>32588</v>
      </c>
      <c r="I3474" t="s">
        <v>4</v>
      </c>
      <c r="J3474">
        <v>59.82</v>
      </c>
      <c r="M3474">
        <v>59.82</v>
      </c>
      <c r="N3474">
        <f t="shared" si="54"/>
        <v>0</v>
      </c>
    </row>
    <row r="3475" spans="1:14" x14ac:dyDescent="0.2">
      <c r="A3475" t="s">
        <v>3707</v>
      </c>
      <c r="B3475" t="s">
        <v>32589</v>
      </c>
      <c r="I3475" t="s">
        <v>4</v>
      </c>
      <c r="J3475">
        <v>86.84</v>
      </c>
      <c r="M3475">
        <v>86.84</v>
      </c>
      <c r="N3475">
        <f t="shared" si="54"/>
        <v>0</v>
      </c>
    </row>
    <row r="3476" spans="1:14" x14ac:dyDescent="0.2">
      <c r="A3476" t="s">
        <v>3708</v>
      </c>
      <c r="B3476" t="s">
        <v>32589</v>
      </c>
      <c r="I3476" t="s">
        <v>4</v>
      </c>
      <c r="J3476">
        <v>81.73</v>
      </c>
      <c r="M3476">
        <v>81.73</v>
      </c>
      <c r="N3476">
        <f t="shared" si="54"/>
        <v>0</v>
      </c>
    </row>
    <row r="3477" spans="1:14" x14ac:dyDescent="0.2">
      <c r="A3477" t="s">
        <v>3709</v>
      </c>
      <c r="B3477" t="s">
        <v>32590</v>
      </c>
      <c r="I3477" t="s">
        <v>4</v>
      </c>
      <c r="J3477">
        <v>99.86</v>
      </c>
      <c r="M3477">
        <v>99.86</v>
      </c>
      <c r="N3477">
        <f t="shared" si="54"/>
        <v>0</v>
      </c>
    </row>
    <row r="3478" spans="1:14" x14ac:dyDescent="0.2">
      <c r="A3478" t="s">
        <v>3710</v>
      </c>
      <c r="B3478" t="s">
        <v>32590</v>
      </c>
      <c r="I3478" t="s">
        <v>4</v>
      </c>
      <c r="J3478">
        <v>93.99</v>
      </c>
      <c r="M3478">
        <v>93.99</v>
      </c>
      <c r="N3478">
        <f t="shared" si="54"/>
        <v>0</v>
      </c>
    </row>
    <row r="3479" spans="1:14" x14ac:dyDescent="0.2">
      <c r="A3479" t="s">
        <v>3711</v>
      </c>
      <c r="B3479" t="s">
        <v>32591</v>
      </c>
      <c r="I3479" t="s">
        <v>4</v>
      </c>
      <c r="J3479">
        <v>160.96</v>
      </c>
      <c r="M3479">
        <v>160.96</v>
      </c>
      <c r="N3479">
        <f t="shared" si="54"/>
        <v>0</v>
      </c>
    </row>
    <row r="3480" spans="1:14" x14ac:dyDescent="0.2">
      <c r="A3480" t="s">
        <v>3712</v>
      </c>
      <c r="B3480" t="s">
        <v>32591</v>
      </c>
      <c r="I3480" t="s">
        <v>4</v>
      </c>
      <c r="J3480">
        <v>150.25</v>
      </c>
      <c r="M3480">
        <v>150.25</v>
      </c>
      <c r="N3480">
        <f t="shared" si="54"/>
        <v>0</v>
      </c>
    </row>
    <row r="3481" spans="1:14" x14ac:dyDescent="0.2">
      <c r="A3481" t="s">
        <v>3713</v>
      </c>
      <c r="B3481" t="s">
        <v>32592</v>
      </c>
      <c r="I3481" t="s">
        <v>4</v>
      </c>
      <c r="J3481">
        <v>185.11</v>
      </c>
      <c r="M3481">
        <v>185.11</v>
      </c>
      <c r="N3481">
        <f t="shared" si="54"/>
        <v>0</v>
      </c>
    </row>
    <row r="3482" spans="1:14" x14ac:dyDescent="0.2">
      <c r="A3482" t="s">
        <v>3714</v>
      </c>
      <c r="B3482" t="s">
        <v>32592</v>
      </c>
      <c r="I3482" t="s">
        <v>4</v>
      </c>
      <c r="J3482">
        <v>172.79</v>
      </c>
      <c r="M3482">
        <v>172.79</v>
      </c>
      <c r="N3482">
        <f t="shared" si="54"/>
        <v>0</v>
      </c>
    </row>
    <row r="3483" spans="1:14" x14ac:dyDescent="0.2">
      <c r="A3483" t="s">
        <v>3715</v>
      </c>
      <c r="B3483" t="s">
        <v>3716</v>
      </c>
      <c r="I3483" t="s">
        <v>5</v>
      </c>
      <c r="J3483">
        <v>7.92</v>
      </c>
      <c r="M3483">
        <v>7.92</v>
      </c>
      <c r="N3483">
        <f t="shared" si="54"/>
        <v>0</v>
      </c>
    </row>
    <row r="3484" spans="1:14" x14ac:dyDescent="0.2">
      <c r="A3484" t="s">
        <v>3717</v>
      </c>
      <c r="B3484" t="s">
        <v>3716</v>
      </c>
      <c r="I3484" t="s">
        <v>5</v>
      </c>
      <c r="J3484">
        <v>7.52</v>
      </c>
      <c r="M3484">
        <v>7.52</v>
      </c>
      <c r="N3484">
        <f t="shared" si="54"/>
        <v>0</v>
      </c>
    </row>
    <row r="3485" spans="1:14" x14ac:dyDescent="0.2">
      <c r="A3485" t="s">
        <v>3718</v>
      </c>
      <c r="B3485" t="s">
        <v>3719</v>
      </c>
      <c r="I3485" t="s">
        <v>5</v>
      </c>
      <c r="J3485">
        <v>8.77</v>
      </c>
      <c r="M3485">
        <v>8.77</v>
      </c>
      <c r="N3485">
        <f t="shared" si="54"/>
        <v>0</v>
      </c>
    </row>
    <row r="3486" spans="1:14" x14ac:dyDescent="0.2">
      <c r="A3486" t="s">
        <v>3720</v>
      </c>
      <c r="B3486" t="s">
        <v>3719</v>
      </c>
      <c r="I3486" t="s">
        <v>5</v>
      </c>
      <c r="J3486">
        <v>8.34</v>
      </c>
      <c r="M3486">
        <v>8.34</v>
      </c>
      <c r="N3486">
        <f t="shared" si="54"/>
        <v>0</v>
      </c>
    </row>
    <row r="3487" spans="1:14" x14ac:dyDescent="0.2">
      <c r="A3487" t="s">
        <v>3721</v>
      </c>
      <c r="B3487" t="s">
        <v>3722</v>
      </c>
      <c r="I3487" t="s">
        <v>5</v>
      </c>
      <c r="J3487">
        <v>9.56</v>
      </c>
      <c r="M3487">
        <v>9.56</v>
      </c>
      <c r="N3487">
        <f t="shared" si="54"/>
        <v>0</v>
      </c>
    </row>
    <row r="3488" spans="1:14" x14ac:dyDescent="0.2">
      <c r="A3488" t="s">
        <v>3723</v>
      </c>
      <c r="B3488" t="s">
        <v>3722</v>
      </c>
      <c r="I3488" t="s">
        <v>5</v>
      </c>
      <c r="J3488">
        <v>9.1</v>
      </c>
      <c r="M3488">
        <v>9.1</v>
      </c>
      <c r="N3488">
        <f t="shared" si="54"/>
        <v>0</v>
      </c>
    </row>
    <row r="3489" spans="1:14" x14ac:dyDescent="0.2">
      <c r="A3489" t="s">
        <v>3724</v>
      </c>
      <c r="B3489" t="s">
        <v>3725</v>
      </c>
      <c r="I3489" t="s">
        <v>5</v>
      </c>
      <c r="J3489">
        <v>11.15</v>
      </c>
      <c r="M3489">
        <v>11.15</v>
      </c>
      <c r="N3489">
        <f t="shared" si="54"/>
        <v>0</v>
      </c>
    </row>
    <row r="3490" spans="1:14" x14ac:dyDescent="0.2">
      <c r="A3490" t="s">
        <v>3726</v>
      </c>
      <c r="B3490" t="s">
        <v>3725</v>
      </c>
      <c r="I3490" t="s">
        <v>5</v>
      </c>
      <c r="J3490">
        <v>10.63</v>
      </c>
      <c r="M3490">
        <v>10.63</v>
      </c>
      <c r="N3490">
        <f t="shared" si="54"/>
        <v>0</v>
      </c>
    </row>
    <row r="3491" spans="1:14" x14ac:dyDescent="0.2">
      <c r="A3491" t="s">
        <v>3727</v>
      </c>
      <c r="B3491" t="s">
        <v>3728</v>
      </c>
      <c r="I3491" t="s">
        <v>5</v>
      </c>
      <c r="J3491">
        <v>14.11</v>
      </c>
      <c r="M3491">
        <v>14.11</v>
      </c>
      <c r="N3491">
        <f t="shared" si="54"/>
        <v>0</v>
      </c>
    </row>
    <row r="3492" spans="1:14" x14ac:dyDescent="0.2">
      <c r="A3492" t="s">
        <v>3729</v>
      </c>
      <c r="B3492" t="s">
        <v>3728</v>
      </c>
      <c r="I3492" t="s">
        <v>5</v>
      </c>
      <c r="J3492">
        <v>13.49</v>
      </c>
      <c r="M3492">
        <v>13.49</v>
      </c>
      <c r="N3492">
        <f t="shared" si="54"/>
        <v>0</v>
      </c>
    </row>
    <row r="3493" spans="1:14" x14ac:dyDescent="0.2">
      <c r="A3493" t="s">
        <v>3730</v>
      </c>
      <c r="B3493" t="s">
        <v>32593</v>
      </c>
      <c r="I3493" t="s">
        <v>4</v>
      </c>
      <c r="J3493">
        <v>5.13</v>
      </c>
      <c r="M3493">
        <v>5.13</v>
      </c>
      <c r="N3493">
        <f t="shared" si="54"/>
        <v>0</v>
      </c>
    </row>
    <row r="3494" spans="1:14" x14ac:dyDescent="0.2">
      <c r="A3494" t="s">
        <v>3731</v>
      </c>
      <c r="B3494" t="s">
        <v>32593</v>
      </c>
      <c r="I3494" t="s">
        <v>4</v>
      </c>
      <c r="J3494">
        <v>4.6500000000000004</v>
      </c>
      <c r="M3494">
        <v>4.6500000000000004</v>
      </c>
      <c r="N3494">
        <f t="shared" si="54"/>
        <v>0</v>
      </c>
    </row>
    <row r="3495" spans="1:14" x14ac:dyDescent="0.2">
      <c r="A3495" t="s">
        <v>3732</v>
      </c>
      <c r="B3495" t="s">
        <v>32594</v>
      </c>
      <c r="I3495" t="s">
        <v>4</v>
      </c>
      <c r="J3495">
        <v>6.3</v>
      </c>
      <c r="M3495">
        <v>6.3</v>
      </c>
      <c r="N3495">
        <f t="shared" si="54"/>
        <v>0</v>
      </c>
    </row>
    <row r="3496" spans="1:14" x14ac:dyDescent="0.2">
      <c r="A3496" t="s">
        <v>3733</v>
      </c>
      <c r="B3496" t="s">
        <v>32594</v>
      </c>
      <c r="I3496" t="s">
        <v>4</v>
      </c>
      <c r="J3496">
        <v>5.72</v>
      </c>
      <c r="M3496">
        <v>5.72</v>
      </c>
      <c r="N3496">
        <f t="shared" si="54"/>
        <v>0</v>
      </c>
    </row>
    <row r="3497" spans="1:14" x14ac:dyDescent="0.2">
      <c r="A3497" t="s">
        <v>3734</v>
      </c>
      <c r="B3497" t="s">
        <v>32595</v>
      </c>
      <c r="I3497" t="s">
        <v>4</v>
      </c>
      <c r="J3497">
        <v>8.17</v>
      </c>
      <c r="M3497">
        <v>8.17</v>
      </c>
      <c r="N3497">
        <f t="shared" si="54"/>
        <v>0</v>
      </c>
    </row>
    <row r="3498" spans="1:14" x14ac:dyDescent="0.2">
      <c r="A3498" t="s">
        <v>3735</v>
      </c>
      <c r="B3498" t="s">
        <v>32595</v>
      </c>
      <c r="I3498" t="s">
        <v>4</v>
      </c>
      <c r="J3498">
        <v>7.44</v>
      </c>
      <c r="M3498">
        <v>7.44</v>
      </c>
      <c r="N3498">
        <f t="shared" si="54"/>
        <v>0</v>
      </c>
    </row>
    <row r="3499" spans="1:14" x14ac:dyDescent="0.2">
      <c r="A3499" t="s">
        <v>3736</v>
      </c>
      <c r="B3499" t="s">
        <v>32596</v>
      </c>
      <c r="I3499" t="s">
        <v>4</v>
      </c>
      <c r="J3499">
        <v>10.199999999999999</v>
      </c>
      <c r="M3499">
        <v>10.199999999999999</v>
      </c>
      <c r="N3499">
        <f t="shared" si="54"/>
        <v>0</v>
      </c>
    </row>
    <row r="3500" spans="1:14" x14ac:dyDescent="0.2">
      <c r="A3500" t="s">
        <v>3737</v>
      </c>
      <c r="B3500" t="s">
        <v>32596</v>
      </c>
      <c r="I3500" t="s">
        <v>4</v>
      </c>
      <c r="J3500">
        <v>9.32</v>
      </c>
      <c r="M3500">
        <v>9.32</v>
      </c>
      <c r="N3500">
        <f t="shared" si="54"/>
        <v>0</v>
      </c>
    </row>
    <row r="3501" spans="1:14" x14ac:dyDescent="0.2">
      <c r="A3501" t="s">
        <v>3738</v>
      </c>
      <c r="B3501" t="s">
        <v>32597</v>
      </c>
      <c r="I3501" t="s">
        <v>22129</v>
      </c>
      <c r="J3501">
        <v>7.48</v>
      </c>
      <c r="M3501">
        <v>7.48</v>
      </c>
      <c r="N3501">
        <f t="shared" si="54"/>
        <v>0</v>
      </c>
    </row>
    <row r="3502" spans="1:14" x14ac:dyDescent="0.2">
      <c r="A3502" t="s">
        <v>3739</v>
      </c>
      <c r="B3502" t="s">
        <v>32597</v>
      </c>
      <c r="I3502" t="s">
        <v>22129</v>
      </c>
      <c r="J3502">
        <v>6.69</v>
      </c>
      <c r="M3502">
        <v>6.69</v>
      </c>
      <c r="N3502">
        <f t="shared" si="54"/>
        <v>0</v>
      </c>
    </row>
    <row r="3503" spans="1:14" x14ac:dyDescent="0.2">
      <c r="A3503" t="s">
        <v>3740</v>
      </c>
      <c r="B3503" t="s">
        <v>32598</v>
      </c>
      <c r="I3503" t="s">
        <v>5</v>
      </c>
      <c r="J3503">
        <v>9.6999999999999993</v>
      </c>
      <c r="M3503">
        <v>9.6999999999999993</v>
      </c>
      <c r="N3503">
        <f t="shared" si="54"/>
        <v>0</v>
      </c>
    </row>
    <row r="3504" spans="1:14" x14ac:dyDescent="0.2">
      <c r="A3504" t="s">
        <v>3741</v>
      </c>
      <c r="B3504" t="s">
        <v>32598</v>
      </c>
      <c r="I3504" t="s">
        <v>5</v>
      </c>
      <c r="J3504">
        <v>8.67</v>
      </c>
      <c r="M3504">
        <v>8.67</v>
      </c>
      <c r="N3504">
        <f t="shared" si="54"/>
        <v>0</v>
      </c>
    </row>
    <row r="3505" spans="1:14" x14ac:dyDescent="0.2">
      <c r="A3505" t="s">
        <v>3742</v>
      </c>
      <c r="B3505" t="s">
        <v>32599</v>
      </c>
      <c r="I3505" t="s">
        <v>5</v>
      </c>
      <c r="J3505">
        <v>15.04</v>
      </c>
      <c r="M3505">
        <v>15.04</v>
      </c>
      <c r="N3505">
        <f t="shared" si="54"/>
        <v>0</v>
      </c>
    </row>
    <row r="3506" spans="1:14" x14ac:dyDescent="0.2">
      <c r="A3506" t="s">
        <v>3743</v>
      </c>
      <c r="B3506" t="s">
        <v>32599</v>
      </c>
      <c r="I3506" t="s">
        <v>5</v>
      </c>
      <c r="J3506">
        <v>13.43</v>
      </c>
      <c r="M3506">
        <v>13.43</v>
      </c>
      <c r="N3506">
        <f t="shared" si="54"/>
        <v>0</v>
      </c>
    </row>
    <row r="3507" spans="1:14" x14ac:dyDescent="0.2">
      <c r="A3507" t="s">
        <v>3744</v>
      </c>
      <c r="B3507" t="s">
        <v>32600</v>
      </c>
      <c r="I3507" t="s">
        <v>5</v>
      </c>
      <c r="J3507">
        <v>20.89</v>
      </c>
      <c r="M3507">
        <v>20.89</v>
      </c>
      <c r="N3507">
        <f t="shared" si="54"/>
        <v>0</v>
      </c>
    </row>
    <row r="3508" spans="1:14" x14ac:dyDescent="0.2">
      <c r="A3508" t="s">
        <v>3745</v>
      </c>
      <c r="B3508" t="s">
        <v>32600</v>
      </c>
      <c r="I3508" t="s">
        <v>5</v>
      </c>
      <c r="J3508">
        <v>18.64</v>
      </c>
      <c r="M3508">
        <v>18.64</v>
      </c>
      <c r="N3508">
        <f t="shared" si="54"/>
        <v>0</v>
      </c>
    </row>
    <row r="3509" spans="1:14" x14ac:dyDescent="0.2">
      <c r="A3509" t="s">
        <v>3746</v>
      </c>
      <c r="B3509" t="s">
        <v>32601</v>
      </c>
      <c r="I3509" t="s">
        <v>5</v>
      </c>
      <c r="J3509">
        <v>24.5</v>
      </c>
      <c r="M3509">
        <v>24.5</v>
      </c>
      <c r="N3509">
        <f t="shared" si="54"/>
        <v>0</v>
      </c>
    </row>
    <row r="3510" spans="1:14" x14ac:dyDescent="0.2">
      <c r="A3510" t="s">
        <v>3747</v>
      </c>
      <c r="B3510" t="s">
        <v>32601</v>
      </c>
      <c r="I3510" t="s">
        <v>5</v>
      </c>
      <c r="J3510">
        <v>21.94</v>
      </c>
      <c r="M3510">
        <v>21.94</v>
      </c>
      <c r="N3510">
        <f t="shared" si="54"/>
        <v>0</v>
      </c>
    </row>
    <row r="3511" spans="1:14" x14ac:dyDescent="0.2">
      <c r="A3511" t="s">
        <v>3748</v>
      </c>
      <c r="B3511" t="s">
        <v>32602</v>
      </c>
      <c r="I3511" t="s">
        <v>5</v>
      </c>
      <c r="J3511">
        <v>32.07</v>
      </c>
      <c r="M3511">
        <v>32.07</v>
      </c>
      <c r="N3511">
        <f t="shared" si="54"/>
        <v>0</v>
      </c>
    </row>
    <row r="3512" spans="1:14" x14ac:dyDescent="0.2">
      <c r="A3512" t="s">
        <v>3749</v>
      </c>
      <c r="B3512" t="s">
        <v>32602</v>
      </c>
      <c r="I3512" t="s">
        <v>5</v>
      </c>
      <c r="J3512">
        <v>28.86</v>
      </c>
      <c r="M3512">
        <v>28.86</v>
      </c>
      <c r="N3512">
        <f t="shared" si="54"/>
        <v>0</v>
      </c>
    </row>
    <row r="3513" spans="1:14" x14ac:dyDescent="0.2">
      <c r="A3513" t="s">
        <v>3750</v>
      </c>
      <c r="B3513" t="s">
        <v>32603</v>
      </c>
      <c r="I3513" t="s">
        <v>1898</v>
      </c>
      <c r="J3513">
        <v>14.93</v>
      </c>
      <c r="M3513">
        <v>14.93</v>
      </c>
      <c r="N3513">
        <f t="shared" si="54"/>
        <v>0</v>
      </c>
    </row>
    <row r="3514" spans="1:14" x14ac:dyDescent="0.2">
      <c r="A3514" t="s">
        <v>3751</v>
      </c>
      <c r="B3514" t="s">
        <v>32603</v>
      </c>
      <c r="I3514" t="s">
        <v>1898</v>
      </c>
      <c r="J3514">
        <v>14.93</v>
      </c>
      <c r="M3514">
        <v>14.93</v>
      </c>
      <c r="N3514">
        <f t="shared" si="54"/>
        <v>0</v>
      </c>
    </row>
    <row r="3515" spans="1:14" x14ac:dyDescent="0.2">
      <c r="A3515" t="s">
        <v>3752</v>
      </c>
      <c r="B3515" t="s">
        <v>32604</v>
      </c>
      <c r="I3515" t="s">
        <v>1898</v>
      </c>
      <c r="J3515">
        <v>20.16</v>
      </c>
      <c r="M3515">
        <v>20.16</v>
      </c>
      <c r="N3515">
        <f t="shared" si="54"/>
        <v>0</v>
      </c>
    </row>
    <row r="3516" spans="1:14" x14ac:dyDescent="0.2">
      <c r="A3516" t="s">
        <v>3753</v>
      </c>
      <c r="B3516" t="s">
        <v>32604</v>
      </c>
      <c r="I3516" t="s">
        <v>1898</v>
      </c>
      <c r="J3516">
        <v>20.16</v>
      </c>
      <c r="M3516">
        <v>20.16</v>
      </c>
      <c r="N3516">
        <f t="shared" si="54"/>
        <v>0</v>
      </c>
    </row>
    <row r="3517" spans="1:14" x14ac:dyDescent="0.2">
      <c r="A3517" t="s">
        <v>3754</v>
      </c>
      <c r="B3517" t="s">
        <v>32605</v>
      </c>
      <c r="I3517" t="s">
        <v>1898</v>
      </c>
      <c r="J3517">
        <v>27.1</v>
      </c>
      <c r="M3517">
        <v>27.1</v>
      </c>
      <c r="N3517">
        <f t="shared" si="54"/>
        <v>0</v>
      </c>
    </row>
    <row r="3518" spans="1:14" x14ac:dyDescent="0.2">
      <c r="A3518" t="s">
        <v>3755</v>
      </c>
      <c r="B3518" t="s">
        <v>32605</v>
      </c>
      <c r="I3518" t="s">
        <v>1898</v>
      </c>
      <c r="J3518">
        <v>27.1</v>
      </c>
      <c r="M3518">
        <v>27.1</v>
      </c>
      <c r="N3518">
        <f t="shared" si="54"/>
        <v>0</v>
      </c>
    </row>
    <row r="3519" spans="1:14" x14ac:dyDescent="0.2">
      <c r="A3519" t="s">
        <v>3756</v>
      </c>
      <c r="B3519" t="s">
        <v>32606</v>
      </c>
      <c r="I3519" t="s">
        <v>1898</v>
      </c>
      <c r="J3519">
        <v>29.66</v>
      </c>
      <c r="M3519">
        <v>29.66</v>
      </c>
      <c r="N3519">
        <f t="shared" si="54"/>
        <v>0</v>
      </c>
    </row>
    <row r="3520" spans="1:14" x14ac:dyDescent="0.2">
      <c r="A3520" t="s">
        <v>3757</v>
      </c>
      <c r="B3520" t="s">
        <v>32606</v>
      </c>
      <c r="I3520" t="s">
        <v>1898</v>
      </c>
      <c r="J3520">
        <v>29.66</v>
      </c>
      <c r="M3520">
        <v>29.66</v>
      </c>
      <c r="N3520">
        <f t="shared" si="54"/>
        <v>0</v>
      </c>
    </row>
    <row r="3521" spans="1:14" x14ac:dyDescent="0.2">
      <c r="A3521" t="s">
        <v>3758</v>
      </c>
      <c r="B3521" t="s">
        <v>32607</v>
      </c>
      <c r="I3521" t="s">
        <v>1898</v>
      </c>
      <c r="J3521">
        <v>58.39</v>
      </c>
      <c r="M3521">
        <v>58.39</v>
      </c>
      <c r="N3521">
        <f t="shared" si="54"/>
        <v>0</v>
      </c>
    </row>
    <row r="3522" spans="1:14" x14ac:dyDescent="0.2">
      <c r="A3522" t="s">
        <v>3759</v>
      </c>
      <c r="B3522" t="s">
        <v>32607</v>
      </c>
      <c r="I3522" t="s">
        <v>1898</v>
      </c>
      <c r="J3522">
        <v>58.39</v>
      </c>
      <c r="M3522">
        <v>58.39</v>
      </c>
      <c r="N3522">
        <f t="shared" si="54"/>
        <v>0</v>
      </c>
    </row>
    <row r="3523" spans="1:14" x14ac:dyDescent="0.2">
      <c r="A3523" t="s">
        <v>3760</v>
      </c>
      <c r="B3523" t="s">
        <v>32608</v>
      </c>
      <c r="I3523" t="s">
        <v>1898</v>
      </c>
      <c r="J3523">
        <v>63.84</v>
      </c>
      <c r="M3523">
        <v>63.84</v>
      </c>
      <c r="N3523">
        <f t="shared" si="54"/>
        <v>0</v>
      </c>
    </row>
    <row r="3524" spans="1:14" x14ac:dyDescent="0.2">
      <c r="A3524" t="s">
        <v>3761</v>
      </c>
      <c r="B3524" t="s">
        <v>32608</v>
      </c>
      <c r="I3524" t="s">
        <v>1898</v>
      </c>
      <c r="J3524">
        <v>63.84</v>
      </c>
      <c r="M3524">
        <v>63.84</v>
      </c>
      <c r="N3524">
        <f t="shared" ref="N3524:N3587" si="55">J3524-M3524</f>
        <v>0</v>
      </c>
    </row>
    <row r="3525" spans="1:14" x14ac:dyDescent="0.2">
      <c r="A3525" t="s">
        <v>3762</v>
      </c>
      <c r="B3525" t="s">
        <v>32609</v>
      </c>
      <c r="I3525" t="s">
        <v>1898</v>
      </c>
      <c r="J3525">
        <v>70.150000000000006</v>
      </c>
      <c r="M3525">
        <v>70.150000000000006</v>
      </c>
      <c r="N3525">
        <f t="shared" si="55"/>
        <v>0</v>
      </c>
    </row>
    <row r="3526" spans="1:14" x14ac:dyDescent="0.2">
      <c r="A3526" t="s">
        <v>3763</v>
      </c>
      <c r="B3526" t="s">
        <v>32609</v>
      </c>
      <c r="I3526" t="s">
        <v>1898</v>
      </c>
      <c r="J3526">
        <v>70.150000000000006</v>
      </c>
      <c r="M3526">
        <v>70.150000000000006</v>
      </c>
      <c r="N3526">
        <f t="shared" si="55"/>
        <v>0</v>
      </c>
    </row>
    <row r="3527" spans="1:14" x14ac:dyDescent="0.2">
      <c r="A3527" t="s">
        <v>3764</v>
      </c>
      <c r="B3527" t="s">
        <v>32610</v>
      </c>
      <c r="I3527" t="s">
        <v>1898</v>
      </c>
      <c r="J3527">
        <v>80.52</v>
      </c>
      <c r="M3527">
        <v>80.52</v>
      </c>
      <c r="N3527">
        <f t="shared" si="55"/>
        <v>0</v>
      </c>
    </row>
    <row r="3528" spans="1:14" x14ac:dyDescent="0.2">
      <c r="A3528" t="s">
        <v>3765</v>
      </c>
      <c r="B3528" t="s">
        <v>32610</v>
      </c>
      <c r="I3528" t="s">
        <v>1898</v>
      </c>
      <c r="J3528">
        <v>80.52</v>
      </c>
      <c r="M3528">
        <v>80.52</v>
      </c>
      <c r="N3528">
        <f t="shared" si="55"/>
        <v>0</v>
      </c>
    </row>
    <row r="3529" spans="1:14" x14ac:dyDescent="0.2">
      <c r="A3529" t="s">
        <v>3766</v>
      </c>
      <c r="B3529" t="s">
        <v>3767</v>
      </c>
      <c r="I3529" t="s">
        <v>5</v>
      </c>
      <c r="J3529">
        <v>500.7</v>
      </c>
      <c r="M3529">
        <v>500.7</v>
      </c>
      <c r="N3529">
        <f t="shared" si="55"/>
        <v>0</v>
      </c>
    </row>
    <row r="3530" spans="1:14" x14ac:dyDescent="0.2">
      <c r="A3530" t="s">
        <v>3768</v>
      </c>
      <c r="B3530" t="s">
        <v>3767</v>
      </c>
      <c r="I3530" t="s">
        <v>5</v>
      </c>
      <c r="J3530">
        <v>479.01</v>
      </c>
      <c r="M3530">
        <v>479.01</v>
      </c>
      <c r="N3530">
        <f t="shared" si="55"/>
        <v>0</v>
      </c>
    </row>
    <row r="3531" spans="1:14" x14ac:dyDescent="0.2">
      <c r="A3531" t="s">
        <v>3769</v>
      </c>
      <c r="B3531" t="s">
        <v>32611</v>
      </c>
      <c r="I3531" t="s">
        <v>20</v>
      </c>
      <c r="J3531">
        <v>206.66</v>
      </c>
      <c r="M3531">
        <v>206.66</v>
      </c>
      <c r="N3531">
        <f t="shared" si="55"/>
        <v>0</v>
      </c>
    </row>
    <row r="3532" spans="1:14" x14ac:dyDescent="0.2">
      <c r="A3532" t="s">
        <v>3770</v>
      </c>
      <c r="B3532" t="s">
        <v>32611</v>
      </c>
      <c r="I3532" t="s">
        <v>20</v>
      </c>
      <c r="J3532">
        <v>197.02</v>
      </c>
      <c r="M3532">
        <v>197.02</v>
      </c>
      <c r="N3532">
        <f t="shared" si="55"/>
        <v>0</v>
      </c>
    </row>
    <row r="3533" spans="1:14" x14ac:dyDescent="0.2">
      <c r="A3533" t="s">
        <v>3771</v>
      </c>
      <c r="B3533" t="s">
        <v>32612</v>
      </c>
      <c r="I3533" t="s">
        <v>20</v>
      </c>
      <c r="J3533">
        <v>242.79</v>
      </c>
      <c r="M3533">
        <v>242.79</v>
      </c>
      <c r="N3533">
        <f t="shared" si="55"/>
        <v>0</v>
      </c>
    </row>
    <row r="3534" spans="1:14" x14ac:dyDescent="0.2">
      <c r="A3534" t="s">
        <v>3772</v>
      </c>
      <c r="B3534" t="s">
        <v>32612</v>
      </c>
      <c r="I3534" t="s">
        <v>20</v>
      </c>
      <c r="J3534">
        <v>228.33</v>
      </c>
      <c r="M3534">
        <v>228.33</v>
      </c>
      <c r="N3534">
        <f t="shared" si="55"/>
        <v>0</v>
      </c>
    </row>
    <row r="3535" spans="1:14" x14ac:dyDescent="0.2">
      <c r="A3535" t="s">
        <v>3773</v>
      </c>
      <c r="B3535" t="s">
        <v>32613</v>
      </c>
      <c r="I3535" t="s">
        <v>20</v>
      </c>
      <c r="J3535">
        <v>108.39</v>
      </c>
      <c r="M3535">
        <v>108.39</v>
      </c>
      <c r="N3535">
        <f t="shared" si="55"/>
        <v>0</v>
      </c>
    </row>
    <row r="3536" spans="1:14" x14ac:dyDescent="0.2">
      <c r="A3536" t="s">
        <v>3774</v>
      </c>
      <c r="B3536" t="s">
        <v>32613</v>
      </c>
      <c r="I3536" t="s">
        <v>20</v>
      </c>
      <c r="J3536">
        <v>93.93</v>
      </c>
      <c r="M3536">
        <v>93.93</v>
      </c>
      <c r="N3536">
        <f t="shared" si="55"/>
        <v>0</v>
      </c>
    </row>
    <row r="3537" spans="1:14" x14ac:dyDescent="0.2">
      <c r="A3537" t="s">
        <v>3775</v>
      </c>
      <c r="B3537" t="s">
        <v>40844</v>
      </c>
      <c r="I3537" t="s">
        <v>4</v>
      </c>
      <c r="J3537">
        <v>47.36</v>
      </c>
      <c r="M3537">
        <v>47.36</v>
      </c>
      <c r="N3537">
        <f t="shared" si="55"/>
        <v>0</v>
      </c>
    </row>
    <row r="3538" spans="1:14" x14ac:dyDescent="0.2">
      <c r="A3538" t="s">
        <v>3776</v>
      </c>
      <c r="B3538" t="s">
        <v>40844</v>
      </c>
      <c r="I3538" t="s">
        <v>4</v>
      </c>
      <c r="J3538">
        <v>45.68</v>
      </c>
      <c r="M3538">
        <v>45.68</v>
      </c>
      <c r="N3538">
        <f t="shared" si="55"/>
        <v>0</v>
      </c>
    </row>
    <row r="3539" spans="1:14" x14ac:dyDescent="0.2">
      <c r="A3539" t="s">
        <v>3777</v>
      </c>
      <c r="B3539" t="s">
        <v>40845</v>
      </c>
      <c r="I3539" t="s">
        <v>4</v>
      </c>
      <c r="J3539">
        <v>37.58</v>
      </c>
      <c r="M3539">
        <v>37.58</v>
      </c>
      <c r="N3539">
        <f t="shared" si="55"/>
        <v>0</v>
      </c>
    </row>
    <row r="3540" spans="1:14" x14ac:dyDescent="0.2">
      <c r="A3540" t="s">
        <v>3778</v>
      </c>
      <c r="B3540" t="s">
        <v>40845</v>
      </c>
      <c r="I3540" t="s">
        <v>4</v>
      </c>
      <c r="J3540">
        <v>36.119999999999997</v>
      </c>
      <c r="M3540">
        <v>36.119999999999997</v>
      </c>
      <c r="N3540">
        <f t="shared" si="55"/>
        <v>0</v>
      </c>
    </row>
    <row r="3541" spans="1:14" x14ac:dyDescent="0.2">
      <c r="A3541" t="s">
        <v>3779</v>
      </c>
      <c r="B3541" t="s">
        <v>32614</v>
      </c>
      <c r="I3541" t="s">
        <v>3</v>
      </c>
      <c r="J3541">
        <v>86.66</v>
      </c>
      <c r="M3541">
        <v>86.66</v>
      </c>
      <c r="N3541">
        <f t="shared" si="55"/>
        <v>0</v>
      </c>
    </row>
    <row r="3542" spans="1:14" x14ac:dyDescent="0.2">
      <c r="A3542" t="s">
        <v>3780</v>
      </c>
      <c r="B3542" t="s">
        <v>32614</v>
      </c>
      <c r="I3542" t="s">
        <v>3</v>
      </c>
      <c r="J3542">
        <v>84.22</v>
      </c>
      <c r="M3542">
        <v>84.22</v>
      </c>
      <c r="N3542">
        <f t="shared" si="55"/>
        <v>0</v>
      </c>
    </row>
    <row r="3543" spans="1:14" x14ac:dyDescent="0.2">
      <c r="A3543" t="s">
        <v>3781</v>
      </c>
      <c r="B3543" t="s">
        <v>40846</v>
      </c>
      <c r="I3543" t="s">
        <v>4</v>
      </c>
      <c r="J3543">
        <v>35.32</v>
      </c>
      <c r="M3543">
        <v>35.32</v>
      </c>
      <c r="N3543">
        <f t="shared" si="55"/>
        <v>0</v>
      </c>
    </row>
    <row r="3544" spans="1:14" x14ac:dyDescent="0.2">
      <c r="A3544" t="s">
        <v>3782</v>
      </c>
      <c r="B3544" t="s">
        <v>40846</v>
      </c>
      <c r="I3544" t="s">
        <v>4</v>
      </c>
      <c r="J3544">
        <v>33.229999999999997</v>
      </c>
      <c r="M3544">
        <v>33.229999999999997</v>
      </c>
      <c r="N3544">
        <f t="shared" si="55"/>
        <v>0</v>
      </c>
    </row>
    <row r="3545" spans="1:14" x14ac:dyDescent="0.2">
      <c r="A3545" t="s">
        <v>3783</v>
      </c>
      <c r="B3545" t="s">
        <v>40847</v>
      </c>
      <c r="I3545" t="s">
        <v>4</v>
      </c>
      <c r="J3545">
        <v>46.02</v>
      </c>
      <c r="M3545">
        <v>46.02</v>
      </c>
      <c r="N3545">
        <f t="shared" si="55"/>
        <v>0</v>
      </c>
    </row>
    <row r="3546" spans="1:14" x14ac:dyDescent="0.2">
      <c r="A3546" t="s">
        <v>3784</v>
      </c>
      <c r="B3546" t="s">
        <v>40847</v>
      </c>
      <c r="I3546" t="s">
        <v>4</v>
      </c>
      <c r="J3546">
        <v>43.23</v>
      </c>
      <c r="M3546">
        <v>43.23</v>
      </c>
      <c r="N3546">
        <f t="shared" si="55"/>
        <v>0</v>
      </c>
    </row>
    <row r="3547" spans="1:14" x14ac:dyDescent="0.2">
      <c r="A3547" t="s">
        <v>3785</v>
      </c>
      <c r="B3547" t="s">
        <v>40848</v>
      </c>
      <c r="I3547" t="s">
        <v>4</v>
      </c>
      <c r="J3547">
        <v>43.7</v>
      </c>
      <c r="M3547">
        <v>43.7</v>
      </c>
      <c r="N3547">
        <f t="shared" si="55"/>
        <v>0</v>
      </c>
    </row>
    <row r="3548" spans="1:14" x14ac:dyDescent="0.2">
      <c r="A3548" t="s">
        <v>3786</v>
      </c>
      <c r="B3548" t="s">
        <v>40848</v>
      </c>
      <c r="I3548" t="s">
        <v>4</v>
      </c>
      <c r="J3548">
        <v>40.22</v>
      </c>
      <c r="M3548">
        <v>40.22</v>
      </c>
      <c r="N3548">
        <f t="shared" si="55"/>
        <v>0</v>
      </c>
    </row>
    <row r="3549" spans="1:14" x14ac:dyDescent="0.2">
      <c r="A3549" t="s">
        <v>3787</v>
      </c>
      <c r="B3549" t="s">
        <v>40849</v>
      </c>
      <c r="I3549" t="s">
        <v>4</v>
      </c>
      <c r="J3549">
        <v>57.31</v>
      </c>
      <c r="M3549">
        <v>57.31</v>
      </c>
      <c r="N3549">
        <f t="shared" si="55"/>
        <v>0</v>
      </c>
    </row>
    <row r="3550" spans="1:14" x14ac:dyDescent="0.2">
      <c r="A3550" t="s">
        <v>3788</v>
      </c>
      <c r="B3550" t="s">
        <v>40849</v>
      </c>
      <c r="I3550" t="s">
        <v>4</v>
      </c>
      <c r="J3550">
        <v>55.11</v>
      </c>
      <c r="M3550">
        <v>55.11</v>
      </c>
      <c r="N3550">
        <f t="shared" si="55"/>
        <v>0</v>
      </c>
    </row>
    <row r="3551" spans="1:14" x14ac:dyDescent="0.2">
      <c r="A3551" t="s">
        <v>3789</v>
      </c>
      <c r="B3551" t="s">
        <v>40850</v>
      </c>
      <c r="I3551" t="s">
        <v>4</v>
      </c>
      <c r="J3551">
        <v>38.159999999999997</v>
      </c>
      <c r="M3551">
        <v>38.159999999999997</v>
      </c>
      <c r="N3551">
        <f t="shared" si="55"/>
        <v>0</v>
      </c>
    </row>
    <row r="3552" spans="1:14" x14ac:dyDescent="0.2">
      <c r="A3552" t="s">
        <v>3790</v>
      </c>
      <c r="B3552" t="s">
        <v>40850</v>
      </c>
      <c r="I3552" t="s">
        <v>4</v>
      </c>
      <c r="J3552">
        <v>36.69</v>
      </c>
      <c r="M3552">
        <v>36.69</v>
      </c>
      <c r="N3552">
        <f t="shared" si="55"/>
        <v>0</v>
      </c>
    </row>
    <row r="3553" spans="1:14" x14ac:dyDescent="0.2">
      <c r="A3553" t="s">
        <v>3791</v>
      </c>
      <c r="B3553" t="s">
        <v>40851</v>
      </c>
      <c r="I3553" t="s">
        <v>4</v>
      </c>
      <c r="J3553">
        <v>289.2</v>
      </c>
      <c r="M3553">
        <v>289.2</v>
      </c>
      <c r="N3553">
        <f t="shared" si="55"/>
        <v>0</v>
      </c>
    </row>
    <row r="3554" spans="1:14" x14ac:dyDescent="0.2">
      <c r="A3554" t="s">
        <v>3792</v>
      </c>
      <c r="B3554" t="s">
        <v>40851</v>
      </c>
      <c r="I3554" t="s">
        <v>4</v>
      </c>
      <c r="J3554">
        <v>280.73</v>
      </c>
      <c r="M3554">
        <v>280.73</v>
      </c>
      <c r="N3554">
        <f t="shared" si="55"/>
        <v>0</v>
      </c>
    </row>
    <row r="3555" spans="1:14" x14ac:dyDescent="0.2">
      <c r="A3555" t="s">
        <v>3793</v>
      </c>
      <c r="B3555" t="s">
        <v>40852</v>
      </c>
      <c r="I3555" t="s">
        <v>4</v>
      </c>
      <c r="J3555">
        <v>41.53</v>
      </c>
      <c r="M3555">
        <v>41.53</v>
      </c>
      <c r="N3555">
        <f t="shared" si="55"/>
        <v>0</v>
      </c>
    </row>
    <row r="3556" spans="1:14" x14ac:dyDescent="0.2">
      <c r="A3556" t="s">
        <v>3794</v>
      </c>
      <c r="B3556" t="s">
        <v>40852</v>
      </c>
      <c r="I3556" t="s">
        <v>4</v>
      </c>
      <c r="J3556">
        <v>40.14</v>
      </c>
      <c r="M3556">
        <v>40.14</v>
      </c>
      <c r="N3556">
        <f t="shared" si="55"/>
        <v>0</v>
      </c>
    </row>
    <row r="3557" spans="1:14" x14ac:dyDescent="0.2">
      <c r="A3557" t="s">
        <v>3795</v>
      </c>
      <c r="B3557" t="s">
        <v>40853</v>
      </c>
      <c r="I3557" t="s">
        <v>4</v>
      </c>
      <c r="J3557">
        <v>185.62</v>
      </c>
      <c r="M3557">
        <v>185.62</v>
      </c>
      <c r="N3557">
        <f t="shared" si="55"/>
        <v>0</v>
      </c>
    </row>
    <row r="3558" spans="1:14" x14ac:dyDescent="0.2">
      <c r="A3558" t="s">
        <v>3796</v>
      </c>
      <c r="B3558" t="s">
        <v>40853</v>
      </c>
      <c r="I3558" t="s">
        <v>4</v>
      </c>
      <c r="J3558">
        <v>181.92</v>
      </c>
      <c r="M3558">
        <v>181.92</v>
      </c>
      <c r="N3558">
        <f t="shared" si="55"/>
        <v>0</v>
      </c>
    </row>
    <row r="3559" spans="1:14" x14ac:dyDescent="0.2">
      <c r="A3559" t="s">
        <v>3797</v>
      </c>
      <c r="B3559" t="s">
        <v>40854</v>
      </c>
      <c r="I3559" t="s">
        <v>4</v>
      </c>
      <c r="J3559">
        <v>42.81</v>
      </c>
      <c r="M3559">
        <v>42.81</v>
      </c>
      <c r="N3559">
        <f t="shared" si="55"/>
        <v>0</v>
      </c>
    </row>
    <row r="3560" spans="1:14" x14ac:dyDescent="0.2">
      <c r="A3560" t="s">
        <v>3798</v>
      </c>
      <c r="B3560" t="s">
        <v>40854</v>
      </c>
      <c r="I3560" t="s">
        <v>4</v>
      </c>
      <c r="J3560">
        <v>41.26</v>
      </c>
      <c r="M3560">
        <v>41.26</v>
      </c>
      <c r="N3560">
        <f t="shared" si="55"/>
        <v>0</v>
      </c>
    </row>
    <row r="3561" spans="1:14" x14ac:dyDescent="0.2">
      <c r="A3561" t="s">
        <v>3799</v>
      </c>
      <c r="B3561" t="s">
        <v>32615</v>
      </c>
      <c r="I3561" t="s">
        <v>3</v>
      </c>
      <c r="J3561">
        <v>241.37</v>
      </c>
      <c r="M3561">
        <v>241.37</v>
      </c>
      <c r="N3561">
        <f t="shared" si="55"/>
        <v>0</v>
      </c>
    </row>
    <row r="3562" spans="1:14" x14ac:dyDescent="0.2">
      <c r="A3562" t="s">
        <v>3800</v>
      </c>
      <c r="B3562" t="s">
        <v>32615</v>
      </c>
      <c r="I3562" t="s">
        <v>3</v>
      </c>
      <c r="J3562">
        <v>226.36</v>
      </c>
      <c r="M3562">
        <v>226.36</v>
      </c>
      <c r="N3562">
        <f t="shared" si="55"/>
        <v>0</v>
      </c>
    </row>
    <row r="3563" spans="1:14" x14ac:dyDescent="0.2">
      <c r="A3563" t="s">
        <v>3801</v>
      </c>
      <c r="B3563" t="s">
        <v>32616</v>
      </c>
      <c r="I3563" t="s">
        <v>4</v>
      </c>
      <c r="J3563">
        <v>13.48</v>
      </c>
      <c r="M3563">
        <v>13.48</v>
      </c>
      <c r="N3563">
        <f t="shared" si="55"/>
        <v>0</v>
      </c>
    </row>
    <row r="3564" spans="1:14" x14ac:dyDescent="0.2">
      <c r="A3564" t="s">
        <v>3802</v>
      </c>
      <c r="B3564" t="s">
        <v>32616</v>
      </c>
      <c r="I3564" t="s">
        <v>4</v>
      </c>
      <c r="J3564">
        <v>12.46</v>
      </c>
      <c r="M3564">
        <v>12.46</v>
      </c>
      <c r="N3564">
        <f t="shared" si="55"/>
        <v>0</v>
      </c>
    </row>
    <row r="3565" spans="1:14" x14ac:dyDescent="0.2">
      <c r="A3565" t="s">
        <v>3803</v>
      </c>
      <c r="B3565" t="s">
        <v>40855</v>
      </c>
      <c r="I3565" t="s">
        <v>4</v>
      </c>
      <c r="J3565">
        <v>32.53</v>
      </c>
      <c r="M3565">
        <v>32.53</v>
      </c>
      <c r="N3565">
        <f t="shared" si="55"/>
        <v>0</v>
      </c>
    </row>
    <row r="3566" spans="1:14" x14ac:dyDescent="0.2">
      <c r="A3566" t="s">
        <v>3804</v>
      </c>
      <c r="B3566" t="s">
        <v>40855</v>
      </c>
      <c r="I3566" t="s">
        <v>4</v>
      </c>
      <c r="J3566">
        <v>30.25</v>
      </c>
      <c r="M3566">
        <v>30.25</v>
      </c>
      <c r="N3566">
        <f t="shared" si="55"/>
        <v>0</v>
      </c>
    </row>
    <row r="3567" spans="1:14" x14ac:dyDescent="0.2">
      <c r="A3567" t="s">
        <v>3805</v>
      </c>
      <c r="B3567" t="s">
        <v>32617</v>
      </c>
      <c r="I3567" t="s">
        <v>5</v>
      </c>
      <c r="J3567">
        <v>1972.9</v>
      </c>
      <c r="M3567">
        <v>1972.9</v>
      </c>
      <c r="N3567">
        <f t="shared" si="55"/>
        <v>0</v>
      </c>
    </row>
    <row r="3568" spans="1:14" x14ac:dyDescent="0.2">
      <c r="A3568" t="s">
        <v>3806</v>
      </c>
      <c r="B3568" t="s">
        <v>32617</v>
      </c>
      <c r="I3568" t="s">
        <v>5</v>
      </c>
      <c r="J3568">
        <v>1858.91</v>
      </c>
      <c r="M3568">
        <v>1858.91</v>
      </c>
      <c r="N3568">
        <f t="shared" si="55"/>
        <v>0</v>
      </c>
    </row>
    <row r="3569" spans="1:14" x14ac:dyDescent="0.2">
      <c r="A3569" t="s">
        <v>3807</v>
      </c>
      <c r="B3569" t="s">
        <v>32618</v>
      </c>
      <c r="I3569" t="s">
        <v>4</v>
      </c>
      <c r="J3569">
        <v>83.93</v>
      </c>
      <c r="M3569">
        <v>83.93</v>
      </c>
      <c r="N3569">
        <f t="shared" si="55"/>
        <v>0</v>
      </c>
    </row>
    <row r="3570" spans="1:14" x14ac:dyDescent="0.2">
      <c r="A3570" t="s">
        <v>3808</v>
      </c>
      <c r="B3570" t="s">
        <v>32618</v>
      </c>
      <c r="I3570" t="s">
        <v>4</v>
      </c>
      <c r="J3570">
        <v>79.3</v>
      </c>
      <c r="M3570">
        <v>79.3</v>
      </c>
      <c r="N3570">
        <f t="shared" si="55"/>
        <v>0</v>
      </c>
    </row>
    <row r="3571" spans="1:14" x14ac:dyDescent="0.2">
      <c r="A3571" t="s">
        <v>3809</v>
      </c>
      <c r="B3571" t="s">
        <v>32619</v>
      </c>
      <c r="I3571" t="s">
        <v>4</v>
      </c>
      <c r="J3571">
        <v>111.57</v>
      </c>
      <c r="M3571">
        <v>111.57</v>
      </c>
      <c r="N3571">
        <f t="shared" si="55"/>
        <v>0</v>
      </c>
    </row>
    <row r="3572" spans="1:14" x14ac:dyDescent="0.2">
      <c r="A3572" t="s">
        <v>3810</v>
      </c>
      <c r="B3572" t="s">
        <v>32619</v>
      </c>
      <c r="I3572" t="s">
        <v>4</v>
      </c>
      <c r="J3572">
        <v>106.1</v>
      </c>
      <c r="M3572">
        <v>106.1</v>
      </c>
      <c r="N3572">
        <f t="shared" si="55"/>
        <v>0</v>
      </c>
    </row>
    <row r="3573" spans="1:14" x14ac:dyDescent="0.2">
      <c r="A3573" t="s">
        <v>3811</v>
      </c>
      <c r="B3573" t="s">
        <v>32620</v>
      </c>
      <c r="I3573" t="s">
        <v>113</v>
      </c>
      <c r="J3573">
        <v>41.21</v>
      </c>
      <c r="M3573">
        <v>41.21</v>
      </c>
      <c r="N3573">
        <f t="shared" si="55"/>
        <v>0</v>
      </c>
    </row>
    <row r="3574" spans="1:14" x14ac:dyDescent="0.2">
      <c r="A3574" t="s">
        <v>3812</v>
      </c>
      <c r="B3574" t="s">
        <v>32620</v>
      </c>
      <c r="I3574" t="s">
        <v>113</v>
      </c>
      <c r="J3574">
        <v>38.049999999999997</v>
      </c>
      <c r="M3574">
        <v>38.049999999999997</v>
      </c>
      <c r="N3574">
        <f t="shared" si="55"/>
        <v>0</v>
      </c>
    </row>
    <row r="3575" spans="1:14" x14ac:dyDescent="0.2">
      <c r="A3575" t="s">
        <v>3813</v>
      </c>
      <c r="B3575" t="s">
        <v>32621</v>
      </c>
      <c r="I3575" t="s">
        <v>4</v>
      </c>
      <c r="J3575">
        <v>278.57</v>
      </c>
      <c r="M3575">
        <v>278.57</v>
      </c>
      <c r="N3575">
        <f t="shared" si="55"/>
        <v>0</v>
      </c>
    </row>
    <row r="3576" spans="1:14" x14ac:dyDescent="0.2">
      <c r="A3576" t="s">
        <v>3814</v>
      </c>
      <c r="B3576" t="s">
        <v>32621</v>
      </c>
      <c r="I3576" t="s">
        <v>4</v>
      </c>
      <c r="J3576">
        <v>268.93</v>
      </c>
      <c r="M3576">
        <v>268.93</v>
      </c>
      <c r="N3576">
        <f t="shared" si="55"/>
        <v>0</v>
      </c>
    </row>
    <row r="3577" spans="1:14" x14ac:dyDescent="0.2">
      <c r="A3577" t="s">
        <v>3815</v>
      </c>
      <c r="B3577" t="s">
        <v>32622</v>
      </c>
      <c r="I3577" t="s">
        <v>4</v>
      </c>
      <c r="J3577">
        <v>39.090000000000003</v>
      </c>
      <c r="M3577">
        <v>39.090000000000003</v>
      </c>
      <c r="N3577">
        <f t="shared" si="55"/>
        <v>0</v>
      </c>
    </row>
    <row r="3578" spans="1:14" x14ac:dyDescent="0.2">
      <c r="A3578" t="s">
        <v>3816</v>
      </c>
      <c r="B3578" t="s">
        <v>32622</v>
      </c>
      <c r="I3578" t="s">
        <v>4</v>
      </c>
      <c r="J3578">
        <v>35.93</v>
      </c>
      <c r="M3578">
        <v>35.93</v>
      </c>
      <c r="N3578">
        <f t="shared" si="55"/>
        <v>0</v>
      </c>
    </row>
    <row r="3579" spans="1:14" x14ac:dyDescent="0.2">
      <c r="A3579" t="s">
        <v>3817</v>
      </c>
      <c r="B3579" t="s">
        <v>32623</v>
      </c>
      <c r="I3579" t="s">
        <v>4</v>
      </c>
      <c r="J3579">
        <v>42.23</v>
      </c>
      <c r="M3579">
        <v>42.23</v>
      </c>
      <c r="N3579">
        <f t="shared" si="55"/>
        <v>0</v>
      </c>
    </row>
    <row r="3580" spans="1:14" x14ac:dyDescent="0.2">
      <c r="A3580" t="s">
        <v>3818</v>
      </c>
      <c r="B3580" t="s">
        <v>32623</v>
      </c>
      <c r="I3580" t="s">
        <v>4</v>
      </c>
      <c r="J3580">
        <v>38.630000000000003</v>
      </c>
      <c r="M3580">
        <v>38.630000000000003</v>
      </c>
      <c r="N3580">
        <f t="shared" si="55"/>
        <v>0</v>
      </c>
    </row>
    <row r="3581" spans="1:14" x14ac:dyDescent="0.2">
      <c r="A3581" t="s">
        <v>3819</v>
      </c>
      <c r="B3581" t="s">
        <v>32624</v>
      </c>
      <c r="I3581" t="s">
        <v>4</v>
      </c>
      <c r="J3581">
        <v>65.430000000000007</v>
      </c>
      <c r="M3581">
        <v>65.430000000000007</v>
      </c>
      <c r="N3581">
        <f t="shared" si="55"/>
        <v>0</v>
      </c>
    </row>
    <row r="3582" spans="1:14" x14ac:dyDescent="0.2">
      <c r="A3582" t="s">
        <v>3820</v>
      </c>
      <c r="B3582" t="s">
        <v>32624</v>
      </c>
      <c r="I3582" t="s">
        <v>4</v>
      </c>
      <c r="J3582">
        <v>61.23</v>
      </c>
      <c r="M3582">
        <v>61.23</v>
      </c>
      <c r="N3582">
        <f t="shared" si="55"/>
        <v>0</v>
      </c>
    </row>
    <row r="3583" spans="1:14" x14ac:dyDescent="0.2">
      <c r="A3583" t="s">
        <v>3821</v>
      </c>
      <c r="B3583" t="s">
        <v>32625</v>
      </c>
      <c r="I3583" t="s">
        <v>3</v>
      </c>
      <c r="J3583">
        <v>20.63</v>
      </c>
      <c r="M3583">
        <v>20.63</v>
      </c>
      <c r="N3583">
        <f t="shared" si="55"/>
        <v>0</v>
      </c>
    </row>
    <row r="3584" spans="1:14" x14ac:dyDescent="0.2">
      <c r="A3584" t="s">
        <v>3822</v>
      </c>
      <c r="B3584" t="s">
        <v>32625</v>
      </c>
      <c r="I3584" t="s">
        <v>3</v>
      </c>
      <c r="J3584">
        <v>18.29</v>
      </c>
      <c r="M3584">
        <v>18.29</v>
      </c>
      <c r="N3584">
        <f t="shared" si="55"/>
        <v>0</v>
      </c>
    </row>
    <row r="3585" spans="1:14" x14ac:dyDescent="0.2">
      <c r="A3585" t="s">
        <v>3823</v>
      </c>
      <c r="B3585" t="s">
        <v>32626</v>
      </c>
      <c r="I3585" t="s">
        <v>3</v>
      </c>
      <c r="J3585">
        <v>50</v>
      </c>
      <c r="M3585">
        <v>50</v>
      </c>
      <c r="N3585">
        <f t="shared" si="55"/>
        <v>0</v>
      </c>
    </row>
    <row r="3586" spans="1:14" x14ac:dyDescent="0.2">
      <c r="A3586" t="s">
        <v>3824</v>
      </c>
      <c r="B3586" t="s">
        <v>32626</v>
      </c>
      <c r="I3586" t="s">
        <v>3</v>
      </c>
      <c r="J3586">
        <v>50</v>
      </c>
      <c r="M3586">
        <v>50</v>
      </c>
      <c r="N3586">
        <f t="shared" si="55"/>
        <v>0</v>
      </c>
    </row>
    <row r="3587" spans="1:14" x14ac:dyDescent="0.2">
      <c r="A3587" t="s">
        <v>3825</v>
      </c>
      <c r="B3587" t="s">
        <v>3826</v>
      </c>
      <c r="I3587" t="s">
        <v>3</v>
      </c>
      <c r="J3587">
        <v>5.44</v>
      </c>
      <c r="M3587">
        <v>5.44</v>
      </c>
      <c r="N3587">
        <f t="shared" si="55"/>
        <v>0</v>
      </c>
    </row>
    <row r="3588" spans="1:14" x14ac:dyDescent="0.2">
      <c r="A3588" t="s">
        <v>3827</v>
      </c>
      <c r="B3588" t="s">
        <v>3826</v>
      </c>
      <c r="I3588" t="s">
        <v>3</v>
      </c>
      <c r="J3588">
        <v>4.93</v>
      </c>
      <c r="M3588">
        <v>4.93</v>
      </c>
      <c r="N3588">
        <f t="shared" ref="N3588:N3651" si="56">J3588-M3588</f>
        <v>0</v>
      </c>
    </row>
    <row r="3589" spans="1:14" x14ac:dyDescent="0.2">
      <c r="A3589" t="s">
        <v>3828</v>
      </c>
      <c r="B3589" t="s">
        <v>3829</v>
      </c>
      <c r="I3589" t="s">
        <v>4</v>
      </c>
      <c r="J3589">
        <v>2.14</v>
      </c>
      <c r="M3589">
        <v>2.14</v>
      </c>
      <c r="N3589">
        <f t="shared" si="56"/>
        <v>0</v>
      </c>
    </row>
    <row r="3590" spans="1:14" x14ac:dyDescent="0.2">
      <c r="A3590" t="s">
        <v>3830</v>
      </c>
      <c r="B3590" t="s">
        <v>3829</v>
      </c>
      <c r="I3590" t="s">
        <v>4</v>
      </c>
      <c r="J3590">
        <v>1.89</v>
      </c>
      <c r="M3590">
        <v>1.89</v>
      </c>
      <c r="N3590">
        <f t="shared" si="56"/>
        <v>0</v>
      </c>
    </row>
    <row r="3591" spans="1:14" x14ac:dyDescent="0.2">
      <c r="A3591" t="s">
        <v>3831</v>
      </c>
      <c r="B3591" t="s">
        <v>3832</v>
      </c>
      <c r="I3591" t="s">
        <v>4</v>
      </c>
      <c r="J3591">
        <v>2.69</v>
      </c>
      <c r="M3591">
        <v>2.69</v>
      </c>
      <c r="N3591">
        <f t="shared" si="56"/>
        <v>0</v>
      </c>
    </row>
    <row r="3592" spans="1:14" x14ac:dyDescent="0.2">
      <c r="A3592" t="s">
        <v>3833</v>
      </c>
      <c r="B3592" t="s">
        <v>3832</v>
      </c>
      <c r="I3592" t="s">
        <v>4</v>
      </c>
      <c r="J3592">
        <v>2.39</v>
      </c>
      <c r="M3592">
        <v>2.39</v>
      </c>
      <c r="N3592">
        <f t="shared" si="56"/>
        <v>0</v>
      </c>
    </row>
    <row r="3593" spans="1:14" x14ac:dyDescent="0.2">
      <c r="A3593" t="s">
        <v>3834</v>
      </c>
      <c r="B3593" t="s">
        <v>32627</v>
      </c>
      <c r="I3593" t="s">
        <v>5</v>
      </c>
      <c r="J3593">
        <v>531.85</v>
      </c>
      <c r="M3593">
        <v>531.85</v>
      </c>
      <c r="N3593">
        <f t="shared" si="56"/>
        <v>0</v>
      </c>
    </row>
    <row r="3594" spans="1:14" x14ac:dyDescent="0.2">
      <c r="A3594" t="s">
        <v>3835</v>
      </c>
      <c r="B3594" t="s">
        <v>32627</v>
      </c>
      <c r="I3594" t="s">
        <v>5</v>
      </c>
      <c r="J3594">
        <v>526.84</v>
      </c>
      <c r="M3594">
        <v>526.84</v>
      </c>
      <c r="N3594">
        <f t="shared" si="56"/>
        <v>0</v>
      </c>
    </row>
    <row r="3595" spans="1:14" x14ac:dyDescent="0.2">
      <c r="A3595" t="s">
        <v>3836</v>
      </c>
      <c r="B3595" t="s">
        <v>32628</v>
      </c>
      <c r="I3595" t="s">
        <v>5</v>
      </c>
      <c r="J3595">
        <v>5434.65</v>
      </c>
      <c r="M3595">
        <v>5434.65</v>
      </c>
      <c r="N3595">
        <f t="shared" si="56"/>
        <v>0</v>
      </c>
    </row>
    <row r="3596" spans="1:14" x14ac:dyDescent="0.2">
      <c r="A3596" t="s">
        <v>3837</v>
      </c>
      <c r="B3596" t="s">
        <v>32628</v>
      </c>
      <c r="I3596" t="s">
        <v>5</v>
      </c>
      <c r="J3596">
        <v>5429.64</v>
      </c>
      <c r="M3596">
        <v>5429.64</v>
      </c>
      <c r="N3596">
        <f t="shared" si="56"/>
        <v>0</v>
      </c>
    </row>
    <row r="3597" spans="1:14" x14ac:dyDescent="0.2">
      <c r="A3597" t="s">
        <v>3838</v>
      </c>
      <c r="B3597" t="s">
        <v>32629</v>
      </c>
      <c r="I3597" t="s">
        <v>5</v>
      </c>
      <c r="J3597">
        <v>2315.9299999999998</v>
      </c>
      <c r="M3597">
        <v>2315.9299999999998</v>
      </c>
      <c r="N3597">
        <f t="shared" si="56"/>
        <v>0</v>
      </c>
    </row>
    <row r="3598" spans="1:14" x14ac:dyDescent="0.2">
      <c r="A3598" t="s">
        <v>3839</v>
      </c>
      <c r="B3598" t="s">
        <v>32629</v>
      </c>
      <c r="I3598" t="s">
        <v>5</v>
      </c>
      <c r="J3598">
        <v>2309.2600000000002</v>
      </c>
      <c r="M3598">
        <v>2309.2600000000002</v>
      </c>
      <c r="N3598">
        <f t="shared" si="56"/>
        <v>0</v>
      </c>
    </row>
    <row r="3599" spans="1:14" x14ac:dyDescent="0.2">
      <c r="A3599" t="s">
        <v>3840</v>
      </c>
      <c r="B3599" t="s">
        <v>32630</v>
      </c>
      <c r="I3599" t="s">
        <v>3841</v>
      </c>
      <c r="J3599">
        <v>1.26</v>
      </c>
      <c r="M3599">
        <v>1.26</v>
      </c>
      <c r="N3599">
        <f t="shared" si="56"/>
        <v>0</v>
      </c>
    </row>
    <row r="3600" spans="1:14" x14ac:dyDescent="0.2">
      <c r="A3600" t="s">
        <v>3842</v>
      </c>
      <c r="B3600" t="s">
        <v>32630</v>
      </c>
      <c r="I3600" t="s">
        <v>3841</v>
      </c>
      <c r="J3600">
        <v>1.26</v>
      </c>
      <c r="M3600">
        <v>1.26</v>
      </c>
      <c r="N3600">
        <f t="shared" si="56"/>
        <v>0</v>
      </c>
    </row>
    <row r="3601" spans="1:14" x14ac:dyDescent="0.2">
      <c r="A3601" t="s">
        <v>3843</v>
      </c>
      <c r="B3601" t="s">
        <v>32631</v>
      </c>
      <c r="I3601" t="s">
        <v>5</v>
      </c>
      <c r="J3601">
        <v>48.53</v>
      </c>
      <c r="M3601">
        <v>48.53</v>
      </c>
      <c r="N3601">
        <f t="shared" si="56"/>
        <v>0</v>
      </c>
    </row>
    <row r="3602" spans="1:14" x14ac:dyDescent="0.2">
      <c r="A3602" t="s">
        <v>3844</v>
      </c>
      <c r="B3602" t="s">
        <v>32631</v>
      </c>
      <c r="I3602" t="s">
        <v>5</v>
      </c>
      <c r="J3602">
        <v>47.86</v>
      </c>
      <c r="M3602">
        <v>47.86</v>
      </c>
      <c r="N3602">
        <f t="shared" si="56"/>
        <v>0</v>
      </c>
    </row>
    <row r="3603" spans="1:14" x14ac:dyDescent="0.2">
      <c r="A3603" t="s">
        <v>3845</v>
      </c>
      <c r="B3603" t="s">
        <v>32632</v>
      </c>
      <c r="I3603" t="s">
        <v>5</v>
      </c>
      <c r="J3603">
        <v>82.99</v>
      </c>
      <c r="M3603">
        <v>82.99</v>
      </c>
      <c r="N3603">
        <f t="shared" si="56"/>
        <v>0</v>
      </c>
    </row>
    <row r="3604" spans="1:14" x14ac:dyDescent="0.2">
      <c r="A3604" t="s">
        <v>3846</v>
      </c>
      <c r="B3604" t="s">
        <v>32632</v>
      </c>
      <c r="I3604" t="s">
        <v>5</v>
      </c>
      <c r="J3604">
        <v>82.32</v>
      </c>
      <c r="M3604">
        <v>82.32</v>
      </c>
      <c r="N3604">
        <f t="shared" si="56"/>
        <v>0</v>
      </c>
    </row>
    <row r="3605" spans="1:14" x14ac:dyDescent="0.2">
      <c r="A3605" t="s">
        <v>3847</v>
      </c>
      <c r="B3605" t="s">
        <v>32633</v>
      </c>
      <c r="I3605" t="s">
        <v>5</v>
      </c>
      <c r="J3605">
        <v>2282.4699999999998</v>
      </c>
      <c r="M3605">
        <v>2282.4699999999998</v>
      </c>
      <c r="N3605">
        <f t="shared" si="56"/>
        <v>0</v>
      </c>
    </row>
    <row r="3606" spans="1:14" x14ac:dyDescent="0.2">
      <c r="A3606" t="s">
        <v>3848</v>
      </c>
      <c r="B3606" t="s">
        <v>32633</v>
      </c>
      <c r="I3606" t="s">
        <v>5</v>
      </c>
      <c r="J3606">
        <v>2280.27</v>
      </c>
      <c r="M3606">
        <v>2280.27</v>
      </c>
      <c r="N3606">
        <f t="shared" si="56"/>
        <v>0</v>
      </c>
    </row>
    <row r="3607" spans="1:14" x14ac:dyDescent="0.2">
      <c r="A3607" t="s">
        <v>3849</v>
      </c>
      <c r="B3607" t="s">
        <v>32634</v>
      </c>
      <c r="I3607" t="s">
        <v>5</v>
      </c>
      <c r="J3607">
        <v>2687.72</v>
      </c>
      <c r="M3607">
        <v>2687.72</v>
      </c>
      <c r="N3607">
        <f t="shared" si="56"/>
        <v>0</v>
      </c>
    </row>
    <row r="3608" spans="1:14" x14ac:dyDescent="0.2">
      <c r="A3608" t="s">
        <v>3850</v>
      </c>
      <c r="B3608" t="s">
        <v>32634</v>
      </c>
      <c r="I3608" t="s">
        <v>5</v>
      </c>
      <c r="J3608">
        <v>2656.22</v>
      </c>
      <c r="M3608">
        <v>2656.22</v>
      </c>
      <c r="N3608">
        <f t="shared" si="56"/>
        <v>0</v>
      </c>
    </row>
    <row r="3609" spans="1:14" x14ac:dyDescent="0.2">
      <c r="A3609" t="s">
        <v>3851</v>
      </c>
      <c r="B3609" t="s">
        <v>32635</v>
      </c>
      <c r="I3609" t="s">
        <v>5</v>
      </c>
      <c r="J3609">
        <v>212.66</v>
      </c>
      <c r="M3609">
        <v>212.66</v>
      </c>
      <c r="N3609">
        <f t="shared" si="56"/>
        <v>0</v>
      </c>
    </row>
    <row r="3610" spans="1:14" x14ac:dyDescent="0.2">
      <c r="A3610" t="s">
        <v>3852</v>
      </c>
      <c r="B3610" t="s">
        <v>32635</v>
      </c>
      <c r="I3610" t="s">
        <v>5</v>
      </c>
      <c r="J3610">
        <v>210.05</v>
      </c>
      <c r="M3610">
        <v>210.05</v>
      </c>
      <c r="N3610">
        <f t="shared" si="56"/>
        <v>0</v>
      </c>
    </row>
    <row r="3611" spans="1:14" x14ac:dyDescent="0.2">
      <c r="A3611" t="s">
        <v>26414</v>
      </c>
      <c r="B3611" t="s">
        <v>40856</v>
      </c>
      <c r="I3611" t="s">
        <v>5</v>
      </c>
      <c r="J3611">
        <v>10.52</v>
      </c>
      <c r="M3611">
        <v>10.52</v>
      </c>
      <c r="N3611">
        <f t="shared" si="56"/>
        <v>0</v>
      </c>
    </row>
    <row r="3612" spans="1:14" x14ac:dyDescent="0.2">
      <c r="A3612" t="s">
        <v>26415</v>
      </c>
      <c r="B3612" t="s">
        <v>40856</v>
      </c>
      <c r="I3612" t="s">
        <v>5</v>
      </c>
      <c r="J3612">
        <v>9.85</v>
      </c>
      <c r="M3612">
        <v>9.85</v>
      </c>
      <c r="N3612">
        <f t="shared" si="56"/>
        <v>0</v>
      </c>
    </row>
    <row r="3613" spans="1:14" x14ac:dyDescent="0.2">
      <c r="A3613" t="s">
        <v>26416</v>
      </c>
      <c r="B3613" t="s">
        <v>40857</v>
      </c>
      <c r="I3613" t="s">
        <v>5</v>
      </c>
      <c r="J3613">
        <v>35.89</v>
      </c>
      <c r="M3613">
        <v>35.89</v>
      </c>
      <c r="N3613">
        <f t="shared" si="56"/>
        <v>0</v>
      </c>
    </row>
    <row r="3614" spans="1:14" x14ac:dyDescent="0.2">
      <c r="A3614" t="s">
        <v>26417</v>
      </c>
      <c r="B3614" t="s">
        <v>40857</v>
      </c>
      <c r="I3614" t="s">
        <v>5</v>
      </c>
      <c r="J3614">
        <v>35.22</v>
      </c>
      <c r="M3614">
        <v>35.22</v>
      </c>
      <c r="N3614">
        <f t="shared" si="56"/>
        <v>0</v>
      </c>
    </row>
    <row r="3615" spans="1:14" x14ac:dyDescent="0.2">
      <c r="A3615" t="s">
        <v>26418</v>
      </c>
      <c r="B3615" t="s">
        <v>40858</v>
      </c>
      <c r="I3615" t="s">
        <v>5</v>
      </c>
      <c r="J3615">
        <v>13.23</v>
      </c>
      <c r="M3615">
        <v>13.23</v>
      </c>
      <c r="N3615">
        <f t="shared" si="56"/>
        <v>0</v>
      </c>
    </row>
    <row r="3616" spans="1:14" x14ac:dyDescent="0.2">
      <c r="A3616" t="s">
        <v>26419</v>
      </c>
      <c r="B3616" t="s">
        <v>40858</v>
      </c>
      <c r="I3616" t="s">
        <v>5</v>
      </c>
      <c r="J3616">
        <v>12.56</v>
      </c>
      <c r="M3616">
        <v>12.56</v>
      </c>
      <c r="N3616">
        <f t="shared" si="56"/>
        <v>0</v>
      </c>
    </row>
    <row r="3617" spans="1:14" x14ac:dyDescent="0.2">
      <c r="A3617" t="s">
        <v>26420</v>
      </c>
      <c r="B3617" t="s">
        <v>40859</v>
      </c>
      <c r="I3617" t="s">
        <v>5</v>
      </c>
      <c r="J3617">
        <v>11.17</v>
      </c>
      <c r="M3617">
        <v>11.17</v>
      </c>
      <c r="N3617">
        <f t="shared" si="56"/>
        <v>0</v>
      </c>
    </row>
    <row r="3618" spans="1:14" x14ac:dyDescent="0.2">
      <c r="A3618" t="s">
        <v>26421</v>
      </c>
      <c r="B3618" t="s">
        <v>40859</v>
      </c>
      <c r="I3618" t="s">
        <v>5</v>
      </c>
      <c r="J3618">
        <v>10.5</v>
      </c>
      <c r="M3618">
        <v>10.5</v>
      </c>
      <c r="N3618">
        <f t="shared" si="56"/>
        <v>0</v>
      </c>
    </row>
    <row r="3619" spans="1:14" x14ac:dyDescent="0.2">
      <c r="A3619" t="s">
        <v>26422</v>
      </c>
      <c r="B3619" t="s">
        <v>40860</v>
      </c>
      <c r="I3619" t="s">
        <v>5</v>
      </c>
      <c r="J3619">
        <v>12.62</v>
      </c>
      <c r="M3619">
        <v>12.62</v>
      </c>
      <c r="N3619">
        <f t="shared" si="56"/>
        <v>0</v>
      </c>
    </row>
    <row r="3620" spans="1:14" x14ac:dyDescent="0.2">
      <c r="A3620" t="s">
        <v>26423</v>
      </c>
      <c r="B3620" t="s">
        <v>40860</v>
      </c>
      <c r="I3620" t="s">
        <v>5</v>
      </c>
      <c r="J3620">
        <v>11.95</v>
      </c>
      <c r="M3620">
        <v>11.95</v>
      </c>
      <c r="N3620">
        <f t="shared" si="56"/>
        <v>0</v>
      </c>
    </row>
    <row r="3621" spans="1:14" x14ac:dyDescent="0.2">
      <c r="A3621" t="s">
        <v>26424</v>
      </c>
      <c r="B3621" t="s">
        <v>40861</v>
      </c>
      <c r="I3621" t="s">
        <v>5</v>
      </c>
      <c r="J3621">
        <v>49.28</v>
      </c>
      <c r="M3621">
        <v>49.28</v>
      </c>
      <c r="N3621">
        <f t="shared" si="56"/>
        <v>0</v>
      </c>
    </row>
    <row r="3622" spans="1:14" x14ac:dyDescent="0.2">
      <c r="A3622" t="s">
        <v>26425</v>
      </c>
      <c r="B3622" t="s">
        <v>40861</v>
      </c>
      <c r="I3622" t="s">
        <v>5</v>
      </c>
      <c r="J3622">
        <v>48.61</v>
      </c>
      <c r="M3622">
        <v>48.61</v>
      </c>
      <c r="N3622">
        <f t="shared" si="56"/>
        <v>0</v>
      </c>
    </row>
    <row r="3623" spans="1:14" x14ac:dyDescent="0.2">
      <c r="A3623" t="s">
        <v>26426</v>
      </c>
      <c r="B3623" t="s">
        <v>40862</v>
      </c>
      <c r="I3623" t="s">
        <v>5</v>
      </c>
      <c r="J3623">
        <v>12.62</v>
      </c>
      <c r="M3623">
        <v>12.62</v>
      </c>
      <c r="N3623">
        <f t="shared" si="56"/>
        <v>0</v>
      </c>
    </row>
    <row r="3624" spans="1:14" x14ac:dyDescent="0.2">
      <c r="A3624" t="s">
        <v>26427</v>
      </c>
      <c r="B3624" t="s">
        <v>40862</v>
      </c>
      <c r="I3624" t="s">
        <v>5</v>
      </c>
      <c r="J3624">
        <v>11.95</v>
      </c>
      <c r="M3624">
        <v>11.95</v>
      </c>
      <c r="N3624">
        <f t="shared" si="56"/>
        <v>0</v>
      </c>
    </row>
    <row r="3625" spans="1:14" x14ac:dyDescent="0.2">
      <c r="A3625" t="s">
        <v>26428</v>
      </c>
      <c r="B3625" t="s">
        <v>40863</v>
      </c>
      <c r="I3625" t="s">
        <v>5</v>
      </c>
      <c r="J3625">
        <v>16.32</v>
      </c>
      <c r="M3625">
        <v>16.32</v>
      </c>
      <c r="N3625">
        <f t="shared" si="56"/>
        <v>0</v>
      </c>
    </row>
    <row r="3626" spans="1:14" x14ac:dyDescent="0.2">
      <c r="A3626" t="s">
        <v>26429</v>
      </c>
      <c r="B3626" t="s">
        <v>40863</v>
      </c>
      <c r="I3626" t="s">
        <v>5</v>
      </c>
      <c r="J3626">
        <v>15.65</v>
      </c>
      <c r="M3626">
        <v>15.65</v>
      </c>
      <c r="N3626">
        <f t="shared" si="56"/>
        <v>0</v>
      </c>
    </row>
    <row r="3627" spans="1:14" x14ac:dyDescent="0.2">
      <c r="A3627" t="s">
        <v>26430</v>
      </c>
      <c r="B3627" t="s">
        <v>40864</v>
      </c>
      <c r="I3627" t="s">
        <v>5</v>
      </c>
      <c r="J3627">
        <v>13.23</v>
      </c>
      <c r="M3627">
        <v>13.23</v>
      </c>
      <c r="N3627">
        <f t="shared" si="56"/>
        <v>0</v>
      </c>
    </row>
    <row r="3628" spans="1:14" x14ac:dyDescent="0.2">
      <c r="A3628" t="s">
        <v>26431</v>
      </c>
      <c r="B3628" t="s">
        <v>40864</v>
      </c>
      <c r="I3628" t="s">
        <v>5</v>
      </c>
      <c r="J3628">
        <v>12.56</v>
      </c>
      <c r="M3628">
        <v>12.56</v>
      </c>
      <c r="N3628">
        <f t="shared" si="56"/>
        <v>0</v>
      </c>
    </row>
    <row r="3629" spans="1:14" x14ac:dyDescent="0.2">
      <c r="A3629" t="s">
        <v>3853</v>
      </c>
      <c r="B3629" t="s">
        <v>40865</v>
      </c>
      <c r="I3629" t="s">
        <v>5</v>
      </c>
      <c r="J3629">
        <v>100.06</v>
      </c>
      <c r="M3629">
        <v>100.06</v>
      </c>
      <c r="N3629">
        <f t="shared" si="56"/>
        <v>0</v>
      </c>
    </row>
    <row r="3630" spans="1:14" x14ac:dyDescent="0.2">
      <c r="A3630" t="s">
        <v>3854</v>
      </c>
      <c r="B3630" t="s">
        <v>40865</v>
      </c>
      <c r="I3630" t="s">
        <v>5</v>
      </c>
      <c r="J3630">
        <v>98.05</v>
      </c>
      <c r="M3630">
        <v>98.05</v>
      </c>
      <c r="N3630">
        <f t="shared" si="56"/>
        <v>0</v>
      </c>
    </row>
    <row r="3631" spans="1:14" x14ac:dyDescent="0.2">
      <c r="A3631" t="s">
        <v>3855</v>
      </c>
      <c r="B3631" t="s">
        <v>40866</v>
      </c>
      <c r="I3631" t="s">
        <v>5</v>
      </c>
      <c r="J3631">
        <v>138.66</v>
      </c>
      <c r="M3631">
        <v>138.66</v>
      </c>
      <c r="N3631">
        <f t="shared" si="56"/>
        <v>0</v>
      </c>
    </row>
    <row r="3632" spans="1:14" x14ac:dyDescent="0.2">
      <c r="A3632" t="s">
        <v>3856</v>
      </c>
      <c r="B3632" t="s">
        <v>40866</v>
      </c>
      <c r="I3632" t="s">
        <v>5</v>
      </c>
      <c r="J3632">
        <v>136.65</v>
      </c>
      <c r="M3632">
        <v>136.65</v>
      </c>
      <c r="N3632">
        <f t="shared" si="56"/>
        <v>0</v>
      </c>
    </row>
    <row r="3633" spans="1:14" x14ac:dyDescent="0.2">
      <c r="A3633" t="s">
        <v>3857</v>
      </c>
      <c r="B3633" t="s">
        <v>40867</v>
      </c>
      <c r="I3633" t="s">
        <v>5</v>
      </c>
      <c r="J3633">
        <v>235.06</v>
      </c>
      <c r="M3633">
        <v>235.06</v>
      </c>
      <c r="N3633">
        <f t="shared" si="56"/>
        <v>0</v>
      </c>
    </row>
    <row r="3634" spans="1:14" x14ac:dyDescent="0.2">
      <c r="A3634" t="s">
        <v>3858</v>
      </c>
      <c r="B3634" t="s">
        <v>40867</v>
      </c>
      <c r="I3634" t="s">
        <v>5</v>
      </c>
      <c r="J3634">
        <v>233.05</v>
      </c>
      <c r="M3634">
        <v>233.05</v>
      </c>
      <c r="N3634">
        <f t="shared" si="56"/>
        <v>0</v>
      </c>
    </row>
    <row r="3635" spans="1:14" x14ac:dyDescent="0.2">
      <c r="A3635" t="s">
        <v>40760</v>
      </c>
      <c r="B3635" t="s">
        <v>40868</v>
      </c>
      <c r="I3635" t="s">
        <v>5</v>
      </c>
      <c r="J3635">
        <v>245.06</v>
      </c>
      <c r="M3635">
        <v>245.06</v>
      </c>
      <c r="N3635">
        <f t="shared" si="56"/>
        <v>0</v>
      </c>
    </row>
    <row r="3636" spans="1:14" x14ac:dyDescent="0.2">
      <c r="A3636" t="s">
        <v>40761</v>
      </c>
      <c r="B3636" t="s">
        <v>40868</v>
      </c>
      <c r="I3636" t="s">
        <v>5</v>
      </c>
      <c r="J3636">
        <v>243.05</v>
      </c>
      <c r="M3636">
        <v>243.05</v>
      </c>
      <c r="N3636">
        <f t="shared" si="56"/>
        <v>0</v>
      </c>
    </row>
    <row r="3637" spans="1:14" x14ac:dyDescent="0.2">
      <c r="A3637" t="s">
        <v>3859</v>
      </c>
      <c r="B3637" t="s">
        <v>40869</v>
      </c>
      <c r="I3637" t="s">
        <v>5</v>
      </c>
      <c r="J3637">
        <v>76.010000000000005</v>
      </c>
      <c r="M3637">
        <v>76.010000000000005</v>
      </c>
      <c r="N3637">
        <f t="shared" si="56"/>
        <v>0</v>
      </c>
    </row>
    <row r="3638" spans="1:14" x14ac:dyDescent="0.2">
      <c r="A3638" t="s">
        <v>3860</v>
      </c>
      <c r="B3638" t="s">
        <v>40869</v>
      </c>
      <c r="I3638" t="s">
        <v>5</v>
      </c>
      <c r="J3638">
        <v>74</v>
      </c>
      <c r="M3638">
        <v>74</v>
      </c>
      <c r="N3638">
        <f t="shared" si="56"/>
        <v>0</v>
      </c>
    </row>
    <row r="3639" spans="1:14" x14ac:dyDescent="0.2">
      <c r="A3639" t="s">
        <v>3861</v>
      </c>
      <c r="B3639" t="s">
        <v>40870</v>
      </c>
      <c r="I3639" t="s">
        <v>5</v>
      </c>
      <c r="J3639">
        <v>125.81</v>
      </c>
      <c r="M3639">
        <v>125.81</v>
      </c>
      <c r="N3639">
        <f t="shared" si="56"/>
        <v>0</v>
      </c>
    </row>
    <row r="3640" spans="1:14" x14ac:dyDescent="0.2">
      <c r="A3640" t="s">
        <v>3862</v>
      </c>
      <c r="B3640" t="s">
        <v>40870</v>
      </c>
      <c r="I3640" t="s">
        <v>5</v>
      </c>
      <c r="J3640">
        <v>123.8</v>
      </c>
      <c r="M3640">
        <v>123.8</v>
      </c>
      <c r="N3640">
        <f t="shared" si="56"/>
        <v>0</v>
      </c>
    </row>
    <row r="3641" spans="1:14" x14ac:dyDescent="0.2">
      <c r="A3641" t="s">
        <v>3863</v>
      </c>
      <c r="B3641" t="s">
        <v>32636</v>
      </c>
      <c r="I3641" t="s">
        <v>5</v>
      </c>
      <c r="J3641">
        <v>60.1</v>
      </c>
      <c r="M3641">
        <v>60.1</v>
      </c>
      <c r="N3641">
        <f t="shared" si="56"/>
        <v>0</v>
      </c>
    </row>
    <row r="3642" spans="1:14" x14ac:dyDescent="0.2">
      <c r="A3642" t="s">
        <v>3864</v>
      </c>
      <c r="B3642" t="s">
        <v>32636</v>
      </c>
      <c r="I3642" t="s">
        <v>5</v>
      </c>
      <c r="J3642">
        <v>58.95</v>
      </c>
      <c r="M3642">
        <v>58.95</v>
      </c>
      <c r="N3642">
        <f t="shared" si="56"/>
        <v>0</v>
      </c>
    </row>
    <row r="3643" spans="1:14" x14ac:dyDescent="0.2">
      <c r="A3643" t="s">
        <v>3865</v>
      </c>
      <c r="B3643" t="s">
        <v>32637</v>
      </c>
      <c r="I3643" t="s">
        <v>5</v>
      </c>
      <c r="J3643">
        <v>15.45</v>
      </c>
      <c r="M3643">
        <v>15.45</v>
      </c>
      <c r="N3643">
        <f t="shared" si="56"/>
        <v>0</v>
      </c>
    </row>
    <row r="3644" spans="1:14" x14ac:dyDescent="0.2">
      <c r="A3644" t="s">
        <v>3866</v>
      </c>
      <c r="B3644" t="s">
        <v>32637</v>
      </c>
      <c r="I3644" t="s">
        <v>5</v>
      </c>
      <c r="J3644">
        <v>14.59</v>
      </c>
      <c r="M3644">
        <v>14.59</v>
      </c>
      <c r="N3644">
        <f t="shared" si="56"/>
        <v>0</v>
      </c>
    </row>
    <row r="3645" spans="1:14" x14ac:dyDescent="0.2">
      <c r="A3645" t="s">
        <v>3867</v>
      </c>
      <c r="B3645" t="s">
        <v>32638</v>
      </c>
      <c r="I3645" t="s">
        <v>5</v>
      </c>
      <c r="J3645">
        <v>84.58</v>
      </c>
      <c r="M3645">
        <v>84.58</v>
      </c>
      <c r="N3645">
        <f t="shared" si="56"/>
        <v>0</v>
      </c>
    </row>
    <row r="3646" spans="1:14" x14ac:dyDescent="0.2">
      <c r="A3646" t="s">
        <v>3868</v>
      </c>
      <c r="B3646" t="s">
        <v>32638</v>
      </c>
      <c r="I3646" t="s">
        <v>5</v>
      </c>
      <c r="J3646">
        <v>82.91</v>
      </c>
      <c r="M3646">
        <v>82.91</v>
      </c>
      <c r="N3646">
        <f t="shared" si="56"/>
        <v>0</v>
      </c>
    </row>
    <row r="3647" spans="1:14" x14ac:dyDescent="0.2">
      <c r="A3647" t="s">
        <v>3869</v>
      </c>
      <c r="B3647" t="s">
        <v>32639</v>
      </c>
      <c r="I3647" t="s">
        <v>5</v>
      </c>
      <c r="J3647">
        <v>1104.99</v>
      </c>
      <c r="M3647">
        <v>1104.99</v>
      </c>
      <c r="N3647">
        <f t="shared" si="56"/>
        <v>0</v>
      </c>
    </row>
    <row r="3648" spans="1:14" x14ac:dyDescent="0.2">
      <c r="A3648" t="s">
        <v>3870</v>
      </c>
      <c r="B3648" t="s">
        <v>32639</v>
      </c>
      <c r="I3648" t="s">
        <v>5</v>
      </c>
      <c r="J3648">
        <v>1104.32</v>
      </c>
      <c r="M3648">
        <v>1104.32</v>
      </c>
      <c r="N3648">
        <f t="shared" si="56"/>
        <v>0</v>
      </c>
    </row>
    <row r="3649" spans="1:14" x14ac:dyDescent="0.2">
      <c r="A3649" t="s">
        <v>3871</v>
      </c>
      <c r="B3649" t="s">
        <v>32640</v>
      </c>
      <c r="I3649" t="s">
        <v>5</v>
      </c>
      <c r="J3649">
        <v>34.51</v>
      </c>
      <c r="M3649">
        <v>34.51</v>
      </c>
      <c r="N3649">
        <f t="shared" si="56"/>
        <v>0</v>
      </c>
    </row>
    <row r="3650" spans="1:14" x14ac:dyDescent="0.2">
      <c r="A3650" t="s">
        <v>3872</v>
      </c>
      <c r="B3650" t="s">
        <v>32640</v>
      </c>
      <c r="I3650" t="s">
        <v>5</v>
      </c>
      <c r="J3650">
        <v>32.840000000000003</v>
      </c>
      <c r="M3650">
        <v>32.840000000000003</v>
      </c>
      <c r="N3650">
        <f t="shared" si="56"/>
        <v>0</v>
      </c>
    </row>
    <row r="3651" spans="1:14" x14ac:dyDescent="0.2">
      <c r="A3651" t="s">
        <v>3873</v>
      </c>
      <c r="B3651" t="s">
        <v>32641</v>
      </c>
      <c r="I3651" t="s">
        <v>3</v>
      </c>
      <c r="J3651">
        <v>1.35</v>
      </c>
      <c r="M3651">
        <v>1.35</v>
      </c>
      <c r="N3651">
        <f t="shared" si="56"/>
        <v>0</v>
      </c>
    </row>
    <row r="3652" spans="1:14" x14ac:dyDescent="0.2">
      <c r="A3652" t="s">
        <v>3874</v>
      </c>
      <c r="B3652" t="s">
        <v>32641</v>
      </c>
      <c r="I3652" t="s">
        <v>3</v>
      </c>
      <c r="J3652">
        <v>1.2</v>
      </c>
      <c r="M3652">
        <v>1.2</v>
      </c>
      <c r="N3652">
        <f t="shared" ref="N3652:N3715" si="57">J3652-M3652</f>
        <v>0</v>
      </c>
    </row>
    <row r="3653" spans="1:14" x14ac:dyDescent="0.2">
      <c r="A3653" t="s">
        <v>3875</v>
      </c>
      <c r="B3653" t="s">
        <v>32642</v>
      </c>
      <c r="I3653" t="s">
        <v>3</v>
      </c>
      <c r="J3653">
        <v>1.32</v>
      </c>
      <c r="M3653">
        <v>1.32</v>
      </c>
      <c r="N3653">
        <f t="shared" si="57"/>
        <v>0</v>
      </c>
    </row>
    <row r="3654" spans="1:14" x14ac:dyDescent="0.2">
      <c r="A3654" t="s">
        <v>3876</v>
      </c>
      <c r="B3654" t="s">
        <v>32642</v>
      </c>
      <c r="I3654" t="s">
        <v>3</v>
      </c>
      <c r="J3654">
        <v>1.17</v>
      </c>
      <c r="M3654">
        <v>1.17</v>
      </c>
      <c r="N3654">
        <f t="shared" si="57"/>
        <v>0</v>
      </c>
    </row>
    <row r="3655" spans="1:14" x14ac:dyDescent="0.2">
      <c r="A3655" t="s">
        <v>3877</v>
      </c>
      <c r="B3655" t="s">
        <v>32643</v>
      </c>
      <c r="I3655" t="s">
        <v>3</v>
      </c>
      <c r="J3655">
        <v>1.88</v>
      </c>
      <c r="M3655">
        <v>1.88</v>
      </c>
      <c r="N3655">
        <f t="shared" si="57"/>
        <v>0</v>
      </c>
    </row>
    <row r="3656" spans="1:14" x14ac:dyDescent="0.2">
      <c r="A3656" t="s">
        <v>3878</v>
      </c>
      <c r="B3656" t="s">
        <v>32643</v>
      </c>
      <c r="I3656" t="s">
        <v>3</v>
      </c>
      <c r="J3656">
        <v>1.84</v>
      </c>
      <c r="M3656">
        <v>1.84</v>
      </c>
      <c r="N3656">
        <f t="shared" si="57"/>
        <v>0</v>
      </c>
    </row>
    <row r="3657" spans="1:14" x14ac:dyDescent="0.2">
      <c r="A3657" t="s">
        <v>3879</v>
      </c>
      <c r="B3657" t="s">
        <v>40871</v>
      </c>
      <c r="I3657" t="s">
        <v>4</v>
      </c>
      <c r="J3657">
        <v>3.1</v>
      </c>
      <c r="M3657">
        <v>3.1</v>
      </c>
      <c r="N3657">
        <f t="shared" si="57"/>
        <v>0</v>
      </c>
    </row>
    <row r="3658" spans="1:14" x14ac:dyDescent="0.2">
      <c r="A3658" t="s">
        <v>3880</v>
      </c>
      <c r="B3658" t="s">
        <v>40871</v>
      </c>
      <c r="I3658" t="s">
        <v>4</v>
      </c>
      <c r="J3658">
        <v>2.86</v>
      </c>
      <c r="M3658">
        <v>2.86</v>
      </c>
      <c r="N3658">
        <f t="shared" si="57"/>
        <v>0</v>
      </c>
    </row>
    <row r="3659" spans="1:14" x14ac:dyDescent="0.2">
      <c r="A3659" t="s">
        <v>29910</v>
      </c>
      <c r="B3659" t="s">
        <v>32644</v>
      </c>
      <c r="I3659" t="s">
        <v>5</v>
      </c>
      <c r="J3659">
        <v>801.39</v>
      </c>
      <c r="M3659">
        <v>801.39</v>
      </c>
      <c r="N3659">
        <f t="shared" si="57"/>
        <v>0</v>
      </c>
    </row>
    <row r="3660" spans="1:14" x14ac:dyDescent="0.2">
      <c r="A3660" t="s">
        <v>29911</v>
      </c>
      <c r="B3660" t="s">
        <v>32644</v>
      </c>
      <c r="I3660" t="s">
        <v>5</v>
      </c>
      <c r="J3660">
        <v>801.39</v>
      </c>
      <c r="M3660">
        <v>801.39</v>
      </c>
      <c r="N3660">
        <f t="shared" si="57"/>
        <v>0</v>
      </c>
    </row>
    <row r="3661" spans="1:14" x14ac:dyDescent="0.2">
      <c r="A3661" t="s">
        <v>3881</v>
      </c>
      <c r="B3661" t="s">
        <v>32645</v>
      </c>
      <c r="I3661" t="s">
        <v>4</v>
      </c>
      <c r="J3661">
        <v>203.54</v>
      </c>
      <c r="M3661">
        <v>203.54</v>
      </c>
      <c r="N3661">
        <f t="shared" si="57"/>
        <v>0</v>
      </c>
    </row>
    <row r="3662" spans="1:14" x14ac:dyDescent="0.2">
      <c r="A3662" t="s">
        <v>3882</v>
      </c>
      <c r="B3662" t="s">
        <v>32645</v>
      </c>
      <c r="I3662" t="s">
        <v>4</v>
      </c>
      <c r="J3662">
        <v>192.51</v>
      </c>
      <c r="M3662">
        <v>192.51</v>
      </c>
      <c r="N3662">
        <f t="shared" si="57"/>
        <v>0</v>
      </c>
    </row>
    <row r="3663" spans="1:14" x14ac:dyDescent="0.2">
      <c r="A3663" t="s">
        <v>3883</v>
      </c>
      <c r="B3663" t="s">
        <v>32646</v>
      </c>
      <c r="I3663" t="s">
        <v>4</v>
      </c>
      <c r="J3663">
        <v>264.25</v>
      </c>
      <c r="M3663">
        <v>264.25</v>
      </c>
      <c r="N3663">
        <f t="shared" si="57"/>
        <v>0</v>
      </c>
    </row>
    <row r="3664" spans="1:14" x14ac:dyDescent="0.2">
      <c r="A3664" t="s">
        <v>3884</v>
      </c>
      <c r="B3664" t="s">
        <v>32646</v>
      </c>
      <c r="I3664" t="s">
        <v>4</v>
      </c>
      <c r="J3664">
        <v>250.58</v>
      </c>
      <c r="M3664">
        <v>250.58</v>
      </c>
      <c r="N3664">
        <f t="shared" si="57"/>
        <v>0</v>
      </c>
    </row>
    <row r="3665" spans="1:14" x14ac:dyDescent="0.2">
      <c r="A3665" t="s">
        <v>3885</v>
      </c>
      <c r="B3665" t="s">
        <v>32647</v>
      </c>
      <c r="I3665" t="s">
        <v>4</v>
      </c>
      <c r="J3665">
        <v>171.29</v>
      </c>
      <c r="M3665">
        <v>171.29</v>
      </c>
      <c r="N3665">
        <f t="shared" si="57"/>
        <v>0</v>
      </c>
    </row>
    <row r="3666" spans="1:14" x14ac:dyDescent="0.2">
      <c r="A3666" t="s">
        <v>3886</v>
      </c>
      <c r="B3666" t="s">
        <v>32647</v>
      </c>
      <c r="I3666" t="s">
        <v>4</v>
      </c>
      <c r="J3666">
        <v>164.12</v>
      </c>
      <c r="M3666">
        <v>164.12</v>
      </c>
      <c r="N3666">
        <f t="shared" si="57"/>
        <v>0</v>
      </c>
    </row>
    <row r="3667" spans="1:14" x14ac:dyDescent="0.2">
      <c r="A3667" t="s">
        <v>3887</v>
      </c>
      <c r="B3667" t="s">
        <v>32648</v>
      </c>
      <c r="I3667" t="s">
        <v>4</v>
      </c>
      <c r="J3667">
        <v>233.01</v>
      </c>
      <c r="M3667">
        <v>233.01</v>
      </c>
      <c r="N3667">
        <f t="shared" si="57"/>
        <v>0</v>
      </c>
    </row>
    <row r="3668" spans="1:14" x14ac:dyDescent="0.2">
      <c r="A3668" t="s">
        <v>3888</v>
      </c>
      <c r="B3668" t="s">
        <v>32648</v>
      </c>
      <c r="I3668" t="s">
        <v>4</v>
      </c>
      <c r="J3668">
        <v>225.17</v>
      </c>
      <c r="M3668">
        <v>225.17</v>
      </c>
      <c r="N3668">
        <f t="shared" si="57"/>
        <v>0</v>
      </c>
    </row>
    <row r="3669" spans="1:14" x14ac:dyDescent="0.2">
      <c r="A3669" t="s">
        <v>3889</v>
      </c>
      <c r="B3669" t="s">
        <v>32649</v>
      </c>
      <c r="I3669" t="s">
        <v>3</v>
      </c>
      <c r="J3669">
        <v>300.44</v>
      </c>
      <c r="M3669">
        <v>300.44</v>
      </c>
      <c r="N3669">
        <f t="shared" si="57"/>
        <v>0</v>
      </c>
    </row>
    <row r="3670" spans="1:14" x14ac:dyDescent="0.2">
      <c r="A3670" t="s">
        <v>3890</v>
      </c>
      <c r="B3670" t="s">
        <v>32649</v>
      </c>
      <c r="I3670" t="s">
        <v>3</v>
      </c>
      <c r="J3670">
        <v>282</v>
      </c>
      <c r="M3670">
        <v>282</v>
      </c>
      <c r="N3670">
        <f t="shared" si="57"/>
        <v>0</v>
      </c>
    </row>
    <row r="3671" spans="1:14" x14ac:dyDescent="0.2">
      <c r="A3671" t="s">
        <v>3891</v>
      </c>
      <c r="B3671" t="s">
        <v>32650</v>
      </c>
      <c r="I3671" t="s">
        <v>3</v>
      </c>
      <c r="J3671">
        <v>558.41</v>
      </c>
      <c r="M3671">
        <v>558.41</v>
      </c>
      <c r="N3671">
        <f t="shared" si="57"/>
        <v>0</v>
      </c>
    </row>
    <row r="3672" spans="1:14" x14ac:dyDescent="0.2">
      <c r="A3672" t="s">
        <v>3892</v>
      </c>
      <c r="B3672" t="s">
        <v>32650</v>
      </c>
      <c r="I3672" t="s">
        <v>3</v>
      </c>
      <c r="J3672">
        <v>530.13</v>
      </c>
      <c r="M3672">
        <v>530.13</v>
      </c>
      <c r="N3672">
        <f t="shared" si="57"/>
        <v>0</v>
      </c>
    </row>
    <row r="3673" spans="1:14" x14ac:dyDescent="0.2">
      <c r="A3673" t="s">
        <v>3893</v>
      </c>
      <c r="B3673" t="s">
        <v>32651</v>
      </c>
      <c r="I3673" t="s">
        <v>3</v>
      </c>
      <c r="J3673">
        <v>93.86</v>
      </c>
      <c r="M3673">
        <v>93.86</v>
      </c>
      <c r="N3673">
        <f t="shared" si="57"/>
        <v>0</v>
      </c>
    </row>
    <row r="3674" spans="1:14" x14ac:dyDescent="0.2">
      <c r="A3674" t="s">
        <v>3894</v>
      </c>
      <c r="B3674" t="s">
        <v>32651</v>
      </c>
      <c r="I3674" t="s">
        <v>3</v>
      </c>
      <c r="J3674">
        <v>89.18</v>
      </c>
      <c r="M3674">
        <v>89.18</v>
      </c>
      <c r="N3674">
        <f t="shared" si="57"/>
        <v>0</v>
      </c>
    </row>
    <row r="3675" spans="1:14" x14ac:dyDescent="0.2">
      <c r="A3675" t="s">
        <v>3895</v>
      </c>
      <c r="B3675" t="s">
        <v>32652</v>
      </c>
      <c r="I3675" t="s">
        <v>3</v>
      </c>
      <c r="J3675">
        <v>106.31</v>
      </c>
      <c r="M3675">
        <v>106.31</v>
      </c>
      <c r="N3675">
        <f t="shared" si="57"/>
        <v>0</v>
      </c>
    </row>
    <row r="3676" spans="1:14" x14ac:dyDescent="0.2">
      <c r="A3676" t="s">
        <v>3896</v>
      </c>
      <c r="B3676" t="s">
        <v>32652</v>
      </c>
      <c r="I3676" t="s">
        <v>3</v>
      </c>
      <c r="J3676">
        <v>101.63</v>
      </c>
      <c r="M3676">
        <v>101.63</v>
      </c>
      <c r="N3676">
        <f t="shared" si="57"/>
        <v>0</v>
      </c>
    </row>
    <row r="3677" spans="1:14" x14ac:dyDescent="0.2">
      <c r="A3677" t="s">
        <v>3897</v>
      </c>
      <c r="B3677" t="s">
        <v>32653</v>
      </c>
      <c r="I3677" t="s">
        <v>3</v>
      </c>
      <c r="J3677">
        <v>168.51</v>
      </c>
      <c r="M3677">
        <v>168.51</v>
      </c>
      <c r="N3677">
        <f t="shared" si="57"/>
        <v>0</v>
      </c>
    </row>
    <row r="3678" spans="1:14" x14ac:dyDescent="0.2">
      <c r="A3678" t="s">
        <v>3898</v>
      </c>
      <c r="B3678" t="s">
        <v>32653</v>
      </c>
      <c r="I3678" t="s">
        <v>3</v>
      </c>
      <c r="J3678">
        <v>163.83000000000001</v>
      </c>
      <c r="M3678">
        <v>163.83000000000001</v>
      </c>
      <c r="N3678">
        <f t="shared" si="57"/>
        <v>0</v>
      </c>
    </row>
    <row r="3679" spans="1:14" x14ac:dyDescent="0.2">
      <c r="A3679" t="s">
        <v>3899</v>
      </c>
      <c r="B3679" t="s">
        <v>32654</v>
      </c>
      <c r="I3679" t="s">
        <v>3</v>
      </c>
      <c r="J3679">
        <v>122.98</v>
      </c>
      <c r="M3679">
        <v>122.98</v>
      </c>
      <c r="N3679">
        <f t="shared" si="57"/>
        <v>0</v>
      </c>
    </row>
    <row r="3680" spans="1:14" x14ac:dyDescent="0.2">
      <c r="A3680" t="s">
        <v>3900</v>
      </c>
      <c r="B3680" t="s">
        <v>32654</v>
      </c>
      <c r="I3680" t="s">
        <v>3</v>
      </c>
      <c r="J3680">
        <v>116.2</v>
      </c>
      <c r="M3680">
        <v>116.2</v>
      </c>
      <c r="N3680">
        <f t="shared" si="57"/>
        <v>0</v>
      </c>
    </row>
    <row r="3681" spans="1:14" x14ac:dyDescent="0.2">
      <c r="A3681" t="s">
        <v>3901</v>
      </c>
      <c r="B3681" t="s">
        <v>32655</v>
      </c>
      <c r="I3681" t="s">
        <v>3</v>
      </c>
      <c r="J3681">
        <v>135.49</v>
      </c>
      <c r="M3681">
        <v>135.49</v>
      </c>
      <c r="N3681">
        <f t="shared" si="57"/>
        <v>0</v>
      </c>
    </row>
    <row r="3682" spans="1:14" x14ac:dyDescent="0.2">
      <c r="A3682" t="s">
        <v>3902</v>
      </c>
      <c r="B3682" t="s">
        <v>32655</v>
      </c>
      <c r="I3682" t="s">
        <v>3</v>
      </c>
      <c r="J3682">
        <v>128.71</v>
      </c>
      <c r="M3682">
        <v>128.71</v>
      </c>
      <c r="N3682">
        <f t="shared" si="57"/>
        <v>0</v>
      </c>
    </row>
    <row r="3683" spans="1:14" x14ac:dyDescent="0.2">
      <c r="A3683" t="s">
        <v>3903</v>
      </c>
      <c r="B3683" t="s">
        <v>32656</v>
      </c>
      <c r="I3683" t="s">
        <v>3</v>
      </c>
      <c r="J3683">
        <v>198.07</v>
      </c>
      <c r="M3683">
        <v>198.07</v>
      </c>
      <c r="N3683">
        <f t="shared" si="57"/>
        <v>0</v>
      </c>
    </row>
    <row r="3684" spans="1:14" x14ac:dyDescent="0.2">
      <c r="A3684" t="s">
        <v>3904</v>
      </c>
      <c r="B3684" t="s">
        <v>32656</v>
      </c>
      <c r="I3684" t="s">
        <v>3</v>
      </c>
      <c r="J3684">
        <v>191.29</v>
      </c>
      <c r="M3684">
        <v>191.29</v>
      </c>
      <c r="N3684">
        <f t="shared" si="57"/>
        <v>0</v>
      </c>
    </row>
    <row r="3685" spans="1:14" x14ac:dyDescent="0.2">
      <c r="A3685" t="s">
        <v>3905</v>
      </c>
      <c r="B3685" t="s">
        <v>32657</v>
      </c>
      <c r="I3685" t="s">
        <v>3</v>
      </c>
      <c r="J3685">
        <v>141.63</v>
      </c>
      <c r="M3685">
        <v>141.63</v>
      </c>
      <c r="N3685">
        <f t="shared" si="57"/>
        <v>0</v>
      </c>
    </row>
    <row r="3686" spans="1:14" x14ac:dyDescent="0.2">
      <c r="A3686" t="s">
        <v>3906</v>
      </c>
      <c r="B3686" t="s">
        <v>32657</v>
      </c>
      <c r="I3686" t="s">
        <v>3</v>
      </c>
      <c r="J3686">
        <v>133.4</v>
      </c>
      <c r="M3686">
        <v>133.4</v>
      </c>
      <c r="N3686">
        <f t="shared" si="57"/>
        <v>0</v>
      </c>
    </row>
    <row r="3687" spans="1:14" x14ac:dyDescent="0.2">
      <c r="A3687" t="s">
        <v>3907</v>
      </c>
      <c r="B3687" t="s">
        <v>32658</v>
      </c>
      <c r="I3687" t="s">
        <v>3</v>
      </c>
      <c r="J3687">
        <v>153.94999999999999</v>
      </c>
      <c r="M3687">
        <v>153.94999999999999</v>
      </c>
      <c r="N3687">
        <f t="shared" si="57"/>
        <v>0</v>
      </c>
    </row>
    <row r="3688" spans="1:14" x14ac:dyDescent="0.2">
      <c r="A3688" t="s">
        <v>3908</v>
      </c>
      <c r="B3688" t="s">
        <v>32658</v>
      </c>
      <c r="I3688" t="s">
        <v>3</v>
      </c>
      <c r="J3688">
        <v>145.72</v>
      </c>
      <c r="M3688">
        <v>145.72</v>
      </c>
      <c r="N3688">
        <f t="shared" si="57"/>
        <v>0</v>
      </c>
    </row>
    <row r="3689" spans="1:14" x14ac:dyDescent="0.2">
      <c r="A3689" t="s">
        <v>3909</v>
      </c>
      <c r="B3689" t="s">
        <v>32659</v>
      </c>
      <c r="I3689" t="s">
        <v>3</v>
      </c>
      <c r="J3689">
        <v>215.52</v>
      </c>
      <c r="M3689">
        <v>215.52</v>
      </c>
      <c r="N3689">
        <f t="shared" si="57"/>
        <v>0</v>
      </c>
    </row>
    <row r="3690" spans="1:14" x14ac:dyDescent="0.2">
      <c r="A3690" t="s">
        <v>3910</v>
      </c>
      <c r="B3690" t="s">
        <v>32659</v>
      </c>
      <c r="I3690" t="s">
        <v>3</v>
      </c>
      <c r="J3690">
        <v>207.29</v>
      </c>
      <c r="M3690">
        <v>207.29</v>
      </c>
      <c r="N3690">
        <f t="shared" si="57"/>
        <v>0</v>
      </c>
    </row>
    <row r="3691" spans="1:14" x14ac:dyDescent="0.2">
      <c r="A3691" t="s">
        <v>3911</v>
      </c>
      <c r="B3691" t="s">
        <v>32660</v>
      </c>
      <c r="I3691" t="s">
        <v>3</v>
      </c>
      <c r="J3691">
        <v>102.46</v>
      </c>
      <c r="M3691">
        <v>102.46</v>
      </c>
      <c r="N3691">
        <f t="shared" si="57"/>
        <v>0</v>
      </c>
    </row>
    <row r="3692" spans="1:14" x14ac:dyDescent="0.2">
      <c r="A3692" t="s">
        <v>3912</v>
      </c>
      <c r="B3692" t="s">
        <v>32660</v>
      </c>
      <c r="I3692" t="s">
        <v>3</v>
      </c>
      <c r="J3692">
        <v>97.22</v>
      </c>
      <c r="M3692">
        <v>97.22</v>
      </c>
      <c r="N3692">
        <f t="shared" si="57"/>
        <v>0</v>
      </c>
    </row>
    <row r="3693" spans="1:14" x14ac:dyDescent="0.2">
      <c r="A3693" t="s">
        <v>3913</v>
      </c>
      <c r="B3693" t="s">
        <v>32661</v>
      </c>
      <c r="I3693" t="s">
        <v>3</v>
      </c>
      <c r="J3693">
        <v>114.91</v>
      </c>
      <c r="M3693">
        <v>114.91</v>
      </c>
      <c r="N3693">
        <f t="shared" si="57"/>
        <v>0</v>
      </c>
    </row>
    <row r="3694" spans="1:14" x14ac:dyDescent="0.2">
      <c r="A3694" t="s">
        <v>3914</v>
      </c>
      <c r="B3694" t="s">
        <v>32661</v>
      </c>
      <c r="I3694" t="s">
        <v>3</v>
      </c>
      <c r="J3694">
        <v>109.67</v>
      </c>
      <c r="M3694">
        <v>109.67</v>
      </c>
      <c r="N3694">
        <f t="shared" si="57"/>
        <v>0</v>
      </c>
    </row>
    <row r="3695" spans="1:14" x14ac:dyDescent="0.2">
      <c r="A3695" t="s">
        <v>3915</v>
      </c>
      <c r="B3695" t="s">
        <v>32662</v>
      </c>
      <c r="I3695" t="s">
        <v>3</v>
      </c>
      <c r="J3695">
        <v>177.11</v>
      </c>
      <c r="M3695">
        <v>177.11</v>
      </c>
      <c r="N3695">
        <f t="shared" si="57"/>
        <v>0</v>
      </c>
    </row>
    <row r="3696" spans="1:14" x14ac:dyDescent="0.2">
      <c r="A3696" t="s">
        <v>3916</v>
      </c>
      <c r="B3696" t="s">
        <v>32662</v>
      </c>
      <c r="I3696" t="s">
        <v>3</v>
      </c>
      <c r="J3696">
        <v>171.86</v>
      </c>
      <c r="M3696">
        <v>171.86</v>
      </c>
      <c r="N3696">
        <f t="shared" si="57"/>
        <v>0</v>
      </c>
    </row>
    <row r="3697" spans="1:14" x14ac:dyDescent="0.2">
      <c r="A3697" t="s">
        <v>3917</v>
      </c>
      <c r="B3697" t="s">
        <v>32663</v>
      </c>
      <c r="I3697" t="s">
        <v>3</v>
      </c>
      <c r="J3697">
        <v>138.36000000000001</v>
      </c>
      <c r="M3697">
        <v>138.36000000000001</v>
      </c>
      <c r="N3697">
        <f t="shared" si="57"/>
        <v>0</v>
      </c>
    </row>
    <row r="3698" spans="1:14" x14ac:dyDescent="0.2">
      <c r="A3698" t="s">
        <v>3918</v>
      </c>
      <c r="B3698" t="s">
        <v>32663</v>
      </c>
      <c r="I3698" t="s">
        <v>3</v>
      </c>
      <c r="J3698">
        <v>130.86000000000001</v>
      </c>
      <c r="M3698">
        <v>130.86000000000001</v>
      </c>
      <c r="N3698">
        <f t="shared" si="57"/>
        <v>0</v>
      </c>
    </row>
    <row r="3699" spans="1:14" x14ac:dyDescent="0.2">
      <c r="A3699" t="s">
        <v>3919</v>
      </c>
      <c r="B3699" t="s">
        <v>32664</v>
      </c>
      <c r="I3699" t="s">
        <v>3</v>
      </c>
      <c r="J3699">
        <v>150.86000000000001</v>
      </c>
      <c r="M3699">
        <v>150.86000000000001</v>
      </c>
      <c r="N3699">
        <f t="shared" si="57"/>
        <v>0</v>
      </c>
    </row>
    <row r="3700" spans="1:14" x14ac:dyDescent="0.2">
      <c r="A3700" t="s">
        <v>3920</v>
      </c>
      <c r="B3700" t="s">
        <v>32664</v>
      </c>
      <c r="I3700" t="s">
        <v>3</v>
      </c>
      <c r="J3700">
        <v>143.36000000000001</v>
      </c>
      <c r="M3700">
        <v>143.36000000000001</v>
      </c>
      <c r="N3700">
        <f t="shared" si="57"/>
        <v>0</v>
      </c>
    </row>
    <row r="3701" spans="1:14" x14ac:dyDescent="0.2">
      <c r="A3701" t="s">
        <v>3921</v>
      </c>
      <c r="B3701" t="s">
        <v>32665</v>
      </c>
      <c r="I3701" t="s">
        <v>3</v>
      </c>
      <c r="J3701">
        <v>213.45</v>
      </c>
      <c r="M3701">
        <v>213.45</v>
      </c>
      <c r="N3701">
        <f t="shared" si="57"/>
        <v>0</v>
      </c>
    </row>
    <row r="3702" spans="1:14" x14ac:dyDescent="0.2">
      <c r="A3702" t="s">
        <v>3922</v>
      </c>
      <c r="B3702" t="s">
        <v>32665</v>
      </c>
      <c r="I3702" t="s">
        <v>3</v>
      </c>
      <c r="J3702">
        <v>205.95</v>
      </c>
      <c r="M3702">
        <v>205.95</v>
      </c>
      <c r="N3702">
        <f t="shared" si="57"/>
        <v>0</v>
      </c>
    </row>
    <row r="3703" spans="1:14" x14ac:dyDescent="0.2">
      <c r="A3703" t="s">
        <v>3923</v>
      </c>
      <c r="B3703" t="s">
        <v>32666</v>
      </c>
      <c r="I3703" t="s">
        <v>3</v>
      </c>
      <c r="J3703">
        <v>158.93</v>
      </c>
      <c r="M3703">
        <v>158.93</v>
      </c>
      <c r="N3703">
        <f t="shared" si="57"/>
        <v>0</v>
      </c>
    </row>
    <row r="3704" spans="1:14" x14ac:dyDescent="0.2">
      <c r="A3704" t="s">
        <v>3924</v>
      </c>
      <c r="B3704" t="s">
        <v>32666</v>
      </c>
      <c r="I3704" t="s">
        <v>3</v>
      </c>
      <c r="J3704">
        <v>149.87</v>
      </c>
      <c r="M3704">
        <v>149.87</v>
      </c>
      <c r="N3704">
        <f t="shared" si="57"/>
        <v>0</v>
      </c>
    </row>
    <row r="3705" spans="1:14" x14ac:dyDescent="0.2">
      <c r="A3705" t="s">
        <v>3925</v>
      </c>
      <c r="B3705" t="s">
        <v>32667</v>
      </c>
      <c r="I3705" t="s">
        <v>3</v>
      </c>
      <c r="J3705">
        <v>171.25</v>
      </c>
      <c r="M3705">
        <v>171.25</v>
      </c>
      <c r="N3705">
        <f t="shared" si="57"/>
        <v>0</v>
      </c>
    </row>
    <row r="3706" spans="1:14" x14ac:dyDescent="0.2">
      <c r="A3706" t="s">
        <v>3926</v>
      </c>
      <c r="B3706" t="s">
        <v>32667</v>
      </c>
      <c r="I3706" t="s">
        <v>3</v>
      </c>
      <c r="J3706">
        <v>162.19</v>
      </c>
      <c r="M3706">
        <v>162.19</v>
      </c>
      <c r="N3706">
        <f t="shared" si="57"/>
        <v>0</v>
      </c>
    </row>
    <row r="3707" spans="1:14" x14ac:dyDescent="0.2">
      <c r="A3707" t="s">
        <v>3927</v>
      </c>
      <c r="B3707" t="s">
        <v>32668</v>
      </c>
      <c r="I3707" t="s">
        <v>3</v>
      </c>
      <c r="J3707">
        <v>232.82</v>
      </c>
      <c r="M3707">
        <v>232.82</v>
      </c>
      <c r="N3707">
        <f t="shared" si="57"/>
        <v>0</v>
      </c>
    </row>
    <row r="3708" spans="1:14" x14ac:dyDescent="0.2">
      <c r="A3708" t="s">
        <v>3928</v>
      </c>
      <c r="B3708" t="s">
        <v>32668</v>
      </c>
      <c r="I3708" t="s">
        <v>3</v>
      </c>
      <c r="J3708">
        <v>223.76</v>
      </c>
      <c r="M3708">
        <v>223.76</v>
      </c>
      <c r="N3708">
        <f t="shared" si="57"/>
        <v>0</v>
      </c>
    </row>
    <row r="3709" spans="1:14" x14ac:dyDescent="0.2">
      <c r="A3709" t="s">
        <v>3929</v>
      </c>
      <c r="B3709" t="s">
        <v>32669</v>
      </c>
      <c r="I3709" t="s">
        <v>3</v>
      </c>
      <c r="J3709">
        <v>30.54</v>
      </c>
      <c r="M3709">
        <v>30.54</v>
      </c>
      <c r="N3709">
        <f t="shared" si="57"/>
        <v>0</v>
      </c>
    </row>
    <row r="3710" spans="1:14" x14ac:dyDescent="0.2">
      <c r="A3710" t="s">
        <v>3930</v>
      </c>
      <c r="B3710" t="s">
        <v>32669</v>
      </c>
      <c r="I3710" t="s">
        <v>3</v>
      </c>
      <c r="J3710">
        <v>30.17</v>
      </c>
      <c r="M3710">
        <v>30.17</v>
      </c>
      <c r="N3710">
        <f t="shared" si="57"/>
        <v>0</v>
      </c>
    </row>
    <row r="3711" spans="1:14" x14ac:dyDescent="0.2">
      <c r="A3711" t="s">
        <v>3931</v>
      </c>
      <c r="B3711" t="s">
        <v>32670</v>
      </c>
      <c r="I3711" t="s">
        <v>3</v>
      </c>
      <c r="J3711">
        <v>49.06</v>
      </c>
      <c r="M3711">
        <v>49.06</v>
      </c>
      <c r="N3711">
        <f t="shared" si="57"/>
        <v>0</v>
      </c>
    </row>
    <row r="3712" spans="1:14" x14ac:dyDescent="0.2">
      <c r="A3712" t="s">
        <v>3932</v>
      </c>
      <c r="B3712" t="s">
        <v>32670</v>
      </c>
      <c r="I3712" t="s">
        <v>3</v>
      </c>
      <c r="J3712">
        <v>48.51</v>
      </c>
      <c r="M3712">
        <v>48.51</v>
      </c>
      <c r="N3712">
        <f t="shared" si="57"/>
        <v>0</v>
      </c>
    </row>
    <row r="3713" spans="1:14" x14ac:dyDescent="0.2">
      <c r="A3713" t="s">
        <v>3933</v>
      </c>
      <c r="B3713" t="s">
        <v>32671</v>
      </c>
      <c r="I3713" t="s">
        <v>3</v>
      </c>
      <c r="J3713">
        <v>44.92</v>
      </c>
      <c r="M3713">
        <v>44.92</v>
      </c>
      <c r="N3713">
        <f t="shared" si="57"/>
        <v>0</v>
      </c>
    </row>
    <row r="3714" spans="1:14" x14ac:dyDescent="0.2">
      <c r="A3714" t="s">
        <v>3934</v>
      </c>
      <c r="B3714" t="s">
        <v>32671</v>
      </c>
      <c r="I3714" t="s">
        <v>3</v>
      </c>
      <c r="J3714">
        <v>44.24</v>
      </c>
      <c r="M3714">
        <v>44.24</v>
      </c>
      <c r="N3714">
        <f t="shared" si="57"/>
        <v>0</v>
      </c>
    </row>
    <row r="3715" spans="1:14" x14ac:dyDescent="0.2">
      <c r="A3715" t="s">
        <v>3935</v>
      </c>
      <c r="B3715" t="s">
        <v>32672</v>
      </c>
      <c r="I3715" t="s">
        <v>3</v>
      </c>
      <c r="J3715">
        <v>40.119999999999997</v>
      </c>
      <c r="M3715">
        <v>40.119999999999997</v>
      </c>
      <c r="N3715">
        <f t="shared" si="57"/>
        <v>0</v>
      </c>
    </row>
    <row r="3716" spans="1:14" x14ac:dyDescent="0.2">
      <c r="A3716" t="s">
        <v>3936</v>
      </c>
      <c r="B3716" t="s">
        <v>32672</v>
      </c>
      <c r="I3716" t="s">
        <v>3</v>
      </c>
      <c r="J3716">
        <v>39.61</v>
      </c>
      <c r="M3716">
        <v>39.61</v>
      </c>
      <c r="N3716">
        <f t="shared" ref="N3716:N3779" si="58">J3716-M3716</f>
        <v>0</v>
      </c>
    </row>
    <row r="3717" spans="1:14" x14ac:dyDescent="0.2">
      <c r="A3717" t="s">
        <v>3937</v>
      </c>
      <c r="B3717" t="s">
        <v>32673</v>
      </c>
      <c r="I3717" t="s">
        <v>3</v>
      </c>
      <c r="J3717">
        <v>58.58</v>
      </c>
      <c r="M3717">
        <v>58.58</v>
      </c>
      <c r="N3717">
        <f t="shared" si="58"/>
        <v>0</v>
      </c>
    </row>
    <row r="3718" spans="1:14" x14ac:dyDescent="0.2">
      <c r="A3718" t="s">
        <v>3938</v>
      </c>
      <c r="B3718" t="s">
        <v>32673</v>
      </c>
      <c r="I3718" t="s">
        <v>3</v>
      </c>
      <c r="J3718">
        <v>57.96</v>
      </c>
      <c r="M3718">
        <v>57.96</v>
      </c>
      <c r="N3718">
        <f t="shared" si="58"/>
        <v>0</v>
      </c>
    </row>
    <row r="3719" spans="1:14" x14ac:dyDescent="0.2">
      <c r="A3719" t="s">
        <v>3939</v>
      </c>
      <c r="B3719" t="s">
        <v>32674</v>
      </c>
      <c r="I3719" t="s">
        <v>3</v>
      </c>
      <c r="J3719">
        <v>56.56</v>
      </c>
      <c r="M3719">
        <v>56.56</v>
      </c>
      <c r="N3719">
        <f t="shared" si="58"/>
        <v>0</v>
      </c>
    </row>
    <row r="3720" spans="1:14" x14ac:dyDescent="0.2">
      <c r="A3720" t="s">
        <v>3940</v>
      </c>
      <c r="B3720" t="s">
        <v>32674</v>
      </c>
      <c r="I3720" t="s">
        <v>3</v>
      </c>
      <c r="J3720">
        <v>55.75</v>
      </c>
      <c r="M3720">
        <v>55.75</v>
      </c>
      <c r="N3720">
        <f t="shared" si="58"/>
        <v>0</v>
      </c>
    </row>
    <row r="3721" spans="1:14" x14ac:dyDescent="0.2">
      <c r="A3721" t="s">
        <v>3941</v>
      </c>
      <c r="B3721" t="s">
        <v>32675</v>
      </c>
      <c r="I3721" t="s">
        <v>3</v>
      </c>
      <c r="J3721">
        <v>94.4</v>
      </c>
      <c r="M3721">
        <v>94.4</v>
      </c>
      <c r="N3721">
        <f t="shared" si="58"/>
        <v>0</v>
      </c>
    </row>
    <row r="3722" spans="1:14" x14ac:dyDescent="0.2">
      <c r="A3722" t="s">
        <v>3942</v>
      </c>
      <c r="B3722" t="s">
        <v>32675</v>
      </c>
      <c r="I3722" t="s">
        <v>3</v>
      </c>
      <c r="J3722">
        <v>86.83</v>
      </c>
      <c r="M3722">
        <v>86.83</v>
      </c>
      <c r="N3722">
        <f t="shared" si="58"/>
        <v>0</v>
      </c>
    </row>
    <row r="3723" spans="1:14" x14ac:dyDescent="0.2">
      <c r="A3723" t="s">
        <v>3943</v>
      </c>
      <c r="B3723" t="s">
        <v>32676</v>
      </c>
      <c r="I3723" t="s">
        <v>3</v>
      </c>
      <c r="J3723">
        <v>276.02999999999997</v>
      </c>
      <c r="M3723">
        <v>276.02999999999997</v>
      </c>
      <c r="N3723">
        <f t="shared" si="58"/>
        <v>0</v>
      </c>
    </row>
    <row r="3724" spans="1:14" x14ac:dyDescent="0.2">
      <c r="A3724" t="s">
        <v>3944</v>
      </c>
      <c r="B3724" t="s">
        <v>32676</v>
      </c>
      <c r="I3724" t="s">
        <v>3</v>
      </c>
      <c r="J3724">
        <v>256.3</v>
      </c>
      <c r="M3724">
        <v>256.3</v>
      </c>
      <c r="N3724">
        <f t="shared" si="58"/>
        <v>0</v>
      </c>
    </row>
    <row r="3725" spans="1:14" x14ac:dyDescent="0.2">
      <c r="A3725" t="s">
        <v>3945</v>
      </c>
      <c r="B3725" t="s">
        <v>32677</v>
      </c>
      <c r="I3725" t="s">
        <v>3</v>
      </c>
      <c r="J3725">
        <v>345.87</v>
      </c>
      <c r="M3725">
        <v>345.87</v>
      </c>
      <c r="N3725">
        <f t="shared" si="58"/>
        <v>0</v>
      </c>
    </row>
    <row r="3726" spans="1:14" x14ac:dyDescent="0.2">
      <c r="A3726" t="s">
        <v>3946</v>
      </c>
      <c r="B3726" t="s">
        <v>32677</v>
      </c>
      <c r="I3726" t="s">
        <v>3</v>
      </c>
      <c r="J3726">
        <v>321.95</v>
      </c>
      <c r="M3726">
        <v>321.95</v>
      </c>
      <c r="N3726">
        <f t="shared" si="58"/>
        <v>0</v>
      </c>
    </row>
    <row r="3727" spans="1:14" x14ac:dyDescent="0.2">
      <c r="A3727" t="s">
        <v>3947</v>
      </c>
      <c r="B3727" t="s">
        <v>32678</v>
      </c>
      <c r="I3727" t="s">
        <v>3</v>
      </c>
      <c r="J3727">
        <v>283.31</v>
      </c>
      <c r="M3727">
        <v>283.31</v>
      </c>
      <c r="N3727">
        <f t="shared" si="58"/>
        <v>0</v>
      </c>
    </row>
    <row r="3728" spans="1:14" x14ac:dyDescent="0.2">
      <c r="A3728" t="s">
        <v>3948</v>
      </c>
      <c r="B3728" t="s">
        <v>32678</v>
      </c>
      <c r="I3728" t="s">
        <v>3</v>
      </c>
      <c r="J3728">
        <v>262.45</v>
      </c>
      <c r="M3728">
        <v>262.45</v>
      </c>
      <c r="N3728">
        <f t="shared" si="58"/>
        <v>0</v>
      </c>
    </row>
    <row r="3729" spans="1:14" x14ac:dyDescent="0.2">
      <c r="A3729" t="s">
        <v>3949</v>
      </c>
      <c r="B3729" t="s">
        <v>32679</v>
      </c>
      <c r="I3729" t="s">
        <v>3</v>
      </c>
      <c r="J3729">
        <v>341.22</v>
      </c>
      <c r="M3729">
        <v>341.22</v>
      </c>
      <c r="N3729">
        <f t="shared" si="58"/>
        <v>0</v>
      </c>
    </row>
    <row r="3730" spans="1:14" x14ac:dyDescent="0.2">
      <c r="A3730" t="s">
        <v>3950</v>
      </c>
      <c r="B3730" t="s">
        <v>32679</v>
      </c>
      <c r="I3730" t="s">
        <v>3</v>
      </c>
      <c r="J3730">
        <v>316.42</v>
      </c>
      <c r="M3730">
        <v>316.42</v>
      </c>
      <c r="N3730">
        <f t="shared" si="58"/>
        <v>0</v>
      </c>
    </row>
    <row r="3731" spans="1:14" x14ac:dyDescent="0.2">
      <c r="A3731" t="s">
        <v>3951</v>
      </c>
      <c r="B3731" t="s">
        <v>32680</v>
      </c>
      <c r="I3731" t="s">
        <v>3</v>
      </c>
      <c r="J3731">
        <v>179.41</v>
      </c>
      <c r="M3731">
        <v>179.41</v>
      </c>
      <c r="N3731">
        <f t="shared" si="58"/>
        <v>0</v>
      </c>
    </row>
    <row r="3732" spans="1:14" x14ac:dyDescent="0.2">
      <c r="A3732" t="s">
        <v>3952</v>
      </c>
      <c r="B3732" t="s">
        <v>32680</v>
      </c>
      <c r="I3732" t="s">
        <v>3</v>
      </c>
      <c r="J3732">
        <v>163.1</v>
      </c>
      <c r="M3732">
        <v>163.1</v>
      </c>
      <c r="N3732">
        <f t="shared" si="58"/>
        <v>0</v>
      </c>
    </row>
    <row r="3733" spans="1:14" x14ac:dyDescent="0.2">
      <c r="A3733" t="s">
        <v>3953</v>
      </c>
      <c r="B3733" t="s">
        <v>32681</v>
      </c>
      <c r="I3733" t="s">
        <v>3</v>
      </c>
      <c r="J3733">
        <v>180.74</v>
      </c>
      <c r="M3733">
        <v>180.74</v>
      </c>
      <c r="N3733">
        <f t="shared" si="58"/>
        <v>0</v>
      </c>
    </row>
    <row r="3734" spans="1:14" x14ac:dyDescent="0.2">
      <c r="A3734" t="s">
        <v>3954</v>
      </c>
      <c r="B3734" t="s">
        <v>32681</v>
      </c>
      <c r="I3734" t="s">
        <v>3</v>
      </c>
      <c r="J3734">
        <v>163.83000000000001</v>
      </c>
      <c r="M3734">
        <v>163.83000000000001</v>
      </c>
      <c r="N3734">
        <f t="shared" si="58"/>
        <v>0</v>
      </c>
    </row>
    <row r="3735" spans="1:14" x14ac:dyDescent="0.2">
      <c r="A3735" t="s">
        <v>3955</v>
      </c>
      <c r="B3735" t="s">
        <v>32682</v>
      </c>
      <c r="I3735" t="s">
        <v>3</v>
      </c>
      <c r="J3735">
        <v>229.59</v>
      </c>
      <c r="M3735">
        <v>229.59</v>
      </c>
      <c r="N3735">
        <f t="shared" si="58"/>
        <v>0</v>
      </c>
    </row>
    <row r="3736" spans="1:14" x14ac:dyDescent="0.2">
      <c r="A3736" t="s">
        <v>3956</v>
      </c>
      <c r="B3736" t="s">
        <v>32682</v>
      </c>
      <c r="I3736" t="s">
        <v>3</v>
      </c>
      <c r="J3736">
        <v>213</v>
      </c>
      <c r="M3736">
        <v>213</v>
      </c>
      <c r="N3736">
        <f t="shared" si="58"/>
        <v>0</v>
      </c>
    </row>
    <row r="3737" spans="1:14" x14ac:dyDescent="0.2">
      <c r="A3737" t="s">
        <v>3957</v>
      </c>
      <c r="B3737" t="s">
        <v>32683</v>
      </c>
      <c r="I3737" t="s">
        <v>3</v>
      </c>
      <c r="J3737">
        <v>286.99</v>
      </c>
      <c r="M3737">
        <v>286.99</v>
      </c>
      <c r="N3737">
        <f t="shared" si="58"/>
        <v>0</v>
      </c>
    </row>
    <row r="3738" spans="1:14" x14ac:dyDescent="0.2">
      <c r="A3738" t="s">
        <v>3958</v>
      </c>
      <c r="B3738" t="s">
        <v>32683</v>
      </c>
      <c r="I3738" t="s">
        <v>3</v>
      </c>
      <c r="J3738">
        <v>266.26</v>
      </c>
      <c r="M3738">
        <v>266.26</v>
      </c>
      <c r="N3738">
        <f t="shared" si="58"/>
        <v>0</v>
      </c>
    </row>
    <row r="3739" spans="1:14" x14ac:dyDescent="0.2">
      <c r="A3739" t="s">
        <v>3959</v>
      </c>
      <c r="B3739" t="s">
        <v>32684</v>
      </c>
      <c r="I3739" t="s">
        <v>3</v>
      </c>
      <c r="J3739">
        <v>241.07</v>
      </c>
      <c r="M3739">
        <v>241.07</v>
      </c>
      <c r="N3739">
        <f t="shared" si="58"/>
        <v>0</v>
      </c>
    </row>
    <row r="3740" spans="1:14" x14ac:dyDescent="0.2">
      <c r="A3740" t="s">
        <v>3960</v>
      </c>
      <c r="B3740" t="s">
        <v>32684</v>
      </c>
      <c r="I3740" t="s">
        <v>3</v>
      </c>
      <c r="J3740">
        <v>223.65</v>
      </c>
      <c r="M3740">
        <v>223.65</v>
      </c>
      <c r="N3740">
        <f t="shared" si="58"/>
        <v>0</v>
      </c>
    </row>
    <row r="3741" spans="1:14" x14ac:dyDescent="0.2">
      <c r="A3741" t="s">
        <v>3961</v>
      </c>
      <c r="B3741" t="s">
        <v>32685</v>
      </c>
      <c r="I3741" t="s">
        <v>3</v>
      </c>
      <c r="J3741">
        <v>309.95</v>
      </c>
      <c r="M3741">
        <v>309.95</v>
      </c>
      <c r="N3741">
        <f t="shared" si="58"/>
        <v>0</v>
      </c>
    </row>
    <row r="3742" spans="1:14" x14ac:dyDescent="0.2">
      <c r="A3742" t="s">
        <v>3962</v>
      </c>
      <c r="B3742" t="s">
        <v>32685</v>
      </c>
      <c r="I3742" t="s">
        <v>3</v>
      </c>
      <c r="J3742">
        <v>287.56</v>
      </c>
      <c r="M3742">
        <v>287.56</v>
      </c>
      <c r="N3742">
        <f t="shared" si="58"/>
        <v>0</v>
      </c>
    </row>
    <row r="3743" spans="1:14" x14ac:dyDescent="0.2">
      <c r="A3743" t="s">
        <v>3963</v>
      </c>
      <c r="B3743" t="s">
        <v>32686</v>
      </c>
      <c r="I3743" t="s">
        <v>3</v>
      </c>
      <c r="J3743">
        <v>150.33000000000001</v>
      </c>
      <c r="M3743">
        <v>150.33000000000001</v>
      </c>
      <c r="N3743">
        <f t="shared" si="58"/>
        <v>0</v>
      </c>
    </row>
    <row r="3744" spans="1:14" x14ac:dyDescent="0.2">
      <c r="A3744" t="s">
        <v>3964</v>
      </c>
      <c r="B3744" t="s">
        <v>32686</v>
      </c>
      <c r="I3744" t="s">
        <v>3</v>
      </c>
      <c r="J3744">
        <v>136.74</v>
      </c>
      <c r="M3744">
        <v>136.74</v>
      </c>
      <c r="N3744">
        <f t="shared" si="58"/>
        <v>0</v>
      </c>
    </row>
    <row r="3745" spans="1:14" x14ac:dyDescent="0.2">
      <c r="A3745" t="s">
        <v>3965</v>
      </c>
      <c r="B3745" t="s">
        <v>32687</v>
      </c>
      <c r="I3745" t="s">
        <v>3</v>
      </c>
      <c r="J3745">
        <v>151.93</v>
      </c>
      <c r="M3745">
        <v>151.93</v>
      </c>
      <c r="N3745">
        <f t="shared" si="58"/>
        <v>0</v>
      </c>
    </row>
    <row r="3746" spans="1:14" x14ac:dyDescent="0.2">
      <c r="A3746" t="s">
        <v>3966</v>
      </c>
      <c r="B3746" t="s">
        <v>32687</v>
      </c>
      <c r="I3746" t="s">
        <v>3</v>
      </c>
      <c r="J3746">
        <v>137.86000000000001</v>
      </c>
      <c r="M3746">
        <v>137.86000000000001</v>
      </c>
      <c r="N3746">
        <f t="shared" si="58"/>
        <v>0</v>
      </c>
    </row>
    <row r="3747" spans="1:14" x14ac:dyDescent="0.2">
      <c r="A3747" t="s">
        <v>3967</v>
      </c>
      <c r="B3747" t="s">
        <v>32688</v>
      </c>
      <c r="I3747" t="s">
        <v>3</v>
      </c>
      <c r="J3747">
        <v>182.06</v>
      </c>
      <c r="M3747">
        <v>182.06</v>
      </c>
      <c r="N3747">
        <f t="shared" si="58"/>
        <v>0</v>
      </c>
    </row>
    <row r="3748" spans="1:14" x14ac:dyDescent="0.2">
      <c r="A3748" t="s">
        <v>3968</v>
      </c>
      <c r="B3748" t="s">
        <v>32688</v>
      </c>
      <c r="I3748" t="s">
        <v>3</v>
      </c>
      <c r="J3748">
        <v>167.08</v>
      </c>
      <c r="M3748">
        <v>167.08</v>
      </c>
      <c r="N3748">
        <f t="shared" si="58"/>
        <v>0</v>
      </c>
    </row>
    <row r="3749" spans="1:14" x14ac:dyDescent="0.2">
      <c r="A3749" t="s">
        <v>3969</v>
      </c>
      <c r="B3749" t="s">
        <v>32689</v>
      </c>
      <c r="I3749" t="s">
        <v>3</v>
      </c>
      <c r="J3749">
        <v>211.92</v>
      </c>
      <c r="M3749">
        <v>211.92</v>
      </c>
      <c r="N3749">
        <f t="shared" si="58"/>
        <v>0</v>
      </c>
    </row>
    <row r="3750" spans="1:14" x14ac:dyDescent="0.2">
      <c r="A3750" t="s">
        <v>3970</v>
      </c>
      <c r="B3750" t="s">
        <v>32689</v>
      </c>
      <c r="I3750" t="s">
        <v>3</v>
      </c>
      <c r="J3750">
        <v>196.95</v>
      </c>
      <c r="M3750">
        <v>196.95</v>
      </c>
      <c r="N3750">
        <f t="shared" si="58"/>
        <v>0</v>
      </c>
    </row>
    <row r="3751" spans="1:14" x14ac:dyDescent="0.2">
      <c r="A3751" t="s">
        <v>3971</v>
      </c>
      <c r="B3751" t="s">
        <v>32690</v>
      </c>
      <c r="I3751" t="s">
        <v>3</v>
      </c>
      <c r="J3751">
        <v>261.64999999999998</v>
      </c>
      <c r="M3751">
        <v>261.64999999999998</v>
      </c>
      <c r="N3751">
        <f t="shared" si="58"/>
        <v>0</v>
      </c>
    </row>
    <row r="3752" spans="1:14" x14ac:dyDescent="0.2">
      <c r="A3752" t="s">
        <v>3972</v>
      </c>
      <c r="B3752" t="s">
        <v>32690</v>
      </c>
      <c r="I3752" t="s">
        <v>3</v>
      </c>
      <c r="J3752">
        <v>246.97</v>
      </c>
      <c r="M3752">
        <v>246.97</v>
      </c>
      <c r="N3752">
        <f t="shared" si="58"/>
        <v>0</v>
      </c>
    </row>
    <row r="3753" spans="1:14" x14ac:dyDescent="0.2">
      <c r="A3753" t="s">
        <v>3973</v>
      </c>
      <c r="B3753" t="s">
        <v>32691</v>
      </c>
      <c r="I3753" t="s">
        <v>3</v>
      </c>
      <c r="J3753">
        <v>139.27000000000001</v>
      </c>
      <c r="M3753">
        <v>139.27000000000001</v>
      </c>
      <c r="N3753">
        <f t="shared" si="58"/>
        <v>0</v>
      </c>
    </row>
    <row r="3754" spans="1:14" x14ac:dyDescent="0.2">
      <c r="A3754" t="s">
        <v>3974</v>
      </c>
      <c r="B3754" t="s">
        <v>32691</v>
      </c>
      <c r="I3754" t="s">
        <v>3</v>
      </c>
      <c r="J3754">
        <v>127.82</v>
      </c>
      <c r="M3754">
        <v>127.82</v>
      </c>
      <c r="N3754">
        <f t="shared" si="58"/>
        <v>0</v>
      </c>
    </row>
    <row r="3755" spans="1:14" x14ac:dyDescent="0.2">
      <c r="A3755" t="s">
        <v>3975</v>
      </c>
      <c r="B3755" t="s">
        <v>32692</v>
      </c>
      <c r="I3755" t="s">
        <v>5</v>
      </c>
      <c r="J3755">
        <v>77.59</v>
      </c>
      <c r="M3755">
        <v>77.59</v>
      </c>
      <c r="N3755">
        <f t="shared" si="58"/>
        <v>0</v>
      </c>
    </row>
    <row r="3756" spans="1:14" x14ac:dyDescent="0.2">
      <c r="A3756" t="s">
        <v>3976</v>
      </c>
      <c r="B3756" t="s">
        <v>32692</v>
      </c>
      <c r="I3756" t="s">
        <v>5</v>
      </c>
      <c r="J3756">
        <v>70.36</v>
      </c>
      <c r="M3756">
        <v>70.36</v>
      </c>
      <c r="N3756">
        <f t="shared" si="58"/>
        <v>0</v>
      </c>
    </row>
    <row r="3757" spans="1:14" x14ac:dyDescent="0.2">
      <c r="A3757" t="s">
        <v>3977</v>
      </c>
      <c r="B3757" t="s">
        <v>32693</v>
      </c>
      <c r="I3757" t="s">
        <v>3</v>
      </c>
      <c r="J3757">
        <v>77.260000000000005</v>
      </c>
      <c r="M3757">
        <v>77.260000000000005</v>
      </c>
      <c r="N3757">
        <f t="shared" si="58"/>
        <v>0</v>
      </c>
    </row>
    <row r="3758" spans="1:14" x14ac:dyDescent="0.2">
      <c r="A3758" t="s">
        <v>3978</v>
      </c>
      <c r="B3758" t="s">
        <v>32693</v>
      </c>
      <c r="I3758" t="s">
        <v>3</v>
      </c>
      <c r="J3758">
        <v>76.47</v>
      </c>
      <c r="M3758">
        <v>76.47</v>
      </c>
      <c r="N3758">
        <f t="shared" si="58"/>
        <v>0</v>
      </c>
    </row>
    <row r="3759" spans="1:14" x14ac:dyDescent="0.2">
      <c r="A3759" t="s">
        <v>3979</v>
      </c>
      <c r="B3759" t="s">
        <v>32694</v>
      </c>
      <c r="I3759" t="s">
        <v>5</v>
      </c>
      <c r="J3759">
        <v>129.44</v>
      </c>
      <c r="M3759">
        <v>129.44</v>
      </c>
      <c r="N3759">
        <f t="shared" si="58"/>
        <v>0</v>
      </c>
    </row>
    <row r="3760" spans="1:14" x14ac:dyDescent="0.2">
      <c r="A3760" t="s">
        <v>3980</v>
      </c>
      <c r="B3760" t="s">
        <v>32694</v>
      </c>
      <c r="I3760" t="s">
        <v>5</v>
      </c>
      <c r="J3760">
        <v>120.61</v>
      </c>
      <c r="M3760">
        <v>120.61</v>
      </c>
      <c r="N3760">
        <f t="shared" si="58"/>
        <v>0</v>
      </c>
    </row>
    <row r="3761" spans="1:14" x14ac:dyDescent="0.2">
      <c r="A3761" t="s">
        <v>3981</v>
      </c>
      <c r="B3761" t="s">
        <v>32695</v>
      </c>
      <c r="I3761" t="s">
        <v>4</v>
      </c>
      <c r="J3761">
        <v>77.98</v>
      </c>
      <c r="M3761">
        <v>77.98</v>
      </c>
      <c r="N3761">
        <f t="shared" si="58"/>
        <v>0</v>
      </c>
    </row>
    <row r="3762" spans="1:14" x14ac:dyDescent="0.2">
      <c r="A3762" t="s">
        <v>3982</v>
      </c>
      <c r="B3762" t="s">
        <v>32695</v>
      </c>
      <c r="I3762" t="s">
        <v>4</v>
      </c>
      <c r="J3762">
        <v>75.88</v>
      </c>
      <c r="M3762">
        <v>75.88</v>
      </c>
      <c r="N3762">
        <f t="shared" si="58"/>
        <v>0</v>
      </c>
    </row>
    <row r="3763" spans="1:14" x14ac:dyDescent="0.2">
      <c r="A3763" t="s">
        <v>3983</v>
      </c>
      <c r="B3763" t="s">
        <v>32696</v>
      </c>
      <c r="I3763" t="s">
        <v>4</v>
      </c>
      <c r="J3763">
        <v>104.39</v>
      </c>
      <c r="M3763">
        <v>104.39</v>
      </c>
      <c r="N3763">
        <f t="shared" si="58"/>
        <v>0</v>
      </c>
    </row>
    <row r="3764" spans="1:14" x14ac:dyDescent="0.2">
      <c r="A3764" t="s">
        <v>3984</v>
      </c>
      <c r="B3764" t="s">
        <v>32696</v>
      </c>
      <c r="I3764" t="s">
        <v>4</v>
      </c>
      <c r="J3764">
        <v>101.69</v>
      </c>
      <c r="M3764">
        <v>101.69</v>
      </c>
      <c r="N3764">
        <f t="shared" si="58"/>
        <v>0</v>
      </c>
    </row>
    <row r="3765" spans="1:14" x14ac:dyDescent="0.2">
      <c r="A3765" t="s">
        <v>3985</v>
      </c>
      <c r="B3765" t="s">
        <v>32697</v>
      </c>
      <c r="I3765" t="s">
        <v>5</v>
      </c>
      <c r="J3765">
        <v>183.96</v>
      </c>
      <c r="M3765">
        <v>183.96</v>
      </c>
      <c r="N3765">
        <f t="shared" si="58"/>
        <v>0</v>
      </c>
    </row>
    <row r="3766" spans="1:14" x14ac:dyDescent="0.2">
      <c r="A3766" t="s">
        <v>3986</v>
      </c>
      <c r="B3766" t="s">
        <v>32697</v>
      </c>
      <c r="I3766" t="s">
        <v>5</v>
      </c>
      <c r="J3766">
        <v>175.67</v>
      </c>
      <c r="M3766">
        <v>175.67</v>
      </c>
      <c r="N3766">
        <f t="shared" si="58"/>
        <v>0</v>
      </c>
    </row>
    <row r="3767" spans="1:14" x14ac:dyDescent="0.2">
      <c r="A3767" t="s">
        <v>3987</v>
      </c>
      <c r="B3767" t="s">
        <v>32698</v>
      </c>
      <c r="I3767" t="s">
        <v>5</v>
      </c>
      <c r="J3767">
        <v>6.9</v>
      </c>
      <c r="M3767">
        <v>6.9</v>
      </c>
      <c r="N3767">
        <f t="shared" si="58"/>
        <v>0</v>
      </c>
    </row>
    <row r="3768" spans="1:14" x14ac:dyDescent="0.2">
      <c r="A3768" t="s">
        <v>3988</v>
      </c>
      <c r="B3768" t="s">
        <v>32698</v>
      </c>
      <c r="I3768" t="s">
        <v>5</v>
      </c>
      <c r="J3768">
        <v>6.9</v>
      </c>
      <c r="M3768">
        <v>6.9</v>
      </c>
      <c r="N3768">
        <f t="shared" si="58"/>
        <v>0</v>
      </c>
    </row>
    <row r="3769" spans="1:14" x14ac:dyDescent="0.2">
      <c r="A3769" t="s">
        <v>3989</v>
      </c>
      <c r="B3769" t="s">
        <v>32699</v>
      </c>
      <c r="I3769" t="s">
        <v>5</v>
      </c>
      <c r="J3769">
        <v>13</v>
      </c>
      <c r="M3769">
        <v>13</v>
      </c>
      <c r="N3769">
        <f t="shared" si="58"/>
        <v>0</v>
      </c>
    </row>
    <row r="3770" spans="1:14" x14ac:dyDescent="0.2">
      <c r="A3770" t="s">
        <v>3990</v>
      </c>
      <c r="B3770" t="s">
        <v>32699</v>
      </c>
      <c r="I3770" t="s">
        <v>5</v>
      </c>
      <c r="J3770">
        <v>13</v>
      </c>
      <c r="M3770">
        <v>13</v>
      </c>
      <c r="N3770">
        <f t="shared" si="58"/>
        <v>0</v>
      </c>
    </row>
    <row r="3771" spans="1:14" x14ac:dyDescent="0.2">
      <c r="A3771" t="s">
        <v>3991</v>
      </c>
      <c r="B3771" t="s">
        <v>32700</v>
      </c>
      <c r="I3771" t="s">
        <v>2017</v>
      </c>
      <c r="J3771">
        <v>255</v>
      </c>
      <c r="M3771">
        <v>255</v>
      </c>
      <c r="N3771">
        <f t="shared" si="58"/>
        <v>0</v>
      </c>
    </row>
    <row r="3772" spans="1:14" x14ac:dyDescent="0.2">
      <c r="A3772" t="s">
        <v>3992</v>
      </c>
      <c r="B3772" t="s">
        <v>32700</v>
      </c>
      <c r="I3772" t="s">
        <v>2017</v>
      </c>
      <c r="J3772">
        <v>255</v>
      </c>
      <c r="M3772">
        <v>255</v>
      </c>
      <c r="N3772">
        <f t="shared" si="58"/>
        <v>0</v>
      </c>
    </row>
    <row r="3773" spans="1:14" x14ac:dyDescent="0.2">
      <c r="A3773" t="s">
        <v>3993</v>
      </c>
      <c r="B3773" t="s">
        <v>3994</v>
      </c>
      <c r="I3773" t="s">
        <v>5</v>
      </c>
      <c r="J3773">
        <v>7.4</v>
      </c>
      <c r="M3773">
        <v>7.4</v>
      </c>
      <c r="N3773">
        <f t="shared" si="58"/>
        <v>0</v>
      </c>
    </row>
    <row r="3774" spans="1:14" x14ac:dyDescent="0.2">
      <c r="A3774" t="s">
        <v>3995</v>
      </c>
      <c r="B3774" t="s">
        <v>3994</v>
      </c>
      <c r="I3774" t="s">
        <v>5</v>
      </c>
      <c r="J3774">
        <v>7.4</v>
      </c>
      <c r="M3774">
        <v>7.4</v>
      </c>
      <c r="N3774">
        <f t="shared" si="58"/>
        <v>0</v>
      </c>
    </row>
    <row r="3775" spans="1:14" x14ac:dyDescent="0.2">
      <c r="A3775" t="s">
        <v>3996</v>
      </c>
      <c r="B3775" t="s">
        <v>32701</v>
      </c>
      <c r="I3775" t="s">
        <v>78</v>
      </c>
      <c r="J3775">
        <v>31.48</v>
      </c>
      <c r="M3775">
        <v>31.48</v>
      </c>
      <c r="N3775">
        <f t="shared" si="58"/>
        <v>0</v>
      </c>
    </row>
    <row r="3776" spans="1:14" x14ac:dyDescent="0.2">
      <c r="A3776" t="s">
        <v>3997</v>
      </c>
      <c r="B3776" t="s">
        <v>32701</v>
      </c>
      <c r="I3776" t="s">
        <v>78</v>
      </c>
      <c r="J3776">
        <v>31.48</v>
      </c>
      <c r="M3776">
        <v>31.48</v>
      </c>
      <c r="N3776">
        <f t="shared" si="58"/>
        <v>0</v>
      </c>
    </row>
    <row r="3777" spans="1:14" x14ac:dyDescent="0.2">
      <c r="A3777" t="s">
        <v>3998</v>
      </c>
      <c r="B3777" t="s">
        <v>22131</v>
      </c>
      <c r="J3777">
        <v>6983</v>
      </c>
      <c r="M3777">
        <v>6983</v>
      </c>
      <c r="N3777">
        <f t="shared" si="58"/>
        <v>0</v>
      </c>
    </row>
    <row r="3778" spans="1:14" x14ac:dyDescent="0.2">
      <c r="A3778" t="s">
        <v>3999</v>
      </c>
      <c r="B3778" t="s">
        <v>22131</v>
      </c>
      <c r="J3778">
        <v>6340</v>
      </c>
      <c r="M3778">
        <v>6340</v>
      </c>
      <c r="N3778">
        <f t="shared" si="58"/>
        <v>0</v>
      </c>
    </row>
    <row r="3779" spans="1:14" x14ac:dyDescent="0.2">
      <c r="A3779" t="s">
        <v>4000</v>
      </c>
      <c r="B3779" t="s">
        <v>32702</v>
      </c>
      <c r="J3779">
        <v>5272</v>
      </c>
      <c r="M3779">
        <v>5272</v>
      </c>
      <c r="N3779">
        <f t="shared" si="58"/>
        <v>0</v>
      </c>
    </row>
    <row r="3780" spans="1:14" x14ac:dyDescent="0.2">
      <c r="A3780" t="s">
        <v>4001</v>
      </c>
      <c r="B3780" t="s">
        <v>32702</v>
      </c>
      <c r="J3780">
        <v>5272</v>
      </c>
      <c r="M3780">
        <v>5272</v>
      </c>
      <c r="N3780">
        <f t="shared" ref="N3780:N3843" si="59">J3780-M3780</f>
        <v>0</v>
      </c>
    </row>
    <row r="3781" spans="1:14" x14ac:dyDescent="0.2">
      <c r="A3781" t="s">
        <v>4041</v>
      </c>
      <c r="B3781" t="s">
        <v>4040</v>
      </c>
      <c r="I3781" t="s">
        <v>1900</v>
      </c>
      <c r="J3781">
        <v>3252.48</v>
      </c>
      <c r="M3781">
        <v>3252.48</v>
      </c>
      <c r="N3781">
        <f t="shared" si="59"/>
        <v>0</v>
      </c>
    </row>
    <row r="3782" spans="1:14" x14ac:dyDescent="0.2">
      <c r="A3782" t="s">
        <v>4042</v>
      </c>
      <c r="B3782" t="s">
        <v>4040</v>
      </c>
      <c r="I3782" t="s">
        <v>1900</v>
      </c>
      <c r="J3782">
        <v>2817.76</v>
      </c>
      <c r="M3782">
        <v>2817.76</v>
      </c>
      <c r="N3782">
        <f t="shared" si="59"/>
        <v>0</v>
      </c>
    </row>
    <row r="3783" spans="1:14" x14ac:dyDescent="0.2">
      <c r="A3783" t="s">
        <v>4043</v>
      </c>
      <c r="B3783" t="s">
        <v>4044</v>
      </c>
      <c r="I3783" t="s">
        <v>1900</v>
      </c>
      <c r="J3783">
        <v>5897.76</v>
      </c>
      <c r="M3783">
        <v>5897.76</v>
      </c>
      <c r="N3783">
        <f t="shared" si="59"/>
        <v>0</v>
      </c>
    </row>
    <row r="3784" spans="1:14" x14ac:dyDescent="0.2">
      <c r="A3784" t="s">
        <v>4045</v>
      </c>
      <c r="B3784" t="s">
        <v>4044</v>
      </c>
      <c r="I3784" t="s">
        <v>1900</v>
      </c>
      <c r="J3784">
        <v>5111.04</v>
      </c>
      <c r="M3784">
        <v>5111.04</v>
      </c>
      <c r="N3784">
        <f t="shared" si="59"/>
        <v>0</v>
      </c>
    </row>
    <row r="3785" spans="1:14" x14ac:dyDescent="0.2">
      <c r="A3785" t="s">
        <v>4046</v>
      </c>
      <c r="B3785" t="s">
        <v>32703</v>
      </c>
      <c r="I3785" t="s">
        <v>1900</v>
      </c>
      <c r="J3785">
        <v>4591.84</v>
      </c>
      <c r="M3785">
        <v>4591.84</v>
      </c>
      <c r="N3785">
        <f t="shared" si="59"/>
        <v>0</v>
      </c>
    </row>
    <row r="3786" spans="1:14" x14ac:dyDescent="0.2">
      <c r="A3786" t="s">
        <v>4047</v>
      </c>
      <c r="B3786" t="s">
        <v>32703</v>
      </c>
      <c r="I3786" t="s">
        <v>1900</v>
      </c>
      <c r="J3786">
        <v>3977.6</v>
      </c>
      <c r="M3786">
        <v>3977.6</v>
      </c>
      <c r="N3786">
        <f t="shared" si="59"/>
        <v>0</v>
      </c>
    </row>
    <row r="3787" spans="1:14" x14ac:dyDescent="0.2">
      <c r="A3787" t="s">
        <v>4048</v>
      </c>
      <c r="B3787" t="s">
        <v>4002</v>
      </c>
      <c r="I3787" t="s">
        <v>1900</v>
      </c>
      <c r="J3787">
        <v>4266.24</v>
      </c>
      <c r="M3787">
        <v>4266.24</v>
      </c>
      <c r="N3787">
        <f t="shared" si="59"/>
        <v>0</v>
      </c>
    </row>
    <row r="3788" spans="1:14" x14ac:dyDescent="0.2">
      <c r="A3788" t="s">
        <v>4049</v>
      </c>
      <c r="B3788" t="s">
        <v>4002</v>
      </c>
      <c r="I3788" t="s">
        <v>1900</v>
      </c>
      <c r="J3788">
        <v>3696</v>
      </c>
      <c r="M3788">
        <v>3696</v>
      </c>
      <c r="N3788">
        <f t="shared" si="59"/>
        <v>0</v>
      </c>
    </row>
    <row r="3789" spans="1:14" x14ac:dyDescent="0.2">
      <c r="A3789" t="s">
        <v>4050</v>
      </c>
      <c r="B3789" t="s">
        <v>4003</v>
      </c>
      <c r="I3789" t="s">
        <v>1900</v>
      </c>
      <c r="J3789">
        <v>4266.24</v>
      </c>
      <c r="M3789">
        <v>4266.24</v>
      </c>
      <c r="N3789">
        <f t="shared" si="59"/>
        <v>0</v>
      </c>
    </row>
    <row r="3790" spans="1:14" x14ac:dyDescent="0.2">
      <c r="A3790" t="s">
        <v>4051</v>
      </c>
      <c r="B3790" t="s">
        <v>4003</v>
      </c>
      <c r="I3790" t="s">
        <v>1900</v>
      </c>
      <c r="J3790">
        <v>3696</v>
      </c>
      <c r="M3790">
        <v>3696</v>
      </c>
      <c r="N3790">
        <f t="shared" si="59"/>
        <v>0</v>
      </c>
    </row>
    <row r="3791" spans="1:14" x14ac:dyDescent="0.2">
      <c r="A3791" t="s">
        <v>4052</v>
      </c>
      <c r="B3791" t="s">
        <v>4004</v>
      </c>
      <c r="I3791" t="s">
        <v>1900</v>
      </c>
      <c r="J3791">
        <v>4591.84</v>
      </c>
      <c r="M3791">
        <v>4591.84</v>
      </c>
      <c r="N3791">
        <f t="shared" si="59"/>
        <v>0</v>
      </c>
    </row>
    <row r="3792" spans="1:14" x14ac:dyDescent="0.2">
      <c r="A3792" t="s">
        <v>4053</v>
      </c>
      <c r="B3792" t="s">
        <v>4004</v>
      </c>
      <c r="I3792" t="s">
        <v>1900</v>
      </c>
      <c r="J3792">
        <v>3977.6</v>
      </c>
      <c r="M3792">
        <v>3977.6</v>
      </c>
      <c r="N3792">
        <f t="shared" si="59"/>
        <v>0</v>
      </c>
    </row>
    <row r="3793" spans="1:14" x14ac:dyDescent="0.2">
      <c r="A3793" t="s">
        <v>4054</v>
      </c>
      <c r="B3793" t="s">
        <v>4005</v>
      </c>
      <c r="I3793" t="s">
        <v>1900</v>
      </c>
      <c r="J3793">
        <v>4266.24</v>
      </c>
      <c r="M3793">
        <v>4266.24</v>
      </c>
      <c r="N3793">
        <f t="shared" si="59"/>
        <v>0</v>
      </c>
    </row>
    <row r="3794" spans="1:14" x14ac:dyDescent="0.2">
      <c r="A3794" t="s">
        <v>4055</v>
      </c>
      <c r="B3794" t="s">
        <v>4005</v>
      </c>
      <c r="I3794" t="s">
        <v>1900</v>
      </c>
      <c r="J3794">
        <v>3696</v>
      </c>
      <c r="M3794">
        <v>3696</v>
      </c>
      <c r="N3794">
        <f t="shared" si="59"/>
        <v>0</v>
      </c>
    </row>
    <row r="3795" spans="1:14" x14ac:dyDescent="0.2">
      <c r="A3795" t="s">
        <v>4056</v>
      </c>
      <c r="B3795" t="s">
        <v>4006</v>
      </c>
      <c r="I3795" t="s">
        <v>1900</v>
      </c>
      <c r="J3795">
        <v>4266.24</v>
      </c>
      <c r="M3795">
        <v>4266.24</v>
      </c>
      <c r="N3795">
        <f t="shared" si="59"/>
        <v>0</v>
      </c>
    </row>
    <row r="3796" spans="1:14" x14ac:dyDescent="0.2">
      <c r="A3796" t="s">
        <v>4057</v>
      </c>
      <c r="B3796" t="s">
        <v>4006</v>
      </c>
      <c r="I3796" t="s">
        <v>1900</v>
      </c>
      <c r="J3796">
        <v>3696</v>
      </c>
      <c r="M3796">
        <v>3696</v>
      </c>
      <c r="N3796">
        <f t="shared" si="59"/>
        <v>0</v>
      </c>
    </row>
    <row r="3797" spans="1:14" x14ac:dyDescent="0.2">
      <c r="A3797" t="s">
        <v>4058</v>
      </c>
      <c r="B3797" t="s">
        <v>4007</v>
      </c>
      <c r="I3797" t="s">
        <v>1900</v>
      </c>
      <c r="J3797">
        <v>4266.24</v>
      </c>
      <c r="M3797">
        <v>4266.24</v>
      </c>
      <c r="N3797">
        <f t="shared" si="59"/>
        <v>0</v>
      </c>
    </row>
    <row r="3798" spans="1:14" x14ac:dyDescent="0.2">
      <c r="A3798" t="s">
        <v>4059</v>
      </c>
      <c r="B3798" t="s">
        <v>4007</v>
      </c>
      <c r="I3798" t="s">
        <v>1900</v>
      </c>
      <c r="J3798">
        <v>3696</v>
      </c>
      <c r="M3798">
        <v>3696</v>
      </c>
      <c r="N3798">
        <f t="shared" si="59"/>
        <v>0</v>
      </c>
    </row>
    <row r="3799" spans="1:14" x14ac:dyDescent="0.2">
      <c r="A3799" t="s">
        <v>4060</v>
      </c>
      <c r="B3799" t="s">
        <v>32704</v>
      </c>
      <c r="I3799" t="s">
        <v>1900</v>
      </c>
      <c r="J3799">
        <v>4266.24</v>
      </c>
      <c r="M3799">
        <v>4266.24</v>
      </c>
      <c r="N3799">
        <f t="shared" si="59"/>
        <v>0</v>
      </c>
    </row>
    <row r="3800" spans="1:14" x14ac:dyDescent="0.2">
      <c r="A3800" t="s">
        <v>4061</v>
      </c>
      <c r="B3800" t="s">
        <v>32704</v>
      </c>
      <c r="I3800" t="s">
        <v>1900</v>
      </c>
      <c r="J3800">
        <v>3696</v>
      </c>
      <c r="M3800">
        <v>3696</v>
      </c>
      <c r="N3800">
        <f t="shared" si="59"/>
        <v>0</v>
      </c>
    </row>
    <row r="3801" spans="1:14" x14ac:dyDescent="0.2">
      <c r="A3801" t="s">
        <v>4062</v>
      </c>
      <c r="B3801" t="s">
        <v>32705</v>
      </c>
      <c r="I3801" t="s">
        <v>1900</v>
      </c>
      <c r="J3801">
        <v>4266.24</v>
      </c>
      <c r="M3801">
        <v>4266.24</v>
      </c>
      <c r="N3801">
        <f t="shared" si="59"/>
        <v>0</v>
      </c>
    </row>
    <row r="3802" spans="1:14" x14ac:dyDescent="0.2">
      <c r="A3802" t="s">
        <v>4063</v>
      </c>
      <c r="B3802" t="s">
        <v>32705</v>
      </c>
      <c r="I3802" t="s">
        <v>1900</v>
      </c>
      <c r="J3802">
        <v>3696</v>
      </c>
      <c r="M3802">
        <v>3696</v>
      </c>
      <c r="N3802">
        <f t="shared" si="59"/>
        <v>0</v>
      </c>
    </row>
    <row r="3803" spans="1:14" x14ac:dyDescent="0.2">
      <c r="A3803" t="s">
        <v>4064</v>
      </c>
      <c r="B3803" t="s">
        <v>32706</v>
      </c>
      <c r="I3803" t="s">
        <v>1900</v>
      </c>
      <c r="J3803">
        <v>4591.84</v>
      </c>
      <c r="M3803">
        <v>4591.84</v>
      </c>
      <c r="N3803">
        <f t="shared" si="59"/>
        <v>0</v>
      </c>
    </row>
    <row r="3804" spans="1:14" x14ac:dyDescent="0.2">
      <c r="A3804" t="s">
        <v>4065</v>
      </c>
      <c r="B3804" t="s">
        <v>32706</v>
      </c>
      <c r="I3804" t="s">
        <v>1900</v>
      </c>
      <c r="J3804">
        <v>3977.6</v>
      </c>
      <c r="M3804">
        <v>3977.6</v>
      </c>
      <c r="N3804">
        <f t="shared" si="59"/>
        <v>0</v>
      </c>
    </row>
    <row r="3805" spans="1:14" x14ac:dyDescent="0.2">
      <c r="A3805" t="s">
        <v>4066</v>
      </c>
      <c r="B3805" t="s">
        <v>4008</v>
      </c>
      <c r="I3805" t="s">
        <v>1900</v>
      </c>
      <c r="J3805">
        <v>4266.24</v>
      </c>
      <c r="M3805">
        <v>4266.24</v>
      </c>
      <c r="N3805">
        <f t="shared" si="59"/>
        <v>0</v>
      </c>
    </row>
    <row r="3806" spans="1:14" x14ac:dyDescent="0.2">
      <c r="A3806" t="s">
        <v>4067</v>
      </c>
      <c r="B3806" t="s">
        <v>4008</v>
      </c>
      <c r="I3806" t="s">
        <v>1900</v>
      </c>
      <c r="J3806">
        <v>3696</v>
      </c>
      <c r="M3806">
        <v>3696</v>
      </c>
      <c r="N3806">
        <f t="shared" si="59"/>
        <v>0</v>
      </c>
    </row>
    <row r="3807" spans="1:14" x14ac:dyDescent="0.2">
      <c r="A3807" t="s">
        <v>4068</v>
      </c>
      <c r="B3807" t="s">
        <v>4009</v>
      </c>
      <c r="I3807" t="s">
        <v>1900</v>
      </c>
      <c r="J3807">
        <v>4266.24</v>
      </c>
      <c r="M3807">
        <v>4266.24</v>
      </c>
      <c r="N3807">
        <f t="shared" si="59"/>
        <v>0</v>
      </c>
    </row>
    <row r="3808" spans="1:14" x14ac:dyDescent="0.2">
      <c r="A3808" t="s">
        <v>4069</v>
      </c>
      <c r="B3808" t="s">
        <v>4009</v>
      </c>
      <c r="I3808" t="s">
        <v>1900</v>
      </c>
      <c r="J3808">
        <v>3696</v>
      </c>
      <c r="M3808">
        <v>3696</v>
      </c>
      <c r="N3808">
        <f t="shared" si="59"/>
        <v>0</v>
      </c>
    </row>
    <row r="3809" spans="1:14" x14ac:dyDescent="0.2">
      <c r="A3809" t="s">
        <v>4070</v>
      </c>
      <c r="B3809" t="s">
        <v>4010</v>
      </c>
      <c r="I3809" t="s">
        <v>1900</v>
      </c>
      <c r="J3809">
        <v>3087.04</v>
      </c>
      <c r="M3809">
        <v>3087.04</v>
      </c>
      <c r="N3809">
        <f t="shared" si="59"/>
        <v>0</v>
      </c>
    </row>
    <row r="3810" spans="1:14" x14ac:dyDescent="0.2">
      <c r="A3810" t="s">
        <v>4071</v>
      </c>
      <c r="B3810" t="s">
        <v>4010</v>
      </c>
      <c r="I3810" t="s">
        <v>1900</v>
      </c>
      <c r="J3810">
        <v>2675.2</v>
      </c>
      <c r="M3810">
        <v>2675.2</v>
      </c>
      <c r="N3810">
        <f t="shared" si="59"/>
        <v>0</v>
      </c>
    </row>
    <row r="3811" spans="1:14" x14ac:dyDescent="0.2">
      <c r="A3811" t="s">
        <v>4072</v>
      </c>
      <c r="B3811" t="s">
        <v>4011</v>
      </c>
      <c r="I3811" t="s">
        <v>1900</v>
      </c>
      <c r="J3811">
        <v>3087.04</v>
      </c>
      <c r="M3811">
        <v>3087.04</v>
      </c>
      <c r="N3811">
        <f t="shared" si="59"/>
        <v>0</v>
      </c>
    </row>
    <row r="3812" spans="1:14" x14ac:dyDescent="0.2">
      <c r="A3812" t="s">
        <v>4073</v>
      </c>
      <c r="B3812" t="s">
        <v>4011</v>
      </c>
      <c r="I3812" t="s">
        <v>1900</v>
      </c>
      <c r="J3812">
        <v>2675.2</v>
      </c>
      <c r="M3812">
        <v>2675.2</v>
      </c>
      <c r="N3812">
        <f t="shared" si="59"/>
        <v>0</v>
      </c>
    </row>
    <row r="3813" spans="1:14" x14ac:dyDescent="0.2">
      <c r="A3813" t="s">
        <v>4074</v>
      </c>
      <c r="B3813" t="s">
        <v>4012</v>
      </c>
      <c r="I3813" t="s">
        <v>1900</v>
      </c>
      <c r="J3813">
        <v>4591.84</v>
      </c>
      <c r="M3813">
        <v>4591.84</v>
      </c>
      <c r="N3813">
        <f t="shared" si="59"/>
        <v>0</v>
      </c>
    </row>
    <row r="3814" spans="1:14" x14ac:dyDescent="0.2">
      <c r="A3814" t="s">
        <v>4075</v>
      </c>
      <c r="B3814" t="s">
        <v>4012</v>
      </c>
      <c r="I3814" t="s">
        <v>1900</v>
      </c>
      <c r="J3814">
        <v>3977.6</v>
      </c>
      <c r="M3814">
        <v>3977.6</v>
      </c>
      <c r="N3814">
        <f t="shared" si="59"/>
        <v>0</v>
      </c>
    </row>
    <row r="3815" spans="1:14" x14ac:dyDescent="0.2">
      <c r="A3815" t="s">
        <v>4076</v>
      </c>
      <c r="B3815" t="s">
        <v>4013</v>
      </c>
      <c r="I3815" t="s">
        <v>1900</v>
      </c>
      <c r="J3815">
        <v>4266.24</v>
      </c>
      <c r="M3815">
        <v>4266.24</v>
      </c>
      <c r="N3815">
        <f t="shared" si="59"/>
        <v>0</v>
      </c>
    </row>
    <row r="3816" spans="1:14" x14ac:dyDescent="0.2">
      <c r="A3816" t="s">
        <v>4077</v>
      </c>
      <c r="B3816" t="s">
        <v>4013</v>
      </c>
      <c r="I3816" t="s">
        <v>1900</v>
      </c>
      <c r="J3816">
        <v>3696</v>
      </c>
      <c r="M3816">
        <v>3696</v>
      </c>
      <c r="N3816">
        <f t="shared" si="59"/>
        <v>0</v>
      </c>
    </row>
    <row r="3817" spans="1:14" x14ac:dyDescent="0.2">
      <c r="A3817" t="s">
        <v>4078</v>
      </c>
      <c r="B3817" t="s">
        <v>4014</v>
      </c>
      <c r="I3817" t="s">
        <v>1900</v>
      </c>
      <c r="J3817">
        <v>4266.24</v>
      </c>
      <c r="M3817">
        <v>4266.24</v>
      </c>
      <c r="N3817">
        <f t="shared" si="59"/>
        <v>0</v>
      </c>
    </row>
    <row r="3818" spans="1:14" x14ac:dyDescent="0.2">
      <c r="A3818" t="s">
        <v>4079</v>
      </c>
      <c r="B3818" t="s">
        <v>4014</v>
      </c>
      <c r="I3818" t="s">
        <v>1900</v>
      </c>
      <c r="J3818">
        <v>3696</v>
      </c>
      <c r="M3818">
        <v>3696</v>
      </c>
      <c r="N3818">
        <f t="shared" si="59"/>
        <v>0</v>
      </c>
    </row>
    <row r="3819" spans="1:14" x14ac:dyDescent="0.2">
      <c r="A3819" t="s">
        <v>4080</v>
      </c>
      <c r="B3819" t="s">
        <v>4015</v>
      </c>
      <c r="I3819" t="s">
        <v>1900</v>
      </c>
      <c r="J3819">
        <v>4143.04</v>
      </c>
      <c r="M3819">
        <v>4143.04</v>
      </c>
      <c r="N3819">
        <f t="shared" si="59"/>
        <v>0</v>
      </c>
    </row>
    <row r="3820" spans="1:14" x14ac:dyDescent="0.2">
      <c r="A3820" t="s">
        <v>4081</v>
      </c>
      <c r="B3820" t="s">
        <v>4015</v>
      </c>
      <c r="I3820" t="s">
        <v>1900</v>
      </c>
      <c r="J3820">
        <v>3590.4</v>
      </c>
      <c r="M3820">
        <v>3590.4</v>
      </c>
      <c r="N3820">
        <f t="shared" si="59"/>
        <v>0</v>
      </c>
    </row>
    <row r="3821" spans="1:14" x14ac:dyDescent="0.2">
      <c r="A3821" t="s">
        <v>4082</v>
      </c>
      <c r="B3821" t="s">
        <v>32707</v>
      </c>
      <c r="I3821" t="s">
        <v>1900</v>
      </c>
      <c r="J3821">
        <v>4792.4799999999996</v>
      </c>
      <c r="M3821">
        <v>4792.4799999999996</v>
      </c>
      <c r="N3821">
        <f t="shared" si="59"/>
        <v>0</v>
      </c>
    </row>
    <row r="3822" spans="1:14" x14ac:dyDescent="0.2">
      <c r="A3822" t="s">
        <v>4083</v>
      </c>
      <c r="B3822" t="s">
        <v>32707</v>
      </c>
      <c r="I3822" t="s">
        <v>1900</v>
      </c>
      <c r="J3822">
        <v>4153.6000000000004</v>
      </c>
      <c r="M3822">
        <v>4153.6000000000004</v>
      </c>
      <c r="N3822">
        <f t="shared" si="59"/>
        <v>0</v>
      </c>
    </row>
    <row r="3823" spans="1:14" x14ac:dyDescent="0.2">
      <c r="A3823" t="s">
        <v>4084</v>
      </c>
      <c r="B3823" t="s">
        <v>4016</v>
      </c>
      <c r="I3823" t="s">
        <v>1900</v>
      </c>
      <c r="J3823">
        <v>5049.4399999999996</v>
      </c>
      <c r="M3823">
        <v>5049.4399999999996</v>
      </c>
      <c r="N3823">
        <f t="shared" si="59"/>
        <v>0</v>
      </c>
    </row>
    <row r="3824" spans="1:14" x14ac:dyDescent="0.2">
      <c r="A3824" t="s">
        <v>4085</v>
      </c>
      <c r="B3824" t="s">
        <v>4016</v>
      </c>
      <c r="I3824" t="s">
        <v>1900</v>
      </c>
      <c r="J3824">
        <v>4375.3599999999997</v>
      </c>
      <c r="M3824">
        <v>4375.3599999999997</v>
      </c>
      <c r="N3824">
        <f t="shared" si="59"/>
        <v>0</v>
      </c>
    </row>
    <row r="3825" spans="1:14" x14ac:dyDescent="0.2">
      <c r="A3825" t="s">
        <v>4086</v>
      </c>
      <c r="B3825" t="s">
        <v>4017</v>
      </c>
      <c r="I3825" t="s">
        <v>1900</v>
      </c>
      <c r="J3825">
        <v>5049.4399999999996</v>
      </c>
      <c r="M3825">
        <v>5049.4399999999996</v>
      </c>
      <c r="N3825">
        <f t="shared" si="59"/>
        <v>0</v>
      </c>
    </row>
    <row r="3826" spans="1:14" x14ac:dyDescent="0.2">
      <c r="A3826" t="s">
        <v>4087</v>
      </c>
      <c r="B3826" t="s">
        <v>4017</v>
      </c>
      <c r="I3826" t="s">
        <v>1900</v>
      </c>
      <c r="J3826">
        <v>4375.3599999999997</v>
      </c>
      <c r="M3826">
        <v>4375.3599999999997</v>
      </c>
      <c r="N3826">
        <f t="shared" si="59"/>
        <v>0</v>
      </c>
    </row>
    <row r="3827" spans="1:14" x14ac:dyDescent="0.2">
      <c r="A3827" t="s">
        <v>4088</v>
      </c>
      <c r="B3827" t="s">
        <v>32708</v>
      </c>
      <c r="I3827" t="s">
        <v>1900</v>
      </c>
      <c r="J3827">
        <v>3252.48</v>
      </c>
      <c r="M3827">
        <v>3252.48</v>
      </c>
      <c r="N3827">
        <f t="shared" si="59"/>
        <v>0</v>
      </c>
    </row>
    <row r="3828" spans="1:14" x14ac:dyDescent="0.2">
      <c r="A3828" t="s">
        <v>4089</v>
      </c>
      <c r="B3828" t="s">
        <v>32708</v>
      </c>
      <c r="I3828" t="s">
        <v>1900</v>
      </c>
      <c r="J3828">
        <v>2817.76</v>
      </c>
      <c r="M3828">
        <v>2817.76</v>
      </c>
      <c r="N3828">
        <f t="shared" si="59"/>
        <v>0</v>
      </c>
    </row>
    <row r="3829" spans="1:14" x14ac:dyDescent="0.2">
      <c r="A3829" t="s">
        <v>4090</v>
      </c>
      <c r="B3829" t="s">
        <v>4018</v>
      </c>
      <c r="I3829" t="s">
        <v>1900</v>
      </c>
      <c r="J3829">
        <v>1460.4</v>
      </c>
      <c r="M3829">
        <v>1460.4</v>
      </c>
      <c r="N3829">
        <f t="shared" si="59"/>
        <v>0</v>
      </c>
    </row>
    <row r="3830" spans="1:14" x14ac:dyDescent="0.2">
      <c r="A3830" t="s">
        <v>4091</v>
      </c>
      <c r="B3830" t="s">
        <v>4018</v>
      </c>
      <c r="I3830" t="s">
        <v>1900</v>
      </c>
      <c r="J3830">
        <v>1266</v>
      </c>
      <c r="M3830">
        <v>1266</v>
      </c>
      <c r="N3830">
        <f t="shared" si="59"/>
        <v>0</v>
      </c>
    </row>
    <row r="3831" spans="1:14" x14ac:dyDescent="0.2">
      <c r="A3831" t="s">
        <v>4092</v>
      </c>
      <c r="B3831" t="s">
        <v>4019</v>
      </c>
      <c r="I3831" t="s">
        <v>1900</v>
      </c>
      <c r="J3831">
        <v>3252.48</v>
      </c>
      <c r="M3831">
        <v>3252.48</v>
      </c>
      <c r="N3831">
        <f t="shared" si="59"/>
        <v>0</v>
      </c>
    </row>
    <row r="3832" spans="1:14" x14ac:dyDescent="0.2">
      <c r="A3832" t="s">
        <v>4093</v>
      </c>
      <c r="B3832" t="s">
        <v>4019</v>
      </c>
      <c r="I3832" t="s">
        <v>1900</v>
      </c>
      <c r="J3832">
        <v>2817.76</v>
      </c>
      <c r="M3832">
        <v>2817.76</v>
      </c>
      <c r="N3832">
        <f t="shared" si="59"/>
        <v>0</v>
      </c>
    </row>
    <row r="3833" spans="1:14" x14ac:dyDescent="0.2">
      <c r="A3833" t="s">
        <v>4094</v>
      </c>
      <c r="B3833" t="s">
        <v>32709</v>
      </c>
      <c r="I3833" t="s">
        <v>1900</v>
      </c>
      <c r="J3833">
        <v>5897.76</v>
      </c>
      <c r="M3833">
        <v>5897.76</v>
      </c>
      <c r="N3833">
        <f t="shared" si="59"/>
        <v>0</v>
      </c>
    </row>
    <row r="3834" spans="1:14" x14ac:dyDescent="0.2">
      <c r="A3834" t="s">
        <v>4095</v>
      </c>
      <c r="B3834" t="s">
        <v>32709</v>
      </c>
      <c r="I3834" t="s">
        <v>1900</v>
      </c>
      <c r="J3834">
        <v>5111.04</v>
      </c>
      <c r="M3834">
        <v>5111.04</v>
      </c>
      <c r="N3834">
        <f t="shared" si="59"/>
        <v>0</v>
      </c>
    </row>
    <row r="3835" spans="1:14" x14ac:dyDescent="0.2">
      <c r="A3835" t="s">
        <v>4096</v>
      </c>
      <c r="B3835" t="s">
        <v>32710</v>
      </c>
      <c r="I3835" t="s">
        <v>1900</v>
      </c>
      <c r="J3835">
        <v>7096.32</v>
      </c>
      <c r="M3835">
        <v>7096.32</v>
      </c>
      <c r="N3835">
        <f t="shared" si="59"/>
        <v>0</v>
      </c>
    </row>
    <row r="3836" spans="1:14" x14ac:dyDescent="0.2">
      <c r="A3836" t="s">
        <v>4097</v>
      </c>
      <c r="B3836" t="s">
        <v>32710</v>
      </c>
      <c r="I3836" t="s">
        <v>1900</v>
      </c>
      <c r="J3836">
        <v>6149.44</v>
      </c>
      <c r="M3836">
        <v>6149.44</v>
      </c>
      <c r="N3836">
        <f t="shared" si="59"/>
        <v>0</v>
      </c>
    </row>
    <row r="3837" spans="1:14" x14ac:dyDescent="0.2">
      <c r="A3837" t="s">
        <v>4098</v>
      </c>
      <c r="B3837" t="s">
        <v>4020</v>
      </c>
      <c r="I3837" t="s">
        <v>1900</v>
      </c>
      <c r="J3837">
        <v>9750.4</v>
      </c>
      <c r="M3837">
        <v>9750.4</v>
      </c>
      <c r="N3837">
        <f t="shared" si="59"/>
        <v>0</v>
      </c>
    </row>
    <row r="3838" spans="1:14" x14ac:dyDescent="0.2">
      <c r="A3838" t="s">
        <v>4099</v>
      </c>
      <c r="B3838" t="s">
        <v>4020</v>
      </c>
      <c r="I3838" t="s">
        <v>1900</v>
      </c>
      <c r="J3838">
        <v>8449.76</v>
      </c>
      <c r="M3838">
        <v>8449.76</v>
      </c>
      <c r="N3838">
        <f t="shared" si="59"/>
        <v>0</v>
      </c>
    </row>
    <row r="3839" spans="1:14" x14ac:dyDescent="0.2">
      <c r="A3839" t="s">
        <v>4100</v>
      </c>
      <c r="B3839" t="s">
        <v>4021</v>
      </c>
      <c r="I3839" t="s">
        <v>1900</v>
      </c>
      <c r="J3839">
        <v>7096.32</v>
      </c>
      <c r="M3839">
        <v>7096.32</v>
      </c>
      <c r="N3839">
        <f t="shared" si="59"/>
        <v>0</v>
      </c>
    </row>
    <row r="3840" spans="1:14" x14ac:dyDescent="0.2">
      <c r="A3840" t="s">
        <v>4101</v>
      </c>
      <c r="B3840" t="s">
        <v>4021</v>
      </c>
      <c r="I3840" t="s">
        <v>1900</v>
      </c>
      <c r="J3840">
        <v>6149.44</v>
      </c>
      <c r="M3840">
        <v>6149.44</v>
      </c>
      <c r="N3840">
        <f t="shared" si="59"/>
        <v>0</v>
      </c>
    </row>
    <row r="3841" spans="1:14" x14ac:dyDescent="0.2">
      <c r="A3841" t="s">
        <v>4102</v>
      </c>
      <c r="B3841" t="s">
        <v>32711</v>
      </c>
      <c r="I3841" t="s">
        <v>1900</v>
      </c>
      <c r="J3841">
        <v>18207.2</v>
      </c>
      <c r="M3841">
        <v>18207.2</v>
      </c>
      <c r="N3841">
        <f t="shared" si="59"/>
        <v>0</v>
      </c>
    </row>
    <row r="3842" spans="1:14" x14ac:dyDescent="0.2">
      <c r="A3842" t="s">
        <v>4103</v>
      </c>
      <c r="B3842" t="s">
        <v>32711</v>
      </c>
      <c r="I3842" t="s">
        <v>1900</v>
      </c>
      <c r="J3842">
        <v>15776.64</v>
      </c>
      <c r="M3842">
        <v>15776.64</v>
      </c>
      <c r="N3842">
        <f t="shared" si="59"/>
        <v>0</v>
      </c>
    </row>
    <row r="3843" spans="1:14" x14ac:dyDescent="0.2">
      <c r="A3843" t="s">
        <v>4104</v>
      </c>
      <c r="B3843" t="s">
        <v>32712</v>
      </c>
      <c r="I3843" t="s">
        <v>1900</v>
      </c>
      <c r="J3843">
        <v>36412.639999999999</v>
      </c>
      <c r="M3843">
        <v>36412.639999999999</v>
      </c>
      <c r="N3843">
        <f t="shared" si="59"/>
        <v>0</v>
      </c>
    </row>
    <row r="3844" spans="1:14" x14ac:dyDescent="0.2">
      <c r="A3844" t="s">
        <v>4105</v>
      </c>
      <c r="B3844" t="s">
        <v>32712</v>
      </c>
      <c r="I3844" t="s">
        <v>1900</v>
      </c>
      <c r="J3844">
        <v>31551.52</v>
      </c>
      <c r="M3844">
        <v>31551.52</v>
      </c>
      <c r="N3844">
        <f t="shared" ref="N3844:N3907" si="60">J3844-M3844</f>
        <v>0</v>
      </c>
    </row>
    <row r="3845" spans="1:14" x14ac:dyDescent="0.2">
      <c r="A3845" t="s">
        <v>4106</v>
      </c>
      <c r="B3845" t="s">
        <v>32713</v>
      </c>
      <c r="I3845" t="s">
        <v>1900</v>
      </c>
      <c r="J3845">
        <v>41875.68</v>
      </c>
      <c r="M3845">
        <v>41875.68</v>
      </c>
      <c r="N3845">
        <f t="shared" si="60"/>
        <v>0</v>
      </c>
    </row>
    <row r="3846" spans="1:14" x14ac:dyDescent="0.2">
      <c r="A3846" t="s">
        <v>4107</v>
      </c>
      <c r="B3846" t="s">
        <v>32713</v>
      </c>
      <c r="I3846" t="s">
        <v>1900</v>
      </c>
      <c r="J3846">
        <v>36284.160000000003</v>
      </c>
      <c r="M3846">
        <v>36284.160000000003</v>
      </c>
      <c r="N3846">
        <f t="shared" si="60"/>
        <v>0</v>
      </c>
    </row>
    <row r="3847" spans="1:14" x14ac:dyDescent="0.2">
      <c r="A3847" t="s">
        <v>4108</v>
      </c>
      <c r="B3847" t="s">
        <v>4109</v>
      </c>
      <c r="I3847" t="s">
        <v>1900</v>
      </c>
      <c r="J3847">
        <v>5897.76</v>
      </c>
      <c r="M3847">
        <v>5897.76</v>
      </c>
      <c r="N3847">
        <f t="shared" si="60"/>
        <v>0</v>
      </c>
    </row>
    <row r="3848" spans="1:14" x14ac:dyDescent="0.2">
      <c r="A3848" t="s">
        <v>4110</v>
      </c>
      <c r="B3848" t="s">
        <v>4109</v>
      </c>
      <c r="I3848" t="s">
        <v>1900</v>
      </c>
      <c r="J3848">
        <v>5111.04</v>
      </c>
      <c r="M3848">
        <v>5111.04</v>
      </c>
      <c r="N3848">
        <f t="shared" si="60"/>
        <v>0</v>
      </c>
    </row>
    <row r="3849" spans="1:14" x14ac:dyDescent="0.2">
      <c r="A3849" t="s">
        <v>4111</v>
      </c>
      <c r="B3849" t="s">
        <v>32714</v>
      </c>
      <c r="I3849" t="s">
        <v>1900</v>
      </c>
      <c r="J3849">
        <v>3907.2</v>
      </c>
      <c r="M3849">
        <v>3907.2</v>
      </c>
      <c r="N3849">
        <f t="shared" si="60"/>
        <v>0</v>
      </c>
    </row>
    <row r="3850" spans="1:14" x14ac:dyDescent="0.2">
      <c r="A3850" t="s">
        <v>4112</v>
      </c>
      <c r="B3850" t="s">
        <v>32714</v>
      </c>
      <c r="I3850" t="s">
        <v>1900</v>
      </c>
      <c r="J3850">
        <v>3384.48</v>
      </c>
      <c r="M3850">
        <v>3384.48</v>
      </c>
      <c r="N3850">
        <f t="shared" si="60"/>
        <v>0</v>
      </c>
    </row>
    <row r="3851" spans="1:14" x14ac:dyDescent="0.2">
      <c r="A3851" t="s">
        <v>4113</v>
      </c>
      <c r="B3851" t="s">
        <v>32715</v>
      </c>
      <c r="I3851" t="s">
        <v>1900</v>
      </c>
      <c r="J3851">
        <v>6812.96</v>
      </c>
      <c r="M3851">
        <v>6812.96</v>
      </c>
      <c r="N3851">
        <f t="shared" si="60"/>
        <v>0</v>
      </c>
    </row>
    <row r="3852" spans="1:14" x14ac:dyDescent="0.2">
      <c r="A3852" t="s">
        <v>4114</v>
      </c>
      <c r="B3852" t="s">
        <v>32715</v>
      </c>
      <c r="I3852" t="s">
        <v>1900</v>
      </c>
      <c r="J3852">
        <v>5903.04</v>
      </c>
      <c r="M3852">
        <v>5903.04</v>
      </c>
      <c r="N3852">
        <f t="shared" si="60"/>
        <v>0</v>
      </c>
    </row>
    <row r="3853" spans="1:14" x14ac:dyDescent="0.2">
      <c r="A3853" t="s">
        <v>4115</v>
      </c>
      <c r="B3853" t="s">
        <v>4022</v>
      </c>
      <c r="I3853" t="s">
        <v>1900</v>
      </c>
      <c r="J3853">
        <v>5049.4399999999996</v>
      </c>
      <c r="M3853">
        <v>5049.4399999999996</v>
      </c>
      <c r="N3853">
        <f t="shared" si="60"/>
        <v>0</v>
      </c>
    </row>
    <row r="3854" spans="1:14" x14ac:dyDescent="0.2">
      <c r="A3854" t="s">
        <v>4116</v>
      </c>
      <c r="B3854" t="s">
        <v>4022</v>
      </c>
      <c r="I3854" t="s">
        <v>1900</v>
      </c>
      <c r="J3854">
        <v>4375.3599999999997</v>
      </c>
      <c r="M3854">
        <v>4375.3599999999997</v>
      </c>
      <c r="N3854">
        <f t="shared" si="60"/>
        <v>0</v>
      </c>
    </row>
    <row r="3855" spans="1:14" x14ac:dyDescent="0.2">
      <c r="A3855" t="s">
        <v>22132</v>
      </c>
      <c r="B3855" t="s">
        <v>32716</v>
      </c>
      <c r="I3855" t="s">
        <v>1900</v>
      </c>
      <c r="J3855">
        <v>25703.040000000001</v>
      </c>
      <c r="M3855">
        <v>25703.040000000001</v>
      </c>
      <c r="N3855">
        <f t="shared" si="60"/>
        <v>0</v>
      </c>
    </row>
    <row r="3856" spans="1:14" x14ac:dyDescent="0.2">
      <c r="A3856" t="s">
        <v>22133</v>
      </c>
      <c r="B3856" t="s">
        <v>32716</v>
      </c>
      <c r="I3856" t="s">
        <v>1900</v>
      </c>
      <c r="J3856">
        <v>22272.799999999999</v>
      </c>
      <c r="M3856">
        <v>22272.799999999999</v>
      </c>
      <c r="N3856">
        <f t="shared" si="60"/>
        <v>0</v>
      </c>
    </row>
    <row r="3857" spans="1:14" x14ac:dyDescent="0.2">
      <c r="A3857" t="s">
        <v>4117</v>
      </c>
      <c r="B3857" t="s">
        <v>4023</v>
      </c>
      <c r="I3857" t="s">
        <v>1900</v>
      </c>
      <c r="J3857">
        <v>3907.2</v>
      </c>
      <c r="M3857">
        <v>3907.2</v>
      </c>
      <c r="N3857">
        <f t="shared" si="60"/>
        <v>0</v>
      </c>
    </row>
    <row r="3858" spans="1:14" x14ac:dyDescent="0.2">
      <c r="A3858" t="s">
        <v>4118</v>
      </c>
      <c r="B3858" t="s">
        <v>4023</v>
      </c>
      <c r="I3858" t="s">
        <v>1900</v>
      </c>
      <c r="J3858">
        <v>3384.48</v>
      </c>
      <c r="M3858">
        <v>3384.48</v>
      </c>
      <c r="N3858">
        <f t="shared" si="60"/>
        <v>0</v>
      </c>
    </row>
    <row r="3859" spans="1:14" x14ac:dyDescent="0.2">
      <c r="A3859" t="s">
        <v>4119</v>
      </c>
      <c r="B3859" t="s">
        <v>32717</v>
      </c>
      <c r="I3859" t="s">
        <v>1900</v>
      </c>
      <c r="J3859">
        <v>3907.2</v>
      </c>
      <c r="M3859">
        <v>3907.2</v>
      </c>
      <c r="N3859">
        <f t="shared" si="60"/>
        <v>0</v>
      </c>
    </row>
    <row r="3860" spans="1:14" x14ac:dyDescent="0.2">
      <c r="A3860" t="s">
        <v>4120</v>
      </c>
      <c r="B3860" t="s">
        <v>32717</v>
      </c>
      <c r="I3860" t="s">
        <v>1900</v>
      </c>
      <c r="J3860">
        <v>3384.48</v>
      </c>
      <c r="M3860">
        <v>3384.48</v>
      </c>
      <c r="N3860">
        <f t="shared" si="60"/>
        <v>0</v>
      </c>
    </row>
    <row r="3861" spans="1:14" x14ac:dyDescent="0.2">
      <c r="A3861" t="s">
        <v>4121</v>
      </c>
      <c r="B3861" t="s">
        <v>4024</v>
      </c>
      <c r="I3861" t="s">
        <v>1900</v>
      </c>
      <c r="J3861">
        <v>4266.24</v>
      </c>
      <c r="M3861">
        <v>4266.24</v>
      </c>
      <c r="N3861">
        <f t="shared" si="60"/>
        <v>0</v>
      </c>
    </row>
    <row r="3862" spans="1:14" x14ac:dyDescent="0.2">
      <c r="A3862" t="s">
        <v>4122</v>
      </c>
      <c r="B3862" t="s">
        <v>4024</v>
      </c>
      <c r="I3862" t="s">
        <v>1900</v>
      </c>
      <c r="J3862">
        <v>3696</v>
      </c>
      <c r="M3862">
        <v>3696</v>
      </c>
      <c r="N3862">
        <f t="shared" si="60"/>
        <v>0</v>
      </c>
    </row>
    <row r="3863" spans="1:14" x14ac:dyDescent="0.2">
      <c r="A3863" t="s">
        <v>4123</v>
      </c>
      <c r="B3863" t="s">
        <v>4025</v>
      </c>
      <c r="I3863" t="s">
        <v>1900</v>
      </c>
      <c r="J3863">
        <v>4266.24</v>
      </c>
      <c r="M3863">
        <v>4266.24</v>
      </c>
      <c r="N3863">
        <f t="shared" si="60"/>
        <v>0</v>
      </c>
    </row>
    <row r="3864" spans="1:14" x14ac:dyDescent="0.2">
      <c r="A3864" t="s">
        <v>4124</v>
      </c>
      <c r="B3864" t="s">
        <v>4025</v>
      </c>
      <c r="I3864" t="s">
        <v>1900</v>
      </c>
      <c r="J3864">
        <v>3696</v>
      </c>
      <c r="M3864">
        <v>3696</v>
      </c>
      <c r="N3864">
        <f t="shared" si="60"/>
        <v>0</v>
      </c>
    </row>
    <row r="3865" spans="1:14" x14ac:dyDescent="0.2">
      <c r="A3865" t="s">
        <v>4125</v>
      </c>
      <c r="B3865" t="s">
        <v>32718</v>
      </c>
      <c r="I3865" t="s">
        <v>1900</v>
      </c>
      <c r="J3865">
        <v>5897.76</v>
      </c>
      <c r="M3865">
        <v>5897.76</v>
      </c>
      <c r="N3865">
        <f t="shared" si="60"/>
        <v>0</v>
      </c>
    </row>
    <row r="3866" spans="1:14" x14ac:dyDescent="0.2">
      <c r="A3866" t="s">
        <v>4126</v>
      </c>
      <c r="B3866" t="s">
        <v>32718</v>
      </c>
      <c r="I3866" t="s">
        <v>1900</v>
      </c>
      <c r="J3866">
        <v>5111.04</v>
      </c>
      <c r="M3866">
        <v>5111.04</v>
      </c>
      <c r="N3866">
        <f t="shared" si="60"/>
        <v>0</v>
      </c>
    </row>
    <row r="3867" spans="1:14" x14ac:dyDescent="0.2">
      <c r="A3867" t="s">
        <v>4127</v>
      </c>
      <c r="B3867" t="s">
        <v>4026</v>
      </c>
      <c r="I3867" t="s">
        <v>1900</v>
      </c>
      <c r="J3867">
        <v>4266.24</v>
      </c>
      <c r="M3867">
        <v>4266.24</v>
      </c>
      <c r="N3867">
        <f t="shared" si="60"/>
        <v>0</v>
      </c>
    </row>
    <row r="3868" spans="1:14" x14ac:dyDescent="0.2">
      <c r="A3868" t="s">
        <v>4128</v>
      </c>
      <c r="B3868" t="s">
        <v>4026</v>
      </c>
      <c r="I3868" t="s">
        <v>1900</v>
      </c>
      <c r="J3868">
        <v>3696</v>
      </c>
      <c r="M3868">
        <v>3696</v>
      </c>
      <c r="N3868">
        <f t="shared" si="60"/>
        <v>0</v>
      </c>
    </row>
    <row r="3869" spans="1:14" x14ac:dyDescent="0.2">
      <c r="A3869" t="s">
        <v>4129</v>
      </c>
      <c r="B3869" t="s">
        <v>32719</v>
      </c>
      <c r="I3869" t="s">
        <v>1900</v>
      </c>
      <c r="J3869">
        <v>7096.32</v>
      </c>
      <c r="M3869">
        <v>7096.32</v>
      </c>
      <c r="N3869">
        <f t="shared" si="60"/>
        <v>0</v>
      </c>
    </row>
    <row r="3870" spans="1:14" x14ac:dyDescent="0.2">
      <c r="A3870" t="s">
        <v>4130</v>
      </c>
      <c r="B3870" t="s">
        <v>32719</v>
      </c>
      <c r="I3870" t="s">
        <v>1900</v>
      </c>
      <c r="J3870">
        <v>6149.44</v>
      </c>
      <c r="M3870">
        <v>6149.44</v>
      </c>
      <c r="N3870">
        <f t="shared" si="60"/>
        <v>0</v>
      </c>
    </row>
    <row r="3871" spans="1:14" x14ac:dyDescent="0.2">
      <c r="A3871" t="s">
        <v>4131</v>
      </c>
      <c r="B3871" t="s">
        <v>4132</v>
      </c>
      <c r="I3871" t="s">
        <v>1900</v>
      </c>
      <c r="J3871">
        <v>5897.76</v>
      </c>
      <c r="M3871">
        <v>5897.76</v>
      </c>
      <c r="N3871">
        <f t="shared" si="60"/>
        <v>0</v>
      </c>
    </row>
    <row r="3872" spans="1:14" x14ac:dyDescent="0.2">
      <c r="A3872" t="s">
        <v>4133</v>
      </c>
      <c r="B3872" t="s">
        <v>4132</v>
      </c>
      <c r="I3872" t="s">
        <v>1900</v>
      </c>
      <c r="J3872">
        <v>5111.04</v>
      </c>
      <c r="M3872">
        <v>5111.04</v>
      </c>
      <c r="N3872">
        <f t="shared" si="60"/>
        <v>0</v>
      </c>
    </row>
    <row r="3873" spans="1:14" x14ac:dyDescent="0.2">
      <c r="A3873" t="s">
        <v>4134</v>
      </c>
      <c r="B3873" t="s">
        <v>32720</v>
      </c>
      <c r="I3873" t="s">
        <v>1900</v>
      </c>
      <c r="J3873">
        <v>3252.48</v>
      </c>
      <c r="M3873">
        <v>3252.48</v>
      </c>
      <c r="N3873">
        <f t="shared" si="60"/>
        <v>0</v>
      </c>
    </row>
    <row r="3874" spans="1:14" x14ac:dyDescent="0.2">
      <c r="A3874" t="s">
        <v>4135</v>
      </c>
      <c r="B3874" t="s">
        <v>32720</v>
      </c>
      <c r="I3874" t="s">
        <v>1900</v>
      </c>
      <c r="J3874">
        <v>2817.76</v>
      </c>
      <c r="M3874">
        <v>2817.76</v>
      </c>
      <c r="N3874">
        <f t="shared" si="60"/>
        <v>0</v>
      </c>
    </row>
    <row r="3875" spans="1:14" x14ac:dyDescent="0.2">
      <c r="A3875" t="s">
        <v>4136</v>
      </c>
      <c r="B3875" t="s">
        <v>32721</v>
      </c>
      <c r="I3875" t="s">
        <v>1900</v>
      </c>
      <c r="J3875">
        <v>5897.76</v>
      </c>
      <c r="M3875">
        <v>5897.76</v>
      </c>
      <c r="N3875">
        <f t="shared" si="60"/>
        <v>0</v>
      </c>
    </row>
    <row r="3876" spans="1:14" x14ac:dyDescent="0.2">
      <c r="A3876" t="s">
        <v>4137</v>
      </c>
      <c r="B3876" t="s">
        <v>32721</v>
      </c>
      <c r="I3876" t="s">
        <v>1900</v>
      </c>
      <c r="J3876">
        <v>5111.04</v>
      </c>
      <c r="M3876">
        <v>5111.04</v>
      </c>
      <c r="N3876">
        <f t="shared" si="60"/>
        <v>0</v>
      </c>
    </row>
    <row r="3877" spans="1:14" x14ac:dyDescent="0.2">
      <c r="A3877" t="s">
        <v>4138</v>
      </c>
      <c r="B3877" t="s">
        <v>4028</v>
      </c>
      <c r="I3877" t="s">
        <v>1900</v>
      </c>
      <c r="J3877">
        <v>4266.24</v>
      </c>
      <c r="M3877">
        <v>4266.24</v>
      </c>
      <c r="N3877">
        <f t="shared" si="60"/>
        <v>0</v>
      </c>
    </row>
    <row r="3878" spans="1:14" x14ac:dyDescent="0.2">
      <c r="A3878" t="s">
        <v>4139</v>
      </c>
      <c r="B3878" t="s">
        <v>4028</v>
      </c>
      <c r="I3878" t="s">
        <v>1900</v>
      </c>
      <c r="J3878">
        <v>3696</v>
      </c>
      <c r="M3878">
        <v>3696</v>
      </c>
      <c r="N3878">
        <f t="shared" si="60"/>
        <v>0</v>
      </c>
    </row>
    <row r="3879" spans="1:14" x14ac:dyDescent="0.2">
      <c r="A3879" t="s">
        <v>4140</v>
      </c>
      <c r="B3879" t="s">
        <v>4029</v>
      </c>
      <c r="I3879" t="s">
        <v>1900</v>
      </c>
      <c r="J3879">
        <v>4591.84</v>
      </c>
      <c r="M3879">
        <v>4591.84</v>
      </c>
      <c r="N3879">
        <f t="shared" si="60"/>
        <v>0</v>
      </c>
    </row>
    <row r="3880" spans="1:14" x14ac:dyDescent="0.2">
      <c r="A3880" t="s">
        <v>4141</v>
      </c>
      <c r="B3880" t="s">
        <v>4029</v>
      </c>
      <c r="I3880" t="s">
        <v>1900</v>
      </c>
      <c r="J3880">
        <v>3977.6</v>
      </c>
      <c r="M3880">
        <v>3977.6</v>
      </c>
      <c r="N3880">
        <f t="shared" si="60"/>
        <v>0</v>
      </c>
    </row>
    <row r="3881" spans="1:14" x14ac:dyDescent="0.2">
      <c r="A3881" t="s">
        <v>4142</v>
      </c>
      <c r="B3881" t="s">
        <v>4030</v>
      </c>
      <c r="I3881" t="s">
        <v>1900</v>
      </c>
      <c r="J3881">
        <v>4591.84</v>
      </c>
      <c r="M3881">
        <v>4591.84</v>
      </c>
      <c r="N3881">
        <f t="shared" si="60"/>
        <v>0</v>
      </c>
    </row>
    <row r="3882" spans="1:14" x14ac:dyDescent="0.2">
      <c r="A3882" t="s">
        <v>4143</v>
      </c>
      <c r="B3882" t="s">
        <v>4030</v>
      </c>
      <c r="I3882" t="s">
        <v>1900</v>
      </c>
      <c r="J3882">
        <v>3977.6</v>
      </c>
      <c r="M3882">
        <v>3977.6</v>
      </c>
      <c r="N3882">
        <f t="shared" si="60"/>
        <v>0</v>
      </c>
    </row>
    <row r="3883" spans="1:14" x14ac:dyDescent="0.2">
      <c r="A3883" t="s">
        <v>4144</v>
      </c>
      <c r="B3883" t="s">
        <v>32722</v>
      </c>
      <c r="I3883" t="s">
        <v>1900</v>
      </c>
      <c r="J3883">
        <v>4792.4799999999996</v>
      </c>
      <c r="M3883">
        <v>4792.4799999999996</v>
      </c>
      <c r="N3883">
        <f t="shared" si="60"/>
        <v>0</v>
      </c>
    </row>
    <row r="3884" spans="1:14" x14ac:dyDescent="0.2">
      <c r="A3884" t="s">
        <v>4145</v>
      </c>
      <c r="B3884" t="s">
        <v>32722</v>
      </c>
      <c r="I3884" t="s">
        <v>1900</v>
      </c>
      <c r="J3884">
        <v>4153.6000000000004</v>
      </c>
      <c r="M3884">
        <v>4153.6000000000004</v>
      </c>
      <c r="N3884">
        <f t="shared" si="60"/>
        <v>0</v>
      </c>
    </row>
    <row r="3885" spans="1:14" x14ac:dyDescent="0.2">
      <c r="A3885" t="s">
        <v>4146</v>
      </c>
      <c r="B3885" t="s">
        <v>4031</v>
      </c>
      <c r="I3885" t="s">
        <v>1900</v>
      </c>
      <c r="J3885">
        <v>4266.24</v>
      </c>
      <c r="M3885">
        <v>4266.24</v>
      </c>
      <c r="N3885">
        <f t="shared" si="60"/>
        <v>0</v>
      </c>
    </row>
    <row r="3886" spans="1:14" x14ac:dyDescent="0.2">
      <c r="A3886" t="s">
        <v>4147</v>
      </c>
      <c r="B3886" t="s">
        <v>4031</v>
      </c>
      <c r="I3886" t="s">
        <v>1900</v>
      </c>
      <c r="J3886">
        <v>3696</v>
      </c>
      <c r="M3886">
        <v>3696</v>
      </c>
      <c r="N3886">
        <f t="shared" si="60"/>
        <v>0</v>
      </c>
    </row>
    <row r="3887" spans="1:14" x14ac:dyDescent="0.2">
      <c r="A3887" t="s">
        <v>4148</v>
      </c>
      <c r="B3887" t="s">
        <v>32723</v>
      </c>
      <c r="I3887" t="s">
        <v>1900</v>
      </c>
      <c r="J3887">
        <v>4048</v>
      </c>
      <c r="M3887">
        <v>4048</v>
      </c>
      <c r="N3887">
        <f t="shared" si="60"/>
        <v>0</v>
      </c>
    </row>
    <row r="3888" spans="1:14" x14ac:dyDescent="0.2">
      <c r="A3888" t="s">
        <v>4149</v>
      </c>
      <c r="B3888" t="s">
        <v>32723</v>
      </c>
      <c r="I3888" t="s">
        <v>1900</v>
      </c>
      <c r="J3888">
        <v>3507.68</v>
      </c>
      <c r="M3888">
        <v>3507.68</v>
      </c>
      <c r="N3888">
        <f t="shared" si="60"/>
        <v>0</v>
      </c>
    </row>
    <row r="3889" spans="1:14" x14ac:dyDescent="0.2">
      <c r="A3889" t="s">
        <v>4150</v>
      </c>
      <c r="B3889" t="s">
        <v>32724</v>
      </c>
      <c r="I3889" t="s">
        <v>1900</v>
      </c>
      <c r="J3889">
        <v>2493.92</v>
      </c>
      <c r="M3889">
        <v>2493.92</v>
      </c>
      <c r="N3889">
        <f t="shared" si="60"/>
        <v>0</v>
      </c>
    </row>
    <row r="3890" spans="1:14" x14ac:dyDescent="0.2">
      <c r="A3890" t="s">
        <v>4151</v>
      </c>
      <c r="B3890" t="s">
        <v>32724</v>
      </c>
      <c r="I3890" t="s">
        <v>1900</v>
      </c>
      <c r="J3890">
        <v>2161.2800000000002</v>
      </c>
      <c r="M3890">
        <v>2161.2800000000002</v>
      </c>
      <c r="N3890">
        <f t="shared" si="60"/>
        <v>0</v>
      </c>
    </row>
    <row r="3891" spans="1:14" x14ac:dyDescent="0.2">
      <c r="A3891" t="s">
        <v>4152</v>
      </c>
      <c r="B3891" t="s">
        <v>4153</v>
      </c>
      <c r="I3891" t="s">
        <v>1900</v>
      </c>
      <c r="J3891">
        <v>5049.4399999999996</v>
      </c>
      <c r="M3891">
        <v>5049.4399999999996</v>
      </c>
      <c r="N3891">
        <f t="shared" si="60"/>
        <v>0</v>
      </c>
    </row>
    <row r="3892" spans="1:14" x14ac:dyDescent="0.2">
      <c r="A3892" t="s">
        <v>4154</v>
      </c>
      <c r="B3892" t="s">
        <v>4153</v>
      </c>
      <c r="I3892" t="s">
        <v>1900</v>
      </c>
      <c r="J3892">
        <v>4375.3599999999997</v>
      </c>
      <c r="M3892">
        <v>4375.3599999999997</v>
      </c>
      <c r="N3892">
        <f t="shared" si="60"/>
        <v>0</v>
      </c>
    </row>
    <row r="3893" spans="1:14" x14ac:dyDescent="0.2">
      <c r="A3893" t="s">
        <v>4155</v>
      </c>
      <c r="B3893" t="s">
        <v>4039</v>
      </c>
      <c r="I3893" t="s">
        <v>1900</v>
      </c>
      <c r="J3893">
        <v>8340.64</v>
      </c>
      <c r="M3893">
        <v>8340.64</v>
      </c>
      <c r="N3893">
        <f t="shared" si="60"/>
        <v>0</v>
      </c>
    </row>
    <row r="3894" spans="1:14" x14ac:dyDescent="0.2">
      <c r="A3894" t="s">
        <v>4156</v>
      </c>
      <c r="B3894" t="s">
        <v>4039</v>
      </c>
      <c r="I3894" t="s">
        <v>1900</v>
      </c>
      <c r="J3894">
        <v>7226.56</v>
      </c>
      <c r="M3894">
        <v>7226.56</v>
      </c>
      <c r="N3894">
        <f t="shared" si="60"/>
        <v>0</v>
      </c>
    </row>
    <row r="3895" spans="1:14" x14ac:dyDescent="0.2">
      <c r="A3895" t="s">
        <v>4157</v>
      </c>
      <c r="B3895" t="s">
        <v>4032</v>
      </c>
      <c r="I3895" t="s">
        <v>1900</v>
      </c>
      <c r="J3895">
        <v>4591.84</v>
      </c>
      <c r="M3895">
        <v>4591.84</v>
      </c>
      <c r="N3895">
        <f t="shared" si="60"/>
        <v>0</v>
      </c>
    </row>
    <row r="3896" spans="1:14" x14ac:dyDescent="0.2">
      <c r="A3896" t="s">
        <v>4158</v>
      </c>
      <c r="B3896" t="s">
        <v>4032</v>
      </c>
      <c r="I3896" t="s">
        <v>1900</v>
      </c>
      <c r="J3896">
        <v>3977.6</v>
      </c>
      <c r="M3896">
        <v>3977.6</v>
      </c>
      <c r="N3896">
        <f t="shared" si="60"/>
        <v>0</v>
      </c>
    </row>
    <row r="3897" spans="1:14" x14ac:dyDescent="0.2">
      <c r="A3897" t="s">
        <v>4159</v>
      </c>
      <c r="B3897" t="s">
        <v>32725</v>
      </c>
      <c r="I3897" t="s">
        <v>1900</v>
      </c>
      <c r="J3897">
        <v>9750.4</v>
      </c>
      <c r="M3897">
        <v>9750.4</v>
      </c>
      <c r="N3897">
        <f t="shared" si="60"/>
        <v>0</v>
      </c>
    </row>
    <row r="3898" spans="1:14" x14ac:dyDescent="0.2">
      <c r="A3898" t="s">
        <v>4160</v>
      </c>
      <c r="B3898" t="s">
        <v>32725</v>
      </c>
      <c r="I3898" t="s">
        <v>1900</v>
      </c>
      <c r="J3898">
        <v>8449.76</v>
      </c>
      <c r="M3898">
        <v>8449.76</v>
      </c>
      <c r="N3898">
        <f t="shared" si="60"/>
        <v>0</v>
      </c>
    </row>
    <row r="3899" spans="1:14" x14ac:dyDescent="0.2">
      <c r="A3899" t="s">
        <v>4161</v>
      </c>
      <c r="B3899" t="s">
        <v>32726</v>
      </c>
      <c r="I3899" t="s">
        <v>1900</v>
      </c>
      <c r="J3899">
        <v>7096.32</v>
      </c>
      <c r="M3899">
        <v>7096.32</v>
      </c>
      <c r="N3899">
        <f t="shared" si="60"/>
        <v>0</v>
      </c>
    </row>
    <row r="3900" spans="1:14" x14ac:dyDescent="0.2">
      <c r="A3900" t="s">
        <v>4162</v>
      </c>
      <c r="B3900" t="s">
        <v>32726</v>
      </c>
      <c r="I3900" t="s">
        <v>1900</v>
      </c>
      <c r="J3900">
        <v>6149.44</v>
      </c>
      <c r="M3900">
        <v>6149.44</v>
      </c>
      <c r="N3900">
        <f t="shared" si="60"/>
        <v>0</v>
      </c>
    </row>
    <row r="3901" spans="1:14" x14ac:dyDescent="0.2">
      <c r="A3901" t="s">
        <v>4163</v>
      </c>
      <c r="B3901" t="s">
        <v>32727</v>
      </c>
      <c r="I3901" t="s">
        <v>1900</v>
      </c>
      <c r="J3901">
        <v>18207.2</v>
      </c>
      <c r="M3901">
        <v>18207.2</v>
      </c>
      <c r="N3901">
        <f t="shared" si="60"/>
        <v>0</v>
      </c>
    </row>
    <row r="3902" spans="1:14" x14ac:dyDescent="0.2">
      <c r="A3902" t="s">
        <v>4164</v>
      </c>
      <c r="B3902" t="s">
        <v>32727</v>
      </c>
      <c r="I3902" t="s">
        <v>1900</v>
      </c>
      <c r="J3902">
        <v>15776.64</v>
      </c>
      <c r="M3902">
        <v>15776.64</v>
      </c>
      <c r="N3902">
        <f t="shared" si="60"/>
        <v>0</v>
      </c>
    </row>
    <row r="3903" spans="1:14" x14ac:dyDescent="0.2">
      <c r="A3903" t="s">
        <v>4165</v>
      </c>
      <c r="B3903" t="s">
        <v>32728</v>
      </c>
      <c r="I3903" t="s">
        <v>1900</v>
      </c>
      <c r="J3903">
        <v>7096.32</v>
      </c>
      <c r="M3903">
        <v>7096.32</v>
      </c>
      <c r="N3903">
        <f t="shared" si="60"/>
        <v>0</v>
      </c>
    </row>
    <row r="3904" spans="1:14" x14ac:dyDescent="0.2">
      <c r="A3904" t="s">
        <v>4166</v>
      </c>
      <c r="B3904" t="s">
        <v>32728</v>
      </c>
      <c r="I3904" t="s">
        <v>1900</v>
      </c>
      <c r="J3904">
        <v>6149.44</v>
      </c>
      <c r="M3904">
        <v>6149.44</v>
      </c>
      <c r="N3904">
        <f t="shared" si="60"/>
        <v>0</v>
      </c>
    </row>
    <row r="3905" spans="1:14" x14ac:dyDescent="0.2">
      <c r="A3905" t="s">
        <v>4167</v>
      </c>
      <c r="B3905" t="s">
        <v>4027</v>
      </c>
      <c r="I3905" t="s">
        <v>1900</v>
      </c>
      <c r="J3905">
        <v>7096.32</v>
      </c>
      <c r="M3905">
        <v>7096.32</v>
      </c>
      <c r="N3905">
        <f t="shared" si="60"/>
        <v>0</v>
      </c>
    </row>
    <row r="3906" spans="1:14" x14ac:dyDescent="0.2">
      <c r="A3906" t="s">
        <v>4168</v>
      </c>
      <c r="B3906" t="s">
        <v>4027</v>
      </c>
      <c r="I3906" t="s">
        <v>1900</v>
      </c>
      <c r="J3906">
        <v>6149.44</v>
      </c>
      <c r="M3906">
        <v>6149.44</v>
      </c>
      <c r="N3906">
        <f t="shared" si="60"/>
        <v>0</v>
      </c>
    </row>
    <row r="3907" spans="1:14" x14ac:dyDescent="0.2">
      <c r="A3907" t="s">
        <v>4169</v>
      </c>
      <c r="B3907" t="s">
        <v>32729</v>
      </c>
      <c r="I3907" t="s">
        <v>1900</v>
      </c>
      <c r="J3907">
        <v>3907.2</v>
      </c>
      <c r="M3907">
        <v>3907.2</v>
      </c>
      <c r="N3907">
        <f t="shared" si="60"/>
        <v>0</v>
      </c>
    </row>
    <row r="3908" spans="1:14" x14ac:dyDescent="0.2">
      <c r="A3908" t="s">
        <v>4170</v>
      </c>
      <c r="B3908" t="s">
        <v>32729</v>
      </c>
      <c r="I3908" t="s">
        <v>1900</v>
      </c>
      <c r="J3908">
        <v>3384.48</v>
      </c>
      <c r="M3908">
        <v>3384.48</v>
      </c>
      <c r="N3908">
        <f t="shared" ref="N3908:N3971" si="61">J3908-M3908</f>
        <v>0</v>
      </c>
    </row>
    <row r="3909" spans="1:14" x14ac:dyDescent="0.2">
      <c r="A3909" t="s">
        <v>4171</v>
      </c>
      <c r="B3909" t="s">
        <v>32730</v>
      </c>
      <c r="I3909" t="s">
        <v>1900</v>
      </c>
      <c r="J3909">
        <v>7096.32</v>
      </c>
      <c r="M3909">
        <v>7096.32</v>
      </c>
      <c r="N3909">
        <f t="shared" si="61"/>
        <v>0</v>
      </c>
    </row>
    <row r="3910" spans="1:14" x14ac:dyDescent="0.2">
      <c r="A3910" t="s">
        <v>4172</v>
      </c>
      <c r="B3910" t="s">
        <v>32730</v>
      </c>
      <c r="I3910" t="s">
        <v>1900</v>
      </c>
      <c r="J3910">
        <v>6149.44</v>
      </c>
      <c r="M3910">
        <v>6149.44</v>
      </c>
      <c r="N3910">
        <f t="shared" si="61"/>
        <v>0</v>
      </c>
    </row>
    <row r="3911" spans="1:14" x14ac:dyDescent="0.2">
      <c r="A3911" t="s">
        <v>4173</v>
      </c>
      <c r="B3911" t="s">
        <v>32731</v>
      </c>
      <c r="I3911" t="s">
        <v>1900</v>
      </c>
      <c r="J3911">
        <v>7096.32</v>
      </c>
      <c r="M3911">
        <v>7096.32</v>
      </c>
      <c r="N3911">
        <f t="shared" si="61"/>
        <v>0</v>
      </c>
    </row>
    <row r="3912" spans="1:14" x14ac:dyDescent="0.2">
      <c r="A3912" t="s">
        <v>4174</v>
      </c>
      <c r="B3912" t="s">
        <v>32731</v>
      </c>
      <c r="I3912" t="s">
        <v>1900</v>
      </c>
      <c r="J3912">
        <v>6149.44</v>
      </c>
      <c r="M3912">
        <v>6149.44</v>
      </c>
      <c r="N3912">
        <f t="shared" si="61"/>
        <v>0</v>
      </c>
    </row>
    <row r="3913" spans="1:14" x14ac:dyDescent="0.2">
      <c r="A3913" t="s">
        <v>4175</v>
      </c>
      <c r="B3913" t="s">
        <v>4033</v>
      </c>
      <c r="I3913" t="s">
        <v>1900</v>
      </c>
      <c r="J3913">
        <v>18207.2</v>
      </c>
      <c r="M3913">
        <v>18207.2</v>
      </c>
      <c r="N3913">
        <f t="shared" si="61"/>
        <v>0</v>
      </c>
    </row>
    <row r="3914" spans="1:14" x14ac:dyDescent="0.2">
      <c r="A3914" t="s">
        <v>4176</v>
      </c>
      <c r="B3914" t="s">
        <v>4033</v>
      </c>
      <c r="I3914" t="s">
        <v>1900</v>
      </c>
      <c r="J3914">
        <v>15776.64</v>
      </c>
      <c r="M3914">
        <v>15776.64</v>
      </c>
      <c r="N3914">
        <f t="shared" si="61"/>
        <v>0</v>
      </c>
    </row>
    <row r="3915" spans="1:14" x14ac:dyDescent="0.2">
      <c r="A3915" t="s">
        <v>4177</v>
      </c>
      <c r="B3915" t="s">
        <v>4034</v>
      </c>
      <c r="I3915" t="s">
        <v>1900</v>
      </c>
      <c r="J3915">
        <v>5049.4399999999996</v>
      </c>
      <c r="M3915">
        <v>5049.4399999999996</v>
      </c>
      <c r="N3915">
        <f t="shared" si="61"/>
        <v>0</v>
      </c>
    </row>
    <row r="3916" spans="1:14" x14ac:dyDescent="0.2">
      <c r="A3916" t="s">
        <v>4178</v>
      </c>
      <c r="B3916" t="s">
        <v>4034</v>
      </c>
      <c r="I3916" t="s">
        <v>1900</v>
      </c>
      <c r="J3916">
        <v>4375.3599999999997</v>
      </c>
      <c r="M3916">
        <v>4375.3599999999997</v>
      </c>
      <c r="N3916">
        <f t="shared" si="61"/>
        <v>0</v>
      </c>
    </row>
    <row r="3917" spans="1:14" x14ac:dyDescent="0.2">
      <c r="A3917" t="s">
        <v>4179</v>
      </c>
      <c r="B3917" t="s">
        <v>4180</v>
      </c>
      <c r="I3917" t="s">
        <v>1900</v>
      </c>
      <c r="J3917">
        <v>3907.2</v>
      </c>
      <c r="M3917">
        <v>3907.2</v>
      </c>
      <c r="N3917">
        <f t="shared" si="61"/>
        <v>0</v>
      </c>
    </row>
    <row r="3918" spans="1:14" x14ac:dyDescent="0.2">
      <c r="A3918" t="s">
        <v>4181</v>
      </c>
      <c r="B3918" t="s">
        <v>4180</v>
      </c>
      <c r="I3918" t="s">
        <v>1900</v>
      </c>
      <c r="J3918">
        <v>3384.48</v>
      </c>
      <c r="M3918">
        <v>3384.48</v>
      </c>
      <c r="N3918">
        <f t="shared" si="61"/>
        <v>0</v>
      </c>
    </row>
    <row r="3919" spans="1:14" x14ac:dyDescent="0.2">
      <c r="A3919" t="s">
        <v>4182</v>
      </c>
      <c r="B3919" t="s">
        <v>4035</v>
      </c>
      <c r="I3919" t="s">
        <v>1900</v>
      </c>
      <c r="J3919">
        <v>4591.84</v>
      </c>
      <c r="M3919">
        <v>4591.84</v>
      </c>
      <c r="N3919">
        <f t="shared" si="61"/>
        <v>0</v>
      </c>
    </row>
    <row r="3920" spans="1:14" x14ac:dyDescent="0.2">
      <c r="A3920" t="s">
        <v>4183</v>
      </c>
      <c r="B3920" t="s">
        <v>4035</v>
      </c>
      <c r="I3920" t="s">
        <v>1900</v>
      </c>
      <c r="J3920">
        <v>3977.6</v>
      </c>
      <c r="M3920">
        <v>3977.6</v>
      </c>
      <c r="N3920">
        <f t="shared" si="61"/>
        <v>0</v>
      </c>
    </row>
    <row r="3921" spans="1:14" x14ac:dyDescent="0.2">
      <c r="A3921" t="s">
        <v>4184</v>
      </c>
      <c r="B3921" t="s">
        <v>4036</v>
      </c>
      <c r="I3921" t="s">
        <v>1900</v>
      </c>
      <c r="J3921">
        <v>4591.84</v>
      </c>
      <c r="M3921">
        <v>4591.84</v>
      </c>
      <c r="N3921">
        <f t="shared" si="61"/>
        <v>0</v>
      </c>
    </row>
    <row r="3922" spans="1:14" x14ac:dyDescent="0.2">
      <c r="A3922" t="s">
        <v>4185</v>
      </c>
      <c r="B3922" t="s">
        <v>4036</v>
      </c>
      <c r="I3922" t="s">
        <v>1900</v>
      </c>
      <c r="J3922">
        <v>3977.6</v>
      </c>
      <c r="M3922">
        <v>3977.6</v>
      </c>
      <c r="N3922">
        <f t="shared" si="61"/>
        <v>0</v>
      </c>
    </row>
    <row r="3923" spans="1:14" x14ac:dyDescent="0.2">
      <c r="A3923" t="s">
        <v>4186</v>
      </c>
      <c r="B3923" t="s">
        <v>4037</v>
      </c>
      <c r="I3923" t="s">
        <v>1900</v>
      </c>
      <c r="J3923">
        <v>3087.04</v>
      </c>
      <c r="M3923">
        <v>3087.04</v>
      </c>
      <c r="N3923">
        <f t="shared" si="61"/>
        <v>0</v>
      </c>
    </row>
    <row r="3924" spans="1:14" x14ac:dyDescent="0.2">
      <c r="A3924" t="s">
        <v>4187</v>
      </c>
      <c r="B3924" t="s">
        <v>4037</v>
      </c>
      <c r="I3924" t="s">
        <v>1900</v>
      </c>
      <c r="J3924">
        <v>2675.2</v>
      </c>
      <c r="M3924">
        <v>2675.2</v>
      </c>
      <c r="N3924">
        <f t="shared" si="61"/>
        <v>0</v>
      </c>
    </row>
    <row r="3925" spans="1:14" x14ac:dyDescent="0.2">
      <c r="A3925" t="s">
        <v>4188</v>
      </c>
      <c r="B3925" t="s">
        <v>4038</v>
      </c>
      <c r="I3925" t="s">
        <v>1900</v>
      </c>
      <c r="J3925">
        <v>3087.04</v>
      </c>
      <c r="M3925">
        <v>3087.04</v>
      </c>
      <c r="N3925">
        <f t="shared" si="61"/>
        <v>0</v>
      </c>
    </row>
    <row r="3926" spans="1:14" x14ac:dyDescent="0.2">
      <c r="A3926" t="s">
        <v>4189</v>
      </c>
      <c r="B3926" t="s">
        <v>4038</v>
      </c>
      <c r="I3926" t="s">
        <v>1900</v>
      </c>
      <c r="J3926">
        <v>2675.2</v>
      </c>
      <c r="M3926">
        <v>2675.2</v>
      </c>
      <c r="N3926">
        <f t="shared" si="61"/>
        <v>0</v>
      </c>
    </row>
    <row r="3927" spans="1:14" x14ac:dyDescent="0.2">
      <c r="A3927" t="s">
        <v>4190</v>
      </c>
      <c r="B3927" t="s">
        <v>22134</v>
      </c>
      <c r="I3927" t="s">
        <v>1900</v>
      </c>
      <c r="J3927">
        <v>15249.51</v>
      </c>
      <c r="M3927">
        <v>15249.51</v>
      </c>
      <c r="N3927">
        <f t="shared" si="61"/>
        <v>0</v>
      </c>
    </row>
    <row r="3928" spans="1:14" x14ac:dyDescent="0.2">
      <c r="A3928" t="s">
        <v>4191</v>
      </c>
      <c r="B3928" t="s">
        <v>22134</v>
      </c>
      <c r="I3928" t="s">
        <v>1900</v>
      </c>
      <c r="J3928">
        <v>13211.29</v>
      </c>
      <c r="M3928">
        <v>13211.29</v>
      </c>
      <c r="N3928">
        <f t="shared" si="61"/>
        <v>0</v>
      </c>
    </row>
    <row r="3929" spans="1:14" x14ac:dyDescent="0.2">
      <c r="A3929" t="s">
        <v>4192</v>
      </c>
      <c r="B3929" t="s">
        <v>32732</v>
      </c>
      <c r="I3929" t="s">
        <v>1900</v>
      </c>
      <c r="J3929">
        <v>30499.02</v>
      </c>
      <c r="M3929">
        <v>30499.02</v>
      </c>
      <c r="N3929">
        <f t="shared" si="61"/>
        <v>0</v>
      </c>
    </row>
    <row r="3930" spans="1:14" x14ac:dyDescent="0.2">
      <c r="A3930" t="s">
        <v>4193</v>
      </c>
      <c r="B3930" t="s">
        <v>32732</v>
      </c>
      <c r="I3930" t="s">
        <v>1900</v>
      </c>
      <c r="J3930">
        <v>26422.58</v>
      </c>
      <c r="M3930">
        <v>26422.58</v>
      </c>
      <c r="N3930">
        <f t="shared" si="61"/>
        <v>0</v>
      </c>
    </row>
    <row r="3931" spans="1:14" x14ac:dyDescent="0.2">
      <c r="A3931" t="s">
        <v>4194</v>
      </c>
      <c r="B3931" t="s">
        <v>32733</v>
      </c>
      <c r="I3931" t="s">
        <v>1900</v>
      </c>
      <c r="J3931">
        <v>45748.53</v>
      </c>
      <c r="M3931">
        <v>45748.53</v>
      </c>
      <c r="N3931">
        <f t="shared" si="61"/>
        <v>0</v>
      </c>
    </row>
    <row r="3932" spans="1:14" x14ac:dyDescent="0.2">
      <c r="A3932" t="s">
        <v>4195</v>
      </c>
      <c r="B3932" t="s">
        <v>32733</v>
      </c>
      <c r="I3932" t="s">
        <v>1900</v>
      </c>
      <c r="J3932">
        <v>39633.870000000003</v>
      </c>
      <c r="M3932">
        <v>39633.870000000003</v>
      </c>
      <c r="N3932">
        <f t="shared" si="61"/>
        <v>0</v>
      </c>
    </row>
    <row r="3933" spans="1:14" x14ac:dyDescent="0.2">
      <c r="A3933" t="s">
        <v>22135</v>
      </c>
      <c r="B3933" t="s">
        <v>32734</v>
      </c>
      <c r="I3933" t="s">
        <v>1900</v>
      </c>
      <c r="J3933">
        <v>60998.04</v>
      </c>
      <c r="M3933">
        <v>60998.04</v>
      </c>
      <c r="N3933">
        <f t="shared" si="61"/>
        <v>0</v>
      </c>
    </row>
    <row r="3934" spans="1:14" x14ac:dyDescent="0.2">
      <c r="A3934" t="s">
        <v>22136</v>
      </c>
      <c r="B3934" t="s">
        <v>32734</v>
      </c>
      <c r="I3934" t="s">
        <v>1900</v>
      </c>
      <c r="J3934">
        <v>52845.16</v>
      </c>
      <c r="M3934">
        <v>52845.16</v>
      </c>
      <c r="N3934">
        <f t="shared" si="61"/>
        <v>0</v>
      </c>
    </row>
    <row r="3935" spans="1:14" x14ac:dyDescent="0.2">
      <c r="A3935" t="s">
        <v>4196</v>
      </c>
      <c r="B3935" t="s">
        <v>32735</v>
      </c>
      <c r="I3935" t="s">
        <v>1900</v>
      </c>
      <c r="J3935">
        <v>11817.4</v>
      </c>
      <c r="M3935">
        <v>11817.4</v>
      </c>
      <c r="N3935">
        <f t="shared" si="61"/>
        <v>0</v>
      </c>
    </row>
    <row r="3936" spans="1:14" x14ac:dyDescent="0.2">
      <c r="A3936" t="s">
        <v>4197</v>
      </c>
      <c r="B3936" t="s">
        <v>32735</v>
      </c>
      <c r="I3936" t="s">
        <v>1900</v>
      </c>
      <c r="J3936">
        <v>10237.91</v>
      </c>
      <c r="M3936">
        <v>10237.91</v>
      </c>
      <c r="N3936">
        <f t="shared" si="61"/>
        <v>0</v>
      </c>
    </row>
    <row r="3937" spans="1:14" x14ac:dyDescent="0.2">
      <c r="A3937" t="s">
        <v>4198</v>
      </c>
      <c r="B3937" t="s">
        <v>32736</v>
      </c>
      <c r="I3937" t="s">
        <v>1900</v>
      </c>
      <c r="J3937">
        <v>23634.81</v>
      </c>
      <c r="M3937">
        <v>23634.81</v>
      </c>
      <c r="N3937">
        <f t="shared" si="61"/>
        <v>0</v>
      </c>
    </row>
    <row r="3938" spans="1:14" x14ac:dyDescent="0.2">
      <c r="A3938" t="s">
        <v>4199</v>
      </c>
      <c r="B3938" t="s">
        <v>32736</v>
      </c>
      <c r="I3938" t="s">
        <v>1900</v>
      </c>
      <c r="J3938">
        <v>20475.82</v>
      </c>
      <c r="M3938">
        <v>20475.82</v>
      </c>
      <c r="N3938">
        <f t="shared" si="61"/>
        <v>0</v>
      </c>
    </row>
    <row r="3939" spans="1:14" x14ac:dyDescent="0.2">
      <c r="A3939" t="s">
        <v>4200</v>
      </c>
      <c r="B3939" t="s">
        <v>32737</v>
      </c>
      <c r="I3939" t="s">
        <v>1900</v>
      </c>
      <c r="J3939">
        <v>35452.21</v>
      </c>
      <c r="M3939">
        <v>35452.21</v>
      </c>
      <c r="N3939">
        <f t="shared" si="61"/>
        <v>0</v>
      </c>
    </row>
    <row r="3940" spans="1:14" x14ac:dyDescent="0.2">
      <c r="A3940" t="s">
        <v>4201</v>
      </c>
      <c r="B3940" t="s">
        <v>32737</v>
      </c>
      <c r="I3940" t="s">
        <v>1900</v>
      </c>
      <c r="J3940">
        <v>30713.74</v>
      </c>
      <c r="M3940">
        <v>30713.74</v>
      </c>
      <c r="N3940">
        <f t="shared" si="61"/>
        <v>0</v>
      </c>
    </row>
    <row r="3941" spans="1:14" x14ac:dyDescent="0.2">
      <c r="A3941" t="s">
        <v>22137</v>
      </c>
      <c r="B3941" t="s">
        <v>32738</v>
      </c>
      <c r="I3941" t="s">
        <v>1900</v>
      </c>
      <c r="J3941">
        <v>47269.62</v>
      </c>
      <c r="M3941">
        <v>47269.62</v>
      </c>
      <c r="N3941">
        <f t="shared" si="61"/>
        <v>0</v>
      </c>
    </row>
    <row r="3942" spans="1:14" x14ac:dyDescent="0.2">
      <c r="A3942" t="s">
        <v>22138</v>
      </c>
      <c r="B3942" t="s">
        <v>32738</v>
      </c>
      <c r="I3942" t="s">
        <v>1900</v>
      </c>
      <c r="J3942">
        <v>40951.65</v>
      </c>
      <c r="M3942">
        <v>40951.65</v>
      </c>
      <c r="N3942">
        <f t="shared" si="61"/>
        <v>0</v>
      </c>
    </row>
    <row r="3943" spans="1:14" x14ac:dyDescent="0.2">
      <c r="A3943" t="s">
        <v>4202</v>
      </c>
      <c r="B3943" t="s">
        <v>22139</v>
      </c>
      <c r="J3943">
        <v>9556</v>
      </c>
      <c r="M3943">
        <v>9556</v>
      </c>
      <c r="N3943">
        <f t="shared" si="61"/>
        <v>0</v>
      </c>
    </row>
    <row r="3944" spans="1:14" x14ac:dyDescent="0.2">
      <c r="A3944" t="s">
        <v>4203</v>
      </c>
      <c r="B3944" t="s">
        <v>22139</v>
      </c>
      <c r="J3944">
        <v>8280</v>
      </c>
      <c r="M3944">
        <v>8280</v>
      </c>
      <c r="N3944">
        <f t="shared" si="61"/>
        <v>0</v>
      </c>
    </row>
    <row r="3945" spans="1:14" x14ac:dyDescent="0.2">
      <c r="A3945" t="s">
        <v>4204</v>
      </c>
      <c r="B3945" t="s">
        <v>32739</v>
      </c>
      <c r="I3945" t="s">
        <v>1900</v>
      </c>
      <c r="J3945">
        <v>17906.62</v>
      </c>
      <c r="M3945">
        <v>17906.62</v>
      </c>
      <c r="N3945">
        <f t="shared" si="61"/>
        <v>0</v>
      </c>
    </row>
    <row r="3946" spans="1:14" x14ac:dyDescent="0.2">
      <c r="A3946" t="s">
        <v>4205</v>
      </c>
      <c r="B3946" t="s">
        <v>32739</v>
      </c>
      <c r="I3946" t="s">
        <v>1900</v>
      </c>
      <c r="J3946">
        <v>15513.57</v>
      </c>
      <c r="M3946">
        <v>15513.57</v>
      </c>
      <c r="N3946">
        <f t="shared" si="61"/>
        <v>0</v>
      </c>
    </row>
    <row r="3947" spans="1:14" x14ac:dyDescent="0.2">
      <c r="A3947" t="s">
        <v>4206</v>
      </c>
      <c r="B3947" t="s">
        <v>32740</v>
      </c>
      <c r="I3947" t="s">
        <v>1900</v>
      </c>
      <c r="J3947">
        <v>35813.24</v>
      </c>
      <c r="M3947">
        <v>35813.24</v>
      </c>
      <c r="N3947">
        <f t="shared" si="61"/>
        <v>0</v>
      </c>
    </row>
    <row r="3948" spans="1:14" x14ac:dyDescent="0.2">
      <c r="A3948" t="s">
        <v>4207</v>
      </c>
      <c r="B3948" t="s">
        <v>32740</v>
      </c>
      <c r="I3948" t="s">
        <v>1900</v>
      </c>
      <c r="J3948">
        <v>31027.14</v>
      </c>
      <c r="M3948">
        <v>31027.14</v>
      </c>
      <c r="N3948">
        <f t="shared" si="61"/>
        <v>0</v>
      </c>
    </row>
    <row r="3949" spans="1:14" x14ac:dyDescent="0.2">
      <c r="A3949" t="s">
        <v>4208</v>
      </c>
      <c r="B3949" t="s">
        <v>32741</v>
      </c>
      <c r="I3949" t="s">
        <v>1900</v>
      </c>
      <c r="J3949">
        <v>53719.86</v>
      </c>
      <c r="M3949">
        <v>53719.86</v>
      </c>
      <c r="N3949">
        <f t="shared" si="61"/>
        <v>0</v>
      </c>
    </row>
    <row r="3950" spans="1:14" x14ac:dyDescent="0.2">
      <c r="A3950" t="s">
        <v>4209</v>
      </c>
      <c r="B3950" t="s">
        <v>32741</v>
      </c>
      <c r="I3950" t="s">
        <v>1900</v>
      </c>
      <c r="J3950">
        <v>46540.71</v>
      </c>
      <c r="M3950">
        <v>46540.71</v>
      </c>
      <c r="N3950">
        <f t="shared" si="61"/>
        <v>0</v>
      </c>
    </row>
    <row r="3951" spans="1:14" x14ac:dyDescent="0.2">
      <c r="A3951" t="s">
        <v>4210</v>
      </c>
      <c r="B3951" t="s">
        <v>32742</v>
      </c>
      <c r="I3951" t="s">
        <v>1900</v>
      </c>
      <c r="J3951">
        <v>71626.490000000005</v>
      </c>
      <c r="M3951">
        <v>71626.490000000005</v>
      </c>
      <c r="N3951">
        <f t="shared" si="61"/>
        <v>0</v>
      </c>
    </row>
    <row r="3952" spans="1:14" x14ac:dyDescent="0.2">
      <c r="A3952" t="s">
        <v>4211</v>
      </c>
      <c r="B3952" t="s">
        <v>32742</v>
      </c>
      <c r="I3952" t="s">
        <v>1900</v>
      </c>
      <c r="J3952">
        <v>62054.28</v>
      </c>
      <c r="M3952">
        <v>62054.28</v>
      </c>
      <c r="N3952">
        <f t="shared" si="61"/>
        <v>0</v>
      </c>
    </row>
    <row r="3953" spans="1:14" x14ac:dyDescent="0.2">
      <c r="A3953" t="s">
        <v>4212</v>
      </c>
      <c r="B3953" t="s">
        <v>32743</v>
      </c>
      <c r="I3953" t="s">
        <v>1900</v>
      </c>
      <c r="J3953">
        <v>13876.49</v>
      </c>
      <c r="M3953">
        <v>13876.49</v>
      </c>
      <c r="N3953">
        <f t="shared" si="61"/>
        <v>0</v>
      </c>
    </row>
    <row r="3954" spans="1:14" x14ac:dyDescent="0.2">
      <c r="A3954" t="s">
        <v>4213</v>
      </c>
      <c r="B3954" t="s">
        <v>32743</v>
      </c>
      <c r="I3954" t="s">
        <v>1900</v>
      </c>
      <c r="J3954">
        <v>12022.03</v>
      </c>
      <c r="M3954">
        <v>12022.03</v>
      </c>
      <c r="N3954">
        <f t="shared" si="61"/>
        <v>0</v>
      </c>
    </row>
    <row r="3955" spans="1:14" x14ac:dyDescent="0.2">
      <c r="A3955" t="s">
        <v>4214</v>
      </c>
      <c r="B3955" t="s">
        <v>32744</v>
      </c>
      <c r="I3955" t="s">
        <v>1900</v>
      </c>
      <c r="J3955">
        <v>27752.99</v>
      </c>
      <c r="M3955">
        <v>27752.99</v>
      </c>
      <c r="N3955">
        <f t="shared" si="61"/>
        <v>0</v>
      </c>
    </row>
    <row r="3956" spans="1:14" x14ac:dyDescent="0.2">
      <c r="A3956" t="s">
        <v>4215</v>
      </c>
      <c r="B3956" t="s">
        <v>32744</v>
      </c>
      <c r="I3956" t="s">
        <v>1900</v>
      </c>
      <c r="J3956">
        <v>24044.07</v>
      </c>
      <c r="M3956">
        <v>24044.07</v>
      </c>
      <c r="N3956">
        <f t="shared" si="61"/>
        <v>0</v>
      </c>
    </row>
    <row r="3957" spans="1:14" x14ac:dyDescent="0.2">
      <c r="A3957" t="s">
        <v>4216</v>
      </c>
      <c r="B3957" t="s">
        <v>32745</v>
      </c>
      <c r="I3957" t="s">
        <v>1900</v>
      </c>
      <c r="J3957">
        <v>41629.49</v>
      </c>
      <c r="M3957">
        <v>41629.49</v>
      </c>
      <c r="N3957">
        <f t="shared" si="61"/>
        <v>0</v>
      </c>
    </row>
    <row r="3958" spans="1:14" x14ac:dyDescent="0.2">
      <c r="A3958" t="s">
        <v>4217</v>
      </c>
      <c r="B3958" t="s">
        <v>32745</v>
      </c>
      <c r="I3958" t="s">
        <v>1900</v>
      </c>
      <c r="J3958">
        <v>36066.1</v>
      </c>
      <c r="M3958">
        <v>36066.1</v>
      </c>
      <c r="N3958">
        <f t="shared" si="61"/>
        <v>0</v>
      </c>
    </row>
    <row r="3959" spans="1:14" x14ac:dyDescent="0.2">
      <c r="A3959" t="s">
        <v>4218</v>
      </c>
      <c r="B3959" t="s">
        <v>32746</v>
      </c>
      <c r="I3959" t="s">
        <v>1900</v>
      </c>
      <c r="J3959">
        <v>55505.99</v>
      </c>
      <c r="M3959">
        <v>55505.99</v>
      </c>
      <c r="N3959">
        <f t="shared" si="61"/>
        <v>0</v>
      </c>
    </row>
    <row r="3960" spans="1:14" x14ac:dyDescent="0.2">
      <c r="A3960" t="s">
        <v>4219</v>
      </c>
      <c r="B3960" t="s">
        <v>32746</v>
      </c>
      <c r="I3960" t="s">
        <v>1900</v>
      </c>
      <c r="J3960">
        <v>48088.14</v>
      </c>
      <c r="M3960">
        <v>48088.14</v>
      </c>
      <c r="N3960">
        <f t="shared" si="61"/>
        <v>0</v>
      </c>
    </row>
    <row r="3961" spans="1:14" x14ac:dyDescent="0.2">
      <c r="A3961" t="s">
        <v>4220</v>
      </c>
      <c r="B3961" t="s">
        <v>22140</v>
      </c>
      <c r="J3961">
        <v>5080</v>
      </c>
      <c r="M3961">
        <v>5080</v>
      </c>
      <c r="N3961">
        <f t="shared" si="61"/>
        <v>0</v>
      </c>
    </row>
    <row r="3962" spans="1:14" x14ac:dyDescent="0.2">
      <c r="A3962" t="s">
        <v>4221</v>
      </c>
      <c r="B3962" t="s">
        <v>22140</v>
      </c>
      <c r="J3962">
        <v>4542</v>
      </c>
      <c r="M3962">
        <v>4542</v>
      </c>
      <c r="N3962">
        <f t="shared" si="61"/>
        <v>0</v>
      </c>
    </row>
    <row r="3963" spans="1:14" x14ac:dyDescent="0.2">
      <c r="A3963" t="s">
        <v>4222</v>
      </c>
      <c r="B3963" t="s">
        <v>32747</v>
      </c>
      <c r="I3963" t="s">
        <v>4</v>
      </c>
      <c r="J3963">
        <v>30.03</v>
      </c>
      <c r="M3963">
        <v>30.03</v>
      </c>
      <c r="N3963">
        <f t="shared" si="61"/>
        <v>0</v>
      </c>
    </row>
    <row r="3964" spans="1:14" x14ac:dyDescent="0.2">
      <c r="A3964" t="s">
        <v>4223</v>
      </c>
      <c r="B3964" t="s">
        <v>32747</v>
      </c>
      <c r="I3964" t="s">
        <v>4</v>
      </c>
      <c r="J3964">
        <v>26.07</v>
      </c>
      <c r="M3964">
        <v>26.07</v>
      </c>
      <c r="N3964">
        <f t="shared" si="61"/>
        <v>0</v>
      </c>
    </row>
    <row r="3965" spans="1:14" x14ac:dyDescent="0.2">
      <c r="A3965" t="s">
        <v>4224</v>
      </c>
      <c r="B3965" t="s">
        <v>32748</v>
      </c>
      <c r="I3965" t="s">
        <v>4</v>
      </c>
      <c r="J3965">
        <v>43.98</v>
      </c>
      <c r="M3965">
        <v>43.98</v>
      </c>
      <c r="N3965">
        <f t="shared" si="61"/>
        <v>0</v>
      </c>
    </row>
    <row r="3966" spans="1:14" x14ac:dyDescent="0.2">
      <c r="A3966" t="s">
        <v>4225</v>
      </c>
      <c r="B3966" t="s">
        <v>32748</v>
      </c>
      <c r="I3966" t="s">
        <v>4</v>
      </c>
      <c r="J3966">
        <v>38.21</v>
      </c>
      <c r="M3966">
        <v>38.21</v>
      </c>
      <c r="N3966">
        <f t="shared" si="61"/>
        <v>0</v>
      </c>
    </row>
    <row r="3967" spans="1:14" x14ac:dyDescent="0.2">
      <c r="A3967" t="s">
        <v>4226</v>
      </c>
      <c r="B3967" t="s">
        <v>32749</v>
      </c>
      <c r="I3967" t="s">
        <v>4</v>
      </c>
      <c r="J3967">
        <v>62.05</v>
      </c>
      <c r="M3967">
        <v>62.05</v>
      </c>
      <c r="N3967">
        <f t="shared" si="61"/>
        <v>0</v>
      </c>
    </row>
    <row r="3968" spans="1:14" x14ac:dyDescent="0.2">
      <c r="A3968" t="s">
        <v>4227</v>
      </c>
      <c r="B3968" t="s">
        <v>32749</v>
      </c>
      <c r="I3968" t="s">
        <v>4</v>
      </c>
      <c r="J3968">
        <v>54.4</v>
      </c>
      <c r="M3968">
        <v>54.4</v>
      </c>
      <c r="N3968">
        <f t="shared" si="61"/>
        <v>0</v>
      </c>
    </row>
    <row r="3969" spans="1:14" x14ac:dyDescent="0.2">
      <c r="A3969" t="s">
        <v>4228</v>
      </c>
      <c r="B3969" t="s">
        <v>32750</v>
      </c>
      <c r="I3969" t="s">
        <v>4</v>
      </c>
      <c r="J3969">
        <v>79.52</v>
      </c>
      <c r="M3969">
        <v>79.52</v>
      </c>
      <c r="N3969">
        <f t="shared" si="61"/>
        <v>0</v>
      </c>
    </row>
    <row r="3970" spans="1:14" x14ac:dyDescent="0.2">
      <c r="A3970" t="s">
        <v>4229</v>
      </c>
      <c r="B3970" t="s">
        <v>32750</v>
      </c>
      <c r="I3970" t="s">
        <v>4</v>
      </c>
      <c r="J3970">
        <v>69.91</v>
      </c>
      <c r="M3970">
        <v>69.91</v>
      </c>
      <c r="N3970">
        <f t="shared" si="61"/>
        <v>0</v>
      </c>
    </row>
    <row r="3971" spans="1:14" x14ac:dyDescent="0.2">
      <c r="A3971" t="s">
        <v>4230</v>
      </c>
      <c r="B3971" t="s">
        <v>32751</v>
      </c>
      <c r="I3971" t="s">
        <v>4</v>
      </c>
      <c r="J3971">
        <v>93.68</v>
      </c>
      <c r="M3971">
        <v>93.68</v>
      </c>
      <c r="N3971">
        <f t="shared" si="61"/>
        <v>0</v>
      </c>
    </row>
    <row r="3972" spans="1:14" x14ac:dyDescent="0.2">
      <c r="A3972" t="s">
        <v>4231</v>
      </c>
      <c r="B3972" t="s">
        <v>32751</v>
      </c>
      <c r="I3972" t="s">
        <v>4</v>
      </c>
      <c r="J3972">
        <v>82.4</v>
      </c>
      <c r="M3972">
        <v>82.4</v>
      </c>
      <c r="N3972">
        <f t="shared" ref="N3972:N4035" si="62">J3972-M3972</f>
        <v>0</v>
      </c>
    </row>
    <row r="3973" spans="1:14" x14ac:dyDescent="0.2">
      <c r="A3973" t="s">
        <v>4232</v>
      </c>
      <c r="B3973" t="s">
        <v>32752</v>
      </c>
      <c r="I3973" t="s">
        <v>4</v>
      </c>
      <c r="J3973">
        <v>44.53</v>
      </c>
      <c r="M3973">
        <v>44.53</v>
      </c>
      <c r="N3973">
        <f t="shared" si="62"/>
        <v>0</v>
      </c>
    </row>
    <row r="3974" spans="1:14" x14ac:dyDescent="0.2">
      <c r="A3974" t="s">
        <v>4233</v>
      </c>
      <c r="B3974" t="s">
        <v>32752</v>
      </c>
      <c r="I3974" t="s">
        <v>4</v>
      </c>
      <c r="J3974">
        <v>39.049999999999997</v>
      </c>
      <c r="M3974">
        <v>39.049999999999997</v>
      </c>
      <c r="N3974">
        <f t="shared" si="62"/>
        <v>0</v>
      </c>
    </row>
    <row r="3975" spans="1:14" x14ac:dyDescent="0.2">
      <c r="A3975" t="s">
        <v>4234</v>
      </c>
      <c r="B3975" t="s">
        <v>32753</v>
      </c>
      <c r="I3975" t="s">
        <v>4</v>
      </c>
      <c r="J3975">
        <v>66.05</v>
      </c>
      <c r="M3975">
        <v>66.05</v>
      </c>
      <c r="N3975">
        <f t="shared" si="62"/>
        <v>0</v>
      </c>
    </row>
    <row r="3976" spans="1:14" x14ac:dyDescent="0.2">
      <c r="A3976" t="s">
        <v>4235</v>
      </c>
      <c r="B3976" t="s">
        <v>32753</v>
      </c>
      <c r="I3976" t="s">
        <v>4</v>
      </c>
      <c r="J3976">
        <v>57.91</v>
      </c>
      <c r="M3976">
        <v>57.91</v>
      </c>
      <c r="N3976">
        <f t="shared" si="62"/>
        <v>0</v>
      </c>
    </row>
    <row r="3977" spans="1:14" x14ac:dyDescent="0.2">
      <c r="A3977" t="s">
        <v>4236</v>
      </c>
      <c r="B3977" t="s">
        <v>32754</v>
      </c>
      <c r="I3977" t="s">
        <v>4</v>
      </c>
      <c r="J3977">
        <v>82.27</v>
      </c>
      <c r="M3977">
        <v>82.27</v>
      </c>
      <c r="N3977">
        <f t="shared" si="62"/>
        <v>0</v>
      </c>
    </row>
    <row r="3978" spans="1:14" x14ac:dyDescent="0.2">
      <c r="A3978" t="s">
        <v>4237</v>
      </c>
      <c r="B3978" t="s">
        <v>32754</v>
      </c>
      <c r="I3978" t="s">
        <v>4</v>
      </c>
      <c r="J3978">
        <v>72.34</v>
      </c>
      <c r="M3978">
        <v>72.34</v>
      </c>
      <c r="N3978">
        <f t="shared" si="62"/>
        <v>0</v>
      </c>
    </row>
    <row r="3979" spans="1:14" x14ac:dyDescent="0.2">
      <c r="A3979" t="s">
        <v>4238</v>
      </c>
      <c r="B3979" t="s">
        <v>32755</v>
      </c>
      <c r="I3979" t="s">
        <v>4</v>
      </c>
      <c r="J3979">
        <v>102.54</v>
      </c>
      <c r="M3979">
        <v>102.54</v>
      </c>
      <c r="N3979">
        <f t="shared" si="62"/>
        <v>0</v>
      </c>
    </row>
    <row r="3980" spans="1:14" x14ac:dyDescent="0.2">
      <c r="A3980" t="s">
        <v>4239</v>
      </c>
      <c r="B3980" t="s">
        <v>32755</v>
      </c>
      <c r="I3980" t="s">
        <v>4</v>
      </c>
      <c r="J3980">
        <v>90.12</v>
      </c>
      <c r="M3980">
        <v>90.12</v>
      </c>
      <c r="N3980">
        <f t="shared" si="62"/>
        <v>0</v>
      </c>
    </row>
    <row r="3981" spans="1:14" x14ac:dyDescent="0.2">
      <c r="A3981" t="s">
        <v>4240</v>
      </c>
      <c r="B3981" t="s">
        <v>32756</v>
      </c>
      <c r="I3981" t="s">
        <v>4</v>
      </c>
      <c r="J3981">
        <v>119.47</v>
      </c>
      <c r="M3981">
        <v>119.47</v>
      </c>
      <c r="N3981">
        <f t="shared" si="62"/>
        <v>0</v>
      </c>
    </row>
    <row r="3982" spans="1:14" x14ac:dyDescent="0.2">
      <c r="A3982" t="s">
        <v>4241</v>
      </c>
      <c r="B3982" t="s">
        <v>32756</v>
      </c>
      <c r="I3982" t="s">
        <v>4</v>
      </c>
      <c r="J3982">
        <v>105.15</v>
      </c>
      <c r="M3982">
        <v>105.15</v>
      </c>
      <c r="N3982">
        <f t="shared" si="62"/>
        <v>0</v>
      </c>
    </row>
    <row r="3983" spans="1:14" x14ac:dyDescent="0.2">
      <c r="A3983" t="s">
        <v>4242</v>
      </c>
      <c r="B3983" t="s">
        <v>32757</v>
      </c>
      <c r="I3983" t="s">
        <v>4</v>
      </c>
      <c r="J3983">
        <v>147.4</v>
      </c>
      <c r="M3983">
        <v>147.4</v>
      </c>
      <c r="N3983">
        <f t="shared" si="62"/>
        <v>0</v>
      </c>
    </row>
    <row r="3984" spans="1:14" x14ac:dyDescent="0.2">
      <c r="A3984" t="s">
        <v>4243</v>
      </c>
      <c r="B3984" t="s">
        <v>32757</v>
      </c>
      <c r="I3984" t="s">
        <v>4</v>
      </c>
      <c r="J3984">
        <v>129.76</v>
      </c>
      <c r="M3984">
        <v>129.76</v>
      </c>
      <c r="N3984">
        <f t="shared" si="62"/>
        <v>0</v>
      </c>
    </row>
    <row r="3985" spans="1:14" x14ac:dyDescent="0.2">
      <c r="A3985" t="s">
        <v>4244</v>
      </c>
      <c r="B3985" t="s">
        <v>32758</v>
      </c>
      <c r="I3985" t="s">
        <v>4</v>
      </c>
      <c r="J3985">
        <v>170.74</v>
      </c>
      <c r="M3985">
        <v>170.74</v>
      </c>
      <c r="N3985">
        <f t="shared" si="62"/>
        <v>0</v>
      </c>
    </row>
    <row r="3986" spans="1:14" x14ac:dyDescent="0.2">
      <c r="A3986" t="s">
        <v>4245</v>
      </c>
      <c r="B3986" t="s">
        <v>32758</v>
      </c>
      <c r="I3986" t="s">
        <v>4</v>
      </c>
      <c r="J3986">
        <v>150.43</v>
      </c>
      <c r="M3986">
        <v>150.43</v>
      </c>
      <c r="N3986">
        <f t="shared" si="62"/>
        <v>0</v>
      </c>
    </row>
    <row r="3987" spans="1:14" x14ac:dyDescent="0.2">
      <c r="A3987" t="s">
        <v>4246</v>
      </c>
      <c r="B3987" t="s">
        <v>32759</v>
      </c>
      <c r="I3987" t="s">
        <v>4</v>
      </c>
      <c r="J3987">
        <v>256.85000000000002</v>
      </c>
      <c r="M3987">
        <v>256.85000000000002</v>
      </c>
      <c r="N3987">
        <f t="shared" si="62"/>
        <v>0</v>
      </c>
    </row>
    <row r="3988" spans="1:14" x14ac:dyDescent="0.2">
      <c r="A3988" t="s">
        <v>4247</v>
      </c>
      <c r="B3988" t="s">
        <v>32759</v>
      </c>
      <c r="I3988" t="s">
        <v>4</v>
      </c>
      <c r="J3988">
        <v>233.64</v>
      </c>
      <c r="M3988">
        <v>233.64</v>
      </c>
      <c r="N3988">
        <f t="shared" si="62"/>
        <v>0</v>
      </c>
    </row>
    <row r="3989" spans="1:14" x14ac:dyDescent="0.2">
      <c r="A3989" t="s">
        <v>4248</v>
      </c>
      <c r="B3989" t="s">
        <v>32760</v>
      </c>
      <c r="I3989" t="s">
        <v>4</v>
      </c>
      <c r="J3989">
        <v>284.74</v>
      </c>
      <c r="M3989">
        <v>284.74</v>
      </c>
      <c r="N3989">
        <f t="shared" si="62"/>
        <v>0</v>
      </c>
    </row>
    <row r="3990" spans="1:14" x14ac:dyDescent="0.2">
      <c r="A3990" t="s">
        <v>4249</v>
      </c>
      <c r="B3990" t="s">
        <v>32760</v>
      </c>
      <c r="I3990" t="s">
        <v>4</v>
      </c>
      <c r="J3990">
        <v>259.42</v>
      </c>
      <c r="M3990">
        <v>259.42</v>
      </c>
      <c r="N3990">
        <f t="shared" si="62"/>
        <v>0</v>
      </c>
    </row>
    <row r="3991" spans="1:14" x14ac:dyDescent="0.2">
      <c r="A3991" t="s">
        <v>4250</v>
      </c>
      <c r="B3991" t="s">
        <v>32761</v>
      </c>
      <c r="I3991" t="s">
        <v>4</v>
      </c>
      <c r="J3991">
        <v>320.89999999999998</v>
      </c>
      <c r="M3991">
        <v>320.89999999999998</v>
      </c>
      <c r="N3991">
        <f t="shared" si="62"/>
        <v>0</v>
      </c>
    </row>
    <row r="3992" spans="1:14" x14ac:dyDescent="0.2">
      <c r="A3992" t="s">
        <v>4251</v>
      </c>
      <c r="B3992" t="s">
        <v>32761</v>
      </c>
      <c r="I3992" t="s">
        <v>4</v>
      </c>
      <c r="J3992">
        <v>292.35000000000002</v>
      </c>
      <c r="M3992">
        <v>292.35000000000002</v>
      </c>
      <c r="N3992">
        <f t="shared" si="62"/>
        <v>0</v>
      </c>
    </row>
    <row r="3993" spans="1:14" x14ac:dyDescent="0.2">
      <c r="A3993" t="s">
        <v>4252</v>
      </c>
      <c r="B3993" t="s">
        <v>32762</v>
      </c>
      <c r="I3993" t="s">
        <v>4</v>
      </c>
      <c r="J3993">
        <v>389.98</v>
      </c>
      <c r="M3993">
        <v>389.98</v>
      </c>
      <c r="N3993">
        <f t="shared" si="62"/>
        <v>0</v>
      </c>
    </row>
    <row r="3994" spans="1:14" x14ac:dyDescent="0.2">
      <c r="A3994" t="s">
        <v>4253</v>
      </c>
      <c r="B3994" t="s">
        <v>32762</v>
      </c>
      <c r="I3994" t="s">
        <v>4</v>
      </c>
      <c r="J3994">
        <v>354.18</v>
      </c>
      <c r="M3994">
        <v>354.18</v>
      </c>
      <c r="N3994">
        <f t="shared" si="62"/>
        <v>0</v>
      </c>
    </row>
    <row r="3995" spans="1:14" x14ac:dyDescent="0.2">
      <c r="A3995" t="s">
        <v>4254</v>
      </c>
      <c r="B3995" t="s">
        <v>32763</v>
      </c>
      <c r="I3995" t="s">
        <v>4</v>
      </c>
      <c r="J3995">
        <v>462.83</v>
      </c>
      <c r="M3995">
        <v>462.83</v>
      </c>
      <c r="N3995">
        <f t="shared" si="62"/>
        <v>0</v>
      </c>
    </row>
    <row r="3996" spans="1:14" x14ac:dyDescent="0.2">
      <c r="A3996" t="s">
        <v>4255</v>
      </c>
      <c r="B3996" t="s">
        <v>32763</v>
      </c>
      <c r="I3996" t="s">
        <v>4</v>
      </c>
      <c r="J3996">
        <v>419.47</v>
      </c>
      <c r="M3996">
        <v>419.47</v>
      </c>
      <c r="N3996">
        <f t="shared" si="62"/>
        <v>0</v>
      </c>
    </row>
    <row r="3997" spans="1:14" x14ac:dyDescent="0.2">
      <c r="A3997" t="s">
        <v>4256</v>
      </c>
      <c r="B3997" t="s">
        <v>32764</v>
      </c>
      <c r="I3997" t="s">
        <v>4</v>
      </c>
      <c r="J3997">
        <v>516.33000000000004</v>
      </c>
      <c r="M3997">
        <v>516.33000000000004</v>
      </c>
      <c r="N3997">
        <f t="shared" si="62"/>
        <v>0</v>
      </c>
    </row>
    <row r="3998" spans="1:14" x14ac:dyDescent="0.2">
      <c r="A3998" t="s">
        <v>4257</v>
      </c>
      <c r="B3998" t="s">
        <v>32764</v>
      </c>
      <c r="I3998" t="s">
        <v>4</v>
      </c>
      <c r="J3998">
        <v>467.41</v>
      </c>
      <c r="M3998">
        <v>467.41</v>
      </c>
      <c r="N3998">
        <f t="shared" si="62"/>
        <v>0</v>
      </c>
    </row>
    <row r="3999" spans="1:14" x14ac:dyDescent="0.2">
      <c r="A3999" t="s">
        <v>4258</v>
      </c>
      <c r="B3999" t="s">
        <v>32765</v>
      </c>
      <c r="I3999" t="s">
        <v>4</v>
      </c>
      <c r="J3999">
        <v>31.53</v>
      </c>
      <c r="M3999">
        <v>31.53</v>
      </c>
      <c r="N3999">
        <f t="shared" si="62"/>
        <v>0</v>
      </c>
    </row>
    <row r="4000" spans="1:14" x14ac:dyDescent="0.2">
      <c r="A4000" t="s">
        <v>4259</v>
      </c>
      <c r="B4000" t="s">
        <v>32765</v>
      </c>
      <c r="I4000" t="s">
        <v>4</v>
      </c>
      <c r="J4000">
        <v>27.87</v>
      </c>
      <c r="M4000">
        <v>27.87</v>
      </c>
      <c r="N4000">
        <f t="shared" si="62"/>
        <v>0</v>
      </c>
    </row>
    <row r="4001" spans="1:14" x14ac:dyDescent="0.2">
      <c r="A4001" t="s">
        <v>4260</v>
      </c>
      <c r="B4001" t="s">
        <v>32766</v>
      </c>
      <c r="I4001" t="s">
        <v>4</v>
      </c>
      <c r="J4001">
        <v>42.42</v>
      </c>
      <c r="M4001">
        <v>42.42</v>
      </c>
      <c r="N4001">
        <f t="shared" si="62"/>
        <v>0</v>
      </c>
    </row>
    <row r="4002" spans="1:14" x14ac:dyDescent="0.2">
      <c r="A4002" t="s">
        <v>4261</v>
      </c>
      <c r="B4002" t="s">
        <v>32766</v>
      </c>
      <c r="I4002" t="s">
        <v>4</v>
      </c>
      <c r="J4002">
        <v>37.299999999999997</v>
      </c>
      <c r="M4002">
        <v>37.299999999999997</v>
      </c>
      <c r="N4002">
        <f t="shared" si="62"/>
        <v>0</v>
      </c>
    </row>
    <row r="4003" spans="1:14" x14ac:dyDescent="0.2">
      <c r="A4003" t="s">
        <v>4262</v>
      </c>
      <c r="B4003" t="s">
        <v>32767</v>
      </c>
      <c r="I4003" t="s">
        <v>4</v>
      </c>
      <c r="J4003">
        <v>59.29</v>
      </c>
      <c r="M4003">
        <v>59.29</v>
      </c>
      <c r="N4003">
        <f t="shared" si="62"/>
        <v>0</v>
      </c>
    </row>
    <row r="4004" spans="1:14" x14ac:dyDescent="0.2">
      <c r="A4004" t="s">
        <v>4263</v>
      </c>
      <c r="B4004" t="s">
        <v>32767</v>
      </c>
      <c r="I4004" t="s">
        <v>4</v>
      </c>
      <c r="J4004">
        <v>52.27</v>
      </c>
      <c r="M4004">
        <v>52.27</v>
      </c>
      <c r="N4004">
        <f t="shared" si="62"/>
        <v>0</v>
      </c>
    </row>
    <row r="4005" spans="1:14" x14ac:dyDescent="0.2">
      <c r="A4005" t="s">
        <v>4264</v>
      </c>
      <c r="B4005" t="s">
        <v>32768</v>
      </c>
      <c r="I4005" t="s">
        <v>4</v>
      </c>
      <c r="J4005">
        <v>71.010000000000005</v>
      </c>
      <c r="M4005">
        <v>71.010000000000005</v>
      </c>
      <c r="N4005">
        <f t="shared" si="62"/>
        <v>0</v>
      </c>
    </row>
    <row r="4006" spans="1:14" x14ac:dyDescent="0.2">
      <c r="A4006" t="s">
        <v>4265</v>
      </c>
      <c r="B4006" t="s">
        <v>32768</v>
      </c>
      <c r="I4006" t="s">
        <v>4</v>
      </c>
      <c r="J4006">
        <v>62.58</v>
      </c>
      <c r="M4006">
        <v>62.58</v>
      </c>
      <c r="N4006">
        <f t="shared" si="62"/>
        <v>0</v>
      </c>
    </row>
    <row r="4007" spans="1:14" x14ac:dyDescent="0.2">
      <c r="A4007" t="s">
        <v>4266</v>
      </c>
      <c r="B4007" t="s">
        <v>32769</v>
      </c>
      <c r="I4007" t="s">
        <v>4</v>
      </c>
      <c r="J4007">
        <v>84.75</v>
      </c>
      <c r="M4007">
        <v>84.75</v>
      </c>
      <c r="N4007">
        <f t="shared" si="62"/>
        <v>0</v>
      </c>
    </row>
    <row r="4008" spans="1:14" x14ac:dyDescent="0.2">
      <c r="A4008" t="s">
        <v>4267</v>
      </c>
      <c r="B4008" t="s">
        <v>32769</v>
      </c>
      <c r="I4008" t="s">
        <v>4</v>
      </c>
      <c r="J4008">
        <v>74.739999999999995</v>
      </c>
      <c r="M4008">
        <v>74.739999999999995</v>
      </c>
      <c r="N4008">
        <f t="shared" si="62"/>
        <v>0</v>
      </c>
    </row>
    <row r="4009" spans="1:14" x14ac:dyDescent="0.2">
      <c r="A4009" t="s">
        <v>4268</v>
      </c>
      <c r="B4009" t="s">
        <v>32770</v>
      </c>
      <c r="I4009" t="s">
        <v>4</v>
      </c>
      <c r="J4009">
        <v>103.4</v>
      </c>
      <c r="M4009">
        <v>103.4</v>
      </c>
      <c r="N4009">
        <f t="shared" si="62"/>
        <v>0</v>
      </c>
    </row>
    <row r="4010" spans="1:14" x14ac:dyDescent="0.2">
      <c r="A4010" t="s">
        <v>4269</v>
      </c>
      <c r="B4010" t="s">
        <v>32770</v>
      </c>
      <c r="I4010" t="s">
        <v>4</v>
      </c>
      <c r="J4010">
        <v>91.2</v>
      </c>
      <c r="M4010">
        <v>91.2</v>
      </c>
      <c r="N4010">
        <f t="shared" si="62"/>
        <v>0</v>
      </c>
    </row>
    <row r="4011" spans="1:14" x14ac:dyDescent="0.2">
      <c r="A4011" t="s">
        <v>4270</v>
      </c>
      <c r="B4011" t="s">
        <v>32771</v>
      </c>
      <c r="I4011" t="s">
        <v>4</v>
      </c>
      <c r="J4011">
        <v>120.88</v>
      </c>
      <c r="M4011">
        <v>120.88</v>
      </c>
      <c r="N4011">
        <f t="shared" si="62"/>
        <v>0</v>
      </c>
    </row>
    <row r="4012" spans="1:14" x14ac:dyDescent="0.2">
      <c r="A4012" t="s">
        <v>4271</v>
      </c>
      <c r="B4012" t="s">
        <v>32771</v>
      </c>
      <c r="I4012" t="s">
        <v>4</v>
      </c>
      <c r="J4012">
        <v>106.69</v>
      </c>
      <c r="M4012">
        <v>106.69</v>
      </c>
      <c r="N4012">
        <f t="shared" si="62"/>
        <v>0</v>
      </c>
    </row>
    <row r="4013" spans="1:14" x14ac:dyDescent="0.2">
      <c r="A4013" t="s">
        <v>4272</v>
      </c>
      <c r="B4013" t="s">
        <v>32772</v>
      </c>
      <c r="I4013" t="s">
        <v>4</v>
      </c>
      <c r="J4013">
        <v>197.47</v>
      </c>
      <c r="M4013">
        <v>197.47</v>
      </c>
      <c r="N4013">
        <f t="shared" si="62"/>
        <v>0</v>
      </c>
    </row>
    <row r="4014" spans="1:14" x14ac:dyDescent="0.2">
      <c r="A4014" t="s">
        <v>4273</v>
      </c>
      <c r="B4014" t="s">
        <v>32772</v>
      </c>
      <c r="I4014" t="s">
        <v>4</v>
      </c>
      <c r="J4014">
        <v>181.64</v>
      </c>
      <c r="M4014">
        <v>181.64</v>
      </c>
      <c r="N4014">
        <f t="shared" si="62"/>
        <v>0</v>
      </c>
    </row>
    <row r="4015" spans="1:14" x14ac:dyDescent="0.2">
      <c r="A4015" t="s">
        <v>4274</v>
      </c>
      <c r="B4015" t="s">
        <v>32773</v>
      </c>
      <c r="I4015" t="s">
        <v>4</v>
      </c>
      <c r="J4015">
        <v>218.22</v>
      </c>
      <c r="M4015">
        <v>218.22</v>
      </c>
      <c r="N4015">
        <f t="shared" si="62"/>
        <v>0</v>
      </c>
    </row>
    <row r="4016" spans="1:14" x14ac:dyDescent="0.2">
      <c r="A4016" t="s">
        <v>4275</v>
      </c>
      <c r="B4016" t="s">
        <v>32773</v>
      </c>
      <c r="I4016" t="s">
        <v>4</v>
      </c>
      <c r="J4016">
        <v>201.13</v>
      </c>
      <c r="M4016">
        <v>201.13</v>
      </c>
      <c r="N4016">
        <f t="shared" si="62"/>
        <v>0</v>
      </c>
    </row>
    <row r="4017" spans="1:14" x14ac:dyDescent="0.2">
      <c r="A4017" t="s">
        <v>4276</v>
      </c>
      <c r="B4017" t="s">
        <v>32774</v>
      </c>
      <c r="I4017" t="s">
        <v>4</v>
      </c>
      <c r="J4017">
        <v>248.14</v>
      </c>
      <c r="M4017">
        <v>248.14</v>
      </c>
      <c r="N4017">
        <f t="shared" si="62"/>
        <v>0</v>
      </c>
    </row>
    <row r="4018" spans="1:14" x14ac:dyDescent="0.2">
      <c r="A4018" t="s">
        <v>4277</v>
      </c>
      <c r="B4018" t="s">
        <v>32774</v>
      </c>
      <c r="I4018" t="s">
        <v>4</v>
      </c>
      <c r="J4018">
        <v>228.56</v>
      </c>
      <c r="M4018">
        <v>228.56</v>
      </c>
      <c r="N4018">
        <f t="shared" si="62"/>
        <v>0</v>
      </c>
    </row>
    <row r="4019" spans="1:14" x14ac:dyDescent="0.2">
      <c r="A4019" t="s">
        <v>4278</v>
      </c>
      <c r="B4019" t="s">
        <v>32775</v>
      </c>
      <c r="I4019" t="s">
        <v>4</v>
      </c>
      <c r="J4019">
        <v>294.93</v>
      </c>
      <c r="M4019">
        <v>294.93</v>
      </c>
      <c r="N4019">
        <f t="shared" si="62"/>
        <v>0</v>
      </c>
    </row>
    <row r="4020" spans="1:14" x14ac:dyDescent="0.2">
      <c r="A4020" t="s">
        <v>4279</v>
      </c>
      <c r="B4020" t="s">
        <v>32775</v>
      </c>
      <c r="I4020" t="s">
        <v>4</v>
      </c>
      <c r="J4020">
        <v>270.62</v>
      </c>
      <c r="M4020">
        <v>270.62</v>
      </c>
      <c r="N4020">
        <f t="shared" si="62"/>
        <v>0</v>
      </c>
    </row>
    <row r="4021" spans="1:14" x14ac:dyDescent="0.2">
      <c r="A4021" t="s">
        <v>4280</v>
      </c>
      <c r="B4021" t="s">
        <v>32776</v>
      </c>
      <c r="I4021" t="s">
        <v>4</v>
      </c>
      <c r="J4021">
        <v>343.92</v>
      </c>
      <c r="M4021">
        <v>343.92</v>
      </c>
      <c r="N4021">
        <f t="shared" si="62"/>
        <v>0</v>
      </c>
    </row>
    <row r="4022" spans="1:14" x14ac:dyDescent="0.2">
      <c r="A4022" t="s">
        <v>4281</v>
      </c>
      <c r="B4022" t="s">
        <v>32776</v>
      </c>
      <c r="I4022" t="s">
        <v>4</v>
      </c>
      <c r="J4022">
        <v>315.48</v>
      </c>
      <c r="M4022">
        <v>315.48</v>
      </c>
      <c r="N4022">
        <f t="shared" si="62"/>
        <v>0</v>
      </c>
    </row>
    <row r="4023" spans="1:14" x14ac:dyDescent="0.2">
      <c r="A4023" t="s">
        <v>4282</v>
      </c>
      <c r="B4023" t="s">
        <v>32777</v>
      </c>
      <c r="I4023" t="s">
        <v>4</v>
      </c>
      <c r="J4023">
        <v>392.91</v>
      </c>
      <c r="M4023">
        <v>392.91</v>
      </c>
      <c r="N4023">
        <f t="shared" si="62"/>
        <v>0</v>
      </c>
    </row>
    <row r="4024" spans="1:14" x14ac:dyDescent="0.2">
      <c r="A4024" t="s">
        <v>4283</v>
      </c>
      <c r="B4024" t="s">
        <v>32777</v>
      </c>
      <c r="I4024" t="s">
        <v>4</v>
      </c>
      <c r="J4024">
        <v>360.34</v>
      </c>
      <c r="M4024">
        <v>360.34</v>
      </c>
      <c r="N4024">
        <f t="shared" si="62"/>
        <v>0</v>
      </c>
    </row>
    <row r="4025" spans="1:14" x14ac:dyDescent="0.2">
      <c r="A4025" t="s">
        <v>4284</v>
      </c>
      <c r="B4025" t="s">
        <v>32778</v>
      </c>
      <c r="I4025" t="s">
        <v>4</v>
      </c>
      <c r="J4025">
        <v>4.95</v>
      </c>
      <c r="M4025">
        <v>4.95</v>
      </c>
      <c r="N4025">
        <f t="shared" si="62"/>
        <v>0</v>
      </c>
    </row>
    <row r="4026" spans="1:14" x14ac:dyDescent="0.2">
      <c r="A4026" t="s">
        <v>4285</v>
      </c>
      <c r="B4026" t="s">
        <v>32778</v>
      </c>
      <c r="I4026" t="s">
        <v>4</v>
      </c>
      <c r="J4026">
        <v>4.29</v>
      </c>
      <c r="M4026">
        <v>4.29</v>
      </c>
      <c r="N4026">
        <f t="shared" si="62"/>
        <v>0</v>
      </c>
    </row>
    <row r="4027" spans="1:14" x14ac:dyDescent="0.2">
      <c r="A4027" t="s">
        <v>4286</v>
      </c>
      <c r="B4027" t="s">
        <v>32779</v>
      </c>
      <c r="I4027" t="s">
        <v>4</v>
      </c>
      <c r="J4027">
        <v>5.74</v>
      </c>
      <c r="M4027">
        <v>5.74</v>
      </c>
      <c r="N4027">
        <f t="shared" si="62"/>
        <v>0</v>
      </c>
    </row>
    <row r="4028" spans="1:14" x14ac:dyDescent="0.2">
      <c r="A4028" t="s">
        <v>4287</v>
      </c>
      <c r="B4028" t="s">
        <v>32779</v>
      </c>
      <c r="I4028" t="s">
        <v>4</v>
      </c>
      <c r="J4028">
        <v>4.97</v>
      </c>
      <c r="M4028">
        <v>4.97</v>
      </c>
      <c r="N4028">
        <f t="shared" si="62"/>
        <v>0</v>
      </c>
    </row>
    <row r="4029" spans="1:14" x14ac:dyDescent="0.2">
      <c r="A4029" t="s">
        <v>4288</v>
      </c>
      <c r="B4029" t="s">
        <v>32780</v>
      </c>
      <c r="I4029" t="s">
        <v>4</v>
      </c>
      <c r="J4029">
        <v>6.62</v>
      </c>
      <c r="M4029">
        <v>6.62</v>
      </c>
      <c r="N4029">
        <f t="shared" si="62"/>
        <v>0</v>
      </c>
    </row>
    <row r="4030" spans="1:14" x14ac:dyDescent="0.2">
      <c r="A4030" t="s">
        <v>4289</v>
      </c>
      <c r="B4030" t="s">
        <v>32780</v>
      </c>
      <c r="I4030" t="s">
        <v>4</v>
      </c>
      <c r="J4030">
        <v>5.74</v>
      </c>
      <c r="M4030">
        <v>5.74</v>
      </c>
      <c r="N4030">
        <f t="shared" si="62"/>
        <v>0</v>
      </c>
    </row>
    <row r="4031" spans="1:14" x14ac:dyDescent="0.2">
      <c r="A4031" t="s">
        <v>4290</v>
      </c>
      <c r="B4031" t="s">
        <v>32781</v>
      </c>
      <c r="I4031" t="s">
        <v>4</v>
      </c>
      <c r="J4031">
        <v>7.6</v>
      </c>
      <c r="M4031">
        <v>7.6</v>
      </c>
      <c r="N4031">
        <f t="shared" si="62"/>
        <v>0</v>
      </c>
    </row>
    <row r="4032" spans="1:14" x14ac:dyDescent="0.2">
      <c r="A4032" t="s">
        <v>4291</v>
      </c>
      <c r="B4032" t="s">
        <v>32781</v>
      </c>
      <c r="I4032" t="s">
        <v>4</v>
      </c>
      <c r="J4032">
        <v>6.58</v>
      </c>
      <c r="M4032">
        <v>6.58</v>
      </c>
      <c r="N4032">
        <f t="shared" si="62"/>
        <v>0</v>
      </c>
    </row>
    <row r="4033" spans="1:14" x14ac:dyDescent="0.2">
      <c r="A4033" t="s">
        <v>4292</v>
      </c>
      <c r="B4033" t="s">
        <v>32782</v>
      </c>
      <c r="I4033" t="s">
        <v>4</v>
      </c>
      <c r="J4033">
        <v>8.66</v>
      </c>
      <c r="M4033">
        <v>8.66</v>
      </c>
      <c r="N4033">
        <f t="shared" si="62"/>
        <v>0</v>
      </c>
    </row>
    <row r="4034" spans="1:14" x14ac:dyDescent="0.2">
      <c r="A4034" t="s">
        <v>4293</v>
      </c>
      <c r="B4034" t="s">
        <v>32782</v>
      </c>
      <c r="I4034" t="s">
        <v>4</v>
      </c>
      <c r="J4034">
        <v>7.5</v>
      </c>
      <c r="M4034">
        <v>7.5</v>
      </c>
      <c r="N4034">
        <f t="shared" si="62"/>
        <v>0</v>
      </c>
    </row>
    <row r="4035" spans="1:14" x14ac:dyDescent="0.2">
      <c r="A4035" t="s">
        <v>4294</v>
      </c>
      <c r="B4035" t="s">
        <v>32783</v>
      </c>
      <c r="I4035" t="s">
        <v>4</v>
      </c>
      <c r="J4035">
        <v>9.81</v>
      </c>
      <c r="M4035">
        <v>9.81</v>
      </c>
      <c r="N4035">
        <f t="shared" si="62"/>
        <v>0</v>
      </c>
    </row>
    <row r="4036" spans="1:14" x14ac:dyDescent="0.2">
      <c r="A4036" t="s">
        <v>4295</v>
      </c>
      <c r="B4036" t="s">
        <v>32783</v>
      </c>
      <c r="I4036" t="s">
        <v>4</v>
      </c>
      <c r="J4036">
        <v>8.5</v>
      </c>
      <c r="M4036">
        <v>8.5</v>
      </c>
      <c r="N4036">
        <f t="shared" ref="N4036:N4099" si="63">J4036-M4036</f>
        <v>0</v>
      </c>
    </row>
    <row r="4037" spans="1:14" x14ac:dyDescent="0.2">
      <c r="A4037" t="s">
        <v>4296</v>
      </c>
      <c r="B4037" t="s">
        <v>32784</v>
      </c>
      <c r="I4037" t="s">
        <v>4</v>
      </c>
      <c r="J4037">
        <v>25.02</v>
      </c>
      <c r="M4037">
        <v>25.02</v>
      </c>
      <c r="N4037">
        <f t="shared" si="63"/>
        <v>0</v>
      </c>
    </row>
    <row r="4038" spans="1:14" x14ac:dyDescent="0.2">
      <c r="A4038" t="s">
        <v>4297</v>
      </c>
      <c r="B4038" t="s">
        <v>32784</v>
      </c>
      <c r="I4038" t="s">
        <v>4</v>
      </c>
      <c r="J4038">
        <v>21.77</v>
      </c>
      <c r="M4038">
        <v>21.77</v>
      </c>
      <c r="N4038">
        <f t="shared" si="63"/>
        <v>0</v>
      </c>
    </row>
    <row r="4039" spans="1:14" x14ac:dyDescent="0.2">
      <c r="A4039" t="s">
        <v>4298</v>
      </c>
      <c r="B4039" t="s">
        <v>32785</v>
      </c>
      <c r="I4039" t="s">
        <v>4</v>
      </c>
      <c r="J4039">
        <v>29.96</v>
      </c>
      <c r="M4039">
        <v>29.96</v>
      </c>
      <c r="N4039">
        <f t="shared" si="63"/>
        <v>0</v>
      </c>
    </row>
    <row r="4040" spans="1:14" x14ac:dyDescent="0.2">
      <c r="A4040" t="s">
        <v>4299</v>
      </c>
      <c r="B4040" t="s">
        <v>32785</v>
      </c>
      <c r="I4040" t="s">
        <v>4</v>
      </c>
      <c r="J4040">
        <v>26.05</v>
      </c>
      <c r="M4040">
        <v>26.05</v>
      </c>
      <c r="N4040">
        <f t="shared" si="63"/>
        <v>0</v>
      </c>
    </row>
    <row r="4041" spans="1:14" x14ac:dyDescent="0.2">
      <c r="A4041" t="s">
        <v>4300</v>
      </c>
      <c r="B4041" t="s">
        <v>32786</v>
      </c>
      <c r="I4041" t="s">
        <v>4</v>
      </c>
      <c r="J4041">
        <v>35.020000000000003</v>
      </c>
      <c r="M4041">
        <v>35.020000000000003</v>
      </c>
      <c r="N4041">
        <f t="shared" si="63"/>
        <v>0</v>
      </c>
    </row>
    <row r="4042" spans="1:14" x14ac:dyDescent="0.2">
      <c r="A4042" t="s">
        <v>4301</v>
      </c>
      <c r="B4042" t="s">
        <v>32786</v>
      </c>
      <c r="I4042" t="s">
        <v>4</v>
      </c>
      <c r="J4042">
        <v>30.47</v>
      </c>
      <c r="M4042">
        <v>30.47</v>
      </c>
      <c r="N4042">
        <f t="shared" si="63"/>
        <v>0</v>
      </c>
    </row>
    <row r="4043" spans="1:14" x14ac:dyDescent="0.2">
      <c r="A4043" t="s">
        <v>4302</v>
      </c>
      <c r="B4043" t="s">
        <v>32787</v>
      </c>
      <c r="I4043" t="s">
        <v>4</v>
      </c>
      <c r="J4043">
        <v>44.83</v>
      </c>
      <c r="M4043">
        <v>44.83</v>
      </c>
      <c r="N4043">
        <f t="shared" si="63"/>
        <v>0</v>
      </c>
    </row>
    <row r="4044" spans="1:14" x14ac:dyDescent="0.2">
      <c r="A4044" t="s">
        <v>4303</v>
      </c>
      <c r="B4044" t="s">
        <v>32787</v>
      </c>
      <c r="I4044" t="s">
        <v>4</v>
      </c>
      <c r="J4044">
        <v>39.04</v>
      </c>
      <c r="M4044">
        <v>39.04</v>
      </c>
      <c r="N4044">
        <f t="shared" si="63"/>
        <v>0</v>
      </c>
    </row>
    <row r="4045" spans="1:14" x14ac:dyDescent="0.2">
      <c r="A4045" t="s">
        <v>4304</v>
      </c>
      <c r="B4045" t="s">
        <v>32788</v>
      </c>
      <c r="I4045" t="s">
        <v>4</v>
      </c>
      <c r="J4045">
        <v>50.29</v>
      </c>
      <c r="M4045">
        <v>50.29</v>
      </c>
      <c r="N4045">
        <f t="shared" si="63"/>
        <v>0</v>
      </c>
    </row>
    <row r="4046" spans="1:14" x14ac:dyDescent="0.2">
      <c r="A4046" t="s">
        <v>4305</v>
      </c>
      <c r="B4046" t="s">
        <v>32788</v>
      </c>
      <c r="I4046" t="s">
        <v>4</v>
      </c>
      <c r="J4046">
        <v>43.82</v>
      </c>
      <c r="M4046">
        <v>43.82</v>
      </c>
      <c r="N4046">
        <f t="shared" si="63"/>
        <v>0</v>
      </c>
    </row>
    <row r="4047" spans="1:14" x14ac:dyDescent="0.2">
      <c r="A4047" t="s">
        <v>4306</v>
      </c>
      <c r="B4047" t="s">
        <v>32789</v>
      </c>
      <c r="I4047" t="s">
        <v>4</v>
      </c>
      <c r="J4047">
        <v>16.53</v>
      </c>
      <c r="M4047">
        <v>16.53</v>
      </c>
      <c r="N4047">
        <f t="shared" si="63"/>
        <v>0</v>
      </c>
    </row>
    <row r="4048" spans="1:14" x14ac:dyDescent="0.2">
      <c r="A4048" t="s">
        <v>4307</v>
      </c>
      <c r="B4048" t="s">
        <v>32789</v>
      </c>
      <c r="I4048" t="s">
        <v>4</v>
      </c>
      <c r="J4048">
        <v>14.32</v>
      </c>
      <c r="M4048">
        <v>14.32</v>
      </c>
      <c r="N4048">
        <f t="shared" si="63"/>
        <v>0</v>
      </c>
    </row>
    <row r="4049" spans="1:14" x14ac:dyDescent="0.2">
      <c r="A4049" t="s">
        <v>4308</v>
      </c>
      <c r="B4049" t="s">
        <v>32790</v>
      </c>
      <c r="I4049" t="s">
        <v>4</v>
      </c>
      <c r="J4049">
        <v>20.059999999999999</v>
      </c>
      <c r="M4049">
        <v>20.059999999999999</v>
      </c>
      <c r="N4049">
        <f t="shared" si="63"/>
        <v>0</v>
      </c>
    </row>
    <row r="4050" spans="1:14" x14ac:dyDescent="0.2">
      <c r="A4050" t="s">
        <v>4309</v>
      </c>
      <c r="B4050" t="s">
        <v>32790</v>
      </c>
      <c r="I4050" t="s">
        <v>4</v>
      </c>
      <c r="J4050">
        <v>17.38</v>
      </c>
      <c r="M4050">
        <v>17.38</v>
      </c>
      <c r="N4050">
        <f t="shared" si="63"/>
        <v>0</v>
      </c>
    </row>
    <row r="4051" spans="1:14" x14ac:dyDescent="0.2">
      <c r="A4051" t="s">
        <v>4310</v>
      </c>
      <c r="B4051" t="s">
        <v>32791</v>
      </c>
      <c r="I4051" t="s">
        <v>4</v>
      </c>
      <c r="J4051">
        <v>23.95</v>
      </c>
      <c r="M4051">
        <v>23.95</v>
      </c>
      <c r="N4051">
        <f t="shared" si="63"/>
        <v>0</v>
      </c>
    </row>
    <row r="4052" spans="1:14" x14ac:dyDescent="0.2">
      <c r="A4052" t="s">
        <v>4311</v>
      </c>
      <c r="B4052" t="s">
        <v>32791</v>
      </c>
      <c r="I4052" t="s">
        <v>4</v>
      </c>
      <c r="J4052">
        <v>20.75</v>
      </c>
      <c r="M4052">
        <v>20.75</v>
      </c>
      <c r="N4052">
        <f t="shared" si="63"/>
        <v>0</v>
      </c>
    </row>
    <row r="4053" spans="1:14" x14ac:dyDescent="0.2">
      <c r="A4053" t="s">
        <v>4312</v>
      </c>
      <c r="B4053" t="s">
        <v>32792</v>
      </c>
      <c r="I4053" t="s">
        <v>4</v>
      </c>
      <c r="J4053">
        <v>28.2</v>
      </c>
      <c r="M4053">
        <v>28.2</v>
      </c>
      <c r="N4053">
        <f t="shared" si="63"/>
        <v>0</v>
      </c>
    </row>
    <row r="4054" spans="1:14" x14ac:dyDescent="0.2">
      <c r="A4054" t="s">
        <v>4313</v>
      </c>
      <c r="B4054" t="s">
        <v>32792</v>
      </c>
      <c r="I4054" t="s">
        <v>4</v>
      </c>
      <c r="J4054">
        <v>24.43</v>
      </c>
      <c r="M4054">
        <v>24.43</v>
      </c>
      <c r="N4054">
        <f t="shared" si="63"/>
        <v>0</v>
      </c>
    </row>
    <row r="4055" spans="1:14" x14ac:dyDescent="0.2">
      <c r="A4055" t="s">
        <v>4314</v>
      </c>
      <c r="B4055" t="s">
        <v>32793</v>
      </c>
      <c r="I4055" t="s">
        <v>4</v>
      </c>
      <c r="J4055">
        <v>32.81</v>
      </c>
      <c r="M4055">
        <v>32.81</v>
      </c>
      <c r="N4055">
        <f t="shared" si="63"/>
        <v>0</v>
      </c>
    </row>
    <row r="4056" spans="1:14" x14ac:dyDescent="0.2">
      <c r="A4056" t="s">
        <v>4315</v>
      </c>
      <c r="B4056" t="s">
        <v>32793</v>
      </c>
      <c r="I4056" t="s">
        <v>4</v>
      </c>
      <c r="J4056">
        <v>28.43</v>
      </c>
      <c r="M4056">
        <v>28.43</v>
      </c>
      <c r="N4056">
        <f t="shared" si="63"/>
        <v>0</v>
      </c>
    </row>
    <row r="4057" spans="1:14" x14ac:dyDescent="0.2">
      <c r="A4057" t="s">
        <v>4316</v>
      </c>
      <c r="B4057" t="s">
        <v>32794</v>
      </c>
      <c r="I4057" t="s">
        <v>4</v>
      </c>
      <c r="J4057">
        <v>35.89</v>
      </c>
      <c r="M4057">
        <v>35.89</v>
      </c>
      <c r="N4057">
        <f t="shared" si="63"/>
        <v>0</v>
      </c>
    </row>
    <row r="4058" spans="1:14" x14ac:dyDescent="0.2">
      <c r="A4058" t="s">
        <v>4317</v>
      </c>
      <c r="B4058" t="s">
        <v>32794</v>
      </c>
      <c r="I4058" t="s">
        <v>4</v>
      </c>
      <c r="J4058">
        <v>31.18</v>
      </c>
      <c r="M4058">
        <v>31.18</v>
      </c>
      <c r="N4058">
        <f t="shared" si="63"/>
        <v>0</v>
      </c>
    </row>
    <row r="4059" spans="1:14" x14ac:dyDescent="0.2">
      <c r="A4059" t="s">
        <v>4318</v>
      </c>
      <c r="B4059" t="s">
        <v>32795</v>
      </c>
      <c r="I4059" t="s">
        <v>4</v>
      </c>
      <c r="J4059">
        <v>44.59</v>
      </c>
      <c r="M4059">
        <v>44.59</v>
      </c>
      <c r="N4059">
        <f t="shared" si="63"/>
        <v>0</v>
      </c>
    </row>
    <row r="4060" spans="1:14" x14ac:dyDescent="0.2">
      <c r="A4060" t="s">
        <v>4319</v>
      </c>
      <c r="B4060" t="s">
        <v>32795</v>
      </c>
      <c r="I4060" t="s">
        <v>4</v>
      </c>
      <c r="J4060">
        <v>38.72</v>
      </c>
      <c r="M4060">
        <v>38.72</v>
      </c>
      <c r="N4060">
        <f t="shared" si="63"/>
        <v>0</v>
      </c>
    </row>
    <row r="4061" spans="1:14" x14ac:dyDescent="0.2">
      <c r="A4061" t="s">
        <v>4320</v>
      </c>
      <c r="B4061" t="s">
        <v>32796</v>
      </c>
      <c r="I4061" t="s">
        <v>4</v>
      </c>
      <c r="J4061">
        <v>62.11</v>
      </c>
      <c r="M4061">
        <v>62.11</v>
      </c>
      <c r="N4061">
        <f t="shared" si="63"/>
        <v>0</v>
      </c>
    </row>
    <row r="4062" spans="1:14" x14ac:dyDescent="0.2">
      <c r="A4062" t="s">
        <v>4321</v>
      </c>
      <c r="B4062" t="s">
        <v>32796</v>
      </c>
      <c r="I4062" t="s">
        <v>4</v>
      </c>
      <c r="J4062">
        <v>53.93</v>
      </c>
      <c r="M4062">
        <v>53.93</v>
      </c>
      <c r="N4062">
        <f t="shared" si="63"/>
        <v>0</v>
      </c>
    </row>
    <row r="4063" spans="1:14" x14ac:dyDescent="0.2">
      <c r="A4063" t="s">
        <v>4322</v>
      </c>
      <c r="B4063" t="s">
        <v>32797</v>
      </c>
      <c r="I4063" t="s">
        <v>4</v>
      </c>
      <c r="J4063">
        <v>70.930000000000007</v>
      </c>
      <c r="M4063">
        <v>70.930000000000007</v>
      </c>
      <c r="N4063">
        <f t="shared" si="63"/>
        <v>0</v>
      </c>
    </row>
    <row r="4064" spans="1:14" x14ac:dyDescent="0.2">
      <c r="A4064" t="s">
        <v>4323</v>
      </c>
      <c r="B4064" t="s">
        <v>32797</v>
      </c>
      <c r="I4064" t="s">
        <v>4</v>
      </c>
      <c r="J4064">
        <v>61.61</v>
      </c>
      <c r="M4064">
        <v>61.61</v>
      </c>
      <c r="N4064">
        <f t="shared" si="63"/>
        <v>0</v>
      </c>
    </row>
    <row r="4065" spans="1:14" x14ac:dyDescent="0.2">
      <c r="A4065" t="s">
        <v>4324</v>
      </c>
      <c r="B4065" t="s">
        <v>32798</v>
      </c>
      <c r="I4065" t="s">
        <v>5</v>
      </c>
      <c r="J4065">
        <v>20.59</v>
      </c>
      <c r="M4065">
        <v>20.59</v>
      </c>
      <c r="N4065">
        <f t="shared" si="63"/>
        <v>0</v>
      </c>
    </row>
    <row r="4066" spans="1:14" x14ac:dyDescent="0.2">
      <c r="A4066" t="s">
        <v>4325</v>
      </c>
      <c r="B4066" t="s">
        <v>32798</v>
      </c>
      <c r="I4066" t="s">
        <v>5</v>
      </c>
      <c r="J4066">
        <v>17.88</v>
      </c>
      <c r="M4066">
        <v>17.88</v>
      </c>
      <c r="N4066">
        <f t="shared" si="63"/>
        <v>0</v>
      </c>
    </row>
    <row r="4067" spans="1:14" x14ac:dyDescent="0.2">
      <c r="A4067" t="s">
        <v>4326</v>
      </c>
      <c r="B4067" t="s">
        <v>32799</v>
      </c>
      <c r="I4067" t="s">
        <v>5</v>
      </c>
      <c r="J4067">
        <v>28.67</v>
      </c>
      <c r="M4067">
        <v>28.67</v>
      </c>
      <c r="N4067">
        <f t="shared" si="63"/>
        <v>0</v>
      </c>
    </row>
    <row r="4068" spans="1:14" x14ac:dyDescent="0.2">
      <c r="A4068" t="s">
        <v>4327</v>
      </c>
      <c r="B4068" t="s">
        <v>32799</v>
      </c>
      <c r="I4068" t="s">
        <v>5</v>
      </c>
      <c r="J4068">
        <v>24.91</v>
      </c>
      <c r="M4068">
        <v>24.91</v>
      </c>
      <c r="N4068">
        <f t="shared" si="63"/>
        <v>0</v>
      </c>
    </row>
    <row r="4069" spans="1:14" x14ac:dyDescent="0.2">
      <c r="A4069" t="s">
        <v>4328</v>
      </c>
      <c r="B4069" t="s">
        <v>32800</v>
      </c>
      <c r="I4069" t="s">
        <v>5</v>
      </c>
      <c r="J4069">
        <v>35.159999999999997</v>
      </c>
      <c r="M4069">
        <v>35.159999999999997</v>
      </c>
      <c r="N4069">
        <f t="shared" si="63"/>
        <v>0</v>
      </c>
    </row>
    <row r="4070" spans="1:14" x14ac:dyDescent="0.2">
      <c r="A4070" t="s">
        <v>4329</v>
      </c>
      <c r="B4070" t="s">
        <v>32800</v>
      </c>
      <c r="I4070" t="s">
        <v>5</v>
      </c>
      <c r="J4070">
        <v>30.55</v>
      </c>
      <c r="M4070">
        <v>30.55</v>
      </c>
      <c r="N4070">
        <f t="shared" si="63"/>
        <v>0</v>
      </c>
    </row>
    <row r="4071" spans="1:14" x14ac:dyDescent="0.2">
      <c r="A4071" t="s">
        <v>4330</v>
      </c>
      <c r="B4071" t="s">
        <v>32801</v>
      </c>
      <c r="I4071" t="s">
        <v>5</v>
      </c>
      <c r="J4071">
        <v>39.08</v>
      </c>
      <c r="M4071">
        <v>39.08</v>
      </c>
      <c r="N4071">
        <f t="shared" si="63"/>
        <v>0</v>
      </c>
    </row>
    <row r="4072" spans="1:14" x14ac:dyDescent="0.2">
      <c r="A4072" t="s">
        <v>4331</v>
      </c>
      <c r="B4072" t="s">
        <v>32801</v>
      </c>
      <c r="I4072" t="s">
        <v>5</v>
      </c>
      <c r="J4072">
        <v>33.950000000000003</v>
      </c>
      <c r="M4072">
        <v>33.950000000000003</v>
      </c>
      <c r="N4072">
        <f t="shared" si="63"/>
        <v>0</v>
      </c>
    </row>
    <row r="4073" spans="1:14" x14ac:dyDescent="0.2">
      <c r="A4073" t="s">
        <v>4332</v>
      </c>
      <c r="B4073" t="s">
        <v>32802</v>
      </c>
      <c r="I4073" t="s">
        <v>5</v>
      </c>
      <c r="J4073">
        <v>39.04</v>
      </c>
      <c r="M4073">
        <v>39.04</v>
      </c>
      <c r="N4073">
        <f t="shared" si="63"/>
        <v>0</v>
      </c>
    </row>
    <row r="4074" spans="1:14" x14ac:dyDescent="0.2">
      <c r="A4074" t="s">
        <v>4333</v>
      </c>
      <c r="B4074" t="s">
        <v>32802</v>
      </c>
      <c r="I4074" t="s">
        <v>5</v>
      </c>
      <c r="J4074">
        <v>33.909999999999997</v>
      </c>
      <c r="M4074">
        <v>33.909999999999997</v>
      </c>
      <c r="N4074">
        <f t="shared" si="63"/>
        <v>0</v>
      </c>
    </row>
    <row r="4075" spans="1:14" x14ac:dyDescent="0.2">
      <c r="A4075" t="s">
        <v>4334</v>
      </c>
      <c r="B4075" t="s">
        <v>32803</v>
      </c>
      <c r="I4075" t="s">
        <v>5</v>
      </c>
      <c r="J4075">
        <v>44.55</v>
      </c>
      <c r="M4075">
        <v>44.55</v>
      </c>
      <c r="N4075">
        <f t="shared" si="63"/>
        <v>0</v>
      </c>
    </row>
    <row r="4076" spans="1:14" x14ac:dyDescent="0.2">
      <c r="A4076" t="s">
        <v>4335</v>
      </c>
      <c r="B4076" t="s">
        <v>32803</v>
      </c>
      <c r="I4076" t="s">
        <v>5</v>
      </c>
      <c r="J4076">
        <v>38.72</v>
      </c>
      <c r="M4076">
        <v>38.72</v>
      </c>
      <c r="N4076">
        <f t="shared" si="63"/>
        <v>0</v>
      </c>
    </row>
    <row r="4077" spans="1:14" x14ac:dyDescent="0.2">
      <c r="A4077" t="s">
        <v>4336</v>
      </c>
      <c r="B4077" t="s">
        <v>32804</v>
      </c>
      <c r="I4077" t="s">
        <v>5</v>
      </c>
      <c r="J4077">
        <v>55.19</v>
      </c>
      <c r="M4077">
        <v>55.19</v>
      </c>
      <c r="N4077">
        <f t="shared" si="63"/>
        <v>0</v>
      </c>
    </row>
    <row r="4078" spans="1:14" x14ac:dyDescent="0.2">
      <c r="A4078" t="s">
        <v>4337</v>
      </c>
      <c r="B4078" t="s">
        <v>32804</v>
      </c>
      <c r="I4078" t="s">
        <v>5</v>
      </c>
      <c r="J4078">
        <v>47.97</v>
      </c>
      <c r="M4078">
        <v>47.97</v>
      </c>
      <c r="N4078">
        <f t="shared" si="63"/>
        <v>0</v>
      </c>
    </row>
    <row r="4079" spans="1:14" x14ac:dyDescent="0.2">
      <c r="A4079" t="s">
        <v>4338</v>
      </c>
      <c r="B4079" t="s">
        <v>32805</v>
      </c>
      <c r="I4079" t="s">
        <v>5</v>
      </c>
      <c r="J4079">
        <v>60.61</v>
      </c>
      <c r="M4079">
        <v>60.61</v>
      </c>
      <c r="N4079">
        <f t="shared" si="63"/>
        <v>0</v>
      </c>
    </row>
    <row r="4080" spans="1:14" x14ac:dyDescent="0.2">
      <c r="A4080" t="s">
        <v>4339</v>
      </c>
      <c r="B4080" t="s">
        <v>32805</v>
      </c>
      <c r="I4080" t="s">
        <v>5</v>
      </c>
      <c r="J4080">
        <v>52.7</v>
      </c>
      <c r="M4080">
        <v>52.7</v>
      </c>
      <c r="N4080">
        <f t="shared" si="63"/>
        <v>0</v>
      </c>
    </row>
    <row r="4081" spans="1:14" x14ac:dyDescent="0.2">
      <c r="A4081" t="s">
        <v>4340</v>
      </c>
      <c r="B4081" t="s">
        <v>32806</v>
      </c>
      <c r="I4081" t="s">
        <v>5</v>
      </c>
      <c r="J4081">
        <v>81.88</v>
      </c>
      <c r="M4081">
        <v>81.88</v>
      </c>
      <c r="N4081">
        <f t="shared" si="63"/>
        <v>0</v>
      </c>
    </row>
    <row r="4082" spans="1:14" x14ac:dyDescent="0.2">
      <c r="A4082" t="s">
        <v>4341</v>
      </c>
      <c r="B4082" t="s">
        <v>32806</v>
      </c>
      <c r="I4082" t="s">
        <v>5</v>
      </c>
      <c r="J4082">
        <v>71.2</v>
      </c>
      <c r="M4082">
        <v>71.2</v>
      </c>
      <c r="N4082">
        <f t="shared" si="63"/>
        <v>0</v>
      </c>
    </row>
    <row r="4083" spans="1:14" x14ac:dyDescent="0.2">
      <c r="A4083" t="s">
        <v>4342</v>
      </c>
      <c r="B4083" t="s">
        <v>32807</v>
      </c>
      <c r="I4083" t="s">
        <v>4</v>
      </c>
      <c r="J4083">
        <v>14.11</v>
      </c>
      <c r="M4083">
        <v>14.11</v>
      </c>
      <c r="N4083">
        <f t="shared" si="63"/>
        <v>0</v>
      </c>
    </row>
    <row r="4084" spans="1:14" x14ac:dyDescent="0.2">
      <c r="A4084" t="s">
        <v>4343</v>
      </c>
      <c r="B4084" t="s">
        <v>32807</v>
      </c>
      <c r="I4084" t="s">
        <v>4</v>
      </c>
      <c r="J4084">
        <v>12.22</v>
      </c>
      <c r="M4084">
        <v>12.22</v>
      </c>
      <c r="N4084">
        <f t="shared" si="63"/>
        <v>0</v>
      </c>
    </row>
    <row r="4085" spans="1:14" x14ac:dyDescent="0.2">
      <c r="A4085" t="s">
        <v>4344</v>
      </c>
      <c r="B4085" t="s">
        <v>32808</v>
      </c>
      <c r="I4085" t="s">
        <v>4</v>
      </c>
      <c r="J4085">
        <v>17.510000000000002</v>
      </c>
      <c r="M4085">
        <v>17.510000000000002</v>
      </c>
      <c r="N4085">
        <f t="shared" si="63"/>
        <v>0</v>
      </c>
    </row>
    <row r="4086" spans="1:14" x14ac:dyDescent="0.2">
      <c r="A4086" t="s">
        <v>4345</v>
      </c>
      <c r="B4086" t="s">
        <v>32808</v>
      </c>
      <c r="I4086" t="s">
        <v>4</v>
      </c>
      <c r="J4086">
        <v>15.17</v>
      </c>
      <c r="M4086">
        <v>15.17</v>
      </c>
      <c r="N4086">
        <f t="shared" si="63"/>
        <v>0</v>
      </c>
    </row>
    <row r="4087" spans="1:14" x14ac:dyDescent="0.2">
      <c r="A4087" t="s">
        <v>4346</v>
      </c>
      <c r="B4087" t="s">
        <v>32809</v>
      </c>
      <c r="I4087" t="s">
        <v>4</v>
      </c>
      <c r="J4087">
        <v>24.01</v>
      </c>
      <c r="M4087">
        <v>24.01</v>
      </c>
      <c r="N4087">
        <f t="shared" si="63"/>
        <v>0</v>
      </c>
    </row>
    <row r="4088" spans="1:14" x14ac:dyDescent="0.2">
      <c r="A4088" t="s">
        <v>4347</v>
      </c>
      <c r="B4088" t="s">
        <v>32809</v>
      </c>
      <c r="I4088" t="s">
        <v>4</v>
      </c>
      <c r="J4088">
        <v>20.81</v>
      </c>
      <c r="M4088">
        <v>20.81</v>
      </c>
      <c r="N4088">
        <f t="shared" si="63"/>
        <v>0</v>
      </c>
    </row>
    <row r="4089" spans="1:14" x14ac:dyDescent="0.2">
      <c r="A4089" t="s">
        <v>4348</v>
      </c>
      <c r="B4089" t="s">
        <v>32810</v>
      </c>
      <c r="I4089" t="s">
        <v>4</v>
      </c>
      <c r="J4089">
        <v>28.46</v>
      </c>
      <c r="M4089">
        <v>28.46</v>
      </c>
      <c r="N4089">
        <f t="shared" si="63"/>
        <v>0</v>
      </c>
    </row>
    <row r="4090" spans="1:14" x14ac:dyDescent="0.2">
      <c r="A4090" t="s">
        <v>4349</v>
      </c>
      <c r="B4090" t="s">
        <v>32810</v>
      </c>
      <c r="I4090" t="s">
        <v>4</v>
      </c>
      <c r="J4090">
        <v>24.66</v>
      </c>
      <c r="M4090">
        <v>24.66</v>
      </c>
      <c r="N4090">
        <f t="shared" si="63"/>
        <v>0</v>
      </c>
    </row>
    <row r="4091" spans="1:14" x14ac:dyDescent="0.2">
      <c r="A4091" t="s">
        <v>4350</v>
      </c>
      <c r="B4091" t="s">
        <v>32811</v>
      </c>
      <c r="I4091" t="s">
        <v>4</v>
      </c>
      <c r="J4091">
        <v>33.479999999999997</v>
      </c>
      <c r="M4091">
        <v>33.479999999999997</v>
      </c>
      <c r="N4091">
        <f t="shared" si="63"/>
        <v>0</v>
      </c>
    </row>
    <row r="4092" spans="1:14" x14ac:dyDescent="0.2">
      <c r="A4092" t="s">
        <v>4351</v>
      </c>
      <c r="B4092" t="s">
        <v>32811</v>
      </c>
      <c r="I4092" t="s">
        <v>4</v>
      </c>
      <c r="J4092">
        <v>29.01</v>
      </c>
      <c r="M4092">
        <v>29.01</v>
      </c>
      <c r="N4092">
        <f t="shared" si="63"/>
        <v>0</v>
      </c>
    </row>
    <row r="4093" spans="1:14" x14ac:dyDescent="0.2">
      <c r="A4093" t="s">
        <v>4352</v>
      </c>
      <c r="B4093" t="s">
        <v>32812</v>
      </c>
      <c r="I4093" t="s">
        <v>4</v>
      </c>
      <c r="J4093">
        <v>39.99</v>
      </c>
      <c r="M4093">
        <v>39.99</v>
      </c>
      <c r="N4093">
        <f t="shared" si="63"/>
        <v>0</v>
      </c>
    </row>
    <row r="4094" spans="1:14" x14ac:dyDescent="0.2">
      <c r="A4094" t="s">
        <v>4353</v>
      </c>
      <c r="B4094" t="s">
        <v>32812</v>
      </c>
      <c r="I4094" t="s">
        <v>4</v>
      </c>
      <c r="J4094">
        <v>34.64</v>
      </c>
      <c r="M4094">
        <v>34.64</v>
      </c>
      <c r="N4094">
        <f t="shared" si="63"/>
        <v>0</v>
      </c>
    </row>
    <row r="4095" spans="1:14" x14ac:dyDescent="0.2">
      <c r="A4095" t="s">
        <v>4354</v>
      </c>
      <c r="B4095" t="s">
        <v>32813</v>
      </c>
      <c r="I4095" t="s">
        <v>4</v>
      </c>
      <c r="J4095">
        <v>47.03</v>
      </c>
      <c r="M4095">
        <v>47.03</v>
      </c>
      <c r="N4095">
        <f t="shared" si="63"/>
        <v>0</v>
      </c>
    </row>
    <row r="4096" spans="1:14" x14ac:dyDescent="0.2">
      <c r="A4096" t="s">
        <v>4355</v>
      </c>
      <c r="B4096" t="s">
        <v>32813</v>
      </c>
      <c r="I4096" t="s">
        <v>4</v>
      </c>
      <c r="J4096">
        <v>40.74</v>
      </c>
      <c r="M4096">
        <v>40.74</v>
      </c>
      <c r="N4096">
        <f t="shared" si="63"/>
        <v>0</v>
      </c>
    </row>
    <row r="4097" spans="1:14" x14ac:dyDescent="0.2">
      <c r="A4097" t="s">
        <v>4356</v>
      </c>
      <c r="B4097" t="s">
        <v>32814</v>
      </c>
      <c r="I4097" t="s">
        <v>4</v>
      </c>
      <c r="J4097">
        <v>54.02</v>
      </c>
      <c r="M4097">
        <v>54.02</v>
      </c>
      <c r="N4097">
        <f t="shared" si="63"/>
        <v>0</v>
      </c>
    </row>
    <row r="4098" spans="1:14" x14ac:dyDescent="0.2">
      <c r="A4098" t="s">
        <v>4357</v>
      </c>
      <c r="B4098" t="s">
        <v>32814</v>
      </c>
      <c r="I4098" t="s">
        <v>4</v>
      </c>
      <c r="J4098">
        <v>46.8</v>
      </c>
      <c r="M4098">
        <v>46.8</v>
      </c>
      <c r="N4098">
        <f t="shared" si="63"/>
        <v>0</v>
      </c>
    </row>
    <row r="4099" spans="1:14" x14ac:dyDescent="0.2">
      <c r="A4099" t="s">
        <v>4358</v>
      </c>
      <c r="B4099" t="s">
        <v>32815</v>
      </c>
      <c r="I4099" t="s">
        <v>4</v>
      </c>
      <c r="J4099">
        <v>63.49</v>
      </c>
      <c r="M4099">
        <v>63.49</v>
      </c>
      <c r="N4099">
        <f t="shared" si="63"/>
        <v>0</v>
      </c>
    </row>
    <row r="4100" spans="1:14" x14ac:dyDescent="0.2">
      <c r="A4100" t="s">
        <v>4359</v>
      </c>
      <c r="B4100" t="s">
        <v>32815</v>
      </c>
      <c r="I4100" t="s">
        <v>4</v>
      </c>
      <c r="J4100">
        <v>55.01</v>
      </c>
      <c r="M4100">
        <v>55.01</v>
      </c>
      <c r="N4100">
        <f t="shared" ref="N4100:N4163" si="64">J4100-M4100</f>
        <v>0</v>
      </c>
    </row>
    <row r="4101" spans="1:14" x14ac:dyDescent="0.2">
      <c r="A4101" t="s">
        <v>4360</v>
      </c>
      <c r="B4101" t="s">
        <v>32816</v>
      </c>
      <c r="I4101" t="s">
        <v>4</v>
      </c>
      <c r="J4101">
        <v>76.27</v>
      </c>
      <c r="M4101">
        <v>76.27</v>
      </c>
      <c r="N4101">
        <f t="shared" si="64"/>
        <v>0</v>
      </c>
    </row>
    <row r="4102" spans="1:14" x14ac:dyDescent="0.2">
      <c r="A4102" t="s">
        <v>4361</v>
      </c>
      <c r="B4102" t="s">
        <v>32816</v>
      </c>
      <c r="I4102" t="s">
        <v>4</v>
      </c>
      <c r="J4102">
        <v>66.08</v>
      </c>
      <c r="M4102">
        <v>66.08</v>
      </c>
      <c r="N4102">
        <f t="shared" si="64"/>
        <v>0</v>
      </c>
    </row>
    <row r="4103" spans="1:14" x14ac:dyDescent="0.2">
      <c r="A4103" t="s">
        <v>4362</v>
      </c>
      <c r="B4103" t="s">
        <v>32817</v>
      </c>
      <c r="I4103" t="s">
        <v>4</v>
      </c>
      <c r="J4103">
        <v>111.18</v>
      </c>
      <c r="M4103">
        <v>111.18</v>
      </c>
      <c r="N4103">
        <f t="shared" si="64"/>
        <v>0</v>
      </c>
    </row>
    <row r="4104" spans="1:14" x14ac:dyDescent="0.2">
      <c r="A4104" t="s">
        <v>4363</v>
      </c>
      <c r="B4104" t="s">
        <v>32817</v>
      </c>
      <c r="I4104" t="s">
        <v>4</v>
      </c>
      <c r="J4104">
        <v>96.33</v>
      </c>
      <c r="M4104">
        <v>96.33</v>
      </c>
      <c r="N4104">
        <f t="shared" si="64"/>
        <v>0</v>
      </c>
    </row>
    <row r="4105" spans="1:14" x14ac:dyDescent="0.2">
      <c r="A4105" t="s">
        <v>4364</v>
      </c>
      <c r="B4105" t="s">
        <v>32818</v>
      </c>
      <c r="I4105" t="s">
        <v>4</v>
      </c>
      <c r="J4105">
        <v>143.76</v>
      </c>
      <c r="M4105">
        <v>143.76</v>
      </c>
      <c r="N4105">
        <f t="shared" si="64"/>
        <v>0</v>
      </c>
    </row>
    <row r="4106" spans="1:14" x14ac:dyDescent="0.2">
      <c r="A4106" t="s">
        <v>4365</v>
      </c>
      <c r="B4106" t="s">
        <v>32818</v>
      </c>
      <c r="I4106" t="s">
        <v>4</v>
      </c>
      <c r="J4106">
        <v>124.55</v>
      </c>
      <c r="M4106">
        <v>124.55</v>
      </c>
      <c r="N4106">
        <f t="shared" si="64"/>
        <v>0</v>
      </c>
    </row>
    <row r="4107" spans="1:14" x14ac:dyDescent="0.2">
      <c r="A4107" t="s">
        <v>4366</v>
      </c>
      <c r="B4107" t="s">
        <v>32819</v>
      </c>
      <c r="I4107" t="s">
        <v>4</v>
      </c>
      <c r="J4107">
        <v>168.92</v>
      </c>
      <c r="M4107">
        <v>168.92</v>
      </c>
      <c r="N4107">
        <f t="shared" si="64"/>
        <v>0</v>
      </c>
    </row>
    <row r="4108" spans="1:14" x14ac:dyDescent="0.2">
      <c r="A4108" t="s">
        <v>4367</v>
      </c>
      <c r="B4108" t="s">
        <v>32819</v>
      </c>
      <c r="I4108" t="s">
        <v>4</v>
      </c>
      <c r="J4108">
        <v>146.35</v>
      </c>
      <c r="M4108">
        <v>146.35</v>
      </c>
      <c r="N4108">
        <f t="shared" si="64"/>
        <v>0</v>
      </c>
    </row>
    <row r="4109" spans="1:14" x14ac:dyDescent="0.2">
      <c r="A4109" t="s">
        <v>4368</v>
      </c>
      <c r="B4109" t="s">
        <v>32820</v>
      </c>
      <c r="I4109" t="s">
        <v>4</v>
      </c>
      <c r="J4109">
        <v>246.04</v>
      </c>
      <c r="M4109">
        <v>246.04</v>
      </c>
      <c r="N4109">
        <f t="shared" si="64"/>
        <v>0</v>
      </c>
    </row>
    <row r="4110" spans="1:14" x14ac:dyDescent="0.2">
      <c r="A4110" t="s">
        <v>4369</v>
      </c>
      <c r="B4110" t="s">
        <v>32820</v>
      </c>
      <c r="I4110" t="s">
        <v>4</v>
      </c>
      <c r="J4110">
        <v>213.18</v>
      </c>
      <c r="M4110">
        <v>213.18</v>
      </c>
      <c r="N4110">
        <f t="shared" si="64"/>
        <v>0</v>
      </c>
    </row>
    <row r="4111" spans="1:14" x14ac:dyDescent="0.2">
      <c r="A4111" t="s">
        <v>4370</v>
      </c>
      <c r="B4111" t="s">
        <v>32821</v>
      </c>
      <c r="I4111" t="s">
        <v>4</v>
      </c>
      <c r="J4111">
        <v>341.37</v>
      </c>
      <c r="M4111">
        <v>341.37</v>
      </c>
      <c r="N4111">
        <f t="shared" si="64"/>
        <v>0</v>
      </c>
    </row>
    <row r="4112" spans="1:14" x14ac:dyDescent="0.2">
      <c r="A4112" t="s">
        <v>4371</v>
      </c>
      <c r="B4112" t="s">
        <v>32821</v>
      </c>
      <c r="I4112" t="s">
        <v>4</v>
      </c>
      <c r="J4112">
        <v>295.77</v>
      </c>
      <c r="M4112">
        <v>295.77</v>
      </c>
      <c r="N4112">
        <f t="shared" si="64"/>
        <v>0</v>
      </c>
    </row>
    <row r="4113" spans="1:14" x14ac:dyDescent="0.2">
      <c r="A4113" t="s">
        <v>4372</v>
      </c>
      <c r="B4113" t="s">
        <v>32822</v>
      </c>
      <c r="I4113" t="s">
        <v>4</v>
      </c>
      <c r="J4113">
        <v>8.35</v>
      </c>
      <c r="M4113">
        <v>8.35</v>
      </c>
      <c r="N4113">
        <f t="shared" si="64"/>
        <v>0</v>
      </c>
    </row>
    <row r="4114" spans="1:14" x14ac:dyDescent="0.2">
      <c r="A4114" t="s">
        <v>4373</v>
      </c>
      <c r="B4114" t="s">
        <v>32822</v>
      </c>
      <c r="I4114" t="s">
        <v>4</v>
      </c>
      <c r="J4114">
        <v>7.23</v>
      </c>
      <c r="M4114">
        <v>7.23</v>
      </c>
      <c r="N4114">
        <f t="shared" si="64"/>
        <v>0</v>
      </c>
    </row>
    <row r="4115" spans="1:14" x14ac:dyDescent="0.2">
      <c r="A4115" t="s">
        <v>4374</v>
      </c>
      <c r="B4115" t="s">
        <v>32823</v>
      </c>
      <c r="I4115" t="s">
        <v>4</v>
      </c>
      <c r="J4115">
        <v>11.45</v>
      </c>
      <c r="M4115">
        <v>11.45</v>
      </c>
      <c r="N4115">
        <f t="shared" si="64"/>
        <v>0</v>
      </c>
    </row>
    <row r="4116" spans="1:14" x14ac:dyDescent="0.2">
      <c r="A4116" t="s">
        <v>4375</v>
      </c>
      <c r="B4116" t="s">
        <v>32823</v>
      </c>
      <c r="I4116" t="s">
        <v>4</v>
      </c>
      <c r="J4116">
        <v>9.92</v>
      </c>
      <c r="M4116">
        <v>9.92</v>
      </c>
      <c r="N4116">
        <f t="shared" si="64"/>
        <v>0</v>
      </c>
    </row>
    <row r="4117" spans="1:14" x14ac:dyDescent="0.2">
      <c r="A4117" t="s">
        <v>4376</v>
      </c>
      <c r="B4117" t="s">
        <v>32824</v>
      </c>
      <c r="I4117" t="s">
        <v>4</v>
      </c>
      <c r="J4117">
        <v>14.55</v>
      </c>
      <c r="M4117">
        <v>14.55</v>
      </c>
      <c r="N4117">
        <f t="shared" si="64"/>
        <v>0</v>
      </c>
    </row>
    <row r="4118" spans="1:14" x14ac:dyDescent="0.2">
      <c r="A4118" t="s">
        <v>4377</v>
      </c>
      <c r="B4118" t="s">
        <v>32824</v>
      </c>
      <c r="I4118" t="s">
        <v>4</v>
      </c>
      <c r="J4118">
        <v>12.6</v>
      </c>
      <c r="M4118">
        <v>12.6</v>
      </c>
      <c r="N4118">
        <f t="shared" si="64"/>
        <v>0</v>
      </c>
    </row>
    <row r="4119" spans="1:14" x14ac:dyDescent="0.2">
      <c r="A4119" t="s">
        <v>4378</v>
      </c>
      <c r="B4119" t="s">
        <v>32825</v>
      </c>
      <c r="I4119" t="s">
        <v>4</v>
      </c>
      <c r="J4119">
        <v>17.649999999999999</v>
      </c>
      <c r="M4119">
        <v>17.649999999999999</v>
      </c>
      <c r="N4119">
        <f t="shared" si="64"/>
        <v>0</v>
      </c>
    </row>
    <row r="4120" spans="1:14" x14ac:dyDescent="0.2">
      <c r="A4120" t="s">
        <v>4379</v>
      </c>
      <c r="B4120" t="s">
        <v>32825</v>
      </c>
      <c r="I4120" t="s">
        <v>4</v>
      </c>
      <c r="J4120">
        <v>15.29</v>
      </c>
      <c r="M4120">
        <v>15.29</v>
      </c>
      <c r="N4120">
        <f t="shared" si="64"/>
        <v>0</v>
      </c>
    </row>
    <row r="4121" spans="1:14" x14ac:dyDescent="0.2">
      <c r="A4121" t="s">
        <v>4380</v>
      </c>
      <c r="B4121" t="s">
        <v>32826</v>
      </c>
      <c r="I4121" t="s">
        <v>4</v>
      </c>
      <c r="J4121">
        <v>20.75</v>
      </c>
      <c r="M4121">
        <v>20.75</v>
      </c>
      <c r="N4121">
        <f t="shared" si="64"/>
        <v>0</v>
      </c>
    </row>
    <row r="4122" spans="1:14" x14ac:dyDescent="0.2">
      <c r="A4122" t="s">
        <v>4381</v>
      </c>
      <c r="B4122" t="s">
        <v>32826</v>
      </c>
      <c r="I4122" t="s">
        <v>4</v>
      </c>
      <c r="J4122">
        <v>17.97</v>
      </c>
      <c r="M4122">
        <v>17.97</v>
      </c>
      <c r="N4122">
        <f t="shared" si="64"/>
        <v>0</v>
      </c>
    </row>
    <row r="4123" spans="1:14" x14ac:dyDescent="0.2">
      <c r="A4123" t="s">
        <v>4382</v>
      </c>
      <c r="B4123" t="s">
        <v>32827</v>
      </c>
      <c r="I4123" t="s">
        <v>4</v>
      </c>
      <c r="J4123">
        <v>23.85</v>
      </c>
      <c r="M4123">
        <v>23.85</v>
      </c>
      <c r="N4123">
        <f t="shared" si="64"/>
        <v>0</v>
      </c>
    </row>
    <row r="4124" spans="1:14" x14ac:dyDescent="0.2">
      <c r="A4124" t="s">
        <v>4383</v>
      </c>
      <c r="B4124" t="s">
        <v>32827</v>
      </c>
      <c r="I4124" t="s">
        <v>4</v>
      </c>
      <c r="J4124">
        <v>20.66</v>
      </c>
      <c r="M4124">
        <v>20.66</v>
      </c>
      <c r="N4124">
        <f t="shared" si="64"/>
        <v>0</v>
      </c>
    </row>
    <row r="4125" spans="1:14" x14ac:dyDescent="0.2">
      <c r="A4125" t="s">
        <v>4384</v>
      </c>
      <c r="B4125" t="s">
        <v>32828</v>
      </c>
      <c r="I4125" t="s">
        <v>4</v>
      </c>
      <c r="J4125">
        <v>26.95</v>
      </c>
      <c r="M4125">
        <v>26.95</v>
      </c>
      <c r="N4125">
        <f t="shared" si="64"/>
        <v>0</v>
      </c>
    </row>
    <row r="4126" spans="1:14" x14ac:dyDescent="0.2">
      <c r="A4126" t="s">
        <v>4385</v>
      </c>
      <c r="B4126" t="s">
        <v>32828</v>
      </c>
      <c r="I4126" t="s">
        <v>4</v>
      </c>
      <c r="J4126">
        <v>23.35</v>
      </c>
      <c r="M4126">
        <v>23.35</v>
      </c>
      <c r="N4126">
        <f t="shared" si="64"/>
        <v>0</v>
      </c>
    </row>
    <row r="4127" spans="1:14" x14ac:dyDescent="0.2">
      <c r="A4127" t="s">
        <v>4386</v>
      </c>
      <c r="B4127" t="s">
        <v>32829</v>
      </c>
      <c r="I4127" t="s">
        <v>4</v>
      </c>
      <c r="J4127">
        <v>2.86</v>
      </c>
      <c r="M4127">
        <v>2.86</v>
      </c>
      <c r="N4127">
        <f t="shared" si="64"/>
        <v>0</v>
      </c>
    </row>
    <row r="4128" spans="1:14" x14ac:dyDescent="0.2">
      <c r="A4128" t="s">
        <v>4387</v>
      </c>
      <c r="B4128" t="s">
        <v>32829</v>
      </c>
      <c r="I4128" t="s">
        <v>4</v>
      </c>
      <c r="J4128">
        <v>2.4900000000000002</v>
      </c>
      <c r="M4128">
        <v>2.4900000000000002</v>
      </c>
      <c r="N4128">
        <f t="shared" si="64"/>
        <v>0</v>
      </c>
    </row>
    <row r="4129" spans="1:14" x14ac:dyDescent="0.2">
      <c r="A4129" t="s">
        <v>4388</v>
      </c>
      <c r="B4129" t="s">
        <v>32830</v>
      </c>
      <c r="I4129" t="s">
        <v>4</v>
      </c>
      <c r="J4129">
        <v>4.95</v>
      </c>
      <c r="M4129">
        <v>4.95</v>
      </c>
      <c r="N4129">
        <f t="shared" si="64"/>
        <v>0</v>
      </c>
    </row>
    <row r="4130" spans="1:14" x14ac:dyDescent="0.2">
      <c r="A4130" t="s">
        <v>4389</v>
      </c>
      <c r="B4130" t="s">
        <v>32830</v>
      </c>
      <c r="I4130" t="s">
        <v>4</v>
      </c>
      <c r="J4130">
        <v>4.3099999999999996</v>
      </c>
      <c r="M4130">
        <v>4.3099999999999996</v>
      </c>
      <c r="N4130">
        <f t="shared" si="64"/>
        <v>0</v>
      </c>
    </row>
    <row r="4131" spans="1:14" x14ac:dyDescent="0.2">
      <c r="A4131" t="s">
        <v>4390</v>
      </c>
      <c r="B4131" t="s">
        <v>32831</v>
      </c>
      <c r="I4131" t="s">
        <v>4</v>
      </c>
      <c r="J4131">
        <v>6.67</v>
      </c>
      <c r="M4131">
        <v>6.67</v>
      </c>
      <c r="N4131">
        <f t="shared" si="64"/>
        <v>0</v>
      </c>
    </row>
    <row r="4132" spans="1:14" x14ac:dyDescent="0.2">
      <c r="A4132" t="s">
        <v>4391</v>
      </c>
      <c r="B4132" t="s">
        <v>32831</v>
      </c>
      <c r="I4132" t="s">
        <v>4</v>
      </c>
      <c r="J4132">
        <v>5.81</v>
      </c>
      <c r="M4132">
        <v>5.81</v>
      </c>
      <c r="N4132">
        <f t="shared" si="64"/>
        <v>0</v>
      </c>
    </row>
    <row r="4133" spans="1:14" x14ac:dyDescent="0.2">
      <c r="A4133" t="s">
        <v>4392</v>
      </c>
      <c r="B4133" t="s">
        <v>32832</v>
      </c>
      <c r="I4133" t="s">
        <v>4</v>
      </c>
      <c r="J4133">
        <v>10.11</v>
      </c>
      <c r="M4133">
        <v>10.11</v>
      </c>
      <c r="N4133">
        <f t="shared" si="64"/>
        <v>0</v>
      </c>
    </row>
    <row r="4134" spans="1:14" x14ac:dyDescent="0.2">
      <c r="A4134" t="s">
        <v>4393</v>
      </c>
      <c r="B4134" t="s">
        <v>32832</v>
      </c>
      <c r="I4134" t="s">
        <v>4</v>
      </c>
      <c r="J4134">
        <v>8.81</v>
      </c>
      <c r="M4134">
        <v>8.81</v>
      </c>
      <c r="N4134">
        <f t="shared" si="64"/>
        <v>0</v>
      </c>
    </row>
    <row r="4135" spans="1:14" x14ac:dyDescent="0.2">
      <c r="A4135" t="s">
        <v>4394</v>
      </c>
      <c r="B4135" t="s">
        <v>32833</v>
      </c>
      <c r="I4135" t="s">
        <v>4</v>
      </c>
      <c r="J4135">
        <v>14.12</v>
      </c>
      <c r="M4135">
        <v>14.12</v>
      </c>
      <c r="N4135">
        <f t="shared" si="64"/>
        <v>0</v>
      </c>
    </row>
    <row r="4136" spans="1:14" x14ac:dyDescent="0.2">
      <c r="A4136" t="s">
        <v>4395</v>
      </c>
      <c r="B4136" t="s">
        <v>32833</v>
      </c>
      <c r="I4136" t="s">
        <v>4</v>
      </c>
      <c r="J4136">
        <v>12.32</v>
      </c>
      <c r="M4136">
        <v>12.32</v>
      </c>
      <c r="N4136">
        <f t="shared" si="64"/>
        <v>0</v>
      </c>
    </row>
    <row r="4137" spans="1:14" x14ac:dyDescent="0.2">
      <c r="A4137" t="s">
        <v>4396</v>
      </c>
      <c r="B4137" t="s">
        <v>32834</v>
      </c>
      <c r="I4137" t="s">
        <v>4</v>
      </c>
      <c r="J4137">
        <v>18.190000000000001</v>
      </c>
      <c r="M4137">
        <v>18.190000000000001</v>
      </c>
      <c r="N4137">
        <f t="shared" si="64"/>
        <v>0</v>
      </c>
    </row>
    <row r="4138" spans="1:14" x14ac:dyDescent="0.2">
      <c r="A4138" t="s">
        <v>4397</v>
      </c>
      <c r="B4138" t="s">
        <v>32834</v>
      </c>
      <c r="I4138" t="s">
        <v>4</v>
      </c>
      <c r="J4138">
        <v>15.88</v>
      </c>
      <c r="M4138">
        <v>15.88</v>
      </c>
      <c r="N4138">
        <f t="shared" si="64"/>
        <v>0</v>
      </c>
    </row>
    <row r="4139" spans="1:14" x14ac:dyDescent="0.2">
      <c r="A4139" t="s">
        <v>4398</v>
      </c>
      <c r="B4139" t="s">
        <v>32835</v>
      </c>
      <c r="I4139" t="s">
        <v>4</v>
      </c>
      <c r="J4139">
        <v>22.47</v>
      </c>
      <c r="M4139">
        <v>22.47</v>
      </c>
      <c r="N4139">
        <f t="shared" si="64"/>
        <v>0</v>
      </c>
    </row>
    <row r="4140" spans="1:14" x14ac:dyDescent="0.2">
      <c r="A4140" t="s">
        <v>4399</v>
      </c>
      <c r="B4140" t="s">
        <v>32835</v>
      </c>
      <c r="I4140" t="s">
        <v>4</v>
      </c>
      <c r="J4140">
        <v>19.64</v>
      </c>
      <c r="M4140">
        <v>19.64</v>
      </c>
      <c r="N4140">
        <f t="shared" si="64"/>
        <v>0</v>
      </c>
    </row>
    <row r="4141" spans="1:14" x14ac:dyDescent="0.2">
      <c r="A4141" t="s">
        <v>4400</v>
      </c>
      <c r="B4141" t="s">
        <v>32836</v>
      </c>
      <c r="I4141" t="s">
        <v>4</v>
      </c>
      <c r="J4141">
        <v>29.87</v>
      </c>
      <c r="M4141">
        <v>29.87</v>
      </c>
      <c r="N4141">
        <f t="shared" si="64"/>
        <v>0</v>
      </c>
    </row>
    <row r="4142" spans="1:14" x14ac:dyDescent="0.2">
      <c r="A4142" t="s">
        <v>4401</v>
      </c>
      <c r="B4142" t="s">
        <v>32836</v>
      </c>
      <c r="I4142" t="s">
        <v>4</v>
      </c>
      <c r="J4142">
        <v>26.13</v>
      </c>
      <c r="M4142">
        <v>26.13</v>
      </c>
      <c r="N4142">
        <f t="shared" si="64"/>
        <v>0</v>
      </c>
    </row>
    <row r="4143" spans="1:14" x14ac:dyDescent="0.2">
      <c r="A4143" t="s">
        <v>4402</v>
      </c>
      <c r="B4143" t="s">
        <v>32837</v>
      </c>
      <c r="I4143" t="s">
        <v>4</v>
      </c>
      <c r="J4143">
        <v>37.26</v>
      </c>
      <c r="M4143">
        <v>37.26</v>
      </c>
      <c r="N4143">
        <f t="shared" si="64"/>
        <v>0</v>
      </c>
    </row>
    <row r="4144" spans="1:14" x14ac:dyDescent="0.2">
      <c r="A4144" t="s">
        <v>4403</v>
      </c>
      <c r="B4144" t="s">
        <v>32837</v>
      </c>
      <c r="I4144" t="s">
        <v>4</v>
      </c>
      <c r="J4144">
        <v>32.630000000000003</v>
      </c>
      <c r="M4144">
        <v>32.630000000000003</v>
      </c>
      <c r="N4144">
        <f t="shared" si="64"/>
        <v>0</v>
      </c>
    </row>
    <row r="4145" spans="1:14" x14ac:dyDescent="0.2">
      <c r="A4145" t="s">
        <v>4404</v>
      </c>
      <c r="B4145" t="s">
        <v>32838</v>
      </c>
      <c r="I4145" t="s">
        <v>5</v>
      </c>
      <c r="J4145">
        <v>6.88</v>
      </c>
      <c r="M4145">
        <v>6.88</v>
      </c>
      <c r="N4145">
        <f t="shared" si="64"/>
        <v>0</v>
      </c>
    </row>
    <row r="4146" spans="1:14" x14ac:dyDescent="0.2">
      <c r="A4146" t="s">
        <v>4405</v>
      </c>
      <c r="B4146" t="s">
        <v>32838</v>
      </c>
      <c r="I4146" t="s">
        <v>5</v>
      </c>
      <c r="J4146">
        <v>5.96</v>
      </c>
      <c r="M4146">
        <v>5.96</v>
      </c>
      <c r="N4146">
        <f t="shared" si="64"/>
        <v>0</v>
      </c>
    </row>
    <row r="4147" spans="1:14" x14ac:dyDescent="0.2">
      <c r="A4147" t="s">
        <v>4406</v>
      </c>
      <c r="B4147" t="s">
        <v>32839</v>
      </c>
      <c r="I4147" t="s">
        <v>5</v>
      </c>
      <c r="J4147">
        <v>10.32</v>
      </c>
      <c r="M4147">
        <v>10.32</v>
      </c>
      <c r="N4147">
        <f t="shared" si="64"/>
        <v>0</v>
      </c>
    </row>
    <row r="4148" spans="1:14" x14ac:dyDescent="0.2">
      <c r="A4148" t="s">
        <v>4407</v>
      </c>
      <c r="B4148" t="s">
        <v>32839</v>
      </c>
      <c r="I4148" t="s">
        <v>5</v>
      </c>
      <c r="J4148">
        <v>8.94</v>
      </c>
      <c r="M4148">
        <v>8.94</v>
      </c>
      <c r="N4148">
        <f t="shared" si="64"/>
        <v>0</v>
      </c>
    </row>
    <row r="4149" spans="1:14" x14ac:dyDescent="0.2">
      <c r="A4149" t="s">
        <v>4408</v>
      </c>
      <c r="B4149" t="s">
        <v>32840</v>
      </c>
      <c r="I4149" t="s">
        <v>5</v>
      </c>
      <c r="J4149">
        <v>13.77</v>
      </c>
      <c r="M4149">
        <v>13.77</v>
      </c>
      <c r="N4149">
        <f t="shared" si="64"/>
        <v>0</v>
      </c>
    </row>
    <row r="4150" spans="1:14" x14ac:dyDescent="0.2">
      <c r="A4150" t="s">
        <v>4409</v>
      </c>
      <c r="B4150" t="s">
        <v>32840</v>
      </c>
      <c r="I4150" t="s">
        <v>5</v>
      </c>
      <c r="J4150">
        <v>11.93</v>
      </c>
      <c r="M4150">
        <v>11.93</v>
      </c>
      <c r="N4150">
        <f t="shared" si="64"/>
        <v>0</v>
      </c>
    </row>
    <row r="4151" spans="1:14" x14ac:dyDescent="0.2">
      <c r="A4151" t="s">
        <v>4410</v>
      </c>
      <c r="B4151" t="s">
        <v>32841</v>
      </c>
      <c r="I4151" t="s">
        <v>5</v>
      </c>
      <c r="J4151">
        <v>17.21</v>
      </c>
      <c r="M4151">
        <v>17.21</v>
      </c>
      <c r="N4151">
        <f t="shared" si="64"/>
        <v>0</v>
      </c>
    </row>
    <row r="4152" spans="1:14" x14ac:dyDescent="0.2">
      <c r="A4152" t="s">
        <v>4411</v>
      </c>
      <c r="B4152" t="s">
        <v>32841</v>
      </c>
      <c r="I4152" t="s">
        <v>5</v>
      </c>
      <c r="J4152">
        <v>14.91</v>
      </c>
      <c r="M4152">
        <v>14.91</v>
      </c>
      <c r="N4152">
        <f t="shared" si="64"/>
        <v>0</v>
      </c>
    </row>
    <row r="4153" spans="1:14" x14ac:dyDescent="0.2">
      <c r="A4153" t="s">
        <v>4412</v>
      </c>
      <c r="B4153" t="s">
        <v>32842</v>
      </c>
      <c r="I4153" t="s">
        <v>5</v>
      </c>
      <c r="J4153">
        <v>20.65</v>
      </c>
      <c r="M4153">
        <v>20.65</v>
      </c>
      <c r="N4153">
        <f t="shared" si="64"/>
        <v>0</v>
      </c>
    </row>
    <row r="4154" spans="1:14" x14ac:dyDescent="0.2">
      <c r="A4154" t="s">
        <v>4413</v>
      </c>
      <c r="B4154" t="s">
        <v>32842</v>
      </c>
      <c r="I4154" t="s">
        <v>5</v>
      </c>
      <c r="J4154">
        <v>17.89</v>
      </c>
      <c r="M4154">
        <v>17.89</v>
      </c>
      <c r="N4154">
        <f t="shared" si="64"/>
        <v>0</v>
      </c>
    </row>
    <row r="4155" spans="1:14" x14ac:dyDescent="0.2">
      <c r="A4155" t="s">
        <v>4414</v>
      </c>
      <c r="B4155" t="s">
        <v>32843</v>
      </c>
      <c r="I4155" t="s">
        <v>5</v>
      </c>
      <c r="J4155">
        <v>24.09</v>
      </c>
      <c r="M4155">
        <v>24.09</v>
      </c>
      <c r="N4155">
        <f t="shared" si="64"/>
        <v>0</v>
      </c>
    </row>
    <row r="4156" spans="1:14" x14ac:dyDescent="0.2">
      <c r="A4156" t="s">
        <v>4415</v>
      </c>
      <c r="B4156" t="s">
        <v>32843</v>
      </c>
      <c r="I4156" t="s">
        <v>5</v>
      </c>
      <c r="J4156">
        <v>20.88</v>
      </c>
      <c r="M4156">
        <v>20.88</v>
      </c>
      <c r="N4156">
        <f t="shared" si="64"/>
        <v>0</v>
      </c>
    </row>
    <row r="4157" spans="1:14" x14ac:dyDescent="0.2">
      <c r="A4157" t="s">
        <v>4416</v>
      </c>
      <c r="B4157" t="s">
        <v>32844</v>
      </c>
      <c r="I4157" t="s">
        <v>5</v>
      </c>
      <c r="J4157">
        <v>27.54</v>
      </c>
      <c r="M4157">
        <v>27.54</v>
      </c>
      <c r="N4157">
        <f t="shared" si="64"/>
        <v>0</v>
      </c>
    </row>
    <row r="4158" spans="1:14" x14ac:dyDescent="0.2">
      <c r="A4158" t="s">
        <v>4417</v>
      </c>
      <c r="B4158" t="s">
        <v>32844</v>
      </c>
      <c r="I4158" t="s">
        <v>5</v>
      </c>
      <c r="J4158">
        <v>23.86</v>
      </c>
      <c r="M4158">
        <v>23.86</v>
      </c>
      <c r="N4158">
        <f t="shared" si="64"/>
        <v>0</v>
      </c>
    </row>
    <row r="4159" spans="1:14" x14ac:dyDescent="0.2">
      <c r="A4159" t="s">
        <v>4418</v>
      </c>
      <c r="B4159" t="s">
        <v>32845</v>
      </c>
      <c r="I4159" t="s">
        <v>5</v>
      </c>
      <c r="J4159">
        <v>30.98</v>
      </c>
      <c r="M4159">
        <v>30.98</v>
      </c>
      <c r="N4159">
        <f t="shared" si="64"/>
        <v>0</v>
      </c>
    </row>
    <row r="4160" spans="1:14" x14ac:dyDescent="0.2">
      <c r="A4160" t="s">
        <v>4419</v>
      </c>
      <c r="B4160" t="s">
        <v>32845</v>
      </c>
      <c r="I4160" t="s">
        <v>5</v>
      </c>
      <c r="J4160">
        <v>26.84</v>
      </c>
      <c r="M4160">
        <v>26.84</v>
      </c>
      <c r="N4160">
        <f t="shared" si="64"/>
        <v>0</v>
      </c>
    </row>
    <row r="4161" spans="1:14" x14ac:dyDescent="0.2">
      <c r="A4161" t="s">
        <v>4420</v>
      </c>
      <c r="B4161" t="s">
        <v>32846</v>
      </c>
      <c r="I4161" t="s">
        <v>5</v>
      </c>
      <c r="J4161">
        <v>34.42</v>
      </c>
      <c r="M4161">
        <v>34.42</v>
      </c>
      <c r="N4161">
        <f t="shared" si="64"/>
        <v>0</v>
      </c>
    </row>
    <row r="4162" spans="1:14" x14ac:dyDescent="0.2">
      <c r="A4162" t="s">
        <v>4421</v>
      </c>
      <c r="B4162" t="s">
        <v>32846</v>
      </c>
      <c r="I4162" t="s">
        <v>5</v>
      </c>
      <c r="J4162">
        <v>29.82</v>
      </c>
      <c r="M4162">
        <v>29.82</v>
      </c>
      <c r="N4162">
        <f t="shared" si="64"/>
        <v>0</v>
      </c>
    </row>
    <row r="4163" spans="1:14" x14ac:dyDescent="0.2">
      <c r="A4163" t="s">
        <v>4422</v>
      </c>
      <c r="B4163" t="s">
        <v>32847</v>
      </c>
      <c r="I4163" t="s">
        <v>5</v>
      </c>
      <c r="J4163">
        <v>41.31</v>
      </c>
      <c r="M4163">
        <v>41.31</v>
      </c>
      <c r="N4163">
        <f t="shared" si="64"/>
        <v>0</v>
      </c>
    </row>
    <row r="4164" spans="1:14" x14ac:dyDescent="0.2">
      <c r="A4164" t="s">
        <v>4423</v>
      </c>
      <c r="B4164" t="s">
        <v>32847</v>
      </c>
      <c r="I4164" t="s">
        <v>5</v>
      </c>
      <c r="J4164">
        <v>35.79</v>
      </c>
      <c r="M4164">
        <v>35.79</v>
      </c>
      <c r="N4164">
        <f t="shared" ref="N4164:N4227" si="65">J4164-M4164</f>
        <v>0</v>
      </c>
    </row>
    <row r="4165" spans="1:14" x14ac:dyDescent="0.2">
      <c r="A4165" t="s">
        <v>4424</v>
      </c>
      <c r="B4165" t="s">
        <v>32848</v>
      </c>
      <c r="I4165" t="s">
        <v>4</v>
      </c>
      <c r="J4165">
        <v>1.63</v>
      </c>
      <c r="M4165">
        <v>1.63</v>
      </c>
      <c r="N4165">
        <f t="shared" si="65"/>
        <v>0</v>
      </c>
    </row>
    <row r="4166" spans="1:14" x14ac:dyDescent="0.2">
      <c r="A4166" t="s">
        <v>4425</v>
      </c>
      <c r="B4166" t="s">
        <v>32848</v>
      </c>
      <c r="I4166" t="s">
        <v>4</v>
      </c>
      <c r="J4166">
        <v>1.41</v>
      </c>
      <c r="M4166">
        <v>1.41</v>
      </c>
      <c r="N4166">
        <f t="shared" si="65"/>
        <v>0</v>
      </c>
    </row>
    <row r="4167" spans="1:14" x14ac:dyDescent="0.2">
      <c r="A4167" t="s">
        <v>4426</v>
      </c>
      <c r="B4167" t="s">
        <v>32849</v>
      </c>
      <c r="I4167" t="s">
        <v>4</v>
      </c>
      <c r="J4167">
        <v>1.8</v>
      </c>
      <c r="M4167">
        <v>1.8</v>
      </c>
      <c r="N4167">
        <f t="shared" si="65"/>
        <v>0</v>
      </c>
    </row>
    <row r="4168" spans="1:14" x14ac:dyDescent="0.2">
      <c r="A4168" t="s">
        <v>4427</v>
      </c>
      <c r="B4168" t="s">
        <v>32849</v>
      </c>
      <c r="I4168" t="s">
        <v>4</v>
      </c>
      <c r="J4168">
        <v>1.56</v>
      </c>
      <c r="M4168">
        <v>1.56</v>
      </c>
      <c r="N4168">
        <f t="shared" si="65"/>
        <v>0</v>
      </c>
    </row>
    <row r="4169" spans="1:14" x14ac:dyDescent="0.2">
      <c r="A4169" t="s">
        <v>4428</v>
      </c>
      <c r="B4169" t="s">
        <v>32850</v>
      </c>
      <c r="I4169" t="s">
        <v>4</v>
      </c>
      <c r="J4169">
        <v>2.15</v>
      </c>
      <c r="M4169">
        <v>2.15</v>
      </c>
      <c r="N4169">
        <f t="shared" si="65"/>
        <v>0</v>
      </c>
    </row>
    <row r="4170" spans="1:14" x14ac:dyDescent="0.2">
      <c r="A4170" t="s">
        <v>4429</v>
      </c>
      <c r="B4170" t="s">
        <v>32850</v>
      </c>
      <c r="I4170" t="s">
        <v>4</v>
      </c>
      <c r="J4170">
        <v>1.86</v>
      </c>
      <c r="M4170">
        <v>1.86</v>
      </c>
      <c r="N4170">
        <f t="shared" si="65"/>
        <v>0</v>
      </c>
    </row>
    <row r="4171" spans="1:14" x14ac:dyDescent="0.2">
      <c r="A4171" t="s">
        <v>4430</v>
      </c>
      <c r="B4171" t="s">
        <v>32851</v>
      </c>
      <c r="I4171" t="s">
        <v>4</v>
      </c>
      <c r="J4171">
        <v>2.58</v>
      </c>
      <c r="M4171">
        <v>2.58</v>
      </c>
      <c r="N4171">
        <f t="shared" si="65"/>
        <v>0</v>
      </c>
    </row>
    <row r="4172" spans="1:14" x14ac:dyDescent="0.2">
      <c r="A4172" t="s">
        <v>4431</v>
      </c>
      <c r="B4172" t="s">
        <v>32851</v>
      </c>
      <c r="I4172" t="s">
        <v>4</v>
      </c>
      <c r="J4172">
        <v>2.23</v>
      </c>
      <c r="M4172">
        <v>2.23</v>
      </c>
      <c r="N4172">
        <f t="shared" si="65"/>
        <v>0</v>
      </c>
    </row>
    <row r="4173" spans="1:14" x14ac:dyDescent="0.2">
      <c r="A4173" t="s">
        <v>4432</v>
      </c>
      <c r="B4173" t="s">
        <v>32852</v>
      </c>
      <c r="I4173" t="s">
        <v>4</v>
      </c>
      <c r="J4173">
        <v>2.84</v>
      </c>
      <c r="M4173">
        <v>2.84</v>
      </c>
      <c r="N4173">
        <f t="shared" si="65"/>
        <v>0</v>
      </c>
    </row>
    <row r="4174" spans="1:14" x14ac:dyDescent="0.2">
      <c r="A4174" t="s">
        <v>4433</v>
      </c>
      <c r="B4174" t="s">
        <v>32852</v>
      </c>
      <c r="I4174" t="s">
        <v>4</v>
      </c>
      <c r="J4174">
        <v>2.46</v>
      </c>
      <c r="M4174">
        <v>2.46</v>
      </c>
      <c r="N4174">
        <f t="shared" si="65"/>
        <v>0</v>
      </c>
    </row>
    <row r="4175" spans="1:14" x14ac:dyDescent="0.2">
      <c r="A4175" t="s">
        <v>4434</v>
      </c>
      <c r="B4175" t="s">
        <v>32853</v>
      </c>
      <c r="I4175" t="s">
        <v>4</v>
      </c>
      <c r="J4175">
        <v>3.65</v>
      </c>
      <c r="M4175">
        <v>3.65</v>
      </c>
      <c r="N4175">
        <f t="shared" si="65"/>
        <v>0</v>
      </c>
    </row>
    <row r="4176" spans="1:14" x14ac:dyDescent="0.2">
      <c r="A4176" t="s">
        <v>4435</v>
      </c>
      <c r="B4176" t="s">
        <v>32853</v>
      </c>
      <c r="I4176" t="s">
        <v>4</v>
      </c>
      <c r="J4176">
        <v>3.16</v>
      </c>
      <c r="M4176">
        <v>3.16</v>
      </c>
      <c r="N4176">
        <f t="shared" si="65"/>
        <v>0</v>
      </c>
    </row>
    <row r="4177" spans="1:14" x14ac:dyDescent="0.2">
      <c r="A4177" t="s">
        <v>4436</v>
      </c>
      <c r="B4177" t="s">
        <v>32854</v>
      </c>
      <c r="I4177" t="s">
        <v>4</v>
      </c>
      <c r="J4177">
        <v>4.6900000000000004</v>
      </c>
      <c r="M4177">
        <v>4.6900000000000004</v>
      </c>
      <c r="N4177">
        <f t="shared" si="65"/>
        <v>0</v>
      </c>
    </row>
    <row r="4178" spans="1:14" x14ac:dyDescent="0.2">
      <c r="A4178" t="s">
        <v>4437</v>
      </c>
      <c r="B4178" t="s">
        <v>32854</v>
      </c>
      <c r="I4178" t="s">
        <v>4</v>
      </c>
      <c r="J4178">
        <v>4.0599999999999996</v>
      </c>
      <c r="M4178">
        <v>4.0599999999999996</v>
      </c>
      <c r="N4178">
        <f t="shared" si="65"/>
        <v>0</v>
      </c>
    </row>
    <row r="4179" spans="1:14" x14ac:dyDescent="0.2">
      <c r="A4179" t="s">
        <v>4438</v>
      </c>
      <c r="B4179" t="s">
        <v>32855</v>
      </c>
      <c r="I4179" t="s">
        <v>5</v>
      </c>
      <c r="J4179">
        <v>1646.79</v>
      </c>
      <c r="M4179">
        <v>1646.79</v>
      </c>
      <c r="N4179">
        <f t="shared" si="65"/>
        <v>0</v>
      </c>
    </row>
    <row r="4180" spans="1:14" x14ac:dyDescent="0.2">
      <c r="A4180" t="s">
        <v>4439</v>
      </c>
      <c r="B4180" t="s">
        <v>32855</v>
      </c>
      <c r="I4180" t="s">
        <v>5</v>
      </c>
      <c r="J4180">
        <v>1429.48</v>
      </c>
      <c r="M4180">
        <v>1429.48</v>
      </c>
      <c r="N4180">
        <f t="shared" si="65"/>
        <v>0</v>
      </c>
    </row>
    <row r="4181" spans="1:14" x14ac:dyDescent="0.2">
      <c r="A4181" t="s">
        <v>4440</v>
      </c>
      <c r="B4181" t="s">
        <v>32856</v>
      </c>
      <c r="I4181" t="s">
        <v>5</v>
      </c>
      <c r="J4181">
        <v>813.48</v>
      </c>
      <c r="M4181">
        <v>813.48</v>
      </c>
      <c r="N4181">
        <f t="shared" si="65"/>
        <v>0</v>
      </c>
    </row>
    <row r="4182" spans="1:14" x14ac:dyDescent="0.2">
      <c r="A4182" t="s">
        <v>4441</v>
      </c>
      <c r="B4182" t="s">
        <v>32856</v>
      </c>
      <c r="I4182" t="s">
        <v>5</v>
      </c>
      <c r="J4182">
        <v>706.22</v>
      </c>
      <c r="M4182">
        <v>706.22</v>
      </c>
      <c r="N4182">
        <f t="shared" si="65"/>
        <v>0</v>
      </c>
    </row>
    <row r="4183" spans="1:14" x14ac:dyDescent="0.2">
      <c r="A4183" t="s">
        <v>4442</v>
      </c>
      <c r="B4183" t="s">
        <v>32857</v>
      </c>
      <c r="I4183" t="s">
        <v>5</v>
      </c>
      <c r="J4183">
        <v>423.47</v>
      </c>
      <c r="M4183">
        <v>423.47</v>
      </c>
      <c r="N4183">
        <f t="shared" si="65"/>
        <v>0</v>
      </c>
    </row>
    <row r="4184" spans="1:14" x14ac:dyDescent="0.2">
      <c r="A4184" t="s">
        <v>4443</v>
      </c>
      <c r="B4184" t="s">
        <v>32857</v>
      </c>
      <c r="I4184" t="s">
        <v>5</v>
      </c>
      <c r="J4184">
        <v>367.68</v>
      </c>
      <c r="M4184">
        <v>367.68</v>
      </c>
      <c r="N4184">
        <f t="shared" si="65"/>
        <v>0</v>
      </c>
    </row>
    <row r="4185" spans="1:14" x14ac:dyDescent="0.2">
      <c r="A4185" t="s">
        <v>4444</v>
      </c>
      <c r="B4185" t="s">
        <v>32858</v>
      </c>
      <c r="I4185" t="s">
        <v>5</v>
      </c>
      <c r="J4185">
        <v>42.43</v>
      </c>
      <c r="M4185">
        <v>42.43</v>
      </c>
      <c r="N4185">
        <f t="shared" si="65"/>
        <v>0</v>
      </c>
    </row>
    <row r="4186" spans="1:14" x14ac:dyDescent="0.2">
      <c r="A4186" t="s">
        <v>4445</v>
      </c>
      <c r="B4186" t="s">
        <v>32858</v>
      </c>
      <c r="I4186" t="s">
        <v>5</v>
      </c>
      <c r="J4186">
        <v>37.409999999999997</v>
      </c>
      <c r="M4186">
        <v>37.409999999999997</v>
      </c>
      <c r="N4186">
        <f t="shared" si="65"/>
        <v>0</v>
      </c>
    </row>
    <row r="4187" spans="1:14" x14ac:dyDescent="0.2">
      <c r="A4187" t="s">
        <v>4446</v>
      </c>
      <c r="B4187" t="s">
        <v>32859</v>
      </c>
      <c r="I4187" t="s">
        <v>5</v>
      </c>
      <c r="J4187">
        <v>52.75</v>
      </c>
      <c r="M4187">
        <v>52.75</v>
      </c>
      <c r="N4187">
        <f t="shared" si="65"/>
        <v>0</v>
      </c>
    </row>
    <row r="4188" spans="1:14" x14ac:dyDescent="0.2">
      <c r="A4188" t="s">
        <v>4447</v>
      </c>
      <c r="B4188" t="s">
        <v>32859</v>
      </c>
      <c r="I4188" t="s">
        <v>5</v>
      </c>
      <c r="J4188">
        <v>46.52</v>
      </c>
      <c r="M4188">
        <v>46.52</v>
      </c>
      <c r="N4188">
        <f t="shared" si="65"/>
        <v>0</v>
      </c>
    </row>
    <row r="4189" spans="1:14" x14ac:dyDescent="0.2">
      <c r="A4189" t="s">
        <v>4448</v>
      </c>
      <c r="B4189" t="s">
        <v>32860</v>
      </c>
      <c r="I4189" t="s">
        <v>5</v>
      </c>
      <c r="J4189">
        <v>154.18</v>
      </c>
      <c r="M4189">
        <v>154.18</v>
      </c>
      <c r="N4189">
        <f t="shared" si="65"/>
        <v>0</v>
      </c>
    </row>
    <row r="4190" spans="1:14" x14ac:dyDescent="0.2">
      <c r="A4190" t="s">
        <v>4449</v>
      </c>
      <c r="B4190" t="s">
        <v>32860</v>
      </c>
      <c r="I4190" t="s">
        <v>5</v>
      </c>
      <c r="J4190">
        <v>145.03</v>
      </c>
      <c r="M4190">
        <v>145.03</v>
      </c>
      <c r="N4190">
        <f t="shared" si="65"/>
        <v>0</v>
      </c>
    </row>
    <row r="4191" spans="1:14" x14ac:dyDescent="0.2">
      <c r="A4191" t="s">
        <v>4450</v>
      </c>
      <c r="B4191" t="s">
        <v>32861</v>
      </c>
      <c r="I4191" t="s">
        <v>5</v>
      </c>
      <c r="J4191">
        <v>168.7</v>
      </c>
      <c r="M4191">
        <v>168.7</v>
      </c>
      <c r="N4191">
        <f t="shared" si="65"/>
        <v>0</v>
      </c>
    </row>
    <row r="4192" spans="1:14" x14ac:dyDescent="0.2">
      <c r="A4192" t="s">
        <v>4451</v>
      </c>
      <c r="B4192" t="s">
        <v>32861</v>
      </c>
      <c r="I4192" t="s">
        <v>5</v>
      </c>
      <c r="J4192">
        <v>159.5</v>
      </c>
      <c r="M4192">
        <v>159.5</v>
      </c>
      <c r="N4192">
        <f t="shared" si="65"/>
        <v>0</v>
      </c>
    </row>
    <row r="4193" spans="1:14" x14ac:dyDescent="0.2">
      <c r="A4193" t="s">
        <v>4452</v>
      </c>
      <c r="B4193" t="s">
        <v>32862</v>
      </c>
      <c r="I4193" t="s">
        <v>5</v>
      </c>
      <c r="J4193">
        <v>200.81</v>
      </c>
      <c r="M4193">
        <v>200.81</v>
      </c>
      <c r="N4193">
        <f t="shared" si="65"/>
        <v>0</v>
      </c>
    </row>
    <row r="4194" spans="1:14" x14ac:dyDescent="0.2">
      <c r="A4194" t="s">
        <v>4453</v>
      </c>
      <c r="B4194" t="s">
        <v>32862</v>
      </c>
      <c r="I4194" t="s">
        <v>5</v>
      </c>
      <c r="J4194">
        <v>189.8</v>
      </c>
      <c r="M4194">
        <v>189.8</v>
      </c>
      <c r="N4194">
        <f t="shared" si="65"/>
        <v>0</v>
      </c>
    </row>
    <row r="4195" spans="1:14" x14ac:dyDescent="0.2">
      <c r="A4195" t="s">
        <v>4454</v>
      </c>
      <c r="B4195" t="s">
        <v>32863</v>
      </c>
      <c r="I4195" t="s">
        <v>5</v>
      </c>
      <c r="J4195">
        <v>215.88</v>
      </c>
      <c r="M4195">
        <v>215.88</v>
      </c>
      <c r="N4195">
        <f t="shared" si="65"/>
        <v>0</v>
      </c>
    </row>
    <row r="4196" spans="1:14" x14ac:dyDescent="0.2">
      <c r="A4196" t="s">
        <v>4455</v>
      </c>
      <c r="B4196" t="s">
        <v>32863</v>
      </c>
      <c r="I4196" t="s">
        <v>5</v>
      </c>
      <c r="J4196">
        <v>203.44</v>
      </c>
      <c r="M4196">
        <v>203.44</v>
      </c>
      <c r="N4196">
        <f t="shared" si="65"/>
        <v>0</v>
      </c>
    </row>
    <row r="4197" spans="1:14" x14ac:dyDescent="0.2">
      <c r="A4197" t="s">
        <v>4456</v>
      </c>
      <c r="B4197" t="s">
        <v>32864</v>
      </c>
      <c r="I4197" t="s">
        <v>5</v>
      </c>
      <c r="J4197">
        <v>231</v>
      </c>
      <c r="M4197">
        <v>231</v>
      </c>
      <c r="N4197">
        <f t="shared" si="65"/>
        <v>0</v>
      </c>
    </row>
    <row r="4198" spans="1:14" x14ac:dyDescent="0.2">
      <c r="A4198" t="s">
        <v>4457</v>
      </c>
      <c r="B4198" t="s">
        <v>32864</v>
      </c>
      <c r="I4198" t="s">
        <v>5</v>
      </c>
      <c r="J4198">
        <v>217.7</v>
      </c>
      <c r="M4198">
        <v>217.7</v>
      </c>
      <c r="N4198">
        <f t="shared" si="65"/>
        <v>0</v>
      </c>
    </row>
    <row r="4199" spans="1:14" x14ac:dyDescent="0.2">
      <c r="A4199" t="s">
        <v>4458</v>
      </c>
      <c r="B4199" t="s">
        <v>32865</v>
      </c>
      <c r="I4199" t="s">
        <v>5</v>
      </c>
      <c r="J4199">
        <v>51.5</v>
      </c>
      <c r="M4199">
        <v>51.5</v>
      </c>
      <c r="N4199">
        <f t="shared" si="65"/>
        <v>0</v>
      </c>
    </row>
    <row r="4200" spans="1:14" x14ac:dyDescent="0.2">
      <c r="A4200" t="s">
        <v>4459</v>
      </c>
      <c r="B4200" t="s">
        <v>32865</v>
      </c>
      <c r="I4200" t="s">
        <v>5</v>
      </c>
      <c r="J4200">
        <v>45.27</v>
      </c>
      <c r="M4200">
        <v>45.27</v>
      </c>
      <c r="N4200">
        <f t="shared" si="65"/>
        <v>0</v>
      </c>
    </row>
    <row r="4201" spans="1:14" x14ac:dyDescent="0.2">
      <c r="A4201" t="s">
        <v>4460</v>
      </c>
      <c r="B4201" t="s">
        <v>32866</v>
      </c>
      <c r="I4201" t="s">
        <v>5</v>
      </c>
      <c r="J4201">
        <v>52.87</v>
      </c>
      <c r="M4201">
        <v>52.87</v>
      </c>
      <c r="N4201">
        <f t="shared" si="65"/>
        <v>0</v>
      </c>
    </row>
    <row r="4202" spans="1:14" x14ac:dyDescent="0.2">
      <c r="A4202" t="s">
        <v>4461</v>
      </c>
      <c r="B4202" t="s">
        <v>32866</v>
      </c>
      <c r="I4202" t="s">
        <v>5</v>
      </c>
      <c r="J4202">
        <v>46.63</v>
      </c>
      <c r="M4202">
        <v>46.63</v>
      </c>
      <c r="N4202">
        <f t="shared" si="65"/>
        <v>0</v>
      </c>
    </row>
    <row r="4203" spans="1:14" x14ac:dyDescent="0.2">
      <c r="A4203" t="s">
        <v>4462</v>
      </c>
      <c r="B4203" t="s">
        <v>32867</v>
      </c>
      <c r="I4203" t="s">
        <v>5</v>
      </c>
      <c r="J4203">
        <v>153.30000000000001</v>
      </c>
      <c r="M4203">
        <v>153.30000000000001</v>
      </c>
      <c r="N4203">
        <f t="shared" si="65"/>
        <v>0</v>
      </c>
    </row>
    <row r="4204" spans="1:14" x14ac:dyDescent="0.2">
      <c r="A4204" t="s">
        <v>4463</v>
      </c>
      <c r="B4204" t="s">
        <v>32867</v>
      </c>
      <c r="I4204" t="s">
        <v>5</v>
      </c>
      <c r="J4204">
        <v>144.19</v>
      </c>
      <c r="M4204">
        <v>144.19</v>
      </c>
      <c r="N4204">
        <f t="shared" si="65"/>
        <v>0</v>
      </c>
    </row>
    <row r="4205" spans="1:14" x14ac:dyDescent="0.2">
      <c r="A4205" t="s">
        <v>4464</v>
      </c>
      <c r="B4205" t="s">
        <v>32868</v>
      </c>
      <c r="I4205" t="s">
        <v>5</v>
      </c>
      <c r="J4205">
        <v>167.96</v>
      </c>
      <c r="M4205">
        <v>167.96</v>
      </c>
      <c r="N4205">
        <f t="shared" si="65"/>
        <v>0</v>
      </c>
    </row>
    <row r="4206" spans="1:14" x14ac:dyDescent="0.2">
      <c r="A4206" t="s">
        <v>4465</v>
      </c>
      <c r="B4206" t="s">
        <v>32868</v>
      </c>
      <c r="I4206" t="s">
        <v>5</v>
      </c>
      <c r="J4206">
        <v>158.81</v>
      </c>
      <c r="M4206">
        <v>158.81</v>
      </c>
      <c r="N4206">
        <f t="shared" si="65"/>
        <v>0</v>
      </c>
    </row>
    <row r="4207" spans="1:14" x14ac:dyDescent="0.2">
      <c r="A4207" t="s">
        <v>4466</v>
      </c>
      <c r="B4207" t="s">
        <v>32869</v>
      </c>
      <c r="I4207" t="s">
        <v>5</v>
      </c>
      <c r="J4207">
        <v>202.03</v>
      </c>
      <c r="M4207">
        <v>202.03</v>
      </c>
      <c r="N4207">
        <f t="shared" si="65"/>
        <v>0</v>
      </c>
    </row>
    <row r="4208" spans="1:14" x14ac:dyDescent="0.2">
      <c r="A4208" t="s">
        <v>4467</v>
      </c>
      <c r="B4208" t="s">
        <v>32869</v>
      </c>
      <c r="I4208" t="s">
        <v>5</v>
      </c>
      <c r="J4208">
        <v>190.95</v>
      </c>
      <c r="M4208">
        <v>190.95</v>
      </c>
      <c r="N4208">
        <f t="shared" si="65"/>
        <v>0</v>
      </c>
    </row>
    <row r="4209" spans="1:14" x14ac:dyDescent="0.2">
      <c r="A4209" t="s">
        <v>4468</v>
      </c>
      <c r="B4209" t="s">
        <v>32870</v>
      </c>
      <c r="I4209" t="s">
        <v>5</v>
      </c>
      <c r="J4209">
        <v>11.9</v>
      </c>
      <c r="M4209">
        <v>11.9</v>
      </c>
      <c r="N4209">
        <f t="shared" si="65"/>
        <v>0</v>
      </c>
    </row>
    <row r="4210" spans="1:14" x14ac:dyDescent="0.2">
      <c r="A4210" t="s">
        <v>4469</v>
      </c>
      <c r="B4210" t="s">
        <v>32870</v>
      </c>
      <c r="I4210" t="s">
        <v>5</v>
      </c>
      <c r="J4210">
        <v>10.55</v>
      </c>
      <c r="M4210">
        <v>10.55</v>
      </c>
      <c r="N4210">
        <f t="shared" si="65"/>
        <v>0</v>
      </c>
    </row>
    <row r="4211" spans="1:14" x14ac:dyDescent="0.2">
      <c r="A4211" t="s">
        <v>4470</v>
      </c>
      <c r="B4211" t="s">
        <v>32871</v>
      </c>
      <c r="I4211" t="s">
        <v>5</v>
      </c>
      <c r="J4211">
        <v>44.34</v>
      </c>
      <c r="M4211">
        <v>44.34</v>
      </c>
      <c r="N4211">
        <f t="shared" si="65"/>
        <v>0</v>
      </c>
    </row>
    <row r="4212" spans="1:14" x14ac:dyDescent="0.2">
      <c r="A4212" t="s">
        <v>4471</v>
      </c>
      <c r="B4212" t="s">
        <v>32871</v>
      </c>
      <c r="I4212" t="s">
        <v>5</v>
      </c>
      <c r="J4212">
        <v>38.57</v>
      </c>
      <c r="M4212">
        <v>38.57</v>
      </c>
      <c r="N4212">
        <f t="shared" si="65"/>
        <v>0</v>
      </c>
    </row>
    <row r="4213" spans="1:14" x14ac:dyDescent="0.2">
      <c r="A4213" t="s">
        <v>4472</v>
      </c>
      <c r="B4213" t="s">
        <v>32872</v>
      </c>
      <c r="I4213" t="s">
        <v>5</v>
      </c>
      <c r="J4213">
        <v>176.51</v>
      </c>
      <c r="M4213">
        <v>176.51</v>
      </c>
      <c r="N4213">
        <f t="shared" si="65"/>
        <v>0</v>
      </c>
    </row>
    <row r="4214" spans="1:14" x14ac:dyDescent="0.2">
      <c r="A4214" t="s">
        <v>4473</v>
      </c>
      <c r="B4214" t="s">
        <v>32872</v>
      </c>
      <c r="I4214" t="s">
        <v>5</v>
      </c>
      <c r="J4214">
        <v>153.43</v>
      </c>
      <c r="M4214">
        <v>153.43</v>
      </c>
      <c r="N4214">
        <f t="shared" si="65"/>
        <v>0</v>
      </c>
    </row>
    <row r="4215" spans="1:14" x14ac:dyDescent="0.2">
      <c r="A4215" t="s">
        <v>4474</v>
      </c>
      <c r="B4215" t="s">
        <v>32873</v>
      </c>
      <c r="I4215" t="s">
        <v>5</v>
      </c>
      <c r="J4215">
        <v>243.64</v>
      </c>
      <c r="M4215">
        <v>243.64</v>
      </c>
      <c r="N4215">
        <f t="shared" si="65"/>
        <v>0</v>
      </c>
    </row>
    <row r="4216" spans="1:14" x14ac:dyDescent="0.2">
      <c r="A4216" t="s">
        <v>4475</v>
      </c>
      <c r="B4216" t="s">
        <v>32873</v>
      </c>
      <c r="I4216" t="s">
        <v>5</v>
      </c>
      <c r="J4216">
        <v>211.59</v>
      </c>
      <c r="M4216">
        <v>211.59</v>
      </c>
      <c r="N4216">
        <f t="shared" si="65"/>
        <v>0</v>
      </c>
    </row>
    <row r="4217" spans="1:14" x14ac:dyDescent="0.2">
      <c r="A4217" t="s">
        <v>4476</v>
      </c>
      <c r="B4217" t="s">
        <v>32874</v>
      </c>
      <c r="I4217" t="s">
        <v>5</v>
      </c>
      <c r="J4217">
        <v>88.25</v>
      </c>
      <c r="M4217">
        <v>88.25</v>
      </c>
      <c r="N4217">
        <f t="shared" si="65"/>
        <v>0</v>
      </c>
    </row>
    <row r="4218" spans="1:14" x14ac:dyDescent="0.2">
      <c r="A4218" t="s">
        <v>4477</v>
      </c>
      <c r="B4218" t="s">
        <v>32874</v>
      </c>
      <c r="I4218" t="s">
        <v>5</v>
      </c>
      <c r="J4218">
        <v>76.709999999999994</v>
      </c>
      <c r="M4218">
        <v>76.709999999999994</v>
      </c>
      <c r="N4218">
        <f t="shared" si="65"/>
        <v>0</v>
      </c>
    </row>
    <row r="4219" spans="1:14" x14ac:dyDescent="0.2">
      <c r="A4219" t="s">
        <v>4478</v>
      </c>
      <c r="B4219" t="s">
        <v>32875</v>
      </c>
      <c r="I4219" t="s">
        <v>5</v>
      </c>
      <c r="J4219">
        <v>88.25</v>
      </c>
      <c r="M4219">
        <v>88.25</v>
      </c>
      <c r="N4219">
        <f t="shared" si="65"/>
        <v>0</v>
      </c>
    </row>
    <row r="4220" spans="1:14" x14ac:dyDescent="0.2">
      <c r="A4220" t="s">
        <v>4479</v>
      </c>
      <c r="B4220" t="s">
        <v>32875</v>
      </c>
      <c r="I4220" t="s">
        <v>5</v>
      </c>
      <c r="J4220">
        <v>76.709999999999994</v>
      </c>
      <c r="M4220">
        <v>76.709999999999994</v>
      </c>
      <c r="N4220">
        <f t="shared" si="65"/>
        <v>0</v>
      </c>
    </row>
    <row r="4221" spans="1:14" x14ac:dyDescent="0.2">
      <c r="A4221" t="s">
        <v>4480</v>
      </c>
      <c r="B4221" t="s">
        <v>32876</v>
      </c>
      <c r="I4221" t="s">
        <v>5</v>
      </c>
      <c r="J4221">
        <v>176.51</v>
      </c>
      <c r="M4221">
        <v>176.51</v>
      </c>
      <c r="N4221">
        <f t="shared" si="65"/>
        <v>0</v>
      </c>
    </row>
    <row r="4222" spans="1:14" x14ac:dyDescent="0.2">
      <c r="A4222" t="s">
        <v>4481</v>
      </c>
      <c r="B4222" t="s">
        <v>32876</v>
      </c>
      <c r="I4222" t="s">
        <v>5</v>
      </c>
      <c r="J4222">
        <v>153.43</v>
      </c>
      <c r="M4222">
        <v>153.43</v>
      </c>
      <c r="N4222">
        <f t="shared" si="65"/>
        <v>0</v>
      </c>
    </row>
    <row r="4223" spans="1:14" x14ac:dyDescent="0.2">
      <c r="A4223" t="s">
        <v>4482</v>
      </c>
      <c r="B4223" t="s">
        <v>32877</v>
      </c>
      <c r="I4223" t="s">
        <v>5</v>
      </c>
      <c r="J4223">
        <v>264.76</v>
      </c>
      <c r="M4223">
        <v>264.76</v>
      </c>
      <c r="N4223">
        <f t="shared" si="65"/>
        <v>0</v>
      </c>
    </row>
    <row r="4224" spans="1:14" x14ac:dyDescent="0.2">
      <c r="A4224" t="s">
        <v>4483</v>
      </c>
      <c r="B4224" t="s">
        <v>32877</v>
      </c>
      <c r="I4224" t="s">
        <v>5</v>
      </c>
      <c r="J4224">
        <v>230.14</v>
      </c>
      <c r="M4224">
        <v>230.14</v>
      </c>
      <c r="N4224">
        <f t="shared" si="65"/>
        <v>0</v>
      </c>
    </row>
    <row r="4225" spans="1:14" x14ac:dyDescent="0.2">
      <c r="A4225" t="s">
        <v>4484</v>
      </c>
      <c r="B4225" t="s">
        <v>32878</v>
      </c>
      <c r="I4225" t="s">
        <v>5</v>
      </c>
      <c r="J4225">
        <v>447.84</v>
      </c>
      <c r="M4225">
        <v>447.84</v>
      </c>
      <c r="N4225">
        <f t="shared" si="65"/>
        <v>0</v>
      </c>
    </row>
    <row r="4226" spans="1:14" x14ac:dyDescent="0.2">
      <c r="A4226" t="s">
        <v>4485</v>
      </c>
      <c r="B4226" t="s">
        <v>32878</v>
      </c>
      <c r="I4226" t="s">
        <v>5</v>
      </c>
      <c r="J4226">
        <v>390.01</v>
      </c>
      <c r="M4226">
        <v>390.01</v>
      </c>
      <c r="N4226">
        <f t="shared" si="65"/>
        <v>0</v>
      </c>
    </row>
    <row r="4227" spans="1:14" x14ac:dyDescent="0.2">
      <c r="A4227" t="s">
        <v>4486</v>
      </c>
      <c r="B4227" t="s">
        <v>32879</v>
      </c>
      <c r="I4227" t="s">
        <v>5</v>
      </c>
      <c r="J4227">
        <v>115.38</v>
      </c>
      <c r="M4227">
        <v>115.38</v>
      </c>
      <c r="N4227">
        <f t="shared" si="65"/>
        <v>0</v>
      </c>
    </row>
    <row r="4228" spans="1:14" x14ac:dyDescent="0.2">
      <c r="A4228" t="s">
        <v>4487</v>
      </c>
      <c r="B4228" t="s">
        <v>32879</v>
      </c>
      <c r="I4228" t="s">
        <v>5</v>
      </c>
      <c r="J4228">
        <v>100.37</v>
      </c>
      <c r="M4228">
        <v>100.37</v>
      </c>
      <c r="N4228">
        <f t="shared" ref="N4228:N4291" si="66">J4228-M4228</f>
        <v>0</v>
      </c>
    </row>
    <row r="4229" spans="1:14" x14ac:dyDescent="0.2">
      <c r="A4229" t="s">
        <v>4488</v>
      </c>
      <c r="B4229" t="s">
        <v>32880</v>
      </c>
      <c r="I4229" t="s">
        <v>5</v>
      </c>
      <c r="J4229">
        <v>66.73</v>
      </c>
      <c r="M4229">
        <v>66.73</v>
      </c>
      <c r="N4229">
        <f t="shared" si="66"/>
        <v>0</v>
      </c>
    </row>
    <row r="4230" spans="1:14" x14ac:dyDescent="0.2">
      <c r="A4230" t="s">
        <v>4489</v>
      </c>
      <c r="B4230" t="s">
        <v>32880</v>
      </c>
      <c r="I4230" t="s">
        <v>5</v>
      </c>
      <c r="J4230">
        <v>58.07</v>
      </c>
      <c r="M4230">
        <v>58.07</v>
      </c>
      <c r="N4230">
        <f t="shared" si="66"/>
        <v>0</v>
      </c>
    </row>
    <row r="4231" spans="1:14" x14ac:dyDescent="0.2">
      <c r="A4231" t="s">
        <v>4490</v>
      </c>
      <c r="B4231" t="s">
        <v>32881</v>
      </c>
      <c r="I4231" t="s">
        <v>4</v>
      </c>
      <c r="J4231">
        <v>4.5</v>
      </c>
      <c r="M4231">
        <v>4.5</v>
      </c>
      <c r="N4231">
        <f t="shared" si="66"/>
        <v>0</v>
      </c>
    </row>
    <row r="4232" spans="1:14" x14ac:dyDescent="0.2">
      <c r="A4232" t="s">
        <v>4491</v>
      </c>
      <c r="B4232" t="s">
        <v>32881</v>
      </c>
      <c r="I4232" t="s">
        <v>4</v>
      </c>
      <c r="J4232">
        <v>3.94</v>
      </c>
      <c r="M4232">
        <v>3.94</v>
      </c>
      <c r="N4232">
        <f t="shared" si="66"/>
        <v>0</v>
      </c>
    </row>
    <row r="4233" spans="1:14" x14ac:dyDescent="0.2">
      <c r="A4233" t="s">
        <v>4492</v>
      </c>
      <c r="B4233" t="s">
        <v>32882</v>
      </c>
      <c r="I4233" t="s">
        <v>4</v>
      </c>
      <c r="J4233">
        <v>7.31</v>
      </c>
      <c r="M4233">
        <v>7.31</v>
      </c>
      <c r="N4233">
        <f t="shared" si="66"/>
        <v>0</v>
      </c>
    </row>
    <row r="4234" spans="1:14" x14ac:dyDescent="0.2">
      <c r="A4234" t="s">
        <v>4493</v>
      </c>
      <c r="B4234" t="s">
        <v>32882</v>
      </c>
      <c r="I4234" t="s">
        <v>4</v>
      </c>
      <c r="J4234">
        <v>6.38</v>
      </c>
      <c r="M4234">
        <v>6.38</v>
      </c>
      <c r="N4234">
        <f t="shared" si="66"/>
        <v>0</v>
      </c>
    </row>
    <row r="4235" spans="1:14" x14ac:dyDescent="0.2">
      <c r="A4235" t="s">
        <v>4494</v>
      </c>
      <c r="B4235" t="s">
        <v>32883</v>
      </c>
      <c r="I4235" t="s">
        <v>4</v>
      </c>
      <c r="J4235">
        <v>10.62</v>
      </c>
      <c r="M4235">
        <v>10.62</v>
      </c>
      <c r="N4235">
        <f t="shared" si="66"/>
        <v>0</v>
      </c>
    </row>
    <row r="4236" spans="1:14" x14ac:dyDescent="0.2">
      <c r="A4236" t="s">
        <v>4495</v>
      </c>
      <c r="B4236" t="s">
        <v>32883</v>
      </c>
      <c r="I4236" t="s">
        <v>4</v>
      </c>
      <c r="J4236">
        <v>9.2799999999999994</v>
      </c>
      <c r="M4236">
        <v>9.2799999999999994</v>
      </c>
      <c r="N4236">
        <f t="shared" si="66"/>
        <v>0</v>
      </c>
    </row>
    <row r="4237" spans="1:14" x14ac:dyDescent="0.2">
      <c r="A4237" t="s">
        <v>4496</v>
      </c>
      <c r="B4237" t="s">
        <v>32884</v>
      </c>
      <c r="I4237" t="s">
        <v>4</v>
      </c>
      <c r="J4237">
        <v>17.440000000000001</v>
      </c>
      <c r="M4237">
        <v>17.440000000000001</v>
      </c>
      <c r="N4237">
        <f t="shared" si="66"/>
        <v>0</v>
      </c>
    </row>
    <row r="4238" spans="1:14" x14ac:dyDescent="0.2">
      <c r="A4238" t="s">
        <v>4497</v>
      </c>
      <c r="B4238" t="s">
        <v>32884</v>
      </c>
      <c r="I4238" t="s">
        <v>4</v>
      </c>
      <c r="J4238">
        <v>15.22</v>
      </c>
      <c r="M4238">
        <v>15.22</v>
      </c>
      <c r="N4238">
        <f t="shared" si="66"/>
        <v>0</v>
      </c>
    </row>
    <row r="4239" spans="1:14" x14ac:dyDescent="0.2">
      <c r="A4239" t="s">
        <v>4498</v>
      </c>
      <c r="B4239" t="s">
        <v>32885</v>
      </c>
      <c r="I4239" t="s">
        <v>4</v>
      </c>
      <c r="J4239">
        <v>26.15</v>
      </c>
      <c r="M4239">
        <v>26.15</v>
      </c>
      <c r="N4239">
        <f t="shared" si="66"/>
        <v>0</v>
      </c>
    </row>
    <row r="4240" spans="1:14" x14ac:dyDescent="0.2">
      <c r="A4240" t="s">
        <v>4499</v>
      </c>
      <c r="B4240" t="s">
        <v>32885</v>
      </c>
      <c r="I4240" t="s">
        <v>4</v>
      </c>
      <c r="J4240">
        <v>22.81</v>
      </c>
      <c r="M4240">
        <v>22.81</v>
      </c>
      <c r="N4240">
        <f t="shared" si="66"/>
        <v>0</v>
      </c>
    </row>
    <row r="4241" spans="1:14" x14ac:dyDescent="0.2">
      <c r="A4241" t="s">
        <v>4500</v>
      </c>
      <c r="B4241" t="s">
        <v>32886</v>
      </c>
      <c r="I4241" t="s">
        <v>4</v>
      </c>
      <c r="J4241">
        <v>34.119999999999997</v>
      </c>
      <c r="M4241">
        <v>34.119999999999997</v>
      </c>
      <c r="N4241">
        <f t="shared" si="66"/>
        <v>0</v>
      </c>
    </row>
    <row r="4242" spans="1:14" x14ac:dyDescent="0.2">
      <c r="A4242" t="s">
        <v>4501</v>
      </c>
      <c r="B4242" t="s">
        <v>32886</v>
      </c>
      <c r="I4242" t="s">
        <v>4</v>
      </c>
      <c r="J4242">
        <v>29.76</v>
      </c>
      <c r="M4242">
        <v>29.76</v>
      </c>
      <c r="N4242">
        <f t="shared" si="66"/>
        <v>0</v>
      </c>
    </row>
    <row r="4243" spans="1:14" x14ac:dyDescent="0.2">
      <c r="A4243" t="s">
        <v>4502</v>
      </c>
      <c r="B4243" t="s">
        <v>32887</v>
      </c>
      <c r="I4243" t="s">
        <v>4</v>
      </c>
      <c r="J4243">
        <v>37.82</v>
      </c>
      <c r="M4243">
        <v>37.82</v>
      </c>
      <c r="N4243">
        <f t="shared" si="66"/>
        <v>0</v>
      </c>
    </row>
    <row r="4244" spans="1:14" x14ac:dyDescent="0.2">
      <c r="A4244" t="s">
        <v>4503</v>
      </c>
      <c r="B4244" t="s">
        <v>32887</v>
      </c>
      <c r="I4244" t="s">
        <v>4</v>
      </c>
      <c r="J4244">
        <v>33.53</v>
      </c>
      <c r="M4244">
        <v>33.53</v>
      </c>
      <c r="N4244">
        <f t="shared" si="66"/>
        <v>0</v>
      </c>
    </row>
    <row r="4245" spans="1:14" x14ac:dyDescent="0.2">
      <c r="A4245" t="s">
        <v>4504</v>
      </c>
      <c r="B4245" t="s">
        <v>32888</v>
      </c>
      <c r="I4245" t="s">
        <v>4</v>
      </c>
      <c r="J4245">
        <v>43.87</v>
      </c>
      <c r="M4245">
        <v>43.87</v>
      </c>
      <c r="N4245">
        <f t="shared" si="66"/>
        <v>0</v>
      </c>
    </row>
    <row r="4246" spans="1:14" x14ac:dyDescent="0.2">
      <c r="A4246" t="s">
        <v>4505</v>
      </c>
      <c r="B4246" t="s">
        <v>32888</v>
      </c>
      <c r="I4246" t="s">
        <v>4</v>
      </c>
      <c r="J4246">
        <v>38.89</v>
      </c>
      <c r="M4246">
        <v>38.89</v>
      </c>
      <c r="N4246">
        <f t="shared" si="66"/>
        <v>0</v>
      </c>
    </row>
    <row r="4247" spans="1:14" x14ac:dyDescent="0.2">
      <c r="A4247" t="s">
        <v>4506</v>
      </c>
      <c r="B4247" t="s">
        <v>32889</v>
      </c>
      <c r="I4247" t="s">
        <v>4</v>
      </c>
      <c r="J4247">
        <v>51.23</v>
      </c>
      <c r="M4247">
        <v>51.23</v>
      </c>
      <c r="N4247">
        <f t="shared" si="66"/>
        <v>0</v>
      </c>
    </row>
    <row r="4248" spans="1:14" x14ac:dyDescent="0.2">
      <c r="A4248" t="s">
        <v>4507</v>
      </c>
      <c r="B4248" t="s">
        <v>32889</v>
      </c>
      <c r="I4248" t="s">
        <v>4</v>
      </c>
      <c r="J4248">
        <v>45.43</v>
      </c>
      <c r="M4248">
        <v>45.43</v>
      </c>
      <c r="N4248">
        <f t="shared" si="66"/>
        <v>0</v>
      </c>
    </row>
    <row r="4249" spans="1:14" x14ac:dyDescent="0.2">
      <c r="A4249" t="s">
        <v>4508</v>
      </c>
      <c r="B4249" t="s">
        <v>32890</v>
      </c>
      <c r="I4249" t="s">
        <v>4</v>
      </c>
      <c r="J4249">
        <v>65.540000000000006</v>
      </c>
      <c r="M4249">
        <v>65.540000000000006</v>
      </c>
      <c r="N4249">
        <f t="shared" si="66"/>
        <v>0</v>
      </c>
    </row>
    <row r="4250" spans="1:14" x14ac:dyDescent="0.2">
      <c r="A4250" t="s">
        <v>4509</v>
      </c>
      <c r="B4250" t="s">
        <v>32890</v>
      </c>
      <c r="I4250" t="s">
        <v>4</v>
      </c>
      <c r="J4250">
        <v>58.77</v>
      </c>
      <c r="M4250">
        <v>58.77</v>
      </c>
      <c r="N4250">
        <f t="shared" si="66"/>
        <v>0</v>
      </c>
    </row>
    <row r="4251" spans="1:14" x14ac:dyDescent="0.2">
      <c r="A4251" t="s">
        <v>4510</v>
      </c>
      <c r="B4251" t="s">
        <v>32891</v>
      </c>
      <c r="I4251" t="s">
        <v>4</v>
      </c>
      <c r="J4251">
        <v>65.36</v>
      </c>
      <c r="M4251">
        <v>65.36</v>
      </c>
      <c r="N4251">
        <f t="shared" si="66"/>
        <v>0</v>
      </c>
    </row>
    <row r="4252" spans="1:14" x14ac:dyDescent="0.2">
      <c r="A4252" t="s">
        <v>4511</v>
      </c>
      <c r="B4252" t="s">
        <v>32891</v>
      </c>
      <c r="I4252" t="s">
        <v>4</v>
      </c>
      <c r="J4252">
        <v>57.99</v>
      </c>
      <c r="M4252">
        <v>57.99</v>
      </c>
      <c r="N4252">
        <f t="shared" si="66"/>
        <v>0</v>
      </c>
    </row>
    <row r="4253" spans="1:14" x14ac:dyDescent="0.2">
      <c r="A4253" t="s">
        <v>4512</v>
      </c>
      <c r="B4253" t="s">
        <v>32892</v>
      </c>
      <c r="I4253" t="s">
        <v>4</v>
      </c>
      <c r="J4253">
        <v>80.08</v>
      </c>
      <c r="M4253">
        <v>80.08</v>
      </c>
      <c r="N4253">
        <f t="shared" si="66"/>
        <v>0</v>
      </c>
    </row>
    <row r="4254" spans="1:14" x14ac:dyDescent="0.2">
      <c r="A4254" t="s">
        <v>4513</v>
      </c>
      <c r="B4254" t="s">
        <v>32892</v>
      </c>
      <c r="I4254" t="s">
        <v>4</v>
      </c>
      <c r="J4254">
        <v>71.09</v>
      </c>
      <c r="M4254">
        <v>71.09</v>
      </c>
      <c r="N4254">
        <f t="shared" si="66"/>
        <v>0</v>
      </c>
    </row>
    <row r="4255" spans="1:14" x14ac:dyDescent="0.2">
      <c r="A4255" t="s">
        <v>4514</v>
      </c>
      <c r="B4255" t="s">
        <v>32893</v>
      </c>
      <c r="I4255" t="s">
        <v>4</v>
      </c>
      <c r="J4255">
        <v>117.86</v>
      </c>
      <c r="M4255">
        <v>117.86</v>
      </c>
      <c r="N4255">
        <f t="shared" si="66"/>
        <v>0</v>
      </c>
    </row>
    <row r="4256" spans="1:14" x14ac:dyDescent="0.2">
      <c r="A4256" t="s">
        <v>4515</v>
      </c>
      <c r="B4256" t="s">
        <v>32893</v>
      </c>
      <c r="I4256" t="s">
        <v>4</v>
      </c>
      <c r="J4256">
        <v>107.52</v>
      </c>
      <c r="M4256">
        <v>107.52</v>
      </c>
      <c r="N4256">
        <f t="shared" si="66"/>
        <v>0</v>
      </c>
    </row>
    <row r="4257" spans="1:14" x14ac:dyDescent="0.2">
      <c r="A4257" t="s">
        <v>4516</v>
      </c>
      <c r="B4257" t="s">
        <v>32894</v>
      </c>
      <c r="I4257" t="s">
        <v>4</v>
      </c>
      <c r="J4257">
        <v>140.21</v>
      </c>
      <c r="M4257">
        <v>140.21</v>
      </c>
      <c r="N4257">
        <f t="shared" si="66"/>
        <v>0</v>
      </c>
    </row>
    <row r="4258" spans="1:14" x14ac:dyDescent="0.2">
      <c r="A4258" t="s">
        <v>4517</v>
      </c>
      <c r="B4258" t="s">
        <v>32894</v>
      </c>
      <c r="I4258" t="s">
        <v>4</v>
      </c>
      <c r="J4258">
        <v>127.97</v>
      </c>
      <c r="M4258">
        <v>127.97</v>
      </c>
      <c r="N4258">
        <f t="shared" si="66"/>
        <v>0</v>
      </c>
    </row>
    <row r="4259" spans="1:14" x14ac:dyDescent="0.2">
      <c r="A4259" t="s">
        <v>4518</v>
      </c>
      <c r="B4259" t="s">
        <v>32895</v>
      </c>
      <c r="I4259" t="s">
        <v>4</v>
      </c>
      <c r="J4259">
        <v>167.82</v>
      </c>
      <c r="M4259">
        <v>167.82</v>
      </c>
      <c r="N4259">
        <f t="shared" si="66"/>
        <v>0</v>
      </c>
    </row>
    <row r="4260" spans="1:14" x14ac:dyDescent="0.2">
      <c r="A4260" t="s">
        <v>4519</v>
      </c>
      <c r="B4260" t="s">
        <v>32895</v>
      </c>
      <c r="I4260" t="s">
        <v>4</v>
      </c>
      <c r="J4260">
        <v>153.34</v>
      </c>
      <c r="M4260">
        <v>153.34</v>
      </c>
      <c r="N4260">
        <f t="shared" si="66"/>
        <v>0</v>
      </c>
    </row>
    <row r="4261" spans="1:14" x14ac:dyDescent="0.2">
      <c r="A4261" t="s">
        <v>4520</v>
      </c>
      <c r="B4261" t="s">
        <v>32896</v>
      </c>
      <c r="I4261" t="s">
        <v>4</v>
      </c>
      <c r="J4261">
        <v>195.53</v>
      </c>
      <c r="M4261">
        <v>195.53</v>
      </c>
      <c r="N4261">
        <f t="shared" si="66"/>
        <v>0</v>
      </c>
    </row>
    <row r="4262" spans="1:14" x14ac:dyDescent="0.2">
      <c r="A4262" t="s">
        <v>4521</v>
      </c>
      <c r="B4262" t="s">
        <v>32896</v>
      </c>
      <c r="I4262" t="s">
        <v>4</v>
      </c>
      <c r="J4262">
        <v>178.79</v>
      </c>
      <c r="M4262">
        <v>178.79</v>
      </c>
      <c r="N4262">
        <f t="shared" si="66"/>
        <v>0</v>
      </c>
    </row>
    <row r="4263" spans="1:14" x14ac:dyDescent="0.2">
      <c r="A4263" t="s">
        <v>4522</v>
      </c>
      <c r="B4263" t="s">
        <v>32897</v>
      </c>
      <c r="I4263" t="s">
        <v>4</v>
      </c>
      <c r="J4263">
        <v>243.02</v>
      </c>
      <c r="M4263">
        <v>243.02</v>
      </c>
      <c r="N4263">
        <f t="shared" si="66"/>
        <v>0</v>
      </c>
    </row>
    <row r="4264" spans="1:14" x14ac:dyDescent="0.2">
      <c r="A4264" t="s">
        <v>4523</v>
      </c>
      <c r="B4264" t="s">
        <v>32897</v>
      </c>
      <c r="I4264" t="s">
        <v>4</v>
      </c>
      <c r="J4264">
        <v>222.23</v>
      </c>
      <c r="M4264">
        <v>222.23</v>
      </c>
      <c r="N4264">
        <f t="shared" si="66"/>
        <v>0</v>
      </c>
    </row>
    <row r="4265" spans="1:14" x14ac:dyDescent="0.2">
      <c r="A4265" t="s">
        <v>4524</v>
      </c>
      <c r="B4265" t="s">
        <v>32898</v>
      </c>
      <c r="I4265" t="s">
        <v>4</v>
      </c>
      <c r="J4265">
        <v>3.03</v>
      </c>
      <c r="M4265">
        <v>3.03</v>
      </c>
      <c r="N4265">
        <f t="shared" si="66"/>
        <v>0</v>
      </c>
    </row>
    <row r="4266" spans="1:14" x14ac:dyDescent="0.2">
      <c r="A4266" t="s">
        <v>4525</v>
      </c>
      <c r="B4266" t="s">
        <v>32898</v>
      </c>
      <c r="I4266" t="s">
        <v>4</v>
      </c>
      <c r="J4266">
        <v>2.66</v>
      </c>
      <c r="M4266">
        <v>2.66</v>
      </c>
      <c r="N4266">
        <f t="shared" si="66"/>
        <v>0</v>
      </c>
    </row>
    <row r="4267" spans="1:14" x14ac:dyDescent="0.2">
      <c r="A4267" t="s">
        <v>4526</v>
      </c>
      <c r="B4267" t="s">
        <v>32899</v>
      </c>
      <c r="I4267" t="s">
        <v>4</v>
      </c>
      <c r="J4267">
        <v>4.95</v>
      </c>
      <c r="M4267">
        <v>4.95</v>
      </c>
      <c r="N4267">
        <f t="shared" si="66"/>
        <v>0</v>
      </c>
    </row>
    <row r="4268" spans="1:14" x14ac:dyDescent="0.2">
      <c r="A4268" t="s">
        <v>4527</v>
      </c>
      <c r="B4268" t="s">
        <v>32899</v>
      </c>
      <c r="I4268" t="s">
        <v>4</v>
      </c>
      <c r="J4268">
        <v>4.34</v>
      </c>
      <c r="M4268">
        <v>4.34</v>
      </c>
      <c r="N4268">
        <f t="shared" si="66"/>
        <v>0</v>
      </c>
    </row>
    <row r="4269" spans="1:14" x14ac:dyDescent="0.2">
      <c r="A4269" t="s">
        <v>4528</v>
      </c>
      <c r="B4269" t="s">
        <v>32900</v>
      </c>
      <c r="I4269" t="s">
        <v>4</v>
      </c>
      <c r="J4269">
        <v>7.32</v>
      </c>
      <c r="M4269">
        <v>7.32</v>
      </c>
      <c r="N4269">
        <f t="shared" si="66"/>
        <v>0</v>
      </c>
    </row>
    <row r="4270" spans="1:14" x14ac:dyDescent="0.2">
      <c r="A4270" t="s">
        <v>4529</v>
      </c>
      <c r="B4270" t="s">
        <v>32900</v>
      </c>
      <c r="I4270" t="s">
        <v>4</v>
      </c>
      <c r="J4270">
        <v>6.42</v>
      </c>
      <c r="M4270">
        <v>6.42</v>
      </c>
      <c r="N4270">
        <f t="shared" si="66"/>
        <v>0</v>
      </c>
    </row>
    <row r="4271" spans="1:14" x14ac:dyDescent="0.2">
      <c r="A4271" t="s">
        <v>4530</v>
      </c>
      <c r="B4271" t="s">
        <v>32901</v>
      </c>
      <c r="I4271" t="s">
        <v>4</v>
      </c>
      <c r="J4271">
        <v>12.22</v>
      </c>
      <c r="M4271">
        <v>12.22</v>
      </c>
      <c r="N4271">
        <f t="shared" si="66"/>
        <v>0</v>
      </c>
    </row>
    <row r="4272" spans="1:14" x14ac:dyDescent="0.2">
      <c r="A4272" t="s">
        <v>4531</v>
      </c>
      <c r="B4272" t="s">
        <v>32901</v>
      </c>
      <c r="I4272" t="s">
        <v>4</v>
      </c>
      <c r="J4272">
        <v>10.69</v>
      </c>
      <c r="M4272">
        <v>10.69</v>
      </c>
      <c r="N4272">
        <f t="shared" si="66"/>
        <v>0</v>
      </c>
    </row>
    <row r="4273" spans="1:14" x14ac:dyDescent="0.2">
      <c r="A4273" t="s">
        <v>4532</v>
      </c>
      <c r="B4273" t="s">
        <v>32902</v>
      </c>
      <c r="I4273" t="s">
        <v>4</v>
      </c>
      <c r="J4273">
        <v>18.649999999999999</v>
      </c>
      <c r="M4273">
        <v>18.649999999999999</v>
      </c>
      <c r="N4273">
        <f t="shared" si="66"/>
        <v>0</v>
      </c>
    </row>
    <row r="4274" spans="1:14" x14ac:dyDescent="0.2">
      <c r="A4274" t="s">
        <v>4533</v>
      </c>
      <c r="B4274" t="s">
        <v>32902</v>
      </c>
      <c r="I4274" t="s">
        <v>4</v>
      </c>
      <c r="J4274">
        <v>16.309999999999999</v>
      </c>
      <c r="M4274">
        <v>16.309999999999999</v>
      </c>
      <c r="N4274">
        <f t="shared" si="66"/>
        <v>0</v>
      </c>
    </row>
    <row r="4275" spans="1:14" x14ac:dyDescent="0.2">
      <c r="A4275" t="s">
        <v>4534</v>
      </c>
      <c r="B4275" t="s">
        <v>32903</v>
      </c>
      <c r="I4275" t="s">
        <v>4</v>
      </c>
      <c r="J4275">
        <v>24.51</v>
      </c>
      <c r="M4275">
        <v>24.51</v>
      </c>
      <c r="N4275">
        <f t="shared" si="66"/>
        <v>0</v>
      </c>
    </row>
    <row r="4276" spans="1:14" x14ac:dyDescent="0.2">
      <c r="A4276" t="s">
        <v>4535</v>
      </c>
      <c r="B4276" t="s">
        <v>32903</v>
      </c>
      <c r="I4276" t="s">
        <v>4</v>
      </c>
      <c r="J4276">
        <v>21.44</v>
      </c>
      <c r="M4276">
        <v>21.44</v>
      </c>
      <c r="N4276">
        <f t="shared" si="66"/>
        <v>0</v>
      </c>
    </row>
    <row r="4277" spans="1:14" x14ac:dyDescent="0.2">
      <c r="A4277" t="s">
        <v>4536</v>
      </c>
      <c r="B4277" t="s">
        <v>32904</v>
      </c>
      <c r="I4277" t="s">
        <v>4</v>
      </c>
      <c r="J4277">
        <v>28.46</v>
      </c>
      <c r="M4277">
        <v>28.46</v>
      </c>
      <c r="N4277">
        <f t="shared" si="66"/>
        <v>0</v>
      </c>
    </row>
    <row r="4278" spans="1:14" x14ac:dyDescent="0.2">
      <c r="A4278" t="s">
        <v>4537</v>
      </c>
      <c r="B4278" t="s">
        <v>32904</v>
      </c>
      <c r="I4278" t="s">
        <v>4</v>
      </c>
      <c r="J4278">
        <v>25.42</v>
      </c>
      <c r="M4278">
        <v>25.42</v>
      </c>
      <c r="N4278">
        <f t="shared" si="66"/>
        <v>0</v>
      </c>
    </row>
    <row r="4279" spans="1:14" x14ac:dyDescent="0.2">
      <c r="A4279" t="s">
        <v>4538</v>
      </c>
      <c r="B4279" t="s">
        <v>32905</v>
      </c>
      <c r="I4279" t="s">
        <v>4</v>
      </c>
      <c r="J4279">
        <v>33.619999999999997</v>
      </c>
      <c r="M4279">
        <v>33.619999999999997</v>
      </c>
      <c r="N4279">
        <f t="shared" si="66"/>
        <v>0</v>
      </c>
    </row>
    <row r="4280" spans="1:14" x14ac:dyDescent="0.2">
      <c r="A4280" t="s">
        <v>4539</v>
      </c>
      <c r="B4280" t="s">
        <v>32905</v>
      </c>
      <c r="I4280" t="s">
        <v>4</v>
      </c>
      <c r="J4280">
        <v>30.02</v>
      </c>
      <c r="M4280">
        <v>30.02</v>
      </c>
      <c r="N4280">
        <f t="shared" si="66"/>
        <v>0</v>
      </c>
    </row>
    <row r="4281" spans="1:14" x14ac:dyDescent="0.2">
      <c r="A4281" t="s">
        <v>4540</v>
      </c>
      <c r="B4281" t="s">
        <v>32906</v>
      </c>
      <c r="I4281" t="s">
        <v>4</v>
      </c>
      <c r="J4281">
        <v>38.75</v>
      </c>
      <c r="M4281">
        <v>38.75</v>
      </c>
      <c r="N4281">
        <f t="shared" si="66"/>
        <v>0</v>
      </c>
    </row>
    <row r="4282" spans="1:14" x14ac:dyDescent="0.2">
      <c r="A4282" t="s">
        <v>4541</v>
      </c>
      <c r="B4282" t="s">
        <v>32906</v>
      </c>
      <c r="I4282" t="s">
        <v>4</v>
      </c>
      <c r="J4282">
        <v>34.619999999999997</v>
      </c>
      <c r="M4282">
        <v>34.619999999999997</v>
      </c>
      <c r="N4282">
        <f t="shared" si="66"/>
        <v>0</v>
      </c>
    </row>
    <row r="4283" spans="1:14" x14ac:dyDescent="0.2">
      <c r="A4283" t="s">
        <v>4542</v>
      </c>
      <c r="B4283" t="s">
        <v>32907</v>
      </c>
      <c r="I4283" t="s">
        <v>4</v>
      </c>
      <c r="J4283">
        <v>44.26</v>
      </c>
      <c r="M4283">
        <v>44.26</v>
      </c>
      <c r="N4283">
        <f t="shared" si="66"/>
        <v>0</v>
      </c>
    </row>
    <row r="4284" spans="1:14" x14ac:dyDescent="0.2">
      <c r="A4284" t="s">
        <v>4543</v>
      </c>
      <c r="B4284" t="s">
        <v>32907</v>
      </c>
      <c r="I4284" t="s">
        <v>4</v>
      </c>
      <c r="J4284">
        <v>39.54</v>
      </c>
      <c r="M4284">
        <v>39.54</v>
      </c>
      <c r="N4284">
        <f t="shared" si="66"/>
        <v>0</v>
      </c>
    </row>
    <row r="4285" spans="1:14" x14ac:dyDescent="0.2">
      <c r="A4285" t="s">
        <v>4544</v>
      </c>
      <c r="B4285" t="s">
        <v>32908</v>
      </c>
      <c r="I4285" t="s">
        <v>4</v>
      </c>
      <c r="J4285">
        <v>49.76</v>
      </c>
      <c r="M4285">
        <v>49.76</v>
      </c>
      <c r="N4285">
        <f t="shared" si="66"/>
        <v>0</v>
      </c>
    </row>
    <row r="4286" spans="1:14" x14ac:dyDescent="0.2">
      <c r="A4286" t="s">
        <v>4545</v>
      </c>
      <c r="B4286" t="s">
        <v>32908</v>
      </c>
      <c r="I4286" t="s">
        <v>4</v>
      </c>
      <c r="J4286">
        <v>44.47</v>
      </c>
      <c r="M4286">
        <v>44.47</v>
      </c>
      <c r="N4286">
        <f t="shared" si="66"/>
        <v>0</v>
      </c>
    </row>
    <row r="4287" spans="1:14" x14ac:dyDescent="0.2">
      <c r="A4287" t="s">
        <v>4546</v>
      </c>
      <c r="B4287" t="s">
        <v>32909</v>
      </c>
      <c r="I4287" t="s">
        <v>4</v>
      </c>
      <c r="J4287">
        <v>61.37</v>
      </c>
      <c r="M4287">
        <v>61.37</v>
      </c>
      <c r="N4287">
        <f t="shared" si="66"/>
        <v>0</v>
      </c>
    </row>
    <row r="4288" spans="1:14" x14ac:dyDescent="0.2">
      <c r="A4288" t="s">
        <v>4547</v>
      </c>
      <c r="B4288" t="s">
        <v>32909</v>
      </c>
      <c r="I4288" t="s">
        <v>4</v>
      </c>
      <c r="J4288">
        <v>54.87</v>
      </c>
      <c r="M4288">
        <v>54.87</v>
      </c>
      <c r="N4288">
        <f t="shared" si="66"/>
        <v>0</v>
      </c>
    </row>
    <row r="4289" spans="1:14" x14ac:dyDescent="0.2">
      <c r="A4289" t="s">
        <v>4548</v>
      </c>
      <c r="B4289" t="s">
        <v>32910</v>
      </c>
      <c r="I4289" t="s">
        <v>4</v>
      </c>
      <c r="J4289">
        <v>95.48</v>
      </c>
      <c r="M4289">
        <v>95.48</v>
      </c>
      <c r="N4289">
        <f t="shared" si="66"/>
        <v>0</v>
      </c>
    </row>
    <row r="4290" spans="1:14" x14ac:dyDescent="0.2">
      <c r="A4290" t="s">
        <v>4549</v>
      </c>
      <c r="B4290" t="s">
        <v>32910</v>
      </c>
      <c r="I4290" t="s">
        <v>4</v>
      </c>
      <c r="J4290">
        <v>88.12</v>
      </c>
      <c r="M4290">
        <v>88.12</v>
      </c>
      <c r="N4290">
        <f t="shared" si="66"/>
        <v>0</v>
      </c>
    </row>
    <row r="4291" spans="1:14" x14ac:dyDescent="0.2">
      <c r="A4291" t="s">
        <v>4550</v>
      </c>
      <c r="B4291" t="s">
        <v>32911</v>
      </c>
      <c r="I4291" t="s">
        <v>4</v>
      </c>
      <c r="J4291">
        <v>114.54</v>
      </c>
      <c r="M4291">
        <v>114.54</v>
      </c>
      <c r="N4291">
        <f t="shared" si="66"/>
        <v>0</v>
      </c>
    </row>
    <row r="4292" spans="1:14" x14ac:dyDescent="0.2">
      <c r="A4292" t="s">
        <v>4551</v>
      </c>
      <c r="B4292" t="s">
        <v>32911</v>
      </c>
      <c r="I4292" t="s">
        <v>4</v>
      </c>
      <c r="J4292">
        <v>105.72</v>
      </c>
      <c r="M4292">
        <v>105.72</v>
      </c>
      <c r="N4292">
        <f t="shared" ref="N4292:N4355" si="67">J4292-M4292</f>
        <v>0</v>
      </c>
    </row>
    <row r="4293" spans="1:14" x14ac:dyDescent="0.2">
      <c r="A4293" t="s">
        <v>4552</v>
      </c>
      <c r="B4293" t="s">
        <v>32912</v>
      </c>
      <c r="I4293" t="s">
        <v>4</v>
      </c>
      <c r="J4293">
        <v>138.30000000000001</v>
      </c>
      <c r="M4293">
        <v>138.30000000000001</v>
      </c>
      <c r="N4293">
        <f t="shared" si="67"/>
        <v>0</v>
      </c>
    </row>
    <row r="4294" spans="1:14" x14ac:dyDescent="0.2">
      <c r="A4294" t="s">
        <v>4553</v>
      </c>
      <c r="B4294" t="s">
        <v>32912</v>
      </c>
      <c r="I4294" t="s">
        <v>4</v>
      </c>
      <c r="J4294">
        <v>127.77</v>
      </c>
      <c r="M4294">
        <v>127.77</v>
      </c>
      <c r="N4294">
        <f t="shared" si="67"/>
        <v>0</v>
      </c>
    </row>
    <row r="4295" spans="1:14" x14ac:dyDescent="0.2">
      <c r="A4295" t="s">
        <v>4554</v>
      </c>
      <c r="B4295" t="s">
        <v>32913</v>
      </c>
      <c r="I4295" t="s">
        <v>4</v>
      </c>
      <c r="J4295">
        <v>162.16999999999999</v>
      </c>
      <c r="M4295">
        <v>162.16999999999999</v>
      </c>
      <c r="N4295">
        <f t="shared" si="67"/>
        <v>0</v>
      </c>
    </row>
    <row r="4296" spans="1:14" x14ac:dyDescent="0.2">
      <c r="A4296" t="s">
        <v>4555</v>
      </c>
      <c r="B4296" t="s">
        <v>32913</v>
      </c>
      <c r="I4296" t="s">
        <v>4</v>
      </c>
      <c r="J4296">
        <v>149.88</v>
      </c>
      <c r="M4296">
        <v>149.88</v>
      </c>
      <c r="N4296">
        <f t="shared" si="67"/>
        <v>0</v>
      </c>
    </row>
    <row r="4297" spans="1:14" x14ac:dyDescent="0.2">
      <c r="A4297" t="s">
        <v>4556</v>
      </c>
      <c r="B4297" t="s">
        <v>32914</v>
      </c>
      <c r="I4297" t="s">
        <v>4</v>
      </c>
      <c r="J4297">
        <v>202.71</v>
      </c>
      <c r="M4297">
        <v>202.71</v>
      </c>
      <c r="N4297">
        <f t="shared" si="67"/>
        <v>0</v>
      </c>
    </row>
    <row r="4298" spans="1:14" x14ac:dyDescent="0.2">
      <c r="A4298" t="s">
        <v>4557</v>
      </c>
      <c r="B4298" t="s">
        <v>32914</v>
      </c>
      <c r="I4298" t="s">
        <v>4</v>
      </c>
      <c r="J4298">
        <v>187.29</v>
      </c>
      <c r="M4298">
        <v>187.29</v>
      </c>
      <c r="N4298">
        <f t="shared" si="67"/>
        <v>0</v>
      </c>
    </row>
    <row r="4299" spans="1:14" x14ac:dyDescent="0.2">
      <c r="A4299" t="s">
        <v>4558</v>
      </c>
      <c r="B4299" t="s">
        <v>32915</v>
      </c>
      <c r="I4299" t="s">
        <v>4</v>
      </c>
      <c r="J4299">
        <v>10.43</v>
      </c>
      <c r="M4299">
        <v>10.43</v>
      </c>
      <c r="N4299">
        <f t="shared" si="67"/>
        <v>0</v>
      </c>
    </row>
    <row r="4300" spans="1:14" x14ac:dyDescent="0.2">
      <c r="A4300" t="s">
        <v>4559</v>
      </c>
      <c r="B4300" t="s">
        <v>32915</v>
      </c>
      <c r="I4300" t="s">
        <v>4</v>
      </c>
      <c r="J4300">
        <v>9.08</v>
      </c>
      <c r="M4300">
        <v>9.08</v>
      </c>
      <c r="N4300">
        <f t="shared" si="67"/>
        <v>0</v>
      </c>
    </row>
    <row r="4301" spans="1:14" x14ac:dyDescent="0.2">
      <c r="A4301" t="s">
        <v>4560</v>
      </c>
      <c r="B4301" t="s">
        <v>32916</v>
      </c>
      <c r="I4301" t="s">
        <v>4</v>
      </c>
      <c r="J4301">
        <v>17.190000000000001</v>
      </c>
      <c r="M4301">
        <v>17.190000000000001</v>
      </c>
      <c r="N4301">
        <f t="shared" si="67"/>
        <v>0</v>
      </c>
    </row>
    <row r="4302" spans="1:14" x14ac:dyDescent="0.2">
      <c r="A4302" t="s">
        <v>4561</v>
      </c>
      <c r="B4302" t="s">
        <v>32916</v>
      </c>
      <c r="I4302" t="s">
        <v>4</v>
      </c>
      <c r="J4302">
        <v>14.97</v>
      </c>
      <c r="M4302">
        <v>14.97</v>
      </c>
      <c r="N4302">
        <f t="shared" si="67"/>
        <v>0</v>
      </c>
    </row>
    <row r="4303" spans="1:14" x14ac:dyDescent="0.2">
      <c r="A4303" t="s">
        <v>4562</v>
      </c>
      <c r="B4303" t="s">
        <v>32917</v>
      </c>
      <c r="I4303" t="s">
        <v>4</v>
      </c>
      <c r="J4303">
        <v>25.85</v>
      </c>
      <c r="M4303">
        <v>25.85</v>
      </c>
      <c r="N4303">
        <f t="shared" si="67"/>
        <v>0</v>
      </c>
    </row>
    <row r="4304" spans="1:14" x14ac:dyDescent="0.2">
      <c r="A4304" t="s">
        <v>4563</v>
      </c>
      <c r="B4304" t="s">
        <v>32917</v>
      </c>
      <c r="I4304" t="s">
        <v>4</v>
      </c>
      <c r="J4304">
        <v>22.52</v>
      </c>
      <c r="M4304">
        <v>22.52</v>
      </c>
      <c r="N4304">
        <f t="shared" si="67"/>
        <v>0</v>
      </c>
    </row>
    <row r="4305" spans="1:14" x14ac:dyDescent="0.2">
      <c r="A4305" t="s">
        <v>4564</v>
      </c>
      <c r="B4305" t="s">
        <v>32918</v>
      </c>
      <c r="I4305" t="s">
        <v>4</v>
      </c>
      <c r="J4305">
        <v>33.71</v>
      </c>
      <c r="M4305">
        <v>33.71</v>
      </c>
      <c r="N4305">
        <f t="shared" si="67"/>
        <v>0</v>
      </c>
    </row>
    <row r="4306" spans="1:14" x14ac:dyDescent="0.2">
      <c r="A4306" t="s">
        <v>4565</v>
      </c>
      <c r="B4306" t="s">
        <v>32918</v>
      </c>
      <c r="I4306" t="s">
        <v>4</v>
      </c>
      <c r="J4306">
        <v>29.36</v>
      </c>
      <c r="M4306">
        <v>29.36</v>
      </c>
      <c r="N4306">
        <f t="shared" si="67"/>
        <v>0</v>
      </c>
    </row>
    <row r="4307" spans="1:14" x14ac:dyDescent="0.2">
      <c r="A4307" t="s">
        <v>4566</v>
      </c>
      <c r="B4307" t="s">
        <v>32919</v>
      </c>
      <c r="I4307" t="s">
        <v>4</v>
      </c>
      <c r="J4307">
        <v>37.28</v>
      </c>
      <c r="M4307">
        <v>37.28</v>
      </c>
      <c r="N4307">
        <f t="shared" si="67"/>
        <v>0</v>
      </c>
    </row>
    <row r="4308" spans="1:14" x14ac:dyDescent="0.2">
      <c r="A4308" t="s">
        <v>4567</v>
      </c>
      <c r="B4308" t="s">
        <v>32919</v>
      </c>
      <c r="I4308" t="s">
        <v>4</v>
      </c>
      <c r="J4308">
        <v>33</v>
      </c>
      <c r="M4308">
        <v>33</v>
      </c>
      <c r="N4308">
        <f t="shared" si="67"/>
        <v>0</v>
      </c>
    </row>
    <row r="4309" spans="1:14" x14ac:dyDescent="0.2">
      <c r="A4309" t="s">
        <v>4568</v>
      </c>
      <c r="B4309" t="s">
        <v>32920</v>
      </c>
      <c r="I4309" t="s">
        <v>5</v>
      </c>
      <c r="J4309">
        <v>8.6</v>
      </c>
      <c r="M4309">
        <v>8.6</v>
      </c>
      <c r="N4309">
        <f t="shared" si="67"/>
        <v>0</v>
      </c>
    </row>
    <row r="4310" spans="1:14" x14ac:dyDescent="0.2">
      <c r="A4310" t="s">
        <v>4569</v>
      </c>
      <c r="B4310" t="s">
        <v>32920</v>
      </c>
      <c r="I4310" t="s">
        <v>5</v>
      </c>
      <c r="J4310">
        <v>7.45</v>
      </c>
      <c r="M4310">
        <v>7.45</v>
      </c>
      <c r="N4310">
        <f t="shared" si="67"/>
        <v>0</v>
      </c>
    </row>
    <row r="4311" spans="1:14" x14ac:dyDescent="0.2">
      <c r="A4311" t="s">
        <v>4570</v>
      </c>
      <c r="B4311" t="s">
        <v>32921</v>
      </c>
      <c r="I4311" t="s">
        <v>5</v>
      </c>
      <c r="J4311">
        <v>12.9</v>
      </c>
      <c r="M4311">
        <v>12.9</v>
      </c>
      <c r="N4311">
        <f t="shared" si="67"/>
        <v>0</v>
      </c>
    </row>
    <row r="4312" spans="1:14" x14ac:dyDescent="0.2">
      <c r="A4312" t="s">
        <v>4571</v>
      </c>
      <c r="B4312" t="s">
        <v>32921</v>
      </c>
      <c r="I4312" t="s">
        <v>5</v>
      </c>
      <c r="J4312">
        <v>11.18</v>
      </c>
      <c r="M4312">
        <v>11.18</v>
      </c>
      <c r="N4312">
        <f t="shared" si="67"/>
        <v>0</v>
      </c>
    </row>
    <row r="4313" spans="1:14" x14ac:dyDescent="0.2">
      <c r="A4313" t="s">
        <v>4572</v>
      </c>
      <c r="B4313" t="s">
        <v>32922</v>
      </c>
      <c r="I4313" t="s">
        <v>5</v>
      </c>
      <c r="J4313">
        <v>17.21</v>
      </c>
      <c r="M4313">
        <v>17.21</v>
      </c>
      <c r="N4313">
        <f t="shared" si="67"/>
        <v>0</v>
      </c>
    </row>
    <row r="4314" spans="1:14" x14ac:dyDescent="0.2">
      <c r="A4314" t="s">
        <v>4573</v>
      </c>
      <c r="B4314" t="s">
        <v>32922</v>
      </c>
      <c r="I4314" t="s">
        <v>5</v>
      </c>
      <c r="J4314">
        <v>14.91</v>
      </c>
      <c r="M4314">
        <v>14.91</v>
      </c>
      <c r="N4314">
        <f t="shared" si="67"/>
        <v>0</v>
      </c>
    </row>
    <row r="4315" spans="1:14" x14ac:dyDescent="0.2">
      <c r="A4315" t="s">
        <v>4574</v>
      </c>
      <c r="B4315" t="s">
        <v>32923</v>
      </c>
      <c r="I4315" t="s">
        <v>5</v>
      </c>
      <c r="J4315">
        <v>21.51</v>
      </c>
      <c r="M4315">
        <v>21.51</v>
      </c>
      <c r="N4315">
        <f t="shared" si="67"/>
        <v>0</v>
      </c>
    </row>
    <row r="4316" spans="1:14" x14ac:dyDescent="0.2">
      <c r="A4316" t="s">
        <v>4575</v>
      </c>
      <c r="B4316" t="s">
        <v>32923</v>
      </c>
      <c r="I4316" t="s">
        <v>5</v>
      </c>
      <c r="J4316">
        <v>18.64</v>
      </c>
      <c r="M4316">
        <v>18.64</v>
      </c>
      <c r="N4316">
        <f t="shared" si="67"/>
        <v>0</v>
      </c>
    </row>
    <row r="4317" spans="1:14" x14ac:dyDescent="0.2">
      <c r="A4317" t="s">
        <v>4576</v>
      </c>
      <c r="B4317" t="s">
        <v>32924</v>
      </c>
      <c r="I4317" t="s">
        <v>5</v>
      </c>
      <c r="J4317">
        <v>25.82</v>
      </c>
      <c r="M4317">
        <v>25.82</v>
      </c>
      <c r="N4317">
        <f t="shared" si="67"/>
        <v>0</v>
      </c>
    </row>
    <row r="4318" spans="1:14" x14ac:dyDescent="0.2">
      <c r="A4318" t="s">
        <v>4577</v>
      </c>
      <c r="B4318" t="s">
        <v>32924</v>
      </c>
      <c r="I4318" t="s">
        <v>5</v>
      </c>
      <c r="J4318">
        <v>22.37</v>
      </c>
      <c r="M4318">
        <v>22.37</v>
      </c>
      <c r="N4318">
        <f t="shared" si="67"/>
        <v>0</v>
      </c>
    </row>
    <row r="4319" spans="1:14" x14ac:dyDescent="0.2">
      <c r="A4319" t="s">
        <v>4578</v>
      </c>
      <c r="B4319" t="s">
        <v>32925</v>
      </c>
      <c r="I4319" t="s">
        <v>5</v>
      </c>
      <c r="J4319">
        <v>30.12</v>
      </c>
      <c r="M4319">
        <v>30.12</v>
      </c>
      <c r="N4319">
        <f t="shared" si="67"/>
        <v>0</v>
      </c>
    </row>
    <row r="4320" spans="1:14" x14ac:dyDescent="0.2">
      <c r="A4320" t="s">
        <v>4579</v>
      </c>
      <c r="B4320" t="s">
        <v>32925</v>
      </c>
      <c r="I4320" t="s">
        <v>5</v>
      </c>
      <c r="J4320">
        <v>26.1</v>
      </c>
      <c r="M4320">
        <v>26.1</v>
      </c>
      <c r="N4320">
        <f t="shared" si="67"/>
        <v>0</v>
      </c>
    </row>
    <row r="4321" spans="1:14" x14ac:dyDescent="0.2">
      <c r="A4321" t="s">
        <v>4580</v>
      </c>
      <c r="B4321" t="s">
        <v>32926</v>
      </c>
      <c r="I4321" t="s">
        <v>5</v>
      </c>
      <c r="J4321">
        <v>34.42</v>
      </c>
      <c r="M4321">
        <v>34.42</v>
      </c>
      <c r="N4321">
        <f t="shared" si="67"/>
        <v>0</v>
      </c>
    </row>
    <row r="4322" spans="1:14" x14ac:dyDescent="0.2">
      <c r="A4322" t="s">
        <v>4581</v>
      </c>
      <c r="B4322" t="s">
        <v>32926</v>
      </c>
      <c r="I4322" t="s">
        <v>5</v>
      </c>
      <c r="J4322">
        <v>29.82</v>
      </c>
      <c r="M4322">
        <v>29.82</v>
      </c>
      <c r="N4322">
        <f t="shared" si="67"/>
        <v>0</v>
      </c>
    </row>
    <row r="4323" spans="1:14" x14ac:dyDescent="0.2">
      <c r="A4323" t="s">
        <v>4582</v>
      </c>
      <c r="B4323" t="s">
        <v>32927</v>
      </c>
      <c r="I4323" t="s">
        <v>5</v>
      </c>
      <c r="J4323">
        <v>38.72</v>
      </c>
      <c r="M4323">
        <v>38.72</v>
      </c>
      <c r="N4323">
        <f t="shared" si="67"/>
        <v>0</v>
      </c>
    </row>
    <row r="4324" spans="1:14" x14ac:dyDescent="0.2">
      <c r="A4324" t="s">
        <v>4583</v>
      </c>
      <c r="B4324" t="s">
        <v>32927</v>
      </c>
      <c r="I4324" t="s">
        <v>5</v>
      </c>
      <c r="J4324">
        <v>33.549999999999997</v>
      </c>
      <c r="M4324">
        <v>33.549999999999997</v>
      </c>
      <c r="N4324">
        <f t="shared" si="67"/>
        <v>0</v>
      </c>
    </row>
    <row r="4325" spans="1:14" x14ac:dyDescent="0.2">
      <c r="A4325" t="s">
        <v>4584</v>
      </c>
      <c r="B4325" t="s">
        <v>32928</v>
      </c>
      <c r="I4325" t="s">
        <v>5</v>
      </c>
      <c r="J4325">
        <v>43.03</v>
      </c>
      <c r="M4325">
        <v>43.03</v>
      </c>
      <c r="N4325">
        <f t="shared" si="67"/>
        <v>0</v>
      </c>
    </row>
    <row r="4326" spans="1:14" x14ac:dyDescent="0.2">
      <c r="A4326" t="s">
        <v>4585</v>
      </c>
      <c r="B4326" t="s">
        <v>32928</v>
      </c>
      <c r="I4326" t="s">
        <v>5</v>
      </c>
      <c r="J4326">
        <v>37.28</v>
      </c>
      <c r="M4326">
        <v>37.28</v>
      </c>
      <c r="N4326">
        <f t="shared" si="67"/>
        <v>0</v>
      </c>
    </row>
    <row r="4327" spans="1:14" x14ac:dyDescent="0.2">
      <c r="A4327" t="s">
        <v>4586</v>
      </c>
      <c r="B4327" t="s">
        <v>32929</v>
      </c>
      <c r="I4327" t="s">
        <v>5</v>
      </c>
      <c r="J4327">
        <v>47.33</v>
      </c>
      <c r="M4327">
        <v>47.33</v>
      </c>
      <c r="N4327">
        <f t="shared" si="67"/>
        <v>0</v>
      </c>
    </row>
    <row r="4328" spans="1:14" x14ac:dyDescent="0.2">
      <c r="A4328" t="s">
        <v>4587</v>
      </c>
      <c r="B4328" t="s">
        <v>32929</v>
      </c>
      <c r="I4328" t="s">
        <v>5</v>
      </c>
      <c r="J4328">
        <v>41.01</v>
      </c>
      <c r="M4328">
        <v>41.01</v>
      </c>
      <c r="N4328">
        <f t="shared" si="67"/>
        <v>0</v>
      </c>
    </row>
    <row r="4329" spans="1:14" x14ac:dyDescent="0.2">
      <c r="A4329" t="s">
        <v>4588</v>
      </c>
      <c r="B4329" t="s">
        <v>32930</v>
      </c>
      <c r="I4329" t="s">
        <v>5</v>
      </c>
      <c r="J4329">
        <v>51.64</v>
      </c>
      <c r="M4329">
        <v>51.64</v>
      </c>
      <c r="N4329">
        <f t="shared" si="67"/>
        <v>0</v>
      </c>
    </row>
    <row r="4330" spans="1:14" x14ac:dyDescent="0.2">
      <c r="A4330" t="s">
        <v>4589</v>
      </c>
      <c r="B4330" t="s">
        <v>32930</v>
      </c>
      <c r="I4330" t="s">
        <v>5</v>
      </c>
      <c r="J4330">
        <v>44.74</v>
      </c>
      <c r="M4330">
        <v>44.74</v>
      </c>
      <c r="N4330">
        <f t="shared" si="67"/>
        <v>0</v>
      </c>
    </row>
    <row r="4331" spans="1:14" x14ac:dyDescent="0.2">
      <c r="A4331" t="s">
        <v>4590</v>
      </c>
      <c r="B4331" t="s">
        <v>32931</v>
      </c>
      <c r="I4331" t="s">
        <v>5</v>
      </c>
      <c r="J4331">
        <v>55.94</v>
      </c>
      <c r="M4331">
        <v>55.94</v>
      </c>
      <c r="N4331">
        <f t="shared" si="67"/>
        <v>0</v>
      </c>
    </row>
    <row r="4332" spans="1:14" x14ac:dyDescent="0.2">
      <c r="A4332" t="s">
        <v>4591</v>
      </c>
      <c r="B4332" t="s">
        <v>32931</v>
      </c>
      <c r="I4332" t="s">
        <v>5</v>
      </c>
      <c r="J4332">
        <v>48.47</v>
      </c>
      <c r="M4332">
        <v>48.47</v>
      </c>
      <c r="N4332">
        <f t="shared" si="67"/>
        <v>0</v>
      </c>
    </row>
    <row r="4333" spans="1:14" x14ac:dyDescent="0.2">
      <c r="A4333" t="s">
        <v>4592</v>
      </c>
      <c r="B4333" t="s">
        <v>32932</v>
      </c>
      <c r="I4333" t="s">
        <v>5</v>
      </c>
      <c r="J4333">
        <v>60.24</v>
      </c>
      <c r="M4333">
        <v>60.24</v>
      </c>
      <c r="N4333">
        <f t="shared" si="67"/>
        <v>0</v>
      </c>
    </row>
    <row r="4334" spans="1:14" x14ac:dyDescent="0.2">
      <c r="A4334" t="s">
        <v>4593</v>
      </c>
      <c r="B4334" t="s">
        <v>32932</v>
      </c>
      <c r="I4334" t="s">
        <v>5</v>
      </c>
      <c r="J4334">
        <v>52.2</v>
      </c>
      <c r="M4334">
        <v>52.2</v>
      </c>
      <c r="N4334">
        <f t="shared" si="67"/>
        <v>0</v>
      </c>
    </row>
    <row r="4335" spans="1:14" x14ac:dyDescent="0.2">
      <c r="A4335" t="s">
        <v>4594</v>
      </c>
      <c r="B4335" t="s">
        <v>32933</v>
      </c>
      <c r="I4335" t="s">
        <v>5</v>
      </c>
      <c r="J4335">
        <v>64.55</v>
      </c>
      <c r="M4335">
        <v>64.55</v>
      </c>
      <c r="N4335">
        <f t="shared" si="67"/>
        <v>0</v>
      </c>
    </row>
    <row r="4336" spans="1:14" x14ac:dyDescent="0.2">
      <c r="A4336" t="s">
        <v>4595</v>
      </c>
      <c r="B4336" t="s">
        <v>32933</v>
      </c>
      <c r="I4336" t="s">
        <v>5</v>
      </c>
      <c r="J4336">
        <v>55.92</v>
      </c>
      <c r="M4336">
        <v>55.92</v>
      </c>
      <c r="N4336">
        <f t="shared" si="67"/>
        <v>0</v>
      </c>
    </row>
    <row r="4337" spans="1:14" x14ac:dyDescent="0.2">
      <c r="A4337" t="s">
        <v>4596</v>
      </c>
      <c r="B4337" t="s">
        <v>32934</v>
      </c>
      <c r="I4337" t="s">
        <v>5</v>
      </c>
      <c r="J4337">
        <v>68.849999999999994</v>
      </c>
      <c r="M4337">
        <v>68.849999999999994</v>
      </c>
      <c r="N4337">
        <f t="shared" si="67"/>
        <v>0</v>
      </c>
    </row>
    <row r="4338" spans="1:14" x14ac:dyDescent="0.2">
      <c r="A4338" t="s">
        <v>4597</v>
      </c>
      <c r="B4338" t="s">
        <v>32934</v>
      </c>
      <c r="I4338" t="s">
        <v>5</v>
      </c>
      <c r="J4338">
        <v>59.65</v>
      </c>
      <c r="M4338">
        <v>59.65</v>
      </c>
      <c r="N4338">
        <f t="shared" si="67"/>
        <v>0</v>
      </c>
    </row>
    <row r="4339" spans="1:14" x14ac:dyDescent="0.2">
      <c r="A4339" t="s">
        <v>4598</v>
      </c>
      <c r="B4339" t="s">
        <v>32935</v>
      </c>
      <c r="I4339" t="s">
        <v>5</v>
      </c>
      <c r="J4339">
        <v>73.150000000000006</v>
      </c>
      <c r="M4339">
        <v>73.150000000000006</v>
      </c>
      <c r="N4339">
        <f t="shared" si="67"/>
        <v>0</v>
      </c>
    </row>
    <row r="4340" spans="1:14" x14ac:dyDescent="0.2">
      <c r="A4340" t="s">
        <v>4599</v>
      </c>
      <c r="B4340" t="s">
        <v>32935</v>
      </c>
      <c r="I4340" t="s">
        <v>5</v>
      </c>
      <c r="J4340">
        <v>63.38</v>
      </c>
      <c r="M4340">
        <v>63.38</v>
      </c>
      <c r="N4340">
        <f t="shared" si="67"/>
        <v>0</v>
      </c>
    </row>
    <row r="4341" spans="1:14" x14ac:dyDescent="0.2">
      <c r="A4341" t="s">
        <v>4600</v>
      </c>
      <c r="B4341" t="s">
        <v>32936</v>
      </c>
      <c r="I4341" t="s">
        <v>5</v>
      </c>
      <c r="J4341">
        <v>81.760000000000005</v>
      </c>
      <c r="M4341">
        <v>81.760000000000005</v>
      </c>
      <c r="N4341">
        <f t="shared" si="67"/>
        <v>0</v>
      </c>
    </row>
    <row r="4342" spans="1:14" x14ac:dyDescent="0.2">
      <c r="A4342" t="s">
        <v>4601</v>
      </c>
      <c r="B4342" t="s">
        <v>32936</v>
      </c>
      <c r="I4342" t="s">
        <v>5</v>
      </c>
      <c r="J4342">
        <v>70.84</v>
      </c>
      <c r="M4342">
        <v>70.84</v>
      </c>
      <c r="N4342">
        <f t="shared" si="67"/>
        <v>0</v>
      </c>
    </row>
    <row r="4343" spans="1:14" x14ac:dyDescent="0.2">
      <c r="A4343" t="s">
        <v>4602</v>
      </c>
      <c r="B4343" t="s">
        <v>32937</v>
      </c>
      <c r="I4343" t="s">
        <v>5</v>
      </c>
      <c r="J4343">
        <v>21.51</v>
      </c>
      <c r="M4343">
        <v>21.51</v>
      </c>
      <c r="N4343">
        <f t="shared" si="67"/>
        <v>0</v>
      </c>
    </row>
    <row r="4344" spans="1:14" x14ac:dyDescent="0.2">
      <c r="A4344" t="s">
        <v>4603</v>
      </c>
      <c r="B4344" t="s">
        <v>32937</v>
      </c>
      <c r="I4344" t="s">
        <v>5</v>
      </c>
      <c r="J4344">
        <v>18.64</v>
      </c>
      <c r="M4344">
        <v>18.64</v>
      </c>
      <c r="N4344">
        <f t="shared" si="67"/>
        <v>0</v>
      </c>
    </row>
    <row r="4345" spans="1:14" x14ac:dyDescent="0.2">
      <c r="A4345" t="s">
        <v>4604</v>
      </c>
      <c r="B4345" t="s">
        <v>32938</v>
      </c>
      <c r="I4345" t="s">
        <v>5</v>
      </c>
      <c r="J4345">
        <v>31.84</v>
      </c>
      <c r="M4345">
        <v>31.84</v>
      </c>
      <c r="N4345">
        <f t="shared" si="67"/>
        <v>0</v>
      </c>
    </row>
    <row r="4346" spans="1:14" x14ac:dyDescent="0.2">
      <c r="A4346" t="s">
        <v>4605</v>
      </c>
      <c r="B4346" t="s">
        <v>32938</v>
      </c>
      <c r="I4346" t="s">
        <v>5</v>
      </c>
      <c r="J4346">
        <v>27.59</v>
      </c>
      <c r="M4346">
        <v>27.59</v>
      </c>
      <c r="N4346">
        <f t="shared" si="67"/>
        <v>0</v>
      </c>
    </row>
    <row r="4347" spans="1:14" x14ac:dyDescent="0.2">
      <c r="A4347" t="s">
        <v>4606</v>
      </c>
      <c r="B4347" t="s">
        <v>32939</v>
      </c>
      <c r="I4347" t="s">
        <v>5</v>
      </c>
      <c r="J4347">
        <v>41.74</v>
      </c>
      <c r="M4347">
        <v>41.74</v>
      </c>
      <c r="N4347">
        <f t="shared" si="67"/>
        <v>0</v>
      </c>
    </row>
    <row r="4348" spans="1:14" x14ac:dyDescent="0.2">
      <c r="A4348" t="s">
        <v>4607</v>
      </c>
      <c r="B4348" t="s">
        <v>32939</v>
      </c>
      <c r="I4348" t="s">
        <v>5</v>
      </c>
      <c r="J4348">
        <v>36.159999999999997</v>
      </c>
      <c r="M4348">
        <v>36.159999999999997</v>
      </c>
      <c r="N4348">
        <f t="shared" si="67"/>
        <v>0</v>
      </c>
    </row>
    <row r="4349" spans="1:14" x14ac:dyDescent="0.2">
      <c r="A4349" t="s">
        <v>4608</v>
      </c>
      <c r="B4349" t="s">
        <v>32940</v>
      </c>
      <c r="I4349" t="s">
        <v>5</v>
      </c>
      <c r="J4349">
        <v>61.96</v>
      </c>
      <c r="M4349">
        <v>61.96</v>
      </c>
      <c r="N4349">
        <f t="shared" si="67"/>
        <v>0</v>
      </c>
    </row>
    <row r="4350" spans="1:14" x14ac:dyDescent="0.2">
      <c r="A4350" t="s">
        <v>4609</v>
      </c>
      <c r="B4350" t="s">
        <v>32940</v>
      </c>
      <c r="I4350" t="s">
        <v>5</v>
      </c>
      <c r="J4350">
        <v>53.69</v>
      </c>
      <c r="M4350">
        <v>53.69</v>
      </c>
      <c r="N4350">
        <f t="shared" si="67"/>
        <v>0</v>
      </c>
    </row>
    <row r="4351" spans="1:14" x14ac:dyDescent="0.2">
      <c r="A4351" t="s">
        <v>4610</v>
      </c>
      <c r="B4351" t="s">
        <v>32941</v>
      </c>
      <c r="I4351" t="s">
        <v>5</v>
      </c>
      <c r="J4351">
        <v>80.47</v>
      </c>
      <c r="M4351">
        <v>80.47</v>
      </c>
      <c r="N4351">
        <f t="shared" si="67"/>
        <v>0</v>
      </c>
    </row>
    <row r="4352" spans="1:14" x14ac:dyDescent="0.2">
      <c r="A4352" t="s">
        <v>4611</v>
      </c>
      <c r="B4352" t="s">
        <v>32941</v>
      </c>
      <c r="I4352" t="s">
        <v>5</v>
      </c>
      <c r="J4352">
        <v>69.72</v>
      </c>
      <c r="M4352">
        <v>69.72</v>
      </c>
      <c r="N4352">
        <f t="shared" si="67"/>
        <v>0</v>
      </c>
    </row>
    <row r="4353" spans="1:14" x14ac:dyDescent="0.2">
      <c r="A4353" t="s">
        <v>4612</v>
      </c>
      <c r="B4353" t="s">
        <v>32942</v>
      </c>
      <c r="I4353" t="s">
        <v>5</v>
      </c>
      <c r="J4353">
        <v>98.54</v>
      </c>
      <c r="M4353">
        <v>98.54</v>
      </c>
      <c r="N4353">
        <f t="shared" si="67"/>
        <v>0</v>
      </c>
    </row>
    <row r="4354" spans="1:14" x14ac:dyDescent="0.2">
      <c r="A4354" t="s">
        <v>4613</v>
      </c>
      <c r="B4354" t="s">
        <v>32942</v>
      </c>
      <c r="I4354" t="s">
        <v>5</v>
      </c>
      <c r="J4354">
        <v>85.38</v>
      </c>
      <c r="M4354">
        <v>85.38</v>
      </c>
      <c r="N4354">
        <f t="shared" si="67"/>
        <v>0</v>
      </c>
    </row>
    <row r="4355" spans="1:14" x14ac:dyDescent="0.2">
      <c r="A4355" t="s">
        <v>4614</v>
      </c>
      <c r="B4355" t="s">
        <v>32943</v>
      </c>
      <c r="I4355" t="s">
        <v>5</v>
      </c>
      <c r="J4355">
        <v>115.75</v>
      </c>
      <c r="M4355">
        <v>115.75</v>
      </c>
      <c r="N4355">
        <f t="shared" si="67"/>
        <v>0</v>
      </c>
    </row>
    <row r="4356" spans="1:14" x14ac:dyDescent="0.2">
      <c r="A4356" t="s">
        <v>4615</v>
      </c>
      <c r="B4356" t="s">
        <v>32943</v>
      </c>
      <c r="I4356" t="s">
        <v>5</v>
      </c>
      <c r="J4356">
        <v>100.29</v>
      </c>
      <c r="M4356">
        <v>100.29</v>
      </c>
      <c r="N4356">
        <f t="shared" ref="N4356:N4419" si="68">J4356-M4356</f>
        <v>0</v>
      </c>
    </row>
    <row r="4357" spans="1:14" x14ac:dyDescent="0.2">
      <c r="A4357" t="s">
        <v>4616</v>
      </c>
      <c r="B4357" t="s">
        <v>32944</v>
      </c>
      <c r="I4357" t="s">
        <v>5</v>
      </c>
      <c r="J4357">
        <v>131.68</v>
      </c>
      <c r="M4357">
        <v>131.68</v>
      </c>
      <c r="N4357">
        <f t="shared" si="68"/>
        <v>0</v>
      </c>
    </row>
    <row r="4358" spans="1:14" x14ac:dyDescent="0.2">
      <c r="A4358" t="s">
        <v>4617</v>
      </c>
      <c r="B4358" t="s">
        <v>32944</v>
      </c>
      <c r="I4358" t="s">
        <v>5</v>
      </c>
      <c r="J4358">
        <v>114.09</v>
      </c>
      <c r="M4358">
        <v>114.09</v>
      </c>
      <c r="N4358">
        <f t="shared" si="68"/>
        <v>0</v>
      </c>
    </row>
    <row r="4359" spans="1:14" x14ac:dyDescent="0.2">
      <c r="A4359" t="s">
        <v>4618</v>
      </c>
      <c r="B4359" t="s">
        <v>32945</v>
      </c>
      <c r="I4359" t="s">
        <v>5</v>
      </c>
      <c r="J4359">
        <v>146.74</v>
      </c>
      <c r="M4359">
        <v>146.74</v>
      </c>
      <c r="N4359">
        <f t="shared" si="68"/>
        <v>0</v>
      </c>
    </row>
    <row r="4360" spans="1:14" x14ac:dyDescent="0.2">
      <c r="A4360" t="s">
        <v>4619</v>
      </c>
      <c r="B4360" t="s">
        <v>32945</v>
      </c>
      <c r="I4360" t="s">
        <v>5</v>
      </c>
      <c r="J4360">
        <v>127.14</v>
      </c>
      <c r="M4360">
        <v>127.14</v>
      </c>
      <c r="N4360">
        <f t="shared" si="68"/>
        <v>0</v>
      </c>
    </row>
    <row r="4361" spans="1:14" x14ac:dyDescent="0.2">
      <c r="A4361" t="s">
        <v>4620</v>
      </c>
      <c r="B4361" t="s">
        <v>32946</v>
      </c>
      <c r="I4361" t="s">
        <v>5</v>
      </c>
      <c r="J4361">
        <v>161.37</v>
      </c>
      <c r="M4361">
        <v>161.37</v>
      </c>
      <c r="N4361">
        <f t="shared" si="68"/>
        <v>0</v>
      </c>
    </row>
    <row r="4362" spans="1:14" x14ac:dyDescent="0.2">
      <c r="A4362" t="s">
        <v>4621</v>
      </c>
      <c r="B4362" t="s">
        <v>32946</v>
      </c>
      <c r="I4362" t="s">
        <v>5</v>
      </c>
      <c r="J4362">
        <v>139.82</v>
      </c>
      <c r="M4362">
        <v>139.82</v>
      </c>
      <c r="N4362">
        <f t="shared" si="68"/>
        <v>0</v>
      </c>
    </row>
    <row r="4363" spans="1:14" x14ac:dyDescent="0.2">
      <c r="A4363" t="s">
        <v>4622</v>
      </c>
      <c r="B4363" t="s">
        <v>32947</v>
      </c>
      <c r="I4363" t="s">
        <v>5</v>
      </c>
      <c r="J4363">
        <v>174.71</v>
      </c>
      <c r="M4363">
        <v>174.71</v>
      </c>
      <c r="N4363">
        <f t="shared" si="68"/>
        <v>0</v>
      </c>
    </row>
    <row r="4364" spans="1:14" x14ac:dyDescent="0.2">
      <c r="A4364" t="s">
        <v>4623</v>
      </c>
      <c r="B4364" t="s">
        <v>32947</v>
      </c>
      <c r="I4364" t="s">
        <v>5</v>
      </c>
      <c r="J4364">
        <v>151.38</v>
      </c>
      <c r="M4364">
        <v>151.38</v>
      </c>
      <c r="N4364">
        <f t="shared" si="68"/>
        <v>0</v>
      </c>
    </row>
    <row r="4365" spans="1:14" x14ac:dyDescent="0.2">
      <c r="A4365" t="s">
        <v>4624</v>
      </c>
      <c r="B4365" t="s">
        <v>32948</v>
      </c>
      <c r="I4365" t="s">
        <v>5</v>
      </c>
      <c r="J4365">
        <v>199.24</v>
      </c>
      <c r="M4365">
        <v>199.24</v>
      </c>
      <c r="N4365">
        <f t="shared" si="68"/>
        <v>0</v>
      </c>
    </row>
    <row r="4366" spans="1:14" x14ac:dyDescent="0.2">
      <c r="A4366" t="s">
        <v>4625</v>
      </c>
      <c r="B4366" t="s">
        <v>32948</v>
      </c>
      <c r="I4366" t="s">
        <v>5</v>
      </c>
      <c r="J4366">
        <v>172.63</v>
      </c>
      <c r="M4366">
        <v>172.63</v>
      </c>
      <c r="N4366">
        <f t="shared" si="68"/>
        <v>0</v>
      </c>
    </row>
    <row r="4367" spans="1:14" x14ac:dyDescent="0.2">
      <c r="A4367" t="s">
        <v>4626</v>
      </c>
      <c r="B4367" t="s">
        <v>32949</v>
      </c>
      <c r="I4367" t="s">
        <v>5</v>
      </c>
      <c r="J4367">
        <v>219.9</v>
      </c>
      <c r="M4367">
        <v>219.9</v>
      </c>
      <c r="N4367">
        <f t="shared" si="68"/>
        <v>0</v>
      </c>
    </row>
    <row r="4368" spans="1:14" x14ac:dyDescent="0.2">
      <c r="A4368" t="s">
        <v>4627</v>
      </c>
      <c r="B4368" t="s">
        <v>32949</v>
      </c>
      <c r="I4368" t="s">
        <v>5</v>
      </c>
      <c r="J4368">
        <v>190.53</v>
      </c>
      <c r="M4368">
        <v>190.53</v>
      </c>
      <c r="N4368">
        <f t="shared" si="68"/>
        <v>0</v>
      </c>
    </row>
    <row r="4369" spans="1:14" x14ac:dyDescent="0.2">
      <c r="A4369" t="s">
        <v>4628</v>
      </c>
      <c r="B4369" t="s">
        <v>32950</v>
      </c>
      <c r="I4369" t="s">
        <v>5</v>
      </c>
      <c r="J4369">
        <v>229.79</v>
      </c>
      <c r="M4369">
        <v>229.79</v>
      </c>
      <c r="N4369">
        <f t="shared" si="68"/>
        <v>0</v>
      </c>
    </row>
    <row r="4370" spans="1:14" x14ac:dyDescent="0.2">
      <c r="A4370" t="s">
        <v>4629</v>
      </c>
      <c r="B4370" t="s">
        <v>32950</v>
      </c>
      <c r="I4370" t="s">
        <v>5</v>
      </c>
      <c r="J4370">
        <v>199.1</v>
      </c>
      <c r="M4370">
        <v>199.1</v>
      </c>
      <c r="N4370">
        <f t="shared" si="68"/>
        <v>0</v>
      </c>
    </row>
    <row r="4371" spans="1:14" x14ac:dyDescent="0.2">
      <c r="A4371" t="s">
        <v>4630</v>
      </c>
      <c r="B4371" t="s">
        <v>32951</v>
      </c>
      <c r="I4371" t="s">
        <v>5</v>
      </c>
      <c r="J4371">
        <v>237.11</v>
      </c>
      <c r="M4371">
        <v>237.11</v>
      </c>
      <c r="N4371">
        <f t="shared" si="68"/>
        <v>0</v>
      </c>
    </row>
    <row r="4372" spans="1:14" x14ac:dyDescent="0.2">
      <c r="A4372" t="s">
        <v>4631</v>
      </c>
      <c r="B4372" t="s">
        <v>32951</v>
      </c>
      <c r="I4372" t="s">
        <v>5</v>
      </c>
      <c r="J4372">
        <v>205.44</v>
      </c>
      <c r="M4372">
        <v>205.44</v>
      </c>
      <c r="N4372">
        <f t="shared" si="68"/>
        <v>0</v>
      </c>
    </row>
    <row r="4373" spans="1:14" x14ac:dyDescent="0.2">
      <c r="A4373" t="s">
        <v>4632</v>
      </c>
      <c r="B4373" t="s">
        <v>32952</v>
      </c>
      <c r="I4373" t="s">
        <v>5</v>
      </c>
      <c r="J4373">
        <v>260.35000000000002</v>
      </c>
      <c r="M4373">
        <v>260.35000000000002</v>
      </c>
      <c r="N4373">
        <f t="shared" si="68"/>
        <v>0</v>
      </c>
    </row>
    <row r="4374" spans="1:14" x14ac:dyDescent="0.2">
      <c r="A4374" t="s">
        <v>4633</v>
      </c>
      <c r="B4374" t="s">
        <v>32952</v>
      </c>
      <c r="I4374" t="s">
        <v>5</v>
      </c>
      <c r="J4374">
        <v>225.58</v>
      </c>
      <c r="M4374">
        <v>225.58</v>
      </c>
      <c r="N4374">
        <f t="shared" si="68"/>
        <v>0</v>
      </c>
    </row>
    <row r="4375" spans="1:14" x14ac:dyDescent="0.2">
      <c r="A4375" t="s">
        <v>4634</v>
      </c>
      <c r="B4375" t="s">
        <v>32953</v>
      </c>
      <c r="I4375" t="s">
        <v>5</v>
      </c>
      <c r="J4375">
        <v>269.81</v>
      </c>
      <c r="M4375">
        <v>269.81</v>
      </c>
      <c r="N4375">
        <f t="shared" si="68"/>
        <v>0</v>
      </c>
    </row>
    <row r="4376" spans="1:14" x14ac:dyDescent="0.2">
      <c r="A4376" t="s">
        <v>4635</v>
      </c>
      <c r="B4376" t="s">
        <v>32953</v>
      </c>
      <c r="I4376" t="s">
        <v>5</v>
      </c>
      <c r="J4376">
        <v>233.78</v>
      </c>
      <c r="M4376">
        <v>233.78</v>
      </c>
      <c r="N4376">
        <f t="shared" si="68"/>
        <v>0</v>
      </c>
    </row>
    <row r="4377" spans="1:14" x14ac:dyDescent="0.2">
      <c r="A4377" t="s">
        <v>4636</v>
      </c>
      <c r="B4377" t="s">
        <v>32954</v>
      </c>
      <c r="I4377" t="s">
        <v>5</v>
      </c>
      <c r="J4377">
        <v>26.91</v>
      </c>
      <c r="M4377">
        <v>26.91</v>
      </c>
      <c r="N4377">
        <f t="shared" si="68"/>
        <v>0</v>
      </c>
    </row>
    <row r="4378" spans="1:14" x14ac:dyDescent="0.2">
      <c r="A4378" t="s">
        <v>4637</v>
      </c>
      <c r="B4378" t="s">
        <v>32954</v>
      </c>
      <c r="I4378" t="s">
        <v>5</v>
      </c>
      <c r="J4378">
        <v>23.32</v>
      </c>
      <c r="M4378">
        <v>23.32</v>
      </c>
      <c r="N4378">
        <f t="shared" si="68"/>
        <v>0</v>
      </c>
    </row>
    <row r="4379" spans="1:14" x14ac:dyDescent="0.2">
      <c r="A4379" t="s">
        <v>4638</v>
      </c>
      <c r="B4379" t="s">
        <v>32955</v>
      </c>
      <c r="I4379" t="s">
        <v>5</v>
      </c>
      <c r="J4379">
        <v>38.89</v>
      </c>
      <c r="M4379">
        <v>38.89</v>
      </c>
      <c r="N4379">
        <f t="shared" si="68"/>
        <v>0</v>
      </c>
    </row>
    <row r="4380" spans="1:14" x14ac:dyDescent="0.2">
      <c r="A4380" t="s">
        <v>4639</v>
      </c>
      <c r="B4380" t="s">
        <v>32955</v>
      </c>
      <c r="I4380" t="s">
        <v>5</v>
      </c>
      <c r="J4380">
        <v>33.69</v>
      </c>
      <c r="M4380">
        <v>33.69</v>
      </c>
      <c r="N4380">
        <f t="shared" si="68"/>
        <v>0</v>
      </c>
    </row>
    <row r="4381" spans="1:14" x14ac:dyDescent="0.2">
      <c r="A4381" t="s">
        <v>4640</v>
      </c>
      <c r="B4381" t="s">
        <v>32956</v>
      </c>
      <c r="I4381" t="s">
        <v>5</v>
      </c>
      <c r="J4381">
        <v>133.5</v>
      </c>
      <c r="M4381">
        <v>133.5</v>
      </c>
      <c r="N4381">
        <f t="shared" si="68"/>
        <v>0</v>
      </c>
    </row>
    <row r="4382" spans="1:14" x14ac:dyDescent="0.2">
      <c r="A4382" t="s">
        <v>4641</v>
      </c>
      <c r="B4382" t="s">
        <v>32956</v>
      </c>
      <c r="I4382" t="s">
        <v>5</v>
      </c>
      <c r="J4382">
        <v>125.88</v>
      </c>
      <c r="M4382">
        <v>125.88</v>
      </c>
      <c r="N4382">
        <f t="shared" si="68"/>
        <v>0</v>
      </c>
    </row>
    <row r="4383" spans="1:14" x14ac:dyDescent="0.2">
      <c r="A4383" t="s">
        <v>4642</v>
      </c>
      <c r="B4383" t="s">
        <v>32957</v>
      </c>
      <c r="I4383" t="s">
        <v>5</v>
      </c>
      <c r="J4383">
        <v>20.49</v>
      </c>
      <c r="M4383">
        <v>20.49</v>
      </c>
      <c r="N4383">
        <f t="shared" si="68"/>
        <v>0</v>
      </c>
    </row>
    <row r="4384" spans="1:14" x14ac:dyDescent="0.2">
      <c r="A4384" t="s">
        <v>4643</v>
      </c>
      <c r="B4384" t="s">
        <v>32957</v>
      </c>
      <c r="I4384" t="s">
        <v>5</v>
      </c>
      <c r="J4384">
        <v>17.75</v>
      </c>
      <c r="M4384">
        <v>17.75</v>
      </c>
      <c r="N4384">
        <f t="shared" si="68"/>
        <v>0</v>
      </c>
    </row>
    <row r="4385" spans="1:14" x14ac:dyDescent="0.2">
      <c r="A4385" t="s">
        <v>4644</v>
      </c>
      <c r="B4385" t="s">
        <v>32958</v>
      </c>
      <c r="I4385" t="s">
        <v>5</v>
      </c>
      <c r="J4385">
        <v>25.34</v>
      </c>
      <c r="M4385">
        <v>25.34</v>
      </c>
      <c r="N4385">
        <f t="shared" si="68"/>
        <v>0</v>
      </c>
    </row>
    <row r="4386" spans="1:14" x14ac:dyDescent="0.2">
      <c r="A4386" t="s">
        <v>4645</v>
      </c>
      <c r="B4386" t="s">
        <v>32958</v>
      </c>
      <c r="I4386" t="s">
        <v>5</v>
      </c>
      <c r="J4386">
        <v>21.95</v>
      </c>
      <c r="M4386">
        <v>21.95</v>
      </c>
      <c r="N4386">
        <f t="shared" si="68"/>
        <v>0</v>
      </c>
    </row>
    <row r="4387" spans="1:14" x14ac:dyDescent="0.2">
      <c r="A4387" t="s">
        <v>4646</v>
      </c>
      <c r="B4387" t="s">
        <v>32959</v>
      </c>
      <c r="I4387" t="s">
        <v>5</v>
      </c>
      <c r="J4387">
        <v>28.49</v>
      </c>
      <c r="M4387">
        <v>28.49</v>
      </c>
      <c r="N4387">
        <f t="shared" si="68"/>
        <v>0</v>
      </c>
    </row>
    <row r="4388" spans="1:14" x14ac:dyDescent="0.2">
      <c r="A4388" t="s">
        <v>4647</v>
      </c>
      <c r="B4388" t="s">
        <v>32959</v>
      </c>
      <c r="I4388" t="s">
        <v>5</v>
      </c>
      <c r="J4388">
        <v>24.68</v>
      </c>
      <c r="M4388">
        <v>24.68</v>
      </c>
      <c r="N4388">
        <f t="shared" si="68"/>
        <v>0</v>
      </c>
    </row>
    <row r="4389" spans="1:14" x14ac:dyDescent="0.2">
      <c r="A4389" t="s">
        <v>4648</v>
      </c>
      <c r="B4389" t="s">
        <v>32960</v>
      </c>
      <c r="I4389" t="s">
        <v>5</v>
      </c>
      <c r="J4389">
        <v>33.15</v>
      </c>
      <c r="M4389">
        <v>33.15</v>
      </c>
      <c r="N4389">
        <f t="shared" si="68"/>
        <v>0</v>
      </c>
    </row>
    <row r="4390" spans="1:14" x14ac:dyDescent="0.2">
      <c r="A4390" t="s">
        <v>4649</v>
      </c>
      <c r="B4390" t="s">
        <v>32960</v>
      </c>
      <c r="I4390" t="s">
        <v>5</v>
      </c>
      <c r="J4390">
        <v>28.72</v>
      </c>
      <c r="M4390">
        <v>28.72</v>
      </c>
      <c r="N4390">
        <f t="shared" si="68"/>
        <v>0</v>
      </c>
    </row>
    <row r="4391" spans="1:14" x14ac:dyDescent="0.2">
      <c r="A4391" t="s">
        <v>4650</v>
      </c>
      <c r="B4391" t="s">
        <v>32961</v>
      </c>
      <c r="I4391" t="s">
        <v>5</v>
      </c>
      <c r="J4391">
        <v>36.22</v>
      </c>
      <c r="M4391">
        <v>36.22</v>
      </c>
      <c r="N4391">
        <f t="shared" si="68"/>
        <v>0</v>
      </c>
    </row>
    <row r="4392" spans="1:14" x14ac:dyDescent="0.2">
      <c r="A4392" t="s">
        <v>4651</v>
      </c>
      <c r="B4392" t="s">
        <v>32961</v>
      </c>
      <c r="I4392" t="s">
        <v>5</v>
      </c>
      <c r="J4392">
        <v>31.38</v>
      </c>
      <c r="M4392">
        <v>31.38</v>
      </c>
      <c r="N4392">
        <f t="shared" si="68"/>
        <v>0</v>
      </c>
    </row>
    <row r="4393" spans="1:14" x14ac:dyDescent="0.2">
      <c r="A4393" t="s">
        <v>4652</v>
      </c>
      <c r="B4393" t="s">
        <v>32962</v>
      </c>
      <c r="I4393" t="s">
        <v>5</v>
      </c>
      <c r="J4393">
        <v>68.13</v>
      </c>
      <c r="M4393">
        <v>68.13</v>
      </c>
      <c r="N4393">
        <f t="shared" si="68"/>
        <v>0</v>
      </c>
    </row>
    <row r="4394" spans="1:14" x14ac:dyDescent="0.2">
      <c r="A4394" t="s">
        <v>4653</v>
      </c>
      <c r="B4394" t="s">
        <v>32962</v>
      </c>
      <c r="I4394" t="s">
        <v>5</v>
      </c>
      <c r="J4394">
        <v>60.11</v>
      </c>
      <c r="M4394">
        <v>60.11</v>
      </c>
      <c r="N4394">
        <f t="shared" si="68"/>
        <v>0</v>
      </c>
    </row>
    <row r="4395" spans="1:14" x14ac:dyDescent="0.2">
      <c r="A4395" t="s">
        <v>4654</v>
      </c>
      <c r="B4395" t="s">
        <v>32963</v>
      </c>
      <c r="I4395" t="s">
        <v>5</v>
      </c>
      <c r="J4395">
        <v>86.9</v>
      </c>
      <c r="M4395">
        <v>86.9</v>
      </c>
      <c r="N4395">
        <f t="shared" si="68"/>
        <v>0</v>
      </c>
    </row>
    <row r="4396" spans="1:14" x14ac:dyDescent="0.2">
      <c r="A4396" t="s">
        <v>4655</v>
      </c>
      <c r="B4396" t="s">
        <v>32963</v>
      </c>
      <c r="I4396" t="s">
        <v>5</v>
      </c>
      <c r="J4396">
        <v>76.599999999999994</v>
      </c>
      <c r="M4396">
        <v>76.599999999999994</v>
      </c>
      <c r="N4396">
        <f t="shared" si="68"/>
        <v>0</v>
      </c>
    </row>
    <row r="4397" spans="1:14" x14ac:dyDescent="0.2">
      <c r="A4397" t="s">
        <v>4656</v>
      </c>
      <c r="B4397" t="s">
        <v>32964</v>
      </c>
      <c r="I4397" t="s">
        <v>5</v>
      </c>
      <c r="J4397">
        <v>89.53</v>
      </c>
      <c r="M4397">
        <v>89.53</v>
      </c>
      <c r="N4397">
        <f t="shared" si="68"/>
        <v>0</v>
      </c>
    </row>
    <row r="4398" spans="1:14" x14ac:dyDescent="0.2">
      <c r="A4398" t="s">
        <v>4657</v>
      </c>
      <c r="B4398" t="s">
        <v>32964</v>
      </c>
      <c r="I4398" t="s">
        <v>5</v>
      </c>
      <c r="J4398">
        <v>79.209999999999994</v>
      </c>
      <c r="M4398">
        <v>79.209999999999994</v>
      </c>
      <c r="N4398">
        <f t="shared" si="68"/>
        <v>0</v>
      </c>
    </row>
    <row r="4399" spans="1:14" x14ac:dyDescent="0.2">
      <c r="A4399" t="s">
        <v>4658</v>
      </c>
      <c r="B4399" t="s">
        <v>32965</v>
      </c>
      <c r="I4399" t="s">
        <v>5</v>
      </c>
      <c r="J4399">
        <v>207.83</v>
      </c>
      <c r="M4399">
        <v>207.83</v>
      </c>
      <c r="N4399">
        <f t="shared" si="68"/>
        <v>0</v>
      </c>
    </row>
    <row r="4400" spans="1:14" x14ac:dyDescent="0.2">
      <c r="A4400" t="s">
        <v>4659</v>
      </c>
      <c r="B4400" t="s">
        <v>32965</v>
      </c>
      <c r="I4400" t="s">
        <v>5</v>
      </c>
      <c r="J4400">
        <v>192.62</v>
      </c>
      <c r="M4400">
        <v>192.62</v>
      </c>
      <c r="N4400">
        <f t="shared" si="68"/>
        <v>0</v>
      </c>
    </row>
    <row r="4401" spans="1:14" x14ac:dyDescent="0.2">
      <c r="A4401" t="s">
        <v>4660</v>
      </c>
      <c r="B4401" t="s">
        <v>32966</v>
      </c>
      <c r="I4401" t="s">
        <v>5</v>
      </c>
      <c r="J4401">
        <v>236.22</v>
      </c>
      <c r="M4401">
        <v>236.22</v>
      </c>
      <c r="N4401">
        <f t="shared" si="68"/>
        <v>0</v>
      </c>
    </row>
    <row r="4402" spans="1:14" x14ac:dyDescent="0.2">
      <c r="A4402" t="s">
        <v>4661</v>
      </c>
      <c r="B4402" t="s">
        <v>32966</v>
      </c>
      <c r="I4402" t="s">
        <v>5</v>
      </c>
      <c r="J4402">
        <v>220.96</v>
      </c>
      <c r="M4402">
        <v>220.96</v>
      </c>
      <c r="N4402">
        <f t="shared" si="68"/>
        <v>0</v>
      </c>
    </row>
    <row r="4403" spans="1:14" x14ac:dyDescent="0.2">
      <c r="A4403" t="s">
        <v>4662</v>
      </c>
      <c r="B4403" t="s">
        <v>32967</v>
      </c>
      <c r="I4403" t="s">
        <v>5</v>
      </c>
      <c r="J4403">
        <v>287.57</v>
      </c>
      <c r="M4403">
        <v>287.57</v>
      </c>
      <c r="N4403">
        <f t="shared" si="68"/>
        <v>0</v>
      </c>
    </row>
    <row r="4404" spans="1:14" x14ac:dyDescent="0.2">
      <c r="A4404" t="s">
        <v>4663</v>
      </c>
      <c r="B4404" t="s">
        <v>32967</v>
      </c>
      <c r="I4404" t="s">
        <v>5</v>
      </c>
      <c r="J4404">
        <v>269.20999999999998</v>
      </c>
      <c r="M4404">
        <v>269.20999999999998</v>
      </c>
      <c r="N4404">
        <f t="shared" si="68"/>
        <v>0</v>
      </c>
    </row>
    <row r="4405" spans="1:14" x14ac:dyDescent="0.2">
      <c r="A4405" t="s">
        <v>4664</v>
      </c>
      <c r="B4405" t="s">
        <v>32968</v>
      </c>
      <c r="I4405" t="s">
        <v>5</v>
      </c>
      <c r="J4405">
        <v>311.93</v>
      </c>
      <c r="M4405">
        <v>311.93</v>
      </c>
      <c r="N4405">
        <f t="shared" si="68"/>
        <v>0</v>
      </c>
    </row>
    <row r="4406" spans="1:14" x14ac:dyDescent="0.2">
      <c r="A4406" t="s">
        <v>4665</v>
      </c>
      <c r="B4406" t="s">
        <v>32968</v>
      </c>
      <c r="I4406" t="s">
        <v>5</v>
      </c>
      <c r="J4406">
        <v>291.36</v>
      </c>
      <c r="M4406">
        <v>291.36</v>
      </c>
      <c r="N4406">
        <f t="shared" si="68"/>
        <v>0</v>
      </c>
    </row>
    <row r="4407" spans="1:14" x14ac:dyDescent="0.2">
      <c r="A4407" t="s">
        <v>4666</v>
      </c>
      <c r="B4407" t="s">
        <v>32969</v>
      </c>
      <c r="I4407" t="s">
        <v>5</v>
      </c>
      <c r="J4407">
        <v>314.35000000000002</v>
      </c>
      <c r="M4407">
        <v>314.35000000000002</v>
      </c>
      <c r="N4407">
        <f t="shared" si="68"/>
        <v>0</v>
      </c>
    </row>
    <row r="4408" spans="1:14" x14ac:dyDescent="0.2">
      <c r="A4408" t="s">
        <v>4667</v>
      </c>
      <c r="B4408" t="s">
        <v>32969</v>
      </c>
      <c r="I4408" t="s">
        <v>5</v>
      </c>
      <c r="J4408">
        <v>293.75</v>
      </c>
      <c r="M4408">
        <v>293.75</v>
      </c>
      <c r="N4408">
        <f t="shared" si="68"/>
        <v>0</v>
      </c>
    </row>
    <row r="4409" spans="1:14" x14ac:dyDescent="0.2">
      <c r="A4409" t="s">
        <v>4668</v>
      </c>
      <c r="B4409" t="s">
        <v>32970</v>
      </c>
      <c r="I4409" t="s">
        <v>5</v>
      </c>
      <c r="J4409">
        <v>343.79</v>
      </c>
      <c r="M4409">
        <v>343.79</v>
      </c>
      <c r="N4409">
        <f t="shared" si="68"/>
        <v>0</v>
      </c>
    </row>
    <row r="4410" spans="1:14" x14ac:dyDescent="0.2">
      <c r="A4410" t="s">
        <v>4669</v>
      </c>
      <c r="B4410" t="s">
        <v>32970</v>
      </c>
      <c r="I4410" t="s">
        <v>5</v>
      </c>
      <c r="J4410">
        <v>319.55</v>
      </c>
      <c r="M4410">
        <v>319.55</v>
      </c>
      <c r="N4410">
        <f t="shared" si="68"/>
        <v>0</v>
      </c>
    </row>
    <row r="4411" spans="1:14" x14ac:dyDescent="0.2">
      <c r="A4411" t="s">
        <v>4670</v>
      </c>
      <c r="B4411" t="s">
        <v>32971</v>
      </c>
      <c r="I4411" t="s">
        <v>5</v>
      </c>
      <c r="J4411">
        <v>372.99</v>
      </c>
      <c r="M4411">
        <v>372.99</v>
      </c>
      <c r="N4411">
        <f t="shared" si="68"/>
        <v>0</v>
      </c>
    </row>
    <row r="4412" spans="1:14" x14ac:dyDescent="0.2">
      <c r="A4412" t="s">
        <v>4671</v>
      </c>
      <c r="B4412" t="s">
        <v>32971</v>
      </c>
      <c r="I4412" t="s">
        <v>5</v>
      </c>
      <c r="J4412">
        <v>346.63</v>
      </c>
      <c r="M4412">
        <v>346.63</v>
      </c>
      <c r="N4412">
        <f t="shared" si="68"/>
        <v>0</v>
      </c>
    </row>
    <row r="4413" spans="1:14" x14ac:dyDescent="0.2">
      <c r="A4413" t="s">
        <v>4672</v>
      </c>
      <c r="B4413" t="s">
        <v>32972</v>
      </c>
      <c r="I4413" t="s">
        <v>5</v>
      </c>
      <c r="J4413">
        <v>407.16</v>
      </c>
      <c r="M4413">
        <v>407.16</v>
      </c>
      <c r="N4413">
        <f t="shared" si="68"/>
        <v>0</v>
      </c>
    </row>
    <row r="4414" spans="1:14" x14ac:dyDescent="0.2">
      <c r="A4414" t="s">
        <v>4673</v>
      </c>
      <c r="B4414" t="s">
        <v>32972</v>
      </c>
      <c r="I4414" t="s">
        <v>5</v>
      </c>
      <c r="J4414">
        <v>376.69</v>
      </c>
      <c r="M4414">
        <v>376.69</v>
      </c>
      <c r="N4414">
        <f t="shared" si="68"/>
        <v>0</v>
      </c>
    </row>
    <row r="4415" spans="1:14" x14ac:dyDescent="0.2">
      <c r="A4415" t="s">
        <v>4674</v>
      </c>
      <c r="B4415" t="s">
        <v>32973</v>
      </c>
      <c r="I4415" t="s">
        <v>5</v>
      </c>
      <c r="J4415">
        <v>448.74</v>
      </c>
      <c r="M4415">
        <v>448.74</v>
      </c>
      <c r="N4415">
        <f t="shared" si="68"/>
        <v>0</v>
      </c>
    </row>
    <row r="4416" spans="1:14" x14ac:dyDescent="0.2">
      <c r="A4416" t="s">
        <v>4675</v>
      </c>
      <c r="B4416" t="s">
        <v>32973</v>
      </c>
      <c r="I4416" t="s">
        <v>5</v>
      </c>
      <c r="J4416">
        <v>415.66</v>
      </c>
      <c r="M4416">
        <v>415.66</v>
      </c>
      <c r="N4416">
        <f t="shared" si="68"/>
        <v>0</v>
      </c>
    </row>
    <row r="4417" spans="1:14" x14ac:dyDescent="0.2">
      <c r="A4417" t="s">
        <v>4676</v>
      </c>
      <c r="B4417" t="s">
        <v>32974</v>
      </c>
      <c r="I4417" t="s">
        <v>5</v>
      </c>
      <c r="J4417">
        <v>494.52</v>
      </c>
      <c r="M4417">
        <v>494.52</v>
      </c>
      <c r="N4417">
        <f t="shared" si="68"/>
        <v>0</v>
      </c>
    </row>
    <row r="4418" spans="1:14" x14ac:dyDescent="0.2">
      <c r="A4418" t="s">
        <v>4677</v>
      </c>
      <c r="B4418" t="s">
        <v>32974</v>
      </c>
      <c r="I4418" t="s">
        <v>5</v>
      </c>
      <c r="J4418">
        <v>456.93</v>
      </c>
      <c r="M4418">
        <v>456.93</v>
      </c>
      <c r="N4418">
        <f t="shared" si="68"/>
        <v>0</v>
      </c>
    </row>
    <row r="4419" spans="1:14" x14ac:dyDescent="0.2">
      <c r="A4419" t="s">
        <v>4678</v>
      </c>
      <c r="B4419" t="s">
        <v>32975</v>
      </c>
      <c r="I4419" t="s">
        <v>5</v>
      </c>
      <c r="J4419">
        <v>541.70000000000005</v>
      </c>
      <c r="M4419">
        <v>541.70000000000005</v>
      </c>
      <c r="N4419">
        <f t="shared" si="68"/>
        <v>0</v>
      </c>
    </row>
    <row r="4420" spans="1:14" x14ac:dyDescent="0.2">
      <c r="A4420" t="s">
        <v>4679</v>
      </c>
      <c r="B4420" t="s">
        <v>32975</v>
      </c>
      <c r="I4420" t="s">
        <v>5</v>
      </c>
      <c r="J4420">
        <v>501.12</v>
      </c>
      <c r="M4420">
        <v>501.12</v>
      </c>
      <c r="N4420">
        <f t="shared" ref="N4420:N4483" si="69">J4420-M4420</f>
        <v>0</v>
      </c>
    </row>
    <row r="4421" spans="1:14" x14ac:dyDescent="0.2">
      <c r="A4421" t="s">
        <v>4680</v>
      </c>
      <c r="B4421" t="s">
        <v>32976</v>
      </c>
      <c r="I4421" t="s">
        <v>5</v>
      </c>
      <c r="J4421">
        <v>628.80999999999995</v>
      </c>
      <c r="M4421">
        <v>628.80999999999995</v>
      </c>
      <c r="N4421">
        <f t="shared" si="69"/>
        <v>0</v>
      </c>
    </row>
    <row r="4422" spans="1:14" x14ac:dyDescent="0.2">
      <c r="A4422" t="s">
        <v>4681</v>
      </c>
      <c r="B4422" t="s">
        <v>32976</v>
      </c>
      <c r="I4422" t="s">
        <v>5</v>
      </c>
      <c r="J4422">
        <v>579.67999999999995</v>
      </c>
      <c r="M4422">
        <v>579.67999999999995</v>
      </c>
      <c r="N4422">
        <f t="shared" si="69"/>
        <v>0</v>
      </c>
    </row>
    <row r="4423" spans="1:14" x14ac:dyDescent="0.2">
      <c r="A4423" t="s">
        <v>4682</v>
      </c>
      <c r="B4423" t="s">
        <v>32977</v>
      </c>
      <c r="I4423" t="s">
        <v>5</v>
      </c>
      <c r="J4423">
        <v>712.83</v>
      </c>
      <c r="M4423">
        <v>712.83</v>
      </c>
      <c r="N4423">
        <f t="shared" si="69"/>
        <v>0</v>
      </c>
    </row>
    <row r="4424" spans="1:14" x14ac:dyDescent="0.2">
      <c r="A4424" t="s">
        <v>4683</v>
      </c>
      <c r="B4424" t="s">
        <v>32977</v>
      </c>
      <c r="I4424" t="s">
        <v>5</v>
      </c>
      <c r="J4424">
        <v>655.85</v>
      </c>
      <c r="M4424">
        <v>655.85</v>
      </c>
      <c r="N4424">
        <f t="shared" si="69"/>
        <v>0</v>
      </c>
    </row>
    <row r="4425" spans="1:14" x14ac:dyDescent="0.2">
      <c r="A4425" t="s">
        <v>4684</v>
      </c>
      <c r="B4425" t="s">
        <v>32978</v>
      </c>
      <c r="I4425" t="s">
        <v>5</v>
      </c>
      <c r="J4425">
        <v>756.62</v>
      </c>
      <c r="M4425">
        <v>756.62</v>
      </c>
      <c r="N4425">
        <f t="shared" si="69"/>
        <v>0</v>
      </c>
    </row>
    <row r="4426" spans="1:14" x14ac:dyDescent="0.2">
      <c r="A4426" t="s">
        <v>4685</v>
      </c>
      <c r="B4426" t="s">
        <v>32978</v>
      </c>
      <c r="I4426" t="s">
        <v>5</v>
      </c>
      <c r="J4426">
        <v>697.83</v>
      </c>
      <c r="M4426">
        <v>697.83</v>
      </c>
      <c r="N4426">
        <f t="shared" si="69"/>
        <v>0</v>
      </c>
    </row>
    <row r="4427" spans="1:14" x14ac:dyDescent="0.2">
      <c r="A4427" t="s">
        <v>4686</v>
      </c>
      <c r="B4427" t="s">
        <v>32979</v>
      </c>
      <c r="I4427" t="s">
        <v>5</v>
      </c>
      <c r="J4427">
        <v>31.59</v>
      </c>
      <c r="M4427">
        <v>31.59</v>
      </c>
      <c r="N4427">
        <f t="shared" si="69"/>
        <v>0</v>
      </c>
    </row>
    <row r="4428" spans="1:14" x14ac:dyDescent="0.2">
      <c r="A4428" t="s">
        <v>4687</v>
      </c>
      <c r="B4428" t="s">
        <v>32979</v>
      </c>
      <c r="I4428" t="s">
        <v>5</v>
      </c>
      <c r="J4428">
        <v>27.37</v>
      </c>
      <c r="M4428">
        <v>27.37</v>
      </c>
      <c r="N4428">
        <f t="shared" si="69"/>
        <v>0</v>
      </c>
    </row>
    <row r="4429" spans="1:14" x14ac:dyDescent="0.2">
      <c r="A4429" t="s">
        <v>4688</v>
      </c>
      <c r="B4429" t="s">
        <v>32980</v>
      </c>
      <c r="I4429" t="s">
        <v>5</v>
      </c>
      <c r="J4429">
        <v>31.63</v>
      </c>
      <c r="M4429">
        <v>31.63</v>
      </c>
      <c r="N4429">
        <f t="shared" si="69"/>
        <v>0</v>
      </c>
    </row>
    <row r="4430" spans="1:14" x14ac:dyDescent="0.2">
      <c r="A4430" t="s">
        <v>4689</v>
      </c>
      <c r="B4430" t="s">
        <v>32980</v>
      </c>
      <c r="I4430" t="s">
        <v>5</v>
      </c>
      <c r="J4430">
        <v>27.4</v>
      </c>
      <c r="M4430">
        <v>27.4</v>
      </c>
      <c r="N4430">
        <f t="shared" si="69"/>
        <v>0</v>
      </c>
    </row>
    <row r="4431" spans="1:14" x14ac:dyDescent="0.2">
      <c r="A4431" t="s">
        <v>4690</v>
      </c>
      <c r="B4431" t="s">
        <v>32981</v>
      </c>
      <c r="I4431" t="s">
        <v>5</v>
      </c>
      <c r="J4431">
        <v>34.78</v>
      </c>
      <c r="M4431">
        <v>34.78</v>
      </c>
      <c r="N4431">
        <f t="shared" si="69"/>
        <v>0</v>
      </c>
    </row>
    <row r="4432" spans="1:14" x14ac:dyDescent="0.2">
      <c r="A4432" t="s">
        <v>4691</v>
      </c>
      <c r="B4432" t="s">
        <v>32981</v>
      </c>
      <c r="I4432" t="s">
        <v>5</v>
      </c>
      <c r="J4432">
        <v>30.13</v>
      </c>
      <c r="M4432">
        <v>30.13</v>
      </c>
      <c r="N4432">
        <f t="shared" si="69"/>
        <v>0</v>
      </c>
    </row>
    <row r="4433" spans="1:14" x14ac:dyDescent="0.2">
      <c r="A4433" t="s">
        <v>4692</v>
      </c>
      <c r="B4433" t="s">
        <v>32982</v>
      </c>
      <c r="I4433" t="s">
        <v>5</v>
      </c>
      <c r="J4433">
        <v>34.82</v>
      </c>
      <c r="M4433">
        <v>34.82</v>
      </c>
      <c r="N4433">
        <f t="shared" si="69"/>
        <v>0</v>
      </c>
    </row>
    <row r="4434" spans="1:14" x14ac:dyDescent="0.2">
      <c r="A4434" t="s">
        <v>4693</v>
      </c>
      <c r="B4434" t="s">
        <v>32982</v>
      </c>
      <c r="I4434" t="s">
        <v>5</v>
      </c>
      <c r="J4434">
        <v>30.17</v>
      </c>
      <c r="M4434">
        <v>30.17</v>
      </c>
      <c r="N4434">
        <f t="shared" si="69"/>
        <v>0</v>
      </c>
    </row>
    <row r="4435" spans="1:14" x14ac:dyDescent="0.2">
      <c r="A4435" t="s">
        <v>4694</v>
      </c>
      <c r="B4435" t="s">
        <v>32983</v>
      </c>
      <c r="I4435" t="s">
        <v>5</v>
      </c>
      <c r="J4435">
        <v>34.82</v>
      </c>
      <c r="M4435">
        <v>34.82</v>
      </c>
      <c r="N4435">
        <f t="shared" si="69"/>
        <v>0</v>
      </c>
    </row>
    <row r="4436" spans="1:14" x14ac:dyDescent="0.2">
      <c r="A4436" t="s">
        <v>4695</v>
      </c>
      <c r="B4436" t="s">
        <v>32983</v>
      </c>
      <c r="I4436" t="s">
        <v>5</v>
      </c>
      <c r="J4436">
        <v>30.17</v>
      </c>
      <c r="M4436">
        <v>30.17</v>
      </c>
      <c r="N4436">
        <f t="shared" si="69"/>
        <v>0</v>
      </c>
    </row>
    <row r="4437" spans="1:14" x14ac:dyDescent="0.2">
      <c r="A4437" t="s">
        <v>4696</v>
      </c>
      <c r="B4437" t="s">
        <v>32984</v>
      </c>
      <c r="I4437" t="s">
        <v>5</v>
      </c>
      <c r="J4437">
        <v>46.97</v>
      </c>
      <c r="M4437">
        <v>46.97</v>
      </c>
      <c r="N4437">
        <f t="shared" si="69"/>
        <v>0</v>
      </c>
    </row>
    <row r="4438" spans="1:14" x14ac:dyDescent="0.2">
      <c r="A4438" t="s">
        <v>4697</v>
      </c>
      <c r="B4438" t="s">
        <v>32984</v>
      </c>
      <c r="I4438" t="s">
        <v>5</v>
      </c>
      <c r="J4438">
        <v>40.700000000000003</v>
      </c>
      <c r="M4438">
        <v>40.700000000000003</v>
      </c>
      <c r="N4438">
        <f t="shared" si="69"/>
        <v>0</v>
      </c>
    </row>
    <row r="4439" spans="1:14" x14ac:dyDescent="0.2">
      <c r="A4439" t="s">
        <v>4698</v>
      </c>
      <c r="B4439" t="s">
        <v>32985</v>
      </c>
      <c r="I4439" t="s">
        <v>5</v>
      </c>
      <c r="J4439">
        <v>46.97</v>
      </c>
      <c r="M4439">
        <v>46.97</v>
      </c>
      <c r="N4439">
        <f t="shared" si="69"/>
        <v>0</v>
      </c>
    </row>
    <row r="4440" spans="1:14" x14ac:dyDescent="0.2">
      <c r="A4440" t="s">
        <v>4699</v>
      </c>
      <c r="B4440" t="s">
        <v>32985</v>
      </c>
      <c r="I4440" t="s">
        <v>5</v>
      </c>
      <c r="J4440">
        <v>40.700000000000003</v>
      </c>
      <c r="M4440">
        <v>40.700000000000003</v>
      </c>
      <c r="N4440">
        <f t="shared" si="69"/>
        <v>0</v>
      </c>
    </row>
    <row r="4441" spans="1:14" x14ac:dyDescent="0.2">
      <c r="A4441" t="s">
        <v>4700</v>
      </c>
      <c r="B4441" t="s">
        <v>32986</v>
      </c>
      <c r="I4441" t="s">
        <v>5</v>
      </c>
      <c r="J4441">
        <v>50.18</v>
      </c>
      <c r="M4441">
        <v>50.18</v>
      </c>
      <c r="N4441">
        <f t="shared" si="69"/>
        <v>0</v>
      </c>
    </row>
    <row r="4442" spans="1:14" x14ac:dyDescent="0.2">
      <c r="A4442" t="s">
        <v>4701</v>
      </c>
      <c r="B4442" t="s">
        <v>32986</v>
      </c>
      <c r="I4442" t="s">
        <v>5</v>
      </c>
      <c r="J4442">
        <v>43.48</v>
      </c>
      <c r="M4442">
        <v>43.48</v>
      </c>
      <c r="N4442">
        <f t="shared" si="69"/>
        <v>0</v>
      </c>
    </row>
    <row r="4443" spans="1:14" x14ac:dyDescent="0.2">
      <c r="A4443" t="s">
        <v>4702</v>
      </c>
      <c r="B4443" t="s">
        <v>32987</v>
      </c>
      <c r="I4443" t="s">
        <v>5</v>
      </c>
      <c r="J4443">
        <v>53.39</v>
      </c>
      <c r="M4443">
        <v>53.39</v>
      </c>
      <c r="N4443">
        <f t="shared" si="69"/>
        <v>0</v>
      </c>
    </row>
    <row r="4444" spans="1:14" x14ac:dyDescent="0.2">
      <c r="A4444" t="s">
        <v>4703</v>
      </c>
      <c r="B4444" t="s">
        <v>32987</v>
      </c>
      <c r="I4444" t="s">
        <v>5</v>
      </c>
      <c r="J4444">
        <v>46.26</v>
      </c>
      <c r="M4444">
        <v>46.26</v>
      </c>
      <c r="N4444">
        <f t="shared" si="69"/>
        <v>0</v>
      </c>
    </row>
    <row r="4445" spans="1:14" x14ac:dyDescent="0.2">
      <c r="A4445" t="s">
        <v>4704</v>
      </c>
      <c r="B4445" t="s">
        <v>32988</v>
      </c>
      <c r="I4445" t="s">
        <v>5</v>
      </c>
      <c r="J4445">
        <v>53.45</v>
      </c>
      <c r="M4445">
        <v>53.45</v>
      </c>
      <c r="N4445">
        <f t="shared" si="69"/>
        <v>0</v>
      </c>
    </row>
    <row r="4446" spans="1:14" x14ac:dyDescent="0.2">
      <c r="A4446" t="s">
        <v>4705</v>
      </c>
      <c r="B4446" t="s">
        <v>32988</v>
      </c>
      <c r="I4446" t="s">
        <v>5</v>
      </c>
      <c r="J4446">
        <v>46.31</v>
      </c>
      <c r="M4446">
        <v>46.31</v>
      </c>
      <c r="N4446">
        <f t="shared" si="69"/>
        <v>0</v>
      </c>
    </row>
    <row r="4447" spans="1:14" x14ac:dyDescent="0.2">
      <c r="A4447" t="s">
        <v>4706</v>
      </c>
      <c r="B4447" t="s">
        <v>32989</v>
      </c>
      <c r="I4447" t="s">
        <v>5</v>
      </c>
      <c r="J4447">
        <v>145.80000000000001</v>
      </c>
      <c r="M4447">
        <v>145.80000000000001</v>
      </c>
      <c r="N4447">
        <f t="shared" si="69"/>
        <v>0</v>
      </c>
    </row>
    <row r="4448" spans="1:14" x14ac:dyDescent="0.2">
      <c r="A4448" t="s">
        <v>4707</v>
      </c>
      <c r="B4448" t="s">
        <v>32989</v>
      </c>
      <c r="I4448" t="s">
        <v>5</v>
      </c>
      <c r="J4448">
        <v>136.41999999999999</v>
      </c>
      <c r="M4448">
        <v>136.41999999999999</v>
      </c>
      <c r="N4448">
        <f t="shared" si="69"/>
        <v>0</v>
      </c>
    </row>
    <row r="4449" spans="1:14" x14ac:dyDescent="0.2">
      <c r="A4449" t="s">
        <v>4708</v>
      </c>
      <c r="B4449" t="s">
        <v>32990</v>
      </c>
      <c r="I4449" t="s">
        <v>5</v>
      </c>
      <c r="J4449">
        <v>149.16</v>
      </c>
      <c r="M4449">
        <v>149.16</v>
      </c>
      <c r="N4449">
        <f t="shared" si="69"/>
        <v>0</v>
      </c>
    </row>
    <row r="4450" spans="1:14" x14ac:dyDescent="0.2">
      <c r="A4450" t="s">
        <v>4709</v>
      </c>
      <c r="B4450" t="s">
        <v>32990</v>
      </c>
      <c r="I4450" t="s">
        <v>5</v>
      </c>
      <c r="J4450">
        <v>139.34</v>
      </c>
      <c r="M4450">
        <v>139.34</v>
      </c>
      <c r="N4450">
        <f t="shared" si="69"/>
        <v>0</v>
      </c>
    </row>
    <row r="4451" spans="1:14" x14ac:dyDescent="0.2">
      <c r="A4451" t="s">
        <v>4710</v>
      </c>
      <c r="B4451" t="s">
        <v>32991</v>
      </c>
      <c r="I4451" t="s">
        <v>5</v>
      </c>
      <c r="J4451">
        <v>151.57</v>
      </c>
      <c r="M4451">
        <v>151.57</v>
      </c>
      <c r="N4451">
        <f t="shared" si="69"/>
        <v>0</v>
      </c>
    </row>
    <row r="4452" spans="1:14" x14ac:dyDescent="0.2">
      <c r="A4452" t="s">
        <v>4711</v>
      </c>
      <c r="B4452" t="s">
        <v>32991</v>
      </c>
      <c r="I4452" t="s">
        <v>5</v>
      </c>
      <c r="J4452">
        <v>141.63</v>
      </c>
      <c r="M4452">
        <v>141.63</v>
      </c>
      <c r="N4452">
        <f t="shared" si="69"/>
        <v>0</v>
      </c>
    </row>
    <row r="4453" spans="1:14" x14ac:dyDescent="0.2">
      <c r="A4453" t="s">
        <v>4712</v>
      </c>
      <c r="B4453" t="s">
        <v>32992</v>
      </c>
      <c r="I4453" t="s">
        <v>5</v>
      </c>
      <c r="J4453">
        <v>158.38999999999999</v>
      </c>
      <c r="M4453">
        <v>158.38999999999999</v>
      </c>
      <c r="N4453">
        <f t="shared" si="69"/>
        <v>0</v>
      </c>
    </row>
    <row r="4454" spans="1:14" x14ac:dyDescent="0.2">
      <c r="A4454" t="s">
        <v>4713</v>
      </c>
      <c r="B4454" t="s">
        <v>32992</v>
      </c>
      <c r="I4454" t="s">
        <v>5</v>
      </c>
      <c r="J4454">
        <v>147.58000000000001</v>
      </c>
      <c r="M4454">
        <v>147.58000000000001</v>
      </c>
      <c r="N4454">
        <f t="shared" si="69"/>
        <v>0</v>
      </c>
    </row>
    <row r="4455" spans="1:14" x14ac:dyDescent="0.2">
      <c r="A4455" t="s">
        <v>4714</v>
      </c>
      <c r="B4455" t="s">
        <v>32993</v>
      </c>
      <c r="I4455" t="s">
        <v>5</v>
      </c>
      <c r="J4455">
        <v>162.27000000000001</v>
      </c>
      <c r="M4455">
        <v>162.27000000000001</v>
      </c>
      <c r="N4455">
        <f t="shared" si="69"/>
        <v>0</v>
      </c>
    </row>
    <row r="4456" spans="1:14" x14ac:dyDescent="0.2">
      <c r="A4456" t="s">
        <v>4715</v>
      </c>
      <c r="B4456" t="s">
        <v>32993</v>
      </c>
      <c r="I4456" t="s">
        <v>5</v>
      </c>
      <c r="J4456">
        <v>151.01</v>
      </c>
      <c r="M4456">
        <v>151.01</v>
      </c>
      <c r="N4456">
        <f t="shared" si="69"/>
        <v>0</v>
      </c>
    </row>
    <row r="4457" spans="1:14" x14ac:dyDescent="0.2">
      <c r="A4457" t="s">
        <v>4716</v>
      </c>
      <c r="B4457" t="s">
        <v>32994</v>
      </c>
      <c r="I4457" t="s">
        <v>5</v>
      </c>
      <c r="J4457">
        <v>166.88</v>
      </c>
      <c r="M4457">
        <v>166.88</v>
      </c>
      <c r="N4457">
        <f t="shared" si="69"/>
        <v>0</v>
      </c>
    </row>
    <row r="4458" spans="1:14" x14ac:dyDescent="0.2">
      <c r="A4458" t="s">
        <v>4717</v>
      </c>
      <c r="B4458" t="s">
        <v>32994</v>
      </c>
      <c r="I4458" t="s">
        <v>5</v>
      </c>
      <c r="J4458">
        <v>155.13</v>
      </c>
      <c r="M4458">
        <v>155.13</v>
      </c>
      <c r="N4458">
        <f t="shared" si="69"/>
        <v>0</v>
      </c>
    </row>
    <row r="4459" spans="1:14" x14ac:dyDescent="0.2">
      <c r="A4459" t="s">
        <v>4718</v>
      </c>
      <c r="B4459" t="s">
        <v>32995</v>
      </c>
      <c r="I4459" t="s">
        <v>5</v>
      </c>
      <c r="J4459">
        <v>181.88</v>
      </c>
      <c r="M4459">
        <v>181.88</v>
      </c>
      <c r="N4459">
        <f t="shared" si="69"/>
        <v>0</v>
      </c>
    </row>
    <row r="4460" spans="1:14" x14ac:dyDescent="0.2">
      <c r="A4460" t="s">
        <v>4719</v>
      </c>
      <c r="B4460" t="s">
        <v>32995</v>
      </c>
      <c r="I4460" t="s">
        <v>5</v>
      </c>
      <c r="J4460">
        <v>168.32</v>
      </c>
      <c r="M4460">
        <v>168.32</v>
      </c>
      <c r="N4460">
        <f t="shared" si="69"/>
        <v>0</v>
      </c>
    </row>
    <row r="4461" spans="1:14" x14ac:dyDescent="0.2">
      <c r="A4461" t="s">
        <v>4720</v>
      </c>
      <c r="B4461" t="s">
        <v>32996</v>
      </c>
      <c r="I4461" t="s">
        <v>5</v>
      </c>
      <c r="J4461">
        <v>187.43</v>
      </c>
      <c r="M4461">
        <v>187.43</v>
      </c>
      <c r="N4461">
        <f t="shared" si="69"/>
        <v>0</v>
      </c>
    </row>
    <row r="4462" spans="1:14" x14ac:dyDescent="0.2">
      <c r="A4462" t="s">
        <v>4721</v>
      </c>
      <c r="B4462" t="s">
        <v>32996</v>
      </c>
      <c r="I4462" t="s">
        <v>5</v>
      </c>
      <c r="J4462">
        <v>173.34</v>
      </c>
      <c r="M4462">
        <v>173.34</v>
      </c>
      <c r="N4462">
        <f t="shared" si="69"/>
        <v>0</v>
      </c>
    </row>
    <row r="4463" spans="1:14" x14ac:dyDescent="0.2">
      <c r="A4463" t="s">
        <v>4722</v>
      </c>
      <c r="B4463" t="s">
        <v>32997</v>
      </c>
      <c r="I4463" t="s">
        <v>4</v>
      </c>
      <c r="J4463">
        <v>28.23</v>
      </c>
      <c r="M4463">
        <v>28.23</v>
      </c>
      <c r="N4463">
        <f t="shared" si="69"/>
        <v>0</v>
      </c>
    </row>
    <row r="4464" spans="1:14" x14ac:dyDescent="0.2">
      <c r="A4464" t="s">
        <v>4723</v>
      </c>
      <c r="B4464" t="s">
        <v>32997</v>
      </c>
      <c r="I4464" t="s">
        <v>4</v>
      </c>
      <c r="J4464">
        <v>25.16</v>
      </c>
      <c r="M4464">
        <v>25.16</v>
      </c>
      <c r="N4464">
        <f t="shared" si="69"/>
        <v>0</v>
      </c>
    </row>
    <row r="4465" spans="1:14" x14ac:dyDescent="0.2">
      <c r="A4465" t="s">
        <v>4724</v>
      </c>
      <c r="B4465" t="s">
        <v>32998</v>
      </c>
      <c r="I4465" t="s">
        <v>4</v>
      </c>
      <c r="J4465">
        <v>28.85</v>
      </c>
      <c r="M4465">
        <v>28.85</v>
      </c>
      <c r="N4465">
        <f t="shared" si="69"/>
        <v>0</v>
      </c>
    </row>
    <row r="4466" spans="1:14" x14ac:dyDescent="0.2">
      <c r="A4466" t="s">
        <v>4725</v>
      </c>
      <c r="B4466" t="s">
        <v>32998</v>
      </c>
      <c r="I4466" t="s">
        <v>4</v>
      </c>
      <c r="J4466">
        <v>25.69</v>
      </c>
      <c r="M4466">
        <v>25.69</v>
      </c>
      <c r="N4466">
        <f t="shared" si="69"/>
        <v>0</v>
      </c>
    </row>
    <row r="4467" spans="1:14" x14ac:dyDescent="0.2">
      <c r="A4467" t="s">
        <v>4726</v>
      </c>
      <c r="B4467" t="s">
        <v>32999</v>
      </c>
      <c r="I4467" t="s">
        <v>4</v>
      </c>
      <c r="J4467">
        <v>29.72</v>
      </c>
      <c r="M4467">
        <v>29.72</v>
      </c>
      <c r="N4467">
        <f t="shared" si="69"/>
        <v>0</v>
      </c>
    </row>
    <row r="4468" spans="1:14" x14ac:dyDescent="0.2">
      <c r="A4468" t="s">
        <v>4727</v>
      </c>
      <c r="B4468" t="s">
        <v>32999</v>
      </c>
      <c r="I4468" t="s">
        <v>4</v>
      </c>
      <c r="J4468">
        <v>26.47</v>
      </c>
      <c r="M4468">
        <v>26.47</v>
      </c>
      <c r="N4468">
        <f t="shared" si="69"/>
        <v>0</v>
      </c>
    </row>
    <row r="4469" spans="1:14" x14ac:dyDescent="0.2">
      <c r="A4469" t="s">
        <v>4728</v>
      </c>
      <c r="B4469" t="s">
        <v>33000</v>
      </c>
      <c r="I4469" t="s">
        <v>4</v>
      </c>
      <c r="J4469">
        <v>30.58</v>
      </c>
      <c r="M4469">
        <v>30.58</v>
      </c>
      <c r="N4469">
        <f t="shared" si="69"/>
        <v>0</v>
      </c>
    </row>
    <row r="4470" spans="1:14" x14ac:dyDescent="0.2">
      <c r="A4470" t="s">
        <v>4729</v>
      </c>
      <c r="B4470" t="s">
        <v>33000</v>
      </c>
      <c r="I4470" t="s">
        <v>4</v>
      </c>
      <c r="J4470">
        <v>27.25</v>
      </c>
      <c r="M4470">
        <v>27.25</v>
      </c>
      <c r="N4470">
        <f t="shared" si="69"/>
        <v>0</v>
      </c>
    </row>
    <row r="4471" spans="1:14" x14ac:dyDescent="0.2">
      <c r="A4471" t="s">
        <v>4730</v>
      </c>
      <c r="B4471" t="s">
        <v>33001</v>
      </c>
      <c r="I4471" t="s">
        <v>4</v>
      </c>
      <c r="J4471">
        <v>31.45</v>
      </c>
      <c r="M4471">
        <v>31.45</v>
      </c>
      <c r="N4471">
        <f t="shared" si="69"/>
        <v>0</v>
      </c>
    </row>
    <row r="4472" spans="1:14" x14ac:dyDescent="0.2">
      <c r="A4472" t="s">
        <v>4731</v>
      </c>
      <c r="B4472" t="s">
        <v>33001</v>
      </c>
      <c r="I4472" t="s">
        <v>4</v>
      </c>
      <c r="J4472">
        <v>28.03</v>
      </c>
      <c r="M4472">
        <v>28.03</v>
      </c>
      <c r="N4472">
        <f t="shared" si="69"/>
        <v>0</v>
      </c>
    </row>
    <row r="4473" spans="1:14" x14ac:dyDescent="0.2">
      <c r="A4473" t="s">
        <v>4732</v>
      </c>
      <c r="B4473" t="s">
        <v>33002</v>
      </c>
      <c r="I4473" t="s">
        <v>4</v>
      </c>
      <c r="J4473">
        <v>32.32</v>
      </c>
      <c r="M4473">
        <v>32.32</v>
      </c>
      <c r="N4473">
        <f t="shared" si="69"/>
        <v>0</v>
      </c>
    </row>
    <row r="4474" spans="1:14" x14ac:dyDescent="0.2">
      <c r="A4474" t="s">
        <v>4733</v>
      </c>
      <c r="B4474" t="s">
        <v>33002</v>
      </c>
      <c r="I4474" t="s">
        <v>4</v>
      </c>
      <c r="J4474">
        <v>28.82</v>
      </c>
      <c r="M4474">
        <v>28.82</v>
      </c>
      <c r="N4474">
        <f t="shared" si="69"/>
        <v>0</v>
      </c>
    </row>
    <row r="4475" spans="1:14" x14ac:dyDescent="0.2">
      <c r="A4475" t="s">
        <v>4734</v>
      </c>
      <c r="B4475" t="s">
        <v>33003</v>
      </c>
      <c r="I4475" t="s">
        <v>4</v>
      </c>
      <c r="J4475">
        <v>33.19</v>
      </c>
      <c r="M4475">
        <v>33.19</v>
      </c>
      <c r="N4475">
        <f t="shared" si="69"/>
        <v>0</v>
      </c>
    </row>
    <row r="4476" spans="1:14" x14ac:dyDescent="0.2">
      <c r="A4476" t="s">
        <v>4735</v>
      </c>
      <c r="B4476" t="s">
        <v>33003</v>
      </c>
      <c r="I4476" t="s">
        <v>4</v>
      </c>
      <c r="J4476">
        <v>29.6</v>
      </c>
      <c r="M4476">
        <v>29.6</v>
      </c>
      <c r="N4476">
        <f t="shared" si="69"/>
        <v>0</v>
      </c>
    </row>
    <row r="4477" spans="1:14" x14ac:dyDescent="0.2">
      <c r="A4477" t="s">
        <v>4736</v>
      </c>
      <c r="B4477" t="s">
        <v>33004</v>
      </c>
      <c r="I4477" t="s">
        <v>4</v>
      </c>
      <c r="J4477">
        <v>34.06</v>
      </c>
      <c r="M4477">
        <v>34.06</v>
      </c>
      <c r="N4477">
        <f t="shared" si="69"/>
        <v>0</v>
      </c>
    </row>
    <row r="4478" spans="1:14" x14ac:dyDescent="0.2">
      <c r="A4478" t="s">
        <v>4737</v>
      </c>
      <c r="B4478" t="s">
        <v>33004</v>
      </c>
      <c r="I4478" t="s">
        <v>4</v>
      </c>
      <c r="J4478">
        <v>30.38</v>
      </c>
      <c r="M4478">
        <v>30.38</v>
      </c>
      <c r="N4478">
        <f t="shared" si="69"/>
        <v>0</v>
      </c>
    </row>
    <row r="4479" spans="1:14" x14ac:dyDescent="0.2">
      <c r="A4479" t="s">
        <v>4738</v>
      </c>
      <c r="B4479" t="s">
        <v>33005</v>
      </c>
      <c r="I4479" t="s">
        <v>4</v>
      </c>
      <c r="J4479">
        <v>41.41</v>
      </c>
      <c r="M4479">
        <v>41.41</v>
      </c>
      <c r="N4479">
        <f t="shared" si="69"/>
        <v>0</v>
      </c>
    </row>
    <row r="4480" spans="1:14" x14ac:dyDescent="0.2">
      <c r="A4480" t="s">
        <v>4739</v>
      </c>
      <c r="B4480" t="s">
        <v>33005</v>
      </c>
      <c r="I4480" t="s">
        <v>4</v>
      </c>
      <c r="J4480">
        <v>37.24</v>
      </c>
      <c r="M4480">
        <v>37.24</v>
      </c>
      <c r="N4480">
        <f t="shared" si="69"/>
        <v>0</v>
      </c>
    </row>
    <row r="4481" spans="1:14" x14ac:dyDescent="0.2">
      <c r="A4481" t="s">
        <v>4740</v>
      </c>
      <c r="B4481" t="s">
        <v>33006</v>
      </c>
      <c r="I4481" t="s">
        <v>4</v>
      </c>
      <c r="J4481">
        <v>54.99</v>
      </c>
      <c r="M4481">
        <v>54.99</v>
      </c>
      <c r="N4481">
        <f t="shared" si="69"/>
        <v>0</v>
      </c>
    </row>
    <row r="4482" spans="1:14" x14ac:dyDescent="0.2">
      <c r="A4482" t="s">
        <v>4741</v>
      </c>
      <c r="B4482" t="s">
        <v>33006</v>
      </c>
      <c r="I4482" t="s">
        <v>4</v>
      </c>
      <c r="J4482">
        <v>50.02</v>
      </c>
      <c r="M4482">
        <v>50.02</v>
      </c>
      <c r="N4482">
        <f t="shared" si="69"/>
        <v>0</v>
      </c>
    </row>
    <row r="4483" spans="1:14" x14ac:dyDescent="0.2">
      <c r="A4483" t="s">
        <v>4742</v>
      </c>
      <c r="B4483" t="s">
        <v>33007</v>
      </c>
      <c r="I4483" t="s">
        <v>4</v>
      </c>
      <c r="J4483">
        <v>65.62</v>
      </c>
      <c r="M4483">
        <v>65.62</v>
      </c>
      <c r="N4483">
        <f t="shared" si="69"/>
        <v>0</v>
      </c>
    </row>
    <row r="4484" spans="1:14" x14ac:dyDescent="0.2">
      <c r="A4484" t="s">
        <v>4743</v>
      </c>
      <c r="B4484" t="s">
        <v>33007</v>
      </c>
      <c r="I4484" t="s">
        <v>4</v>
      </c>
      <c r="J4484">
        <v>60.54</v>
      </c>
      <c r="M4484">
        <v>60.54</v>
      </c>
      <c r="N4484">
        <f t="shared" ref="N4484:N4547" si="70">J4484-M4484</f>
        <v>0</v>
      </c>
    </row>
    <row r="4485" spans="1:14" x14ac:dyDescent="0.2">
      <c r="A4485" t="s">
        <v>4744</v>
      </c>
      <c r="B4485" t="s">
        <v>33008</v>
      </c>
      <c r="I4485" t="s">
        <v>4</v>
      </c>
      <c r="J4485">
        <v>90.28</v>
      </c>
      <c r="M4485">
        <v>90.28</v>
      </c>
      <c r="N4485">
        <f t="shared" si="70"/>
        <v>0</v>
      </c>
    </row>
    <row r="4486" spans="1:14" x14ac:dyDescent="0.2">
      <c r="A4486" t="s">
        <v>4745</v>
      </c>
      <c r="B4486" t="s">
        <v>33008</v>
      </c>
      <c r="I4486" t="s">
        <v>4</v>
      </c>
      <c r="J4486">
        <v>84.15</v>
      </c>
      <c r="M4486">
        <v>84.15</v>
      </c>
      <c r="N4486">
        <f t="shared" si="70"/>
        <v>0</v>
      </c>
    </row>
    <row r="4487" spans="1:14" x14ac:dyDescent="0.2">
      <c r="A4487" t="s">
        <v>4746</v>
      </c>
      <c r="B4487" t="s">
        <v>40872</v>
      </c>
      <c r="I4487" t="s">
        <v>4</v>
      </c>
      <c r="J4487">
        <v>199.31</v>
      </c>
      <c r="M4487">
        <v>199.31</v>
      </c>
      <c r="N4487">
        <f t="shared" si="70"/>
        <v>0</v>
      </c>
    </row>
    <row r="4488" spans="1:14" x14ac:dyDescent="0.2">
      <c r="A4488" t="s">
        <v>4747</v>
      </c>
      <c r="B4488" t="s">
        <v>40872</v>
      </c>
      <c r="I4488" t="s">
        <v>4</v>
      </c>
      <c r="J4488">
        <v>192.41</v>
      </c>
      <c r="M4488">
        <v>192.41</v>
      </c>
      <c r="N4488">
        <f t="shared" si="70"/>
        <v>0</v>
      </c>
    </row>
    <row r="4489" spans="1:14" x14ac:dyDescent="0.2">
      <c r="A4489" t="s">
        <v>4748</v>
      </c>
      <c r="B4489" t="s">
        <v>40873</v>
      </c>
      <c r="I4489" t="s">
        <v>4</v>
      </c>
      <c r="J4489">
        <v>254.29</v>
      </c>
      <c r="M4489">
        <v>254.29</v>
      </c>
      <c r="N4489">
        <f t="shared" si="70"/>
        <v>0</v>
      </c>
    </row>
    <row r="4490" spans="1:14" x14ac:dyDescent="0.2">
      <c r="A4490" t="s">
        <v>4749</v>
      </c>
      <c r="B4490" t="s">
        <v>40873</v>
      </c>
      <c r="I4490" t="s">
        <v>4</v>
      </c>
      <c r="J4490">
        <v>247.27</v>
      </c>
      <c r="M4490">
        <v>247.27</v>
      </c>
      <c r="N4490">
        <f t="shared" si="70"/>
        <v>0</v>
      </c>
    </row>
    <row r="4491" spans="1:14" x14ac:dyDescent="0.2">
      <c r="A4491" t="s">
        <v>4750</v>
      </c>
      <c r="B4491" t="s">
        <v>40874</v>
      </c>
      <c r="I4491" t="s">
        <v>4</v>
      </c>
      <c r="J4491">
        <v>324.61</v>
      </c>
      <c r="M4491">
        <v>324.61</v>
      </c>
      <c r="N4491">
        <f t="shared" si="70"/>
        <v>0</v>
      </c>
    </row>
    <row r="4492" spans="1:14" x14ac:dyDescent="0.2">
      <c r="A4492" t="s">
        <v>4751</v>
      </c>
      <c r="B4492" t="s">
        <v>40874</v>
      </c>
      <c r="I4492" t="s">
        <v>4</v>
      </c>
      <c r="J4492">
        <v>316.18</v>
      </c>
      <c r="M4492">
        <v>316.18</v>
      </c>
      <c r="N4492">
        <f t="shared" si="70"/>
        <v>0</v>
      </c>
    </row>
    <row r="4493" spans="1:14" x14ac:dyDescent="0.2">
      <c r="A4493" t="s">
        <v>4752</v>
      </c>
      <c r="B4493" t="s">
        <v>40875</v>
      </c>
      <c r="I4493" t="s">
        <v>4</v>
      </c>
      <c r="J4493">
        <v>399.62</v>
      </c>
      <c r="M4493">
        <v>399.62</v>
      </c>
      <c r="N4493">
        <f t="shared" si="70"/>
        <v>0</v>
      </c>
    </row>
    <row r="4494" spans="1:14" x14ac:dyDescent="0.2">
      <c r="A4494" t="s">
        <v>4753</v>
      </c>
      <c r="B4494" t="s">
        <v>40875</v>
      </c>
      <c r="I4494" t="s">
        <v>4</v>
      </c>
      <c r="J4494">
        <v>389.61</v>
      </c>
      <c r="M4494">
        <v>389.61</v>
      </c>
      <c r="N4494">
        <f t="shared" si="70"/>
        <v>0</v>
      </c>
    </row>
    <row r="4495" spans="1:14" x14ac:dyDescent="0.2">
      <c r="A4495" t="s">
        <v>4754</v>
      </c>
      <c r="B4495" t="s">
        <v>40876</v>
      </c>
      <c r="I4495" t="s">
        <v>4</v>
      </c>
      <c r="J4495">
        <v>498.23</v>
      </c>
      <c r="M4495">
        <v>498.23</v>
      </c>
      <c r="N4495">
        <f t="shared" si="70"/>
        <v>0</v>
      </c>
    </row>
    <row r="4496" spans="1:14" x14ac:dyDescent="0.2">
      <c r="A4496" t="s">
        <v>4755</v>
      </c>
      <c r="B4496" t="s">
        <v>40876</v>
      </c>
      <c r="I4496" t="s">
        <v>4</v>
      </c>
      <c r="J4496">
        <v>486.03</v>
      </c>
      <c r="M4496">
        <v>486.03</v>
      </c>
      <c r="N4496">
        <f t="shared" si="70"/>
        <v>0</v>
      </c>
    </row>
    <row r="4497" spans="1:14" x14ac:dyDescent="0.2">
      <c r="A4497" t="s">
        <v>4756</v>
      </c>
      <c r="B4497" t="s">
        <v>40877</v>
      </c>
      <c r="I4497" t="s">
        <v>4</v>
      </c>
      <c r="J4497">
        <v>696.22</v>
      </c>
      <c r="M4497">
        <v>696.22</v>
      </c>
      <c r="N4497">
        <f t="shared" si="70"/>
        <v>0</v>
      </c>
    </row>
    <row r="4498" spans="1:14" x14ac:dyDescent="0.2">
      <c r="A4498" t="s">
        <v>4757</v>
      </c>
      <c r="B4498" t="s">
        <v>40877</v>
      </c>
      <c r="I4498" t="s">
        <v>4</v>
      </c>
      <c r="J4498">
        <v>682.03</v>
      </c>
      <c r="M4498">
        <v>682.03</v>
      </c>
      <c r="N4498">
        <f t="shared" si="70"/>
        <v>0</v>
      </c>
    </row>
    <row r="4499" spans="1:14" x14ac:dyDescent="0.2">
      <c r="A4499" t="s">
        <v>4758</v>
      </c>
      <c r="B4499" t="s">
        <v>40878</v>
      </c>
      <c r="I4499" t="s">
        <v>4</v>
      </c>
      <c r="J4499">
        <v>773.33</v>
      </c>
      <c r="M4499">
        <v>773.33</v>
      </c>
      <c r="N4499">
        <f t="shared" si="70"/>
        <v>0</v>
      </c>
    </row>
    <row r="4500" spans="1:14" x14ac:dyDescent="0.2">
      <c r="A4500" t="s">
        <v>4759</v>
      </c>
      <c r="B4500" t="s">
        <v>40878</v>
      </c>
      <c r="I4500" t="s">
        <v>4</v>
      </c>
      <c r="J4500">
        <v>757.5</v>
      </c>
      <c r="M4500">
        <v>757.5</v>
      </c>
      <c r="N4500">
        <f t="shared" si="70"/>
        <v>0</v>
      </c>
    </row>
    <row r="4501" spans="1:14" x14ac:dyDescent="0.2">
      <c r="A4501" t="s">
        <v>4760</v>
      </c>
      <c r="B4501" t="s">
        <v>40879</v>
      </c>
      <c r="I4501" t="s">
        <v>4</v>
      </c>
      <c r="J4501">
        <v>1033.1400000000001</v>
      </c>
      <c r="M4501">
        <v>1033.1400000000001</v>
      </c>
      <c r="N4501">
        <f t="shared" si="70"/>
        <v>0</v>
      </c>
    </row>
    <row r="4502" spans="1:14" x14ac:dyDescent="0.2">
      <c r="A4502" t="s">
        <v>4761</v>
      </c>
      <c r="B4502" t="s">
        <v>40879</v>
      </c>
      <c r="I4502" t="s">
        <v>4</v>
      </c>
      <c r="J4502">
        <v>1013.56</v>
      </c>
      <c r="M4502">
        <v>1013.56</v>
      </c>
      <c r="N4502">
        <f t="shared" si="70"/>
        <v>0</v>
      </c>
    </row>
    <row r="4503" spans="1:14" x14ac:dyDescent="0.2">
      <c r="A4503" t="s">
        <v>4762</v>
      </c>
      <c r="B4503" t="s">
        <v>40880</v>
      </c>
      <c r="I4503" t="s">
        <v>4</v>
      </c>
      <c r="J4503">
        <v>1599.93</v>
      </c>
      <c r="M4503">
        <v>1599.93</v>
      </c>
      <c r="N4503">
        <f t="shared" si="70"/>
        <v>0</v>
      </c>
    </row>
    <row r="4504" spans="1:14" x14ac:dyDescent="0.2">
      <c r="A4504" t="s">
        <v>4763</v>
      </c>
      <c r="B4504" t="s">
        <v>40880</v>
      </c>
      <c r="I4504" t="s">
        <v>4</v>
      </c>
      <c r="J4504">
        <v>1575.62</v>
      </c>
      <c r="M4504">
        <v>1575.62</v>
      </c>
      <c r="N4504">
        <f t="shared" si="70"/>
        <v>0</v>
      </c>
    </row>
    <row r="4505" spans="1:14" x14ac:dyDescent="0.2">
      <c r="A4505" t="s">
        <v>4764</v>
      </c>
      <c r="B4505" t="s">
        <v>40881</v>
      </c>
      <c r="I4505" t="s">
        <v>4</v>
      </c>
      <c r="J4505">
        <v>2526.3000000000002</v>
      </c>
      <c r="M4505">
        <v>2526.3000000000002</v>
      </c>
      <c r="N4505">
        <f t="shared" si="70"/>
        <v>0</v>
      </c>
    </row>
    <row r="4506" spans="1:14" x14ac:dyDescent="0.2">
      <c r="A4506" t="s">
        <v>4765</v>
      </c>
      <c r="B4506" t="s">
        <v>40881</v>
      </c>
      <c r="I4506" t="s">
        <v>4</v>
      </c>
      <c r="J4506">
        <v>2496.67</v>
      </c>
      <c r="M4506">
        <v>2496.67</v>
      </c>
      <c r="N4506">
        <f t="shared" si="70"/>
        <v>0</v>
      </c>
    </row>
    <row r="4507" spans="1:14" x14ac:dyDescent="0.2">
      <c r="A4507" t="s">
        <v>4766</v>
      </c>
      <c r="B4507" t="s">
        <v>40882</v>
      </c>
      <c r="I4507" t="s">
        <v>4</v>
      </c>
      <c r="J4507">
        <v>2862.3</v>
      </c>
      <c r="M4507">
        <v>2862.3</v>
      </c>
      <c r="N4507">
        <f t="shared" si="70"/>
        <v>0</v>
      </c>
    </row>
    <row r="4508" spans="1:14" x14ac:dyDescent="0.2">
      <c r="A4508" t="s">
        <v>4767</v>
      </c>
      <c r="B4508" t="s">
        <v>40882</v>
      </c>
      <c r="I4508" t="s">
        <v>4</v>
      </c>
      <c r="J4508">
        <v>2829.94</v>
      </c>
      <c r="M4508">
        <v>2829.94</v>
      </c>
      <c r="N4508">
        <f t="shared" si="70"/>
        <v>0</v>
      </c>
    </row>
    <row r="4509" spans="1:14" x14ac:dyDescent="0.2">
      <c r="A4509" t="s">
        <v>4768</v>
      </c>
      <c r="B4509" t="s">
        <v>40883</v>
      </c>
      <c r="I4509" t="s">
        <v>4</v>
      </c>
      <c r="J4509">
        <v>187.42</v>
      </c>
      <c r="M4509">
        <v>187.42</v>
      </c>
      <c r="N4509">
        <f t="shared" si="70"/>
        <v>0</v>
      </c>
    </row>
    <row r="4510" spans="1:14" x14ac:dyDescent="0.2">
      <c r="A4510" t="s">
        <v>4769</v>
      </c>
      <c r="B4510" t="s">
        <v>40883</v>
      </c>
      <c r="I4510" t="s">
        <v>4</v>
      </c>
      <c r="J4510">
        <v>182.3</v>
      </c>
      <c r="M4510">
        <v>182.3</v>
      </c>
      <c r="N4510">
        <f t="shared" si="70"/>
        <v>0</v>
      </c>
    </row>
    <row r="4511" spans="1:14" x14ac:dyDescent="0.2">
      <c r="A4511" t="s">
        <v>4770</v>
      </c>
      <c r="B4511" t="s">
        <v>40884</v>
      </c>
      <c r="I4511" t="s">
        <v>4</v>
      </c>
      <c r="J4511">
        <v>264.29000000000002</v>
      </c>
      <c r="M4511">
        <v>264.29000000000002</v>
      </c>
      <c r="N4511">
        <f t="shared" si="70"/>
        <v>0</v>
      </c>
    </row>
    <row r="4512" spans="1:14" x14ac:dyDescent="0.2">
      <c r="A4512" t="s">
        <v>4771</v>
      </c>
      <c r="B4512" t="s">
        <v>40884</v>
      </c>
      <c r="I4512" t="s">
        <v>4</v>
      </c>
      <c r="J4512">
        <v>257.27</v>
      </c>
      <c r="M4512">
        <v>257.27</v>
      </c>
      <c r="N4512">
        <f t="shared" si="70"/>
        <v>0</v>
      </c>
    </row>
    <row r="4513" spans="1:14" x14ac:dyDescent="0.2">
      <c r="A4513" t="s">
        <v>4772</v>
      </c>
      <c r="B4513" t="s">
        <v>40885</v>
      </c>
      <c r="I4513" t="s">
        <v>4</v>
      </c>
      <c r="J4513">
        <v>324.61</v>
      </c>
      <c r="M4513">
        <v>324.61</v>
      </c>
      <c r="N4513">
        <f t="shared" si="70"/>
        <v>0</v>
      </c>
    </row>
    <row r="4514" spans="1:14" x14ac:dyDescent="0.2">
      <c r="A4514" t="s">
        <v>4773</v>
      </c>
      <c r="B4514" t="s">
        <v>40885</v>
      </c>
      <c r="I4514" t="s">
        <v>4</v>
      </c>
      <c r="J4514">
        <v>316.18</v>
      </c>
      <c r="M4514">
        <v>316.18</v>
      </c>
      <c r="N4514">
        <f t="shared" si="70"/>
        <v>0</v>
      </c>
    </row>
    <row r="4515" spans="1:14" x14ac:dyDescent="0.2">
      <c r="A4515" t="s">
        <v>4774</v>
      </c>
      <c r="B4515" t="s">
        <v>40886</v>
      </c>
      <c r="I4515" t="s">
        <v>4</v>
      </c>
      <c r="J4515">
        <v>461.51</v>
      </c>
      <c r="M4515">
        <v>461.51</v>
      </c>
      <c r="N4515">
        <f t="shared" si="70"/>
        <v>0</v>
      </c>
    </row>
    <row r="4516" spans="1:14" x14ac:dyDescent="0.2">
      <c r="A4516" t="s">
        <v>4775</v>
      </c>
      <c r="B4516" t="s">
        <v>40886</v>
      </c>
      <c r="I4516" t="s">
        <v>4</v>
      </c>
      <c r="J4516">
        <v>451.5</v>
      </c>
      <c r="M4516">
        <v>451.5</v>
      </c>
      <c r="N4516">
        <f t="shared" si="70"/>
        <v>0</v>
      </c>
    </row>
    <row r="4517" spans="1:14" x14ac:dyDescent="0.2">
      <c r="A4517" t="s">
        <v>4776</v>
      </c>
      <c r="B4517" t="s">
        <v>40887</v>
      </c>
      <c r="I4517" t="s">
        <v>4</v>
      </c>
      <c r="J4517">
        <v>587.98</v>
      </c>
      <c r="M4517">
        <v>587.98</v>
      </c>
      <c r="N4517">
        <f t="shared" si="70"/>
        <v>0</v>
      </c>
    </row>
    <row r="4518" spans="1:14" x14ac:dyDescent="0.2">
      <c r="A4518" t="s">
        <v>4777</v>
      </c>
      <c r="B4518" t="s">
        <v>40887</v>
      </c>
      <c r="I4518" t="s">
        <v>4</v>
      </c>
      <c r="J4518">
        <v>575.78</v>
      </c>
      <c r="M4518">
        <v>575.78</v>
      </c>
      <c r="N4518">
        <f t="shared" si="70"/>
        <v>0</v>
      </c>
    </row>
    <row r="4519" spans="1:14" x14ac:dyDescent="0.2">
      <c r="A4519" t="s">
        <v>4778</v>
      </c>
      <c r="B4519" t="s">
        <v>40888</v>
      </c>
      <c r="I4519" t="s">
        <v>4</v>
      </c>
      <c r="J4519">
        <v>720.34</v>
      </c>
      <c r="M4519">
        <v>720.34</v>
      </c>
      <c r="N4519">
        <f t="shared" si="70"/>
        <v>0</v>
      </c>
    </row>
    <row r="4520" spans="1:14" x14ac:dyDescent="0.2">
      <c r="A4520" t="s">
        <v>4779</v>
      </c>
      <c r="B4520" t="s">
        <v>40888</v>
      </c>
      <c r="I4520" t="s">
        <v>4</v>
      </c>
      <c r="J4520">
        <v>706.15</v>
      </c>
      <c r="M4520">
        <v>706.15</v>
      </c>
      <c r="N4520">
        <f t="shared" si="70"/>
        <v>0</v>
      </c>
    </row>
    <row r="4521" spans="1:14" x14ac:dyDescent="0.2">
      <c r="A4521" t="s">
        <v>4780</v>
      </c>
      <c r="B4521" t="s">
        <v>40889</v>
      </c>
      <c r="I4521" t="s">
        <v>4</v>
      </c>
      <c r="J4521">
        <v>862.14</v>
      </c>
      <c r="M4521">
        <v>862.14</v>
      </c>
      <c r="N4521">
        <f t="shared" si="70"/>
        <v>0</v>
      </c>
    </row>
    <row r="4522" spans="1:14" x14ac:dyDescent="0.2">
      <c r="A4522" t="s">
        <v>4781</v>
      </c>
      <c r="B4522" t="s">
        <v>40889</v>
      </c>
      <c r="I4522" t="s">
        <v>4</v>
      </c>
      <c r="J4522">
        <v>846.31</v>
      </c>
      <c r="M4522">
        <v>846.31</v>
      </c>
      <c r="N4522">
        <f t="shared" si="70"/>
        <v>0</v>
      </c>
    </row>
    <row r="4523" spans="1:14" x14ac:dyDescent="0.2">
      <c r="A4523" t="s">
        <v>4782</v>
      </c>
      <c r="B4523" t="s">
        <v>40890</v>
      </c>
      <c r="I4523" t="s">
        <v>4</v>
      </c>
      <c r="J4523">
        <v>1247.25</v>
      </c>
      <c r="M4523">
        <v>1247.25</v>
      </c>
      <c r="N4523">
        <f t="shared" si="70"/>
        <v>0</v>
      </c>
    </row>
    <row r="4524" spans="1:14" x14ac:dyDescent="0.2">
      <c r="A4524" t="s">
        <v>4783</v>
      </c>
      <c r="B4524" t="s">
        <v>40890</v>
      </c>
      <c r="I4524" t="s">
        <v>4</v>
      </c>
      <c r="J4524">
        <v>1227.67</v>
      </c>
      <c r="M4524">
        <v>1227.67</v>
      </c>
      <c r="N4524">
        <f t="shared" si="70"/>
        <v>0</v>
      </c>
    </row>
    <row r="4525" spans="1:14" x14ac:dyDescent="0.2">
      <c r="A4525" t="s">
        <v>4784</v>
      </c>
      <c r="B4525" t="s">
        <v>40891</v>
      </c>
      <c r="I4525" t="s">
        <v>4</v>
      </c>
      <c r="J4525">
        <v>1639.93</v>
      </c>
      <c r="M4525">
        <v>1639.93</v>
      </c>
      <c r="N4525">
        <f t="shared" si="70"/>
        <v>0</v>
      </c>
    </row>
    <row r="4526" spans="1:14" x14ac:dyDescent="0.2">
      <c r="A4526" t="s">
        <v>4785</v>
      </c>
      <c r="B4526" t="s">
        <v>40891</v>
      </c>
      <c r="I4526" t="s">
        <v>4</v>
      </c>
      <c r="J4526">
        <v>1615.62</v>
      </c>
      <c r="M4526">
        <v>1615.62</v>
      </c>
      <c r="N4526">
        <f t="shared" si="70"/>
        <v>0</v>
      </c>
    </row>
    <row r="4527" spans="1:14" x14ac:dyDescent="0.2">
      <c r="A4527" t="s">
        <v>4786</v>
      </c>
      <c r="B4527" t="s">
        <v>40892</v>
      </c>
      <c r="I4527" t="s">
        <v>4</v>
      </c>
      <c r="J4527">
        <v>197.42</v>
      </c>
      <c r="M4527">
        <v>197.42</v>
      </c>
      <c r="N4527">
        <f t="shared" si="70"/>
        <v>0</v>
      </c>
    </row>
    <row r="4528" spans="1:14" x14ac:dyDescent="0.2">
      <c r="A4528" t="s">
        <v>4787</v>
      </c>
      <c r="B4528" t="s">
        <v>40892</v>
      </c>
      <c r="I4528" t="s">
        <v>4</v>
      </c>
      <c r="J4528">
        <v>192.3</v>
      </c>
      <c r="M4528">
        <v>192.3</v>
      </c>
      <c r="N4528">
        <f t="shared" si="70"/>
        <v>0</v>
      </c>
    </row>
    <row r="4529" spans="1:14" x14ac:dyDescent="0.2">
      <c r="A4529" t="s">
        <v>4788</v>
      </c>
      <c r="B4529" t="s">
        <v>40893</v>
      </c>
      <c r="I4529" t="s">
        <v>4</v>
      </c>
      <c r="J4529">
        <v>274.29000000000002</v>
      </c>
      <c r="M4529">
        <v>274.29000000000002</v>
      </c>
      <c r="N4529">
        <f t="shared" si="70"/>
        <v>0</v>
      </c>
    </row>
    <row r="4530" spans="1:14" x14ac:dyDescent="0.2">
      <c r="A4530" t="s">
        <v>4789</v>
      </c>
      <c r="B4530" t="s">
        <v>40893</v>
      </c>
      <c r="I4530" t="s">
        <v>4</v>
      </c>
      <c r="J4530">
        <v>267.27</v>
      </c>
      <c r="M4530">
        <v>267.27</v>
      </c>
      <c r="N4530">
        <f t="shared" si="70"/>
        <v>0</v>
      </c>
    </row>
    <row r="4531" spans="1:14" x14ac:dyDescent="0.2">
      <c r="A4531" t="s">
        <v>4790</v>
      </c>
      <c r="B4531" t="s">
        <v>40894</v>
      </c>
      <c r="I4531" t="s">
        <v>4</v>
      </c>
      <c r="J4531">
        <v>389.32</v>
      </c>
      <c r="M4531">
        <v>389.32</v>
      </c>
      <c r="N4531">
        <f t="shared" si="70"/>
        <v>0</v>
      </c>
    </row>
    <row r="4532" spans="1:14" x14ac:dyDescent="0.2">
      <c r="A4532" t="s">
        <v>4791</v>
      </c>
      <c r="B4532" t="s">
        <v>40894</v>
      </c>
      <c r="I4532" t="s">
        <v>4</v>
      </c>
      <c r="J4532">
        <v>380.89</v>
      </c>
      <c r="M4532">
        <v>380.89</v>
      </c>
      <c r="N4532">
        <f t="shared" si="70"/>
        <v>0</v>
      </c>
    </row>
    <row r="4533" spans="1:14" x14ac:dyDescent="0.2">
      <c r="A4533" t="s">
        <v>4792</v>
      </c>
      <c r="B4533" t="s">
        <v>40895</v>
      </c>
      <c r="I4533" t="s">
        <v>4</v>
      </c>
      <c r="J4533">
        <v>466.78</v>
      </c>
      <c r="M4533">
        <v>466.78</v>
      </c>
      <c r="N4533">
        <f t="shared" si="70"/>
        <v>0</v>
      </c>
    </row>
    <row r="4534" spans="1:14" x14ac:dyDescent="0.2">
      <c r="A4534" t="s">
        <v>4793</v>
      </c>
      <c r="B4534" t="s">
        <v>40895</v>
      </c>
      <c r="I4534" t="s">
        <v>4</v>
      </c>
      <c r="J4534">
        <v>456.77</v>
      </c>
      <c r="M4534">
        <v>456.77</v>
      </c>
      <c r="N4534">
        <f t="shared" si="70"/>
        <v>0</v>
      </c>
    </row>
    <row r="4535" spans="1:14" x14ac:dyDescent="0.2">
      <c r="A4535" t="s">
        <v>4794</v>
      </c>
      <c r="B4535" t="s">
        <v>40896</v>
      </c>
      <c r="I4535" t="s">
        <v>4</v>
      </c>
      <c r="J4535">
        <v>618.01</v>
      </c>
      <c r="M4535">
        <v>618.01</v>
      </c>
      <c r="N4535">
        <f t="shared" si="70"/>
        <v>0</v>
      </c>
    </row>
    <row r="4536" spans="1:14" x14ac:dyDescent="0.2">
      <c r="A4536" t="s">
        <v>4795</v>
      </c>
      <c r="B4536" t="s">
        <v>40896</v>
      </c>
      <c r="I4536" t="s">
        <v>4</v>
      </c>
      <c r="J4536">
        <v>605.80999999999995</v>
      </c>
      <c r="M4536">
        <v>605.80999999999995</v>
      </c>
      <c r="N4536">
        <f t="shared" si="70"/>
        <v>0</v>
      </c>
    </row>
    <row r="4537" spans="1:14" x14ac:dyDescent="0.2">
      <c r="A4537" t="s">
        <v>4796</v>
      </c>
      <c r="B4537" t="s">
        <v>40897</v>
      </c>
      <c r="I4537" t="s">
        <v>4</v>
      </c>
      <c r="J4537">
        <v>729.81</v>
      </c>
      <c r="M4537">
        <v>729.81</v>
      </c>
      <c r="N4537">
        <f t="shared" si="70"/>
        <v>0</v>
      </c>
    </row>
    <row r="4538" spans="1:14" x14ac:dyDescent="0.2">
      <c r="A4538" t="s">
        <v>4797</v>
      </c>
      <c r="B4538" t="s">
        <v>40897</v>
      </c>
      <c r="I4538" t="s">
        <v>4</v>
      </c>
      <c r="J4538">
        <v>715.62</v>
      </c>
      <c r="M4538">
        <v>715.62</v>
      </c>
      <c r="N4538">
        <f t="shared" si="70"/>
        <v>0</v>
      </c>
    </row>
    <row r="4539" spans="1:14" x14ac:dyDescent="0.2">
      <c r="A4539" t="s">
        <v>4798</v>
      </c>
      <c r="B4539" t="s">
        <v>40898</v>
      </c>
      <c r="I4539" t="s">
        <v>4</v>
      </c>
      <c r="J4539">
        <v>871.63</v>
      </c>
      <c r="M4539">
        <v>871.63</v>
      </c>
      <c r="N4539">
        <f t="shared" si="70"/>
        <v>0</v>
      </c>
    </row>
    <row r="4540" spans="1:14" x14ac:dyDescent="0.2">
      <c r="A4540" t="s">
        <v>4799</v>
      </c>
      <c r="B4540" t="s">
        <v>40898</v>
      </c>
      <c r="I4540" t="s">
        <v>4</v>
      </c>
      <c r="J4540">
        <v>855.8</v>
      </c>
      <c r="M4540">
        <v>855.8</v>
      </c>
      <c r="N4540">
        <f t="shared" si="70"/>
        <v>0</v>
      </c>
    </row>
    <row r="4541" spans="1:14" x14ac:dyDescent="0.2">
      <c r="A4541" t="s">
        <v>4800</v>
      </c>
      <c r="B4541" t="s">
        <v>40899</v>
      </c>
      <c r="I4541" t="s">
        <v>4</v>
      </c>
      <c r="J4541">
        <v>1168.6199999999999</v>
      </c>
      <c r="M4541">
        <v>1168.6199999999999</v>
      </c>
      <c r="N4541">
        <f t="shared" si="70"/>
        <v>0</v>
      </c>
    </row>
    <row r="4542" spans="1:14" x14ac:dyDescent="0.2">
      <c r="A4542" t="s">
        <v>4801</v>
      </c>
      <c r="B4542" t="s">
        <v>40899</v>
      </c>
      <c r="I4542" t="s">
        <v>4</v>
      </c>
      <c r="J4542">
        <v>1149.04</v>
      </c>
      <c r="M4542">
        <v>1149.04</v>
      </c>
      <c r="N4542">
        <f t="shared" si="70"/>
        <v>0</v>
      </c>
    </row>
    <row r="4543" spans="1:14" x14ac:dyDescent="0.2">
      <c r="A4543" t="s">
        <v>4802</v>
      </c>
      <c r="B4543" t="s">
        <v>40900</v>
      </c>
      <c r="I4543" t="s">
        <v>4</v>
      </c>
      <c r="J4543">
        <v>1809.93</v>
      </c>
      <c r="M4543">
        <v>1809.93</v>
      </c>
      <c r="N4543">
        <f t="shared" si="70"/>
        <v>0</v>
      </c>
    </row>
    <row r="4544" spans="1:14" x14ac:dyDescent="0.2">
      <c r="A4544" t="s">
        <v>4803</v>
      </c>
      <c r="B4544" t="s">
        <v>40900</v>
      </c>
      <c r="I4544" t="s">
        <v>4</v>
      </c>
      <c r="J4544">
        <v>1785.62</v>
      </c>
      <c r="M4544">
        <v>1785.62</v>
      </c>
      <c r="N4544">
        <f t="shared" si="70"/>
        <v>0</v>
      </c>
    </row>
    <row r="4545" spans="1:14" x14ac:dyDescent="0.2">
      <c r="A4545" t="s">
        <v>4804</v>
      </c>
      <c r="B4545" t="s">
        <v>33009</v>
      </c>
      <c r="I4545" t="s">
        <v>4</v>
      </c>
      <c r="J4545">
        <v>53.61</v>
      </c>
      <c r="M4545">
        <v>53.61</v>
      </c>
      <c r="N4545">
        <f t="shared" si="70"/>
        <v>0</v>
      </c>
    </row>
    <row r="4546" spans="1:14" x14ac:dyDescent="0.2">
      <c r="A4546" t="s">
        <v>4805</v>
      </c>
      <c r="B4546" t="s">
        <v>33009</v>
      </c>
      <c r="I4546" t="s">
        <v>4</v>
      </c>
      <c r="J4546">
        <v>50.92</v>
      </c>
      <c r="M4546">
        <v>50.92</v>
      </c>
      <c r="N4546">
        <f t="shared" si="70"/>
        <v>0</v>
      </c>
    </row>
    <row r="4547" spans="1:14" x14ac:dyDescent="0.2">
      <c r="A4547" t="s">
        <v>4806</v>
      </c>
      <c r="B4547" t="s">
        <v>33010</v>
      </c>
      <c r="I4547" t="s">
        <v>4</v>
      </c>
      <c r="J4547">
        <v>75.459999999999994</v>
      </c>
      <c r="M4547">
        <v>75.459999999999994</v>
      </c>
      <c r="N4547">
        <f t="shared" si="70"/>
        <v>0</v>
      </c>
    </row>
    <row r="4548" spans="1:14" x14ac:dyDescent="0.2">
      <c r="A4548" t="s">
        <v>4807</v>
      </c>
      <c r="B4548" t="s">
        <v>33010</v>
      </c>
      <c r="I4548" t="s">
        <v>4</v>
      </c>
      <c r="J4548">
        <v>70.27</v>
      </c>
      <c r="M4548">
        <v>70.27</v>
      </c>
      <c r="N4548">
        <f t="shared" ref="N4548:N4611" si="71">J4548-M4548</f>
        <v>0</v>
      </c>
    </row>
    <row r="4549" spans="1:14" x14ac:dyDescent="0.2">
      <c r="A4549" t="s">
        <v>4808</v>
      </c>
      <c r="B4549" t="s">
        <v>33011</v>
      </c>
      <c r="I4549" t="s">
        <v>4</v>
      </c>
      <c r="J4549">
        <v>118.15</v>
      </c>
      <c r="M4549">
        <v>118.15</v>
      </c>
      <c r="N4549">
        <f t="shared" si="71"/>
        <v>0</v>
      </c>
    </row>
    <row r="4550" spans="1:14" x14ac:dyDescent="0.2">
      <c r="A4550" t="s">
        <v>4809</v>
      </c>
      <c r="B4550" t="s">
        <v>33011</v>
      </c>
      <c r="I4550" t="s">
        <v>4</v>
      </c>
      <c r="J4550">
        <v>109.63</v>
      </c>
      <c r="M4550">
        <v>109.63</v>
      </c>
      <c r="N4550">
        <f t="shared" si="71"/>
        <v>0</v>
      </c>
    </row>
    <row r="4551" spans="1:14" x14ac:dyDescent="0.2">
      <c r="A4551" t="s">
        <v>4810</v>
      </c>
      <c r="B4551" t="s">
        <v>33012</v>
      </c>
      <c r="I4551" t="s">
        <v>4</v>
      </c>
      <c r="J4551">
        <v>160.46</v>
      </c>
      <c r="M4551">
        <v>160.46</v>
      </c>
      <c r="N4551">
        <f t="shared" si="71"/>
        <v>0</v>
      </c>
    </row>
    <row r="4552" spans="1:14" x14ac:dyDescent="0.2">
      <c r="A4552" t="s">
        <v>4811</v>
      </c>
      <c r="B4552" t="s">
        <v>33012</v>
      </c>
      <c r="I4552" t="s">
        <v>4</v>
      </c>
      <c r="J4552">
        <v>147.46</v>
      </c>
      <c r="M4552">
        <v>147.46</v>
      </c>
      <c r="N4552">
        <f t="shared" si="71"/>
        <v>0</v>
      </c>
    </row>
    <row r="4553" spans="1:14" x14ac:dyDescent="0.2">
      <c r="A4553" t="s">
        <v>4812</v>
      </c>
      <c r="B4553" t="s">
        <v>33013</v>
      </c>
      <c r="I4553" t="s">
        <v>4</v>
      </c>
      <c r="J4553">
        <v>464.3</v>
      </c>
      <c r="M4553">
        <v>464.3</v>
      </c>
      <c r="N4553">
        <f t="shared" si="71"/>
        <v>0</v>
      </c>
    </row>
    <row r="4554" spans="1:14" x14ac:dyDescent="0.2">
      <c r="A4554" t="s">
        <v>4813</v>
      </c>
      <c r="B4554" t="s">
        <v>33013</v>
      </c>
      <c r="I4554" t="s">
        <v>4</v>
      </c>
      <c r="J4554">
        <v>451.67</v>
      </c>
      <c r="M4554">
        <v>451.67</v>
      </c>
      <c r="N4554">
        <f t="shared" si="71"/>
        <v>0</v>
      </c>
    </row>
    <row r="4555" spans="1:14" x14ac:dyDescent="0.2">
      <c r="A4555" t="s">
        <v>4814</v>
      </c>
      <c r="B4555" t="s">
        <v>33014</v>
      </c>
      <c r="I4555" t="s">
        <v>4</v>
      </c>
      <c r="J4555">
        <v>637.23</v>
      </c>
      <c r="M4555">
        <v>637.23</v>
      </c>
      <c r="N4555">
        <f t="shared" si="71"/>
        <v>0</v>
      </c>
    </row>
    <row r="4556" spans="1:14" x14ac:dyDescent="0.2">
      <c r="A4556" t="s">
        <v>4815</v>
      </c>
      <c r="B4556" t="s">
        <v>33014</v>
      </c>
      <c r="I4556" t="s">
        <v>4</v>
      </c>
      <c r="J4556">
        <v>619.53</v>
      </c>
      <c r="M4556">
        <v>619.53</v>
      </c>
      <c r="N4556">
        <f t="shared" si="71"/>
        <v>0</v>
      </c>
    </row>
    <row r="4557" spans="1:14" x14ac:dyDescent="0.2">
      <c r="A4557" t="s">
        <v>4816</v>
      </c>
      <c r="B4557" t="s">
        <v>40901</v>
      </c>
      <c r="I4557" t="s">
        <v>4</v>
      </c>
      <c r="J4557">
        <v>75.11</v>
      </c>
      <c r="M4557">
        <v>75.11</v>
      </c>
      <c r="N4557">
        <f t="shared" si="71"/>
        <v>0</v>
      </c>
    </row>
    <row r="4558" spans="1:14" x14ac:dyDescent="0.2">
      <c r="A4558" t="s">
        <v>4817</v>
      </c>
      <c r="B4558" t="s">
        <v>40901</v>
      </c>
      <c r="I4558" t="s">
        <v>4</v>
      </c>
      <c r="J4558">
        <v>70.73</v>
      </c>
      <c r="M4558">
        <v>70.73</v>
      </c>
      <c r="N4558">
        <f t="shared" si="71"/>
        <v>0</v>
      </c>
    </row>
    <row r="4559" spans="1:14" x14ac:dyDescent="0.2">
      <c r="A4559" t="s">
        <v>4818</v>
      </c>
      <c r="B4559" t="s">
        <v>40902</v>
      </c>
      <c r="I4559" t="s">
        <v>4</v>
      </c>
      <c r="J4559">
        <v>97.69</v>
      </c>
      <c r="M4559">
        <v>97.69</v>
      </c>
      <c r="N4559">
        <f t="shared" si="71"/>
        <v>0</v>
      </c>
    </row>
    <row r="4560" spans="1:14" x14ac:dyDescent="0.2">
      <c r="A4560" t="s">
        <v>4819</v>
      </c>
      <c r="B4560" t="s">
        <v>40902</v>
      </c>
      <c r="I4560" t="s">
        <v>4</v>
      </c>
      <c r="J4560">
        <v>91.92</v>
      </c>
      <c r="M4560">
        <v>91.92</v>
      </c>
      <c r="N4560">
        <f t="shared" si="71"/>
        <v>0</v>
      </c>
    </row>
    <row r="4561" spans="1:14" x14ac:dyDescent="0.2">
      <c r="A4561" t="s">
        <v>4820</v>
      </c>
      <c r="B4561" t="s">
        <v>40903</v>
      </c>
      <c r="I4561" t="s">
        <v>4</v>
      </c>
      <c r="J4561">
        <v>136.13</v>
      </c>
      <c r="M4561">
        <v>136.13</v>
      </c>
      <c r="N4561">
        <f t="shared" si="71"/>
        <v>0</v>
      </c>
    </row>
    <row r="4562" spans="1:14" x14ac:dyDescent="0.2">
      <c r="A4562" t="s">
        <v>4821</v>
      </c>
      <c r="B4562" t="s">
        <v>40903</v>
      </c>
      <c r="I4562" t="s">
        <v>4</v>
      </c>
      <c r="J4562">
        <v>128.47999999999999</v>
      </c>
      <c r="M4562">
        <v>128.47999999999999</v>
      </c>
      <c r="N4562">
        <f t="shared" si="71"/>
        <v>0</v>
      </c>
    </row>
    <row r="4563" spans="1:14" x14ac:dyDescent="0.2">
      <c r="A4563" t="s">
        <v>4822</v>
      </c>
      <c r="B4563" t="s">
        <v>40904</v>
      </c>
      <c r="I4563" t="s">
        <v>4</v>
      </c>
      <c r="J4563">
        <v>223.98</v>
      </c>
      <c r="M4563">
        <v>223.98</v>
      </c>
      <c r="N4563">
        <f t="shared" si="71"/>
        <v>0</v>
      </c>
    </row>
    <row r="4564" spans="1:14" x14ac:dyDescent="0.2">
      <c r="A4564" t="s">
        <v>4823</v>
      </c>
      <c r="B4564" t="s">
        <v>40904</v>
      </c>
      <c r="I4564" t="s">
        <v>4</v>
      </c>
      <c r="J4564">
        <v>214.37</v>
      </c>
      <c r="M4564">
        <v>214.37</v>
      </c>
      <c r="N4564">
        <f t="shared" si="71"/>
        <v>0</v>
      </c>
    </row>
    <row r="4565" spans="1:14" x14ac:dyDescent="0.2">
      <c r="A4565" t="s">
        <v>4824</v>
      </c>
      <c r="B4565" t="s">
        <v>40905</v>
      </c>
      <c r="I4565" t="s">
        <v>4</v>
      </c>
      <c r="J4565">
        <v>269.81</v>
      </c>
      <c r="M4565">
        <v>269.81</v>
      </c>
      <c r="N4565">
        <f t="shared" si="71"/>
        <v>0</v>
      </c>
    </row>
    <row r="4566" spans="1:14" x14ac:dyDescent="0.2">
      <c r="A4566" t="s">
        <v>4825</v>
      </c>
      <c r="B4566" t="s">
        <v>40905</v>
      </c>
      <c r="I4566" t="s">
        <v>4</v>
      </c>
      <c r="J4566">
        <v>258.52999999999997</v>
      </c>
      <c r="M4566">
        <v>258.52999999999997</v>
      </c>
      <c r="N4566">
        <f t="shared" si="71"/>
        <v>0</v>
      </c>
    </row>
    <row r="4567" spans="1:14" x14ac:dyDescent="0.2">
      <c r="A4567" t="s">
        <v>4826</v>
      </c>
      <c r="B4567" t="s">
        <v>40906</v>
      </c>
      <c r="I4567" t="s">
        <v>4</v>
      </c>
      <c r="J4567">
        <v>108.03</v>
      </c>
      <c r="M4567">
        <v>108.03</v>
      </c>
      <c r="N4567">
        <f t="shared" si="71"/>
        <v>0</v>
      </c>
    </row>
    <row r="4568" spans="1:14" x14ac:dyDescent="0.2">
      <c r="A4568" t="s">
        <v>4827</v>
      </c>
      <c r="B4568" t="s">
        <v>40906</v>
      </c>
      <c r="I4568" t="s">
        <v>4</v>
      </c>
      <c r="J4568">
        <v>104.07</v>
      </c>
      <c r="M4568">
        <v>104.07</v>
      </c>
      <c r="N4568">
        <f t="shared" si="71"/>
        <v>0</v>
      </c>
    </row>
    <row r="4569" spans="1:14" x14ac:dyDescent="0.2">
      <c r="A4569" t="s">
        <v>4828</v>
      </c>
      <c r="B4569" t="s">
        <v>40907</v>
      </c>
      <c r="I4569" t="s">
        <v>4</v>
      </c>
      <c r="J4569">
        <v>132.02000000000001</v>
      </c>
      <c r="M4569">
        <v>132.02000000000001</v>
      </c>
      <c r="N4569">
        <f t="shared" si="71"/>
        <v>0</v>
      </c>
    </row>
    <row r="4570" spans="1:14" x14ac:dyDescent="0.2">
      <c r="A4570" t="s">
        <v>4829</v>
      </c>
      <c r="B4570" t="s">
        <v>40907</v>
      </c>
      <c r="I4570" t="s">
        <v>4</v>
      </c>
      <c r="J4570">
        <v>126.25</v>
      </c>
      <c r="M4570">
        <v>126.25</v>
      </c>
      <c r="N4570">
        <f t="shared" si="71"/>
        <v>0</v>
      </c>
    </row>
    <row r="4571" spans="1:14" x14ac:dyDescent="0.2">
      <c r="A4571" t="s">
        <v>4830</v>
      </c>
      <c r="B4571" t="s">
        <v>40908</v>
      </c>
      <c r="I4571" t="s">
        <v>4</v>
      </c>
      <c r="J4571">
        <v>170.71</v>
      </c>
      <c r="M4571">
        <v>170.71</v>
      </c>
      <c r="N4571">
        <f t="shared" si="71"/>
        <v>0</v>
      </c>
    </row>
    <row r="4572" spans="1:14" x14ac:dyDescent="0.2">
      <c r="A4572" t="s">
        <v>4831</v>
      </c>
      <c r="B4572" t="s">
        <v>40908</v>
      </c>
      <c r="I4572" t="s">
        <v>4</v>
      </c>
      <c r="J4572">
        <v>163.06</v>
      </c>
      <c r="M4572">
        <v>163.06</v>
      </c>
      <c r="N4572">
        <f t="shared" si="71"/>
        <v>0</v>
      </c>
    </row>
    <row r="4573" spans="1:14" x14ac:dyDescent="0.2">
      <c r="A4573" t="s">
        <v>4832</v>
      </c>
      <c r="B4573" t="s">
        <v>40909</v>
      </c>
      <c r="I4573" t="s">
        <v>4</v>
      </c>
      <c r="J4573">
        <v>246.36</v>
      </c>
      <c r="M4573">
        <v>246.36</v>
      </c>
      <c r="N4573">
        <f t="shared" si="71"/>
        <v>0</v>
      </c>
    </row>
    <row r="4574" spans="1:14" x14ac:dyDescent="0.2">
      <c r="A4574" t="s">
        <v>4833</v>
      </c>
      <c r="B4574" t="s">
        <v>40909</v>
      </c>
      <c r="I4574" t="s">
        <v>4</v>
      </c>
      <c r="J4574">
        <v>236.75</v>
      </c>
      <c r="M4574">
        <v>236.75</v>
      </c>
      <c r="N4574">
        <f t="shared" si="71"/>
        <v>0</v>
      </c>
    </row>
    <row r="4575" spans="1:14" x14ac:dyDescent="0.2">
      <c r="A4575" t="s">
        <v>4834</v>
      </c>
      <c r="B4575" t="s">
        <v>40910</v>
      </c>
      <c r="I4575" t="s">
        <v>4</v>
      </c>
      <c r="J4575">
        <v>304.83999999999997</v>
      </c>
      <c r="M4575">
        <v>304.83999999999997</v>
      </c>
      <c r="N4575">
        <f t="shared" si="71"/>
        <v>0</v>
      </c>
    </row>
    <row r="4576" spans="1:14" x14ac:dyDescent="0.2">
      <c r="A4576" t="s">
        <v>4835</v>
      </c>
      <c r="B4576" t="s">
        <v>40910</v>
      </c>
      <c r="I4576" t="s">
        <v>4</v>
      </c>
      <c r="J4576">
        <v>293.56</v>
      </c>
      <c r="M4576">
        <v>293.56</v>
      </c>
      <c r="N4576">
        <f t="shared" si="71"/>
        <v>0</v>
      </c>
    </row>
    <row r="4577" spans="1:14" ht="38.25" x14ac:dyDescent="0.2">
      <c r="A4577" t="s">
        <v>4836</v>
      </c>
      <c r="B4577" s="319" t="s">
        <v>40911</v>
      </c>
      <c r="I4577" t="s">
        <v>4</v>
      </c>
      <c r="J4577">
        <v>156.99</v>
      </c>
      <c r="M4577">
        <v>156.99</v>
      </c>
      <c r="N4577">
        <f t="shared" si="71"/>
        <v>0</v>
      </c>
    </row>
    <row r="4578" spans="1:14" ht="38.25" x14ac:dyDescent="0.2">
      <c r="A4578" t="s">
        <v>4837</v>
      </c>
      <c r="B4578" s="319" t="s">
        <v>40911</v>
      </c>
      <c r="I4578" t="s">
        <v>4</v>
      </c>
      <c r="J4578">
        <v>150.91</v>
      </c>
      <c r="M4578">
        <v>150.91</v>
      </c>
      <c r="N4578">
        <f t="shared" si="71"/>
        <v>0</v>
      </c>
    </row>
    <row r="4579" spans="1:14" ht="38.25" x14ac:dyDescent="0.2">
      <c r="A4579" t="s">
        <v>4838</v>
      </c>
      <c r="B4579" s="319" t="s">
        <v>40912</v>
      </c>
      <c r="I4579" t="s">
        <v>4</v>
      </c>
      <c r="J4579">
        <v>183.88</v>
      </c>
      <c r="M4579">
        <v>183.88</v>
      </c>
      <c r="N4579">
        <f t="shared" si="71"/>
        <v>0</v>
      </c>
    </row>
    <row r="4580" spans="1:14" ht="38.25" x14ac:dyDescent="0.2">
      <c r="A4580" t="s">
        <v>4839</v>
      </c>
      <c r="B4580" s="319" t="s">
        <v>40912</v>
      </c>
      <c r="I4580" t="s">
        <v>4</v>
      </c>
      <c r="J4580">
        <v>176.23</v>
      </c>
      <c r="M4580">
        <v>176.23</v>
      </c>
      <c r="N4580">
        <f t="shared" si="71"/>
        <v>0</v>
      </c>
    </row>
    <row r="4581" spans="1:14" ht="38.25" x14ac:dyDescent="0.2">
      <c r="A4581" t="s">
        <v>4840</v>
      </c>
      <c r="B4581" s="319" t="s">
        <v>40913</v>
      </c>
      <c r="I4581" t="s">
        <v>4</v>
      </c>
      <c r="J4581">
        <v>248.52</v>
      </c>
      <c r="M4581">
        <v>248.52</v>
      </c>
      <c r="N4581">
        <f t="shared" si="71"/>
        <v>0</v>
      </c>
    </row>
    <row r="4582" spans="1:14" ht="38.25" x14ac:dyDescent="0.2">
      <c r="A4582" t="s">
        <v>4841</v>
      </c>
      <c r="B4582" s="319" t="s">
        <v>40913</v>
      </c>
      <c r="I4582" t="s">
        <v>4</v>
      </c>
      <c r="J4582">
        <v>238.91</v>
      </c>
      <c r="M4582">
        <v>238.91</v>
      </c>
      <c r="N4582">
        <f t="shared" si="71"/>
        <v>0</v>
      </c>
    </row>
    <row r="4583" spans="1:14" ht="38.25" x14ac:dyDescent="0.2">
      <c r="A4583" t="s">
        <v>4842</v>
      </c>
      <c r="B4583" s="319" t="s">
        <v>40914</v>
      </c>
      <c r="I4583" t="s">
        <v>4</v>
      </c>
      <c r="J4583">
        <v>263.68</v>
      </c>
      <c r="M4583">
        <v>263.68</v>
      </c>
      <c r="N4583">
        <f t="shared" si="71"/>
        <v>0</v>
      </c>
    </row>
    <row r="4584" spans="1:14" ht="38.25" x14ac:dyDescent="0.2">
      <c r="A4584" t="s">
        <v>4843</v>
      </c>
      <c r="B4584" s="319" t="s">
        <v>40914</v>
      </c>
      <c r="I4584" t="s">
        <v>4</v>
      </c>
      <c r="J4584">
        <v>252.4</v>
      </c>
      <c r="M4584">
        <v>252.4</v>
      </c>
      <c r="N4584">
        <f t="shared" si="71"/>
        <v>0</v>
      </c>
    </row>
    <row r="4585" spans="1:14" ht="38.25" x14ac:dyDescent="0.2">
      <c r="A4585" t="s">
        <v>4844</v>
      </c>
      <c r="B4585" s="319" t="s">
        <v>40915</v>
      </c>
      <c r="I4585" t="s">
        <v>4</v>
      </c>
      <c r="J4585">
        <v>341.41</v>
      </c>
      <c r="M4585">
        <v>341.41</v>
      </c>
      <c r="N4585">
        <f t="shared" si="71"/>
        <v>0</v>
      </c>
    </row>
    <row r="4586" spans="1:14" ht="38.25" x14ac:dyDescent="0.2">
      <c r="A4586" t="s">
        <v>4845</v>
      </c>
      <c r="B4586" s="319" t="s">
        <v>40915</v>
      </c>
      <c r="I4586" t="s">
        <v>4</v>
      </c>
      <c r="J4586">
        <v>328.36</v>
      </c>
      <c r="M4586">
        <v>328.36</v>
      </c>
      <c r="N4586">
        <f t="shared" si="71"/>
        <v>0</v>
      </c>
    </row>
    <row r="4587" spans="1:14" ht="38.25" x14ac:dyDescent="0.2">
      <c r="A4587" t="s">
        <v>4846</v>
      </c>
      <c r="B4587" s="319" t="s">
        <v>40916</v>
      </c>
      <c r="I4587" t="s">
        <v>4</v>
      </c>
      <c r="J4587">
        <v>413.72</v>
      </c>
      <c r="M4587">
        <v>413.72</v>
      </c>
      <c r="N4587">
        <f t="shared" si="71"/>
        <v>0</v>
      </c>
    </row>
    <row r="4588" spans="1:14" ht="38.25" x14ac:dyDescent="0.2">
      <c r="A4588" t="s">
        <v>4847</v>
      </c>
      <c r="B4588" s="319" t="s">
        <v>40916</v>
      </c>
      <c r="I4588" t="s">
        <v>4</v>
      </c>
      <c r="J4588">
        <v>398.89</v>
      </c>
      <c r="M4588">
        <v>398.89</v>
      </c>
      <c r="N4588">
        <f t="shared" si="71"/>
        <v>0</v>
      </c>
    </row>
    <row r="4589" spans="1:14" ht="38.25" x14ac:dyDescent="0.2">
      <c r="A4589" t="s">
        <v>4848</v>
      </c>
      <c r="B4589" s="319" t="s">
        <v>40917</v>
      </c>
      <c r="I4589" t="s">
        <v>4</v>
      </c>
      <c r="J4589">
        <v>534.48</v>
      </c>
      <c r="M4589">
        <v>534.48</v>
      </c>
      <c r="N4589">
        <f t="shared" si="71"/>
        <v>0</v>
      </c>
    </row>
    <row r="4590" spans="1:14" ht="38.25" x14ac:dyDescent="0.2">
      <c r="A4590" t="s">
        <v>4849</v>
      </c>
      <c r="B4590" s="319" t="s">
        <v>40917</v>
      </c>
      <c r="I4590" t="s">
        <v>4</v>
      </c>
      <c r="J4590">
        <v>514.66</v>
      </c>
      <c r="M4590">
        <v>514.66</v>
      </c>
      <c r="N4590">
        <f t="shared" si="71"/>
        <v>0</v>
      </c>
    </row>
    <row r="4591" spans="1:14" ht="38.25" x14ac:dyDescent="0.2">
      <c r="A4591" t="s">
        <v>4850</v>
      </c>
      <c r="B4591" s="319" t="s">
        <v>40918</v>
      </c>
      <c r="I4591" t="s">
        <v>4</v>
      </c>
      <c r="J4591">
        <v>622.26</v>
      </c>
      <c r="M4591">
        <v>622.26</v>
      </c>
      <c r="N4591">
        <f t="shared" si="71"/>
        <v>0</v>
      </c>
    </row>
    <row r="4592" spans="1:14" ht="38.25" x14ac:dyDescent="0.2">
      <c r="A4592" t="s">
        <v>4851</v>
      </c>
      <c r="B4592" s="319" t="s">
        <v>40918</v>
      </c>
      <c r="I4592" t="s">
        <v>4</v>
      </c>
      <c r="J4592">
        <v>600.46</v>
      </c>
      <c r="M4592">
        <v>600.46</v>
      </c>
      <c r="N4592">
        <f t="shared" si="71"/>
        <v>0</v>
      </c>
    </row>
    <row r="4593" spans="1:14" ht="38.25" x14ac:dyDescent="0.2">
      <c r="A4593" t="s">
        <v>4852</v>
      </c>
      <c r="B4593" s="319" t="s">
        <v>40919</v>
      </c>
      <c r="I4593" t="s">
        <v>4</v>
      </c>
      <c r="J4593">
        <v>745.97</v>
      </c>
      <c r="M4593">
        <v>745.97</v>
      </c>
      <c r="N4593">
        <f t="shared" si="71"/>
        <v>0</v>
      </c>
    </row>
    <row r="4594" spans="1:14" ht="38.25" x14ac:dyDescent="0.2">
      <c r="A4594" t="s">
        <v>4853</v>
      </c>
      <c r="B4594" s="319" t="s">
        <v>40919</v>
      </c>
      <c r="I4594" t="s">
        <v>4</v>
      </c>
      <c r="J4594">
        <v>721.05</v>
      </c>
      <c r="M4594">
        <v>721.05</v>
      </c>
      <c r="N4594">
        <f t="shared" si="71"/>
        <v>0</v>
      </c>
    </row>
    <row r="4595" spans="1:14" ht="38.25" x14ac:dyDescent="0.2">
      <c r="A4595" t="s">
        <v>4854</v>
      </c>
      <c r="B4595" s="319" t="s">
        <v>40920</v>
      </c>
      <c r="I4595" t="s">
        <v>4</v>
      </c>
      <c r="J4595">
        <v>993.42</v>
      </c>
      <c r="M4595">
        <v>993.42</v>
      </c>
      <c r="N4595">
        <f t="shared" si="71"/>
        <v>0</v>
      </c>
    </row>
    <row r="4596" spans="1:14" ht="38.25" x14ac:dyDescent="0.2">
      <c r="A4596" t="s">
        <v>4855</v>
      </c>
      <c r="B4596" s="319" t="s">
        <v>40920</v>
      </c>
      <c r="I4596" t="s">
        <v>4</v>
      </c>
      <c r="J4596">
        <v>965.45</v>
      </c>
      <c r="M4596">
        <v>965.45</v>
      </c>
      <c r="N4596">
        <f t="shared" si="71"/>
        <v>0</v>
      </c>
    </row>
    <row r="4597" spans="1:14" ht="38.25" x14ac:dyDescent="0.2">
      <c r="A4597" t="s">
        <v>4856</v>
      </c>
      <c r="B4597" s="319" t="s">
        <v>40921</v>
      </c>
      <c r="I4597" t="s">
        <v>4</v>
      </c>
      <c r="J4597">
        <v>1262.53</v>
      </c>
      <c r="M4597">
        <v>1262.53</v>
      </c>
      <c r="N4597">
        <f t="shared" si="71"/>
        <v>0</v>
      </c>
    </row>
    <row r="4598" spans="1:14" ht="38.25" x14ac:dyDescent="0.2">
      <c r="A4598" t="s">
        <v>4857</v>
      </c>
      <c r="B4598" s="319" t="s">
        <v>40921</v>
      </c>
      <c r="I4598" t="s">
        <v>4</v>
      </c>
      <c r="J4598">
        <v>1227.1300000000001</v>
      </c>
      <c r="M4598">
        <v>1227.1300000000001</v>
      </c>
      <c r="N4598">
        <f t="shared" si="71"/>
        <v>0</v>
      </c>
    </row>
    <row r="4599" spans="1:14" ht="38.25" x14ac:dyDescent="0.2">
      <c r="A4599" t="s">
        <v>4858</v>
      </c>
      <c r="B4599" s="319" t="s">
        <v>40922</v>
      </c>
      <c r="I4599" t="s">
        <v>4</v>
      </c>
      <c r="J4599">
        <v>2505.2199999999998</v>
      </c>
      <c r="M4599">
        <v>2505.2199999999998</v>
      </c>
      <c r="N4599">
        <f t="shared" si="71"/>
        <v>0</v>
      </c>
    </row>
    <row r="4600" spans="1:14" ht="38.25" x14ac:dyDescent="0.2">
      <c r="A4600" t="s">
        <v>4859</v>
      </c>
      <c r="B4600" s="319" t="s">
        <v>40922</v>
      </c>
      <c r="I4600" t="s">
        <v>4</v>
      </c>
      <c r="J4600">
        <v>2457.5500000000002</v>
      </c>
      <c r="M4600">
        <v>2457.5500000000002</v>
      </c>
      <c r="N4600">
        <f t="shared" si="71"/>
        <v>0</v>
      </c>
    </row>
    <row r="4601" spans="1:14" ht="38.25" x14ac:dyDescent="0.2">
      <c r="A4601" t="s">
        <v>4860</v>
      </c>
      <c r="B4601" s="319" t="s">
        <v>40923</v>
      </c>
      <c r="I4601" t="s">
        <v>4</v>
      </c>
      <c r="J4601">
        <v>137.77000000000001</v>
      </c>
      <c r="M4601">
        <v>137.77000000000001</v>
      </c>
      <c r="N4601">
        <f t="shared" si="71"/>
        <v>0</v>
      </c>
    </row>
    <row r="4602" spans="1:14" x14ac:dyDescent="0.2">
      <c r="A4602" t="s">
        <v>4861</v>
      </c>
      <c r="B4602" t="s">
        <v>40923</v>
      </c>
      <c r="I4602" t="s">
        <v>4</v>
      </c>
      <c r="J4602">
        <v>131.69</v>
      </c>
      <c r="M4602">
        <v>131.69</v>
      </c>
      <c r="N4602">
        <f t="shared" si="71"/>
        <v>0</v>
      </c>
    </row>
    <row r="4603" spans="1:14" x14ac:dyDescent="0.2">
      <c r="A4603" t="s">
        <v>4862</v>
      </c>
      <c r="B4603" t="s">
        <v>40924</v>
      </c>
      <c r="I4603" t="s">
        <v>4</v>
      </c>
      <c r="J4603">
        <v>178.73</v>
      </c>
      <c r="M4603">
        <v>178.73</v>
      </c>
      <c r="N4603">
        <f t="shared" si="71"/>
        <v>0</v>
      </c>
    </row>
    <row r="4604" spans="1:14" x14ac:dyDescent="0.2">
      <c r="A4604" t="s">
        <v>4863</v>
      </c>
      <c r="B4604" t="s">
        <v>40924</v>
      </c>
      <c r="I4604" t="s">
        <v>4</v>
      </c>
      <c r="J4604">
        <v>171.08</v>
      </c>
      <c r="M4604">
        <v>171.08</v>
      </c>
      <c r="N4604">
        <f t="shared" si="71"/>
        <v>0</v>
      </c>
    </row>
    <row r="4605" spans="1:14" x14ac:dyDescent="0.2">
      <c r="A4605" t="s">
        <v>4864</v>
      </c>
      <c r="B4605" t="s">
        <v>40925</v>
      </c>
      <c r="I4605" t="s">
        <v>4</v>
      </c>
      <c r="J4605">
        <v>269.89</v>
      </c>
      <c r="M4605">
        <v>269.89</v>
      </c>
      <c r="N4605">
        <f t="shared" si="71"/>
        <v>0</v>
      </c>
    </row>
    <row r="4606" spans="1:14" x14ac:dyDescent="0.2">
      <c r="A4606" t="s">
        <v>4865</v>
      </c>
      <c r="B4606" t="s">
        <v>40925</v>
      </c>
      <c r="I4606" t="s">
        <v>4</v>
      </c>
      <c r="J4606">
        <v>260.27999999999997</v>
      </c>
      <c r="M4606">
        <v>260.27999999999997</v>
      </c>
      <c r="N4606">
        <f t="shared" si="71"/>
        <v>0</v>
      </c>
    </row>
    <row r="4607" spans="1:14" x14ac:dyDescent="0.2">
      <c r="A4607" t="s">
        <v>4866</v>
      </c>
      <c r="B4607" t="s">
        <v>40926</v>
      </c>
      <c r="I4607" t="s">
        <v>4</v>
      </c>
      <c r="J4607">
        <v>320.58</v>
      </c>
      <c r="M4607">
        <v>320.58</v>
      </c>
      <c r="N4607">
        <f t="shared" si="71"/>
        <v>0</v>
      </c>
    </row>
    <row r="4608" spans="1:14" x14ac:dyDescent="0.2">
      <c r="A4608" t="s">
        <v>4867</v>
      </c>
      <c r="B4608" t="s">
        <v>40926</v>
      </c>
      <c r="I4608" t="s">
        <v>4</v>
      </c>
      <c r="J4608">
        <v>309.3</v>
      </c>
      <c r="M4608">
        <v>309.3</v>
      </c>
      <c r="N4608">
        <f t="shared" si="71"/>
        <v>0</v>
      </c>
    </row>
    <row r="4609" spans="1:14" x14ac:dyDescent="0.2">
      <c r="A4609" t="s">
        <v>4868</v>
      </c>
      <c r="B4609" t="s">
        <v>40927</v>
      </c>
      <c r="I4609" t="s">
        <v>4</v>
      </c>
      <c r="J4609">
        <v>357.71</v>
      </c>
      <c r="M4609">
        <v>357.71</v>
      </c>
      <c r="N4609">
        <f t="shared" si="71"/>
        <v>0</v>
      </c>
    </row>
    <row r="4610" spans="1:14" x14ac:dyDescent="0.2">
      <c r="A4610" t="s">
        <v>4869</v>
      </c>
      <c r="B4610" t="s">
        <v>40927</v>
      </c>
      <c r="I4610" t="s">
        <v>4</v>
      </c>
      <c r="J4610">
        <v>344.65</v>
      </c>
      <c r="M4610">
        <v>344.65</v>
      </c>
      <c r="N4610">
        <f t="shared" si="71"/>
        <v>0</v>
      </c>
    </row>
    <row r="4611" spans="1:14" x14ac:dyDescent="0.2">
      <c r="A4611" t="s">
        <v>4870</v>
      </c>
      <c r="B4611" t="s">
        <v>40928</v>
      </c>
      <c r="I4611" t="s">
        <v>4</v>
      </c>
      <c r="J4611">
        <v>400.72</v>
      </c>
      <c r="M4611">
        <v>400.72</v>
      </c>
      <c r="N4611">
        <f t="shared" si="71"/>
        <v>0</v>
      </c>
    </row>
    <row r="4612" spans="1:14" x14ac:dyDescent="0.2">
      <c r="A4612" t="s">
        <v>4871</v>
      </c>
      <c r="B4612" t="s">
        <v>40928</v>
      </c>
      <c r="I4612" t="s">
        <v>4</v>
      </c>
      <c r="J4612">
        <v>385.89</v>
      </c>
      <c r="M4612">
        <v>385.89</v>
      </c>
      <c r="N4612">
        <f t="shared" ref="N4612:N4675" si="72">J4612-M4612</f>
        <v>0</v>
      </c>
    </row>
    <row r="4613" spans="1:14" x14ac:dyDescent="0.2">
      <c r="A4613" t="s">
        <v>4872</v>
      </c>
      <c r="B4613" t="s">
        <v>40929</v>
      </c>
      <c r="I4613" t="s">
        <v>4</v>
      </c>
      <c r="J4613">
        <v>495.05</v>
      </c>
      <c r="M4613">
        <v>495.05</v>
      </c>
      <c r="N4613">
        <f t="shared" si="72"/>
        <v>0</v>
      </c>
    </row>
    <row r="4614" spans="1:14" x14ac:dyDescent="0.2">
      <c r="A4614" t="s">
        <v>4873</v>
      </c>
      <c r="B4614" t="s">
        <v>40929</v>
      </c>
      <c r="I4614" t="s">
        <v>4</v>
      </c>
      <c r="J4614">
        <v>475.23</v>
      </c>
      <c r="M4614">
        <v>475.23</v>
      </c>
      <c r="N4614">
        <f t="shared" si="72"/>
        <v>0</v>
      </c>
    </row>
    <row r="4615" spans="1:14" x14ac:dyDescent="0.2">
      <c r="A4615" t="s">
        <v>4874</v>
      </c>
      <c r="B4615" t="s">
        <v>40930</v>
      </c>
      <c r="I4615" t="s">
        <v>4</v>
      </c>
      <c r="J4615">
        <v>754.26</v>
      </c>
      <c r="M4615">
        <v>754.26</v>
      </c>
      <c r="N4615">
        <f t="shared" si="72"/>
        <v>0</v>
      </c>
    </row>
    <row r="4616" spans="1:14" x14ac:dyDescent="0.2">
      <c r="A4616" t="s">
        <v>4875</v>
      </c>
      <c r="B4616" t="s">
        <v>40930</v>
      </c>
      <c r="I4616" t="s">
        <v>4</v>
      </c>
      <c r="J4616">
        <v>732.46</v>
      </c>
      <c r="M4616">
        <v>732.46</v>
      </c>
      <c r="N4616">
        <f t="shared" si="72"/>
        <v>0</v>
      </c>
    </row>
    <row r="4617" spans="1:14" x14ac:dyDescent="0.2">
      <c r="A4617" t="s">
        <v>4876</v>
      </c>
      <c r="B4617" t="s">
        <v>40931</v>
      </c>
      <c r="I4617" t="s">
        <v>4</v>
      </c>
      <c r="J4617">
        <v>883.42</v>
      </c>
      <c r="M4617">
        <v>883.42</v>
      </c>
      <c r="N4617">
        <f t="shared" si="72"/>
        <v>0</v>
      </c>
    </row>
    <row r="4618" spans="1:14" x14ac:dyDescent="0.2">
      <c r="A4618" t="s">
        <v>4877</v>
      </c>
      <c r="B4618" t="s">
        <v>40931</v>
      </c>
      <c r="I4618" t="s">
        <v>4</v>
      </c>
      <c r="J4618">
        <v>855.45</v>
      </c>
      <c r="M4618">
        <v>855.45</v>
      </c>
      <c r="N4618">
        <f t="shared" si="72"/>
        <v>0</v>
      </c>
    </row>
    <row r="4619" spans="1:14" x14ac:dyDescent="0.2">
      <c r="A4619" t="s">
        <v>4878</v>
      </c>
      <c r="B4619" t="s">
        <v>40932</v>
      </c>
      <c r="I4619" t="s">
        <v>4</v>
      </c>
      <c r="J4619">
        <v>1154.07</v>
      </c>
      <c r="M4619">
        <v>1154.07</v>
      </c>
      <c r="N4619">
        <f t="shared" si="72"/>
        <v>0</v>
      </c>
    </row>
    <row r="4620" spans="1:14" x14ac:dyDescent="0.2">
      <c r="A4620" t="s">
        <v>4879</v>
      </c>
      <c r="B4620" t="s">
        <v>40932</v>
      </c>
      <c r="I4620" t="s">
        <v>4</v>
      </c>
      <c r="J4620">
        <v>1118.67</v>
      </c>
      <c r="M4620">
        <v>1118.67</v>
      </c>
      <c r="N4620">
        <f t="shared" si="72"/>
        <v>0</v>
      </c>
    </row>
    <row r="4621" spans="1:14" x14ac:dyDescent="0.2">
      <c r="A4621" t="s">
        <v>4880</v>
      </c>
      <c r="B4621" t="s">
        <v>40933</v>
      </c>
      <c r="I4621" t="s">
        <v>4</v>
      </c>
      <c r="J4621">
        <v>2746.59</v>
      </c>
      <c r="M4621">
        <v>2746.59</v>
      </c>
      <c r="N4621">
        <f t="shared" si="72"/>
        <v>0</v>
      </c>
    </row>
    <row r="4622" spans="1:14" x14ac:dyDescent="0.2">
      <c r="A4622" t="s">
        <v>4881</v>
      </c>
      <c r="B4622" t="s">
        <v>40933</v>
      </c>
      <c r="I4622" t="s">
        <v>4</v>
      </c>
      <c r="J4622">
        <v>2698.92</v>
      </c>
      <c r="M4622">
        <v>2698.92</v>
      </c>
      <c r="N4622">
        <f t="shared" si="72"/>
        <v>0</v>
      </c>
    </row>
    <row r="4623" spans="1:14" x14ac:dyDescent="0.2">
      <c r="A4623" t="s">
        <v>4882</v>
      </c>
      <c r="B4623" t="s">
        <v>40934</v>
      </c>
      <c r="I4623" t="s">
        <v>4</v>
      </c>
      <c r="J4623">
        <v>181.2</v>
      </c>
      <c r="M4623">
        <v>181.2</v>
      </c>
      <c r="N4623">
        <f t="shared" si="72"/>
        <v>0</v>
      </c>
    </row>
    <row r="4624" spans="1:14" x14ac:dyDescent="0.2">
      <c r="A4624" t="s">
        <v>4883</v>
      </c>
      <c r="B4624" t="s">
        <v>40934</v>
      </c>
      <c r="I4624" t="s">
        <v>4</v>
      </c>
      <c r="J4624">
        <v>175.12</v>
      </c>
      <c r="M4624">
        <v>175.12</v>
      </c>
      <c r="N4624">
        <f t="shared" si="72"/>
        <v>0</v>
      </c>
    </row>
    <row r="4625" spans="1:14" x14ac:dyDescent="0.2">
      <c r="A4625" t="s">
        <v>4884</v>
      </c>
      <c r="B4625" t="s">
        <v>40935</v>
      </c>
      <c r="I4625" t="s">
        <v>4</v>
      </c>
      <c r="J4625">
        <v>208.88</v>
      </c>
      <c r="M4625">
        <v>208.88</v>
      </c>
      <c r="N4625">
        <f t="shared" si="72"/>
        <v>0</v>
      </c>
    </row>
    <row r="4626" spans="1:14" x14ac:dyDescent="0.2">
      <c r="A4626" t="s">
        <v>4885</v>
      </c>
      <c r="B4626" t="s">
        <v>40935</v>
      </c>
      <c r="I4626" t="s">
        <v>4</v>
      </c>
      <c r="J4626">
        <v>201.23</v>
      </c>
      <c r="M4626">
        <v>201.23</v>
      </c>
      <c r="N4626">
        <f t="shared" si="72"/>
        <v>0</v>
      </c>
    </row>
    <row r="4627" spans="1:14" x14ac:dyDescent="0.2">
      <c r="A4627" t="s">
        <v>4886</v>
      </c>
      <c r="B4627" t="s">
        <v>40936</v>
      </c>
      <c r="I4627" t="s">
        <v>4</v>
      </c>
      <c r="J4627">
        <v>277.39</v>
      </c>
      <c r="M4627">
        <v>277.39</v>
      </c>
      <c r="N4627">
        <f t="shared" si="72"/>
        <v>0</v>
      </c>
    </row>
    <row r="4628" spans="1:14" x14ac:dyDescent="0.2">
      <c r="A4628" t="s">
        <v>4887</v>
      </c>
      <c r="B4628" t="s">
        <v>40936</v>
      </c>
      <c r="I4628" t="s">
        <v>4</v>
      </c>
      <c r="J4628">
        <v>267.77999999999997</v>
      </c>
      <c r="M4628">
        <v>267.77999999999997</v>
      </c>
      <c r="N4628">
        <f t="shared" si="72"/>
        <v>0</v>
      </c>
    </row>
    <row r="4629" spans="1:14" x14ac:dyDescent="0.2">
      <c r="A4629" t="s">
        <v>4888</v>
      </c>
      <c r="B4629" t="s">
        <v>40937</v>
      </c>
      <c r="I4629" t="s">
        <v>4</v>
      </c>
      <c r="J4629">
        <v>359.7</v>
      </c>
      <c r="M4629">
        <v>359.7</v>
      </c>
      <c r="N4629">
        <f t="shared" si="72"/>
        <v>0</v>
      </c>
    </row>
    <row r="4630" spans="1:14" x14ac:dyDescent="0.2">
      <c r="A4630" t="s">
        <v>4889</v>
      </c>
      <c r="B4630" t="s">
        <v>40937</v>
      </c>
      <c r="I4630" t="s">
        <v>4</v>
      </c>
      <c r="J4630">
        <v>348.42</v>
      </c>
      <c r="M4630">
        <v>348.42</v>
      </c>
      <c r="N4630">
        <f t="shared" si="72"/>
        <v>0</v>
      </c>
    </row>
    <row r="4631" spans="1:14" x14ac:dyDescent="0.2">
      <c r="A4631" t="s">
        <v>4890</v>
      </c>
      <c r="B4631" t="s">
        <v>40938</v>
      </c>
      <c r="I4631" t="s">
        <v>4</v>
      </c>
      <c r="J4631">
        <v>491.12</v>
      </c>
      <c r="M4631">
        <v>491.12</v>
      </c>
      <c r="N4631">
        <f t="shared" si="72"/>
        <v>0</v>
      </c>
    </row>
    <row r="4632" spans="1:14" x14ac:dyDescent="0.2">
      <c r="A4632" t="s">
        <v>4891</v>
      </c>
      <c r="B4632" t="s">
        <v>40938</v>
      </c>
      <c r="I4632" t="s">
        <v>4</v>
      </c>
      <c r="J4632">
        <v>478.07</v>
      </c>
      <c r="M4632">
        <v>478.07</v>
      </c>
      <c r="N4632">
        <f t="shared" si="72"/>
        <v>0</v>
      </c>
    </row>
    <row r="4633" spans="1:14" x14ac:dyDescent="0.2">
      <c r="A4633" t="s">
        <v>4892</v>
      </c>
      <c r="B4633" t="s">
        <v>40939</v>
      </c>
      <c r="I4633" t="s">
        <v>4</v>
      </c>
      <c r="J4633">
        <v>570.02</v>
      </c>
      <c r="M4633">
        <v>570.02</v>
      </c>
      <c r="N4633">
        <f t="shared" si="72"/>
        <v>0</v>
      </c>
    </row>
    <row r="4634" spans="1:14" x14ac:dyDescent="0.2">
      <c r="A4634" t="s">
        <v>4893</v>
      </c>
      <c r="B4634" t="s">
        <v>40939</v>
      </c>
      <c r="I4634" t="s">
        <v>4</v>
      </c>
      <c r="J4634">
        <v>555.19000000000005</v>
      </c>
      <c r="M4634">
        <v>555.19000000000005</v>
      </c>
      <c r="N4634">
        <f t="shared" si="72"/>
        <v>0</v>
      </c>
    </row>
    <row r="4635" spans="1:14" x14ac:dyDescent="0.2">
      <c r="A4635" t="s">
        <v>4894</v>
      </c>
      <c r="B4635" t="s">
        <v>40940</v>
      </c>
      <c r="I4635" t="s">
        <v>4</v>
      </c>
      <c r="J4635">
        <v>1007.75</v>
      </c>
      <c r="M4635">
        <v>1007.75</v>
      </c>
      <c r="N4635">
        <f t="shared" si="72"/>
        <v>0</v>
      </c>
    </row>
    <row r="4636" spans="1:14" x14ac:dyDescent="0.2">
      <c r="A4636" t="s">
        <v>4895</v>
      </c>
      <c r="B4636" t="s">
        <v>40940</v>
      </c>
      <c r="I4636" t="s">
        <v>4</v>
      </c>
      <c r="J4636">
        <v>985.95</v>
      </c>
      <c r="M4636">
        <v>985.95</v>
      </c>
      <c r="N4636">
        <f t="shared" si="72"/>
        <v>0</v>
      </c>
    </row>
    <row r="4637" spans="1:14" x14ac:dyDescent="0.2">
      <c r="A4637" t="s">
        <v>4896</v>
      </c>
      <c r="B4637" t="s">
        <v>40941</v>
      </c>
      <c r="I4637" t="s">
        <v>4</v>
      </c>
      <c r="J4637">
        <v>1428.29</v>
      </c>
      <c r="M4637">
        <v>1428.29</v>
      </c>
      <c r="N4637">
        <f t="shared" si="72"/>
        <v>0</v>
      </c>
    </row>
    <row r="4638" spans="1:14" x14ac:dyDescent="0.2">
      <c r="A4638" t="s">
        <v>4897</v>
      </c>
      <c r="B4638" t="s">
        <v>40941</v>
      </c>
      <c r="I4638" t="s">
        <v>4</v>
      </c>
      <c r="J4638">
        <v>1400.32</v>
      </c>
      <c r="M4638">
        <v>1400.32</v>
      </c>
      <c r="N4638">
        <f t="shared" si="72"/>
        <v>0</v>
      </c>
    </row>
    <row r="4639" spans="1:14" x14ac:dyDescent="0.2">
      <c r="A4639" t="s">
        <v>4898</v>
      </c>
      <c r="B4639" t="s">
        <v>40942</v>
      </c>
      <c r="I4639" t="s">
        <v>4</v>
      </c>
      <c r="J4639">
        <v>1831.77</v>
      </c>
      <c r="M4639">
        <v>1831.77</v>
      </c>
      <c r="N4639">
        <f t="shared" si="72"/>
        <v>0</v>
      </c>
    </row>
    <row r="4640" spans="1:14" x14ac:dyDescent="0.2">
      <c r="A4640" t="s">
        <v>4899</v>
      </c>
      <c r="B4640" t="s">
        <v>40942</v>
      </c>
      <c r="I4640" t="s">
        <v>4</v>
      </c>
      <c r="J4640">
        <v>1796.37</v>
      </c>
      <c r="M4640">
        <v>1796.37</v>
      </c>
      <c r="N4640">
        <f t="shared" si="72"/>
        <v>0</v>
      </c>
    </row>
    <row r="4641" spans="1:14" x14ac:dyDescent="0.2">
      <c r="A4641" t="s">
        <v>4900</v>
      </c>
      <c r="B4641" t="s">
        <v>40943</v>
      </c>
      <c r="I4641" t="s">
        <v>4</v>
      </c>
      <c r="J4641">
        <v>189.2</v>
      </c>
      <c r="M4641">
        <v>189.2</v>
      </c>
      <c r="N4641">
        <f t="shared" si="72"/>
        <v>0</v>
      </c>
    </row>
    <row r="4642" spans="1:14" x14ac:dyDescent="0.2">
      <c r="A4642" t="s">
        <v>4901</v>
      </c>
      <c r="B4642" t="s">
        <v>40943</v>
      </c>
      <c r="I4642" t="s">
        <v>4</v>
      </c>
      <c r="J4642">
        <v>183.12</v>
      </c>
      <c r="M4642">
        <v>183.12</v>
      </c>
      <c r="N4642">
        <f t="shared" si="72"/>
        <v>0</v>
      </c>
    </row>
    <row r="4643" spans="1:14" x14ac:dyDescent="0.2">
      <c r="A4643" t="s">
        <v>4902</v>
      </c>
      <c r="B4643" t="s">
        <v>40944</v>
      </c>
      <c r="I4643" t="s">
        <v>4</v>
      </c>
      <c r="J4643">
        <v>222.38</v>
      </c>
      <c r="M4643">
        <v>222.38</v>
      </c>
      <c r="N4643">
        <f t="shared" si="72"/>
        <v>0</v>
      </c>
    </row>
    <row r="4644" spans="1:14" x14ac:dyDescent="0.2">
      <c r="A4644" t="s">
        <v>4903</v>
      </c>
      <c r="B4644" t="s">
        <v>40944</v>
      </c>
      <c r="I4644" t="s">
        <v>4</v>
      </c>
      <c r="J4644">
        <v>214.24</v>
      </c>
      <c r="M4644">
        <v>214.24</v>
      </c>
      <c r="N4644">
        <f t="shared" si="72"/>
        <v>0</v>
      </c>
    </row>
    <row r="4645" spans="1:14" x14ac:dyDescent="0.2">
      <c r="A4645" t="s">
        <v>4904</v>
      </c>
      <c r="B4645" t="s">
        <v>40945</v>
      </c>
      <c r="I4645" t="s">
        <v>4</v>
      </c>
      <c r="J4645">
        <v>290.64</v>
      </c>
      <c r="M4645">
        <v>290.64</v>
      </c>
      <c r="N4645">
        <f t="shared" si="72"/>
        <v>0</v>
      </c>
    </row>
    <row r="4646" spans="1:14" x14ac:dyDescent="0.2">
      <c r="A4646" t="s">
        <v>4905</v>
      </c>
      <c r="B4646" t="s">
        <v>40945</v>
      </c>
      <c r="I4646" t="s">
        <v>4</v>
      </c>
      <c r="J4646">
        <v>280.70999999999998</v>
      </c>
      <c r="M4646">
        <v>280.70999999999998</v>
      </c>
      <c r="N4646">
        <f t="shared" si="72"/>
        <v>0</v>
      </c>
    </row>
    <row r="4647" spans="1:14" x14ac:dyDescent="0.2">
      <c r="A4647" t="s">
        <v>4906</v>
      </c>
      <c r="B4647" t="s">
        <v>40946</v>
      </c>
      <c r="I4647" t="s">
        <v>4</v>
      </c>
      <c r="J4647">
        <v>381.56</v>
      </c>
      <c r="M4647">
        <v>381.56</v>
      </c>
      <c r="N4647">
        <f t="shared" si="72"/>
        <v>0</v>
      </c>
    </row>
    <row r="4648" spans="1:14" x14ac:dyDescent="0.2">
      <c r="A4648" t="s">
        <v>4907</v>
      </c>
      <c r="B4648" t="s">
        <v>40946</v>
      </c>
      <c r="I4648" t="s">
        <v>4</v>
      </c>
      <c r="J4648">
        <v>369.14</v>
      </c>
      <c r="M4648">
        <v>369.14</v>
      </c>
      <c r="N4648">
        <f t="shared" si="72"/>
        <v>0</v>
      </c>
    </row>
    <row r="4649" spans="1:14" x14ac:dyDescent="0.2">
      <c r="A4649" t="s">
        <v>4908</v>
      </c>
      <c r="B4649" t="s">
        <v>40947</v>
      </c>
      <c r="I4649" t="s">
        <v>4</v>
      </c>
      <c r="J4649">
        <v>489.47</v>
      </c>
      <c r="M4649">
        <v>489.47</v>
      </c>
      <c r="N4649">
        <f t="shared" si="72"/>
        <v>0</v>
      </c>
    </row>
    <row r="4650" spans="1:14" x14ac:dyDescent="0.2">
      <c r="A4650" t="s">
        <v>4909</v>
      </c>
      <c r="B4650" t="s">
        <v>40947</v>
      </c>
      <c r="I4650" t="s">
        <v>4</v>
      </c>
      <c r="J4650">
        <v>475.15</v>
      </c>
      <c r="M4650">
        <v>475.15</v>
      </c>
      <c r="N4650">
        <f t="shared" si="72"/>
        <v>0</v>
      </c>
    </row>
    <row r="4651" spans="1:14" x14ac:dyDescent="0.2">
      <c r="A4651" t="s">
        <v>4910</v>
      </c>
      <c r="B4651" t="s">
        <v>40948</v>
      </c>
      <c r="I4651" t="s">
        <v>4</v>
      </c>
      <c r="J4651">
        <v>609.20000000000005</v>
      </c>
      <c r="M4651">
        <v>609.20000000000005</v>
      </c>
      <c r="N4651">
        <f t="shared" si="72"/>
        <v>0</v>
      </c>
    </row>
    <row r="4652" spans="1:14" x14ac:dyDescent="0.2">
      <c r="A4652" t="s">
        <v>4911</v>
      </c>
      <c r="B4652" t="s">
        <v>40948</v>
      </c>
      <c r="I4652" t="s">
        <v>4</v>
      </c>
      <c r="J4652">
        <v>591.55999999999995</v>
      </c>
      <c r="M4652">
        <v>591.55999999999995</v>
      </c>
      <c r="N4652">
        <f t="shared" si="72"/>
        <v>0</v>
      </c>
    </row>
    <row r="4653" spans="1:14" x14ac:dyDescent="0.2">
      <c r="A4653" t="s">
        <v>4912</v>
      </c>
      <c r="B4653" t="s">
        <v>40949</v>
      </c>
      <c r="I4653" t="s">
        <v>4</v>
      </c>
      <c r="J4653">
        <v>745.02</v>
      </c>
      <c r="M4653">
        <v>745.02</v>
      </c>
      <c r="N4653">
        <f t="shared" si="72"/>
        <v>0</v>
      </c>
    </row>
    <row r="4654" spans="1:14" x14ac:dyDescent="0.2">
      <c r="A4654" t="s">
        <v>4913</v>
      </c>
      <c r="B4654" t="s">
        <v>40949</v>
      </c>
      <c r="I4654" t="s">
        <v>4</v>
      </c>
      <c r="J4654">
        <v>724.72</v>
      </c>
      <c r="M4654">
        <v>724.72</v>
      </c>
      <c r="N4654">
        <f t="shared" si="72"/>
        <v>0</v>
      </c>
    </row>
    <row r="4655" spans="1:14" x14ac:dyDescent="0.2">
      <c r="A4655" t="s">
        <v>4914</v>
      </c>
      <c r="B4655" t="s">
        <v>40950</v>
      </c>
      <c r="I4655" t="s">
        <v>4</v>
      </c>
      <c r="J4655">
        <v>1060.8399999999999</v>
      </c>
      <c r="M4655">
        <v>1060.8399999999999</v>
      </c>
      <c r="N4655">
        <f t="shared" si="72"/>
        <v>0</v>
      </c>
    </row>
    <row r="4656" spans="1:14" x14ac:dyDescent="0.2">
      <c r="A4656" t="s">
        <v>4915</v>
      </c>
      <c r="B4656" t="s">
        <v>40950</v>
      </c>
      <c r="I4656" t="s">
        <v>4</v>
      </c>
      <c r="J4656">
        <v>1037.6300000000001</v>
      </c>
      <c r="M4656">
        <v>1037.6300000000001</v>
      </c>
      <c r="N4656">
        <f t="shared" si="72"/>
        <v>0</v>
      </c>
    </row>
    <row r="4657" spans="1:14" x14ac:dyDescent="0.2">
      <c r="A4657" t="s">
        <v>4916</v>
      </c>
      <c r="B4657" t="s">
        <v>40951</v>
      </c>
      <c r="I4657" t="s">
        <v>4</v>
      </c>
      <c r="J4657">
        <v>1159.1400000000001</v>
      </c>
      <c r="M4657">
        <v>1159.1400000000001</v>
      </c>
      <c r="N4657">
        <f t="shared" si="72"/>
        <v>0</v>
      </c>
    </row>
    <row r="4658" spans="1:14" x14ac:dyDescent="0.2">
      <c r="A4658" t="s">
        <v>4917</v>
      </c>
      <c r="B4658" t="s">
        <v>40951</v>
      </c>
      <c r="I4658" t="s">
        <v>4</v>
      </c>
      <c r="J4658">
        <v>1133.81</v>
      </c>
      <c r="M4658">
        <v>1133.81</v>
      </c>
      <c r="N4658">
        <f t="shared" si="72"/>
        <v>0</v>
      </c>
    </row>
    <row r="4659" spans="1:14" x14ac:dyDescent="0.2">
      <c r="A4659" t="s">
        <v>4918</v>
      </c>
      <c r="B4659" t="s">
        <v>40952</v>
      </c>
      <c r="I4659" t="s">
        <v>4</v>
      </c>
      <c r="J4659">
        <v>1482.27</v>
      </c>
      <c r="M4659">
        <v>1482.27</v>
      </c>
      <c r="N4659">
        <f t="shared" si="72"/>
        <v>0</v>
      </c>
    </row>
    <row r="4660" spans="1:14" x14ac:dyDescent="0.2">
      <c r="A4660" t="s">
        <v>4919</v>
      </c>
      <c r="B4660" t="s">
        <v>40952</v>
      </c>
      <c r="I4660" t="s">
        <v>4</v>
      </c>
      <c r="J4660">
        <v>1453.72</v>
      </c>
      <c r="M4660">
        <v>1453.72</v>
      </c>
      <c r="N4660">
        <f t="shared" si="72"/>
        <v>0</v>
      </c>
    </row>
    <row r="4661" spans="1:14" x14ac:dyDescent="0.2">
      <c r="A4661" t="s">
        <v>4920</v>
      </c>
      <c r="B4661" t="s">
        <v>40953</v>
      </c>
      <c r="I4661" t="s">
        <v>4</v>
      </c>
      <c r="J4661">
        <v>1880.32</v>
      </c>
      <c r="M4661">
        <v>1880.32</v>
      </c>
      <c r="N4661">
        <f t="shared" si="72"/>
        <v>0</v>
      </c>
    </row>
    <row r="4662" spans="1:14" x14ac:dyDescent="0.2">
      <c r="A4662" t="s">
        <v>4921</v>
      </c>
      <c r="B4662" t="s">
        <v>40953</v>
      </c>
      <c r="I4662" t="s">
        <v>4</v>
      </c>
      <c r="J4662">
        <v>1844.52</v>
      </c>
      <c r="M4662">
        <v>1844.52</v>
      </c>
      <c r="N4662">
        <f t="shared" si="72"/>
        <v>0</v>
      </c>
    </row>
    <row r="4663" spans="1:14" x14ac:dyDescent="0.2">
      <c r="A4663" t="s">
        <v>4922</v>
      </c>
      <c r="B4663" t="s">
        <v>33015</v>
      </c>
      <c r="I4663" t="s">
        <v>3</v>
      </c>
      <c r="J4663">
        <v>894.24</v>
      </c>
      <c r="M4663">
        <v>894.24</v>
      </c>
      <c r="N4663">
        <f t="shared" si="72"/>
        <v>0</v>
      </c>
    </row>
    <row r="4664" spans="1:14" x14ac:dyDescent="0.2">
      <c r="A4664" t="s">
        <v>4923</v>
      </c>
      <c r="B4664" t="s">
        <v>33015</v>
      </c>
      <c r="I4664" t="s">
        <v>3</v>
      </c>
      <c r="J4664">
        <v>834.82</v>
      </c>
      <c r="M4664">
        <v>834.82</v>
      </c>
      <c r="N4664">
        <f t="shared" si="72"/>
        <v>0</v>
      </c>
    </row>
    <row r="4665" spans="1:14" x14ac:dyDescent="0.2">
      <c r="A4665" t="s">
        <v>4924</v>
      </c>
      <c r="B4665" t="s">
        <v>33016</v>
      </c>
      <c r="I4665" t="s">
        <v>3</v>
      </c>
      <c r="J4665">
        <v>1004.98</v>
      </c>
      <c r="M4665">
        <v>1004.98</v>
      </c>
      <c r="N4665">
        <f t="shared" si="72"/>
        <v>0</v>
      </c>
    </row>
    <row r="4666" spans="1:14" x14ac:dyDescent="0.2">
      <c r="A4666" t="s">
        <v>4925</v>
      </c>
      <c r="B4666" t="s">
        <v>33016</v>
      </c>
      <c r="I4666" t="s">
        <v>3</v>
      </c>
      <c r="J4666">
        <v>942.36</v>
      </c>
      <c r="M4666">
        <v>942.36</v>
      </c>
      <c r="N4666">
        <f t="shared" si="72"/>
        <v>0</v>
      </c>
    </row>
    <row r="4667" spans="1:14" x14ac:dyDescent="0.2">
      <c r="A4667" t="s">
        <v>4926</v>
      </c>
      <c r="B4667" t="s">
        <v>40954</v>
      </c>
      <c r="I4667" t="s">
        <v>4</v>
      </c>
      <c r="J4667">
        <v>6564.96</v>
      </c>
      <c r="M4667">
        <v>6564.96</v>
      </c>
      <c r="N4667">
        <f t="shared" si="72"/>
        <v>0</v>
      </c>
    </row>
    <row r="4668" spans="1:14" x14ac:dyDescent="0.2">
      <c r="A4668" t="s">
        <v>4927</v>
      </c>
      <c r="B4668" t="s">
        <v>40954</v>
      </c>
      <c r="I4668" t="s">
        <v>4</v>
      </c>
      <c r="J4668">
        <v>6354.06</v>
      </c>
      <c r="M4668">
        <v>6354.06</v>
      </c>
      <c r="N4668">
        <f t="shared" si="72"/>
        <v>0</v>
      </c>
    </row>
    <row r="4669" spans="1:14" x14ac:dyDescent="0.2">
      <c r="A4669" t="s">
        <v>4928</v>
      </c>
      <c r="B4669" t="s">
        <v>40955</v>
      </c>
      <c r="I4669" t="s">
        <v>4</v>
      </c>
      <c r="J4669">
        <v>6820.69</v>
      </c>
      <c r="M4669">
        <v>6820.69</v>
      </c>
      <c r="N4669">
        <f t="shared" si="72"/>
        <v>0</v>
      </c>
    </row>
    <row r="4670" spans="1:14" x14ac:dyDescent="0.2">
      <c r="A4670" t="s">
        <v>4929</v>
      </c>
      <c r="B4670" t="s">
        <v>40955</v>
      </c>
      <c r="I4670" t="s">
        <v>4</v>
      </c>
      <c r="J4670">
        <v>6591.27</v>
      </c>
      <c r="M4670">
        <v>6591.27</v>
      </c>
      <c r="N4670">
        <f t="shared" si="72"/>
        <v>0</v>
      </c>
    </row>
    <row r="4671" spans="1:14" x14ac:dyDescent="0.2">
      <c r="A4671" t="s">
        <v>4930</v>
      </c>
      <c r="B4671" t="s">
        <v>40956</v>
      </c>
      <c r="I4671" t="s">
        <v>4</v>
      </c>
      <c r="J4671">
        <v>7625.7</v>
      </c>
      <c r="M4671">
        <v>7625.7</v>
      </c>
      <c r="N4671">
        <f t="shared" si="72"/>
        <v>0</v>
      </c>
    </row>
    <row r="4672" spans="1:14" x14ac:dyDescent="0.2">
      <c r="A4672" t="s">
        <v>4931</v>
      </c>
      <c r="B4672" t="s">
        <v>40956</v>
      </c>
      <c r="I4672" t="s">
        <v>4</v>
      </c>
      <c r="J4672">
        <v>7371.65</v>
      </c>
      <c r="M4672">
        <v>7371.65</v>
      </c>
      <c r="N4672">
        <f t="shared" si="72"/>
        <v>0</v>
      </c>
    </row>
    <row r="4673" spans="1:14" x14ac:dyDescent="0.2">
      <c r="A4673" t="s">
        <v>4932</v>
      </c>
      <c r="B4673" t="s">
        <v>40957</v>
      </c>
      <c r="I4673" t="s">
        <v>4</v>
      </c>
      <c r="J4673">
        <v>11740.86</v>
      </c>
      <c r="M4673">
        <v>11740.86</v>
      </c>
      <c r="N4673">
        <f t="shared" si="72"/>
        <v>0</v>
      </c>
    </row>
    <row r="4674" spans="1:14" x14ac:dyDescent="0.2">
      <c r="A4674" t="s">
        <v>4933</v>
      </c>
      <c r="B4674" t="s">
        <v>40957</v>
      </c>
      <c r="I4674" t="s">
        <v>4</v>
      </c>
      <c r="J4674">
        <v>11266.43</v>
      </c>
      <c r="M4674">
        <v>11266.43</v>
      </c>
      <c r="N4674">
        <f t="shared" si="72"/>
        <v>0</v>
      </c>
    </row>
    <row r="4675" spans="1:14" x14ac:dyDescent="0.2">
      <c r="A4675" t="s">
        <v>4934</v>
      </c>
      <c r="B4675" t="s">
        <v>40958</v>
      </c>
      <c r="I4675" t="s">
        <v>4</v>
      </c>
      <c r="J4675">
        <v>9931.6</v>
      </c>
      <c r="M4675">
        <v>9931.6</v>
      </c>
      <c r="N4675">
        <f t="shared" si="72"/>
        <v>0</v>
      </c>
    </row>
    <row r="4676" spans="1:14" x14ac:dyDescent="0.2">
      <c r="A4676" t="s">
        <v>4935</v>
      </c>
      <c r="B4676" t="s">
        <v>40958</v>
      </c>
      <c r="I4676" t="s">
        <v>4</v>
      </c>
      <c r="J4676">
        <v>9623.01</v>
      </c>
      <c r="M4676">
        <v>9623.01</v>
      </c>
      <c r="N4676">
        <f t="shared" ref="N4676:N4739" si="73">J4676-M4676</f>
        <v>0</v>
      </c>
    </row>
    <row r="4677" spans="1:14" x14ac:dyDescent="0.2">
      <c r="A4677" t="s">
        <v>4936</v>
      </c>
      <c r="B4677" t="s">
        <v>40959</v>
      </c>
      <c r="I4677" t="s">
        <v>4</v>
      </c>
      <c r="J4677">
        <v>12407.66</v>
      </c>
      <c r="M4677">
        <v>12407.66</v>
      </c>
      <c r="N4677">
        <f t="shared" si="73"/>
        <v>0</v>
      </c>
    </row>
    <row r="4678" spans="1:14" x14ac:dyDescent="0.2">
      <c r="A4678" t="s">
        <v>4937</v>
      </c>
      <c r="B4678" t="s">
        <v>40959</v>
      </c>
      <c r="I4678" t="s">
        <v>4</v>
      </c>
      <c r="J4678">
        <v>12008.08</v>
      </c>
      <c r="M4678">
        <v>12008.08</v>
      </c>
      <c r="N4678">
        <f t="shared" si="73"/>
        <v>0</v>
      </c>
    </row>
    <row r="4679" spans="1:14" x14ac:dyDescent="0.2">
      <c r="A4679" t="s">
        <v>4938</v>
      </c>
      <c r="B4679" t="s">
        <v>40960</v>
      </c>
      <c r="I4679" t="s">
        <v>4</v>
      </c>
      <c r="J4679">
        <v>12456.32</v>
      </c>
      <c r="M4679">
        <v>12456.32</v>
      </c>
      <c r="N4679">
        <f t="shared" si="73"/>
        <v>0</v>
      </c>
    </row>
    <row r="4680" spans="1:14" x14ac:dyDescent="0.2">
      <c r="A4680" t="s">
        <v>4939</v>
      </c>
      <c r="B4680" t="s">
        <v>40960</v>
      </c>
      <c r="I4680" t="s">
        <v>4</v>
      </c>
      <c r="J4680">
        <v>12055.53</v>
      </c>
      <c r="M4680">
        <v>12055.53</v>
      </c>
      <c r="N4680">
        <f t="shared" si="73"/>
        <v>0</v>
      </c>
    </row>
    <row r="4681" spans="1:14" x14ac:dyDescent="0.2">
      <c r="A4681" t="s">
        <v>4940</v>
      </c>
      <c r="B4681" t="s">
        <v>40961</v>
      </c>
      <c r="I4681" t="s">
        <v>4</v>
      </c>
      <c r="J4681">
        <v>18755.32</v>
      </c>
      <c r="M4681">
        <v>18755.32</v>
      </c>
      <c r="N4681">
        <f t="shared" si="73"/>
        <v>0</v>
      </c>
    </row>
    <row r="4682" spans="1:14" x14ac:dyDescent="0.2">
      <c r="A4682" t="s">
        <v>4941</v>
      </c>
      <c r="B4682" t="s">
        <v>40961</v>
      </c>
      <c r="I4682" t="s">
        <v>4</v>
      </c>
      <c r="J4682">
        <v>18001.939999999999</v>
      </c>
      <c r="M4682">
        <v>18001.939999999999</v>
      </c>
      <c r="N4682">
        <f t="shared" si="73"/>
        <v>0</v>
      </c>
    </row>
    <row r="4683" spans="1:14" x14ac:dyDescent="0.2">
      <c r="A4683" t="s">
        <v>4942</v>
      </c>
      <c r="B4683" t="s">
        <v>40962</v>
      </c>
      <c r="I4683" t="s">
        <v>4</v>
      </c>
      <c r="J4683">
        <v>13798.19</v>
      </c>
      <c r="M4683">
        <v>13798.19</v>
      </c>
      <c r="N4683">
        <f t="shared" si="73"/>
        <v>0</v>
      </c>
    </row>
    <row r="4684" spans="1:14" x14ac:dyDescent="0.2">
      <c r="A4684" t="s">
        <v>4943</v>
      </c>
      <c r="B4684" t="s">
        <v>40962</v>
      </c>
      <c r="I4684" t="s">
        <v>4</v>
      </c>
      <c r="J4684">
        <v>13387.09</v>
      </c>
      <c r="M4684">
        <v>13387.09</v>
      </c>
      <c r="N4684">
        <f t="shared" si="73"/>
        <v>0</v>
      </c>
    </row>
    <row r="4685" spans="1:14" x14ac:dyDescent="0.2">
      <c r="A4685" t="s">
        <v>4944</v>
      </c>
      <c r="B4685" t="s">
        <v>40963</v>
      </c>
      <c r="I4685" t="s">
        <v>4</v>
      </c>
      <c r="J4685">
        <v>15391.98</v>
      </c>
      <c r="M4685">
        <v>15391.98</v>
      </c>
      <c r="N4685">
        <f t="shared" si="73"/>
        <v>0</v>
      </c>
    </row>
    <row r="4686" spans="1:14" x14ac:dyDescent="0.2">
      <c r="A4686" t="s">
        <v>4945</v>
      </c>
      <c r="B4686" t="s">
        <v>40963</v>
      </c>
      <c r="I4686" t="s">
        <v>4</v>
      </c>
      <c r="J4686">
        <v>14902.12</v>
      </c>
      <c r="M4686">
        <v>14902.12</v>
      </c>
      <c r="N4686">
        <f t="shared" si="73"/>
        <v>0</v>
      </c>
    </row>
    <row r="4687" spans="1:14" x14ac:dyDescent="0.2">
      <c r="A4687" t="s">
        <v>4946</v>
      </c>
      <c r="B4687" t="s">
        <v>40964</v>
      </c>
      <c r="I4687" t="s">
        <v>4</v>
      </c>
      <c r="J4687">
        <v>16379.82</v>
      </c>
      <c r="M4687">
        <v>16379.82</v>
      </c>
      <c r="N4687">
        <f t="shared" si="73"/>
        <v>0</v>
      </c>
    </row>
    <row r="4688" spans="1:14" x14ac:dyDescent="0.2">
      <c r="A4688" t="s">
        <v>4947</v>
      </c>
      <c r="B4688" t="s">
        <v>40964</v>
      </c>
      <c r="I4688" t="s">
        <v>4</v>
      </c>
      <c r="J4688">
        <v>15860.08</v>
      </c>
      <c r="M4688">
        <v>15860.08</v>
      </c>
      <c r="N4688">
        <f t="shared" si="73"/>
        <v>0</v>
      </c>
    </row>
    <row r="4689" spans="1:14" x14ac:dyDescent="0.2">
      <c r="A4689" t="s">
        <v>4948</v>
      </c>
      <c r="B4689" t="s">
        <v>40965</v>
      </c>
      <c r="I4689" t="s">
        <v>4</v>
      </c>
      <c r="J4689">
        <v>24724.86</v>
      </c>
      <c r="M4689">
        <v>24724.86</v>
      </c>
      <c r="N4689">
        <f t="shared" si="73"/>
        <v>0</v>
      </c>
    </row>
    <row r="4690" spans="1:14" x14ac:dyDescent="0.2">
      <c r="A4690" t="s">
        <v>4949</v>
      </c>
      <c r="B4690" t="s">
        <v>40965</v>
      </c>
      <c r="I4690" t="s">
        <v>4</v>
      </c>
      <c r="J4690">
        <v>23735.54</v>
      </c>
      <c r="M4690">
        <v>23735.54</v>
      </c>
      <c r="N4690">
        <f t="shared" si="73"/>
        <v>0</v>
      </c>
    </row>
    <row r="4691" spans="1:14" x14ac:dyDescent="0.2">
      <c r="A4691" t="s">
        <v>4950</v>
      </c>
      <c r="B4691" t="s">
        <v>33017</v>
      </c>
      <c r="I4691" t="s">
        <v>4</v>
      </c>
      <c r="J4691">
        <v>3687.73</v>
      </c>
      <c r="M4691">
        <v>3687.73</v>
      </c>
      <c r="N4691">
        <f t="shared" si="73"/>
        <v>0</v>
      </c>
    </row>
    <row r="4692" spans="1:14" x14ac:dyDescent="0.2">
      <c r="A4692" t="s">
        <v>4951</v>
      </c>
      <c r="B4692" t="s">
        <v>33017</v>
      </c>
      <c r="I4692" t="s">
        <v>4</v>
      </c>
      <c r="J4692">
        <v>3446.83</v>
      </c>
      <c r="M4692">
        <v>3446.83</v>
      </c>
      <c r="N4692">
        <f t="shared" si="73"/>
        <v>0</v>
      </c>
    </row>
    <row r="4693" spans="1:14" x14ac:dyDescent="0.2">
      <c r="A4693" t="s">
        <v>4952</v>
      </c>
      <c r="B4693" t="s">
        <v>33018</v>
      </c>
      <c r="I4693" t="s">
        <v>4</v>
      </c>
      <c r="J4693">
        <v>4637.34</v>
      </c>
      <c r="M4693">
        <v>4637.34</v>
      </c>
      <c r="N4693">
        <f t="shared" si="73"/>
        <v>0</v>
      </c>
    </row>
    <row r="4694" spans="1:14" x14ac:dyDescent="0.2">
      <c r="A4694" t="s">
        <v>4953</v>
      </c>
      <c r="B4694" t="s">
        <v>33018</v>
      </c>
      <c r="I4694" t="s">
        <v>4</v>
      </c>
      <c r="J4694">
        <v>4335.43</v>
      </c>
      <c r="M4694">
        <v>4335.43</v>
      </c>
      <c r="N4694">
        <f t="shared" si="73"/>
        <v>0</v>
      </c>
    </row>
    <row r="4695" spans="1:14" x14ac:dyDescent="0.2">
      <c r="A4695" t="s">
        <v>4954</v>
      </c>
      <c r="B4695" t="s">
        <v>33019</v>
      </c>
      <c r="I4695" t="s">
        <v>4</v>
      </c>
      <c r="J4695">
        <v>5944.66</v>
      </c>
      <c r="M4695">
        <v>5944.66</v>
      </c>
      <c r="N4695">
        <f t="shared" si="73"/>
        <v>0</v>
      </c>
    </row>
    <row r="4696" spans="1:14" x14ac:dyDescent="0.2">
      <c r="A4696" t="s">
        <v>4955</v>
      </c>
      <c r="B4696" t="s">
        <v>33019</v>
      </c>
      <c r="I4696" t="s">
        <v>4</v>
      </c>
      <c r="J4696">
        <v>5557.95</v>
      </c>
      <c r="M4696">
        <v>5557.95</v>
      </c>
      <c r="N4696">
        <f t="shared" si="73"/>
        <v>0</v>
      </c>
    </row>
    <row r="4697" spans="1:14" x14ac:dyDescent="0.2">
      <c r="A4697" t="s">
        <v>124</v>
      </c>
      <c r="B4697" t="s">
        <v>33020</v>
      </c>
      <c r="I4697" t="s">
        <v>4</v>
      </c>
      <c r="J4697">
        <v>6481.21</v>
      </c>
      <c r="M4697">
        <v>6481.21</v>
      </c>
      <c r="N4697">
        <f t="shared" si="73"/>
        <v>0</v>
      </c>
    </row>
    <row r="4698" spans="1:14" x14ac:dyDescent="0.2">
      <c r="A4698" t="s">
        <v>4956</v>
      </c>
      <c r="B4698" t="s">
        <v>33020</v>
      </c>
      <c r="I4698" t="s">
        <v>4</v>
      </c>
      <c r="J4698">
        <v>6058.84</v>
      </c>
      <c r="M4698">
        <v>6058.84</v>
      </c>
      <c r="N4698">
        <f t="shared" si="73"/>
        <v>0</v>
      </c>
    </row>
    <row r="4699" spans="1:14" x14ac:dyDescent="0.2">
      <c r="A4699" t="s">
        <v>4957</v>
      </c>
      <c r="B4699" t="s">
        <v>33021</v>
      </c>
      <c r="I4699" t="s">
        <v>4</v>
      </c>
      <c r="J4699">
        <v>7430.83</v>
      </c>
      <c r="M4699">
        <v>7430.83</v>
      </c>
      <c r="N4699">
        <f t="shared" si="73"/>
        <v>0</v>
      </c>
    </row>
    <row r="4700" spans="1:14" x14ac:dyDescent="0.2">
      <c r="A4700" t="s">
        <v>4958</v>
      </c>
      <c r="B4700" t="s">
        <v>33021</v>
      </c>
      <c r="I4700" t="s">
        <v>4</v>
      </c>
      <c r="J4700">
        <v>6947.44</v>
      </c>
      <c r="M4700">
        <v>6947.44</v>
      </c>
      <c r="N4700">
        <f t="shared" si="73"/>
        <v>0</v>
      </c>
    </row>
    <row r="4701" spans="1:14" x14ac:dyDescent="0.2">
      <c r="A4701" t="s">
        <v>4959</v>
      </c>
      <c r="B4701" t="s">
        <v>33022</v>
      </c>
      <c r="I4701" t="s">
        <v>4</v>
      </c>
      <c r="J4701">
        <v>8325.07</v>
      </c>
      <c r="M4701">
        <v>8325.07</v>
      </c>
      <c r="N4701">
        <f t="shared" si="73"/>
        <v>0</v>
      </c>
    </row>
    <row r="4702" spans="1:14" x14ac:dyDescent="0.2">
      <c r="A4702" t="s">
        <v>4960</v>
      </c>
      <c r="B4702" t="s">
        <v>33022</v>
      </c>
      <c r="I4702" t="s">
        <v>4</v>
      </c>
      <c r="J4702">
        <v>7782.26</v>
      </c>
      <c r="M4702">
        <v>7782.26</v>
      </c>
      <c r="N4702">
        <f t="shared" si="73"/>
        <v>0</v>
      </c>
    </row>
    <row r="4703" spans="1:14" x14ac:dyDescent="0.2">
      <c r="A4703" t="s">
        <v>4961</v>
      </c>
      <c r="B4703" t="s">
        <v>33023</v>
      </c>
      <c r="I4703" t="s">
        <v>4</v>
      </c>
      <c r="J4703">
        <v>9274.69</v>
      </c>
      <c r="M4703">
        <v>9274.69</v>
      </c>
      <c r="N4703">
        <f t="shared" si="73"/>
        <v>0</v>
      </c>
    </row>
    <row r="4704" spans="1:14" x14ac:dyDescent="0.2">
      <c r="A4704" t="s">
        <v>4962</v>
      </c>
      <c r="B4704" t="s">
        <v>33023</v>
      </c>
      <c r="I4704" t="s">
        <v>4</v>
      </c>
      <c r="J4704">
        <v>8670.86</v>
      </c>
      <c r="M4704">
        <v>8670.86</v>
      </c>
      <c r="N4704">
        <f t="shared" si="73"/>
        <v>0</v>
      </c>
    </row>
    <row r="4705" spans="1:14" x14ac:dyDescent="0.2">
      <c r="A4705" t="s">
        <v>4963</v>
      </c>
      <c r="B4705" t="s">
        <v>33024</v>
      </c>
      <c r="I4705" t="s">
        <v>4</v>
      </c>
      <c r="J4705">
        <v>10224.31</v>
      </c>
      <c r="M4705">
        <v>10224.31</v>
      </c>
      <c r="N4705">
        <f t="shared" si="73"/>
        <v>0</v>
      </c>
    </row>
    <row r="4706" spans="1:14" x14ac:dyDescent="0.2">
      <c r="A4706" t="s">
        <v>4964</v>
      </c>
      <c r="B4706" t="s">
        <v>33024</v>
      </c>
      <c r="I4706" t="s">
        <v>4</v>
      </c>
      <c r="J4706">
        <v>9559.4500000000007</v>
      </c>
      <c r="M4706">
        <v>9559.4500000000007</v>
      </c>
      <c r="N4706">
        <f t="shared" si="73"/>
        <v>0</v>
      </c>
    </row>
    <row r="4707" spans="1:14" x14ac:dyDescent="0.2">
      <c r="A4707" t="s">
        <v>4965</v>
      </c>
      <c r="B4707" t="s">
        <v>33025</v>
      </c>
      <c r="I4707" t="s">
        <v>4</v>
      </c>
      <c r="J4707">
        <v>43.92</v>
      </c>
      <c r="M4707">
        <v>43.92</v>
      </c>
      <c r="N4707">
        <f t="shared" si="73"/>
        <v>0</v>
      </c>
    </row>
    <row r="4708" spans="1:14" x14ac:dyDescent="0.2">
      <c r="A4708" t="s">
        <v>4966</v>
      </c>
      <c r="B4708" t="s">
        <v>33025</v>
      </c>
      <c r="I4708" t="s">
        <v>4</v>
      </c>
      <c r="J4708">
        <v>40.67</v>
      </c>
      <c r="M4708">
        <v>40.67</v>
      </c>
      <c r="N4708">
        <f t="shared" si="73"/>
        <v>0</v>
      </c>
    </row>
    <row r="4709" spans="1:14" x14ac:dyDescent="0.2">
      <c r="A4709" t="s">
        <v>4967</v>
      </c>
      <c r="B4709" t="s">
        <v>33026</v>
      </c>
      <c r="I4709" t="s">
        <v>4</v>
      </c>
      <c r="J4709">
        <v>59.36</v>
      </c>
      <c r="M4709">
        <v>59.36</v>
      </c>
      <c r="N4709">
        <f t="shared" si="73"/>
        <v>0</v>
      </c>
    </row>
    <row r="4710" spans="1:14" x14ac:dyDescent="0.2">
      <c r="A4710" t="s">
        <v>4968</v>
      </c>
      <c r="B4710" t="s">
        <v>33026</v>
      </c>
      <c r="I4710" t="s">
        <v>4</v>
      </c>
      <c r="J4710">
        <v>55.45</v>
      </c>
      <c r="M4710">
        <v>55.45</v>
      </c>
      <c r="N4710">
        <f t="shared" si="73"/>
        <v>0</v>
      </c>
    </row>
    <row r="4711" spans="1:14" x14ac:dyDescent="0.2">
      <c r="A4711" t="s">
        <v>4969</v>
      </c>
      <c r="B4711" t="s">
        <v>33027</v>
      </c>
      <c r="I4711" t="s">
        <v>4</v>
      </c>
      <c r="J4711">
        <v>81.22</v>
      </c>
      <c r="M4711">
        <v>81.22</v>
      </c>
      <c r="N4711">
        <f t="shared" si="73"/>
        <v>0</v>
      </c>
    </row>
    <row r="4712" spans="1:14" x14ac:dyDescent="0.2">
      <c r="A4712" t="s">
        <v>4970</v>
      </c>
      <c r="B4712" t="s">
        <v>33027</v>
      </c>
      <c r="I4712" t="s">
        <v>4</v>
      </c>
      <c r="J4712">
        <v>76.67</v>
      </c>
      <c r="M4712">
        <v>76.67</v>
      </c>
      <c r="N4712">
        <f t="shared" si="73"/>
        <v>0</v>
      </c>
    </row>
    <row r="4713" spans="1:14" x14ac:dyDescent="0.2">
      <c r="A4713" t="s">
        <v>4971</v>
      </c>
      <c r="B4713" t="s">
        <v>33028</v>
      </c>
      <c r="I4713" t="s">
        <v>4</v>
      </c>
      <c r="J4713">
        <v>130.93</v>
      </c>
      <c r="M4713">
        <v>130.93</v>
      </c>
      <c r="N4713">
        <f t="shared" si="73"/>
        <v>0</v>
      </c>
    </row>
    <row r="4714" spans="1:14" x14ac:dyDescent="0.2">
      <c r="A4714" t="s">
        <v>4972</v>
      </c>
      <c r="B4714" t="s">
        <v>33028</v>
      </c>
      <c r="I4714" t="s">
        <v>4</v>
      </c>
      <c r="J4714">
        <v>125.14</v>
      </c>
      <c r="M4714">
        <v>125.14</v>
      </c>
      <c r="N4714">
        <f t="shared" si="73"/>
        <v>0</v>
      </c>
    </row>
    <row r="4715" spans="1:14" x14ac:dyDescent="0.2">
      <c r="A4715" t="s">
        <v>4973</v>
      </c>
      <c r="B4715" t="s">
        <v>33029</v>
      </c>
      <c r="I4715" t="s">
        <v>4</v>
      </c>
      <c r="J4715">
        <v>165.79</v>
      </c>
      <c r="M4715">
        <v>165.79</v>
      </c>
      <c r="N4715">
        <f t="shared" si="73"/>
        <v>0</v>
      </c>
    </row>
    <row r="4716" spans="1:14" x14ac:dyDescent="0.2">
      <c r="A4716" t="s">
        <v>4974</v>
      </c>
      <c r="B4716" t="s">
        <v>33029</v>
      </c>
      <c r="I4716" t="s">
        <v>4</v>
      </c>
      <c r="J4716">
        <v>159.32</v>
      </c>
      <c r="M4716">
        <v>159.32</v>
      </c>
      <c r="N4716">
        <f t="shared" si="73"/>
        <v>0</v>
      </c>
    </row>
    <row r="4717" spans="1:14" x14ac:dyDescent="0.2">
      <c r="A4717" t="s">
        <v>4975</v>
      </c>
      <c r="B4717" t="s">
        <v>33030</v>
      </c>
      <c r="I4717" t="s">
        <v>5</v>
      </c>
      <c r="J4717">
        <v>305.23</v>
      </c>
      <c r="M4717">
        <v>305.23</v>
      </c>
      <c r="N4717">
        <f t="shared" si="73"/>
        <v>0</v>
      </c>
    </row>
    <row r="4718" spans="1:14" x14ac:dyDescent="0.2">
      <c r="A4718" t="s">
        <v>4976</v>
      </c>
      <c r="B4718" t="s">
        <v>33030</v>
      </c>
      <c r="I4718" t="s">
        <v>5</v>
      </c>
      <c r="J4718">
        <v>292.69</v>
      </c>
      <c r="M4718">
        <v>292.69</v>
      </c>
      <c r="N4718">
        <f t="shared" si="73"/>
        <v>0</v>
      </c>
    </row>
    <row r="4719" spans="1:14" x14ac:dyDescent="0.2">
      <c r="A4719" t="s">
        <v>4977</v>
      </c>
      <c r="B4719" t="s">
        <v>33031</v>
      </c>
      <c r="I4719" t="s">
        <v>4</v>
      </c>
      <c r="J4719">
        <v>50.93</v>
      </c>
      <c r="M4719">
        <v>50.93</v>
      </c>
      <c r="N4719">
        <f t="shared" si="73"/>
        <v>0</v>
      </c>
    </row>
    <row r="4720" spans="1:14" x14ac:dyDescent="0.2">
      <c r="A4720" t="s">
        <v>4978</v>
      </c>
      <c r="B4720" t="s">
        <v>33031</v>
      </c>
      <c r="I4720" t="s">
        <v>4</v>
      </c>
      <c r="J4720">
        <v>48.71</v>
      </c>
      <c r="M4720">
        <v>48.71</v>
      </c>
      <c r="N4720">
        <f t="shared" si="73"/>
        <v>0</v>
      </c>
    </row>
    <row r="4721" spans="1:14" x14ac:dyDescent="0.2">
      <c r="A4721" t="s">
        <v>4979</v>
      </c>
      <c r="B4721" t="s">
        <v>33032</v>
      </c>
      <c r="I4721" t="s">
        <v>5</v>
      </c>
      <c r="J4721">
        <v>185.87</v>
      </c>
      <c r="M4721">
        <v>185.87</v>
      </c>
      <c r="N4721">
        <f t="shared" si="73"/>
        <v>0</v>
      </c>
    </row>
    <row r="4722" spans="1:14" x14ac:dyDescent="0.2">
      <c r="A4722" t="s">
        <v>4980</v>
      </c>
      <c r="B4722" t="s">
        <v>33032</v>
      </c>
      <c r="I4722" t="s">
        <v>5</v>
      </c>
      <c r="J4722">
        <v>178.22</v>
      </c>
      <c r="M4722">
        <v>178.22</v>
      </c>
      <c r="N4722">
        <f t="shared" si="73"/>
        <v>0</v>
      </c>
    </row>
    <row r="4723" spans="1:14" x14ac:dyDescent="0.2">
      <c r="A4723" t="s">
        <v>4981</v>
      </c>
      <c r="B4723" t="s">
        <v>33033</v>
      </c>
      <c r="I4723" t="s">
        <v>4</v>
      </c>
      <c r="J4723">
        <v>33.14</v>
      </c>
      <c r="M4723">
        <v>33.14</v>
      </c>
      <c r="N4723">
        <f t="shared" si="73"/>
        <v>0</v>
      </c>
    </row>
    <row r="4724" spans="1:14" x14ac:dyDescent="0.2">
      <c r="A4724" t="s">
        <v>4982</v>
      </c>
      <c r="B4724" t="s">
        <v>33033</v>
      </c>
      <c r="I4724" t="s">
        <v>4</v>
      </c>
      <c r="J4724">
        <v>31.66</v>
      </c>
      <c r="M4724">
        <v>31.66</v>
      </c>
      <c r="N4724">
        <f t="shared" si="73"/>
        <v>0</v>
      </c>
    </row>
    <row r="4725" spans="1:14" x14ac:dyDescent="0.2">
      <c r="A4725" t="s">
        <v>4983</v>
      </c>
      <c r="B4725" t="s">
        <v>33034</v>
      </c>
      <c r="I4725" t="s">
        <v>5</v>
      </c>
      <c r="J4725">
        <v>126.27</v>
      </c>
      <c r="M4725">
        <v>126.27</v>
      </c>
      <c r="N4725">
        <f t="shared" si="73"/>
        <v>0</v>
      </c>
    </row>
    <row r="4726" spans="1:14" x14ac:dyDescent="0.2">
      <c r="A4726" t="s">
        <v>4984</v>
      </c>
      <c r="B4726" t="s">
        <v>33034</v>
      </c>
      <c r="I4726" t="s">
        <v>5</v>
      </c>
      <c r="J4726">
        <v>121.23</v>
      </c>
      <c r="M4726">
        <v>121.23</v>
      </c>
      <c r="N4726">
        <f t="shared" si="73"/>
        <v>0</v>
      </c>
    </row>
    <row r="4727" spans="1:14" x14ac:dyDescent="0.2">
      <c r="A4727" t="s">
        <v>4985</v>
      </c>
      <c r="B4727" t="s">
        <v>33035</v>
      </c>
      <c r="I4727" t="s">
        <v>5</v>
      </c>
      <c r="J4727">
        <v>191.8</v>
      </c>
      <c r="M4727">
        <v>191.8</v>
      </c>
      <c r="N4727">
        <f t="shared" si="73"/>
        <v>0</v>
      </c>
    </row>
    <row r="4728" spans="1:14" x14ac:dyDescent="0.2">
      <c r="A4728" t="s">
        <v>4986</v>
      </c>
      <c r="B4728" t="s">
        <v>33035</v>
      </c>
      <c r="I4728" t="s">
        <v>5</v>
      </c>
      <c r="J4728">
        <v>180.8</v>
      </c>
      <c r="M4728">
        <v>180.8</v>
      </c>
      <c r="N4728">
        <f t="shared" si="73"/>
        <v>0</v>
      </c>
    </row>
    <row r="4729" spans="1:14" x14ac:dyDescent="0.2">
      <c r="A4729" t="s">
        <v>4987</v>
      </c>
      <c r="B4729" t="s">
        <v>33036</v>
      </c>
      <c r="I4729" t="s">
        <v>4</v>
      </c>
      <c r="J4729">
        <v>120.94</v>
      </c>
      <c r="M4729">
        <v>120.94</v>
      </c>
      <c r="N4729">
        <f t="shared" si="73"/>
        <v>0</v>
      </c>
    </row>
    <row r="4730" spans="1:14" x14ac:dyDescent="0.2">
      <c r="A4730" t="s">
        <v>4988</v>
      </c>
      <c r="B4730" t="s">
        <v>33036</v>
      </c>
      <c r="I4730" t="s">
        <v>4</v>
      </c>
      <c r="J4730">
        <v>112.27</v>
      </c>
      <c r="M4730">
        <v>112.27</v>
      </c>
      <c r="N4730">
        <f t="shared" si="73"/>
        <v>0</v>
      </c>
    </row>
    <row r="4731" spans="1:14" x14ac:dyDescent="0.2">
      <c r="A4731" t="s">
        <v>4989</v>
      </c>
      <c r="B4731" t="s">
        <v>33037</v>
      </c>
      <c r="I4731" t="s">
        <v>5</v>
      </c>
      <c r="J4731">
        <v>267.05</v>
      </c>
      <c r="M4731">
        <v>267.05</v>
      </c>
      <c r="N4731">
        <f t="shared" si="73"/>
        <v>0</v>
      </c>
    </row>
    <row r="4732" spans="1:14" x14ac:dyDescent="0.2">
      <c r="A4732" t="s">
        <v>4990</v>
      </c>
      <c r="B4732" t="s">
        <v>33037</v>
      </c>
      <c r="I4732" t="s">
        <v>5</v>
      </c>
      <c r="J4732">
        <v>253.47</v>
      </c>
      <c r="M4732">
        <v>253.47</v>
      </c>
      <c r="N4732">
        <f t="shared" si="73"/>
        <v>0</v>
      </c>
    </row>
    <row r="4733" spans="1:14" x14ac:dyDescent="0.2">
      <c r="A4733" t="s">
        <v>4991</v>
      </c>
      <c r="B4733" t="s">
        <v>33038</v>
      </c>
      <c r="I4733" t="s">
        <v>4</v>
      </c>
      <c r="J4733">
        <v>155.66999999999999</v>
      </c>
      <c r="M4733">
        <v>155.66999999999999</v>
      </c>
      <c r="N4733">
        <f t="shared" si="73"/>
        <v>0</v>
      </c>
    </row>
    <row r="4734" spans="1:14" x14ac:dyDescent="0.2">
      <c r="A4734" t="s">
        <v>4992</v>
      </c>
      <c r="B4734" t="s">
        <v>33038</v>
      </c>
      <c r="I4734" t="s">
        <v>4</v>
      </c>
      <c r="J4734">
        <v>145.13</v>
      </c>
      <c r="M4734">
        <v>145.13</v>
      </c>
      <c r="N4734">
        <f t="shared" si="73"/>
        <v>0</v>
      </c>
    </row>
    <row r="4735" spans="1:14" x14ac:dyDescent="0.2">
      <c r="A4735" t="s">
        <v>4993</v>
      </c>
      <c r="B4735" t="s">
        <v>33039</v>
      </c>
      <c r="I4735" t="s">
        <v>5</v>
      </c>
      <c r="J4735">
        <v>425.68</v>
      </c>
      <c r="M4735">
        <v>425.68</v>
      </c>
      <c r="N4735">
        <f t="shared" si="73"/>
        <v>0</v>
      </c>
    </row>
    <row r="4736" spans="1:14" x14ac:dyDescent="0.2">
      <c r="A4736" t="s">
        <v>4994</v>
      </c>
      <c r="B4736" t="s">
        <v>33039</v>
      </c>
      <c r="I4736" t="s">
        <v>5</v>
      </c>
      <c r="J4736">
        <v>408.81</v>
      </c>
      <c r="M4736">
        <v>408.81</v>
      </c>
      <c r="N4736">
        <f t="shared" si="73"/>
        <v>0</v>
      </c>
    </row>
    <row r="4737" spans="1:14" x14ac:dyDescent="0.2">
      <c r="A4737" t="s">
        <v>4995</v>
      </c>
      <c r="B4737" t="s">
        <v>33040</v>
      </c>
      <c r="I4737" t="s">
        <v>4</v>
      </c>
      <c r="J4737">
        <v>196.27</v>
      </c>
      <c r="M4737">
        <v>196.27</v>
      </c>
      <c r="N4737">
        <f t="shared" si="73"/>
        <v>0</v>
      </c>
    </row>
    <row r="4738" spans="1:14" x14ac:dyDescent="0.2">
      <c r="A4738" t="s">
        <v>4996</v>
      </c>
      <c r="B4738" t="s">
        <v>33040</v>
      </c>
      <c r="I4738" t="s">
        <v>4</v>
      </c>
      <c r="J4738">
        <v>183.89</v>
      </c>
      <c r="M4738">
        <v>183.89</v>
      </c>
      <c r="N4738">
        <f t="shared" si="73"/>
        <v>0</v>
      </c>
    </row>
    <row r="4739" spans="1:14" x14ac:dyDescent="0.2">
      <c r="A4739" t="s">
        <v>4997</v>
      </c>
      <c r="B4739" t="s">
        <v>33041</v>
      </c>
      <c r="I4739" t="s">
        <v>5</v>
      </c>
      <c r="J4739">
        <v>1023.59</v>
      </c>
      <c r="M4739">
        <v>1023.59</v>
      </c>
      <c r="N4739">
        <f t="shared" si="73"/>
        <v>0</v>
      </c>
    </row>
    <row r="4740" spans="1:14" x14ac:dyDescent="0.2">
      <c r="A4740" t="s">
        <v>4998</v>
      </c>
      <c r="B4740" t="s">
        <v>33041</v>
      </c>
      <c r="I4740" t="s">
        <v>5</v>
      </c>
      <c r="J4740">
        <v>1002.38</v>
      </c>
      <c r="M4740">
        <v>1002.38</v>
      </c>
      <c r="N4740">
        <f t="shared" ref="N4740:N4803" si="74">J4740-M4740</f>
        <v>0</v>
      </c>
    </row>
    <row r="4741" spans="1:14" x14ac:dyDescent="0.2">
      <c r="A4741" t="s">
        <v>4999</v>
      </c>
      <c r="B4741" t="s">
        <v>33042</v>
      </c>
      <c r="I4741" t="s">
        <v>4</v>
      </c>
      <c r="J4741">
        <v>264.72000000000003</v>
      </c>
      <c r="M4741">
        <v>264.72000000000003</v>
      </c>
      <c r="N4741">
        <f t="shared" si="74"/>
        <v>0</v>
      </c>
    </row>
    <row r="4742" spans="1:14" x14ac:dyDescent="0.2">
      <c r="A4742" t="s">
        <v>5000</v>
      </c>
      <c r="B4742" t="s">
        <v>33042</v>
      </c>
      <c r="I4742" t="s">
        <v>4</v>
      </c>
      <c r="J4742">
        <v>249.91</v>
      </c>
      <c r="M4742">
        <v>249.91</v>
      </c>
      <c r="N4742">
        <f t="shared" si="74"/>
        <v>0</v>
      </c>
    </row>
    <row r="4743" spans="1:14" x14ac:dyDescent="0.2">
      <c r="A4743" t="s">
        <v>5001</v>
      </c>
      <c r="B4743" t="s">
        <v>33043</v>
      </c>
      <c r="I4743" t="s">
        <v>5</v>
      </c>
      <c r="J4743">
        <v>1503.92</v>
      </c>
      <c r="M4743">
        <v>1503.92</v>
      </c>
      <c r="N4743">
        <f t="shared" si="74"/>
        <v>0</v>
      </c>
    </row>
    <row r="4744" spans="1:14" x14ac:dyDescent="0.2">
      <c r="A4744" t="s">
        <v>5002</v>
      </c>
      <c r="B4744" t="s">
        <v>33043</v>
      </c>
      <c r="I4744" t="s">
        <v>5</v>
      </c>
      <c r="J4744">
        <v>1478.85</v>
      </c>
      <c r="M4744">
        <v>1478.85</v>
      </c>
      <c r="N4744">
        <f t="shared" si="74"/>
        <v>0</v>
      </c>
    </row>
    <row r="4745" spans="1:14" x14ac:dyDescent="0.2">
      <c r="A4745" t="s">
        <v>5003</v>
      </c>
      <c r="B4745" t="s">
        <v>33044</v>
      </c>
      <c r="I4745" t="s">
        <v>4</v>
      </c>
      <c r="J4745">
        <v>325.52</v>
      </c>
      <c r="M4745">
        <v>325.52</v>
      </c>
      <c r="N4745">
        <f t="shared" si="74"/>
        <v>0</v>
      </c>
    </row>
    <row r="4746" spans="1:14" x14ac:dyDescent="0.2">
      <c r="A4746" t="s">
        <v>5004</v>
      </c>
      <c r="B4746" t="s">
        <v>33044</v>
      </c>
      <c r="I4746" t="s">
        <v>4</v>
      </c>
      <c r="J4746">
        <v>308.49</v>
      </c>
      <c r="M4746">
        <v>308.49</v>
      </c>
      <c r="N4746">
        <f t="shared" si="74"/>
        <v>0</v>
      </c>
    </row>
    <row r="4747" spans="1:14" x14ac:dyDescent="0.2">
      <c r="A4747" t="s">
        <v>5005</v>
      </c>
      <c r="B4747" t="s">
        <v>33045</v>
      </c>
      <c r="I4747" t="s">
        <v>5</v>
      </c>
      <c r="J4747">
        <v>85.28</v>
      </c>
      <c r="M4747">
        <v>85.28</v>
      </c>
      <c r="N4747">
        <f t="shared" si="74"/>
        <v>0</v>
      </c>
    </row>
    <row r="4748" spans="1:14" x14ac:dyDescent="0.2">
      <c r="A4748" t="s">
        <v>5006</v>
      </c>
      <c r="B4748" t="s">
        <v>33045</v>
      </c>
      <c r="I4748" t="s">
        <v>5</v>
      </c>
      <c r="J4748">
        <v>82.16</v>
      </c>
      <c r="M4748">
        <v>82.16</v>
      </c>
      <c r="N4748">
        <f t="shared" si="74"/>
        <v>0</v>
      </c>
    </row>
    <row r="4749" spans="1:14" x14ac:dyDescent="0.2">
      <c r="A4749" t="s">
        <v>5007</v>
      </c>
      <c r="B4749" t="s">
        <v>33046</v>
      </c>
      <c r="I4749" t="s">
        <v>5</v>
      </c>
      <c r="J4749">
        <v>116.62</v>
      </c>
      <c r="M4749">
        <v>116.62</v>
      </c>
      <c r="N4749">
        <f t="shared" si="74"/>
        <v>0</v>
      </c>
    </row>
    <row r="4750" spans="1:14" x14ac:dyDescent="0.2">
      <c r="A4750" t="s">
        <v>5008</v>
      </c>
      <c r="B4750" t="s">
        <v>33046</v>
      </c>
      <c r="I4750" t="s">
        <v>5</v>
      </c>
      <c r="J4750">
        <v>112.71</v>
      </c>
      <c r="M4750">
        <v>112.71</v>
      </c>
      <c r="N4750">
        <f t="shared" si="74"/>
        <v>0</v>
      </c>
    </row>
    <row r="4751" spans="1:14" x14ac:dyDescent="0.2">
      <c r="A4751" t="s">
        <v>5009</v>
      </c>
      <c r="B4751" t="s">
        <v>33047</v>
      </c>
      <c r="I4751" t="s">
        <v>4</v>
      </c>
      <c r="J4751">
        <v>38.729999999999997</v>
      </c>
      <c r="M4751">
        <v>38.729999999999997</v>
      </c>
      <c r="N4751">
        <f t="shared" si="74"/>
        <v>0</v>
      </c>
    </row>
    <row r="4752" spans="1:14" x14ac:dyDescent="0.2">
      <c r="A4752" t="s">
        <v>5010</v>
      </c>
      <c r="B4752" t="s">
        <v>33047</v>
      </c>
      <c r="I4752" t="s">
        <v>4</v>
      </c>
      <c r="J4752">
        <v>34.08</v>
      </c>
      <c r="M4752">
        <v>34.08</v>
      </c>
      <c r="N4752">
        <f t="shared" si="74"/>
        <v>0</v>
      </c>
    </row>
    <row r="4753" spans="1:14" x14ac:dyDescent="0.2">
      <c r="A4753" t="s">
        <v>5011</v>
      </c>
      <c r="B4753" t="s">
        <v>33048</v>
      </c>
      <c r="I4753" t="s">
        <v>4</v>
      </c>
      <c r="J4753">
        <v>48.77</v>
      </c>
      <c r="M4753">
        <v>48.77</v>
      </c>
      <c r="N4753">
        <f t="shared" si="74"/>
        <v>0</v>
      </c>
    </row>
    <row r="4754" spans="1:14" x14ac:dyDescent="0.2">
      <c r="A4754" t="s">
        <v>5012</v>
      </c>
      <c r="B4754" t="s">
        <v>33048</v>
      </c>
      <c r="I4754" t="s">
        <v>4</v>
      </c>
      <c r="J4754">
        <v>42.89</v>
      </c>
      <c r="M4754">
        <v>42.89</v>
      </c>
      <c r="N4754">
        <f t="shared" si="74"/>
        <v>0</v>
      </c>
    </row>
    <row r="4755" spans="1:14" x14ac:dyDescent="0.2">
      <c r="A4755" t="s">
        <v>5013</v>
      </c>
      <c r="B4755" t="s">
        <v>33049</v>
      </c>
      <c r="I4755" t="s">
        <v>4</v>
      </c>
      <c r="J4755">
        <v>66.31</v>
      </c>
      <c r="M4755">
        <v>66.31</v>
      </c>
      <c r="N4755">
        <f t="shared" si="74"/>
        <v>0</v>
      </c>
    </row>
    <row r="4756" spans="1:14" x14ac:dyDescent="0.2">
      <c r="A4756" t="s">
        <v>5014</v>
      </c>
      <c r="B4756" t="s">
        <v>33049</v>
      </c>
      <c r="I4756" t="s">
        <v>4</v>
      </c>
      <c r="J4756">
        <v>58.32</v>
      </c>
      <c r="M4756">
        <v>58.32</v>
      </c>
      <c r="N4756">
        <f t="shared" si="74"/>
        <v>0</v>
      </c>
    </row>
    <row r="4757" spans="1:14" x14ac:dyDescent="0.2">
      <c r="A4757" t="s">
        <v>5015</v>
      </c>
      <c r="B4757" t="s">
        <v>33050</v>
      </c>
      <c r="I4757" t="s">
        <v>4</v>
      </c>
      <c r="J4757">
        <v>81.709999999999994</v>
      </c>
      <c r="M4757">
        <v>81.709999999999994</v>
      </c>
      <c r="N4757">
        <f t="shared" si="74"/>
        <v>0</v>
      </c>
    </row>
    <row r="4758" spans="1:14" x14ac:dyDescent="0.2">
      <c r="A4758" t="s">
        <v>5016</v>
      </c>
      <c r="B4758" t="s">
        <v>33050</v>
      </c>
      <c r="I4758" t="s">
        <v>4</v>
      </c>
      <c r="J4758">
        <v>71.84</v>
      </c>
      <c r="M4758">
        <v>71.84</v>
      </c>
      <c r="N4758">
        <f t="shared" si="74"/>
        <v>0</v>
      </c>
    </row>
    <row r="4759" spans="1:14" x14ac:dyDescent="0.2">
      <c r="A4759" t="s">
        <v>5017</v>
      </c>
      <c r="B4759" t="s">
        <v>33051</v>
      </c>
      <c r="I4759" t="s">
        <v>4</v>
      </c>
      <c r="J4759">
        <v>87.69</v>
      </c>
      <c r="M4759">
        <v>87.69</v>
      </c>
      <c r="N4759">
        <f t="shared" si="74"/>
        <v>0</v>
      </c>
    </row>
    <row r="4760" spans="1:14" x14ac:dyDescent="0.2">
      <c r="A4760" t="s">
        <v>5018</v>
      </c>
      <c r="B4760" t="s">
        <v>33051</v>
      </c>
      <c r="I4760" t="s">
        <v>4</v>
      </c>
      <c r="J4760">
        <v>77.14</v>
      </c>
      <c r="M4760">
        <v>77.14</v>
      </c>
      <c r="N4760">
        <f t="shared" si="74"/>
        <v>0</v>
      </c>
    </row>
    <row r="4761" spans="1:14" x14ac:dyDescent="0.2">
      <c r="A4761" t="s">
        <v>5019</v>
      </c>
      <c r="B4761" t="s">
        <v>33052</v>
      </c>
      <c r="I4761" t="s">
        <v>4</v>
      </c>
      <c r="J4761">
        <v>99.88</v>
      </c>
      <c r="M4761">
        <v>99.88</v>
      </c>
      <c r="N4761">
        <f t="shared" si="74"/>
        <v>0</v>
      </c>
    </row>
    <row r="4762" spans="1:14" x14ac:dyDescent="0.2">
      <c r="A4762" t="s">
        <v>5020</v>
      </c>
      <c r="B4762" t="s">
        <v>33052</v>
      </c>
      <c r="I4762" t="s">
        <v>4</v>
      </c>
      <c r="J4762">
        <v>87.85</v>
      </c>
      <c r="M4762">
        <v>87.85</v>
      </c>
      <c r="N4762">
        <f t="shared" si="74"/>
        <v>0</v>
      </c>
    </row>
    <row r="4763" spans="1:14" x14ac:dyDescent="0.2">
      <c r="A4763" t="s">
        <v>5021</v>
      </c>
      <c r="B4763" t="s">
        <v>33053</v>
      </c>
      <c r="I4763" t="s">
        <v>4</v>
      </c>
      <c r="J4763">
        <v>118.58</v>
      </c>
      <c r="M4763">
        <v>118.58</v>
      </c>
      <c r="N4763">
        <f t="shared" si="74"/>
        <v>0</v>
      </c>
    </row>
    <row r="4764" spans="1:14" x14ac:dyDescent="0.2">
      <c r="A4764" t="s">
        <v>5022</v>
      </c>
      <c r="B4764" t="s">
        <v>33053</v>
      </c>
      <c r="I4764" t="s">
        <v>4</v>
      </c>
      <c r="J4764">
        <v>104.34</v>
      </c>
      <c r="M4764">
        <v>104.34</v>
      </c>
      <c r="N4764">
        <f t="shared" si="74"/>
        <v>0</v>
      </c>
    </row>
    <row r="4765" spans="1:14" x14ac:dyDescent="0.2">
      <c r="A4765" t="s">
        <v>5023</v>
      </c>
      <c r="B4765" t="s">
        <v>33054</v>
      </c>
      <c r="I4765" t="s">
        <v>5</v>
      </c>
      <c r="J4765">
        <v>58.87</v>
      </c>
      <c r="M4765">
        <v>58.87</v>
      </c>
      <c r="N4765">
        <f t="shared" si="74"/>
        <v>0</v>
      </c>
    </row>
    <row r="4766" spans="1:14" x14ac:dyDescent="0.2">
      <c r="A4766" t="s">
        <v>5024</v>
      </c>
      <c r="B4766" t="s">
        <v>33054</v>
      </c>
      <c r="I4766" t="s">
        <v>5</v>
      </c>
      <c r="J4766">
        <v>52.9</v>
      </c>
      <c r="M4766">
        <v>52.9</v>
      </c>
      <c r="N4766">
        <f t="shared" si="74"/>
        <v>0</v>
      </c>
    </row>
    <row r="4767" spans="1:14" x14ac:dyDescent="0.2">
      <c r="A4767" t="s">
        <v>5025</v>
      </c>
      <c r="B4767" t="s">
        <v>33055</v>
      </c>
      <c r="I4767" t="s">
        <v>5</v>
      </c>
      <c r="J4767">
        <v>78.709999999999994</v>
      </c>
      <c r="M4767">
        <v>78.709999999999994</v>
      </c>
      <c r="N4767">
        <f t="shared" si="74"/>
        <v>0</v>
      </c>
    </row>
    <row r="4768" spans="1:14" x14ac:dyDescent="0.2">
      <c r="A4768" t="s">
        <v>5026</v>
      </c>
      <c r="B4768" t="s">
        <v>33055</v>
      </c>
      <c r="I4768" t="s">
        <v>5</v>
      </c>
      <c r="J4768">
        <v>70.67</v>
      </c>
      <c r="M4768">
        <v>70.67</v>
      </c>
      <c r="N4768">
        <f t="shared" si="74"/>
        <v>0</v>
      </c>
    </row>
    <row r="4769" spans="1:14" x14ac:dyDescent="0.2">
      <c r="A4769" t="s">
        <v>5027</v>
      </c>
      <c r="B4769" t="s">
        <v>33056</v>
      </c>
      <c r="I4769" t="s">
        <v>5</v>
      </c>
      <c r="J4769">
        <v>120.79</v>
      </c>
      <c r="M4769">
        <v>120.79</v>
      </c>
      <c r="N4769">
        <f t="shared" si="74"/>
        <v>0</v>
      </c>
    </row>
    <row r="4770" spans="1:14" x14ac:dyDescent="0.2">
      <c r="A4770" t="s">
        <v>5028</v>
      </c>
      <c r="B4770" t="s">
        <v>33056</v>
      </c>
      <c r="I4770" t="s">
        <v>5</v>
      </c>
      <c r="J4770">
        <v>108.72</v>
      </c>
      <c r="M4770">
        <v>108.72</v>
      </c>
      <c r="N4770">
        <f t="shared" si="74"/>
        <v>0</v>
      </c>
    </row>
    <row r="4771" spans="1:14" x14ac:dyDescent="0.2">
      <c r="A4771" t="s">
        <v>5029</v>
      </c>
      <c r="B4771" t="s">
        <v>33057</v>
      </c>
      <c r="I4771" t="s">
        <v>5</v>
      </c>
      <c r="J4771">
        <v>189.08</v>
      </c>
      <c r="M4771">
        <v>189.08</v>
      </c>
      <c r="N4771">
        <f t="shared" si="74"/>
        <v>0</v>
      </c>
    </row>
    <row r="4772" spans="1:14" x14ac:dyDescent="0.2">
      <c r="A4772" t="s">
        <v>5030</v>
      </c>
      <c r="B4772" t="s">
        <v>33057</v>
      </c>
      <c r="I4772" t="s">
        <v>5</v>
      </c>
      <c r="J4772">
        <v>169.78</v>
      </c>
      <c r="M4772">
        <v>169.78</v>
      </c>
      <c r="N4772">
        <f t="shared" si="74"/>
        <v>0</v>
      </c>
    </row>
    <row r="4773" spans="1:14" x14ac:dyDescent="0.2">
      <c r="A4773" t="s">
        <v>5031</v>
      </c>
      <c r="B4773" t="s">
        <v>33058</v>
      </c>
      <c r="I4773" t="s">
        <v>5</v>
      </c>
      <c r="J4773">
        <v>245.02</v>
      </c>
      <c r="M4773">
        <v>245.02</v>
      </c>
      <c r="N4773">
        <f t="shared" si="74"/>
        <v>0</v>
      </c>
    </row>
    <row r="4774" spans="1:14" x14ac:dyDescent="0.2">
      <c r="A4774" t="s">
        <v>5032</v>
      </c>
      <c r="B4774" t="s">
        <v>33058</v>
      </c>
      <c r="I4774" t="s">
        <v>5</v>
      </c>
      <c r="J4774">
        <v>219.99</v>
      </c>
      <c r="M4774">
        <v>219.99</v>
      </c>
      <c r="N4774">
        <f t="shared" si="74"/>
        <v>0</v>
      </c>
    </row>
    <row r="4775" spans="1:14" x14ac:dyDescent="0.2">
      <c r="A4775" t="s">
        <v>5033</v>
      </c>
      <c r="B4775" t="s">
        <v>33059</v>
      </c>
      <c r="I4775" t="s">
        <v>5</v>
      </c>
      <c r="J4775">
        <v>300.8</v>
      </c>
      <c r="M4775">
        <v>300.8</v>
      </c>
      <c r="N4775">
        <f t="shared" si="74"/>
        <v>0</v>
      </c>
    </row>
    <row r="4776" spans="1:14" x14ac:dyDescent="0.2">
      <c r="A4776" t="s">
        <v>5034</v>
      </c>
      <c r="B4776" t="s">
        <v>33059</v>
      </c>
      <c r="I4776" t="s">
        <v>5</v>
      </c>
      <c r="J4776">
        <v>270.20999999999998</v>
      </c>
      <c r="M4776">
        <v>270.20999999999998</v>
      </c>
      <c r="N4776">
        <f t="shared" si="74"/>
        <v>0</v>
      </c>
    </row>
    <row r="4777" spans="1:14" x14ac:dyDescent="0.2">
      <c r="A4777" t="s">
        <v>5035</v>
      </c>
      <c r="B4777" t="s">
        <v>33060</v>
      </c>
      <c r="I4777" t="s">
        <v>5</v>
      </c>
      <c r="J4777">
        <v>118.61</v>
      </c>
      <c r="M4777">
        <v>118.61</v>
      </c>
      <c r="N4777">
        <f t="shared" si="74"/>
        <v>0</v>
      </c>
    </row>
    <row r="4778" spans="1:14" x14ac:dyDescent="0.2">
      <c r="A4778" t="s">
        <v>5036</v>
      </c>
      <c r="B4778" t="s">
        <v>33060</v>
      </c>
      <c r="I4778" t="s">
        <v>5</v>
      </c>
      <c r="J4778">
        <v>106.54</v>
      </c>
      <c r="M4778">
        <v>106.54</v>
      </c>
      <c r="N4778">
        <f t="shared" si="74"/>
        <v>0</v>
      </c>
    </row>
    <row r="4779" spans="1:14" x14ac:dyDescent="0.2">
      <c r="A4779" t="s">
        <v>5037</v>
      </c>
      <c r="B4779" t="s">
        <v>33061</v>
      </c>
      <c r="I4779" t="s">
        <v>5</v>
      </c>
      <c r="J4779">
        <v>154.21</v>
      </c>
      <c r="M4779">
        <v>154.21</v>
      </c>
      <c r="N4779">
        <f t="shared" si="74"/>
        <v>0</v>
      </c>
    </row>
    <row r="4780" spans="1:14" x14ac:dyDescent="0.2">
      <c r="A4780" t="s">
        <v>5038</v>
      </c>
      <c r="B4780" t="s">
        <v>33061</v>
      </c>
      <c r="I4780" t="s">
        <v>5</v>
      </c>
      <c r="J4780">
        <v>138.69</v>
      </c>
      <c r="M4780">
        <v>138.69</v>
      </c>
      <c r="N4780">
        <f t="shared" si="74"/>
        <v>0</v>
      </c>
    </row>
    <row r="4781" spans="1:14" x14ac:dyDescent="0.2">
      <c r="A4781" t="s">
        <v>5039</v>
      </c>
      <c r="B4781" t="s">
        <v>33062</v>
      </c>
      <c r="I4781" t="s">
        <v>5</v>
      </c>
      <c r="J4781">
        <v>240.51</v>
      </c>
      <c r="M4781">
        <v>240.51</v>
      </c>
      <c r="N4781">
        <f t="shared" si="74"/>
        <v>0</v>
      </c>
    </row>
    <row r="4782" spans="1:14" x14ac:dyDescent="0.2">
      <c r="A4782" t="s">
        <v>5040</v>
      </c>
      <c r="B4782" t="s">
        <v>33062</v>
      </c>
      <c r="I4782" t="s">
        <v>5</v>
      </c>
      <c r="J4782">
        <v>216.66</v>
      </c>
      <c r="M4782">
        <v>216.66</v>
      </c>
      <c r="N4782">
        <f t="shared" si="74"/>
        <v>0</v>
      </c>
    </row>
    <row r="4783" spans="1:14" x14ac:dyDescent="0.2">
      <c r="A4783" t="s">
        <v>5041</v>
      </c>
      <c r="B4783" t="s">
        <v>33063</v>
      </c>
      <c r="I4783" t="s">
        <v>5</v>
      </c>
      <c r="J4783">
        <v>378.16</v>
      </c>
      <c r="M4783">
        <v>378.16</v>
      </c>
      <c r="N4783">
        <f t="shared" si="74"/>
        <v>0</v>
      </c>
    </row>
    <row r="4784" spans="1:14" x14ac:dyDescent="0.2">
      <c r="A4784" t="s">
        <v>5042</v>
      </c>
      <c r="B4784" t="s">
        <v>33063</v>
      </c>
      <c r="I4784" t="s">
        <v>5</v>
      </c>
      <c r="J4784">
        <v>339.56</v>
      </c>
      <c r="M4784">
        <v>339.56</v>
      </c>
      <c r="N4784">
        <f t="shared" si="74"/>
        <v>0</v>
      </c>
    </row>
    <row r="4785" spans="1:14" x14ac:dyDescent="0.2">
      <c r="A4785" t="s">
        <v>5043</v>
      </c>
      <c r="B4785" t="s">
        <v>33064</v>
      </c>
      <c r="I4785" t="s">
        <v>5</v>
      </c>
      <c r="J4785">
        <v>491.13</v>
      </c>
      <c r="M4785">
        <v>491.13</v>
      </c>
      <c r="N4785">
        <f t="shared" si="74"/>
        <v>0</v>
      </c>
    </row>
    <row r="4786" spans="1:14" x14ac:dyDescent="0.2">
      <c r="A4786" t="s">
        <v>5044</v>
      </c>
      <c r="B4786" t="s">
        <v>33064</v>
      </c>
      <c r="I4786" t="s">
        <v>5</v>
      </c>
      <c r="J4786">
        <v>441.07</v>
      </c>
      <c r="M4786">
        <v>441.07</v>
      </c>
      <c r="N4786">
        <f t="shared" si="74"/>
        <v>0</v>
      </c>
    </row>
    <row r="4787" spans="1:14" x14ac:dyDescent="0.2">
      <c r="A4787" t="s">
        <v>5045</v>
      </c>
      <c r="B4787" t="s">
        <v>33065</v>
      </c>
      <c r="I4787" t="s">
        <v>5</v>
      </c>
      <c r="J4787">
        <v>600.51</v>
      </c>
      <c r="M4787">
        <v>600.51</v>
      </c>
      <c r="N4787">
        <f t="shared" si="74"/>
        <v>0</v>
      </c>
    </row>
    <row r="4788" spans="1:14" x14ac:dyDescent="0.2">
      <c r="A4788" t="s">
        <v>5046</v>
      </c>
      <c r="B4788" t="s">
        <v>33065</v>
      </c>
      <c r="I4788" t="s">
        <v>5</v>
      </c>
      <c r="J4788">
        <v>539.33000000000004</v>
      </c>
      <c r="M4788">
        <v>539.33000000000004</v>
      </c>
      <c r="N4788">
        <f t="shared" si="74"/>
        <v>0</v>
      </c>
    </row>
    <row r="4789" spans="1:14" x14ac:dyDescent="0.2">
      <c r="A4789" t="s">
        <v>5047</v>
      </c>
      <c r="B4789" t="s">
        <v>33066</v>
      </c>
      <c r="I4789" t="s">
        <v>5</v>
      </c>
      <c r="J4789">
        <v>118.61</v>
      </c>
      <c r="M4789">
        <v>118.61</v>
      </c>
      <c r="N4789">
        <f t="shared" si="74"/>
        <v>0</v>
      </c>
    </row>
    <row r="4790" spans="1:14" x14ac:dyDescent="0.2">
      <c r="A4790" t="s">
        <v>5048</v>
      </c>
      <c r="B4790" t="s">
        <v>33066</v>
      </c>
      <c r="I4790" t="s">
        <v>5</v>
      </c>
      <c r="J4790">
        <v>106.54</v>
      </c>
      <c r="M4790">
        <v>106.54</v>
      </c>
      <c r="N4790">
        <f t="shared" si="74"/>
        <v>0</v>
      </c>
    </row>
    <row r="4791" spans="1:14" x14ac:dyDescent="0.2">
      <c r="A4791" t="s">
        <v>5049</v>
      </c>
      <c r="B4791" t="s">
        <v>33067</v>
      </c>
      <c r="I4791" t="s">
        <v>5</v>
      </c>
      <c r="J4791">
        <v>155.30000000000001</v>
      </c>
      <c r="M4791">
        <v>155.30000000000001</v>
      </c>
      <c r="N4791">
        <f t="shared" si="74"/>
        <v>0</v>
      </c>
    </row>
    <row r="4792" spans="1:14" x14ac:dyDescent="0.2">
      <c r="A4792" t="s">
        <v>5050</v>
      </c>
      <c r="B4792" t="s">
        <v>33067</v>
      </c>
      <c r="I4792" t="s">
        <v>5</v>
      </c>
      <c r="J4792">
        <v>139.78</v>
      </c>
      <c r="M4792">
        <v>139.78</v>
      </c>
      <c r="N4792">
        <f t="shared" si="74"/>
        <v>0</v>
      </c>
    </row>
    <row r="4793" spans="1:14" x14ac:dyDescent="0.2">
      <c r="A4793" t="s">
        <v>5051</v>
      </c>
      <c r="B4793" t="s">
        <v>33068</v>
      </c>
      <c r="I4793" t="s">
        <v>5</v>
      </c>
      <c r="J4793">
        <v>238.36</v>
      </c>
      <c r="M4793">
        <v>238.36</v>
      </c>
      <c r="N4793">
        <f t="shared" si="74"/>
        <v>0</v>
      </c>
    </row>
    <row r="4794" spans="1:14" x14ac:dyDescent="0.2">
      <c r="A4794" t="s">
        <v>5052</v>
      </c>
      <c r="B4794" t="s">
        <v>33068</v>
      </c>
      <c r="I4794" t="s">
        <v>5</v>
      </c>
      <c r="J4794">
        <v>214.8</v>
      </c>
      <c r="M4794">
        <v>214.8</v>
      </c>
      <c r="N4794">
        <f t="shared" si="74"/>
        <v>0</v>
      </c>
    </row>
    <row r="4795" spans="1:14" x14ac:dyDescent="0.2">
      <c r="A4795" t="s">
        <v>5053</v>
      </c>
      <c r="B4795" t="s">
        <v>33069</v>
      </c>
      <c r="I4795" t="s">
        <v>5</v>
      </c>
      <c r="J4795">
        <v>161.86000000000001</v>
      </c>
      <c r="M4795">
        <v>161.86000000000001</v>
      </c>
      <c r="N4795">
        <f t="shared" si="74"/>
        <v>0</v>
      </c>
    </row>
    <row r="4796" spans="1:14" x14ac:dyDescent="0.2">
      <c r="A4796" t="s">
        <v>5054</v>
      </c>
      <c r="B4796" t="s">
        <v>33069</v>
      </c>
      <c r="I4796" t="s">
        <v>5</v>
      </c>
      <c r="J4796">
        <v>146.91999999999999</v>
      </c>
      <c r="M4796">
        <v>146.91999999999999</v>
      </c>
      <c r="N4796">
        <f t="shared" si="74"/>
        <v>0</v>
      </c>
    </row>
    <row r="4797" spans="1:14" x14ac:dyDescent="0.2">
      <c r="A4797" t="s">
        <v>5055</v>
      </c>
      <c r="B4797" t="s">
        <v>33070</v>
      </c>
      <c r="I4797" t="s">
        <v>5</v>
      </c>
      <c r="J4797">
        <v>209.24</v>
      </c>
      <c r="M4797">
        <v>209.24</v>
      </c>
      <c r="N4797">
        <f t="shared" si="74"/>
        <v>0</v>
      </c>
    </row>
    <row r="4798" spans="1:14" x14ac:dyDescent="0.2">
      <c r="A4798" t="s">
        <v>5056</v>
      </c>
      <c r="B4798" t="s">
        <v>33070</v>
      </c>
      <c r="I4798" t="s">
        <v>5</v>
      </c>
      <c r="J4798">
        <v>188.55</v>
      </c>
      <c r="M4798">
        <v>188.55</v>
      </c>
      <c r="N4798">
        <f t="shared" si="74"/>
        <v>0</v>
      </c>
    </row>
    <row r="4799" spans="1:14" x14ac:dyDescent="0.2">
      <c r="A4799" t="s">
        <v>5057</v>
      </c>
      <c r="B4799" t="s">
        <v>33071</v>
      </c>
      <c r="I4799" t="s">
        <v>5</v>
      </c>
      <c r="J4799">
        <v>347.54</v>
      </c>
      <c r="M4799">
        <v>347.54</v>
      </c>
      <c r="N4799">
        <f t="shared" si="74"/>
        <v>0</v>
      </c>
    </row>
    <row r="4800" spans="1:14" x14ac:dyDescent="0.2">
      <c r="A4800" t="s">
        <v>5058</v>
      </c>
      <c r="B4800" t="s">
        <v>33071</v>
      </c>
      <c r="I4800" t="s">
        <v>5</v>
      </c>
      <c r="J4800">
        <v>316.51</v>
      </c>
      <c r="M4800">
        <v>316.51</v>
      </c>
      <c r="N4800">
        <f t="shared" si="74"/>
        <v>0</v>
      </c>
    </row>
    <row r="4801" spans="1:14" x14ac:dyDescent="0.2">
      <c r="A4801" t="s">
        <v>5059</v>
      </c>
      <c r="B4801" t="s">
        <v>33072</v>
      </c>
      <c r="I4801" t="s">
        <v>5</v>
      </c>
      <c r="J4801">
        <v>570.44000000000005</v>
      </c>
      <c r="M4801">
        <v>570.44000000000005</v>
      </c>
      <c r="N4801">
        <f t="shared" si="74"/>
        <v>0</v>
      </c>
    </row>
    <row r="4802" spans="1:14" x14ac:dyDescent="0.2">
      <c r="A4802" t="s">
        <v>5060</v>
      </c>
      <c r="B4802" t="s">
        <v>33072</v>
      </c>
      <c r="I4802" t="s">
        <v>5</v>
      </c>
      <c r="J4802">
        <v>520.39</v>
      </c>
      <c r="M4802">
        <v>520.39</v>
      </c>
      <c r="N4802">
        <f t="shared" si="74"/>
        <v>0</v>
      </c>
    </row>
    <row r="4803" spans="1:14" x14ac:dyDescent="0.2">
      <c r="A4803" t="s">
        <v>5061</v>
      </c>
      <c r="B4803" t="s">
        <v>33073</v>
      </c>
      <c r="I4803" t="s">
        <v>5</v>
      </c>
      <c r="J4803">
        <v>783.14</v>
      </c>
      <c r="M4803">
        <v>783.14</v>
      </c>
      <c r="N4803">
        <f t="shared" si="74"/>
        <v>0</v>
      </c>
    </row>
    <row r="4804" spans="1:14" x14ac:dyDescent="0.2">
      <c r="A4804" t="s">
        <v>5062</v>
      </c>
      <c r="B4804" t="s">
        <v>33073</v>
      </c>
      <c r="I4804" t="s">
        <v>5</v>
      </c>
      <c r="J4804">
        <v>718.03</v>
      </c>
      <c r="M4804">
        <v>718.03</v>
      </c>
      <c r="N4804">
        <f t="shared" ref="N4804:N4867" si="75">J4804-M4804</f>
        <v>0</v>
      </c>
    </row>
    <row r="4805" spans="1:14" x14ac:dyDescent="0.2">
      <c r="A4805" t="s">
        <v>5063</v>
      </c>
      <c r="B4805" t="s">
        <v>33074</v>
      </c>
      <c r="I4805" t="s">
        <v>5</v>
      </c>
      <c r="J4805">
        <v>939.02</v>
      </c>
      <c r="M4805">
        <v>939.02</v>
      </c>
      <c r="N4805">
        <f t="shared" si="75"/>
        <v>0</v>
      </c>
    </row>
    <row r="4806" spans="1:14" x14ac:dyDescent="0.2">
      <c r="A4806" t="s">
        <v>5064</v>
      </c>
      <c r="B4806" t="s">
        <v>33074</v>
      </c>
      <c r="I4806" t="s">
        <v>5</v>
      </c>
      <c r="J4806">
        <v>859.18</v>
      </c>
      <c r="M4806">
        <v>859.18</v>
      </c>
      <c r="N4806">
        <f t="shared" si="75"/>
        <v>0</v>
      </c>
    </row>
    <row r="4807" spans="1:14" x14ac:dyDescent="0.2">
      <c r="A4807" t="s">
        <v>5065</v>
      </c>
      <c r="B4807" t="s">
        <v>40966</v>
      </c>
      <c r="I4807" t="s">
        <v>4</v>
      </c>
      <c r="J4807">
        <v>191.68</v>
      </c>
      <c r="M4807">
        <v>191.68</v>
      </c>
      <c r="N4807">
        <f t="shared" si="75"/>
        <v>0</v>
      </c>
    </row>
    <row r="4808" spans="1:14" x14ac:dyDescent="0.2">
      <c r="A4808" t="s">
        <v>5066</v>
      </c>
      <c r="B4808" t="s">
        <v>40966</v>
      </c>
      <c r="I4808" t="s">
        <v>4</v>
      </c>
      <c r="J4808">
        <v>190.01</v>
      </c>
      <c r="M4808">
        <v>190.01</v>
      </c>
      <c r="N4808">
        <f t="shared" si="75"/>
        <v>0</v>
      </c>
    </row>
    <row r="4809" spans="1:14" x14ac:dyDescent="0.2">
      <c r="A4809" t="s">
        <v>5067</v>
      </c>
      <c r="B4809" t="s">
        <v>40967</v>
      </c>
      <c r="I4809" t="s">
        <v>4</v>
      </c>
      <c r="J4809">
        <v>233.05</v>
      </c>
      <c r="M4809">
        <v>233.05</v>
      </c>
      <c r="N4809">
        <f t="shared" si="75"/>
        <v>0</v>
      </c>
    </row>
    <row r="4810" spans="1:14" x14ac:dyDescent="0.2">
      <c r="A4810" t="s">
        <v>5068</v>
      </c>
      <c r="B4810" t="s">
        <v>40967</v>
      </c>
      <c r="I4810" t="s">
        <v>4</v>
      </c>
      <c r="J4810">
        <v>230.8</v>
      </c>
      <c r="M4810">
        <v>230.8</v>
      </c>
      <c r="N4810">
        <f t="shared" si="75"/>
        <v>0</v>
      </c>
    </row>
    <row r="4811" spans="1:14" x14ac:dyDescent="0.2">
      <c r="A4811" t="s">
        <v>5069</v>
      </c>
      <c r="B4811" t="s">
        <v>40968</v>
      </c>
      <c r="I4811" t="s">
        <v>4</v>
      </c>
      <c r="J4811">
        <v>266.31</v>
      </c>
      <c r="M4811">
        <v>266.31</v>
      </c>
      <c r="N4811">
        <f t="shared" si="75"/>
        <v>0</v>
      </c>
    </row>
    <row r="4812" spans="1:14" x14ac:dyDescent="0.2">
      <c r="A4812" t="s">
        <v>5070</v>
      </c>
      <c r="B4812" t="s">
        <v>40968</v>
      </c>
      <c r="I4812" t="s">
        <v>4</v>
      </c>
      <c r="J4812">
        <v>263.48</v>
      </c>
      <c r="M4812">
        <v>263.48</v>
      </c>
      <c r="N4812">
        <f t="shared" si="75"/>
        <v>0</v>
      </c>
    </row>
    <row r="4813" spans="1:14" x14ac:dyDescent="0.2">
      <c r="A4813" t="s">
        <v>5071</v>
      </c>
      <c r="B4813" t="s">
        <v>40969</v>
      </c>
      <c r="I4813" t="s">
        <v>4</v>
      </c>
      <c r="J4813">
        <v>358.72</v>
      </c>
      <c r="M4813">
        <v>358.72</v>
      </c>
      <c r="N4813">
        <f t="shared" si="75"/>
        <v>0</v>
      </c>
    </row>
    <row r="4814" spans="1:14" x14ac:dyDescent="0.2">
      <c r="A4814" t="s">
        <v>5072</v>
      </c>
      <c r="B4814" t="s">
        <v>40969</v>
      </c>
      <c r="I4814" t="s">
        <v>4</v>
      </c>
      <c r="J4814">
        <v>355.6</v>
      </c>
      <c r="M4814">
        <v>355.6</v>
      </c>
      <c r="N4814">
        <f t="shared" si="75"/>
        <v>0</v>
      </c>
    </row>
    <row r="4815" spans="1:14" x14ac:dyDescent="0.2">
      <c r="A4815" t="s">
        <v>5073</v>
      </c>
      <c r="B4815" t="s">
        <v>40970</v>
      </c>
      <c r="I4815" t="s">
        <v>4</v>
      </c>
      <c r="J4815">
        <v>386.75</v>
      </c>
      <c r="M4815">
        <v>386.75</v>
      </c>
      <c r="N4815">
        <f t="shared" si="75"/>
        <v>0</v>
      </c>
    </row>
    <row r="4816" spans="1:14" x14ac:dyDescent="0.2">
      <c r="A4816" t="s">
        <v>5074</v>
      </c>
      <c r="B4816" t="s">
        <v>40970</v>
      </c>
      <c r="I4816" t="s">
        <v>4</v>
      </c>
      <c r="J4816">
        <v>383.35</v>
      </c>
      <c r="M4816">
        <v>383.35</v>
      </c>
      <c r="N4816">
        <f t="shared" si="75"/>
        <v>0</v>
      </c>
    </row>
    <row r="4817" spans="1:14" x14ac:dyDescent="0.2">
      <c r="A4817" t="s">
        <v>5075</v>
      </c>
      <c r="B4817" t="s">
        <v>40971</v>
      </c>
      <c r="I4817" t="s">
        <v>4</v>
      </c>
      <c r="J4817">
        <v>695.25</v>
      </c>
      <c r="M4817">
        <v>695.25</v>
      </c>
      <c r="N4817">
        <f t="shared" si="75"/>
        <v>0</v>
      </c>
    </row>
    <row r="4818" spans="1:14" x14ac:dyDescent="0.2">
      <c r="A4818" t="s">
        <v>5076</v>
      </c>
      <c r="B4818" t="s">
        <v>40971</v>
      </c>
      <c r="I4818" t="s">
        <v>4</v>
      </c>
      <c r="J4818">
        <v>691.27</v>
      </c>
      <c r="M4818">
        <v>691.27</v>
      </c>
      <c r="N4818">
        <f t="shared" si="75"/>
        <v>0</v>
      </c>
    </row>
    <row r="4819" spans="1:14" x14ac:dyDescent="0.2">
      <c r="A4819" t="s">
        <v>5077</v>
      </c>
      <c r="B4819" t="s">
        <v>40972</v>
      </c>
      <c r="I4819" t="s">
        <v>4</v>
      </c>
      <c r="J4819">
        <v>1152.55</v>
      </c>
      <c r="M4819">
        <v>1152.55</v>
      </c>
      <c r="N4819">
        <f t="shared" si="75"/>
        <v>0</v>
      </c>
    </row>
    <row r="4820" spans="1:14" x14ac:dyDescent="0.2">
      <c r="A4820" t="s">
        <v>5078</v>
      </c>
      <c r="B4820" t="s">
        <v>40972</v>
      </c>
      <c r="I4820" t="s">
        <v>4</v>
      </c>
      <c r="J4820">
        <v>1147.99</v>
      </c>
      <c r="M4820">
        <v>1147.99</v>
      </c>
      <c r="N4820">
        <f t="shared" si="75"/>
        <v>0</v>
      </c>
    </row>
    <row r="4821" spans="1:14" x14ac:dyDescent="0.2">
      <c r="A4821" t="s">
        <v>5079</v>
      </c>
      <c r="B4821" t="s">
        <v>40973</v>
      </c>
      <c r="I4821" t="s">
        <v>4</v>
      </c>
      <c r="J4821">
        <v>1686.5</v>
      </c>
      <c r="M4821">
        <v>1686.5</v>
      </c>
      <c r="N4821">
        <f t="shared" si="75"/>
        <v>0</v>
      </c>
    </row>
    <row r="4822" spans="1:14" x14ac:dyDescent="0.2">
      <c r="A4822" t="s">
        <v>5080</v>
      </c>
      <c r="B4822" t="s">
        <v>40973</v>
      </c>
      <c r="I4822" t="s">
        <v>4</v>
      </c>
      <c r="J4822">
        <v>1681.38</v>
      </c>
      <c r="M4822">
        <v>1681.38</v>
      </c>
      <c r="N4822">
        <f t="shared" si="75"/>
        <v>0</v>
      </c>
    </row>
    <row r="4823" spans="1:14" x14ac:dyDescent="0.2">
      <c r="A4823" t="s">
        <v>5081</v>
      </c>
      <c r="B4823" t="s">
        <v>40974</v>
      </c>
      <c r="I4823" t="s">
        <v>4</v>
      </c>
      <c r="J4823">
        <v>5103.8900000000003</v>
      </c>
      <c r="M4823">
        <v>5103.8900000000003</v>
      </c>
      <c r="N4823">
        <f t="shared" si="75"/>
        <v>0</v>
      </c>
    </row>
    <row r="4824" spans="1:14" x14ac:dyDescent="0.2">
      <c r="A4824" t="s">
        <v>5082</v>
      </c>
      <c r="B4824" t="s">
        <v>40974</v>
      </c>
      <c r="I4824" t="s">
        <v>4</v>
      </c>
      <c r="J4824">
        <v>5098.1899999999996</v>
      </c>
      <c r="M4824">
        <v>5098.1899999999996</v>
      </c>
      <c r="N4824">
        <f t="shared" si="75"/>
        <v>0</v>
      </c>
    </row>
    <row r="4825" spans="1:14" x14ac:dyDescent="0.2">
      <c r="A4825" t="s">
        <v>5083</v>
      </c>
      <c r="B4825" t="s">
        <v>40975</v>
      </c>
      <c r="I4825" t="s">
        <v>4</v>
      </c>
      <c r="J4825">
        <v>6204.78</v>
      </c>
      <c r="M4825">
        <v>6204.78</v>
      </c>
      <c r="N4825">
        <f t="shared" si="75"/>
        <v>0</v>
      </c>
    </row>
    <row r="4826" spans="1:14" x14ac:dyDescent="0.2">
      <c r="A4826" t="s">
        <v>5084</v>
      </c>
      <c r="B4826" t="s">
        <v>40975</v>
      </c>
      <c r="I4826" t="s">
        <v>4</v>
      </c>
      <c r="J4826">
        <v>6198.51</v>
      </c>
      <c r="M4826">
        <v>6198.51</v>
      </c>
      <c r="N4826">
        <f t="shared" si="75"/>
        <v>0</v>
      </c>
    </row>
    <row r="4827" spans="1:14" x14ac:dyDescent="0.2">
      <c r="A4827" t="s">
        <v>5085</v>
      </c>
      <c r="B4827" t="s">
        <v>40976</v>
      </c>
      <c r="I4827" t="s">
        <v>4</v>
      </c>
      <c r="J4827">
        <v>8339.57</v>
      </c>
      <c r="M4827">
        <v>8339.57</v>
      </c>
      <c r="N4827">
        <f t="shared" si="75"/>
        <v>0</v>
      </c>
    </row>
    <row r="4828" spans="1:14" x14ac:dyDescent="0.2">
      <c r="A4828" t="s">
        <v>5086</v>
      </c>
      <c r="B4828" t="s">
        <v>40976</v>
      </c>
      <c r="I4828" t="s">
        <v>4</v>
      </c>
      <c r="J4828">
        <v>8332.7199999999993</v>
      </c>
      <c r="M4828">
        <v>8332.7199999999993</v>
      </c>
      <c r="N4828">
        <f t="shared" si="75"/>
        <v>0</v>
      </c>
    </row>
    <row r="4829" spans="1:14" x14ac:dyDescent="0.2">
      <c r="A4829" t="s">
        <v>5087</v>
      </c>
      <c r="B4829" t="s">
        <v>40977</v>
      </c>
      <c r="I4829" t="s">
        <v>4</v>
      </c>
      <c r="J4829">
        <v>290.58</v>
      </c>
      <c r="M4829">
        <v>290.58</v>
      </c>
      <c r="N4829">
        <f t="shared" si="75"/>
        <v>0</v>
      </c>
    </row>
    <row r="4830" spans="1:14" x14ac:dyDescent="0.2">
      <c r="A4830" t="s">
        <v>5088</v>
      </c>
      <c r="B4830" t="s">
        <v>40977</v>
      </c>
      <c r="I4830" t="s">
        <v>4</v>
      </c>
      <c r="J4830">
        <v>287.75</v>
      </c>
      <c r="M4830">
        <v>287.75</v>
      </c>
      <c r="N4830">
        <f t="shared" si="75"/>
        <v>0</v>
      </c>
    </row>
    <row r="4831" spans="1:14" x14ac:dyDescent="0.2">
      <c r="A4831" t="s">
        <v>5089</v>
      </c>
      <c r="B4831" t="s">
        <v>40978</v>
      </c>
      <c r="I4831" t="s">
        <v>4</v>
      </c>
      <c r="J4831">
        <v>450</v>
      </c>
      <c r="M4831">
        <v>450</v>
      </c>
      <c r="N4831">
        <f t="shared" si="75"/>
        <v>0</v>
      </c>
    </row>
    <row r="4832" spans="1:14" x14ac:dyDescent="0.2">
      <c r="A4832" t="s">
        <v>5090</v>
      </c>
      <c r="B4832" t="s">
        <v>40978</v>
      </c>
      <c r="I4832" t="s">
        <v>4</v>
      </c>
      <c r="J4832">
        <v>446.59</v>
      </c>
      <c r="M4832">
        <v>446.59</v>
      </c>
      <c r="N4832">
        <f t="shared" si="75"/>
        <v>0</v>
      </c>
    </row>
    <row r="4833" spans="1:14" x14ac:dyDescent="0.2">
      <c r="A4833" t="s">
        <v>5091</v>
      </c>
      <c r="B4833" t="s">
        <v>40979</v>
      </c>
      <c r="I4833" t="s">
        <v>4</v>
      </c>
      <c r="J4833">
        <v>187.37</v>
      </c>
      <c r="M4833">
        <v>187.37</v>
      </c>
      <c r="N4833">
        <f t="shared" si="75"/>
        <v>0</v>
      </c>
    </row>
    <row r="4834" spans="1:14" x14ac:dyDescent="0.2">
      <c r="A4834" t="s">
        <v>5092</v>
      </c>
      <c r="B4834" t="s">
        <v>40979</v>
      </c>
      <c r="I4834" t="s">
        <v>4</v>
      </c>
      <c r="J4834">
        <v>186.74</v>
      </c>
      <c r="M4834">
        <v>186.74</v>
      </c>
      <c r="N4834">
        <f t="shared" si="75"/>
        <v>0</v>
      </c>
    </row>
    <row r="4835" spans="1:14" x14ac:dyDescent="0.2">
      <c r="A4835" t="s">
        <v>5093</v>
      </c>
      <c r="B4835" t="s">
        <v>40980</v>
      </c>
      <c r="I4835" t="s">
        <v>4</v>
      </c>
      <c r="J4835">
        <v>264.33999999999997</v>
      </c>
      <c r="M4835">
        <v>264.33999999999997</v>
      </c>
      <c r="N4835">
        <f t="shared" si="75"/>
        <v>0</v>
      </c>
    </row>
    <row r="4836" spans="1:14" x14ac:dyDescent="0.2">
      <c r="A4836" t="s">
        <v>5094</v>
      </c>
      <c r="B4836" t="s">
        <v>40980</v>
      </c>
      <c r="I4836" t="s">
        <v>4</v>
      </c>
      <c r="J4836">
        <v>263.45</v>
      </c>
      <c r="M4836">
        <v>263.45</v>
      </c>
      <c r="N4836">
        <f t="shared" si="75"/>
        <v>0</v>
      </c>
    </row>
    <row r="4837" spans="1:14" x14ac:dyDescent="0.2">
      <c r="A4837" t="s">
        <v>5095</v>
      </c>
      <c r="B4837" t="s">
        <v>40981</v>
      </c>
      <c r="I4837" t="s">
        <v>4</v>
      </c>
      <c r="J4837">
        <v>363.53</v>
      </c>
      <c r="M4837">
        <v>363.53</v>
      </c>
      <c r="N4837">
        <f t="shared" si="75"/>
        <v>0</v>
      </c>
    </row>
    <row r="4838" spans="1:14" x14ac:dyDescent="0.2">
      <c r="A4838" t="s">
        <v>5096</v>
      </c>
      <c r="B4838" t="s">
        <v>40981</v>
      </c>
      <c r="I4838" t="s">
        <v>4</v>
      </c>
      <c r="J4838">
        <v>362.51</v>
      </c>
      <c r="M4838">
        <v>362.51</v>
      </c>
      <c r="N4838">
        <f t="shared" si="75"/>
        <v>0</v>
      </c>
    </row>
    <row r="4839" spans="1:14" x14ac:dyDescent="0.2">
      <c r="A4839" t="s">
        <v>5097</v>
      </c>
      <c r="B4839" t="s">
        <v>40982</v>
      </c>
      <c r="I4839" t="s">
        <v>4</v>
      </c>
      <c r="J4839">
        <v>440.89</v>
      </c>
      <c r="M4839">
        <v>440.89</v>
      </c>
      <c r="N4839">
        <f t="shared" si="75"/>
        <v>0</v>
      </c>
    </row>
    <row r="4840" spans="1:14" x14ac:dyDescent="0.2">
      <c r="A4840" t="s">
        <v>5098</v>
      </c>
      <c r="B4840" t="s">
        <v>40982</v>
      </c>
      <c r="I4840" t="s">
        <v>4</v>
      </c>
      <c r="J4840">
        <v>439.96</v>
      </c>
      <c r="M4840">
        <v>439.96</v>
      </c>
      <c r="N4840">
        <f t="shared" si="75"/>
        <v>0</v>
      </c>
    </row>
    <row r="4841" spans="1:14" x14ac:dyDescent="0.2">
      <c r="A4841" t="s">
        <v>5099</v>
      </c>
      <c r="B4841" t="s">
        <v>40983</v>
      </c>
      <c r="I4841" t="s">
        <v>4</v>
      </c>
      <c r="J4841">
        <v>434.46</v>
      </c>
      <c r="M4841">
        <v>434.46</v>
      </c>
      <c r="N4841">
        <f t="shared" si="75"/>
        <v>0</v>
      </c>
    </row>
    <row r="4842" spans="1:14" x14ac:dyDescent="0.2">
      <c r="A4842" t="s">
        <v>5100</v>
      </c>
      <c r="B4842" t="s">
        <v>40983</v>
      </c>
      <c r="I4842" t="s">
        <v>4</v>
      </c>
      <c r="J4842">
        <v>433.12</v>
      </c>
      <c r="M4842">
        <v>433.12</v>
      </c>
      <c r="N4842">
        <f t="shared" si="75"/>
        <v>0</v>
      </c>
    </row>
    <row r="4843" spans="1:14" x14ac:dyDescent="0.2">
      <c r="A4843" t="s">
        <v>5101</v>
      </c>
      <c r="B4843" t="s">
        <v>40984</v>
      </c>
      <c r="I4843" t="s">
        <v>4</v>
      </c>
      <c r="J4843">
        <v>521.25</v>
      </c>
      <c r="M4843">
        <v>521.25</v>
      </c>
      <c r="N4843">
        <f t="shared" si="75"/>
        <v>0</v>
      </c>
    </row>
    <row r="4844" spans="1:14" x14ac:dyDescent="0.2">
      <c r="A4844" t="s">
        <v>5102</v>
      </c>
      <c r="B4844" t="s">
        <v>40984</v>
      </c>
      <c r="I4844" t="s">
        <v>4</v>
      </c>
      <c r="J4844">
        <v>519.03</v>
      </c>
      <c r="M4844">
        <v>519.03</v>
      </c>
      <c r="N4844">
        <f t="shared" si="75"/>
        <v>0</v>
      </c>
    </row>
    <row r="4845" spans="1:14" x14ac:dyDescent="0.2">
      <c r="A4845" t="s">
        <v>5103</v>
      </c>
      <c r="B4845" t="s">
        <v>40985</v>
      </c>
      <c r="I4845" t="s">
        <v>4</v>
      </c>
      <c r="J4845">
        <v>639.39</v>
      </c>
      <c r="M4845">
        <v>639.39</v>
      </c>
      <c r="N4845">
        <f t="shared" si="75"/>
        <v>0</v>
      </c>
    </row>
    <row r="4846" spans="1:14" x14ac:dyDescent="0.2">
      <c r="A4846" t="s">
        <v>5104</v>
      </c>
      <c r="B4846" t="s">
        <v>40985</v>
      </c>
      <c r="I4846" t="s">
        <v>4</v>
      </c>
      <c r="J4846">
        <v>636.04999999999995</v>
      </c>
      <c r="M4846">
        <v>636.04999999999995</v>
      </c>
      <c r="N4846">
        <f t="shared" si="75"/>
        <v>0</v>
      </c>
    </row>
    <row r="4847" spans="1:14" x14ac:dyDescent="0.2">
      <c r="A4847" t="s">
        <v>5105</v>
      </c>
      <c r="B4847" t="s">
        <v>40986</v>
      </c>
      <c r="I4847" t="s">
        <v>4</v>
      </c>
      <c r="J4847">
        <v>786.15</v>
      </c>
      <c r="M4847">
        <v>786.15</v>
      </c>
      <c r="N4847">
        <f t="shared" si="75"/>
        <v>0</v>
      </c>
    </row>
    <row r="4848" spans="1:14" x14ac:dyDescent="0.2">
      <c r="A4848" t="s">
        <v>5106</v>
      </c>
      <c r="B4848" t="s">
        <v>40986</v>
      </c>
      <c r="I4848" t="s">
        <v>4</v>
      </c>
      <c r="J4848">
        <v>781.79</v>
      </c>
      <c r="M4848">
        <v>781.79</v>
      </c>
      <c r="N4848">
        <f t="shared" si="75"/>
        <v>0</v>
      </c>
    </row>
    <row r="4849" spans="1:14" x14ac:dyDescent="0.2">
      <c r="A4849" t="s">
        <v>5107</v>
      </c>
      <c r="B4849" t="s">
        <v>40987</v>
      </c>
      <c r="I4849" t="s">
        <v>4</v>
      </c>
      <c r="J4849">
        <v>925.37</v>
      </c>
      <c r="M4849">
        <v>925.37</v>
      </c>
      <c r="N4849">
        <f t="shared" si="75"/>
        <v>0</v>
      </c>
    </row>
    <row r="4850" spans="1:14" x14ac:dyDescent="0.2">
      <c r="A4850" t="s">
        <v>5108</v>
      </c>
      <c r="B4850" t="s">
        <v>40987</v>
      </c>
      <c r="I4850" t="s">
        <v>4</v>
      </c>
      <c r="J4850">
        <v>921.08</v>
      </c>
      <c r="M4850">
        <v>921.08</v>
      </c>
      <c r="N4850">
        <f t="shared" si="75"/>
        <v>0</v>
      </c>
    </row>
    <row r="4851" spans="1:14" x14ac:dyDescent="0.2">
      <c r="A4851" t="s">
        <v>5109</v>
      </c>
      <c r="B4851" t="s">
        <v>40988</v>
      </c>
      <c r="I4851" t="s">
        <v>4</v>
      </c>
      <c r="J4851">
        <v>1263.03</v>
      </c>
      <c r="M4851">
        <v>1263.03</v>
      </c>
      <c r="N4851">
        <f t="shared" si="75"/>
        <v>0</v>
      </c>
    </row>
    <row r="4852" spans="1:14" x14ac:dyDescent="0.2">
      <c r="A4852" t="s">
        <v>5110</v>
      </c>
      <c r="B4852" t="s">
        <v>40988</v>
      </c>
      <c r="I4852" t="s">
        <v>4</v>
      </c>
      <c r="J4852">
        <v>1257.23</v>
      </c>
      <c r="M4852">
        <v>1257.23</v>
      </c>
      <c r="N4852">
        <f t="shared" si="75"/>
        <v>0</v>
      </c>
    </row>
    <row r="4853" spans="1:14" x14ac:dyDescent="0.2">
      <c r="A4853" t="s">
        <v>5111</v>
      </c>
      <c r="B4853" t="s">
        <v>40989</v>
      </c>
      <c r="I4853" t="s">
        <v>4</v>
      </c>
      <c r="J4853">
        <v>1624.4</v>
      </c>
      <c r="M4853">
        <v>1624.4</v>
      </c>
      <c r="N4853">
        <f t="shared" si="75"/>
        <v>0</v>
      </c>
    </row>
    <row r="4854" spans="1:14" x14ac:dyDescent="0.2">
      <c r="A4854" t="s">
        <v>5112</v>
      </c>
      <c r="B4854" t="s">
        <v>40989</v>
      </c>
      <c r="I4854" t="s">
        <v>4</v>
      </c>
      <c r="J4854">
        <v>1617.03</v>
      </c>
      <c r="M4854">
        <v>1617.03</v>
      </c>
      <c r="N4854">
        <f t="shared" si="75"/>
        <v>0</v>
      </c>
    </row>
    <row r="4855" spans="1:14" x14ac:dyDescent="0.2">
      <c r="A4855" t="s">
        <v>5113</v>
      </c>
      <c r="B4855" t="s">
        <v>40990</v>
      </c>
      <c r="I4855" t="s">
        <v>4</v>
      </c>
      <c r="J4855">
        <v>2102.3000000000002</v>
      </c>
      <c r="M4855">
        <v>2102.3000000000002</v>
      </c>
      <c r="N4855">
        <f t="shared" si="75"/>
        <v>0</v>
      </c>
    </row>
    <row r="4856" spans="1:14" x14ac:dyDescent="0.2">
      <c r="A4856" t="s">
        <v>5114</v>
      </c>
      <c r="B4856" t="s">
        <v>40990</v>
      </c>
      <c r="I4856" t="s">
        <v>4</v>
      </c>
      <c r="J4856">
        <v>2093.31</v>
      </c>
      <c r="M4856">
        <v>2093.31</v>
      </c>
      <c r="N4856">
        <f t="shared" si="75"/>
        <v>0</v>
      </c>
    </row>
    <row r="4857" spans="1:14" x14ac:dyDescent="0.2">
      <c r="A4857" t="s">
        <v>5115</v>
      </c>
      <c r="B4857" t="s">
        <v>40991</v>
      </c>
      <c r="I4857" t="s">
        <v>4</v>
      </c>
      <c r="J4857">
        <v>2942.14</v>
      </c>
      <c r="M4857">
        <v>2942.14</v>
      </c>
      <c r="N4857">
        <f t="shared" si="75"/>
        <v>0</v>
      </c>
    </row>
    <row r="4858" spans="1:14" x14ac:dyDescent="0.2">
      <c r="A4858" t="s">
        <v>5116</v>
      </c>
      <c r="B4858" t="s">
        <v>40991</v>
      </c>
      <c r="I4858" t="s">
        <v>4</v>
      </c>
      <c r="J4858">
        <v>2931.65</v>
      </c>
      <c r="M4858">
        <v>2931.65</v>
      </c>
      <c r="N4858">
        <f t="shared" si="75"/>
        <v>0</v>
      </c>
    </row>
    <row r="4859" spans="1:14" x14ac:dyDescent="0.2">
      <c r="A4859" t="s">
        <v>5117</v>
      </c>
      <c r="B4859" t="s">
        <v>40992</v>
      </c>
      <c r="I4859" t="s">
        <v>4</v>
      </c>
      <c r="J4859">
        <v>3517.9</v>
      </c>
      <c r="M4859">
        <v>3517.9</v>
      </c>
      <c r="N4859">
        <f t="shared" si="75"/>
        <v>0</v>
      </c>
    </row>
    <row r="4860" spans="1:14" x14ac:dyDescent="0.2">
      <c r="A4860" t="s">
        <v>5118</v>
      </c>
      <c r="B4860" t="s">
        <v>40992</v>
      </c>
      <c r="I4860" t="s">
        <v>4</v>
      </c>
      <c r="J4860">
        <v>3505.92</v>
      </c>
      <c r="M4860">
        <v>3505.92</v>
      </c>
      <c r="N4860">
        <f t="shared" si="75"/>
        <v>0</v>
      </c>
    </row>
    <row r="4861" spans="1:14" x14ac:dyDescent="0.2">
      <c r="A4861" t="s">
        <v>5119</v>
      </c>
      <c r="B4861" t="s">
        <v>40993</v>
      </c>
      <c r="I4861" t="s">
        <v>4</v>
      </c>
      <c r="J4861">
        <v>4112.83</v>
      </c>
      <c r="M4861">
        <v>4112.83</v>
      </c>
      <c r="N4861">
        <f t="shared" si="75"/>
        <v>0</v>
      </c>
    </row>
    <row r="4862" spans="1:14" x14ac:dyDescent="0.2">
      <c r="A4862" t="s">
        <v>5120</v>
      </c>
      <c r="B4862" t="s">
        <v>40993</v>
      </c>
      <c r="I4862" t="s">
        <v>4</v>
      </c>
      <c r="J4862">
        <v>4099.3500000000004</v>
      </c>
      <c r="M4862">
        <v>4099.3500000000004</v>
      </c>
      <c r="N4862">
        <f t="shared" si="75"/>
        <v>0</v>
      </c>
    </row>
    <row r="4863" spans="1:14" x14ac:dyDescent="0.2">
      <c r="A4863" t="s">
        <v>5121</v>
      </c>
      <c r="B4863" t="s">
        <v>40994</v>
      </c>
      <c r="I4863" t="s">
        <v>4</v>
      </c>
      <c r="J4863">
        <v>4790.72</v>
      </c>
      <c r="M4863">
        <v>4790.72</v>
      </c>
      <c r="N4863">
        <f t="shared" si="75"/>
        <v>0</v>
      </c>
    </row>
    <row r="4864" spans="1:14" x14ac:dyDescent="0.2">
      <c r="A4864" t="s">
        <v>5122</v>
      </c>
      <c r="B4864" t="s">
        <v>40994</v>
      </c>
      <c r="I4864" t="s">
        <v>4</v>
      </c>
      <c r="J4864">
        <v>4775.75</v>
      </c>
      <c r="M4864">
        <v>4775.75</v>
      </c>
      <c r="N4864">
        <f t="shared" si="75"/>
        <v>0</v>
      </c>
    </row>
    <row r="4865" spans="1:14" x14ac:dyDescent="0.2">
      <c r="A4865" t="s">
        <v>5123</v>
      </c>
      <c r="B4865" t="s">
        <v>40995</v>
      </c>
      <c r="I4865" t="s">
        <v>4</v>
      </c>
      <c r="J4865">
        <v>6250.18</v>
      </c>
      <c r="M4865">
        <v>6250.18</v>
      </c>
      <c r="N4865">
        <f t="shared" si="75"/>
        <v>0</v>
      </c>
    </row>
    <row r="4866" spans="1:14" x14ac:dyDescent="0.2">
      <c r="A4866" t="s">
        <v>5124</v>
      </c>
      <c r="B4866" t="s">
        <v>40995</v>
      </c>
      <c r="I4866" t="s">
        <v>4</v>
      </c>
      <c r="J4866">
        <v>6232.48</v>
      </c>
      <c r="M4866">
        <v>6232.48</v>
      </c>
      <c r="N4866">
        <f t="shared" si="75"/>
        <v>0</v>
      </c>
    </row>
    <row r="4867" spans="1:14" x14ac:dyDescent="0.2">
      <c r="A4867" t="s">
        <v>5125</v>
      </c>
      <c r="B4867" t="s">
        <v>40996</v>
      </c>
      <c r="I4867" t="s">
        <v>4</v>
      </c>
      <c r="J4867">
        <v>487.14</v>
      </c>
      <c r="M4867">
        <v>487.14</v>
      </c>
      <c r="N4867">
        <f t="shared" si="75"/>
        <v>0</v>
      </c>
    </row>
    <row r="4868" spans="1:14" x14ac:dyDescent="0.2">
      <c r="A4868" t="s">
        <v>5126</v>
      </c>
      <c r="B4868" t="s">
        <v>40996</v>
      </c>
      <c r="I4868" t="s">
        <v>4</v>
      </c>
      <c r="J4868">
        <v>484.92</v>
      </c>
      <c r="M4868">
        <v>484.92</v>
      </c>
      <c r="N4868">
        <f t="shared" ref="N4868:N4931" si="76">J4868-M4868</f>
        <v>0</v>
      </c>
    </row>
    <row r="4869" spans="1:14" x14ac:dyDescent="0.2">
      <c r="A4869" t="s">
        <v>5127</v>
      </c>
      <c r="B4869" t="s">
        <v>40997</v>
      </c>
      <c r="I4869" t="s">
        <v>4</v>
      </c>
      <c r="J4869">
        <v>587.66999999999996</v>
      </c>
      <c r="M4869">
        <v>587.66999999999996</v>
      </c>
      <c r="N4869">
        <f t="shared" si="76"/>
        <v>0</v>
      </c>
    </row>
    <row r="4870" spans="1:14" x14ac:dyDescent="0.2">
      <c r="A4870" t="s">
        <v>5128</v>
      </c>
      <c r="B4870" t="s">
        <v>40997</v>
      </c>
      <c r="I4870" t="s">
        <v>4</v>
      </c>
      <c r="J4870">
        <v>584.33000000000004</v>
      </c>
      <c r="M4870">
        <v>584.33000000000004</v>
      </c>
      <c r="N4870">
        <f t="shared" si="76"/>
        <v>0</v>
      </c>
    </row>
    <row r="4871" spans="1:14" x14ac:dyDescent="0.2">
      <c r="A4871" t="s">
        <v>5129</v>
      </c>
      <c r="B4871" t="s">
        <v>40998</v>
      </c>
      <c r="I4871" t="s">
        <v>4</v>
      </c>
      <c r="J4871">
        <v>720.79</v>
      </c>
      <c r="M4871">
        <v>720.79</v>
      </c>
      <c r="N4871">
        <f t="shared" si="76"/>
        <v>0</v>
      </c>
    </row>
    <row r="4872" spans="1:14" x14ac:dyDescent="0.2">
      <c r="A4872" t="s">
        <v>5130</v>
      </c>
      <c r="B4872" t="s">
        <v>40998</v>
      </c>
      <c r="I4872" t="s">
        <v>4</v>
      </c>
      <c r="J4872">
        <v>716.43</v>
      </c>
      <c r="M4872">
        <v>716.43</v>
      </c>
      <c r="N4872">
        <f t="shared" si="76"/>
        <v>0</v>
      </c>
    </row>
    <row r="4873" spans="1:14" x14ac:dyDescent="0.2">
      <c r="A4873" t="s">
        <v>5131</v>
      </c>
      <c r="B4873" t="s">
        <v>40999</v>
      </c>
      <c r="I4873" t="s">
        <v>4</v>
      </c>
      <c r="J4873">
        <v>821.18</v>
      </c>
      <c r="M4873">
        <v>821.18</v>
      </c>
      <c r="N4873">
        <f t="shared" si="76"/>
        <v>0</v>
      </c>
    </row>
    <row r="4874" spans="1:14" x14ac:dyDescent="0.2">
      <c r="A4874" t="s">
        <v>5132</v>
      </c>
      <c r="B4874" t="s">
        <v>40999</v>
      </c>
      <c r="I4874" t="s">
        <v>4</v>
      </c>
      <c r="J4874">
        <v>816.89</v>
      </c>
      <c r="M4874">
        <v>816.89</v>
      </c>
      <c r="N4874">
        <f t="shared" si="76"/>
        <v>0</v>
      </c>
    </row>
    <row r="4875" spans="1:14" x14ac:dyDescent="0.2">
      <c r="A4875" t="s">
        <v>5133</v>
      </c>
      <c r="B4875" t="s">
        <v>41000</v>
      </c>
      <c r="I4875" t="s">
        <v>4</v>
      </c>
      <c r="J4875">
        <v>1154.08</v>
      </c>
      <c r="M4875">
        <v>1154.08</v>
      </c>
      <c r="N4875">
        <f t="shared" si="76"/>
        <v>0</v>
      </c>
    </row>
    <row r="4876" spans="1:14" x14ac:dyDescent="0.2">
      <c r="A4876" t="s">
        <v>5134</v>
      </c>
      <c r="B4876" t="s">
        <v>41000</v>
      </c>
      <c r="I4876" t="s">
        <v>4</v>
      </c>
      <c r="J4876">
        <v>1148.28</v>
      </c>
      <c r="M4876">
        <v>1148.28</v>
      </c>
      <c r="N4876">
        <f t="shared" si="76"/>
        <v>0</v>
      </c>
    </row>
    <row r="4877" spans="1:14" x14ac:dyDescent="0.2">
      <c r="A4877" t="s">
        <v>5135</v>
      </c>
      <c r="B4877" t="s">
        <v>41001</v>
      </c>
      <c r="I4877" t="s">
        <v>4</v>
      </c>
      <c r="J4877">
        <v>1440.48</v>
      </c>
      <c r="M4877">
        <v>1440.48</v>
      </c>
      <c r="N4877">
        <f t="shared" si="76"/>
        <v>0</v>
      </c>
    </row>
    <row r="4878" spans="1:14" x14ac:dyDescent="0.2">
      <c r="A4878" t="s">
        <v>5136</v>
      </c>
      <c r="B4878" t="s">
        <v>41001</v>
      </c>
      <c r="I4878" t="s">
        <v>4</v>
      </c>
      <c r="J4878">
        <v>1433.11</v>
      </c>
      <c r="M4878">
        <v>1433.11</v>
      </c>
      <c r="N4878">
        <f t="shared" si="76"/>
        <v>0</v>
      </c>
    </row>
    <row r="4879" spans="1:14" x14ac:dyDescent="0.2">
      <c r="A4879" t="s">
        <v>5137</v>
      </c>
      <c r="B4879" t="s">
        <v>41002</v>
      </c>
      <c r="I4879" t="s">
        <v>4</v>
      </c>
      <c r="J4879">
        <v>1846.66</v>
      </c>
      <c r="M4879">
        <v>1846.66</v>
      </c>
      <c r="N4879">
        <f t="shared" si="76"/>
        <v>0</v>
      </c>
    </row>
    <row r="4880" spans="1:14" x14ac:dyDescent="0.2">
      <c r="A4880" t="s">
        <v>5138</v>
      </c>
      <c r="B4880" t="s">
        <v>41002</v>
      </c>
      <c r="I4880" t="s">
        <v>4</v>
      </c>
      <c r="J4880">
        <v>1839.18</v>
      </c>
      <c r="M4880">
        <v>1839.18</v>
      </c>
      <c r="N4880">
        <f t="shared" si="76"/>
        <v>0</v>
      </c>
    </row>
    <row r="4881" spans="1:14" x14ac:dyDescent="0.2">
      <c r="A4881" t="s">
        <v>5139</v>
      </c>
      <c r="B4881" t="s">
        <v>41003</v>
      </c>
      <c r="I4881" t="s">
        <v>4</v>
      </c>
      <c r="J4881">
        <v>2607.94</v>
      </c>
      <c r="M4881">
        <v>2607.94</v>
      </c>
      <c r="N4881">
        <f t="shared" si="76"/>
        <v>0</v>
      </c>
    </row>
    <row r="4882" spans="1:14" x14ac:dyDescent="0.2">
      <c r="A4882" t="s">
        <v>5140</v>
      </c>
      <c r="B4882" t="s">
        <v>41003</v>
      </c>
      <c r="I4882" t="s">
        <v>4</v>
      </c>
      <c r="J4882">
        <v>2599.2199999999998</v>
      </c>
      <c r="M4882">
        <v>2599.2199999999998</v>
      </c>
      <c r="N4882">
        <f t="shared" si="76"/>
        <v>0</v>
      </c>
    </row>
    <row r="4883" spans="1:14" x14ac:dyDescent="0.2">
      <c r="A4883" t="s">
        <v>5141</v>
      </c>
      <c r="B4883" t="s">
        <v>41004</v>
      </c>
      <c r="I4883" t="s">
        <v>4</v>
      </c>
      <c r="J4883">
        <v>3025.65</v>
      </c>
      <c r="M4883">
        <v>3025.65</v>
      </c>
      <c r="N4883">
        <f t="shared" si="76"/>
        <v>0</v>
      </c>
    </row>
    <row r="4884" spans="1:14" x14ac:dyDescent="0.2">
      <c r="A4884" t="s">
        <v>5142</v>
      </c>
      <c r="B4884" t="s">
        <v>41004</v>
      </c>
      <c r="I4884" t="s">
        <v>4</v>
      </c>
      <c r="J4884">
        <v>3015.69</v>
      </c>
      <c r="M4884">
        <v>3015.69</v>
      </c>
      <c r="N4884">
        <f t="shared" si="76"/>
        <v>0</v>
      </c>
    </row>
    <row r="4885" spans="1:14" x14ac:dyDescent="0.2">
      <c r="A4885" t="s">
        <v>5143</v>
      </c>
      <c r="B4885" t="s">
        <v>41005</v>
      </c>
      <c r="I4885" t="s">
        <v>4</v>
      </c>
      <c r="J4885">
        <v>3492.44</v>
      </c>
      <c r="M4885">
        <v>3492.44</v>
      </c>
      <c r="N4885">
        <f t="shared" si="76"/>
        <v>0</v>
      </c>
    </row>
    <row r="4886" spans="1:14" x14ac:dyDescent="0.2">
      <c r="A4886" t="s">
        <v>5144</v>
      </c>
      <c r="B4886" t="s">
        <v>41005</v>
      </c>
      <c r="I4886" t="s">
        <v>4</v>
      </c>
      <c r="J4886">
        <v>3481.24</v>
      </c>
      <c r="M4886">
        <v>3481.24</v>
      </c>
      <c r="N4886">
        <f t="shared" si="76"/>
        <v>0</v>
      </c>
    </row>
    <row r="4887" spans="1:14" x14ac:dyDescent="0.2">
      <c r="A4887" t="s">
        <v>5145</v>
      </c>
      <c r="B4887" t="s">
        <v>41006</v>
      </c>
      <c r="I4887" t="s">
        <v>4</v>
      </c>
      <c r="J4887">
        <v>4099.09</v>
      </c>
      <c r="M4887">
        <v>4099.09</v>
      </c>
      <c r="N4887">
        <f t="shared" si="76"/>
        <v>0</v>
      </c>
    </row>
    <row r="4888" spans="1:14" x14ac:dyDescent="0.2">
      <c r="A4888" t="s">
        <v>5146</v>
      </c>
      <c r="B4888" t="s">
        <v>41006</v>
      </c>
      <c r="I4888" t="s">
        <v>4</v>
      </c>
      <c r="J4888">
        <v>4086.65</v>
      </c>
      <c r="M4888">
        <v>4086.65</v>
      </c>
      <c r="N4888">
        <f t="shared" si="76"/>
        <v>0</v>
      </c>
    </row>
    <row r="4889" spans="1:14" x14ac:dyDescent="0.2">
      <c r="A4889" t="s">
        <v>5147</v>
      </c>
      <c r="B4889" t="s">
        <v>41007</v>
      </c>
      <c r="I4889" t="s">
        <v>4</v>
      </c>
      <c r="J4889">
        <v>5439.47</v>
      </c>
      <c r="M4889">
        <v>5439.47</v>
      </c>
      <c r="N4889">
        <f t="shared" si="76"/>
        <v>0</v>
      </c>
    </row>
    <row r="4890" spans="1:14" x14ac:dyDescent="0.2">
      <c r="A4890" t="s">
        <v>5148</v>
      </c>
      <c r="B4890" t="s">
        <v>41007</v>
      </c>
      <c r="I4890" t="s">
        <v>4</v>
      </c>
      <c r="J4890">
        <v>5424.54</v>
      </c>
      <c r="M4890">
        <v>5424.54</v>
      </c>
      <c r="N4890">
        <f t="shared" si="76"/>
        <v>0</v>
      </c>
    </row>
    <row r="4891" spans="1:14" x14ac:dyDescent="0.2">
      <c r="A4891" t="s">
        <v>5149</v>
      </c>
      <c r="B4891" t="s">
        <v>33075</v>
      </c>
      <c r="I4891" t="s">
        <v>5</v>
      </c>
      <c r="J4891">
        <v>311.83</v>
      </c>
      <c r="M4891">
        <v>311.83</v>
      </c>
      <c r="N4891">
        <f t="shared" si="76"/>
        <v>0</v>
      </c>
    </row>
    <row r="4892" spans="1:14" x14ac:dyDescent="0.2">
      <c r="A4892" t="s">
        <v>5150</v>
      </c>
      <c r="B4892" t="s">
        <v>33075</v>
      </c>
      <c r="I4892" t="s">
        <v>5</v>
      </c>
      <c r="J4892">
        <v>294.68</v>
      </c>
      <c r="M4892">
        <v>294.68</v>
      </c>
      <c r="N4892">
        <f t="shared" si="76"/>
        <v>0</v>
      </c>
    </row>
    <row r="4893" spans="1:14" x14ac:dyDescent="0.2">
      <c r="A4893" t="s">
        <v>5151</v>
      </c>
      <c r="B4893" t="s">
        <v>33076</v>
      </c>
      <c r="I4893" t="s">
        <v>4</v>
      </c>
      <c r="J4893">
        <v>158.65</v>
      </c>
      <c r="M4893">
        <v>158.65</v>
      </c>
      <c r="N4893">
        <f t="shared" si="76"/>
        <v>0</v>
      </c>
    </row>
    <row r="4894" spans="1:14" x14ac:dyDescent="0.2">
      <c r="A4894" t="s">
        <v>5152</v>
      </c>
      <c r="B4894" t="s">
        <v>33076</v>
      </c>
      <c r="I4894" t="s">
        <v>4</v>
      </c>
      <c r="J4894">
        <v>150.72</v>
      </c>
      <c r="M4894">
        <v>150.72</v>
      </c>
      <c r="N4894">
        <f t="shared" si="76"/>
        <v>0</v>
      </c>
    </row>
    <row r="4895" spans="1:14" x14ac:dyDescent="0.2">
      <c r="A4895" t="s">
        <v>5153</v>
      </c>
      <c r="B4895" t="s">
        <v>33077</v>
      </c>
      <c r="I4895" t="s">
        <v>5</v>
      </c>
      <c r="J4895">
        <v>693.33</v>
      </c>
      <c r="M4895">
        <v>693.33</v>
      </c>
      <c r="N4895">
        <f t="shared" si="76"/>
        <v>0</v>
      </c>
    </row>
    <row r="4896" spans="1:14" x14ac:dyDescent="0.2">
      <c r="A4896" t="s">
        <v>5154</v>
      </c>
      <c r="B4896" t="s">
        <v>33077</v>
      </c>
      <c r="I4896" t="s">
        <v>5</v>
      </c>
      <c r="J4896">
        <v>672.26</v>
      </c>
      <c r="M4896">
        <v>672.26</v>
      </c>
      <c r="N4896">
        <f t="shared" si="76"/>
        <v>0</v>
      </c>
    </row>
    <row r="4897" spans="1:14" x14ac:dyDescent="0.2">
      <c r="A4897" t="s">
        <v>5155</v>
      </c>
      <c r="B4897" t="s">
        <v>33078</v>
      </c>
      <c r="I4897" t="s">
        <v>4</v>
      </c>
      <c r="J4897">
        <v>227.06</v>
      </c>
      <c r="M4897">
        <v>227.06</v>
      </c>
      <c r="N4897">
        <f t="shared" si="76"/>
        <v>0</v>
      </c>
    </row>
    <row r="4898" spans="1:14" x14ac:dyDescent="0.2">
      <c r="A4898" t="s">
        <v>5156</v>
      </c>
      <c r="B4898" t="s">
        <v>33078</v>
      </c>
      <c r="I4898" t="s">
        <v>4</v>
      </c>
      <c r="J4898">
        <v>217.49</v>
      </c>
      <c r="M4898">
        <v>217.49</v>
      </c>
      <c r="N4898">
        <f t="shared" si="76"/>
        <v>0</v>
      </c>
    </row>
    <row r="4899" spans="1:14" x14ac:dyDescent="0.2">
      <c r="A4899" t="s">
        <v>5157</v>
      </c>
      <c r="B4899" t="s">
        <v>33079</v>
      </c>
      <c r="I4899" t="s">
        <v>5</v>
      </c>
      <c r="J4899">
        <v>1314.73</v>
      </c>
      <c r="M4899">
        <v>1314.73</v>
      </c>
      <c r="N4899">
        <f t="shared" si="76"/>
        <v>0</v>
      </c>
    </row>
    <row r="4900" spans="1:14" x14ac:dyDescent="0.2">
      <c r="A4900" t="s">
        <v>5158</v>
      </c>
      <c r="B4900" t="s">
        <v>33079</v>
      </c>
      <c r="I4900" t="s">
        <v>5</v>
      </c>
      <c r="J4900">
        <v>1289.76</v>
      </c>
      <c r="M4900">
        <v>1289.76</v>
      </c>
      <c r="N4900">
        <f t="shared" si="76"/>
        <v>0</v>
      </c>
    </row>
    <row r="4901" spans="1:14" x14ac:dyDescent="0.2">
      <c r="A4901" t="s">
        <v>5159</v>
      </c>
      <c r="B4901" t="s">
        <v>33080</v>
      </c>
      <c r="I4901" t="s">
        <v>4</v>
      </c>
      <c r="J4901">
        <v>315.39999999999998</v>
      </c>
      <c r="M4901">
        <v>315.39999999999998</v>
      </c>
      <c r="N4901">
        <f t="shared" si="76"/>
        <v>0</v>
      </c>
    </row>
    <row r="4902" spans="1:14" x14ac:dyDescent="0.2">
      <c r="A4902" t="s">
        <v>5160</v>
      </c>
      <c r="B4902" t="s">
        <v>33080</v>
      </c>
      <c r="I4902" t="s">
        <v>4</v>
      </c>
      <c r="J4902">
        <v>304.22000000000003</v>
      </c>
      <c r="M4902">
        <v>304.22000000000003</v>
      </c>
      <c r="N4902">
        <f t="shared" si="76"/>
        <v>0</v>
      </c>
    </row>
    <row r="4903" spans="1:14" x14ac:dyDescent="0.2">
      <c r="A4903" t="s">
        <v>5161</v>
      </c>
      <c r="B4903" t="s">
        <v>33081</v>
      </c>
      <c r="I4903" t="s">
        <v>5</v>
      </c>
      <c r="J4903">
        <v>2402.33</v>
      </c>
      <c r="M4903">
        <v>2402.33</v>
      </c>
      <c r="N4903">
        <f t="shared" si="76"/>
        <v>0</v>
      </c>
    </row>
    <row r="4904" spans="1:14" x14ac:dyDescent="0.2">
      <c r="A4904" t="s">
        <v>5162</v>
      </c>
      <c r="B4904" t="s">
        <v>33081</v>
      </c>
      <c r="I4904" t="s">
        <v>5</v>
      </c>
      <c r="J4904">
        <v>2387.9299999999998</v>
      </c>
      <c r="M4904">
        <v>2387.9299999999998</v>
      </c>
      <c r="N4904">
        <f t="shared" si="76"/>
        <v>0</v>
      </c>
    </row>
    <row r="4905" spans="1:14" x14ac:dyDescent="0.2">
      <c r="A4905" t="s">
        <v>5163</v>
      </c>
      <c r="B4905" t="s">
        <v>33082</v>
      </c>
      <c r="I4905" t="s">
        <v>4</v>
      </c>
      <c r="J4905">
        <v>435.89</v>
      </c>
      <c r="M4905">
        <v>435.89</v>
      </c>
      <c r="N4905">
        <f t="shared" si="76"/>
        <v>0</v>
      </c>
    </row>
    <row r="4906" spans="1:14" x14ac:dyDescent="0.2">
      <c r="A4906" t="s">
        <v>5164</v>
      </c>
      <c r="B4906" t="s">
        <v>33082</v>
      </c>
      <c r="I4906" t="s">
        <v>4</v>
      </c>
      <c r="J4906">
        <v>423.1</v>
      </c>
      <c r="M4906">
        <v>423.1</v>
      </c>
      <c r="N4906">
        <f t="shared" si="76"/>
        <v>0</v>
      </c>
    </row>
    <row r="4907" spans="1:14" x14ac:dyDescent="0.2">
      <c r="A4907" t="s">
        <v>5165</v>
      </c>
      <c r="B4907" t="s">
        <v>33083</v>
      </c>
      <c r="I4907" t="s">
        <v>5</v>
      </c>
      <c r="J4907">
        <v>5094.78</v>
      </c>
      <c r="M4907">
        <v>5094.78</v>
      </c>
      <c r="N4907">
        <f t="shared" si="76"/>
        <v>0</v>
      </c>
    </row>
    <row r="4908" spans="1:14" x14ac:dyDescent="0.2">
      <c r="A4908" t="s">
        <v>5166</v>
      </c>
      <c r="B4908" t="s">
        <v>33083</v>
      </c>
      <c r="I4908" t="s">
        <v>5</v>
      </c>
      <c r="J4908">
        <v>5078.1899999999996</v>
      </c>
      <c r="M4908">
        <v>5078.1899999999996</v>
      </c>
      <c r="N4908">
        <f t="shared" si="76"/>
        <v>0</v>
      </c>
    </row>
    <row r="4909" spans="1:14" x14ac:dyDescent="0.2">
      <c r="A4909" t="s">
        <v>5167</v>
      </c>
      <c r="B4909" t="s">
        <v>33084</v>
      </c>
      <c r="I4909" t="s">
        <v>4</v>
      </c>
      <c r="J4909">
        <v>585.34</v>
      </c>
      <c r="M4909">
        <v>585.34</v>
      </c>
      <c r="N4909">
        <f t="shared" si="76"/>
        <v>0</v>
      </c>
    </row>
    <row r="4910" spans="1:14" x14ac:dyDescent="0.2">
      <c r="A4910" t="s">
        <v>5168</v>
      </c>
      <c r="B4910" t="s">
        <v>33084</v>
      </c>
      <c r="I4910" t="s">
        <v>4</v>
      </c>
      <c r="J4910">
        <v>570.58000000000004</v>
      </c>
      <c r="M4910">
        <v>570.58000000000004</v>
      </c>
      <c r="N4910">
        <f t="shared" si="76"/>
        <v>0</v>
      </c>
    </row>
    <row r="4911" spans="1:14" x14ac:dyDescent="0.2">
      <c r="A4911" t="s">
        <v>5169</v>
      </c>
      <c r="B4911" t="s">
        <v>33085</v>
      </c>
      <c r="I4911" t="s">
        <v>5</v>
      </c>
      <c r="J4911">
        <v>38</v>
      </c>
      <c r="M4911">
        <v>38</v>
      </c>
      <c r="N4911">
        <f t="shared" si="76"/>
        <v>0</v>
      </c>
    </row>
    <row r="4912" spans="1:14" x14ac:dyDescent="0.2">
      <c r="A4912" t="s">
        <v>5170</v>
      </c>
      <c r="B4912" t="s">
        <v>33085</v>
      </c>
      <c r="I4912" t="s">
        <v>5</v>
      </c>
      <c r="J4912">
        <v>35.79</v>
      </c>
      <c r="M4912">
        <v>35.79</v>
      </c>
      <c r="N4912">
        <f t="shared" si="76"/>
        <v>0</v>
      </c>
    </row>
    <row r="4913" spans="1:14" x14ac:dyDescent="0.2">
      <c r="A4913" t="s">
        <v>5171</v>
      </c>
      <c r="B4913" t="s">
        <v>33086</v>
      </c>
      <c r="I4913" t="s">
        <v>5</v>
      </c>
      <c r="J4913">
        <v>38.76</v>
      </c>
      <c r="M4913">
        <v>38.76</v>
      </c>
      <c r="N4913">
        <f t="shared" si="76"/>
        <v>0</v>
      </c>
    </row>
    <row r="4914" spans="1:14" x14ac:dyDescent="0.2">
      <c r="A4914" t="s">
        <v>5172</v>
      </c>
      <c r="B4914" t="s">
        <v>33086</v>
      </c>
      <c r="I4914" t="s">
        <v>5</v>
      </c>
      <c r="J4914">
        <v>36.520000000000003</v>
      </c>
      <c r="M4914">
        <v>36.520000000000003</v>
      </c>
      <c r="N4914">
        <f t="shared" si="76"/>
        <v>0</v>
      </c>
    </row>
    <row r="4915" spans="1:14" x14ac:dyDescent="0.2">
      <c r="A4915" t="s">
        <v>5173</v>
      </c>
      <c r="B4915" t="s">
        <v>33087</v>
      </c>
      <c r="I4915" t="s">
        <v>5</v>
      </c>
      <c r="J4915">
        <v>86.38</v>
      </c>
      <c r="M4915">
        <v>86.38</v>
      </c>
      <c r="N4915">
        <f t="shared" si="76"/>
        <v>0</v>
      </c>
    </row>
    <row r="4916" spans="1:14" x14ac:dyDescent="0.2">
      <c r="A4916" t="s">
        <v>5174</v>
      </c>
      <c r="B4916" t="s">
        <v>33087</v>
      </c>
      <c r="I4916" t="s">
        <v>5</v>
      </c>
      <c r="J4916">
        <v>83.34</v>
      </c>
      <c r="M4916">
        <v>83.34</v>
      </c>
      <c r="N4916">
        <f t="shared" si="76"/>
        <v>0</v>
      </c>
    </row>
    <row r="4917" spans="1:14" x14ac:dyDescent="0.2">
      <c r="A4917" t="s">
        <v>5175</v>
      </c>
      <c r="B4917" t="s">
        <v>33088</v>
      </c>
      <c r="I4917" t="s">
        <v>5</v>
      </c>
      <c r="J4917">
        <v>94.94</v>
      </c>
      <c r="M4917">
        <v>94.94</v>
      </c>
      <c r="N4917">
        <f t="shared" si="76"/>
        <v>0</v>
      </c>
    </row>
    <row r="4918" spans="1:14" x14ac:dyDescent="0.2">
      <c r="A4918" t="s">
        <v>5176</v>
      </c>
      <c r="B4918" t="s">
        <v>33088</v>
      </c>
      <c r="I4918" t="s">
        <v>5</v>
      </c>
      <c r="J4918">
        <v>90.86</v>
      </c>
      <c r="M4918">
        <v>90.86</v>
      </c>
      <c r="N4918">
        <f t="shared" si="76"/>
        <v>0</v>
      </c>
    </row>
    <row r="4919" spans="1:14" x14ac:dyDescent="0.2">
      <c r="A4919" t="s">
        <v>5177</v>
      </c>
      <c r="B4919" t="s">
        <v>33089</v>
      </c>
      <c r="I4919" t="s">
        <v>5</v>
      </c>
      <c r="J4919">
        <v>97.05</v>
      </c>
      <c r="M4919">
        <v>97.05</v>
      </c>
      <c r="N4919">
        <f t="shared" si="76"/>
        <v>0</v>
      </c>
    </row>
    <row r="4920" spans="1:14" x14ac:dyDescent="0.2">
      <c r="A4920" t="s">
        <v>5178</v>
      </c>
      <c r="B4920" t="s">
        <v>33089</v>
      </c>
      <c r="I4920" t="s">
        <v>5</v>
      </c>
      <c r="J4920">
        <v>92.86</v>
      </c>
      <c r="M4920">
        <v>92.86</v>
      </c>
      <c r="N4920">
        <f t="shared" si="76"/>
        <v>0</v>
      </c>
    </row>
    <row r="4921" spans="1:14" x14ac:dyDescent="0.2">
      <c r="A4921" t="s">
        <v>5179</v>
      </c>
      <c r="B4921" t="s">
        <v>33090</v>
      </c>
      <c r="I4921" t="s">
        <v>5</v>
      </c>
      <c r="J4921">
        <v>174.3</v>
      </c>
      <c r="M4921">
        <v>174.3</v>
      </c>
      <c r="N4921">
        <f t="shared" si="76"/>
        <v>0</v>
      </c>
    </row>
    <row r="4922" spans="1:14" x14ac:dyDescent="0.2">
      <c r="A4922" t="s">
        <v>5180</v>
      </c>
      <c r="B4922" t="s">
        <v>33090</v>
      </c>
      <c r="I4922" t="s">
        <v>5</v>
      </c>
      <c r="J4922">
        <v>168.77</v>
      </c>
      <c r="M4922">
        <v>168.77</v>
      </c>
      <c r="N4922">
        <f t="shared" si="76"/>
        <v>0</v>
      </c>
    </row>
    <row r="4923" spans="1:14" x14ac:dyDescent="0.2">
      <c r="A4923" t="s">
        <v>5181</v>
      </c>
      <c r="B4923" t="s">
        <v>33091</v>
      </c>
      <c r="I4923" t="s">
        <v>5</v>
      </c>
      <c r="J4923">
        <v>188.3</v>
      </c>
      <c r="M4923">
        <v>188.3</v>
      </c>
      <c r="N4923">
        <f t="shared" si="76"/>
        <v>0</v>
      </c>
    </row>
    <row r="4924" spans="1:14" x14ac:dyDescent="0.2">
      <c r="A4924" t="s">
        <v>5182</v>
      </c>
      <c r="B4924" t="s">
        <v>33091</v>
      </c>
      <c r="I4924" t="s">
        <v>5</v>
      </c>
      <c r="J4924">
        <v>182.75</v>
      </c>
      <c r="M4924">
        <v>182.75</v>
      </c>
      <c r="N4924">
        <f t="shared" si="76"/>
        <v>0</v>
      </c>
    </row>
    <row r="4925" spans="1:14" x14ac:dyDescent="0.2">
      <c r="A4925" t="s">
        <v>5183</v>
      </c>
      <c r="B4925" t="s">
        <v>33092</v>
      </c>
      <c r="I4925" t="s">
        <v>5</v>
      </c>
      <c r="J4925">
        <v>239.63</v>
      </c>
      <c r="M4925">
        <v>239.63</v>
      </c>
      <c r="N4925">
        <f t="shared" si="76"/>
        <v>0</v>
      </c>
    </row>
    <row r="4926" spans="1:14" x14ac:dyDescent="0.2">
      <c r="A4926" t="s">
        <v>5184</v>
      </c>
      <c r="B4926" t="s">
        <v>33092</v>
      </c>
      <c r="I4926" t="s">
        <v>5</v>
      </c>
      <c r="J4926">
        <v>233.09</v>
      </c>
      <c r="M4926">
        <v>233.09</v>
      </c>
      <c r="N4926">
        <f t="shared" si="76"/>
        <v>0</v>
      </c>
    </row>
    <row r="4927" spans="1:14" x14ac:dyDescent="0.2">
      <c r="A4927" t="s">
        <v>5185</v>
      </c>
      <c r="B4927" t="s">
        <v>33093</v>
      </c>
      <c r="I4927" t="s">
        <v>5</v>
      </c>
      <c r="J4927">
        <v>323.27999999999997</v>
      </c>
      <c r="M4927">
        <v>323.27999999999997</v>
      </c>
      <c r="N4927">
        <f t="shared" si="76"/>
        <v>0</v>
      </c>
    </row>
    <row r="4928" spans="1:14" x14ac:dyDescent="0.2">
      <c r="A4928" t="s">
        <v>5186</v>
      </c>
      <c r="B4928" t="s">
        <v>33093</v>
      </c>
      <c r="I4928" t="s">
        <v>5</v>
      </c>
      <c r="J4928">
        <v>315.94</v>
      </c>
      <c r="M4928">
        <v>315.94</v>
      </c>
      <c r="N4928">
        <f t="shared" si="76"/>
        <v>0</v>
      </c>
    </row>
    <row r="4929" spans="1:14" x14ac:dyDescent="0.2">
      <c r="A4929" t="s">
        <v>5187</v>
      </c>
      <c r="B4929" t="s">
        <v>33094</v>
      </c>
      <c r="I4929" t="s">
        <v>5</v>
      </c>
      <c r="J4929">
        <v>377.24</v>
      </c>
      <c r="M4929">
        <v>377.24</v>
      </c>
      <c r="N4929">
        <f t="shared" si="76"/>
        <v>0</v>
      </c>
    </row>
    <row r="4930" spans="1:14" x14ac:dyDescent="0.2">
      <c r="A4930" t="s">
        <v>5188</v>
      </c>
      <c r="B4930" t="s">
        <v>33094</v>
      </c>
      <c r="I4930" t="s">
        <v>5</v>
      </c>
      <c r="J4930">
        <v>369.3</v>
      </c>
      <c r="M4930">
        <v>369.3</v>
      </c>
      <c r="N4930">
        <f t="shared" si="76"/>
        <v>0</v>
      </c>
    </row>
    <row r="4931" spans="1:14" x14ac:dyDescent="0.2">
      <c r="A4931" t="s">
        <v>5189</v>
      </c>
      <c r="B4931" t="s">
        <v>33095</v>
      </c>
      <c r="I4931" t="s">
        <v>5</v>
      </c>
      <c r="J4931">
        <v>382.71</v>
      </c>
      <c r="M4931">
        <v>382.71</v>
      </c>
      <c r="N4931">
        <f t="shared" si="76"/>
        <v>0</v>
      </c>
    </row>
    <row r="4932" spans="1:14" x14ac:dyDescent="0.2">
      <c r="A4932" t="s">
        <v>5190</v>
      </c>
      <c r="B4932" t="s">
        <v>33095</v>
      </c>
      <c r="I4932" t="s">
        <v>5</v>
      </c>
      <c r="J4932">
        <v>374.17</v>
      </c>
      <c r="M4932">
        <v>374.17</v>
      </c>
      <c r="N4932">
        <f t="shared" ref="N4932:N4995" si="77">J4932-M4932</f>
        <v>0</v>
      </c>
    </row>
    <row r="4933" spans="1:14" x14ac:dyDescent="0.2">
      <c r="A4933" t="s">
        <v>5191</v>
      </c>
      <c r="B4933" t="s">
        <v>33096</v>
      </c>
      <c r="I4933" t="s">
        <v>5</v>
      </c>
      <c r="J4933">
        <v>481.62</v>
      </c>
      <c r="M4933">
        <v>481.62</v>
      </c>
      <c r="N4933">
        <f t="shared" si="77"/>
        <v>0</v>
      </c>
    </row>
    <row r="4934" spans="1:14" x14ac:dyDescent="0.2">
      <c r="A4934" t="s">
        <v>5192</v>
      </c>
      <c r="B4934" t="s">
        <v>33096</v>
      </c>
      <c r="I4934" t="s">
        <v>5</v>
      </c>
      <c r="J4934">
        <v>472.29</v>
      </c>
      <c r="M4934">
        <v>472.29</v>
      </c>
      <c r="N4934">
        <f t="shared" si="77"/>
        <v>0</v>
      </c>
    </row>
    <row r="4935" spans="1:14" x14ac:dyDescent="0.2">
      <c r="A4935" t="s">
        <v>5193</v>
      </c>
      <c r="B4935" t="s">
        <v>33097</v>
      </c>
      <c r="I4935" t="s">
        <v>5</v>
      </c>
      <c r="J4935">
        <v>558.88</v>
      </c>
      <c r="M4935">
        <v>558.88</v>
      </c>
      <c r="N4935">
        <f t="shared" si="77"/>
        <v>0</v>
      </c>
    </row>
    <row r="4936" spans="1:14" x14ac:dyDescent="0.2">
      <c r="A4936" t="s">
        <v>5194</v>
      </c>
      <c r="B4936" t="s">
        <v>33097</v>
      </c>
      <c r="I4936" t="s">
        <v>5</v>
      </c>
      <c r="J4936">
        <v>548.19000000000005</v>
      </c>
      <c r="M4936">
        <v>548.19000000000005</v>
      </c>
      <c r="N4936">
        <f t="shared" si="77"/>
        <v>0</v>
      </c>
    </row>
    <row r="4937" spans="1:14" x14ac:dyDescent="0.2">
      <c r="A4937" t="s">
        <v>5195</v>
      </c>
      <c r="B4937" t="s">
        <v>33098</v>
      </c>
      <c r="I4937" t="s">
        <v>5</v>
      </c>
      <c r="J4937">
        <v>1073.73</v>
      </c>
      <c r="M4937">
        <v>1073.73</v>
      </c>
      <c r="N4937">
        <f t="shared" si="77"/>
        <v>0</v>
      </c>
    </row>
    <row r="4938" spans="1:14" x14ac:dyDescent="0.2">
      <c r="A4938" t="s">
        <v>5196</v>
      </c>
      <c r="B4938" t="s">
        <v>33098</v>
      </c>
      <c r="I4938" t="s">
        <v>5</v>
      </c>
      <c r="J4938">
        <v>1062.0999999999999</v>
      </c>
      <c r="M4938">
        <v>1062.0999999999999</v>
      </c>
      <c r="N4938">
        <f t="shared" si="77"/>
        <v>0</v>
      </c>
    </row>
    <row r="4939" spans="1:14" x14ac:dyDescent="0.2">
      <c r="A4939" t="s">
        <v>5197</v>
      </c>
      <c r="B4939" t="s">
        <v>33099</v>
      </c>
      <c r="I4939" t="s">
        <v>5</v>
      </c>
      <c r="J4939">
        <v>1239.31</v>
      </c>
      <c r="M4939">
        <v>1239.31</v>
      </c>
      <c r="N4939">
        <f t="shared" si="77"/>
        <v>0</v>
      </c>
    </row>
    <row r="4940" spans="1:14" x14ac:dyDescent="0.2">
      <c r="A4940" t="s">
        <v>5198</v>
      </c>
      <c r="B4940" t="s">
        <v>33099</v>
      </c>
      <c r="I4940" t="s">
        <v>5</v>
      </c>
      <c r="J4940">
        <v>1226.18</v>
      </c>
      <c r="M4940">
        <v>1226.18</v>
      </c>
      <c r="N4940">
        <f t="shared" si="77"/>
        <v>0</v>
      </c>
    </row>
    <row r="4941" spans="1:14" x14ac:dyDescent="0.2">
      <c r="A4941" t="s">
        <v>5199</v>
      </c>
      <c r="B4941" t="s">
        <v>33100</v>
      </c>
      <c r="I4941" t="s">
        <v>5</v>
      </c>
      <c r="J4941">
        <v>1431.66</v>
      </c>
      <c r="M4941">
        <v>1431.66</v>
      </c>
      <c r="N4941">
        <f t="shared" si="77"/>
        <v>0</v>
      </c>
    </row>
    <row r="4942" spans="1:14" x14ac:dyDescent="0.2">
      <c r="A4942" t="s">
        <v>5200</v>
      </c>
      <c r="B4942" t="s">
        <v>33100</v>
      </c>
      <c r="I4942" t="s">
        <v>5</v>
      </c>
      <c r="J4942">
        <v>1417.42</v>
      </c>
      <c r="M4942">
        <v>1417.42</v>
      </c>
      <c r="N4942">
        <f t="shared" si="77"/>
        <v>0</v>
      </c>
    </row>
    <row r="4943" spans="1:14" x14ac:dyDescent="0.2">
      <c r="A4943" t="s">
        <v>5201</v>
      </c>
      <c r="B4943" t="s">
        <v>33101</v>
      </c>
      <c r="I4943" t="s">
        <v>5</v>
      </c>
      <c r="J4943">
        <v>2029.17</v>
      </c>
      <c r="M4943">
        <v>2029.17</v>
      </c>
      <c r="N4943">
        <f t="shared" si="77"/>
        <v>0</v>
      </c>
    </row>
    <row r="4944" spans="1:14" x14ac:dyDescent="0.2">
      <c r="A4944" t="s">
        <v>5202</v>
      </c>
      <c r="B4944" t="s">
        <v>33101</v>
      </c>
      <c r="I4944" t="s">
        <v>5</v>
      </c>
      <c r="J4944">
        <v>2012.02</v>
      </c>
      <c r="M4944">
        <v>2012.02</v>
      </c>
      <c r="N4944">
        <f t="shared" si="77"/>
        <v>0</v>
      </c>
    </row>
    <row r="4945" spans="1:14" x14ac:dyDescent="0.2">
      <c r="A4945" t="s">
        <v>5203</v>
      </c>
      <c r="B4945" t="s">
        <v>33102</v>
      </c>
      <c r="I4945" t="s">
        <v>5</v>
      </c>
      <c r="J4945">
        <v>38</v>
      </c>
      <c r="M4945">
        <v>38</v>
      </c>
      <c r="N4945">
        <f t="shared" si="77"/>
        <v>0</v>
      </c>
    </row>
    <row r="4946" spans="1:14" x14ac:dyDescent="0.2">
      <c r="A4946" t="s">
        <v>5204</v>
      </c>
      <c r="B4946" t="s">
        <v>33102</v>
      </c>
      <c r="I4946" t="s">
        <v>5</v>
      </c>
      <c r="J4946">
        <v>35.79</v>
      </c>
      <c r="M4946">
        <v>35.79</v>
      </c>
      <c r="N4946">
        <f t="shared" si="77"/>
        <v>0</v>
      </c>
    </row>
    <row r="4947" spans="1:14" x14ac:dyDescent="0.2">
      <c r="A4947" t="s">
        <v>5205</v>
      </c>
      <c r="B4947" t="s">
        <v>33103</v>
      </c>
      <c r="I4947" t="s">
        <v>5</v>
      </c>
      <c r="J4947">
        <v>38.76</v>
      </c>
      <c r="M4947">
        <v>38.76</v>
      </c>
      <c r="N4947">
        <f t="shared" si="77"/>
        <v>0</v>
      </c>
    </row>
    <row r="4948" spans="1:14" x14ac:dyDescent="0.2">
      <c r="A4948" t="s">
        <v>5206</v>
      </c>
      <c r="B4948" t="s">
        <v>33103</v>
      </c>
      <c r="I4948" t="s">
        <v>5</v>
      </c>
      <c r="J4948">
        <v>36.520000000000003</v>
      </c>
      <c r="M4948">
        <v>36.520000000000003</v>
      </c>
      <c r="N4948">
        <f t="shared" si="77"/>
        <v>0</v>
      </c>
    </row>
    <row r="4949" spans="1:14" x14ac:dyDescent="0.2">
      <c r="A4949" t="s">
        <v>5207</v>
      </c>
      <c r="B4949" t="s">
        <v>33104</v>
      </c>
      <c r="I4949" t="s">
        <v>5</v>
      </c>
      <c r="J4949">
        <v>65.180000000000007</v>
      </c>
      <c r="M4949">
        <v>65.180000000000007</v>
      </c>
      <c r="N4949">
        <f t="shared" si="77"/>
        <v>0</v>
      </c>
    </row>
    <row r="4950" spans="1:14" x14ac:dyDescent="0.2">
      <c r="A4950" t="s">
        <v>5208</v>
      </c>
      <c r="B4950" t="s">
        <v>33104</v>
      </c>
      <c r="I4950" t="s">
        <v>5</v>
      </c>
      <c r="J4950">
        <v>62.14</v>
      </c>
      <c r="M4950">
        <v>62.14</v>
      </c>
      <c r="N4950">
        <f t="shared" si="77"/>
        <v>0</v>
      </c>
    </row>
    <row r="4951" spans="1:14" x14ac:dyDescent="0.2">
      <c r="A4951" t="s">
        <v>5209</v>
      </c>
      <c r="B4951" t="s">
        <v>33105</v>
      </c>
      <c r="I4951" t="s">
        <v>5</v>
      </c>
      <c r="J4951">
        <v>94.94</v>
      </c>
      <c r="M4951">
        <v>94.94</v>
      </c>
      <c r="N4951">
        <f t="shared" si="77"/>
        <v>0</v>
      </c>
    </row>
    <row r="4952" spans="1:14" x14ac:dyDescent="0.2">
      <c r="A4952" t="s">
        <v>5210</v>
      </c>
      <c r="B4952" t="s">
        <v>33105</v>
      </c>
      <c r="I4952" t="s">
        <v>5</v>
      </c>
      <c r="J4952">
        <v>90.86</v>
      </c>
      <c r="M4952">
        <v>90.86</v>
      </c>
      <c r="N4952">
        <f t="shared" si="77"/>
        <v>0</v>
      </c>
    </row>
    <row r="4953" spans="1:14" x14ac:dyDescent="0.2">
      <c r="A4953" t="s">
        <v>5211</v>
      </c>
      <c r="B4953" t="s">
        <v>33106</v>
      </c>
      <c r="I4953" t="s">
        <v>5</v>
      </c>
      <c r="J4953">
        <v>134</v>
      </c>
      <c r="M4953">
        <v>134</v>
      </c>
      <c r="N4953">
        <f t="shared" si="77"/>
        <v>0</v>
      </c>
    </row>
    <row r="4954" spans="1:14" x14ac:dyDescent="0.2">
      <c r="A4954" t="s">
        <v>5212</v>
      </c>
      <c r="B4954" t="s">
        <v>33106</v>
      </c>
      <c r="I4954" t="s">
        <v>5</v>
      </c>
      <c r="J4954">
        <v>128.85</v>
      </c>
      <c r="M4954">
        <v>128.85</v>
      </c>
      <c r="N4954">
        <f t="shared" si="77"/>
        <v>0</v>
      </c>
    </row>
    <row r="4955" spans="1:14" x14ac:dyDescent="0.2">
      <c r="A4955" t="s">
        <v>5213</v>
      </c>
      <c r="B4955" t="s">
        <v>33107</v>
      </c>
      <c r="I4955" t="s">
        <v>5</v>
      </c>
      <c r="J4955">
        <v>234.11</v>
      </c>
      <c r="M4955">
        <v>234.11</v>
      </c>
      <c r="N4955">
        <f t="shared" si="77"/>
        <v>0</v>
      </c>
    </row>
    <row r="4956" spans="1:14" x14ac:dyDescent="0.2">
      <c r="A4956" t="s">
        <v>5214</v>
      </c>
      <c r="B4956" t="s">
        <v>33107</v>
      </c>
      <c r="I4956" t="s">
        <v>5</v>
      </c>
      <c r="J4956">
        <v>228</v>
      </c>
      <c r="M4956">
        <v>228</v>
      </c>
      <c r="N4956">
        <f t="shared" si="77"/>
        <v>0</v>
      </c>
    </row>
    <row r="4957" spans="1:14" x14ac:dyDescent="0.2">
      <c r="A4957" t="s">
        <v>5215</v>
      </c>
      <c r="B4957" t="s">
        <v>33108</v>
      </c>
      <c r="I4957" t="s">
        <v>5</v>
      </c>
      <c r="J4957">
        <v>248.11</v>
      </c>
      <c r="M4957">
        <v>248.11</v>
      </c>
      <c r="N4957">
        <f t="shared" si="77"/>
        <v>0</v>
      </c>
    </row>
    <row r="4958" spans="1:14" x14ac:dyDescent="0.2">
      <c r="A4958" t="s">
        <v>5216</v>
      </c>
      <c r="B4958" t="s">
        <v>33108</v>
      </c>
      <c r="I4958" t="s">
        <v>5</v>
      </c>
      <c r="J4958">
        <v>241.98</v>
      </c>
      <c r="M4958">
        <v>241.98</v>
      </c>
      <c r="N4958">
        <f t="shared" si="77"/>
        <v>0</v>
      </c>
    </row>
    <row r="4959" spans="1:14" x14ac:dyDescent="0.2">
      <c r="A4959" t="s">
        <v>5217</v>
      </c>
      <c r="B4959" t="s">
        <v>33109</v>
      </c>
      <c r="I4959" t="s">
        <v>5</v>
      </c>
      <c r="J4959">
        <v>396.78</v>
      </c>
      <c r="M4959">
        <v>396.78</v>
      </c>
      <c r="N4959">
        <f t="shared" si="77"/>
        <v>0</v>
      </c>
    </row>
    <row r="4960" spans="1:14" x14ac:dyDescent="0.2">
      <c r="A4960" t="s">
        <v>5218</v>
      </c>
      <c r="B4960" t="s">
        <v>33109</v>
      </c>
      <c r="I4960" t="s">
        <v>5</v>
      </c>
      <c r="J4960">
        <v>388.87</v>
      </c>
      <c r="M4960">
        <v>388.87</v>
      </c>
      <c r="N4960">
        <f t="shared" si="77"/>
        <v>0</v>
      </c>
    </row>
    <row r="4961" spans="1:14" x14ac:dyDescent="0.2">
      <c r="A4961" t="s">
        <v>5219</v>
      </c>
      <c r="B4961" t="s">
        <v>33110</v>
      </c>
      <c r="I4961" t="s">
        <v>5</v>
      </c>
      <c r="J4961">
        <v>470.91</v>
      </c>
      <c r="M4961">
        <v>470.91</v>
      </c>
      <c r="N4961">
        <f t="shared" si="77"/>
        <v>0</v>
      </c>
    </row>
    <row r="4962" spans="1:14" x14ac:dyDescent="0.2">
      <c r="A4962" t="s">
        <v>5220</v>
      </c>
      <c r="B4962" t="s">
        <v>33110</v>
      </c>
      <c r="I4962" t="s">
        <v>5</v>
      </c>
      <c r="J4962">
        <v>461.96</v>
      </c>
      <c r="M4962">
        <v>461.96</v>
      </c>
      <c r="N4962">
        <f t="shared" si="77"/>
        <v>0</v>
      </c>
    </row>
    <row r="4963" spans="1:14" x14ac:dyDescent="0.2">
      <c r="A4963" t="s">
        <v>5221</v>
      </c>
      <c r="B4963" t="s">
        <v>33111</v>
      </c>
      <c r="I4963" t="s">
        <v>5</v>
      </c>
      <c r="J4963">
        <v>894.39</v>
      </c>
      <c r="M4963">
        <v>894.39</v>
      </c>
      <c r="N4963">
        <f t="shared" si="77"/>
        <v>0</v>
      </c>
    </row>
    <row r="4964" spans="1:14" x14ac:dyDescent="0.2">
      <c r="A4964" t="s">
        <v>5222</v>
      </c>
      <c r="B4964" t="s">
        <v>33111</v>
      </c>
      <c r="I4964" t="s">
        <v>5</v>
      </c>
      <c r="J4964">
        <v>884.39</v>
      </c>
      <c r="M4964">
        <v>884.39</v>
      </c>
      <c r="N4964">
        <f t="shared" si="77"/>
        <v>0</v>
      </c>
    </row>
    <row r="4965" spans="1:14" x14ac:dyDescent="0.2">
      <c r="A4965" t="s">
        <v>5223</v>
      </c>
      <c r="B4965" t="s">
        <v>33112</v>
      </c>
      <c r="I4965" t="s">
        <v>5</v>
      </c>
      <c r="J4965">
        <v>907.24</v>
      </c>
      <c r="M4965">
        <v>907.24</v>
      </c>
      <c r="N4965">
        <f t="shared" si="77"/>
        <v>0</v>
      </c>
    </row>
    <row r="4966" spans="1:14" x14ac:dyDescent="0.2">
      <c r="A4966" t="s">
        <v>5224</v>
      </c>
      <c r="B4966" t="s">
        <v>33112</v>
      </c>
      <c r="I4966" t="s">
        <v>5</v>
      </c>
      <c r="J4966">
        <v>896.45</v>
      </c>
      <c r="M4966">
        <v>896.45</v>
      </c>
      <c r="N4966">
        <f t="shared" si="77"/>
        <v>0</v>
      </c>
    </row>
    <row r="4967" spans="1:14" x14ac:dyDescent="0.2">
      <c r="A4967" t="s">
        <v>5225</v>
      </c>
      <c r="B4967" t="s">
        <v>33113</v>
      </c>
      <c r="I4967" t="s">
        <v>5</v>
      </c>
      <c r="J4967">
        <v>1216.55</v>
      </c>
      <c r="M4967">
        <v>1216.55</v>
      </c>
      <c r="N4967">
        <f t="shared" si="77"/>
        <v>0</v>
      </c>
    </row>
    <row r="4968" spans="1:14" x14ac:dyDescent="0.2">
      <c r="A4968" t="s">
        <v>5226</v>
      </c>
      <c r="B4968" t="s">
        <v>33113</v>
      </c>
      <c r="I4968" t="s">
        <v>5</v>
      </c>
      <c r="J4968">
        <v>1204.1199999999999</v>
      </c>
      <c r="M4968">
        <v>1204.1199999999999</v>
      </c>
      <c r="N4968">
        <f t="shared" si="77"/>
        <v>0</v>
      </c>
    </row>
    <row r="4969" spans="1:14" x14ac:dyDescent="0.2">
      <c r="A4969" t="s">
        <v>5227</v>
      </c>
      <c r="B4969" t="s">
        <v>33114</v>
      </c>
      <c r="I4969" t="s">
        <v>5</v>
      </c>
      <c r="J4969">
        <v>1528.43</v>
      </c>
      <c r="M4969">
        <v>1528.43</v>
      </c>
      <c r="N4969">
        <f t="shared" si="77"/>
        <v>0</v>
      </c>
    </row>
    <row r="4970" spans="1:14" x14ac:dyDescent="0.2">
      <c r="A4970" t="s">
        <v>5228</v>
      </c>
      <c r="B4970" t="s">
        <v>33114</v>
      </c>
      <c r="I4970" t="s">
        <v>5</v>
      </c>
      <c r="J4970">
        <v>1515.06</v>
      </c>
      <c r="M4970">
        <v>1515.06</v>
      </c>
      <c r="N4970">
        <f t="shared" si="77"/>
        <v>0</v>
      </c>
    </row>
    <row r="4971" spans="1:14" x14ac:dyDescent="0.2">
      <c r="A4971" t="s">
        <v>5229</v>
      </c>
      <c r="B4971" t="s">
        <v>33115</v>
      </c>
      <c r="I4971" t="s">
        <v>5</v>
      </c>
      <c r="J4971">
        <v>1770.12</v>
      </c>
      <c r="M4971">
        <v>1770.12</v>
      </c>
      <c r="N4971">
        <f t="shared" si="77"/>
        <v>0</v>
      </c>
    </row>
    <row r="4972" spans="1:14" x14ac:dyDescent="0.2">
      <c r="A4972" t="s">
        <v>5230</v>
      </c>
      <c r="B4972" t="s">
        <v>33115</v>
      </c>
      <c r="I4972" t="s">
        <v>5</v>
      </c>
      <c r="J4972">
        <v>1754.94</v>
      </c>
      <c r="M4972">
        <v>1754.94</v>
      </c>
      <c r="N4972">
        <f t="shared" si="77"/>
        <v>0</v>
      </c>
    </row>
    <row r="4973" spans="1:14" x14ac:dyDescent="0.2">
      <c r="A4973" t="s">
        <v>5231</v>
      </c>
      <c r="B4973" t="s">
        <v>33116</v>
      </c>
      <c r="I4973" t="s">
        <v>5</v>
      </c>
      <c r="J4973">
        <v>2134.33</v>
      </c>
      <c r="M4973">
        <v>2134.33</v>
      </c>
      <c r="N4973">
        <f t="shared" si="77"/>
        <v>0</v>
      </c>
    </row>
    <row r="4974" spans="1:14" x14ac:dyDescent="0.2">
      <c r="A4974" t="s">
        <v>5232</v>
      </c>
      <c r="B4974" t="s">
        <v>33116</v>
      </c>
      <c r="I4974" t="s">
        <v>5</v>
      </c>
      <c r="J4974">
        <v>2118.0500000000002</v>
      </c>
      <c r="M4974">
        <v>2118.0500000000002</v>
      </c>
      <c r="N4974">
        <f t="shared" si="77"/>
        <v>0</v>
      </c>
    </row>
    <row r="4975" spans="1:14" x14ac:dyDescent="0.2">
      <c r="A4975" t="s">
        <v>5233</v>
      </c>
      <c r="B4975" t="s">
        <v>33117</v>
      </c>
      <c r="I4975" t="s">
        <v>5</v>
      </c>
      <c r="J4975">
        <v>4025.05</v>
      </c>
      <c r="M4975">
        <v>4025.05</v>
      </c>
      <c r="N4975">
        <f t="shared" si="77"/>
        <v>0</v>
      </c>
    </row>
    <row r="4976" spans="1:14" x14ac:dyDescent="0.2">
      <c r="A4976" t="s">
        <v>5234</v>
      </c>
      <c r="B4976" t="s">
        <v>33117</v>
      </c>
      <c r="I4976" t="s">
        <v>5</v>
      </c>
      <c r="J4976">
        <v>4004.39</v>
      </c>
      <c r="M4976">
        <v>4004.39</v>
      </c>
      <c r="N4976">
        <f t="shared" si="77"/>
        <v>0</v>
      </c>
    </row>
    <row r="4977" spans="1:14" x14ac:dyDescent="0.2">
      <c r="A4977" t="s">
        <v>5235</v>
      </c>
      <c r="B4977" t="s">
        <v>33118</v>
      </c>
      <c r="I4977" t="s">
        <v>4</v>
      </c>
      <c r="J4977">
        <v>2.97</v>
      </c>
      <c r="M4977">
        <v>2.97</v>
      </c>
      <c r="N4977">
        <f t="shared" si="77"/>
        <v>0</v>
      </c>
    </row>
    <row r="4978" spans="1:14" x14ac:dyDescent="0.2">
      <c r="A4978" t="s">
        <v>5236</v>
      </c>
      <c r="B4978" t="s">
        <v>33118</v>
      </c>
      <c r="I4978" t="s">
        <v>4</v>
      </c>
      <c r="J4978">
        <v>2.58</v>
      </c>
      <c r="M4978">
        <v>2.58</v>
      </c>
      <c r="N4978">
        <f t="shared" si="77"/>
        <v>0</v>
      </c>
    </row>
    <row r="4979" spans="1:14" x14ac:dyDescent="0.2">
      <c r="A4979" t="s">
        <v>5237</v>
      </c>
      <c r="B4979" t="s">
        <v>33119</v>
      </c>
      <c r="I4979" t="s">
        <v>4</v>
      </c>
      <c r="J4979">
        <v>10.48</v>
      </c>
      <c r="M4979">
        <v>10.48</v>
      </c>
      <c r="N4979">
        <f t="shared" si="77"/>
        <v>0</v>
      </c>
    </row>
    <row r="4980" spans="1:14" x14ac:dyDescent="0.2">
      <c r="A4980" t="s">
        <v>5238</v>
      </c>
      <c r="B4980" t="s">
        <v>33119</v>
      </c>
      <c r="I4980" t="s">
        <v>4</v>
      </c>
      <c r="J4980">
        <v>10</v>
      </c>
      <c r="M4980">
        <v>10</v>
      </c>
      <c r="N4980">
        <f t="shared" si="77"/>
        <v>0</v>
      </c>
    </row>
    <row r="4981" spans="1:14" x14ac:dyDescent="0.2">
      <c r="A4981" t="s">
        <v>5239</v>
      </c>
      <c r="B4981" t="s">
        <v>33120</v>
      </c>
      <c r="I4981" t="s">
        <v>4</v>
      </c>
      <c r="J4981">
        <v>10.48</v>
      </c>
      <c r="M4981">
        <v>10.48</v>
      </c>
      <c r="N4981">
        <f t="shared" si="77"/>
        <v>0</v>
      </c>
    </row>
    <row r="4982" spans="1:14" x14ac:dyDescent="0.2">
      <c r="A4982" t="s">
        <v>5240</v>
      </c>
      <c r="B4982" t="s">
        <v>33120</v>
      </c>
      <c r="I4982" t="s">
        <v>4</v>
      </c>
      <c r="J4982">
        <v>10</v>
      </c>
      <c r="M4982">
        <v>10</v>
      </c>
      <c r="N4982">
        <f t="shared" si="77"/>
        <v>0</v>
      </c>
    </row>
    <row r="4983" spans="1:14" x14ac:dyDescent="0.2">
      <c r="A4983" t="s">
        <v>5241</v>
      </c>
      <c r="B4983" t="s">
        <v>33121</v>
      </c>
      <c r="I4983" t="s">
        <v>4</v>
      </c>
      <c r="J4983">
        <v>10.66</v>
      </c>
      <c r="M4983">
        <v>10.66</v>
      </c>
      <c r="N4983">
        <f t="shared" si="77"/>
        <v>0</v>
      </c>
    </row>
    <row r="4984" spans="1:14" x14ac:dyDescent="0.2">
      <c r="A4984" t="s">
        <v>5242</v>
      </c>
      <c r="B4984" t="s">
        <v>33121</v>
      </c>
      <c r="I4984" t="s">
        <v>4</v>
      </c>
      <c r="J4984">
        <v>10.17</v>
      </c>
      <c r="M4984">
        <v>10.17</v>
      </c>
      <c r="N4984">
        <f t="shared" si="77"/>
        <v>0</v>
      </c>
    </row>
    <row r="4985" spans="1:14" x14ac:dyDescent="0.2">
      <c r="A4985" t="s">
        <v>5243</v>
      </c>
      <c r="B4985" t="s">
        <v>33122</v>
      </c>
      <c r="I4985" t="s">
        <v>4</v>
      </c>
      <c r="J4985">
        <v>10.66</v>
      </c>
      <c r="M4985">
        <v>10.66</v>
      </c>
      <c r="N4985">
        <f t="shared" si="77"/>
        <v>0</v>
      </c>
    </row>
    <row r="4986" spans="1:14" x14ac:dyDescent="0.2">
      <c r="A4986" t="s">
        <v>5244</v>
      </c>
      <c r="B4986" t="s">
        <v>33122</v>
      </c>
      <c r="I4986" t="s">
        <v>4</v>
      </c>
      <c r="J4986">
        <v>10.17</v>
      </c>
      <c r="M4986">
        <v>10.17</v>
      </c>
      <c r="N4986">
        <f t="shared" si="77"/>
        <v>0</v>
      </c>
    </row>
    <row r="4987" spans="1:14" x14ac:dyDescent="0.2">
      <c r="A4987" t="s">
        <v>5245</v>
      </c>
      <c r="B4987" t="s">
        <v>33123</v>
      </c>
      <c r="I4987" t="s">
        <v>4</v>
      </c>
      <c r="J4987">
        <v>11.08</v>
      </c>
      <c r="M4987">
        <v>11.08</v>
      </c>
      <c r="N4987">
        <f t="shared" si="77"/>
        <v>0</v>
      </c>
    </row>
    <row r="4988" spans="1:14" x14ac:dyDescent="0.2">
      <c r="A4988" t="s">
        <v>5246</v>
      </c>
      <c r="B4988" t="s">
        <v>33123</v>
      </c>
      <c r="I4988" t="s">
        <v>4</v>
      </c>
      <c r="J4988">
        <v>10.58</v>
      </c>
      <c r="M4988">
        <v>10.58</v>
      </c>
      <c r="N4988">
        <f t="shared" si="77"/>
        <v>0</v>
      </c>
    </row>
    <row r="4989" spans="1:14" x14ac:dyDescent="0.2">
      <c r="A4989" t="s">
        <v>5247</v>
      </c>
      <c r="B4989" t="s">
        <v>33124</v>
      </c>
      <c r="I4989" t="s">
        <v>4</v>
      </c>
      <c r="J4989">
        <v>11.12</v>
      </c>
      <c r="M4989">
        <v>11.12</v>
      </c>
      <c r="N4989">
        <f t="shared" si="77"/>
        <v>0</v>
      </c>
    </row>
    <row r="4990" spans="1:14" x14ac:dyDescent="0.2">
      <c r="A4990" t="s">
        <v>5248</v>
      </c>
      <c r="B4990" t="s">
        <v>33124</v>
      </c>
      <c r="I4990" t="s">
        <v>4</v>
      </c>
      <c r="J4990">
        <v>10.61</v>
      </c>
      <c r="M4990">
        <v>10.61</v>
      </c>
      <c r="N4990">
        <f t="shared" si="77"/>
        <v>0</v>
      </c>
    </row>
    <row r="4991" spans="1:14" x14ac:dyDescent="0.2">
      <c r="A4991" t="s">
        <v>5249</v>
      </c>
      <c r="B4991" t="s">
        <v>33125</v>
      </c>
      <c r="I4991" t="s">
        <v>4</v>
      </c>
      <c r="J4991">
        <v>11.3</v>
      </c>
      <c r="M4991">
        <v>11.3</v>
      </c>
      <c r="N4991">
        <f t="shared" si="77"/>
        <v>0</v>
      </c>
    </row>
    <row r="4992" spans="1:14" x14ac:dyDescent="0.2">
      <c r="A4992" t="s">
        <v>5250</v>
      </c>
      <c r="B4992" t="s">
        <v>33125</v>
      </c>
      <c r="I4992" t="s">
        <v>4</v>
      </c>
      <c r="J4992">
        <v>10.78</v>
      </c>
      <c r="M4992">
        <v>10.78</v>
      </c>
      <c r="N4992">
        <f t="shared" si="77"/>
        <v>0</v>
      </c>
    </row>
    <row r="4993" spans="1:14" x14ac:dyDescent="0.2">
      <c r="A4993" t="s">
        <v>5251</v>
      </c>
      <c r="B4993" t="s">
        <v>33126</v>
      </c>
      <c r="I4993" t="s">
        <v>4</v>
      </c>
      <c r="J4993">
        <v>11.34</v>
      </c>
      <c r="M4993">
        <v>11.34</v>
      </c>
      <c r="N4993">
        <f t="shared" si="77"/>
        <v>0</v>
      </c>
    </row>
    <row r="4994" spans="1:14" x14ac:dyDescent="0.2">
      <c r="A4994" t="s">
        <v>5252</v>
      </c>
      <c r="B4994" t="s">
        <v>33126</v>
      </c>
      <c r="I4994" t="s">
        <v>4</v>
      </c>
      <c r="J4994">
        <v>10.82</v>
      </c>
      <c r="M4994">
        <v>10.82</v>
      </c>
      <c r="N4994">
        <f t="shared" si="77"/>
        <v>0</v>
      </c>
    </row>
    <row r="4995" spans="1:14" x14ac:dyDescent="0.2">
      <c r="A4995" t="s">
        <v>5253</v>
      </c>
      <c r="B4995" t="s">
        <v>33127</v>
      </c>
      <c r="I4995" t="s">
        <v>4</v>
      </c>
      <c r="J4995">
        <v>11.52</v>
      </c>
      <c r="M4995">
        <v>11.52</v>
      </c>
      <c r="N4995">
        <f t="shared" si="77"/>
        <v>0</v>
      </c>
    </row>
    <row r="4996" spans="1:14" x14ac:dyDescent="0.2">
      <c r="A4996" t="s">
        <v>5254</v>
      </c>
      <c r="B4996" t="s">
        <v>33127</v>
      </c>
      <c r="I4996" t="s">
        <v>4</v>
      </c>
      <c r="J4996">
        <v>10.98</v>
      </c>
      <c r="M4996">
        <v>10.98</v>
      </c>
      <c r="N4996">
        <f t="shared" ref="N4996:N5059" si="78">J4996-M4996</f>
        <v>0</v>
      </c>
    </row>
    <row r="4997" spans="1:14" x14ac:dyDescent="0.2">
      <c r="A4997" t="s">
        <v>5255</v>
      </c>
      <c r="B4997" t="s">
        <v>33128</v>
      </c>
      <c r="I4997" t="s">
        <v>4</v>
      </c>
      <c r="J4997">
        <v>11.94</v>
      </c>
      <c r="M4997">
        <v>11.94</v>
      </c>
      <c r="N4997">
        <f t="shared" si="78"/>
        <v>0</v>
      </c>
    </row>
    <row r="4998" spans="1:14" x14ac:dyDescent="0.2">
      <c r="A4998" t="s">
        <v>5256</v>
      </c>
      <c r="B4998" t="s">
        <v>33128</v>
      </c>
      <c r="I4998" t="s">
        <v>4</v>
      </c>
      <c r="J4998">
        <v>11.39</v>
      </c>
      <c r="M4998">
        <v>11.39</v>
      </c>
      <c r="N4998">
        <f t="shared" si="78"/>
        <v>0</v>
      </c>
    </row>
    <row r="4999" spans="1:14" x14ac:dyDescent="0.2">
      <c r="A4999" t="s">
        <v>5257</v>
      </c>
      <c r="B4999" t="s">
        <v>33129</v>
      </c>
      <c r="I4999" t="s">
        <v>4</v>
      </c>
      <c r="J4999">
        <v>12.41</v>
      </c>
      <c r="M4999">
        <v>12.41</v>
      </c>
      <c r="N4999">
        <f t="shared" si="78"/>
        <v>0</v>
      </c>
    </row>
    <row r="5000" spans="1:14" x14ac:dyDescent="0.2">
      <c r="A5000" t="s">
        <v>5258</v>
      </c>
      <c r="B5000" t="s">
        <v>33129</v>
      </c>
      <c r="I5000" t="s">
        <v>4</v>
      </c>
      <c r="J5000">
        <v>11.84</v>
      </c>
      <c r="M5000">
        <v>11.84</v>
      </c>
      <c r="N5000">
        <f t="shared" si="78"/>
        <v>0</v>
      </c>
    </row>
    <row r="5001" spans="1:14" x14ac:dyDescent="0.2">
      <c r="A5001" t="s">
        <v>5259</v>
      </c>
      <c r="B5001" t="s">
        <v>33130</v>
      </c>
      <c r="I5001" t="s">
        <v>4</v>
      </c>
      <c r="J5001">
        <v>13.05</v>
      </c>
      <c r="M5001">
        <v>13.05</v>
      </c>
      <c r="N5001">
        <f t="shared" si="78"/>
        <v>0</v>
      </c>
    </row>
    <row r="5002" spans="1:14" x14ac:dyDescent="0.2">
      <c r="A5002" t="s">
        <v>5260</v>
      </c>
      <c r="B5002" t="s">
        <v>33130</v>
      </c>
      <c r="I5002" t="s">
        <v>4</v>
      </c>
      <c r="J5002">
        <v>12.45</v>
      </c>
      <c r="M5002">
        <v>12.45</v>
      </c>
      <c r="N5002">
        <f t="shared" si="78"/>
        <v>0</v>
      </c>
    </row>
    <row r="5003" spans="1:14" x14ac:dyDescent="0.2">
      <c r="A5003" t="s">
        <v>5261</v>
      </c>
      <c r="B5003" t="s">
        <v>33131</v>
      </c>
      <c r="I5003" t="s">
        <v>4</v>
      </c>
      <c r="J5003">
        <v>13.44</v>
      </c>
      <c r="M5003">
        <v>13.44</v>
      </c>
      <c r="N5003">
        <f t="shared" si="78"/>
        <v>0</v>
      </c>
    </row>
    <row r="5004" spans="1:14" x14ac:dyDescent="0.2">
      <c r="A5004" t="s">
        <v>5262</v>
      </c>
      <c r="B5004" t="s">
        <v>33131</v>
      </c>
      <c r="I5004" t="s">
        <v>4</v>
      </c>
      <c r="J5004">
        <v>12.82</v>
      </c>
      <c r="M5004">
        <v>12.82</v>
      </c>
      <c r="N5004">
        <f t="shared" si="78"/>
        <v>0</v>
      </c>
    </row>
    <row r="5005" spans="1:14" x14ac:dyDescent="0.2">
      <c r="A5005" t="s">
        <v>5263</v>
      </c>
      <c r="B5005" t="s">
        <v>33132</v>
      </c>
      <c r="I5005" t="s">
        <v>4</v>
      </c>
      <c r="J5005">
        <v>14.21</v>
      </c>
      <c r="M5005">
        <v>14.21</v>
      </c>
      <c r="N5005">
        <f t="shared" si="78"/>
        <v>0</v>
      </c>
    </row>
    <row r="5006" spans="1:14" x14ac:dyDescent="0.2">
      <c r="A5006" t="s">
        <v>5264</v>
      </c>
      <c r="B5006" t="s">
        <v>33132</v>
      </c>
      <c r="I5006" t="s">
        <v>4</v>
      </c>
      <c r="J5006">
        <v>13.56</v>
      </c>
      <c r="M5006">
        <v>13.56</v>
      </c>
      <c r="N5006">
        <f t="shared" si="78"/>
        <v>0</v>
      </c>
    </row>
    <row r="5007" spans="1:14" x14ac:dyDescent="0.2">
      <c r="A5007" t="s">
        <v>5265</v>
      </c>
      <c r="B5007" t="s">
        <v>33133</v>
      </c>
      <c r="I5007" t="s">
        <v>4</v>
      </c>
      <c r="J5007">
        <v>14.85</v>
      </c>
      <c r="M5007">
        <v>14.85</v>
      </c>
      <c r="N5007">
        <f t="shared" si="78"/>
        <v>0</v>
      </c>
    </row>
    <row r="5008" spans="1:14" x14ac:dyDescent="0.2">
      <c r="A5008" t="s">
        <v>5266</v>
      </c>
      <c r="B5008" t="s">
        <v>33133</v>
      </c>
      <c r="I5008" t="s">
        <v>4</v>
      </c>
      <c r="J5008">
        <v>14.17</v>
      </c>
      <c r="M5008">
        <v>14.17</v>
      </c>
      <c r="N5008">
        <f t="shared" si="78"/>
        <v>0</v>
      </c>
    </row>
    <row r="5009" spans="1:14" x14ac:dyDescent="0.2">
      <c r="A5009" t="s">
        <v>5267</v>
      </c>
      <c r="B5009" t="s">
        <v>33134</v>
      </c>
      <c r="I5009" t="s">
        <v>4</v>
      </c>
      <c r="J5009">
        <v>16.73</v>
      </c>
      <c r="M5009">
        <v>16.73</v>
      </c>
      <c r="N5009">
        <f t="shared" si="78"/>
        <v>0</v>
      </c>
    </row>
    <row r="5010" spans="1:14" x14ac:dyDescent="0.2">
      <c r="A5010" t="s">
        <v>5268</v>
      </c>
      <c r="B5010" t="s">
        <v>33134</v>
      </c>
      <c r="I5010" t="s">
        <v>4</v>
      </c>
      <c r="J5010">
        <v>15.97</v>
      </c>
      <c r="M5010">
        <v>15.97</v>
      </c>
      <c r="N5010">
        <f t="shared" si="78"/>
        <v>0</v>
      </c>
    </row>
    <row r="5011" spans="1:14" x14ac:dyDescent="0.2">
      <c r="A5011" t="s">
        <v>5269</v>
      </c>
      <c r="B5011" t="s">
        <v>33135</v>
      </c>
      <c r="I5011" t="s">
        <v>5</v>
      </c>
      <c r="J5011">
        <v>37.950000000000003</v>
      </c>
      <c r="M5011">
        <v>37.950000000000003</v>
      </c>
      <c r="N5011">
        <f t="shared" si="78"/>
        <v>0</v>
      </c>
    </row>
    <row r="5012" spans="1:14" x14ac:dyDescent="0.2">
      <c r="A5012" t="s">
        <v>5270</v>
      </c>
      <c r="B5012" t="s">
        <v>33135</v>
      </c>
      <c r="I5012" t="s">
        <v>5</v>
      </c>
      <c r="J5012">
        <v>35.75</v>
      </c>
      <c r="M5012">
        <v>35.75</v>
      </c>
      <c r="N5012">
        <f t="shared" si="78"/>
        <v>0</v>
      </c>
    </row>
    <row r="5013" spans="1:14" x14ac:dyDescent="0.2">
      <c r="A5013" t="s">
        <v>5271</v>
      </c>
      <c r="B5013" t="s">
        <v>33136</v>
      </c>
      <c r="I5013" t="s">
        <v>5</v>
      </c>
      <c r="J5013">
        <v>38.9</v>
      </c>
      <c r="M5013">
        <v>38.9</v>
      </c>
      <c r="N5013">
        <f t="shared" si="78"/>
        <v>0</v>
      </c>
    </row>
    <row r="5014" spans="1:14" x14ac:dyDescent="0.2">
      <c r="A5014" t="s">
        <v>5272</v>
      </c>
      <c r="B5014" t="s">
        <v>33136</v>
      </c>
      <c r="I5014" t="s">
        <v>5</v>
      </c>
      <c r="J5014">
        <v>36.64</v>
      </c>
      <c r="M5014">
        <v>36.64</v>
      </c>
      <c r="N5014">
        <f t="shared" si="78"/>
        <v>0</v>
      </c>
    </row>
    <row r="5015" spans="1:14" x14ac:dyDescent="0.2">
      <c r="A5015" t="s">
        <v>5273</v>
      </c>
      <c r="B5015" t="s">
        <v>33137</v>
      </c>
      <c r="I5015" t="s">
        <v>5</v>
      </c>
      <c r="J5015">
        <v>69.47</v>
      </c>
      <c r="M5015">
        <v>69.47</v>
      </c>
      <c r="N5015">
        <f t="shared" si="78"/>
        <v>0</v>
      </c>
    </row>
    <row r="5016" spans="1:14" x14ac:dyDescent="0.2">
      <c r="A5016" t="s">
        <v>5274</v>
      </c>
      <c r="B5016" t="s">
        <v>33137</v>
      </c>
      <c r="I5016" t="s">
        <v>5</v>
      </c>
      <c r="J5016">
        <v>65.849999999999994</v>
      </c>
      <c r="M5016">
        <v>65.849999999999994</v>
      </c>
      <c r="N5016">
        <f t="shared" si="78"/>
        <v>0</v>
      </c>
    </row>
    <row r="5017" spans="1:14" x14ac:dyDescent="0.2">
      <c r="A5017" t="s">
        <v>5275</v>
      </c>
      <c r="B5017" t="s">
        <v>33138</v>
      </c>
      <c r="I5017" t="s">
        <v>5</v>
      </c>
      <c r="J5017">
        <v>95.49</v>
      </c>
      <c r="M5017">
        <v>95.49</v>
      </c>
      <c r="N5017">
        <f t="shared" si="78"/>
        <v>0</v>
      </c>
    </row>
    <row r="5018" spans="1:14" x14ac:dyDescent="0.2">
      <c r="A5018" t="s">
        <v>5276</v>
      </c>
      <c r="B5018" t="s">
        <v>33138</v>
      </c>
      <c r="I5018" t="s">
        <v>5</v>
      </c>
      <c r="J5018">
        <v>91.34</v>
      </c>
      <c r="M5018">
        <v>91.34</v>
      </c>
      <c r="N5018">
        <f t="shared" si="78"/>
        <v>0</v>
      </c>
    </row>
    <row r="5019" spans="1:14" x14ac:dyDescent="0.2">
      <c r="A5019" t="s">
        <v>5277</v>
      </c>
      <c r="B5019" t="s">
        <v>33139</v>
      </c>
      <c r="I5019" t="s">
        <v>5</v>
      </c>
      <c r="J5019">
        <v>134.34</v>
      </c>
      <c r="M5019">
        <v>134.34</v>
      </c>
      <c r="N5019">
        <f t="shared" si="78"/>
        <v>0</v>
      </c>
    </row>
    <row r="5020" spans="1:14" x14ac:dyDescent="0.2">
      <c r="A5020" t="s">
        <v>5278</v>
      </c>
      <c r="B5020" t="s">
        <v>33139</v>
      </c>
      <c r="I5020" t="s">
        <v>5</v>
      </c>
      <c r="J5020">
        <v>129.78</v>
      </c>
      <c r="M5020">
        <v>129.78</v>
      </c>
      <c r="N5020">
        <f t="shared" si="78"/>
        <v>0</v>
      </c>
    </row>
    <row r="5021" spans="1:14" x14ac:dyDescent="0.2">
      <c r="A5021" t="s">
        <v>5279</v>
      </c>
      <c r="B5021" t="s">
        <v>33140</v>
      </c>
      <c r="I5021" t="s">
        <v>5</v>
      </c>
      <c r="J5021">
        <v>174.65</v>
      </c>
      <c r="M5021">
        <v>174.65</v>
      </c>
      <c r="N5021">
        <f t="shared" si="78"/>
        <v>0</v>
      </c>
    </row>
    <row r="5022" spans="1:14" x14ac:dyDescent="0.2">
      <c r="A5022" t="s">
        <v>5280</v>
      </c>
      <c r="B5022" t="s">
        <v>33140</v>
      </c>
      <c r="I5022" t="s">
        <v>5</v>
      </c>
      <c r="J5022">
        <v>169.1</v>
      </c>
      <c r="M5022">
        <v>169.1</v>
      </c>
      <c r="N5022">
        <f t="shared" si="78"/>
        <v>0</v>
      </c>
    </row>
    <row r="5023" spans="1:14" x14ac:dyDescent="0.2">
      <c r="A5023" t="s">
        <v>5281</v>
      </c>
      <c r="B5023" t="s">
        <v>33141</v>
      </c>
      <c r="I5023" t="s">
        <v>5</v>
      </c>
      <c r="J5023">
        <v>189.37</v>
      </c>
      <c r="M5023">
        <v>189.37</v>
      </c>
      <c r="N5023">
        <f t="shared" si="78"/>
        <v>0</v>
      </c>
    </row>
    <row r="5024" spans="1:14" x14ac:dyDescent="0.2">
      <c r="A5024" t="s">
        <v>5282</v>
      </c>
      <c r="B5024" t="s">
        <v>33141</v>
      </c>
      <c r="I5024" t="s">
        <v>5</v>
      </c>
      <c r="J5024">
        <v>183.77</v>
      </c>
      <c r="M5024">
        <v>183.77</v>
      </c>
      <c r="N5024">
        <f t="shared" si="78"/>
        <v>0</v>
      </c>
    </row>
    <row r="5025" spans="1:14" x14ac:dyDescent="0.2">
      <c r="A5025" t="s">
        <v>5283</v>
      </c>
      <c r="B5025" t="s">
        <v>33142</v>
      </c>
      <c r="I5025" t="s">
        <v>5</v>
      </c>
      <c r="J5025">
        <v>241.92</v>
      </c>
      <c r="M5025">
        <v>241.92</v>
      </c>
      <c r="N5025">
        <f t="shared" si="78"/>
        <v>0</v>
      </c>
    </row>
    <row r="5026" spans="1:14" x14ac:dyDescent="0.2">
      <c r="A5026" t="s">
        <v>5284</v>
      </c>
      <c r="B5026" t="s">
        <v>33142</v>
      </c>
      <c r="I5026" t="s">
        <v>5</v>
      </c>
      <c r="J5026">
        <v>235.27</v>
      </c>
      <c r="M5026">
        <v>235.27</v>
      </c>
      <c r="N5026">
        <f t="shared" si="78"/>
        <v>0</v>
      </c>
    </row>
    <row r="5027" spans="1:14" x14ac:dyDescent="0.2">
      <c r="A5027" t="s">
        <v>5285</v>
      </c>
      <c r="B5027" t="s">
        <v>33143</v>
      </c>
      <c r="I5027" t="s">
        <v>5</v>
      </c>
      <c r="J5027">
        <v>326.04000000000002</v>
      </c>
      <c r="M5027">
        <v>326.04000000000002</v>
      </c>
      <c r="N5027">
        <f t="shared" si="78"/>
        <v>0</v>
      </c>
    </row>
    <row r="5028" spans="1:14" x14ac:dyDescent="0.2">
      <c r="A5028" t="s">
        <v>5286</v>
      </c>
      <c r="B5028" t="s">
        <v>33143</v>
      </c>
      <c r="I5028" t="s">
        <v>5</v>
      </c>
      <c r="J5028">
        <v>318.57</v>
      </c>
      <c r="M5028">
        <v>318.57</v>
      </c>
      <c r="N5028">
        <f t="shared" si="78"/>
        <v>0</v>
      </c>
    </row>
    <row r="5029" spans="1:14" x14ac:dyDescent="0.2">
      <c r="A5029" t="s">
        <v>5287</v>
      </c>
      <c r="B5029" t="s">
        <v>33144</v>
      </c>
      <c r="I5029" t="s">
        <v>5</v>
      </c>
      <c r="J5029">
        <v>381.46</v>
      </c>
      <c r="M5029">
        <v>381.46</v>
      </c>
      <c r="N5029">
        <f t="shared" si="78"/>
        <v>0</v>
      </c>
    </row>
    <row r="5030" spans="1:14" x14ac:dyDescent="0.2">
      <c r="A5030" t="s">
        <v>5288</v>
      </c>
      <c r="B5030" t="s">
        <v>33144</v>
      </c>
      <c r="I5030" t="s">
        <v>5</v>
      </c>
      <c r="J5030">
        <v>373.33</v>
      </c>
      <c r="M5030">
        <v>373.33</v>
      </c>
      <c r="N5030">
        <f t="shared" si="78"/>
        <v>0</v>
      </c>
    </row>
    <row r="5031" spans="1:14" x14ac:dyDescent="0.2">
      <c r="A5031" t="s">
        <v>5289</v>
      </c>
      <c r="B5031" t="s">
        <v>33145</v>
      </c>
      <c r="I5031" t="s">
        <v>5</v>
      </c>
      <c r="J5031">
        <v>388.81</v>
      </c>
      <c r="M5031">
        <v>388.81</v>
      </c>
      <c r="N5031">
        <f t="shared" si="78"/>
        <v>0</v>
      </c>
    </row>
    <row r="5032" spans="1:14" x14ac:dyDescent="0.2">
      <c r="A5032" t="s">
        <v>5290</v>
      </c>
      <c r="B5032" t="s">
        <v>33145</v>
      </c>
      <c r="I5032" t="s">
        <v>5</v>
      </c>
      <c r="J5032">
        <v>379.99</v>
      </c>
      <c r="M5032">
        <v>379.99</v>
      </c>
      <c r="N5032">
        <f t="shared" si="78"/>
        <v>0</v>
      </c>
    </row>
    <row r="5033" spans="1:14" x14ac:dyDescent="0.2">
      <c r="A5033" t="s">
        <v>5291</v>
      </c>
      <c r="B5033" t="s">
        <v>33146</v>
      </c>
      <c r="I5033" t="s">
        <v>5</v>
      </c>
      <c r="J5033">
        <v>490.84</v>
      </c>
      <c r="M5033">
        <v>490.84</v>
      </c>
      <c r="N5033">
        <f t="shared" si="78"/>
        <v>0</v>
      </c>
    </row>
    <row r="5034" spans="1:14" x14ac:dyDescent="0.2">
      <c r="A5034" t="s">
        <v>5292</v>
      </c>
      <c r="B5034" t="s">
        <v>33146</v>
      </c>
      <c r="I5034" t="s">
        <v>5</v>
      </c>
      <c r="J5034">
        <v>481.09</v>
      </c>
      <c r="M5034">
        <v>481.09</v>
      </c>
      <c r="N5034">
        <f t="shared" si="78"/>
        <v>0</v>
      </c>
    </row>
    <row r="5035" spans="1:14" x14ac:dyDescent="0.2">
      <c r="A5035" t="s">
        <v>5293</v>
      </c>
      <c r="B5035" t="s">
        <v>33147</v>
      </c>
      <c r="I5035" t="s">
        <v>5</v>
      </c>
      <c r="J5035">
        <v>574.20000000000005</v>
      </c>
      <c r="M5035">
        <v>574.20000000000005</v>
      </c>
      <c r="N5035">
        <f t="shared" si="78"/>
        <v>0</v>
      </c>
    </row>
    <row r="5036" spans="1:14" x14ac:dyDescent="0.2">
      <c r="A5036" t="s">
        <v>5294</v>
      </c>
      <c r="B5036" t="s">
        <v>33147</v>
      </c>
      <c r="I5036" t="s">
        <v>5</v>
      </c>
      <c r="J5036">
        <v>562.80999999999995</v>
      </c>
      <c r="M5036">
        <v>562.80999999999995</v>
      </c>
      <c r="N5036">
        <f t="shared" si="78"/>
        <v>0</v>
      </c>
    </row>
    <row r="5037" spans="1:14" x14ac:dyDescent="0.2">
      <c r="A5037" t="s">
        <v>5295</v>
      </c>
      <c r="B5037" t="s">
        <v>33148</v>
      </c>
      <c r="I5037" t="s">
        <v>5</v>
      </c>
      <c r="J5037">
        <v>1091.19</v>
      </c>
      <c r="M5037">
        <v>1091.19</v>
      </c>
      <c r="N5037">
        <f t="shared" si="78"/>
        <v>0</v>
      </c>
    </row>
    <row r="5038" spans="1:14" x14ac:dyDescent="0.2">
      <c r="A5038" t="s">
        <v>5296</v>
      </c>
      <c r="B5038" t="s">
        <v>33148</v>
      </c>
      <c r="I5038" t="s">
        <v>5</v>
      </c>
      <c r="J5038">
        <v>1078.74</v>
      </c>
      <c r="M5038">
        <v>1078.74</v>
      </c>
      <c r="N5038">
        <f t="shared" si="78"/>
        <v>0</v>
      </c>
    </row>
    <row r="5039" spans="1:14" x14ac:dyDescent="0.2">
      <c r="A5039" t="s">
        <v>5297</v>
      </c>
      <c r="B5039" t="s">
        <v>33149</v>
      </c>
      <c r="I5039" t="s">
        <v>5</v>
      </c>
      <c r="J5039">
        <v>1265.23</v>
      </c>
      <c r="M5039">
        <v>1265.23</v>
      </c>
      <c r="N5039">
        <f t="shared" si="78"/>
        <v>0</v>
      </c>
    </row>
    <row r="5040" spans="1:14" x14ac:dyDescent="0.2">
      <c r="A5040" t="s">
        <v>5298</v>
      </c>
      <c r="B5040" t="s">
        <v>33149</v>
      </c>
      <c r="I5040" t="s">
        <v>5</v>
      </c>
      <c r="J5040">
        <v>1250.9000000000001</v>
      </c>
      <c r="M5040">
        <v>1250.9000000000001</v>
      </c>
      <c r="N5040">
        <f t="shared" si="78"/>
        <v>0</v>
      </c>
    </row>
    <row r="5041" spans="1:14" x14ac:dyDescent="0.2">
      <c r="A5041" t="s">
        <v>5299</v>
      </c>
      <c r="B5041" t="s">
        <v>33150</v>
      </c>
      <c r="I5041" t="s">
        <v>5</v>
      </c>
      <c r="J5041">
        <v>1521.36</v>
      </c>
      <c r="M5041">
        <v>1521.36</v>
      </c>
      <c r="N5041">
        <f t="shared" si="78"/>
        <v>0</v>
      </c>
    </row>
    <row r="5042" spans="1:14" x14ac:dyDescent="0.2">
      <c r="A5042" t="s">
        <v>5300</v>
      </c>
      <c r="B5042" t="s">
        <v>33150</v>
      </c>
      <c r="I5042" t="s">
        <v>5</v>
      </c>
      <c r="J5042">
        <v>1504.72</v>
      </c>
      <c r="M5042">
        <v>1504.72</v>
      </c>
      <c r="N5042">
        <f t="shared" si="78"/>
        <v>0</v>
      </c>
    </row>
    <row r="5043" spans="1:14" x14ac:dyDescent="0.2">
      <c r="A5043" t="s">
        <v>5301</v>
      </c>
      <c r="B5043" t="s">
        <v>33151</v>
      </c>
      <c r="I5043" t="s">
        <v>5</v>
      </c>
      <c r="J5043">
        <v>2145.62</v>
      </c>
      <c r="M5043">
        <v>2145.62</v>
      </c>
      <c r="N5043">
        <f t="shared" si="78"/>
        <v>0</v>
      </c>
    </row>
    <row r="5044" spans="1:14" x14ac:dyDescent="0.2">
      <c r="A5044" t="s">
        <v>5302</v>
      </c>
      <c r="B5044" t="s">
        <v>33151</v>
      </c>
      <c r="I5044" t="s">
        <v>5</v>
      </c>
      <c r="J5044">
        <v>2125.17</v>
      </c>
      <c r="M5044">
        <v>2125.17</v>
      </c>
      <c r="N5044">
        <f t="shared" si="78"/>
        <v>0</v>
      </c>
    </row>
    <row r="5045" spans="1:14" x14ac:dyDescent="0.2">
      <c r="A5045" t="s">
        <v>5303</v>
      </c>
      <c r="B5045" t="s">
        <v>33152</v>
      </c>
      <c r="I5045" t="s">
        <v>5</v>
      </c>
      <c r="J5045">
        <v>37.950000000000003</v>
      </c>
      <c r="M5045">
        <v>37.950000000000003</v>
      </c>
      <c r="N5045">
        <f t="shared" si="78"/>
        <v>0</v>
      </c>
    </row>
    <row r="5046" spans="1:14" x14ac:dyDescent="0.2">
      <c r="A5046" t="s">
        <v>5304</v>
      </c>
      <c r="B5046" t="s">
        <v>33152</v>
      </c>
      <c r="I5046" t="s">
        <v>5</v>
      </c>
      <c r="J5046">
        <v>35.75</v>
      </c>
      <c r="M5046">
        <v>35.75</v>
      </c>
      <c r="N5046">
        <f t="shared" si="78"/>
        <v>0</v>
      </c>
    </row>
    <row r="5047" spans="1:14" x14ac:dyDescent="0.2">
      <c r="A5047" t="s">
        <v>5305</v>
      </c>
      <c r="B5047" t="s">
        <v>33153</v>
      </c>
      <c r="I5047" t="s">
        <v>5</v>
      </c>
      <c r="J5047">
        <v>38.9</v>
      </c>
      <c r="M5047">
        <v>38.9</v>
      </c>
      <c r="N5047">
        <f t="shared" si="78"/>
        <v>0</v>
      </c>
    </row>
    <row r="5048" spans="1:14" x14ac:dyDescent="0.2">
      <c r="A5048" t="s">
        <v>5306</v>
      </c>
      <c r="B5048" t="s">
        <v>33153</v>
      </c>
      <c r="I5048" t="s">
        <v>5</v>
      </c>
      <c r="J5048">
        <v>36.64</v>
      </c>
      <c r="M5048">
        <v>36.64</v>
      </c>
      <c r="N5048">
        <f t="shared" si="78"/>
        <v>0</v>
      </c>
    </row>
    <row r="5049" spans="1:14" x14ac:dyDescent="0.2">
      <c r="A5049" t="s">
        <v>5307</v>
      </c>
      <c r="B5049" t="s">
        <v>33154</v>
      </c>
      <c r="I5049" t="s">
        <v>5</v>
      </c>
      <c r="J5049">
        <v>69.47</v>
      </c>
      <c r="M5049">
        <v>69.47</v>
      </c>
      <c r="N5049">
        <f t="shared" si="78"/>
        <v>0</v>
      </c>
    </row>
    <row r="5050" spans="1:14" x14ac:dyDescent="0.2">
      <c r="A5050" t="s">
        <v>5308</v>
      </c>
      <c r="B5050" t="s">
        <v>33154</v>
      </c>
      <c r="I5050" t="s">
        <v>5</v>
      </c>
      <c r="J5050">
        <v>65.849999999999994</v>
      </c>
      <c r="M5050">
        <v>65.849999999999994</v>
      </c>
      <c r="N5050">
        <f t="shared" si="78"/>
        <v>0</v>
      </c>
    </row>
    <row r="5051" spans="1:14" x14ac:dyDescent="0.2">
      <c r="A5051" t="s">
        <v>5309</v>
      </c>
      <c r="B5051" t="s">
        <v>33155</v>
      </c>
      <c r="I5051" t="s">
        <v>5</v>
      </c>
      <c r="J5051">
        <v>95.49</v>
      </c>
      <c r="M5051">
        <v>95.49</v>
      </c>
      <c r="N5051">
        <f t="shared" si="78"/>
        <v>0</v>
      </c>
    </row>
    <row r="5052" spans="1:14" x14ac:dyDescent="0.2">
      <c r="A5052" t="s">
        <v>5310</v>
      </c>
      <c r="B5052" t="s">
        <v>33155</v>
      </c>
      <c r="I5052" t="s">
        <v>5</v>
      </c>
      <c r="J5052">
        <v>91.34</v>
      </c>
      <c r="M5052">
        <v>91.34</v>
      </c>
      <c r="N5052">
        <f t="shared" si="78"/>
        <v>0</v>
      </c>
    </row>
    <row r="5053" spans="1:14" x14ac:dyDescent="0.2">
      <c r="A5053" t="s">
        <v>5311</v>
      </c>
      <c r="B5053" t="s">
        <v>33156</v>
      </c>
      <c r="I5053" t="s">
        <v>5</v>
      </c>
      <c r="J5053">
        <v>171.42</v>
      </c>
      <c r="M5053">
        <v>171.42</v>
      </c>
      <c r="N5053">
        <f t="shared" si="78"/>
        <v>0</v>
      </c>
    </row>
    <row r="5054" spans="1:14" x14ac:dyDescent="0.2">
      <c r="A5054" t="s">
        <v>5312</v>
      </c>
      <c r="B5054" t="s">
        <v>33156</v>
      </c>
      <c r="I5054" t="s">
        <v>5</v>
      </c>
      <c r="J5054">
        <v>165.8</v>
      </c>
      <c r="M5054">
        <v>165.8</v>
      </c>
      <c r="N5054">
        <f t="shared" si="78"/>
        <v>0</v>
      </c>
    </row>
    <row r="5055" spans="1:14" x14ac:dyDescent="0.2">
      <c r="A5055" t="s">
        <v>5313</v>
      </c>
      <c r="B5055" t="s">
        <v>33157</v>
      </c>
      <c r="I5055" t="s">
        <v>5</v>
      </c>
      <c r="J5055">
        <v>234.71</v>
      </c>
      <c r="M5055">
        <v>234.71</v>
      </c>
      <c r="N5055">
        <f t="shared" si="78"/>
        <v>0</v>
      </c>
    </row>
    <row r="5056" spans="1:14" x14ac:dyDescent="0.2">
      <c r="A5056" t="s">
        <v>5314</v>
      </c>
      <c r="B5056" t="s">
        <v>33157</v>
      </c>
      <c r="I5056" t="s">
        <v>5</v>
      </c>
      <c r="J5056">
        <v>228.58</v>
      </c>
      <c r="M5056">
        <v>228.58</v>
      </c>
      <c r="N5056">
        <f t="shared" si="78"/>
        <v>0</v>
      </c>
    </row>
    <row r="5057" spans="1:14" x14ac:dyDescent="0.2">
      <c r="A5057" t="s">
        <v>5315</v>
      </c>
      <c r="B5057" t="s">
        <v>33158</v>
      </c>
      <c r="I5057" t="s">
        <v>5</v>
      </c>
      <c r="J5057">
        <v>245.95</v>
      </c>
      <c r="M5057">
        <v>245.95</v>
      </c>
      <c r="N5057">
        <f t="shared" si="78"/>
        <v>0</v>
      </c>
    </row>
    <row r="5058" spans="1:14" x14ac:dyDescent="0.2">
      <c r="A5058" t="s">
        <v>5316</v>
      </c>
      <c r="B5058" t="s">
        <v>33158</v>
      </c>
      <c r="I5058" t="s">
        <v>5</v>
      </c>
      <c r="J5058">
        <v>239.86</v>
      </c>
      <c r="M5058">
        <v>239.86</v>
      </c>
      <c r="N5058">
        <f t="shared" si="78"/>
        <v>0</v>
      </c>
    </row>
    <row r="5059" spans="1:14" x14ac:dyDescent="0.2">
      <c r="A5059" t="s">
        <v>5317</v>
      </c>
      <c r="B5059" t="s">
        <v>33159</v>
      </c>
      <c r="I5059" t="s">
        <v>5</v>
      </c>
      <c r="J5059">
        <v>317.60000000000002</v>
      </c>
      <c r="M5059">
        <v>317.60000000000002</v>
      </c>
      <c r="N5059">
        <f t="shared" si="78"/>
        <v>0</v>
      </c>
    </row>
    <row r="5060" spans="1:14" x14ac:dyDescent="0.2">
      <c r="A5060" t="s">
        <v>5318</v>
      </c>
      <c r="B5060" t="s">
        <v>33159</v>
      </c>
      <c r="I5060" t="s">
        <v>5</v>
      </c>
      <c r="J5060">
        <v>310.52</v>
      </c>
      <c r="M5060">
        <v>310.52</v>
      </c>
      <c r="N5060">
        <f t="shared" ref="N5060:N5123" si="79">J5060-M5060</f>
        <v>0</v>
      </c>
    </row>
    <row r="5061" spans="1:14" x14ac:dyDescent="0.2">
      <c r="A5061" t="s">
        <v>5319</v>
      </c>
      <c r="B5061" t="s">
        <v>33160</v>
      </c>
      <c r="I5061" t="s">
        <v>5</v>
      </c>
      <c r="J5061">
        <v>400.34</v>
      </c>
      <c r="M5061">
        <v>400.34</v>
      </c>
      <c r="N5061">
        <f t="shared" si="79"/>
        <v>0</v>
      </c>
    </row>
    <row r="5062" spans="1:14" x14ac:dyDescent="0.2">
      <c r="A5062" t="s">
        <v>5320</v>
      </c>
      <c r="B5062" t="s">
        <v>33160</v>
      </c>
      <c r="I5062" t="s">
        <v>5</v>
      </c>
      <c r="J5062">
        <v>392.26</v>
      </c>
      <c r="M5062">
        <v>392.26</v>
      </c>
      <c r="N5062">
        <f t="shared" si="79"/>
        <v>0</v>
      </c>
    </row>
    <row r="5063" spans="1:14" x14ac:dyDescent="0.2">
      <c r="A5063" t="s">
        <v>5321</v>
      </c>
      <c r="B5063" t="s">
        <v>33161</v>
      </c>
      <c r="I5063" t="s">
        <v>5</v>
      </c>
      <c r="J5063">
        <v>475.85</v>
      </c>
      <c r="M5063">
        <v>475.85</v>
      </c>
      <c r="N5063">
        <f t="shared" si="79"/>
        <v>0</v>
      </c>
    </row>
    <row r="5064" spans="1:14" x14ac:dyDescent="0.2">
      <c r="A5064" t="s">
        <v>5322</v>
      </c>
      <c r="B5064" t="s">
        <v>33161</v>
      </c>
      <c r="I5064" t="s">
        <v>5</v>
      </c>
      <c r="J5064">
        <v>466.68</v>
      </c>
      <c r="M5064">
        <v>466.68</v>
      </c>
      <c r="N5064">
        <f t="shared" si="79"/>
        <v>0</v>
      </c>
    </row>
    <row r="5065" spans="1:14" x14ac:dyDescent="0.2">
      <c r="A5065" t="s">
        <v>5323</v>
      </c>
      <c r="B5065" t="s">
        <v>33162</v>
      </c>
      <c r="I5065" t="s">
        <v>5</v>
      </c>
      <c r="J5065">
        <v>900.48</v>
      </c>
      <c r="M5065">
        <v>900.48</v>
      </c>
      <c r="N5065">
        <f t="shared" si="79"/>
        <v>0</v>
      </c>
    </row>
    <row r="5066" spans="1:14" x14ac:dyDescent="0.2">
      <c r="A5066" t="s">
        <v>5324</v>
      </c>
      <c r="B5066" t="s">
        <v>33162</v>
      </c>
      <c r="I5066" t="s">
        <v>5</v>
      </c>
      <c r="J5066">
        <v>890.21</v>
      </c>
      <c r="M5066">
        <v>890.21</v>
      </c>
      <c r="N5066">
        <f t="shared" si="79"/>
        <v>0</v>
      </c>
    </row>
    <row r="5067" spans="1:14" x14ac:dyDescent="0.2">
      <c r="A5067" t="s">
        <v>5325</v>
      </c>
      <c r="B5067" t="s">
        <v>33163</v>
      </c>
      <c r="I5067" t="s">
        <v>5</v>
      </c>
      <c r="J5067">
        <v>1028.27</v>
      </c>
      <c r="M5067">
        <v>1028.27</v>
      </c>
      <c r="N5067">
        <f t="shared" si="79"/>
        <v>0</v>
      </c>
    </row>
    <row r="5068" spans="1:14" x14ac:dyDescent="0.2">
      <c r="A5068" t="s">
        <v>5326</v>
      </c>
      <c r="B5068" t="s">
        <v>33163</v>
      </c>
      <c r="I5068" t="s">
        <v>5</v>
      </c>
      <c r="J5068">
        <v>1018.5</v>
      </c>
      <c r="M5068">
        <v>1018.5</v>
      </c>
      <c r="N5068">
        <f t="shared" si="79"/>
        <v>0</v>
      </c>
    </row>
    <row r="5069" spans="1:14" x14ac:dyDescent="0.2">
      <c r="A5069" t="s">
        <v>5327</v>
      </c>
      <c r="B5069" t="s">
        <v>33164</v>
      </c>
      <c r="I5069" t="s">
        <v>5</v>
      </c>
      <c r="J5069">
        <v>1231.58</v>
      </c>
      <c r="M5069">
        <v>1231.58</v>
      </c>
      <c r="N5069">
        <f t="shared" si="79"/>
        <v>0</v>
      </c>
    </row>
    <row r="5070" spans="1:14" x14ac:dyDescent="0.2">
      <c r="A5070" t="s">
        <v>5328</v>
      </c>
      <c r="B5070" t="s">
        <v>33164</v>
      </c>
      <c r="I5070" t="s">
        <v>5</v>
      </c>
      <c r="J5070">
        <v>1218.45</v>
      </c>
      <c r="M5070">
        <v>1218.45</v>
      </c>
      <c r="N5070">
        <f t="shared" si="79"/>
        <v>0</v>
      </c>
    </row>
    <row r="5071" spans="1:14" x14ac:dyDescent="0.2">
      <c r="A5071" t="s">
        <v>5329</v>
      </c>
      <c r="B5071" t="s">
        <v>33165</v>
      </c>
      <c r="I5071" t="s">
        <v>5</v>
      </c>
      <c r="J5071">
        <v>1546.6</v>
      </c>
      <c r="M5071">
        <v>1546.6</v>
      </c>
      <c r="N5071">
        <f t="shared" si="79"/>
        <v>0</v>
      </c>
    </row>
    <row r="5072" spans="1:14" x14ac:dyDescent="0.2">
      <c r="A5072" t="s">
        <v>5330</v>
      </c>
      <c r="B5072" t="s">
        <v>33165</v>
      </c>
      <c r="I5072" t="s">
        <v>5</v>
      </c>
      <c r="J5072">
        <v>1532.46</v>
      </c>
      <c r="M5072">
        <v>1532.46</v>
      </c>
      <c r="N5072">
        <f t="shared" si="79"/>
        <v>0</v>
      </c>
    </row>
    <row r="5073" spans="1:14" x14ac:dyDescent="0.2">
      <c r="A5073" t="s">
        <v>5331</v>
      </c>
      <c r="B5073" t="s">
        <v>33166</v>
      </c>
      <c r="I5073" t="s">
        <v>5</v>
      </c>
      <c r="J5073">
        <v>1796.09</v>
      </c>
      <c r="M5073">
        <v>1796.09</v>
      </c>
      <c r="N5073">
        <f t="shared" si="79"/>
        <v>0</v>
      </c>
    </row>
    <row r="5074" spans="1:14" x14ac:dyDescent="0.2">
      <c r="A5074" t="s">
        <v>5332</v>
      </c>
      <c r="B5074" t="s">
        <v>33166</v>
      </c>
      <c r="I5074" t="s">
        <v>5</v>
      </c>
      <c r="J5074">
        <v>1779.71</v>
      </c>
      <c r="M5074">
        <v>1779.71</v>
      </c>
      <c r="N5074">
        <f t="shared" si="79"/>
        <v>0</v>
      </c>
    </row>
    <row r="5075" spans="1:14" x14ac:dyDescent="0.2">
      <c r="A5075" t="s">
        <v>5333</v>
      </c>
      <c r="B5075" t="s">
        <v>33167</v>
      </c>
      <c r="I5075" t="s">
        <v>5</v>
      </c>
      <c r="J5075">
        <v>2164.69</v>
      </c>
      <c r="M5075">
        <v>2164.69</v>
      </c>
      <c r="N5075">
        <f t="shared" si="79"/>
        <v>0</v>
      </c>
    </row>
    <row r="5076" spans="1:14" x14ac:dyDescent="0.2">
      <c r="A5076" t="s">
        <v>5334</v>
      </c>
      <c r="B5076" t="s">
        <v>33167</v>
      </c>
      <c r="I5076" t="s">
        <v>5</v>
      </c>
      <c r="J5076">
        <v>2147.0100000000002</v>
      </c>
      <c r="M5076">
        <v>2147.0100000000002</v>
      </c>
      <c r="N5076">
        <f t="shared" si="79"/>
        <v>0</v>
      </c>
    </row>
    <row r="5077" spans="1:14" x14ac:dyDescent="0.2">
      <c r="A5077" t="s">
        <v>5335</v>
      </c>
      <c r="B5077" t="s">
        <v>33168</v>
      </c>
      <c r="I5077" t="s">
        <v>5</v>
      </c>
      <c r="J5077">
        <v>4115.46</v>
      </c>
      <c r="M5077">
        <v>4115.46</v>
      </c>
      <c r="N5077">
        <f t="shared" si="79"/>
        <v>0</v>
      </c>
    </row>
    <row r="5078" spans="1:14" x14ac:dyDescent="0.2">
      <c r="A5078" t="s">
        <v>5336</v>
      </c>
      <c r="B5078" t="s">
        <v>33168</v>
      </c>
      <c r="I5078" t="s">
        <v>5</v>
      </c>
      <c r="J5078">
        <v>4092.02</v>
      </c>
      <c r="M5078">
        <v>4092.02</v>
      </c>
      <c r="N5078">
        <f t="shared" si="79"/>
        <v>0</v>
      </c>
    </row>
    <row r="5079" spans="1:14" x14ac:dyDescent="0.2">
      <c r="A5079" t="s">
        <v>5337</v>
      </c>
      <c r="B5079" t="s">
        <v>33169</v>
      </c>
      <c r="I5079" t="s">
        <v>5</v>
      </c>
      <c r="J5079">
        <v>39.17</v>
      </c>
      <c r="M5079">
        <v>39.17</v>
      </c>
      <c r="N5079">
        <f t="shared" si="79"/>
        <v>0</v>
      </c>
    </row>
    <row r="5080" spans="1:14" x14ac:dyDescent="0.2">
      <c r="A5080" t="s">
        <v>5338</v>
      </c>
      <c r="B5080" t="s">
        <v>33169</v>
      </c>
      <c r="I5080" t="s">
        <v>5</v>
      </c>
      <c r="J5080">
        <v>36.869999999999997</v>
      </c>
      <c r="M5080">
        <v>36.869999999999997</v>
      </c>
      <c r="N5080">
        <f t="shared" si="79"/>
        <v>0</v>
      </c>
    </row>
    <row r="5081" spans="1:14" x14ac:dyDescent="0.2">
      <c r="A5081" t="s">
        <v>5339</v>
      </c>
      <c r="B5081" t="s">
        <v>33170</v>
      </c>
      <c r="I5081" t="s">
        <v>5</v>
      </c>
      <c r="J5081">
        <v>69.709999999999994</v>
      </c>
      <c r="M5081">
        <v>69.709999999999994</v>
      </c>
      <c r="N5081">
        <f t="shared" si="79"/>
        <v>0</v>
      </c>
    </row>
    <row r="5082" spans="1:14" x14ac:dyDescent="0.2">
      <c r="A5082" t="s">
        <v>5340</v>
      </c>
      <c r="B5082" t="s">
        <v>33170</v>
      </c>
      <c r="I5082" t="s">
        <v>5</v>
      </c>
      <c r="J5082">
        <v>66.06</v>
      </c>
      <c r="M5082">
        <v>66.06</v>
      </c>
      <c r="N5082">
        <f t="shared" si="79"/>
        <v>0</v>
      </c>
    </row>
    <row r="5083" spans="1:14" x14ac:dyDescent="0.2">
      <c r="A5083" t="s">
        <v>5341</v>
      </c>
      <c r="B5083" t="s">
        <v>33171</v>
      </c>
      <c r="I5083" t="s">
        <v>5</v>
      </c>
      <c r="J5083">
        <v>95.25</v>
      </c>
      <c r="M5083">
        <v>95.25</v>
      </c>
      <c r="N5083">
        <f t="shared" si="79"/>
        <v>0</v>
      </c>
    </row>
    <row r="5084" spans="1:14" x14ac:dyDescent="0.2">
      <c r="A5084" t="s">
        <v>5342</v>
      </c>
      <c r="B5084" t="s">
        <v>33171</v>
      </c>
      <c r="I5084" t="s">
        <v>5</v>
      </c>
      <c r="J5084">
        <v>91.13</v>
      </c>
      <c r="M5084">
        <v>91.13</v>
      </c>
      <c r="N5084">
        <f t="shared" si="79"/>
        <v>0</v>
      </c>
    </row>
    <row r="5085" spans="1:14" x14ac:dyDescent="0.2">
      <c r="A5085" t="s">
        <v>5343</v>
      </c>
      <c r="B5085" t="s">
        <v>33172</v>
      </c>
      <c r="I5085" t="s">
        <v>5</v>
      </c>
      <c r="J5085">
        <v>134.16</v>
      </c>
      <c r="M5085">
        <v>134.16</v>
      </c>
      <c r="N5085">
        <f t="shared" si="79"/>
        <v>0</v>
      </c>
    </row>
    <row r="5086" spans="1:14" x14ac:dyDescent="0.2">
      <c r="A5086" t="s">
        <v>5344</v>
      </c>
      <c r="B5086" t="s">
        <v>33172</v>
      </c>
      <c r="I5086" t="s">
        <v>5</v>
      </c>
      <c r="J5086">
        <v>129.61000000000001</v>
      </c>
      <c r="M5086">
        <v>129.61000000000001</v>
      </c>
      <c r="N5086">
        <f t="shared" si="79"/>
        <v>0</v>
      </c>
    </row>
    <row r="5087" spans="1:14" x14ac:dyDescent="0.2">
      <c r="A5087" t="s">
        <v>5345</v>
      </c>
      <c r="B5087" t="s">
        <v>33173</v>
      </c>
      <c r="I5087" t="s">
        <v>5</v>
      </c>
      <c r="J5087">
        <v>174.43</v>
      </c>
      <c r="M5087">
        <v>174.43</v>
      </c>
      <c r="N5087">
        <f t="shared" si="79"/>
        <v>0</v>
      </c>
    </row>
    <row r="5088" spans="1:14" x14ac:dyDescent="0.2">
      <c r="A5088" t="s">
        <v>5346</v>
      </c>
      <c r="B5088" t="s">
        <v>33173</v>
      </c>
      <c r="I5088" t="s">
        <v>5</v>
      </c>
      <c r="J5088">
        <v>168.89</v>
      </c>
      <c r="M5088">
        <v>168.89</v>
      </c>
      <c r="N5088">
        <f t="shared" si="79"/>
        <v>0</v>
      </c>
    </row>
    <row r="5089" spans="1:14" x14ac:dyDescent="0.2">
      <c r="A5089" t="s">
        <v>5347</v>
      </c>
      <c r="B5089" t="s">
        <v>33174</v>
      </c>
      <c r="I5089" t="s">
        <v>5</v>
      </c>
      <c r="J5089">
        <v>188.72</v>
      </c>
      <c r="M5089">
        <v>188.72</v>
      </c>
      <c r="N5089">
        <f t="shared" si="79"/>
        <v>0</v>
      </c>
    </row>
    <row r="5090" spans="1:14" x14ac:dyDescent="0.2">
      <c r="A5090" t="s">
        <v>5348</v>
      </c>
      <c r="B5090" t="s">
        <v>33174</v>
      </c>
      <c r="I5090" t="s">
        <v>5</v>
      </c>
      <c r="J5090">
        <v>183.16</v>
      </c>
      <c r="M5090">
        <v>183.16</v>
      </c>
      <c r="N5090">
        <f t="shared" si="79"/>
        <v>0</v>
      </c>
    </row>
    <row r="5091" spans="1:14" x14ac:dyDescent="0.2">
      <c r="A5091" t="s">
        <v>5349</v>
      </c>
      <c r="B5091" t="s">
        <v>33175</v>
      </c>
      <c r="I5091" t="s">
        <v>5</v>
      </c>
      <c r="J5091">
        <v>239.8</v>
      </c>
      <c r="M5091">
        <v>239.8</v>
      </c>
      <c r="N5091">
        <f t="shared" si="79"/>
        <v>0</v>
      </c>
    </row>
    <row r="5092" spans="1:14" x14ac:dyDescent="0.2">
      <c r="A5092" t="s">
        <v>5350</v>
      </c>
      <c r="B5092" t="s">
        <v>33175</v>
      </c>
      <c r="I5092" t="s">
        <v>5</v>
      </c>
      <c r="J5092">
        <v>233.25</v>
      </c>
      <c r="M5092">
        <v>233.25</v>
      </c>
      <c r="N5092">
        <f t="shared" si="79"/>
        <v>0</v>
      </c>
    </row>
    <row r="5093" spans="1:14" x14ac:dyDescent="0.2">
      <c r="A5093" t="s">
        <v>5351</v>
      </c>
      <c r="B5093" t="s">
        <v>33176</v>
      </c>
      <c r="I5093" t="s">
        <v>5</v>
      </c>
      <c r="J5093">
        <v>323.7</v>
      </c>
      <c r="M5093">
        <v>323.7</v>
      </c>
      <c r="N5093">
        <f t="shared" si="79"/>
        <v>0</v>
      </c>
    </row>
    <row r="5094" spans="1:14" x14ac:dyDescent="0.2">
      <c r="A5094" t="s">
        <v>5352</v>
      </c>
      <c r="B5094" t="s">
        <v>33176</v>
      </c>
      <c r="I5094" t="s">
        <v>5</v>
      </c>
      <c r="J5094">
        <v>316.35000000000002</v>
      </c>
      <c r="M5094">
        <v>316.35000000000002</v>
      </c>
      <c r="N5094">
        <f t="shared" si="79"/>
        <v>0</v>
      </c>
    </row>
    <row r="5095" spans="1:14" x14ac:dyDescent="0.2">
      <c r="A5095" t="s">
        <v>5353</v>
      </c>
      <c r="B5095" t="s">
        <v>33177</v>
      </c>
      <c r="I5095" t="s">
        <v>5</v>
      </c>
      <c r="J5095">
        <v>377.44</v>
      </c>
      <c r="M5095">
        <v>377.44</v>
      </c>
      <c r="N5095">
        <f t="shared" si="79"/>
        <v>0</v>
      </c>
    </row>
    <row r="5096" spans="1:14" x14ac:dyDescent="0.2">
      <c r="A5096" t="s">
        <v>5354</v>
      </c>
      <c r="B5096" t="s">
        <v>33177</v>
      </c>
      <c r="I5096" t="s">
        <v>5</v>
      </c>
      <c r="J5096">
        <v>369.49</v>
      </c>
      <c r="M5096">
        <v>369.49</v>
      </c>
      <c r="N5096">
        <f t="shared" si="79"/>
        <v>0</v>
      </c>
    </row>
    <row r="5097" spans="1:14" x14ac:dyDescent="0.2">
      <c r="A5097" t="s">
        <v>5355</v>
      </c>
      <c r="B5097" t="s">
        <v>33178</v>
      </c>
      <c r="I5097" t="s">
        <v>5</v>
      </c>
      <c r="J5097">
        <v>383.38</v>
      </c>
      <c r="M5097">
        <v>383.38</v>
      </c>
      <c r="N5097">
        <f t="shared" si="79"/>
        <v>0</v>
      </c>
    </row>
    <row r="5098" spans="1:14" x14ac:dyDescent="0.2">
      <c r="A5098" t="s">
        <v>5356</v>
      </c>
      <c r="B5098" t="s">
        <v>33178</v>
      </c>
      <c r="I5098" t="s">
        <v>5</v>
      </c>
      <c r="J5098">
        <v>374.8</v>
      </c>
      <c r="M5098">
        <v>374.8</v>
      </c>
      <c r="N5098">
        <f t="shared" si="79"/>
        <v>0</v>
      </c>
    </row>
    <row r="5099" spans="1:14" x14ac:dyDescent="0.2">
      <c r="A5099" t="s">
        <v>5357</v>
      </c>
      <c r="B5099" t="s">
        <v>33179</v>
      </c>
      <c r="I5099" t="s">
        <v>5</v>
      </c>
      <c r="J5099">
        <v>483.04</v>
      </c>
      <c r="M5099">
        <v>483.04</v>
      </c>
      <c r="N5099">
        <f t="shared" si="79"/>
        <v>0</v>
      </c>
    </row>
    <row r="5100" spans="1:14" x14ac:dyDescent="0.2">
      <c r="A5100" t="s">
        <v>5358</v>
      </c>
      <c r="B5100" t="s">
        <v>33179</v>
      </c>
      <c r="I5100" t="s">
        <v>5</v>
      </c>
      <c r="J5100">
        <v>473.66</v>
      </c>
      <c r="M5100">
        <v>473.66</v>
      </c>
      <c r="N5100">
        <f t="shared" si="79"/>
        <v>0</v>
      </c>
    </row>
    <row r="5101" spans="1:14" x14ac:dyDescent="0.2">
      <c r="A5101" t="s">
        <v>5359</v>
      </c>
      <c r="B5101" t="s">
        <v>33180</v>
      </c>
      <c r="I5101" t="s">
        <v>5</v>
      </c>
      <c r="J5101">
        <v>560.38</v>
      </c>
      <c r="M5101">
        <v>560.38</v>
      </c>
      <c r="N5101">
        <f t="shared" si="79"/>
        <v>0</v>
      </c>
    </row>
    <row r="5102" spans="1:14" x14ac:dyDescent="0.2">
      <c r="A5102" t="s">
        <v>5360</v>
      </c>
      <c r="B5102" t="s">
        <v>33180</v>
      </c>
      <c r="I5102" t="s">
        <v>5</v>
      </c>
      <c r="J5102">
        <v>549.62</v>
      </c>
      <c r="M5102">
        <v>549.62</v>
      </c>
      <c r="N5102">
        <f t="shared" si="79"/>
        <v>0</v>
      </c>
    </row>
    <row r="5103" spans="1:14" x14ac:dyDescent="0.2">
      <c r="A5103" t="s">
        <v>5361</v>
      </c>
      <c r="B5103" t="s">
        <v>33181</v>
      </c>
      <c r="I5103" t="s">
        <v>5</v>
      </c>
      <c r="J5103">
        <v>1078.71</v>
      </c>
      <c r="M5103">
        <v>1078.71</v>
      </c>
      <c r="N5103">
        <f t="shared" si="79"/>
        <v>0</v>
      </c>
    </row>
    <row r="5104" spans="1:14" x14ac:dyDescent="0.2">
      <c r="A5104" t="s">
        <v>5362</v>
      </c>
      <c r="B5104" t="s">
        <v>33181</v>
      </c>
      <c r="I5104" t="s">
        <v>5</v>
      </c>
      <c r="J5104">
        <v>1066.8599999999999</v>
      </c>
      <c r="M5104">
        <v>1066.8599999999999</v>
      </c>
      <c r="N5104">
        <f t="shared" si="79"/>
        <v>0</v>
      </c>
    </row>
    <row r="5105" spans="1:14" x14ac:dyDescent="0.2">
      <c r="A5105" t="s">
        <v>5363</v>
      </c>
      <c r="B5105" t="s">
        <v>33182</v>
      </c>
      <c r="I5105" t="s">
        <v>5</v>
      </c>
      <c r="J5105">
        <v>1244.92</v>
      </c>
      <c r="M5105">
        <v>1244.92</v>
      </c>
      <c r="N5105">
        <f t="shared" si="79"/>
        <v>0</v>
      </c>
    </row>
    <row r="5106" spans="1:14" x14ac:dyDescent="0.2">
      <c r="A5106" t="s">
        <v>5364</v>
      </c>
      <c r="B5106" t="s">
        <v>33182</v>
      </c>
      <c r="I5106" t="s">
        <v>5</v>
      </c>
      <c r="J5106">
        <v>1231.52</v>
      </c>
      <c r="M5106">
        <v>1231.52</v>
      </c>
      <c r="N5106">
        <f t="shared" si="79"/>
        <v>0</v>
      </c>
    </row>
    <row r="5107" spans="1:14" x14ac:dyDescent="0.2">
      <c r="A5107" t="s">
        <v>5365</v>
      </c>
      <c r="B5107" t="s">
        <v>33183</v>
      </c>
      <c r="I5107" t="s">
        <v>5</v>
      </c>
      <c r="J5107">
        <v>1437.53</v>
      </c>
      <c r="M5107">
        <v>1437.53</v>
      </c>
      <c r="N5107">
        <f t="shared" si="79"/>
        <v>0</v>
      </c>
    </row>
    <row r="5108" spans="1:14" x14ac:dyDescent="0.2">
      <c r="A5108" t="s">
        <v>5366</v>
      </c>
      <c r="B5108" t="s">
        <v>33183</v>
      </c>
      <c r="I5108" t="s">
        <v>5</v>
      </c>
      <c r="J5108">
        <v>1423.02</v>
      </c>
      <c r="M5108">
        <v>1423.02</v>
      </c>
      <c r="N5108">
        <f t="shared" si="79"/>
        <v>0</v>
      </c>
    </row>
    <row r="5109" spans="1:14" x14ac:dyDescent="0.2">
      <c r="A5109" t="s">
        <v>5367</v>
      </c>
      <c r="B5109" t="s">
        <v>33184</v>
      </c>
      <c r="I5109" t="s">
        <v>5</v>
      </c>
      <c r="J5109">
        <v>2041.13</v>
      </c>
      <c r="M5109">
        <v>2041.13</v>
      </c>
      <c r="N5109">
        <f t="shared" si="79"/>
        <v>0</v>
      </c>
    </row>
    <row r="5110" spans="1:14" x14ac:dyDescent="0.2">
      <c r="A5110" t="s">
        <v>5368</v>
      </c>
      <c r="B5110" t="s">
        <v>33184</v>
      </c>
      <c r="I5110" t="s">
        <v>5</v>
      </c>
      <c r="J5110">
        <v>2023.43</v>
      </c>
      <c r="M5110">
        <v>2023.43</v>
      </c>
      <c r="N5110">
        <f t="shared" si="79"/>
        <v>0</v>
      </c>
    </row>
    <row r="5111" spans="1:14" x14ac:dyDescent="0.2">
      <c r="A5111" t="s">
        <v>5369</v>
      </c>
      <c r="B5111" t="s">
        <v>33185</v>
      </c>
      <c r="I5111" t="s">
        <v>5</v>
      </c>
      <c r="J5111">
        <v>43.34</v>
      </c>
      <c r="M5111">
        <v>43.34</v>
      </c>
      <c r="N5111">
        <f t="shared" si="79"/>
        <v>0</v>
      </c>
    </row>
    <row r="5112" spans="1:14" x14ac:dyDescent="0.2">
      <c r="A5112" t="s">
        <v>5370</v>
      </c>
      <c r="B5112" t="s">
        <v>33185</v>
      </c>
      <c r="I5112" t="s">
        <v>5</v>
      </c>
      <c r="J5112">
        <v>40.49</v>
      </c>
      <c r="M5112">
        <v>40.49</v>
      </c>
      <c r="N5112">
        <f t="shared" si="79"/>
        <v>0</v>
      </c>
    </row>
    <row r="5113" spans="1:14" x14ac:dyDescent="0.2">
      <c r="A5113" t="s">
        <v>5371</v>
      </c>
      <c r="B5113" t="s">
        <v>33186</v>
      </c>
      <c r="I5113" t="s">
        <v>5</v>
      </c>
      <c r="J5113">
        <v>69.83</v>
      </c>
      <c r="M5113">
        <v>69.83</v>
      </c>
      <c r="N5113">
        <f t="shared" si="79"/>
        <v>0</v>
      </c>
    </row>
    <row r="5114" spans="1:14" x14ac:dyDescent="0.2">
      <c r="A5114" t="s">
        <v>5372</v>
      </c>
      <c r="B5114" t="s">
        <v>33186</v>
      </c>
      <c r="I5114" t="s">
        <v>5</v>
      </c>
      <c r="J5114">
        <v>66.16</v>
      </c>
      <c r="M5114">
        <v>66.16</v>
      </c>
      <c r="N5114">
        <f t="shared" si="79"/>
        <v>0</v>
      </c>
    </row>
    <row r="5115" spans="1:14" x14ac:dyDescent="0.2">
      <c r="A5115" t="s">
        <v>5373</v>
      </c>
      <c r="B5115" t="s">
        <v>33187</v>
      </c>
      <c r="I5115" t="s">
        <v>5</v>
      </c>
      <c r="J5115">
        <v>95.06</v>
      </c>
      <c r="M5115">
        <v>95.06</v>
      </c>
      <c r="N5115">
        <f t="shared" si="79"/>
        <v>0</v>
      </c>
    </row>
    <row r="5116" spans="1:14" x14ac:dyDescent="0.2">
      <c r="A5116" t="s">
        <v>5374</v>
      </c>
      <c r="B5116" t="s">
        <v>33187</v>
      </c>
      <c r="I5116" t="s">
        <v>5</v>
      </c>
      <c r="J5116">
        <v>90.97</v>
      </c>
      <c r="M5116">
        <v>90.97</v>
      </c>
      <c r="N5116">
        <f t="shared" si="79"/>
        <v>0</v>
      </c>
    </row>
    <row r="5117" spans="1:14" x14ac:dyDescent="0.2">
      <c r="A5117" t="s">
        <v>5375</v>
      </c>
      <c r="B5117" t="s">
        <v>33188</v>
      </c>
      <c r="I5117" t="s">
        <v>5</v>
      </c>
      <c r="J5117">
        <v>171.29</v>
      </c>
      <c r="M5117">
        <v>171.29</v>
      </c>
      <c r="N5117">
        <f t="shared" si="79"/>
        <v>0</v>
      </c>
    </row>
    <row r="5118" spans="1:14" x14ac:dyDescent="0.2">
      <c r="A5118" t="s">
        <v>5376</v>
      </c>
      <c r="B5118" t="s">
        <v>33188</v>
      </c>
      <c r="I5118" t="s">
        <v>5</v>
      </c>
      <c r="J5118">
        <v>165.76</v>
      </c>
      <c r="M5118">
        <v>165.76</v>
      </c>
      <c r="N5118">
        <f t="shared" si="79"/>
        <v>0</v>
      </c>
    </row>
    <row r="5119" spans="1:14" x14ac:dyDescent="0.2">
      <c r="A5119" t="s">
        <v>5377</v>
      </c>
      <c r="B5119" t="s">
        <v>33189</v>
      </c>
      <c r="I5119" t="s">
        <v>5</v>
      </c>
      <c r="J5119">
        <v>234.69</v>
      </c>
      <c r="M5119">
        <v>234.69</v>
      </c>
      <c r="N5119">
        <f t="shared" si="79"/>
        <v>0</v>
      </c>
    </row>
    <row r="5120" spans="1:14" x14ac:dyDescent="0.2">
      <c r="A5120" t="s">
        <v>5378</v>
      </c>
      <c r="B5120" t="s">
        <v>33189</v>
      </c>
      <c r="I5120" t="s">
        <v>5</v>
      </c>
      <c r="J5120">
        <v>228.56</v>
      </c>
      <c r="M5120">
        <v>228.56</v>
      </c>
      <c r="N5120">
        <f t="shared" si="79"/>
        <v>0</v>
      </c>
    </row>
    <row r="5121" spans="1:14" x14ac:dyDescent="0.2">
      <c r="A5121" t="s">
        <v>5379</v>
      </c>
      <c r="B5121" t="s">
        <v>33190</v>
      </c>
      <c r="I5121" t="s">
        <v>5</v>
      </c>
      <c r="J5121">
        <v>248.32</v>
      </c>
      <c r="M5121">
        <v>248.32</v>
      </c>
      <c r="N5121">
        <f t="shared" si="79"/>
        <v>0</v>
      </c>
    </row>
    <row r="5122" spans="1:14" x14ac:dyDescent="0.2">
      <c r="A5122" t="s">
        <v>5380</v>
      </c>
      <c r="B5122" t="s">
        <v>33190</v>
      </c>
      <c r="I5122" t="s">
        <v>5</v>
      </c>
      <c r="J5122">
        <v>242.18</v>
      </c>
      <c r="M5122">
        <v>242.18</v>
      </c>
      <c r="N5122">
        <f t="shared" si="79"/>
        <v>0</v>
      </c>
    </row>
    <row r="5123" spans="1:14" x14ac:dyDescent="0.2">
      <c r="A5123" t="s">
        <v>5381</v>
      </c>
      <c r="B5123" t="s">
        <v>33191</v>
      </c>
      <c r="I5123" t="s">
        <v>5</v>
      </c>
      <c r="J5123">
        <v>317.31</v>
      </c>
      <c r="M5123">
        <v>317.31</v>
      </c>
      <c r="N5123">
        <f t="shared" si="79"/>
        <v>0</v>
      </c>
    </row>
    <row r="5124" spans="1:14" x14ac:dyDescent="0.2">
      <c r="A5124" t="s">
        <v>5382</v>
      </c>
      <c r="B5124" t="s">
        <v>33191</v>
      </c>
      <c r="I5124" t="s">
        <v>5</v>
      </c>
      <c r="J5124">
        <v>310.27999999999997</v>
      </c>
      <c r="M5124">
        <v>310.27999999999997</v>
      </c>
      <c r="N5124">
        <f t="shared" ref="N5124:N5187" si="80">J5124-M5124</f>
        <v>0</v>
      </c>
    </row>
    <row r="5125" spans="1:14" x14ac:dyDescent="0.2">
      <c r="A5125" t="s">
        <v>5383</v>
      </c>
      <c r="B5125" t="s">
        <v>33192</v>
      </c>
      <c r="I5125" t="s">
        <v>5</v>
      </c>
      <c r="J5125">
        <v>397.23</v>
      </c>
      <c r="M5125">
        <v>397.23</v>
      </c>
      <c r="N5125">
        <f t="shared" si="80"/>
        <v>0</v>
      </c>
    </row>
    <row r="5126" spans="1:14" x14ac:dyDescent="0.2">
      <c r="A5126" t="s">
        <v>5384</v>
      </c>
      <c r="B5126" t="s">
        <v>33192</v>
      </c>
      <c r="I5126" t="s">
        <v>5</v>
      </c>
      <c r="J5126">
        <v>389.3</v>
      </c>
      <c r="M5126">
        <v>389.3</v>
      </c>
      <c r="N5126">
        <f t="shared" si="80"/>
        <v>0</v>
      </c>
    </row>
    <row r="5127" spans="1:14" x14ac:dyDescent="0.2">
      <c r="A5127" t="s">
        <v>5385</v>
      </c>
      <c r="B5127" t="s">
        <v>33193</v>
      </c>
      <c r="I5127" t="s">
        <v>5</v>
      </c>
      <c r="J5127">
        <v>471.93</v>
      </c>
      <c r="M5127">
        <v>471.93</v>
      </c>
      <c r="N5127">
        <f t="shared" si="80"/>
        <v>0</v>
      </c>
    </row>
    <row r="5128" spans="1:14" x14ac:dyDescent="0.2">
      <c r="A5128" t="s">
        <v>5386</v>
      </c>
      <c r="B5128" t="s">
        <v>33193</v>
      </c>
      <c r="I5128" t="s">
        <v>5</v>
      </c>
      <c r="J5128">
        <v>462.94</v>
      </c>
      <c r="M5128">
        <v>462.94</v>
      </c>
      <c r="N5128">
        <f t="shared" si="80"/>
        <v>0</v>
      </c>
    </row>
    <row r="5129" spans="1:14" x14ac:dyDescent="0.2">
      <c r="A5129" t="s">
        <v>5387</v>
      </c>
      <c r="B5129" t="s">
        <v>33194</v>
      </c>
      <c r="I5129" t="s">
        <v>5</v>
      </c>
      <c r="J5129">
        <v>895.47</v>
      </c>
      <c r="M5129">
        <v>895.47</v>
      </c>
      <c r="N5129">
        <f t="shared" si="80"/>
        <v>0</v>
      </c>
    </row>
    <row r="5130" spans="1:14" x14ac:dyDescent="0.2">
      <c r="A5130" t="s">
        <v>5388</v>
      </c>
      <c r="B5130" t="s">
        <v>33194</v>
      </c>
      <c r="I5130" t="s">
        <v>5</v>
      </c>
      <c r="J5130">
        <v>885.43</v>
      </c>
      <c r="M5130">
        <v>885.43</v>
      </c>
      <c r="N5130">
        <f t="shared" si="80"/>
        <v>0</v>
      </c>
    </row>
    <row r="5131" spans="1:14" x14ac:dyDescent="0.2">
      <c r="A5131" t="s">
        <v>5389</v>
      </c>
      <c r="B5131" t="s">
        <v>33195</v>
      </c>
      <c r="I5131" t="s">
        <v>5</v>
      </c>
      <c r="J5131">
        <v>1030.8</v>
      </c>
      <c r="M5131">
        <v>1030.8</v>
      </c>
      <c r="N5131">
        <f t="shared" si="80"/>
        <v>0</v>
      </c>
    </row>
    <row r="5132" spans="1:14" x14ac:dyDescent="0.2">
      <c r="A5132" t="s">
        <v>5390</v>
      </c>
      <c r="B5132" t="s">
        <v>33195</v>
      </c>
      <c r="I5132" t="s">
        <v>5</v>
      </c>
      <c r="J5132">
        <v>1019.96</v>
      </c>
      <c r="M5132">
        <v>1019.96</v>
      </c>
      <c r="N5132">
        <f t="shared" si="80"/>
        <v>0</v>
      </c>
    </row>
    <row r="5133" spans="1:14" x14ac:dyDescent="0.2">
      <c r="A5133" t="s">
        <v>5391</v>
      </c>
      <c r="B5133" t="s">
        <v>33196</v>
      </c>
      <c r="I5133" t="s">
        <v>5</v>
      </c>
      <c r="J5133">
        <v>1218.7</v>
      </c>
      <c r="M5133">
        <v>1218.7</v>
      </c>
      <c r="N5133">
        <f t="shared" si="80"/>
        <v>0</v>
      </c>
    </row>
    <row r="5134" spans="1:14" x14ac:dyDescent="0.2">
      <c r="A5134" t="s">
        <v>5392</v>
      </c>
      <c r="B5134" t="s">
        <v>33196</v>
      </c>
      <c r="I5134" t="s">
        <v>5</v>
      </c>
      <c r="J5134">
        <v>1206.17</v>
      </c>
      <c r="M5134">
        <v>1206.17</v>
      </c>
      <c r="N5134">
        <f t="shared" si="80"/>
        <v>0</v>
      </c>
    </row>
    <row r="5135" spans="1:14" x14ac:dyDescent="0.2">
      <c r="A5135" t="s">
        <v>5393</v>
      </c>
      <c r="B5135" t="s">
        <v>33197</v>
      </c>
      <c r="I5135" t="s">
        <v>5</v>
      </c>
      <c r="J5135">
        <v>1534.03</v>
      </c>
      <c r="M5135">
        <v>1534.03</v>
      </c>
      <c r="N5135">
        <f t="shared" si="80"/>
        <v>0</v>
      </c>
    </row>
    <row r="5136" spans="1:14" x14ac:dyDescent="0.2">
      <c r="A5136" t="s">
        <v>5394</v>
      </c>
      <c r="B5136" t="s">
        <v>33197</v>
      </c>
      <c r="I5136" t="s">
        <v>5</v>
      </c>
      <c r="J5136">
        <v>1520.41</v>
      </c>
      <c r="M5136">
        <v>1520.41</v>
      </c>
      <c r="N5136">
        <f t="shared" si="80"/>
        <v>0</v>
      </c>
    </row>
    <row r="5137" spans="1:14" x14ac:dyDescent="0.2">
      <c r="A5137" t="s">
        <v>5395</v>
      </c>
      <c r="B5137" t="s">
        <v>33198</v>
      </c>
      <c r="I5137" t="s">
        <v>5</v>
      </c>
      <c r="J5137">
        <v>1778.31</v>
      </c>
      <c r="M5137">
        <v>1778.31</v>
      </c>
      <c r="N5137">
        <f t="shared" si="80"/>
        <v>0</v>
      </c>
    </row>
    <row r="5138" spans="1:14" x14ac:dyDescent="0.2">
      <c r="A5138" t="s">
        <v>5396</v>
      </c>
      <c r="B5138" t="s">
        <v>33198</v>
      </c>
      <c r="I5138" t="s">
        <v>5</v>
      </c>
      <c r="J5138">
        <v>1762.79</v>
      </c>
      <c r="M5138">
        <v>1762.79</v>
      </c>
      <c r="N5138">
        <f t="shared" si="80"/>
        <v>0</v>
      </c>
    </row>
    <row r="5139" spans="1:14" x14ac:dyDescent="0.2">
      <c r="A5139" t="s">
        <v>5397</v>
      </c>
      <c r="B5139" t="s">
        <v>33199</v>
      </c>
      <c r="I5139" t="s">
        <v>5</v>
      </c>
      <c r="J5139">
        <v>2140.85</v>
      </c>
      <c r="M5139">
        <v>2140.85</v>
      </c>
      <c r="N5139">
        <f t="shared" si="80"/>
        <v>0</v>
      </c>
    </row>
    <row r="5140" spans="1:14" x14ac:dyDescent="0.2">
      <c r="A5140" t="s">
        <v>5398</v>
      </c>
      <c r="B5140" t="s">
        <v>33199</v>
      </c>
      <c r="I5140" t="s">
        <v>5</v>
      </c>
      <c r="J5140">
        <v>2124.2600000000002</v>
      </c>
      <c r="M5140">
        <v>2124.2600000000002</v>
      </c>
      <c r="N5140">
        <f t="shared" si="80"/>
        <v>0</v>
      </c>
    </row>
    <row r="5141" spans="1:14" x14ac:dyDescent="0.2">
      <c r="A5141" t="s">
        <v>5399</v>
      </c>
      <c r="B5141" t="s">
        <v>33200</v>
      </c>
      <c r="I5141" t="s">
        <v>5</v>
      </c>
      <c r="J5141">
        <v>4038.13</v>
      </c>
      <c r="M5141">
        <v>4038.13</v>
      </c>
      <c r="N5141">
        <f t="shared" si="80"/>
        <v>0</v>
      </c>
    </row>
    <row r="5142" spans="1:14" x14ac:dyDescent="0.2">
      <c r="A5142" t="s">
        <v>5400</v>
      </c>
      <c r="B5142" t="s">
        <v>33200</v>
      </c>
      <c r="I5142" t="s">
        <v>5</v>
      </c>
      <c r="J5142">
        <v>4016.87</v>
      </c>
      <c r="M5142">
        <v>4016.87</v>
      </c>
      <c r="N5142">
        <f t="shared" si="80"/>
        <v>0</v>
      </c>
    </row>
    <row r="5143" spans="1:14" x14ac:dyDescent="0.2">
      <c r="A5143" t="s">
        <v>5401</v>
      </c>
      <c r="B5143" t="s">
        <v>33201</v>
      </c>
      <c r="I5143" t="s">
        <v>5</v>
      </c>
      <c r="J5143">
        <v>109.68</v>
      </c>
      <c r="M5143">
        <v>109.68</v>
      </c>
      <c r="N5143">
        <f t="shared" si="80"/>
        <v>0</v>
      </c>
    </row>
    <row r="5144" spans="1:14" x14ac:dyDescent="0.2">
      <c r="A5144" t="s">
        <v>5402</v>
      </c>
      <c r="B5144" t="s">
        <v>33201</v>
      </c>
      <c r="I5144" t="s">
        <v>5</v>
      </c>
      <c r="J5144">
        <v>105.88</v>
      </c>
      <c r="M5144">
        <v>105.88</v>
      </c>
      <c r="N5144">
        <f t="shared" si="80"/>
        <v>0</v>
      </c>
    </row>
    <row r="5145" spans="1:14" x14ac:dyDescent="0.2">
      <c r="A5145" t="s">
        <v>5403</v>
      </c>
      <c r="B5145" t="s">
        <v>33202</v>
      </c>
      <c r="I5145" t="s">
        <v>5</v>
      </c>
      <c r="J5145">
        <v>199.67</v>
      </c>
      <c r="M5145">
        <v>199.67</v>
      </c>
      <c r="N5145">
        <f t="shared" si="80"/>
        <v>0</v>
      </c>
    </row>
    <row r="5146" spans="1:14" x14ac:dyDescent="0.2">
      <c r="A5146" t="s">
        <v>5404</v>
      </c>
      <c r="B5146" t="s">
        <v>33202</v>
      </c>
      <c r="I5146" t="s">
        <v>5</v>
      </c>
      <c r="J5146">
        <v>195.03</v>
      </c>
      <c r="M5146">
        <v>195.03</v>
      </c>
      <c r="N5146">
        <f t="shared" si="80"/>
        <v>0</v>
      </c>
    </row>
    <row r="5147" spans="1:14" x14ac:dyDescent="0.2">
      <c r="A5147" t="s">
        <v>5405</v>
      </c>
      <c r="B5147" t="s">
        <v>33203</v>
      </c>
      <c r="I5147" t="s">
        <v>5</v>
      </c>
      <c r="J5147">
        <v>306.48</v>
      </c>
      <c r="M5147">
        <v>306.48</v>
      </c>
      <c r="N5147">
        <f t="shared" si="80"/>
        <v>0</v>
      </c>
    </row>
    <row r="5148" spans="1:14" x14ac:dyDescent="0.2">
      <c r="A5148" t="s">
        <v>5406</v>
      </c>
      <c r="B5148" t="s">
        <v>33203</v>
      </c>
      <c r="I5148" t="s">
        <v>5</v>
      </c>
      <c r="J5148">
        <v>301.45999999999998</v>
      </c>
      <c r="M5148">
        <v>301.45999999999998</v>
      </c>
      <c r="N5148">
        <f t="shared" si="80"/>
        <v>0</v>
      </c>
    </row>
    <row r="5149" spans="1:14" x14ac:dyDescent="0.2">
      <c r="A5149" t="s">
        <v>5407</v>
      </c>
      <c r="B5149" t="s">
        <v>33204</v>
      </c>
      <c r="I5149" t="s">
        <v>5</v>
      </c>
      <c r="J5149">
        <v>412.87</v>
      </c>
      <c r="M5149">
        <v>412.87</v>
      </c>
      <c r="N5149">
        <f t="shared" si="80"/>
        <v>0</v>
      </c>
    </row>
    <row r="5150" spans="1:14" x14ac:dyDescent="0.2">
      <c r="A5150" t="s">
        <v>5408</v>
      </c>
      <c r="B5150" t="s">
        <v>33204</v>
      </c>
      <c r="I5150" t="s">
        <v>5</v>
      </c>
      <c r="J5150">
        <v>405.62</v>
      </c>
      <c r="M5150">
        <v>405.62</v>
      </c>
      <c r="N5150">
        <f t="shared" si="80"/>
        <v>0</v>
      </c>
    </row>
    <row r="5151" spans="1:14" x14ac:dyDescent="0.2">
      <c r="A5151" t="s">
        <v>5409</v>
      </c>
      <c r="B5151" t="s">
        <v>33205</v>
      </c>
      <c r="I5151" t="s">
        <v>5</v>
      </c>
      <c r="J5151">
        <v>716.35</v>
      </c>
      <c r="M5151">
        <v>716.35</v>
      </c>
      <c r="N5151">
        <f t="shared" si="80"/>
        <v>0</v>
      </c>
    </row>
    <row r="5152" spans="1:14" x14ac:dyDescent="0.2">
      <c r="A5152" t="s">
        <v>5410</v>
      </c>
      <c r="B5152" t="s">
        <v>33205</v>
      </c>
      <c r="I5152" t="s">
        <v>5</v>
      </c>
      <c r="J5152">
        <v>707.27</v>
      </c>
      <c r="M5152">
        <v>707.27</v>
      </c>
      <c r="N5152">
        <f t="shared" si="80"/>
        <v>0</v>
      </c>
    </row>
    <row r="5153" spans="1:14" x14ac:dyDescent="0.2">
      <c r="A5153" t="s">
        <v>5411</v>
      </c>
      <c r="B5153" t="s">
        <v>33206</v>
      </c>
      <c r="I5153" t="s">
        <v>5</v>
      </c>
      <c r="J5153">
        <v>930.27</v>
      </c>
      <c r="M5153">
        <v>930.27</v>
      </c>
      <c r="N5153">
        <f t="shared" si="80"/>
        <v>0</v>
      </c>
    </row>
    <row r="5154" spans="1:14" x14ac:dyDescent="0.2">
      <c r="A5154" t="s">
        <v>5412</v>
      </c>
      <c r="B5154" t="s">
        <v>33206</v>
      </c>
      <c r="I5154" t="s">
        <v>5</v>
      </c>
      <c r="J5154">
        <v>920.12</v>
      </c>
      <c r="M5154">
        <v>920.12</v>
      </c>
      <c r="N5154">
        <f t="shared" si="80"/>
        <v>0</v>
      </c>
    </row>
    <row r="5155" spans="1:14" x14ac:dyDescent="0.2">
      <c r="A5155" t="s">
        <v>5413</v>
      </c>
      <c r="B5155" t="s">
        <v>33207</v>
      </c>
      <c r="I5155" t="s">
        <v>5</v>
      </c>
      <c r="J5155">
        <v>1350.11</v>
      </c>
      <c r="M5155">
        <v>1350.11</v>
      </c>
      <c r="N5155">
        <f t="shared" si="80"/>
        <v>0</v>
      </c>
    </row>
    <row r="5156" spans="1:14" x14ac:dyDescent="0.2">
      <c r="A5156" t="s">
        <v>5414</v>
      </c>
      <c r="B5156" t="s">
        <v>33207</v>
      </c>
      <c r="I5156" t="s">
        <v>5</v>
      </c>
      <c r="J5156">
        <v>1339.21</v>
      </c>
      <c r="M5156">
        <v>1339.21</v>
      </c>
      <c r="N5156">
        <f t="shared" si="80"/>
        <v>0</v>
      </c>
    </row>
    <row r="5157" spans="1:14" x14ac:dyDescent="0.2">
      <c r="A5157" t="s">
        <v>5415</v>
      </c>
      <c r="B5157" t="s">
        <v>33208</v>
      </c>
      <c r="I5157" t="s">
        <v>5</v>
      </c>
      <c r="J5157">
        <v>1692.88</v>
      </c>
      <c r="M5157">
        <v>1692.88</v>
      </c>
      <c r="N5157">
        <f t="shared" si="80"/>
        <v>0</v>
      </c>
    </row>
    <row r="5158" spans="1:14" x14ac:dyDescent="0.2">
      <c r="A5158" t="s">
        <v>5416</v>
      </c>
      <c r="B5158" t="s">
        <v>33208</v>
      </c>
      <c r="I5158" t="s">
        <v>5</v>
      </c>
      <c r="J5158">
        <v>1680.71</v>
      </c>
      <c r="M5158">
        <v>1680.71</v>
      </c>
      <c r="N5158">
        <f t="shared" si="80"/>
        <v>0</v>
      </c>
    </row>
    <row r="5159" spans="1:14" x14ac:dyDescent="0.2">
      <c r="A5159" t="s">
        <v>5417</v>
      </c>
      <c r="B5159" t="s">
        <v>33209</v>
      </c>
      <c r="I5159" t="s">
        <v>5</v>
      </c>
      <c r="J5159">
        <v>2876.67</v>
      </c>
      <c r="M5159">
        <v>2876.67</v>
      </c>
      <c r="N5159">
        <f t="shared" si="80"/>
        <v>0</v>
      </c>
    </row>
    <row r="5160" spans="1:14" x14ac:dyDescent="0.2">
      <c r="A5160" t="s">
        <v>5418</v>
      </c>
      <c r="B5160" t="s">
        <v>33209</v>
      </c>
      <c r="I5160" t="s">
        <v>5</v>
      </c>
      <c r="J5160">
        <v>2863.73</v>
      </c>
      <c r="M5160">
        <v>2863.73</v>
      </c>
      <c r="N5160">
        <f t="shared" si="80"/>
        <v>0</v>
      </c>
    </row>
    <row r="5161" spans="1:14" x14ac:dyDescent="0.2">
      <c r="A5161" t="s">
        <v>5419</v>
      </c>
      <c r="B5161" t="s">
        <v>33210</v>
      </c>
      <c r="I5161" t="s">
        <v>5</v>
      </c>
      <c r="J5161">
        <v>3414.36</v>
      </c>
      <c r="M5161">
        <v>3414.36</v>
      </c>
      <c r="N5161">
        <f t="shared" si="80"/>
        <v>0</v>
      </c>
    </row>
    <row r="5162" spans="1:14" x14ac:dyDescent="0.2">
      <c r="A5162" t="s">
        <v>5420</v>
      </c>
      <c r="B5162" t="s">
        <v>33210</v>
      </c>
      <c r="I5162" t="s">
        <v>5</v>
      </c>
      <c r="J5162">
        <v>3399.91</v>
      </c>
      <c r="M5162">
        <v>3399.91</v>
      </c>
      <c r="N5162">
        <f t="shared" si="80"/>
        <v>0</v>
      </c>
    </row>
    <row r="5163" spans="1:14" x14ac:dyDescent="0.2">
      <c r="A5163" t="s">
        <v>5421</v>
      </c>
      <c r="B5163" t="s">
        <v>33211</v>
      </c>
      <c r="I5163" t="s">
        <v>5</v>
      </c>
      <c r="J5163">
        <v>4773.12</v>
      </c>
      <c r="M5163">
        <v>4773.12</v>
      </c>
      <c r="N5163">
        <f t="shared" si="80"/>
        <v>0</v>
      </c>
    </row>
    <row r="5164" spans="1:14" x14ac:dyDescent="0.2">
      <c r="A5164" t="s">
        <v>5422</v>
      </c>
      <c r="B5164" t="s">
        <v>33211</v>
      </c>
      <c r="I5164" t="s">
        <v>5</v>
      </c>
      <c r="J5164">
        <v>4757.5600000000004</v>
      </c>
      <c r="M5164">
        <v>4757.5600000000004</v>
      </c>
      <c r="N5164">
        <f t="shared" si="80"/>
        <v>0</v>
      </c>
    </row>
    <row r="5165" spans="1:14" x14ac:dyDescent="0.2">
      <c r="A5165" t="s">
        <v>5423</v>
      </c>
      <c r="B5165" t="s">
        <v>33212</v>
      </c>
      <c r="I5165" t="s">
        <v>5</v>
      </c>
      <c r="J5165">
        <v>6129.84</v>
      </c>
      <c r="M5165">
        <v>6129.84</v>
      </c>
      <c r="N5165">
        <f t="shared" si="80"/>
        <v>0</v>
      </c>
    </row>
    <row r="5166" spans="1:14" x14ac:dyDescent="0.2">
      <c r="A5166" t="s">
        <v>5424</v>
      </c>
      <c r="B5166" t="s">
        <v>33212</v>
      </c>
      <c r="I5166" t="s">
        <v>5</v>
      </c>
      <c r="J5166">
        <v>6112.67</v>
      </c>
      <c r="M5166">
        <v>6112.67</v>
      </c>
      <c r="N5166">
        <f t="shared" si="80"/>
        <v>0</v>
      </c>
    </row>
    <row r="5167" spans="1:14" x14ac:dyDescent="0.2">
      <c r="A5167" t="s">
        <v>5425</v>
      </c>
      <c r="B5167" t="s">
        <v>33213</v>
      </c>
      <c r="I5167" t="s">
        <v>5</v>
      </c>
      <c r="J5167">
        <v>11530.59</v>
      </c>
      <c r="M5167">
        <v>11530.59</v>
      </c>
      <c r="N5167">
        <f t="shared" si="80"/>
        <v>0</v>
      </c>
    </row>
    <row r="5168" spans="1:14" x14ac:dyDescent="0.2">
      <c r="A5168" t="s">
        <v>5426</v>
      </c>
      <c r="B5168" t="s">
        <v>33213</v>
      </c>
      <c r="I5168" t="s">
        <v>5</v>
      </c>
      <c r="J5168">
        <v>11512.14</v>
      </c>
      <c r="M5168">
        <v>11512.14</v>
      </c>
      <c r="N5168">
        <f t="shared" si="80"/>
        <v>0</v>
      </c>
    </row>
    <row r="5169" spans="1:14" x14ac:dyDescent="0.2">
      <c r="A5169" t="s">
        <v>5427</v>
      </c>
      <c r="B5169" t="s">
        <v>33214</v>
      </c>
      <c r="I5169" t="s">
        <v>5</v>
      </c>
      <c r="J5169">
        <v>15631.17</v>
      </c>
      <c r="M5169">
        <v>15631.17</v>
      </c>
      <c r="N5169">
        <f t="shared" si="80"/>
        <v>0</v>
      </c>
    </row>
    <row r="5170" spans="1:14" x14ac:dyDescent="0.2">
      <c r="A5170" t="s">
        <v>5428</v>
      </c>
      <c r="B5170" t="s">
        <v>33214</v>
      </c>
      <c r="I5170" t="s">
        <v>5</v>
      </c>
      <c r="J5170">
        <v>15609.22</v>
      </c>
      <c r="M5170">
        <v>15609.22</v>
      </c>
      <c r="N5170">
        <f t="shared" si="80"/>
        <v>0</v>
      </c>
    </row>
    <row r="5171" spans="1:14" x14ac:dyDescent="0.2">
      <c r="A5171" t="s">
        <v>5429</v>
      </c>
      <c r="B5171" t="s">
        <v>33215</v>
      </c>
      <c r="I5171" t="s">
        <v>5</v>
      </c>
      <c r="J5171">
        <v>109.68</v>
      </c>
      <c r="M5171">
        <v>109.68</v>
      </c>
      <c r="N5171">
        <f t="shared" si="80"/>
        <v>0</v>
      </c>
    </row>
    <row r="5172" spans="1:14" x14ac:dyDescent="0.2">
      <c r="A5172" t="s">
        <v>5430</v>
      </c>
      <c r="B5172" t="s">
        <v>33215</v>
      </c>
      <c r="I5172" t="s">
        <v>5</v>
      </c>
      <c r="J5172">
        <v>105.88</v>
      </c>
      <c r="M5172">
        <v>105.88</v>
      </c>
      <c r="N5172">
        <f t="shared" si="80"/>
        <v>0</v>
      </c>
    </row>
    <row r="5173" spans="1:14" x14ac:dyDescent="0.2">
      <c r="A5173" t="s">
        <v>5431</v>
      </c>
      <c r="B5173" t="s">
        <v>33216</v>
      </c>
      <c r="I5173" t="s">
        <v>5</v>
      </c>
      <c r="J5173">
        <v>195.6</v>
      </c>
      <c r="M5173">
        <v>195.6</v>
      </c>
      <c r="N5173">
        <f t="shared" si="80"/>
        <v>0</v>
      </c>
    </row>
    <row r="5174" spans="1:14" x14ac:dyDescent="0.2">
      <c r="A5174" t="s">
        <v>5432</v>
      </c>
      <c r="B5174" t="s">
        <v>33216</v>
      </c>
      <c r="I5174" t="s">
        <v>5</v>
      </c>
      <c r="J5174">
        <v>190.96</v>
      </c>
      <c r="M5174">
        <v>190.96</v>
      </c>
      <c r="N5174">
        <f t="shared" si="80"/>
        <v>0</v>
      </c>
    </row>
    <row r="5175" spans="1:14" x14ac:dyDescent="0.2">
      <c r="A5175" t="s">
        <v>5433</v>
      </c>
      <c r="B5175" t="s">
        <v>33217</v>
      </c>
      <c r="I5175" t="s">
        <v>5</v>
      </c>
      <c r="J5175">
        <v>305.18</v>
      </c>
      <c r="M5175">
        <v>305.18</v>
      </c>
      <c r="N5175">
        <f t="shared" si="80"/>
        <v>0</v>
      </c>
    </row>
    <row r="5176" spans="1:14" x14ac:dyDescent="0.2">
      <c r="A5176" t="s">
        <v>5434</v>
      </c>
      <c r="B5176" t="s">
        <v>33217</v>
      </c>
      <c r="I5176" t="s">
        <v>5</v>
      </c>
      <c r="J5176">
        <v>300.18</v>
      </c>
      <c r="M5176">
        <v>300.18</v>
      </c>
      <c r="N5176">
        <f t="shared" si="80"/>
        <v>0</v>
      </c>
    </row>
    <row r="5177" spans="1:14" x14ac:dyDescent="0.2">
      <c r="A5177" t="s">
        <v>5435</v>
      </c>
      <c r="B5177" t="s">
        <v>33218</v>
      </c>
      <c r="I5177" t="s">
        <v>5</v>
      </c>
      <c r="J5177">
        <v>445.52</v>
      </c>
      <c r="M5177">
        <v>445.52</v>
      </c>
      <c r="N5177">
        <f t="shared" si="80"/>
        <v>0</v>
      </c>
    </row>
    <row r="5178" spans="1:14" x14ac:dyDescent="0.2">
      <c r="A5178" t="s">
        <v>5436</v>
      </c>
      <c r="B5178" t="s">
        <v>33218</v>
      </c>
      <c r="I5178" t="s">
        <v>5</v>
      </c>
      <c r="J5178">
        <v>439.48</v>
      </c>
      <c r="M5178">
        <v>439.48</v>
      </c>
      <c r="N5178">
        <f t="shared" si="80"/>
        <v>0</v>
      </c>
    </row>
    <row r="5179" spans="1:14" x14ac:dyDescent="0.2">
      <c r="A5179" t="s">
        <v>5437</v>
      </c>
      <c r="B5179" t="s">
        <v>33219</v>
      </c>
      <c r="I5179" t="s">
        <v>5</v>
      </c>
      <c r="J5179">
        <v>729.77</v>
      </c>
      <c r="M5179">
        <v>729.77</v>
      </c>
      <c r="N5179">
        <f t="shared" si="80"/>
        <v>0</v>
      </c>
    </row>
    <row r="5180" spans="1:14" x14ac:dyDescent="0.2">
      <c r="A5180" t="s">
        <v>5438</v>
      </c>
      <c r="B5180" t="s">
        <v>33219</v>
      </c>
      <c r="I5180" t="s">
        <v>5</v>
      </c>
      <c r="J5180">
        <v>721.99</v>
      </c>
      <c r="M5180">
        <v>721.99</v>
      </c>
      <c r="N5180">
        <f t="shared" si="80"/>
        <v>0</v>
      </c>
    </row>
    <row r="5181" spans="1:14" x14ac:dyDescent="0.2">
      <c r="A5181" t="s">
        <v>5439</v>
      </c>
      <c r="B5181" t="s">
        <v>33220</v>
      </c>
      <c r="I5181" t="s">
        <v>5</v>
      </c>
      <c r="J5181">
        <v>1003.58</v>
      </c>
      <c r="M5181">
        <v>1003.58</v>
      </c>
      <c r="N5181">
        <f t="shared" si="80"/>
        <v>0</v>
      </c>
    </row>
    <row r="5182" spans="1:14" x14ac:dyDescent="0.2">
      <c r="A5182" t="s">
        <v>5440</v>
      </c>
      <c r="B5182" t="s">
        <v>33220</v>
      </c>
      <c r="I5182" t="s">
        <v>5</v>
      </c>
      <c r="J5182">
        <v>993.95</v>
      </c>
      <c r="M5182">
        <v>993.95</v>
      </c>
      <c r="N5182">
        <f t="shared" si="80"/>
        <v>0</v>
      </c>
    </row>
    <row r="5183" spans="1:14" x14ac:dyDescent="0.2">
      <c r="A5183" t="s">
        <v>5441</v>
      </c>
      <c r="B5183" t="s">
        <v>33221</v>
      </c>
      <c r="I5183" t="s">
        <v>5</v>
      </c>
      <c r="J5183">
        <v>1381.74</v>
      </c>
      <c r="M5183">
        <v>1381.74</v>
      </c>
      <c r="N5183">
        <f t="shared" si="80"/>
        <v>0</v>
      </c>
    </row>
    <row r="5184" spans="1:14" x14ac:dyDescent="0.2">
      <c r="A5184" t="s">
        <v>5442</v>
      </c>
      <c r="B5184" t="s">
        <v>33221</v>
      </c>
      <c r="I5184" t="s">
        <v>5</v>
      </c>
      <c r="J5184">
        <v>1370.88</v>
      </c>
      <c r="M5184">
        <v>1370.88</v>
      </c>
      <c r="N5184">
        <f t="shared" si="80"/>
        <v>0</v>
      </c>
    </row>
    <row r="5185" spans="1:14" x14ac:dyDescent="0.2">
      <c r="A5185" t="s">
        <v>5443</v>
      </c>
      <c r="B5185" t="s">
        <v>33222</v>
      </c>
      <c r="I5185" t="s">
        <v>5</v>
      </c>
      <c r="J5185">
        <v>2250.15</v>
      </c>
      <c r="M5185">
        <v>2250.15</v>
      </c>
      <c r="N5185">
        <f t="shared" si="80"/>
        <v>0</v>
      </c>
    </row>
    <row r="5186" spans="1:14" x14ac:dyDescent="0.2">
      <c r="A5186" t="s">
        <v>5444</v>
      </c>
      <c r="B5186" t="s">
        <v>33222</v>
      </c>
      <c r="I5186" t="s">
        <v>5</v>
      </c>
      <c r="J5186">
        <v>2238.71</v>
      </c>
      <c r="M5186">
        <v>2238.71</v>
      </c>
      <c r="N5186">
        <f t="shared" si="80"/>
        <v>0</v>
      </c>
    </row>
    <row r="5187" spans="1:14" x14ac:dyDescent="0.2">
      <c r="A5187" t="s">
        <v>5445</v>
      </c>
      <c r="B5187" t="s">
        <v>33223</v>
      </c>
      <c r="I5187" t="s">
        <v>5</v>
      </c>
      <c r="J5187">
        <v>3914.87</v>
      </c>
      <c r="M5187">
        <v>3914.87</v>
      </c>
      <c r="N5187">
        <f t="shared" si="80"/>
        <v>0</v>
      </c>
    </row>
    <row r="5188" spans="1:14" x14ac:dyDescent="0.2">
      <c r="A5188" t="s">
        <v>5446</v>
      </c>
      <c r="B5188" t="s">
        <v>33223</v>
      </c>
      <c r="I5188" t="s">
        <v>5</v>
      </c>
      <c r="J5188">
        <v>3901.35</v>
      </c>
      <c r="M5188">
        <v>3901.35</v>
      </c>
      <c r="N5188">
        <f t="shared" ref="N5188:N5251" si="81">J5188-M5188</f>
        <v>0</v>
      </c>
    </row>
    <row r="5189" spans="1:14" x14ac:dyDescent="0.2">
      <c r="A5189" t="s">
        <v>5447</v>
      </c>
      <c r="B5189" t="s">
        <v>33224</v>
      </c>
      <c r="I5189" t="s">
        <v>5</v>
      </c>
      <c r="J5189">
        <v>4468.6899999999996</v>
      </c>
      <c r="M5189">
        <v>4468.6899999999996</v>
      </c>
      <c r="N5189">
        <f t="shared" si="81"/>
        <v>0</v>
      </c>
    </row>
    <row r="5190" spans="1:14" x14ac:dyDescent="0.2">
      <c r="A5190" t="s">
        <v>5448</v>
      </c>
      <c r="B5190" t="s">
        <v>33224</v>
      </c>
      <c r="I5190" t="s">
        <v>5</v>
      </c>
      <c r="J5190">
        <v>4454.41</v>
      </c>
      <c r="M5190">
        <v>4454.41</v>
      </c>
      <c r="N5190">
        <f t="shared" si="81"/>
        <v>0</v>
      </c>
    </row>
    <row r="5191" spans="1:14" x14ac:dyDescent="0.2">
      <c r="A5191" t="s">
        <v>5449</v>
      </c>
      <c r="B5191" t="s">
        <v>33225</v>
      </c>
      <c r="I5191" t="s">
        <v>5</v>
      </c>
      <c r="J5191">
        <v>5410.73</v>
      </c>
      <c r="M5191">
        <v>5410.73</v>
      </c>
      <c r="N5191">
        <f t="shared" si="81"/>
        <v>0</v>
      </c>
    </row>
    <row r="5192" spans="1:14" x14ac:dyDescent="0.2">
      <c r="A5192" t="s">
        <v>5450</v>
      </c>
      <c r="B5192" t="s">
        <v>33225</v>
      </c>
      <c r="I5192" t="s">
        <v>5</v>
      </c>
      <c r="J5192">
        <v>5394.66</v>
      </c>
      <c r="M5192">
        <v>5394.66</v>
      </c>
      <c r="N5192">
        <f t="shared" si="81"/>
        <v>0</v>
      </c>
    </row>
    <row r="5193" spans="1:14" x14ac:dyDescent="0.2">
      <c r="A5193" t="s">
        <v>5451</v>
      </c>
      <c r="B5193" t="s">
        <v>33226</v>
      </c>
      <c r="I5193" t="s">
        <v>5</v>
      </c>
      <c r="J5193">
        <v>11589.01</v>
      </c>
      <c r="M5193">
        <v>11589.01</v>
      </c>
      <c r="N5193">
        <f t="shared" si="81"/>
        <v>0</v>
      </c>
    </row>
    <row r="5194" spans="1:14" x14ac:dyDescent="0.2">
      <c r="A5194" t="s">
        <v>5452</v>
      </c>
      <c r="B5194" t="s">
        <v>33226</v>
      </c>
      <c r="I5194" t="s">
        <v>5</v>
      </c>
      <c r="J5194">
        <v>11571.83</v>
      </c>
      <c r="M5194">
        <v>11571.83</v>
      </c>
      <c r="N5194">
        <f t="shared" si="81"/>
        <v>0</v>
      </c>
    </row>
    <row r="5195" spans="1:14" x14ac:dyDescent="0.2">
      <c r="A5195" t="s">
        <v>5453</v>
      </c>
      <c r="B5195" t="s">
        <v>33227</v>
      </c>
      <c r="I5195" t="s">
        <v>5</v>
      </c>
      <c r="J5195">
        <v>13536.66</v>
      </c>
      <c r="M5195">
        <v>13536.66</v>
      </c>
      <c r="N5195">
        <f t="shared" si="81"/>
        <v>0</v>
      </c>
    </row>
    <row r="5196" spans="1:14" x14ac:dyDescent="0.2">
      <c r="A5196" t="s">
        <v>5454</v>
      </c>
      <c r="B5196" t="s">
        <v>33227</v>
      </c>
      <c r="I5196" t="s">
        <v>5</v>
      </c>
      <c r="J5196">
        <v>13517.6</v>
      </c>
      <c r="M5196">
        <v>13517.6</v>
      </c>
      <c r="N5196">
        <f t="shared" si="81"/>
        <v>0</v>
      </c>
    </row>
    <row r="5197" spans="1:14" x14ac:dyDescent="0.2">
      <c r="A5197" t="s">
        <v>5455</v>
      </c>
      <c r="B5197" t="s">
        <v>33228</v>
      </c>
      <c r="I5197" t="s">
        <v>5</v>
      </c>
      <c r="J5197">
        <v>16623.43</v>
      </c>
      <c r="M5197">
        <v>16623.43</v>
      </c>
      <c r="N5197">
        <f t="shared" si="81"/>
        <v>0</v>
      </c>
    </row>
    <row r="5198" spans="1:14" x14ac:dyDescent="0.2">
      <c r="A5198" t="s">
        <v>5456</v>
      </c>
      <c r="B5198" t="s">
        <v>33228</v>
      </c>
      <c r="I5198" t="s">
        <v>5</v>
      </c>
      <c r="J5198">
        <v>16603.09</v>
      </c>
      <c r="M5198">
        <v>16603.09</v>
      </c>
      <c r="N5198">
        <f t="shared" si="81"/>
        <v>0</v>
      </c>
    </row>
    <row r="5199" spans="1:14" x14ac:dyDescent="0.2">
      <c r="A5199" t="s">
        <v>5457</v>
      </c>
      <c r="B5199" t="s">
        <v>33229</v>
      </c>
      <c r="I5199" t="s">
        <v>5</v>
      </c>
      <c r="J5199">
        <v>28360.98</v>
      </c>
      <c r="M5199">
        <v>28360.98</v>
      </c>
      <c r="N5199">
        <f t="shared" si="81"/>
        <v>0</v>
      </c>
    </row>
    <row r="5200" spans="1:14" x14ac:dyDescent="0.2">
      <c r="A5200" t="s">
        <v>5458</v>
      </c>
      <c r="B5200" t="s">
        <v>33229</v>
      </c>
      <c r="I5200" t="s">
        <v>5</v>
      </c>
      <c r="J5200">
        <v>28335.78</v>
      </c>
      <c r="M5200">
        <v>28335.78</v>
      </c>
      <c r="N5200">
        <f t="shared" si="81"/>
        <v>0</v>
      </c>
    </row>
    <row r="5201" spans="1:14" x14ac:dyDescent="0.2">
      <c r="A5201" t="s">
        <v>5459</v>
      </c>
      <c r="B5201" t="s">
        <v>33230</v>
      </c>
      <c r="I5201" t="s">
        <v>5</v>
      </c>
      <c r="J5201">
        <v>106.3</v>
      </c>
      <c r="M5201">
        <v>106.3</v>
      </c>
      <c r="N5201">
        <f t="shared" si="81"/>
        <v>0</v>
      </c>
    </row>
    <row r="5202" spans="1:14" x14ac:dyDescent="0.2">
      <c r="A5202" t="s">
        <v>5460</v>
      </c>
      <c r="B5202" t="s">
        <v>33230</v>
      </c>
      <c r="I5202" t="s">
        <v>5</v>
      </c>
      <c r="J5202">
        <v>103.97</v>
      </c>
      <c r="M5202">
        <v>103.97</v>
      </c>
      <c r="N5202">
        <f t="shared" si="81"/>
        <v>0</v>
      </c>
    </row>
    <row r="5203" spans="1:14" x14ac:dyDescent="0.2">
      <c r="A5203" t="s">
        <v>5461</v>
      </c>
      <c r="B5203" t="s">
        <v>33231</v>
      </c>
      <c r="I5203" t="s">
        <v>5</v>
      </c>
      <c r="J5203">
        <v>106.16</v>
      </c>
      <c r="M5203">
        <v>106.16</v>
      </c>
      <c r="N5203">
        <f t="shared" si="81"/>
        <v>0</v>
      </c>
    </row>
    <row r="5204" spans="1:14" x14ac:dyDescent="0.2">
      <c r="A5204" t="s">
        <v>5462</v>
      </c>
      <c r="B5204" t="s">
        <v>33231</v>
      </c>
      <c r="I5204" t="s">
        <v>5</v>
      </c>
      <c r="J5204">
        <v>103.92</v>
      </c>
      <c r="M5204">
        <v>103.92</v>
      </c>
      <c r="N5204">
        <f t="shared" si="81"/>
        <v>0</v>
      </c>
    </row>
    <row r="5205" spans="1:14" x14ac:dyDescent="0.2">
      <c r="A5205" t="s">
        <v>5463</v>
      </c>
      <c r="B5205" t="s">
        <v>33232</v>
      </c>
      <c r="I5205" t="s">
        <v>5</v>
      </c>
      <c r="J5205">
        <v>324.45999999999998</v>
      </c>
      <c r="M5205">
        <v>324.45999999999998</v>
      </c>
      <c r="N5205">
        <f t="shared" si="81"/>
        <v>0</v>
      </c>
    </row>
    <row r="5206" spans="1:14" x14ac:dyDescent="0.2">
      <c r="A5206" t="s">
        <v>5464</v>
      </c>
      <c r="B5206" t="s">
        <v>33232</v>
      </c>
      <c r="I5206" t="s">
        <v>5</v>
      </c>
      <c r="J5206">
        <v>321.42</v>
      </c>
      <c r="M5206">
        <v>321.42</v>
      </c>
      <c r="N5206">
        <f t="shared" si="81"/>
        <v>0</v>
      </c>
    </row>
    <row r="5207" spans="1:14" x14ac:dyDescent="0.2">
      <c r="A5207" t="s">
        <v>5465</v>
      </c>
      <c r="B5207" t="s">
        <v>33233</v>
      </c>
      <c r="I5207" t="s">
        <v>5</v>
      </c>
      <c r="J5207">
        <v>333.02</v>
      </c>
      <c r="M5207">
        <v>333.02</v>
      </c>
      <c r="N5207">
        <f t="shared" si="81"/>
        <v>0</v>
      </c>
    </row>
    <row r="5208" spans="1:14" x14ac:dyDescent="0.2">
      <c r="A5208" t="s">
        <v>5466</v>
      </c>
      <c r="B5208" t="s">
        <v>33233</v>
      </c>
      <c r="I5208" t="s">
        <v>5</v>
      </c>
      <c r="J5208">
        <v>328.94</v>
      </c>
      <c r="M5208">
        <v>328.94</v>
      </c>
      <c r="N5208">
        <f t="shared" si="81"/>
        <v>0</v>
      </c>
    </row>
    <row r="5209" spans="1:14" x14ac:dyDescent="0.2">
      <c r="A5209" t="s">
        <v>5467</v>
      </c>
      <c r="B5209" t="s">
        <v>33234</v>
      </c>
      <c r="I5209" t="s">
        <v>5</v>
      </c>
      <c r="J5209">
        <v>335.13</v>
      </c>
      <c r="M5209">
        <v>335.13</v>
      </c>
      <c r="N5209">
        <f t="shared" si="81"/>
        <v>0</v>
      </c>
    </row>
    <row r="5210" spans="1:14" x14ac:dyDescent="0.2">
      <c r="A5210" t="s">
        <v>5468</v>
      </c>
      <c r="B5210" t="s">
        <v>33234</v>
      </c>
      <c r="I5210" t="s">
        <v>5</v>
      </c>
      <c r="J5210">
        <v>330.94</v>
      </c>
      <c r="M5210">
        <v>330.94</v>
      </c>
      <c r="N5210">
        <f t="shared" si="81"/>
        <v>0</v>
      </c>
    </row>
    <row r="5211" spans="1:14" x14ac:dyDescent="0.2">
      <c r="A5211" t="s">
        <v>5469</v>
      </c>
      <c r="B5211" t="s">
        <v>33235</v>
      </c>
      <c r="I5211" t="s">
        <v>5</v>
      </c>
      <c r="J5211">
        <v>531.41999999999996</v>
      </c>
      <c r="M5211">
        <v>531.41999999999996</v>
      </c>
      <c r="N5211">
        <f t="shared" si="81"/>
        <v>0</v>
      </c>
    </row>
    <row r="5212" spans="1:14" x14ac:dyDescent="0.2">
      <c r="A5212" t="s">
        <v>5470</v>
      </c>
      <c r="B5212" t="s">
        <v>33235</v>
      </c>
      <c r="I5212" t="s">
        <v>5</v>
      </c>
      <c r="J5212">
        <v>525.89</v>
      </c>
      <c r="M5212">
        <v>525.89</v>
      </c>
      <c r="N5212">
        <f t="shared" si="81"/>
        <v>0</v>
      </c>
    </row>
    <row r="5213" spans="1:14" x14ac:dyDescent="0.2">
      <c r="A5213" t="s">
        <v>5471</v>
      </c>
      <c r="B5213" t="s">
        <v>33236</v>
      </c>
      <c r="I5213" t="s">
        <v>5</v>
      </c>
      <c r="J5213">
        <v>545.41999999999996</v>
      </c>
      <c r="M5213">
        <v>545.41999999999996</v>
      </c>
      <c r="N5213">
        <f t="shared" si="81"/>
        <v>0</v>
      </c>
    </row>
    <row r="5214" spans="1:14" x14ac:dyDescent="0.2">
      <c r="A5214" t="s">
        <v>5472</v>
      </c>
      <c r="B5214" t="s">
        <v>33236</v>
      </c>
      <c r="I5214" t="s">
        <v>5</v>
      </c>
      <c r="J5214">
        <v>539.87</v>
      </c>
      <c r="M5214">
        <v>539.87</v>
      </c>
      <c r="N5214">
        <f t="shared" si="81"/>
        <v>0</v>
      </c>
    </row>
    <row r="5215" spans="1:14" x14ac:dyDescent="0.2">
      <c r="A5215" t="s">
        <v>5473</v>
      </c>
      <c r="B5215" t="s">
        <v>33237</v>
      </c>
      <c r="I5215" t="s">
        <v>5</v>
      </c>
      <c r="J5215">
        <v>715.79</v>
      </c>
      <c r="M5215">
        <v>715.79</v>
      </c>
      <c r="N5215">
        <f t="shared" si="81"/>
        <v>0</v>
      </c>
    </row>
    <row r="5216" spans="1:14" x14ac:dyDescent="0.2">
      <c r="A5216" t="s">
        <v>5474</v>
      </c>
      <c r="B5216" t="s">
        <v>33237</v>
      </c>
      <c r="I5216" t="s">
        <v>5</v>
      </c>
      <c r="J5216">
        <v>709.25</v>
      </c>
      <c r="M5216">
        <v>709.25</v>
      </c>
      <c r="N5216">
        <f t="shared" si="81"/>
        <v>0</v>
      </c>
    </row>
    <row r="5217" spans="1:14" x14ac:dyDescent="0.2">
      <c r="A5217" t="s">
        <v>5475</v>
      </c>
      <c r="B5217" t="s">
        <v>33238</v>
      </c>
      <c r="I5217" t="s">
        <v>5</v>
      </c>
      <c r="J5217">
        <v>1326.08</v>
      </c>
      <c r="M5217">
        <v>1326.08</v>
      </c>
      <c r="N5217">
        <f t="shared" si="81"/>
        <v>0</v>
      </c>
    </row>
    <row r="5218" spans="1:14" x14ac:dyDescent="0.2">
      <c r="A5218" t="s">
        <v>5476</v>
      </c>
      <c r="B5218" t="s">
        <v>33238</v>
      </c>
      <c r="I5218" t="s">
        <v>5</v>
      </c>
      <c r="J5218">
        <v>1318.75</v>
      </c>
      <c r="M5218">
        <v>1318.75</v>
      </c>
      <c r="N5218">
        <f t="shared" si="81"/>
        <v>0</v>
      </c>
    </row>
    <row r="5219" spans="1:14" x14ac:dyDescent="0.2">
      <c r="A5219" t="s">
        <v>5477</v>
      </c>
      <c r="B5219" t="s">
        <v>33239</v>
      </c>
      <c r="I5219" t="s">
        <v>5</v>
      </c>
      <c r="J5219">
        <v>1632.01</v>
      </c>
      <c r="M5219">
        <v>1632.01</v>
      </c>
      <c r="N5219">
        <f t="shared" si="81"/>
        <v>0</v>
      </c>
    </row>
    <row r="5220" spans="1:14" x14ac:dyDescent="0.2">
      <c r="A5220" t="s">
        <v>5478</v>
      </c>
      <c r="B5220" t="s">
        <v>33239</v>
      </c>
      <c r="I5220" t="s">
        <v>5</v>
      </c>
      <c r="J5220">
        <v>1623.87</v>
      </c>
      <c r="M5220">
        <v>1623.87</v>
      </c>
      <c r="N5220">
        <f t="shared" si="81"/>
        <v>0</v>
      </c>
    </row>
    <row r="5221" spans="1:14" x14ac:dyDescent="0.2">
      <c r="A5221" t="s">
        <v>5479</v>
      </c>
      <c r="B5221" t="s">
        <v>33240</v>
      </c>
      <c r="I5221" t="s">
        <v>5</v>
      </c>
      <c r="J5221">
        <v>1636.22</v>
      </c>
      <c r="M5221">
        <v>1636.22</v>
      </c>
      <c r="N5221">
        <f t="shared" si="81"/>
        <v>0</v>
      </c>
    </row>
    <row r="5222" spans="1:14" x14ac:dyDescent="0.2">
      <c r="A5222" t="s">
        <v>5480</v>
      </c>
      <c r="B5222" t="s">
        <v>33240</v>
      </c>
      <c r="I5222" t="s">
        <v>5</v>
      </c>
      <c r="J5222">
        <v>1627.67</v>
      </c>
      <c r="M5222">
        <v>1627.67</v>
      </c>
      <c r="N5222">
        <f t="shared" si="81"/>
        <v>0</v>
      </c>
    </row>
    <row r="5223" spans="1:14" x14ac:dyDescent="0.2">
      <c r="A5223" t="s">
        <v>5481</v>
      </c>
      <c r="B5223" t="s">
        <v>33241</v>
      </c>
      <c r="I5223" t="s">
        <v>5</v>
      </c>
      <c r="J5223">
        <v>3906.26</v>
      </c>
      <c r="M5223">
        <v>3906.26</v>
      </c>
      <c r="N5223">
        <f t="shared" si="81"/>
        <v>0</v>
      </c>
    </row>
    <row r="5224" spans="1:14" x14ac:dyDescent="0.2">
      <c r="A5224" t="s">
        <v>5482</v>
      </c>
      <c r="B5224" t="s">
        <v>33241</v>
      </c>
      <c r="I5224" t="s">
        <v>5</v>
      </c>
      <c r="J5224">
        <v>3896.93</v>
      </c>
      <c r="M5224">
        <v>3896.93</v>
      </c>
      <c r="N5224">
        <f t="shared" si="81"/>
        <v>0</v>
      </c>
    </row>
    <row r="5225" spans="1:14" x14ac:dyDescent="0.2">
      <c r="A5225" t="s">
        <v>5483</v>
      </c>
      <c r="B5225" t="s">
        <v>33242</v>
      </c>
      <c r="I5225" t="s">
        <v>5</v>
      </c>
      <c r="J5225">
        <v>4668.45</v>
      </c>
      <c r="M5225">
        <v>4668.45</v>
      </c>
      <c r="N5225">
        <f t="shared" si="81"/>
        <v>0</v>
      </c>
    </row>
    <row r="5226" spans="1:14" x14ac:dyDescent="0.2">
      <c r="A5226" t="s">
        <v>5484</v>
      </c>
      <c r="B5226" t="s">
        <v>33242</v>
      </c>
      <c r="I5226" t="s">
        <v>5</v>
      </c>
      <c r="J5226">
        <v>4657.76</v>
      </c>
      <c r="M5226">
        <v>4657.76</v>
      </c>
      <c r="N5226">
        <f t="shared" si="81"/>
        <v>0</v>
      </c>
    </row>
    <row r="5227" spans="1:14" x14ac:dyDescent="0.2">
      <c r="A5227" t="s">
        <v>5485</v>
      </c>
      <c r="B5227" t="s">
        <v>33243</v>
      </c>
      <c r="I5227" t="s">
        <v>5</v>
      </c>
      <c r="J5227">
        <v>5779.9</v>
      </c>
      <c r="M5227">
        <v>5779.9</v>
      </c>
      <c r="N5227">
        <f t="shared" si="81"/>
        <v>0</v>
      </c>
    </row>
    <row r="5228" spans="1:14" x14ac:dyDescent="0.2">
      <c r="A5228" t="s">
        <v>5486</v>
      </c>
      <c r="B5228" t="s">
        <v>33243</v>
      </c>
      <c r="I5228" t="s">
        <v>5</v>
      </c>
      <c r="J5228">
        <v>5768.27</v>
      </c>
      <c r="M5228">
        <v>5768.27</v>
      </c>
      <c r="N5228">
        <f t="shared" si="81"/>
        <v>0</v>
      </c>
    </row>
    <row r="5229" spans="1:14" x14ac:dyDescent="0.2">
      <c r="A5229" t="s">
        <v>5487</v>
      </c>
      <c r="B5229" t="s">
        <v>33244</v>
      </c>
      <c r="I5229" t="s">
        <v>5</v>
      </c>
      <c r="J5229">
        <v>6729.85</v>
      </c>
      <c r="M5229">
        <v>6729.85</v>
      </c>
      <c r="N5229">
        <f t="shared" si="81"/>
        <v>0</v>
      </c>
    </row>
    <row r="5230" spans="1:14" x14ac:dyDescent="0.2">
      <c r="A5230" t="s">
        <v>5488</v>
      </c>
      <c r="B5230" t="s">
        <v>33244</v>
      </c>
      <c r="I5230" t="s">
        <v>5</v>
      </c>
      <c r="J5230">
        <v>6716.72</v>
      </c>
      <c r="M5230">
        <v>6716.72</v>
      </c>
      <c r="N5230">
        <f t="shared" si="81"/>
        <v>0</v>
      </c>
    </row>
    <row r="5231" spans="1:14" x14ac:dyDescent="0.2">
      <c r="A5231" t="s">
        <v>5489</v>
      </c>
      <c r="B5231" t="s">
        <v>33245</v>
      </c>
      <c r="I5231" t="s">
        <v>5</v>
      </c>
      <c r="J5231">
        <v>9245.5499999999993</v>
      </c>
      <c r="M5231">
        <v>9245.5499999999993</v>
      </c>
      <c r="N5231">
        <f t="shared" si="81"/>
        <v>0</v>
      </c>
    </row>
    <row r="5232" spans="1:14" x14ac:dyDescent="0.2">
      <c r="A5232" t="s">
        <v>5490</v>
      </c>
      <c r="B5232" t="s">
        <v>33245</v>
      </c>
      <c r="I5232" t="s">
        <v>5</v>
      </c>
      <c r="J5232">
        <v>9231.32</v>
      </c>
      <c r="M5232">
        <v>9231.32</v>
      </c>
      <c r="N5232">
        <f t="shared" si="81"/>
        <v>0</v>
      </c>
    </row>
    <row r="5233" spans="1:14" x14ac:dyDescent="0.2">
      <c r="A5233" t="s">
        <v>5491</v>
      </c>
      <c r="B5233" t="s">
        <v>33246</v>
      </c>
      <c r="I5233" t="s">
        <v>5</v>
      </c>
      <c r="J5233">
        <v>12743.16</v>
      </c>
      <c r="M5233">
        <v>12743.16</v>
      </c>
      <c r="N5233">
        <f t="shared" si="81"/>
        <v>0</v>
      </c>
    </row>
    <row r="5234" spans="1:14" x14ac:dyDescent="0.2">
      <c r="A5234" t="s">
        <v>5492</v>
      </c>
      <c r="B5234" t="s">
        <v>33246</v>
      </c>
      <c r="I5234" t="s">
        <v>5</v>
      </c>
      <c r="J5234">
        <v>12726</v>
      </c>
      <c r="M5234">
        <v>12726</v>
      </c>
      <c r="N5234">
        <f t="shared" si="81"/>
        <v>0</v>
      </c>
    </row>
    <row r="5235" spans="1:14" x14ac:dyDescent="0.2">
      <c r="A5235" t="s">
        <v>5493</v>
      </c>
      <c r="B5235" t="s">
        <v>33247</v>
      </c>
      <c r="I5235" t="s">
        <v>5</v>
      </c>
      <c r="J5235">
        <v>105.35</v>
      </c>
      <c r="M5235">
        <v>105.35</v>
      </c>
      <c r="N5235">
        <f t="shared" si="81"/>
        <v>0</v>
      </c>
    </row>
    <row r="5236" spans="1:14" x14ac:dyDescent="0.2">
      <c r="A5236" t="s">
        <v>5494</v>
      </c>
      <c r="B5236" t="s">
        <v>33247</v>
      </c>
      <c r="I5236" t="s">
        <v>5</v>
      </c>
      <c r="J5236">
        <v>103.15</v>
      </c>
      <c r="M5236">
        <v>103.15</v>
      </c>
      <c r="N5236">
        <f t="shared" si="81"/>
        <v>0</v>
      </c>
    </row>
    <row r="5237" spans="1:14" x14ac:dyDescent="0.2">
      <c r="A5237" t="s">
        <v>5495</v>
      </c>
      <c r="B5237" t="s">
        <v>33248</v>
      </c>
      <c r="I5237" t="s">
        <v>5</v>
      </c>
      <c r="J5237">
        <v>106.3</v>
      </c>
      <c r="M5237">
        <v>106.3</v>
      </c>
      <c r="N5237">
        <f t="shared" si="81"/>
        <v>0</v>
      </c>
    </row>
    <row r="5238" spans="1:14" x14ac:dyDescent="0.2">
      <c r="A5238" t="s">
        <v>5496</v>
      </c>
      <c r="B5238" t="s">
        <v>33248</v>
      </c>
      <c r="I5238" t="s">
        <v>5</v>
      </c>
      <c r="J5238">
        <v>104.04</v>
      </c>
      <c r="M5238">
        <v>104.04</v>
      </c>
      <c r="N5238">
        <f t="shared" si="81"/>
        <v>0</v>
      </c>
    </row>
    <row r="5239" spans="1:14" x14ac:dyDescent="0.2">
      <c r="A5239" t="s">
        <v>5497</v>
      </c>
      <c r="B5239" t="s">
        <v>33249</v>
      </c>
      <c r="I5239" t="s">
        <v>5</v>
      </c>
      <c r="J5239">
        <v>204.27</v>
      </c>
      <c r="M5239">
        <v>204.27</v>
      </c>
      <c r="N5239">
        <f t="shared" si="81"/>
        <v>0</v>
      </c>
    </row>
    <row r="5240" spans="1:14" x14ac:dyDescent="0.2">
      <c r="A5240" t="s">
        <v>5498</v>
      </c>
      <c r="B5240" t="s">
        <v>33249</v>
      </c>
      <c r="I5240" t="s">
        <v>5</v>
      </c>
      <c r="J5240">
        <v>200.65</v>
      </c>
      <c r="M5240">
        <v>200.65</v>
      </c>
      <c r="N5240">
        <f t="shared" si="81"/>
        <v>0</v>
      </c>
    </row>
    <row r="5241" spans="1:14" x14ac:dyDescent="0.2">
      <c r="A5241" t="s">
        <v>5499</v>
      </c>
      <c r="B5241" t="s">
        <v>33250</v>
      </c>
      <c r="I5241" t="s">
        <v>5</v>
      </c>
      <c r="J5241">
        <v>333.57</v>
      </c>
      <c r="M5241">
        <v>333.57</v>
      </c>
      <c r="N5241">
        <f t="shared" si="81"/>
        <v>0</v>
      </c>
    </row>
    <row r="5242" spans="1:14" x14ac:dyDescent="0.2">
      <c r="A5242" t="s">
        <v>5500</v>
      </c>
      <c r="B5242" t="s">
        <v>33250</v>
      </c>
      <c r="I5242" t="s">
        <v>5</v>
      </c>
      <c r="J5242">
        <v>329.42</v>
      </c>
      <c r="M5242">
        <v>329.42</v>
      </c>
      <c r="N5242">
        <f t="shared" si="81"/>
        <v>0</v>
      </c>
    </row>
    <row r="5243" spans="1:14" x14ac:dyDescent="0.2">
      <c r="A5243" t="s">
        <v>5501</v>
      </c>
      <c r="B5243" t="s">
        <v>33251</v>
      </c>
      <c r="I5243" t="s">
        <v>5</v>
      </c>
      <c r="J5243">
        <v>372.42</v>
      </c>
      <c r="M5243">
        <v>372.42</v>
      </c>
      <c r="N5243">
        <f t="shared" si="81"/>
        <v>0</v>
      </c>
    </row>
    <row r="5244" spans="1:14" x14ac:dyDescent="0.2">
      <c r="A5244" t="s">
        <v>5502</v>
      </c>
      <c r="B5244" t="s">
        <v>33251</v>
      </c>
      <c r="I5244" t="s">
        <v>5</v>
      </c>
      <c r="J5244">
        <v>367.86</v>
      </c>
      <c r="M5244">
        <v>367.86</v>
      </c>
      <c r="N5244">
        <f t="shared" si="81"/>
        <v>0</v>
      </c>
    </row>
    <row r="5245" spans="1:14" x14ac:dyDescent="0.2">
      <c r="A5245" t="s">
        <v>5503</v>
      </c>
      <c r="B5245" t="s">
        <v>33252</v>
      </c>
      <c r="I5245" t="s">
        <v>5</v>
      </c>
      <c r="J5245">
        <v>531.77</v>
      </c>
      <c r="M5245">
        <v>531.77</v>
      </c>
      <c r="N5245">
        <f t="shared" si="81"/>
        <v>0</v>
      </c>
    </row>
    <row r="5246" spans="1:14" x14ac:dyDescent="0.2">
      <c r="A5246" t="s">
        <v>5504</v>
      </c>
      <c r="B5246" t="s">
        <v>33252</v>
      </c>
      <c r="I5246" t="s">
        <v>5</v>
      </c>
      <c r="J5246">
        <v>526.22</v>
      </c>
      <c r="M5246">
        <v>526.22</v>
      </c>
      <c r="N5246">
        <f t="shared" si="81"/>
        <v>0</v>
      </c>
    </row>
    <row r="5247" spans="1:14" x14ac:dyDescent="0.2">
      <c r="A5247" t="s">
        <v>5505</v>
      </c>
      <c r="B5247" t="s">
        <v>33253</v>
      </c>
      <c r="I5247" t="s">
        <v>5</v>
      </c>
      <c r="J5247">
        <v>546.49</v>
      </c>
      <c r="M5247">
        <v>546.49</v>
      </c>
      <c r="N5247">
        <f t="shared" si="81"/>
        <v>0</v>
      </c>
    </row>
    <row r="5248" spans="1:14" x14ac:dyDescent="0.2">
      <c r="A5248" t="s">
        <v>5506</v>
      </c>
      <c r="B5248" t="s">
        <v>33253</v>
      </c>
      <c r="I5248" t="s">
        <v>5</v>
      </c>
      <c r="J5248">
        <v>540.89</v>
      </c>
      <c r="M5248">
        <v>540.89</v>
      </c>
      <c r="N5248">
        <f t="shared" si="81"/>
        <v>0</v>
      </c>
    </row>
    <row r="5249" spans="1:14" x14ac:dyDescent="0.2">
      <c r="A5249" t="s">
        <v>5507</v>
      </c>
      <c r="B5249" t="s">
        <v>33254</v>
      </c>
      <c r="I5249" t="s">
        <v>5</v>
      </c>
      <c r="J5249">
        <v>718.08</v>
      </c>
      <c r="M5249">
        <v>718.08</v>
      </c>
      <c r="N5249">
        <f t="shared" si="81"/>
        <v>0</v>
      </c>
    </row>
    <row r="5250" spans="1:14" x14ac:dyDescent="0.2">
      <c r="A5250" t="s">
        <v>5508</v>
      </c>
      <c r="B5250" t="s">
        <v>33254</v>
      </c>
      <c r="I5250" t="s">
        <v>5</v>
      </c>
      <c r="J5250">
        <v>711.43</v>
      </c>
      <c r="M5250">
        <v>711.43</v>
      </c>
      <c r="N5250">
        <f t="shared" si="81"/>
        <v>0</v>
      </c>
    </row>
    <row r="5251" spans="1:14" x14ac:dyDescent="0.2">
      <c r="A5251" t="s">
        <v>5509</v>
      </c>
      <c r="B5251" t="s">
        <v>33255</v>
      </c>
      <c r="I5251" t="s">
        <v>5</v>
      </c>
      <c r="J5251">
        <v>1328.84</v>
      </c>
      <c r="M5251">
        <v>1328.84</v>
      </c>
      <c r="N5251">
        <f t="shared" si="81"/>
        <v>0</v>
      </c>
    </row>
    <row r="5252" spans="1:14" x14ac:dyDescent="0.2">
      <c r="A5252" t="s">
        <v>5510</v>
      </c>
      <c r="B5252" t="s">
        <v>33255</v>
      </c>
      <c r="I5252" t="s">
        <v>5</v>
      </c>
      <c r="J5252">
        <v>1321.38</v>
      </c>
      <c r="M5252">
        <v>1321.38</v>
      </c>
      <c r="N5252">
        <f t="shared" ref="N5252:N5315" si="82">J5252-M5252</f>
        <v>0</v>
      </c>
    </row>
    <row r="5253" spans="1:14" x14ac:dyDescent="0.2">
      <c r="A5253" t="s">
        <v>5511</v>
      </c>
      <c r="B5253" t="s">
        <v>33256</v>
      </c>
      <c r="I5253" t="s">
        <v>5</v>
      </c>
      <c r="J5253">
        <v>1635.45</v>
      </c>
      <c r="M5253">
        <v>1635.45</v>
      </c>
      <c r="N5253">
        <f t="shared" si="82"/>
        <v>0</v>
      </c>
    </row>
    <row r="5254" spans="1:14" x14ac:dyDescent="0.2">
      <c r="A5254" t="s">
        <v>5512</v>
      </c>
      <c r="B5254" t="s">
        <v>33256</v>
      </c>
      <c r="I5254" t="s">
        <v>5</v>
      </c>
      <c r="J5254">
        <v>1627.17</v>
      </c>
      <c r="M5254">
        <v>1627.17</v>
      </c>
      <c r="N5254">
        <f t="shared" si="82"/>
        <v>0</v>
      </c>
    </row>
    <row r="5255" spans="1:14" x14ac:dyDescent="0.2">
      <c r="A5255" t="s">
        <v>5513</v>
      </c>
      <c r="B5255" t="s">
        <v>33257</v>
      </c>
      <c r="I5255" t="s">
        <v>5</v>
      </c>
      <c r="J5255">
        <v>1642.32</v>
      </c>
      <c r="M5255">
        <v>1642.32</v>
      </c>
      <c r="N5255">
        <f t="shared" si="82"/>
        <v>0</v>
      </c>
    </row>
    <row r="5256" spans="1:14" x14ac:dyDescent="0.2">
      <c r="A5256" t="s">
        <v>5514</v>
      </c>
      <c r="B5256" t="s">
        <v>33257</v>
      </c>
      <c r="I5256" t="s">
        <v>5</v>
      </c>
      <c r="J5256">
        <v>1633.5</v>
      </c>
      <c r="M5256">
        <v>1633.5</v>
      </c>
      <c r="N5256">
        <f t="shared" si="82"/>
        <v>0</v>
      </c>
    </row>
    <row r="5257" spans="1:14" x14ac:dyDescent="0.2">
      <c r="A5257" t="s">
        <v>5515</v>
      </c>
      <c r="B5257" t="s">
        <v>33258</v>
      </c>
      <c r="I5257" t="s">
        <v>5</v>
      </c>
      <c r="J5257">
        <v>3915.48</v>
      </c>
      <c r="M5257">
        <v>3915.48</v>
      </c>
      <c r="N5257">
        <f t="shared" si="82"/>
        <v>0</v>
      </c>
    </row>
    <row r="5258" spans="1:14" x14ac:dyDescent="0.2">
      <c r="A5258" t="s">
        <v>5516</v>
      </c>
      <c r="B5258" t="s">
        <v>33258</v>
      </c>
      <c r="I5258" t="s">
        <v>5</v>
      </c>
      <c r="J5258">
        <v>3905.73</v>
      </c>
      <c r="M5258">
        <v>3905.73</v>
      </c>
      <c r="N5258">
        <f t="shared" si="82"/>
        <v>0</v>
      </c>
    </row>
    <row r="5259" spans="1:14" x14ac:dyDescent="0.2">
      <c r="A5259" t="s">
        <v>5517</v>
      </c>
      <c r="B5259" t="s">
        <v>33259</v>
      </c>
      <c r="I5259" t="s">
        <v>5</v>
      </c>
      <c r="J5259">
        <v>4683.7700000000004</v>
      </c>
      <c r="M5259">
        <v>4683.7700000000004</v>
      </c>
      <c r="N5259">
        <f t="shared" si="82"/>
        <v>0</v>
      </c>
    </row>
    <row r="5260" spans="1:14" x14ac:dyDescent="0.2">
      <c r="A5260" t="s">
        <v>5518</v>
      </c>
      <c r="B5260" t="s">
        <v>33259</v>
      </c>
      <c r="I5260" t="s">
        <v>5</v>
      </c>
      <c r="J5260">
        <v>4672.38</v>
      </c>
      <c r="M5260">
        <v>4672.38</v>
      </c>
      <c r="N5260">
        <f t="shared" si="82"/>
        <v>0</v>
      </c>
    </row>
    <row r="5261" spans="1:14" x14ac:dyDescent="0.2">
      <c r="A5261" t="s">
        <v>5519</v>
      </c>
      <c r="B5261" t="s">
        <v>33260</v>
      </c>
      <c r="I5261" t="s">
        <v>5</v>
      </c>
      <c r="J5261">
        <v>5797.37</v>
      </c>
      <c r="M5261">
        <v>5797.37</v>
      </c>
      <c r="N5261">
        <f t="shared" si="82"/>
        <v>0</v>
      </c>
    </row>
    <row r="5262" spans="1:14" x14ac:dyDescent="0.2">
      <c r="A5262" t="s">
        <v>5520</v>
      </c>
      <c r="B5262" t="s">
        <v>33260</v>
      </c>
      <c r="I5262" t="s">
        <v>5</v>
      </c>
      <c r="J5262">
        <v>5784.92</v>
      </c>
      <c r="M5262">
        <v>5784.92</v>
      </c>
      <c r="N5262">
        <f t="shared" si="82"/>
        <v>0</v>
      </c>
    </row>
    <row r="5263" spans="1:14" x14ac:dyDescent="0.2">
      <c r="A5263" t="s">
        <v>5521</v>
      </c>
      <c r="B5263" t="s">
        <v>33261</v>
      </c>
      <c r="I5263" t="s">
        <v>5</v>
      </c>
      <c r="J5263">
        <v>6755.77</v>
      </c>
      <c r="M5263">
        <v>6755.77</v>
      </c>
      <c r="N5263">
        <f t="shared" si="82"/>
        <v>0</v>
      </c>
    </row>
    <row r="5264" spans="1:14" x14ac:dyDescent="0.2">
      <c r="A5264" t="s">
        <v>5522</v>
      </c>
      <c r="B5264" t="s">
        <v>33261</v>
      </c>
      <c r="I5264" t="s">
        <v>5</v>
      </c>
      <c r="J5264">
        <v>6741.44</v>
      </c>
      <c r="M5264">
        <v>6741.44</v>
      </c>
      <c r="N5264">
        <f t="shared" si="82"/>
        <v>0</v>
      </c>
    </row>
    <row r="5265" spans="1:14" x14ac:dyDescent="0.2">
      <c r="A5265" t="s">
        <v>5523</v>
      </c>
      <c r="B5265" t="s">
        <v>33262</v>
      </c>
      <c r="I5265" t="s">
        <v>5</v>
      </c>
      <c r="J5265">
        <v>9335.26</v>
      </c>
      <c r="M5265">
        <v>9335.26</v>
      </c>
      <c r="N5265">
        <f t="shared" si="82"/>
        <v>0</v>
      </c>
    </row>
    <row r="5266" spans="1:14" x14ac:dyDescent="0.2">
      <c r="A5266" t="s">
        <v>5524</v>
      </c>
      <c r="B5266" t="s">
        <v>33262</v>
      </c>
      <c r="I5266" t="s">
        <v>5</v>
      </c>
      <c r="J5266">
        <v>9318.6200000000008</v>
      </c>
      <c r="M5266">
        <v>9318.6200000000008</v>
      </c>
      <c r="N5266">
        <f t="shared" si="82"/>
        <v>0</v>
      </c>
    </row>
    <row r="5267" spans="1:14" x14ac:dyDescent="0.2">
      <c r="A5267" t="s">
        <v>5525</v>
      </c>
      <c r="B5267" t="s">
        <v>33263</v>
      </c>
      <c r="I5267" t="s">
        <v>5</v>
      </c>
      <c r="J5267">
        <v>12859.61</v>
      </c>
      <c r="M5267">
        <v>12859.61</v>
      </c>
      <c r="N5267">
        <f t="shared" si="82"/>
        <v>0</v>
      </c>
    </row>
    <row r="5268" spans="1:14" x14ac:dyDescent="0.2">
      <c r="A5268" t="s">
        <v>5526</v>
      </c>
      <c r="B5268" t="s">
        <v>33263</v>
      </c>
      <c r="I5268" t="s">
        <v>5</v>
      </c>
      <c r="J5268">
        <v>12839.15</v>
      </c>
      <c r="M5268">
        <v>12839.15</v>
      </c>
      <c r="N5268">
        <f t="shared" si="82"/>
        <v>0</v>
      </c>
    </row>
    <row r="5269" spans="1:14" x14ac:dyDescent="0.2">
      <c r="A5269" t="s">
        <v>5527</v>
      </c>
      <c r="B5269" t="s">
        <v>33264</v>
      </c>
      <c r="I5269" t="s">
        <v>5</v>
      </c>
      <c r="J5269">
        <v>3540.64</v>
      </c>
      <c r="M5269">
        <v>3540.64</v>
      </c>
      <c r="N5269">
        <f t="shared" si="82"/>
        <v>0</v>
      </c>
    </row>
    <row r="5270" spans="1:14" x14ac:dyDescent="0.2">
      <c r="A5270" t="s">
        <v>5528</v>
      </c>
      <c r="B5270" t="s">
        <v>33264</v>
      </c>
      <c r="I5270" t="s">
        <v>5</v>
      </c>
      <c r="J5270">
        <v>3349.72</v>
      </c>
      <c r="M5270">
        <v>3349.72</v>
      </c>
      <c r="N5270">
        <f t="shared" si="82"/>
        <v>0</v>
      </c>
    </row>
    <row r="5271" spans="1:14" x14ac:dyDescent="0.2">
      <c r="A5271" t="s">
        <v>5529</v>
      </c>
      <c r="B5271" t="s">
        <v>33265</v>
      </c>
      <c r="I5271" t="s">
        <v>5</v>
      </c>
      <c r="J5271">
        <v>3711.68</v>
      </c>
      <c r="M5271">
        <v>3711.68</v>
      </c>
      <c r="N5271">
        <f t="shared" si="82"/>
        <v>0</v>
      </c>
    </row>
    <row r="5272" spans="1:14" x14ac:dyDescent="0.2">
      <c r="A5272" t="s">
        <v>5530</v>
      </c>
      <c r="B5272" t="s">
        <v>33265</v>
      </c>
      <c r="I5272" t="s">
        <v>5</v>
      </c>
      <c r="J5272">
        <v>3510.34</v>
      </c>
      <c r="M5272">
        <v>3510.34</v>
      </c>
      <c r="N5272">
        <f t="shared" si="82"/>
        <v>0</v>
      </c>
    </row>
    <row r="5273" spans="1:14" x14ac:dyDescent="0.2">
      <c r="A5273" t="s">
        <v>5531</v>
      </c>
      <c r="B5273" t="s">
        <v>33266</v>
      </c>
      <c r="I5273" t="s">
        <v>5</v>
      </c>
      <c r="J5273">
        <v>4141.7700000000004</v>
      </c>
      <c r="M5273">
        <v>4141.7700000000004</v>
      </c>
      <c r="N5273">
        <f t="shared" si="82"/>
        <v>0</v>
      </c>
    </row>
    <row r="5274" spans="1:14" x14ac:dyDescent="0.2">
      <c r="A5274" t="s">
        <v>5532</v>
      </c>
      <c r="B5274" t="s">
        <v>33266</v>
      </c>
      <c r="I5274" t="s">
        <v>5</v>
      </c>
      <c r="J5274">
        <v>3920.15</v>
      </c>
      <c r="M5274">
        <v>3920.15</v>
      </c>
      <c r="N5274">
        <f t="shared" si="82"/>
        <v>0</v>
      </c>
    </row>
    <row r="5275" spans="1:14" x14ac:dyDescent="0.2">
      <c r="A5275" t="s">
        <v>5533</v>
      </c>
      <c r="B5275" t="s">
        <v>33267</v>
      </c>
      <c r="I5275" t="s">
        <v>5</v>
      </c>
      <c r="J5275">
        <v>4607.7</v>
      </c>
      <c r="M5275">
        <v>4607.7</v>
      </c>
      <c r="N5275">
        <f t="shared" si="82"/>
        <v>0</v>
      </c>
    </row>
    <row r="5276" spans="1:14" x14ac:dyDescent="0.2">
      <c r="A5276" t="s">
        <v>5534</v>
      </c>
      <c r="B5276" t="s">
        <v>33267</v>
      </c>
      <c r="I5276" t="s">
        <v>5</v>
      </c>
      <c r="J5276">
        <v>4358.6099999999997</v>
      </c>
      <c r="M5276">
        <v>4358.6099999999997</v>
      </c>
      <c r="N5276">
        <f t="shared" si="82"/>
        <v>0</v>
      </c>
    </row>
    <row r="5277" spans="1:14" x14ac:dyDescent="0.2">
      <c r="A5277" t="s">
        <v>5535</v>
      </c>
      <c r="B5277" t="s">
        <v>33268</v>
      </c>
      <c r="I5277" t="s">
        <v>5</v>
      </c>
      <c r="J5277">
        <v>5013.6400000000003</v>
      </c>
      <c r="M5277">
        <v>5013.6400000000003</v>
      </c>
      <c r="N5277">
        <f t="shared" si="82"/>
        <v>0</v>
      </c>
    </row>
    <row r="5278" spans="1:14" x14ac:dyDescent="0.2">
      <c r="A5278" t="s">
        <v>5536</v>
      </c>
      <c r="B5278" t="s">
        <v>33268</v>
      </c>
      <c r="I5278" t="s">
        <v>5</v>
      </c>
      <c r="J5278">
        <v>4740.92</v>
      </c>
      <c r="M5278">
        <v>4740.92</v>
      </c>
      <c r="N5278">
        <f t="shared" si="82"/>
        <v>0</v>
      </c>
    </row>
    <row r="5279" spans="1:14" x14ac:dyDescent="0.2">
      <c r="A5279" t="s">
        <v>5537</v>
      </c>
      <c r="B5279" t="s">
        <v>33269</v>
      </c>
      <c r="I5279" t="s">
        <v>5</v>
      </c>
      <c r="J5279">
        <v>5763.02</v>
      </c>
      <c r="M5279">
        <v>5763.02</v>
      </c>
      <c r="N5279">
        <f t="shared" si="82"/>
        <v>0</v>
      </c>
    </row>
    <row r="5280" spans="1:14" x14ac:dyDescent="0.2">
      <c r="A5280" t="s">
        <v>5538</v>
      </c>
      <c r="B5280" t="s">
        <v>33269</v>
      </c>
      <c r="I5280" t="s">
        <v>5</v>
      </c>
      <c r="J5280">
        <v>5448.65</v>
      </c>
      <c r="M5280">
        <v>5448.65</v>
      </c>
      <c r="N5280">
        <f t="shared" si="82"/>
        <v>0</v>
      </c>
    </row>
    <row r="5281" spans="1:14" x14ac:dyDescent="0.2">
      <c r="A5281" t="s">
        <v>5539</v>
      </c>
      <c r="B5281" t="s">
        <v>33270</v>
      </c>
      <c r="I5281" t="s">
        <v>5</v>
      </c>
      <c r="J5281">
        <v>6370.32</v>
      </c>
      <c r="M5281">
        <v>6370.32</v>
      </c>
      <c r="N5281">
        <f t="shared" si="82"/>
        <v>0</v>
      </c>
    </row>
    <row r="5282" spans="1:14" x14ac:dyDescent="0.2">
      <c r="A5282" t="s">
        <v>5540</v>
      </c>
      <c r="B5282" t="s">
        <v>33270</v>
      </c>
      <c r="I5282" t="s">
        <v>5</v>
      </c>
      <c r="J5282">
        <v>6023.14</v>
      </c>
      <c r="M5282">
        <v>6023.14</v>
      </c>
      <c r="N5282">
        <f t="shared" si="82"/>
        <v>0</v>
      </c>
    </row>
    <row r="5283" spans="1:14" x14ac:dyDescent="0.2">
      <c r="A5283" t="s">
        <v>5541</v>
      </c>
      <c r="B5283" t="s">
        <v>33271</v>
      </c>
      <c r="I5283" t="s">
        <v>5</v>
      </c>
      <c r="J5283">
        <v>7025.35</v>
      </c>
      <c r="M5283">
        <v>7025.35</v>
      </c>
      <c r="N5283">
        <f t="shared" si="82"/>
        <v>0</v>
      </c>
    </row>
    <row r="5284" spans="1:14" x14ac:dyDescent="0.2">
      <c r="A5284" t="s">
        <v>5542</v>
      </c>
      <c r="B5284" t="s">
        <v>33271</v>
      </c>
      <c r="I5284" t="s">
        <v>5</v>
      </c>
      <c r="J5284">
        <v>6645.34</v>
      </c>
      <c r="M5284">
        <v>6645.34</v>
      </c>
      <c r="N5284">
        <f t="shared" si="82"/>
        <v>0</v>
      </c>
    </row>
    <row r="5285" spans="1:14" x14ac:dyDescent="0.2">
      <c r="A5285" t="s">
        <v>5543</v>
      </c>
      <c r="B5285" t="s">
        <v>33272</v>
      </c>
      <c r="I5285" t="s">
        <v>5</v>
      </c>
      <c r="J5285">
        <v>7842.95</v>
      </c>
      <c r="M5285">
        <v>7842.95</v>
      </c>
      <c r="N5285">
        <f t="shared" si="82"/>
        <v>0</v>
      </c>
    </row>
    <row r="5286" spans="1:14" x14ac:dyDescent="0.2">
      <c r="A5286" t="s">
        <v>5544</v>
      </c>
      <c r="B5286" t="s">
        <v>33272</v>
      </c>
      <c r="I5286" t="s">
        <v>5</v>
      </c>
      <c r="J5286">
        <v>7419.78</v>
      </c>
      <c r="M5286">
        <v>7419.78</v>
      </c>
      <c r="N5286">
        <f t="shared" si="82"/>
        <v>0</v>
      </c>
    </row>
    <row r="5287" spans="1:14" x14ac:dyDescent="0.2">
      <c r="A5287" t="s">
        <v>5545</v>
      </c>
      <c r="B5287" t="s">
        <v>33273</v>
      </c>
      <c r="I5287" t="s">
        <v>5</v>
      </c>
      <c r="J5287">
        <v>2583.88</v>
      </c>
      <c r="M5287">
        <v>2583.88</v>
      </c>
      <c r="N5287">
        <f t="shared" si="82"/>
        <v>0</v>
      </c>
    </row>
    <row r="5288" spans="1:14" x14ac:dyDescent="0.2">
      <c r="A5288" t="s">
        <v>5546</v>
      </c>
      <c r="B5288" t="s">
        <v>33273</v>
      </c>
      <c r="I5288" t="s">
        <v>5</v>
      </c>
      <c r="J5288">
        <v>2442.27</v>
      </c>
      <c r="M5288">
        <v>2442.27</v>
      </c>
      <c r="N5288">
        <f t="shared" si="82"/>
        <v>0</v>
      </c>
    </row>
    <row r="5289" spans="1:14" x14ac:dyDescent="0.2">
      <c r="A5289" t="s">
        <v>5547</v>
      </c>
      <c r="B5289" t="s">
        <v>33274</v>
      </c>
      <c r="I5289" t="s">
        <v>5</v>
      </c>
      <c r="J5289">
        <v>2981.72</v>
      </c>
      <c r="M5289">
        <v>2981.72</v>
      </c>
      <c r="N5289">
        <f t="shared" si="82"/>
        <v>0</v>
      </c>
    </row>
    <row r="5290" spans="1:14" x14ac:dyDescent="0.2">
      <c r="A5290" t="s">
        <v>5548</v>
      </c>
      <c r="B5290" t="s">
        <v>33274</v>
      </c>
      <c r="I5290" t="s">
        <v>5</v>
      </c>
      <c r="J5290">
        <v>2821.53</v>
      </c>
      <c r="M5290">
        <v>2821.53</v>
      </c>
      <c r="N5290">
        <f t="shared" si="82"/>
        <v>0</v>
      </c>
    </row>
    <row r="5291" spans="1:14" x14ac:dyDescent="0.2">
      <c r="A5291" t="s">
        <v>5549</v>
      </c>
      <c r="B5291" t="s">
        <v>33275</v>
      </c>
      <c r="I5291" t="s">
        <v>5</v>
      </c>
      <c r="J5291">
        <v>3243.36</v>
      </c>
      <c r="M5291">
        <v>3243.36</v>
      </c>
      <c r="N5291">
        <f t="shared" si="82"/>
        <v>0</v>
      </c>
    </row>
    <row r="5292" spans="1:14" x14ac:dyDescent="0.2">
      <c r="A5292" t="s">
        <v>5550</v>
      </c>
      <c r="B5292" t="s">
        <v>33275</v>
      </c>
      <c r="I5292" t="s">
        <v>5</v>
      </c>
      <c r="J5292">
        <v>3069.2</v>
      </c>
      <c r="M5292">
        <v>3069.2</v>
      </c>
      <c r="N5292">
        <f t="shared" si="82"/>
        <v>0</v>
      </c>
    </row>
    <row r="5293" spans="1:14" x14ac:dyDescent="0.2">
      <c r="A5293" t="s">
        <v>5551</v>
      </c>
      <c r="B5293" t="s">
        <v>33276</v>
      </c>
      <c r="I5293" t="s">
        <v>5</v>
      </c>
      <c r="J5293">
        <v>3656.76</v>
      </c>
      <c r="M5293">
        <v>3656.76</v>
      </c>
      <c r="N5293">
        <f t="shared" si="82"/>
        <v>0</v>
      </c>
    </row>
    <row r="5294" spans="1:14" x14ac:dyDescent="0.2">
      <c r="A5294" t="s">
        <v>5552</v>
      </c>
      <c r="B5294" t="s">
        <v>33276</v>
      </c>
      <c r="I5294" t="s">
        <v>5</v>
      </c>
      <c r="J5294">
        <v>3457.36</v>
      </c>
      <c r="M5294">
        <v>3457.36</v>
      </c>
      <c r="N5294">
        <f t="shared" si="82"/>
        <v>0</v>
      </c>
    </row>
    <row r="5295" spans="1:14" x14ac:dyDescent="0.2">
      <c r="A5295" t="s">
        <v>5553</v>
      </c>
      <c r="B5295" t="s">
        <v>33277</v>
      </c>
      <c r="I5295" t="s">
        <v>5</v>
      </c>
      <c r="J5295">
        <v>4265.3</v>
      </c>
      <c r="M5295">
        <v>4265.3</v>
      </c>
      <c r="N5295">
        <f t="shared" si="82"/>
        <v>0</v>
      </c>
    </row>
    <row r="5296" spans="1:14" x14ac:dyDescent="0.2">
      <c r="A5296" t="s">
        <v>5554</v>
      </c>
      <c r="B5296" t="s">
        <v>33277</v>
      </c>
      <c r="I5296" t="s">
        <v>5</v>
      </c>
      <c r="J5296">
        <v>4034.27</v>
      </c>
      <c r="M5296">
        <v>4034.27</v>
      </c>
      <c r="N5296">
        <f t="shared" si="82"/>
        <v>0</v>
      </c>
    </row>
    <row r="5297" spans="1:14" x14ac:dyDescent="0.2">
      <c r="A5297" t="s">
        <v>5555</v>
      </c>
      <c r="B5297" t="s">
        <v>33278</v>
      </c>
      <c r="I5297" t="s">
        <v>5</v>
      </c>
      <c r="J5297">
        <v>4707.79</v>
      </c>
      <c r="M5297">
        <v>4707.79</v>
      </c>
      <c r="N5297">
        <f t="shared" si="82"/>
        <v>0</v>
      </c>
    </row>
    <row r="5298" spans="1:14" x14ac:dyDescent="0.2">
      <c r="A5298" t="s">
        <v>5556</v>
      </c>
      <c r="B5298" t="s">
        <v>33278</v>
      </c>
      <c r="I5298" t="s">
        <v>5</v>
      </c>
      <c r="J5298">
        <v>4448.4799999999996</v>
      </c>
      <c r="M5298">
        <v>4448.4799999999996</v>
      </c>
      <c r="N5298">
        <f t="shared" si="82"/>
        <v>0</v>
      </c>
    </row>
    <row r="5299" spans="1:14" x14ac:dyDescent="0.2">
      <c r="A5299" t="s">
        <v>5557</v>
      </c>
      <c r="B5299" t="s">
        <v>33279</v>
      </c>
      <c r="I5299" t="s">
        <v>5</v>
      </c>
      <c r="J5299">
        <v>5109.1899999999996</v>
      </c>
      <c r="M5299">
        <v>5109.1899999999996</v>
      </c>
      <c r="N5299">
        <f t="shared" si="82"/>
        <v>0</v>
      </c>
    </row>
    <row r="5300" spans="1:14" x14ac:dyDescent="0.2">
      <c r="A5300" t="s">
        <v>5558</v>
      </c>
      <c r="B5300" t="s">
        <v>33279</v>
      </c>
      <c r="I5300" t="s">
        <v>5</v>
      </c>
      <c r="J5300">
        <v>4828.7700000000004</v>
      </c>
      <c r="M5300">
        <v>4828.7700000000004</v>
      </c>
      <c r="N5300">
        <f t="shared" si="82"/>
        <v>0</v>
      </c>
    </row>
    <row r="5301" spans="1:14" x14ac:dyDescent="0.2">
      <c r="A5301" t="s">
        <v>5559</v>
      </c>
      <c r="B5301" t="s">
        <v>33280</v>
      </c>
      <c r="I5301" t="s">
        <v>5</v>
      </c>
      <c r="J5301">
        <v>5494.64</v>
      </c>
      <c r="M5301">
        <v>5494.64</v>
      </c>
      <c r="N5301">
        <f t="shared" si="82"/>
        <v>0</v>
      </c>
    </row>
    <row r="5302" spans="1:14" x14ac:dyDescent="0.2">
      <c r="A5302" t="s">
        <v>5560</v>
      </c>
      <c r="B5302" t="s">
        <v>33280</v>
      </c>
      <c r="I5302" t="s">
        <v>5</v>
      </c>
      <c r="J5302">
        <v>5193.6099999999997</v>
      </c>
      <c r="M5302">
        <v>5193.6099999999997</v>
      </c>
      <c r="N5302">
        <f t="shared" si="82"/>
        <v>0</v>
      </c>
    </row>
    <row r="5303" spans="1:14" x14ac:dyDescent="0.2">
      <c r="A5303" t="s">
        <v>5561</v>
      </c>
      <c r="B5303" t="s">
        <v>33281</v>
      </c>
      <c r="I5303" t="s">
        <v>5</v>
      </c>
      <c r="J5303">
        <v>2474.66</v>
      </c>
      <c r="M5303">
        <v>2474.66</v>
      </c>
      <c r="N5303">
        <f t="shared" si="82"/>
        <v>0</v>
      </c>
    </row>
    <row r="5304" spans="1:14" x14ac:dyDescent="0.2">
      <c r="A5304" t="s">
        <v>5562</v>
      </c>
      <c r="B5304" t="s">
        <v>33281</v>
      </c>
      <c r="I5304" t="s">
        <v>5</v>
      </c>
      <c r="J5304">
        <v>2326.88</v>
      </c>
      <c r="M5304">
        <v>2326.88</v>
      </c>
      <c r="N5304">
        <f t="shared" si="82"/>
        <v>0</v>
      </c>
    </row>
    <row r="5305" spans="1:14" x14ac:dyDescent="0.2">
      <c r="A5305" t="s">
        <v>5563</v>
      </c>
      <c r="B5305" t="s">
        <v>33282</v>
      </c>
      <c r="I5305" t="s">
        <v>5</v>
      </c>
      <c r="J5305">
        <v>2266.3000000000002</v>
      </c>
      <c r="M5305">
        <v>2266.3000000000002</v>
      </c>
      <c r="N5305">
        <f t="shared" si="82"/>
        <v>0</v>
      </c>
    </row>
    <row r="5306" spans="1:14" x14ac:dyDescent="0.2">
      <c r="A5306" t="s">
        <v>5564</v>
      </c>
      <c r="B5306" t="s">
        <v>33282</v>
      </c>
      <c r="I5306" t="s">
        <v>5</v>
      </c>
      <c r="J5306">
        <v>2131.9</v>
      </c>
      <c r="M5306">
        <v>2131.9</v>
      </c>
      <c r="N5306">
        <f t="shared" si="82"/>
        <v>0</v>
      </c>
    </row>
    <row r="5307" spans="1:14" x14ac:dyDescent="0.2">
      <c r="A5307" t="s">
        <v>5565</v>
      </c>
      <c r="B5307" t="s">
        <v>33283</v>
      </c>
      <c r="I5307" t="s">
        <v>5</v>
      </c>
      <c r="J5307">
        <v>2147.44</v>
      </c>
      <c r="M5307">
        <v>2147.44</v>
      </c>
      <c r="N5307">
        <f t="shared" si="82"/>
        <v>0</v>
      </c>
    </row>
    <row r="5308" spans="1:14" x14ac:dyDescent="0.2">
      <c r="A5308" t="s">
        <v>5566</v>
      </c>
      <c r="B5308" t="s">
        <v>33283</v>
      </c>
      <c r="I5308" t="s">
        <v>5</v>
      </c>
      <c r="J5308">
        <v>2018.74</v>
      </c>
      <c r="M5308">
        <v>2018.74</v>
      </c>
      <c r="N5308">
        <f t="shared" si="82"/>
        <v>0</v>
      </c>
    </row>
    <row r="5309" spans="1:14" x14ac:dyDescent="0.2">
      <c r="A5309" t="s">
        <v>5567</v>
      </c>
      <c r="B5309" t="s">
        <v>33284</v>
      </c>
      <c r="I5309" t="s">
        <v>5</v>
      </c>
      <c r="J5309">
        <v>1888.39</v>
      </c>
      <c r="M5309">
        <v>1888.39</v>
      </c>
      <c r="N5309">
        <f t="shared" si="82"/>
        <v>0</v>
      </c>
    </row>
    <row r="5310" spans="1:14" x14ac:dyDescent="0.2">
      <c r="A5310" t="s">
        <v>5568</v>
      </c>
      <c r="B5310" t="s">
        <v>33284</v>
      </c>
      <c r="I5310" t="s">
        <v>5</v>
      </c>
      <c r="J5310">
        <v>1777.33</v>
      </c>
      <c r="M5310">
        <v>1777.33</v>
      </c>
      <c r="N5310">
        <f t="shared" si="82"/>
        <v>0</v>
      </c>
    </row>
    <row r="5311" spans="1:14" x14ac:dyDescent="0.2">
      <c r="A5311" t="s">
        <v>5569</v>
      </c>
      <c r="B5311" t="s">
        <v>33285</v>
      </c>
      <c r="I5311" t="s">
        <v>5</v>
      </c>
      <c r="J5311">
        <v>1811.38</v>
      </c>
      <c r="M5311">
        <v>1811.38</v>
      </c>
      <c r="N5311">
        <f t="shared" si="82"/>
        <v>0</v>
      </c>
    </row>
    <row r="5312" spans="1:14" x14ac:dyDescent="0.2">
      <c r="A5312" t="s">
        <v>5570</v>
      </c>
      <c r="B5312" t="s">
        <v>33285</v>
      </c>
      <c r="I5312" t="s">
        <v>5</v>
      </c>
      <c r="J5312">
        <v>1704.14</v>
      </c>
      <c r="M5312">
        <v>1704.14</v>
      </c>
      <c r="N5312">
        <f t="shared" si="82"/>
        <v>0</v>
      </c>
    </row>
    <row r="5313" spans="1:14" x14ac:dyDescent="0.2">
      <c r="A5313" t="s">
        <v>5571</v>
      </c>
      <c r="B5313" t="s">
        <v>33286</v>
      </c>
      <c r="I5313" t="s">
        <v>5</v>
      </c>
      <c r="J5313">
        <v>5527.05</v>
      </c>
      <c r="M5313">
        <v>5527.05</v>
      </c>
      <c r="N5313">
        <f t="shared" si="82"/>
        <v>0</v>
      </c>
    </row>
    <row r="5314" spans="1:14" x14ac:dyDescent="0.2">
      <c r="A5314" t="s">
        <v>5572</v>
      </c>
      <c r="B5314" t="s">
        <v>33286</v>
      </c>
      <c r="I5314" t="s">
        <v>5</v>
      </c>
      <c r="J5314">
        <v>5083.96</v>
      </c>
      <c r="M5314">
        <v>5083.96</v>
      </c>
      <c r="N5314">
        <f t="shared" si="82"/>
        <v>0</v>
      </c>
    </row>
    <row r="5315" spans="1:14" x14ac:dyDescent="0.2">
      <c r="A5315" t="s">
        <v>5573</v>
      </c>
      <c r="B5315" t="s">
        <v>33287</v>
      </c>
      <c r="I5315" t="s">
        <v>5</v>
      </c>
      <c r="J5315">
        <v>6060.75</v>
      </c>
      <c r="M5315">
        <v>6060.75</v>
      </c>
      <c r="N5315">
        <f t="shared" si="82"/>
        <v>0</v>
      </c>
    </row>
    <row r="5316" spans="1:14" x14ac:dyDescent="0.2">
      <c r="A5316" t="s">
        <v>5574</v>
      </c>
      <c r="B5316" t="s">
        <v>33287</v>
      </c>
      <c r="I5316" t="s">
        <v>5</v>
      </c>
      <c r="J5316">
        <v>5574.6</v>
      </c>
      <c r="M5316">
        <v>5574.6</v>
      </c>
      <c r="N5316">
        <f t="shared" ref="N5316:N5379" si="83">J5316-M5316</f>
        <v>0</v>
      </c>
    </row>
    <row r="5317" spans="1:14" x14ac:dyDescent="0.2">
      <c r="A5317" t="s">
        <v>5575</v>
      </c>
      <c r="B5317" t="s">
        <v>33288</v>
      </c>
      <c r="I5317" t="s">
        <v>5</v>
      </c>
      <c r="J5317">
        <v>6629.36</v>
      </c>
      <c r="M5317">
        <v>6629.36</v>
      </c>
      <c r="N5317">
        <f t="shared" si="83"/>
        <v>0</v>
      </c>
    </row>
    <row r="5318" spans="1:14" x14ac:dyDescent="0.2">
      <c r="A5318" t="s">
        <v>5576</v>
      </c>
      <c r="B5318" t="s">
        <v>33288</v>
      </c>
      <c r="I5318" t="s">
        <v>5</v>
      </c>
      <c r="J5318">
        <v>6100.44</v>
      </c>
      <c r="M5318">
        <v>6100.44</v>
      </c>
      <c r="N5318">
        <f t="shared" si="83"/>
        <v>0</v>
      </c>
    </row>
    <row r="5319" spans="1:14" x14ac:dyDescent="0.2">
      <c r="A5319" t="s">
        <v>5577</v>
      </c>
      <c r="B5319" t="s">
        <v>33289</v>
      </c>
      <c r="I5319" t="s">
        <v>5</v>
      </c>
      <c r="J5319">
        <v>7218.11</v>
      </c>
      <c r="M5319">
        <v>7218.11</v>
      </c>
      <c r="N5319">
        <f t="shared" si="83"/>
        <v>0</v>
      </c>
    </row>
    <row r="5320" spans="1:14" x14ac:dyDescent="0.2">
      <c r="A5320" t="s">
        <v>5578</v>
      </c>
      <c r="B5320" t="s">
        <v>33289</v>
      </c>
      <c r="I5320" t="s">
        <v>5</v>
      </c>
      <c r="J5320">
        <v>6644.88</v>
      </c>
      <c r="M5320">
        <v>6644.88</v>
      </c>
      <c r="N5320">
        <f t="shared" si="83"/>
        <v>0</v>
      </c>
    </row>
    <row r="5321" spans="1:14" x14ac:dyDescent="0.2">
      <c r="A5321" t="s">
        <v>5579</v>
      </c>
      <c r="B5321" t="s">
        <v>33290</v>
      </c>
      <c r="I5321" t="s">
        <v>5</v>
      </c>
      <c r="J5321">
        <v>8020.85</v>
      </c>
      <c r="M5321">
        <v>8020.85</v>
      </c>
      <c r="N5321">
        <f t="shared" si="83"/>
        <v>0</v>
      </c>
    </row>
    <row r="5322" spans="1:14" x14ac:dyDescent="0.2">
      <c r="A5322" t="s">
        <v>5580</v>
      </c>
      <c r="B5322" t="s">
        <v>33290</v>
      </c>
      <c r="I5322" t="s">
        <v>5</v>
      </c>
      <c r="J5322">
        <v>7381.15</v>
      </c>
      <c r="M5322">
        <v>7381.15</v>
      </c>
      <c r="N5322">
        <f t="shared" si="83"/>
        <v>0</v>
      </c>
    </row>
    <row r="5323" spans="1:14" x14ac:dyDescent="0.2">
      <c r="A5323" t="s">
        <v>5581</v>
      </c>
      <c r="B5323" t="s">
        <v>33291</v>
      </c>
      <c r="I5323" t="s">
        <v>5</v>
      </c>
      <c r="J5323">
        <v>8782.35</v>
      </c>
      <c r="M5323">
        <v>8782.35</v>
      </c>
      <c r="N5323">
        <f t="shared" si="83"/>
        <v>0</v>
      </c>
    </row>
    <row r="5324" spans="1:14" x14ac:dyDescent="0.2">
      <c r="A5324" t="s">
        <v>5582</v>
      </c>
      <c r="B5324" t="s">
        <v>33291</v>
      </c>
      <c r="I5324" t="s">
        <v>5</v>
      </c>
      <c r="J5324">
        <v>8076.49</v>
      </c>
      <c r="M5324">
        <v>8076.49</v>
      </c>
      <c r="N5324">
        <f t="shared" si="83"/>
        <v>0</v>
      </c>
    </row>
    <row r="5325" spans="1:14" x14ac:dyDescent="0.2">
      <c r="A5325" t="s">
        <v>5583</v>
      </c>
      <c r="B5325" t="s">
        <v>33292</v>
      </c>
      <c r="I5325" t="s">
        <v>5</v>
      </c>
      <c r="J5325">
        <v>8936.11</v>
      </c>
      <c r="M5325">
        <v>8936.11</v>
      </c>
      <c r="N5325">
        <f t="shared" si="83"/>
        <v>0</v>
      </c>
    </row>
    <row r="5326" spans="1:14" x14ac:dyDescent="0.2">
      <c r="A5326" t="s">
        <v>5584</v>
      </c>
      <c r="B5326" t="s">
        <v>33292</v>
      </c>
      <c r="I5326" t="s">
        <v>5</v>
      </c>
      <c r="J5326">
        <v>8224.26</v>
      </c>
      <c r="M5326">
        <v>8224.26</v>
      </c>
      <c r="N5326">
        <f t="shared" si="83"/>
        <v>0</v>
      </c>
    </row>
    <row r="5327" spans="1:14" x14ac:dyDescent="0.2">
      <c r="A5327" t="s">
        <v>5585</v>
      </c>
      <c r="B5327" t="s">
        <v>33293</v>
      </c>
      <c r="F5327" s="307"/>
      <c r="I5327" t="s">
        <v>5</v>
      </c>
      <c r="J5327">
        <v>9099.4699999999993</v>
      </c>
      <c r="M5327">
        <v>9099.4699999999993</v>
      </c>
      <c r="N5327">
        <f t="shared" si="83"/>
        <v>0</v>
      </c>
    </row>
    <row r="5328" spans="1:14" x14ac:dyDescent="0.2">
      <c r="A5328" t="s">
        <v>5586</v>
      </c>
      <c r="B5328" t="s">
        <v>33293</v>
      </c>
      <c r="F5328" s="307"/>
      <c r="I5328" t="s">
        <v>5</v>
      </c>
      <c r="J5328">
        <v>8380.42</v>
      </c>
      <c r="M5328">
        <v>8380.42</v>
      </c>
      <c r="N5328">
        <f t="shared" si="83"/>
        <v>0</v>
      </c>
    </row>
    <row r="5329" spans="1:14" x14ac:dyDescent="0.2">
      <c r="A5329" t="s">
        <v>5587</v>
      </c>
      <c r="B5329" t="s">
        <v>33294</v>
      </c>
      <c r="I5329" t="s">
        <v>5</v>
      </c>
      <c r="J5329">
        <v>9529.99</v>
      </c>
      <c r="M5329">
        <v>9529.99</v>
      </c>
      <c r="N5329">
        <f t="shared" si="83"/>
        <v>0</v>
      </c>
    </row>
    <row r="5330" spans="1:14" x14ac:dyDescent="0.2">
      <c r="A5330" t="s">
        <v>5588</v>
      </c>
      <c r="B5330" t="s">
        <v>33294</v>
      </c>
      <c r="I5330" t="s">
        <v>5</v>
      </c>
      <c r="J5330">
        <v>8793.11</v>
      </c>
      <c r="M5330">
        <v>8793.11</v>
      </c>
      <c r="N5330">
        <f t="shared" si="83"/>
        <v>0</v>
      </c>
    </row>
    <row r="5331" spans="1:14" x14ac:dyDescent="0.2">
      <c r="A5331" t="s">
        <v>5589</v>
      </c>
      <c r="B5331" t="s">
        <v>33295</v>
      </c>
      <c r="I5331" t="s">
        <v>5</v>
      </c>
      <c r="J5331">
        <v>9964.24</v>
      </c>
      <c r="M5331">
        <v>9964.24</v>
      </c>
      <c r="N5331">
        <f t="shared" si="83"/>
        <v>0</v>
      </c>
    </row>
    <row r="5332" spans="1:14" x14ac:dyDescent="0.2">
      <c r="A5332" t="s">
        <v>5590</v>
      </c>
      <c r="B5332" t="s">
        <v>33295</v>
      </c>
      <c r="I5332" t="s">
        <v>5</v>
      </c>
      <c r="J5332">
        <v>9191.19</v>
      </c>
      <c r="M5332">
        <v>9191.19</v>
      </c>
      <c r="N5332">
        <f t="shared" si="83"/>
        <v>0</v>
      </c>
    </row>
    <row r="5333" spans="1:14" x14ac:dyDescent="0.2">
      <c r="A5333" t="s">
        <v>5591</v>
      </c>
      <c r="B5333" t="s">
        <v>33296</v>
      </c>
      <c r="I5333" t="s">
        <v>5</v>
      </c>
      <c r="J5333">
        <v>10435.1</v>
      </c>
      <c r="M5333">
        <v>10435.1</v>
      </c>
      <c r="N5333">
        <f t="shared" si="83"/>
        <v>0</v>
      </c>
    </row>
    <row r="5334" spans="1:14" x14ac:dyDescent="0.2">
      <c r="A5334" t="s">
        <v>5592</v>
      </c>
      <c r="B5334" t="s">
        <v>33296</v>
      </c>
      <c r="I5334" t="s">
        <v>5</v>
      </c>
      <c r="J5334">
        <v>9626.1299999999992</v>
      </c>
      <c r="M5334">
        <v>9626.1299999999992</v>
      </c>
      <c r="N5334">
        <f t="shared" si="83"/>
        <v>0</v>
      </c>
    </row>
    <row r="5335" spans="1:14" x14ac:dyDescent="0.2">
      <c r="A5335" t="s">
        <v>5593</v>
      </c>
      <c r="B5335" t="s">
        <v>33297</v>
      </c>
      <c r="I5335" t="s">
        <v>5</v>
      </c>
      <c r="J5335">
        <v>10907.89</v>
      </c>
      <c r="M5335">
        <v>10907.89</v>
      </c>
      <c r="N5335">
        <f t="shared" si="83"/>
        <v>0</v>
      </c>
    </row>
    <row r="5336" spans="1:14" x14ac:dyDescent="0.2">
      <c r="A5336" t="s">
        <v>5594</v>
      </c>
      <c r="B5336" t="s">
        <v>33297</v>
      </c>
      <c r="I5336" t="s">
        <v>5</v>
      </c>
      <c r="J5336">
        <v>10062.74</v>
      </c>
      <c r="M5336">
        <v>10062.74</v>
      </c>
      <c r="N5336">
        <f t="shared" si="83"/>
        <v>0</v>
      </c>
    </row>
    <row r="5337" spans="1:14" x14ac:dyDescent="0.2">
      <c r="A5337" t="s">
        <v>5595</v>
      </c>
      <c r="B5337" t="s">
        <v>33298</v>
      </c>
      <c r="I5337" t="s">
        <v>5</v>
      </c>
      <c r="J5337">
        <v>11380.56</v>
      </c>
      <c r="M5337">
        <v>11380.56</v>
      </c>
      <c r="N5337">
        <f t="shared" si="83"/>
        <v>0</v>
      </c>
    </row>
    <row r="5338" spans="1:14" x14ac:dyDescent="0.2">
      <c r="A5338" t="s">
        <v>5596</v>
      </c>
      <c r="B5338" t="s">
        <v>33298</v>
      </c>
      <c r="I5338" t="s">
        <v>5</v>
      </c>
      <c r="J5338">
        <v>10499.24</v>
      </c>
      <c r="M5338">
        <v>10499.24</v>
      </c>
      <c r="N5338">
        <f t="shared" si="83"/>
        <v>0</v>
      </c>
    </row>
    <row r="5339" spans="1:14" x14ac:dyDescent="0.2">
      <c r="A5339" t="s">
        <v>5597</v>
      </c>
      <c r="B5339" t="s">
        <v>33299</v>
      </c>
      <c r="I5339" t="s">
        <v>5</v>
      </c>
      <c r="J5339">
        <v>11813</v>
      </c>
      <c r="M5339">
        <v>11813</v>
      </c>
      <c r="N5339">
        <f t="shared" si="83"/>
        <v>0</v>
      </c>
    </row>
    <row r="5340" spans="1:14" x14ac:dyDescent="0.2">
      <c r="A5340" t="s">
        <v>5598</v>
      </c>
      <c r="B5340" t="s">
        <v>33299</v>
      </c>
      <c r="I5340" t="s">
        <v>5</v>
      </c>
      <c r="J5340">
        <v>10895.76</v>
      </c>
      <c r="M5340">
        <v>10895.76</v>
      </c>
      <c r="N5340">
        <f t="shared" si="83"/>
        <v>0</v>
      </c>
    </row>
    <row r="5341" spans="1:14" x14ac:dyDescent="0.2">
      <c r="A5341" t="s">
        <v>5599</v>
      </c>
      <c r="B5341" t="s">
        <v>33300</v>
      </c>
      <c r="I5341" t="s">
        <v>5</v>
      </c>
      <c r="J5341">
        <v>12285.68</v>
      </c>
      <c r="M5341">
        <v>12285.68</v>
      </c>
      <c r="N5341">
        <f t="shared" si="83"/>
        <v>0</v>
      </c>
    </row>
    <row r="5342" spans="1:14" x14ac:dyDescent="0.2">
      <c r="A5342" t="s">
        <v>5600</v>
      </c>
      <c r="B5342" t="s">
        <v>33300</v>
      </c>
      <c r="I5342" t="s">
        <v>5</v>
      </c>
      <c r="J5342">
        <v>11332.26</v>
      </c>
      <c r="M5342">
        <v>11332.26</v>
      </c>
      <c r="N5342">
        <f t="shared" si="83"/>
        <v>0</v>
      </c>
    </row>
    <row r="5343" spans="1:14" x14ac:dyDescent="0.2">
      <c r="A5343" t="s">
        <v>5601</v>
      </c>
      <c r="B5343" t="s">
        <v>33301</v>
      </c>
      <c r="I5343" t="s">
        <v>5</v>
      </c>
      <c r="J5343">
        <v>12758.46</v>
      </c>
      <c r="M5343">
        <v>12758.46</v>
      </c>
      <c r="N5343">
        <f t="shared" si="83"/>
        <v>0</v>
      </c>
    </row>
    <row r="5344" spans="1:14" x14ac:dyDescent="0.2">
      <c r="A5344" t="s">
        <v>5602</v>
      </c>
      <c r="B5344" t="s">
        <v>33301</v>
      </c>
      <c r="I5344" t="s">
        <v>5</v>
      </c>
      <c r="J5344">
        <v>11768.87</v>
      </c>
      <c r="M5344">
        <v>11768.87</v>
      </c>
      <c r="N5344">
        <f t="shared" si="83"/>
        <v>0</v>
      </c>
    </row>
    <row r="5345" spans="1:14" x14ac:dyDescent="0.2">
      <c r="A5345" t="s">
        <v>5603</v>
      </c>
      <c r="B5345" t="s">
        <v>33302</v>
      </c>
      <c r="I5345" t="s">
        <v>5</v>
      </c>
      <c r="J5345">
        <v>13229.33</v>
      </c>
      <c r="M5345">
        <v>13229.33</v>
      </c>
      <c r="N5345">
        <f t="shared" si="83"/>
        <v>0</v>
      </c>
    </row>
    <row r="5346" spans="1:14" x14ac:dyDescent="0.2">
      <c r="A5346" t="s">
        <v>5604</v>
      </c>
      <c r="B5346" t="s">
        <v>33302</v>
      </c>
      <c r="I5346" t="s">
        <v>5</v>
      </c>
      <c r="J5346">
        <v>12203.81</v>
      </c>
      <c r="M5346">
        <v>12203.81</v>
      </c>
      <c r="N5346">
        <f t="shared" si="83"/>
        <v>0</v>
      </c>
    </row>
    <row r="5347" spans="1:14" x14ac:dyDescent="0.2">
      <c r="A5347" t="s">
        <v>5605</v>
      </c>
      <c r="B5347" t="s">
        <v>33303</v>
      </c>
      <c r="I5347" t="s">
        <v>5</v>
      </c>
      <c r="J5347">
        <v>6812.86</v>
      </c>
      <c r="M5347">
        <v>6812.86</v>
      </c>
      <c r="N5347">
        <f t="shared" si="83"/>
        <v>0</v>
      </c>
    </row>
    <row r="5348" spans="1:14" x14ac:dyDescent="0.2">
      <c r="A5348" t="s">
        <v>5606</v>
      </c>
      <c r="B5348" t="s">
        <v>33303</v>
      </c>
      <c r="I5348" t="s">
        <v>5</v>
      </c>
      <c r="J5348">
        <v>6267.8</v>
      </c>
      <c r="M5348">
        <v>6267.8</v>
      </c>
      <c r="N5348">
        <f t="shared" si="83"/>
        <v>0</v>
      </c>
    </row>
    <row r="5349" spans="1:14" x14ac:dyDescent="0.2">
      <c r="A5349" t="s">
        <v>5607</v>
      </c>
      <c r="B5349" t="s">
        <v>33304</v>
      </c>
      <c r="I5349" t="s">
        <v>5</v>
      </c>
      <c r="J5349">
        <v>7426.55</v>
      </c>
      <c r="M5349">
        <v>7426.55</v>
      </c>
      <c r="N5349">
        <f t="shared" si="83"/>
        <v>0</v>
      </c>
    </row>
    <row r="5350" spans="1:14" x14ac:dyDescent="0.2">
      <c r="A5350" t="s">
        <v>5608</v>
      </c>
      <c r="B5350" t="s">
        <v>33304</v>
      </c>
      <c r="I5350" t="s">
        <v>5</v>
      </c>
      <c r="J5350">
        <v>6835.18</v>
      </c>
      <c r="M5350">
        <v>6835.18</v>
      </c>
      <c r="N5350">
        <f t="shared" si="83"/>
        <v>0</v>
      </c>
    </row>
    <row r="5351" spans="1:14" x14ac:dyDescent="0.2">
      <c r="A5351" t="s">
        <v>5609</v>
      </c>
      <c r="B5351" t="s">
        <v>33305</v>
      </c>
      <c r="I5351" t="s">
        <v>5</v>
      </c>
      <c r="J5351">
        <v>8040.55</v>
      </c>
      <c r="M5351">
        <v>8040.55</v>
      </c>
      <c r="N5351">
        <f t="shared" si="83"/>
        <v>0</v>
      </c>
    </row>
    <row r="5352" spans="1:14" x14ac:dyDescent="0.2">
      <c r="A5352" t="s">
        <v>5610</v>
      </c>
      <c r="B5352" t="s">
        <v>33305</v>
      </c>
      <c r="I5352" t="s">
        <v>5</v>
      </c>
      <c r="J5352">
        <v>7402.91</v>
      </c>
      <c r="M5352">
        <v>7402.91</v>
      </c>
      <c r="N5352">
        <f t="shared" si="83"/>
        <v>0</v>
      </c>
    </row>
    <row r="5353" spans="1:14" x14ac:dyDescent="0.2">
      <c r="A5353" t="s">
        <v>5611</v>
      </c>
      <c r="B5353" t="s">
        <v>33306</v>
      </c>
      <c r="I5353" t="s">
        <v>5</v>
      </c>
      <c r="J5353">
        <v>8881.6299999999992</v>
      </c>
      <c r="M5353">
        <v>8881.6299999999992</v>
      </c>
      <c r="N5353">
        <f t="shared" si="83"/>
        <v>0</v>
      </c>
    </row>
    <row r="5354" spans="1:14" x14ac:dyDescent="0.2">
      <c r="A5354" t="s">
        <v>5612</v>
      </c>
      <c r="B5354" t="s">
        <v>33306</v>
      </c>
      <c r="I5354" t="s">
        <v>5</v>
      </c>
      <c r="J5354">
        <v>8172.37</v>
      </c>
      <c r="M5354">
        <v>8172.37</v>
      </c>
      <c r="N5354">
        <f t="shared" si="83"/>
        <v>0</v>
      </c>
    </row>
    <row r="5355" spans="1:14" x14ac:dyDescent="0.2">
      <c r="A5355" t="s">
        <v>5613</v>
      </c>
      <c r="B5355" t="s">
        <v>33307</v>
      </c>
      <c r="I5355" t="s">
        <v>5</v>
      </c>
      <c r="J5355">
        <v>9726.7099999999991</v>
      </c>
      <c r="M5355">
        <v>9726.7099999999991</v>
      </c>
      <c r="N5355">
        <f t="shared" si="83"/>
        <v>0</v>
      </c>
    </row>
    <row r="5356" spans="1:14" x14ac:dyDescent="0.2">
      <c r="A5356" t="s">
        <v>5614</v>
      </c>
      <c r="B5356" t="s">
        <v>33307</v>
      </c>
      <c r="I5356" t="s">
        <v>5</v>
      </c>
      <c r="J5356">
        <v>8945.81</v>
      </c>
      <c r="M5356">
        <v>8945.81</v>
      </c>
      <c r="N5356">
        <f t="shared" si="83"/>
        <v>0</v>
      </c>
    </row>
    <row r="5357" spans="1:14" x14ac:dyDescent="0.2">
      <c r="A5357" t="s">
        <v>5615</v>
      </c>
      <c r="B5357" t="s">
        <v>33308</v>
      </c>
      <c r="I5357" t="s">
        <v>5</v>
      </c>
      <c r="J5357">
        <v>10127.65</v>
      </c>
      <c r="M5357">
        <v>10127.65</v>
      </c>
      <c r="N5357">
        <f t="shared" si="83"/>
        <v>0</v>
      </c>
    </row>
    <row r="5358" spans="1:14" x14ac:dyDescent="0.2">
      <c r="A5358" t="s">
        <v>5616</v>
      </c>
      <c r="B5358" t="s">
        <v>33308</v>
      </c>
      <c r="I5358" t="s">
        <v>5</v>
      </c>
      <c r="J5358">
        <v>9323.5400000000009</v>
      </c>
      <c r="M5358">
        <v>9323.5400000000009</v>
      </c>
      <c r="N5358">
        <f t="shared" si="83"/>
        <v>0</v>
      </c>
    </row>
    <row r="5359" spans="1:14" x14ac:dyDescent="0.2">
      <c r="A5359" t="s">
        <v>5617</v>
      </c>
      <c r="B5359" t="s">
        <v>33309</v>
      </c>
      <c r="I5359" t="s">
        <v>5</v>
      </c>
      <c r="J5359">
        <v>10437.219999999999</v>
      </c>
      <c r="M5359">
        <v>10437.219999999999</v>
      </c>
      <c r="N5359">
        <f t="shared" si="83"/>
        <v>0</v>
      </c>
    </row>
    <row r="5360" spans="1:14" x14ac:dyDescent="0.2">
      <c r="A5360" t="s">
        <v>5618</v>
      </c>
      <c r="B5360" t="s">
        <v>33309</v>
      </c>
      <c r="I5360" t="s">
        <v>5</v>
      </c>
      <c r="J5360">
        <v>9606.33</v>
      </c>
      <c r="M5360">
        <v>9606.33</v>
      </c>
      <c r="N5360">
        <f t="shared" si="83"/>
        <v>0</v>
      </c>
    </row>
    <row r="5361" spans="1:14" x14ac:dyDescent="0.2">
      <c r="A5361" t="s">
        <v>5619</v>
      </c>
      <c r="B5361" t="s">
        <v>33310</v>
      </c>
      <c r="I5361" t="s">
        <v>5</v>
      </c>
      <c r="J5361">
        <v>10865.34</v>
      </c>
      <c r="M5361">
        <v>10865.34</v>
      </c>
      <c r="N5361">
        <f t="shared" si="83"/>
        <v>0</v>
      </c>
    </row>
    <row r="5362" spans="1:14" x14ac:dyDescent="0.2">
      <c r="A5362" t="s">
        <v>5620</v>
      </c>
      <c r="B5362" t="s">
        <v>33310</v>
      </c>
      <c r="I5362" t="s">
        <v>5</v>
      </c>
      <c r="J5362">
        <v>9999.84</v>
      </c>
      <c r="M5362">
        <v>9999.84</v>
      </c>
      <c r="N5362">
        <f t="shared" si="83"/>
        <v>0</v>
      </c>
    </row>
    <row r="5363" spans="1:14" x14ac:dyDescent="0.2">
      <c r="A5363" t="s">
        <v>5621</v>
      </c>
      <c r="B5363" t="s">
        <v>33311</v>
      </c>
      <c r="I5363" t="s">
        <v>5</v>
      </c>
      <c r="J5363">
        <v>11000.9</v>
      </c>
      <c r="M5363">
        <v>11000.9</v>
      </c>
      <c r="N5363">
        <f t="shared" si="83"/>
        <v>0</v>
      </c>
    </row>
    <row r="5364" spans="1:14" x14ac:dyDescent="0.2">
      <c r="A5364" t="s">
        <v>5622</v>
      </c>
      <c r="B5364" t="s">
        <v>33311</v>
      </c>
      <c r="I5364" t="s">
        <v>5</v>
      </c>
      <c r="J5364">
        <v>10145.07</v>
      </c>
      <c r="M5364">
        <v>10145.07</v>
      </c>
      <c r="N5364">
        <f t="shared" si="83"/>
        <v>0</v>
      </c>
    </row>
    <row r="5365" spans="1:14" x14ac:dyDescent="0.2">
      <c r="A5365" t="s">
        <v>5623</v>
      </c>
      <c r="B5365" t="s">
        <v>33312</v>
      </c>
      <c r="I5365" t="s">
        <v>5</v>
      </c>
      <c r="J5365">
        <v>11471.77</v>
      </c>
      <c r="M5365">
        <v>11471.77</v>
      </c>
      <c r="N5365">
        <f t="shared" si="83"/>
        <v>0</v>
      </c>
    </row>
    <row r="5366" spans="1:14" x14ac:dyDescent="0.2">
      <c r="A5366" t="s">
        <v>5624</v>
      </c>
      <c r="B5366" t="s">
        <v>33312</v>
      </c>
      <c r="I5366" t="s">
        <v>5</v>
      </c>
      <c r="J5366">
        <v>10580</v>
      </c>
      <c r="M5366">
        <v>10580</v>
      </c>
      <c r="N5366">
        <f t="shared" si="83"/>
        <v>0</v>
      </c>
    </row>
    <row r="5367" spans="1:14" x14ac:dyDescent="0.2">
      <c r="A5367" t="s">
        <v>5625</v>
      </c>
      <c r="B5367" t="s">
        <v>33313</v>
      </c>
      <c r="I5367" t="s">
        <v>5</v>
      </c>
      <c r="J5367">
        <v>11944.55</v>
      </c>
      <c r="M5367">
        <v>11944.55</v>
      </c>
      <c r="N5367">
        <f t="shared" si="83"/>
        <v>0</v>
      </c>
    </row>
    <row r="5368" spans="1:14" x14ac:dyDescent="0.2">
      <c r="A5368" t="s">
        <v>5626</v>
      </c>
      <c r="B5368" t="s">
        <v>33313</v>
      </c>
      <c r="I5368" t="s">
        <v>5</v>
      </c>
      <c r="J5368">
        <v>11016.62</v>
      </c>
      <c r="M5368">
        <v>11016.62</v>
      </c>
      <c r="N5368">
        <f t="shared" si="83"/>
        <v>0</v>
      </c>
    </row>
    <row r="5369" spans="1:14" x14ac:dyDescent="0.2">
      <c r="A5369" t="s">
        <v>5627</v>
      </c>
      <c r="B5369" t="s">
        <v>33314</v>
      </c>
      <c r="I5369" t="s">
        <v>5</v>
      </c>
      <c r="J5369">
        <v>12378.8</v>
      </c>
      <c r="M5369">
        <v>12378.8</v>
      </c>
      <c r="N5369">
        <f t="shared" si="83"/>
        <v>0</v>
      </c>
    </row>
    <row r="5370" spans="1:14" x14ac:dyDescent="0.2">
      <c r="A5370" t="s">
        <v>5628</v>
      </c>
      <c r="B5370" t="s">
        <v>33314</v>
      </c>
      <c r="I5370" t="s">
        <v>5</v>
      </c>
      <c r="J5370">
        <v>11414.69</v>
      </c>
      <c r="M5370">
        <v>11414.69</v>
      </c>
      <c r="N5370">
        <f t="shared" si="83"/>
        <v>0</v>
      </c>
    </row>
    <row r="5371" spans="1:14" x14ac:dyDescent="0.2">
      <c r="A5371" t="s">
        <v>5629</v>
      </c>
      <c r="B5371" t="s">
        <v>33315</v>
      </c>
      <c r="I5371" t="s">
        <v>5</v>
      </c>
      <c r="J5371">
        <v>12849.67</v>
      </c>
      <c r="M5371">
        <v>12849.67</v>
      </c>
      <c r="N5371">
        <f t="shared" si="83"/>
        <v>0</v>
      </c>
    </row>
    <row r="5372" spans="1:14" x14ac:dyDescent="0.2">
      <c r="A5372" t="s">
        <v>5630</v>
      </c>
      <c r="B5372" t="s">
        <v>33315</v>
      </c>
      <c r="I5372" t="s">
        <v>5</v>
      </c>
      <c r="J5372">
        <v>11849.63</v>
      </c>
      <c r="M5372">
        <v>11849.63</v>
      </c>
      <c r="N5372">
        <f t="shared" si="83"/>
        <v>0</v>
      </c>
    </row>
    <row r="5373" spans="1:14" x14ac:dyDescent="0.2">
      <c r="A5373" t="s">
        <v>5631</v>
      </c>
      <c r="B5373" t="s">
        <v>33316</v>
      </c>
      <c r="I5373" t="s">
        <v>5</v>
      </c>
      <c r="J5373">
        <v>13322.34</v>
      </c>
      <c r="M5373">
        <v>13322.34</v>
      </c>
      <c r="N5373">
        <f t="shared" si="83"/>
        <v>0</v>
      </c>
    </row>
    <row r="5374" spans="1:14" x14ac:dyDescent="0.2">
      <c r="A5374" t="s">
        <v>5632</v>
      </c>
      <c r="B5374" t="s">
        <v>33316</v>
      </c>
      <c r="I5374" t="s">
        <v>5</v>
      </c>
      <c r="J5374">
        <v>12286.13</v>
      </c>
      <c r="M5374">
        <v>12286.13</v>
      </c>
      <c r="N5374">
        <f t="shared" si="83"/>
        <v>0</v>
      </c>
    </row>
    <row r="5375" spans="1:14" x14ac:dyDescent="0.2">
      <c r="A5375" t="s">
        <v>5633</v>
      </c>
      <c r="B5375" t="s">
        <v>33317</v>
      </c>
      <c r="I5375" t="s">
        <v>5</v>
      </c>
      <c r="J5375">
        <v>13795.13</v>
      </c>
      <c r="M5375">
        <v>13795.13</v>
      </c>
      <c r="N5375">
        <f t="shared" si="83"/>
        <v>0</v>
      </c>
    </row>
    <row r="5376" spans="1:14" x14ac:dyDescent="0.2">
      <c r="A5376" t="s">
        <v>5634</v>
      </c>
      <c r="B5376" t="s">
        <v>33317</v>
      </c>
      <c r="I5376" t="s">
        <v>5</v>
      </c>
      <c r="J5376">
        <v>12722.75</v>
      </c>
      <c r="M5376">
        <v>12722.75</v>
      </c>
      <c r="N5376">
        <f t="shared" si="83"/>
        <v>0</v>
      </c>
    </row>
    <row r="5377" spans="1:14" x14ac:dyDescent="0.2">
      <c r="A5377" t="s">
        <v>5635</v>
      </c>
      <c r="B5377" t="s">
        <v>33318</v>
      </c>
      <c r="I5377" t="s">
        <v>5</v>
      </c>
      <c r="J5377">
        <v>14227.57</v>
      </c>
      <c r="M5377">
        <v>14227.57</v>
      </c>
      <c r="N5377">
        <f t="shared" si="83"/>
        <v>0</v>
      </c>
    </row>
    <row r="5378" spans="1:14" x14ac:dyDescent="0.2">
      <c r="A5378" t="s">
        <v>5636</v>
      </c>
      <c r="B5378" t="s">
        <v>33318</v>
      </c>
      <c r="I5378" t="s">
        <v>5</v>
      </c>
      <c r="J5378">
        <v>13119.26</v>
      </c>
      <c r="M5378">
        <v>13119.26</v>
      </c>
      <c r="N5378">
        <f t="shared" si="83"/>
        <v>0</v>
      </c>
    </row>
    <row r="5379" spans="1:14" x14ac:dyDescent="0.2">
      <c r="A5379" t="s">
        <v>5637</v>
      </c>
      <c r="B5379" t="s">
        <v>33319</v>
      </c>
      <c r="I5379" t="s">
        <v>5</v>
      </c>
      <c r="J5379">
        <v>7761.86</v>
      </c>
      <c r="M5379">
        <v>7761.86</v>
      </c>
      <c r="N5379">
        <f t="shared" si="83"/>
        <v>0</v>
      </c>
    </row>
    <row r="5380" spans="1:14" x14ac:dyDescent="0.2">
      <c r="A5380" t="s">
        <v>5638</v>
      </c>
      <c r="B5380" t="s">
        <v>33319</v>
      </c>
      <c r="I5380" t="s">
        <v>5</v>
      </c>
      <c r="J5380">
        <v>7140.12</v>
      </c>
      <c r="M5380">
        <v>7140.12</v>
      </c>
      <c r="N5380">
        <f t="shared" ref="N5380:N5443" si="84">J5380-M5380</f>
        <v>0</v>
      </c>
    </row>
    <row r="5381" spans="1:14" x14ac:dyDescent="0.2">
      <c r="A5381" t="s">
        <v>5639</v>
      </c>
      <c r="B5381" t="s">
        <v>33320</v>
      </c>
      <c r="I5381" t="s">
        <v>5</v>
      </c>
      <c r="J5381">
        <v>8433.73</v>
      </c>
      <c r="M5381">
        <v>8433.73</v>
      </c>
      <c r="N5381">
        <f t="shared" si="84"/>
        <v>0</v>
      </c>
    </row>
    <row r="5382" spans="1:14" x14ac:dyDescent="0.2">
      <c r="A5382" t="s">
        <v>5640</v>
      </c>
      <c r="B5382" t="s">
        <v>33320</v>
      </c>
      <c r="I5382" t="s">
        <v>5</v>
      </c>
      <c r="J5382">
        <v>7760.47</v>
      </c>
      <c r="M5382">
        <v>7760.47</v>
      </c>
      <c r="N5382">
        <f t="shared" si="84"/>
        <v>0</v>
      </c>
    </row>
    <row r="5383" spans="1:14" x14ac:dyDescent="0.2">
      <c r="A5383" t="s">
        <v>5641</v>
      </c>
      <c r="B5383" t="s">
        <v>33321</v>
      </c>
      <c r="I5383" t="s">
        <v>5</v>
      </c>
      <c r="J5383">
        <v>9063.59</v>
      </c>
      <c r="M5383">
        <v>9063.59</v>
      </c>
      <c r="N5383">
        <f t="shared" si="84"/>
        <v>0</v>
      </c>
    </row>
    <row r="5384" spans="1:14" x14ac:dyDescent="0.2">
      <c r="A5384" t="s">
        <v>5642</v>
      </c>
      <c r="B5384" t="s">
        <v>33321</v>
      </c>
      <c r="I5384" t="s">
        <v>5</v>
      </c>
      <c r="J5384">
        <v>8339.58</v>
      </c>
      <c r="M5384">
        <v>8339.58</v>
      </c>
      <c r="N5384">
        <f t="shared" si="84"/>
        <v>0</v>
      </c>
    </row>
    <row r="5385" spans="1:14" x14ac:dyDescent="0.2">
      <c r="A5385" t="s">
        <v>5643</v>
      </c>
      <c r="B5385" t="s">
        <v>33322</v>
      </c>
      <c r="I5385" t="s">
        <v>5</v>
      </c>
      <c r="J5385">
        <v>9782.06</v>
      </c>
      <c r="M5385">
        <v>9782.06</v>
      </c>
      <c r="N5385">
        <f t="shared" si="84"/>
        <v>0</v>
      </c>
    </row>
    <row r="5386" spans="1:14" x14ac:dyDescent="0.2">
      <c r="A5386" t="s">
        <v>5644</v>
      </c>
      <c r="B5386" t="s">
        <v>33322</v>
      </c>
      <c r="I5386" t="s">
        <v>5</v>
      </c>
      <c r="J5386">
        <v>9000.6299999999992</v>
      </c>
      <c r="M5386">
        <v>9000.6299999999992</v>
      </c>
      <c r="N5386">
        <f t="shared" si="84"/>
        <v>0</v>
      </c>
    </row>
    <row r="5387" spans="1:14" x14ac:dyDescent="0.2">
      <c r="A5387" t="s">
        <v>5645</v>
      </c>
      <c r="B5387" t="s">
        <v>33323</v>
      </c>
      <c r="I5387" t="s">
        <v>5</v>
      </c>
      <c r="J5387">
        <v>10703.77</v>
      </c>
      <c r="M5387">
        <v>10703.77</v>
      </c>
      <c r="N5387">
        <f t="shared" si="84"/>
        <v>0</v>
      </c>
    </row>
    <row r="5388" spans="1:14" x14ac:dyDescent="0.2">
      <c r="A5388" t="s">
        <v>5646</v>
      </c>
      <c r="B5388" t="s">
        <v>33323</v>
      </c>
      <c r="I5388" t="s">
        <v>5</v>
      </c>
      <c r="J5388">
        <v>9845.48</v>
      </c>
      <c r="M5388">
        <v>9845.48</v>
      </c>
      <c r="N5388">
        <f t="shared" si="84"/>
        <v>0</v>
      </c>
    </row>
    <row r="5389" spans="1:14" x14ac:dyDescent="0.2">
      <c r="A5389" t="s">
        <v>5647</v>
      </c>
      <c r="B5389" t="s">
        <v>33324</v>
      </c>
      <c r="I5389" t="s">
        <v>5</v>
      </c>
      <c r="J5389">
        <v>11354.37</v>
      </c>
      <c r="M5389">
        <v>11354.37</v>
      </c>
      <c r="N5389">
        <f t="shared" si="84"/>
        <v>0</v>
      </c>
    </row>
    <row r="5390" spans="1:14" x14ac:dyDescent="0.2">
      <c r="A5390" t="s">
        <v>5648</v>
      </c>
      <c r="B5390" t="s">
        <v>33324</v>
      </c>
      <c r="I5390" t="s">
        <v>5</v>
      </c>
      <c r="J5390">
        <v>10457.73</v>
      </c>
      <c r="M5390">
        <v>10457.73</v>
      </c>
      <c r="N5390">
        <f t="shared" si="84"/>
        <v>0</v>
      </c>
    </row>
    <row r="5391" spans="1:14" x14ac:dyDescent="0.2">
      <c r="A5391" t="s">
        <v>5649</v>
      </c>
      <c r="B5391" t="s">
        <v>33325</v>
      </c>
      <c r="I5391" t="s">
        <v>5</v>
      </c>
      <c r="J5391">
        <v>11598.4</v>
      </c>
      <c r="M5391">
        <v>11598.4</v>
      </c>
      <c r="N5391">
        <f t="shared" si="84"/>
        <v>0</v>
      </c>
    </row>
    <row r="5392" spans="1:14" x14ac:dyDescent="0.2">
      <c r="A5392" t="s">
        <v>5650</v>
      </c>
      <c r="B5392" t="s">
        <v>33325</v>
      </c>
      <c r="I5392" t="s">
        <v>5</v>
      </c>
      <c r="J5392">
        <v>10671.3</v>
      </c>
      <c r="M5392">
        <v>10671.3</v>
      </c>
      <c r="N5392">
        <f t="shared" si="84"/>
        <v>0</v>
      </c>
    </row>
    <row r="5393" spans="1:14" x14ac:dyDescent="0.2">
      <c r="A5393" t="s">
        <v>5651</v>
      </c>
      <c r="B5393" t="s">
        <v>33326</v>
      </c>
      <c r="I5393" t="s">
        <v>5</v>
      </c>
      <c r="J5393">
        <v>11903.23</v>
      </c>
      <c r="M5393">
        <v>11903.23</v>
      </c>
      <c r="N5393">
        <f t="shared" si="84"/>
        <v>0</v>
      </c>
    </row>
    <row r="5394" spans="1:14" x14ac:dyDescent="0.2">
      <c r="A5394" t="s">
        <v>5652</v>
      </c>
      <c r="B5394" t="s">
        <v>33326</v>
      </c>
      <c r="I5394" t="s">
        <v>5</v>
      </c>
      <c r="J5394">
        <v>10955.1</v>
      </c>
      <c r="M5394">
        <v>10955.1</v>
      </c>
      <c r="N5394">
        <f t="shared" si="84"/>
        <v>0</v>
      </c>
    </row>
    <row r="5395" spans="1:14" x14ac:dyDescent="0.2">
      <c r="A5395" t="s">
        <v>5653</v>
      </c>
      <c r="B5395" t="s">
        <v>33327</v>
      </c>
      <c r="I5395" t="s">
        <v>5</v>
      </c>
      <c r="J5395">
        <v>12335.92</v>
      </c>
      <c r="M5395">
        <v>12335.92</v>
      </c>
      <c r="N5395">
        <f t="shared" si="84"/>
        <v>0</v>
      </c>
    </row>
    <row r="5396" spans="1:14" x14ac:dyDescent="0.2">
      <c r="A5396" t="s">
        <v>5654</v>
      </c>
      <c r="B5396" t="s">
        <v>33327</v>
      </c>
      <c r="I5396" t="s">
        <v>5</v>
      </c>
      <c r="J5396">
        <v>11369.75</v>
      </c>
      <c r="M5396">
        <v>11369.75</v>
      </c>
      <c r="N5396">
        <f t="shared" si="84"/>
        <v>0</v>
      </c>
    </row>
    <row r="5397" spans="1:14" x14ac:dyDescent="0.2">
      <c r="A5397" t="s">
        <v>5655</v>
      </c>
      <c r="B5397" t="s">
        <v>33328</v>
      </c>
      <c r="I5397" t="s">
        <v>5</v>
      </c>
      <c r="J5397">
        <v>12806.72</v>
      </c>
      <c r="M5397">
        <v>12806.72</v>
      </c>
      <c r="N5397">
        <f t="shared" si="84"/>
        <v>0</v>
      </c>
    </row>
    <row r="5398" spans="1:14" x14ac:dyDescent="0.2">
      <c r="A5398" t="s">
        <v>5656</v>
      </c>
      <c r="B5398" t="s">
        <v>33328</v>
      </c>
      <c r="I5398" t="s">
        <v>5</v>
      </c>
      <c r="J5398">
        <v>11804.62</v>
      </c>
      <c r="M5398">
        <v>11804.62</v>
      </c>
      <c r="N5398">
        <f t="shared" si="84"/>
        <v>0</v>
      </c>
    </row>
    <row r="5399" spans="1:14" x14ac:dyDescent="0.2">
      <c r="A5399" t="s">
        <v>5657</v>
      </c>
      <c r="B5399" t="s">
        <v>33329</v>
      </c>
      <c r="I5399" t="s">
        <v>5</v>
      </c>
      <c r="J5399">
        <v>13241.08</v>
      </c>
      <c r="M5399">
        <v>13241.08</v>
      </c>
      <c r="N5399">
        <f t="shared" si="84"/>
        <v>0</v>
      </c>
    </row>
    <row r="5400" spans="1:14" x14ac:dyDescent="0.2">
      <c r="A5400" t="s">
        <v>5658</v>
      </c>
      <c r="B5400" t="s">
        <v>33329</v>
      </c>
      <c r="I5400" t="s">
        <v>5</v>
      </c>
      <c r="J5400">
        <v>12202.81</v>
      </c>
      <c r="M5400">
        <v>12202.81</v>
      </c>
      <c r="N5400">
        <f t="shared" si="84"/>
        <v>0</v>
      </c>
    </row>
    <row r="5401" spans="1:14" x14ac:dyDescent="0.2">
      <c r="A5401" t="s">
        <v>5659</v>
      </c>
      <c r="B5401" t="s">
        <v>33330</v>
      </c>
      <c r="I5401" t="s">
        <v>5</v>
      </c>
      <c r="J5401">
        <v>13710.56</v>
      </c>
      <c r="M5401">
        <v>13710.56</v>
      </c>
      <c r="N5401">
        <f t="shared" si="84"/>
        <v>0</v>
      </c>
    </row>
    <row r="5402" spans="1:14" x14ac:dyDescent="0.2">
      <c r="A5402" t="s">
        <v>5660</v>
      </c>
      <c r="B5402" t="s">
        <v>33330</v>
      </c>
      <c r="I5402" t="s">
        <v>5</v>
      </c>
      <c r="J5402">
        <v>12636.12</v>
      </c>
      <c r="M5402">
        <v>12636.12</v>
      </c>
      <c r="N5402">
        <f t="shared" si="84"/>
        <v>0</v>
      </c>
    </row>
    <row r="5403" spans="1:14" x14ac:dyDescent="0.2">
      <c r="A5403" t="s">
        <v>5661</v>
      </c>
      <c r="B5403" t="s">
        <v>33331</v>
      </c>
      <c r="I5403" t="s">
        <v>5</v>
      </c>
      <c r="J5403">
        <v>14184.62</v>
      </c>
      <c r="M5403">
        <v>14184.62</v>
      </c>
      <c r="N5403">
        <f t="shared" si="84"/>
        <v>0</v>
      </c>
    </row>
    <row r="5404" spans="1:14" x14ac:dyDescent="0.2">
      <c r="A5404" t="s">
        <v>5662</v>
      </c>
      <c r="B5404" t="s">
        <v>33331</v>
      </c>
      <c r="I5404" t="s">
        <v>5</v>
      </c>
      <c r="J5404">
        <v>13074.25</v>
      </c>
      <c r="M5404">
        <v>13074.25</v>
      </c>
      <c r="N5404">
        <f t="shared" si="84"/>
        <v>0</v>
      </c>
    </row>
    <row r="5405" spans="1:14" x14ac:dyDescent="0.2">
      <c r="A5405" t="s">
        <v>5663</v>
      </c>
      <c r="B5405" t="s">
        <v>33332</v>
      </c>
      <c r="I5405" t="s">
        <v>5</v>
      </c>
      <c r="J5405">
        <v>14657.3</v>
      </c>
      <c r="M5405">
        <v>14657.3</v>
      </c>
      <c r="N5405">
        <f t="shared" si="84"/>
        <v>0</v>
      </c>
    </row>
    <row r="5406" spans="1:14" x14ac:dyDescent="0.2">
      <c r="A5406" t="s">
        <v>5664</v>
      </c>
      <c r="B5406" t="s">
        <v>33332</v>
      </c>
      <c r="I5406" t="s">
        <v>5</v>
      </c>
      <c r="J5406">
        <v>13510.75</v>
      </c>
      <c r="M5406">
        <v>13510.75</v>
      </c>
      <c r="N5406">
        <f t="shared" si="84"/>
        <v>0</v>
      </c>
    </row>
    <row r="5407" spans="1:14" x14ac:dyDescent="0.2">
      <c r="A5407" t="s">
        <v>5665</v>
      </c>
      <c r="B5407" t="s">
        <v>33333</v>
      </c>
      <c r="I5407" t="s">
        <v>5</v>
      </c>
      <c r="J5407">
        <v>15090.5</v>
      </c>
      <c r="M5407">
        <v>15090.5</v>
      </c>
      <c r="N5407">
        <f t="shared" si="84"/>
        <v>0</v>
      </c>
    </row>
    <row r="5408" spans="1:14" x14ac:dyDescent="0.2">
      <c r="A5408" t="s">
        <v>5666</v>
      </c>
      <c r="B5408" t="s">
        <v>33333</v>
      </c>
      <c r="I5408" t="s">
        <v>5</v>
      </c>
      <c r="J5408">
        <v>13907.79</v>
      </c>
      <c r="M5408">
        <v>13907.79</v>
      </c>
      <c r="N5408">
        <f t="shared" si="84"/>
        <v>0</v>
      </c>
    </row>
    <row r="5409" spans="1:14" x14ac:dyDescent="0.2">
      <c r="A5409" t="s">
        <v>5667</v>
      </c>
      <c r="B5409" t="s">
        <v>33334</v>
      </c>
      <c r="I5409" t="s">
        <v>5</v>
      </c>
      <c r="J5409">
        <v>15562.74</v>
      </c>
      <c r="M5409">
        <v>15562.74</v>
      </c>
      <c r="N5409">
        <f t="shared" si="84"/>
        <v>0</v>
      </c>
    </row>
    <row r="5410" spans="1:14" x14ac:dyDescent="0.2">
      <c r="A5410" t="s">
        <v>5668</v>
      </c>
      <c r="B5410" t="s">
        <v>33334</v>
      </c>
      <c r="I5410" t="s">
        <v>5</v>
      </c>
      <c r="J5410">
        <v>14344.09</v>
      </c>
      <c r="M5410">
        <v>14344.09</v>
      </c>
      <c r="N5410">
        <f t="shared" si="84"/>
        <v>0</v>
      </c>
    </row>
    <row r="5411" spans="1:14" x14ac:dyDescent="0.2">
      <c r="A5411" t="s">
        <v>5669</v>
      </c>
      <c r="B5411" t="s">
        <v>33335</v>
      </c>
      <c r="I5411" t="s">
        <v>5</v>
      </c>
      <c r="J5411">
        <v>9274.7199999999993</v>
      </c>
      <c r="M5411">
        <v>9274.7199999999993</v>
      </c>
      <c r="N5411">
        <f t="shared" si="84"/>
        <v>0</v>
      </c>
    </row>
    <row r="5412" spans="1:14" x14ac:dyDescent="0.2">
      <c r="A5412" t="s">
        <v>5670</v>
      </c>
      <c r="B5412" t="s">
        <v>33335</v>
      </c>
      <c r="I5412" t="s">
        <v>5</v>
      </c>
      <c r="J5412">
        <v>8530.77</v>
      </c>
      <c r="M5412">
        <v>8530.77</v>
      </c>
      <c r="N5412">
        <f t="shared" si="84"/>
        <v>0</v>
      </c>
    </row>
    <row r="5413" spans="1:14" x14ac:dyDescent="0.2">
      <c r="A5413" t="s">
        <v>5671</v>
      </c>
      <c r="B5413" t="s">
        <v>33336</v>
      </c>
      <c r="I5413" t="s">
        <v>5</v>
      </c>
      <c r="J5413">
        <v>9996.59</v>
      </c>
      <c r="M5413">
        <v>9996.59</v>
      </c>
      <c r="N5413">
        <f t="shared" si="84"/>
        <v>0</v>
      </c>
    </row>
    <row r="5414" spans="1:14" x14ac:dyDescent="0.2">
      <c r="A5414" t="s">
        <v>5672</v>
      </c>
      <c r="B5414" t="s">
        <v>33336</v>
      </c>
      <c r="I5414" t="s">
        <v>5</v>
      </c>
      <c r="J5414">
        <v>9197.6200000000008</v>
      </c>
      <c r="M5414">
        <v>9197.6200000000008</v>
      </c>
      <c r="N5414">
        <f t="shared" si="84"/>
        <v>0</v>
      </c>
    </row>
    <row r="5415" spans="1:14" x14ac:dyDescent="0.2">
      <c r="A5415" t="s">
        <v>5673</v>
      </c>
      <c r="B5415" t="s">
        <v>33337</v>
      </c>
      <c r="I5415" t="s">
        <v>5</v>
      </c>
      <c r="J5415">
        <v>10718.37</v>
      </c>
      <c r="M5415">
        <v>10718.37</v>
      </c>
      <c r="N5415">
        <f t="shared" si="84"/>
        <v>0</v>
      </c>
    </row>
    <row r="5416" spans="1:14" x14ac:dyDescent="0.2">
      <c r="A5416" t="s">
        <v>5674</v>
      </c>
      <c r="B5416" t="s">
        <v>33337</v>
      </c>
      <c r="I5416" t="s">
        <v>5</v>
      </c>
      <c r="J5416">
        <v>9864.39</v>
      </c>
      <c r="M5416">
        <v>9864.39</v>
      </c>
      <c r="N5416">
        <f t="shared" si="84"/>
        <v>0</v>
      </c>
    </row>
    <row r="5417" spans="1:14" x14ac:dyDescent="0.2">
      <c r="A5417" t="s">
        <v>5675</v>
      </c>
      <c r="B5417" t="s">
        <v>33338</v>
      </c>
      <c r="I5417" t="s">
        <v>5</v>
      </c>
      <c r="J5417">
        <v>11701.37</v>
      </c>
      <c r="M5417">
        <v>11701.37</v>
      </c>
      <c r="N5417">
        <f t="shared" si="84"/>
        <v>0</v>
      </c>
    </row>
    <row r="5418" spans="1:14" x14ac:dyDescent="0.2">
      <c r="A5418" t="s">
        <v>5676</v>
      </c>
      <c r="B5418" t="s">
        <v>33338</v>
      </c>
      <c r="I5418" t="s">
        <v>5</v>
      </c>
      <c r="J5418">
        <v>10765.31</v>
      </c>
      <c r="M5418">
        <v>10765.31</v>
      </c>
      <c r="N5418">
        <f t="shared" si="84"/>
        <v>0</v>
      </c>
    </row>
    <row r="5419" spans="1:14" x14ac:dyDescent="0.2">
      <c r="A5419" t="s">
        <v>5677</v>
      </c>
      <c r="B5419" t="s">
        <v>33339</v>
      </c>
      <c r="I5419" t="s">
        <v>5</v>
      </c>
      <c r="J5419">
        <v>12711.83</v>
      </c>
      <c r="M5419">
        <v>12711.83</v>
      </c>
      <c r="N5419">
        <f t="shared" si="84"/>
        <v>0</v>
      </c>
    </row>
    <row r="5420" spans="1:14" x14ac:dyDescent="0.2">
      <c r="A5420" t="s">
        <v>5678</v>
      </c>
      <c r="B5420" t="s">
        <v>33339</v>
      </c>
      <c r="I5420" t="s">
        <v>5</v>
      </c>
      <c r="J5420">
        <v>11693.94</v>
      </c>
      <c r="M5420">
        <v>11693.94</v>
      </c>
      <c r="N5420">
        <f t="shared" si="84"/>
        <v>0</v>
      </c>
    </row>
    <row r="5421" spans="1:14" x14ac:dyDescent="0.2">
      <c r="A5421" t="s">
        <v>5679</v>
      </c>
      <c r="B5421" t="s">
        <v>33340</v>
      </c>
      <c r="I5421" t="s">
        <v>5</v>
      </c>
      <c r="J5421">
        <v>12891.13</v>
      </c>
      <c r="M5421">
        <v>12891.13</v>
      </c>
      <c r="N5421">
        <f t="shared" si="84"/>
        <v>0</v>
      </c>
    </row>
    <row r="5422" spans="1:14" x14ac:dyDescent="0.2">
      <c r="A5422" t="s">
        <v>5680</v>
      </c>
      <c r="B5422" t="s">
        <v>33340</v>
      </c>
      <c r="I5422" t="s">
        <v>5</v>
      </c>
      <c r="J5422">
        <v>11863.91</v>
      </c>
      <c r="M5422">
        <v>11863.91</v>
      </c>
      <c r="N5422">
        <f t="shared" si="84"/>
        <v>0</v>
      </c>
    </row>
    <row r="5423" spans="1:14" x14ac:dyDescent="0.2">
      <c r="A5423" t="s">
        <v>5681</v>
      </c>
      <c r="B5423" t="s">
        <v>33341</v>
      </c>
      <c r="I5423" t="s">
        <v>5</v>
      </c>
      <c r="J5423">
        <v>12959.94</v>
      </c>
      <c r="M5423">
        <v>12959.94</v>
      </c>
      <c r="N5423">
        <f t="shared" si="84"/>
        <v>0</v>
      </c>
    </row>
    <row r="5424" spans="1:14" x14ac:dyDescent="0.2">
      <c r="A5424" t="s">
        <v>5682</v>
      </c>
      <c r="B5424" t="s">
        <v>33341</v>
      </c>
      <c r="I5424" t="s">
        <v>5</v>
      </c>
      <c r="J5424">
        <v>11928.86</v>
      </c>
      <c r="M5424">
        <v>11928.86</v>
      </c>
      <c r="N5424">
        <f t="shared" si="84"/>
        <v>0</v>
      </c>
    </row>
    <row r="5425" spans="1:14" x14ac:dyDescent="0.2">
      <c r="A5425" t="s">
        <v>5683</v>
      </c>
      <c r="B5425" t="s">
        <v>33342</v>
      </c>
      <c r="I5425" t="s">
        <v>5</v>
      </c>
      <c r="J5425">
        <v>13391.69</v>
      </c>
      <c r="M5425">
        <v>13391.69</v>
      </c>
      <c r="N5425">
        <f t="shared" si="84"/>
        <v>0</v>
      </c>
    </row>
    <row r="5426" spans="1:14" x14ac:dyDescent="0.2">
      <c r="A5426" t="s">
        <v>5684</v>
      </c>
      <c r="B5426" t="s">
        <v>33342</v>
      </c>
      <c r="I5426" t="s">
        <v>5</v>
      </c>
      <c r="J5426">
        <v>12342.76</v>
      </c>
      <c r="M5426">
        <v>12342.76</v>
      </c>
      <c r="N5426">
        <f t="shared" si="84"/>
        <v>0</v>
      </c>
    </row>
    <row r="5427" spans="1:14" x14ac:dyDescent="0.2">
      <c r="A5427" t="s">
        <v>5685</v>
      </c>
      <c r="B5427" t="s">
        <v>33343</v>
      </c>
      <c r="I5427" t="s">
        <v>5</v>
      </c>
      <c r="J5427">
        <v>13825.94</v>
      </c>
      <c r="M5427">
        <v>13825.94</v>
      </c>
      <c r="N5427">
        <f t="shared" si="84"/>
        <v>0</v>
      </c>
    </row>
    <row r="5428" spans="1:14" x14ac:dyDescent="0.2">
      <c r="A5428" t="s">
        <v>5686</v>
      </c>
      <c r="B5428" t="s">
        <v>33343</v>
      </c>
      <c r="I5428" t="s">
        <v>5</v>
      </c>
      <c r="J5428">
        <v>12740.83</v>
      </c>
      <c r="M5428">
        <v>12740.83</v>
      </c>
      <c r="N5428">
        <f t="shared" si="84"/>
        <v>0</v>
      </c>
    </row>
    <row r="5429" spans="1:14" x14ac:dyDescent="0.2">
      <c r="A5429" t="s">
        <v>5687</v>
      </c>
      <c r="B5429" t="s">
        <v>33344</v>
      </c>
      <c r="I5429" t="s">
        <v>5</v>
      </c>
      <c r="J5429">
        <v>14298.62</v>
      </c>
      <c r="M5429">
        <v>14298.62</v>
      </c>
      <c r="N5429">
        <f t="shared" si="84"/>
        <v>0</v>
      </c>
    </row>
    <row r="5430" spans="1:14" x14ac:dyDescent="0.2">
      <c r="A5430" t="s">
        <v>5688</v>
      </c>
      <c r="B5430" t="s">
        <v>33344</v>
      </c>
      <c r="I5430" t="s">
        <v>5</v>
      </c>
      <c r="J5430">
        <v>13177.34</v>
      </c>
      <c r="M5430">
        <v>13177.34</v>
      </c>
      <c r="N5430">
        <f t="shared" si="84"/>
        <v>0</v>
      </c>
    </row>
    <row r="5431" spans="1:14" x14ac:dyDescent="0.2">
      <c r="A5431" t="s">
        <v>5689</v>
      </c>
      <c r="B5431" t="s">
        <v>33345</v>
      </c>
      <c r="I5431" t="s">
        <v>5</v>
      </c>
      <c r="J5431">
        <v>14769.6</v>
      </c>
      <c r="M5431">
        <v>14769.6</v>
      </c>
      <c r="N5431">
        <f t="shared" si="84"/>
        <v>0</v>
      </c>
    </row>
    <row r="5432" spans="1:14" x14ac:dyDescent="0.2">
      <c r="A5432" t="s">
        <v>5690</v>
      </c>
      <c r="B5432" t="s">
        <v>33345</v>
      </c>
      <c r="I5432" t="s">
        <v>5</v>
      </c>
      <c r="J5432">
        <v>13612.38</v>
      </c>
      <c r="M5432">
        <v>13612.38</v>
      </c>
      <c r="N5432">
        <f t="shared" si="84"/>
        <v>0</v>
      </c>
    </row>
    <row r="5433" spans="1:14" x14ac:dyDescent="0.2">
      <c r="A5433" t="s">
        <v>5691</v>
      </c>
      <c r="B5433" t="s">
        <v>33346</v>
      </c>
      <c r="I5433" t="s">
        <v>5</v>
      </c>
      <c r="J5433">
        <v>15242.27</v>
      </c>
      <c r="M5433">
        <v>15242.27</v>
      </c>
      <c r="N5433">
        <f t="shared" si="84"/>
        <v>0</v>
      </c>
    </row>
    <row r="5434" spans="1:14" x14ac:dyDescent="0.2">
      <c r="A5434" t="s">
        <v>5692</v>
      </c>
      <c r="B5434" t="s">
        <v>33346</v>
      </c>
      <c r="I5434" t="s">
        <v>5</v>
      </c>
      <c r="J5434">
        <v>14048.89</v>
      </c>
      <c r="M5434">
        <v>14048.89</v>
      </c>
      <c r="N5434">
        <f t="shared" si="84"/>
        <v>0</v>
      </c>
    </row>
    <row r="5435" spans="1:14" x14ac:dyDescent="0.2">
      <c r="A5435" t="s">
        <v>5693</v>
      </c>
      <c r="B5435" t="s">
        <v>33347</v>
      </c>
      <c r="I5435" t="s">
        <v>5</v>
      </c>
      <c r="J5435">
        <v>15676.52</v>
      </c>
      <c r="M5435">
        <v>15676.52</v>
      </c>
      <c r="N5435">
        <f t="shared" si="84"/>
        <v>0</v>
      </c>
    </row>
    <row r="5436" spans="1:14" x14ac:dyDescent="0.2">
      <c r="A5436" t="s">
        <v>5694</v>
      </c>
      <c r="B5436" t="s">
        <v>33347</v>
      </c>
      <c r="I5436" t="s">
        <v>5</v>
      </c>
      <c r="J5436">
        <v>14446.96</v>
      </c>
      <c r="M5436">
        <v>14446.96</v>
      </c>
      <c r="N5436">
        <f t="shared" si="84"/>
        <v>0</v>
      </c>
    </row>
    <row r="5437" spans="1:14" x14ac:dyDescent="0.2">
      <c r="A5437" t="s">
        <v>5695</v>
      </c>
      <c r="B5437" t="s">
        <v>33348</v>
      </c>
      <c r="I5437" t="s">
        <v>5</v>
      </c>
      <c r="J5437">
        <v>16147.38</v>
      </c>
      <c r="M5437">
        <v>16147.38</v>
      </c>
      <c r="N5437">
        <f t="shared" si="84"/>
        <v>0</v>
      </c>
    </row>
    <row r="5438" spans="1:14" x14ac:dyDescent="0.2">
      <c r="A5438" t="s">
        <v>5696</v>
      </c>
      <c r="B5438" t="s">
        <v>33348</v>
      </c>
      <c r="I5438" t="s">
        <v>5</v>
      </c>
      <c r="J5438">
        <v>14881.9</v>
      </c>
      <c r="M5438">
        <v>14881.9</v>
      </c>
      <c r="N5438">
        <f t="shared" si="84"/>
        <v>0</v>
      </c>
    </row>
    <row r="5439" spans="1:14" x14ac:dyDescent="0.2">
      <c r="A5439" t="s">
        <v>5697</v>
      </c>
      <c r="B5439" t="s">
        <v>33349</v>
      </c>
      <c r="I5439" t="s">
        <v>5</v>
      </c>
      <c r="J5439">
        <v>16620.169999999998</v>
      </c>
      <c r="M5439">
        <v>16620.169999999998</v>
      </c>
      <c r="N5439">
        <f t="shared" si="84"/>
        <v>0</v>
      </c>
    </row>
    <row r="5440" spans="1:14" x14ac:dyDescent="0.2">
      <c r="A5440" t="s">
        <v>5698</v>
      </c>
      <c r="B5440" t="s">
        <v>33349</v>
      </c>
      <c r="I5440" t="s">
        <v>5</v>
      </c>
      <c r="J5440">
        <v>15318.51</v>
      </c>
      <c r="M5440">
        <v>15318.51</v>
      </c>
      <c r="N5440">
        <f t="shared" si="84"/>
        <v>0</v>
      </c>
    </row>
    <row r="5441" spans="1:14" x14ac:dyDescent="0.2">
      <c r="A5441" t="s">
        <v>5699</v>
      </c>
      <c r="B5441" t="s">
        <v>33350</v>
      </c>
      <c r="I5441" t="s">
        <v>5</v>
      </c>
      <c r="J5441">
        <v>10434.41</v>
      </c>
      <c r="M5441">
        <v>10434.41</v>
      </c>
      <c r="N5441">
        <f t="shared" si="84"/>
        <v>0</v>
      </c>
    </row>
    <row r="5442" spans="1:14" x14ac:dyDescent="0.2">
      <c r="A5442" t="s">
        <v>5700</v>
      </c>
      <c r="B5442" t="s">
        <v>33350</v>
      </c>
      <c r="I5442" t="s">
        <v>5</v>
      </c>
      <c r="J5442">
        <v>9594.02</v>
      </c>
      <c r="M5442">
        <v>9594.02</v>
      </c>
      <c r="N5442">
        <f t="shared" si="84"/>
        <v>0</v>
      </c>
    </row>
    <row r="5443" spans="1:14" x14ac:dyDescent="0.2">
      <c r="A5443" t="s">
        <v>5701</v>
      </c>
      <c r="B5443" t="s">
        <v>33351</v>
      </c>
      <c r="I5443" t="s">
        <v>5</v>
      </c>
      <c r="J5443">
        <v>11195.76</v>
      </c>
      <c r="M5443">
        <v>11195.76</v>
      </c>
      <c r="N5443">
        <f t="shared" si="84"/>
        <v>0</v>
      </c>
    </row>
    <row r="5444" spans="1:14" x14ac:dyDescent="0.2">
      <c r="A5444" t="s">
        <v>5702</v>
      </c>
      <c r="B5444" t="s">
        <v>33351</v>
      </c>
      <c r="I5444" t="s">
        <v>5</v>
      </c>
      <c r="J5444">
        <v>10296.65</v>
      </c>
      <c r="M5444">
        <v>10296.65</v>
      </c>
      <c r="N5444">
        <f t="shared" ref="N5444:N5507" si="85">J5444-M5444</f>
        <v>0</v>
      </c>
    </row>
    <row r="5445" spans="1:14" x14ac:dyDescent="0.2">
      <c r="A5445" t="s">
        <v>5703</v>
      </c>
      <c r="B5445" t="s">
        <v>33352</v>
      </c>
      <c r="I5445" t="s">
        <v>5</v>
      </c>
      <c r="J5445">
        <v>11970.41</v>
      </c>
      <c r="M5445">
        <v>11970.41</v>
      </c>
      <c r="N5445">
        <f t="shared" si="85"/>
        <v>0</v>
      </c>
    </row>
    <row r="5446" spans="1:14" x14ac:dyDescent="0.2">
      <c r="A5446" t="s">
        <v>5704</v>
      </c>
      <c r="B5446" t="s">
        <v>33352</v>
      </c>
      <c r="I5446" t="s">
        <v>5</v>
      </c>
      <c r="J5446">
        <v>11011.71</v>
      </c>
      <c r="M5446">
        <v>11011.71</v>
      </c>
      <c r="N5446">
        <f t="shared" si="85"/>
        <v>0</v>
      </c>
    </row>
    <row r="5447" spans="1:14" x14ac:dyDescent="0.2">
      <c r="A5447" t="s">
        <v>5705</v>
      </c>
      <c r="B5447" t="s">
        <v>33353</v>
      </c>
      <c r="I5447" t="s">
        <v>5</v>
      </c>
      <c r="J5447">
        <v>12711.57</v>
      </c>
      <c r="M5447">
        <v>12711.57</v>
      </c>
      <c r="N5447">
        <f t="shared" si="85"/>
        <v>0</v>
      </c>
    </row>
    <row r="5448" spans="1:14" x14ac:dyDescent="0.2">
      <c r="A5448" t="s">
        <v>5706</v>
      </c>
      <c r="B5448" t="s">
        <v>33353</v>
      </c>
      <c r="I5448" t="s">
        <v>5</v>
      </c>
      <c r="J5448">
        <v>11693</v>
      </c>
      <c r="M5448">
        <v>11693</v>
      </c>
      <c r="N5448">
        <f t="shared" si="85"/>
        <v>0</v>
      </c>
    </row>
    <row r="5449" spans="1:14" x14ac:dyDescent="0.2">
      <c r="A5449" t="s">
        <v>5707</v>
      </c>
      <c r="B5449" t="s">
        <v>33354</v>
      </c>
      <c r="I5449" t="s">
        <v>5</v>
      </c>
      <c r="J5449">
        <v>13817.55</v>
      </c>
      <c r="M5449">
        <v>13817.55</v>
      </c>
      <c r="N5449">
        <f t="shared" si="85"/>
        <v>0</v>
      </c>
    </row>
    <row r="5450" spans="1:14" x14ac:dyDescent="0.2">
      <c r="A5450" t="s">
        <v>5708</v>
      </c>
      <c r="B5450" t="s">
        <v>33354</v>
      </c>
      <c r="I5450" t="s">
        <v>5</v>
      </c>
      <c r="J5450">
        <v>12711.66</v>
      </c>
      <c r="M5450">
        <v>12711.66</v>
      </c>
      <c r="N5450">
        <f t="shared" si="85"/>
        <v>0</v>
      </c>
    </row>
    <row r="5451" spans="1:14" x14ac:dyDescent="0.2">
      <c r="A5451" t="s">
        <v>5709</v>
      </c>
      <c r="B5451" t="s">
        <v>33355</v>
      </c>
      <c r="I5451" t="s">
        <v>5</v>
      </c>
      <c r="J5451">
        <v>14316.47</v>
      </c>
      <c r="M5451">
        <v>14316.47</v>
      </c>
      <c r="N5451">
        <f t="shared" si="85"/>
        <v>0</v>
      </c>
    </row>
    <row r="5452" spans="1:14" x14ac:dyDescent="0.2">
      <c r="A5452" t="s">
        <v>5710</v>
      </c>
      <c r="B5452" t="s">
        <v>33355</v>
      </c>
      <c r="I5452" t="s">
        <v>5</v>
      </c>
      <c r="J5452">
        <v>13180.2</v>
      </c>
      <c r="M5452">
        <v>13180.2</v>
      </c>
      <c r="N5452">
        <f t="shared" si="85"/>
        <v>0</v>
      </c>
    </row>
    <row r="5453" spans="1:14" x14ac:dyDescent="0.2">
      <c r="A5453" t="s">
        <v>5711</v>
      </c>
      <c r="B5453" t="s">
        <v>33356</v>
      </c>
      <c r="I5453" t="s">
        <v>5</v>
      </c>
      <c r="J5453">
        <v>14557.42</v>
      </c>
      <c r="M5453">
        <v>14557.42</v>
      </c>
      <c r="N5453">
        <f t="shared" si="85"/>
        <v>0</v>
      </c>
    </row>
    <row r="5454" spans="1:14" x14ac:dyDescent="0.2">
      <c r="A5454" t="s">
        <v>5712</v>
      </c>
      <c r="B5454" t="s">
        <v>33356</v>
      </c>
      <c r="I5454" t="s">
        <v>5</v>
      </c>
      <c r="J5454">
        <v>13393.48</v>
      </c>
      <c r="M5454">
        <v>13393.48</v>
      </c>
      <c r="N5454">
        <f t="shared" si="85"/>
        <v>0</v>
      </c>
    </row>
    <row r="5455" spans="1:14" x14ac:dyDescent="0.2">
      <c r="A5455" t="s">
        <v>5713</v>
      </c>
      <c r="B5455" t="s">
        <v>33357</v>
      </c>
      <c r="I5455" t="s">
        <v>5</v>
      </c>
      <c r="J5455">
        <v>15081.09</v>
      </c>
      <c r="M5455">
        <v>15081.09</v>
      </c>
      <c r="N5455">
        <f t="shared" si="85"/>
        <v>0</v>
      </c>
    </row>
    <row r="5456" spans="1:14" x14ac:dyDescent="0.2">
      <c r="A5456" t="s">
        <v>5714</v>
      </c>
      <c r="B5456" t="s">
        <v>33357</v>
      </c>
      <c r="I5456" t="s">
        <v>5</v>
      </c>
      <c r="J5456">
        <v>13873.89</v>
      </c>
      <c r="M5456">
        <v>13873.89</v>
      </c>
      <c r="N5456">
        <f t="shared" si="85"/>
        <v>0</v>
      </c>
    </row>
    <row r="5457" spans="1:14" x14ac:dyDescent="0.2">
      <c r="A5457" t="s">
        <v>5715</v>
      </c>
      <c r="B5457" t="s">
        <v>33358</v>
      </c>
      <c r="I5457" t="s">
        <v>5</v>
      </c>
      <c r="J5457">
        <v>15138.31</v>
      </c>
      <c r="M5457">
        <v>15138.31</v>
      </c>
      <c r="N5457">
        <f t="shared" si="85"/>
        <v>0</v>
      </c>
    </row>
    <row r="5458" spans="1:14" x14ac:dyDescent="0.2">
      <c r="A5458" t="s">
        <v>5716</v>
      </c>
      <c r="B5458" t="s">
        <v>33358</v>
      </c>
      <c r="I5458" t="s">
        <v>5</v>
      </c>
      <c r="J5458">
        <v>13947.9</v>
      </c>
      <c r="M5458">
        <v>13947.9</v>
      </c>
      <c r="N5458">
        <f t="shared" si="85"/>
        <v>0</v>
      </c>
    </row>
    <row r="5459" spans="1:14" x14ac:dyDescent="0.2">
      <c r="A5459" t="s">
        <v>5717</v>
      </c>
      <c r="B5459" t="s">
        <v>33359</v>
      </c>
      <c r="I5459" t="s">
        <v>5</v>
      </c>
      <c r="J5459">
        <v>15609.76</v>
      </c>
      <c r="M5459">
        <v>15609.76</v>
      </c>
      <c r="N5459">
        <f t="shared" si="85"/>
        <v>0</v>
      </c>
    </row>
    <row r="5460" spans="1:14" x14ac:dyDescent="0.2">
      <c r="A5460" t="s">
        <v>5718</v>
      </c>
      <c r="B5460" t="s">
        <v>33359</v>
      </c>
      <c r="I5460" t="s">
        <v>5</v>
      </c>
      <c r="J5460">
        <v>14383.42</v>
      </c>
      <c r="M5460">
        <v>14383.42</v>
      </c>
      <c r="N5460">
        <f t="shared" si="85"/>
        <v>0</v>
      </c>
    </row>
    <row r="5461" spans="1:14" x14ac:dyDescent="0.2">
      <c r="A5461" t="s">
        <v>5719</v>
      </c>
      <c r="B5461" t="s">
        <v>33360</v>
      </c>
      <c r="I5461" t="s">
        <v>5</v>
      </c>
      <c r="J5461">
        <v>16082.43</v>
      </c>
      <c r="M5461">
        <v>16082.43</v>
      </c>
      <c r="N5461">
        <f t="shared" si="85"/>
        <v>0</v>
      </c>
    </row>
    <row r="5462" spans="1:14" x14ac:dyDescent="0.2">
      <c r="A5462" t="s">
        <v>5720</v>
      </c>
      <c r="B5462" t="s">
        <v>33360</v>
      </c>
      <c r="I5462" t="s">
        <v>5</v>
      </c>
      <c r="J5462">
        <v>14819.92</v>
      </c>
      <c r="M5462">
        <v>14819.92</v>
      </c>
      <c r="N5462">
        <f t="shared" si="85"/>
        <v>0</v>
      </c>
    </row>
    <row r="5463" spans="1:14" x14ac:dyDescent="0.2">
      <c r="A5463" t="s">
        <v>5721</v>
      </c>
      <c r="B5463" t="s">
        <v>33361</v>
      </c>
      <c r="I5463" t="s">
        <v>5</v>
      </c>
      <c r="J5463">
        <v>16516.68</v>
      </c>
      <c r="M5463">
        <v>16516.68</v>
      </c>
      <c r="N5463">
        <f t="shared" si="85"/>
        <v>0</v>
      </c>
    </row>
    <row r="5464" spans="1:14" x14ac:dyDescent="0.2">
      <c r="A5464" t="s">
        <v>5722</v>
      </c>
      <c r="B5464" t="s">
        <v>33361</v>
      </c>
      <c r="I5464" t="s">
        <v>5</v>
      </c>
      <c r="J5464">
        <v>15218</v>
      </c>
      <c r="M5464">
        <v>15218</v>
      </c>
      <c r="N5464">
        <f t="shared" si="85"/>
        <v>0</v>
      </c>
    </row>
    <row r="5465" spans="1:14" x14ac:dyDescent="0.2">
      <c r="A5465" t="s">
        <v>5723</v>
      </c>
      <c r="B5465" t="s">
        <v>33362</v>
      </c>
      <c r="I5465" t="s">
        <v>5</v>
      </c>
      <c r="J5465">
        <v>16987.66</v>
      </c>
      <c r="M5465">
        <v>16987.66</v>
      </c>
      <c r="N5465">
        <f t="shared" si="85"/>
        <v>0</v>
      </c>
    </row>
    <row r="5466" spans="1:14" x14ac:dyDescent="0.2">
      <c r="A5466" t="s">
        <v>5724</v>
      </c>
      <c r="B5466" t="s">
        <v>33362</v>
      </c>
      <c r="I5466" t="s">
        <v>5</v>
      </c>
      <c r="J5466">
        <v>15653.05</v>
      </c>
      <c r="M5466">
        <v>15653.05</v>
      </c>
      <c r="N5466">
        <f t="shared" si="85"/>
        <v>0</v>
      </c>
    </row>
    <row r="5467" spans="1:14" x14ac:dyDescent="0.2">
      <c r="A5467" t="s">
        <v>5725</v>
      </c>
      <c r="B5467" t="s">
        <v>33363</v>
      </c>
      <c r="I5467" t="s">
        <v>5</v>
      </c>
      <c r="J5467">
        <v>17460.330000000002</v>
      </c>
      <c r="M5467">
        <v>17460.330000000002</v>
      </c>
      <c r="N5467">
        <f t="shared" si="85"/>
        <v>0</v>
      </c>
    </row>
    <row r="5468" spans="1:14" x14ac:dyDescent="0.2">
      <c r="A5468" t="s">
        <v>5726</v>
      </c>
      <c r="B5468" t="s">
        <v>33363</v>
      </c>
      <c r="I5468" t="s">
        <v>5</v>
      </c>
      <c r="J5468">
        <v>16089.55</v>
      </c>
      <c r="M5468">
        <v>16089.55</v>
      </c>
      <c r="N5468">
        <f t="shared" si="85"/>
        <v>0</v>
      </c>
    </row>
    <row r="5469" spans="1:14" x14ac:dyDescent="0.2">
      <c r="A5469" t="s">
        <v>5727</v>
      </c>
      <c r="B5469" t="s">
        <v>33364</v>
      </c>
      <c r="I5469" t="s">
        <v>5</v>
      </c>
      <c r="J5469">
        <v>17933</v>
      </c>
      <c r="M5469">
        <v>17933</v>
      </c>
      <c r="N5469">
        <f t="shared" si="85"/>
        <v>0</v>
      </c>
    </row>
    <row r="5470" spans="1:14" x14ac:dyDescent="0.2">
      <c r="A5470" t="s">
        <v>5728</v>
      </c>
      <c r="B5470" t="s">
        <v>33364</v>
      </c>
      <c r="I5470" t="s">
        <v>5</v>
      </c>
      <c r="J5470">
        <v>16526.05</v>
      </c>
      <c r="M5470">
        <v>16526.05</v>
      </c>
      <c r="N5470">
        <f t="shared" si="85"/>
        <v>0</v>
      </c>
    </row>
    <row r="5471" spans="1:14" x14ac:dyDescent="0.2">
      <c r="A5471" t="s">
        <v>5729</v>
      </c>
      <c r="B5471" t="s">
        <v>33365</v>
      </c>
      <c r="I5471" t="s">
        <v>5</v>
      </c>
      <c r="J5471">
        <v>12396.43</v>
      </c>
      <c r="M5471">
        <v>12396.43</v>
      </c>
      <c r="N5471">
        <f t="shared" si="85"/>
        <v>0</v>
      </c>
    </row>
    <row r="5472" spans="1:14" x14ac:dyDescent="0.2">
      <c r="A5472" t="s">
        <v>5730</v>
      </c>
      <c r="B5472" t="s">
        <v>33365</v>
      </c>
      <c r="I5472" t="s">
        <v>5</v>
      </c>
      <c r="J5472">
        <v>11345.13</v>
      </c>
      <c r="M5472">
        <v>11345.13</v>
      </c>
      <c r="N5472">
        <f t="shared" si="85"/>
        <v>0</v>
      </c>
    </row>
    <row r="5473" spans="1:14" x14ac:dyDescent="0.2">
      <c r="A5473" t="s">
        <v>5731</v>
      </c>
      <c r="B5473" t="s">
        <v>33366</v>
      </c>
      <c r="I5473" t="s">
        <v>5</v>
      </c>
      <c r="J5473">
        <v>12667.66</v>
      </c>
      <c r="M5473">
        <v>12667.66</v>
      </c>
      <c r="N5473">
        <f t="shared" si="85"/>
        <v>0</v>
      </c>
    </row>
    <row r="5474" spans="1:14" x14ac:dyDescent="0.2">
      <c r="A5474" t="s">
        <v>5732</v>
      </c>
      <c r="B5474" t="s">
        <v>33366</v>
      </c>
      <c r="I5474" t="s">
        <v>5</v>
      </c>
      <c r="J5474">
        <v>11604.21</v>
      </c>
      <c r="M5474">
        <v>11604.21</v>
      </c>
      <c r="N5474">
        <f t="shared" si="85"/>
        <v>0</v>
      </c>
    </row>
    <row r="5475" spans="1:14" x14ac:dyDescent="0.2">
      <c r="A5475" t="s">
        <v>5733</v>
      </c>
      <c r="B5475" t="s">
        <v>33367</v>
      </c>
      <c r="I5475" t="s">
        <v>5</v>
      </c>
      <c r="J5475">
        <v>13563.54</v>
      </c>
      <c r="M5475">
        <v>13563.54</v>
      </c>
      <c r="N5475">
        <f t="shared" si="85"/>
        <v>0</v>
      </c>
    </row>
    <row r="5476" spans="1:14" x14ac:dyDescent="0.2">
      <c r="A5476" t="s">
        <v>5734</v>
      </c>
      <c r="B5476" t="s">
        <v>33367</v>
      </c>
      <c r="I5476" t="s">
        <v>5</v>
      </c>
      <c r="J5476">
        <v>12400.16</v>
      </c>
      <c r="M5476">
        <v>12400.16</v>
      </c>
      <c r="N5476">
        <f t="shared" si="85"/>
        <v>0</v>
      </c>
    </row>
    <row r="5477" spans="1:14" x14ac:dyDescent="0.2">
      <c r="A5477" t="s">
        <v>5735</v>
      </c>
      <c r="B5477" t="s">
        <v>33368</v>
      </c>
      <c r="I5477" t="s">
        <v>5</v>
      </c>
      <c r="J5477">
        <v>13810.74</v>
      </c>
      <c r="M5477">
        <v>13810.74</v>
      </c>
      <c r="N5477">
        <f t="shared" si="85"/>
        <v>0</v>
      </c>
    </row>
    <row r="5478" spans="1:14" x14ac:dyDescent="0.2">
      <c r="A5478" t="s">
        <v>5736</v>
      </c>
      <c r="B5478" t="s">
        <v>33368</v>
      </c>
      <c r="I5478" t="s">
        <v>5</v>
      </c>
      <c r="J5478">
        <v>12706.58</v>
      </c>
      <c r="M5478">
        <v>12706.58</v>
      </c>
      <c r="N5478">
        <f t="shared" si="85"/>
        <v>0</v>
      </c>
    </row>
    <row r="5479" spans="1:14" x14ac:dyDescent="0.2">
      <c r="A5479" t="s">
        <v>5737</v>
      </c>
      <c r="B5479" t="s">
        <v>33369</v>
      </c>
      <c r="I5479" t="s">
        <v>5</v>
      </c>
      <c r="J5479">
        <v>14979.17</v>
      </c>
      <c r="M5479">
        <v>14979.17</v>
      </c>
      <c r="N5479">
        <f t="shared" si="85"/>
        <v>0</v>
      </c>
    </row>
    <row r="5480" spans="1:14" x14ac:dyDescent="0.2">
      <c r="A5480" t="s">
        <v>5738</v>
      </c>
      <c r="B5480" t="s">
        <v>33369</v>
      </c>
      <c r="I5480" t="s">
        <v>5</v>
      </c>
      <c r="J5480">
        <v>13782.52</v>
      </c>
      <c r="M5480">
        <v>13782.52</v>
      </c>
      <c r="N5480">
        <f t="shared" si="85"/>
        <v>0</v>
      </c>
    </row>
    <row r="5481" spans="1:14" x14ac:dyDescent="0.2">
      <c r="A5481" t="s">
        <v>5739</v>
      </c>
      <c r="B5481" t="s">
        <v>33370</v>
      </c>
      <c r="I5481" t="s">
        <v>5</v>
      </c>
      <c r="J5481">
        <v>15846.63</v>
      </c>
      <c r="M5481">
        <v>15846.63</v>
      </c>
      <c r="N5481">
        <f t="shared" si="85"/>
        <v>0</v>
      </c>
    </row>
    <row r="5482" spans="1:14" x14ac:dyDescent="0.2">
      <c r="A5482" t="s">
        <v>5740</v>
      </c>
      <c r="B5482" t="s">
        <v>33370</v>
      </c>
      <c r="I5482" t="s">
        <v>5</v>
      </c>
      <c r="J5482">
        <v>14585.75</v>
      </c>
      <c r="M5482">
        <v>14585.75</v>
      </c>
      <c r="N5482">
        <f t="shared" si="85"/>
        <v>0</v>
      </c>
    </row>
    <row r="5483" spans="1:14" x14ac:dyDescent="0.2">
      <c r="A5483" t="s">
        <v>5741</v>
      </c>
      <c r="B5483" t="s">
        <v>33371</v>
      </c>
      <c r="I5483" t="s">
        <v>5</v>
      </c>
      <c r="J5483">
        <v>15957.02</v>
      </c>
      <c r="M5483">
        <v>15957.02</v>
      </c>
      <c r="N5483">
        <f t="shared" si="85"/>
        <v>0</v>
      </c>
    </row>
    <row r="5484" spans="1:14" x14ac:dyDescent="0.2">
      <c r="A5484" t="s">
        <v>5742</v>
      </c>
      <c r="B5484" t="s">
        <v>33371</v>
      </c>
      <c r="I5484" t="s">
        <v>5</v>
      </c>
      <c r="J5484">
        <v>14679.43</v>
      </c>
      <c r="M5484">
        <v>14679.43</v>
      </c>
      <c r="N5484">
        <f t="shared" si="85"/>
        <v>0</v>
      </c>
    </row>
    <row r="5485" spans="1:14" x14ac:dyDescent="0.2">
      <c r="A5485" t="s">
        <v>5743</v>
      </c>
      <c r="B5485" t="s">
        <v>33372</v>
      </c>
      <c r="I5485" t="s">
        <v>5</v>
      </c>
      <c r="J5485">
        <v>16335.94</v>
      </c>
      <c r="M5485">
        <v>16335.94</v>
      </c>
      <c r="N5485">
        <f t="shared" si="85"/>
        <v>0</v>
      </c>
    </row>
    <row r="5486" spans="1:14" x14ac:dyDescent="0.2">
      <c r="A5486" t="s">
        <v>5744</v>
      </c>
      <c r="B5486" t="s">
        <v>33372</v>
      </c>
      <c r="I5486" t="s">
        <v>5</v>
      </c>
      <c r="J5486">
        <v>15033.12</v>
      </c>
      <c r="M5486">
        <v>15033.12</v>
      </c>
      <c r="N5486">
        <f t="shared" si="85"/>
        <v>0</v>
      </c>
    </row>
    <row r="5487" spans="1:14" x14ac:dyDescent="0.2">
      <c r="A5487" t="s">
        <v>5745</v>
      </c>
      <c r="B5487" t="s">
        <v>33373</v>
      </c>
      <c r="I5487" t="s">
        <v>5</v>
      </c>
      <c r="J5487">
        <v>16554.080000000002</v>
      </c>
      <c r="M5487">
        <v>16554.080000000002</v>
      </c>
      <c r="N5487">
        <f t="shared" si="85"/>
        <v>0</v>
      </c>
    </row>
    <row r="5488" spans="1:14" x14ac:dyDescent="0.2">
      <c r="A5488" t="s">
        <v>5746</v>
      </c>
      <c r="B5488" t="s">
        <v>33373</v>
      </c>
      <c r="I5488" t="s">
        <v>5</v>
      </c>
      <c r="J5488">
        <v>15250.74</v>
      </c>
      <c r="M5488">
        <v>15250.74</v>
      </c>
      <c r="N5488">
        <f t="shared" si="85"/>
        <v>0</v>
      </c>
    </row>
    <row r="5489" spans="1:14" x14ac:dyDescent="0.2">
      <c r="A5489" t="s">
        <v>5747</v>
      </c>
      <c r="B5489" t="s">
        <v>33374</v>
      </c>
      <c r="I5489" t="s">
        <v>5</v>
      </c>
      <c r="J5489">
        <v>16865.68</v>
      </c>
      <c r="M5489">
        <v>16865.68</v>
      </c>
      <c r="N5489">
        <f t="shared" si="85"/>
        <v>0</v>
      </c>
    </row>
    <row r="5490" spans="1:14" x14ac:dyDescent="0.2">
      <c r="A5490" t="s">
        <v>5748</v>
      </c>
      <c r="B5490" t="s">
        <v>33374</v>
      </c>
      <c r="I5490" t="s">
        <v>5</v>
      </c>
      <c r="J5490">
        <v>15526.29</v>
      </c>
      <c r="M5490">
        <v>15526.29</v>
      </c>
      <c r="N5490">
        <f t="shared" si="85"/>
        <v>0</v>
      </c>
    </row>
    <row r="5491" spans="1:14" x14ac:dyDescent="0.2">
      <c r="A5491" t="s">
        <v>5749</v>
      </c>
      <c r="B5491" t="s">
        <v>33375</v>
      </c>
      <c r="I5491" t="s">
        <v>5</v>
      </c>
      <c r="J5491">
        <v>17426.669999999998</v>
      </c>
      <c r="M5491">
        <v>17426.669999999998</v>
      </c>
      <c r="N5491">
        <f t="shared" si="85"/>
        <v>0</v>
      </c>
    </row>
    <row r="5492" spans="1:14" x14ac:dyDescent="0.2">
      <c r="A5492" t="s">
        <v>5750</v>
      </c>
      <c r="B5492" t="s">
        <v>33375</v>
      </c>
      <c r="I5492" t="s">
        <v>5</v>
      </c>
      <c r="J5492">
        <v>16055.61</v>
      </c>
      <c r="M5492">
        <v>16055.61</v>
      </c>
      <c r="N5492">
        <f t="shared" si="85"/>
        <v>0</v>
      </c>
    </row>
    <row r="5493" spans="1:14" x14ac:dyDescent="0.2">
      <c r="A5493" t="s">
        <v>5751</v>
      </c>
      <c r="B5493" t="s">
        <v>33376</v>
      </c>
      <c r="I5493" t="s">
        <v>5</v>
      </c>
      <c r="J5493">
        <v>17858.2</v>
      </c>
      <c r="M5493">
        <v>17858.2</v>
      </c>
      <c r="N5493">
        <f t="shared" si="85"/>
        <v>0</v>
      </c>
    </row>
    <row r="5494" spans="1:14" x14ac:dyDescent="0.2">
      <c r="A5494" t="s">
        <v>5752</v>
      </c>
      <c r="B5494" t="s">
        <v>33376</v>
      </c>
      <c r="I5494" t="s">
        <v>5</v>
      </c>
      <c r="J5494">
        <v>16456.48</v>
      </c>
      <c r="M5494">
        <v>16456.48</v>
      </c>
      <c r="N5494">
        <f t="shared" si="85"/>
        <v>0</v>
      </c>
    </row>
    <row r="5495" spans="1:14" x14ac:dyDescent="0.2">
      <c r="A5495" t="s">
        <v>5753</v>
      </c>
      <c r="B5495" t="s">
        <v>33377</v>
      </c>
      <c r="I5495" t="s">
        <v>5</v>
      </c>
      <c r="J5495">
        <v>18404.02</v>
      </c>
      <c r="M5495">
        <v>18404.02</v>
      </c>
      <c r="N5495">
        <f t="shared" si="85"/>
        <v>0</v>
      </c>
    </row>
    <row r="5496" spans="1:14" x14ac:dyDescent="0.2">
      <c r="A5496" t="s">
        <v>5754</v>
      </c>
      <c r="B5496" t="s">
        <v>33377</v>
      </c>
      <c r="I5496" t="s">
        <v>5</v>
      </c>
      <c r="J5496">
        <v>16956.36</v>
      </c>
      <c r="M5496">
        <v>16956.36</v>
      </c>
      <c r="N5496">
        <f t="shared" si="85"/>
        <v>0</v>
      </c>
    </row>
    <row r="5497" spans="1:14" x14ac:dyDescent="0.2">
      <c r="A5497" t="s">
        <v>5755</v>
      </c>
      <c r="B5497" t="s">
        <v>33378</v>
      </c>
      <c r="I5497" t="s">
        <v>5</v>
      </c>
      <c r="J5497">
        <v>18876.7</v>
      </c>
      <c r="M5497">
        <v>18876.7</v>
      </c>
      <c r="N5497">
        <f t="shared" si="85"/>
        <v>0</v>
      </c>
    </row>
    <row r="5498" spans="1:14" x14ac:dyDescent="0.2">
      <c r="A5498" t="s">
        <v>5756</v>
      </c>
      <c r="B5498" t="s">
        <v>33378</v>
      </c>
      <c r="I5498" t="s">
        <v>5</v>
      </c>
      <c r="J5498">
        <v>17392.86</v>
      </c>
      <c r="M5498">
        <v>17392.86</v>
      </c>
      <c r="N5498">
        <f t="shared" si="85"/>
        <v>0</v>
      </c>
    </row>
    <row r="5499" spans="1:14" x14ac:dyDescent="0.2">
      <c r="A5499" t="s">
        <v>5757</v>
      </c>
      <c r="B5499" t="s">
        <v>33379</v>
      </c>
      <c r="I5499" t="s">
        <v>5</v>
      </c>
      <c r="J5499">
        <v>19326.669999999998</v>
      </c>
      <c r="M5499">
        <v>19326.669999999998</v>
      </c>
      <c r="N5499">
        <f t="shared" si="85"/>
        <v>0</v>
      </c>
    </row>
    <row r="5500" spans="1:14" x14ac:dyDescent="0.2">
      <c r="A5500" t="s">
        <v>5758</v>
      </c>
      <c r="B5500" t="s">
        <v>33379</v>
      </c>
      <c r="I5500" t="s">
        <v>5</v>
      </c>
      <c r="J5500">
        <v>17804.57</v>
      </c>
      <c r="M5500">
        <v>17804.57</v>
      </c>
      <c r="N5500">
        <f t="shared" si="85"/>
        <v>0</v>
      </c>
    </row>
    <row r="5501" spans="1:14" x14ac:dyDescent="0.2">
      <c r="A5501" t="s">
        <v>5759</v>
      </c>
      <c r="B5501" t="s">
        <v>33380</v>
      </c>
      <c r="I5501" t="s">
        <v>5</v>
      </c>
      <c r="J5501">
        <v>13854.79</v>
      </c>
      <c r="M5501">
        <v>13854.79</v>
      </c>
      <c r="N5501">
        <f t="shared" si="85"/>
        <v>0</v>
      </c>
    </row>
    <row r="5502" spans="1:14" x14ac:dyDescent="0.2">
      <c r="A5502" t="s">
        <v>5760</v>
      </c>
      <c r="B5502" t="s">
        <v>33380</v>
      </c>
      <c r="I5502" t="s">
        <v>5</v>
      </c>
      <c r="J5502">
        <v>12659.4</v>
      </c>
      <c r="M5502">
        <v>12659.4</v>
      </c>
      <c r="N5502">
        <f t="shared" si="85"/>
        <v>0</v>
      </c>
    </row>
    <row r="5503" spans="1:14" x14ac:dyDescent="0.2">
      <c r="A5503" t="s">
        <v>5761</v>
      </c>
      <c r="B5503" t="s">
        <v>33381</v>
      </c>
      <c r="I5503" t="s">
        <v>5</v>
      </c>
      <c r="J5503">
        <v>14103.06</v>
      </c>
      <c r="M5503">
        <v>14103.06</v>
      </c>
      <c r="N5503">
        <f t="shared" si="85"/>
        <v>0</v>
      </c>
    </row>
    <row r="5504" spans="1:14" x14ac:dyDescent="0.2">
      <c r="A5504" t="s">
        <v>5762</v>
      </c>
      <c r="B5504" t="s">
        <v>33381</v>
      </c>
      <c r="I5504" t="s">
        <v>5</v>
      </c>
      <c r="J5504">
        <v>12875.27</v>
      </c>
      <c r="M5504">
        <v>12875.27</v>
      </c>
      <c r="N5504">
        <f t="shared" si="85"/>
        <v>0</v>
      </c>
    </row>
    <row r="5505" spans="1:14" x14ac:dyDescent="0.2">
      <c r="A5505" t="s">
        <v>5763</v>
      </c>
      <c r="B5505" t="s">
        <v>33382</v>
      </c>
      <c r="I5505" t="s">
        <v>5</v>
      </c>
      <c r="J5505">
        <v>14278.28</v>
      </c>
      <c r="M5505">
        <v>14278.28</v>
      </c>
      <c r="N5505">
        <f t="shared" si="85"/>
        <v>0</v>
      </c>
    </row>
    <row r="5506" spans="1:14" x14ac:dyDescent="0.2">
      <c r="A5506" t="s">
        <v>5764</v>
      </c>
      <c r="B5506" t="s">
        <v>33382</v>
      </c>
      <c r="I5506" t="s">
        <v>5</v>
      </c>
      <c r="J5506">
        <v>13032.55</v>
      </c>
      <c r="M5506">
        <v>13032.55</v>
      </c>
      <c r="N5506">
        <f t="shared" si="85"/>
        <v>0</v>
      </c>
    </row>
    <row r="5507" spans="1:14" x14ac:dyDescent="0.2">
      <c r="A5507" t="s">
        <v>5765</v>
      </c>
      <c r="B5507" t="s">
        <v>33383</v>
      </c>
      <c r="I5507" t="s">
        <v>5</v>
      </c>
      <c r="J5507">
        <v>15155.62</v>
      </c>
      <c r="M5507">
        <v>15155.62</v>
      </c>
      <c r="N5507">
        <f t="shared" si="85"/>
        <v>0</v>
      </c>
    </row>
    <row r="5508" spans="1:14" x14ac:dyDescent="0.2">
      <c r="A5508" t="s">
        <v>5766</v>
      </c>
      <c r="B5508" t="s">
        <v>33383</v>
      </c>
      <c r="I5508" t="s">
        <v>5</v>
      </c>
      <c r="J5508">
        <v>13933.08</v>
      </c>
      <c r="M5508">
        <v>13933.08</v>
      </c>
      <c r="N5508">
        <f t="shared" ref="N5508:N5571" si="86">J5508-M5508</f>
        <v>0</v>
      </c>
    </row>
    <row r="5509" spans="1:14" x14ac:dyDescent="0.2">
      <c r="A5509" t="s">
        <v>5767</v>
      </c>
      <c r="B5509" t="s">
        <v>33384</v>
      </c>
      <c r="I5509" t="s">
        <v>5</v>
      </c>
      <c r="J5509">
        <v>16140.78</v>
      </c>
      <c r="M5509">
        <v>16140.78</v>
      </c>
      <c r="N5509">
        <f t="shared" si="86"/>
        <v>0</v>
      </c>
    </row>
    <row r="5510" spans="1:14" x14ac:dyDescent="0.2">
      <c r="A5510" t="s">
        <v>5768</v>
      </c>
      <c r="B5510" t="s">
        <v>33384</v>
      </c>
      <c r="I5510" t="s">
        <v>5</v>
      </c>
      <c r="J5510">
        <v>14853.37</v>
      </c>
      <c r="M5510">
        <v>14853.37</v>
      </c>
      <c r="N5510">
        <f t="shared" si="86"/>
        <v>0</v>
      </c>
    </row>
    <row r="5511" spans="1:14" x14ac:dyDescent="0.2">
      <c r="A5511" t="s">
        <v>5769</v>
      </c>
      <c r="B5511" t="s">
        <v>33385</v>
      </c>
      <c r="I5511" t="s">
        <v>5</v>
      </c>
      <c r="J5511">
        <v>17337.240000000002</v>
      </c>
      <c r="M5511">
        <v>17337.240000000002</v>
      </c>
      <c r="N5511">
        <f t="shared" si="86"/>
        <v>0</v>
      </c>
    </row>
    <row r="5512" spans="1:14" x14ac:dyDescent="0.2">
      <c r="A5512" t="s">
        <v>5770</v>
      </c>
      <c r="B5512" t="s">
        <v>33385</v>
      </c>
      <c r="I5512" t="s">
        <v>5</v>
      </c>
      <c r="J5512">
        <v>15951.74</v>
      </c>
      <c r="M5512">
        <v>15951.74</v>
      </c>
      <c r="N5512">
        <f t="shared" si="86"/>
        <v>0</v>
      </c>
    </row>
    <row r="5513" spans="1:14" x14ac:dyDescent="0.2">
      <c r="A5513" t="s">
        <v>5771</v>
      </c>
      <c r="B5513" t="s">
        <v>33386</v>
      </c>
      <c r="I5513" t="s">
        <v>5</v>
      </c>
      <c r="J5513">
        <v>17420.169999999998</v>
      </c>
      <c r="M5513">
        <v>17420.169999999998</v>
      </c>
      <c r="N5513">
        <f t="shared" si="86"/>
        <v>0</v>
      </c>
    </row>
    <row r="5514" spans="1:14" x14ac:dyDescent="0.2">
      <c r="A5514" t="s">
        <v>5772</v>
      </c>
      <c r="B5514" t="s">
        <v>33386</v>
      </c>
      <c r="I5514" t="s">
        <v>5</v>
      </c>
      <c r="J5514">
        <v>16028.93</v>
      </c>
      <c r="M5514">
        <v>16028.93</v>
      </c>
      <c r="N5514">
        <f t="shared" si="86"/>
        <v>0</v>
      </c>
    </row>
    <row r="5515" spans="1:14" x14ac:dyDescent="0.2">
      <c r="A5515" t="s">
        <v>5773</v>
      </c>
      <c r="B5515" t="s">
        <v>33387</v>
      </c>
      <c r="I5515" t="s">
        <v>5</v>
      </c>
      <c r="J5515">
        <v>17513.95</v>
      </c>
      <c r="M5515">
        <v>17513.95</v>
      </c>
      <c r="N5515">
        <f t="shared" si="86"/>
        <v>0</v>
      </c>
    </row>
    <row r="5516" spans="1:14" x14ac:dyDescent="0.2">
      <c r="A5516" t="s">
        <v>5774</v>
      </c>
      <c r="B5516" t="s">
        <v>33387</v>
      </c>
      <c r="I5516" t="s">
        <v>5</v>
      </c>
      <c r="J5516">
        <v>16115.51</v>
      </c>
      <c r="M5516">
        <v>16115.51</v>
      </c>
      <c r="N5516">
        <f t="shared" si="86"/>
        <v>0</v>
      </c>
    </row>
    <row r="5517" spans="1:14" x14ac:dyDescent="0.2">
      <c r="A5517" t="s">
        <v>5775</v>
      </c>
      <c r="B5517" t="s">
        <v>33388</v>
      </c>
      <c r="I5517" t="s">
        <v>5</v>
      </c>
      <c r="J5517">
        <v>17944.71</v>
      </c>
      <c r="M5517">
        <v>17944.71</v>
      </c>
      <c r="N5517">
        <f t="shared" si="86"/>
        <v>0</v>
      </c>
    </row>
    <row r="5518" spans="1:14" x14ac:dyDescent="0.2">
      <c r="A5518" t="s">
        <v>5776</v>
      </c>
      <c r="B5518" t="s">
        <v>33388</v>
      </c>
      <c r="I5518" t="s">
        <v>5</v>
      </c>
      <c r="J5518">
        <v>16528.45</v>
      </c>
      <c r="M5518">
        <v>16528.45</v>
      </c>
      <c r="N5518">
        <f t="shared" si="86"/>
        <v>0</v>
      </c>
    </row>
    <row r="5519" spans="1:14" x14ac:dyDescent="0.2">
      <c r="A5519" t="s">
        <v>5777</v>
      </c>
      <c r="B5519" t="s">
        <v>33389</v>
      </c>
      <c r="I5519" t="s">
        <v>5</v>
      </c>
      <c r="J5519">
        <v>18378.96</v>
      </c>
      <c r="M5519">
        <v>18378.96</v>
      </c>
      <c r="N5519">
        <f t="shared" si="86"/>
        <v>0</v>
      </c>
    </row>
    <row r="5520" spans="1:14" x14ac:dyDescent="0.2">
      <c r="A5520" t="s">
        <v>5778</v>
      </c>
      <c r="B5520" t="s">
        <v>33389</v>
      </c>
      <c r="I5520" t="s">
        <v>5</v>
      </c>
      <c r="J5520">
        <v>16926.53</v>
      </c>
      <c r="M5520">
        <v>16926.53</v>
      </c>
      <c r="N5520">
        <f t="shared" si="86"/>
        <v>0</v>
      </c>
    </row>
    <row r="5521" spans="1:14" x14ac:dyDescent="0.2">
      <c r="A5521" t="s">
        <v>5779</v>
      </c>
      <c r="B5521" t="s">
        <v>33390</v>
      </c>
      <c r="I5521" t="s">
        <v>5</v>
      </c>
      <c r="J5521">
        <v>18784.22</v>
      </c>
      <c r="M5521">
        <v>18784.22</v>
      </c>
      <c r="N5521">
        <f t="shared" si="86"/>
        <v>0</v>
      </c>
    </row>
    <row r="5522" spans="1:14" x14ac:dyDescent="0.2">
      <c r="A5522" t="s">
        <v>5780</v>
      </c>
      <c r="B5522" t="s">
        <v>33390</v>
      </c>
      <c r="I5522" t="s">
        <v>5</v>
      </c>
      <c r="J5522">
        <v>17304.63</v>
      </c>
      <c r="M5522">
        <v>17304.63</v>
      </c>
      <c r="N5522">
        <f t="shared" si="86"/>
        <v>0</v>
      </c>
    </row>
    <row r="5523" spans="1:14" x14ac:dyDescent="0.2">
      <c r="A5523" t="s">
        <v>5781</v>
      </c>
      <c r="B5523" t="s">
        <v>33391</v>
      </c>
      <c r="I5523" t="s">
        <v>5</v>
      </c>
      <c r="J5523">
        <v>19324.419999999998</v>
      </c>
      <c r="M5523">
        <v>19324.419999999998</v>
      </c>
      <c r="N5523">
        <f t="shared" si="86"/>
        <v>0</v>
      </c>
    </row>
    <row r="5524" spans="1:14" x14ac:dyDescent="0.2">
      <c r="A5524" t="s">
        <v>5782</v>
      </c>
      <c r="B5524" t="s">
        <v>33391</v>
      </c>
      <c r="I5524" t="s">
        <v>5</v>
      </c>
      <c r="J5524">
        <v>17799.64</v>
      </c>
      <c r="M5524">
        <v>17799.64</v>
      </c>
      <c r="N5524">
        <f t="shared" si="86"/>
        <v>0</v>
      </c>
    </row>
    <row r="5525" spans="1:14" x14ac:dyDescent="0.2">
      <c r="A5525" t="s">
        <v>5783</v>
      </c>
      <c r="B5525" t="s">
        <v>33392</v>
      </c>
      <c r="I5525" t="s">
        <v>5</v>
      </c>
      <c r="J5525">
        <v>19795.29</v>
      </c>
      <c r="M5525">
        <v>19795.29</v>
      </c>
      <c r="N5525">
        <f t="shared" si="86"/>
        <v>0</v>
      </c>
    </row>
    <row r="5526" spans="1:14" x14ac:dyDescent="0.2">
      <c r="A5526" t="s">
        <v>5784</v>
      </c>
      <c r="B5526" t="s">
        <v>33392</v>
      </c>
      <c r="I5526" t="s">
        <v>5</v>
      </c>
      <c r="J5526">
        <v>18234.580000000002</v>
      </c>
      <c r="M5526">
        <v>18234.580000000002</v>
      </c>
      <c r="N5526">
        <f t="shared" si="86"/>
        <v>0</v>
      </c>
    </row>
    <row r="5527" spans="1:14" x14ac:dyDescent="0.2">
      <c r="A5527" t="s">
        <v>5785</v>
      </c>
      <c r="B5527" t="s">
        <v>33393</v>
      </c>
      <c r="I5527" t="s">
        <v>5</v>
      </c>
      <c r="J5527">
        <v>20229.54</v>
      </c>
      <c r="M5527">
        <v>20229.54</v>
      </c>
      <c r="N5527">
        <f t="shared" si="86"/>
        <v>0</v>
      </c>
    </row>
    <row r="5528" spans="1:14" x14ac:dyDescent="0.2">
      <c r="A5528" t="s">
        <v>5786</v>
      </c>
      <c r="B5528" t="s">
        <v>33393</v>
      </c>
      <c r="I5528" t="s">
        <v>5</v>
      </c>
      <c r="J5528">
        <v>18632.650000000001</v>
      </c>
      <c r="M5528">
        <v>18632.650000000001</v>
      </c>
      <c r="N5528">
        <f t="shared" si="86"/>
        <v>0</v>
      </c>
    </row>
    <row r="5529" spans="1:14" x14ac:dyDescent="0.2">
      <c r="A5529" t="s">
        <v>5787</v>
      </c>
      <c r="B5529" t="s">
        <v>33394</v>
      </c>
      <c r="I5529" t="s">
        <v>5</v>
      </c>
      <c r="J5529">
        <v>20701.71</v>
      </c>
      <c r="M5529">
        <v>20701.71</v>
      </c>
      <c r="N5529">
        <f t="shared" si="86"/>
        <v>0</v>
      </c>
    </row>
    <row r="5530" spans="1:14" x14ac:dyDescent="0.2">
      <c r="A5530" t="s">
        <v>5788</v>
      </c>
      <c r="B5530" t="s">
        <v>33394</v>
      </c>
      <c r="I5530" t="s">
        <v>5</v>
      </c>
      <c r="J5530">
        <v>19068.72</v>
      </c>
      <c r="M5530">
        <v>19068.72</v>
      </c>
      <c r="N5530">
        <f t="shared" si="86"/>
        <v>0</v>
      </c>
    </row>
    <row r="5531" spans="1:14" x14ac:dyDescent="0.2">
      <c r="A5531" t="s">
        <v>5789</v>
      </c>
      <c r="B5531" t="s">
        <v>33395</v>
      </c>
      <c r="I5531" t="s">
        <v>5</v>
      </c>
      <c r="J5531">
        <v>18521.990000000002</v>
      </c>
      <c r="M5531">
        <v>18521.990000000002</v>
      </c>
      <c r="N5531">
        <f t="shared" si="86"/>
        <v>0</v>
      </c>
    </row>
    <row r="5532" spans="1:14" x14ac:dyDescent="0.2">
      <c r="A5532" t="s">
        <v>5790</v>
      </c>
      <c r="B5532" t="s">
        <v>33395</v>
      </c>
      <c r="I5532" t="s">
        <v>5</v>
      </c>
      <c r="J5532">
        <v>17019.13</v>
      </c>
      <c r="M5532">
        <v>17019.13</v>
      </c>
      <c r="N5532">
        <f t="shared" si="86"/>
        <v>0</v>
      </c>
    </row>
    <row r="5533" spans="1:14" x14ac:dyDescent="0.2">
      <c r="A5533" t="s">
        <v>5791</v>
      </c>
      <c r="B5533" t="s">
        <v>33396</v>
      </c>
      <c r="I5533" t="s">
        <v>5</v>
      </c>
      <c r="J5533">
        <v>20551.36</v>
      </c>
      <c r="M5533">
        <v>20551.36</v>
      </c>
      <c r="N5533">
        <f t="shared" si="86"/>
        <v>0</v>
      </c>
    </row>
    <row r="5534" spans="1:14" x14ac:dyDescent="0.2">
      <c r="A5534" t="s">
        <v>5792</v>
      </c>
      <c r="B5534" t="s">
        <v>33396</v>
      </c>
      <c r="I5534" t="s">
        <v>5</v>
      </c>
      <c r="J5534">
        <v>18904.810000000001</v>
      </c>
      <c r="M5534">
        <v>18904.810000000001</v>
      </c>
      <c r="N5534">
        <f t="shared" si="86"/>
        <v>0</v>
      </c>
    </row>
    <row r="5535" spans="1:14" x14ac:dyDescent="0.2">
      <c r="A5535" t="s">
        <v>5793</v>
      </c>
      <c r="B5535" t="s">
        <v>33397</v>
      </c>
      <c r="I5535" t="s">
        <v>5</v>
      </c>
      <c r="J5535">
        <v>22512.41</v>
      </c>
      <c r="M5535">
        <v>22512.41</v>
      </c>
      <c r="N5535">
        <f t="shared" si="86"/>
        <v>0</v>
      </c>
    </row>
    <row r="5536" spans="1:14" x14ac:dyDescent="0.2">
      <c r="A5536" t="s">
        <v>5794</v>
      </c>
      <c r="B5536" t="s">
        <v>33397</v>
      </c>
      <c r="I5536" t="s">
        <v>5</v>
      </c>
      <c r="J5536">
        <v>20706.560000000001</v>
      </c>
      <c r="M5536">
        <v>20706.560000000001</v>
      </c>
      <c r="N5536">
        <f t="shared" si="86"/>
        <v>0</v>
      </c>
    </row>
    <row r="5537" spans="1:14" x14ac:dyDescent="0.2">
      <c r="A5537" t="s">
        <v>5795</v>
      </c>
      <c r="B5537" t="s">
        <v>33398</v>
      </c>
      <c r="I5537" t="s">
        <v>5</v>
      </c>
      <c r="J5537">
        <v>25304.35</v>
      </c>
      <c r="M5537">
        <v>25304.35</v>
      </c>
      <c r="N5537">
        <f t="shared" si="86"/>
        <v>0</v>
      </c>
    </row>
    <row r="5538" spans="1:14" x14ac:dyDescent="0.2">
      <c r="A5538" t="s">
        <v>5796</v>
      </c>
      <c r="B5538" t="s">
        <v>33398</v>
      </c>
      <c r="I5538" t="s">
        <v>5</v>
      </c>
      <c r="J5538">
        <v>23271.23</v>
      </c>
      <c r="M5538">
        <v>23271.23</v>
      </c>
      <c r="N5538">
        <f t="shared" si="86"/>
        <v>0</v>
      </c>
    </row>
    <row r="5539" spans="1:14" x14ac:dyDescent="0.2">
      <c r="A5539" t="s">
        <v>5797</v>
      </c>
      <c r="B5539" t="s">
        <v>33399</v>
      </c>
      <c r="I5539" t="s">
        <v>5</v>
      </c>
      <c r="J5539">
        <v>25698.74</v>
      </c>
      <c r="M5539">
        <v>25698.74</v>
      </c>
      <c r="N5539">
        <f t="shared" si="86"/>
        <v>0</v>
      </c>
    </row>
    <row r="5540" spans="1:14" x14ac:dyDescent="0.2">
      <c r="A5540" t="s">
        <v>5798</v>
      </c>
      <c r="B5540" t="s">
        <v>33399</v>
      </c>
      <c r="I5540" t="s">
        <v>5</v>
      </c>
      <c r="J5540">
        <v>23662.58</v>
      </c>
      <c r="M5540">
        <v>23662.58</v>
      </c>
      <c r="N5540">
        <f t="shared" si="86"/>
        <v>0</v>
      </c>
    </row>
    <row r="5541" spans="1:14" x14ac:dyDescent="0.2">
      <c r="A5541" t="s">
        <v>5799</v>
      </c>
      <c r="B5541" t="s">
        <v>33400</v>
      </c>
      <c r="I5541" t="s">
        <v>5</v>
      </c>
      <c r="J5541">
        <v>25806.62</v>
      </c>
      <c r="M5541">
        <v>25806.62</v>
      </c>
      <c r="N5541">
        <f t="shared" si="86"/>
        <v>0</v>
      </c>
    </row>
    <row r="5542" spans="1:14" x14ac:dyDescent="0.2">
      <c r="A5542" t="s">
        <v>5800</v>
      </c>
      <c r="B5542" t="s">
        <v>33400</v>
      </c>
      <c r="I5542" t="s">
        <v>5</v>
      </c>
      <c r="J5542">
        <v>23761.47</v>
      </c>
      <c r="M5542">
        <v>23761.47</v>
      </c>
      <c r="N5542">
        <f t="shared" si="86"/>
        <v>0</v>
      </c>
    </row>
    <row r="5543" spans="1:14" x14ac:dyDescent="0.2">
      <c r="A5543" t="s">
        <v>5801</v>
      </c>
      <c r="B5543" t="s">
        <v>33401</v>
      </c>
      <c r="I5543" t="s">
        <v>5</v>
      </c>
      <c r="J5543">
        <v>26062.15</v>
      </c>
      <c r="M5543">
        <v>26062.15</v>
      </c>
      <c r="N5543">
        <f t="shared" si="86"/>
        <v>0</v>
      </c>
    </row>
    <row r="5544" spans="1:14" x14ac:dyDescent="0.2">
      <c r="A5544" t="s">
        <v>5802</v>
      </c>
      <c r="B5544" t="s">
        <v>33401</v>
      </c>
      <c r="I5544" t="s">
        <v>5</v>
      </c>
      <c r="J5544">
        <v>23965.53</v>
      </c>
      <c r="M5544">
        <v>23965.53</v>
      </c>
      <c r="N5544">
        <f t="shared" si="86"/>
        <v>0</v>
      </c>
    </row>
    <row r="5545" spans="1:14" x14ac:dyDescent="0.2">
      <c r="A5545" t="s">
        <v>5803</v>
      </c>
      <c r="B5545" t="s">
        <v>33402</v>
      </c>
      <c r="I5545" t="s">
        <v>5</v>
      </c>
      <c r="J5545">
        <v>26658.400000000001</v>
      </c>
      <c r="M5545">
        <v>26658.400000000001</v>
      </c>
      <c r="N5545">
        <f t="shared" si="86"/>
        <v>0</v>
      </c>
    </row>
    <row r="5546" spans="1:14" x14ac:dyDescent="0.2">
      <c r="A5546" t="s">
        <v>5804</v>
      </c>
      <c r="B5546" t="s">
        <v>33402</v>
      </c>
      <c r="I5546" t="s">
        <v>5</v>
      </c>
      <c r="J5546">
        <v>24509.29</v>
      </c>
      <c r="M5546">
        <v>24509.29</v>
      </c>
      <c r="N5546">
        <f t="shared" si="86"/>
        <v>0</v>
      </c>
    </row>
    <row r="5547" spans="1:14" x14ac:dyDescent="0.2">
      <c r="A5547" t="s">
        <v>5805</v>
      </c>
      <c r="B5547" t="s">
        <v>33403</v>
      </c>
      <c r="I5547" t="s">
        <v>5</v>
      </c>
      <c r="J5547">
        <v>27119.18</v>
      </c>
      <c r="M5547">
        <v>27119.18</v>
      </c>
      <c r="N5547">
        <f t="shared" si="86"/>
        <v>0</v>
      </c>
    </row>
    <row r="5548" spans="1:14" x14ac:dyDescent="0.2">
      <c r="A5548" t="s">
        <v>5806</v>
      </c>
      <c r="B5548" t="s">
        <v>33403</v>
      </c>
      <c r="I5548" t="s">
        <v>5</v>
      </c>
      <c r="J5548">
        <v>24930.55</v>
      </c>
      <c r="M5548">
        <v>24930.55</v>
      </c>
      <c r="N5548">
        <f t="shared" si="86"/>
        <v>0</v>
      </c>
    </row>
    <row r="5549" spans="1:14" x14ac:dyDescent="0.2">
      <c r="A5549" t="s">
        <v>5807</v>
      </c>
      <c r="B5549" t="s">
        <v>33404</v>
      </c>
      <c r="I5549" t="s">
        <v>5</v>
      </c>
      <c r="J5549">
        <v>27812.62</v>
      </c>
      <c r="M5549">
        <v>27812.62</v>
      </c>
      <c r="N5549">
        <f t="shared" si="86"/>
        <v>0</v>
      </c>
    </row>
    <row r="5550" spans="1:14" x14ac:dyDescent="0.2">
      <c r="A5550" t="s">
        <v>5808</v>
      </c>
      <c r="B5550" t="s">
        <v>33404</v>
      </c>
      <c r="I5550" t="s">
        <v>5</v>
      </c>
      <c r="J5550">
        <v>25558.51</v>
      </c>
      <c r="M5550">
        <v>25558.51</v>
      </c>
      <c r="N5550">
        <f t="shared" si="86"/>
        <v>0</v>
      </c>
    </row>
    <row r="5551" spans="1:14" x14ac:dyDescent="0.2">
      <c r="A5551" t="s">
        <v>5809</v>
      </c>
      <c r="B5551" t="s">
        <v>33405</v>
      </c>
      <c r="I5551" t="s">
        <v>5</v>
      </c>
      <c r="J5551">
        <v>28412.71</v>
      </c>
      <c r="M5551">
        <v>28412.71</v>
      </c>
      <c r="N5551">
        <f t="shared" si="86"/>
        <v>0</v>
      </c>
    </row>
    <row r="5552" spans="1:14" x14ac:dyDescent="0.2">
      <c r="A5552" t="s">
        <v>5810</v>
      </c>
      <c r="B5552" t="s">
        <v>33405</v>
      </c>
      <c r="I5552" t="s">
        <v>5</v>
      </c>
      <c r="J5552">
        <v>26106.47</v>
      </c>
      <c r="M5552">
        <v>26106.47</v>
      </c>
      <c r="N5552">
        <f t="shared" si="86"/>
        <v>0</v>
      </c>
    </row>
    <row r="5553" spans="1:14" x14ac:dyDescent="0.2">
      <c r="A5553" t="s">
        <v>5811</v>
      </c>
      <c r="B5553" t="s">
        <v>33406</v>
      </c>
      <c r="I5553" t="s">
        <v>5</v>
      </c>
      <c r="J5553">
        <v>29048.19</v>
      </c>
      <c r="M5553">
        <v>29048.19</v>
      </c>
      <c r="N5553">
        <f t="shared" si="86"/>
        <v>0</v>
      </c>
    </row>
    <row r="5554" spans="1:14" x14ac:dyDescent="0.2">
      <c r="A5554" t="s">
        <v>5812</v>
      </c>
      <c r="B5554" t="s">
        <v>33406</v>
      </c>
      <c r="I5554" t="s">
        <v>5</v>
      </c>
      <c r="J5554">
        <v>26683.35</v>
      </c>
      <c r="M5554">
        <v>26683.35</v>
      </c>
      <c r="N5554">
        <f t="shared" si="86"/>
        <v>0</v>
      </c>
    </row>
    <row r="5555" spans="1:14" x14ac:dyDescent="0.2">
      <c r="A5555" t="s">
        <v>5813</v>
      </c>
      <c r="B5555" t="s">
        <v>33407</v>
      </c>
      <c r="I5555" t="s">
        <v>5</v>
      </c>
      <c r="J5555">
        <v>29606.25</v>
      </c>
      <c r="M5555">
        <v>29606.25</v>
      </c>
      <c r="N5555">
        <f t="shared" si="86"/>
        <v>0</v>
      </c>
    </row>
    <row r="5556" spans="1:14" x14ac:dyDescent="0.2">
      <c r="A5556" t="s">
        <v>5814</v>
      </c>
      <c r="B5556" t="s">
        <v>33407</v>
      </c>
      <c r="I5556" t="s">
        <v>5</v>
      </c>
      <c r="J5556">
        <v>27188.89</v>
      </c>
      <c r="M5556">
        <v>27188.89</v>
      </c>
      <c r="N5556">
        <f t="shared" si="86"/>
        <v>0</v>
      </c>
    </row>
    <row r="5557" spans="1:14" x14ac:dyDescent="0.2">
      <c r="A5557" t="s">
        <v>5815</v>
      </c>
      <c r="B5557" t="s">
        <v>33408</v>
      </c>
      <c r="I5557" t="s">
        <v>5</v>
      </c>
      <c r="J5557">
        <v>3499.14</v>
      </c>
      <c r="M5557">
        <v>3499.14</v>
      </c>
      <c r="N5557">
        <f t="shared" si="86"/>
        <v>0</v>
      </c>
    </row>
    <row r="5558" spans="1:14" x14ac:dyDescent="0.2">
      <c r="A5558" t="s">
        <v>5816</v>
      </c>
      <c r="B5558" t="s">
        <v>33408</v>
      </c>
      <c r="I5558" t="s">
        <v>5</v>
      </c>
      <c r="J5558">
        <v>3331.78</v>
      </c>
      <c r="M5558">
        <v>3331.78</v>
      </c>
      <c r="N5558">
        <f t="shared" si="86"/>
        <v>0</v>
      </c>
    </row>
    <row r="5559" spans="1:14" x14ac:dyDescent="0.2">
      <c r="A5559" t="s">
        <v>5817</v>
      </c>
      <c r="B5559" t="s">
        <v>33409</v>
      </c>
      <c r="I5559" t="s">
        <v>5</v>
      </c>
      <c r="J5559">
        <v>3679.49</v>
      </c>
      <c r="M5559">
        <v>3679.49</v>
      </c>
      <c r="N5559">
        <f t="shared" si="86"/>
        <v>0</v>
      </c>
    </row>
    <row r="5560" spans="1:14" x14ac:dyDescent="0.2">
      <c r="A5560" t="s">
        <v>5818</v>
      </c>
      <c r="B5560" t="s">
        <v>33409</v>
      </c>
      <c r="I5560" t="s">
        <v>5</v>
      </c>
      <c r="J5560">
        <v>3497.91</v>
      </c>
      <c r="M5560">
        <v>3497.91</v>
      </c>
      <c r="N5560">
        <f t="shared" si="86"/>
        <v>0</v>
      </c>
    </row>
    <row r="5561" spans="1:14" x14ac:dyDescent="0.2">
      <c r="A5561" t="s">
        <v>5819</v>
      </c>
      <c r="B5561" t="s">
        <v>33410</v>
      </c>
      <c r="I5561" t="s">
        <v>5</v>
      </c>
      <c r="J5561">
        <v>4035.43</v>
      </c>
      <c r="M5561">
        <v>4035.43</v>
      </c>
      <c r="N5561">
        <f t="shared" si="86"/>
        <v>0</v>
      </c>
    </row>
    <row r="5562" spans="1:14" x14ac:dyDescent="0.2">
      <c r="A5562" t="s">
        <v>5820</v>
      </c>
      <c r="B5562" t="s">
        <v>33410</v>
      </c>
      <c r="I5562" t="s">
        <v>5</v>
      </c>
      <c r="J5562">
        <v>3842.77</v>
      </c>
      <c r="M5562">
        <v>3842.77</v>
      </c>
      <c r="N5562">
        <f t="shared" si="86"/>
        <v>0</v>
      </c>
    </row>
    <row r="5563" spans="1:14" x14ac:dyDescent="0.2">
      <c r="A5563" t="s">
        <v>5821</v>
      </c>
      <c r="B5563" t="s">
        <v>33411</v>
      </c>
      <c r="I5563" t="s">
        <v>5</v>
      </c>
      <c r="J5563">
        <v>4514.08</v>
      </c>
      <c r="M5563">
        <v>4514.08</v>
      </c>
      <c r="N5563">
        <f t="shared" si="86"/>
        <v>0</v>
      </c>
    </row>
    <row r="5564" spans="1:14" x14ac:dyDescent="0.2">
      <c r="A5564" t="s">
        <v>5822</v>
      </c>
      <c r="B5564" t="s">
        <v>33411</v>
      </c>
      <c r="I5564" t="s">
        <v>5</v>
      </c>
      <c r="J5564">
        <v>4293.22</v>
      </c>
      <c r="M5564">
        <v>4293.22</v>
      </c>
      <c r="N5564">
        <f t="shared" si="86"/>
        <v>0</v>
      </c>
    </row>
    <row r="5565" spans="1:14" x14ac:dyDescent="0.2">
      <c r="A5565" t="s">
        <v>5823</v>
      </c>
      <c r="B5565" t="s">
        <v>33412</v>
      </c>
      <c r="I5565" t="s">
        <v>5</v>
      </c>
      <c r="J5565">
        <v>5051.83</v>
      </c>
      <c r="M5565">
        <v>5051.83</v>
      </c>
      <c r="N5565">
        <f t="shared" si="86"/>
        <v>0</v>
      </c>
    </row>
    <row r="5566" spans="1:14" x14ac:dyDescent="0.2">
      <c r="A5566" t="s">
        <v>5824</v>
      </c>
      <c r="B5566" t="s">
        <v>33412</v>
      </c>
      <c r="I5566" t="s">
        <v>5</v>
      </c>
      <c r="J5566">
        <v>4798.6099999999997</v>
      </c>
      <c r="M5566">
        <v>4798.6099999999997</v>
      </c>
      <c r="N5566">
        <f t="shared" si="86"/>
        <v>0</v>
      </c>
    </row>
    <row r="5567" spans="1:14" x14ac:dyDescent="0.2">
      <c r="A5567" t="s">
        <v>5825</v>
      </c>
      <c r="B5567" t="s">
        <v>33413</v>
      </c>
      <c r="I5567" t="s">
        <v>5</v>
      </c>
      <c r="J5567">
        <v>617.73</v>
      </c>
      <c r="M5567">
        <v>617.73</v>
      </c>
      <c r="N5567">
        <f t="shared" si="86"/>
        <v>0</v>
      </c>
    </row>
    <row r="5568" spans="1:14" x14ac:dyDescent="0.2">
      <c r="A5568" t="s">
        <v>5826</v>
      </c>
      <c r="B5568" t="s">
        <v>33413</v>
      </c>
      <c r="I5568" t="s">
        <v>5</v>
      </c>
      <c r="J5568">
        <v>581.65</v>
      </c>
      <c r="M5568">
        <v>581.65</v>
      </c>
      <c r="N5568">
        <f t="shared" si="86"/>
        <v>0</v>
      </c>
    </row>
    <row r="5569" spans="1:14" x14ac:dyDescent="0.2">
      <c r="A5569" t="s">
        <v>5827</v>
      </c>
      <c r="B5569" t="s">
        <v>33414</v>
      </c>
      <c r="I5569" t="s">
        <v>5</v>
      </c>
      <c r="J5569">
        <v>740.68</v>
      </c>
      <c r="M5569">
        <v>740.68</v>
      </c>
      <c r="N5569">
        <f t="shared" si="86"/>
        <v>0</v>
      </c>
    </row>
    <row r="5570" spans="1:14" x14ac:dyDescent="0.2">
      <c r="A5570" t="s">
        <v>5828</v>
      </c>
      <c r="B5570" t="s">
        <v>33414</v>
      </c>
      <c r="I5570" t="s">
        <v>5</v>
      </c>
      <c r="J5570">
        <v>696.18</v>
      </c>
      <c r="M5570">
        <v>696.18</v>
      </c>
      <c r="N5570">
        <f t="shared" si="86"/>
        <v>0</v>
      </c>
    </row>
    <row r="5571" spans="1:14" x14ac:dyDescent="0.2">
      <c r="A5571" t="s">
        <v>5829</v>
      </c>
      <c r="B5571" t="s">
        <v>33415</v>
      </c>
      <c r="I5571" t="s">
        <v>5</v>
      </c>
      <c r="J5571">
        <v>1085.47</v>
      </c>
      <c r="M5571">
        <v>1085.47</v>
      </c>
      <c r="N5571">
        <f t="shared" si="86"/>
        <v>0</v>
      </c>
    </row>
    <row r="5572" spans="1:14" x14ac:dyDescent="0.2">
      <c r="A5572" t="s">
        <v>5830</v>
      </c>
      <c r="B5572" t="s">
        <v>33415</v>
      </c>
      <c r="I5572" t="s">
        <v>5</v>
      </c>
      <c r="J5572">
        <v>1021.73</v>
      </c>
      <c r="M5572">
        <v>1021.73</v>
      </c>
      <c r="N5572">
        <f t="shared" ref="N5572:N5635" si="87">J5572-M5572</f>
        <v>0</v>
      </c>
    </row>
    <row r="5573" spans="1:14" x14ac:dyDescent="0.2">
      <c r="A5573" t="s">
        <v>5831</v>
      </c>
      <c r="B5573" t="s">
        <v>33416</v>
      </c>
      <c r="I5573" t="s">
        <v>5</v>
      </c>
      <c r="J5573">
        <v>1423.25</v>
      </c>
      <c r="M5573">
        <v>1423.25</v>
      </c>
      <c r="N5573">
        <f t="shared" si="87"/>
        <v>0</v>
      </c>
    </row>
    <row r="5574" spans="1:14" x14ac:dyDescent="0.2">
      <c r="A5574" t="s">
        <v>5832</v>
      </c>
      <c r="B5574" t="s">
        <v>33416</v>
      </c>
      <c r="I5574" t="s">
        <v>5</v>
      </c>
      <c r="J5574">
        <v>1338</v>
      </c>
      <c r="M5574">
        <v>1338</v>
      </c>
      <c r="N5574">
        <f t="shared" si="87"/>
        <v>0</v>
      </c>
    </row>
    <row r="5575" spans="1:14" x14ac:dyDescent="0.2">
      <c r="A5575" t="s">
        <v>5833</v>
      </c>
      <c r="B5575" t="s">
        <v>33417</v>
      </c>
      <c r="I5575" t="s">
        <v>5</v>
      </c>
      <c r="J5575">
        <v>2235.27</v>
      </c>
      <c r="M5575">
        <v>2235.27</v>
      </c>
      <c r="N5575">
        <f t="shared" si="87"/>
        <v>0</v>
      </c>
    </row>
    <row r="5576" spans="1:14" x14ac:dyDescent="0.2">
      <c r="A5576" t="s">
        <v>5834</v>
      </c>
      <c r="B5576" t="s">
        <v>33417</v>
      </c>
      <c r="I5576" t="s">
        <v>5</v>
      </c>
      <c r="J5576">
        <v>2097.69</v>
      </c>
      <c r="M5576">
        <v>2097.69</v>
      </c>
      <c r="N5576">
        <f t="shared" si="87"/>
        <v>0</v>
      </c>
    </row>
    <row r="5577" spans="1:14" x14ac:dyDescent="0.2">
      <c r="A5577" t="s">
        <v>5835</v>
      </c>
      <c r="B5577" t="s">
        <v>33418</v>
      </c>
      <c r="I5577" t="s">
        <v>5</v>
      </c>
      <c r="J5577">
        <v>741.19</v>
      </c>
      <c r="M5577">
        <v>741.19</v>
      </c>
      <c r="N5577">
        <f t="shared" si="87"/>
        <v>0</v>
      </c>
    </row>
    <row r="5578" spans="1:14" x14ac:dyDescent="0.2">
      <c r="A5578" t="s">
        <v>5836</v>
      </c>
      <c r="B5578" t="s">
        <v>33418</v>
      </c>
      <c r="I5578" t="s">
        <v>5</v>
      </c>
      <c r="J5578">
        <v>700.04</v>
      </c>
      <c r="M5578">
        <v>700.04</v>
      </c>
      <c r="N5578">
        <f t="shared" si="87"/>
        <v>0</v>
      </c>
    </row>
    <row r="5579" spans="1:14" x14ac:dyDescent="0.2">
      <c r="A5579" t="s">
        <v>5837</v>
      </c>
      <c r="B5579" t="s">
        <v>33419</v>
      </c>
      <c r="I5579" t="s">
        <v>5</v>
      </c>
      <c r="J5579">
        <v>902.81</v>
      </c>
      <c r="M5579">
        <v>902.81</v>
      </c>
      <c r="N5579">
        <f t="shared" si="87"/>
        <v>0</v>
      </c>
    </row>
    <row r="5580" spans="1:14" x14ac:dyDescent="0.2">
      <c r="A5580" t="s">
        <v>5838</v>
      </c>
      <c r="B5580" t="s">
        <v>33419</v>
      </c>
      <c r="I5580" t="s">
        <v>5</v>
      </c>
      <c r="J5580">
        <v>850.59</v>
      </c>
      <c r="M5580">
        <v>850.59</v>
      </c>
      <c r="N5580">
        <f t="shared" si="87"/>
        <v>0</v>
      </c>
    </row>
    <row r="5581" spans="1:14" x14ac:dyDescent="0.2">
      <c r="A5581" t="s">
        <v>5839</v>
      </c>
      <c r="B5581" t="s">
        <v>33420</v>
      </c>
      <c r="I5581" t="s">
        <v>5</v>
      </c>
      <c r="J5581">
        <v>1263.93</v>
      </c>
      <c r="M5581">
        <v>1263.93</v>
      </c>
      <c r="N5581">
        <f t="shared" si="87"/>
        <v>0</v>
      </c>
    </row>
    <row r="5582" spans="1:14" x14ac:dyDescent="0.2">
      <c r="A5582" t="s">
        <v>5840</v>
      </c>
      <c r="B5582" t="s">
        <v>33420</v>
      </c>
      <c r="I5582" t="s">
        <v>5</v>
      </c>
      <c r="J5582">
        <v>1192.72</v>
      </c>
      <c r="M5582">
        <v>1192.72</v>
      </c>
      <c r="N5582">
        <f t="shared" si="87"/>
        <v>0</v>
      </c>
    </row>
    <row r="5583" spans="1:14" x14ac:dyDescent="0.2">
      <c r="A5583" t="s">
        <v>5841</v>
      </c>
      <c r="B5583" t="s">
        <v>33421</v>
      </c>
      <c r="I5583" t="s">
        <v>5</v>
      </c>
      <c r="J5583">
        <v>1601.72</v>
      </c>
      <c r="M5583">
        <v>1601.72</v>
      </c>
      <c r="N5583">
        <f t="shared" si="87"/>
        <v>0</v>
      </c>
    </row>
    <row r="5584" spans="1:14" x14ac:dyDescent="0.2">
      <c r="A5584" t="s">
        <v>5842</v>
      </c>
      <c r="B5584" t="s">
        <v>33421</v>
      </c>
      <c r="I5584" t="s">
        <v>5</v>
      </c>
      <c r="J5584">
        <v>1508.99</v>
      </c>
      <c r="M5584">
        <v>1508.99</v>
      </c>
      <c r="N5584">
        <f t="shared" si="87"/>
        <v>0</v>
      </c>
    </row>
    <row r="5585" spans="1:14" x14ac:dyDescent="0.2">
      <c r="A5585" t="s">
        <v>5843</v>
      </c>
      <c r="B5585" t="s">
        <v>33422</v>
      </c>
      <c r="I5585" t="s">
        <v>5</v>
      </c>
      <c r="J5585">
        <v>2575.7800000000002</v>
      </c>
      <c r="M5585">
        <v>2575.7800000000002</v>
      </c>
      <c r="N5585">
        <f t="shared" si="87"/>
        <v>0</v>
      </c>
    </row>
    <row r="5586" spans="1:14" x14ac:dyDescent="0.2">
      <c r="A5586" t="s">
        <v>5844</v>
      </c>
      <c r="B5586" t="s">
        <v>33422</v>
      </c>
      <c r="I5586" t="s">
        <v>5</v>
      </c>
      <c r="J5586">
        <v>2425.86</v>
      </c>
      <c r="M5586">
        <v>2425.86</v>
      </c>
      <c r="N5586">
        <f t="shared" si="87"/>
        <v>0</v>
      </c>
    </row>
    <row r="5587" spans="1:14" x14ac:dyDescent="0.2">
      <c r="A5587" t="s">
        <v>5845</v>
      </c>
      <c r="B5587" t="s">
        <v>41008</v>
      </c>
      <c r="I5587" t="s">
        <v>5</v>
      </c>
      <c r="J5587">
        <v>2592.14</v>
      </c>
      <c r="M5587">
        <v>2592.14</v>
      </c>
      <c r="N5587">
        <f t="shared" si="87"/>
        <v>0</v>
      </c>
    </row>
    <row r="5588" spans="1:14" x14ac:dyDescent="0.2">
      <c r="A5588" t="s">
        <v>5846</v>
      </c>
      <c r="B5588" t="s">
        <v>41008</v>
      </c>
      <c r="I5588" t="s">
        <v>5</v>
      </c>
      <c r="J5588">
        <v>2476.71</v>
      </c>
      <c r="M5588">
        <v>2476.71</v>
      </c>
      <c r="N5588">
        <f t="shared" si="87"/>
        <v>0</v>
      </c>
    </row>
    <row r="5589" spans="1:14" x14ac:dyDescent="0.2">
      <c r="A5589" t="s">
        <v>5847</v>
      </c>
      <c r="B5589" t="s">
        <v>41009</v>
      </c>
      <c r="I5589" t="s">
        <v>5</v>
      </c>
      <c r="J5589">
        <v>1743.47</v>
      </c>
      <c r="M5589">
        <v>1743.47</v>
      </c>
      <c r="N5589">
        <f t="shared" si="87"/>
        <v>0</v>
      </c>
    </row>
    <row r="5590" spans="1:14" x14ac:dyDescent="0.2">
      <c r="A5590" t="s">
        <v>5848</v>
      </c>
      <c r="B5590" t="s">
        <v>41009</v>
      </c>
      <c r="I5590" t="s">
        <v>5</v>
      </c>
      <c r="J5590">
        <v>1667.41</v>
      </c>
      <c r="M5590">
        <v>1667.41</v>
      </c>
      <c r="N5590">
        <f t="shared" si="87"/>
        <v>0</v>
      </c>
    </row>
    <row r="5591" spans="1:14" x14ac:dyDescent="0.2">
      <c r="A5591" t="s">
        <v>5849</v>
      </c>
      <c r="B5591" t="s">
        <v>41010</v>
      </c>
      <c r="I5591" t="s">
        <v>5</v>
      </c>
      <c r="J5591">
        <v>2075.6</v>
      </c>
      <c r="M5591">
        <v>2075.6</v>
      </c>
      <c r="N5591">
        <f t="shared" si="87"/>
        <v>0</v>
      </c>
    </row>
    <row r="5592" spans="1:14" x14ac:dyDescent="0.2">
      <c r="A5592" t="s">
        <v>5850</v>
      </c>
      <c r="B5592" t="s">
        <v>41010</v>
      </c>
      <c r="I5592" t="s">
        <v>5</v>
      </c>
      <c r="J5592">
        <v>1993.79</v>
      </c>
      <c r="M5592">
        <v>1993.79</v>
      </c>
      <c r="N5592">
        <f t="shared" si="87"/>
        <v>0</v>
      </c>
    </row>
    <row r="5593" spans="1:14" x14ac:dyDescent="0.2">
      <c r="A5593" t="s">
        <v>5851</v>
      </c>
      <c r="B5593" t="s">
        <v>41011</v>
      </c>
      <c r="I5593" t="s">
        <v>5</v>
      </c>
      <c r="J5593">
        <v>1824.77</v>
      </c>
      <c r="M5593">
        <v>1824.77</v>
      </c>
      <c r="N5593">
        <f t="shared" si="87"/>
        <v>0</v>
      </c>
    </row>
    <row r="5594" spans="1:14" x14ac:dyDescent="0.2">
      <c r="A5594" t="s">
        <v>5852</v>
      </c>
      <c r="B5594" t="s">
        <v>41011</v>
      </c>
      <c r="I5594" t="s">
        <v>5</v>
      </c>
      <c r="J5594">
        <v>1737.86</v>
      </c>
      <c r="M5594">
        <v>1737.86</v>
      </c>
      <c r="N5594">
        <f t="shared" si="87"/>
        <v>0</v>
      </c>
    </row>
    <row r="5595" spans="1:14" x14ac:dyDescent="0.2">
      <c r="A5595" t="s">
        <v>5853</v>
      </c>
      <c r="B5595" t="s">
        <v>33423</v>
      </c>
      <c r="I5595" t="s">
        <v>5</v>
      </c>
      <c r="J5595">
        <v>440.95</v>
      </c>
      <c r="M5595">
        <v>440.95</v>
      </c>
      <c r="N5595">
        <f t="shared" si="87"/>
        <v>0</v>
      </c>
    </row>
    <row r="5596" spans="1:14" x14ac:dyDescent="0.2">
      <c r="A5596" t="s">
        <v>5854</v>
      </c>
      <c r="B5596" t="s">
        <v>33423</v>
      </c>
      <c r="I5596" t="s">
        <v>5</v>
      </c>
      <c r="J5596">
        <v>415.55</v>
      </c>
      <c r="M5596">
        <v>415.55</v>
      </c>
      <c r="N5596">
        <f t="shared" si="87"/>
        <v>0</v>
      </c>
    </row>
    <row r="5597" spans="1:14" x14ac:dyDescent="0.2">
      <c r="A5597" t="s">
        <v>5855</v>
      </c>
      <c r="B5597" t="s">
        <v>33424</v>
      </c>
      <c r="I5597" t="s">
        <v>5</v>
      </c>
      <c r="J5597">
        <v>845.78</v>
      </c>
      <c r="M5597">
        <v>845.78</v>
      </c>
      <c r="N5597">
        <f t="shared" si="87"/>
        <v>0</v>
      </c>
    </row>
    <row r="5598" spans="1:14" x14ac:dyDescent="0.2">
      <c r="A5598" t="s">
        <v>5856</v>
      </c>
      <c r="B5598" t="s">
        <v>33424</v>
      </c>
      <c r="I5598" t="s">
        <v>5</v>
      </c>
      <c r="J5598">
        <v>801.39</v>
      </c>
      <c r="M5598">
        <v>801.39</v>
      </c>
      <c r="N5598">
        <f t="shared" si="87"/>
        <v>0</v>
      </c>
    </row>
    <row r="5599" spans="1:14" x14ac:dyDescent="0.2">
      <c r="A5599" t="s">
        <v>5857</v>
      </c>
      <c r="B5599" t="s">
        <v>33425</v>
      </c>
      <c r="I5599" t="s">
        <v>5</v>
      </c>
      <c r="J5599">
        <v>1005.01</v>
      </c>
      <c r="M5599">
        <v>1005.01</v>
      </c>
      <c r="N5599">
        <f t="shared" si="87"/>
        <v>0</v>
      </c>
    </row>
    <row r="5600" spans="1:14" x14ac:dyDescent="0.2">
      <c r="A5600" t="s">
        <v>5858</v>
      </c>
      <c r="B5600" t="s">
        <v>33425</v>
      </c>
      <c r="I5600" t="s">
        <v>5</v>
      </c>
      <c r="J5600">
        <v>952.78</v>
      </c>
      <c r="M5600">
        <v>952.78</v>
      </c>
      <c r="N5600">
        <f t="shared" si="87"/>
        <v>0</v>
      </c>
    </row>
    <row r="5601" spans="1:14" x14ac:dyDescent="0.2">
      <c r="A5601" t="s">
        <v>5859</v>
      </c>
      <c r="B5601" t="s">
        <v>33426</v>
      </c>
      <c r="I5601" t="s">
        <v>5</v>
      </c>
      <c r="J5601">
        <v>424.51</v>
      </c>
      <c r="M5601">
        <v>424.51</v>
      </c>
      <c r="N5601">
        <f t="shared" si="87"/>
        <v>0</v>
      </c>
    </row>
    <row r="5602" spans="1:14" x14ac:dyDescent="0.2">
      <c r="A5602" t="s">
        <v>5860</v>
      </c>
      <c r="B5602" t="s">
        <v>33426</v>
      </c>
      <c r="I5602" t="s">
        <v>5</v>
      </c>
      <c r="J5602">
        <v>403.6</v>
      </c>
      <c r="M5602">
        <v>403.6</v>
      </c>
      <c r="N5602">
        <f t="shared" si="87"/>
        <v>0</v>
      </c>
    </row>
    <row r="5603" spans="1:14" x14ac:dyDescent="0.2">
      <c r="A5603" t="s">
        <v>5861</v>
      </c>
      <c r="B5603" t="s">
        <v>33427</v>
      </c>
      <c r="I5603" t="s">
        <v>5</v>
      </c>
      <c r="J5603">
        <v>583.75</v>
      </c>
      <c r="M5603">
        <v>583.75</v>
      </c>
      <c r="N5603">
        <f t="shared" si="87"/>
        <v>0</v>
      </c>
    </row>
    <row r="5604" spans="1:14" x14ac:dyDescent="0.2">
      <c r="A5604" t="s">
        <v>5862</v>
      </c>
      <c r="B5604" t="s">
        <v>33427</v>
      </c>
      <c r="I5604" t="s">
        <v>5</v>
      </c>
      <c r="J5604">
        <v>554.99</v>
      </c>
      <c r="M5604">
        <v>554.99</v>
      </c>
      <c r="N5604">
        <f t="shared" si="87"/>
        <v>0</v>
      </c>
    </row>
    <row r="5605" spans="1:14" x14ac:dyDescent="0.2">
      <c r="A5605" t="s">
        <v>5863</v>
      </c>
      <c r="B5605" t="s">
        <v>33428</v>
      </c>
      <c r="I5605" t="s">
        <v>5</v>
      </c>
      <c r="J5605">
        <v>742.67</v>
      </c>
      <c r="M5605">
        <v>742.67</v>
      </c>
      <c r="N5605">
        <f t="shared" si="87"/>
        <v>0</v>
      </c>
    </row>
    <row r="5606" spans="1:14" x14ac:dyDescent="0.2">
      <c r="A5606" t="s">
        <v>5864</v>
      </c>
      <c r="B5606" t="s">
        <v>33428</v>
      </c>
      <c r="I5606" t="s">
        <v>5</v>
      </c>
      <c r="J5606">
        <v>706.1</v>
      </c>
      <c r="M5606">
        <v>706.1</v>
      </c>
      <c r="N5606">
        <f t="shared" si="87"/>
        <v>0</v>
      </c>
    </row>
    <row r="5607" spans="1:14" x14ac:dyDescent="0.2">
      <c r="A5607" t="s">
        <v>5865</v>
      </c>
      <c r="B5607" t="s">
        <v>33429</v>
      </c>
      <c r="I5607" t="s">
        <v>5</v>
      </c>
      <c r="J5607">
        <v>276.45999999999998</v>
      </c>
      <c r="M5607">
        <v>276.45999999999998</v>
      </c>
      <c r="N5607">
        <f t="shared" si="87"/>
        <v>0</v>
      </c>
    </row>
    <row r="5608" spans="1:14" x14ac:dyDescent="0.2">
      <c r="A5608" t="s">
        <v>5866</v>
      </c>
      <c r="B5608" t="s">
        <v>33429</v>
      </c>
      <c r="I5608" t="s">
        <v>5</v>
      </c>
      <c r="J5608">
        <v>259.29000000000002</v>
      </c>
      <c r="M5608">
        <v>259.29000000000002</v>
      </c>
      <c r="N5608">
        <f t="shared" si="87"/>
        <v>0</v>
      </c>
    </row>
    <row r="5609" spans="1:14" x14ac:dyDescent="0.2">
      <c r="A5609" t="s">
        <v>5867</v>
      </c>
      <c r="B5609" t="s">
        <v>33430</v>
      </c>
      <c r="I5609" t="s">
        <v>5</v>
      </c>
      <c r="J5609">
        <v>387.57</v>
      </c>
      <c r="M5609">
        <v>387.57</v>
      </c>
      <c r="N5609">
        <f t="shared" si="87"/>
        <v>0</v>
      </c>
    </row>
    <row r="5610" spans="1:14" x14ac:dyDescent="0.2">
      <c r="A5610" t="s">
        <v>5868</v>
      </c>
      <c r="B5610" t="s">
        <v>33430</v>
      </c>
      <c r="I5610" t="s">
        <v>5</v>
      </c>
      <c r="J5610">
        <v>364.56</v>
      </c>
      <c r="M5610">
        <v>364.56</v>
      </c>
      <c r="N5610">
        <f t="shared" si="87"/>
        <v>0</v>
      </c>
    </row>
    <row r="5611" spans="1:14" x14ac:dyDescent="0.2">
      <c r="A5611" t="s">
        <v>5869</v>
      </c>
      <c r="B5611" t="s">
        <v>33431</v>
      </c>
      <c r="I5611" t="s">
        <v>5</v>
      </c>
      <c r="J5611">
        <v>493.36</v>
      </c>
      <c r="M5611">
        <v>493.36</v>
      </c>
      <c r="N5611">
        <f t="shared" si="87"/>
        <v>0</v>
      </c>
    </row>
    <row r="5612" spans="1:14" x14ac:dyDescent="0.2">
      <c r="A5612" t="s">
        <v>5870</v>
      </c>
      <c r="B5612" t="s">
        <v>33431</v>
      </c>
      <c r="I5612" t="s">
        <v>5</v>
      </c>
      <c r="J5612">
        <v>465.03</v>
      </c>
      <c r="M5612">
        <v>465.03</v>
      </c>
      <c r="N5612">
        <f t="shared" si="87"/>
        <v>0</v>
      </c>
    </row>
    <row r="5613" spans="1:14" x14ac:dyDescent="0.2">
      <c r="A5613" t="s">
        <v>5871</v>
      </c>
      <c r="B5613" t="s">
        <v>33432</v>
      </c>
      <c r="I5613" t="s">
        <v>5</v>
      </c>
      <c r="J5613">
        <v>190.96</v>
      </c>
      <c r="M5613">
        <v>190.96</v>
      </c>
      <c r="N5613">
        <f t="shared" si="87"/>
        <v>0</v>
      </c>
    </row>
    <row r="5614" spans="1:14" x14ac:dyDescent="0.2">
      <c r="A5614" t="s">
        <v>5872</v>
      </c>
      <c r="B5614" t="s">
        <v>33432</v>
      </c>
      <c r="I5614" t="s">
        <v>5</v>
      </c>
      <c r="J5614">
        <v>182.33</v>
      </c>
      <c r="M5614">
        <v>182.33</v>
      </c>
      <c r="N5614">
        <f t="shared" si="87"/>
        <v>0</v>
      </c>
    </row>
    <row r="5615" spans="1:14" x14ac:dyDescent="0.2">
      <c r="A5615" t="s">
        <v>5873</v>
      </c>
      <c r="B5615" t="s">
        <v>33433</v>
      </c>
      <c r="I5615" t="s">
        <v>5</v>
      </c>
      <c r="J5615">
        <v>317.69</v>
      </c>
      <c r="M5615">
        <v>317.69</v>
      </c>
      <c r="N5615">
        <f t="shared" si="87"/>
        <v>0</v>
      </c>
    </row>
    <row r="5616" spans="1:14" x14ac:dyDescent="0.2">
      <c r="A5616" t="s">
        <v>5874</v>
      </c>
      <c r="B5616" t="s">
        <v>33433</v>
      </c>
      <c r="I5616" t="s">
        <v>5</v>
      </c>
      <c r="J5616">
        <v>301.7</v>
      </c>
      <c r="M5616">
        <v>301.7</v>
      </c>
      <c r="N5616">
        <f t="shared" si="87"/>
        <v>0</v>
      </c>
    </row>
    <row r="5617" spans="1:14" x14ac:dyDescent="0.2">
      <c r="A5617" t="s">
        <v>5875</v>
      </c>
      <c r="B5617" t="s">
        <v>33434</v>
      </c>
      <c r="I5617" t="s">
        <v>5</v>
      </c>
      <c r="J5617">
        <v>423.8</v>
      </c>
      <c r="M5617">
        <v>423.8</v>
      </c>
      <c r="N5617">
        <f t="shared" si="87"/>
        <v>0</v>
      </c>
    </row>
    <row r="5618" spans="1:14" x14ac:dyDescent="0.2">
      <c r="A5618" t="s">
        <v>5876</v>
      </c>
      <c r="B5618" t="s">
        <v>33434</v>
      </c>
      <c r="I5618" t="s">
        <v>5</v>
      </c>
      <c r="J5618">
        <v>402.45</v>
      </c>
      <c r="M5618">
        <v>402.45</v>
      </c>
      <c r="N5618">
        <f t="shared" si="87"/>
        <v>0</v>
      </c>
    </row>
    <row r="5619" spans="1:14" x14ac:dyDescent="0.2">
      <c r="A5619" t="s">
        <v>5877</v>
      </c>
      <c r="B5619" t="s">
        <v>33435</v>
      </c>
      <c r="I5619" t="s">
        <v>5</v>
      </c>
      <c r="J5619">
        <v>2663.7</v>
      </c>
      <c r="M5619">
        <v>2663.7</v>
      </c>
      <c r="N5619">
        <f t="shared" si="87"/>
        <v>0</v>
      </c>
    </row>
    <row r="5620" spans="1:14" x14ac:dyDescent="0.2">
      <c r="A5620" t="s">
        <v>5878</v>
      </c>
      <c r="B5620" t="s">
        <v>33435</v>
      </c>
      <c r="I5620" t="s">
        <v>5</v>
      </c>
      <c r="J5620">
        <v>2547.2399999999998</v>
      </c>
      <c r="M5620">
        <v>2547.2399999999998</v>
      </c>
      <c r="N5620">
        <f t="shared" si="87"/>
        <v>0</v>
      </c>
    </row>
    <row r="5621" spans="1:14" x14ac:dyDescent="0.2">
      <c r="A5621" t="s">
        <v>5879</v>
      </c>
      <c r="B5621" t="s">
        <v>33436</v>
      </c>
      <c r="I5621" t="s">
        <v>5</v>
      </c>
      <c r="J5621">
        <v>2804.14</v>
      </c>
      <c r="M5621">
        <v>2804.14</v>
      </c>
      <c r="N5621">
        <f t="shared" si="87"/>
        <v>0</v>
      </c>
    </row>
    <row r="5622" spans="1:14" x14ac:dyDescent="0.2">
      <c r="A5622" t="s">
        <v>5880</v>
      </c>
      <c r="B5622" t="s">
        <v>33436</v>
      </c>
      <c r="I5622" t="s">
        <v>5</v>
      </c>
      <c r="J5622">
        <v>2683.49</v>
      </c>
      <c r="M5622">
        <v>2683.49</v>
      </c>
      <c r="N5622">
        <f t="shared" si="87"/>
        <v>0</v>
      </c>
    </row>
    <row r="5623" spans="1:14" x14ac:dyDescent="0.2">
      <c r="A5623" t="s">
        <v>5881</v>
      </c>
      <c r="B5623" t="s">
        <v>33437</v>
      </c>
      <c r="I5623" t="s">
        <v>5</v>
      </c>
      <c r="J5623">
        <v>3171.48</v>
      </c>
      <c r="M5623">
        <v>3171.48</v>
      </c>
      <c r="N5623">
        <f t="shared" si="87"/>
        <v>0</v>
      </c>
    </row>
    <row r="5624" spans="1:14" x14ac:dyDescent="0.2">
      <c r="A5624" t="s">
        <v>5882</v>
      </c>
      <c r="B5624" t="s">
        <v>33437</v>
      </c>
      <c r="I5624" t="s">
        <v>5</v>
      </c>
      <c r="J5624">
        <v>3035.4</v>
      </c>
      <c r="M5624">
        <v>3035.4</v>
      </c>
      <c r="N5624">
        <f t="shared" si="87"/>
        <v>0</v>
      </c>
    </row>
    <row r="5625" spans="1:14" x14ac:dyDescent="0.2">
      <c r="A5625" t="s">
        <v>5883</v>
      </c>
      <c r="B5625" t="s">
        <v>33438</v>
      </c>
      <c r="I5625" t="s">
        <v>5</v>
      </c>
      <c r="J5625">
        <v>3497.05</v>
      </c>
      <c r="M5625">
        <v>3497.05</v>
      </c>
      <c r="N5625">
        <f t="shared" si="87"/>
        <v>0</v>
      </c>
    </row>
    <row r="5626" spans="1:14" x14ac:dyDescent="0.2">
      <c r="A5626" t="s">
        <v>5884</v>
      </c>
      <c r="B5626" t="s">
        <v>33438</v>
      </c>
      <c r="I5626" t="s">
        <v>5</v>
      </c>
      <c r="J5626">
        <v>3345.79</v>
      </c>
      <c r="M5626">
        <v>3345.79</v>
      </c>
      <c r="N5626">
        <f t="shared" si="87"/>
        <v>0</v>
      </c>
    </row>
    <row r="5627" spans="1:14" x14ac:dyDescent="0.2">
      <c r="A5627" t="s">
        <v>5885</v>
      </c>
      <c r="B5627" t="s">
        <v>33439</v>
      </c>
      <c r="I5627" t="s">
        <v>5</v>
      </c>
      <c r="J5627">
        <v>3938.75</v>
      </c>
      <c r="M5627">
        <v>3938.75</v>
      </c>
      <c r="N5627">
        <f t="shared" si="87"/>
        <v>0</v>
      </c>
    </row>
    <row r="5628" spans="1:14" x14ac:dyDescent="0.2">
      <c r="A5628" t="s">
        <v>5886</v>
      </c>
      <c r="B5628" t="s">
        <v>33439</v>
      </c>
      <c r="I5628" t="s">
        <v>5</v>
      </c>
      <c r="J5628">
        <v>3759.03</v>
      </c>
      <c r="M5628">
        <v>3759.03</v>
      </c>
      <c r="N5628">
        <f t="shared" si="87"/>
        <v>0</v>
      </c>
    </row>
    <row r="5629" spans="1:14" x14ac:dyDescent="0.2">
      <c r="A5629" t="s">
        <v>5887</v>
      </c>
      <c r="B5629" t="s">
        <v>33440</v>
      </c>
      <c r="I5629" t="s">
        <v>5</v>
      </c>
      <c r="J5629">
        <v>4318.3100000000004</v>
      </c>
      <c r="M5629">
        <v>4318.3100000000004</v>
      </c>
      <c r="N5629">
        <f t="shared" si="87"/>
        <v>0</v>
      </c>
    </row>
    <row r="5630" spans="1:14" x14ac:dyDescent="0.2">
      <c r="A5630" t="s">
        <v>5888</v>
      </c>
      <c r="B5630" t="s">
        <v>33440</v>
      </c>
      <c r="I5630" t="s">
        <v>5</v>
      </c>
      <c r="J5630">
        <v>4119.92</v>
      </c>
      <c r="M5630">
        <v>4119.92</v>
      </c>
      <c r="N5630">
        <f t="shared" si="87"/>
        <v>0</v>
      </c>
    </row>
    <row r="5631" spans="1:14" x14ac:dyDescent="0.2">
      <c r="A5631" t="s">
        <v>5889</v>
      </c>
      <c r="B5631" t="s">
        <v>33441</v>
      </c>
      <c r="I5631" t="s">
        <v>5</v>
      </c>
      <c r="J5631">
        <v>5598.25</v>
      </c>
      <c r="M5631">
        <v>5598.25</v>
      </c>
      <c r="N5631">
        <f t="shared" si="87"/>
        <v>0</v>
      </c>
    </row>
    <row r="5632" spans="1:14" x14ac:dyDescent="0.2">
      <c r="A5632" t="s">
        <v>5890</v>
      </c>
      <c r="B5632" t="s">
        <v>33441</v>
      </c>
      <c r="I5632" t="s">
        <v>5</v>
      </c>
      <c r="J5632">
        <v>5338.54</v>
      </c>
      <c r="M5632">
        <v>5338.54</v>
      </c>
      <c r="N5632">
        <f t="shared" si="87"/>
        <v>0</v>
      </c>
    </row>
    <row r="5633" spans="1:14" x14ac:dyDescent="0.2">
      <c r="A5633" t="s">
        <v>125</v>
      </c>
      <c r="B5633" t="s">
        <v>41012</v>
      </c>
      <c r="I5633" t="s">
        <v>5</v>
      </c>
      <c r="J5633">
        <v>932.72</v>
      </c>
      <c r="M5633">
        <v>932.72</v>
      </c>
      <c r="N5633">
        <f t="shared" si="87"/>
        <v>0</v>
      </c>
    </row>
    <row r="5634" spans="1:14" x14ac:dyDescent="0.2">
      <c r="A5634" t="s">
        <v>5891</v>
      </c>
      <c r="B5634" t="s">
        <v>41012</v>
      </c>
      <c r="I5634" t="s">
        <v>5</v>
      </c>
      <c r="J5634">
        <v>902.43</v>
      </c>
      <c r="M5634">
        <v>902.43</v>
      </c>
      <c r="N5634">
        <f t="shared" si="87"/>
        <v>0</v>
      </c>
    </row>
    <row r="5635" spans="1:14" x14ac:dyDescent="0.2">
      <c r="A5635" t="s">
        <v>5892</v>
      </c>
      <c r="B5635" t="s">
        <v>41013</v>
      </c>
      <c r="I5635" t="s">
        <v>5</v>
      </c>
      <c r="J5635">
        <v>3459.32</v>
      </c>
      <c r="M5635">
        <v>3459.32</v>
      </c>
      <c r="N5635">
        <f t="shared" si="87"/>
        <v>0</v>
      </c>
    </row>
    <row r="5636" spans="1:14" x14ac:dyDescent="0.2">
      <c r="A5636" t="s">
        <v>5893</v>
      </c>
      <c r="B5636" t="s">
        <v>41013</v>
      </c>
      <c r="I5636" t="s">
        <v>5</v>
      </c>
      <c r="J5636">
        <v>3342.27</v>
      </c>
      <c r="M5636">
        <v>3342.27</v>
      </c>
      <c r="N5636">
        <f t="shared" ref="N5636:N5699" si="88">J5636-M5636</f>
        <v>0</v>
      </c>
    </row>
    <row r="5637" spans="1:14" x14ac:dyDescent="0.2">
      <c r="A5637" t="s">
        <v>5894</v>
      </c>
      <c r="B5637" t="s">
        <v>33442</v>
      </c>
      <c r="I5637" t="s">
        <v>5</v>
      </c>
      <c r="J5637">
        <v>584.22</v>
      </c>
      <c r="M5637">
        <v>584.22</v>
      </c>
      <c r="N5637">
        <f t="shared" si="88"/>
        <v>0</v>
      </c>
    </row>
    <row r="5638" spans="1:14" x14ac:dyDescent="0.2">
      <c r="A5638" t="s">
        <v>5895</v>
      </c>
      <c r="B5638" t="s">
        <v>33442</v>
      </c>
      <c r="I5638" t="s">
        <v>5</v>
      </c>
      <c r="J5638">
        <v>537.01</v>
      </c>
      <c r="M5638">
        <v>537.01</v>
      </c>
      <c r="N5638">
        <f t="shared" si="88"/>
        <v>0</v>
      </c>
    </row>
    <row r="5639" spans="1:14" x14ac:dyDescent="0.2">
      <c r="A5639" t="s">
        <v>5896</v>
      </c>
      <c r="B5639" t="s">
        <v>33443</v>
      </c>
      <c r="I5639" t="s">
        <v>5</v>
      </c>
      <c r="J5639">
        <v>444.03</v>
      </c>
      <c r="M5639">
        <v>444.03</v>
      </c>
      <c r="N5639">
        <f t="shared" si="88"/>
        <v>0</v>
      </c>
    </row>
    <row r="5640" spans="1:14" x14ac:dyDescent="0.2">
      <c r="A5640" t="s">
        <v>5897</v>
      </c>
      <c r="B5640" t="s">
        <v>33443</v>
      </c>
      <c r="I5640" t="s">
        <v>5</v>
      </c>
      <c r="J5640">
        <v>414.07</v>
      </c>
      <c r="M5640">
        <v>414.07</v>
      </c>
      <c r="N5640">
        <f t="shared" si="88"/>
        <v>0</v>
      </c>
    </row>
    <row r="5641" spans="1:14" x14ac:dyDescent="0.2">
      <c r="A5641" t="s">
        <v>5898</v>
      </c>
      <c r="B5641" t="s">
        <v>33444</v>
      </c>
      <c r="I5641" t="s">
        <v>5</v>
      </c>
      <c r="J5641">
        <v>445.51</v>
      </c>
      <c r="M5641">
        <v>445.51</v>
      </c>
      <c r="N5641">
        <f t="shared" si="88"/>
        <v>0</v>
      </c>
    </row>
    <row r="5642" spans="1:14" x14ac:dyDescent="0.2">
      <c r="A5642" t="s">
        <v>5899</v>
      </c>
      <c r="B5642" t="s">
        <v>33444</v>
      </c>
      <c r="I5642" t="s">
        <v>5</v>
      </c>
      <c r="J5642">
        <v>410.09</v>
      </c>
      <c r="M5642">
        <v>410.09</v>
      </c>
      <c r="N5642">
        <f t="shared" si="88"/>
        <v>0</v>
      </c>
    </row>
    <row r="5643" spans="1:14" ht="38.25" x14ac:dyDescent="0.2">
      <c r="A5643" t="s">
        <v>5900</v>
      </c>
      <c r="B5643" s="319" t="s">
        <v>41014</v>
      </c>
      <c r="I5643" t="s">
        <v>5</v>
      </c>
      <c r="J5643">
        <v>368.25</v>
      </c>
      <c r="M5643">
        <v>368.25</v>
      </c>
      <c r="N5643">
        <f t="shared" si="88"/>
        <v>0</v>
      </c>
    </row>
    <row r="5644" spans="1:14" ht="38.25" x14ac:dyDescent="0.2">
      <c r="A5644" t="s">
        <v>5901</v>
      </c>
      <c r="B5644" s="319" t="s">
        <v>41014</v>
      </c>
      <c r="I5644" t="s">
        <v>5</v>
      </c>
      <c r="J5644">
        <v>356.71</v>
      </c>
      <c r="M5644">
        <v>356.71</v>
      </c>
      <c r="N5644">
        <f t="shared" si="88"/>
        <v>0</v>
      </c>
    </row>
    <row r="5645" spans="1:14" ht="38.25" x14ac:dyDescent="0.2">
      <c r="A5645" t="s">
        <v>5902</v>
      </c>
      <c r="B5645" s="319" t="s">
        <v>41015</v>
      </c>
      <c r="I5645" t="s">
        <v>5</v>
      </c>
      <c r="J5645">
        <v>478.25</v>
      </c>
      <c r="M5645">
        <v>478.25</v>
      </c>
      <c r="N5645">
        <f t="shared" si="88"/>
        <v>0</v>
      </c>
    </row>
    <row r="5646" spans="1:14" ht="38.25" x14ac:dyDescent="0.2">
      <c r="A5646" t="s">
        <v>5903</v>
      </c>
      <c r="B5646" s="319" t="s">
        <v>41015</v>
      </c>
      <c r="I5646" t="s">
        <v>5</v>
      </c>
      <c r="J5646">
        <v>466.71</v>
      </c>
      <c r="M5646">
        <v>466.71</v>
      </c>
      <c r="N5646">
        <f t="shared" si="88"/>
        <v>0</v>
      </c>
    </row>
    <row r="5647" spans="1:14" ht="25.5" x14ac:dyDescent="0.2">
      <c r="A5647" t="s">
        <v>5904</v>
      </c>
      <c r="B5647" s="319" t="s">
        <v>41016</v>
      </c>
      <c r="I5647" t="s">
        <v>5</v>
      </c>
      <c r="J5647">
        <v>77.569999999999993</v>
      </c>
      <c r="M5647">
        <v>77.569999999999993</v>
      </c>
      <c r="N5647">
        <f t="shared" si="88"/>
        <v>0</v>
      </c>
    </row>
    <row r="5648" spans="1:14" ht="25.5" x14ac:dyDescent="0.2">
      <c r="A5648" t="s">
        <v>5905</v>
      </c>
      <c r="B5648" s="319" t="s">
        <v>41016</v>
      </c>
      <c r="I5648" t="s">
        <v>5</v>
      </c>
      <c r="J5648">
        <v>71.8</v>
      </c>
      <c r="M5648">
        <v>71.8</v>
      </c>
      <c r="N5648">
        <f t="shared" si="88"/>
        <v>0</v>
      </c>
    </row>
    <row r="5649" spans="1:14" ht="38.25" x14ac:dyDescent="0.2">
      <c r="A5649" t="s">
        <v>5906</v>
      </c>
      <c r="B5649" s="319" t="s">
        <v>41017</v>
      </c>
      <c r="I5649" t="s">
        <v>5</v>
      </c>
      <c r="J5649">
        <v>223.56</v>
      </c>
      <c r="M5649">
        <v>223.56</v>
      </c>
      <c r="N5649">
        <f t="shared" si="88"/>
        <v>0</v>
      </c>
    </row>
    <row r="5650" spans="1:14" ht="38.25" x14ac:dyDescent="0.2">
      <c r="A5650" t="s">
        <v>5907</v>
      </c>
      <c r="B5650" s="319" t="s">
        <v>41017</v>
      </c>
      <c r="I5650" t="s">
        <v>5</v>
      </c>
      <c r="J5650">
        <v>217.78</v>
      </c>
      <c r="M5650">
        <v>217.78</v>
      </c>
      <c r="N5650">
        <f t="shared" si="88"/>
        <v>0</v>
      </c>
    </row>
    <row r="5651" spans="1:14" ht="25.5" x14ac:dyDescent="0.2">
      <c r="A5651" t="s">
        <v>5908</v>
      </c>
      <c r="B5651" s="319" t="s">
        <v>41018</v>
      </c>
      <c r="I5651" t="s">
        <v>5</v>
      </c>
      <c r="J5651">
        <v>508.03</v>
      </c>
      <c r="M5651">
        <v>508.03</v>
      </c>
      <c r="N5651">
        <f t="shared" si="88"/>
        <v>0</v>
      </c>
    </row>
    <row r="5652" spans="1:14" ht="25.5" x14ac:dyDescent="0.2">
      <c r="A5652" t="s">
        <v>5909</v>
      </c>
      <c r="B5652" s="319" t="s">
        <v>41018</v>
      </c>
      <c r="I5652" t="s">
        <v>5</v>
      </c>
      <c r="J5652">
        <v>493.01</v>
      </c>
      <c r="M5652">
        <v>493.01</v>
      </c>
      <c r="N5652">
        <f t="shared" si="88"/>
        <v>0</v>
      </c>
    </row>
    <row r="5653" spans="1:14" ht="25.5" x14ac:dyDescent="0.2">
      <c r="A5653" t="s">
        <v>5910</v>
      </c>
      <c r="B5653" s="319" t="s">
        <v>41019</v>
      </c>
      <c r="I5653" t="s">
        <v>5</v>
      </c>
      <c r="J5653">
        <v>520.38</v>
      </c>
      <c r="M5653">
        <v>520.38</v>
      </c>
      <c r="N5653">
        <f t="shared" si="88"/>
        <v>0</v>
      </c>
    </row>
    <row r="5654" spans="1:14" ht="25.5" x14ac:dyDescent="0.2">
      <c r="A5654" t="s">
        <v>5911</v>
      </c>
      <c r="B5654" s="319" t="s">
        <v>41019</v>
      </c>
      <c r="I5654" t="s">
        <v>5</v>
      </c>
      <c r="J5654">
        <v>505.37</v>
      </c>
      <c r="M5654">
        <v>505.37</v>
      </c>
      <c r="N5654">
        <f t="shared" si="88"/>
        <v>0</v>
      </c>
    </row>
    <row r="5655" spans="1:14" ht="38.25" x14ac:dyDescent="0.2">
      <c r="A5655" t="s">
        <v>5912</v>
      </c>
      <c r="B5655" s="319" t="s">
        <v>41020</v>
      </c>
      <c r="I5655" t="s">
        <v>5</v>
      </c>
      <c r="J5655">
        <v>3761.26</v>
      </c>
      <c r="M5655">
        <v>3761.26</v>
      </c>
      <c r="N5655">
        <f t="shared" si="88"/>
        <v>0</v>
      </c>
    </row>
    <row r="5656" spans="1:14" ht="38.25" x14ac:dyDescent="0.2">
      <c r="A5656" t="s">
        <v>5913</v>
      </c>
      <c r="B5656" s="319" t="s">
        <v>41020</v>
      </c>
      <c r="I5656" t="s">
        <v>5</v>
      </c>
      <c r="J5656">
        <v>3724.33</v>
      </c>
      <c r="M5656">
        <v>3724.33</v>
      </c>
      <c r="N5656">
        <f t="shared" si="88"/>
        <v>0</v>
      </c>
    </row>
    <row r="5657" spans="1:14" ht="25.5" x14ac:dyDescent="0.2">
      <c r="A5657" t="s">
        <v>5914</v>
      </c>
      <c r="B5657" s="319" t="s">
        <v>41021</v>
      </c>
      <c r="I5657" t="s">
        <v>5</v>
      </c>
      <c r="J5657">
        <v>273.39</v>
      </c>
      <c r="M5657">
        <v>273.39</v>
      </c>
      <c r="N5657">
        <f t="shared" si="88"/>
        <v>0</v>
      </c>
    </row>
    <row r="5658" spans="1:14" ht="25.5" x14ac:dyDescent="0.2">
      <c r="A5658" t="s">
        <v>5915</v>
      </c>
      <c r="B5658" s="319" t="s">
        <v>41021</v>
      </c>
      <c r="I5658" t="s">
        <v>5</v>
      </c>
      <c r="J5658">
        <v>264.72000000000003</v>
      </c>
      <c r="M5658">
        <v>264.72000000000003</v>
      </c>
      <c r="N5658">
        <f t="shared" si="88"/>
        <v>0</v>
      </c>
    </row>
    <row r="5659" spans="1:14" ht="25.5" x14ac:dyDescent="0.2">
      <c r="A5659" t="s">
        <v>5916</v>
      </c>
      <c r="B5659" s="319" t="s">
        <v>41022</v>
      </c>
      <c r="I5659" t="s">
        <v>5</v>
      </c>
      <c r="J5659">
        <v>555.98</v>
      </c>
      <c r="M5659">
        <v>555.98</v>
      </c>
      <c r="N5659">
        <f t="shared" si="88"/>
        <v>0</v>
      </c>
    </row>
    <row r="5660" spans="1:14" ht="25.5" x14ac:dyDescent="0.2">
      <c r="A5660" t="s">
        <v>5917</v>
      </c>
      <c r="B5660" s="319" t="s">
        <v>41022</v>
      </c>
      <c r="I5660" t="s">
        <v>5</v>
      </c>
      <c r="J5660">
        <v>546.15</v>
      </c>
      <c r="M5660">
        <v>546.15</v>
      </c>
      <c r="N5660">
        <f t="shared" si="88"/>
        <v>0</v>
      </c>
    </row>
    <row r="5661" spans="1:14" ht="25.5" x14ac:dyDescent="0.2">
      <c r="A5661" t="s">
        <v>5918</v>
      </c>
      <c r="B5661" s="319" t="s">
        <v>41023</v>
      </c>
      <c r="I5661" t="s">
        <v>5</v>
      </c>
      <c r="J5661">
        <v>589.52</v>
      </c>
      <c r="M5661">
        <v>589.52</v>
      </c>
      <c r="N5661">
        <f t="shared" si="88"/>
        <v>0</v>
      </c>
    </row>
    <row r="5662" spans="1:14" ht="25.5" x14ac:dyDescent="0.2">
      <c r="A5662" t="s">
        <v>5919</v>
      </c>
      <c r="B5662" s="319" t="s">
        <v>41023</v>
      </c>
      <c r="I5662" t="s">
        <v>5</v>
      </c>
      <c r="J5662">
        <v>572.21</v>
      </c>
      <c r="M5662">
        <v>572.21</v>
      </c>
      <c r="N5662">
        <f t="shared" si="88"/>
        <v>0</v>
      </c>
    </row>
    <row r="5663" spans="1:14" x14ac:dyDescent="0.2">
      <c r="A5663" t="s">
        <v>5920</v>
      </c>
      <c r="B5663" t="s">
        <v>41024</v>
      </c>
      <c r="I5663" t="s">
        <v>4</v>
      </c>
      <c r="J5663">
        <v>96.35</v>
      </c>
      <c r="M5663">
        <v>96.35</v>
      </c>
      <c r="N5663">
        <f t="shared" si="88"/>
        <v>0</v>
      </c>
    </row>
    <row r="5664" spans="1:14" x14ac:dyDescent="0.2">
      <c r="A5664" t="s">
        <v>5921</v>
      </c>
      <c r="B5664" t="s">
        <v>41024</v>
      </c>
      <c r="I5664" t="s">
        <v>4</v>
      </c>
      <c r="J5664">
        <v>95.96</v>
      </c>
      <c r="M5664">
        <v>95.96</v>
      </c>
      <c r="N5664">
        <f t="shared" si="88"/>
        <v>0</v>
      </c>
    </row>
    <row r="5665" spans="1:14" x14ac:dyDescent="0.2">
      <c r="A5665" t="s">
        <v>5922</v>
      </c>
      <c r="B5665" t="s">
        <v>41025</v>
      </c>
      <c r="I5665" t="s">
        <v>4</v>
      </c>
      <c r="J5665">
        <v>104.65</v>
      </c>
      <c r="M5665">
        <v>104.65</v>
      </c>
      <c r="N5665">
        <f t="shared" si="88"/>
        <v>0</v>
      </c>
    </row>
    <row r="5666" spans="1:14" x14ac:dyDescent="0.2">
      <c r="A5666" t="s">
        <v>5923</v>
      </c>
      <c r="B5666" t="s">
        <v>41025</v>
      </c>
      <c r="I5666" t="s">
        <v>4</v>
      </c>
      <c r="J5666">
        <v>104.27</v>
      </c>
      <c r="M5666">
        <v>104.27</v>
      </c>
      <c r="N5666">
        <f t="shared" si="88"/>
        <v>0</v>
      </c>
    </row>
    <row r="5667" spans="1:14" x14ac:dyDescent="0.2">
      <c r="A5667" t="s">
        <v>5924</v>
      </c>
      <c r="B5667" t="s">
        <v>41026</v>
      </c>
      <c r="I5667" t="s">
        <v>4</v>
      </c>
      <c r="J5667">
        <v>127.89</v>
      </c>
      <c r="M5667">
        <v>127.89</v>
      </c>
      <c r="N5667">
        <f t="shared" si="88"/>
        <v>0</v>
      </c>
    </row>
    <row r="5668" spans="1:14" x14ac:dyDescent="0.2">
      <c r="A5668" t="s">
        <v>5925</v>
      </c>
      <c r="B5668" t="s">
        <v>41026</v>
      </c>
      <c r="I5668" t="s">
        <v>4</v>
      </c>
      <c r="J5668">
        <v>127.5</v>
      </c>
      <c r="M5668">
        <v>127.5</v>
      </c>
      <c r="N5668">
        <f t="shared" si="88"/>
        <v>0</v>
      </c>
    </row>
    <row r="5669" spans="1:14" x14ac:dyDescent="0.2">
      <c r="A5669" t="s">
        <v>5926</v>
      </c>
      <c r="B5669" t="s">
        <v>41027</v>
      </c>
      <c r="I5669" t="s">
        <v>4</v>
      </c>
      <c r="J5669">
        <v>228.99</v>
      </c>
      <c r="M5669">
        <v>228.99</v>
      </c>
      <c r="N5669">
        <f t="shared" si="88"/>
        <v>0</v>
      </c>
    </row>
    <row r="5670" spans="1:14" x14ac:dyDescent="0.2">
      <c r="A5670" t="s">
        <v>5927</v>
      </c>
      <c r="B5670" t="s">
        <v>41027</v>
      </c>
      <c r="I5670" t="s">
        <v>4</v>
      </c>
      <c r="J5670">
        <v>228.6</v>
      </c>
      <c r="M5670">
        <v>228.6</v>
      </c>
      <c r="N5670">
        <f t="shared" si="88"/>
        <v>0</v>
      </c>
    </row>
    <row r="5671" spans="1:14" x14ac:dyDescent="0.2">
      <c r="A5671" t="s">
        <v>5928</v>
      </c>
      <c r="B5671" t="s">
        <v>33445</v>
      </c>
      <c r="I5671" t="s">
        <v>5</v>
      </c>
      <c r="J5671">
        <v>315.95999999999998</v>
      </c>
      <c r="M5671">
        <v>315.95999999999998</v>
      </c>
      <c r="N5671">
        <f t="shared" si="88"/>
        <v>0</v>
      </c>
    </row>
    <row r="5672" spans="1:14" x14ac:dyDescent="0.2">
      <c r="A5672" t="s">
        <v>5929</v>
      </c>
      <c r="B5672" t="s">
        <v>33445</v>
      </c>
      <c r="I5672" t="s">
        <v>5</v>
      </c>
      <c r="J5672">
        <v>307.3</v>
      </c>
      <c r="M5672">
        <v>307.3</v>
      </c>
      <c r="N5672">
        <f t="shared" si="88"/>
        <v>0</v>
      </c>
    </row>
    <row r="5673" spans="1:14" x14ac:dyDescent="0.2">
      <c r="A5673" t="s">
        <v>5930</v>
      </c>
      <c r="B5673" t="s">
        <v>33446</v>
      </c>
      <c r="I5673" t="s">
        <v>5</v>
      </c>
      <c r="J5673">
        <v>809.45</v>
      </c>
      <c r="M5673">
        <v>809.45</v>
      </c>
      <c r="N5673">
        <f t="shared" si="88"/>
        <v>0</v>
      </c>
    </row>
    <row r="5674" spans="1:14" x14ac:dyDescent="0.2">
      <c r="A5674" t="s">
        <v>5931</v>
      </c>
      <c r="B5674" t="s">
        <v>33446</v>
      </c>
      <c r="I5674" t="s">
        <v>5</v>
      </c>
      <c r="J5674">
        <v>800.78</v>
      </c>
      <c r="M5674">
        <v>800.78</v>
      </c>
      <c r="N5674">
        <f t="shared" si="88"/>
        <v>0</v>
      </c>
    </row>
    <row r="5675" spans="1:14" x14ac:dyDescent="0.2">
      <c r="A5675" t="s">
        <v>5932</v>
      </c>
      <c r="B5675" t="s">
        <v>33447</v>
      </c>
      <c r="I5675" t="s">
        <v>5</v>
      </c>
      <c r="J5675">
        <v>99.03</v>
      </c>
      <c r="M5675">
        <v>99.03</v>
      </c>
      <c r="N5675">
        <f t="shared" si="88"/>
        <v>0</v>
      </c>
    </row>
    <row r="5676" spans="1:14" x14ac:dyDescent="0.2">
      <c r="A5676" t="s">
        <v>5933</v>
      </c>
      <c r="B5676" t="s">
        <v>33447</v>
      </c>
      <c r="I5676" t="s">
        <v>5</v>
      </c>
      <c r="J5676">
        <v>90.97</v>
      </c>
      <c r="M5676">
        <v>90.97</v>
      </c>
      <c r="N5676">
        <f t="shared" si="88"/>
        <v>0</v>
      </c>
    </row>
    <row r="5677" spans="1:14" ht="25.5" x14ac:dyDescent="0.2">
      <c r="A5677" t="s">
        <v>5934</v>
      </c>
      <c r="B5677" s="319" t="s">
        <v>41028</v>
      </c>
      <c r="I5677" t="s">
        <v>5</v>
      </c>
      <c r="J5677">
        <v>441.33</v>
      </c>
      <c r="M5677">
        <v>441.33</v>
      </c>
      <c r="N5677">
        <f t="shared" si="88"/>
        <v>0</v>
      </c>
    </row>
    <row r="5678" spans="1:14" ht="25.5" x14ac:dyDescent="0.2">
      <c r="A5678" t="s">
        <v>5935</v>
      </c>
      <c r="B5678" s="319" t="s">
        <v>41028</v>
      </c>
      <c r="I5678" t="s">
        <v>5</v>
      </c>
      <c r="J5678">
        <v>429.79</v>
      </c>
      <c r="M5678">
        <v>429.79</v>
      </c>
      <c r="N5678">
        <f t="shared" si="88"/>
        <v>0</v>
      </c>
    </row>
    <row r="5679" spans="1:14" ht="25.5" x14ac:dyDescent="0.2">
      <c r="A5679" t="s">
        <v>5936</v>
      </c>
      <c r="B5679" s="319" t="s">
        <v>41029</v>
      </c>
      <c r="I5679" t="s">
        <v>5</v>
      </c>
      <c r="J5679">
        <v>249.06</v>
      </c>
      <c r="M5679">
        <v>249.06</v>
      </c>
      <c r="N5679">
        <f t="shared" si="88"/>
        <v>0</v>
      </c>
    </row>
    <row r="5680" spans="1:14" ht="25.5" x14ac:dyDescent="0.2">
      <c r="A5680" t="s">
        <v>5937</v>
      </c>
      <c r="B5680" s="319" t="s">
        <v>41029</v>
      </c>
      <c r="I5680" t="s">
        <v>5</v>
      </c>
      <c r="J5680">
        <v>240.41</v>
      </c>
      <c r="M5680">
        <v>240.41</v>
      </c>
      <c r="N5680">
        <f t="shared" si="88"/>
        <v>0</v>
      </c>
    </row>
    <row r="5681" spans="1:14" x14ac:dyDescent="0.2">
      <c r="A5681" t="s">
        <v>5938</v>
      </c>
      <c r="B5681" t="s">
        <v>33448</v>
      </c>
      <c r="I5681" t="s">
        <v>5</v>
      </c>
      <c r="J5681">
        <v>318.49</v>
      </c>
      <c r="M5681">
        <v>318.49</v>
      </c>
      <c r="N5681">
        <f t="shared" si="88"/>
        <v>0</v>
      </c>
    </row>
    <row r="5682" spans="1:14" x14ac:dyDescent="0.2">
      <c r="A5682" t="s">
        <v>5939</v>
      </c>
      <c r="B5682" t="s">
        <v>33448</v>
      </c>
      <c r="I5682" t="s">
        <v>5</v>
      </c>
      <c r="J5682">
        <v>309.44</v>
      </c>
      <c r="M5682">
        <v>309.44</v>
      </c>
      <c r="N5682">
        <f t="shared" si="88"/>
        <v>0</v>
      </c>
    </row>
    <row r="5683" spans="1:14" x14ac:dyDescent="0.2">
      <c r="A5683" t="s">
        <v>5940</v>
      </c>
      <c r="B5683" t="s">
        <v>33449</v>
      </c>
      <c r="I5683" t="s">
        <v>5</v>
      </c>
      <c r="J5683">
        <v>494.59</v>
      </c>
      <c r="M5683">
        <v>494.59</v>
      </c>
      <c r="N5683">
        <f t="shared" si="88"/>
        <v>0</v>
      </c>
    </row>
    <row r="5684" spans="1:14" x14ac:dyDescent="0.2">
      <c r="A5684" t="s">
        <v>5941</v>
      </c>
      <c r="B5684" t="s">
        <v>33449</v>
      </c>
      <c r="I5684" t="s">
        <v>5</v>
      </c>
      <c r="J5684">
        <v>483.18</v>
      </c>
      <c r="M5684">
        <v>483.18</v>
      </c>
      <c r="N5684">
        <f t="shared" si="88"/>
        <v>0</v>
      </c>
    </row>
    <row r="5685" spans="1:14" x14ac:dyDescent="0.2">
      <c r="A5685" t="s">
        <v>5942</v>
      </c>
      <c r="B5685" t="s">
        <v>33450</v>
      </c>
      <c r="I5685" t="s">
        <v>5</v>
      </c>
      <c r="J5685">
        <v>580.22</v>
      </c>
      <c r="M5685">
        <v>580.22</v>
      </c>
      <c r="N5685">
        <f t="shared" si="88"/>
        <v>0</v>
      </c>
    </row>
    <row r="5686" spans="1:14" x14ac:dyDescent="0.2">
      <c r="A5686" t="s">
        <v>5943</v>
      </c>
      <c r="B5686" t="s">
        <v>33450</v>
      </c>
      <c r="I5686" t="s">
        <v>5</v>
      </c>
      <c r="J5686">
        <v>567.19000000000005</v>
      </c>
      <c r="M5686">
        <v>567.19000000000005</v>
      </c>
      <c r="N5686">
        <f t="shared" si="88"/>
        <v>0</v>
      </c>
    </row>
    <row r="5687" spans="1:14" x14ac:dyDescent="0.2">
      <c r="A5687" t="s">
        <v>5944</v>
      </c>
      <c r="B5687" t="s">
        <v>33451</v>
      </c>
      <c r="I5687" t="s">
        <v>5</v>
      </c>
      <c r="J5687">
        <v>1233.95</v>
      </c>
      <c r="M5687">
        <v>1233.95</v>
      </c>
      <c r="N5687">
        <f t="shared" si="88"/>
        <v>0</v>
      </c>
    </row>
    <row r="5688" spans="1:14" x14ac:dyDescent="0.2">
      <c r="A5688" t="s">
        <v>5945</v>
      </c>
      <c r="B5688" t="s">
        <v>33451</v>
      </c>
      <c r="I5688" t="s">
        <v>5</v>
      </c>
      <c r="J5688">
        <v>1218.5</v>
      </c>
      <c r="M5688">
        <v>1218.5</v>
      </c>
      <c r="N5688">
        <f t="shared" si="88"/>
        <v>0</v>
      </c>
    </row>
    <row r="5689" spans="1:14" x14ac:dyDescent="0.2">
      <c r="A5689" t="s">
        <v>5946</v>
      </c>
      <c r="B5689" t="s">
        <v>33452</v>
      </c>
      <c r="I5689" t="s">
        <v>5</v>
      </c>
      <c r="J5689">
        <v>1289.54</v>
      </c>
      <c r="M5689">
        <v>1289.54</v>
      </c>
      <c r="N5689">
        <f t="shared" si="88"/>
        <v>0</v>
      </c>
    </row>
    <row r="5690" spans="1:14" x14ac:dyDescent="0.2">
      <c r="A5690" t="s">
        <v>5947</v>
      </c>
      <c r="B5690" t="s">
        <v>33452</v>
      </c>
      <c r="I5690" t="s">
        <v>5</v>
      </c>
      <c r="J5690">
        <v>1272.6199999999999</v>
      </c>
      <c r="M5690">
        <v>1272.6199999999999</v>
      </c>
      <c r="N5690">
        <f t="shared" si="88"/>
        <v>0</v>
      </c>
    </row>
    <row r="5691" spans="1:14" x14ac:dyDescent="0.2">
      <c r="A5691" t="s">
        <v>5948</v>
      </c>
      <c r="B5691" t="s">
        <v>33453</v>
      </c>
      <c r="I5691" t="s">
        <v>5</v>
      </c>
      <c r="J5691">
        <v>1469.94</v>
      </c>
      <c r="M5691">
        <v>1469.94</v>
      </c>
      <c r="N5691">
        <f t="shared" si="88"/>
        <v>0</v>
      </c>
    </row>
    <row r="5692" spans="1:14" x14ac:dyDescent="0.2">
      <c r="A5692" t="s">
        <v>5949</v>
      </c>
      <c r="B5692" t="s">
        <v>33453</v>
      </c>
      <c r="I5692" t="s">
        <v>5</v>
      </c>
      <c r="J5692">
        <v>1450.69</v>
      </c>
      <c r="M5692">
        <v>1450.69</v>
      </c>
      <c r="N5692">
        <f t="shared" si="88"/>
        <v>0</v>
      </c>
    </row>
    <row r="5693" spans="1:14" x14ac:dyDescent="0.2">
      <c r="A5693" t="s">
        <v>5950</v>
      </c>
      <c r="B5693" t="s">
        <v>33454</v>
      </c>
      <c r="I5693" t="s">
        <v>5</v>
      </c>
      <c r="J5693">
        <v>1512.51</v>
      </c>
      <c r="M5693">
        <v>1512.51</v>
      </c>
      <c r="N5693">
        <f t="shared" si="88"/>
        <v>0</v>
      </c>
    </row>
    <row r="5694" spans="1:14" x14ac:dyDescent="0.2">
      <c r="A5694" t="s">
        <v>5951</v>
      </c>
      <c r="B5694" t="s">
        <v>33454</v>
      </c>
      <c r="I5694" t="s">
        <v>5</v>
      </c>
      <c r="J5694">
        <v>1492.46</v>
      </c>
      <c r="M5694">
        <v>1492.46</v>
      </c>
      <c r="N5694">
        <f t="shared" si="88"/>
        <v>0</v>
      </c>
    </row>
    <row r="5695" spans="1:14" x14ac:dyDescent="0.2">
      <c r="A5695" t="s">
        <v>5952</v>
      </c>
      <c r="B5695" t="s">
        <v>33455</v>
      </c>
      <c r="I5695" t="s">
        <v>5</v>
      </c>
      <c r="J5695">
        <v>1506.5</v>
      </c>
      <c r="M5695">
        <v>1506.5</v>
      </c>
      <c r="N5695">
        <f t="shared" si="88"/>
        <v>0</v>
      </c>
    </row>
    <row r="5696" spans="1:14" x14ac:dyDescent="0.2">
      <c r="A5696" t="s">
        <v>5953</v>
      </c>
      <c r="B5696" t="s">
        <v>33455</v>
      </c>
      <c r="I5696" t="s">
        <v>5</v>
      </c>
      <c r="J5696">
        <v>1485.72</v>
      </c>
      <c r="M5696">
        <v>1485.72</v>
      </c>
      <c r="N5696">
        <f t="shared" si="88"/>
        <v>0</v>
      </c>
    </row>
    <row r="5697" spans="1:14" x14ac:dyDescent="0.2">
      <c r="A5697" t="s">
        <v>5954</v>
      </c>
      <c r="B5697" t="s">
        <v>33456</v>
      </c>
      <c r="I5697" t="s">
        <v>5</v>
      </c>
      <c r="J5697">
        <v>1695.97</v>
      </c>
      <c r="M5697">
        <v>1695.97</v>
      </c>
      <c r="N5697">
        <f t="shared" si="88"/>
        <v>0</v>
      </c>
    </row>
    <row r="5698" spans="1:14" x14ac:dyDescent="0.2">
      <c r="A5698" t="s">
        <v>5955</v>
      </c>
      <c r="B5698" t="s">
        <v>33456</v>
      </c>
      <c r="I5698" t="s">
        <v>5</v>
      </c>
      <c r="J5698">
        <v>1673.59</v>
      </c>
      <c r="M5698">
        <v>1673.59</v>
      </c>
      <c r="N5698">
        <f t="shared" si="88"/>
        <v>0</v>
      </c>
    </row>
    <row r="5699" spans="1:14" x14ac:dyDescent="0.2">
      <c r="A5699" t="s">
        <v>5956</v>
      </c>
      <c r="B5699" t="s">
        <v>33457</v>
      </c>
      <c r="I5699" t="s">
        <v>5</v>
      </c>
      <c r="J5699">
        <v>1826.44</v>
      </c>
      <c r="M5699">
        <v>1826.44</v>
      </c>
      <c r="N5699">
        <f t="shared" si="88"/>
        <v>0</v>
      </c>
    </row>
    <row r="5700" spans="1:14" x14ac:dyDescent="0.2">
      <c r="A5700" t="s">
        <v>5957</v>
      </c>
      <c r="B5700" t="s">
        <v>33457</v>
      </c>
      <c r="I5700" t="s">
        <v>5</v>
      </c>
      <c r="J5700">
        <v>1800.99</v>
      </c>
      <c r="M5700">
        <v>1800.99</v>
      </c>
      <c r="N5700">
        <f t="shared" ref="N5700:N5763" si="89">J5700-M5700</f>
        <v>0</v>
      </c>
    </row>
    <row r="5701" spans="1:14" x14ac:dyDescent="0.2">
      <c r="A5701" t="s">
        <v>5958</v>
      </c>
      <c r="B5701" t="s">
        <v>33458</v>
      </c>
      <c r="I5701" t="s">
        <v>5</v>
      </c>
      <c r="J5701">
        <v>1933.88</v>
      </c>
      <c r="M5701">
        <v>1933.88</v>
      </c>
      <c r="N5701">
        <f t="shared" si="89"/>
        <v>0</v>
      </c>
    </row>
    <row r="5702" spans="1:14" x14ac:dyDescent="0.2">
      <c r="A5702" t="s">
        <v>5959</v>
      </c>
      <c r="B5702" t="s">
        <v>33458</v>
      </c>
      <c r="I5702" t="s">
        <v>5</v>
      </c>
      <c r="J5702">
        <v>1908.42</v>
      </c>
      <c r="M5702">
        <v>1908.42</v>
      </c>
      <c r="N5702">
        <f t="shared" si="89"/>
        <v>0</v>
      </c>
    </row>
    <row r="5703" spans="1:14" x14ac:dyDescent="0.2">
      <c r="A5703" t="s">
        <v>5960</v>
      </c>
      <c r="B5703" t="s">
        <v>33459</v>
      </c>
      <c r="I5703" t="s">
        <v>5</v>
      </c>
      <c r="J5703">
        <v>2091.5100000000002</v>
      </c>
      <c r="M5703">
        <v>2091.5100000000002</v>
      </c>
      <c r="N5703">
        <f t="shared" si="89"/>
        <v>0</v>
      </c>
    </row>
    <row r="5704" spans="1:14" x14ac:dyDescent="0.2">
      <c r="A5704" t="s">
        <v>5961</v>
      </c>
      <c r="B5704" t="s">
        <v>33459</v>
      </c>
      <c r="I5704" t="s">
        <v>5</v>
      </c>
      <c r="J5704">
        <v>2059.85</v>
      </c>
      <c r="M5704">
        <v>2059.85</v>
      </c>
      <c r="N5704">
        <f t="shared" si="89"/>
        <v>0</v>
      </c>
    </row>
    <row r="5705" spans="1:14" x14ac:dyDescent="0.2">
      <c r="A5705" t="s">
        <v>5962</v>
      </c>
      <c r="B5705" t="s">
        <v>33460</v>
      </c>
      <c r="I5705" t="s">
        <v>5</v>
      </c>
      <c r="J5705">
        <v>2313.17</v>
      </c>
      <c r="M5705">
        <v>2313.17</v>
      </c>
      <c r="N5705">
        <f t="shared" si="89"/>
        <v>0</v>
      </c>
    </row>
    <row r="5706" spans="1:14" x14ac:dyDescent="0.2">
      <c r="A5706" t="s">
        <v>5963</v>
      </c>
      <c r="B5706" t="s">
        <v>33460</v>
      </c>
      <c r="I5706" t="s">
        <v>5</v>
      </c>
      <c r="J5706">
        <v>2278.46</v>
      </c>
      <c r="M5706">
        <v>2278.46</v>
      </c>
      <c r="N5706">
        <f t="shared" si="89"/>
        <v>0</v>
      </c>
    </row>
    <row r="5707" spans="1:14" x14ac:dyDescent="0.2">
      <c r="A5707" t="s">
        <v>5964</v>
      </c>
      <c r="B5707" t="s">
        <v>33461</v>
      </c>
      <c r="I5707" t="s">
        <v>5</v>
      </c>
      <c r="J5707">
        <v>2539.4499999999998</v>
      </c>
      <c r="M5707">
        <v>2539.4499999999998</v>
      </c>
      <c r="N5707">
        <f t="shared" si="89"/>
        <v>0</v>
      </c>
    </row>
    <row r="5708" spans="1:14" x14ac:dyDescent="0.2">
      <c r="A5708" t="s">
        <v>5965</v>
      </c>
      <c r="B5708" t="s">
        <v>33461</v>
      </c>
      <c r="I5708" t="s">
        <v>5</v>
      </c>
      <c r="J5708">
        <v>2501.58</v>
      </c>
      <c r="M5708">
        <v>2501.58</v>
      </c>
      <c r="N5708">
        <f t="shared" si="89"/>
        <v>0</v>
      </c>
    </row>
    <row r="5709" spans="1:14" x14ac:dyDescent="0.2">
      <c r="A5709" t="s">
        <v>5966</v>
      </c>
      <c r="B5709" t="s">
        <v>33462</v>
      </c>
      <c r="I5709" t="s">
        <v>5</v>
      </c>
      <c r="J5709">
        <v>2781.34</v>
      </c>
      <c r="M5709">
        <v>2781.34</v>
      </c>
      <c r="N5709">
        <f t="shared" si="89"/>
        <v>0</v>
      </c>
    </row>
    <row r="5710" spans="1:14" x14ac:dyDescent="0.2">
      <c r="A5710" t="s">
        <v>5967</v>
      </c>
      <c r="B5710" t="s">
        <v>33462</v>
      </c>
      <c r="I5710" t="s">
        <v>5</v>
      </c>
      <c r="J5710">
        <v>2737.73</v>
      </c>
      <c r="M5710">
        <v>2737.73</v>
      </c>
      <c r="N5710">
        <f t="shared" si="89"/>
        <v>0</v>
      </c>
    </row>
    <row r="5711" spans="1:14" x14ac:dyDescent="0.2">
      <c r="A5711" t="s">
        <v>5968</v>
      </c>
      <c r="B5711" t="s">
        <v>33463</v>
      </c>
      <c r="I5711" t="s">
        <v>5</v>
      </c>
      <c r="J5711">
        <v>2987.39</v>
      </c>
      <c r="M5711">
        <v>2987.39</v>
      </c>
      <c r="N5711">
        <f t="shared" si="89"/>
        <v>0</v>
      </c>
    </row>
    <row r="5712" spans="1:14" x14ac:dyDescent="0.2">
      <c r="A5712" t="s">
        <v>5969</v>
      </c>
      <c r="B5712" t="s">
        <v>33463</v>
      </c>
      <c r="I5712" t="s">
        <v>5</v>
      </c>
      <c r="J5712">
        <v>2943.31</v>
      </c>
      <c r="M5712">
        <v>2943.31</v>
      </c>
      <c r="N5712">
        <f t="shared" si="89"/>
        <v>0</v>
      </c>
    </row>
    <row r="5713" spans="1:14" x14ac:dyDescent="0.2">
      <c r="A5713" t="s">
        <v>5970</v>
      </c>
      <c r="B5713" t="s">
        <v>33464</v>
      </c>
      <c r="I5713" t="s">
        <v>5</v>
      </c>
      <c r="J5713">
        <v>3209.04</v>
      </c>
      <c r="M5713">
        <v>3209.04</v>
      </c>
      <c r="N5713">
        <f t="shared" si="89"/>
        <v>0</v>
      </c>
    </row>
    <row r="5714" spans="1:14" x14ac:dyDescent="0.2">
      <c r="A5714" t="s">
        <v>5971</v>
      </c>
      <c r="B5714" t="s">
        <v>33464</v>
      </c>
      <c r="I5714" t="s">
        <v>5</v>
      </c>
      <c r="J5714">
        <v>3161.93</v>
      </c>
      <c r="M5714">
        <v>3161.93</v>
      </c>
      <c r="N5714">
        <f t="shared" si="89"/>
        <v>0</v>
      </c>
    </row>
    <row r="5715" spans="1:14" x14ac:dyDescent="0.2">
      <c r="A5715" t="s">
        <v>5972</v>
      </c>
      <c r="B5715" t="s">
        <v>33465</v>
      </c>
      <c r="I5715" t="s">
        <v>5</v>
      </c>
      <c r="J5715">
        <v>3435.33</v>
      </c>
      <c r="M5715">
        <v>3435.33</v>
      </c>
      <c r="N5715">
        <f t="shared" si="89"/>
        <v>0</v>
      </c>
    </row>
    <row r="5716" spans="1:14" x14ac:dyDescent="0.2">
      <c r="A5716" t="s">
        <v>5973</v>
      </c>
      <c r="B5716" t="s">
        <v>33465</v>
      </c>
      <c r="I5716" t="s">
        <v>5</v>
      </c>
      <c r="J5716">
        <v>3385.04</v>
      </c>
      <c r="M5716">
        <v>3385.04</v>
      </c>
      <c r="N5716">
        <f t="shared" si="89"/>
        <v>0</v>
      </c>
    </row>
    <row r="5717" spans="1:14" x14ac:dyDescent="0.2">
      <c r="A5717" t="s">
        <v>5974</v>
      </c>
      <c r="B5717" t="s">
        <v>33466</v>
      </c>
      <c r="I5717" t="s">
        <v>5</v>
      </c>
      <c r="J5717">
        <v>3449.95</v>
      </c>
      <c r="M5717">
        <v>3449.95</v>
      </c>
      <c r="N5717">
        <f t="shared" si="89"/>
        <v>0</v>
      </c>
    </row>
    <row r="5718" spans="1:14" x14ac:dyDescent="0.2">
      <c r="A5718" t="s">
        <v>5975</v>
      </c>
      <c r="B5718" t="s">
        <v>33466</v>
      </c>
      <c r="I5718" t="s">
        <v>5</v>
      </c>
      <c r="J5718">
        <v>3396.63</v>
      </c>
      <c r="M5718">
        <v>3396.63</v>
      </c>
      <c r="N5718">
        <f t="shared" si="89"/>
        <v>0</v>
      </c>
    </row>
    <row r="5719" spans="1:14" x14ac:dyDescent="0.2">
      <c r="A5719" t="s">
        <v>5976</v>
      </c>
      <c r="B5719" t="s">
        <v>33467</v>
      </c>
      <c r="I5719" t="s">
        <v>5</v>
      </c>
      <c r="J5719">
        <v>3883.08</v>
      </c>
      <c r="M5719">
        <v>3883.08</v>
      </c>
      <c r="N5719">
        <f t="shared" si="89"/>
        <v>0</v>
      </c>
    </row>
    <row r="5720" spans="1:14" x14ac:dyDescent="0.2">
      <c r="A5720" t="s">
        <v>5977</v>
      </c>
      <c r="B5720" t="s">
        <v>33467</v>
      </c>
      <c r="I5720" t="s">
        <v>5</v>
      </c>
      <c r="J5720">
        <v>3826.62</v>
      </c>
      <c r="M5720">
        <v>3826.62</v>
      </c>
      <c r="N5720">
        <f t="shared" si="89"/>
        <v>0</v>
      </c>
    </row>
    <row r="5721" spans="1:14" x14ac:dyDescent="0.2">
      <c r="A5721" t="s">
        <v>5978</v>
      </c>
      <c r="B5721" t="s">
        <v>33468</v>
      </c>
      <c r="I5721" t="s">
        <v>5</v>
      </c>
      <c r="J5721">
        <v>4104.92</v>
      </c>
      <c r="M5721">
        <v>4104.92</v>
      </c>
      <c r="N5721">
        <f t="shared" si="89"/>
        <v>0</v>
      </c>
    </row>
    <row r="5722" spans="1:14" x14ac:dyDescent="0.2">
      <c r="A5722" t="s">
        <v>5979</v>
      </c>
      <c r="B5722" t="s">
        <v>33468</v>
      </c>
      <c r="I5722" t="s">
        <v>5</v>
      </c>
      <c r="J5722">
        <v>4045.39</v>
      </c>
      <c r="M5722">
        <v>4045.39</v>
      </c>
      <c r="N5722">
        <f t="shared" si="89"/>
        <v>0</v>
      </c>
    </row>
    <row r="5723" spans="1:14" x14ac:dyDescent="0.2">
      <c r="A5723" t="s">
        <v>5980</v>
      </c>
      <c r="B5723" t="s">
        <v>33469</v>
      </c>
      <c r="I5723" t="s">
        <v>5</v>
      </c>
      <c r="J5723">
        <v>4333.45</v>
      </c>
      <c r="M5723">
        <v>4333.45</v>
      </c>
      <c r="N5723">
        <f t="shared" si="89"/>
        <v>0</v>
      </c>
    </row>
    <row r="5724" spans="1:14" x14ac:dyDescent="0.2">
      <c r="A5724" t="s">
        <v>5981</v>
      </c>
      <c r="B5724" t="s">
        <v>33469</v>
      </c>
      <c r="I5724" t="s">
        <v>5</v>
      </c>
      <c r="J5724">
        <v>4270.46</v>
      </c>
      <c r="M5724">
        <v>4270.46</v>
      </c>
      <c r="N5724">
        <f t="shared" si="89"/>
        <v>0</v>
      </c>
    </row>
    <row r="5725" spans="1:14" x14ac:dyDescent="0.2">
      <c r="A5725" t="s">
        <v>5982</v>
      </c>
      <c r="B5725" t="s">
        <v>33470</v>
      </c>
      <c r="I5725" t="s">
        <v>5</v>
      </c>
      <c r="J5725">
        <v>4552.8599999999997</v>
      </c>
      <c r="M5725">
        <v>4552.8599999999997</v>
      </c>
      <c r="N5725">
        <f t="shared" si="89"/>
        <v>0</v>
      </c>
    </row>
    <row r="5726" spans="1:14" x14ac:dyDescent="0.2">
      <c r="A5726" t="s">
        <v>5983</v>
      </c>
      <c r="B5726" t="s">
        <v>33470</v>
      </c>
      <c r="I5726" t="s">
        <v>5</v>
      </c>
      <c r="J5726">
        <v>4487.12</v>
      </c>
      <c r="M5726">
        <v>4487.12</v>
      </c>
      <c r="N5726">
        <f t="shared" si="89"/>
        <v>0</v>
      </c>
    </row>
    <row r="5727" spans="1:14" x14ac:dyDescent="0.2">
      <c r="A5727" t="s">
        <v>5984</v>
      </c>
      <c r="B5727" t="s">
        <v>33471</v>
      </c>
      <c r="I5727" t="s">
        <v>5</v>
      </c>
      <c r="J5727">
        <v>4778.6400000000003</v>
      </c>
      <c r="M5727">
        <v>4778.6400000000003</v>
      </c>
      <c r="N5727">
        <f t="shared" si="89"/>
        <v>0</v>
      </c>
    </row>
    <row r="5728" spans="1:14" x14ac:dyDescent="0.2">
      <c r="A5728" t="s">
        <v>5985</v>
      </c>
      <c r="B5728" t="s">
        <v>33471</v>
      </c>
      <c r="I5728" t="s">
        <v>5</v>
      </c>
      <c r="J5728">
        <v>4709.8100000000004</v>
      </c>
      <c r="M5728">
        <v>4709.8100000000004</v>
      </c>
      <c r="N5728">
        <f t="shared" si="89"/>
        <v>0</v>
      </c>
    </row>
    <row r="5729" spans="1:14" x14ac:dyDescent="0.2">
      <c r="A5729" t="s">
        <v>5986</v>
      </c>
      <c r="B5729" t="s">
        <v>33472</v>
      </c>
      <c r="I5729" t="s">
        <v>5</v>
      </c>
      <c r="J5729">
        <v>5000.8</v>
      </c>
      <c r="M5729">
        <v>5000.8</v>
      </c>
      <c r="N5729">
        <f t="shared" si="89"/>
        <v>0</v>
      </c>
    </row>
    <row r="5730" spans="1:14" x14ac:dyDescent="0.2">
      <c r="A5730" t="s">
        <v>5987</v>
      </c>
      <c r="B5730" t="s">
        <v>33472</v>
      </c>
      <c r="I5730" t="s">
        <v>5</v>
      </c>
      <c r="J5730">
        <v>4928.8500000000004</v>
      </c>
      <c r="M5730">
        <v>4928.8500000000004</v>
      </c>
      <c r="N5730">
        <f t="shared" si="89"/>
        <v>0</v>
      </c>
    </row>
    <row r="5731" spans="1:14" x14ac:dyDescent="0.2">
      <c r="A5731" t="s">
        <v>5988</v>
      </c>
      <c r="B5731" t="s">
        <v>33473</v>
      </c>
      <c r="I5731" t="s">
        <v>5</v>
      </c>
      <c r="J5731">
        <v>5227.08</v>
      </c>
      <c r="M5731">
        <v>5227.08</v>
      </c>
      <c r="N5731">
        <f t="shared" si="89"/>
        <v>0</v>
      </c>
    </row>
    <row r="5732" spans="1:14" x14ac:dyDescent="0.2">
      <c r="A5732" t="s">
        <v>5989</v>
      </c>
      <c r="B5732" t="s">
        <v>33473</v>
      </c>
      <c r="I5732" t="s">
        <v>5</v>
      </c>
      <c r="J5732">
        <v>5151.97</v>
      </c>
      <c r="M5732">
        <v>5151.97</v>
      </c>
      <c r="N5732">
        <f t="shared" si="89"/>
        <v>0</v>
      </c>
    </row>
    <row r="5733" spans="1:14" x14ac:dyDescent="0.2">
      <c r="A5733" t="s">
        <v>5990</v>
      </c>
      <c r="B5733" t="s">
        <v>33474</v>
      </c>
      <c r="I5733" t="s">
        <v>5</v>
      </c>
      <c r="J5733">
        <v>5448.73</v>
      </c>
      <c r="M5733">
        <v>5448.73</v>
      </c>
      <c r="N5733">
        <f t="shared" si="89"/>
        <v>0</v>
      </c>
    </row>
    <row r="5734" spans="1:14" x14ac:dyDescent="0.2">
      <c r="A5734" t="s">
        <v>5991</v>
      </c>
      <c r="B5734" t="s">
        <v>33474</v>
      </c>
      <c r="I5734" t="s">
        <v>5</v>
      </c>
      <c r="J5734">
        <v>5370.59</v>
      </c>
      <c r="M5734">
        <v>5370.59</v>
      </c>
      <c r="N5734">
        <f t="shared" si="89"/>
        <v>0</v>
      </c>
    </row>
    <row r="5735" spans="1:14" x14ac:dyDescent="0.2">
      <c r="A5735" t="s">
        <v>5992</v>
      </c>
      <c r="B5735" t="s">
        <v>33475</v>
      </c>
      <c r="I5735" t="s">
        <v>5</v>
      </c>
      <c r="J5735">
        <v>131.59</v>
      </c>
      <c r="M5735">
        <v>131.59</v>
      </c>
      <c r="N5735">
        <f t="shared" si="89"/>
        <v>0</v>
      </c>
    </row>
    <row r="5736" spans="1:14" x14ac:dyDescent="0.2">
      <c r="A5736" t="s">
        <v>5993</v>
      </c>
      <c r="B5736" t="s">
        <v>33475</v>
      </c>
      <c r="I5736" t="s">
        <v>5</v>
      </c>
      <c r="J5736">
        <v>128.71</v>
      </c>
      <c r="M5736">
        <v>128.71</v>
      </c>
      <c r="N5736">
        <f t="shared" si="89"/>
        <v>0</v>
      </c>
    </row>
    <row r="5737" spans="1:14" x14ac:dyDescent="0.2">
      <c r="A5737" t="s">
        <v>5994</v>
      </c>
      <c r="B5737" t="s">
        <v>33476</v>
      </c>
      <c r="I5737" t="s">
        <v>5</v>
      </c>
      <c r="J5737">
        <v>518.58000000000004</v>
      </c>
      <c r="M5737">
        <v>518.58000000000004</v>
      </c>
      <c r="N5737">
        <f t="shared" si="89"/>
        <v>0</v>
      </c>
    </row>
    <row r="5738" spans="1:14" x14ac:dyDescent="0.2">
      <c r="A5738" t="s">
        <v>5995</v>
      </c>
      <c r="B5738" t="s">
        <v>33476</v>
      </c>
      <c r="I5738" t="s">
        <v>5</v>
      </c>
      <c r="J5738">
        <v>513.29</v>
      </c>
      <c r="M5738">
        <v>513.29</v>
      </c>
      <c r="N5738">
        <f t="shared" si="89"/>
        <v>0</v>
      </c>
    </row>
    <row r="5739" spans="1:14" x14ac:dyDescent="0.2">
      <c r="A5739" t="s">
        <v>5996</v>
      </c>
      <c r="B5739" t="s">
        <v>33477</v>
      </c>
      <c r="I5739" t="s">
        <v>5</v>
      </c>
      <c r="J5739">
        <v>855.51</v>
      </c>
      <c r="M5739">
        <v>855.51</v>
      </c>
      <c r="N5739">
        <f t="shared" si="89"/>
        <v>0</v>
      </c>
    </row>
    <row r="5740" spans="1:14" x14ac:dyDescent="0.2">
      <c r="A5740" t="s">
        <v>5997</v>
      </c>
      <c r="B5740" t="s">
        <v>33477</v>
      </c>
      <c r="I5740" t="s">
        <v>5</v>
      </c>
      <c r="J5740">
        <v>845.45</v>
      </c>
      <c r="M5740">
        <v>845.45</v>
      </c>
      <c r="N5740">
        <f t="shared" si="89"/>
        <v>0</v>
      </c>
    </row>
    <row r="5741" spans="1:14" x14ac:dyDescent="0.2">
      <c r="A5741" t="s">
        <v>5998</v>
      </c>
      <c r="B5741" t="s">
        <v>33478</v>
      </c>
      <c r="I5741" t="s">
        <v>5</v>
      </c>
      <c r="J5741">
        <v>1308.8699999999999</v>
      </c>
      <c r="M5741">
        <v>1308.8699999999999</v>
      </c>
      <c r="N5741">
        <f t="shared" si="89"/>
        <v>0</v>
      </c>
    </row>
    <row r="5742" spans="1:14" x14ac:dyDescent="0.2">
      <c r="A5742" t="s">
        <v>5999</v>
      </c>
      <c r="B5742" t="s">
        <v>33478</v>
      </c>
      <c r="I5742" t="s">
        <v>5</v>
      </c>
      <c r="J5742">
        <v>1295.94</v>
      </c>
      <c r="M5742">
        <v>1295.94</v>
      </c>
      <c r="N5742">
        <f t="shared" si="89"/>
        <v>0</v>
      </c>
    </row>
    <row r="5743" spans="1:14" x14ac:dyDescent="0.2">
      <c r="A5743" t="s">
        <v>6000</v>
      </c>
      <c r="B5743" t="s">
        <v>33479</v>
      </c>
      <c r="I5743" t="s">
        <v>4</v>
      </c>
      <c r="J5743">
        <v>344.04</v>
      </c>
      <c r="M5743">
        <v>344.04</v>
      </c>
      <c r="N5743">
        <f t="shared" si="89"/>
        <v>0</v>
      </c>
    </row>
    <row r="5744" spans="1:14" x14ac:dyDescent="0.2">
      <c r="A5744" t="s">
        <v>6001</v>
      </c>
      <c r="B5744" t="s">
        <v>33479</v>
      </c>
      <c r="I5744" t="s">
        <v>4</v>
      </c>
      <c r="J5744">
        <v>333.73</v>
      </c>
      <c r="M5744">
        <v>333.73</v>
      </c>
      <c r="N5744">
        <f t="shared" si="89"/>
        <v>0</v>
      </c>
    </row>
    <row r="5745" spans="1:14" x14ac:dyDescent="0.2">
      <c r="A5745" t="s">
        <v>6002</v>
      </c>
      <c r="B5745" t="s">
        <v>33480</v>
      </c>
      <c r="I5745" t="s">
        <v>4</v>
      </c>
      <c r="J5745">
        <v>681.64</v>
      </c>
      <c r="M5745">
        <v>681.64</v>
      </c>
      <c r="N5745">
        <f t="shared" si="89"/>
        <v>0</v>
      </c>
    </row>
    <row r="5746" spans="1:14" x14ac:dyDescent="0.2">
      <c r="A5746" t="s">
        <v>6003</v>
      </c>
      <c r="B5746" t="s">
        <v>33480</v>
      </c>
      <c r="I5746" t="s">
        <v>4</v>
      </c>
      <c r="J5746">
        <v>662.81</v>
      </c>
      <c r="M5746">
        <v>662.81</v>
      </c>
      <c r="N5746">
        <f t="shared" si="89"/>
        <v>0</v>
      </c>
    </row>
    <row r="5747" spans="1:14" x14ac:dyDescent="0.2">
      <c r="A5747" t="s">
        <v>6004</v>
      </c>
      <c r="B5747" t="s">
        <v>33481</v>
      </c>
      <c r="I5747" t="s">
        <v>4</v>
      </c>
      <c r="J5747">
        <v>946</v>
      </c>
      <c r="M5747">
        <v>946</v>
      </c>
      <c r="N5747">
        <f t="shared" si="89"/>
        <v>0</v>
      </c>
    </row>
    <row r="5748" spans="1:14" x14ac:dyDescent="0.2">
      <c r="A5748" t="s">
        <v>6005</v>
      </c>
      <c r="B5748" t="s">
        <v>33481</v>
      </c>
      <c r="I5748" t="s">
        <v>4</v>
      </c>
      <c r="J5748">
        <v>919.92</v>
      </c>
      <c r="M5748">
        <v>919.92</v>
      </c>
      <c r="N5748">
        <f t="shared" si="89"/>
        <v>0</v>
      </c>
    </row>
    <row r="5749" spans="1:14" x14ac:dyDescent="0.2">
      <c r="A5749" t="s">
        <v>6006</v>
      </c>
      <c r="B5749" t="s">
        <v>33482</v>
      </c>
      <c r="I5749" t="s">
        <v>4</v>
      </c>
      <c r="J5749">
        <v>1313.71</v>
      </c>
      <c r="M5749">
        <v>1313.71</v>
      </c>
      <c r="N5749">
        <f t="shared" si="89"/>
        <v>0</v>
      </c>
    </row>
    <row r="5750" spans="1:14" x14ac:dyDescent="0.2">
      <c r="A5750" t="s">
        <v>6007</v>
      </c>
      <c r="B5750" t="s">
        <v>33482</v>
      </c>
      <c r="I5750" t="s">
        <v>4</v>
      </c>
      <c r="J5750">
        <v>1279.27</v>
      </c>
      <c r="M5750">
        <v>1279.27</v>
      </c>
      <c r="N5750">
        <f t="shared" si="89"/>
        <v>0</v>
      </c>
    </row>
    <row r="5751" spans="1:14" x14ac:dyDescent="0.2">
      <c r="A5751" t="s">
        <v>6008</v>
      </c>
      <c r="B5751" t="s">
        <v>33483</v>
      </c>
      <c r="I5751" t="s">
        <v>4</v>
      </c>
      <c r="J5751">
        <v>471.99</v>
      </c>
      <c r="M5751">
        <v>471.99</v>
      </c>
      <c r="N5751">
        <f t="shared" si="89"/>
        <v>0</v>
      </c>
    </row>
    <row r="5752" spans="1:14" x14ac:dyDescent="0.2">
      <c r="A5752" t="s">
        <v>6009</v>
      </c>
      <c r="B5752" t="s">
        <v>33483</v>
      </c>
      <c r="I5752" t="s">
        <v>4</v>
      </c>
      <c r="J5752">
        <v>461.68</v>
      </c>
      <c r="M5752">
        <v>461.68</v>
      </c>
      <c r="N5752">
        <f t="shared" si="89"/>
        <v>0</v>
      </c>
    </row>
    <row r="5753" spans="1:14" x14ac:dyDescent="0.2">
      <c r="A5753" t="s">
        <v>6010</v>
      </c>
      <c r="B5753" t="s">
        <v>33484</v>
      </c>
      <c r="I5753" t="s">
        <v>4</v>
      </c>
      <c r="J5753">
        <v>809.58</v>
      </c>
      <c r="M5753">
        <v>809.58</v>
      </c>
      <c r="N5753">
        <f t="shared" si="89"/>
        <v>0</v>
      </c>
    </row>
    <row r="5754" spans="1:14" x14ac:dyDescent="0.2">
      <c r="A5754" t="s">
        <v>6011</v>
      </c>
      <c r="B5754" t="s">
        <v>33484</v>
      </c>
      <c r="I5754" t="s">
        <v>4</v>
      </c>
      <c r="J5754">
        <v>790.75</v>
      </c>
      <c r="M5754">
        <v>790.75</v>
      </c>
      <c r="N5754">
        <f t="shared" si="89"/>
        <v>0</v>
      </c>
    </row>
    <row r="5755" spans="1:14" x14ac:dyDescent="0.2">
      <c r="A5755" t="s">
        <v>6012</v>
      </c>
      <c r="B5755" t="s">
        <v>33485</v>
      </c>
      <c r="I5755" t="s">
        <v>4</v>
      </c>
      <c r="J5755">
        <v>1073.95</v>
      </c>
      <c r="M5755">
        <v>1073.95</v>
      </c>
      <c r="N5755">
        <f t="shared" si="89"/>
        <v>0</v>
      </c>
    </row>
    <row r="5756" spans="1:14" x14ac:dyDescent="0.2">
      <c r="A5756" t="s">
        <v>6013</v>
      </c>
      <c r="B5756" t="s">
        <v>33485</v>
      </c>
      <c r="I5756" t="s">
        <v>4</v>
      </c>
      <c r="J5756">
        <v>1047.8699999999999</v>
      </c>
      <c r="M5756">
        <v>1047.8699999999999</v>
      </c>
      <c r="N5756">
        <f t="shared" si="89"/>
        <v>0</v>
      </c>
    </row>
    <row r="5757" spans="1:14" x14ac:dyDescent="0.2">
      <c r="A5757" t="s">
        <v>6014</v>
      </c>
      <c r="B5757" t="s">
        <v>33486</v>
      </c>
      <c r="I5757" t="s">
        <v>4</v>
      </c>
      <c r="J5757">
        <v>1441.66</v>
      </c>
      <c r="M5757">
        <v>1441.66</v>
      </c>
      <c r="N5757">
        <f t="shared" si="89"/>
        <v>0</v>
      </c>
    </row>
    <row r="5758" spans="1:14" x14ac:dyDescent="0.2">
      <c r="A5758" t="s">
        <v>6015</v>
      </c>
      <c r="B5758" t="s">
        <v>33486</v>
      </c>
      <c r="I5758" t="s">
        <v>4</v>
      </c>
      <c r="J5758">
        <v>1407.22</v>
      </c>
      <c r="M5758">
        <v>1407.22</v>
      </c>
      <c r="N5758">
        <f t="shared" si="89"/>
        <v>0</v>
      </c>
    </row>
    <row r="5759" spans="1:14" x14ac:dyDescent="0.2">
      <c r="A5759" t="s">
        <v>6016</v>
      </c>
      <c r="B5759" t="s">
        <v>33487</v>
      </c>
      <c r="I5759" t="s">
        <v>5</v>
      </c>
      <c r="J5759">
        <v>274.10000000000002</v>
      </c>
      <c r="M5759">
        <v>274.10000000000002</v>
      </c>
      <c r="N5759">
        <f t="shared" si="89"/>
        <v>0</v>
      </c>
    </row>
    <row r="5760" spans="1:14" x14ac:dyDescent="0.2">
      <c r="A5760" t="s">
        <v>6017</v>
      </c>
      <c r="B5760" t="s">
        <v>33487</v>
      </c>
      <c r="I5760" t="s">
        <v>5</v>
      </c>
      <c r="J5760">
        <v>263.95999999999998</v>
      </c>
      <c r="M5760">
        <v>263.95999999999998</v>
      </c>
      <c r="N5760">
        <f t="shared" si="89"/>
        <v>0</v>
      </c>
    </row>
    <row r="5761" spans="1:14" x14ac:dyDescent="0.2">
      <c r="A5761" t="s">
        <v>6018</v>
      </c>
      <c r="B5761" t="s">
        <v>33488</v>
      </c>
      <c r="I5761" t="s">
        <v>5</v>
      </c>
      <c r="J5761">
        <v>238.45</v>
      </c>
      <c r="M5761">
        <v>238.45</v>
      </c>
      <c r="N5761">
        <f t="shared" si="89"/>
        <v>0</v>
      </c>
    </row>
    <row r="5762" spans="1:14" x14ac:dyDescent="0.2">
      <c r="A5762" t="s">
        <v>6019</v>
      </c>
      <c r="B5762" t="s">
        <v>33488</v>
      </c>
      <c r="I5762" t="s">
        <v>5</v>
      </c>
      <c r="J5762">
        <v>232.59</v>
      </c>
      <c r="M5762">
        <v>232.59</v>
      </c>
      <c r="N5762">
        <f t="shared" si="89"/>
        <v>0</v>
      </c>
    </row>
    <row r="5763" spans="1:14" x14ac:dyDescent="0.2">
      <c r="A5763" t="s">
        <v>6020</v>
      </c>
      <c r="B5763" t="s">
        <v>33489</v>
      </c>
      <c r="I5763" t="s">
        <v>5</v>
      </c>
      <c r="J5763">
        <v>133.32</v>
      </c>
      <c r="M5763">
        <v>133.32</v>
      </c>
      <c r="N5763">
        <f t="shared" si="89"/>
        <v>0</v>
      </c>
    </row>
    <row r="5764" spans="1:14" x14ac:dyDescent="0.2">
      <c r="A5764" t="s">
        <v>6021</v>
      </c>
      <c r="B5764" t="s">
        <v>33489</v>
      </c>
      <c r="I5764" t="s">
        <v>5</v>
      </c>
      <c r="J5764">
        <v>130.36000000000001</v>
      </c>
      <c r="M5764">
        <v>130.36000000000001</v>
      </c>
      <c r="N5764">
        <f t="shared" ref="N5764:N5827" si="90">J5764-M5764</f>
        <v>0</v>
      </c>
    </row>
    <row r="5765" spans="1:14" x14ac:dyDescent="0.2">
      <c r="A5765" t="s">
        <v>6022</v>
      </c>
      <c r="B5765" t="s">
        <v>33490</v>
      </c>
      <c r="I5765" t="s">
        <v>4</v>
      </c>
      <c r="J5765">
        <v>2294.2199999999998</v>
      </c>
      <c r="M5765">
        <v>2294.2199999999998</v>
      </c>
      <c r="N5765">
        <f t="shared" si="90"/>
        <v>0</v>
      </c>
    </row>
    <row r="5766" spans="1:14" x14ac:dyDescent="0.2">
      <c r="A5766" t="s">
        <v>6023</v>
      </c>
      <c r="B5766" t="s">
        <v>33490</v>
      </c>
      <c r="I5766" t="s">
        <v>4</v>
      </c>
      <c r="J5766">
        <v>2128.56</v>
      </c>
      <c r="M5766">
        <v>2128.56</v>
      </c>
      <c r="N5766">
        <f t="shared" si="90"/>
        <v>0</v>
      </c>
    </row>
    <row r="5767" spans="1:14" x14ac:dyDescent="0.2">
      <c r="A5767" t="s">
        <v>6024</v>
      </c>
      <c r="B5767" t="s">
        <v>33491</v>
      </c>
      <c r="I5767" t="s">
        <v>4</v>
      </c>
      <c r="J5767">
        <v>1240.06</v>
      </c>
      <c r="M5767">
        <v>1240.06</v>
      </c>
      <c r="N5767">
        <f t="shared" si="90"/>
        <v>0</v>
      </c>
    </row>
    <row r="5768" spans="1:14" x14ac:dyDescent="0.2">
      <c r="A5768" t="s">
        <v>6025</v>
      </c>
      <c r="B5768" t="s">
        <v>33491</v>
      </c>
      <c r="I5768" t="s">
        <v>4</v>
      </c>
      <c r="J5768">
        <v>1148.23</v>
      </c>
      <c r="M5768">
        <v>1148.23</v>
      </c>
      <c r="N5768">
        <f t="shared" si="90"/>
        <v>0</v>
      </c>
    </row>
    <row r="5769" spans="1:14" x14ac:dyDescent="0.2">
      <c r="A5769" t="s">
        <v>6026</v>
      </c>
      <c r="B5769" t="s">
        <v>33492</v>
      </c>
      <c r="I5769" t="s">
        <v>4</v>
      </c>
      <c r="J5769">
        <v>1625.68</v>
      </c>
      <c r="M5769">
        <v>1625.68</v>
      </c>
      <c r="N5769">
        <f t="shared" si="90"/>
        <v>0</v>
      </c>
    </row>
    <row r="5770" spans="1:14" x14ac:dyDescent="0.2">
      <c r="A5770" t="s">
        <v>6027</v>
      </c>
      <c r="B5770" t="s">
        <v>33492</v>
      </c>
      <c r="I5770" t="s">
        <v>4</v>
      </c>
      <c r="J5770">
        <v>1506.53</v>
      </c>
      <c r="M5770">
        <v>1506.53</v>
      </c>
      <c r="N5770">
        <f t="shared" si="90"/>
        <v>0</v>
      </c>
    </row>
    <row r="5771" spans="1:14" x14ac:dyDescent="0.2">
      <c r="A5771" t="s">
        <v>6028</v>
      </c>
      <c r="B5771" t="s">
        <v>33493</v>
      </c>
      <c r="I5771" t="s">
        <v>4</v>
      </c>
      <c r="J5771">
        <v>3111.73</v>
      </c>
      <c r="M5771">
        <v>3111.73</v>
      </c>
      <c r="N5771">
        <f t="shared" si="90"/>
        <v>0</v>
      </c>
    </row>
    <row r="5772" spans="1:14" x14ac:dyDescent="0.2">
      <c r="A5772" t="s">
        <v>6029</v>
      </c>
      <c r="B5772" t="s">
        <v>33493</v>
      </c>
      <c r="I5772" t="s">
        <v>4</v>
      </c>
      <c r="J5772">
        <v>2891.98</v>
      </c>
      <c r="M5772">
        <v>2891.98</v>
      </c>
      <c r="N5772">
        <f t="shared" si="90"/>
        <v>0</v>
      </c>
    </row>
    <row r="5773" spans="1:14" x14ac:dyDescent="0.2">
      <c r="A5773" t="s">
        <v>6030</v>
      </c>
      <c r="B5773" t="s">
        <v>33494</v>
      </c>
      <c r="I5773" t="s">
        <v>4</v>
      </c>
      <c r="J5773">
        <v>3997.6</v>
      </c>
      <c r="M5773">
        <v>3997.6</v>
      </c>
      <c r="N5773">
        <f t="shared" si="90"/>
        <v>0</v>
      </c>
    </row>
    <row r="5774" spans="1:14" x14ac:dyDescent="0.2">
      <c r="A5774" t="s">
        <v>6031</v>
      </c>
      <c r="B5774" t="s">
        <v>33494</v>
      </c>
      <c r="I5774" t="s">
        <v>4</v>
      </c>
      <c r="J5774">
        <v>3718.84</v>
      </c>
      <c r="M5774">
        <v>3718.84</v>
      </c>
      <c r="N5774">
        <f t="shared" si="90"/>
        <v>0</v>
      </c>
    </row>
    <row r="5775" spans="1:14" x14ac:dyDescent="0.2">
      <c r="A5775" t="s">
        <v>6032</v>
      </c>
      <c r="B5775" t="s">
        <v>33495</v>
      </c>
      <c r="I5775" t="s">
        <v>4</v>
      </c>
      <c r="J5775">
        <v>22.31</v>
      </c>
      <c r="M5775">
        <v>22.31</v>
      </c>
      <c r="N5775">
        <f t="shared" si="90"/>
        <v>0</v>
      </c>
    </row>
    <row r="5776" spans="1:14" x14ac:dyDescent="0.2">
      <c r="A5776" t="s">
        <v>6033</v>
      </c>
      <c r="B5776" t="s">
        <v>33495</v>
      </c>
      <c r="I5776" t="s">
        <v>4</v>
      </c>
      <c r="J5776">
        <v>19.45</v>
      </c>
      <c r="M5776">
        <v>19.45</v>
      </c>
      <c r="N5776">
        <f t="shared" si="90"/>
        <v>0</v>
      </c>
    </row>
    <row r="5777" spans="1:14" x14ac:dyDescent="0.2">
      <c r="A5777" t="s">
        <v>6034</v>
      </c>
      <c r="B5777" t="s">
        <v>33496</v>
      </c>
      <c r="I5777" t="s">
        <v>4</v>
      </c>
      <c r="J5777">
        <v>34.46</v>
      </c>
      <c r="M5777">
        <v>34.46</v>
      </c>
      <c r="N5777">
        <f t="shared" si="90"/>
        <v>0</v>
      </c>
    </row>
    <row r="5778" spans="1:14" x14ac:dyDescent="0.2">
      <c r="A5778" t="s">
        <v>6035</v>
      </c>
      <c r="B5778" t="s">
        <v>33496</v>
      </c>
      <c r="I5778" t="s">
        <v>4</v>
      </c>
      <c r="J5778">
        <v>30.1</v>
      </c>
      <c r="M5778">
        <v>30.1</v>
      </c>
      <c r="N5778">
        <f t="shared" si="90"/>
        <v>0</v>
      </c>
    </row>
    <row r="5779" spans="1:14" x14ac:dyDescent="0.2">
      <c r="A5779" t="s">
        <v>6036</v>
      </c>
      <c r="B5779" t="s">
        <v>33497</v>
      </c>
      <c r="I5779" t="s">
        <v>4</v>
      </c>
      <c r="J5779">
        <v>41.71</v>
      </c>
      <c r="M5779">
        <v>41.71</v>
      </c>
      <c r="N5779">
        <f t="shared" si="90"/>
        <v>0</v>
      </c>
    </row>
    <row r="5780" spans="1:14" x14ac:dyDescent="0.2">
      <c r="A5780" t="s">
        <v>6037</v>
      </c>
      <c r="B5780" t="s">
        <v>33497</v>
      </c>
      <c r="I5780" t="s">
        <v>4</v>
      </c>
      <c r="J5780">
        <v>36.520000000000003</v>
      </c>
      <c r="M5780">
        <v>36.520000000000003</v>
      </c>
      <c r="N5780">
        <f t="shared" si="90"/>
        <v>0</v>
      </c>
    </row>
    <row r="5781" spans="1:14" x14ac:dyDescent="0.2">
      <c r="A5781" t="s">
        <v>6038</v>
      </c>
      <c r="B5781" t="s">
        <v>33498</v>
      </c>
      <c r="I5781" t="s">
        <v>4</v>
      </c>
      <c r="J5781">
        <v>38.51</v>
      </c>
      <c r="M5781">
        <v>38.51</v>
      </c>
      <c r="N5781">
        <f t="shared" si="90"/>
        <v>0</v>
      </c>
    </row>
    <row r="5782" spans="1:14" x14ac:dyDescent="0.2">
      <c r="A5782" t="s">
        <v>6039</v>
      </c>
      <c r="B5782" t="s">
        <v>33498</v>
      </c>
      <c r="I5782" t="s">
        <v>4</v>
      </c>
      <c r="J5782">
        <v>36.33</v>
      </c>
      <c r="M5782">
        <v>36.33</v>
      </c>
      <c r="N5782">
        <f t="shared" si="90"/>
        <v>0</v>
      </c>
    </row>
    <row r="5783" spans="1:14" x14ac:dyDescent="0.2">
      <c r="A5783" t="s">
        <v>6040</v>
      </c>
      <c r="B5783" t="s">
        <v>33499</v>
      </c>
      <c r="I5783" t="s">
        <v>4</v>
      </c>
      <c r="J5783">
        <v>42.91</v>
      </c>
      <c r="M5783">
        <v>42.91</v>
      </c>
      <c r="N5783">
        <f t="shared" si="90"/>
        <v>0</v>
      </c>
    </row>
    <row r="5784" spans="1:14" x14ac:dyDescent="0.2">
      <c r="A5784" t="s">
        <v>6041</v>
      </c>
      <c r="B5784" t="s">
        <v>33499</v>
      </c>
      <c r="I5784" t="s">
        <v>4</v>
      </c>
      <c r="J5784">
        <v>40.450000000000003</v>
      </c>
      <c r="M5784">
        <v>40.450000000000003</v>
      </c>
      <c r="N5784">
        <f t="shared" si="90"/>
        <v>0</v>
      </c>
    </row>
    <row r="5785" spans="1:14" x14ac:dyDescent="0.2">
      <c r="A5785" t="s">
        <v>6042</v>
      </c>
      <c r="B5785" t="s">
        <v>33500</v>
      </c>
      <c r="I5785" t="s">
        <v>4</v>
      </c>
      <c r="J5785">
        <v>45.79</v>
      </c>
      <c r="M5785">
        <v>45.79</v>
      </c>
      <c r="N5785">
        <f t="shared" si="90"/>
        <v>0</v>
      </c>
    </row>
    <row r="5786" spans="1:14" x14ac:dyDescent="0.2">
      <c r="A5786" t="s">
        <v>6043</v>
      </c>
      <c r="B5786" t="s">
        <v>33500</v>
      </c>
      <c r="I5786" t="s">
        <v>4</v>
      </c>
      <c r="J5786">
        <v>43.13</v>
      </c>
      <c r="M5786">
        <v>43.13</v>
      </c>
      <c r="N5786">
        <f t="shared" si="90"/>
        <v>0</v>
      </c>
    </row>
    <row r="5787" spans="1:14" x14ac:dyDescent="0.2">
      <c r="A5787" t="s">
        <v>6044</v>
      </c>
      <c r="B5787" t="s">
        <v>33501</v>
      </c>
      <c r="I5787" t="s">
        <v>4</v>
      </c>
      <c r="J5787">
        <v>50.23</v>
      </c>
      <c r="M5787">
        <v>50.23</v>
      </c>
      <c r="N5787">
        <f t="shared" si="90"/>
        <v>0</v>
      </c>
    </row>
    <row r="5788" spans="1:14" x14ac:dyDescent="0.2">
      <c r="A5788" t="s">
        <v>6045</v>
      </c>
      <c r="B5788" t="s">
        <v>33501</v>
      </c>
      <c r="I5788" t="s">
        <v>4</v>
      </c>
      <c r="J5788">
        <v>47.3</v>
      </c>
      <c r="M5788">
        <v>47.3</v>
      </c>
      <c r="N5788">
        <f t="shared" si="90"/>
        <v>0</v>
      </c>
    </row>
    <row r="5789" spans="1:14" x14ac:dyDescent="0.2">
      <c r="A5789" t="s">
        <v>6046</v>
      </c>
      <c r="B5789" t="s">
        <v>33502</v>
      </c>
      <c r="I5789" t="s">
        <v>4</v>
      </c>
      <c r="J5789">
        <v>52.7</v>
      </c>
      <c r="M5789">
        <v>52.7</v>
      </c>
      <c r="N5789">
        <f t="shared" si="90"/>
        <v>0</v>
      </c>
    </row>
    <row r="5790" spans="1:14" x14ac:dyDescent="0.2">
      <c r="A5790" t="s">
        <v>6047</v>
      </c>
      <c r="B5790" t="s">
        <v>33502</v>
      </c>
      <c r="I5790" t="s">
        <v>4</v>
      </c>
      <c r="J5790">
        <v>49.63</v>
      </c>
      <c r="M5790">
        <v>49.63</v>
      </c>
      <c r="N5790">
        <f t="shared" si="90"/>
        <v>0</v>
      </c>
    </row>
    <row r="5791" spans="1:14" x14ac:dyDescent="0.2">
      <c r="A5791" t="s">
        <v>6048</v>
      </c>
      <c r="B5791" t="s">
        <v>33503</v>
      </c>
      <c r="I5791" t="s">
        <v>4</v>
      </c>
      <c r="J5791">
        <v>58.62</v>
      </c>
      <c r="M5791">
        <v>58.62</v>
      </c>
      <c r="N5791">
        <f t="shared" si="90"/>
        <v>0</v>
      </c>
    </row>
    <row r="5792" spans="1:14" x14ac:dyDescent="0.2">
      <c r="A5792" t="s">
        <v>6049</v>
      </c>
      <c r="B5792" t="s">
        <v>33503</v>
      </c>
      <c r="I5792" t="s">
        <v>4</v>
      </c>
      <c r="J5792">
        <v>55.12</v>
      </c>
      <c r="M5792">
        <v>55.12</v>
      </c>
      <c r="N5792">
        <f t="shared" si="90"/>
        <v>0</v>
      </c>
    </row>
    <row r="5793" spans="1:14" x14ac:dyDescent="0.2">
      <c r="A5793" t="s">
        <v>6050</v>
      </c>
      <c r="B5793" t="s">
        <v>33504</v>
      </c>
      <c r="I5793" t="s">
        <v>4</v>
      </c>
      <c r="J5793">
        <v>61.61</v>
      </c>
      <c r="M5793">
        <v>61.61</v>
      </c>
      <c r="N5793">
        <f t="shared" si="90"/>
        <v>0</v>
      </c>
    </row>
    <row r="5794" spans="1:14" x14ac:dyDescent="0.2">
      <c r="A5794" t="s">
        <v>6051</v>
      </c>
      <c r="B5794" t="s">
        <v>33504</v>
      </c>
      <c r="I5794" t="s">
        <v>4</v>
      </c>
      <c r="J5794">
        <v>57.91</v>
      </c>
      <c r="M5794">
        <v>57.91</v>
      </c>
      <c r="N5794">
        <f t="shared" si="90"/>
        <v>0</v>
      </c>
    </row>
    <row r="5795" spans="1:14" x14ac:dyDescent="0.2">
      <c r="A5795" t="s">
        <v>6052</v>
      </c>
      <c r="B5795" t="s">
        <v>33505</v>
      </c>
      <c r="I5795" t="s">
        <v>4</v>
      </c>
      <c r="J5795">
        <v>66.12</v>
      </c>
      <c r="M5795">
        <v>66.12</v>
      </c>
      <c r="N5795">
        <f t="shared" si="90"/>
        <v>0</v>
      </c>
    </row>
    <row r="5796" spans="1:14" x14ac:dyDescent="0.2">
      <c r="A5796" t="s">
        <v>6053</v>
      </c>
      <c r="B5796" t="s">
        <v>33505</v>
      </c>
      <c r="I5796" t="s">
        <v>4</v>
      </c>
      <c r="J5796">
        <v>62.14</v>
      </c>
      <c r="M5796">
        <v>62.14</v>
      </c>
      <c r="N5796">
        <f t="shared" si="90"/>
        <v>0</v>
      </c>
    </row>
    <row r="5797" spans="1:14" x14ac:dyDescent="0.2">
      <c r="A5797" t="s">
        <v>6054</v>
      </c>
      <c r="B5797" t="s">
        <v>33506</v>
      </c>
      <c r="I5797" t="s">
        <v>4</v>
      </c>
      <c r="J5797">
        <v>40.82</v>
      </c>
      <c r="M5797">
        <v>40.82</v>
      </c>
      <c r="N5797">
        <f t="shared" si="90"/>
        <v>0</v>
      </c>
    </row>
    <row r="5798" spans="1:14" x14ac:dyDescent="0.2">
      <c r="A5798" t="s">
        <v>6055</v>
      </c>
      <c r="B5798" t="s">
        <v>33506</v>
      </c>
      <c r="I5798" t="s">
        <v>4</v>
      </c>
      <c r="J5798">
        <v>38.479999999999997</v>
      </c>
      <c r="M5798">
        <v>38.479999999999997</v>
      </c>
      <c r="N5798">
        <f t="shared" si="90"/>
        <v>0</v>
      </c>
    </row>
    <row r="5799" spans="1:14" x14ac:dyDescent="0.2">
      <c r="A5799" t="s">
        <v>6056</v>
      </c>
      <c r="B5799" t="s">
        <v>33507</v>
      </c>
      <c r="I5799" t="s">
        <v>4</v>
      </c>
      <c r="J5799">
        <v>45.93</v>
      </c>
      <c r="M5799">
        <v>45.93</v>
      </c>
      <c r="N5799">
        <f t="shared" si="90"/>
        <v>0</v>
      </c>
    </row>
    <row r="5800" spans="1:14" x14ac:dyDescent="0.2">
      <c r="A5800" t="s">
        <v>6057</v>
      </c>
      <c r="B5800" t="s">
        <v>33507</v>
      </c>
      <c r="I5800" t="s">
        <v>4</v>
      </c>
      <c r="J5800">
        <v>43.27</v>
      </c>
      <c r="M5800">
        <v>43.27</v>
      </c>
      <c r="N5800">
        <f t="shared" si="90"/>
        <v>0</v>
      </c>
    </row>
    <row r="5801" spans="1:14" x14ac:dyDescent="0.2">
      <c r="A5801" t="s">
        <v>6058</v>
      </c>
      <c r="B5801" t="s">
        <v>33508</v>
      </c>
      <c r="I5801" t="s">
        <v>4</v>
      </c>
      <c r="J5801">
        <v>49.53</v>
      </c>
      <c r="M5801">
        <v>49.53</v>
      </c>
      <c r="N5801">
        <f t="shared" si="90"/>
        <v>0</v>
      </c>
    </row>
    <row r="5802" spans="1:14" x14ac:dyDescent="0.2">
      <c r="A5802" t="s">
        <v>6059</v>
      </c>
      <c r="B5802" t="s">
        <v>33508</v>
      </c>
      <c r="I5802" t="s">
        <v>4</v>
      </c>
      <c r="J5802">
        <v>46.61</v>
      </c>
      <c r="M5802">
        <v>46.61</v>
      </c>
      <c r="N5802">
        <f t="shared" si="90"/>
        <v>0</v>
      </c>
    </row>
    <row r="5803" spans="1:14" x14ac:dyDescent="0.2">
      <c r="A5803" t="s">
        <v>6060</v>
      </c>
      <c r="B5803" t="s">
        <v>33509</v>
      </c>
      <c r="I5803" t="s">
        <v>4</v>
      </c>
      <c r="J5803">
        <v>54.75</v>
      </c>
      <c r="M5803">
        <v>54.75</v>
      </c>
      <c r="N5803">
        <f t="shared" si="90"/>
        <v>0</v>
      </c>
    </row>
    <row r="5804" spans="1:14" x14ac:dyDescent="0.2">
      <c r="A5804" t="s">
        <v>6061</v>
      </c>
      <c r="B5804" t="s">
        <v>33509</v>
      </c>
      <c r="I5804" t="s">
        <v>4</v>
      </c>
      <c r="J5804">
        <v>51.51</v>
      </c>
      <c r="M5804">
        <v>51.51</v>
      </c>
      <c r="N5804">
        <f t="shared" si="90"/>
        <v>0</v>
      </c>
    </row>
    <row r="5805" spans="1:14" x14ac:dyDescent="0.2">
      <c r="A5805" t="s">
        <v>6062</v>
      </c>
      <c r="B5805" t="s">
        <v>33510</v>
      </c>
      <c r="I5805" t="s">
        <v>4</v>
      </c>
      <c r="J5805">
        <v>58.49</v>
      </c>
      <c r="M5805">
        <v>58.49</v>
      </c>
      <c r="N5805">
        <f t="shared" si="90"/>
        <v>0</v>
      </c>
    </row>
    <row r="5806" spans="1:14" x14ac:dyDescent="0.2">
      <c r="A5806" t="s">
        <v>6063</v>
      </c>
      <c r="B5806" t="s">
        <v>33510</v>
      </c>
      <c r="I5806" t="s">
        <v>4</v>
      </c>
      <c r="J5806">
        <v>54.99</v>
      </c>
      <c r="M5806">
        <v>54.99</v>
      </c>
      <c r="N5806">
        <f t="shared" si="90"/>
        <v>0</v>
      </c>
    </row>
    <row r="5807" spans="1:14" x14ac:dyDescent="0.2">
      <c r="A5807" t="s">
        <v>6064</v>
      </c>
      <c r="B5807" t="s">
        <v>33511</v>
      </c>
      <c r="I5807" t="s">
        <v>4</v>
      </c>
      <c r="J5807">
        <v>64.66</v>
      </c>
      <c r="M5807">
        <v>64.66</v>
      </c>
      <c r="N5807">
        <f t="shared" si="90"/>
        <v>0</v>
      </c>
    </row>
    <row r="5808" spans="1:14" x14ac:dyDescent="0.2">
      <c r="A5808" t="s">
        <v>6065</v>
      </c>
      <c r="B5808" t="s">
        <v>33511</v>
      </c>
      <c r="I5808" t="s">
        <v>4</v>
      </c>
      <c r="J5808">
        <v>60.75</v>
      </c>
      <c r="M5808">
        <v>60.75</v>
      </c>
      <c r="N5808">
        <f t="shared" si="90"/>
        <v>0</v>
      </c>
    </row>
    <row r="5809" spans="1:14" x14ac:dyDescent="0.2">
      <c r="A5809" t="s">
        <v>6066</v>
      </c>
      <c r="B5809" t="s">
        <v>33512</v>
      </c>
      <c r="I5809" t="s">
        <v>4</v>
      </c>
      <c r="J5809">
        <v>68.11</v>
      </c>
      <c r="M5809">
        <v>68.11</v>
      </c>
      <c r="N5809">
        <f t="shared" si="90"/>
        <v>0</v>
      </c>
    </row>
    <row r="5810" spans="1:14" x14ac:dyDescent="0.2">
      <c r="A5810" t="s">
        <v>6067</v>
      </c>
      <c r="B5810" t="s">
        <v>33512</v>
      </c>
      <c r="I5810" t="s">
        <v>4</v>
      </c>
      <c r="J5810">
        <v>63.96</v>
      </c>
      <c r="M5810">
        <v>63.96</v>
      </c>
      <c r="N5810">
        <f t="shared" si="90"/>
        <v>0</v>
      </c>
    </row>
    <row r="5811" spans="1:14" x14ac:dyDescent="0.2">
      <c r="A5811" t="s">
        <v>6068</v>
      </c>
      <c r="B5811" t="s">
        <v>33513</v>
      </c>
      <c r="I5811" t="s">
        <v>4</v>
      </c>
      <c r="J5811">
        <v>74.099999999999994</v>
      </c>
      <c r="M5811">
        <v>74.099999999999994</v>
      </c>
      <c r="N5811">
        <f t="shared" si="90"/>
        <v>0</v>
      </c>
    </row>
    <row r="5812" spans="1:14" x14ac:dyDescent="0.2">
      <c r="A5812" t="s">
        <v>6069</v>
      </c>
      <c r="B5812" t="s">
        <v>33513</v>
      </c>
      <c r="I5812" t="s">
        <v>4</v>
      </c>
      <c r="J5812">
        <v>69.55</v>
      </c>
      <c r="M5812">
        <v>69.55</v>
      </c>
      <c r="N5812">
        <f t="shared" si="90"/>
        <v>0</v>
      </c>
    </row>
    <row r="5813" spans="1:14" x14ac:dyDescent="0.2">
      <c r="A5813" t="s">
        <v>6070</v>
      </c>
      <c r="B5813" t="s">
        <v>33514</v>
      </c>
      <c r="I5813" t="s">
        <v>4</v>
      </c>
      <c r="J5813">
        <v>81.150000000000006</v>
      </c>
      <c r="M5813">
        <v>81.150000000000006</v>
      </c>
      <c r="N5813">
        <f t="shared" si="90"/>
        <v>0</v>
      </c>
    </row>
    <row r="5814" spans="1:14" x14ac:dyDescent="0.2">
      <c r="A5814" t="s">
        <v>6071</v>
      </c>
      <c r="B5814" t="s">
        <v>33514</v>
      </c>
      <c r="I5814" t="s">
        <v>4</v>
      </c>
      <c r="J5814">
        <v>76.11</v>
      </c>
      <c r="M5814">
        <v>76.11</v>
      </c>
      <c r="N5814">
        <f t="shared" si="90"/>
        <v>0</v>
      </c>
    </row>
    <row r="5815" spans="1:14" x14ac:dyDescent="0.2">
      <c r="A5815" t="s">
        <v>6072</v>
      </c>
      <c r="B5815" t="s">
        <v>33515</v>
      </c>
      <c r="I5815" t="s">
        <v>4</v>
      </c>
      <c r="J5815">
        <v>158.12</v>
      </c>
      <c r="M5815">
        <v>158.12</v>
      </c>
      <c r="N5815">
        <f t="shared" si="90"/>
        <v>0</v>
      </c>
    </row>
    <row r="5816" spans="1:14" x14ac:dyDescent="0.2">
      <c r="A5816" t="s">
        <v>6073</v>
      </c>
      <c r="B5816" t="s">
        <v>33515</v>
      </c>
      <c r="I5816" t="s">
        <v>4</v>
      </c>
      <c r="J5816">
        <v>144.46</v>
      </c>
      <c r="M5816">
        <v>144.46</v>
      </c>
      <c r="N5816">
        <f t="shared" si="90"/>
        <v>0</v>
      </c>
    </row>
    <row r="5817" spans="1:14" x14ac:dyDescent="0.2">
      <c r="A5817" t="s">
        <v>6074</v>
      </c>
      <c r="B5817" t="s">
        <v>33516</v>
      </c>
      <c r="I5817" t="s">
        <v>4</v>
      </c>
      <c r="J5817">
        <v>165.6</v>
      </c>
      <c r="M5817">
        <v>165.6</v>
      </c>
      <c r="N5817">
        <f t="shared" si="90"/>
        <v>0</v>
      </c>
    </row>
    <row r="5818" spans="1:14" x14ac:dyDescent="0.2">
      <c r="A5818" t="s">
        <v>6075</v>
      </c>
      <c r="B5818" t="s">
        <v>33516</v>
      </c>
      <c r="I5818" t="s">
        <v>4</v>
      </c>
      <c r="J5818">
        <v>151.41999999999999</v>
      </c>
      <c r="M5818">
        <v>151.41999999999999</v>
      </c>
      <c r="N5818">
        <f t="shared" si="90"/>
        <v>0</v>
      </c>
    </row>
    <row r="5819" spans="1:14" x14ac:dyDescent="0.2">
      <c r="A5819" t="s">
        <v>6076</v>
      </c>
      <c r="B5819" t="s">
        <v>33517</v>
      </c>
      <c r="I5819" t="s">
        <v>4</v>
      </c>
      <c r="J5819">
        <v>91.48</v>
      </c>
      <c r="M5819">
        <v>91.48</v>
      </c>
      <c r="N5819">
        <f t="shared" si="90"/>
        <v>0</v>
      </c>
    </row>
    <row r="5820" spans="1:14" x14ac:dyDescent="0.2">
      <c r="A5820" t="s">
        <v>6077</v>
      </c>
      <c r="B5820" t="s">
        <v>33517</v>
      </c>
      <c r="I5820" t="s">
        <v>4</v>
      </c>
      <c r="J5820">
        <v>84.36</v>
      </c>
      <c r="M5820">
        <v>84.36</v>
      </c>
      <c r="N5820">
        <f t="shared" si="90"/>
        <v>0</v>
      </c>
    </row>
    <row r="5821" spans="1:14" x14ac:dyDescent="0.2">
      <c r="A5821" t="s">
        <v>6078</v>
      </c>
      <c r="B5821" t="s">
        <v>33518</v>
      </c>
      <c r="I5821" t="s">
        <v>4</v>
      </c>
      <c r="J5821">
        <v>94.85</v>
      </c>
      <c r="M5821">
        <v>94.85</v>
      </c>
      <c r="N5821">
        <f t="shared" si="90"/>
        <v>0</v>
      </c>
    </row>
    <row r="5822" spans="1:14" x14ac:dyDescent="0.2">
      <c r="A5822" t="s">
        <v>6079</v>
      </c>
      <c r="B5822" t="s">
        <v>33518</v>
      </c>
      <c r="I5822" t="s">
        <v>4</v>
      </c>
      <c r="J5822">
        <v>87.44</v>
      </c>
      <c r="M5822">
        <v>87.44</v>
      </c>
      <c r="N5822">
        <f t="shared" si="90"/>
        <v>0</v>
      </c>
    </row>
    <row r="5823" spans="1:14" x14ac:dyDescent="0.2">
      <c r="A5823" t="s">
        <v>6080</v>
      </c>
      <c r="B5823" t="s">
        <v>33519</v>
      </c>
      <c r="I5823" t="s">
        <v>4</v>
      </c>
      <c r="J5823">
        <v>103.21</v>
      </c>
      <c r="M5823">
        <v>103.21</v>
      </c>
      <c r="N5823">
        <f t="shared" si="90"/>
        <v>0</v>
      </c>
    </row>
    <row r="5824" spans="1:14" x14ac:dyDescent="0.2">
      <c r="A5824" t="s">
        <v>6081</v>
      </c>
      <c r="B5824" t="s">
        <v>33519</v>
      </c>
      <c r="I5824" t="s">
        <v>4</v>
      </c>
      <c r="J5824">
        <v>95.19</v>
      </c>
      <c r="M5824">
        <v>95.19</v>
      </c>
      <c r="N5824">
        <f t="shared" si="90"/>
        <v>0</v>
      </c>
    </row>
    <row r="5825" spans="1:14" x14ac:dyDescent="0.2">
      <c r="A5825" t="s">
        <v>6082</v>
      </c>
      <c r="B5825" t="s">
        <v>33520</v>
      </c>
      <c r="I5825" t="s">
        <v>4</v>
      </c>
      <c r="J5825">
        <v>107.87</v>
      </c>
      <c r="M5825">
        <v>107.87</v>
      </c>
      <c r="N5825">
        <f t="shared" si="90"/>
        <v>0</v>
      </c>
    </row>
    <row r="5826" spans="1:14" x14ac:dyDescent="0.2">
      <c r="A5826" t="s">
        <v>6083</v>
      </c>
      <c r="B5826" t="s">
        <v>33520</v>
      </c>
      <c r="I5826" t="s">
        <v>4</v>
      </c>
      <c r="J5826">
        <v>99.52</v>
      </c>
      <c r="M5826">
        <v>99.52</v>
      </c>
      <c r="N5826">
        <f t="shared" si="90"/>
        <v>0</v>
      </c>
    </row>
    <row r="5827" spans="1:14" x14ac:dyDescent="0.2">
      <c r="A5827" t="s">
        <v>6084</v>
      </c>
      <c r="B5827" t="s">
        <v>33521</v>
      </c>
      <c r="I5827" t="s">
        <v>4</v>
      </c>
      <c r="J5827">
        <v>134.61000000000001</v>
      </c>
      <c r="M5827">
        <v>134.61000000000001</v>
      </c>
      <c r="N5827">
        <f t="shared" si="90"/>
        <v>0</v>
      </c>
    </row>
    <row r="5828" spans="1:14" x14ac:dyDescent="0.2">
      <c r="A5828" t="s">
        <v>6085</v>
      </c>
      <c r="B5828" t="s">
        <v>33521</v>
      </c>
      <c r="I5828" t="s">
        <v>4</v>
      </c>
      <c r="J5828">
        <v>123.56</v>
      </c>
      <c r="M5828">
        <v>123.56</v>
      </c>
      <c r="N5828">
        <f t="shared" ref="N5828:N5891" si="91">J5828-M5828</f>
        <v>0</v>
      </c>
    </row>
    <row r="5829" spans="1:14" x14ac:dyDescent="0.2">
      <c r="A5829" t="s">
        <v>6086</v>
      </c>
      <c r="B5829" t="s">
        <v>33522</v>
      </c>
      <c r="I5829" t="s">
        <v>4</v>
      </c>
      <c r="J5829">
        <v>166.24</v>
      </c>
      <c r="M5829">
        <v>166.24</v>
      </c>
      <c r="N5829">
        <f t="shared" si="91"/>
        <v>0</v>
      </c>
    </row>
    <row r="5830" spans="1:14" x14ac:dyDescent="0.2">
      <c r="A5830" t="s">
        <v>6087</v>
      </c>
      <c r="B5830" t="s">
        <v>33522</v>
      </c>
      <c r="I5830" t="s">
        <v>4</v>
      </c>
      <c r="J5830">
        <v>152.06</v>
      </c>
      <c r="M5830">
        <v>152.06</v>
      </c>
      <c r="N5830">
        <f t="shared" si="91"/>
        <v>0</v>
      </c>
    </row>
    <row r="5831" spans="1:14" x14ac:dyDescent="0.2">
      <c r="A5831" t="s">
        <v>6088</v>
      </c>
      <c r="B5831" t="s">
        <v>33523</v>
      </c>
      <c r="I5831" t="s">
        <v>4</v>
      </c>
      <c r="J5831">
        <v>177.1</v>
      </c>
      <c r="M5831">
        <v>177.1</v>
      </c>
      <c r="N5831">
        <f t="shared" si="91"/>
        <v>0</v>
      </c>
    </row>
    <row r="5832" spans="1:14" x14ac:dyDescent="0.2">
      <c r="A5832" t="s">
        <v>6089</v>
      </c>
      <c r="B5832" t="s">
        <v>33523</v>
      </c>
      <c r="I5832" t="s">
        <v>4</v>
      </c>
      <c r="J5832">
        <v>162.18</v>
      </c>
      <c r="M5832">
        <v>162.18</v>
      </c>
      <c r="N5832">
        <f t="shared" si="91"/>
        <v>0</v>
      </c>
    </row>
    <row r="5833" spans="1:14" x14ac:dyDescent="0.2">
      <c r="A5833" t="s">
        <v>6090</v>
      </c>
      <c r="B5833" t="s">
        <v>33524</v>
      </c>
      <c r="I5833" t="s">
        <v>4</v>
      </c>
      <c r="J5833">
        <v>186.51</v>
      </c>
      <c r="M5833">
        <v>186.51</v>
      </c>
      <c r="N5833">
        <f t="shared" si="91"/>
        <v>0</v>
      </c>
    </row>
    <row r="5834" spans="1:14" x14ac:dyDescent="0.2">
      <c r="A5834" t="s">
        <v>6091</v>
      </c>
      <c r="B5834" t="s">
        <v>33524</v>
      </c>
      <c r="I5834" t="s">
        <v>4</v>
      </c>
      <c r="J5834">
        <v>170.94</v>
      </c>
      <c r="M5834">
        <v>170.94</v>
      </c>
      <c r="N5834">
        <f t="shared" si="91"/>
        <v>0</v>
      </c>
    </row>
    <row r="5835" spans="1:14" x14ac:dyDescent="0.2">
      <c r="A5835" t="s">
        <v>6092</v>
      </c>
      <c r="B5835" t="s">
        <v>33525</v>
      </c>
      <c r="I5835" t="s">
        <v>4</v>
      </c>
      <c r="J5835">
        <v>205.97</v>
      </c>
      <c r="M5835">
        <v>205.97</v>
      </c>
      <c r="N5835">
        <f t="shared" si="91"/>
        <v>0</v>
      </c>
    </row>
    <row r="5836" spans="1:14" x14ac:dyDescent="0.2">
      <c r="A5836" t="s">
        <v>6093</v>
      </c>
      <c r="B5836" t="s">
        <v>33525</v>
      </c>
      <c r="I5836" t="s">
        <v>4</v>
      </c>
      <c r="J5836">
        <v>188.81</v>
      </c>
      <c r="M5836">
        <v>188.81</v>
      </c>
      <c r="N5836">
        <f t="shared" si="91"/>
        <v>0</v>
      </c>
    </row>
    <row r="5837" spans="1:14" x14ac:dyDescent="0.2">
      <c r="A5837" t="s">
        <v>6094</v>
      </c>
      <c r="B5837" t="s">
        <v>33526</v>
      </c>
      <c r="I5837" t="s">
        <v>4</v>
      </c>
      <c r="J5837">
        <v>225.63</v>
      </c>
      <c r="M5837">
        <v>225.63</v>
      </c>
      <c r="N5837">
        <f t="shared" si="91"/>
        <v>0</v>
      </c>
    </row>
    <row r="5838" spans="1:14" x14ac:dyDescent="0.2">
      <c r="A5838" t="s">
        <v>6095</v>
      </c>
      <c r="B5838" t="s">
        <v>33526</v>
      </c>
      <c r="I5838" t="s">
        <v>4</v>
      </c>
      <c r="J5838">
        <v>206.86</v>
      </c>
      <c r="M5838">
        <v>206.86</v>
      </c>
      <c r="N5838">
        <f t="shared" si="91"/>
        <v>0</v>
      </c>
    </row>
    <row r="5839" spans="1:14" x14ac:dyDescent="0.2">
      <c r="A5839" t="s">
        <v>6096</v>
      </c>
      <c r="B5839" t="s">
        <v>33527</v>
      </c>
      <c r="I5839" t="s">
        <v>4</v>
      </c>
      <c r="J5839">
        <v>262.89</v>
      </c>
      <c r="M5839">
        <v>262.89</v>
      </c>
      <c r="N5839">
        <f t="shared" si="91"/>
        <v>0</v>
      </c>
    </row>
    <row r="5840" spans="1:14" x14ac:dyDescent="0.2">
      <c r="A5840" t="s">
        <v>6097</v>
      </c>
      <c r="B5840" t="s">
        <v>33527</v>
      </c>
      <c r="I5840" t="s">
        <v>4</v>
      </c>
      <c r="J5840">
        <v>241.18</v>
      </c>
      <c r="M5840">
        <v>241.18</v>
      </c>
      <c r="N5840">
        <f t="shared" si="91"/>
        <v>0</v>
      </c>
    </row>
    <row r="5841" spans="1:14" x14ac:dyDescent="0.2">
      <c r="A5841" t="s">
        <v>6098</v>
      </c>
      <c r="B5841" t="s">
        <v>33528</v>
      </c>
      <c r="I5841" t="s">
        <v>4</v>
      </c>
      <c r="J5841">
        <v>109.53</v>
      </c>
      <c r="M5841">
        <v>109.53</v>
      </c>
      <c r="N5841">
        <f t="shared" si="91"/>
        <v>0</v>
      </c>
    </row>
    <row r="5842" spans="1:14" x14ac:dyDescent="0.2">
      <c r="A5842" t="s">
        <v>6099</v>
      </c>
      <c r="B5842" t="s">
        <v>33528</v>
      </c>
      <c r="I5842" t="s">
        <v>4</v>
      </c>
      <c r="J5842">
        <v>100.99</v>
      </c>
      <c r="M5842">
        <v>100.99</v>
      </c>
      <c r="N5842">
        <f t="shared" si="91"/>
        <v>0</v>
      </c>
    </row>
    <row r="5843" spans="1:14" x14ac:dyDescent="0.2">
      <c r="A5843" t="s">
        <v>6100</v>
      </c>
      <c r="B5843" t="s">
        <v>33529</v>
      </c>
      <c r="I5843" t="s">
        <v>4</v>
      </c>
      <c r="J5843">
        <v>119.26</v>
      </c>
      <c r="M5843">
        <v>119.26</v>
      </c>
      <c r="N5843">
        <f t="shared" si="91"/>
        <v>0</v>
      </c>
    </row>
    <row r="5844" spans="1:14" x14ac:dyDescent="0.2">
      <c r="A5844" t="s">
        <v>6101</v>
      </c>
      <c r="B5844" t="s">
        <v>33529</v>
      </c>
      <c r="I5844" t="s">
        <v>4</v>
      </c>
      <c r="J5844">
        <v>110.02</v>
      </c>
      <c r="M5844">
        <v>110.02</v>
      </c>
      <c r="N5844">
        <f t="shared" si="91"/>
        <v>0</v>
      </c>
    </row>
    <row r="5845" spans="1:14" x14ac:dyDescent="0.2">
      <c r="A5845" t="s">
        <v>6102</v>
      </c>
      <c r="B5845" t="s">
        <v>33530</v>
      </c>
      <c r="I5845" t="s">
        <v>4</v>
      </c>
      <c r="J5845">
        <v>131.22999999999999</v>
      </c>
      <c r="M5845">
        <v>131.22999999999999</v>
      </c>
      <c r="N5845">
        <f t="shared" si="91"/>
        <v>0</v>
      </c>
    </row>
    <row r="5846" spans="1:14" x14ac:dyDescent="0.2">
      <c r="A5846" t="s">
        <v>6103</v>
      </c>
      <c r="B5846" t="s">
        <v>33530</v>
      </c>
      <c r="I5846" t="s">
        <v>4</v>
      </c>
      <c r="J5846">
        <v>121.1</v>
      </c>
      <c r="M5846">
        <v>121.1</v>
      </c>
      <c r="N5846">
        <f t="shared" si="91"/>
        <v>0</v>
      </c>
    </row>
    <row r="5847" spans="1:14" x14ac:dyDescent="0.2">
      <c r="A5847" t="s">
        <v>6104</v>
      </c>
      <c r="B5847" t="s">
        <v>33531</v>
      </c>
      <c r="I5847" t="s">
        <v>4</v>
      </c>
      <c r="J5847">
        <v>143.71</v>
      </c>
      <c r="M5847">
        <v>143.71</v>
      </c>
      <c r="N5847">
        <f t="shared" si="91"/>
        <v>0</v>
      </c>
    </row>
    <row r="5848" spans="1:14" x14ac:dyDescent="0.2">
      <c r="A5848" t="s">
        <v>6105</v>
      </c>
      <c r="B5848" t="s">
        <v>33531</v>
      </c>
      <c r="I5848" t="s">
        <v>4</v>
      </c>
      <c r="J5848">
        <v>132.66999999999999</v>
      </c>
      <c r="M5848">
        <v>132.66999999999999</v>
      </c>
      <c r="N5848">
        <f t="shared" si="91"/>
        <v>0</v>
      </c>
    </row>
    <row r="5849" spans="1:14" x14ac:dyDescent="0.2">
      <c r="A5849" t="s">
        <v>6106</v>
      </c>
      <c r="B5849" t="s">
        <v>33532</v>
      </c>
      <c r="I5849" t="s">
        <v>4</v>
      </c>
      <c r="J5849">
        <v>169.96</v>
      </c>
      <c r="M5849">
        <v>169.96</v>
      </c>
      <c r="N5849">
        <f t="shared" si="91"/>
        <v>0</v>
      </c>
    </row>
    <row r="5850" spans="1:14" x14ac:dyDescent="0.2">
      <c r="A5850" t="s">
        <v>6107</v>
      </c>
      <c r="B5850" t="s">
        <v>33532</v>
      </c>
      <c r="I5850" t="s">
        <v>4</v>
      </c>
      <c r="J5850">
        <v>156.26</v>
      </c>
      <c r="M5850">
        <v>156.26</v>
      </c>
      <c r="N5850">
        <f t="shared" si="91"/>
        <v>0</v>
      </c>
    </row>
    <row r="5851" spans="1:14" x14ac:dyDescent="0.2">
      <c r="A5851" t="s">
        <v>6108</v>
      </c>
      <c r="B5851" t="s">
        <v>33533</v>
      </c>
      <c r="I5851" t="s">
        <v>4</v>
      </c>
      <c r="J5851">
        <v>208.12</v>
      </c>
      <c r="M5851">
        <v>208.12</v>
      </c>
      <c r="N5851">
        <f t="shared" si="91"/>
        <v>0</v>
      </c>
    </row>
    <row r="5852" spans="1:14" x14ac:dyDescent="0.2">
      <c r="A5852" t="s">
        <v>6109</v>
      </c>
      <c r="B5852" t="s">
        <v>33533</v>
      </c>
      <c r="I5852" t="s">
        <v>4</v>
      </c>
      <c r="J5852">
        <v>190.81</v>
      </c>
      <c r="M5852">
        <v>190.81</v>
      </c>
      <c r="N5852">
        <f t="shared" si="91"/>
        <v>0</v>
      </c>
    </row>
    <row r="5853" spans="1:14" x14ac:dyDescent="0.2">
      <c r="A5853" t="s">
        <v>6110</v>
      </c>
      <c r="B5853" t="s">
        <v>33534</v>
      </c>
      <c r="I5853" t="s">
        <v>4</v>
      </c>
      <c r="J5853">
        <v>226.46</v>
      </c>
      <c r="M5853">
        <v>226.46</v>
      </c>
      <c r="N5853">
        <f t="shared" si="91"/>
        <v>0</v>
      </c>
    </row>
    <row r="5854" spans="1:14" x14ac:dyDescent="0.2">
      <c r="A5854" t="s">
        <v>6111</v>
      </c>
      <c r="B5854" t="s">
        <v>33534</v>
      </c>
      <c r="I5854" t="s">
        <v>4</v>
      </c>
      <c r="J5854">
        <v>207.84</v>
      </c>
      <c r="M5854">
        <v>207.84</v>
      </c>
      <c r="N5854">
        <f t="shared" si="91"/>
        <v>0</v>
      </c>
    </row>
    <row r="5855" spans="1:14" x14ac:dyDescent="0.2">
      <c r="A5855" t="s">
        <v>6112</v>
      </c>
      <c r="B5855" t="s">
        <v>33535</v>
      </c>
      <c r="I5855" t="s">
        <v>4</v>
      </c>
      <c r="J5855">
        <v>268.72000000000003</v>
      </c>
      <c r="M5855">
        <v>268.72000000000003</v>
      </c>
      <c r="N5855">
        <f t="shared" si="91"/>
        <v>0</v>
      </c>
    </row>
    <row r="5856" spans="1:14" x14ac:dyDescent="0.2">
      <c r="A5856" t="s">
        <v>6113</v>
      </c>
      <c r="B5856" t="s">
        <v>33535</v>
      </c>
      <c r="I5856" t="s">
        <v>4</v>
      </c>
      <c r="J5856">
        <v>246.59</v>
      </c>
      <c r="M5856">
        <v>246.59</v>
      </c>
      <c r="N5856">
        <f t="shared" si="91"/>
        <v>0</v>
      </c>
    </row>
    <row r="5857" spans="1:14" x14ac:dyDescent="0.2">
      <c r="A5857" t="s">
        <v>6114</v>
      </c>
      <c r="B5857" t="s">
        <v>33536</v>
      </c>
      <c r="I5857" t="s">
        <v>4</v>
      </c>
      <c r="J5857">
        <v>285.08999999999997</v>
      </c>
      <c r="M5857">
        <v>285.08999999999997</v>
      </c>
      <c r="N5857">
        <f t="shared" si="91"/>
        <v>0</v>
      </c>
    </row>
    <row r="5858" spans="1:14" x14ac:dyDescent="0.2">
      <c r="A5858" t="s">
        <v>6115</v>
      </c>
      <c r="B5858" t="s">
        <v>33536</v>
      </c>
      <c r="I5858" t="s">
        <v>4</v>
      </c>
      <c r="J5858">
        <v>261.79000000000002</v>
      </c>
      <c r="M5858">
        <v>261.79000000000002</v>
      </c>
      <c r="N5858">
        <f t="shared" si="91"/>
        <v>0</v>
      </c>
    </row>
    <row r="5859" spans="1:14" x14ac:dyDescent="0.2">
      <c r="A5859" t="s">
        <v>6116</v>
      </c>
      <c r="B5859" t="s">
        <v>33537</v>
      </c>
      <c r="I5859" t="s">
        <v>4</v>
      </c>
      <c r="J5859">
        <v>329.36</v>
      </c>
      <c r="M5859">
        <v>329.36</v>
      </c>
      <c r="N5859">
        <f t="shared" si="91"/>
        <v>0</v>
      </c>
    </row>
    <row r="5860" spans="1:14" x14ac:dyDescent="0.2">
      <c r="A5860" t="s">
        <v>6117</v>
      </c>
      <c r="B5860" t="s">
        <v>33537</v>
      </c>
      <c r="I5860" t="s">
        <v>4</v>
      </c>
      <c r="J5860">
        <v>302.05</v>
      </c>
      <c r="M5860">
        <v>302.05</v>
      </c>
      <c r="N5860">
        <f t="shared" si="91"/>
        <v>0</v>
      </c>
    </row>
    <row r="5861" spans="1:14" x14ac:dyDescent="0.2">
      <c r="A5861" t="s">
        <v>6118</v>
      </c>
      <c r="B5861" t="s">
        <v>33538</v>
      </c>
      <c r="I5861" t="s">
        <v>4</v>
      </c>
      <c r="J5861">
        <v>362.1</v>
      </c>
      <c r="M5861">
        <v>362.1</v>
      </c>
      <c r="N5861">
        <f t="shared" si="91"/>
        <v>0</v>
      </c>
    </row>
    <row r="5862" spans="1:14" x14ac:dyDescent="0.2">
      <c r="A5862" t="s">
        <v>6119</v>
      </c>
      <c r="B5862" t="s">
        <v>33538</v>
      </c>
      <c r="I5862" t="s">
        <v>4</v>
      </c>
      <c r="J5862">
        <v>332.46</v>
      </c>
      <c r="M5862">
        <v>332.46</v>
      </c>
      <c r="N5862">
        <f t="shared" si="91"/>
        <v>0</v>
      </c>
    </row>
    <row r="5863" spans="1:14" x14ac:dyDescent="0.2">
      <c r="A5863" t="s">
        <v>6120</v>
      </c>
      <c r="B5863" t="s">
        <v>33539</v>
      </c>
      <c r="I5863" t="s">
        <v>4</v>
      </c>
      <c r="J5863">
        <v>414.37</v>
      </c>
      <c r="M5863">
        <v>414.37</v>
      </c>
      <c r="N5863">
        <f t="shared" si="91"/>
        <v>0</v>
      </c>
    </row>
    <row r="5864" spans="1:14" x14ac:dyDescent="0.2">
      <c r="A5864" t="s">
        <v>6121</v>
      </c>
      <c r="B5864" t="s">
        <v>33539</v>
      </c>
      <c r="I5864" t="s">
        <v>4</v>
      </c>
      <c r="J5864">
        <v>379.59</v>
      </c>
      <c r="M5864">
        <v>379.59</v>
      </c>
      <c r="N5864">
        <f t="shared" si="91"/>
        <v>0</v>
      </c>
    </row>
    <row r="5865" spans="1:14" x14ac:dyDescent="0.2">
      <c r="A5865" t="s">
        <v>6122</v>
      </c>
      <c r="B5865" t="s">
        <v>33540</v>
      </c>
      <c r="I5865" t="s">
        <v>4</v>
      </c>
      <c r="J5865">
        <v>447.11</v>
      </c>
      <c r="M5865">
        <v>447.11</v>
      </c>
      <c r="N5865">
        <f t="shared" si="91"/>
        <v>0</v>
      </c>
    </row>
    <row r="5866" spans="1:14" x14ac:dyDescent="0.2">
      <c r="A5866" t="s">
        <v>6123</v>
      </c>
      <c r="B5866" t="s">
        <v>33540</v>
      </c>
      <c r="I5866" t="s">
        <v>4</v>
      </c>
      <c r="J5866">
        <v>410</v>
      </c>
      <c r="M5866">
        <v>410</v>
      </c>
      <c r="N5866">
        <f t="shared" si="91"/>
        <v>0</v>
      </c>
    </row>
    <row r="5867" spans="1:14" x14ac:dyDescent="0.2">
      <c r="A5867" t="s">
        <v>6124</v>
      </c>
      <c r="B5867" t="s">
        <v>33541</v>
      </c>
      <c r="I5867" t="s">
        <v>4</v>
      </c>
      <c r="J5867">
        <v>591.17999999999995</v>
      </c>
      <c r="M5867">
        <v>591.17999999999995</v>
      </c>
      <c r="N5867">
        <f t="shared" si="91"/>
        <v>0</v>
      </c>
    </row>
    <row r="5868" spans="1:14" x14ac:dyDescent="0.2">
      <c r="A5868" t="s">
        <v>6125</v>
      </c>
      <c r="B5868" t="s">
        <v>33541</v>
      </c>
      <c r="I5868" t="s">
        <v>4</v>
      </c>
      <c r="J5868">
        <v>542.14</v>
      </c>
      <c r="M5868">
        <v>542.14</v>
      </c>
      <c r="N5868">
        <f t="shared" si="91"/>
        <v>0</v>
      </c>
    </row>
    <row r="5869" spans="1:14" x14ac:dyDescent="0.2">
      <c r="A5869" t="s">
        <v>6126</v>
      </c>
      <c r="B5869" t="s">
        <v>33542</v>
      </c>
      <c r="I5869" t="s">
        <v>4</v>
      </c>
      <c r="J5869">
        <v>732.56</v>
      </c>
      <c r="M5869">
        <v>732.56</v>
      </c>
      <c r="N5869">
        <f t="shared" si="91"/>
        <v>0</v>
      </c>
    </row>
    <row r="5870" spans="1:14" x14ac:dyDescent="0.2">
      <c r="A5870" t="s">
        <v>6127</v>
      </c>
      <c r="B5870" t="s">
        <v>33542</v>
      </c>
      <c r="I5870" t="s">
        <v>4</v>
      </c>
      <c r="J5870">
        <v>671.84</v>
      </c>
      <c r="M5870">
        <v>671.84</v>
      </c>
      <c r="N5870">
        <f t="shared" si="91"/>
        <v>0</v>
      </c>
    </row>
    <row r="5871" spans="1:14" x14ac:dyDescent="0.2">
      <c r="A5871" t="s">
        <v>6128</v>
      </c>
      <c r="B5871" t="s">
        <v>33543</v>
      </c>
      <c r="I5871" t="s">
        <v>4</v>
      </c>
      <c r="J5871">
        <v>163.1</v>
      </c>
      <c r="M5871">
        <v>163.1</v>
      </c>
      <c r="N5871">
        <f t="shared" si="91"/>
        <v>0</v>
      </c>
    </row>
    <row r="5872" spans="1:14" x14ac:dyDescent="0.2">
      <c r="A5872" t="s">
        <v>6129</v>
      </c>
      <c r="B5872" t="s">
        <v>33543</v>
      </c>
      <c r="I5872" t="s">
        <v>4</v>
      </c>
      <c r="J5872">
        <v>152.84</v>
      </c>
      <c r="M5872">
        <v>152.84</v>
      </c>
      <c r="N5872">
        <f t="shared" si="91"/>
        <v>0</v>
      </c>
    </row>
    <row r="5873" spans="1:14" x14ac:dyDescent="0.2">
      <c r="A5873" t="s">
        <v>6130</v>
      </c>
      <c r="B5873" t="s">
        <v>33544</v>
      </c>
      <c r="I5873" t="s">
        <v>4</v>
      </c>
      <c r="J5873">
        <v>264.41000000000003</v>
      </c>
      <c r="M5873">
        <v>264.41000000000003</v>
      </c>
      <c r="N5873">
        <f t="shared" si="91"/>
        <v>0</v>
      </c>
    </row>
    <row r="5874" spans="1:14" x14ac:dyDescent="0.2">
      <c r="A5874" t="s">
        <v>6131</v>
      </c>
      <c r="B5874" t="s">
        <v>33544</v>
      </c>
      <c r="I5874" t="s">
        <v>4</v>
      </c>
      <c r="J5874">
        <v>242.57</v>
      </c>
      <c r="M5874">
        <v>242.57</v>
      </c>
      <c r="N5874">
        <f t="shared" si="91"/>
        <v>0</v>
      </c>
    </row>
    <row r="5875" spans="1:14" x14ac:dyDescent="0.2">
      <c r="A5875" t="s">
        <v>6132</v>
      </c>
      <c r="B5875" t="s">
        <v>33545</v>
      </c>
      <c r="I5875" t="s">
        <v>4</v>
      </c>
      <c r="J5875">
        <v>287.23</v>
      </c>
      <c r="M5875">
        <v>287.23</v>
      </c>
      <c r="N5875">
        <f t="shared" si="91"/>
        <v>0</v>
      </c>
    </row>
    <row r="5876" spans="1:14" x14ac:dyDescent="0.2">
      <c r="A5876" t="s">
        <v>6133</v>
      </c>
      <c r="B5876" t="s">
        <v>33545</v>
      </c>
      <c r="I5876" t="s">
        <v>4</v>
      </c>
      <c r="J5876">
        <v>263.86</v>
      </c>
      <c r="M5876">
        <v>263.86</v>
      </c>
      <c r="N5876">
        <f t="shared" si="91"/>
        <v>0</v>
      </c>
    </row>
    <row r="5877" spans="1:14" x14ac:dyDescent="0.2">
      <c r="A5877" t="s">
        <v>6134</v>
      </c>
      <c r="B5877" t="s">
        <v>33546</v>
      </c>
      <c r="I5877" t="s">
        <v>4</v>
      </c>
      <c r="J5877">
        <v>327.66000000000003</v>
      </c>
      <c r="M5877">
        <v>327.66000000000003</v>
      </c>
      <c r="N5877">
        <f t="shared" si="91"/>
        <v>0</v>
      </c>
    </row>
    <row r="5878" spans="1:14" x14ac:dyDescent="0.2">
      <c r="A5878" t="s">
        <v>6135</v>
      </c>
      <c r="B5878" t="s">
        <v>33546</v>
      </c>
      <c r="I5878" t="s">
        <v>4</v>
      </c>
      <c r="J5878">
        <v>301.02</v>
      </c>
      <c r="M5878">
        <v>301.02</v>
      </c>
      <c r="N5878">
        <f t="shared" si="91"/>
        <v>0</v>
      </c>
    </row>
    <row r="5879" spans="1:14" x14ac:dyDescent="0.2">
      <c r="A5879" t="s">
        <v>6136</v>
      </c>
      <c r="B5879" t="s">
        <v>33547</v>
      </c>
      <c r="I5879" t="s">
        <v>4</v>
      </c>
      <c r="J5879">
        <v>349.48</v>
      </c>
      <c r="M5879">
        <v>349.48</v>
      </c>
      <c r="N5879">
        <f t="shared" si="91"/>
        <v>0</v>
      </c>
    </row>
    <row r="5880" spans="1:14" x14ac:dyDescent="0.2">
      <c r="A5880" t="s">
        <v>6137</v>
      </c>
      <c r="B5880" t="s">
        <v>33547</v>
      </c>
      <c r="I5880" t="s">
        <v>4</v>
      </c>
      <c r="J5880">
        <v>321.29000000000002</v>
      </c>
      <c r="M5880">
        <v>321.29000000000002</v>
      </c>
      <c r="N5880">
        <f t="shared" si="91"/>
        <v>0</v>
      </c>
    </row>
    <row r="5881" spans="1:14" x14ac:dyDescent="0.2">
      <c r="A5881" t="s">
        <v>6138</v>
      </c>
      <c r="B5881" t="s">
        <v>33548</v>
      </c>
      <c r="I5881" t="s">
        <v>4</v>
      </c>
      <c r="J5881">
        <v>398.32</v>
      </c>
      <c r="M5881">
        <v>398.32</v>
      </c>
      <c r="N5881">
        <f t="shared" si="91"/>
        <v>0</v>
      </c>
    </row>
    <row r="5882" spans="1:14" x14ac:dyDescent="0.2">
      <c r="A5882" t="s">
        <v>6139</v>
      </c>
      <c r="B5882" t="s">
        <v>33548</v>
      </c>
      <c r="I5882" t="s">
        <v>4</v>
      </c>
      <c r="J5882">
        <v>365.71</v>
      </c>
      <c r="M5882">
        <v>365.71</v>
      </c>
      <c r="N5882">
        <f t="shared" si="91"/>
        <v>0</v>
      </c>
    </row>
    <row r="5883" spans="1:14" x14ac:dyDescent="0.2">
      <c r="A5883" t="s">
        <v>6140</v>
      </c>
      <c r="B5883" t="s">
        <v>33549</v>
      </c>
      <c r="I5883" t="s">
        <v>4</v>
      </c>
      <c r="J5883">
        <v>446.34</v>
      </c>
      <c r="M5883">
        <v>446.34</v>
      </c>
      <c r="N5883">
        <f t="shared" si="91"/>
        <v>0</v>
      </c>
    </row>
    <row r="5884" spans="1:14" x14ac:dyDescent="0.2">
      <c r="A5884" t="s">
        <v>6141</v>
      </c>
      <c r="B5884" t="s">
        <v>33549</v>
      </c>
      <c r="I5884" t="s">
        <v>4</v>
      </c>
      <c r="J5884">
        <v>410.31</v>
      </c>
      <c r="M5884">
        <v>410.31</v>
      </c>
      <c r="N5884">
        <f t="shared" si="91"/>
        <v>0</v>
      </c>
    </row>
    <row r="5885" spans="1:14" x14ac:dyDescent="0.2">
      <c r="A5885" t="s">
        <v>6142</v>
      </c>
      <c r="B5885" t="s">
        <v>33550</v>
      </c>
      <c r="I5885" t="s">
        <v>4</v>
      </c>
      <c r="J5885">
        <v>551.24</v>
      </c>
      <c r="M5885">
        <v>551.24</v>
      </c>
      <c r="N5885">
        <f t="shared" si="91"/>
        <v>0</v>
      </c>
    </row>
    <row r="5886" spans="1:14" x14ac:dyDescent="0.2">
      <c r="A5886" t="s">
        <v>6143</v>
      </c>
      <c r="B5886" t="s">
        <v>33550</v>
      </c>
      <c r="I5886" t="s">
        <v>4</v>
      </c>
      <c r="J5886">
        <v>506.2</v>
      </c>
      <c r="M5886">
        <v>506.2</v>
      </c>
      <c r="N5886">
        <f t="shared" si="91"/>
        <v>0</v>
      </c>
    </row>
    <row r="5887" spans="1:14" x14ac:dyDescent="0.2">
      <c r="A5887" t="s">
        <v>6144</v>
      </c>
      <c r="B5887" t="s">
        <v>33551</v>
      </c>
      <c r="I5887" t="s">
        <v>4</v>
      </c>
      <c r="J5887">
        <v>643.77</v>
      </c>
      <c r="M5887">
        <v>643.77</v>
      </c>
      <c r="N5887">
        <f t="shared" si="91"/>
        <v>0</v>
      </c>
    </row>
    <row r="5888" spans="1:14" x14ac:dyDescent="0.2">
      <c r="A5888" t="s">
        <v>6145</v>
      </c>
      <c r="B5888" t="s">
        <v>33551</v>
      </c>
      <c r="I5888" t="s">
        <v>4</v>
      </c>
      <c r="J5888">
        <v>591.26</v>
      </c>
      <c r="M5888">
        <v>591.26</v>
      </c>
      <c r="N5888">
        <f t="shared" si="91"/>
        <v>0</v>
      </c>
    </row>
    <row r="5889" spans="1:14" x14ac:dyDescent="0.2">
      <c r="A5889" t="s">
        <v>6146</v>
      </c>
      <c r="B5889" t="s">
        <v>33552</v>
      </c>
      <c r="I5889" t="s">
        <v>4</v>
      </c>
      <c r="J5889">
        <v>652.5</v>
      </c>
      <c r="M5889">
        <v>652.5</v>
      </c>
      <c r="N5889">
        <f t="shared" si="91"/>
        <v>0</v>
      </c>
    </row>
    <row r="5890" spans="1:14" x14ac:dyDescent="0.2">
      <c r="A5890" t="s">
        <v>6147</v>
      </c>
      <c r="B5890" t="s">
        <v>33552</v>
      </c>
      <c r="I5890" t="s">
        <v>4</v>
      </c>
      <c r="J5890">
        <v>599.37</v>
      </c>
      <c r="M5890">
        <v>599.37</v>
      </c>
      <c r="N5890">
        <f t="shared" si="91"/>
        <v>0</v>
      </c>
    </row>
    <row r="5891" spans="1:14" x14ac:dyDescent="0.2">
      <c r="A5891" t="s">
        <v>6148</v>
      </c>
      <c r="B5891" t="s">
        <v>33553</v>
      </c>
      <c r="I5891" t="s">
        <v>4</v>
      </c>
      <c r="J5891">
        <v>717.09</v>
      </c>
      <c r="M5891">
        <v>717.09</v>
      </c>
      <c r="N5891">
        <f t="shared" si="91"/>
        <v>0</v>
      </c>
    </row>
    <row r="5892" spans="1:14" x14ac:dyDescent="0.2">
      <c r="A5892" t="s">
        <v>6149</v>
      </c>
      <c r="B5892" t="s">
        <v>33553</v>
      </c>
      <c r="I5892" t="s">
        <v>4</v>
      </c>
      <c r="J5892">
        <v>658.89</v>
      </c>
      <c r="M5892">
        <v>658.89</v>
      </c>
      <c r="N5892">
        <f t="shared" ref="N5892:N5955" si="92">J5892-M5892</f>
        <v>0</v>
      </c>
    </row>
    <row r="5893" spans="1:14" x14ac:dyDescent="0.2">
      <c r="A5893" t="s">
        <v>6150</v>
      </c>
      <c r="B5893" t="s">
        <v>33554</v>
      </c>
      <c r="I5893" t="s">
        <v>4</v>
      </c>
      <c r="J5893">
        <v>882.42</v>
      </c>
      <c r="M5893">
        <v>882.42</v>
      </c>
      <c r="N5893">
        <f t="shared" si="92"/>
        <v>0</v>
      </c>
    </row>
    <row r="5894" spans="1:14" x14ac:dyDescent="0.2">
      <c r="A5894" t="s">
        <v>6151</v>
      </c>
      <c r="B5894" t="s">
        <v>33554</v>
      </c>
      <c r="I5894" t="s">
        <v>4</v>
      </c>
      <c r="J5894">
        <v>811.03</v>
      </c>
      <c r="M5894">
        <v>811.03</v>
      </c>
      <c r="N5894">
        <f t="shared" si="92"/>
        <v>0</v>
      </c>
    </row>
    <row r="5895" spans="1:14" x14ac:dyDescent="0.2">
      <c r="A5895" t="s">
        <v>6152</v>
      </c>
      <c r="B5895" t="s">
        <v>33555</v>
      </c>
      <c r="I5895" t="s">
        <v>4</v>
      </c>
      <c r="J5895">
        <v>775.74</v>
      </c>
      <c r="M5895">
        <v>775.74</v>
      </c>
      <c r="N5895">
        <f t="shared" si="92"/>
        <v>0</v>
      </c>
    </row>
    <row r="5896" spans="1:14" x14ac:dyDescent="0.2">
      <c r="A5896" t="s">
        <v>6153</v>
      </c>
      <c r="B5896" t="s">
        <v>33555</v>
      </c>
      <c r="I5896" t="s">
        <v>4</v>
      </c>
      <c r="J5896">
        <v>713.85</v>
      </c>
      <c r="M5896">
        <v>713.85</v>
      </c>
      <c r="N5896">
        <f t="shared" si="92"/>
        <v>0</v>
      </c>
    </row>
    <row r="5897" spans="1:14" x14ac:dyDescent="0.2">
      <c r="A5897" t="s">
        <v>6154</v>
      </c>
      <c r="B5897" t="s">
        <v>33556</v>
      </c>
      <c r="I5897" t="s">
        <v>4</v>
      </c>
      <c r="J5897">
        <v>854.76</v>
      </c>
      <c r="M5897">
        <v>854.76</v>
      </c>
      <c r="N5897">
        <f t="shared" si="92"/>
        <v>0</v>
      </c>
    </row>
    <row r="5898" spans="1:14" x14ac:dyDescent="0.2">
      <c r="A5898" t="s">
        <v>6155</v>
      </c>
      <c r="B5898" t="s">
        <v>33556</v>
      </c>
      <c r="I5898" t="s">
        <v>4</v>
      </c>
      <c r="J5898">
        <v>786.77</v>
      </c>
      <c r="M5898">
        <v>786.77</v>
      </c>
      <c r="N5898">
        <f t="shared" si="92"/>
        <v>0</v>
      </c>
    </row>
    <row r="5899" spans="1:14" x14ac:dyDescent="0.2">
      <c r="A5899" t="s">
        <v>6156</v>
      </c>
      <c r="B5899" t="s">
        <v>33557</v>
      </c>
      <c r="I5899" t="s">
        <v>4</v>
      </c>
      <c r="J5899">
        <v>1054.18</v>
      </c>
      <c r="M5899">
        <v>1054.18</v>
      </c>
      <c r="N5899">
        <f t="shared" si="92"/>
        <v>0</v>
      </c>
    </row>
    <row r="5900" spans="1:14" x14ac:dyDescent="0.2">
      <c r="A5900" t="s">
        <v>6157</v>
      </c>
      <c r="B5900" t="s">
        <v>33557</v>
      </c>
      <c r="I5900" t="s">
        <v>4</v>
      </c>
      <c r="J5900">
        <v>970.57</v>
      </c>
      <c r="M5900">
        <v>970.57</v>
      </c>
      <c r="N5900">
        <f t="shared" si="92"/>
        <v>0</v>
      </c>
    </row>
    <row r="5901" spans="1:14" x14ac:dyDescent="0.2">
      <c r="A5901" t="s">
        <v>6158</v>
      </c>
      <c r="B5901" t="s">
        <v>33558</v>
      </c>
      <c r="I5901" t="s">
        <v>4</v>
      </c>
      <c r="J5901">
        <v>22.86</v>
      </c>
      <c r="M5901">
        <v>22.86</v>
      </c>
      <c r="N5901">
        <f t="shared" si="92"/>
        <v>0</v>
      </c>
    </row>
    <row r="5902" spans="1:14" x14ac:dyDescent="0.2">
      <c r="A5902" t="s">
        <v>6159</v>
      </c>
      <c r="B5902" t="s">
        <v>33558</v>
      </c>
      <c r="I5902" t="s">
        <v>4</v>
      </c>
      <c r="J5902">
        <v>21.58</v>
      </c>
      <c r="M5902">
        <v>21.58</v>
      </c>
      <c r="N5902">
        <f t="shared" si="92"/>
        <v>0</v>
      </c>
    </row>
    <row r="5903" spans="1:14" x14ac:dyDescent="0.2">
      <c r="A5903" t="s">
        <v>6160</v>
      </c>
      <c r="B5903" t="s">
        <v>33559</v>
      </c>
      <c r="I5903" t="s">
        <v>4</v>
      </c>
      <c r="J5903">
        <v>25.01</v>
      </c>
      <c r="M5903">
        <v>25.01</v>
      </c>
      <c r="N5903">
        <f t="shared" si="92"/>
        <v>0</v>
      </c>
    </row>
    <row r="5904" spans="1:14" x14ac:dyDescent="0.2">
      <c r="A5904" t="s">
        <v>6161</v>
      </c>
      <c r="B5904" t="s">
        <v>33559</v>
      </c>
      <c r="I5904" t="s">
        <v>4</v>
      </c>
      <c r="J5904">
        <v>23.59</v>
      </c>
      <c r="M5904">
        <v>23.59</v>
      </c>
      <c r="N5904">
        <f t="shared" si="92"/>
        <v>0</v>
      </c>
    </row>
    <row r="5905" spans="1:14" x14ac:dyDescent="0.2">
      <c r="A5905" t="s">
        <v>6162</v>
      </c>
      <c r="B5905" t="s">
        <v>33560</v>
      </c>
      <c r="I5905" t="s">
        <v>4</v>
      </c>
      <c r="J5905">
        <v>26.51</v>
      </c>
      <c r="M5905">
        <v>26.51</v>
      </c>
      <c r="N5905">
        <f t="shared" si="92"/>
        <v>0</v>
      </c>
    </row>
    <row r="5906" spans="1:14" x14ac:dyDescent="0.2">
      <c r="A5906" t="s">
        <v>6163</v>
      </c>
      <c r="B5906" t="s">
        <v>33560</v>
      </c>
      <c r="I5906" t="s">
        <v>4</v>
      </c>
      <c r="J5906">
        <v>24.99</v>
      </c>
      <c r="M5906">
        <v>24.99</v>
      </c>
      <c r="N5906">
        <f t="shared" si="92"/>
        <v>0</v>
      </c>
    </row>
    <row r="5907" spans="1:14" x14ac:dyDescent="0.2">
      <c r="A5907" t="s">
        <v>6164</v>
      </c>
      <c r="B5907" t="s">
        <v>33561</v>
      </c>
      <c r="I5907" t="s">
        <v>4</v>
      </c>
      <c r="J5907">
        <v>27.5</v>
      </c>
      <c r="M5907">
        <v>27.5</v>
      </c>
      <c r="N5907">
        <f t="shared" si="92"/>
        <v>0</v>
      </c>
    </row>
    <row r="5908" spans="1:14" x14ac:dyDescent="0.2">
      <c r="A5908" t="s">
        <v>6165</v>
      </c>
      <c r="B5908" t="s">
        <v>33561</v>
      </c>
      <c r="I5908" t="s">
        <v>4</v>
      </c>
      <c r="J5908">
        <v>25.94</v>
      </c>
      <c r="M5908">
        <v>25.94</v>
      </c>
      <c r="N5908">
        <f t="shared" si="92"/>
        <v>0</v>
      </c>
    </row>
    <row r="5909" spans="1:14" x14ac:dyDescent="0.2">
      <c r="A5909" t="s">
        <v>6166</v>
      </c>
      <c r="B5909" t="s">
        <v>33562</v>
      </c>
      <c r="I5909" t="s">
        <v>4</v>
      </c>
      <c r="J5909">
        <v>30.61</v>
      </c>
      <c r="M5909">
        <v>30.61</v>
      </c>
      <c r="N5909">
        <f t="shared" si="92"/>
        <v>0</v>
      </c>
    </row>
    <row r="5910" spans="1:14" x14ac:dyDescent="0.2">
      <c r="A5910" t="s">
        <v>6167</v>
      </c>
      <c r="B5910" t="s">
        <v>33562</v>
      </c>
      <c r="I5910" t="s">
        <v>4</v>
      </c>
      <c r="J5910">
        <v>28.83</v>
      </c>
      <c r="M5910">
        <v>28.83</v>
      </c>
      <c r="N5910">
        <f t="shared" si="92"/>
        <v>0</v>
      </c>
    </row>
    <row r="5911" spans="1:14" x14ac:dyDescent="0.2">
      <c r="A5911" t="s">
        <v>6168</v>
      </c>
      <c r="B5911" t="s">
        <v>33563</v>
      </c>
      <c r="I5911" t="s">
        <v>4</v>
      </c>
      <c r="J5911">
        <v>33.36</v>
      </c>
      <c r="M5911">
        <v>33.36</v>
      </c>
      <c r="N5911">
        <f t="shared" si="92"/>
        <v>0</v>
      </c>
    </row>
    <row r="5912" spans="1:14" x14ac:dyDescent="0.2">
      <c r="A5912" t="s">
        <v>6169</v>
      </c>
      <c r="B5912" t="s">
        <v>33563</v>
      </c>
      <c r="I5912" t="s">
        <v>4</v>
      </c>
      <c r="J5912">
        <v>31.4</v>
      </c>
      <c r="M5912">
        <v>31.4</v>
      </c>
      <c r="N5912">
        <f t="shared" si="92"/>
        <v>0</v>
      </c>
    </row>
    <row r="5913" spans="1:14" x14ac:dyDescent="0.2">
      <c r="A5913" t="s">
        <v>6170</v>
      </c>
      <c r="B5913" t="s">
        <v>33564</v>
      </c>
      <c r="I5913" t="s">
        <v>4</v>
      </c>
      <c r="J5913">
        <v>34.14</v>
      </c>
      <c r="M5913">
        <v>34.14</v>
      </c>
      <c r="N5913">
        <f t="shared" si="92"/>
        <v>0</v>
      </c>
    </row>
    <row r="5914" spans="1:14" x14ac:dyDescent="0.2">
      <c r="A5914" t="s">
        <v>6171</v>
      </c>
      <c r="B5914" t="s">
        <v>33564</v>
      </c>
      <c r="I5914" t="s">
        <v>4</v>
      </c>
      <c r="J5914">
        <v>32.08</v>
      </c>
      <c r="M5914">
        <v>32.08</v>
      </c>
      <c r="N5914">
        <f t="shared" si="92"/>
        <v>0</v>
      </c>
    </row>
    <row r="5915" spans="1:14" x14ac:dyDescent="0.2">
      <c r="A5915" t="s">
        <v>6172</v>
      </c>
      <c r="B5915" t="s">
        <v>33565</v>
      </c>
      <c r="I5915" t="s">
        <v>4</v>
      </c>
      <c r="J5915">
        <v>37.28</v>
      </c>
      <c r="M5915">
        <v>37.28</v>
      </c>
      <c r="N5915">
        <f t="shared" si="92"/>
        <v>0</v>
      </c>
    </row>
    <row r="5916" spans="1:14" x14ac:dyDescent="0.2">
      <c r="A5916" t="s">
        <v>6173</v>
      </c>
      <c r="B5916" t="s">
        <v>33565</v>
      </c>
      <c r="I5916" t="s">
        <v>4</v>
      </c>
      <c r="J5916">
        <v>35.06</v>
      </c>
      <c r="M5916">
        <v>35.06</v>
      </c>
      <c r="N5916">
        <f t="shared" si="92"/>
        <v>0</v>
      </c>
    </row>
    <row r="5917" spans="1:14" x14ac:dyDescent="0.2">
      <c r="A5917" t="s">
        <v>6174</v>
      </c>
      <c r="B5917" t="s">
        <v>33566</v>
      </c>
      <c r="I5917" t="s">
        <v>4</v>
      </c>
      <c r="J5917">
        <v>24.01</v>
      </c>
      <c r="M5917">
        <v>24.01</v>
      </c>
      <c r="N5917">
        <f t="shared" si="92"/>
        <v>0</v>
      </c>
    </row>
    <row r="5918" spans="1:14" x14ac:dyDescent="0.2">
      <c r="A5918" t="s">
        <v>6175</v>
      </c>
      <c r="B5918" t="s">
        <v>33566</v>
      </c>
      <c r="I5918" t="s">
        <v>4</v>
      </c>
      <c r="J5918">
        <v>22.65</v>
      </c>
      <c r="M5918">
        <v>22.65</v>
      </c>
      <c r="N5918">
        <f t="shared" si="92"/>
        <v>0</v>
      </c>
    </row>
    <row r="5919" spans="1:14" x14ac:dyDescent="0.2">
      <c r="A5919" t="s">
        <v>6176</v>
      </c>
      <c r="B5919" t="s">
        <v>33567</v>
      </c>
      <c r="I5919" t="s">
        <v>4</v>
      </c>
      <c r="J5919">
        <v>26.51</v>
      </c>
      <c r="M5919">
        <v>26.51</v>
      </c>
      <c r="N5919">
        <f t="shared" si="92"/>
        <v>0</v>
      </c>
    </row>
    <row r="5920" spans="1:14" x14ac:dyDescent="0.2">
      <c r="A5920" t="s">
        <v>6177</v>
      </c>
      <c r="B5920" t="s">
        <v>33567</v>
      </c>
      <c r="I5920" t="s">
        <v>4</v>
      </c>
      <c r="J5920">
        <v>24.99</v>
      </c>
      <c r="M5920">
        <v>24.99</v>
      </c>
      <c r="N5920">
        <f t="shared" si="92"/>
        <v>0</v>
      </c>
    </row>
    <row r="5921" spans="1:14" x14ac:dyDescent="0.2">
      <c r="A5921" t="s">
        <v>6178</v>
      </c>
      <c r="B5921" t="s">
        <v>33568</v>
      </c>
      <c r="I5921" t="s">
        <v>4</v>
      </c>
      <c r="J5921">
        <v>28.38</v>
      </c>
      <c r="M5921">
        <v>28.38</v>
      </c>
      <c r="N5921">
        <f t="shared" si="92"/>
        <v>0</v>
      </c>
    </row>
    <row r="5922" spans="1:14" x14ac:dyDescent="0.2">
      <c r="A5922" t="s">
        <v>6179</v>
      </c>
      <c r="B5922" t="s">
        <v>33568</v>
      </c>
      <c r="I5922" t="s">
        <v>4</v>
      </c>
      <c r="J5922">
        <v>26.73</v>
      </c>
      <c r="M5922">
        <v>26.73</v>
      </c>
      <c r="N5922">
        <f t="shared" si="92"/>
        <v>0</v>
      </c>
    </row>
    <row r="5923" spans="1:14" x14ac:dyDescent="0.2">
      <c r="A5923" t="s">
        <v>6180</v>
      </c>
      <c r="B5923" t="s">
        <v>33569</v>
      </c>
      <c r="I5923" t="s">
        <v>4</v>
      </c>
      <c r="J5923">
        <v>29.37</v>
      </c>
      <c r="M5923">
        <v>29.37</v>
      </c>
      <c r="N5923">
        <f t="shared" si="92"/>
        <v>0</v>
      </c>
    </row>
    <row r="5924" spans="1:14" x14ac:dyDescent="0.2">
      <c r="A5924" t="s">
        <v>6181</v>
      </c>
      <c r="B5924" t="s">
        <v>33569</v>
      </c>
      <c r="I5924" t="s">
        <v>4</v>
      </c>
      <c r="J5924">
        <v>27.68</v>
      </c>
      <c r="M5924">
        <v>27.68</v>
      </c>
      <c r="N5924">
        <f t="shared" si="92"/>
        <v>0</v>
      </c>
    </row>
    <row r="5925" spans="1:14" x14ac:dyDescent="0.2">
      <c r="A5925" t="s">
        <v>6182</v>
      </c>
      <c r="B5925" t="s">
        <v>33570</v>
      </c>
      <c r="I5925" t="s">
        <v>4</v>
      </c>
      <c r="J5925">
        <v>33.26</v>
      </c>
      <c r="M5925">
        <v>33.26</v>
      </c>
      <c r="N5925">
        <f t="shared" si="92"/>
        <v>0</v>
      </c>
    </row>
    <row r="5926" spans="1:14" x14ac:dyDescent="0.2">
      <c r="A5926" t="s">
        <v>6183</v>
      </c>
      <c r="B5926" t="s">
        <v>33570</v>
      </c>
      <c r="I5926" t="s">
        <v>4</v>
      </c>
      <c r="J5926">
        <v>31.3</v>
      </c>
      <c r="M5926">
        <v>31.3</v>
      </c>
      <c r="N5926">
        <f t="shared" si="92"/>
        <v>0</v>
      </c>
    </row>
    <row r="5927" spans="1:14" x14ac:dyDescent="0.2">
      <c r="A5927" t="s">
        <v>6184</v>
      </c>
      <c r="B5927" t="s">
        <v>33571</v>
      </c>
      <c r="I5927" t="s">
        <v>4</v>
      </c>
      <c r="J5927">
        <v>36.35</v>
      </c>
      <c r="M5927">
        <v>36.35</v>
      </c>
      <c r="N5927">
        <f t="shared" si="92"/>
        <v>0</v>
      </c>
    </row>
    <row r="5928" spans="1:14" x14ac:dyDescent="0.2">
      <c r="A5928" t="s">
        <v>6185</v>
      </c>
      <c r="B5928" t="s">
        <v>33571</v>
      </c>
      <c r="I5928" t="s">
        <v>4</v>
      </c>
      <c r="J5928">
        <v>34.18</v>
      </c>
      <c r="M5928">
        <v>34.18</v>
      </c>
      <c r="N5928">
        <f t="shared" si="92"/>
        <v>0</v>
      </c>
    </row>
    <row r="5929" spans="1:14" x14ac:dyDescent="0.2">
      <c r="A5929" t="s">
        <v>6186</v>
      </c>
      <c r="B5929" t="s">
        <v>33572</v>
      </c>
      <c r="I5929" t="s">
        <v>4</v>
      </c>
      <c r="J5929">
        <v>38.51</v>
      </c>
      <c r="M5929">
        <v>38.51</v>
      </c>
      <c r="N5929">
        <f t="shared" si="92"/>
        <v>0</v>
      </c>
    </row>
    <row r="5930" spans="1:14" x14ac:dyDescent="0.2">
      <c r="A5930" t="s">
        <v>6187</v>
      </c>
      <c r="B5930" t="s">
        <v>33572</v>
      </c>
      <c r="I5930" t="s">
        <v>4</v>
      </c>
      <c r="J5930">
        <v>36.19</v>
      </c>
      <c r="M5930">
        <v>36.19</v>
      </c>
      <c r="N5930">
        <f t="shared" si="92"/>
        <v>0</v>
      </c>
    </row>
    <row r="5931" spans="1:14" x14ac:dyDescent="0.2">
      <c r="A5931" t="s">
        <v>6188</v>
      </c>
      <c r="B5931" t="s">
        <v>33573</v>
      </c>
      <c r="I5931" t="s">
        <v>4</v>
      </c>
      <c r="J5931">
        <v>41.1</v>
      </c>
      <c r="M5931">
        <v>41.1</v>
      </c>
      <c r="N5931">
        <f t="shared" si="92"/>
        <v>0</v>
      </c>
    </row>
    <row r="5932" spans="1:14" x14ac:dyDescent="0.2">
      <c r="A5932" t="s">
        <v>6189</v>
      </c>
      <c r="B5932" t="s">
        <v>33573</v>
      </c>
      <c r="I5932" t="s">
        <v>4</v>
      </c>
      <c r="J5932">
        <v>38.61</v>
      </c>
      <c r="M5932">
        <v>38.61</v>
      </c>
      <c r="N5932">
        <f t="shared" si="92"/>
        <v>0</v>
      </c>
    </row>
    <row r="5933" spans="1:14" x14ac:dyDescent="0.2">
      <c r="A5933" t="s">
        <v>6190</v>
      </c>
      <c r="B5933" t="s">
        <v>33574</v>
      </c>
      <c r="I5933" t="s">
        <v>4</v>
      </c>
      <c r="J5933">
        <v>44.85</v>
      </c>
      <c r="M5933">
        <v>44.85</v>
      </c>
      <c r="N5933">
        <f t="shared" si="92"/>
        <v>0</v>
      </c>
    </row>
    <row r="5934" spans="1:14" x14ac:dyDescent="0.2">
      <c r="A5934" t="s">
        <v>6191</v>
      </c>
      <c r="B5934" t="s">
        <v>33574</v>
      </c>
      <c r="I5934" t="s">
        <v>4</v>
      </c>
      <c r="J5934">
        <v>42.1</v>
      </c>
      <c r="M5934">
        <v>42.1</v>
      </c>
      <c r="N5934">
        <f t="shared" si="92"/>
        <v>0</v>
      </c>
    </row>
    <row r="5935" spans="1:14" x14ac:dyDescent="0.2">
      <c r="A5935" t="s">
        <v>6192</v>
      </c>
      <c r="B5935" t="s">
        <v>33575</v>
      </c>
      <c r="I5935" t="s">
        <v>4</v>
      </c>
      <c r="J5935">
        <v>91.94</v>
      </c>
      <c r="M5935">
        <v>91.94</v>
      </c>
      <c r="N5935">
        <f t="shared" si="92"/>
        <v>0</v>
      </c>
    </row>
    <row r="5936" spans="1:14" x14ac:dyDescent="0.2">
      <c r="A5936" t="s">
        <v>6193</v>
      </c>
      <c r="B5936" t="s">
        <v>33575</v>
      </c>
      <c r="I5936" t="s">
        <v>4</v>
      </c>
      <c r="J5936">
        <v>83.89</v>
      </c>
      <c r="M5936">
        <v>83.89</v>
      </c>
      <c r="N5936">
        <f t="shared" si="92"/>
        <v>0</v>
      </c>
    </row>
    <row r="5937" spans="1:14" x14ac:dyDescent="0.2">
      <c r="A5937" t="s">
        <v>6194</v>
      </c>
      <c r="B5937" t="s">
        <v>33576</v>
      </c>
      <c r="I5937" t="s">
        <v>4</v>
      </c>
      <c r="J5937">
        <v>95.69</v>
      </c>
      <c r="M5937">
        <v>95.69</v>
      </c>
      <c r="N5937">
        <f t="shared" si="92"/>
        <v>0</v>
      </c>
    </row>
    <row r="5938" spans="1:14" x14ac:dyDescent="0.2">
      <c r="A5938" t="s">
        <v>6195</v>
      </c>
      <c r="B5938" t="s">
        <v>33576</v>
      </c>
      <c r="I5938" t="s">
        <v>4</v>
      </c>
      <c r="J5938">
        <v>87.37</v>
      </c>
      <c r="M5938">
        <v>87.37</v>
      </c>
      <c r="N5938">
        <f t="shared" si="92"/>
        <v>0</v>
      </c>
    </row>
    <row r="5939" spans="1:14" x14ac:dyDescent="0.2">
      <c r="A5939" t="s">
        <v>6196</v>
      </c>
      <c r="B5939" t="s">
        <v>33577</v>
      </c>
      <c r="I5939" t="s">
        <v>4</v>
      </c>
      <c r="J5939">
        <v>49.51</v>
      </c>
      <c r="M5939">
        <v>49.51</v>
      </c>
      <c r="N5939">
        <f t="shared" si="92"/>
        <v>0</v>
      </c>
    </row>
    <row r="5940" spans="1:14" x14ac:dyDescent="0.2">
      <c r="A5940" t="s">
        <v>6197</v>
      </c>
      <c r="B5940" t="s">
        <v>33577</v>
      </c>
      <c r="I5940" t="s">
        <v>4</v>
      </c>
      <c r="J5940">
        <v>45.54</v>
      </c>
      <c r="M5940">
        <v>45.54</v>
      </c>
      <c r="N5940">
        <f t="shared" si="92"/>
        <v>0</v>
      </c>
    </row>
    <row r="5941" spans="1:14" x14ac:dyDescent="0.2">
      <c r="A5941" t="s">
        <v>6198</v>
      </c>
      <c r="B5941" t="s">
        <v>33578</v>
      </c>
      <c r="I5941" t="s">
        <v>4</v>
      </c>
      <c r="J5941">
        <v>54.75</v>
      </c>
      <c r="M5941">
        <v>54.75</v>
      </c>
      <c r="N5941">
        <f t="shared" si="92"/>
        <v>0</v>
      </c>
    </row>
    <row r="5942" spans="1:14" x14ac:dyDescent="0.2">
      <c r="A5942" t="s">
        <v>6199</v>
      </c>
      <c r="B5942" t="s">
        <v>33578</v>
      </c>
      <c r="I5942" t="s">
        <v>4</v>
      </c>
      <c r="J5942">
        <v>50.42</v>
      </c>
      <c r="M5942">
        <v>50.42</v>
      </c>
      <c r="N5942">
        <f t="shared" si="92"/>
        <v>0</v>
      </c>
    </row>
    <row r="5943" spans="1:14" x14ac:dyDescent="0.2">
      <c r="A5943" t="s">
        <v>6200</v>
      </c>
      <c r="B5943" t="s">
        <v>33579</v>
      </c>
      <c r="I5943" t="s">
        <v>4</v>
      </c>
      <c r="J5943">
        <v>58.79</v>
      </c>
      <c r="M5943">
        <v>58.79</v>
      </c>
      <c r="N5943">
        <f t="shared" si="92"/>
        <v>0</v>
      </c>
    </row>
    <row r="5944" spans="1:14" x14ac:dyDescent="0.2">
      <c r="A5944" t="s">
        <v>6201</v>
      </c>
      <c r="B5944" t="s">
        <v>33579</v>
      </c>
      <c r="I5944" t="s">
        <v>4</v>
      </c>
      <c r="J5944">
        <v>54.17</v>
      </c>
      <c r="M5944">
        <v>54.17</v>
      </c>
      <c r="N5944">
        <f t="shared" si="92"/>
        <v>0</v>
      </c>
    </row>
    <row r="5945" spans="1:14" x14ac:dyDescent="0.2">
      <c r="A5945" t="s">
        <v>6202</v>
      </c>
      <c r="B5945" t="s">
        <v>33580</v>
      </c>
      <c r="I5945" t="s">
        <v>4</v>
      </c>
      <c r="J5945">
        <v>61.7</v>
      </c>
      <c r="M5945">
        <v>61.7</v>
      </c>
      <c r="N5945">
        <f t="shared" si="92"/>
        <v>0</v>
      </c>
    </row>
    <row r="5946" spans="1:14" x14ac:dyDescent="0.2">
      <c r="A5946" t="s">
        <v>6203</v>
      </c>
      <c r="B5946" t="s">
        <v>33580</v>
      </c>
      <c r="I5946" t="s">
        <v>4</v>
      </c>
      <c r="J5946">
        <v>56.88</v>
      </c>
      <c r="M5946">
        <v>56.88</v>
      </c>
      <c r="N5946">
        <f t="shared" si="92"/>
        <v>0</v>
      </c>
    </row>
    <row r="5947" spans="1:14" x14ac:dyDescent="0.2">
      <c r="A5947" t="s">
        <v>6204</v>
      </c>
      <c r="B5947" t="s">
        <v>33581</v>
      </c>
      <c r="I5947" t="s">
        <v>4</v>
      </c>
      <c r="J5947">
        <v>84.03</v>
      </c>
      <c r="M5947">
        <v>84.03</v>
      </c>
      <c r="N5947">
        <f t="shared" si="92"/>
        <v>0</v>
      </c>
    </row>
    <row r="5948" spans="1:14" x14ac:dyDescent="0.2">
      <c r="A5948" t="s">
        <v>6205</v>
      </c>
      <c r="B5948" t="s">
        <v>33581</v>
      </c>
      <c r="I5948" t="s">
        <v>4</v>
      </c>
      <c r="J5948">
        <v>76.7</v>
      </c>
      <c r="M5948">
        <v>76.7</v>
      </c>
      <c r="N5948">
        <f t="shared" si="92"/>
        <v>0</v>
      </c>
    </row>
    <row r="5949" spans="1:14" x14ac:dyDescent="0.2">
      <c r="A5949" t="s">
        <v>6206</v>
      </c>
      <c r="B5949" t="s">
        <v>33582</v>
      </c>
      <c r="I5949" t="s">
        <v>4</v>
      </c>
      <c r="J5949">
        <v>96.08</v>
      </c>
      <c r="M5949">
        <v>96.08</v>
      </c>
      <c r="N5949">
        <f t="shared" si="92"/>
        <v>0</v>
      </c>
    </row>
    <row r="5950" spans="1:14" x14ac:dyDescent="0.2">
      <c r="A5950" t="s">
        <v>6207</v>
      </c>
      <c r="B5950" t="s">
        <v>33582</v>
      </c>
      <c r="I5950" t="s">
        <v>4</v>
      </c>
      <c r="J5950">
        <v>87.76</v>
      </c>
      <c r="M5950">
        <v>87.76</v>
      </c>
      <c r="N5950">
        <f t="shared" si="92"/>
        <v>0</v>
      </c>
    </row>
    <row r="5951" spans="1:14" x14ac:dyDescent="0.2">
      <c r="A5951" t="s">
        <v>6208</v>
      </c>
      <c r="B5951" t="s">
        <v>33583</v>
      </c>
      <c r="I5951" t="s">
        <v>4</v>
      </c>
      <c r="J5951">
        <v>101.12</v>
      </c>
      <c r="M5951">
        <v>101.12</v>
      </c>
      <c r="N5951">
        <f t="shared" si="92"/>
        <v>0</v>
      </c>
    </row>
    <row r="5952" spans="1:14" x14ac:dyDescent="0.2">
      <c r="A5952" t="s">
        <v>6209</v>
      </c>
      <c r="B5952" t="s">
        <v>33583</v>
      </c>
      <c r="I5952" t="s">
        <v>4</v>
      </c>
      <c r="J5952">
        <v>92.45</v>
      </c>
      <c r="M5952">
        <v>92.45</v>
      </c>
      <c r="N5952">
        <f t="shared" si="92"/>
        <v>0</v>
      </c>
    </row>
    <row r="5953" spans="1:14" x14ac:dyDescent="0.2">
      <c r="A5953" t="s">
        <v>6210</v>
      </c>
      <c r="B5953" t="s">
        <v>33584</v>
      </c>
      <c r="I5953" t="s">
        <v>4</v>
      </c>
      <c r="J5953">
        <v>106.17</v>
      </c>
      <c r="M5953">
        <v>106.17</v>
      </c>
      <c r="N5953">
        <f t="shared" si="92"/>
        <v>0</v>
      </c>
    </row>
    <row r="5954" spans="1:14" x14ac:dyDescent="0.2">
      <c r="A5954" t="s">
        <v>6211</v>
      </c>
      <c r="B5954" t="s">
        <v>33584</v>
      </c>
      <c r="I5954" t="s">
        <v>4</v>
      </c>
      <c r="J5954">
        <v>97.15</v>
      </c>
      <c r="M5954">
        <v>97.15</v>
      </c>
      <c r="N5954">
        <f t="shared" si="92"/>
        <v>0</v>
      </c>
    </row>
    <row r="5955" spans="1:14" x14ac:dyDescent="0.2">
      <c r="A5955" t="s">
        <v>6212</v>
      </c>
      <c r="B5955" t="s">
        <v>33585</v>
      </c>
      <c r="I5955" t="s">
        <v>4</v>
      </c>
      <c r="J5955">
        <v>117.17</v>
      </c>
      <c r="M5955">
        <v>117.17</v>
      </c>
      <c r="N5955">
        <f t="shared" si="92"/>
        <v>0</v>
      </c>
    </row>
    <row r="5956" spans="1:14" x14ac:dyDescent="0.2">
      <c r="A5956" t="s">
        <v>6213</v>
      </c>
      <c r="B5956" t="s">
        <v>33585</v>
      </c>
      <c r="I5956" t="s">
        <v>4</v>
      </c>
      <c r="J5956">
        <v>107.24</v>
      </c>
      <c r="M5956">
        <v>107.24</v>
      </c>
      <c r="N5956">
        <f t="shared" ref="N5956:N6019" si="93">J5956-M5956</f>
        <v>0</v>
      </c>
    </row>
    <row r="5957" spans="1:14" x14ac:dyDescent="0.2">
      <c r="A5957" t="s">
        <v>6214</v>
      </c>
      <c r="B5957" t="s">
        <v>33586</v>
      </c>
      <c r="I5957" t="s">
        <v>4</v>
      </c>
      <c r="J5957">
        <v>128.15</v>
      </c>
      <c r="M5957">
        <v>128.15</v>
      </c>
      <c r="N5957">
        <f t="shared" si="93"/>
        <v>0</v>
      </c>
    </row>
    <row r="5958" spans="1:14" x14ac:dyDescent="0.2">
      <c r="A5958" t="s">
        <v>6215</v>
      </c>
      <c r="B5958" t="s">
        <v>33586</v>
      </c>
      <c r="I5958" t="s">
        <v>4</v>
      </c>
      <c r="J5958">
        <v>117.31</v>
      </c>
      <c r="M5958">
        <v>117.31</v>
      </c>
      <c r="N5958">
        <f t="shared" si="93"/>
        <v>0</v>
      </c>
    </row>
    <row r="5959" spans="1:14" x14ac:dyDescent="0.2">
      <c r="A5959" t="s">
        <v>6216</v>
      </c>
      <c r="B5959" t="s">
        <v>33587</v>
      </c>
      <c r="I5959" t="s">
        <v>4</v>
      </c>
      <c r="J5959">
        <v>148.72</v>
      </c>
      <c r="M5959">
        <v>148.72</v>
      </c>
      <c r="N5959">
        <f t="shared" si="93"/>
        <v>0</v>
      </c>
    </row>
    <row r="5960" spans="1:14" x14ac:dyDescent="0.2">
      <c r="A5960" t="s">
        <v>6217</v>
      </c>
      <c r="B5960" t="s">
        <v>33587</v>
      </c>
      <c r="I5960" t="s">
        <v>4</v>
      </c>
      <c r="J5960">
        <v>136.24</v>
      </c>
      <c r="M5960">
        <v>136.24</v>
      </c>
      <c r="N5960">
        <f t="shared" si="93"/>
        <v>0</v>
      </c>
    </row>
    <row r="5961" spans="1:14" x14ac:dyDescent="0.2">
      <c r="A5961" t="s">
        <v>6218</v>
      </c>
      <c r="B5961" t="s">
        <v>33588</v>
      </c>
      <c r="I5961" t="s">
        <v>4</v>
      </c>
      <c r="J5961">
        <v>62</v>
      </c>
      <c r="M5961">
        <v>62</v>
      </c>
      <c r="N5961">
        <f t="shared" si="93"/>
        <v>0</v>
      </c>
    </row>
    <row r="5962" spans="1:14" x14ac:dyDescent="0.2">
      <c r="A5962" t="s">
        <v>6219</v>
      </c>
      <c r="B5962" t="s">
        <v>33588</v>
      </c>
      <c r="I5962" t="s">
        <v>4</v>
      </c>
      <c r="J5962">
        <v>57.13</v>
      </c>
      <c r="M5962">
        <v>57.13</v>
      </c>
      <c r="N5962">
        <f t="shared" si="93"/>
        <v>0</v>
      </c>
    </row>
    <row r="5963" spans="1:14" x14ac:dyDescent="0.2">
      <c r="A5963" t="s">
        <v>6220</v>
      </c>
      <c r="B5963" t="s">
        <v>33589</v>
      </c>
      <c r="I5963" t="s">
        <v>4</v>
      </c>
      <c r="J5963">
        <v>67.02</v>
      </c>
      <c r="M5963">
        <v>67.02</v>
      </c>
      <c r="N5963">
        <f t="shared" si="93"/>
        <v>0</v>
      </c>
    </row>
    <row r="5964" spans="1:14" x14ac:dyDescent="0.2">
      <c r="A5964" t="s">
        <v>6221</v>
      </c>
      <c r="B5964" t="s">
        <v>33589</v>
      </c>
      <c r="I5964" t="s">
        <v>4</v>
      </c>
      <c r="J5964">
        <v>61.78</v>
      </c>
      <c r="M5964">
        <v>61.78</v>
      </c>
      <c r="N5964">
        <f t="shared" si="93"/>
        <v>0</v>
      </c>
    </row>
    <row r="5965" spans="1:14" x14ac:dyDescent="0.2">
      <c r="A5965" t="s">
        <v>6222</v>
      </c>
      <c r="B5965" t="s">
        <v>33590</v>
      </c>
      <c r="I5965" t="s">
        <v>4</v>
      </c>
      <c r="J5965">
        <v>72.66</v>
      </c>
      <c r="M5965">
        <v>72.66</v>
      </c>
      <c r="N5965">
        <f t="shared" si="93"/>
        <v>0</v>
      </c>
    </row>
    <row r="5966" spans="1:14" x14ac:dyDescent="0.2">
      <c r="A5966" t="s">
        <v>6223</v>
      </c>
      <c r="B5966" t="s">
        <v>33590</v>
      </c>
      <c r="I5966" t="s">
        <v>4</v>
      </c>
      <c r="J5966">
        <v>67</v>
      </c>
      <c r="M5966">
        <v>67</v>
      </c>
      <c r="N5966">
        <f t="shared" si="93"/>
        <v>0</v>
      </c>
    </row>
    <row r="5967" spans="1:14" x14ac:dyDescent="0.2">
      <c r="A5967" t="s">
        <v>6224</v>
      </c>
      <c r="B5967" t="s">
        <v>33591</v>
      </c>
      <c r="I5967" t="s">
        <v>4</v>
      </c>
      <c r="J5967">
        <v>82.84</v>
      </c>
      <c r="M5967">
        <v>82.84</v>
      </c>
      <c r="N5967">
        <f t="shared" si="93"/>
        <v>0</v>
      </c>
    </row>
    <row r="5968" spans="1:14" x14ac:dyDescent="0.2">
      <c r="A5968" t="s">
        <v>6225</v>
      </c>
      <c r="B5968" t="s">
        <v>33591</v>
      </c>
      <c r="I5968" t="s">
        <v>4</v>
      </c>
      <c r="J5968">
        <v>76.349999999999994</v>
      </c>
      <c r="M5968">
        <v>76.349999999999994</v>
      </c>
      <c r="N5968">
        <f t="shared" si="93"/>
        <v>0</v>
      </c>
    </row>
    <row r="5969" spans="1:14" x14ac:dyDescent="0.2">
      <c r="A5969" t="s">
        <v>6226</v>
      </c>
      <c r="B5969" t="s">
        <v>33592</v>
      </c>
      <c r="I5969" t="s">
        <v>4</v>
      </c>
      <c r="J5969">
        <v>101.5</v>
      </c>
      <c r="M5969">
        <v>101.5</v>
      </c>
      <c r="N5969">
        <f t="shared" si="93"/>
        <v>0</v>
      </c>
    </row>
    <row r="5970" spans="1:14" x14ac:dyDescent="0.2">
      <c r="A5970" t="s">
        <v>6227</v>
      </c>
      <c r="B5970" t="s">
        <v>33592</v>
      </c>
      <c r="I5970" t="s">
        <v>4</v>
      </c>
      <c r="J5970">
        <v>92.87</v>
      </c>
      <c r="M5970">
        <v>92.87</v>
      </c>
      <c r="N5970">
        <f t="shared" si="93"/>
        <v>0</v>
      </c>
    </row>
    <row r="5971" spans="1:14" x14ac:dyDescent="0.2">
      <c r="A5971" t="s">
        <v>6228</v>
      </c>
      <c r="B5971" t="s">
        <v>33593</v>
      </c>
      <c r="I5971" t="s">
        <v>4</v>
      </c>
      <c r="J5971">
        <v>117.02</v>
      </c>
      <c r="M5971">
        <v>117.02</v>
      </c>
      <c r="N5971">
        <f t="shared" si="93"/>
        <v>0</v>
      </c>
    </row>
    <row r="5972" spans="1:14" x14ac:dyDescent="0.2">
      <c r="A5972" t="s">
        <v>6229</v>
      </c>
      <c r="B5972" t="s">
        <v>33593</v>
      </c>
      <c r="I5972" t="s">
        <v>4</v>
      </c>
      <c r="J5972">
        <v>107.13</v>
      </c>
      <c r="M5972">
        <v>107.13</v>
      </c>
      <c r="N5972">
        <f t="shared" si="93"/>
        <v>0</v>
      </c>
    </row>
    <row r="5973" spans="1:14" x14ac:dyDescent="0.2">
      <c r="A5973" t="s">
        <v>6230</v>
      </c>
      <c r="B5973" t="s">
        <v>33594</v>
      </c>
      <c r="I5973" t="s">
        <v>4</v>
      </c>
      <c r="J5973">
        <v>125.53</v>
      </c>
      <c r="M5973">
        <v>125.53</v>
      </c>
      <c r="N5973">
        <f t="shared" si="93"/>
        <v>0</v>
      </c>
    </row>
    <row r="5974" spans="1:14" x14ac:dyDescent="0.2">
      <c r="A5974" t="s">
        <v>6231</v>
      </c>
      <c r="B5974" t="s">
        <v>33594</v>
      </c>
      <c r="I5974" t="s">
        <v>4</v>
      </c>
      <c r="J5974">
        <v>115.04</v>
      </c>
      <c r="M5974">
        <v>115.04</v>
      </c>
      <c r="N5974">
        <f t="shared" si="93"/>
        <v>0</v>
      </c>
    </row>
    <row r="5975" spans="1:14" x14ac:dyDescent="0.2">
      <c r="A5975" t="s">
        <v>6232</v>
      </c>
      <c r="B5975" t="s">
        <v>33595</v>
      </c>
      <c r="I5975" t="s">
        <v>4</v>
      </c>
      <c r="J5975">
        <v>150.43</v>
      </c>
      <c r="M5975">
        <v>150.43</v>
      </c>
      <c r="N5975">
        <f t="shared" si="93"/>
        <v>0</v>
      </c>
    </row>
    <row r="5976" spans="1:14" x14ac:dyDescent="0.2">
      <c r="A5976" t="s">
        <v>6233</v>
      </c>
      <c r="B5976" t="s">
        <v>33595</v>
      </c>
      <c r="I5976" t="s">
        <v>4</v>
      </c>
      <c r="J5976">
        <v>137.85</v>
      </c>
      <c r="M5976">
        <v>137.85</v>
      </c>
      <c r="N5976">
        <f t="shared" si="93"/>
        <v>0</v>
      </c>
    </row>
    <row r="5977" spans="1:14" x14ac:dyDescent="0.2">
      <c r="A5977" t="s">
        <v>6234</v>
      </c>
      <c r="B5977" t="s">
        <v>33596</v>
      </c>
      <c r="I5977" t="s">
        <v>4</v>
      </c>
      <c r="J5977">
        <v>156.97999999999999</v>
      </c>
      <c r="M5977">
        <v>156.97999999999999</v>
      </c>
      <c r="N5977">
        <f t="shared" si="93"/>
        <v>0</v>
      </c>
    </row>
    <row r="5978" spans="1:14" x14ac:dyDescent="0.2">
      <c r="A5978" t="s">
        <v>6235</v>
      </c>
      <c r="B5978" t="s">
        <v>33596</v>
      </c>
      <c r="I5978" t="s">
        <v>4</v>
      </c>
      <c r="J5978">
        <v>143.93</v>
      </c>
      <c r="M5978">
        <v>143.93</v>
      </c>
      <c r="N5978">
        <f t="shared" si="93"/>
        <v>0</v>
      </c>
    </row>
    <row r="5979" spans="1:14" x14ac:dyDescent="0.2">
      <c r="A5979" t="s">
        <v>6236</v>
      </c>
      <c r="B5979" t="s">
        <v>33597</v>
      </c>
      <c r="I5979" t="s">
        <v>4</v>
      </c>
      <c r="J5979">
        <v>182.78</v>
      </c>
      <c r="M5979">
        <v>182.78</v>
      </c>
      <c r="N5979">
        <f t="shared" si="93"/>
        <v>0</v>
      </c>
    </row>
    <row r="5980" spans="1:14" x14ac:dyDescent="0.2">
      <c r="A5980" t="s">
        <v>6237</v>
      </c>
      <c r="B5980" t="s">
        <v>33597</v>
      </c>
      <c r="I5980" t="s">
        <v>4</v>
      </c>
      <c r="J5980">
        <v>167.36</v>
      </c>
      <c r="M5980">
        <v>167.36</v>
      </c>
      <c r="N5980">
        <f t="shared" si="93"/>
        <v>0</v>
      </c>
    </row>
    <row r="5981" spans="1:14" x14ac:dyDescent="0.2">
      <c r="A5981" t="s">
        <v>6238</v>
      </c>
      <c r="B5981" t="s">
        <v>33598</v>
      </c>
      <c r="I5981" t="s">
        <v>4</v>
      </c>
      <c r="J5981">
        <v>198.49</v>
      </c>
      <c r="M5981">
        <v>198.49</v>
      </c>
      <c r="N5981">
        <f t="shared" si="93"/>
        <v>0</v>
      </c>
    </row>
    <row r="5982" spans="1:14" x14ac:dyDescent="0.2">
      <c r="A5982" t="s">
        <v>6239</v>
      </c>
      <c r="B5982" t="s">
        <v>33598</v>
      </c>
      <c r="I5982" t="s">
        <v>4</v>
      </c>
      <c r="J5982">
        <v>181.96</v>
      </c>
      <c r="M5982">
        <v>181.96</v>
      </c>
      <c r="N5982">
        <f t="shared" si="93"/>
        <v>0</v>
      </c>
    </row>
    <row r="5983" spans="1:14" x14ac:dyDescent="0.2">
      <c r="A5983" t="s">
        <v>6240</v>
      </c>
      <c r="B5983" t="s">
        <v>33599</v>
      </c>
      <c r="I5983" t="s">
        <v>4</v>
      </c>
      <c r="J5983">
        <v>230.59</v>
      </c>
      <c r="M5983">
        <v>230.59</v>
      </c>
      <c r="N5983">
        <f t="shared" si="93"/>
        <v>0</v>
      </c>
    </row>
    <row r="5984" spans="1:14" x14ac:dyDescent="0.2">
      <c r="A5984" t="s">
        <v>6241</v>
      </c>
      <c r="B5984" t="s">
        <v>33599</v>
      </c>
      <c r="I5984" t="s">
        <v>4</v>
      </c>
      <c r="J5984">
        <v>210.9</v>
      </c>
      <c r="M5984">
        <v>210.9</v>
      </c>
      <c r="N5984">
        <f t="shared" si="93"/>
        <v>0</v>
      </c>
    </row>
    <row r="5985" spans="1:14" x14ac:dyDescent="0.2">
      <c r="A5985" t="s">
        <v>6242</v>
      </c>
      <c r="B5985" t="s">
        <v>33600</v>
      </c>
      <c r="I5985" t="s">
        <v>4</v>
      </c>
      <c r="J5985">
        <v>246.96</v>
      </c>
      <c r="M5985">
        <v>246.96</v>
      </c>
      <c r="N5985">
        <f t="shared" si="93"/>
        <v>0</v>
      </c>
    </row>
    <row r="5986" spans="1:14" x14ac:dyDescent="0.2">
      <c r="A5986" t="s">
        <v>6243</v>
      </c>
      <c r="B5986" t="s">
        <v>33600</v>
      </c>
      <c r="I5986" t="s">
        <v>4</v>
      </c>
      <c r="J5986">
        <v>226.11</v>
      </c>
      <c r="M5986">
        <v>226.11</v>
      </c>
      <c r="N5986">
        <f t="shared" si="93"/>
        <v>0</v>
      </c>
    </row>
    <row r="5987" spans="1:14" x14ac:dyDescent="0.2">
      <c r="A5987" t="s">
        <v>6244</v>
      </c>
      <c r="B5987" t="s">
        <v>33601</v>
      </c>
      <c r="I5987" t="s">
        <v>4</v>
      </c>
      <c r="J5987">
        <v>326.12</v>
      </c>
      <c r="M5987">
        <v>326.12</v>
      </c>
      <c r="N5987">
        <f t="shared" si="93"/>
        <v>0</v>
      </c>
    </row>
    <row r="5988" spans="1:14" x14ac:dyDescent="0.2">
      <c r="A5988" t="s">
        <v>6245</v>
      </c>
      <c r="B5988" t="s">
        <v>33601</v>
      </c>
      <c r="I5988" t="s">
        <v>4</v>
      </c>
      <c r="J5988">
        <v>298.57</v>
      </c>
      <c r="M5988">
        <v>298.57</v>
      </c>
      <c r="N5988">
        <f t="shared" si="93"/>
        <v>0</v>
      </c>
    </row>
    <row r="5989" spans="1:14" x14ac:dyDescent="0.2">
      <c r="A5989" t="s">
        <v>6246</v>
      </c>
      <c r="B5989" t="s">
        <v>33602</v>
      </c>
      <c r="I5989" t="s">
        <v>4</v>
      </c>
      <c r="J5989">
        <v>403.77</v>
      </c>
      <c r="M5989">
        <v>403.77</v>
      </c>
      <c r="N5989">
        <f t="shared" si="93"/>
        <v>0</v>
      </c>
    </row>
    <row r="5990" spans="1:14" x14ac:dyDescent="0.2">
      <c r="A5990" t="s">
        <v>6247</v>
      </c>
      <c r="B5990" t="s">
        <v>33602</v>
      </c>
      <c r="I5990" t="s">
        <v>4</v>
      </c>
      <c r="J5990">
        <v>369.71</v>
      </c>
      <c r="M5990">
        <v>369.71</v>
      </c>
      <c r="N5990">
        <f t="shared" si="93"/>
        <v>0</v>
      </c>
    </row>
    <row r="5991" spans="1:14" x14ac:dyDescent="0.2">
      <c r="A5991" t="s">
        <v>6248</v>
      </c>
      <c r="B5991" t="s">
        <v>33603</v>
      </c>
      <c r="I5991" t="s">
        <v>4</v>
      </c>
      <c r="J5991">
        <v>87.39</v>
      </c>
      <c r="M5991">
        <v>87.39</v>
      </c>
      <c r="N5991">
        <f t="shared" si="93"/>
        <v>0</v>
      </c>
    </row>
    <row r="5992" spans="1:14" x14ac:dyDescent="0.2">
      <c r="A5992" t="s">
        <v>6249</v>
      </c>
      <c r="B5992" t="s">
        <v>33603</v>
      </c>
      <c r="I5992" t="s">
        <v>4</v>
      </c>
      <c r="J5992">
        <v>82</v>
      </c>
      <c r="M5992">
        <v>82</v>
      </c>
      <c r="N5992">
        <f t="shared" si="93"/>
        <v>0</v>
      </c>
    </row>
    <row r="5993" spans="1:14" x14ac:dyDescent="0.2">
      <c r="A5993" t="s">
        <v>6250</v>
      </c>
      <c r="B5993" t="s">
        <v>33604</v>
      </c>
      <c r="I5993" t="s">
        <v>4</v>
      </c>
      <c r="J5993">
        <v>147.77000000000001</v>
      </c>
      <c r="M5993">
        <v>147.77000000000001</v>
      </c>
      <c r="N5993">
        <f t="shared" si="93"/>
        <v>0</v>
      </c>
    </row>
    <row r="5994" spans="1:14" x14ac:dyDescent="0.2">
      <c r="A5994" t="s">
        <v>6251</v>
      </c>
      <c r="B5994" t="s">
        <v>33604</v>
      </c>
      <c r="I5994" t="s">
        <v>4</v>
      </c>
      <c r="J5994">
        <v>135.38</v>
      </c>
      <c r="M5994">
        <v>135.38</v>
      </c>
      <c r="N5994">
        <f t="shared" si="93"/>
        <v>0</v>
      </c>
    </row>
    <row r="5995" spans="1:14" x14ac:dyDescent="0.2">
      <c r="A5995" t="s">
        <v>6252</v>
      </c>
      <c r="B5995" t="s">
        <v>33605</v>
      </c>
      <c r="I5995" t="s">
        <v>4</v>
      </c>
      <c r="J5995">
        <v>159.12</v>
      </c>
      <c r="M5995">
        <v>159.12</v>
      </c>
      <c r="N5995">
        <f t="shared" si="93"/>
        <v>0</v>
      </c>
    </row>
    <row r="5996" spans="1:14" x14ac:dyDescent="0.2">
      <c r="A5996" t="s">
        <v>6253</v>
      </c>
      <c r="B5996" t="s">
        <v>33605</v>
      </c>
      <c r="I5996" t="s">
        <v>4</v>
      </c>
      <c r="J5996">
        <v>145.91999999999999</v>
      </c>
      <c r="M5996">
        <v>145.91999999999999</v>
      </c>
      <c r="N5996">
        <f t="shared" si="93"/>
        <v>0</v>
      </c>
    </row>
    <row r="5997" spans="1:14" x14ac:dyDescent="0.2">
      <c r="A5997" t="s">
        <v>6254</v>
      </c>
      <c r="B5997" t="s">
        <v>33606</v>
      </c>
      <c r="I5997" t="s">
        <v>4</v>
      </c>
      <c r="J5997">
        <v>181.61</v>
      </c>
      <c r="M5997">
        <v>181.61</v>
      </c>
      <c r="N5997">
        <f t="shared" si="93"/>
        <v>0</v>
      </c>
    </row>
    <row r="5998" spans="1:14" x14ac:dyDescent="0.2">
      <c r="A5998" t="s">
        <v>6255</v>
      </c>
      <c r="B5998" t="s">
        <v>33606</v>
      </c>
      <c r="I5998" t="s">
        <v>4</v>
      </c>
      <c r="J5998">
        <v>166.63</v>
      </c>
      <c r="M5998">
        <v>166.63</v>
      </c>
      <c r="N5998">
        <f t="shared" si="93"/>
        <v>0</v>
      </c>
    </row>
    <row r="5999" spans="1:14" x14ac:dyDescent="0.2">
      <c r="A5999" t="s">
        <v>6256</v>
      </c>
      <c r="B5999" t="s">
        <v>33607</v>
      </c>
      <c r="I5999" t="s">
        <v>4</v>
      </c>
      <c r="J5999">
        <v>190.34</v>
      </c>
      <c r="M5999">
        <v>190.34</v>
      </c>
      <c r="N5999">
        <f t="shared" si="93"/>
        <v>0</v>
      </c>
    </row>
    <row r="6000" spans="1:14" x14ac:dyDescent="0.2">
      <c r="A6000" t="s">
        <v>6257</v>
      </c>
      <c r="B6000" t="s">
        <v>33607</v>
      </c>
      <c r="I6000" t="s">
        <v>4</v>
      </c>
      <c r="J6000">
        <v>174.74</v>
      </c>
      <c r="M6000">
        <v>174.74</v>
      </c>
      <c r="N6000">
        <f t="shared" si="93"/>
        <v>0</v>
      </c>
    </row>
    <row r="6001" spans="1:14" x14ac:dyDescent="0.2">
      <c r="A6001" t="s">
        <v>6258</v>
      </c>
      <c r="B6001" t="s">
        <v>33608</v>
      </c>
      <c r="I6001" t="s">
        <v>4</v>
      </c>
      <c r="J6001">
        <v>220.91</v>
      </c>
      <c r="M6001">
        <v>220.91</v>
      </c>
      <c r="N6001">
        <f t="shared" si="93"/>
        <v>0</v>
      </c>
    </row>
    <row r="6002" spans="1:14" x14ac:dyDescent="0.2">
      <c r="A6002" t="s">
        <v>6259</v>
      </c>
      <c r="B6002" t="s">
        <v>33608</v>
      </c>
      <c r="I6002" t="s">
        <v>4</v>
      </c>
      <c r="J6002">
        <v>202.55</v>
      </c>
      <c r="M6002">
        <v>202.55</v>
      </c>
      <c r="N6002">
        <f t="shared" si="93"/>
        <v>0</v>
      </c>
    </row>
    <row r="6003" spans="1:14" x14ac:dyDescent="0.2">
      <c r="A6003" t="s">
        <v>6260</v>
      </c>
      <c r="B6003" t="s">
        <v>33609</v>
      </c>
      <c r="I6003" t="s">
        <v>4</v>
      </c>
      <c r="J6003">
        <v>241.87</v>
      </c>
      <c r="M6003">
        <v>241.87</v>
      </c>
      <c r="N6003">
        <f t="shared" si="93"/>
        <v>0</v>
      </c>
    </row>
    <row r="6004" spans="1:14" x14ac:dyDescent="0.2">
      <c r="A6004" t="s">
        <v>6261</v>
      </c>
      <c r="B6004" t="s">
        <v>33609</v>
      </c>
      <c r="I6004" t="s">
        <v>4</v>
      </c>
      <c r="J6004">
        <v>222.01</v>
      </c>
      <c r="M6004">
        <v>222.01</v>
      </c>
      <c r="N6004">
        <f t="shared" si="93"/>
        <v>0</v>
      </c>
    </row>
    <row r="6005" spans="1:14" x14ac:dyDescent="0.2">
      <c r="A6005" t="s">
        <v>6262</v>
      </c>
      <c r="B6005" t="s">
        <v>33610</v>
      </c>
      <c r="I6005" t="s">
        <v>4</v>
      </c>
      <c r="J6005">
        <v>301.44</v>
      </c>
      <c r="M6005">
        <v>301.44</v>
      </c>
      <c r="N6005">
        <f t="shared" si="93"/>
        <v>0</v>
      </c>
    </row>
    <row r="6006" spans="1:14" x14ac:dyDescent="0.2">
      <c r="A6006" t="s">
        <v>6263</v>
      </c>
      <c r="B6006" t="s">
        <v>33610</v>
      </c>
      <c r="I6006" t="s">
        <v>4</v>
      </c>
      <c r="J6006">
        <v>276.38</v>
      </c>
      <c r="M6006">
        <v>276.38</v>
      </c>
      <c r="N6006">
        <f t="shared" si="93"/>
        <v>0</v>
      </c>
    </row>
    <row r="6007" spans="1:14" x14ac:dyDescent="0.2">
      <c r="A6007" t="s">
        <v>6264</v>
      </c>
      <c r="B6007" t="s">
        <v>33611</v>
      </c>
      <c r="I6007" t="s">
        <v>4</v>
      </c>
      <c r="J6007">
        <v>351</v>
      </c>
      <c r="M6007">
        <v>351</v>
      </c>
      <c r="N6007">
        <f t="shared" si="93"/>
        <v>0</v>
      </c>
    </row>
    <row r="6008" spans="1:14" x14ac:dyDescent="0.2">
      <c r="A6008" t="s">
        <v>6265</v>
      </c>
      <c r="B6008" t="s">
        <v>33611</v>
      </c>
      <c r="I6008" t="s">
        <v>4</v>
      </c>
      <c r="J6008">
        <v>321.83999999999997</v>
      </c>
      <c r="M6008">
        <v>321.83999999999997</v>
      </c>
      <c r="N6008">
        <f t="shared" si="93"/>
        <v>0</v>
      </c>
    </row>
    <row r="6009" spans="1:14" x14ac:dyDescent="0.2">
      <c r="A6009" t="s">
        <v>6266</v>
      </c>
      <c r="B6009" t="s">
        <v>33612</v>
      </c>
      <c r="I6009" t="s">
        <v>4</v>
      </c>
      <c r="J6009">
        <v>355.36</v>
      </c>
      <c r="M6009">
        <v>355.36</v>
      </c>
      <c r="N6009">
        <f t="shared" si="93"/>
        <v>0</v>
      </c>
    </row>
    <row r="6010" spans="1:14" x14ac:dyDescent="0.2">
      <c r="A6010" t="s">
        <v>6267</v>
      </c>
      <c r="B6010" t="s">
        <v>33612</v>
      </c>
      <c r="I6010" t="s">
        <v>4</v>
      </c>
      <c r="J6010">
        <v>325.89</v>
      </c>
      <c r="M6010">
        <v>325.89</v>
      </c>
      <c r="N6010">
        <f t="shared" si="93"/>
        <v>0</v>
      </c>
    </row>
    <row r="6011" spans="1:14" x14ac:dyDescent="0.2">
      <c r="A6011" t="s">
        <v>6268</v>
      </c>
      <c r="B6011" t="s">
        <v>33613</v>
      </c>
      <c r="I6011" t="s">
        <v>4</v>
      </c>
      <c r="J6011">
        <v>387.93</v>
      </c>
      <c r="M6011">
        <v>387.93</v>
      </c>
      <c r="N6011">
        <f t="shared" si="93"/>
        <v>0</v>
      </c>
    </row>
    <row r="6012" spans="1:14" x14ac:dyDescent="0.2">
      <c r="A6012" t="s">
        <v>6269</v>
      </c>
      <c r="B6012" t="s">
        <v>33613</v>
      </c>
      <c r="I6012" t="s">
        <v>4</v>
      </c>
      <c r="J6012">
        <v>355.86</v>
      </c>
      <c r="M6012">
        <v>355.86</v>
      </c>
      <c r="N6012">
        <f t="shared" si="93"/>
        <v>0</v>
      </c>
    </row>
    <row r="6013" spans="1:14" x14ac:dyDescent="0.2">
      <c r="A6013" t="s">
        <v>6270</v>
      </c>
      <c r="B6013" t="s">
        <v>33614</v>
      </c>
      <c r="I6013" t="s">
        <v>4</v>
      </c>
      <c r="J6013">
        <v>477.04</v>
      </c>
      <c r="M6013">
        <v>477.04</v>
      </c>
      <c r="N6013">
        <f t="shared" si="93"/>
        <v>0</v>
      </c>
    </row>
    <row r="6014" spans="1:14" x14ac:dyDescent="0.2">
      <c r="A6014" t="s">
        <v>6271</v>
      </c>
      <c r="B6014" t="s">
        <v>33614</v>
      </c>
      <c r="I6014" t="s">
        <v>4</v>
      </c>
      <c r="J6014">
        <v>437.76</v>
      </c>
      <c r="M6014">
        <v>437.76</v>
      </c>
      <c r="N6014">
        <f t="shared" si="93"/>
        <v>0</v>
      </c>
    </row>
    <row r="6015" spans="1:14" x14ac:dyDescent="0.2">
      <c r="A6015" t="s">
        <v>6272</v>
      </c>
      <c r="B6015" t="s">
        <v>33615</v>
      </c>
      <c r="I6015" t="s">
        <v>4</v>
      </c>
      <c r="J6015">
        <v>416.99</v>
      </c>
      <c r="M6015">
        <v>416.99</v>
      </c>
      <c r="N6015">
        <f t="shared" si="93"/>
        <v>0</v>
      </c>
    </row>
    <row r="6016" spans="1:14" x14ac:dyDescent="0.2">
      <c r="A6016" t="s">
        <v>6273</v>
      </c>
      <c r="B6016" t="s">
        <v>33615</v>
      </c>
      <c r="I6016" t="s">
        <v>4</v>
      </c>
      <c r="J6016">
        <v>383.13</v>
      </c>
      <c r="M6016">
        <v>383.13</v>
      </c>
      <c r="N6016">
        <f t="shared" si="93"/>
        <v>0</v>
      </c>
    </row>
    <row r="6017" spans="1:14" x14ac:dyDescent="0.2">
      <c r="A6017" t="s">
        <v>6274</v>
      </c>
      <c r="B6017" t="s">
        <v>33616</v>
      </c>
      <c r="I6017" t="s">
        <v>4</v>
      </c>
      <c r="J6017">
        <v>456.11</v>
      </c>
      <c r="M6017">
        <v>456.11</v>
      </c>
      <c r="N6017">
        <f t="shared" si="93"/>
        <v>0</v>
      </c>
    </row>
    <row r="6018" spans="1:14" x14ac:dyDescent="0.2">
      <c r="A6018" t="s">
        <v>6275</v>
      </c>
      <c r="B6018" t="s">
        <v>33616</v>
      </c>
      <c r="I6018" t="s">
        <v>4</v>
      </c>
      <c r="J6018">
        <v>419.19</v>
      </c>
      <c r="M6018">
        <v>419.19</v>
      </c>
      <c r="N6018">
        <f t="shared" si="93"/>
        <v>0</v>
      </c>
    </row>
    <row r="6019" spans="1:14" x14ac:dyDescent="0.2">
      <c r="A6019" t="s">
        <v>6276</v>
      </c>
      <c r="B6019" t="s">
        <v>33617</v>
      </c>
      <c r="I6019" t="s">
        <v>4</v>
      </c>
      <c r="J6019">
        <v>562.26</v>
      </c>
      <c r="M6019">
        <v>562.26</v>
      </c>
      <c r="N6019">
        <f t="shared" si="93"/>
        <v>0</v>
      </c>
    </row>
    <row r="6020" spans="1:14" x14ac:dyDescent="0.2">
      <c r="A6020" t="s">
        <v>6277</v>
      </c>
      <c r="B6020" t="s">
        <v>33617</v>
      </c>
      <c r="I6020" t="s">
        <v>4</v>
      </c>
      <c r="J6020">
        <v>516.91999999999996</v>
      </c>
      <c r="M6020">
        <v>516.91999999999996</v>
      </c>
      <c r="N6020">
        <f t="shared" ref="N6020:N6083" si="94">J6020-M6020</f>
        <v>0</v>
      </c>
    </row>
    <row r="6021" spans="1:14" x14ac:dyDescent="0.2">
      <c r="A6021" t="s">
        <v>6278</v>
      </c>
      <c r="B6021" t="s">
        <v>33618</v>
      </c>
      <c r="I6021" t="s">
        <v>5</v>
      </c>
      <c r="J6021">
        <v>11.55</v>
      </c>
      <c r="M6021">
        <v>11.55</v>
      </c>
      <c r="N6021">
        <f t="shared" si="94"/>
        <v>0</v>
      </c>
    </row>
    <row r="6022" spans="1:14" x14ac:dyDescent="0.2">
      <c r="A6022" t="s">
        <v>6279</v>
      </c>
      <c r="B6022" t="s">
        <v>33618</v>
      </c>
      <c r="I6022" t="s">
        <v>5</v>
      </c>
      <c r="J6022">
        <v>10.130000000000001</v>
      </c>
      <c r="M6022">
        <v>10.130000000000001</v>
      </c>
      <c r="N6022">
        <f t="shared" si="94"/>
        <v>0</v>
      </c>
    </row>
    <row r="6023" spans="1:14" x14ac:dyDescent="0.2">
      <c r="A6023" t="s">
        <v>6280</v>
      </c>
      <c r="B6023" t="s">
        <v>33619</v>
      </c>
      <c r="I6023" t="s">
        <v>5</v>
      </c>
      <c r="J6023">
        <v>21.55</v>
      </c>
      <c r="M6023">
        <v>21.55</v>
      </c>
      <c r="N6023">
        <f t="shared" si="94"/>
        <v>0</v>
      </c>
    </row>
    <row r="6024" spans="1:14" x14ac:dyDescent="0.2">
      <c r="A6024" t="s">
        <v>6281</v>
      </c>
      <c r="B6024" t="s">
        <v>33619</v>
      </c>
      <c r="I6024" t="s">
        <v>5</v>
      </c>
      <c r="J6024">
        <v>18.91</v>
      </c>
      <c r="M6024">
        <v>18.91</v>
      </c>
      <c r="N6024">
        <f t="shared" si="94"/>
        <v>0</v>
      </c>
    </row>
    <row r="6025" spans="1:14" x14ac:dyDescent="0.2">
      <c r="A6025" t="s">
        <v>6282</v>
      </c>
      <c r="B6025" t="s">
        <v>33620</v>
      </c>
      <c r="I6025" t="s">
        <v>5</v>
      </c>
      <c r="J6025">
        <v>26.65</v>
      </c>
      <c r="M6025">
        <v>26.65</v>
      </c>
      <c r="N6025">
        <f t="shared" si="94"/>
        <v>0</v>
      </c>
    </row>
    <row r="6026" spans="1:14" x14ac:dyDescent="0.2">
      <c r="A6026" t="s">
        <v>6283</v>
      </c>
      <c r="B6026" t="s">
        <v>33620</v>
      </c>
      <c r="I6026" t="s">
        <v>5</v>
      </c>
      <c r="J6026">
        <v>23.47</v>
      </c>
      <c r="M6026">
        <v>23.47</v>
      </c>
      <c r="N6026">
        <f t="shared" si="94"/>
        <v>0</v>
      </c>
    </row>
    <row r="6027" spans="1:14" x14ac:dyDescent="0.2">
      <c r="A6027" t="s">
        <v>6284</v>
      </c>
      <c r="B6027" t="s">
        <v>33621</v>
      </c>
      <c r="I6027" t="s">
        <v>5</v>
      </c>
      <c r="J6027">
        <v>163.15</v>
      </c>
      <c r="M6027">
        <v>163.15</v>
      </c>
      <c r="N6027">
        <f t="shared" si="94"/>
        <v>0</v>
      </c>
    </row>
    <row r="6028" spans="1:14" x14ac:dyDescent="0.2">
      <c r="A6028" t="s">
        <v>6285</v>
      </c>
      <c r="B6028" t="s">
        <v>33621</v>
      </c>
      <c r="I6028" t="s">
        <v>5</v>
      </c>
      <c r="J6028">
        <v>148.43</v>
      </c>
      <c r="M6028">
        <v>148.43</v>
      </c>
      <c r="N6028">
        <f t="shared" si="94"/>
        <v>0</v>
      </c>
    </row>
    <row r="6029" spans="1:14" x14ac:dyDescent="0.2">
      <c r="A6029" t="s">
        <v>6286</v>
      </c>
      <c r="B6029" t="s">
        <v>33622</v>
      </c>
      <c r="I6029" t="s">
        <v>5</v>
      </c>
      <c r="J6029">
        <v>201.63</v>
      </c>
      <c r="M6029">
        <v>201.63</v>
      </c>
      <c r="N6029">
        <f t="shared" si="94"/>
        <v>0</v>
      </c>
    </row>
    <row r="6030" spans="1:14" x14ac:dyDescent="0.2">
      <c r="A6030" t="s">
        <v>6287</v>
      </c>
      <c r="B6030" t="s">
        <v>33622</v>
      </c>
      <c r="I6030" t="s">
        <v>5</v>
      </c>
      <c r="J6030">
        <v>184.18</v>
      </c>
      <c r="M6030">
        <v>184.18</v>
      </c>
      <c r="N6030">
        <f t="shared" si="94"/>
        <v>0</v>
      </c>
    </row>
    <row r="6031" spans="1:14" x14ac:dyDescent="0.2">
      <c r="A6031" t="s">
        <v>6288</v>
      </c>
      <c r="B6031" t="s">
        <v>33623</v>
      </c>
      <c r="I6031" t="s">
        <v>5</v>
      </c>
      <c r="J6031">
        <v>237.67</v>
      </c>
      <c r="M6031">
        <v>237.67</v>
      </c>
      <c r="N6031">
        <f t="shared" si="94"/>
        <v>0</v>
      </c>
    </row>
    <row r="6032" spans="1:14" x14ac:dyDescent="0.2">
      <c r="A6032" t="s">
        <v>6289</v>
      </c>
      <c r="B6032" t="s">
        <v>33623</v>
      </c>
      <c r="I6032" t="s">
        <v>5</v>
      </c>
      <c r="J6032">
        <v>217.75</v>
      </c>
      <c r="M6032">
        <v>217.75</v>
      </c>
      <c r="N6032">
        <f t="shared" si="94"/>
        <v>0</v>
      </c>
    </row>
    <row r="6033" spans="1:14" x14ac:dyDescent="0.2">
      <c r="A6033" t="s">
        <v>6290</v>
      </c>
      <c r="B6033" t="s">
        <v>33624</v>
      </c>
      <c r="I6033" t="s">
        <v>5</v>
      </c>
      <c r="J6033">
        <v>278.73</v>
      </c>
      <c r="M6033">
        <v>278.73</v>
      </c>
      <c r="N6033">
        <f t="shared" si="94"/>
        <v>0</v>
      </c>
    </row>
    <row r="6034" spans="1:14" x14ac:dyDescent="0.2">
      <c r="A6034" t="s">
        <v>6291</v>
      </c>
      <c r="B6034" t="s">
        <v>33624</v>
      </c>
      <c r="I6034" t="s">
        <v>5</v>
      </c>
      <c r="J6034">
        <v>255.66</v>
      </c>
      <c r="M6034">
        <v>255.66</v>
      </c>
      <c r="N6034">
        <f t="shared" si="94"/>
        <v>0</v>
      </c>
    </row>
    <row r="6035" spans="1:14" x14ac:dyDescent="0.2">
      <c r="A6035" t="s">
        <v>6292</v>
      </c>
      <c r="B6035" t="s">
        <v>33625</v>
      </c>
      <c r="I6035" t="s">
        <v>5</v>
      </c>
      <c r="J6035">
        <v>315.79000000000002</v>
      </c>
      <c r="M6035">
        <v>315.79000000000002</v>
      </c>
      <c r="N6035">
        <f t="shared" si="94"/>
        <v>0</v>
      </c>
    </row>
    <row r="6036" spans="1:14" x14ac:dyDescent="0.2">
      <c r="A6036" t="s">
        <v>6293</v>
      </c>
      <c r="B6036" t="s">
        <v>33625</v>
      </c>
      <c r="I6036" t="s">
        <v>5</v>
      </c>
      <c r="J6036">
        <v>290.14999999999998</v>
      </c>
      <c r="M6036">
        <v>290.14999999999998</v>
      </c>
      <c r="N6036">
        <f t="shared" si="94"/>
        <v>0</v>
      </c>
    </row>
    <row r="6037" spans="1:14" x14ac:dyDescent="0.2">
      <c r="A6037" t="s">
        <v>6294</v>
      </c>
      <c r="B6037" t="s">
        <v>33626</v>
      </c>
      <c r="I6037" t="s">
        <v>5</v>
      </c>
      <c r="J6037">
        <v>357.93</v>
      </c>
      <c r="M6037">
        <v>357.93</v>
      </c>
      <c r="N6037">
        <f t="shared" si="94"/>
        <v>0</v>
      </c>
    </row>
    <row r="6038" spans="1:14" x14ac:dyDescent="0.2">
      <c r="A6038" t="s">
        <v>6295</v>
      </c>
      <c r="B6038" t="s">
        <v>33626</v>
      </c>
      <c r="I6038" t="s">
        <v>5</v>
      </c>
      <c r="J6038">
        <v>329</v>
      </c>
      <c r="M6038">
        <v>329</v>
      </c>
      <c r="N6038">
        <f t="shared" si="94"/>
        <v>0</v>
      </c>
    </row>
    <row r="6039" spans="1:14" x14ac:dyDescent="0.2">
      <c r="A6039" t="s">
        <v>6296</v>
      </c>
      <c r="B6039" t="s">
        <v>33627</v>
      </c>
      <c r="I6039" t="s">
        <v>5</v>
      </c>
      <c r="J6039">
        <v>395.09</v>
      </c>
      <c r="M6039">
        <v>395.09</v>
      </c>
      <c r="N6039">
        <f t="shared" si="94"/>
        <v>0</v>
      </c>
    </row>
    <row r="6040" spans="1:14" x14ac:dyDescent="0.2">
      <c r="A6040" t="s">
        <v>6297</v>
      </c>
      <c r="B6040" t="s">
        <v>33627</v>
      </c>
      <c r="I6040" t="s">
        <v>5</v>
      </c>
      <c r="J6040">
        <v>363.6</v>
      </c>
      <c r="M6040">
        <v>363.6</v>
      </c>
      <c r="N6040">
        <f t="shared" si="94"/>
        <v>0</v>
      </c>
    </row>
    <row r="6041" spans="1:14" x14ac:dyDescent="0.2">
      <c r="A6041" t="s">
        <v>6298</v>
      </c>
      <c r="B6041" t="s">
        <v>33628</v>
      </c>
      <c r="I6041" t="s">
        <v>5</v>
      </c>
      <c r="J6041">
        <v>433.87</v>
      </c>
      <c r="M6041">
        <v>433.87</v>
      </c>
      <c r="N6041">
        <f t="shared" si="94"/>
        <v>0</v>
      </c>
    </row>
    <row r="6042" spans="1:14" x14ac:dyDescent="0.2">
      <c r="A6042" t="s">
        <v>6299</v>
      </c>
      <c r="B6042" t="s">
        <v>33628</v>
      </c>
      <c r="I6042" t="s">
        <v>5</v>
      </c>
      <c r="J6042">
        <v>399.53</v>
      </c>
      <c r="M6042">
        <v>399.53</v>
      </c>
      <c r="N6042">
        <f t="shared" si="94"/>
        <v>0</v>
      </c>
    </row>
    <row r="6043" spans="1:14" x14ac:dyDescent="0.2">
      <c r="A6043" t="s">
        <v>6300</v>
      </c>
      <c r="B6043" t="s">
        <v>33629</v>
      </c>
      <c r="I6043" t="s">
        <v>5</v>
      </c>
      <c r="J6043">
        <v>190.57</v>
      </c>
      <c r="M6043">
        <v>190.57</v>
      </c>
      <c r="N6043">
        <f t="shared" si="94"/>
        <v>0</v>
      </c>
    </row>
    <row r="6044" spans="1:14" x14ac:dyDescent="0.2">
      <c r="A6044" t="s">
        <v>6301</v>
      </c>
      <c r="B6044" t="s">
        <v>33629</v>
      </c>
      <c r="I6044" t="s">
        <v>5</v>
      </c>
      <c r="J6044">
        <v>173.97</v>
      </c>
      <c r="M6044">
        <v>173.97</v>
      </c>
      <c r="N6044">
        <f t="shared" si="94"/>
        <v>0</v>
      </c>
    </row>
    <row r="6045" spans="1:14" x14ac:dyDescent="0.2">
      <c r="A6045" t="s">
        <v>6302</v>
      </c>
      <c r="B6045" t="s">
        <v>33630</v>
      </c>
      <c r="I6045" t="s">
        <v>5</v>
      </c>
      <c r="J6045">
        <v>238.36</v>
      </c>
      <c r="M6045">
        <v>238.36</v>
      </c>
      <c r="N6045">
        <f t="shared" si="94"/>
        <v>0</v>
      </c>
    </row>
    <row r="6046" spans="1:14" x14ac:dyDescent="0.2">
      <c r="A6046" t="s">
        <v>6303</v>
      </c>
      <c r="B6046" t="s">
        <v>33630</v>
      </c>
      <c r="I6046" t="s">
        <v>5</v>
      </c>
      <c r="J6046">
        <v>218.39</v>
      </c>
      <c r="M6046">
        <v>218.39</v>
      </c>
      <c r="N6046">
        <f t="shared" si="94"/>
        <v>0</v>
      </c>
    </row>
    <row r="6047" spans="1:14" x14ac:dyDescent="0.2">
      <c r="A6047" t="s">
        <v>6304</v>
      </c>
      <c r="B6047" t="s">
        <v>33631</v>
      </c>
      <c r="I6047" t="s">
        <v>5</v>
      </c>
      <c r="J6047">
        <v>283.43</v>
      </c>
      <c r="M6047">
        <v>283.43</v>
      </c>
      <c r="N6047">
        <f t="shared" si="94"/>
        <v>0</v>
      </c>
    </row>
    <row r="6048" spans="1:14" x14ac:dyDescent="0.2">
      <c r="A6048" t="s">
        <v>6305</v>
      </c>
      <c r="B6048" t="s">
        <v>33631</v>
      </c>
      <c r="I6048" t="s">
        <v>5</v>
      </c>
      <c r="J6048">
        <v>260.36</v>
      </c>
      <c r="M6048">
        <v>260.36</v>
      </c>
      <c r="N6048">
        <f t="shared" si="94"/>
        <v>0</v>
      </c>
    </row>
    <row r="6049" spans="1:14" x14ac:dyDescent="0.2">
      <c r="A6049" t="s">
        <v>6306</v>
      </c>
      <c r="B6049" t="s">
        <v>33632</v>
      </c>
      <c r="I6049" t="s">
        <v>5</v>
      </c>
      <c r="J6049">
        <v>333.51</v>
      </c>
      <c r="M6049">
        <v>333.51</v>
      </c>
      <c r="N6049">
        <f t="shared" si="94"/>
        <v>0</v>
      </c>
    </row>
    <row r="6050" spans="1:14" x14ac:dyDescent="0.2">
      <c r="A6050" t="s">
        <v>6307</v>
      </c>
      <c r="B6050" t="s">
        <v>33632</v>
      </c>
      <c r="I6050" t="s">
        <v>5</v>
      </c>
      <c r="J6050">
        <v>306.68</v>
      </c>
      <c r="M6050">
        <v>306.68</v>
      </c>
      <c r="N6050">
        <f t="shared" si="94"/>
        <v>0</v>
      </c>
    </row>
    <row r="6051" spans="1:14" x14ac:dyDescent="0.2">
      <c r="A6051" t="s">
        <v>6308</v>
      </c>
      <c r="B6051" t="s">
        <v>33633</v>
      </c>
      <c r="I6051" t="s">
        <v>5</v>
      </c>
      <c r="J6051">
        <v>380.03</v>
      </c>
      <c r="M6051">
        <v>380.03</v>
      </c>
      <c r="N6051">
        <f t="shared" si="94"/>
        <v>0</v>
      </c>
    </row>
    <row r="6052" spans="1:14" x14ac:dyDescent="0.2">
      <c r="A6052" t="s">
        <v>6309</v>
      </c>
      <c r="B6052" t="s">
        <v>33633</v>
      </c>
      <c r="I6052" t="s">
        <v>5</v>
      </c>
      <c r="J6052">
        <v>350</v>
      </c>
      <c r="M6052">
        <v>350</v>
      </c>
      <c r="N6052">
        <f t="shared" si="94"/>
        <v>0</v>
      </c>
    </row>
    <row r="6053" spans="1:14" x14ac:dyDescent="0.2">
      <c r="A6053" t="s">
        <v>6310</v>
      </c>
      <c r="B6053" t="s">
        <v>33634</v>
      </c>
      <c r="I6053" t="s">
        <v>5</v>
      </c>
      <c r="J6053">
        <v>431.21</v>
      </c>
      <c r="M6053">
        <v>431.21</v>
      </c>
      <c r="N6053">
        <f t="shared" si="94"/>
        <v>0</v>
      </c>
    </row>
    <row r="6054" spans="1:14" x14ac:dyDescent="0.2">
      <c r="A6054" t="s">
        <v>6311</v>
      </c>
      <c r="B6054" t="s">
        <v>33634</v>
      </c>
      <c r="I6054" t="s">
        <v>5</v>
      </c>
      <c r="J6054">
        <v>397.26</v>
      </c>
      <c r="M6054">
        <v>397.26</v>
      </c>
      <c r="N6054">
        <f t="shared" si="94"/>
        <v>0</v>
      </c>
    </row>
    <row r="6055" spans="1:14" x14ac:dyDescent="0.2">
      <c r="A6055" t="s">
        <v>6312</v>
      </c>
      <c r="B6055" t="s">
        <v>33635</v>
      </c>
      <c r="I6055" t="s">
        <v>5</v>
      </c>
      <c r="J6055">
        <v>477.73</v>
      </c>
      <c r="M6055">
        <v>477.73</v>
      </c>
      <c r="N6055">
        <f t="shared" si="94"/>
        <v>0</v>
      </c>
    </row>
    <row r="6056" spans="1:14" x14ac:dyDescent="0.2">
      <c r="A6056" t="s">
        <v>6313</v>
      </c>
      <c r="B6056" t="s">
        <v>33635</v>
      </c>
      <c r="I6056" t="s">
        <v>5</v>
      </c>
      <c r="J6056">
        <v>440.59</v>
      </c>
      <c r="M6056">
        <v>440.59</v>
      </c>
      <c r="N6056">
        <f t="shared" si="94"/>
        <v>0</v>
      </c>
    </row>
    <row r="6057" spans="1:14" x14ac:dyDescent="0.2">
      <c r="A6057" t="s">
        <v>6314</v>
      </c>
      <c r="B6057" t="s">
        <v>33636</v>
      </c>
      <c r="I6057" t="s">
        <v>5</v>
      </c>
      <c r="J6057">
        <v>525.65</v>
      </c>
      <c r="M6057">
        <v>525.65</v>
      </c>
      <c r="N6057">
        <f t="shared" si="94"/>
        <v>0</v>
      </c>
    </row>
    <row r="6058" spans="1:14" x14ac:dyDescent="0.2">
      <c r="A6058" t="s">
        <v>6315</v>
      </c>
      <c r="B6058" t="s">
        <v>33636</v>
      </c>
      <c r="I6058" t="s">
        <v>5</v>
      </c>
      <c r="J6058">
        <v>485.03</v>
      </c>
      <c r="M6058">
        <v>485.03</v>
      </c>
      <c r="N6058">
        <f t="shared" si="94"/>
        <v>0</v>
      </c>
    </row>
    <row r="6059" spans="1:14" x14ac:dyDescent="0.2">
      <c r="A6059" t="s">
        <v>6316</v>
      </c>
      <c r="B6059" t="s">
        <v>33637</v>
      </c>
      <c r="I6059" t="s">
        <v>5</v>
      </c>
      <c r="J6059">
        <v>629.9</v>
      </c>
      <c r="M6059">
        <v>629.9</v>
      </c>
      <c r="N6059">
        <f t="shared" si="94"/>
        <v>0</v>
      </c>
    </row>
    <row r="6060" spans="1:14" x14ac:dyDescent="0.2">
      <c r="A6060" t="s">
        <v>6317</v>
      </c>
      <c r="B6060" t="s">
        <v>33637</v>
      </c>
      <c r="I6060" t="s">
        <v>5</v>
      </c>
      <c r="J6060">
        <v>582.76</v>
      </c>
      <c r="M6060">
        <v>582.76</v>
      </c>
      <c r="N6060">
        <f t="shared" si="94"/>
        <v>0</v>
      </c>
    </row>
    <row r="6061" spans="1:14" x14ac:dyDescent="0.2">
      <c r="A6061" t="s">
        <v>6318</v>
      </c>
      <c r="B6061" t="s">
        <v>33638</v>
      </c>
      <c r="I6061" t="s">
        <v>5</v>
      </c>
      <c r="J6061">
        <v>756.69</v>
      </c>
      <c r="M6061">
        <v>756.69</v>
      </c>
      <c r="N6061">
        <f t="shared" si="94"/>
        <v>0</v>
      </c>
    </row>
    <row r="6062" spans="1:14" x14ac:dyDescent="0.2">
      <c r="A6062" t="s">
        <v>6319</v>
      </c>
      <c r="B6062" t="s">
        <v>33638</v>
      </c>
      <c r="I6062" t="s">
        <v>5</v>
      </c>
      <c r="J6062">
        <v>698.97</v>
      </c>
      <c r="M6062">
        <v>698.97</v>
      </c>
      <c r="N6062">
        <f t="shared" si="94"/>
        <v>0</v>
      </c>
    </row>
    <row r="6063" spans="1:14" x14ac:dyDescent="0.2">
      <c r="A6063" t="s">
        <v>6320</v>
      </c>
      <c r="B6063" t="s">
        <v>33639</v>
      </c>
      <c r="I6063" t="s">
        <v>5</v>
      </c>
      <c r="J6063">
        <v>869.76</v>
      </c>
      <c r="M6063">
        <v>869.76</v>
      </c>
      <c r="N6063">
        <f t="shared" si="94"/>
        <v>0</v>
      </c>
    </row>
    <row r="6064" spans="1:14" x14ac:dyDescent="0.2">
      <c r="A6064" t="s">
        <v>6321</v>
      </c>
      <c r="B6064" t="s">
        <v>33639</v>
      </c>
      <c r="I6064" t="s">
        <v>5</v>
      </c>
      <c r="J6064">
        <v>803.32</v>
      </c>
      <c r="M6064">
        <v>803.32</v>
      </c>
      <c r="N6064">
        <f t="shared" si="94"/>
        <v>0</v>
      </c>
    </row>
    <row r="6065" spans="1:14" x14ac:dyDescent="0.2">
      <c r="A6065" t="s">
        <v>6322</v>
      </c>
      <c r="B6065" t="s">
        <v>33640</v>
      </c>
      <c r="I6065" t="s">
        <v>5</v>
      </c>
      <c r="J6065">
        <v>460.78</v>
      </c>
      <c r="M6065">
        <v>460.78</v>
      </c>
      <c r="N6065">
        <f t="shared" si="94"/>
        <v>0</v>
      </c>
    </row>
    <row r="6066" spans="1:14" x14ac:dyDescent="0.2">
      <c r="A6066" t="s">
        <v>6323</v>
      </c>
      <c r="B6066" t="s">
        <v>33640</v>
      </c>
      <c r="I6066" t="s">
        <v>5</v>
      </c>
      <c r="J6066">
        <v>423.38</v>
      </c>
      <c r="M6066">
        <v>423.38</v>
      </c>
      <c r="N6066">
        <f t="shared" si="94"/>
        <v>0</v>
      </c>
    </row>
    <row r="6067" spans="1:14" x14ac:dyDescent="0.2">
      <c r="A6067" t="s">
        <v>6324</v>
      </c>
      <c r="B6067" t="s">
        <v>33641</v>
      </c>
      <c r="I6067" t="s">
        <v>5</v>
      </c>
      <c r="J6067">
        <v>523.5</v>
      </c>
      <c r="M6067">
        <v>523.5</v>
      </c>
      <c r="N6067">
        <f t="shared" si="94"/>
        <v>0</v>
      </c>
    </row>
    <row r="6068" spans="1:14" x14ac:dyDescent="0.2">
      <c r="A6068" t="s">
        <v>6325</v>
      </c>
      <c r="B6068" t="s">
        <v>33641</v>
      </c>
      <c r="I6068" t="s">
        <v>5</v>
      </c>
      <c r="J6068">
        <v>481.84</v>
      </c>
      <c r="M6068">
        <v>481.84</v>
      </c>
      <c r="N6068">
        <f t="shared" si="94"/>
        <v>0</v>
      </c>
    </row>
    <row r="6069" spans="1:14" x14ac:dyDescent="0.2">
      <c r="A6069" t="s">
        <v>6326</v>
      </c>
      <c r="B6069" t="s">
        <v>33642</v>
      </c>
      <c r="I6069" t="s">
        <v>5</v>
      </c>
      <c r="J6069">
        <v>592.47</v>
      </c>
      <c r="M6069">
        <v>592.47</v>
      </c>
      <c r="N6069">
        <f t="shared" si="94"/>
        <v>0</v>
      </c>
    </row>
    <row r="6070" spans="1:14" x14ac:dyDescent="0.2">
      <c r="A6070" t="s">
        <v>6327</v>
      </c>
      <c r="B6070" t="s">
        <v>33642</v>
      </c>
      <c r="I6070" t="s">
        <v>5</v>
      </c>
      <c r="J6070">
        <v>545.58000000000004</v>
      </c>
      <c r="M6070">
        <v>545.58000000000004</v>
      </c>
      <c r="N6070">
        <f t="shared" si="94"/>
        <v>0</v>
      </c>
    </row>
    <row r="6071" spans="1:14" x14ac:dyDescent="0.2">
      <c r="A6071" t="s">
        <v>6328</v>
      </c>
      <c r="B6071" t="s">
        <v>33643</v>
      </c>
      <c r="I6071" t="s">
        <v>5</v>
      </c>
      <c r="J6071">
        <v>655.19000000000005</v>
      </c>
      <c r="M6071">
        <v>655.19000000000005</v>
      </c>
      <c r="N6071">
        <f t="shared" si="94"/>
        <v>0</v>
      </c>
    </row>
    <row r="6072" spans="1:14" x14ac:dyDescent="0.2">
      <c r="A6072" t="s">
        <v>6329</v>
      </c>
      <c r="B6072" t="s">
        <v>33643</v>
      </c>
      <c r="I6072" t="s">
        <v>5</v>
      </c>
      <c r="J6072">
        <v>604.03</v>
      </c>
      <c r="M6072">
        <v>604.03</v>
      </c>
      <c r="N6072">
        <f t="shared" si="94"/>
        <v>0</v>
      </c>
    </row>
    <row r="6073" spans="1:14" x14ac:dyDescent="0.2">
      <c r="A6073" t="s">
        <v>6330</v>
      </c>
      <c r="B6073" t="s">
        <v>33644</v>
      </c>
      <c r="I6073" t="s">
        <v>5</v>
      </c>
      <c r="J6073">
        <v>724.45</v>
      </c>
      <c r="M6073">
        <v>724.45</v>
      </c>
      <c r="N6073">
        <f t="shared" si="94"/>
        <v>0</v>
      </c>
    </row>
    <row r="6074" spans="1:14" x14ac:dyDescent="0.2">
      <c r="A6074" t="s">
        <v>6331</v>
      </c>
      <c r="B6074" t="s">
        <v>33644</v>
      </c>
      <c r="I6074" t="s">
        <v>5</v>
      </c>
      <c r="J6074">
        <v>668.02</v>
      </c>
      <c r="M6074">
        <v>668.02</v>
      </c>
      <c r="N6074">
        <f t="shared" si="94"/>
        <v>0</v>
      </c>
    </row>
    <row r="6075" spans="1:14" x14ac:dyDescent="0.2">
      <c r="A6075" t="s">
        <v>6332</v>
      </c>
      <c r="B6075" t="s">
        <v>33645</v>
      </c>
      <c r="I6075" t="s">
        <v>5</v>
      </c>
      <c r="J6075">
        <v>889.48</v>
      </c>
      <c r="M6075">
        <v>889.48</v>
      </c>
      <c r="N6075">
        <f t="shared" si="94"/>
        <v>0</v>
      </c>
    </row>
    <row r="6076" spans="1:14" x14ac:dyDescent="0.2">
      <c r="A6076" t="s">
        <v>6333</v>
      </c>
      <c r="B6076" t="s">
        <v>33645</v>
      </c>
      <c r="I6076" t="s">
        <v>5</v>
      </c>
      <c r="J6076">
        <v>821.18</v>
      </c>
      <c r="M6076">
        <v>821.18</v>
      </c>
      <c r="N6076">
        <f t="shared" si="94"/>
        <v>0</v>
      </c>
    </row>
    <row r="6077" spans="1:14" x14ac:dyDescent="0.2">
      <c r="A6077" t="s">
        <v>6334</v>
      </c>
      <c r="B6077" t="s">
        <v>33646</v>
      </c>
      <c r="I6077" t="s">
        <v>5</v>
      </c>
      <c r="J6077">
        <v>1014.82</v>
      </c>
      <c r="M6077">
        <v>1014.82</v>
      </c>
      <c r="N6077">
        <f t="shared" si="94"/>
        <v>0</v>
      </c>
    </row>
    <row r="6078" spans="1:14" x14ac:dyDescent="0.2">
      <c r="A6078" t="s">
        <v>6335</v>
      </c>
      <c r="B6078" t="s">
        <v>33646</v>
      </c>
      <c r="I6078" t="s">
        <v>5</v>
      </c>
      <c r="J6078">
        <v>938.09</v>
      </c>
      <c r="M6078">
        <v>938.09</v>
      </c>
      <c r="N6078">
        <f t="shared" si="94"/>
        <v>0</v>
      </c>
    </row>
    <row r="6079" spans="1:14" x14ac:dyDescent="0.2">
      <c r="A6079" t="s">
        <v>6336</v>
      </c>
      <c r="B6079" t="s">
        <v>33647</v>
      </c>
      <c r="I6079" t="s">
        <v>5</v>
      </c>
      <c r="J6079">
        <v>1153.67</v>
      </c>
      <c r="M6079">
        <v>1153.67</v>
      </c>
      <c r="N6079">
        <f t="shared" si="94"/>
        <v>0</v>
      </c>
    </row>
    <row r="6080" spans="1:14" x14ac:dyDescent="0.2">
      <c r="A6080" t="s">
        <v>6337</v>
      </c>
      <c r="B6080" t="s">
        <v>33647</v>
      </c>
      <c r="I6080" t="s">
        <v>5</v>
      </c>
      <c r="J6080">
        <v>1066.96</v>
      </c>
      <c r="M6080">
        <v>1066.96</v>
      </c>
      <c r="N6080">
        <f t="shared" si="94"/>
        <v>0</v>
      </c>
    </row>
    <row r="6081" spans="1:14" x14ac:dyDescent="0.2">
      <c r="A6081" t="s">
        <v>6338</v>
      </c>
      <c r="B6081" t="s">
        <v>33648</v>
      </c>
      <c r="I6081" t="s">
        <v>5</v>
      </c>
      <c r="J6081">
        <v>1283.69</v>
      </c>
      <c r="M6081">
        <v>1283.69</v>
      </c>
      <c r="N6081">
        <f t="shared" si="94"/>
        <v>0</v>
      </c>
    </row>
    <row r="6082" spans="1:14" x14ac:dyDescent="0.2">
      <c r="A6082" t="s">
        <v>6339</v>
      </c>
      <c r="B6082" t="s">
        <v>33648</v>
      </c>
      <c r="I6082" t="s">
        <v>5</v>
      </c>
      <c r="J6082">
        <v>1187.83</v>
      </c>
      <c r="M6082">
        <v>1187.83</v>
      </c>
      <c r="N6082">
        <f t="shared" si="94"/>
        <v>0</v>
      </c>
    </row>
    <row r="6083" spans="1:14" x14ac:dyDescent="0.2">
      <c r="A6083" t="s">
        <v>6340</v>
      </c>
      <c r="B6083" t="s">
        <v>33649</v>
      </c>
      <c r="I6083" t="s">
        <v>5</v>
      </c>
      <c r="J6083">
        <v>1434.84</v>
      </c>
      <c r="M6083">
        <v>1434.84</v>
      </c>
      <c r="N6083">
        <f t="shared" si="94"/>
        <v>0</v>
      </c>
    </row>
    <row r="6084" spans="1:14" x14ac:dyDescent="0.2">
      <c r="A6084" t="s">
        <v>6341</v>
      </c>
      <c r="B6084" t="s">
        <v>33649</v>
      </c>
      <c r="I6084" t="s">
        <v>5</v>
      </c>
      <c r="J6084">
        <v>1327.55</v>
      </c>
      <c r="M6084">
        <v>1327.55</v>
      </c>
      <c r="N6084">
        <f t="shared" ref="N6084:N6147" si="95">J6084-M6084</f>
        <v>0</v>
      </c>
    </row>
    <row r="6085" spans="1:14" x14ac:dyDescent="0.2">
      <c r="A6085" t="s">
        <v>6342</v>
      </c>
      <c r="B6085" t="s">
        <v>33650</v>
      </c>
      <c r="I6085" t="s">
        <v>5</v>
      </c>
      <c r="J6085">
        <v>1690.34</v>
      </c>
      <c r="M6085">
        <v>1690.34</v>
      </c>
      <c r="N6085">
        <f t="shared" si="95"/>
        <v>0</v>
      </c>
    </row>
    <row r="6086" spans="1:14" x14ac:dyDescent="0.2">
      <c r="A6086" t="s">
        <v>6343</v>
      </c>
      <c r="B6086" t="s">
        <v>33650</v>
      </c>
      <c r="I6086" t="s">
        <v>5</v>
      </c>
      <c r="J6086">
        <v>1565.37</v>
      </c>
      <c r="M6086">
        <v>1565.37</v>
      </c>
      <c r="N6086">
        <f t="shared" si="95"/>
        <v>0</v>
      </c>
    </row>
    <row r="6087" spans="1:14" x14ac:dyDescent="0.2">
      <c r="A6087" t="s">
        <v>6344</v>
      </c>
      <c r="B6087" t="s">
        <v>33651</v>
      </c>
      <c r="I6087" t="s">
        <v>5</v>
      </c>
      <c r="J6087">
        <v>704.87</v>
      </c>
      <c r="M6087">
        <v>704.87</v>
      </c>
      <c r="N6087">
        <f t="shared" si="95"/>
        <v>0</v>
      </c>
    </row>
    <row r="6088" spans="1:14" x14ac:dyDescent="0.2">
      <c r="A6088" t="s">
        <v>6345</v>
      </c>
      <c r="B6088" t="s">
        <v>33651</v>
      </c>
      <c r="I6088" t="s">
        <v>5</v>
      </c>
      <c r="J6088">
        <v>649.78</v>
      </c>
      <c r="M6088">
        <v>649.78</v>
      </c>
      <c r="N6088">
        <f t="shared" si="95"/>
        <v>0</v>
      </c>
    </row>
    <row r="6089" spans="1:14" x14ac:dyDescent="0.2">
      <c r="A6089" t="s">
        <v>6346</v>
      </c>
      <c r="B6089" t="s">
        <v>33652</v>
      </c>
      <c r="I6089" t="s">
        <v>5</v>
      </c>
      <c r="J6089">
        <v>818.67</v>
      </c>
      <c r="M6089">
        <v>818.67</v>
      </c>
      <c r="N6089">
        <f t="shared" si="95"/>
        <v>0</v>
      </c>
    </row>
    <row r="6090" spans="1:14" x14ac:dyDescent="0.2">
      <c r="A6090" t="s">
        <v>6347</v>
      </c>
      <c r="B6090" t="s">
        <v>33652</v>
      </c>
      <c r="I6090" t="s">
        <v>5</v>
      </c>
      <c r="J6090">
        <v>755.02</v>
      </c>
      <c r="M6090">
        <v>755.02</v>
      </c>
      <c r="N6090">
        <f t="shared" si="95"/>
        <v>0</v>
      </c>
    </row>
    <row r="6091" spans="1:14" x14ac:dyDescent="0.2">
      <c r="A6091" t="s">
        <v>6348</v>
      </c>
      <c r="B6091" t="s">
        <v>33653</v>
      </c>
      <c r="I6091" t="s">
        <v>5</v>
      </c>
      <c r="J6091">
        <v>929.25</v>
      </c>
      <c r="M6091">
        <v>929.25</v>
      </c>
      <c r="N6091">
        <f t="shared" si="95"/>
        <v>0</v>
      </c>
    </row>
    <row r="6092" spans="1:14" x14ac:dyDescent="0.2">
      <c r="A6092" t="s">
        <v>6349</v>
      </c>
      <c r="B6092" t="s">
        <v>33653</v>
      </c>
      <c r="I6092" t="s">
        <v>5</v>
      </c>
      <c r="J6092">
        <v>857.26</v>
      </c>
      <c r="M6092">
        <v>857.26</v>
      </c>
      <c r="N6092">
        <f t="shared" si="95"/>
        <v>0</v>
      </c>
    </row>
    <row r="6093" spans="1:14" x14ac:dyDescent="0.2">
      <c r="A6093" t="s">
        <v>6350</v>
      </c>
      <c r="B6093" t="s">
        <v>33654</v>
      </c>
      <c r="I6093" t="s">
        <v>5</v>
      </c>
      <c r="J6093">
        <v>1039.25</v>
      </c>
      <c r="M6093">
        <v>1039.25</v>
      </c>
      <c r="N6093">
        <f t="shared" si="95"/>
        <v>0</v>
      </c>
    </row>
    <row r="6094" spans="1:14" x14ac:dyDescent="0.2">
      <c r="A6094" t="s">
        <v>6351</v>
      </c>
      <c r="B6094" t="s">
        <v>33654</v>
      </c>
      <c r="I6094" t="s">
        <v>5</v>
      </c>
      <c r="J6094">
        <v>959.22</v>
      </c>
      <c r="M6094">
        <v>959.22</v>
      </c>
      <c r="N6094">
        <f t="shared" si="95"/>
        <v>0</v>
      </c>
    </row>
    <row r="6095" spans="1:14" x14ac:dyDescent="0.2">
      <c r="A6095" t="s">
        <v>6352</v>
      </c>
      <c r="B6095" t="s">
        <v>33655</v>
      </c>
      <c r="I6095" t="s">
        <v>5</v>
      </c>
      <c r="J6095">
        <v>1145.77</v>
      </c>
      <c r="M6095">
        <v>1145.77</v>
      </c>
      <c r="N6095">
        <f t="shared" si="95"/>
        <v>0</v>
      </c>
    </row>
    <row r="6096" spans="1:14" x14ac:dyDescent="0.2">
      <c r="A6096" t="s">
        <v>6353</v>
      </c>
      <c r="B6096" t="s">
        <v>33655</v>
      </c>
      <c r="I6096" t="s">
        <v>5</v>
      </c>
      <c r="J6096">
        <v>1057.95</v>
      </c>
      <c r="M6096">
        <v>1057.95</v>
      </c>
      <c r="N6096">
        <f t="shared" si="95"/>
        <v>0</v>
      </c>
    </row>
    <row r="6097" spans="1:14" x14ac:dyDescent="0.2">
      <c r="A6097" t="s">
        <v>6354</v>
      </c>
      <c r="B6097" t="s">
        <v>33656</v>
      </c>
      <c r="I6097" t="s">
        <v>5</v>
      </c>
      <c r="J6097">
        <v>1394.57</v>
      </c>
      <c r="M6097">
        <v>1394.57</v>
      </c>
      <c r="N6097">
        <f t="shared" si="95"/>
        <v>0</v>
      </c>
    </row>
    <row r="6098" spans="1:14" x14ac:dyDescent="0.2">
      <c r="A6098" t="s">
        <v>6355</v>
      </c>
      <c r="B6098" t="s">
        <v>33656</v>
      </c>
      <c r="I6098" t="s">
        <v>5</v>
      </c>
      <c r="J6098">
        <v>1288.69</v>
      </c>
      <c r="M6098">
        <v>1288.69</v>
      </c>
      <c r="N6098">
        <f t="shared" si="95"/>
        <v>0</v>
      </c>
    </row>
    <row r="6099" spans="1:14" x14ac:dyDescent="0.2">
      <c r="A6099" t="s">
        <v>6356</v>
      </c>
      <c r="B6099" t="s">
        <v>33657</v>
      </c>
      <c r="I6099" t="s">
        <v>5</v>
      </c>
      <c r="J6099">
        <v>1602.55</v>
      </c>
      <c r="M6099">
        <v>1602.55</v>
      </c>
      <c r="N6099">
        <f t="shared" si="95"/>
        <v>0</v>
      </c>
    </row>
    <row r="6100" spans="1:14" x14ac:dyDescent="0.2">
      <c r="A6100" t="s">
        <v>6357</v>
      </c>
      <c r="B6100" t="s">
        <v>33657</v>
      </c>
      <c r="I6100" t="s">
        <v>5</v>
      </c>
      <c r="J6100">
        <v>1481.97</v>
      </c>
      <c r="M6100">
        <v>1481.97</v>
      </c>
      <c r="N6100">
        <f t="shared" si="95"/>
        <v>0</v>
      </c>
    </row>
    <row r="6101" spans="1:14" x14ac:dyDescent="0.2">
      <c r="A6101" t="s">
        <v>6358</v>
      </c>
      <c r="B6101" t="s">
        <v>33658</v>
      </c>
      <c r="I6101" t="s">
        <v>5</v>
      </c>
      <c r="J6101">
        <v>1845.16</v>
      </c>
      <c r="M6101">
        <v>1845.16</v>
      </c>
      <c r="N6101">
        <f t="shared" si="95"/>
        <v>0</v>
      </c>
    </row>
    <row r="6102" spans="1:14" x14ac:dyDescent="0.2">
      <c r="A6102" t="s">
        <v>6359</v>
      </c>
      <c r="B6102" t="s">
        <v>33658</v>
      </c>
      <c r="I6102" t="s">
        <v>5</v>
      </c>
      <c r="J6102">
        <v>1706.42</v>
      </c>
      <c r="M6102">
        <v>1706.42</v>
      </c>
      <c r="N6102">
        <f t="shared" si="95"/>
        <v>0</v>
      </c>
    </row>
    <row r="6103" spans="1:14" x14ac:dyDescent="0.2">
      <c r="A6103" t="s">
        <v>6360</v>
      </c>
      <c r="B6103" t="s">
        <v>33659</v>
      </c>
      <c r="I6103" t="s">
        <v>5</v>
      </c>
      <c r="J6103">
        <v>2049.83</v>
      </c>
      <c r="M6103">
        <v>2049.83</v>
      </c>
      <c r="N6103">
        <f t="shared" si="95"/>
        <v>0</v>
      </c>
    </row>
    <row r="6104" spans="1:14" x14ac:dyDescent="0.2">
      <c r="A6104" t="s">
        <v>6361</v>
      </c>
      <c r="B6104" t="s">
        <v>33659</v>
      </c>
      <c r="I6104" t="s">
        <v>5</v>
      </c>
      <c r="J6104">
        <v>1896.62</v>
      </c>
      <c r="M6104">
        <v>1896.62</v>
      </c>
      <c r="N6104">
        <f t="shared" si="95"/>
        <v>0</v>
      </c>
    </row>
    <row r="6105" spans="1:14" x14ac:dyDescent="0.2">
      <c r="A6105" t="s">
        <v>6362</v>
      </c>
      <c r="B6105" t="s">
        <v>33660</v>
      </c>
      <c r="I6105" t="s">
        <v>5</v>
      </c>
      <c r="J6105">
        <v>2303.98</v>
      </c>
      <c r="M6105">
        <v>2303.98</v>
      </c>
      <c r="N6105">
        <f t="shared" si="95"/>
        <v>0</v>
      </c>
    </row>
    <row r="6106" spans="1:14" x14ac:dyDescent="0.2">
      <c r="A6106" t="s">
        <v>6363</v>
      </c>
      <c r="B6106" t="s">
        <v>33660</v>
      </c>
      <c r="I6106" t="s">
        <v>5</v>
      </c>
      <c r="J6106">
        <v>2131.08</v>
      </c>
      <c r="M6106">
        <v>2131.08</v>
      </c>
      <c r="N6106">
        <f t="shared" si="95"/>
        <v>0</v>
      </c>
    </row>
    <row r="6107" spans="1:14" x14ac:dyDescent="0.2">
      <c r="A6107" t="s">
        <v>6364</v>
      </c>
      <c r="B6107" t="s">
        <v>33661</v>
      </c>
      <c r="I6107" t="s">
        <v>5</v>
      </c>
      <c r="J6107">
        <v>2719.95</v>
      </c>
      <c r="M6107">
        <v>2719.95</v>
      </c>
      <c r="N6107">
        <f t="shared" si="95"/>
        <v>0</v>
      </c>
    </row>
    <row r="6108" spans="1:14" x14ac:dyDescent="0.2">
      <c r="A6108" t="s">
        <v>6365</v>
      </c>
      <c r="B6108" t="s">
        <v>33661</v>
      </c>
      <c r="I6108" t="s">
        <v>5</v>
      </c>
      <c r="J6108">
        <v>2517.66</v>
      </c>
      <c r="M6108">
        <v>2517.66</v>
      </c>
      <c r="N6108">
        <f t="shared" si="95"/>
        <v>0</v>
      </c>
    </row>
    <row r="6109" spans="1:14" x14ac:dyDescent="0.2">
      <c r="A6109" t="s">
        <v>6366</v>
      </c>
      <c r="B6109" t="s">
        <v>33662</v>
      </c>
      <c r="I6109" t="s">
        <v>5</v>
      </c>
      <c r="J6109">
        <v>2958.83</v>
      </c>
      <c r="M6109">
        <v>2958.83</v>
      </c>
      <c r="N6109">
        <f t="shared" si="95"/>
        <v>0</v>
      </c>
    </row>
    <row r="6110" spans="1:14" x14ac:dyDescent="0.2">
      <c r="A6110" t="s">
        <v>6367</v>
      </c>
      <c r="B6110" t="s">
        <v>33662</v>
      </c>
      <c r="I6110" t="s">
        <v>5</v>
      </c>
      <c r="J6110">
        <v>2738.33</v>
      </c>
      <c r="M6110">
        <v>2738.33</v>
      </c>
      <c r="N6110">
        <f t="shared" si="95"/>
        <v>0</v>
      </c>
    </row>
    <row r="6111" spans="1:14" x14ac:dyDescent="0.2">
      <c r="A6111" t="s">
        <v>6368</v>
      </c>
      <c r="B6111" t="s">
        <v>33663</v>
      </c>
      <c r="I6111" t="s">
        <v>5</v>
      </c>
      <c r="J6111">
        <v>3371.53</v>
      </c>
      <c r="M6111">
        <v>3371.53</v>
      </c>
      <c r="N6111">
        <f t="shared" si="95"/>
        <v>0</v>
      </c>
    </row>
    <row r="6112" spans="1:14" x14ac:dyDescent="0.2">
      <c r="A6112" t="s">
        <v>6369</v>
      </c>
      <c r="B6112" t="s">
        <v>33663</v>
      </c>
      <c r="I6112" t="s">
        <v>5</v>
      </c>
      <c r="J6112">
        <v>3121.87</v>
      </c>
      <c r="M6112">
        <v>3121.87</v>
      </c>
      <c r="N6112">
        <f t="shared" si="95"/>
        <v>0</v>
      </c>
    </row>
    <row r="6113" spans="1:14" x14ac:dyDescent="0.2">
      <c r="A6113" t="s">
        <v>6370</v>
      </c>
      <c r="B6113" t="s">
        <v>33664</v>
      </c>
      <c r="I6113" t="s">
        <v>5</v>
      </c>
      <c r="J6113">
        <v>4453.41</v>
      </c>
      <c r="M6113">
        <v>4453.41</v>
      </c>
      <c r="N6113">
        <f t="shared" si="95"/>
        <v>0</v>
      </c>
    </row>
    <row r="6114" spans="1:14" x14ac:dyDescent="0.2">
      <c r="A6114" t="s">
        <v>6371</v>
      </c>
      <c r="B6114" t="s">
        <v>33664</v>
      </c>
      <c r="I6114" t="s">
        <v>5</v>
      </c>
      <c r="J6114">
        <v>4125.26</v>
      </c>
      <c r="M6114">
        <v>4125.26</v>
      </c>
      <c r="N6114">
        <f t="shared" si="95"/>
        <v>0</v>
      </c>
    </row>
    <row r="6115" spans="1:14" x14ac:dyDescent="0.2">
      <c r="A6115" t="s">
        <v>6372</v>
      </c>
      <c r="B6115" t="s">
        <v>33665</v>
      </c>
      <c r="I6115" t="s">
        <v>5</v>
      </c>
      <c r="J6115">
        <v>5531.98</v>
      </c>
      <c r="M6115">
        <v>5531.98</v>
      </c>
      <c r="N6115">
        <f t="shared" si="95"/>
        <v>0</v>
      </c>
    </row>
    <row r="6116" spans="1:14" x14ac:dyDescent="0.2">
      <c r="A6116" t="s">
        <v>6373</v>
      </c>
      <c r="B6116" t="s">
        <v>33665</v>
      </c>
      <c r="I6116" t="s">
        <v>5</v>
      </c>
      <c r="J6116">
        <v>5125.6000000000004</v>
      </c>
      <c r="M6116">
        <v>5125.6000000000004</v>
      </c>
      <c r="N6116">
        <f t="shared" si="95"/>
        <v>0</v>
      </c>
    </row>
    <row r="6117" spans="1:14" x14ac:dyDescent="0.2">
      <c r="A6117" t="s">
        <v>6374</v>
      </c>
      <c r="B6117" t="s">
        <v>33666</v>
      </c>
      <c r="I6117" t="s">
        <v>5</v>
      </c>
      <c r="J6117">
        <v>1612.07</v>
      </c>
      <c r="M6117">
        <v>1612.07</v>
      </c>
      <c r="N6117">
        <f t="shared" si="95"/>
        <v>0</v>
      </c>
    </row>
    <row r="6118" spans="1:14" x14ac:dyDescent="0.2">
      <c r="A6118" t="s">
        <v>6375</v>
      </c>
      <c r="B6118" t="s">
        <v>33666</v>
      </c>
      <c r="I6118" t="s">
        <v>5</v>
      </c>
      <c r="J6118">
        <v>1483.75</v>
      </c>
      <c r="M6118">
        <v>1483.75</v>
      </c>
      <c r="N6118">
        <f t="shared" si="95"/>
        <v>0</v>
      </c>
    </row>
    <row r="6119" spans="1:14" x14ac:dyDescent="0.2">
      <c r="A6119" t="s">
        <v>6376</v>
      </c>
      <c r="B6119" t="s">
        <v>33667</v>
      </c>
      <c r="I6119" t="s">
        <v>5</v>
      </c>
      <c r="J6119">
        <v>1959.38</v>
      </c>
      <c r="M6119">
        <v>1959.38</v>
      </c>
      <c r="N6119">
        <f t="shared" si="95"/>
        <v>0</v>
      </c>
    </row>
    <row r="6120" spans="1:14" x14ac:dyDescent="0.2">
      <c r="A6120" t="s">
        <v>6377</v>
      </c>
      <c r="B6120" t="s">
        <v>33667</v>
      </c>
      <c r="I6120" t="s">
        <v>5</v>
      </c>
      <c r="J6120">
        <v>1804.65</v>
      </c>
      <c r="M6120">
        <v>1804.65</v>
      </c>
      <c r="N6120">
        <f t="shared" si="95"/>
        <v>0</v>
      </c>
    </row>
    <row r="6121" spans="1:14" x14ac:dyDescent="0.2">
      <c r="A6121" t="s">
        <v>6378</v>
      </c>
      <c r="B6121" t="s">
        <v>33668</v>
      </c>
      <c r="I6121" t="s">
        <v>5</v>
      </c>
      <c r="J6121">
        <v>2236.69</v>
      </c>
      <c r="M6121">
        <v>2236.69</v>
      </c>
      <c r="N6121">
        <f t="shared" si="95"/>
        <v>0</v>
      </c>
    </row>
    <row r="6122" spans="1:14" x14ac:dyDescent="0.2">
      <c r="A6122" t="s">
        <v>6379</v>
      </c>
      <c r="B6122" t="s">
        <v>33668</v>
      </c>
      <c r="I6122" t="s">
        <v>5</v>
      </c>
      <c r="J6122">
        <v>2062.37</v>
      </c>
      <c r="M6122">
        <v>2062.37</v>
      </c>
      <c r="N6122">
        <f t="shared" si="95"/>
        <v>0</v>
      </c>
    </row>
    <row r="6123" spans="1:14" x14ac:dyDescent="0.2">
      <c r="A6123" t="s">
        <v>6380</v>
      </c>
      <c r="B6123" t="s">
        <v>33669</v>
      </c>
      <c r="I6123" t="s">
        <v>5</v>
      </c>
      <c r="J6123">
        <v>2562.06</v>
      </c>
      <c r="M6123">
        <v>2562.06</v>
      </c>
      <c r="N6123">
        <f t="shared" si="95"/>
        <v>0</v>
      </c>
    </row>
    <row r="6124" spans="1:14" x14ac:dyDescent="0.2">
      <c r="A6124" t="s">
        <v>6381</v>
      </c>
      <c r="B6124" t="s">
        <v>33669</v>
      </c>
      <c r="I6124" t="s">
        <v>5</v>
      </c>
      <c r="J6124">
        <v>2362.7600000000002</v>
      </c>
      <c r="M6124">
        <v>2362.7600000000002</v>
      </c>
      <c r="N6124">
        <f t="shared" si="95"/>
        <v>0</v>
      </c>
    </row>
    <row r="6125" spans="1:14" x14ac:dyDescent="0.2">
      <c r="A6125" t="s">
        <v>6382</v>
      </c>
      <c r="B6125" t="s">
        <v>33670</v>
      </c>
      <c r="I6125" t="s">
        <v>5</v>
      </c>
      <c r="J6125">
        <v>2834.97</v>
      </c>
      <c r="M6125">
        <v>2834.97</v>
      </c>
      <c r="N6125">
        <f t="shared" si="95"/>
        <v>0</v>
      </c>
    </row>
    <row r="6126" spans="1:14" x14ac:dyDescent="0.2">
      <c r="A6126" t="s">
        <v>6383</v>
      </c>
      <c r="B6126" t="s">
        <v>33670</v>
      </c>
      <c r="I6126" t="s">
        <v>5</v>
      </c>
      <c r="J6126">
        <v>2616.4</v>
      </c>
      <c r="M6126">
        <v>2616.4</v>
      </c>
      <c r="N6126">
        <f t="shared" si="95"/>
        <v>0</v>
      </c>
    </row>
    <row r="6127" spans="1:14" x14ac:dyDescent="0.2">
      <c r="A6127" t="s">
        <v>6384</v>
      </c>
      <c r="B6127" t="s">
        <v>33671</v>
      </c>
      <c r="I6127" t="s">
        <v>5</v>
      </c>
      <c r="J6127">
        <v>3165.5</v>
      </c>
      <c r="M6127">
        <v>3165.5</v>
      </c>
      <c r="N6127">
        <f t="shared" si="95"/>
        <v>0</v>
      </c>
    </row>
    <row r="6128" spans="1:14" x14ac:dyDescent="0.2">
      <c r="A6128" t="s">
        <v>6385</v>
      </c>
      <c r="B6128" t="s">
        <v>33671</v>
      </c>
      <c r="I6128" t="s">
        <v>5</v>
      </c>
      <c r="J6128">
        <v>2921.49</v>
      </c>
      <c r="M6128">
        <v>2921.49</v>
      </c>
      <c r="N6128">
        <f t="shared" si="95"/>
        <v>0</v>
      </c>
    </row>
    <row r="6129" spans="1:14" x14ac:dyDescent="0.2">
      <c r="A6129" t="s">
        <v>6386</v>
      </c>
      <c r="B6129" t="s">
        <v>33672</v>
      </c>
      <c r="I6129" t="s">
        <v>5</v>
      </c>
      <c r="J6129">
        <v>3720.12</v>
      </c>
      <c r="M6129">
        <v>3720.12</v>
      </c>
      <c r="N6129">
        <f t="shared" si="95"/>
        <v>0</v>
      </c>
    </row>
    <row r="6130" spans="1:14" x14ac:dyDescent="0.2">
      <c r="A6130" t="s">
        <v>6387</v>
      </c>
      <c r="B6130" t="s">
        <v>33672</v>
      </c>
      <c r="I6130" t="s">
        <v>5</v>
      </c>
      <c r="J6130">
        <v>3436.93</v>
      </c>
      <c r="M6130">
        <v>3436.93</v>
      </c>
      <c r="N6130">
        <f t="shared" si="95"/>
        <v>0</v>
      </c>
    </row>
    <row r="6131" spans="1:14" x14ac:dyDescent="0.2">
      <c r="A6131" t="s">
        <v>6388</v>
      </c>
      <c r="B6131" t="s">
        <v>33673</v>
      </c>
      <c r="I6131" t="s">
        <v>5</v>
      </c>
      <c r="J6131">
        <v>4639.74</v>
      </c>
      <c r="M6131">
        <v>4639.74</v>
      </c>
      <c r="N6131">
        <f t="shared" si="95"/>
        <v>0</v>
      </c>
    </row>
    <row r="6132" spans="1:14" x14ac:dyDescent="0.2">
      <c r="A6132" t="s">
        <v>6389</v>
      </c>
      <c r="B6132" t="s">
        <v>33673</v>
      </c>
      <c r="I6132" t="s">
        <v>5</v>
      </c>
      <c r="J6132">
        <v>4286.99</v>
      </c>
      <c r="M6132">
        <v>4286.99</v>
      </c>
      <c r="N6132">
        <f t="shared" si="95"/>
        <v>0</v>
      </c>
    </row>
    <row r="6133" spans="1:14" x14ac:dyDescent="0.2">
      <c r="A6133" t="s">
        <v>6390</v>
      </c>
      <c r="B6133" t="s">
        <v>33674</v>
      </c>
      <c r="I6133" t="s">
        <v>5</v>
      </c>
      <c r="J6133">
        <v>5413.69</v>
      </c>
      <c r="M6133">
        <v>5413.69</v>
      </c>
      <c r="N6133">
        <f t="shared" si="95"/>
        <v>0</v>
      </c>
    </row>
    <row r="6134" spans="1:14" x14ac:dyDescent="0.2">
      <c r="A6134" t="s">
        <v>6391</v>
      </c>
      <c r="B6134" t="s">
        <v>33674</v>
      </c>
      <c r="I6134" t="s">
        <v>5</v>
      </c>
      <c r="J6134">
        <v>5002.04</v>
      </c>
      <c r="M6134">
        <v>5002.04</v>
      </c>
      <c r="N6134">
        <f t="shared" si="95"/>
        <v>0</v>
      </c>
    </row>
    <row r="6135" spans="1:14" x14ac:dyDescent="0.2">
      <c r="A6135" t="s">
        <v>6392</v>
      </c>
      <c r="B6135" t="s">
        <v>33675</v>
      </c>
      <c r="I6135" t="s">
        <v>5</v>
      </c>
      <c r="J6135">
        <v>5554.54</v>
      </c>
      <c r="M6135">
        <v>5554.54</v>
      </c>
      <c r="N6135">
        <f t="shared" si="95"/>
        <v>0</v>
      </c>
    </row>
    <row r="6136" spans="1:14" x14ac:dyDescent="0.2">
      <c r="A6136" t="s">
        <v>6393</v>
      </c>
      <c r="B6136" t="s">
        <v>33675</v>
      </c>
      <c r="I6136" t="s">
        <v>5</v>
      </c>
      <c r="J6136">
        <v>5132.9399999999996</v>
      </c>
      <c r="M6136">
        <v>5132.9399999999996</v>
      </c>
      <c r="N6136">
        <f t="shared" si="95"/>
        <v>0</v>
      </c>
    </row>
    <row r="6137" spans="1:14" x14ac:dyDescent="0.2">
      <c r="A6137" t="s">
        <v>6394</v>
      </c>
      <c r="B6137" t="s">
        <v>33676</v>
      </c>
      <c r="I6137" t="s">
        <v>5</v>
      </c>
      <c r="J6137">
        <v>6162.84</v>
      </c>
      <c r="M6137">
        <v>6162.84</v>
      </c>
      <c r="N6137">
        <f t="shared" si="95"/>
        <v>0</v>
      </c>
    </row>
    <row r="6138" spans="1:14" x14ac:dyDescent="0.2">
      <c r="A6138" t="s">
        <v>6395</v>
      </c>
      <c r="B6138" t="s">
        <v>33676</v>
      </c>
      <c r="I6138" t="s">
        <v>5</v>
      </c>
      <c r="J6138">
        <v>5695.4</v>
      </c>
      <c r="M6138">
        <v>5695.4</v>
      </c>
      <c r="N6138">
        <f t="shared" si="95"/>
        <v>0</v>
      </c>
    </row>
    <row r="6139" spans="1:14" x14ac:dyDescent="0.2">
      <c r="A6139" t="s">
        <v>6396</v>
      </c>
      <c r="B6139" t="s">
        <v>33677</v>
      </c>
      <c r="I6139" t="s">
        <v>5</v>
      </c>
      <c r="J6139">
        <v>7697.57</v>
      </c>
      <c r="M6139">
        <v>7697.57</v>
      </c>
      <c r="N6139">
        <f t="shared" si="95"/>
        <v>0</v>
      </c>
    </row>
    <row r="6140" spans="1:14" x14ac:dyDescent="0.2">
      <c r="A6140" t="s">
        <v>6397</v>
      </c>
      <c r="B6140" t="s">
        <v>33677</v>
      </c>
      <c r="I6140" t="s">
        <v>5</v>
      </c>
      <c r="J6140">
        <v>7114.35</v>
      </c>
      <c r="M6140">
        <v>7114.35</v>
      </c>
      <c r="N6140">
        <f t="shared" si="95"/>
        <v>0</v>
      </c>
    </row>
    <row r="6141" spans="1:14" x14ac:dyDescent="0.2">
      <c r="A6141" t="s">
        <v>6398</v>
      </c>
      <c r="B6141" t="s">
        <v>33678</v>
      </c>
      <c r="I6141" t="s">
        <v>5</v>
      </c>
      <c r="J6141">
        <v>7047.1</v>
      </c>
      <c r="M6141">
        <v>7047.1</v>
      </c>
      <c r="N6141">
        <f t="shared" si="95"/>
        <v>0</v>
      </c>
    </row>
    <row r="6142" spans="1:14" x14ac:dyDescent="0.2">
      <c r="A6142" t="s">
        <v>6399</v>
      </c>
      <c r="B6142" t="s">
        <v>33678</v>
      </c>
      <c r="I6142" t="s">
        <v>5</v>
      </c>
      <c r="J6142">
        <v>6519.99</v>
      </c>
      <c r="M6142">
        <v>6519.99</v>
      </c>
      <c r="N6142">
        <f t="shared" si="95"/>
        <v>0</v>
      </c>
    </row>
    <row r="6143" spans="1:14" x14ac:dyDescent="0.2">
      <c r="A6143" t="s">
        <v>6400</v>
      </c>
      <c r="B6143" t="s">
        <v>33679</v>
      </c>
      <c r="I6143" t="s">
        <v>5</v>
      </c>
      <c r="J6143">
        <v>7820.37</v>
      </c>
      <c r="M6143">
        <v>7820.37</v>
      </c>
      <c r="N6143">
        <f t="shared" si="95"/>
        <v>0</v>
      </c>
    </row>
    <row r="6144" spans="1:14" x14ac:dyDescent="0.2">
      <c r="A6144" t="s">
        <v>6401</v>
      </c>
      <c r="B6144" t="s">
        <v>33679</v>
      </c>
      <c r="I6144" t="s">
        <v>5</v>
      </c>
      <c r="J6144">
        <v>7235.74</v>
      </c>
      <c r="M6144">
        <v>7235.74</v>
      </c>
      <c r="N6144">
        <f t="shared" si="95"/>
        <v>0</v>
      </c>
    </row>
    <row r="6145" spans="1:14" x14ac:dyDescent="0.2">
      <c r="A6145" t="s">
        <v>6402</v>
      </c>
      <c r="B6145" t="s">
        <v>33680</v>
      </c>
      <c r="I6145" t="s">
        <v>5</v>
      </c>
      <c r="J6145">
        <v>9771.39</v>
      </c>
      <c r="M6145">
        <v>9771.39</v>
      </c>
      <c r="N6145">
        <f t="shared" si="95"/>
        <v>0</v>
      </c>
    </row>
    <row r="6146" spans="1:14" x14ac:dyDescent="0.2">
      <c r="A6146" t="s">
        <v>6403</v>
      </c>
      <c r="B6146" t="s">
        <v>33680</v>
      </c>
      <c r="I6146" t="s">
        <v>5</v>
      </c>
      <c r="J6146">
        <v>9041.6</v>
      </c>
      <c r="M6146">
        <v>9041.6</v>
      </c>
      <c r="N6146">
        <f t="shared" si="95"/>
        <v>0</v>
      </c>
    </row>
    <row r="6147" spans="1:14" x14ac:dyDescent="0.2">
      <c r="A6147" t="s">
        <v>6404</v>
      </c>
      <c r="B6147" t="s">
        <v>33681</v>
      </c>
      <c r="I6147" t="s">
        <v>5</v>
      </c>
      <c r="J6147">
        <v>86.99</v>
      </c>
      <c r="M6147">
        <v>86.99</v>
      </c>
      <c r="N6147">
        <f t="shared" si="95"/>
        <v>0</v>
      </c>
    </row>
    <row r="6148" spans="1:14" x14ac:dyDescent="0.2">
      <c r="A6148" t="s">
        <v>6405</v>
      </c>
      <c r="B6148" t="s">
        <v>33681</v>
      </c>
      <c r="I6148" t="s">
        <v>5</v>
      </c>
      <c r="J6148">
        <v>79.930000000000007</v>
      </c>
      <c r="M6148">
        <v>79.930000000000007</v>
      </c>
      <c r="N6148">
        <f t="shared" ref="N6148:N6211" si="96">J6148-M6148</f>
        <v>0</v>
      </c>
    </row>
    <row r="6149" spans="1:14" x14ac:dyDescent="0.2">
      <c r="A6149" t="s">
        <v>6406</v>
      </c>
      <c r="B6149" t="s">
        <v>33682</v>
      </c>
      <c r="I6149" t="s">
        <v>5</v>
      </c>
      <c r="J6149">
        <v>115.97</v>
      </c>
      <c r="M6149">
        <v>115.97</v>
      </c>
      <c r="N6149">
        <f t="shared" si="96"/>
        <v>0</v>
      </c>
    </row>
    <row r="6150" spans="1:14" x14ac:dyDescent="0.2">
      <c r="A6150" t="s">
        <v>6407</v>
      </c>
      <c r="B6150" t="s">
        <v>33682</v>
      </c>
      <c r="I6150" t="s">
        <v>5</v>
      </c>
      <c r="J6150">
        <v>106.56</v>
      </c>
      <c r="M6150">
        <v>106.56</v>
      </c>
      <c r="N6150">
        <f t="shared" si="96"/>
        <v>0</v>
      </c>
    </row>
    <row r="6151" spans="1:14" x14ac:dyDescent="0.2">
      <c r="A6151" t="s">
        <v>6408</v>
      </c>
      <c r="B6151" t="s">
        <v>33683</v>
      </c>
      <c r="I6151" t="s">
        <v>5</v>
      </c>
      <c r="J6151">
        <v>144.99</v>
      </c>
      <c r="M6151">
        <v>144.99</v>
      </c>
      <c r="N6151">
        <f t="shared" si="96"/>
        <v>0</v>
      </c>
    </row>
    <row r="6152" spans="1:14" x14ac:dyDescent="0.2">
      <c r="A6152" t="s">
        <v>6409</v>
      </c>
      <c r="B6152" t="s">
        <v>33683</v>
      </c>
      <c r="I6152" t="s">
        <v>5</v>
      </c>
      <c r="J6152">
        <v>133.22999999999999</v>
      </c>
      <c r="M6152">
        <v>133.22999999999999</v>
      </c>
      <c r="N6152">
        <f t="shared" si="96"/>
        <v>0</v>
      </c>
    </row>
    <row r="6153" spans="1:14" x14ac:dyDescent="0.2">
      <c r="A6153" t="s">
        <v>6410</v>
      </c>
      <c r="B6153" t="s">
        <v>33684</v>
      </c>
      <c r="I6153" t="s">
        <v>5</v>
      </c>
      <c r="J6153">
        <v>173.92</v>
      </c>
      <c r="M6153">
        <v>173.92</v>
      </c>
      <c r="N6153">
        <f t="shared" si="96"/>
        <v>0</v>
      </c>
    </row>
    <row r="6154" spans="1:14" x14ac:dyDescent="0.2">
      <c r="A6154" t="s">
        <v>6411</v>
      </c>
      <c r="B6154" t="s">
        <v>33684</v>
      </c>
      <c r="I6154" t="s">
        <v>5</v>
      </c>
      <c r="J6154">
        <v>159.81</v>
      </c>
      <c r="M6154">
        <v>159.81</v>
      </c>
      <c r="N6154">
        <f t="shared" si="96"/>
        <v>0</v>
      </c>
    </row>
    <row r="6155" spans="1:14" x14ac:dyDescent="0.2">
      <c r="A6155" t="s">
        <v>6412</v>
      </c>
      <c r="B6155" t="s">
        <v>33685</v>
      </c>
      <c r="I6155" t="s">
        <v>5</v>
      </c>
      <c r="J6155">
        <v>232.09</v>
      </c>
      <c r="M6155">
        <v>232.09</v>
      </c>
      <c r="N6155">
        <f t="shared" si="96"/>
        <v>0</v>
      </c>
    </row>
    <row r="6156" spans="1:14" x14ac:dyDescent="0.2">
      <c r="A6156" t="s">
        <v>6413</v>
      </c>
      <c r="B6156" t="s">
        <v>33685</v>
      </c>
      <c r="I6156" t="s">
        <v>5</v>
      </c>
      <c r="J6156">
        <v>213.26</v>
      </c>
      <c r="M6156">
        <v>213.26</v>
      </c>
      <c r="N6156">
        <f t="shared" si="96"/>
        <v>0</v>
      </c>
    </row>
    <row r="6157" spans="1:14" x14ac:dyDescent="0.2">
      <c r="A6157" t="s">
        <v>6414</v>
      </c>
      <c r="B6157" t="s">
        <v>33686</v>
      </c>
      <c r="I6157" t="s">
        <v>5</v>
      </c>
      <c r="J6157">
        <v>261.13</v>
      </c>
      <c r="M6157">
        <v>261.13</v>
      </c>
      <c r="N6157">
        <f t="shared" si="96"/>
        <v>0</v>
      </c>
    </row>
    <row r="6158" spans="1:14" x14ac:dyDescent="0.2">
      <c r="A6158" t="s">
        <v>6415</v>
      </c>
      <c r="B6158" t="s">
        <v>33686</v>
      </c>
      <c r="I6158" t="s">
        <v>5</v>
      </c>
      <c r="J6158">
        <v>239.95</v>
      </c>
      <c r="M6158">
        <v>239.95</v>
      </c>
      <c r="N6158">
        <f t="shared" si="96"/>
        <v>0</v>
      </c>
    </row>
    <row r="6159" spans="1:14" x14ac:dyDescent="0.2">
      <c r="A6159" t="s">
        <v>6416</v>
      </c>
      <c r="B6159" t="s">
        <v>33687</v>
      </c>
      <c r="I6159" t="s">
        <v>5</v>
      </c>
      <c r="J6159">
        <v>289.70999999999998</v>
      </c>
      <c r="M6159">
        <v>289.70999999999998</v>
      </c>
      <c r="N6159">
        <f t="shared" si="96"/>
        <v>0</v>
      </c>
    </row>
    <row r="6160" spans="1:14" x14ac:dyDescent="0.2">
      <c r="A6160" t="s">
        <v>6417</v>
      </c>
      <c r="B6160" t="s">
        <v>33687</v>
      </c>
      <c r="I6160" t="s">
        <v>5</v>
      </c>
      <c r="J6160">
        <v>266.23</v>
      </c>
      <c r="M6160">
        <v>266.23</v>
      </c>
      <c r="N6160">
        <f t="shared" si="96"/>
        <v>0</v>
      </c>
    </row>
    <row r="6161" spans="1:14" x14ac:dyDescent="0.2">
      <c r="A6161" t="s">
        <v>6418</v>
      </c>
      <c r="B6161" t="s">
        <v>33688</v>
      </c>
      <c r="I6161" t="s">
        <v>5</v>
      </c>
      <c r="J6161">
        <v>347.41</v>
      </c>
      <c r="M6161">
        <v>347.41</v>
      </c>
      <c r="N6161">
        <f t="shared" si="96"/>
        <v>0</v>
      </c>
    </row>
    <row r="6162" spans="1:14" x14ac:dyDescent="0.2">
      <c r="A6162" t="s">
        <v>6419</v>
      </c>
      <c r="B6162" t="s">
        <v>33688</v>
      </c>
      <c r="I6162" t="s">
        <v>5</v>
      </c>
      <c r="J6162">
        <v>319.23</v>
      </c>
      <c r="M6162">
        <v>319.23</v>
      </c>
      <c r="N6162">
        <f t="shared" si="96"/>
        <v>0</v>
      </c>
    </row>
    <row r="6163" spans="1:14" x14ac:dyDescent="0.2">
      <c r="A6163" t="s">
        <v>6420</v>
      </c>
      <c r="B6163" t="s">
        <v>33689</v>
      </c>
      <c r="I6163" t="s">
        <v>5</v>
      </c>
      <c r="J6163">
        <v>406.06</v>
      </c>
      <c r="M6163">
        <v>406.06</v>
      </c>
      <c r="N6163">
        <f t="shared" si="96"/>
        <v>0</v>
      </c>
    </row>
    <row r="6164" spans="1:14" x14ac:dyDescent="0.2">
      <c r="A6164" t="s">
        <v>6421</v>
      </c>
      <c r="B6164" t="s">
        <v>33689</v>
      </c>
      <c r="I6164" t="s">
        <v>5</v>
      </c>
      <c r="J6164">
        <v>373.13</v>
      </c>
      <c r="M6164">
        <v>373.13</v>
      </c>
      <c r="N6164">
        <f t="shared" si="96"/>
        <v>0</v>
      </c>
    </row>
    <row r="6165" spans="1:14" x14ac:dyDescent="0.2">
      <c r="A6165" t="s">
        <v>6422</v>
      </c>
      <c r="B6165" t="s">
        <v>33690</v>
      </c>
      <c r="I6165" t="s">
        <v>5</v>
      </c>
      <c r="J6165">
        <v>101.03</v>
      </c>
      <c r="M6165">
        <v>101.03</v>
      </c>
      <c r="N6165">
        <f t="shared" si="96"/>
        <v>0</v>
      </c>
    </row>
    <row r="6166" spans="1:14" x14ac:dyDescent="0.2">
      <c r="A6166" t="s">
        <v>6423</v>
      </c>
      <c r="B6166" t="s">
        <v>33690</v>
      </c>
      <c r="I6166" t="s">
        <v>5</v>
      </c>
      <c r="J6166">
        <v>93</v>
      </c>
      <c r="M6166">
        <v>93</v>
      </c>
      <c r="N6166">
        <f t="shared" si="96"/>
        <v>0</v>
      </c>
    </row>
    <row r="6167" spans="1:14" x14ac:dyDescent="0.2">
      <c r="A6167" t="s">
        <v>6424</v>
      </c>
      <c r="B6167" t="s">
        <v>33691</v>
      </c>
      <c r="I6167" t="s">
        <v>5</v>
      </c>
      <c r="J6167">
        <v>134.66</v>
      </c>
      <c r="M6167">
        <v>134.66</v>
      </c>
      <c r="N6167">
        <f t="shared" si="96"/>
        <v>0</v>
      </c>
    </row>
    <row r="6168" spans="1:14" x14ac:dyDescent="0.2">
      <c r="A6168" t="s">
        <v>6425</v>
      </c>
      <c r="B6168" t="s">
        <v>33691</v>
      </c>
      <c r="I6168" t="s">
        <v>5</v>
      </c>
      <c r="J6168">
        <v>123.96</v>
      </c>
      <c r="M6168">
        <v>123.96</v>
      </c>
      <c r="N6168">
        <f t="shared" si="96"/>
        <v>0</v>
      </c>
    </row>
    <row r="6169" spans="1:14" x14ac:dyDescent="0.2">
      <c r="A6169" t="s">
        <v>6426</v>
      </c>
      <c r="B6169" t="s">
        <v>33692</v>
      </c>
      <c r="I6169" t="s">
        <v>5</v>
      </c>
      <c r="J6169">
        <v>168.37</v>
      </c>
      <c r="M6169">
        <v>168.37</v>
      </c>
      <c r="N6169">
        <f t="shared" si="96"/>
        <v>0</v>
      </c>
    </row>
    <row r="6170" spans="1:14" x14ac:dyDescent="0.2">
      <c r="A6170" t="s">
        <v>6427</v>
      </c>
      <c r="B6170" t="s">
        <v>33692</v>
      </c>
      <c r="I6170" t="s">
        <v>5</v>
      </c>
      <c r="J6170">
        <v>154.97999999999999</v>
      </c>
      <c r="M6170">
        <v>154.97999999999999</v>
      </c>
      <c r="N6170">
        <f t="shared" si="96"/>
        <v>0</v>
      </c>
    </row>
    <row r="6171" spans="1:14" x14ac:dyDescent="0.2">
      <c r="A6171" t="s">
        <v>6428</v>
      </c>
      <c r="B6171" t="s">
        <v>33693</v>
      </c>
      <c r="I6171" t="s">
        <v>5</v>
      </c>
      <c r="J6171">
        <v>201.98</v>
      </c>
      <c r="M6171">
        <v>201.98</v>
      </c>
      <c r="N6171">
        <f t="shared" si="96"/>
        <v>0</v>
      </c>
    </row>
    <row r="6172" spans="1:14" x14ac:dyDescent="0.2">
      <c r="A6172" t="s">
        <v>6429</v>
      </c>
      <c r="B6172" t="s">
        <v>33693</v>
      </c>
      <c r="I6172" t="s">
        <v>5</v>
      </c>
      <c r="J6172">
        <v>185.92</v>
      </c>
      <c r="M6172">
        <v>185.92</v>
      </c>
      <c r="N6172">
        <f t="shared" si="96"/>
        <v>0</v>
      </c>
    </row>
    <row r="6173" spans="1:14" x14ac:dyDescent="0.2">
      <c r="A6173" t="s">
        <v>6430</v>
      </c>
      <c r="B6173" t="s">
        <v>33694</v>
      </c>
      <c r="I6173" t="s">
        <v>5</v>
      </c>
      <c r="J6173">
        <v>235.87</v>
      </c>
      <c r="M6173">
        <v>235.87</v>
      </c>
      <c r="N6173">
        <f t="shared" si="96"/>
        <v>0</v>
      </c>
    </row>
    <row r="6174" spans="1:14" x14ac:dyDescent="0.2">
      <c r="A6174" t="s">
        <v>6431</v>
      </c>
      <c r="B6174" t="s">
        <v>33694</v>
      </c>
      <c r="I6174" t="s">
        <v>5</v>
      </c>
      <c r="J6174">
        <v>217.12</v>
      </c>
      <c r="M6174">
        <v>217.12</v>
      </c>
      <c r="N6174">
        <f t="shared" si="96"/>
        <v>0</v>
      </c>
    </row>
    <row r="6175" spans="1:14" x14ac:dyDescent="0.2">
      <c r="A6175" t="s">
        <v>6432</v>
      </c>
      <c r="B6175" t="s">
        <v>33695</v>
      </c>
      <c r="I6175" t="s">
        <v>5</v>
      </c>
      <c r="J6175">
        <v>269.49</v>
      </c>
      <c r="M6175">
        <v>269.49</v>
      </c>
      <c r="N6175">
        <f t="shared" si="96"/>
        <v>0</v>
      </c>
    </row>
    <row r="6176" spans="1:14" x14ac:dyDescent="0.2">
      <c r="A6176" t="s">
        <v>6433</v>
      </c>
      <c r="B6176" t="s">
        <v>33695</v>
      </c>
      <c r="I6176" t="s">
        <v>5</v>
      </c>
      <c r="J6176">
        <v>248.06</v>
      </c>
      <c r="M6176">
        <v>248.06</v>
      </c>
      <c r="N6176">
        <f t="shared" si="96"/>
        <v>0</v>
      </c>
    </row>
    <row r="6177" spans="1:14" x14ac:dyDescent="0.2">
      <c r="A6177" t="s">
        <v>6434</v>
      </c>
      <c r="B6177" t="s">
        <v>33696</v>
      </c>
      <c r="I6177" t="s">
        <v>5</v>
      </c>
      <c r="J6177">
        <v>303.19</v>
      </c>
      <c r="M6177">
        <v>303.19</v>
      </c>
      <c r="N6177">
        <f t="shared" si="96"/>
        <v>0</v>
      </c>
    </row>
    <row r="6178" spans="1:14" x14ac:dyDescent="0.2">
      <c r="A6178" t="s">
        <v>6435</v>
      </c>
      <c r="B6178" t="s">
        <v>33696</v>
      </c>
      <c r="I6178" t="s">
        <v>5</v>
      </c>
      <c r="J6178">
        <v>279.08</v>
      </c>
      <c r="M6178">
        <v>279.08</v>
      </c>
      <c r="N6178">
        <f t="shared" si="96"/>
        <v>0</v>
      </c>
    </row>
    <row r="6179" spans="1:14" x14ac:dyDescent="0.2">
      <c r="A6179" t="s">
        <v>6436</v>
      </c>
      <c r="B6179" t="s">
        <v>33697</v>
      </c>
      <c r="I6179" t="s">
        <v>5</v>
      </c>
      <c r="J6179">
        <v>336.48</v>
      </c>
      <c r="M6179">
        <v>336.48</v>
      </c>
      <c r="N6179">
        <f t="shared" si="96"/>
        <v>0</v>
      </c>
    </row>
    <row r="6180" spans="1:14" x14ac:dyDescent="0.2">
      <c r="A6180" t="s">
        <v>6437</v>
      </c>
      <c r="B6180" t="s">
        <v>33697</v>
      </c>
      <c r="I6180" t="s">
        <v>5</v>
      </c>
      <c r="J6180">
        <v>309.74</v>
      </c>
      <c r="M6180">
        <v>309.74</v>
      </c>
      <c r="N6180">
        <f t="shared" si="96"/>
        <v>0</v>
      </c>
    </row>
    <row r="6181" spans="1:14" x14ac:dyDescent="0.2">
      <c r="A6181" t="s">
        <v>6438</v>
      </c>
      <c r="B6181" t="s">
        <v>33698</v>
      </c>
      <c r="I6181" t="s">
        <v>5</v>
      </c>
      <c r="J6181">
        <v>404.19</v>
      </c>
      <c r="M6181">
        <v>404.19</v>
      </c>
      <c r="N6181">
        <f t="shared" si="96"/>
        <v>0</v>
      </c>
    </row>
    <row r="6182" spans="1:14" x14ac:dyDescent="0.2">
      <c r="A6182" t="s">
        <v>6439</v>
      </c>
      <c r="B6182" t="s">
        <v>33698</v>
      </c>
      <c r="I6182" t="s">
        <v>5</v>
      </c>
      <c r="J6182">
        <v>372.05</v>
      </c>
      <c r="M6182">
        <v>372.05</v>
      </c>
      <c r="N6182">
        <f t="shared" si="96"/>
        <v>0</v>
      </c>
    </row>
    <row r="6183" spans="1:14" x14ac:dyDescent="0.2">
      <c r="A6183" t="s">
        <v>6440</v>
      </c>
      <c r="B6183" t="s">
        <v>33699</v>
      </c>
      <c r="I6183" t="s">
        <v>5</v>
      </c>
      <c r="J6183">
        <v>471.51</v>
      </c>
      <c r="M6183">
        <v>471.51</v>
      </c>
      <c r="N6183">
        <f t="shared" si="96"/>
        <v>0</v>
      </c>
    </row>
    <row r="6184" spans="1:14" x14ac:dyDescent="0.2">
      <c r="A6184" t="s">
        <v>6441</v>
      </c>
      <c r="B6184" t="s">
        <v>33699</v>
      </c>
      <c r="I6184" t="s">
        <v>5</v>
      </c>
      <c r="J6184">
        <v>434.02</v>
      </c>
      <c r="M6184">
        <v>434.02</v>
      </c>
      <c r="N6184">
        <f t="shared" si="96"/>
        <v>0</v>
      </c>
    </row>
    <row r="6185" spans="1:14" x14ac:dyDescent="0.2">
      <c r="A6185" t="s">
        <v>6442</v>
      </c>
      <c r="B6185" t="s">
        <v>33700</v>
      </c>
      <c r="I6185" t="s">
        <v>5</v>
      </c>
      <c r="J6185">
        <v>538.86</v>
      </c>
      <c r="M6185">
        <v>538.86</v>
      </c>
      <c r="N6185">
        <f t="shared" si="96"/>
        <v>0</v>
      </c>
    </row>
    <row r="6186" spans="1:14" x14ac:dyDescent="0.2">
      <c r="A6186" t="s">
        <v>6443</v>
      </c>
      <c r="B6186" t="s">
        <v>33700</v>
      </c>
      <c r="I6186" t="s">
        <v>5</v>
      </c>
      <c r="J6186">
        <v>496.01</v>
      </c>
      <c r="M6186">
        <v>496.01</v>
      </c>
      <c r="N6186">
        <f t="shared" si="96"/>
        <v>0</v>
      </c>
    </row>
    <row r="6187" spans="1:14" x14ac:dyDescent="0.2">
      <c r="A6187" t="s">
        <v>6444</v>
      </c>
      <c r="B6187" t="s">
        <v>33701</v>
      </c>
      <c r="I6187" t="s">
        <v>5</v>
      </c>
      <c r="J6187">
        <v>250.18</v>
      </c>
      <c r="M6187">
        <v>250.18</v>
      </c>
      <c r="N6187">
        <f t="shared" si="96"/>
        <v>0</v>
      </c>
    </row>
    <row r="6188" spans="1:14" x14ac:dyDescent="0.2">
      <c r="A6188" t="s">
        <v>6445</v>
      </c>
      <c r="B6188" t="s">
        <v>33701</v>
      </c>
      <c r="I6188" t="s">
        <v>5</v>
      </c>
      <c r="J6188">
        <v>230.91</v>
      </c>
      <c r="M6188">
        <v>230.91</v>
      </c>
      <c r="N6188">
        <f t="shared" si="96"/>
        <v>0</v>
      </c>
    </row>
    <row r="6189" spans="1:14" x14ac:dyDescent="0.2">
      <c r="A6189" t="s">
        <v>6446</v>
      </c>
      <c r="B6189" t="s">
        <v>33702</v>
      </c>
      <c r="I6189" t="s">
        <v>5</v>
      </c>
      <c r="J6189">
        <v>292.08</v>
      </c>
      <c r="M6189">
        <v>292.08</v>
      </c>
      <c r="N6189">
        <f t="shared" si="96"/>
        <v>0</v>
      </c>
    </row>
    <row r="6190" spans="1:14" x14ac:dyDescent="0.2">
      <c r="A6190" t="s">
        <v>6447</v>
      </c>
      <c r="B6190" t="s">
        <v>33702</v>
      </c>
      <c r="I6190" t="s">
        <v>5</v>
      </c>
      <c r="J6190">
        <v>269.58</v>
      </c>
      <c r="M6190">
        <v>269.58</v>
      </c>
      <c r="N6190">
        <f t="shared" si="96"/>
        <v>0</v>
      </c>
    </row>
    <row r="6191" spans="1:14" x14ac:dyDescent="0.2">
      <c r="A6191" t="s">
        <v>6448</v>
      </c>
      <c r="B6191" t="s">
        <v>33703</v>
      </c>
      <c r="I6191" t="s">
        <v>5</v>
      </c>
      <c r="J6191">
        <v>333.75</v>
      </c>
      <c r="M6191">
        <v>333.75</v>
      </c>
      <c r="N6191">
        <f t="shared" si="96"/>
        <v>0</v>
      </c>
    </row>
    <row r="6192" spans="1:14" x14ac:dyDescent="0.2">
      <c r="A6192" t="s">
        <v>6449</v>
      </c>
      <c r="B6192" t="s">
        <v>33703</v>
      </c>
      <c r="I6192" t="s">
        <v>5</v>
      </c>
      <c r="J6192">
        <v>308.04000000000002</v>
      </c>
      <c r="M6192">
        <v>308.04000000000002</v>
      </c>
      <c r="N6192">
        <f t="shared" si="96"/>
        <v>0</v>
      </c>
    </row>
    <row r="6193" spans="1:14" x14ac:dyDescent="0.2">
      <c r="A6193" t="s">
        <v>6450</v>
      </c>
      <c r="B6193" t="s">
        <v>33704</v>
      </c>
      <c r="I6193" t="s">
        <v>5</v>
      </c>
      <c r="J6193">
        <v>375.51</v>
      </c>
      <c r="M6193">
        <v>375.51</v>
      </c>
      <c r="N6193">
        <f t="shared" si="96"/>
        <v>0</v>
      </c>
    </row>
    <row r="6194" spans="1:14" x14ac:dyDescent="0.2">
      <c r="A6194" t="s">
        <v>6451</v>
      </c>
      <c r="B6194" t="s">
        <v>33704</v>
      </c>
      <c r="I6194" t="s">
        <v>5</v>
      </c>
      <c r="J6194">
        <v>346.59</v>
      </c>
      <c r="M6194">
        <v>346.59</v>
      </c>
      <c r="N6194">
        <f t="shared" si="96"/>
        <v>0</v>
      </c>
    </row>
    <row r="6195" spans="1:14" x14ac:dyDescent="0.2">
      <c r="A6195" t="s">
        <v>6452</v>
      </c>
      <c r="B6195" t="s">
        <v>33705</v>
      </c>
      <c r="I6195" t="s">
        <v>5</v>
      </c>
      <c r="J6195">
        <v>417.2</v>
      </c>
      <c r="M6195">
        <v>417.2</v>
      </c>
      <c r="N6195">
        <f t="shared" si="96"/>
        <v>0</v>
      </c>
    </row>
    <row r="6196" spans="1:14" x14ac:dyDescent="0.2">
      <c r="A6196" t="s">
        <v>6453</v>
      </c>
      <c r="B6196" t="s">
        <v>33705</v>
      </c>
      <c r="I6196" t="s">
        <v>5</v>
      </c>
      <c r="J6196">
        <v>385.06</v>
      </c>
      <c r="M6196">
        <v>385.06</v>
      </c>
      <c r="N6196">
        <f t="shared" si="96"/>
        <v>0</v>
      </c>
    </row>
    <row r="6197" spans="1:14" x14ac:dyDescent="0.2">
      <c r="A6197" t="s">
        <v>6454</v>
      </c>
      <c r="B6197" t="s">
        <v>33706</v>
      </c>
      <c r="I6197" t="s">
        <v>5</v>
      </c>
      <c r="J6197">
        <v>500.61</v>
      </c>
      <c r="M6197">
        <v>500.61</v>
      </c>
      <c r="N6197">
        <f t="shared" si="96"/>
        <v>0</v>
      </c>
    </row>
    <row r="6198" spans="1:14" x14ac:dyDescent="0.2">
      <c r="A6198" t="s">
        <v>6455</v>
      </c>
      <c r="B6198" t="s">
        <v>33706</v>
      </c>
      <c r="I6198" t="s">
        <v>5</v>
      </c>
      <c r="J6198">
        <v>462.05</v>
      </c>
      <c r="M6198">
        <v>462.05</v>
      </c>
      <c r="N6198">
        <f t="shared" si="96"/>
        <v>0</v>
      </c>
    </row>
    <row r="6199" spans="1:14" x14ac:dyDescent="0.2">
      <c r="A6199" t="s">
        <v>6456</v>
      </c>
      <c r="B6199" t="s">
        <v>33707</v>
      </c>
      <c r="I6199" t="s">
        <v>5</v>
      </c>
      <c r="J6199">
        <v>583.63</v>
      </c>
      <c r="M6199">
        <v>583.63</v>
      </c>
      <c r="N6199">
        <f t="shared" si="96"/>
        <v>0</v>
      </c>
    </row>
    <row r="6200" spans="1:14" x14ac:dyDescent="0.2">
      <c r="A6200" t="s">
        <v>6457</v>
      </c>
      <c r="B6200" t="s">
        <v>33707</v>
      </c>
      <c r="I6200" t="s">
        <v>5</v>
      </c>
      <c r="J6200">
        <v>538.69000000000005</v>
      </c>
      <c r="M6200">
        <v>538.69000000000005</v>
      </c>
      <c r="N6200">
        <f t="shared" si="96"/>
        <v>0</v>
      </c>
    </row>
    <row r="6201" spans="1:14" x14ac:dyDescent="0.2">
      <c r="A6201" t="s">
        <v>6458</v>
      </c>
      <c r="B6201" t="s">
        <v>33708</v>
      </c>
      <c r="I6201" t="s">
        <v>5</v>
      </c>
      <c r="J6201">
        <v>667.4</v>
      </c>
      <c r="M6201">
        <v>667.4</v>
      </c>
      <c r="N6201">
        <f t="shared" si="96"/>
        <v>0</v>
      </c>
    </row>
    <row r="6202" spans="1:14" x14ac:dyDescent="0.2">
      <c r="A6202" t="s">
        <v>6459</v>
      </c>
      <c r="B6202" t="s">
        <v>33708</v>
      </c>
      <c r="I6202" t="s">
        <v>5</v>
      </c>
      <c r="J6202">
        <v>615.99</v>
      </c>
      <c r="M6202">
        <v>615.99</v>
      </c>
      <c r="N6202">
        <f t="shared" si="96"/>
        <v>0</v>
      </c>
    </row>
    <row r="6203" spans="1:14" x14ac:dyDescent="0.2">
      <c r="A6203" t="s">
        <v>6460</v>
      </c>
      <c r="B6203" t="s">
        <v>33709</v>
      </c>
      <c r="I6203" t="s">
        <v>5</v>
      </c>
      <c r="J6203">
        <v>750.74</v>
      </c>
      <c r="M6203">
        <v>750.74</v>
      </c>
      <c r="N6203">
        <f t="shared" si="96"/>
        <v>0</v>
      </c>
    </row>
    <row r="6204" spans="1:14" x14ac:dyDescent="0.2">
      <c r="A6204" t="s">
        <v>6461</v>
      </c>
      <c r="B6204" t="s">
        <v>33709</v>
      </c>
      <c r="I6204" t="s">
        <v>5</v>
      </c>
      <c r="J6204">
        <v>692.91</v>
      </c>
      <c r="M6204">
        <v>692.91</v>
      </c>
      <c r="N6204">
        <f t="shared" si="96"/>
        <v>0</v>
      </c>
    </row>
    <row r="6205" spans="1:14" x14ac:dyDescent="0.2">
      <c r="A6205" t="s">
        <v>6462</v>
      </c>
      <c r="B6205" t="s">
        <v>33710</v>
      </c>
      <c r="I6205" t="s">
        <v>5</v>
      </c>
      <c r="J6205">
        <v>835.19</v>
      </c>
      <c r="M6205">
        <v>835.19</v>
      </c>
      <c r="N6205">
        <f t="shared" si="96"/>
        <v>0</v>
      </c>
    </row>
    <row r="6206" spans="1:14" x14ac:dyDescent="0.2">
      <c r="A6206" t="s">
        <v>6463</v>
      </c>
      <c r="B6206" t="s">
        <v>33710</v>
      </c>
      <c r="I6206" t="s">
        <v>5</v>
      </c>
      <c r="J6206">
        <v>770.92</v>
      </c>
      <c r="M6206">
        <v>770.92</v>
      </c>
      <c r="N6206">
        <f t="shared" si="96"/>
        <v>0</v>
      </c>
    </row>
    <row r="6207" spans="1:14" x14ac:dyDescent="0.2">
      <c r="A6207" t="s">
        <v>6464</v>
      </c>
      <c r="B6207" t="s">
        <v>33711</v>
      </c>
      <c r="I6207" t="s">
        <v>5</v>
      </c>
      <c r="J6207">
        <v>1001.16</v>
      </c>
      <c r="M6207">
        <v>1001.16</v>
      </c>
      <c r="N6207">
        <f t="shared" si="96"/>
        <v>0</v>
      </c>
    </row>
    <row r="6208" spans="1:14" x14ac:dyDescent="0.2">
      <c r="A6208" t="s">
        <v>6465</v>
      </c>
      <c r="B6208" t="s">
        <v>33711</v>
      </c>
      <c r="I6208" t="s">
        <v>5</v>
      </c>
      <c r="J6208">
        <v>924.04</v>
      </c>
      <c r="M6208">
        <v>924.04</v>
      </c>
      <c r="N6208">
        <f t="shared" si="96"/>
        <v>0</v>
      </c>
    </row>
    <row r="6209" spans="1:14" x14ac:dyDescent="0.2">
      <c r="A6209" t="s">
        <v>6466</v>
      </c>
      <c r="B6209" t="s">
        <v>33712</v>
      </c>
      <c r="I6209" t="s">
        <v>5</v>
      </c>
      <c r="J6209">
        <v>377.06</v>
      </c>
      <c r="M6209">
        <v>377.06</v>
      </c>
      <c r="N6209">
        <f t="shared" si="96"/>
        <v>0</v>
      </c>
    </row>
    <row r="6210" spans="1:14" x14ac:dyDescent="0.2">
      <c r="A6210" t="s">
        <v>6467</v>
      </c>
      <c r="B6210" t="s">
        <v>33712</v>
      </c>
      <c r="I6210" t="s">
        <v>5</v>
      </c>
      <c r="J6210">
        <v>348.3</v>
      </c>
      <c r="M6210">
        <v>348.3</v>
      </c>
      <c r="N6210">
        <f t="shared" si="96"/>
        <v>0</v>
      </c>
    </row>
    <row r="6211" spans="1:14" x14ac:dyDescent="0.2">
      <c r="A6211" t="s">
        <v>6468</v>
      </c>
      <c r="B6211" t="s">
        <v>33713</v>
      </c>
      <c r="I6211" t="s">
        <v>5</v>
      </c>
      <c r="J6211">
        <v>440.33</v>
      </c>
      <c r="M6211">
        <v>440.33</v>
      </c>
      <c r="N6211">
        <f t="shared" si="96"/>
        <v>0</v>
      </c>
    </row>
    <row r="6212" spans="1:14" x14ac:dyDescent="0.2">
      <c r="A6212" t="s">
        <v>6469</v>
      </c>
      <c r="B6212" t="s">
        <v>33713</v>
      </c>
      <c r="I6212" t="s">
        <v>5</v>
      </c>
      <c r="J6212">
        <v>406.75</v>
      </c>
      <c r="M6212">
        <v>406.75</v>
      </c>
      <c r="N6212">
        <f t="shared" ref="N6212:N6275" si="97">J6212-M6212</f>
        <v>0</v>
      </c>
    </row>
    <row r="6213" spans="1:14" x14ac:dyDescent="0.2">
      <c r="A6213" t="s">
        <v>6470</v>
      </c>
      <c r="B6213" t="s">
        <v>33714</v>
      </c>
      <c r="I6213" t="s">
        <v>5</v>
      </c>
      <c r="J6213">
        <v>503.13</v>
      </c>
      <c r="M6213">
        <v>503.13</v>
      </c>
      <c r="N6213">
        <f t="shared" si="97"/>
        <v>0</v>
      </c>
    </row>
    <row r="6214" spans="1:14" x14ac:dyDescent="0.2">
      <c r="A6214" t="s">
        <v>6471</v>
      </c>
      <c r="B6214" t="s">
        <v>33714</v>
      </c>
      <c r="I6214" t="s">
        <v>5</v>
      </c>
      <c r="J6214">
        <v>464.76</v>
      </c>
      <c r="M6214">
        <v>464.76</v>
      </c>
      <c r="N6214">
        <f t="shared" si="97"/>
        <v>0</v>
      </c>
    </row>
    <row r="6215" spans="1:14" x14ac:dyDescent="0.2">
      <c r="A6215" t="s">
        <v>6472</v>
      </c>
      <c r="B6215" t="s">
        <v>33715</v>
      </c>
      <c r="I6215" t="s">
        <v>5</v>
      </c>
      <c r="J6215">
        <v>565.99</v>
      </c>
      <c r="M6215">
        <v>565.99</v>
      </c>
      <c r="N6215">
        <f t="shared" si="97"/>
        <v>0</v>
      </c>
    </row>
    <row r="6216" spans="1:14" x14ac:dyDescent="0.2">
      <c r="A6216" t="s">
        <v>6473</v>
      </c>
      <c r="B6216" t="s">
        <v>33715</v>
      </c>
      <c r="I6216" t="s">
        <v>5</v>
      </c>
      <c r="J6216">
        <v>522.82000000000005</v>
      </c>
      <c r="M6216">
        <v>522.82000000000005</v>
      </c>
      <c r="N6216">
        <f t="shared" si="97"/>
        <v>0</v>
      </c>
    </row>
    <row r="6217" spans="1:14" x14ac:dyDescent="0.2">
      <c r="A6217" t="s">
        <v>6474</v>
      </c>
      <c r="B6217" t="s">
        <v>33716</v>
      </c>
      <c r="I6217" t="s">
        <v>5</v>
      </c>
      <c r="J6217">
        <v>628.85</v>
      </c>
      <c r="M6217">
        <v>628.85</v>
      </c>
      <c r="N6217">
        <f t="shared" si="97"/>
        <v>0</v>
      </c>
    </row>
    <row r="6218" spans="1:14" x14ac:dyDescent="0.2">
      <c r="A6218" t="s">
        <v>6475</v>
      </c>
      <c r="B6218" t="s">
        <v>33716</v>
      </c>
      <c r="I6218" t="s">
        <v>5</v>
      </c>
      <c r="J6218">
        <v>580.89</v>
      </c>
      <c r="M6218">
        <v>580.89</v>
      </c>
      <c r="N6218">
        <f t="shared" si="97"/>
        <v>0</v>
      </c>
    </row>
    <row r="6219" spans="1:14" x14ac:dyDescent="0.2">
      <c r="A6219" t="s">
        <v>6476</v>
      </c>
      <c r="B6219" t="s">
        <v>33717</v>
      </c>
      <c r="I6219" t="s">
        <v>5</v>
      </c>
      <c r="J6219">
        <v>754.57</v>
      </c>
      <c r="M6219">
        <v>754.57</v>
      </c>
      <c r="N6219">
        <f t="shared" si="97"/>
        <v>0</v>
      </c>
    </row>
    <row r="6220" spans="1:14" x14ac:dyDescent="0.2">
      <c r="A6220" t="s">
        <v>6477</v>
      </c>
      <c r="B6220" t="s">
        <v>33717</v>
      </c>
      <c r="I6220" t="s">
        <v>5</v>
      </c>
      <c r="J6220">
        <v>697.02</v>
      </c>
      <c r="M6220">
        <v>697.02</v>
      </c>
      <c r="N6220">
        <f t="shared" si="97"/>
        <v>0</v>
      </c>
    </row>
    <row r="6221" spans="1:14" x14ac:dyDescent="0.2">
      <c r="A6221" t="s">
        <v>6478</v>
      </c>
      <c r="B6221" t="s">
        <v>33718</v>
      </c>
      <c r="I6221" t="s">
        <v>5</v>
      </c>
      <c r="J6221">
        <v>880.23</v>
      </c>
      <c r="M6221">
        <v>880.23</v>
      </c>
      <c r="N6221">
        <f t="shared" si="97"/>
        <v>0</v>
      </c>
    </row>
    <row r="6222" spans="1:14" x14ac:dyDescent="0.2">
      <c r="A6222" t="s">
        <v>6479</v>
      </c>
      <c r="B6222" t="s">
        <v>33718</v>
      </c>
      <c r="I6222" t="s">
        <v>5</v>
      </c>
      <c r="J6222">
        <v>813.1</v>
      </c>
      <c r="M6222">
        <v>813.1</v>
      </c>
      <c r="N6222">
        <f t="shared" si="97"/>
        <v>0</v>
      </c>
    </row>
    <row r="6223" spans="1:14" x14ac:dyDescent="0.2">
      <c r="A6223" t="s">
        <v>6480</v>
      </c>
      <c r="B6223" t="s">
        <v>33719</v>
      </c>
      <c r="I6223" t="s">
        <v>5</v>
      </c>
      <c r="J6223">
        <v>1005.95</v>
      </c>
      <c r="M6223">
        <v>1005.95</v>
      </c>
      <c r="N6223">
        <f t="shared" si="97"/>
        <v>0</v>
      </c>
    </row>
    <row r="6224" spans="1:14" x14ac:dyDescent="0.2">
      <c r="A6224" t="s">
        <v>6481</v>
      </c>
      <c r="B6224" t="s">
        <v>33719</v>
      </c>
      <c r="I6224" t="s">
        <v>5</v>
      </c>
      <c r="J6224">
        <v>929.23</v>
      </c>
      <c r="M6224">
        <v>929.23</v>
      </c>
      <c r="N6224">
        <f t="shared" si="97"/>
        <v>0</v>
      </c>
    </row>
    <row r="6225" spans="1:14" x14ac:dyDescent="0.2">
      <c r="A6225" t="s">
        <v>6482</v>
      </c>
      <c r="B6225" t="s">
        <v>33720</v>
      </c>
      <c r="I6225" t="s">
        <v>5</v>
      </c>
      <c r="J6225">
        <v>1131.6300000000001</v>
      </c>
      <c r="M6225">
        <v>1131.6300000000001</v>
      </c>
      <c r="N6225">
        <f t="shared" si="97"/>
        <v>0</v>
      </c>
    </row>
    <row r="6226" spans="1:14" x14ac:dyDescent="0.2">
      <c r="A6226" t="s">
        <v>6483</v>
      </c>
      <c r="B6226" t="s">
        <v>33720</v>
      </c>
      <c r="I6226" t="s">
        <v>5</v>
      </c>
      <c r="J6226">
        <v>1045.33</v>
      </c>
      <c r="M6226">
        <v>1045.33</v>
      </c>
      <c r="N6226">
        <f t="shared" si="97"/>
        <v>0</v>
      </c>
    </row>
    <row r="6227" spans="1:14" x14ac:dyDescent="0.2">
      <c r="A6227" t="s">
        <v>6484</v>
      </c>
      <c r="B6227" t="s">
        <v>33721</v>
      </c>
      <c r="I6227" t="s">
        <v>5</v>
      </c>
      <c r="J6227">
        <v>1257.7</v>
      </c>
      <c r="M6227">
        <v>1257.7</v>
      </c>
      <c r="N6227">
        <f t="shared" si="97"/>
        <v>0</v>
      </c>
    </row>
    <row r="6228" spans="1:14" x14ac:dyDescent="0.2">
      <c r="A6228" t="s">
        <v>6485</v>
      </c>
      <c r="B6228" t="s">
        <v>33721</v>
      </c>
      <c r="I6228" t="s">
        <v>5</v>
      </c>
      <c r="J6228">
        <v>1161.79</v>
      </c>
      <c r="M6228">
        <v>1161.79</v>
      </c>
      <c r="N6228">
        <f t="shared" si="97"/>
        <v>0</v>
      </c>
    </row>
    <row r="6229" spans="1:14" x14ac:dyDescent="0.2">
      <c r="A6229" t="s">
        <v>6486</v>
      </c>
      <c r="B6229" t="s">
        <v>33722</v>
      </c>
      <c r="I6229" t="s">
        <v>5</v>
      </c>
      <c r="J6229">
        <v>1509.1</v>
      </c>
      <c r="M6229">
        <v>1509.1</v>
      </c>
      <c r="N6229">
        <f t="shared" si="97"/>
        <v>0</v>
      </c>
    </row>
    <row r="6230" spans="1:14" x14ac:dyDescent="0.2">
      <c r="A6230" t="s">
        <v>6487</v>
      </c>
      <c r="B6230" t="s">
        <v>33722</v>
      </c>
      <c r="I6230" t="s">
        <v>5</v>
      </c>
      <c r="J6230">
        <v>1394.01</v>
      </c>
      <c r="M6230">
        <v>1394.01</v>
      </c>
      <c r="N6230">
        <f t="shared" si="97"/>
        <v>0</v>
      </c>
    </row>
    <row r="6231" spans="1:14" x14ac:dyDescent="0.2">
      <c r="A6231" t="s">
        <v>6488</v>
      </c>
      <c r="B6231" t="s">
        <v>33723</v>
      </c>
      <c r="I6231" t="s">
        <v>5</v>
      </c>
      <c r="J6231">
        <v>1634.8</v>
      </c>
      <c r="M6231">
        <v>1634.8</v>
      </c>
      <c r="N6231">
        <f t="shared" si="97"/>
        <v>0</v>
      </c>
    </row>
    <row r="6232" spans="1:14" x14ac:dyDescent="0.2">
      <c r="A6232" t="s">
        <v>6489</v>
      </c>
      <c r="B6232" t="s">
        <v>33723</v>
      </c>
      <c r="I6232" t="s">
        <v>5</v>
      </c>
      <c r="J6232">
        <v>1510.13</v>
      </c>
      <c r="M6232">
        <v>1510.13</v>
      </c>
      <c r="N6232">
        <f t="shared" si="97"/>
        <v>0</v>
      </c>
    </row>
    <row r="6233" spans="1:14" x14ac:dyDescent="0.2">
      <c r="A6233" t="s">
        <v>6490</v>
      </c>
      <c r="B6233" t="s">
        <v>33724</v>
      </c>
      <c r="I6233" t="s">
        <v>5</v>
      </c>
      <c r="J6233">
        <v>1886.2</v>
      </c>
      <c r="M6233">
        <v>1886.2</v>
      </c>
      <c r="N6233">
        <f t="shared" si="97"/>
        <v>0</v>
      </c>
    </row>
    <row r="6234" spans="1:14" x14ac:dyDescent="0.2">
      <c r="A6234" t="s">
        <v>6491</v>
      </c>
      <c r="B6234" t="s">
        <v>33724</v>
      </c>
      <c r="I6234" t="s">
        <v>5</v>
      </c>
      <c r="J6234">
        <v>1742.36</v>
      </c>
      <c r="M6234">
        <v>1742.36</v>
      </c>
      <c r="N6234">
        <f t="shared" si="97"/>
        <v>0</v>
      </c>
    </row>
    <row r="6235" spans="1:14" x14ac:dyDescent="0.2">
      <c r="A6235" t="s">
        <v>6492</v>
      </c>
      <c r="B6235" t="s">
        <v>33725</v>
      </c>
      <c r="I6235" t="s">
        <v>5</v>
      </c>
      <c r="J6235">
        <v>2515.0500000000002</v>
      </c>
      <c r="M6235">
        <v>2515.0500000000002</v>
      </c>
      <c r="N6235">
        <f t="shared" si="97"/>
        <v>0</v>
      </c>
    </row>
    <row r="6236" spans="1:14" x14ac:dyDescent="0.2">
      <c r="A6236" t="s">
        <v>6493</v>
      </c>
      <c r="B6236" t="s">
        <v>33725</v>
      </c>
      <c r="I6236" t="s">
        <v>5</v>
      </c>
      <c r="J6236">
        <v>2323.25</v>
      </c>
      <c r="M6236">
        <v>2323.25</v>
      </c>
      <c r="N6236">
        <f t="shared" si="97"/>
        <v>0</v>
      </c>
    </row>
    <row r="6237" spans="1:14" x14ac:dyDescent="0.2">
      <c r="A6237" t="s">
        <v>6494</v>
      </c>
      <c r="B6237" t="s">
        <v>33726</v>
      </c>
      <c r="I6237" t="s">
        <v>5</v>
      </c>
      <c r="J6237">
        <v>3143.9</v>
      </c>
      <c r="M6237">
        <v>3143.9</v>
      </c>
      <c r="N6237">
        <f t="shared" si="97"/>
        <v>0</v>
      </c>
    </row>
    <row r="6238" spans="1:14" x14ac:dyDescent="0.2">
      <c r="A6238" t="s">
        <v>6495</v>
      </c>
      <c r="B6238" t="s">
        <v>33726</v>
      </c>
      <c r="I6238" t="s">
        <v>5</v>
      </c>
      <c r="J6238">
        <v>2904.15</v>
      </c>
      <c r="M6238">
        <v>2904.15</v>
      </c>
      <c r="N6238">
        <f t="shared" si="97"/>
        <v>0</v>
      </c>
    </row>
    <row r="6239" spans="1:14" x14ac:dyDescent="0.2">
      <c r="A6239" t="s">
        <v>6496</v>
      </c>
      <c r="B6239" t="s">
        <v>33727</v>
      </c>
      <c r="I6239" t="s">
        <v>5</v>
      </c>
      <c r="J6239">
        <v>803.45</v>
      </c>
      <c r="M6239">
        <v>803.45</v>
      </c>
      <c r="N6239">
        <f t="shared" si="97"/>
        <v>0</v>
      </c>
    </row>
    <row r="6240" spans="1:14" x14ac:dyDescent="0.2">
      <c r="A6240" t="s">
        <v>6497</v>
      </c>
      <c r="B6240" t="s">
        <v>33727</v>
      </c>
      <c r="I6240" t="s">
        <v>5</v>
      </c>
      <c r="J6240">
        <v>743.06</v>
      </c>
      <c r="M6240">
        <v>743.06</v>
      </c>
      <c r="N6240">
        <f t="shared" si="97"/>
        <v>0</v>
      </c>
    </row>
    <row r="6241" spans="1:14" x14ac:dyDescent="0.2">
      <c r="A6241" t="s">
        <v>6498</v>
      </c>
      <c r="B6241" t="s">
        <v>33728</v>
      </c>
      <c r="I6241" t="s">
        <v>5</v>
      </c>
      <c r="J6241">
        <v>964.05</v>
      </c>
      <c r="M6241">
        <v>964.05</v>
      </c>
      <c r="N6241">
        <f t="shared" si="97"/>
        <v>0</v>
      </c>
    </row>
    <row r="6242" spans="1:14" x14ac:dyDescent="0.2">
      <c r="A6242" t="s">
        <v>6499</v>
      </c>
      <c r="B6242" t="s">
        <v>33728</v>
      </c>
      <c r="I6242" t="s">
        <v>5</v>
      </c>
      <c r="J6242">
        <v>891.59</v>
      </c>
      <c r="M6242">
        <v>891.59</v>
      </c>
      <c r="N6242">
        <f t="shared" si="97"/>
        <v>0</v>
      </c>
    </row>
    <row r="6243" spans="1:14" x14ac:dyDescent="0.2">
      <c r="A6243" t="s">
        <v>6500</v>
      </c>
      <c r="B6243" t="s">
        <v>33729</v>
      </c>
      <c r="I6243" t="s">
        <v>5</v>
      </c>
      <c r="J6243">
        <v>1124.6300000000001</v>
      </c>
      <c r="M6243">
        <v>1124.6300000000001</v>
      </c>
      <c r="N6243">
        <f t="shared" si="97"/>
        <v>0</v>
      </c>
    </row>
    <row r="6244" spans="1:14" x14ac:dyDescent="0.2">
      <c r="A6244" t="s">
        <v>6501</v>
      </c>
      <c r="B6244" t="s">
        <v>33729</v>
      </c>
      <c r="I6244" t="s">
        <v>5</v>
      </c>
      <c r="J6244">
        <v>1040.0999999999999</v>
      </c>
      <c r="M6244">
        <v>1040.0999999999999</v>
      </c>
      <c r="N6244">
        <f t="shared" si="97"/>
        <v>0</v>
      </c>
    </row>
    <row r="6245" spans="1:14" x14ac:dyDescent="0.2">
      <c r="A6245" t="s">
        <v>6502</v>
      </c>
      <c r="B6245" t="s">
        <v>33730</v>
      </c>
      <c r="I6245" t="s">
        <v>5</v>
      </c>
      <c r="J6245">
        <v>1285.22</v>
      </c>
      <c r="M6245">
        <v>1285.22</v>
      </c>
      <c r="N6245">
        <f t="shared" si="97"/>
        <v>0</v>
      </c>
    </row>
    <row r="6246" spans="1:14" x14ac:dyDescent="0.2">
      <c r="A6246" t="s">
        <v>6503</v>
      </c>
      <c r="B6246" t="s">
        <v>33730</v>
      </c>
      <c r="I6246" t="s">
        <v>5</v>
      </c>
      <c r="J6246">
        <v>1188.6199999999999</v>
      </c>
      <c r="M6246">
        <v>1188.6199999999999</v>
      </c>
      <c r="N6246">
        <f t="shared" si="97"/>
        <v>0</v>
      </c>
    </row>
    <row r="6247" spans="1:14" x14ac:dyDescent="0.2">
      <c r="A6247" t="s">
        <v>6504</v>
      </c>
      <c r="B6247" t="s">
        <v>33731</v>
      </c>
      <c r="I6247" t="s">
        <v>5</v>
      </c>
      <c r="J6247">
        <v>1445.81</v>
      </c>
      <c r="M6247">
        <v>1445.81</v>
      </c>
      <c r="N6247">
        <f t="shared" si="97"/>
        <v>0</v>
      </c>
    </row>
    <row r="6248" spans="1:14" x14ac:dyDescent="0.2">
      <c r="A6248" t="s">
        <v>6505</v>
      </c>
      <c r="B6248" t="s">
        <v>33731</v>
      </c>
      <c r="I6248" t="s">
        <v>5</v>
      </c>
      <c r="J6248">
        <v>1337.14</v>
      </c>
      <c r="M6248">
        <v>1337.14</v>
      </c>
      <c r="N6248">
        <f t="shared" si="97"/>
        <v>0</v>
      </c>
    </row>
    <row r="6249" spans="1:14" x14ac:dyDescent="0.2">
      <c r="A6249" t="s">
        <v>6506</v>
      </c>
      <c r="B6249" t="s">
        <v>33732</v>
      </c>
      <c r="I6249" t="s">
        <v>5</v>
      </c>
      <c r="J6249">
        <v>1606.94</v>
      </c>
      <c r="M6249">
        <v>1606.94</v>
      </c>
      <c r="N6249">
        <f t="shared" si="97"/>
        <v>0</v>
      </c>
    </row>
    <row r="6250" spans="1:14" x14ac:dyDescent="0.2">
      <c r="A6250" t="s">
        <v>6507</v>
      </c>
      <c r="B6250" t="s">
        <v>33732</v>
      </c>
      <c r="I6250" t="s">
        <v>5</v>
      </c>
      <c r="J6250">
        <v>1486.16</v>
      </c>
      <c r="M6250">
        <v>1486.16</v>
      </c>
      <c r="N6250">
        <f t="shared" si="97"/>
        <v>0</v>
      </c>
    </row>
    <row r="6251" spans="1:14" x14ac:dyDescent="0.2">
      <c r="A6251" t="s">
        <v>6508</v>
      </c>
      <c r="B6251" t="s">
        <v>33733</v>
      </c>
      <c r="I6251" t="s">
        <v>5</v>
      </c>
      <c r="J6251">
        <v>1928.13</v>
      </c>
      <c r="M6251">
        <v>1928.13</v>
      </c>
      <c r="N6251">
        <f t="shared" si="97"/>
        <v>0</v>
      </c>
    </row>
    <row r="6252" spans="1:14" x14ac:dyDescent="0.2">
      <c r="A6252" t="s">
        <v>6509</v>
      </c>
      <c r="B6252" t="s">
        <v>33733</v>
      </c>
      <c r="I6252" t="s">
        <v>5</v>
      </c>
      <c r="J6252">
        <v>1783.21</v>
      </c>
      <c r="M6252">
        <v>1783.21</v>
      </c>
      <c r="N6252">
        <f t="shared" si="97"/>
        <v>0</v>
      </c>
    </row>
    <row r="6253" spans="1:14" x14ac:dyDescent="0.2">
      <c r="A6253" t="s">
        <v>6510</v>
      </c>
      <c r="B6253" t="s">
        <v>33734</v>
      </c>
      <c r="I6253" t="s">
        <v>5</v>
      </c>
      <c r="J6253">
        <v>2409.9299999999998</v>
      </c>
      <c r="M6253">
        <v>2409.9299999999998</v>
      </c>
      <c r="N6253">
        <f t="shared" si="97"/>
        <v>0</v>
      </c>
    </row>
    <row r="6254" spans="1:14" x14ac:dyDescent="0.2">
      <c r="A6254" t="s">
        <v>6511</v>
      </c>
      <c r="B6254" t="s">
        <v>33734</v>
      </c>
      <c r="I6254" t="s">
        <v>5</v>
      </c>
      <c r="J6254">
        <v>2228.8000000000002</v>
      </c>
      <c r="M6254">
        <v>2228.8000000000002</v>
      </c>
      <c r="N6254">
        <f t="shared" si="97"/>
        <v>0</v>
      </c>
    </row>
    <row r="6255" spans="1:14" x14ac:dyDescent="0.2">
      <c r="A6255" t="s">
        <v>6512</v>
      </c>
      <c r="B6255" t="s">
        <v>33735</v>
      </c>
      <c r="I6255" t="s">
        <v>5</v>
      </c>
      <c r="J6255">
        <v>2811.88</v>
      </c>
      <c r="M6255">
        <v>2811.88</v>
      </c>
      <c r="N6255">
        <f t="shared" si="97"/>
        <v>0</v>
      </c>
    </row>
    <row r="6256" spans="1:14" x14ac:dyDescent="0.2">
      <c r="A6256" t="s">
        <v>6513</v>
      </c>
      <c r="B6256" t="s">
        <v>33735</v>
      </c>
      <c r="I6256" t="s">
        <v>5</v>
      </c>
      <c r="J6256">
        <v>2600.5300000000002</v>
      </c>
      <c r="M6256">
        <v>2600.5300000000002</v>
      </c>
      <c r="N6256">
        <f t="shared" si="97"/>
        <v>0</v>
      </c>
    </row>
    <row r="6257" spans="1:14" x14ac:dyDescent="0.2">
      <c r="A6257" t="s">
        <v>6514</v>
      </c>
      <c r="B6257" t="s">
        <v>33736</v>
      </c>
      <c r="I6257" t="s">
        <v>5</v>
      </c>
      <c r="J6257">
        <v>2892.19</v>
      </c>
      <c r="M6257">
        <v>2892.19</v>
      </c>
      <c r="N6257">
        <f t="shared" si="97"/>
        <v>0</v>
      </c>
    </row>
    <row r="6258" spans="1:14" x14ac:dyDescent="0.2">
      <c r="A6258" t="s">
        <v>6515</v>
      </c>
      <c r="B6258" t="s">
        <v>33736</v>
      </c>
      <c r="I6258" t="s">
        <v>5</v>
      </c>
      <c r="J6258">
        <v>2674.81</v>
      </c>
      <c r="M6258">
        <v>2674.81</v>
      </c>
      <c r="N6258">
        <f t="shared" si="97"/>
        <v>0</v>
      </c>
    </row>
    <row r="6259" spans="1:14" x14ac:dyDescent="0.2">
      <c r="A6259" t="s">
        <v>6516</v>
      </c>
      <c r="B6259" t="s">
        <v>33737</v>
      </c>
      <c r="I6259" t="s">
        <v>5</v>
      </c>
      <c r="J6259">
        <v>3213.36</v>
      </c>
      <c r="M6259">
        <v>3213.36</v>
      </c>
      <c r="N6259">
        <f t="shared" si="97"/>
        <v>0</v>
      </c>
    </row>
    <row r="6260" spans="1:14" x14ac:dyDescent="0.2">
      <c r="A6260" t="s">
        <v>6517</v>
      </c>
      <c r="B6260" t="s">
        <v>33737</v>
      </c>
      <c r="I6260" t="s">
        <v>5</v>
      </c>
      <c r="J6260">
        <v>2971.84</v>
      </c>
      <c r="M6260">
        <v>2971.84</v>
      </c>
      <c r="N6260">
        <f t="shared" si="97"/>
        <v>0</v>
      </c>
    </row>
    <row r="6261" spans="1:14" x14ac:dyDescent="0.2">
      <c r="A6261" t="s">
        <v>6518</v>
      </c>
      <c r="B6261" t="s">
        <v>33738</v>
      </c>
      <c r="I6261" t="s">
        <v>5</v>
      </c>
      <c r="J6261">
        <v>4016.81</v>
      </c>
      <c r="M6261">
        <v>4016.81</v>
      </c>
      <c r="N6261">
        <f t="shared" si="97"/>
        <v>0</v>
      </c>
    </row>
    <row r="6262" spans="1:14" x14ac:dyDescent="0.2">
      <c r="A6262" t="s">
        <v>6519</v>
      </c>
      <c r="B6262" t="s">
        <v>33738</v>
      </c>
      <c r="I6262" t="s">
        <v>5</v>
      </c>
      <c r="J6262">
        <v>3714.9</v>
      </c>
      <c r="M6262">
        <v>3714.9</v>
      </c>
      <c r="N6262">
        <f t="shared" si="97"/>
        <v>0</v>
      </c>
    </row>
    <row r="6263" spans="1:14" x14ac:dyDescent="0.2">
      <c r="A6263" t="s">
        <v>6520</v>
      </c>
      <c r="B6263" t="s">
        <v>33739</v>
      </c>
      <c r="I6263" t="s">
        <v>5</v>
      </c>
      <c r="J6263">
        <v>3645.12</v>
      </c>
      <c r="M6263">
        <v>3645.12</v>
      </c>
      <c r="N6263">
        <f t="shared" si="97"/>
        <v>0</v>
      </c>
    </row>
    <row r="6264" spans="1:14" x14ac:dyDescent="0.2">
      <c r="A6264" t="s">
        <v>6521</v>
      </c>
      <c r="B6264" t="s">
        <v>33739</v>
      </c>
      <c r="I6264" t="s">
        <v>5</v>
      </c>
      <c r="J6264">
        <v>3374.15</v>
      </c>
      <c r="M6264">
        <v>3374.15</v>
      </c>
      <c r="N6264">
        <f t="shared" si="97"/>
        <v>0</v>
      </c>
    </row>
    <row r="6265" spans="1:14" x14ac:dyDescent="0.2">
      <c r="A6265" t="s">
        <v>6522</v>
      </c>
      <c r="B6265" t="s">
        <v>33740</v>
      </c>
      <c r="I6265" t="s">
        <v>5</v>
      </c>
      <c r="J6265">
        <v>4049.93</v>
      </c>
      <c r="M6265">
        <v>4049.93</v>
      </c>
      <c r="N6265">
        <f t="shared" si="97"/>
        <v>0</v>
      </c>
    </row>
    <row r="6266" spans="1:14" x14ac:dyDescent="0.2">
      <c r="A6266" t="s">
        <v>6523</v>
      </c>
      <c r="B6266" t="s">
        <v>33740</v>
      </c>
      <c r="I6266" t="s">
        <v>5</v>
      </c>
      <c r="J6266">
        <v>3748.86</v>
      </c>
      <c r="M6266">
        <v>3748.86</v>
      </c>
      <c r="N6266">
        <f t="shared" si="97"/>
        <v>0</v>
      </c>
    </row>
    <row r="6267" spans="1:14" x14ac:dyDescent="0.2">
      <c r="A6267" t="s">
        <v>6524</v>
      </c>
      <c r="B6267" t="s">
        <v>33741</v>
      </c>
      <c r="I6267" t="s">
        <v>5</v>
      </c>
      <c r="J6267">
        <v>5062.6400000000003</v>
      </c>
      <c r="M6267">
        <v>5062.6400000000003</v>
      </c>
      <c r="N6267">
        <f t="shared" si="97"/>
        <v>0</v>
      </c>
    </row>
    <row r="6268" spans="1:14" x14ac:dyDescent="0.2">
      <c r="A6268" t="s">
        <v>6525</v>
      </c>
      <c r="B6268" t="s">
        <v>33741</v>
      </c>
      <c r="I6268" t="s">
        <v>5</v>
      </c>
      <c r="J6268">
        <v>4686.3</v>
      </c>
      <c r="M6268">
        <v>4686.3</v>
      </c>
      <c r="N6268">
        <f t="shared" si="97"/>
        <v>0</v>
      </c>
    </row>
    <row r="6269" spans="1:14" x14ac:dyDescent="0.2">
      <c r="A6269" t="s">
        <v>6526</v>
      </c>
      <c r="B6269" t="s">
        <v>33742</v>
      </c>
      <c r="I6269" t="s">
        <v>5</v>
      </c>
      <c r="J6269">
        <v>253.21</v>
      </c>
      <c r="M6269">
        <v>253.21</v>
      </c>
      <c r="N6269">
        <f t="shared" si="97"/>
        <v>0</v>
      </c>
    </row>
    <row r="6270" spans="1:14" x14ac:dyDescent="0.2">
      <c r="A6270" t="s">
        <v>6527</v>
      </c>
      <c r="B6270" t="s">
        <v>33742</v>
      </c>
      <c r="I6270" t="s">
        <v>5</v>
      </c>
      <c r="J6270">
        <v>239.4</v>
      </c>
      <c r="M6270">
        <v>239.4</v>
      </c>
      <c r="N6270">
        <f t="shared" si="97"/>
        <v>0</v>
      </c>
    </row>
    <row r="6271" spans="1:14" x14ac:dyDescent="0.2">
      <c r="A6271" t="s">
        <v>6528</v>
      </c>
      <c r="B6271" t="s">
        <v>33743</v>
      </c>
      <c r="I6271" t="s">
        <v>5</v>
      </c>
      <c r="J6271">
        <v>266.41000000000003</v>
      </c>
      <c r="M6271">
        <v>266.41000000000003</v>
      </c>
      <c r="N6271">
        <f t="shared" si="97"/>
        <v>0</v>
      </c>
    </row>
    <row r="6272" spans="1:14" x14ac:dyDescent="0.2">
      <c r="A6272" t="s">
        <v>6529</v>
      </c>
      <c r="B6272" t="s">
        <v>33743</v>
      </c>
      <c r="I6272" t="s">
        <v>5</v>
      </c>
      <c r="J6272">
        <v>251.92</v>
      </c>
      <c r="M6272">
        <v>251.92</v>
      </c>
      <c r="N6272">
        <f t="shared" si="97"/>
        <v>0</v>
      </c>
    </row>
    <row r="6273" spans="1:14" x14ac:dyDescent="0.2">
      <c r="A6273" t="s">
        <v>6530</v>
      </c>
      <c r="B6273" t="s">
        <v>33744</v>
      </c>
      <c r="I6273" t="s">
        <v>5</v>
      </c>
      <c r="J6273">
        <v>204.75</v>
      </c>
      <c r="M6273">
        <v>204.75</v>
      </c>
      <c r="N6273">
        <f t="shared" si="97"/>
        <v>0</v>
      </c>
    </row>
    <row r="6274" spans="1:14" x14ac:dyDescent="0.2">
      <c r="A6274" t="s">
        <v>6531</v>
      </c>
      <c r="B6274" t="s">
        <v>33744</v>
      </c>
      <c r="I6274" t="s">
        <v>5</v>
      </c>
      <c r="J6274">
        <v>192.35</v>
      </c>
      <c r="M6274">
        <v>192.35</v>
      </c>
      <c r="N6274">
        <f t="shared" si="97"/>
        <v>0</v>
      </c>
    </row>
    <row r="6275" spans="1:14" x14ac:dyDescent="0.2">
      <c r="A6275" t="s">
        <v>6532</v>
      </c>
      <c r="B6275" t="s">
        <v>33745</v>
      </c>
      <c r="I6275" t="s">
        <v>5</v>
      </c>
      <c r="J6275">
        <v>180.55</v>
      </c>
      <c r="M6275">
        <v>180.55</v>
      </c>
      <c r="N6275">
        <f t="shared" si="97"/>
        <v>0</v>
      </c>
    </row>
    <row r="6276" spans="1:14" x14ac:dyDescent="0.2">
      <c r="A6276" t="s">
        <v>6533</v>
      </c>
      <c r="B6276" t="s">
        <v>33745</v>
      </c>
      <c r="I6276" t="s">
        <v>5</v>
      </c>
      <c r="J6276">
        <v>168.89</v>
      </c>
      <c r="M6276">
        <v>168.89</v>
      </c>
      <c r="N6276">
        <f t="shared" ref="N6276:N6339" si="98">J6276-M6276</f>
        <v>0</v>
      </c>
    </row>
    <row r="6277" spans="1:14" x14ac:dyDescent="0.2">
      <c r="A6277" t="s">
        <v>6534</v>
      </c>
      <c r="B6277" t="s">
        <v>33746</v>
      </c>
      <c r="I6277" t="s">
        <v>5</v>
      </c>
      <c r="J6277">
        <v>170.51</v>
      </c>
      <c r="M6277">
        <v>170.51</v>
      </c>
      <c r="N6277">
        <f t="shared" si="98"/>
        <v>0</v>
      </c>
    </row>
    <row r="6278" spans="1:14" x14ac:dyDescent="0.2">
      <c r="A6278" t="s">
        <v>6535</v>
      </c>
      <c r="B6278" t="s">
        <v>33746</v>
      </c>
      <c r="I6278" t="s">
        <v>5</v>
      </c>
      <c r="J6278">
        <v>155.69999999999999</v>
      </c>
      <c r="M6278">
        <v>155.69999999999999</v>
      </c>
      <c r="N6278">
        <f t="shared" si="98"/>
        <v>0</v>
      </c>
    </row>
    <row r="6279" spans="1:14" x14ac:dyDescent="0.2">
      <c r="A6279" t="s">
        <v>6536</v>
      </c>
      <c r="B6279" t="s">
        <v>33747</v>
      </c>
      <c r="I6279" t="s">
        <v>5</v>
      </c>
      <c r="J6279">
        <v>213.14</v>
      </c>
      <c r="M6279">
        <v>213.14</v>
      </c>
      <c r="N6279">
        <f t="shared" si="98"/>
        <v>0</v>
      </c>
    </row>
    <row r="6280" spans="1:14" x14ac:dyDescent="0.2">
      <c r="A6280" t="s">
        <v>6537</v>
      </c>
      <c r="B6280" t="s">
        <v>33747</v>
      </c>
      <c r="I6280" t="s">
        <v>5</v>
      </c>
      <c r="J6280">
        <v>195.36</v>
      </c>
      <c r="M6280">
        <v>195.36</v>
      </c>
      <c r="N6280">
        <f t="shared" si="98"/>
        <v>0</v>
      </c>
    </row>
    <row r="6281" spans="1:14" x14ac:dyDescent="0.2">
      <c r="A6281" t="s">
        <v>6538</v>
      </c>
      <c r="B6281" t="s">
        <v>33748</v>
      </c>
      <c r="I6281" t="s">
        <v>5</v>
      </c>
      <c r="J6281">
        <v>265.05</v>
      </c>
      <c r="M6281">
        <v>265.05</v>
      </c>
      <c r="N6281">
        <f t="shared" si="98"/>
        <v>0</v>
      </c>
    </row>
    <row r="6282" spans="1:14" x14ac:dyDescent="0.2">
      <c r="A6282" t="s">
        <v>6539</v>
      </c>
      <c r="B6282" t="s">
        <v>33748</v>
      </c>
      <c r="I6282" t="s">
        <v>5</v>
      </c>
      <c r="J6282">
        <v>243</v>
      </c>
      <c r="M6282">
        <v>243</v>
      </c>
      <c r="N6282">
        <f t="shared" si="98"/>
        <v>0</v>
      </c>
    </row>
    <row r="6283" spans="1:14" x14ac:dyDescent="0.2">
      <c r="A6283" t="s">
        <v>6540</v>
      </c>
      <c r="B6283" t="s">
        <v>33749</v>
      </c>
      <c r="I6283" t="s">
        <v>5</v>
      </c>
      <c r="J6283">
        <v>368.98</v>
      </c>
      <c r="M6283">
        <v>368.98</v>
      </c>
      <c r="N6283">
        <f t="shared" si="98"/>
        <v>0</v>
      </c>
    </row>
    <row r="6284" spans="1:14" x14ac:dyDescent="0.2">
      <c r="A6284" t="s">
        <v>6541</v>
      </c>
      <c r="B6284" t="s">
        <v>33749</v>
      </c>
      <c r="I6284" t="s">
        <v>5</v>
      </c>
      <c r="J6284">
        <v>339.7</v>
      </c>
      <c r="M6284">
        <v>339.7</v>
      </c>
      <c r="N6284">
        <f t="shared" si="98"/>
        <v>0</v>
      </c>
    </row>
    <row r="6285" spans="1:14" x14ac:dyDescent="0.2">
      <c r="A6285" t="s">
        <v>6542</v>
      </c>
      <c r="B6285" t="s">
        <v>33750</v>
      </c>
      <c r="I6285" t="s">
        <v>5</v>
      </c>
      <c r="J6285">
        <v>428.05</v>
      </c>
      <c r="M6285">
        <v>428.05</v>
      </c>
      <c r="N6285">
        <f t="shared" si="98"/>
        <v>0</v>
      </c>
    </row>
    <row r="6286" spans="1:14" x14ac:dyDescent="0.2">
      <c r="A6286" t="s">
        <v>6543</v>
      </c>
      <c r="B6286" t="s">
        <v>33750</v>
      </c>
      <c r="I6286" t="s">
        <v>5</v>
      </c>
      <c r="J6286">
        <v>394.21</v>
      </c>
      <c r="M6286">
        <v>394.21</v>
      </c>
      <c r="N6286">
        <f t="shared" si="98"/>
        <v>0</v>
      </c>
    </row>
    <row r="6287" spans="1:14" x14ac:dyDescent="0.2">
      <c r="A6287" t="s">
        <v>6544</v>
      </c>
      <c r="B6287" t="s">
        <v>33751</v>
      </c>
      <c r="I6287" t="s">
        <v>5</v>
      </c>
      <c r="J6287">
        <v>496.05</v>
      </c>
      <c r="M6287">
        <v>496.05</v>
      </c>
      <c r="N6287">
        <f t="shared" si="98"/>
        <v>0</v>
      </c>
    </row>
    <row r="6288" spans="1:14" x14ac:dyDescent="0.2">
      <c r="A6288" t="s">
        <v>6545</v>
      </c>
      <c r="B6288" t="s">
        <v>33751</v>
      </c>
      <c r="I6288" t="s">
        <v>5</v>
      </c>
      <c r="J6288">
        <v>456.44</v>
      </c>
      <c r="M6288">
        <v>456.44</v>
      </c>
      <c r="N6288">
        <f t="shared" si="98"/>
        <v>0</v>
      </c>
    </row>
    <row r="6289" spans="1:14" x14ac:dyDescent="0.2">
      <c r="A6289" t="s">
        <v>6546</v>
      </c>
      <c r="B6289" t="s">
        <v>33752</v>
      </c>
      <c r="I6289" t="s">
        <v>5</v>
      </c>
      <c r="J6289">
        <v>719.13</v>
      </c>
      <c r="M6289">
        <v>719.13</v>
      </c>
      <c r="N6289">
        <f t="shared" si="98"/>
        <v>0</v>
      </c>
    </row>
    <row r="6290" spans="1:14" x14ac:dyDescent="0.2">
      <c r="A6290" t="s">
        <v>6547</v>
      </c>
      <c r="B6290" t="s">
        <v>33752</v>
      </c>
      <c r="I6290" t="s">
        <v>5</v>
      </c>
      <c r="J6290">
        <v>663.99</v>
      </c>
      <c r="M6290">
        <v>663.99</v>
      </c>
      <c r="N6290">
        <f t="shared" si="98"/>
        <v>0</v>
      </c>
    </row>
    <row r="6291" spans="1:14" x14ac:dyDescent="0.2">
      <c r="A6291" t="s">
        <v>6548</v>
      </c>
      <c r="B6291" t="s">
        <v>33753</v>
      </c>
      <c r="I6291" t="s">
        <v>5</v>
      </c>
      <c r="J6291">
        <v>792.19</v>
      </c>
      <c r="M6291">
        <v>792.19</v>
      </c>
      <c r="N6291">
        <f t="shared" si="98"/>
        <v>0</v>
      </c>
    </row>
    <row r="6292" spans="1:14" x14ac:dyDescent="0.2">
      <c r="A6292" t="s">
        <v>6549</v>
      </c>
      <c r="B6292" t="s">
        <v>33753</v>
      </c>
      <c r="I6292" t="s">
        <v>5</v>
      </c>
      <c r="J6292">
        <v>731.82</v>
      </c>
      <c r="M6292">
        <v>731.82</v>
      </c>
      <c r="N6292">
        <f t="shared" si="98"/>
        <v>0</v>
      </c>
    </row>
    <row r="6293" spans="1:14" x14ac:dyDescent="0.2">
      <c r="A6293" t="s">
        <v>6550</v>
      </c>
      <c r="B6293" t="s">
        <v>33754</v>
      </c>
      <c r="I6293" t="s">
        <v>5</v>
      </c>
      <c r="J6293">
        <v>942.12</v>
      </c>
      <c r="M6293">
        <v>942.12</v>
      </c>
      <c r="N6293">
        <f t="shared" si="98"/>
        <v>0</v>
      </c>
    </row>
    <row r="6294" spans="1:14" x14ac:dyDescent="0.2">
      <c r="A6294" t="s">
        <v>6551</v>
      </c>
      <c r="B6294" t="s">
        <v>33754</v>
      </c>
      <c r="I6294" t="s">
        <v>5</v>
      </c>
      <c r="J6294">
        <v>870.91</v>
      </c>
      <c r="M6294">
        <v>870.91</v>
      </c>
      <c r="N6294">
        <f t="shared" si="98"/>
        <v>0</v>
      </c>
    </row>
    <row r="6295" spans="1:14" x14ac:dyDescent="0.2">
      <c r="A6295" t="s">
        <v>6552</v>
      </c>
      <c r="B6295" t="s">
        <v>33755</v>
      </c>
      <c r="I6295" t="s">
        <v>5</v>
      </c>
      <c r="J6295">
        <v>1766.15</v>
      </c>
      <c r="M6295">
        <v>1766.15</v>
      </c>
      <c r="N6295">
        <f t="shared" si="98"/>
        <v>0</v>
      </c>
    </row>
    <row r="6296" spans="1:14" x14ac:dyDescent="0.2">
      <c r="A6296" t="s">
        <v>6553</v>
      </c>
      <c r="B6296" t="s">
        <v>33755</v>
      </c>
      <c r="I6296" t="s">
        <v>5</v>
      </c>
      <c r="J6296">
        <v>1633.51</v>
      </c>
      <c r="M6296">
        <v>1633.51</v>
      </c>
      <c r="N6296">
        <f t="shared" si="98"/>
        <v>0</v>
      </c>
    </row>
    <row r="6297" spans="1:14" x14ac:dyDescent="0.2">
      <c r="A6297" t="s">
        <v>6554</v>
      </c>
      <c r="B6297" t="s">
        <v>33756</v>
      </c>
      <c r="I6297" t="s">
        <v>5</v>
      </c>
      <c r="J6297">
        <v>2100.31</v>
      </c>
      <c r="M6297">
        <v>2100.31</v>
      </c>
      <c r="N6297">
        <f t="shared" si="98"/>
        <v>0</v>
      </c>
    </row>
    <row r="6298" spans="1:14" x14ac:dyDescent="0.2">
      <c r="A6298" t="s">
        <v>6555</v>
      </c>
      <c r="B6298" t="s">
        <v>33756</v>
      </c>
      <c r="I6298" t="s">
        <v>5</v>
      </c>
      <c r="J6298">
        <v>1947.82</v>
      </c>
      <c r="M6298">
        <v>1947.82</v>
      </c>
      <c r="N6298">
        <f t="shared" si="98"/>
        <v>0</v>
      </c>
    </row>
    <row r="6299" spans="1:14" x14ac:dyDescent="0.2">
      <c r="A6299" t="s">
        <v>6556</v>
      </c>
      <c r="B6299" t="s">
        <v>33757</v>
      </c>
      <c r="I6299" t="s">
        <v>5</v>
      </c>
      <c r="J6299">
        <v>2349.7399999999998</v>
      </c>
      <c r="M6299">
        <v>2349.7399999999998</v>
      </c>
      <c r="N6299">
        <f t="shared" si="98"/>
        <v>0</v>
      </c>
    </row>
    <row r="6300" spans="1:14" x14ac:dyDescent="0.2">
      <c r="A6300" t="s">
        <v>6557</v>
      </c>
      <c r="B6300" t="s">
        <v>33757</v>
      </c>
      <c r="I6300" t="s">
        <v>5</v>
      </c>
      <c r="J6300">
        <v>2178.65</v>
      </c>
      <c r="M6300">
        <v>2178.65</v>
      </c>
      <c r="N6300">
        <f t="shared" si="98"/>
        <v>0</v>
      </c>
    </row>
    <row r="6301" spans="1:14" x14ac:dyDescent="0.2">
      <c r="A6301" t="s">
        <v>6558</v>
      </c>
      <c r="B6301" t="s">
        <v>33758</v>
      </c>
      <c r="I6301" t="s">
        <v>5</v>
      </c>
      <c r="J6301">
        <v>3389.46</v>
      </c>
      <c r="M6301">
        <v>3389.46</v>
      </c>
      <c r="N6301">
        <f t="shared" si="98"/>
        <v>0</v>
      </c>
    </row>
    <row r="6302" spans="1:14" x14ac:dyDescent="0.2">
      <c r="A6302" t="s">
        <v>6559</v>
      </c>
      <c r="B6302" t="s">
        <v>33758</v>
      </c>
      <c r="I6302" t="s">
        <v>5</v>
      </c>
      <c r="J6302">
        <v>3143.81</v>
      </c>
      <c r="M6302">
        <v>3143.81</v>
      </c>
      <c r="N6302">
        <f t="shared" si="98"/>
        <v>0</v>
      </c>
    </row>
    <row r="6303" spans="1:14" x14ac:dyDescent="0.2">
      <c r="A6303" t="s">
        <v>6560</v>
      </c>
      <c r="B6303" t="s">
        <v>33759</v>
      </c>
      <c r="I6303" t="s">
        <v>5</v>
      </c>
      <c r="J6303">
        <v>4044.65</v>
      </c>
      <c r="M6303">
        <v>4044.65</v>
      </c>
      <c r="N6303">
        <f t="shared" si="98"/>
        <v>0</v>
      </c>
    </row>
    <row r="6304" spans="1:14" x14ac:dyDescent="0.2">
      <c r="A6304" t="s">
        <v>6561</v>
      </c>
      <c r="B6304" t="s">
        <v>33759</v>
      </c>
      <c r="I6304" t="s">
        <v>5</v>
      </c>
      <c r="J6304">
        <v>3750.72</v>
      </c>
      <c r="M6304">
        <v>3750.72</v>
      </c>
      <c r="N6304">
        <f t="shared" si="98"/>
        <v>0</v>
      </c>
    </row>
    <row r="6305" spans="1:14" x14ac:dyDescent="0.2">
      <c r="A6305" t="s">
        <v>6562</v>
      </c>
      <c r="B6305" t="s">
        <v>33760</v>
      </c>
      <c r="I6305" t="s">
        <v>5</v>
      </c>
      <c r="J6305">
        <v>4384.62</v>
      </c>
      <c r="M6305">
        <v>4384.62</v>
      </c>
      <c r="N6305">
        <f t="shared" si="98"/>
        <v>0</v>
      </c>
    </row>
    <row r="6306" spans="1:14" x14ac:dyDescent="0.2">
      <c r="A6306" t="s">
        <v>6563</v>
      </c>
      <c r="B6306" t="s">
        <v>33760</v>
      </c>
      <c r="I6306" t="s">
        <v>5</v>
      </c>
      <c r="J6306">
        <v>4064.94</v>
      </c>
      <c r="M6306">
        <v>4064.94</v>
      </c>
      <c r="N6306">
        <f t="shared" si="98"/>
        <v>0</v>
      </c>
    </row>
    <row r="6307" spans="1:14" x14ac:dyDescent="0.2">
      <c r="A6307" t="s">
        <v>6564</v>
      </c>
      <c r="B6307" t="s">
        <v>33761</v>
      </c>
      <c r="I6307" t="s">
        <v>5</v>
      </c>
      <c r="J6307">
        <v>6457.19</v>
      </c>
      <c r="M6307">
        <v>6457.19</v>
      </c>
      <c r="N6307">
        <f t="shared" si="98"/>
        <v>0</v>
      </c>
    </row>
    <row r="6308" spans="1:14" x14ac:dyDescent="0.2">
      <c r="A6308" t="s">
        <v>6565</v>
      </c>
      <c r="B6308" t="s">
        <v>33761</v>
      </c>
      <c r="I6308" t="s">
        <v>5</v>
      </c>
      <c r="J6308">
        <v>5988.97</v>
      </c>
      <c r="M6308">
        <v>5988.97</v>
      </c>
      <c r="N6308">
        <f t="shared" si="98"/>
        <v>0</v>
      </c>
    </row>
    <row r="6309" spans="1:14" x14ac:dyDescent="0.2">
      <c r="A6309" t="s">
        <v>6566</v>
      </c>
      <c r="B6309" t="s">
        <v>33762</v>
      </c>
      <c r="I6309" t="s">
        <v>5</v>
      </c>
      <c r="J6309">
        <v>8573.0499999999993</v>
      </c>
      <c r="M6309">
        <v>8573.0499999999993</v>
      </c>
      <c r="N6309">
        <f t="shared" si="98"/>
        <v>0</v>
      </c>
    </row>
    <row r="6310" spans="1:14" x14ac:dyDescent="0.2">
      <c r="A6310" t="s">
        <v>6567</v>
      </c>
      <c r="B6310" t="s">
        <v>33762</v>
      </c>
      <c r="I6310" t="s">
        <v>5</v>
      </c>
      <c r="J6310">
        <v>7950.21</v>
      </c>
      <c r="M6310">
        <v>7950.21</v>
      </c>
      <c r="N6310">
        <f t="shared" si="98"/>
        <v>0</v>
      </c>
    </row>
    <row r="6311" spans="1:14" x14ac:dyDescent="0.2">
      <c r="A6311" t="s">
        <v>6568</v>
      </c>
      <c r="B6311" t="s">
        <v>33763</v>
      </c>
      <c r="I6311" t="s">
        <v>5</v>
      </c>
      <c r="J6311">
        <v>10711</v>
      </c>
      <c r="M6311">
        <v>10711</v>
      </c>
      <c r="N6311">
        <f t="shared" si="98"/>
        <v>0</v>
      </c>
    </row>
    <row r="6312" spans="1:14" x14ac:dyDescent="0.2">
      <c r="A6312" t="s">
        <v>6569</v>
      </c>
      <c r="B6312" t="s">
        <v>33763</v>
      </c>
      <c r="I6312" t="s">
        <v>5</v>
      </c>
      <c r="J6312">
        <v>9930.93</v>
      </c>
      <c r="M6312">
        <v>9930.93</v>
      </c>
      <c r="N6312">
        <f t="shared" si="98"/>
        <v>0</v>
      </c>
    </row>
    <row r="6313" spans="1:14" x14ac:dyDescent="0.2">
      <c r="A6313" t="s">
        <v>6570</v>
      </c>
      <c r="B6313" t="s">
        <v>33764</v>
      </c>
      <c r="I6313" t="s">
        <v>4</v>
      </c>
      <c r="J6313">
        <v>264.72000000000003</v>
      </c>
      <c r="M6313">
        <v>264.72000000000003</v>
      </c>
      <c r="N6313">
        <f t="shared" si="98"/>
        <v>0</v>
      </c>
    </row>
    <row r="6314" spans="1:14" x14ac:dyDescent="0.2">
      <c r="A6314" t="s">
        <v>6571</v>
      </c>
      <c r="B6314" t="s">
        <v>33764</v>
      </c>
      <c r="I6314" t="s">
        <v>4</v>
      </c>
      <c r="J6314">
        <v>243.04</v>
      </c>
      <c r="M6314">
        <v>243.04</v>
      </c>
      <c r="N6314">
        <f t="shared" si="98"/>
        <v>0</v>
      </c>
    </row>
    <row r="6315" spans="1:14" x14ac:dyDescent="0.2">
      <c r="A6315" t="s">
        <v>6572</v>
      </c>
      <c r="B6315" t="s">
        <v>33765</v>
      </c>
      <c r="I6315" t="s">
        <v>4</v>
      </c>
      <c r="J6315">
        <v>340.42</v>
      </c>
      <c r="M6315">
        <v>340.42</v>
      </c>
      <c r="N6315">
        <f t="shared" si="98"/>
        <v>0</v>
      </c>
    </row>
    <row r="6316" spans="1:14" x14ac:dyDescent="0.2">
      <c r="A6316" t="s">
        <v>6573</v>
      </c>
      <c r="B6316" t="s">
        <v>33765</v>
      </c>
      <c r="I6316" t="s">
        <v>4</v>
      </c>
      <c r="J6316">
        <v>312.58</v>
      </c>
      <c r="M6316">
        <v>312.58</v>
      </c>
      <c r="N6316">
        <f t="shared" si="98"/>
        <v>0</v>
      </c>
    </row>
    <row r="6317" spans="1:14" x14ac:dyDescent="0.2">
      <c r="A6317" t="s">
        <v>6574</v>
      </c>
      <c r="B6317" t="s">
        <v>33766</v>
      </c>
      <c r="I6317" t="s">
        <v>4</v>
      </c>
      <c r="J6317">
        <v>394.61</v>
      </c>
      <c r="M6317">
        <v>394.61</v>
      </c>
      <c r="N6317">
        <f t="shared" si="98"/>
        <v>0</v>
      </c>
    </row>
    <row r="6318" spans="1:14" x14ac:dyDescent="0.2">
      <c r="A6318" t="s">
        <v>6575</v>
      </c>
      <c r="B6318" t="s">
        <v>33766</v>
      </c>
      <c r="I6318" t="s">
        <v>4</v>
      </c>
      <c r="J6318">
        <v>362.16</v>
      </c>
      <c r="M6318">
        <v>362.16</v>
      </c>
      <c r="N6318">
        <f t="shared" si="98"/>
        <v>0</v>
      </c>
    </row>
    <row r="6319" spans="1:14" x14ac:dyDescent="0.2">
      <c r="A6319" t="s">
        <v>6576</v>
      </c>
      <c r="B6319" t="s">
        <v>33767</v>
      </c>
      <c r="I6319" t="s">
        <v>4</v>
      </c>
      <c r="J6319">
        <v>479.96</v>
      </c>
      <c r="M6319">
        <v>479.96</v>
      </c>
      <c r="N6319">
        <f t="shared" si="98"/>
        <v>0</v>
      </c>
    </row>
    <row r="6320" spans="1:14" x14ac:dyDescent="0.2">
      <c r="A6320" t="s">
        <v>6577</v>
      </c>
      <c r="B6320" t="s">
        <v>33767</v>
      </c>
      <c r="I6320" t="s">
        <v>4</v>
      </c>
      <c r="J6320">
        <v>440.47</v>
      </c>
      <c r="M6320">
        <v>440.47</v>
      </c>
      <c r="N6320">
        <f t="shared" si="98"/>
        <v>0</v>
      </c>
    </row>
    <row r="6321" spans="1:14" x14ac:dyDescent="0.2">
      <c r="A6321" t="s">
        <v>6578</v>
      </c>
      <c r="B6321" t="s">
        <v>33768</v>
      </c>
      <c r="I6321" t="s">
        <v>4</v>
      </c>
      <c r="J6321">
        <v>637.65</v>
      </c>
      <c r="M6321">
        <v>637.65</v>
      </c>
      <c r="N6321">
        <f t="shared" si="98"/>
        <v>0</v>
      </c>
    </row>
    <row r="6322" spans="1:14" x14ac:dyDescent="0.2">
      <c r="A6322" t="s">
        <v>6579</v>
      </c>
      <c r="B6322" t="s">
        <v>33768</v>
      </c>
      <c r="I6322" t="s">
        <v>4</v>
      </c>
      <c r="J6322">
        <v>585.66</v>
      </c>
      <c r="M6322">
        <v>585.66</v>
      </c>
      <c r="N6322">
        <f t="shared" si="98"/>
        <v>0</v>
      </c>
    </row>
    <row r="6323" spans="1:14" x14ac:dyDescent="0.2">
      <c r="A6323" t="s">
        <v>6580</v>
      </c>
      <c r="B6323" t="s">
        <v>33769</v>
      </c>
      <c r="I6323" t="s">
        <v>4</v>
      </c>
      <c r="J6323">
        <v>746.19</v>
      </c>
      <c r="M6323">
        <v>746.19</v>
      </c>
      <c r="N6323">
        <f t="shared" si="98"/>
        <v>0</v>
      </c>
    </row>
    <row r="6324" spans="1:14" x14ac:dyDescent="0.2">
      <c r="A6324" t="s">
        <v>6581</v>
      </c>
      <c r="B6324" t="s">
        <v>33769</v>
      </c>
      <c r="I6324" t="s">
        <v>4</v>
      </c>
      <c r="J6324">
        <v>685.3</v>
      </c>
      <c r="M6324">
        <v>685.3</v>
      </c>
      <c r="N6324">
        <f t="shared" si="98"/>
        <v>0</v>
      </c>
    </row>
    <row r="6325" spans="1:14" x14ac:dyDescent="0.2">
      <c r="A6325" t="s">
        <v>6582</v>
      </c>
      <c r="B6325" t="s">
        <v>33770</v>
      </c>
      <c r="I6325" t="s">
        <v>4</v>
      </c>
      <c r="J6325">
        <v>910.23</v>
      </c>
      <c r="M6325">
        <v>910.23</v>
      </c>
      <c r="N6325">
        <f t="shared" si="98"/>
        <v>0</v>
      </c>
    </row>
    <row r="6326" spans="1:14" x14ac:dyDescent="0.2">
      <c r="A6326" t="s">
        <v>6583</v>
      </c>
      <c r="B6326" t="s">
        <v>33770</v>
      </c>
      <c r="I6326" t="s">
        <v>4</v>
      </c>
      <c r="J6326">
        <v>836.81</v>
      </c>
      <c r="M6326">
        <v>836.81</v>
      </c>
      <c r="N6326">
        <f t="shared" si="98"/>
        <v>0</v>
      </c>
    </row>
    <row r="6327" spans="1:14" x14ac:dyDescent="0.2">
      <c r="A6327" t="s">
        <v>6584</v>
      </c>
      <c r="B6327" t="s">
        <v>33771</v>
      </c>
      <c r="I6327" t="s">
        <v>4</v>
      </c>
      <c r="J6327">
        <v>864.82</v>
      </c>
      <c r="M6327">
        <v>864.82</v>
      </c>
      <c r="N6327">
        <f t="shared" si="98"/>
        <v>0</v>
      </c>
    </row>
    <row r="6328" spans="1:14" x14ac:dyDescent="0.2">
      <c r="A6328" t="s">
        <v>6585</v>
      </c>
      <c r="B6328" t="s">
        <v>33771</v>
      </c>
      <c r="I6328" t="s">
        <v>4</v>
      </c>
      <c r="J6328">
        <v>794.22</v>
      </c>
      <c r="M6328">
        <v>794.22</v>
      </c>
      <c r="N6328">
        <f t="shared" si="98"/>
        <v>0</v>
      </c>
    </row>
    <row r="6329" spans="1:14" x14ac:dyDescent="0.2">
      <c r="A6329" t="s">
        <v>6586</v>
      </c>
      <c r="B6329" t="s">
        <v>33772</v>
      </c>
      <c r="I6329" t="s">
        <v>4</v>
      </c>
      <c r="J6329">
        <v>1152.55</v>
      </c>
      <c r="M6329">
        <v>1152.55</v>
      </c>
      <c r="N6329">
        <f t="shared" si="98"/>
        <v>0</v>
      </c>
    </row>
    <row r="6330" spans="1:14" x14ac:dyDescent="0.2">
      <c r="A6330" t="s">
        <v>6587</v>
      </c>
      <c r="B6330" t="s">
        <v>33772</v>
      </c>
      <c r="I6330" t="s">
        <v>4</v>
      </c>
      <c r="J6330">
        <v>1059.93</v>
      </c>
      <c r="M6330">
        <v>1059.93</v>
      </c>
      <c r="N6330">
        <f t="shared" si="98"/>
        <v>0</v>
      </c>
    </row>
    <row r="6331" spans="1:14" x14ac:dyDescent="0.2">
      <c r="A6331" t="s">
        <v>6588</v>
      </c>
      <c r="B6331" t="s">
        <v>33773</v>
      </c>
      <c r="I6331" t="s">
        <v>4</v>
      </c>
      <c r="J6331">
        <v>1349.88</v>
      </c>
      <c r="M6331">
        <v>1349.88</v>
      </c>
      <c r="N6331">
        <f t="shared" si="98"/>
        <v>0</v>
      </c>
    </row>
    <row r="6332" spans="1:14" x14ac:dyDescent="0.2">
      <c r="A6332" t="s">
        <v>6589</v>
      </c>
      <c r="B6332" t="s">
        <v>33773</v>
      </c>
      <c r="I6332" t="s">
        <v>4</v>
      </c>
      <c r="J6332">
        <v>1241.02</v>
      </c>
      <c r="M6332">
        <v>1241.02</v>
      </c>
      <c r="N6332">
        <f t="shared" si="98"/>
        <v>0</v>
      </c>
    </row>
    <row r="6333" spans="1:14" x14ac:dyDescent="0.2">
      <c r="A6333" t="s">
        <v>6590</v>
      </c>
      <c r="B6333" t="s">
        <v>33774</v>
      </c>
      <c r="I6333" t="s">
        <v>4</v>
      </c>
      <c r="J6333">
        <v>1755.28</v>
      </c>
      <c r="M6333">
        <v>1755.28</v>
      </c>
      <c r="N6333">
        <f t="shared" si="98"/>
        <v>0</v>
      </c>
    </row>
    <row r="6334" spans="1:14" x14ac:dyDescent="0.2">
      <c r="A6334" t="s">
        <v>6591</v>
      </c>
      <c r="B6334" t="s">
        <v>33774</v>
      </c>
      <c r="I6334" t="s">
        <v>4</v>
      </c>
      <c r="J6334">
        <v>1615.9</v>
      </c>
      <c r="M6334">
        <v>1615.9</v>
      </c>
      <c r="N6334">
        <f t="shared" si="98"/>
        <v>0</v>
      </c>
    </row>
    <row r="6335" spans="1:14" x14ac:dyDescent="0.2">
      <c r="A6335" t="s">
        <v>6592</v>
      </c>
      <c r="B6335" t="s">
        <v>33775</v>
      </c>
      <c r="I6335" t="s">
        <v>4</v>
      </c>
      <c r="J6335">
        <v>1977</v>
      </c>
      <c r="M6335">
        <v>1977</v>
      </c>
      <c r="N6335">
        <f t="shared" si="98"/>
        <v>0</v>
      </c>
    </row>
    <row r="6336" spans="1:14" x14ac:dyDescent="0.2">
      <c r="A6336" t="s">
        <v>6593</v>
      </c>
      <c r="B6336" t="s">
        <v>33775</v>
      </c>
      <c r="I6336" t="s">
        <v>4</v>
      </c>
      <c r="J6336">
        <v>1820.24</v>
      </c>
      <c r="M6336">
        <v>1820.24</v>
      </c>
      <c r="N6336">
        <f t="shared" si="98"/>
        <v>0</v>
      </c>
    </row>
    <row r="6337" spans="1:14" x14ac:dyDescent="0.2">
      <c r="A6337" t="s">
        <v>6594</v>
      </c>
      <c r="B6337" t="s">
        <v>33776</v>
      </c>
      <c r="I6337" t="s">
        <v>4</v>
      </c>
      <c r="J6337">
        <v>603.41</v>
      </c>
      <c r="M6337">
        <v>603.41</v>
      </c>
      <c r="N6337">
        <f t="shared" si="98"/>
        <v>0</v>
      </c>
    </row>
    <row r="6338" spans="1:14" x14ac:dyDescent="0.2">
      <c r="A6338" t="s">
        <v>6595</v>
      </c>
      <c r="B6338" t="s">
        <v>33776</v>
      </c>
      <c r="I6338" t="s">
        <v>4</v>
      </c>
      <c r="J6338">
        <v>552.61</v>
      </c>
      <c r="M6338">
        <v>552.61</v>
      </c>
      <c r="N6338">
        <f t="shared" si="98"/>
        <v>0</v>
      </c>
    </row>
    <row r="6339" spans="1:14" x14ac:dyDescent="0.2">
      <c r="A6339" t="s">
        <v>6596</v>
      </c>
      <c r="B6339" t="s">
        <v>33777</v>
      </c>
      <c r="I6339" t="s">
        <v>4</v>
      </c>
      <c r="J6339">
        <v>776.47</v>
      </c>
      <c r="M6339">
        <v>776.47</v>
      </c>
      <c r="N6339">
        <f t="shared" si="98"/>
        <v>0</v>
      </c>
    </row>
    <row r="6340" spans="1:14" x14ac:dyDescent="0.2">
      <c r="A6340" t="s">
        <v>6597</v>
      </c>
      <c r="B6340" t="s">
        <v>33777</v>
      </c>
      <c r="I6340" t="s">
        <v>4</v>
      </c>
      <c r="J6340">
        <v>711.19</v>
      </c>
      <c r="M6340">
        <v>711.19</v>
      </c>
      <c r="N6340">
        <f t="shared" ref="N6340:N6403" si="99">J6340-M6340</f>
        <v>0</v>
      </c>
    </row>
    <row r="6341" spans="1:14" x14ac:dyDescent="0.2">
      <c r="A6341" t="s">
        <v>6598</v>
      </c>
      <c r="B6341" t="s">
        <v>33778</v>
      </c>
      <c r="I6341" t="s">
        <v>4</v>
      </c>
      <c r="J6341">
        <v>1047.21</v>
      </c>
      <c r="M6341">
        <v>1047.21</v>
      </c>
      <c r="N6341">
        <f t="shared" si="99"/>
        <v>0</v>
      </c>
    </row>
    <row r="6342" spans="1:14" x14ac:dyDescent="0.2">
      <c r="A6342" t="s">
        <v>6599</v>
      </c>
      <c r="B6342" t="s">
        <v>33778</v>
      </c>
      <c r="I6342" t="s">
        <v>4</v>
      </c>
      <c r="J6342">
        <v>960.46</v>
      </c>
      <c r="M6342">
        <v>960.46</v>
      </c>
      <c r="N6342">
        <f t="shared" si="99"/>
        <v>0</v>
      </c>
    </row>
    <row r="6343" spans="1:14" x14ac:dyDescent="0.2">
      <c r="A6343" t="s">
        <v>6600</v>
      </c>
      <c r="B6343" t="s">
        <v>33779</v>
      </c>
      <c r="I6343" t="s">
        <v>4</v>
      </c>
      <c r="J6343">
        <v>1271.29</v>
      </c>
      <c r="M6343">
        <v>1271.29</v>
      </c>
      <c r="N6343">
        <f t="shared" si="99"/>
        <v>0</v>
      </c>
    </row>
    <row r="6344" spans="1:14" x14ac:dyDescent="0.2">
      <c r="A6344" t="s">
        <v>6601</v>
      </c>
      <c r="B6344" t="s">
        <v>33779</v>
      </c>
      <c r="I6344" t="s">
        <v>4</v>
      </c>
      <c r="J6344">
        <v>1165.8900000000001</v>
      </c>
      <c r="M6344">
        <v>1165.8900000000001</v>
      </c>
      <c r="N6344">
        <f t="shared" si="99"/>
        <v>0</v>
      </c>
    </row>
    <row r="6345" spans="1:14" x14ac:dyDescent="0.2">
      <c r="A6345" t="s">
        <v>6602</v>
      </c>
      <c r="B6345" t="s">
        <v>33780</v>
      </c>
      <c r="I6345" t="s">
        <v>4</v>
      </c>
      <c r="J6345">
        <v>1774.79</v>
      </c>
      <c r="M6345">
        <v>1774.79</v>
      </c>
      <c r="N6345">
        <f t="shared" si="99"/>
        <v>0</v>
      </c>
    </row>
    <row r="6346" spans="1:14" x14ac:dyDescent="0.2">
      <c r="A6346" t="s">
        <v>6603</v>
      </c>
      <c r="B6346" t="s">
        <v>33780</v>
      </c>
      <c r="I6346" t="s">
        <v>4</v>
      </c>
      <c r="J6346">
        <v>1629.97</v>
      </c>
      <c r="M6346">
        <v>1629.97</v>
      </c>
      <c r="N6346">
        <f t="shared" si="99"/>
        <v>0</v>
      </c>
    </row>
    <row r="6347" spans="1:14" x14ac:dyDescent="0.2">
      <c r="A6347" t="s">
        <v>6604</v>
      </c>
      <c r="B6347" t="s">
        <v>33781</v>
      </c>
      <c r="I6347" t="s">
        <v>4</v>
      </c>
      <c r="J6347">
        <v>2068.69</v>
      </c>
      <c r="M6347">
        <v>2068.69</v>
      </c>
      <c r="N6347">
        <f t="shared" si="99"/>
        <v>0</v>
      </c>
    </row>
    <row r="6348" spans="1:14" x14ac:dyDescent="0.2">
      <c r="A6348" t="s">
        <v>6605</v>
      </c>
      <c r="B6348" t="s">
        <v>33781</v>
      </c>
      <c r="I6348" t="s">
        <v>4</v>
      </c>
      <c r="J6348">
        <v>1899.58</v>
      </c>
      <c r="M6348">
        <v>1899.58</v>
      </c>
      <c r="N6348">
        <f t="shared" si="99"/>
        <v>0</v>
      </c>
    </row>
    <row r="6349" spans="1:14" x14ac:dyDescent="0.2">
      <c r="A6349" t="s">
        <v>6606</v>
      </c>
      <c r="B6349" t="s">
        <v>33782</v>
      </c>
      <c r="I6349" t="s">
        <v>4</v>
      </c>
      <c r="J6349">
        <v>2699.75</v>
      </c>
      <c r="M6349">
        <v>2699.75</v>
      </c>
      <c r="N6349">
        <f t="shared" si="99"/>
        <v>0</v>
      </c>
    </row>
    <row r="6350" spans="1:14" x14ac:dyDescent="0.2">
      <c r="A6350" t="s">
        <v>6607</v>
      </c>
      <c r="B6350" t="s">
        <v>33782</v>
      </c>
      <c r="I6350" t="s">
        <v>4</v>
      </c>
      <c r="J6350">
        <v>2482.98</v>
      </c>
      <c r="M6350">
        <v>2482.98</v>
      </c>
      <c r="N6350">
        <f t="shared" si="99"/>
        <v>0</v>
      </c>
    </row>
    <row r="6351" spans="1:14" x14ac:dyDescent="0.2">
      <c r="A6351" t="s">
        <v>6608</v>
      </c>
      <c r="B6351" t="s">
        <v>33783</v>
      </c>
      <c r="I6351" t="s">
        <v>4</v>
      </c>
      <c r="J6351">
        <v>2957.21</v>
      </c>
      <c r="M6351">
        <v>2957.21</v>
      </c>
      <c r="N6351">
        <f t="shared" si="99"/>
        <v>0</v>
      </c>
    </row>
    <row r="6352" spans="1:14" x14ac:dyDescent="0.2">
      <c r="A6352" t="s">
        <v>6609</v>
      </c>
      <c r="B6352" t="s">
        <v>33783</v>
      </c>
      <c r="I6352" t="s">
        <v>4</v>
      </c>
      <c r="J6352">
        <v>2720.14</v>
      </c>
      <c r="M6352">
        <v>2720.14</v>
      </c>
      <c r="N6352">
        <f t="shared" si="99"/>
        <v>0</v>
      </c>
    </row>
    <row r="6353" spans="1:14" x14ac:dyDescent="0.2">
      <c r="A6353" t="s">
        <v>6610</v>
      </c>
      <c r="B6353" t="s">
        <v>33784</v>
      </c>
      <c r="I6353" t="s">
        <v>4</v>
      </c>
      <c r="J6353">
        <v>3472.46</v>
      </c>
      <c r="M6353">
        <v>3472.46</v>
      </c>
      <c r="N6353">
        <f t="shared" si="99"/>
        <v>0</v>
      </c>
    </row>
    <row r="6354" spans="1:14" x14ac:dyDescent="0.2">
      <c r="A6354" t="s">
        <v>6611</v>
      </c>
      <c r="B6354" t="s">
        <v>33784</v>
      </c>
      <c r="I6354" t="s">
        <v>4</v>
      </c>
      <c r="J6354">
        <v>3194.21</v>
      </c>
      <c r="M6354">
        <v>3194.21</v>
      </c>
      <c r="N6354">
        <f t="shared" si="99"/>
        <v>0</v>
      </c>
    </row>
    <row r="6355" spans="1:14" x14ac:dyDescent="0.2">
      <c r="A6355" t="s">
        <v>6612</v>
      </c>
      <c r="B6355" t="s">
        <v>33785</v>
      </c>
      <c r="I6355" t="s">
        <v>4</v>
      </c>
      <c r="J6355">
        <v>4521.87</v>
      </c>
      <c r="M6355">
        <v>4521.87</v>
      </c>
      <c r="N6355">
        <f t="shared" si="99"/>
        <v>0</v>
      </c>
    </row>
    <row r="6356" spans="1:14" x14ac:dyDescent="0.2">
      <c r="A6356" t="s">
        <v>6613</v>
      </c>
      <c r="B6356" t="s">
        <v>33785</v>
      </c>
      <c r="I6356" t="s">
        <v>4</v>
      </c>
      <c r="J6356">
        <v>4164.25</v>
      </c>
      <c r="M6356">
        <v>4164.25</v>
      </c>
      <c r="N6356">
        <f t="shared" si="99"/>
        <v>0</v>
      </c>
    </row>
    <row r="6357" spans="1:14" x14ac:dyDescent="0.2">
      <c r="A6357" t="s">
        <v>6614</v>
      </c>
      <c r="B6357" t="s">
        <v>33786</v>
      </c>
      <c r="I6357" t="s">
        <v>4</v>
      </c>
      <c r="J6357">
        <v>6060.22</v>
      </c>
      <c r="M6357">
        <v>6060.22</v>
      </c>
      <c r="N6357">
        <f t="shared" si="99"/>
        <v>0</v>
      </c>
    </row>
    <row r="6358" spans="1:14" x14ac:dyDescent="0.2">
      <c r="A6358" t="s">
        <v>6615</v>
      </c>
      <c r="B6358" t="s">
        <v>33786</v>
      </c>
      <c r="I6358" t="s">
        <v>4</v>
      </c>
      <c r="J6358">
        <v>5588.45</v>
      </c>
      <c r="M6358">
        <v>5588.45</v>
      </c>
      <c r="N6358">
        <f t="shared" si="99"/>
        <v>0</v>
      </c>
    </row>
    <row r="6359" spans="1:14" x14ac:dyDescent="0.2">
      <c r="A6359" t="s">
        <v>6616</v>
      </c>
      <c r="B6359" t="s">
        <v>33787</v>
      </c>
      <c r="I6359" t="s">
        <v>4</v>
      </c>
      <c r="J6359">
        <v>6852.38</v>
      </c>
      <c r="M6359">
        <v>6852.38</v>
      </c>
      <c r="N6359">
        <f t="shared" si="99"/>
        <v>0</v>
      </c>
    </row>
    <row r="6360" spans="1:14" x14ac:dyDescent="0.2">
      <c r="A6360" t="s">
        <v>6617</v>
      </c>
      <c r="B6360" t="s">
        <v>33787</v>
      </c>
      <c r="I6360" t="s">
        <v>4</v>
      </c>
      <c r="J6360">
        <v>6319.78</v>
      </c>
      <c r="M6360">
        <v>6319.78</v>
      </c>
      <c r="N6360">
        <f t="shared" si="99"/>
        <v>0</v>
      </c>
    </row>
    <row r="6361" spans="1:14" x14ac:dyDescent="0.2">
      <c r="A6361" t="s">
        <v>6618</v>
      </c>
      <c r="B6361" t="s">
        <v>33788</v>
      </c>
      <c r="I6361" t="s">
        <v>5</v>
      </c>
      <c r="J6361">
        <v>5720.97</v>
      </c>
      <c r="M6361">
        <v>5720.97</v>
      </c>
      <c r="N6361">
        <f t="shared" si="99"/>
        <v>0</v>
      </c>
    </row>
    <row r="6362" spans="1:14" x14ac:dyDescent="0.2">
      <c r="A6362" t="s">
        <v>6619</v>
      </c>
      <c r="B6362" t="s">
        <v>33788</v>
      </c>
      <c r="I6362" t="s">
        <v>5</v>
      </c>
      <c r="J6362">
        <v>5247.67</v>
      </c>
      <c r="M6362">
        <v>5247.67</v>
      </c>
      <c r="N6362">
        <f t="shared" si="99"/>
        <v>0</v>
      </c>
    </row>
    <row r="6363" spans="1:14" x14ac:dyDescent="0.2">
      <c r="A6363" t="s">
        <v>6620</v>
      </c>
      <c r="B6363" t="s">
        <v>33789</v>
      </c>
      <c r="I6363" t="s">
        <v>5</v>
      </c>
      <c r="J6363">
        <v>15763.33</v>
      </c>
      <c r="M6363">
        <v>15763.33</v>
      </c>
      <c r="N6363">
        <f t="shared" si="99"/>
        <v>0</v>
      </c>
    </row>
    <row r="6364" spans="1:14" x14ac:dyDescent="0.2">
      <c r="A6364" t="s">
        <v>6621</v>
      </c>
      <c r="B6364" t="s">
        <v>33789</v>
      </c>
      <c r="I6364" t="s">
        <v>5</v>
      </c>
      <c r="J6364">
        <v>14731.21</v>
      </c>
      <c r="M6364">
        <v>14731.21</v>
      </c>
      <c r="N6364">
        <f t="shared" si="99"/>
        <v>0</v>
      </c>
    </row>
    <row r="6365" spans="1:14" x14ac:dyDescent="0.2">
      <c r="A6365" t="s">
        <v>6622</v>
      </c>
      <c r="B6365" t="s">
        <v>33790</v>
      </c>
      <c r="I6365" t="s">
        <v>113</v>
      </c>
      <c r="J6365">
        <v>85.46</v>
      </c>
      <c r="M6365">
        <v>85.46</v>
      </c>
      <c r="N6365">
        <f t="shared" si="99"/>
        <v>0</v>
      </c>
    </row>
    <row r="6366" spans="1:14" x14ac:dyDescent="0.2">
      <c r="A6366" t="s">
        <v>6623</v>
      </c>
      <c r="B6366" t="s">
        <v>33790</v>
      </c>
      <c r="I6366" t="s">
        <v>113</v>
      </c>
      <c r="J6366">
        <v>83.72</v>
      </c>
      <c r="M6366">
        <v>83.72</v>
      </c>
      <c r="N6366">
        <f t="shared" si="99"/>
        <v>0</v>
      </c>
    </row>
    <row r="6367" spans="1:14" x14ac:dyDescent="0.2">
      <c r="A6367" t="s">
        <v>6624</v>
      </c>
      <c r="B6367" t="s">
        <v>33791</v>
      </c>
      <c r="I6367" t="s">
        <v>5</v>
      </c>
      <c r="J6367">
        <v>50.61</v>
      </c>
      <c r="M6367">
        <v>50.61</v>
      </c>
      <c r="N6367">
        <f t="shared" si="99"/>
        <v>0</v>
      </c>
    </row>
    <row r="6368" spans="1:14" x14ac:dyDescent="0.2">
      <c r="A6368" t="s">
        <v>6625</v>
      </c>
      <c r="B6368" t="s">
        <v>33791</v>
      </c>
      <c r="I6368" t="s">
        <v>5</v>
      </c>
      <c r="J6368">
        <v>47.84</v>
      </c>
      <c r="M6368">
        <v>47.84</v>
      </c>
      <c r="N6368">
        <f t="shared" si="99"/>
        <v>0</v>
      </c>
    </row>
    <row r="6369" spans="1:14" x14ac:dyDescent="0.2">
      <c r="A6369" t="s">
        <v>6626</v>
      </c>
      <c r="B6369" t="s">
        <v>33792</v>
      </c>
      <c r="I6369" t="s">
        <v>5</v>
      </c>
      <c r="J6369">
        <v>80.22</v>
      </c>
      <c r="M6369">
        <v>80.22</v>
      </c>
      <c r="N6369">
        <f t="shared" si="99"/>
        <v>0</v>
      </c>
    </row>
    <row r="6370" spans="1:14" x14ac:dyDescent="0.2">
      <c r="A6370" t="s">
        <v>6627</v>
      </c>
      <c r="B6370" t="s">
        <v>33792</v>
      </c>
      <c r="I6370" t="s">
        <v>5</v>
      </c>
      <c r="J6370">
        <v>76.739999999999995</v>
      </c>
      <c r="M6370">
        <v>76.739999999999995</v>
      </c>
      <c r="N6370">
        <f t="shared" si="99"/>
        <v>0</v>
      </c>
    </row>
    <row r="6371" spans="1:14" x14ac:dyDescent="0.2">
      <c r="A6371" t="s">
        <v>6628</v>
      </c>
      <c r="B6371" t="s">
        <v>33793</v>
      </c>
      <c r="I6371" t="s">
        <v>5</v>
      </c>
      <c r="J6371">
        <v>150.06</v>
      </c>
      <c r="M6371">
        <v>150.06</v>
      </c>
      <c r="N6371">
        <f t="shared" si="99"/>
        <v>0</v>
      </c>
    </row>
    <row r="6372" spans="1:14" x14ac:dyDescent="0.2">
      <c r="A6372" t="s">
        <v>6629</v>
      </c>
      <c r="B6372" t="s">
        <v>33793</v>
      </c>
      <c r="I6372" t="s">
        <v>5</v>
      </c>
      <c r="J6372">
        <v>146.22999999999999</v>
      </c>
      <c r="M6372">
        <v>146.22999999999999</v>
      </c>
      <c r="N6372">
        <f t="shared" si="99"/>
        <v>0</v>
      </c>
    </row>
    <row r="6373" spans="1:14" x14ac:dyDescent="0.2">
      <c r="A6373" t="s">
        <v>6630</v>
      </c>
      <c r="B6373" t="s">
        <v>33794</v>
      </c>
      <c r="I6373" t="s">
        <v>5</v>
      </c>
      <c r="J6373">
        <v>339</v>
      </c>
      <c r="M6373">
        <v>339</v>
      </c>
      <c r="N6373">
        <f t="shared" si="99"/>
        <v>0</v>
      </c>
    </row>
    <row r="6374" spans="1:14" x14ac:dyDescent="0.2">
      <c r="A6374" t="s">
        <v>6631</v>
      </c>
      <c r="B6374" t="s">
        <v>33794</v>
      </c>
      <c r="I6374" t="s">
        <v>5</v>
      </c>
      <c r="J6374">
        <v>333.78</v>
      </c>
      <c r="M6374">
        <v>333.78</v>
      </c>
      <c r="N6374">
        <f t="shared" si="99"/>
        <v>0</v>
      </c>
    </row>
    <row r="6375" spans="1:14" x14ac:dyDescent="0.2">
      <c r="A6375" t="s">
        <v>6632</v>
      </c>
      <c r="B6375" t="s">
        <v>33795</v>
      </c>
      <c r="I6375" t="s">
        <v>5</v>
      </c>
      <c r="J6375">
        <v>31.8</v>
      </c>
      <c r="M6375">
        <v>31.8</v>
      </c>
      <c r="N6375">
        <f t="shared" si="99"/>
        <v>0</v>
      </c>
    </row>
    <row r="6376" spans="1:14" x14ac:dyDescent="0.2">
      <c r="A6376" t="s">
        <v>6633</v>
      </c>
      <c r="B6376" t="s">
        <v>33795</v>
      </c>
      <c r="I6376" t="s">
        <v>5</v>
      </c>
      <c r="J6376">
        <v>30.42</v>
      </c>
      <c r="M6376">
        <v>30.42</v>
      </c>
      <c r="N6376">
        <f t="shared" si="99"/>
        <v>0</v>
      </c>
    </row>
    <row r="6377" spans="1:14" x14ac:dyDescent="0.2">
      <c r="A6377" t="s">
        <v>6634</v>
      </c>
      <c r="B6377" t="s">
        <v>33796</v>
      </c>
      <c r="I6377" t="s">
        <v>5</v>
      </c>
      <c r="J6377">
        <v>45.61</v>
      </c>
      <c r="M6377">
        <v>45.61</v>
      </c>
      <c r="N6377">
        <f t="shared" si="99"/>
        <v>0</v>
      </c>
    </row>
    <row r="6378" spans="1:14" x14ac:dyDescent="0.2">
      <c r="A6378" t="s">
        <v>6635</v>
      </c>
      <c r="B6378" t="s">
        <v>33796</v>
      </c>
      <c r="I6378" t="s">
        <v>5</v>
      </c>
      <c r="J6378">
        <v>43.87</v>
      </c>
      <c r="M6378">
        <v>43.87</v>
      </c>
      <c r="N6378">
        <f t="shared" si="99"/>
        <v>0</v>
      </c>
    </row>
    <row r="6379" spans="1:14" x14ac:dyDescent="0.2">
      <c r="A6379" t="s">
        <v>6636</v>
      </c>
      <c r="B6379" t="s">
        <v>33797</v>
      </c>
      <c r="I6379" t="s">
        <v>5</v>
      </c>
      <c r="J6379">
        <v>80.28</v>
      </c>
      <c r="M6379">
        <v>80.28</v>
      </c>
      <c r="N6379">
        <f t="shared" si="99"/>
        <v>0</v>
      </c>
    </row>
    <row r="6380" spans="1:14" x14ac:dyDescent="0.2">
      <c r="A6380" t="s">
        <v>6637</v>
      </c>
      <c r="B6380" t="s">
        <v>33797</v>
      </c>
      <c r="I6380" t="s">
        <v>5</v>
      </c>
      <c r="J6380">
        <v>77.67</v>
      </c>
      <c r="M6380">
        <v>77.67</v>
      </c>
      <c r="N6380">
        <f t="shared" si="99"/>
        <v>0</v>
      </c>
    </row>
    <row r="6381" spans="1:14" x14ac:dyDescent="0.2">
      <c r="A6381" t="s">
        <v>6638</v>
      </c>
      <c r="B6381" t="s">
        <v>33798</v>
      </c>
      <c r="I6381" t="s">
        <v>5</v>
      </c>
      <c r="J6381">
        <v>275.39</v>
      </c>
      <c r="M6381">
        <v>275.39</v>
      </c>
      <c r="N6381">
        <f t="shared" si="99"/>
        <v>0</v>
      </c>
    </row>
    <row r="6382" spans="1:14" x14ac:dyDescent="0.2">
      <c r="A6382" t="s">
        <v>6639</v>
      </c>
      <c r="B6382" t="s">
        <v>33798</v>
      </c>
      <c r="I6382" t="s">
        <v>5</v>
      </c>
      <c r="J6382">
        <v>271.91000000000003</v>
      </c>
      <c r="M6382">
        <v>271.91000000000003</v>
      </c>
      <c r="N6382">
        <f t="shared" si="99"/>
        <v>0</v>
      </c>
    </row>
    <row r="6383" spans="1:14" x14ac:dyDescent="0.2">
      <c r="A6383" t="s">
        <v>6640</v>
      </c>
      <c r="B6383" t="s">
        <v>33799</v>
      </c>
      <c r="I6383" t="s">
        <v>5</v>
      </c>
      <c r="J6383">
        <v>64.41</v>
      </c>
      <c r="M6383">
        <v>64.41</v>
      </c>
      <c r="N6383">
        <f t="shared" si="99"/>
        <v>0</v>
      </c>
    </row>
    <row r="6384" spans="1:14" x14ac:dyDescent="0.2">
      <c r="A6384" t="s">
        <v>6641</v>
      </c>
      <c r="B6384" t="s">
        <v>33799</v>
      </c>
      <c r="I6384" t="s">
        <v>5</v>
      </c>
      <c r="J6384">
        <v>61.29</v>
      </c>
      <c r="M6384">
        <v>61.29</v>
      </c>
      <c r="N6384">
        <f t="shared" si="99"/>
        <v>0</v>
      </c>
    </row>
    <row r="6385" spans="1:14" x14ac:dyDescent="0.2">
      <c r="A6385" t="s">
        <v>6642</v>
      </c>
      <c r="B6385" t="s">
        <v>33800</v>
      </c>
      <c r="I6385" t="s">
        <v>5</v>
      </c>
      <c r="J6385">
        <v>82.09</v>
      </c>
      <c r="M6385">
        <v>82.09</v>
      </c>
      <c r="N6385">
        <f t="shared" si="99"/>
        <v>0</v>
      </c>
    </row>
    <row r="6386" spans="1:14" x14ac:dyDescent="0.2">
      <c r="A6386" t="s">
        <v>6643</v>
      </c>
      <c r="B6386" t="s">
        <v>33800</v>
      </c>
      <c r="I6386" t="s">
        <v>5</v>
      </c>
      <c r="J6386">
        <v>78.09</v>
      </c>
      <c r="M6386">
        <v>78.09</v>
      </c>
      <c r="N6386">
        <f t="shared" si="99"/>
        <v>0</v>
      </c>
    </row>
    <row r="6387" spans="1:14" x14ac:dyDescent="0.2">
      <c r="A6387" t="s">
        <v>6644</v>
      </c>
      <c r="B6387" t="s">
        <v>33801</v>
      </c>
      <c r="I6387" t="s">
        <v>5</v>
      </c>
      <c r="J6387">
        <v>87.89</v>
      </c>
      <c r="M6387">
        <v>87.89</v>
      </c>
      <c r="N6387">
        <f t="shared" si="99"/>
        <v>0</v>
      </c>
    </row>
    <row r="6388" spans="1:14" x14ac:dyDescent="0.2">
      <c r="A6388" t="s">
        <v>6645</v>
      </c>
      <c r="B6388" t="s">
        <v>33801</v>
      </c>
      <c r="I6388" t="s">
        <v>5</v>
      </c>
      <c r="J6388">
        <v>83.55</v>
      </c>
      <c r="M6388">
        <v>83.55</v>
      </c>
      <c r="N6388">
        <f t="shared" si="99"/>
        <v>0</v>
      </c>
    </row>
    <row r="6389" spans="1:14" x14ac:dyDescent="0.2">
      <c r="A6389" t="s">
        <v>6646</v>
      </c>
      <c r="B6389" t="s">
        <v>33802</v>
      </c>
      <c r="I6389" t="s">
        <v>5</v>
      </c>
      <c r="J6389">
        <v>93.76</v>
      </c>
      <c r="M6389">
        <v>93.76</v>
      </c>
      <c r="N6389">
        <f t="shared" si="99"/>
        <v>0</v>
      </c>
    </row>
    <row r="6390" spans="1:14" x14ac:dyDescent="0.2">
      <c r="A6390" t="s">
        <v>6647</v>
      </c>
      <c r="B6390" t="s">
        <v>33802</v>
      </c>
      <c r="I6390" t="s">
        <v>5</v>
      </c>
      <c r="J6390">
        <v>88.9</v>
      </c>
      <c r="M6390">
        <v>88.9</v>
      </c>
      <c r="N6390">
        <f t="shared" si="99"/>
        <v>0</v>
      </c>
    </row>
    <row r="6391" spans="1:14" x14ac:dyDescent="0.2">
      <c r="A6391" t="s">
        <v>6648</v>
      </c>
      <c r="B6391" t="s">
        <v>33803</v>
      </c>
      <c r="I6391" t="s">
        <v>5</v>
      </c>
      <c r="J6391">
        <v>101.56</v>
      </c>
      <c r="M6391">
        <v>101.56</v>
      </c>
      <c r="N6391">
        <f t="shared" si="99"/>
        <v>0</v>
      </c>
    </row>
    <row r="6392" spans="1:14" x14ac:dyDescent="0.2">
      <c r="A6392" t="s">
        <v>6649</v>
      </c>
      <c r="B6392" t="s">
        <v>33803</v>
      </c>
      <c r="I6392" t="s">
        <v>5</v>
      </c>
      <c r="J6392">
        <v>96.35</v>
      </c>
      <c r="M6392">
        <v>96.35</v>
      </c>
      <c r="N6392">
        <f t="shared" si="99"/>
        <v>0</v>
      </c>
    </row>
    <row r="6393" spans="1:14" x14ac:dyDescent="0.2">
      <c r="A6393" t="s">
        <v>6650</v>
      </c>
      <c r="B6393" t="s">
        <v>33804</v>
      </c>
      <c r="I6393" t="s">
        <v>5</v>
      </c>
      <c r="J6393">
        <v>102.44</v>
      </c>
      <c r="M6393">
        <v>102.44</v>
      </c>
      <c r="N6393">
        <f t="shared" si="99"/>
        <v>0</v>
      </c>
    </row>
    <row r="6394" spans="1:14" x14ac:dyDescent="0.2">
      <c r="A6394" t="s">
        <v>6651</v>
      </c>
      <c r="B6394" t="s">
        <v>33804</v>
      </c>
      <c r="I6394" t="s">
        <v>5</v>
      </c>
      <c r="J6394">
        <v>96.71</v>
      </c>
      <c r="M6394">
        <v>96.71</v>
      </c>
      <c r="N6394">
        <f t="shared" si="99"/>
        <v>0</v>
      </c>
    </row>
    <row r="6395" spans="1:14" x14ac:dyDescent="0.2">
      <c r="A6395" t="s">
        <v>6652</v>
      </c>
      <c r="B6395" t="s">
        <v>33805</v>
      </c>
      <c r="I6395" t="s">
        <v>5</v>
      </c>
      <c r="J6395">
        <v>108.84</v>
      </c>
      <c r="M6395">
        <v>108.84</v>
      </c>
      <c r="N6395">
        <f t="shared" si="99"/>
        <v>0</v>
      </c>
    </row>
    <row r="6396" spans="1:14" x14ac:dyDescent="0.2">
      <c r="A6396" t="s">
        <v>6653</v>
      </c>
      <c r="B6396" t="s">
        <v>33805</v>
      </c>
      <c r="I6396" t="s">
        <v>5</v>
      </c>
      <c r="J6396">
        <v>102.76</v>
      </c>
      <c r="M6396">
        <v>102.76</v>
      </c>
      <c r="N6396">
        <f t="shared" si="99"/>
        <v>0</v>
      </c>
    </row>
    <row r="6397" spans="1:14" x14ac:dyDescent="0.2">
      <c r="A6397" t="s">
        <v>6654</v>
      </c>
      <c r="B6397" t="s">
        <v>33806</v>
      </c>
      <c r="I6397" t="s">
        <v>5</v>
      </c>
      <c r="J6397">
        <v>32121.42</v>
      </c>
      <c r="M6397">
        <v>32121.42</v>
      </c>
      <c r="N6397">
        <f t="shared" si="99"/>
        <v>0</v>
      </c>
    </row>
    <row r="6398" spans="1:14" x14ac:dyDescent="0.2">
      <c r="A6398" t="s">
        <v>6655</v>
      </c>
      <c r="B6398" t="s">
        <v>33806</v>
      </c>
      <c r="I6398" t="s">
        <v>5</v>
      </c>
      <c r="J6398">
        <v>29684.54</v>
      </c>
      <c r="M6398">
        <v>29684.54</v>
      </c>
      <c r="N6398">
        <f t="shared" si="99"/>
        <v>0</v>
      </c>
    </row>
    <row r="6399" spans="1:14" x14ac:dyDescent="0.2">
      <c r="A6399" t="s">
        <v>6656</v>
      </c>
      <c r="B6399" t="s">
        <v>33807</v>
      </c>
      <c r="I6399" t="s">
        <v>5</v>
      </c>
      <c r="J6399">
        <v>53000.34</v>
      </c>
      <c r="M6399">
        <v>53000.34</v>
      </c>
      <c r="N6399">
        <f t="shared" si="99"/>
        <v>0</v>
      </c>
    </row>
    <row r="6400" spans="1:14" x14ac:dyDescent="0.2">
      <c r="A6400" t="s">
        <v>6657</v>
      </c>
      <c r="B6400" t="s">
        <v>33807</v>
      </c>
      <c r="I6400" t="s">
        <v>5</v>
      </c>
      <c r="J6400">
        <v>48979.49</v>
      </c>
      <c r="M6400">
        <v>48979.49</v>
      </c>
      <c r="N6400">
        <f t="shared" si="99"/>
        <v>0</v>
      </c>
    </row>
    <row r="6401" spans="1:14" x14ac:dyDescent="0.2">
      <c r="A6401" t="s">
        <v>6658</v>
      </c>
      <c r="B6401" t="s">
        <v>41030</v>
      </c>
      <c r="I6401" t="s">
        <v>4</v>
      </c>
      <c r="J6401">
        <v>415.14</v>
      </c>
      <c r="M6401">
        <v>415.14</v>
      </c>
      <c r="N6401">
        <f t="shared" si="99"/>
        <v>0</v>
      </c>
    </row>
    <row r="6402" spans="1:14" x14ac:dyDescent="0.2">
      <c r="A6402" t="s">
        <v>6659</v>
      </c>
      <c r="B6402" t="s">
        <v>41030</v>
      </c>
      <c r="I6402" t="s">
        <v>4</v>
      </c>
      <c r="J6402">
        <v>415.14</v>
      </c>
      <c r="M6402">
        <v>415.14</v>
      </c>
      <c r="N6402">
        <f t="shared" si="99"/>
        <v>0</v>
      </c>
    </row>
    <row r="6403" spans="1:14" x14ac:dyDescent="0.2">
      <c r="A6403" t="s">
        <v>6660</v>
      </c>
      <c r="B6403" t="s">
        <v>41031</v>
      </c>
      <c r="I6403" t="s">
        <v>4</v>
      </c>
      <c r="J6403">
        <v>470.19</v>
      </c>
      <c r="M6403">
        <v>470.19</v>
      </c>
      <c r="N6403">
        <f t="shared" si="99"/>
        <v>0</v>
      </c>
    </row>
    <row r="6404" spans="1:14" x14ac:dyDescent="0.2">
      <c r="A6404" t="s">
        <v>6661</v>
      </c>
      <c r="B6404" t="s">
        <v>41031</v>
      </c>
      <c r="I6404" t="s">
        <v>4</v>
      </c>
      <c r="J6404">
        <v>470.19</v>
      </c>
      <c r="M6404">
        <v>470.19</v>
      </c>
      <c r="N6404">
        <f t="shared" ref="N6404:N6467" si="100">J6404-M6404</f>
        <v>0</v>
      </c>
    </row>
    <row r="6405" spans="1:14" x14ac:dyDescent="0.2">
      <c r="A6405" t="s">
        <v>6662</v>
      </c>
      <c r="B6405" t="s">
        <v>41032</v>
      </c>
      <c r="I6405" t="s">
        <v>4</v>
      </c>
      <c r="J6405">
        <v>572.02</v>
      </c>
      <c r="M6405">
        <v>572.02</v>
      </c>
      <c r="N6405">
        <f t="shared" si="100"/>
        <v>0</v>
      </c>
    </row>
    <row r="6406" spans="1:14" x14ac:dyDescent="0.2">
      <c r="A6406" t="s">
        <v>6663</v>
      </c>
      <c r="B6406" t="s">
        <v>41032</v>
      </c>
      <c r="I6406" t="s">
        <v>4</v>
      </c>
      <c r="J6406">
        <v>572.02</v>
      </c>
      <c r="M6406">
        <v>572.02</v>
      </c>
      <c r="N6406">
        <f t="shared" si="100"/>
        <v>0</v>
      </c>
    </row>
    <row r="6407" spans="1:14" x14ac:dyDescent="0.2">
      <c r="A6407" t="s">
        <v>6664</v>
      </c>
      <c r="B6407" t="s">
        <v>41033</v>
      </c>
      <c r="I6407" t="s">
        <v>4</v>
      </c>
      <c r="J6407">
        <v>644.63</v>
      </c>
      <c r="M6407">
        <v>644.63</v>
      </c>
      <c r="N6407">
        <f t="shared" si="100"/>
        <v>0</v>
      </c>
    </row>
    <row r="6408" spans="1:14" x14ac:dyDescent="0.2">
      <c r="A6408" t="s">
        <v>6665</v>
      </c>
      <c r="B6408" t="s">
        <v>41033</v>
      </c>
      <c r="I6408" t="s">
        <v>4</v>
      </c>
      <c r="J6408">
        <v>644.63</v>
      </c>
      <c r="M6408">
        <v>644.63</v>
      </c>
      <c r="N6408">
        <f t="shared" si="100"/>
        <v>0</v>
      </c>
    </row>
    <row r="6409" spans="1:14" x14ac:dyDescent="0.2">
      <c r="A6409" t="s">
        <v>6666</v>
      </c>
      <c r="B6409" t="s">
        <v>41034</v>
      </c>
      <c r="I6409" t="s">
        <v>4</v>
      </c>
      <c r="J6409">
        <v>880.44</v>
      </c>
      <c r="M6409">
        <v>880.44</v>
      </c>
      <c r="N6409">
        <f t="shared" si="100"/>
        <v>0</v>
      </c>
    </row>
    <row r="6410" spans="1:14" x14ac:dyDescent="0.2">
      <c r="A6410" t="s">
        <v>6667</v>
      </c>
      <c r="B6410" t="s">
        <v>41034</v>
      </c>
      <c r="I6410" t="s">
        <v>4</v>
      </c>
      <c r="J6410">
        <v>880.44</v>
      </c>
      <c r="M6410">
        <v>880.44</v>
      </c>
      <c r="N6410">
        <f t="shared" si="100"/>
        <v>0</v>
      </c>
    </row>
    <row r="6411" spans="1:14" x14ac:dyDescent="0.2">
      <c r="A6411" t="s">
        <v>6668</v>
      </c>
      <c r="B6411" t="s">
        <v>41035</v>
      </c>
      <c r="I6411" t="s">
        <v>4</v>
      </c>
      <c r="J6411">
        <v>1126.08</v>
      </c>
      <c r="M6411">
        <v>1126.08</v>
      </c>
      <c r="N6411">
        <f t="shared" si="100"/>
        <v>0</v>
      </c>
    </row>
    <row r="6412" spans="1:14" x14ac:dyDescent="0.2">
      <c r="A6412" t="s">
        <v>6669</v>
      </c>
      <c r="B6412" t="s">
        <v>41035</v>
      </c>
      <c r="I6412" t="s">
        <v>4</v>
      </c>
      <c r="J6412">
        <v>1126.08</v>
      </c>
      <c r="M6412">
        <v>1126.08</v>
      </c>
      <c r="N6412">
        <f t="shared" si="100"/>
        <v>0</v>
      </c>
    </row>
    <row r="6413" spans="1:14" x14ac:dyDescent="0.2">
      <c r="A6413" t="s">
        <v>6670</v>
      </c>
      <c r="B6413" t="s">
        <v>41036</v>
      </c>
      <c r="I6413" t="s">
        <v>4</v>
      </c>
      <c r="J6413">
        <v>1333.64</v>
      </c>
      <c r="M6413">
        <v>1333.64</v>
      </c>
      <c r="N6413">
        <f t="shared" si="100"/>
        <v>0</v>
      </c>
    </row>
    <row r="6414" spans="1:14" x14ac:dyDescent="0.2">
      <c r="A6414" t="s">
        <v>6671</v>
      </c>
      <c r="B6414" t="s">
        <v>41036</v>
      </c>
      <c r="I6414" t="s">
        <v>4</v>
      </c>
      <c r="J6414">
        <v>1333.64</v>
      </c>
      <c r="M6414">
        <v>1333.64</v>
      </c>
      <c r="N6414">
        <f t="shared" si="100"/>
        <v>0</v>
      </c>
    </row>
    <row r="6415" spans="1:14" x14ac:dyDescent="0.2">
      <c r="A6415" t="s">
        <v>6672</v>
      </c>
      <c r="B6415" t="s">
        <v>33808</v>
      </c>
      <c r="I6415" t="s">
        <v>4</v>
      </c>
      <c r="J6415">
        <v>1915.63</v>
      </c>
      <c r="M6415">
        <v>1915.63</v>
      </c>
      <c r="N6415">
        <f t="shared" si="100"/>
        <v>0</v>
      </c>
    </row>
    <row r="6416" spans="1:14" x14ac:dyDescent="0.2">
      <c r="A6416" t="s">
        <v>6673</v>
      </c>
      <c r="B6416" t="s">
        <v>33808</v>
      </c>
      <c r="I6416" t="s">
        <v>4</v>
      </c>
      <c r="J6416">
        <v>1915.63</v>
      </c>
      <c r="M6416">
        <v>1915.63</v>
      </c>
      <c r="N6416">
        <f t="shared" si="100"/>
        <v>0</v>
      </c>
    </row>
    <row r="6417" spans="1:14" x14ac:dyDescent="0.2">
      <c r="A6417" t="s">
        <v>6674</v>
      </c>
      <c r="B6417" t="s">
        <v>41037</v>
      </c>
      <c r="I6417" t="s">
        <v>4</v>
      </c>
      <c r="J6417">
        <v>2605.58</v>
      </c>
      <c r="M6417">
        <v>2605.58</v>
      </c>
      <c r="N6417">
        <f t="shared" si="100"/>
        <v>0</v>
      </c>
    </row>
    <row r="6418" spans="1:14" x14ac:dyDescent="0.2">
      <c r="A6418" t="s">
        <v>6675</v>
      </c>
      <c r="B6418" t="s">
        <v>41037</v>
      </c>
      <c r="I6418" t="s">
        <v>4</v>
      </c>
      <c r="J6418">
        <v>2605.58</v>
      </c>
      <c r="M6418">
        <v>2605.58</v>
      </c>
      <c r="N6418">
        <f t="shared" si="100"/>
        <v>0</v>
      </c>
    </row>
    <row r="6419" spans="1:14" x14ac:dyDescent="0.2">
      <c r="A6419" t="s">
        <v>6676</v>
      </c>
      <c r="B6419" t="s">
        <v>41038</v>
      </c>
      <c r="I6419" t="s">
        <v>4</v>
      </c>
      <c r="J6419">
        <v>4234.09</v>
      </c>
      <c r="M6419">
        <v>4234.09</v>
      </c>
      <c r="N6419">
        <f t="shared" si="100"/>
        <v>0</v>
      </c>
    </row>
    <row r="6420" spans="1:14" x14ac:dyDescent="0.2">
      <c r="A6420" t="s">
        <v>6677</v>
      </c>
      <c r="B6420" t="s">
        <v>41038</v>
      </c>
      <c r="I6420" t="s">
        <v>4</v>
      </c>
      <c r="J6420">
        <v>4234.09</v>
      </c>
      <c r="M6420">
        <v>4234.09</v>
      </c>
      <c r="N6420">
        <f t="shared" si="100"/>
        <v>0</v>
      </c>
    </row>
    <row r="6421" spans="1:14" x14ac:dyDescent="0.2">
      <c r="A6421" t="s">
        <v>6678</v>
      </c>
      <c r="B6421" t="s">
        <v>33809</v>
      </c>
      <c r="I6421" t="s">
        <v>4</v>
      </c>
      <c r="J6421">
        <v>15.41</v>
      </c>
      <c r="M6421">
        <v>15.41</v>
      </c>
      <c r="N6421">
        <f t="shared" si="100"/>
        <v>0</v>
      </c>
    </row>
    <row r="6422" spans="1:14" x14ac:dyDescent="0.2">
      <c r="A6422" t="s">
        <v>6679</v>
      </c>
      <c r="B6422" t="s">
        <v>33809</v>
      </c>
      <c r="I6422" t="s">
        <v>4</v>
      </c>
      <c r="J6422">
        <v>14.33</v>
      </c>
      <c r="M6422">
        <v>14.33</v>
      </c>
      <c r="N6422">
        <f t="shared" si="100"/>
        <v>0</v>
      </c>
    </row>
    <row r="6423" spans="1:14" x14ac:dyDescent="0.2">
      <c r="A6423" t="s">
        <v>6680</v>
      </c>
      <c r="B6423" t="s">
        <v>33810</v>
      </c>
      <c r="I6423" t="s">
        <v>4</v>
      </c>
      <c r="J6423">
        <v>25.05</v>
      </c>
      <c r="M6423">
        <v>25.05</v>
      </c>
      <c r="N6423">
        <f t="shared" si="100"/>
        <v>0</v>
      </c>
    </row>
    <row r="6424" spans="1:14" x14ac:dyDescent="0.2">
      <c r="A6424" t="s">
        <v>6681</v>
      </c>
      <c r="B6424" t="s">
        <v>33810</v>
      </c>
      <c r="I6424" t="s">
        <v>4</v>
      </c>
      <c r="J6424">
        <v>23.65</v>
      </c>
      <c r="M6424">
        <v>23.65</v>
      </c>
      <c r="N6424">
        <f t="shared" si="100"/>
        <v>0</v>
      </c>
    </row>
    <row r="6425" spans="1:14" x14ac:dyDescent="0.2">
      <c r="A6425" t="s">
        <v>6682</v>
      </c>
      <c r="B6425" t="s">
        <v>33811</v>
      </c>
      <c r="I6425" t="s">
        <v>4</v>
      </c>
      <c r="J6425">
        <v>17.18</v>
      </c>
      <c r="M6425">
        <v>17.18</v>
      </c>
      <c r="N6425">
        <f t="shared" si="100"/>
        <v>0</v>
      </c>
    </row>
    <row r="6426" spans="1:14" x14ac:dyDescent="0.2">
      <c r="A6426" t="s">
        <v>6683</v>
      </c>
      <c r="B6426" t="s">
        <v>33811</v>
      </c>
      <c r="I6426" t="s">
        <v>4</v>
      </c>
      <c r="J6426">
        <v>16.100000000000001</v>
      </c>
      <c r="M6426">
        <v>16.100000000000001</v>
      </c>
      <c r="N6426">
        <f t="shared" si="100"/>
        <v>0</v>
      </c>
    </row>
    <row r="6427" spans="1:14" x14ac:dyDescent="0.2">
      <c r="A6427" t="s">
        <v>6684</v>
      </c>
      <c r="B6427" t="s">
        <v>33812</v>
      </c>
      <c r="I6427" t="s">
        <v>4</v>
      </c>
      <c r="J6427">
        <v>28.59</v>
      </c>
      <c r="M6427">
        <v>28.59</v>
      </c>
      <c r="N6427">
        <f t="shared" si="100"/>
        <v>0</v>
      </c>
    </row>
    <row r="6428" spans="1:14" x14ac:dyDescent="0.2">
      <c r="A6428" t="s">
        <v>6685</v>
      </c>
      <c r="B6428" t="s">
        <v>33812</v>
      </c>
      <c r="I6428" t="s">
        <v>4</v>
      </c>
      <c r="J6428">
        <v>27.2</v>
      </c>
      <c r="M6428">
        <v>27.2</v>
      </c>
      <c r="N6428">
        <f t="shared" si="100"/>
        <v>0</v>
      </c>
    </row>
    <row r="6429" spans="1:14" x14ac:dyDescent="0.2">
      <c r="A6429" t="s">
        <v>6686</v>
      </c>
      <c r="B6429" t="s">
        <v>33813</v>
      </c>
      <c r="I6429" t="s">
        <v>4</v>
      </c>
      <c r="J6429">
        <v>18.670000000000002</v>
      </c>
      <c r="M6429">
        <v>18.670000000000002</v>
      </c>
      <c r="N6429">
        <f t="shared" si="100"/>
        <v>0</v>
      </c>
    </row>
    <row r="6430" spans="1:14" x14ac:dyDescent="0.2">
      <c r="A6430" t="s">
        <v>6687</v>
      </c>
      <c r="B6430" t="s">
        <v>33813</v>
      </c>
      <c r="I6430" t="s">
        <v>4</v>
      </c>
      <c r="J6430">
        <v>17.59</v>
      </c>
      <c r="M6430">
        <v>17.59</v>
      </c>
      <c r="N6430">
        <f t="shared" si="100"/>
        <v>0</v>
      </c>
    </row>
    <row r="6431" spans="1:14" x14ac:dyDescent="0.2">
      <c r="A6431" t="s">
        <v>6688</v>
      </c>
      <c r="B6431" t="s">
        <v>33814</v>
      </c>
      <c r="I6431" t="s">
        <v>4</v>
      </c>
      <c r="J6431">
        <v>31.57</v>
      </c>
      <c r="M6431">
        <v>31.57</v>
      </c>
      <c r="N6431">
        <f t="shared" si="100"/>
        <v>0</v>
      </c>
    </row>
    <row r="6432" spans="1:14" x14ac:dyDescent="0.2">
      <c r="A6432" t="s">
        <v>6689</v>
      </c>
      <c r="B6432" t="s">
        <v>33814</v>
      </c>
      <c r="I6432" t="s">
        <v>4</v>
      </c>
      <c r="J6432">
        <v>30.17</v>
      </c>
      <c r="M6432">
        <v>30.17</v>
      </c>
      <c r="N6432">
        <f t="shared" si="100"/>
        <v>0</v>
      </c>
    </row>
    <row r="6433" spans="1:14" x14ac:dyDescent="0.2">
      <c r="A6433" t="s">
        <v>6690</v>
      </c>
      <c r="B6433" t="s">
        <v>33815</v>
      </c>
      <c r="I6433" t="s">
        <v>4</v>
      </c>
      <c r="J6433">
        <v>23.17</v>
      </c>
      <c r="M6433">
        <v>23.17</v>
      </c>
      <c r="N6433">
        <f t="shared" si="100"/>
        <v>0</v>
      </c>
    </row>
    <row r="6434" spans="1:14" x14ac:dyDescent="0.2">
      <c r="A6434" t="s">
        <v>6691</v>
      </c>
      <c r="B6434" t="s">
        <v>33815</v>
      </c>
      <c r="I6434" t="s">
        <v>4</v>
      </c>
      <c r="J6434">
        <v>22.09</v>
      </c>
      <c r="M6434">
        <v>22.09</v>
      </c>
      <c r="N6434">
        <f t="shared" si="100"/>
        <v>0</v>
      </c>
    </row>
    <row r="6435" spans="1:14" x14ac:dyDescent="0.2">
      <c r="A6435" t="s">
        <v>6692</v>
      </c>
      <c r="B6435" t="s">
        <v>33816</v>
      </c>
      <c r="I6435" t="s">
        <v>4</v>
      </c>
      <c r="J6435">
        <v>40.57</v>
      </c>
      <c r="M6435">
        <v>40.57</v>
      </c>
      <c r="N6435">
        <f t="shared" si="100"/>
        <v>0</v>
      </c>
    </row>
    <row r="6436" spans="1:14" x14ac:dyDescent="0.2">
      <c r="A6436" t="s">
        <v>6693</v>
      </c>
      <c r="B6436" t="s">
        <v>33816</v>
      </c>
      <c r="I6436" t="s">
        <v>4</v>
      </c>
      <c r="J6436">
        <v>39.17</v>
      </c>
      <c r="M6436">
        <v>39.17</v>
      </c>
      <c r="N6436">
        <f t="shared" si="100"/>
        <v>0</v>
      </c>
    </row>
    <row r="6437" spans="1:14" x14ac:dyDescent="0.2">
      <c r="A6437" t="s">
        <v>6694</v>
      </c>
      <c r="B6437" t="s">
        <v>33817</v>
      </c>
      <c r="I6437" t="s">
        <v>4</v>
      </c>
      <c r="J6437">
        <v>26.76</v>
      </c>
      <c r="M6437">
        <v>26.76</v>
      </c>
      <c r="N6437">
        <f t="shared" si="100"/>
        <v>0</v>
      </c>
    </row>
    <row r="6438" spans="1:14" x14ac:dyDescent="0.2">
      <c r="A6438" t="s">
        <v>6695</v>
      </c>
      <c r="B6438" t="s">
        <v>33817</v>
      </c>
      <c r="I6438" t="s">
        <v>4</v>
      </c>
      <c r="J6438">
        <v>25.67</v>
      </c>
      <c r="M6438">
        <v>25.67</v>
      </c>
      <c r="N6438">
        <f t="shared" si="100"/>
        <v>0</v>
      </c>
    </row>
    <row r="6439" spans="1:14" x14ac:dyDescent="0.2">
      <c r="A6439" t="s">
        <v>6696</v>
      </c>
      <c r="B6439" t="s">
        <v>33818</v>
      </c>
      <c r="I6439" t="s">
        <v>4</v>
      </c>
      <c r="J6439">
        <v>47.74</v>
      </c>
      <c r="M6439">
        <v>47.74</v>
      </c>
      <c r="N6439">
        <f t="shared" si="100"/>
        <v>0</v>
      </c>
    </row>
    <row r="6440" spans="1:14" x14ac:dyDescent="0.2">
      <c r="A6440" t="s">
        <v>6697</v>
      </c>
      <c r="B6440" t="s">
        <v>33818</v>
      </c>
      <c r="I6440" t="s">
        <v>4</v>
      </c>
      <c r="J6440">
        <v>46.34</v>
      </c>
      <c r="M6440">
        <v>46.34</v>
      </c>
      <c r="N6440">
        <f t="shared" si="100"/>
        <v>0</v>
      </c>
    </row>
    <row r="6441" spans="1:14" x14ac:dyDescent="0.2">
      <c r="A6441" t="s">
        <v>6698</v>
      </c>
      <c r="B6441" t="s">
        <v>33819</v>
      </c>
      <c r="I6441" t="s">
        <v>4</v>
      </c>
      <c r="J6441">
        <v>32.369999999999997</v>
      </c>
      <c r="M6441">
        <v>32.369999999999997</v>
      </c>
      <c r="N6441">
        <f t="shared" si="100"/>
        <v>0</v>
      </c>
    </row>
    <row r="6442" spans="1:14" x14ac:dyDescent="0.2">
      <c r="A6442" t="s">
        <v>6699</v>
      </c>
      <c r="B6442" t="s">
        <v>33819</v>
      </c>
      <c r="I6442" t="s">
        <v>4</v>
      </c>
      <c r="J6442">
        <v>31.28</v>
      </c>
      <c r="M6442">
        <v>31.28</v>
      </c>
      <c r="N6442">
        <f t="shared" si="100"/>
        <v>0</v>
      </c>
    </row>
    <row r="6443" spans="1:14" x14ac:dyDescent="0.2">
      <c r="A6443" t="s">
        <v>6700</v>
      </c>
      <c r="B6443" t="s">
        <v>33820</v>
      </c>
      <c r="I6443" t="s">
        <v>4</v>
      </c>
      <c r="J6443">
        <v>58.96</v>
      </c>
      <c r="M6443">
        <v>58.96</v>
      </c>
      <c r="N6443">
        <f t="shared" si="100"/>
        <v>0</v>
      </c>
    </row>
    <row r="6444" spans="1:14" x14ac:dyDescent="0.2">
      <c r="A6444" t="s">
        <v>6701</v>
      </c>
      <c r="B6444" t="s">
        <v>33820</v>
      </c>
      <c r="I6444" t="s">
        <v>4</v>
      </c>
      <c r="J6444">
        <v>57.56</v>
      </c>
      <c r="M6444">
        <v>57.56</v>
      </c>
      <c r="N6444">
        <f t="shared" si="100"/>
        <v>0</v>
      </c>
    </row>
    <row r="6445" spans="1:14" x14ac:dyDescent="0.2">
      <c r="A6445" t="s">
        <v>6702</v>
      </c>
      <c r="B6445" t="s">
        <v>33821</v>
      </c>
      <c r="I6445" t="s">
        <v>4</v>
      </c>
      <c r="J6445">
        <v>35.909999999999997</v>
      </c>
      <c r="M6445">
        <v>35.909999999999997</v>
      </c>
      <c r="N6445">
        <f t="shared" si="100"/>
        <v>0</v>
      </c>
    </row>
    <row r="6446" spans="1:14" x14ac:dyDescent="0.2">
      <c r="A6446" t="s">
        <v>6703</v>
      </c>
      <c r="B6446" t="s">
        <v>33821</v>
      </c>
      <c r="I6446" t="s">
        <v>4</v>
      </c>
      <c r="J6446">
        <v>34.82</v>
      </c>
      <c r="M6446">
        <v>34.82</v>
      </c>
      <c r="N6446">
        <f t="shared" si="100"/>
        <v>0</v>
      </c>
    </row>
    <row r="6447" spans="1:14" x14ac:dyDescent="0.2">
      <c r="A6447" t="s">
        <v>6704</v>
      </c>
      <c r="B6447" t="s">
        <v>33822</v>
      </c>
      <c r="I6447" t="s">
        <v>4</v>
      </c>
      <c r="J6447">
        <v>66.040000000000006</v>
      </c>
      <c r="M6447">
        <v>66.040000000000006</v>
      </c>
      <c r="N6447">
        <f t="shared" si="100"/>
        <v>0</v>
      </c>
    </row>
    <row r="6448" spans="1:14" x14ac:dyDescent="0.2">
      <c r="A6448" t="s">
        <v>6705</v>
      </c>
      <c r="B6448" t="s">
        <v>33822</v>
      </c>
      <c r="I6448" t="s">
        <v>4</v>
      </c>
      <c r="J6448">
        <v>64.64</v>
      </c>
      <c r="M6448">
        <v>64.64</v>
      </c>
      <c r="N6448">
        <f t="shared" si="100"/>
        <v>0</v>
      </c>
    </row>
    <row r="6449" spans="1:14" x14ac:dyDescent="0.2">
      <c r="A6449" t="s">
        <v>6706</v>
      </c>
      <c r="B6449" t="s">
        <v>41039</v>
      </c>
      <c r="I6449" t="s">
        <v>4</v>
      </c>
      <c r="J6449">
        <v>17.04</v>
      </c>
      <c r="M6449">
        <v>17.04</v>
      </c>
      <c r="N6449">
        <f t="shared" si="100"/>
        <v>0</v>
      </c>
    </row>
    <row r="6450" spans="1:14" x14ac:dyDescent="0.2">
      <c r="A6450" t="s">
        <v>6707</v>
      </c>
      <c r="B6450" t="s">
        <v>41039</v>
      </c>
      <c r="I6450" t="s">
        <v>4</v>
      </c>
      <c r="J6450">
        <v>15.95</v>
      </c>
      <c r="M6450">
        <v>15.95</v>
      </c>
      <c r="N6450">
        <f t="shared" si="100"/>
        <v>0</v>
      </c>
    </row>
    <row r="6451" spans="1:14" x14ac:dyDescent="0.2">
      <c r="A6451" t="s">
        <v>6708</v>
      </c>
      <c r="B6451" t="s">
        <v>41040</v>
      </c>
      <c r="I6451" t="s">
        <v>4</v>
      </c>
      <c r="J6451">
        <v>28.3</v>
      </c>
      <c r="M6451">
        <v>28.3</v>
      </c>
      <c r="N6451">
        <f t="shared" si="100"/>
        <v>0</v>
      </c>
    </row>
    <row r="6452" spans="1:14" x14ac:dyDescent="0.2">
      <c r="A6452" t="s">
        <v>6709</v>
      </c>
      <c r="B6452" t="s">
        <v>41040</v>
      </c>
      <c r="I6452" t="s">
        <v>4</v>
      </c>
      <c r="J6452">
        <v>26.9</v>
      </c>
      <c r="M6452">
        <v>26.9</v>
      </c>
      <c r="N6452">
        <f t="shared" si="100"/>
        <v>0</v>
      </c>
    </row>
    <row r="6453" spans="1:14" x14ac:dyDescent="0.2">
      <c r="A6453" t="s">
        <v>6710</v>
      </c>
      <c r="B6453" t="s">
        <v>41041</v>
      </c>
      <c r="I6453" t="s">
        <v>4</v>
      </c>
      <c r="J6453">
        <v>18.34</v>
      </c>
      <c r="M6453">
        <v>18.34</v>
      </c>
      <c r="N6453">
        <f t="shared" si="100"/>
        <v>0</v>
      </c>
    </row>
    <row r="6454" spans="1:14" x14ac:dyDescent="0.2">
      <c r="A6454" t="s">
        <v>6711</v>
      </c>
      <c r="B6454" t="s">
        <v>41041</v>
      </c>
      <c r="I6454" t="s">
        <v>4</v>
      </c>
      <c r="J6454">
        <v>17.260000000000002</v>
      </c>
      <c r="M6454">
        <v>17.260000000000002</v>
      </c>
      <c r="N6454">
        <f t="shared" si="100"/>
        <v>0</v>
      </c>
    </row>
    <row r="6455" spans="1:14" x14ac:dyDescent="0.2">
      <c r="A6455" t="s">
        <v>6712</v>
      </c>
      <c r="B6455" t="s">
        <v>41042</v>
      </c>
      <c r="I6455" t="s">
        <v>4</v>
      </c>
      <c r="J6455">
        <v>30.91</v>
      </c>
      <c r="M6455">
        <v>30.91</v>
      </c>
      <c r="N6455">
        <f t="shared" si="100"/>
        <v>0</v>
      </c>
    </row>
    <row r="6456" spans="1:14" x14ac:dyDescent="0.2">
      <c r="A6456" t="s">
        <v>6713</v>
      </c>
      <c r="B6456" t="s">
        <v>41042</v>
      </c>
      <c r="I6456" t="s">
        <v>4</v>
      </c>
      <c r="J6456">
        <v>29.52</v>
      </c>
      <c r="M6456">
        <v>29.52</v>
      </c>
      <c r="N6456">
        <f t="shared" si="100"/>
        <v>0</v>
      </c>
    </row>
    <row r="6457" spans="1:14" x14ac:dyDescent="0.2">
      <c r="A6457" t="s">
        <v>6714</v>
      </c>
      <c r="B6457" t="s">
        <v>41043</v>
      </c>
      <c r="I6457" t="s">
        <v>4</v>
      </c>
      <c r="J6457">
        <v>25.81</v>
      </c>
      <c r="M6457">
        <v>25.81</v>
      </c>
      <c r="N6457">
        <f t="shared" si="100"/>
        <v>0</v>
      </c>
    </row>
    <row r="6458" spans="1:14" x14ac:dyDescent="0.2">
      <c r="A6458" t="s">
        <v>6715</v>
      </c>
      <c r="B6458" t="s">
        <v>41043</v>
      </c>
      <c r="I6458" t="s">
        <v>4</v>
      </c>
      <c r="J6458">
        <v>24.73</v>
      </c>
      <c r="M6458">
        <v>24.73</v>
      </c>
      <c r="N6458">
        <f t="shared" si="100"/>
        <v>0</v>
      </c>
    </row>
    <row r="6459" spans="1:14" x14ac:dyDescent="0.2">
      <c r="A6459" t="s">
        <v>6716</v>
      </c>
      <c r="B6459" t="s">
        <v>41044</v>
      </c>
      <c r="I6459" t="s">
        <v>4</v>
      </c>
      <c r="J6459">
        <v>45.85</v>
      </c>
      <c r="M6459">
        <v>45.85</v>
      </c>
      <c r="N6459">
        <f t="shared" si="100"/>
        <v>0</v>
      </c>
    </row>
    <row r="6460" spans="1:14" x14ac:dyDescent="0.2">
      <c r="A6460" t="s">
        <v>6717</v>
      </c>
      <c r="B6460" t="s">
        <v>41044</v>
      </c>
      <c r="I6460" t="s">
        <v>4</v>
      </c>
      <c r="J6460">
        <v>44.46</v>
      </c>
      <c r="M6460">
        <v>44.46</v>
      </c>
      <c r="N6460">
        <f t="shared" si="100"/>
        <v>0</v>
      </c>
    </row>
    <row r="6461" spans="1:14" x14ac:dyDescent="0.2">
      <c r="A6461" t="s">
        <v>6718</v>
      </c>
      <c r="B6461" t="s">
        <v>41045</v>
      </c>
      <c r="I6461" t="s">
        <v>4</v>
      </c>
      <c r="J6461">
        <v>29.29</v>
      </c>
      <c r="M6461">
        <v>29.29</v>
      </c>
      <c r="N6461">
        <f t="shared" si="100"/>
        <v>0</v>
      </c>
    </row>
    <row r="6462" spans="1:14" x14ac:dyDescent="0.2">
      <c r="A6462" t="s">
        <v>6719</v>
      </c>
      <c r="B6462" t="s">
        <v>41045</v>
      </c>
      <c r="I6462" t="s">
        <v>4</v>
      </c>
      <c r="J6462">
        <v>28.2</v>
      </c>
      <c r="M6462">
        <v>28.2</v>
      </c>
      <c r="N6462">
        <f t="shared" si="100"/>
        <v>0</v>
      </c>
    </row>
    <row r="6463" spans="1:14" x14ac:dyDescent="0.2">
      <c r="A6463" t="s">
        <v>6720</v>
      </c>
      <c r="B6463" t="s">
        <v>41046</v>
      </c>
      <c r="I6463" t="s">
        <v>4</v>
      </c>
      <c r="J6463">
        <v>52.8</v>
      </c>
      <c r="M6463">
        <v>52.8</v>
      </c>
      <c r="N6463">
        <f t="shared" si="100"/>
        <v>0</v>
      </c>
    </row>
    <row r="6464" spans="1:14" x14ac:dyDescent="0.2">
      <c r="A6464" t="s">
        <v>6721</v>
      </c>
      <c r="B6464" t="s">
        <v>41046</v>
      </c>
      <c r="I6464" t="s">
        <v>4</v>
      </c>
      <c r="J6464">
        <v>51.4</v>
      </c>
      <c r="M6464">
        <v>51.4</v>
      </c>
      <c r="N6464">
        <f t="shared" si="100"/>
        <v>0</v>
      </c>
    </row>
    <row r="6465" spans="1:14" x14ac:dyDescent="0.2">
      <c r="A6465" t="s">
        <v>6722</v>
      </c>
      <c r="B6465" t="s">
        <v>41047</v>
      </c>
      <c r="I6465" t="s">
        <v>4</v>
      </c>
      <c r="J6465">
        <v>45.83</v>
      </c>
      <c r="M6465">
        <v>45.83</v>
      </c>
      <c r="N6465">
        <f t="shared" si="100"/>
        <v>0</v>
      </c>
    </row>
    <row r="6466" spans="1:14" x14ac:dyDescent="0.2">
      <c r="A6466" t="s">
        <v>6723</v>
      </c>
      <c r="B6466" t="s">
        <v>41047</v>
      </c>
      <c r="I6466" t="s">
        <v>4</v>
      </c>
      <c r="J6466">
        <v>44.74</v>
      </c>
      <c r="M6466">
        <v>44.74</v>
      </c>
      <c r="N6466">
        <f t="shared" si="100"/>
        <v>0</v>
      </c>
    </row>
    <row r="6467" spans="1:14" x14ac:dyDescent="0.2">
      <c r="A6467" t="s">
        <v>6724</v>
      </c>
      <c r="B6467" t="s">
        <v>41048</v>
      </c>
      <c r="I6467" t="s">
        <v>4</v>
      </c>
      <c r="J6467">
        <v>85.88</v>
      </c>
      <c r="M6467">
        <v>85.88</v>
      </c>
      <c r="N6467">
        <f t="shared" si="100"/>
        <v>0</v>
      </c>
    </row>
    <row r="6468" spans="1:14" x14ac:dyDescent="0.2">
      <c r="A6468" t="s">
        <v>6725</v>
      </c>
      <c r="B6468" t="s">
        <v>41048</v>
      </c>
      <c r="I6468" t="s">
        <v>4</v>
      </c>
      <c r="J6468">
        <v>84.48</v>
      </c>
      <c r="M6468">
        <v>84.48</v>
      </c>
      <c r="N6468">
        <f t="shared" ref="N6468:N6531" si="101">J6468-M6468</f>
        <v>0</v>
      </c>
    </row>
    <row r="6469" spans="1:14" x14ac:dyDescent="0.2">
      <c r="A6469" t="s">
        <v>6726</v>
      </c>
      <c r="B6469" t="s">
        <v>41049</v>
      </c>
      <c r="I6469" t="s">
        <v>4</v>
      </c>
      <c r="J6469">
        <v>70.459999999999994</v>
      </c>
      <c r="M6469">
        <v>70.459999999999994</v>
      </c>
      <c r="N6469">
        <f t="shared" si="101"/>
        <v>0</v>
      </c>
    </row>
    <row r="6470" spans="1:14" x14ac:dyDescent="0.2">
      <c r="A6470" t="s">
        <v>6727</v>
      </c>
      <c r="B6470" t="s">
        <v>41049</v>
      </c>
      <c r="I6470" t="s">
        <v>4</v>
      </c>
      <c r="J6470">
        <v>69.37</v>
      </c>
      <c r="M6470">
        <v>69.37</v>
      </c>
      <c r="N6470">
        <f t="shared" si="101"/>
        <v>0</v>
      </c>
    </row>
    <row r="6471" spans="1:14" x14ac:dyDescent="0.2">
      <c r="A6471" t="s">
        <v>6728</v>
      </c>
      <c r="B6471" t="s">
        <v>41050</v>
      </c>
      <c r="I6471" t="s">
        <v>4</v>
      </c>
      <c r="J6471">
        <v>135.13999999999999</v>
      </c>
      <c r="M6471">
        <v>135.13999999999999</v>
      </c>
      <c r="N6471">
        <f t="shared" si="101"/>
        <v>0</v>
      </c>
    </row>
    <row r="6472" spans="1:14" x14ac:dyDescent="0.2">
      <c r="A6472" t="s">
        <v>6729</v>
      </c>
      <c r="B6472" t="s">
        <v>41050</v>
      </c>
      <c r="I6472" t="s">
        <v>4</v>
      </c>
      <c r="J6472">
        <v>133.74</v>
      </c>
      <c r="M6472">
        <v>133.74</v>
      </c>
      <c r="N6472">
        <f t="shared" si="101"/>
        <v>0</v>
      </c>
    </row>
    <row r="6473" spans="1:14" x14ac:dyDescent="0.2">
      <c r="A6473" t="s">
        <v>6730</v>
      </c>
      <c r="B6473" t="s">
        <v>41051</v>
      </c>
      <c r="I6473" t="s">
        <v>4</v>
      </c>
      <c r="J6473">
        <v>94.04</v>
      </c>
      <c r="M6473">
        <v>94.04</v>
      </c>
      <c r="N6473">
        <f t="shared" si="101"/>
        <v>0</v>
      </c>
    </row>
    <row r="6474" spans="1:14" x14ac:dyDescent="0.2">
      <c r="A6474" t="s">
        <v>6731</v>
      </c>
      <c r="B6474" t="s">
        <v>41051</v>
      </c>
      <c r="I6474" t="s">
        <v>4</v>
      </c>
      <c r="J6474">
        <v>92.95</v>
      </c>
      <c r="M6474">
        <v>92.95</v>
      </c>
      <c r="N6474">
        <f t="shared" si="101"/>
        <v>0</v>
      </c>
    </row>
    <row r="6475" spans="1:14" x14ac:dyDescent="0.2">
      <c r="A6475" t="s">
        <v>6732</v>
      </c>
      <c r="B6475" t="s">
        <v>41052</v>
      </c>
      <c r="I6475" t="s">
        <v>4</v>
      </c>
      <c r="J6475">
        <v>182.3</v>
      </c>
      <c r="M6475">
        <v>182.3</v>
      </c>
      <c r="N6475">
        <f t="shared" si="101"/>
        <v>0</v>
      </c>
    </row>
    <row r="6476" spans="1:14" x14ac:dyDescent="0.2">
      <c r="A6476" t="s">
        <v>6733</v>
      </c>
      <c r="B6476" t="s">
        <v>41052</v>
      </c>
      <c r="I6476" t="s">
        <v>4</v>
      </c>
      <c r="J6476">
        <v>180.9</v>
      </c>
      <c r="M6476">
        <v>180.9</v>
      </c>
      <c r="N6476">
        <f t="shared" si="101"/>
        <v>0</v>
      </c>
    </row>
    <row r="6477" spans="1:14" x14ac:dyDescent="0.2">
      <c r="A6477" t="s">
        <v>6734</v>
      </c>
      <c r="B6477" t="s">
        <v>41053</v>
      </c>
      <c r="I6477" t="s">
        <v>4</v>
      </c>
      <c r="J6477">
        <v>152.49</v>
      </c>
      <c r="M6477">
        <v>152.49</v>
      </c>
      <c r="N6477">
        <f t="shared" si="101"/>
        <v>0</v>
      </c>
    </row>
    <row r="6478" spans="1:14" x14ac:dyDescent="0.2">
      <c r="A6478" t="s">
        <v>6735</v>
      </c>
      <c r="B6478" t="s">
        <v>41053</v>
      </c>
      <c r="I6478" t="s">
        <v>4</v>
      </c>
      <c r="J6478">
        <v>151.41</v>
      </c>
      <c r="M6478">
        <v>151.41</v>
      </c>
      <c r="N6478">
        <f t="shared" si="101"/>
        <v>0</v>
      </c>
    </row>
    <row r="6479" spans="1:14" x14ac:dyDescent="0.2">
      <c r="A6479" t="s">
        <v>6736</v>
      </c>
      <c r="B6479" t="s">
        <v>41054</v>
      </c>
      <c r="I6479" t="s">
        <v>4</v>
      </c>
      <c r="J6479">
        <v>299.20999999999998</v>
      </c>
      <c r="M6479">
        <v>299.20999999999998</v>
      </c>
      <c r="N6479">
        <f t="shared" si="101"/>
        <v>0</v>
      </c>
    </row>
    <row r="6480" spans="1:14" x14ac:dyDescent="0.2">
      <c r="A6480" t="s">
        <v>6737</v>
      </c>
      <c r="B6480" t="s">
        <v>41054</v>
      </c>
      <c r="I6480" t="s">
        <v>4</v>
      </c>
      <c r="J6480">
        <v>297.82</v>
      </c>
      <c r="M6480">
        <v>297.82</v>
      </c>
      <c r="N6480">
        <f t="shared" si="101"/>
        <v>0</v>
      </c>
    </row>
    <row r="6481" spans="1:14" x14ac:dyDescent="0.2">
      <c r="A6481" t="s">
        <v>6738</v>
      </c>
      <c r="B6481" t="s">
        <v>41055</v>
      </c>
      <c r="I6481" t="s">
        <v>20</v>
      </c>
      <c r="J6481">
        <v>686.32</v>
      </c>
      <c r="M6481">
        <v>686.32</v>
      </c>
      <c r="N6481">
        <f t="shared" si="101"/>
        <v>0</v>
      </c>
    </row>
    <row r="6482" spans="1:14" x14ac:dyDescent="0.2">
      <c r="A6482" t="s">
        <v>6739</v>
      </c>
      <c r="B6482" t="s">
        <v>41055</v>
      </c>
      <c r="I6482" t="s">
        <v>20</v>
      </c>
      <c r="J6482">
        <v>657.33</v>
      </c>
      <c r="M6482">
        <v>657.33</v>
      </c>
      <c r="N6482">
        <f t="shared" si="101"/>
        <v>0</v>
      </c>
    </row>
    <row r="6483" spans="1:14" x14ac:dyDescent="0.2">
      <c r="A6483" t="s">
        <v>6740</v>
      </c>
      <c r="B6483" t="s">
        <v>41056</v>
      </c>
      <c r="I6483" t="s">
        <v>20</v>
      </c>
      <c r="J6483">
        <v>856.43</v>
      </c>
      <c r="M6483">
        <v>856.43</v>
      </c>
      <c r="N6483">
        <f t="shared" si="101"/>
        <v>0</v>
      </c>
    </row>
    <row r="6484" spans="1:14" x14ac:dyDescent="0.2">
      <c r="A6484" t="s">
        <v>6741</v>
      </c>
      <c r="B6484" t="s">
        <v>41056</v>
      </c>
      <c r="I6484" t="s">
        <v>20</v>
      </c>
      <c r="J6484">
        <v>826.42</v>
      </c>
      <c r="M6484">
        <v>826.42</v>
      </c>
      <c r="N6484">
        <f t="shared" si="101"/>
        <v>0</v>
      </c>
    </row>
    <row r="6485" spans="1:14" x14ac:dyDescent="0.2">
      <c r="A6485" t="s">
        <v>6742</v>
      </c>
      <c r="B6485" t="s">
        <v>41057</v>
      </c>
      <c r="I6485" t="s">
        <v>20</v>
      </c>
      <c r="J6485">
        <v>867.57</v>
      </c>
      <c r="M6485">
        <v>867.57</v>
      </c>
      <c r="N6485">
        <f t="shared" si="101"/>
        <v>0</v>
      </c>
    </row>
    <row r="6486" spans="1:14" x14ac:dyDescent="0.2">
      <c r="A6486" t="s">
        <v>6743</v>
      </c>
      <c r="B6486" t="s">
        <v>41057</v>
      </c>
      <c r="I6486" t="s">
        <v>20</v>
      </c>
      <c r="J6486">
        <v>838.4</v>
      </c>
      <c r="M6486">
        <v>838.4</v>
      </c>
      <c r="N6486">
        <f t="shared" si="101"/>
        <v>0</v>
      </c>
    </row>
    <row r="6487" spans="1:14" x14ac:dyDescent="0.2">
      <c r="A6487" t="s">
        <v>6744</v>
      </c>
      <c r="B6487" t="s">
        <v>41058</v>
      </c>
      <c r="I6487" t="s">
        <v>20</v>
      </c>
      <c r="J6487">
        <v>1024.43</v>
      </c>
      <c r="M6487">
        <v>1024.43</v>
      </c>
      <c r="N6487">
        <f t="shared" si="101"/>
        <v>0</v>
      </c>
    </row>
    <row r="6488" spans="1:14" x14ac:dyDescent="0.2">
      <c r="A6488" t="s">
        <v>6745</v>
      </c>
      <c r="B6488" t="s">
        <v>41058</v>
      </c>
      <c r="I6488" t="s">
        <v>20</v>
      </c>
      <c r="J6488">
        <v>994.42</v>
      </c>
      <c r="M6488">
        <v>994.42</v>
      </c>
      <c r="N6488">
        <f t="shared" si="101"/>
        <v>0</v>
      </c>
    </row>
    <row r="6489" spans="1:14" x14ac:dyDescent="0.2">
      <c r="A6489" t="s">
        <v>6746</v>
      </c>
      <c r="B6489" t="s">
        <v>41059</v>
      </c>
      <c r="I6489" t="s">
        <v>20</v>
      </c>
      <c r="J6489">
        <v>784.58</v>
      </c>
      <c r="M6489">
        <v>784.58</v>
      </c>
      <c r="N6489">
        <f t="shared" si="101"/>
        <v>0</v>
      </c>
    </row>
    <row r="6490" spans="1:14" x14ac:dyDescent="0.2">
      <c r="A6490" t="s">
        <v>6747</v>
      </c>
      <c r="B6490" t="s">
        <v>41059</v>
      </c>
      <c r="I6490" t="s">
        <v>20</v>
      </c>
      <c r="J6490">
        <v>755.59</v>
      </c>
      <c r="M6490">
        <v>755.59</v>
      </c>
      <c r="N6490">
        <f t="shared" si="101"/>
        <v>0</v>
      </c>
    </row>
    <row r="6491" spans="1:14" x14ac:dyDescent="0.2">
      <c r="A6491" t="s">
        <v>6748</v>
      </c>
      <c r="B6491" t="s">
        <v>41060</v>
      </c>
      <c r="I6491" t="s">
        <v>20</v>
      </c>
      <c r="J6491">
        <v>1027.82</v>
      </c>
      <c r="M6491">
        <v>1027.82</v>
      </c>
      <c r="N6491">
        <f t="shared" si="101"/>
        <v>0</v>
      </c>
    </row>
    <row r="6492" spans="1:14" x14ac:dyDescent="0.2">
      <c r="A6492" t="s">
        <v>6749</v>
      </c>
      <c r="B6492" t="s">
        <v>41060</v>
      </c>
      <c r="I6492" t="s">
        <v>20</v>
      </c>
      <c r="J6492">
        <v>997.81</v>
      </c>
      <c r="M6492">
        <v>997.81</v>
      </c>
      <c r="N6492">
        <f t="shared" si="101"/>
        <v>0</v>
      </c>
    </row>
    <row r="6493" spans="1:14" x14ac:dyDescent="0.2">
      <c r="A6493" t="s">
        <v>6750</v>
      </c>
      <c r="B6493" t="s">
        <v>41061</v>
      </c>
      <c r="I6493" t="s">
        <v>20</v>
      </c>
      <c r="J6493">
        <v>793.49</v>
      </c>
      <c r="M6493">
        <v>793.49</v>
      </c>
      <c r="N6493">
        <f t="shared" si="101"/>
        <v>0</v>
      </c>
    </row>
    <row r="6494" spans="1:14" x14ac:dyDescent="0.2">
      <c r="A6494" t="s">
        <v>6751</v>
      </c>
      <c r="B6494" t="s">
        <v>41061</v>
      </c>
      <c r="I6494" t="s">
        <v>20</v>
      </c>
      <c r="J6494">
        <v>768.51</v>
      </c>
      <c r="M6494">
        <v>768.51</v>
      </c>
      <c r="N6494">
        <f t="shared" si="101"/>
        <v>0</v>
      </c>
    </row>
    <row r="6495" spans="1:14" x14ac:dyDescent="0.2">
      <c r="A6495" t="s">
        <v>6752</v>
      </c>
      <c r="B6495" t="s">
        <v>41062</v>
      </c>
      <c r="I6495" t="s">
        <v>3</v>
      </c>
      <c r="J6495">
        <v>332.18</v>
      </c>
      <c r="M6495">
        <v>332.18</v>
      </c>
      <c r="N6495">
        <f t="shared" si="101"/>
        <v>0</v>
      </c>
    </row>
    <row r="6496" spans="1:14" x14ac:dyDescent="0.2">
      <c r="A6496" t="s">
        <v>6753</v>
      </c>
      <c r="B6496" t="s">
        <v>41062</v>
      </c>
      <c r="I6496" t="s">
        <v>3</v>
      </c>
      <c r="J6496">
        <v>322.36</v>
      </c>
      <c r="M6496">
        <v>322.36</v>
      </c>
      <c r="N6496">
        <f t="shared" si="101"/>
        <v>0</v>
      </c>
    </row>
    <row r="6497" spans="1:14" x14ac:dyDescent="0.2">
      <c r="A6497" t="s">
        <v>6754</v>
      </c>
      <c r="B6497" t="s">
        <v>41063</v>
      </c>
      <c r="I6497" t="s">
        <v>3</v>
      </c>
      <c r="J6497">
        <v>291.11</v>
      </c>
      <c r="M6497">
        <v>291.11</v>
      </c>
      <c r="N6497">
        <f t="shared" si="101"/>
        <v>0</v>
      </c>
    </row>
    <row r="6498" spans="1:14" x14ac:dyDescent="0.2">
      <c r="A6498" t="s">
        <v>6755</v>
      </c>
      <c r="B6498" t="s">
        <v>41063</v>
      </c>
      <c r="I6498" t="s">
        <v>3</v>
      </c>
      <c r="J6498">
        <v>283.55</v>
      </c>
      <c r="M6498">
        <v>283.55</v>
      </c>
      <c r="N6498">
        <f t="shared" si="101"/>
        <v>0</v>
      </c>
    </row>
    <row r="6499" spans="1:14" x14ac:dyDescent="0.2">
      <c r="A6499" t="s">
        <v>6756</v>
      </c>
      <c r="B6499" t="s">
        <v>41064</v>
      </c>
      <c r="I6499" t="s">
        <v>20</v>
      </c>
      <c r="J6499">
        <v>952.58</v>
      </c>
      <c r="M6499">
        <v>952.58</v>
      </c>
      <c r="N6499">
        <f t="shared" si="101"/>
        <v>0</v>
      </c>
    </row>
    <row r="6500" spans="1:14" x14ac:dyDescent="0.2">
      <c r="A6500" t="s">
        <v>6757</v>
      </c>
      <c r="B6500" t="s">
        <v>41064</v>
      </c>
      <c r="I6500" t="s">
        <v>20</v>
      </c>
      <c r="J6500">
        <v>923.59</v>
      </c>
      <c r="M6500">
        <v>923.59</v>
      </c>
      <c r="N6500">
        <f t="shared" si="101"/>
        <v>0</v>
      </c>
    </row>
    <row r="6501" spans="1:14" x14ac:dyDescent="0.2">
      <c r="A6501" t="s">
        <v>6758</v>
      </c>
      <c r="B6501" t="s">
        <v>41065</v>
      </c>
      <c r="I6501" t="s">
        <v>20</v>
      </c>
      <c r="J6501">
        <v>1195.82</v>
      </c>
      <c r="M6501">
        <v>1195.82</v>
      </c>
      <c r="N6501">
        <f t="shared" si="101"/>
        <v>0</v>
      </c>
    </row>
    <row r="6502" spans="1:14" x14ac:dyDescent="0.2">
      <c r="A6502" t="s">
        <v>6759</v>
      </c>
      <c r="B6502" t="s">
        <v>41065</v>
      </c>
      <c r="I6502" t="s">
        <v>20</v>
      </c>
      <c r="J6502">
        <v>1165.81</v>
      </c>
      <c r="M6502">
        <v>1165.81</v>
      </c>
      <c r="N6502">
        <f t="shared" si="101"/>
        <v>0</v>
      </c>
    </row>
    <row r="6503" spans="1:14" x14ac:dyDescent="0.2">
      <c r="A6503" t="s">
        <v>6760</v>
      </c>
      <c r="B6503" t="s">
        <v>41066</v>
      </c>
      <c r="I6503" t="s">
        <v>20</v>
      </c>
      <c r="J6503">
        <v>961.49</v>
      </c>
      <c r="M6503">
        <v>961.49</v>
      </c>
      <c r="N6503">
        <f t="shared" si="101"/>
        <v>0</v>
      </c>
    </row>
    <row r="6504" spans="1:14" x14ac:dyDescent="0.2">
      <c r="A6504" t="s">
        <v>6761</v>
      </c>
      <c r="B6504" t="s">
        <v>41066</v>
      </c>
      <c r="I6504" t="s">
        <v>20</v>
      </c>
      <c r="J6504">
        <v>936.51</v>
      </c>
      <c r="M6504">
        <v>936.51</v>
      </c>
      <c r="N6504">
        <f t="shared" si="101"/>
        <v>0</v>
      </c>
    </row>
    <row r="6505" spans="1:14" x14ac:dyDescent="0.2">
      <c r="A6505" t="s">
        <v>6762</v>
      </c>
      <c r="B6505" t="s">
        <v>41067</v>
      </c>
      <c r="I6505" t="s">
        <v>3</v>
      </c>
      <c r="J6505">
        <v>382.58</v>
      </c>
      <c r="M6505">
        <v>382.58</v>
      </c>
      <c r="N6505">
        <f t="shared" si="101"/>
        <v>0</v>
      </c>
    </row>
    <row r="6506" spans="1:14" x14ac:dyDescent="0.2">
      <c r="A6506" t="s">
        <v>6763</v>
      </c>
      <c r="B6506" t="s">
        <v>41067</v>
      </c>
      <c r="I6506" t="s">
        <v>3</v>
      </c>
      <c r="J6506">
        <v>372.76</v>
      </c>
      <c r="M6506">
        <v>372.76</v>
      </c>
      <c r="N6506">
        <f t="shared" si="101"/>
        <v>0</v>
      </c>
    </row>
    <row r="6507" spans="1:14" x14ac:dyDescent="0.2">
      <c r="A6507" t="s">
        <v>6764</v>
      </c>
      <c r="B6507" t="s">
        <v>41068</v>
      </c>
      <c r="I6507" t="s">
        <v>3</v>
      </c>
      <c r="J6507">
        <v>329.75</v>
      </c>
      <c r="M6507">
        <v>329.75</v>
      </c>
      <c r="N6507">
        <f t="shared" si="101"/>
        <v>0</v>
      </c>
    </row>
    <row r="6508" spans="1:14" x14ac:dyDescent="0.2">
      <c r="A6508" t="s">
        <v>6765</v>
      </c>
      <c r="B6508" t="s">
        <v>41068</v>
      </c>
      <c r="I6508" t="s">
        <v>3</v>
      </c>
      <c r="J6508">
        <v>322.19</v>
      </c>
      <c r="M6508">
        <v>322.19</v>
      </c>
      <c r="N6508">
        <f t="shared" si="101"/>
        <v>0</v>
      </c>
    </row>
    <row r="6509" spans="1:14" x14ac:dyDescent="0.2">
      <c r="A6509" t="s">
        <v>6766</v>
      </c>
      <c r="B6509" t="s">
        <v>33823</v>
      </c>
      <c r="I6509" t="s">
        <v>4</v>
      </c>
      <c r="J6509">
        <v>119.05</v>
      </c>
      <c r="M6509">
        <v>119.05</v>
      </c>
      <c r="N6509">
        <f t="shared" si="101"/>
        <v>0</v>
      </c>
    </row>
    <row r="6510" spans="1:14" x14ac:dyDescent="0.2">
      <c r="A6510" t="s">
        <v>6767</v>
      </c>
      <c r="B6510" t="s">
        <v>33823</v>
      </c>
      <c r="I6510" t="s">
        <v>4</v>
      </c>
      <c r="J6510">
        <v>112.82</v>
      </c>
      <c r="M6510">
        <v>112.82</v>
      </c>
      <c r="N6510">
        <f t="shared" si="101"/>
        <v>0</v>
      </c>
    </row>
    <row r="6511" spans="1:14" x14ac:dyDescent="0.2">
      <c r="A6511" t="s">
        <v>6768</v>
      </c>
      <c r="B6511" t="s">
        <v>33824</v>
      </c>
      <c r="I6511" t="s">
        <v>4</v>
      </c>
      <c r="J6511">
        <v>28.69</v>
      </c>
      <c r="M6511">
        <v>28.69</v>
      </c>
      <c r="N6511">
        <f t="shared" si="101"/>
        <v>0</v>
      </c>
    </row>
    <row r="6512" spans="1:14" x14ac:dyDescent="0.2">
      <c r="A6512" t="s">
        <v>6769</v>
      </c>
      <c r="B6512" t="s">
        <v>33824</v>
      </c>
      <c r="I6512" t="s">
        <v>4</v>
      </c>
      <c r="J6512">
        <v>26.15</v>
      </c>
      <c r="M6512">
        <v>26.15</v>
      </c>
      <c r="N6512">
        <f t="shared" si="101"/>
        <v>0</v>
      </c>
    </row>
    <row r="6513" spans="1:14" x14ac:dyDescent="0.2">
      <c r="A6513" t="s">
        <v>6770</v>
      </c>
      <c r="B6513" t="s">
        <v>33825</v>
      </c>
      <c r="I6513" t="s">
        <v>4</v>
      </c>
      <c r="J6513">
        <v>40.65</v>
      </c>
      <c r="M6513">
        <v>40.65</v>
      </c>
      <c r="N6513">
        <f t="shared" si="101"/>
        <v>0</v>
      </c>
    </row>
    <row r="6514" spans="1:14" x14ac:dyDescent="0.2">
      <c r="A6514" t="s">
        <v>6771</v>
      </c>
      <c r="B6514" t="s">
        <v>33825</v>
      </c>
      <c r="I6514" t="s">
        <v>4</v>
      </c>
      <c r="J6514">
        <v>37.479999999999997</v>
      </c>
      <c r="M6514">
        <v>37.479999999999997</v>
      </c>
      <c r="N6514">
        <f t="shared" si="101"/>
        <v>0</v>
      </c>
    </row>
    <row r="6515" spans="1:14" x14ac:dyDescent="0.2">
      <c r="A6515" t="s">
        <v>6772</v>
      </c>
      <c r="B6515" t="s">
        <v>33826</v>
      </c>
      <c r="I6515" t="s">
        <v>4</v>
      </c>
      <c r="J6515">
        <v>47.14</v>
      </c>
      <c r="M6515">
        <v>47.14</v>
      </c>
      <c r="N6515">
        <f t="shared" si="101"/>
        <v>0</v>
      </c>
    </row>
    <row r="6516" spans="1:14" x14ac:dyDescent="0.2">
      <c r="A6516" t="s">
        <v>6773</v>
      </c>
      <c r="B6516" t="s">
        <v>33826</v>
      </c>
      <c r="I6516" t="s">
        <v>4</v>
      </c>
      <c r="J6516">
        <v>43.37</v>
      </c>
      <c r="M6516">
        <v>43.37</v>
      </c>
      <c r="N6516">
        <f t="shared" si="101"/>
        <v>0</v>
      </c>
    </row>
    <row r="6517" spans="1:14" x14ac:dyDescent="0.2">
      <c r="A6517" t="s">
        <v>6774</v>
      </c>
      <c r="B6517" t="s">
        <v>33827</v>
      </c>
      <c r="I6517" t="s">
        <v>4</v>
      </c>
      <c r="J6517">
        <v>18.920000000000002</v>
      </c>
      <c r="M6517">
        <v>18.920000000000002</v>
      </c>
      <c r="N6517">
        <f t="shared" si="101"/>
        <v>0</v>
      </c>
    </row>
    <row r="6518" spans="1:14" x14ac:dyDescent="0.2">
      <c r="A6518" t="s">
        <v>6775</v>
      </c>
      <c r="B6518" t="s">
        <v>33827</v>
      </c>
      <c r="I6518" t="s">
        <v>4</v>
      </c>
      <c r="J6518">
        <v>17.71</v>
      </c>
      <c r="M6518">
        <v>17.71</v>
      </c>
      <c r="N6518">
        <f t="shared" si="101"/>
        <v>0</v>
      </c>
    </row>
    <row r="6519" spans="1:14" x14ac:dyDescent="0.2">
      <c r="A6519" t="s">
        <v>6776</v>
      </c>
      <c r="B6519" t="s">
        <v>33828</v>
      </c>
      <c r="I6519" t="s">
        <v>4</v>
      </c>
      <c r="J6519">
        <v>25.25</v>
      </c>
      <c r="M6519">
        <v>25.25</v>
      </c>
      <c r="N6519">
        <f t="shared" si="101"/>
        <v>0</v>
      </c>
    </row>
    <row r="6520" spans="1:14" x14ac:dyDescent="0.2">
      <c r="A6520" t="s">
        <v>6777</v>
      </c>
      <c r="B6520" t="s">
        <v>33828</v>
      </c>
      <c r="I6520" t="s">
        <v>4</v>
      </c>
      <c r="J6520">
        <v>24.04</v>
      </c>
      <c r="M6520">
        <v>24.04</v>
      </c>
      <c r="N6520">
        <f t="shared" si="101"/>
        <v>0</v>
      </c>
    </row>
    <row r="6521" spans="1:14" x14ac:dyDescent="0.2">
      <c r="A6521" t="s">
        <v>6778</v>
      </c>
      <c r="B6521" t="s">
        <v>33829</v>
      </c>
      <c r="I6521" t="s">
        <v>4</v>
      </c>
      <c r="J6521">
        <v>27.06</v>
      </c>
      <c r="M6521">
        <v>27.06</v>
      </c>
      <c r="N6521">
        <f t="shared" si="101"/>
        <v>0</v>
      </c>
    </row>
    <row r="6522" spans="1:14" x14ac:dyDescent="0.2">
      <c r="A6522" t="s">
        <v>6779</v>
      </c>
      <c r="B6522" t="s">
        <v>33829</v>
      </c>
      <c r="I6522" t="s">
        <v>4</v>
      </c>
      <c r="J6522">
        <v>25.86</v>
      </c>
      <c r="M6522">
        <v>25.86</v>
      </c>
      <c r="N6522">
        <f t="shared" si="101"/>
        <v>0</v>
      </c>
    </row>
    <row r="6523" spans="1:14" x14ac:dyDescent="0.2">
      <c r="A6523" t="s">
        <v>6780</v>
      </c>
      <c r="B6523" t="s">
        <v>33830</v>
      </c>
      <c r="I6523" t="s">
        <v>4</v>
      </c>
      <c r="J6523">
        <v>23.18</v>
      </c>
      <c r="M6523">
        <v>23.18</v>
      </c>
      <c r="N6523">
        <f t="shared" si="101"/>
        <v>0</v>
      </c>
    </row>
    <row r="6524" spans="1:14" x14ac:dyDescent="0.2">
      <c r="A6524" t="s">
        <v>6781</v>
      </c>
      <c r="B6524" t="s">
        <v>33830</v>
      </c>
      <c r="I6524" t="s">
        <v>4</v>
      </c>
      <c r="J6524">
        <v>22.22</v>
      </c>
      <c r="M6524">
        <v>22.22</v>
      </c>
      <c r="N6524">
        <f t="shared" si="101"/>
        <v>0</v>
      </c>
    </row>
    <row r="6525" spans="1:14" x14ac:dyDescent="0.2">
      <c r="A6525" t="s">
        <v>6782</v>
      </c>
      <c r="B6525" t="s">
        <v>33831</v>
      </c>
      <c r="I6525" t="s">
        <v>4</v>
      </c>
      <c r="J6525">
        <v>24.79</v>
      </c>
      <c r="M6525">
        <v>24.79</v>
      </c>
      <c r="N6525">
        <f t="shared" si="101"/>
        <v>0</v>
      </c>
    </row>
    <row r="6526" spans="1:14" x14ac:dyDescent="0.2">
      <c r="A6526" t="s">
        <v>6783</v>
      </c>
      <c r="B6526" t="s">
        <v>33831</v>
      </c>
      <c r="I6526" t="s">
        <v>4</v>
      </c>
      <c r="J6526">
        <v>23.83</v>
      </c>
      <c r="M6526">
        <v>23.83</v>
      </c>
      <c r="N6526">
        <f t="shared" si="101"/>
        <v>0</v>
      </c>
    </row>
    <row r="6527" spans="1:14" x14ac:dyDescent="0.2">
      <c r="A6527" t="s">
        <v>6784</v>
      </c>
      <c r="B6527" t="s">
        <v>33832</v>
      </c>
      <c r="I6527" t="s">
        <v>20</v>
      </c>
      <c r="J6527">
        <v>175.97</v>
      </c>
      <c r="M6527">
        <v>175.97</v>
      </c>
      <c r="N6527">
        <f t="shared" si="101"/>
        <v>0</v>
      </c>
    </row>
    <row r="6528" spans="1:14" x14ac:dyDescent="0.2">
      <c r="A6528" t="s">
        <v>6785</v>
      </c>
      <c r="B6528" t="s">
        <v>33832</v>
      </c>
      <c r="I6528" t="s">
        <v>20</v>
      </c>
      <c r="J6528">
        <v>169.95</v>
      </c>
      <c r="M6528">
        <v>169.95</v>
      </c>
      <c r="N6528">
        <f t="shared" si="101"/>
        <v>0</v>
      </c>
    </row>
    <row r="6529" spans="1:14" x14ac:dyDescent="0.2">
      <c r="A6529" t="s">
        <v>6786</v>
      </c>
      <c r="B6529" t="s">
        <v>33833</v>
      </c>
      <c r="I6529" t="s">
        <v>3</v>
      </c>
      <c r="J6529">
        <v>12.06</v>
      </c>
      <c r="M6529">
        <v>12.06</v>
      </c>
      <c r="N6529">
        <f t="shared" si="101"/>
        <v>0</v>
      </c>
    </row>
    <row r="6530" spans="1:14" x14ac:dyDescent="0.2">
      <c r="A6530" t="s">
        <v>6787</v>
      </c>
      <c r="B6530" t="s">
        <v>33833</v>
      </c>
      <c r="I6530" t="s">
        <v>3</v>
      </c>
      <c r="J6530">
        <v>10.85</v>
      </c>
      <c r="M6530">
        <v>10.85</v>
      </c>
      <c r="N6530">
        <f t="shared" si="101"/>
        <v>0</v>
      </c>
    </row>
    <row r="6531" spans="1:14" x14ac:dyDescent="0.2">
      <c r="A6531" t="s">
        <v>6788</v>
      </c>
      <c r="B6531" t="s">
        <v>33834</v>
      </c>
      <c r="I6531" t="s">
        <v>4</v>
      </c>
      <c r="J6531">
        <v>92.76</v>
      </c>
      <c r="M6531">
        <v>92.76</v>
      </c>
      <c r="N6531">
        <f t="shared" si="101"/>
        <v>0</v>
      </c>
    </row>
    <row r="6532" spans="1:14" x14ac:dyDescent="0.2">
      <c r="A6532" t="s">
        <v>6789</v>
      </c>
      <c r="B6532" t="s">
        <v>33834</v>
      </c>
      <c r="I6532" t="s">
        <v>4</v>
      </c>
      <c r="J6532">
        <v>85.53</v>
      </c>
      <c r="M6532">
        <v>85.53</v>
      </c>
      <c r="N6532">
        <f t="shared" ref="N6532:N6595" si="102">J6532-M6532</f>
        <v>0</v>
      </c>
    </row>
    <row r="6533" spans="1:14" x14ac:dyDescent="0.2">
      <c r="A6533" t="s">
        <v>6790</v>
      </c>
      <c r="B6533" t="s">
        <v>33835</v>
      </c>
      <c r="I6533" t="s">
        <v>20</v>
      </c>
      <c r="J6533">
        <v>173.71</v>
      </c>
      <c r="M6533">
        <v>173.71</v>
      </c>
      <c r="N6533">
        <f t="shared" si="102"/>
        <v>0</v>
      </c>
    </row>
    <row r="6534" spans="1:14" x14ac:dyDescent="0.2">
      <c r="A6534" t="s">
        <v>6791</v>
      </c>
      <c r="B6534" t="s">
        <v>33835</v>
      </c>
      <c r="I6534" t="s">
        <v>20</v>
      </c>
      <c r="J6534">
        <v>167.68</v>
      </c>
      <c r="M6534">
        <v>167.68</v>
      </c>
      <c r="N6534">
        <f t="shared" si="102"/>
        <v>0</v>
      </c>
    </row>
    <row r="6535" spans="1:14" x14ac:dyDescent="0.2">
      <c r="A6535" t="s">
        <v>6792</v>
      </c>
      <c r="B6535" t="s">
        <v>33836</v>
      </c>
      <c r="I6535" t="s">
        <v>20</v>
      </c>
      <c r="J6535">
        <v>187.42</v>
      </c>
      <c r="M6535">
        <v>187.42</v>
      </c>
      <c r="N6535">
        <f t="shared" si="102"/>
        <v>0</v>
      </c>
    </row>
    <row r="6536" spans="1:14" x14ac:dyDescent="0.2">
      <c r="A6536" t="s">
        <v>6793</v>
      </c>
      <c r="B6536" t="s">
        <v>33836</v>
      </c>
      <c r="I6536" t="s">
        <v>20</v>
      </c>
      <c r="J6536">
        <v>180.19</v>
      </c>
      <c r="M6536">
        <v>180.19</v>
      </c>
      <c r="N6536">
        <f t="shared" si="102"/>
        <v>0</v>
      </c>
    </row>
    <row r="6537" spans="1:14" x14ac:dyDescent="0.2">
      <c r="A6537" t="s">
        <v>6794</v>
      </c>
      <c r="B6537" t="s">
        <v>33837</v>
      </c>
      <c r="I6537" t="s">
        <v>20</v>
      </c>
      <c r="J6537">
        <v>167.9</v>
      </c>
      <c r="M6537">
        <v>167.9</v>
      </c>
      <c r="N6537">
        <f t="shared" si="102"/>
        <v>0</v>
      </c>
    </row>
    <row r="6538" spans="1:14" x14ac:dyDescent="0.2">
      <c r="A6538" t="s">
        <v>6795</v>
      </c>
      <c r="B6538" t="s">
        <v>33837</v>
      </c>
      <c r="I6538" t="s">
        <v>20</v>
      </c>
      <c r="J6538">
        <v>161.88</v>
      </c>
      <c r="M6538">
        <v>161.88</v>
      </c>
      <c r="N6538">
        <f t="shared" si="102"/>
        <v>0</v>
      </c>
    </row>
    <row r="6539" spans="1:14" x14ac:dyDescent="0.2">
      <c r="A6539" t="s">
        <v>6796</v>
      </c>
      <c r="B6539" t="s">
        <v>33838</v>
      </c>
      <c r="I6539" t="s">
        <v>20</v>
      </c>
      <c r="J6539">
        <v>477.76</v>
      </c>
      <c r="M6539">
        <v>477.76</v>
      </c>
      <c r="N6539">
        <f t="shared" si="102"/>
        <v>0</v>
      </c>
    </row>
    <row r="6540" spans="1:14" x14ac:dyDescent="0.2">
      <c r="A6540" t="s">
        <v>6797</v>
      </c>
      <c r="B6540" t="s">
        <v>33838</v>
      </c>
      <c r="I6540" t="s">
        <v>20</v>
      </c>
      <c r="J6540">
        <v>471.74</v>
      </c>
      <c r="M6540">
        <v>471.74</v>
      </c>
      <c r="N6540">
        <f t="shared" si="102"/>
        <v>0</v>
      </c>
    </row>
    <row r="6541" spans="1:14" x14ac:dyDescent="0.2">
      <c r="A6541" t="s">
        <v>6798</v>
      </c>
      <c r="B6541" t="s">
        <v>33839</v>
      </c>
      <c r="I6541" t="s">
        <v>20</v>
      </c>
      <c r="J6541">
        <v>183.97</v>
      </c>
      <c r="M6541">
        <v>183.97</v>
      </c>
      <c r="N6541">
        <f t="shared" si="102"/>
        <v>0</v>
      </c>
    </row>
    <row r="6542" spans="1:14" x14ac:dyDescent="0.2">
      <c r="A6542" t="s">
        <v>6799</v>
      </c>
      <c r="B6542" t="s">
        <v>33839</v>
      </c>
      <c r="I6542" t="s">
        <v>20</v>
      </c>
      <c r="J6542">
        <v>179.15</v>
      </c>
      <c r="M6542">
        <v>179.15</v>
      </c>
      <c r="N6542">
        <f t="shared" si="102"/>
        <v>0</v>
      </c>
    </row>
    <row r="6543" spans="1:14" x14ac:dyDescent="0.2">
      <c r="A6543" t="s">
        <v>6800</v>
      </c>
      <c r="B6543" t="s">
        <v>33840</v>
      </c>
      <c r="I6543" t="s">
        <v>20</v>
      </c>
      <c r="J6543">
        <v>220.1</v>
      </c>
      <c r="M6543">
        <v>220.1</v>
      </c>
      <c r="N6543">
        <f t="shared" si="102"/>
        <v>0</v>
      </c>
    </row>
    <row r="6544" spans="1:14" x14ac:dyDescent="0.2">
      <c r="A6544" t="s">
        <v>6801</v>
      </c>
      <c r="B6544" t="s">
        <v>33840</v>
      </c>
      <c r="I6544" t="s">
        <v>20</v>
      </c>
      <c r="J6544">
        <v>210.46</v>
      </c>
      <c r="M6544">
        <v>210.46</v>
      </c>
      <c r="N6544">
        <f t="shared" si="102"/>
        <v>0</v>
      </c>
    </row>
    <row r="6545" spans="1:14" x14ac:dyDescent="0.2">
      <c r="A6545" t="s">
        <v>6802</v>
      </c>
      <c r="B6545" t="s">
        <v>33841</v>
      </c>
      <c r="I6545" t="s">
        <v>20</v>
      </c>
      <c r="J6545">
        <v>341.19</v>
      </c>
      <c r="M6545">
        <v>341.19</v>
      </c>
      <c r="N6545">
        <f t="shared" si="102"/>
        <v>0</v>
      </c>
    </row>
    <row r="6546" spans="1:14" x14ac:dyDescent="0.2">
      <c r="A6546" t="s">
        <v>6803</v>
      </c>
      <c r="B6546" t="s">
        <v>33841</v>
      </c>
      <c r="I6546" t="s">
        <v>20</v>
      </c>
      <c r="J6546">
        <v>334.76</v>
      </c>
      <c r="M6546">
        <v>334.76</v>
      </c>
      <c r="N6546">
        <f t="shared" si="102"/>
        <v>0</v>
      </c>
    </row>
    <row r="6547" spans="1:14" x14ac:dyDescent="0.2">
      <c r="A6547" t="s">
        <v>6804</v>
      </c>
      <c r="B6547" t="s">
        <v>33842</v>
      </c>
      <c r="I6547" t="s">
        <v>20</v>
      </c>
      <c r="J6547">
        <v>206.66</v>
      </c>
      <c r="M6547">
        <v>206.66</v>
      </c>
      <c r="N6547">
        <f t="shared" si="102"/>
        <v>0</v>
      </c>
    </row>
    <row r="6548" spans="1:14" x14ac:dyDescent="0.2">
      <c r="A6548" t="s">
        <v>6805</v>
      </c>
      <c r="B6548" t="s">
        <v>33842</v>
      </c>
      <c r="I6548" t="s">
        <v>20</v>
      </c>
      <c r="J6548">
        <v>197.02</v>
      </c>
      <c r="M6548">
        <v>197.02</v>
      </c>
      <c r="N6548">
        <f t="shared" si="102"/>
        <v>0</v>
      </c>
    </row>
    <row r="6549" spans="1:14" x14ac:dyDescent="0.2">
      <c r="A6549" t="s">
        <v>6806</v>
      </c>
      <c r="B6549" t="s">
        <v>33843</v>
      </c>
      <c r="I6549" t="s">
        <v>20</v>
      </c>
      <c r="J6549">
        <v>419.24</v>
      </c>
      <c r="M6549">
        <v>419.24</v>
      </c>
      <c r="N6549">
        <f t="shared" si="102"/>
        <v>0</v>
      </c>
    </row>
    <row r="6550" spans="1:14" x14ac:dyDescent="0.2">
      <c r="A6550" t="s">
        <v>6807</v>
      </c>
      <c r="B6550" t="s">
        <v>33843</v>
      </c>
      <c r="I6550" t="s">
        <v>20</v>
      </c>
      <c r="J6550">
        <v>378.49</v>
      </c>
      <c r="M6550">
        <v>378.49</v>
      </c>
      <c r="N6550">
        <f t="shared" si="102"/>
        <v>0</v>
      </c>
    </row>
    <row r="6551" spans="1:14" x14ac:dyDescent="0.2">
      <c r="A6551" t="s">
        <v>6808</v>
      </c>
      <c r="B6551" t="s">
        <v>33844</v>
      </c>
      <c r="I6551" t="s">
        <v>20</v>
      </c>
      <c r="J6551">
        <v>170.67</v>
      </c>
      <c r="M6551">
        <v>170.67</v>
      </c>
      <c r="N6551">
        <f t="shared" si="102"/>
        <v>0</v>
      </c>
    </row>
    <row r="6552" spans="1:14" x14ac:dyDescent="0.2">
      <c r="A6552" t="s">
        <v>6809</v>
      </c>
      <c r="B6552" t="s">
        <v>33844</v>
      </c>
      <c r="I6552" t="s">
        <v>20</v>
      </c>
      <c r="J6552">
        <v>163.44</v>
      </c>
      <c r="M6552">
        <v>163.44</v>
      </c>
      <c r="N6552">
        <f t="shared" si="102"/>
        <v>0</v>
      </c>
    </row>
    <row r="6553" spans="1:14" x14ac:dyDescent="0.2">
      <c r="A6553" t="s">
        <v>6810</v>
      </c>
      <c r="B6553" t="s">
        <v>6811</v>
      </c>
      <c r="I6553" t="s">
        <v>20</v>
      </c>
      <c r="J6553">
        <v>166.96</v>
      </c>
      <c r="M6553">
        <v>166.96</v>
      </c>
      <c r="N6553">
        <f t="shared" si="102"/>
        <v>0</v>
      </c>
    </row>
    <row r="6554" spans="1:14" x14ac:dyDescent="0.2">
      <c r="A6554" t="s">
        <v>6812</v>
      </c>
      <c r="B6554" t="s">
        <v>6811</v>
      </c>
      <c r="I6554" t="s">
        <v>20</v>
      </c>
      <c r="J6554">
        <v>160.94</v>
      </c>
      <c r="M6554">
        <v>160.94</v>
      </c>
      <c r="N6554">
        <f t="shared" si="102"/>
        <v>0</v>
      </c>
    </row>
    <row r="6555" spans="1:14" x14ac:dyDescent="0.2">
      <c r="A6555" t="s">
        <v>6813</v>
      </c>
      <c r="B6555" t="s">
        <v>33845</v>
      </c>
      <c r="I6555" t="s">
        <v>20</v>
      </c>
      <c r="J6555">
        <v>201.23</v>
      </c>
      <c r="M6555">
        <v>201.23</v>
      </c>
      <c r="N6555">
        <f t="shared" si="102"/>
        <v>0</v>
      </c>
    </row>
    <row r="6556" spans="1:14" x14ac:dyDescent="0.2">
      <c r="A6556" t="s">
        <v>6814</v>
      </c>
      <c r="B6556" t="s">
        <v>33845</v>
      </c>
      <c r="I6556" t="s">
        <v>20</v>
      </c>
      <c r="J6556">
        <v>191.59</v>
      </c>
      <c r="M6556">
        <v>191.59</v>
      </c>
      <c r="N6556">
        <f t="shared" si="102"/>
        <v>0</v>
      </c>
    </row>
    <row r="6557" spans="1:14" x14ac:dyDescent="0.2">
      <c r="A6557" t="s">
        <v>6815</v>
      </c>
      <c r="B6557" t="s">
        <v>33846</v>
      </c>
      <c r="I6557" t="s">
        <v>20</v>
      </c>
      <c r="J6557">
        <v>200.77</v>
      </c>
      <c r="M6557">
        <v>200.77</v>
      </c>
      <c r="N6557">
        <f t="shared" si="102"/>
        <v>0</v>
      </c>
    </row>
    <row r="6558" spans="1:14" x14ac:dyDescent="0.2">
      <c r="A6558" t="s">
        <v>6816</v>
      </c>
      <c r="B6558" t="s">
        <v>33846</v>
      </c>
      <c r="I6558" t="s">
        <v>20</v>
      </c>
      <c r="J6558">
        <v>191.13</v>
      </c>
      <c r="M6558">
        <v>191.13</v>
      </c>
      <c r="N6558">
        <f t="shared" si="102"/>
        <v>0</v>
      </c>
    </row>
    <row r="6559" spans="1:14" x14ac:dyDescent="0.2">
      <c r="A6559" t="s">
        <v>6817</v>
      </c>
      <c r="B6559" t="s">
        <v>33847</v>
      </c>
      <c r="I6559" t="s">
        <v>20</v>
      </c>
      <c r="J6559">
        <v>200.85</v>
      </c>
      <c r="M6559">
        <v>200.85</v>
      </c>
      <c r="N6559">
        <f t="shared" si="102"/>
        <v>0</v>
      </c>
    </row>
    <row r="6560" spans="1:14" x14ac:dyDescent="0.2">
      <c r="A6560" t="s">
        <v>6818</v>
      </c>
      <c r="B6560" t="s">
        <v>33847</v>
      </c>
      <c r="I6560" t="s">
        <v>20</v>
      </c>
      <c r="J6560">
        <v>191.21</v>
      </c>
      <c r="M6560">
        <v>191.21</v>
      </c>
      <c r="N6560">
        <f t="shared" si="102"/>
        <v>0</v>
      </c>
    </row>
    <row r="6561" spans="1:14" x14ac:dyDescent="0.2">
      <c r="A6561" t="s">
        <v>6819</v>
      </c>
      <c r="B6561" t="s">
        <v>33848</v>
      </c>
      <c r="I6561" t="s">
        <v>20</v>
      </c>
      <c r="J6561">
        <v>474.5</v>
      </c>
      <c r="M6561">
        <v>474.5</v>
      </c>
      <c r="N6561">
        <f t="shared" si="102"/>
        <v>0</v>
      </c>
    </row>
    <row r="6562" spans="1:14" x14ac:dyDescent="0.2">
      <c r="A6562" t="s">
        <v>6820</v>
      </c>
      <c r="B6562" t="s">
        <v>33848</v>
      </c>
      <c r="I6562" t="s">
        <v>20</v>
      </c>
      <c r="J6562">
        <v>456.3</v>
      </c>
      <c r="M6562">
        <v>456.3</v>
      </c>
      <c r="N6562">
        <f t="shared" si="102"/>
        <v>0</v>
      </c>
    </row>
    <row r="6563" spans="1:14" x14ac:dyDescent="0.2">
      <c r="A6563" t="s">
        <v>6821</v>
      </c>
      <c r="B6563" t="s">
        <v>33849</v>
      </c>
      <c r="I6563" t="s">
        <v>20</v>
      </c>
      <c r="J6563">
        <v>1357.3</v>
      </c>
      <c r="M6563">
        <v>1357.3</v>
      </c>
      <c r="N6563">
        <f t="shared" si="102"/>
        <v>0</v>
      </c>
    </row>
    <row r="6564" spans="1:14" x14ac:dyDescent="0.2">
      <c r="A6564" t="s">
        <v>6822</v>
      </c>
      <c r="B6564" t="s">
        <v>33849</v>
      </c>
      <c r="I6564" t="s">
        <v>20</v>
      </c>
      <c r="J6564">
        <v>1299.52</v>
      </c>
      <c r="M6564">
        <v>1299.52</v>
      </c>
      <c r="N6564">
        <f t="shared" si="102"/>
        <v>0</v>
      </c>
    </row>
    <row r="6565" spans="1:14" x14ac:dyDescent="0.2">
      <c r="A6565" t="s">
        <v>6823</v>
      </c>
      <c r="B6565" t="s">
        <v>6824</v>
      </c>
      <c r="I6565" t="s">
        <v>20</v>
      </c>
      <c r="J6565">
        <v>148.44999999999999</v>
      </c>
      <c r="M6565">
        <v>148.44999999999999</v>
      </c>
      <c r="N6565">
        <f t="shared" si="102"/>
        <v>0</v>
      </c>
    </row>
    <row r="6566" spans="1:14" x14ac:dyDescent="0.2">
      <c r="A6566" t="s">
        <v>6825</v>
      </c>
      <c r="B6566" t="s">
        <v>6824</v>
      </c>
      <c r="I6566" t="s">
        <v>20</v>
      </c>
      <c r="J6566">
        <v>143.63</v>
      </c>
      <c r="M6566">
        <v>143.63</v>
      </c>
      <c r="N6566">
        <f t="shared" si="102"/>
        <v>0</v>
      </c>
    </row>
    <row r="6567" spans="1:14" x14ac:dyDescent="0.2">
      <c r="A6567" t="s">
        <v>6826</v>
      </c>
      <c r="B6567" t="s">
        <v>33850</v>
      </c>
      <c r="I6567" t="s">
        <v>4</v>
      </c>
      <c r="J6567">
        <v>5.96</v>
      </c>
      <c r="M6567">
        <v>5.96</v>
      </c>
      <c r="N6567">
        <f t="shared" si="102"/>
        <v>0</v>
      </c>
    </row>
    <row r="6568" spans="1:14" x14ac:dyDescent="0.2">
      <c r="A6568" t="s">
        <v>6827</v>
      </c>
      <c r="B6568" t="s">
        <v>33850</v>
      </c>
      <c r="I6568" t="s">
        <v>4</v>
      </c>
      <c r="J6568">
        <v>5.16</v>
      </c>
      <c r="M6568">
        <v>5.16</v>
      </c>
      <c r="N6568">
        <f t="shared" si="102"/>
        <v>0</v>
      </c>
    </row>
    <row r="6569" spans="1:14" x14ac:dyDescent="0.2">
      <c r="A6569" t="s">
        <v>6828</v>
      </c>
      <c r="B6569" t="s">
        <v>33851</v>
      </c>
      <c r="I6569" t="s">
        <v>3</v>
      </c>
      <c r="J6569">
        <v>27.32</v>
      </c>
      <c r="M6569">
        <v>27.32</v>
      </c>
      <c r="N6569">
        <f t="shared" si="102"/>
        <v>0</v>
      </c>
    </row>
    <row r="6570" spans="1:14" x14ac:dyDescent="0.2">
      <c r="A6570" t="s">
        <v>6829</v>
      </c>
      <c r="B6570" t="s">
        <v>33851</v>
      </c>
      <c r="I6570" t="s">
        <v>3</v>
      </c>
      <c r="J6570">
        <v>26.05</v>
      </c>
      <c r="M6570">
        <v>26.05</v>
      </c>
      <c r="N6570">
        <f t="shared" si="102"/>
        <v>0</v>
      </c>
    </row>
    <row r="6571" spans="1:14" x14ac:dyDescent="0.2">
      <c r="A6571" t="s">
        <v>6830</v>
      </c>
      <c r="B6571" t="s">
        <v>33852</v>
      </c>
      <c r="I6571" t="s">
        <v>3</v>
      </c>
      <c r="J6571">
        <v>40.6</v>
      </c>
      <c r="M6571">
        <v>40.6</v>
      </c>
      <c r="N6571">
        <f t="shared" si="102"/>
        <v>0</v>
      </c>
    </row>
    <row r="6572" spans="1:14" x14ac:dyDescent="0.2">
      <c r="A6572" t="s">
        <v>6831</v>
      </c>
      <c r="B6572" t="s">
        <v>33852</v>
      </c>
      <c r="I6572" t="s">
        <v>3</v>
      </c>
      <c r="J6572">
        <v>39.24</v>
      </c>
      <c r="M6572">
        <v>39.24</v>
      </c>
      <c r="N6572">
        <f t="shared" si="102"/>
        <v>0</v>
      </c>
    </row>
    <row r="6573" spans="1:14" x14ac:dyDescent="0.2">
      <c r="A6573" t="s">
        <v>6832</v>
      </c>
      <c r="B6573" t="s">
        <v>33853</v>
      </c>
      <c r="I6573" t="s">
        <v>3</v>
      </c>
      <c r="J6573">
        <v>48.78</v>
      </c>
      <c r="M6573">
        <v>48.78</v>
      </c>
      <c r="N6573">
        <f t="shared" si="102"/>
        <v>0</v>
      </c>
    </row>
    <row r="6574" spans="1:14" x14ac:dyDescent="0.2">
      <c r="A6574" t="s">
        <v>6833</v>
      </c>
      <c r="B6574" t="s">
        <v>33853</v>
      </c>
      <c r="I6574" t="s">
        <v>3</v>
      </c>
      <c r="J6574">
        <v>47.35</v>
      </c>
      <c r="M6574">
        <v>47.35</v>
      </c>
      <c r="N6574">
        <f t="shared" si="102"/>
        <v>0</v>
      </c>
    </row>
    <row r="6575" spans="1:14" x14ac:dyDescent="0.2">
      <c r="A6575" t="s">
        <v>6834</v>
      </c>
      <c r="B6575" t="s">
        <v>33854</v>
      </c>
      <c r="I6575" t="s">
        <v>3</v>
      </c>
      <c r="J6575">
        <v>77.540000000000006</v>
      </c>
      <c r="M6575">
        <v>77.540000000000006</v>
      </c>
      <c r="N6575">
        <f t="shared" si="102"/>
        <v>0</v>
      </c>
    </row>
    <row r="6576" spans="1:14" x14ac:dyDescent="0.2">
      <c r="A6576" t="s">
        <v>6835</v>
      </c>
      <c r="B6576" t="s">
        <v>33854</v>
      </c>
      <c r="I6576" t="s">
        <v>3</v>
      </c>
      <c r="J6576">
        <v>75.94</v>
      </c>
      <c r="M6576">
        <v>75.94</v>
      </c>
      <c r="N6576">
        <f t="shared" si="102"/>
        <v>0</v>
      </c>
    </row>
    <row r="6577" spans="1:14" x14ac:dyDescent="0.2">
      <c r="A6577" t="s">
        <v>6836</v>
      </c>
      <c r="B6577" t="s">
        <v>33855</v>
      </c>
      <c r="I6577" t="s">
        <v>3</v>
      </c>
      <c r="J6577">
        <v>89.08</v>
      </c>
      <c r="M6577">
        <v>89.08</v>
      </c>
      <c r="N6577">
        <f t="shared" si="102"/>
        <v>0</v>
      </c>
    </row>
    <row r="6578" spans="1:14" x14ac:dyDescent="0.2">
      <c r="A6578" t="s">
        <v>6837</v>
      </c>
      <c r="B6578" t="s">
        <v>33855</v>
      </c>
      <c r="I6578" t="s">
        <v>3</v>
      </c>
      <c r="J6578">
        <v>87.33</v>
      </c>
      <c r="M6578">
        <v>87.33</v>
      </c>
      <c r="N6578">
        <f t="shared" si="102"/>
        <v>0</v>
      </c>
    </row>
    <row r="6579" spans="1:14" x14ac:dyDescent="0.2">
      <c r="A6579" t="s">
        <v>6838</v>
      </c>
      <c r="B6579" t="s">
        <v>33856</v>
      </c>
      <c r="I6579" t="s">
        <v>3</v>
      </c>
      <c r="J6579">
        <v>109.98</v>
      </c>
      <c r="M6579">
        <v>109.98</v>
      </c>
      <c r="N6579">
        <f t="shared" si="102"/>
        <v>0</v>
      </c>
    </row>
    <row r="6580" spans="1:14" x14ac:dyDescent="0.2">
      <c r="A6580" t="s">
        <v>6839</v>
      </c>
      <c r="B6580" t="s">
        <v>33856</v>
      </c>
      <c r="I6580" t="s">
        <v>3</v>
      </c>
      <c r="J6580">
        <v>108.07</v>
      </c>
      <c r="M6580">
        <v>108.07</v>
      </c>
      <c r="N6580">
        <f t="shared" si="102"/>
        <v>0</v>
      </c>
    </row>
    <row r="6581" spans="1:14" x14ac:dyDescent="0.2">
      <c r="A6581" t="s">
        <v>6840</v>
      </c>
      <c r="B6581" t="s">
        <v>33857</v>
      </c>
      <c r="I6581" t="s">
        <v>3</v>
      </c>
      <c r="J6581">
        <v>65.87</v>
      </c>
      <c r="M6581">
        <v>65.87</v>
      </c>
      <c r="N6581">
        <f t="shared" si="102"/>
        <v>0</v>
      </c>
    </row>
    <row r="6582" spans="1:14" x14ac:dyDescent="0.2">
      <c r="A6582" t="s">
        <v>6841</v>
      </c>
      <c r="B6582" t="s">
        <v>33857</v>
      </c>
      <c r="I6582" t="s">
        <v>3</v>
      </c>
      <c r="J6582">
        <v>64.44</v>
      </c>
      <c r="M6582">
        <v>64.44</v>
      </c>
      <c r="N6582">
        <f t="shared" si="102"/>
        <v>0</v>
      </c>
    </row>
    <row r="6583" spans="1:14" x14ac:dyDescent="0.2">
      <c r="A6583" t="s">
        <v>6842</v>
      </c>
      <c r="B6583" t="s">
        <v>33858</v>
      </c>
      <c r="I6583" t="s">
        <v>3</v>
      </c>
      <c r="J6583">
        <v>81.34</v>
      </c>
      <c r="M6583">
        <v>81.34</v>
      </c>
      <c r="N6583">
        <f t="shared" si="102"/>
        <v>0</v>
      </c>
    </row>
    <row r="6584" spans="1:14" x14ac:dyDescent="0.2">
      <c r="A6584" t="s">
        <v>6843</v>
      </c>
      <c r="B6584" t="s">
        <v>33858</v>
      </c>
      <c r="I6584" t="s">
        <v>3</v>
      </c>
      <c r="J6584">
        <v>79.75</v>
      </c>
      <c r="M6584">
        <v>79.75</v>
      </c>
      <c r="N6584">
        <f t="shared" si="102"/>
        <v>0</v>
      </c>
    </row>
    <row r="6585" spans="1:14" x14ac:dyDescent="0.2">
      <c r="A6585" t="s">
        <v>6844</v>
      </c>
      <c r="B6585" t="s">
        <v>33859</v>
      </c>
      <c r="I6585" t="s">
        <v>3</v>
      </c>
      <c r="J6585">
        <v>106.82</v>
      </c>
      <c r="M6585">
        <v>106.82</v>
      </c>
      <c r="N6585">
        <f t="shared" si="102"/>
        <v>0</v>
      </c>
    </row>
    <row r="6586" spans="1:14" x14ac:dyDescent="0.2">
      <c r="A6586" t="s">
        <v>6845</v>
      </c>
      <c r="B6586" t="s">
        <v>33859</v>
      </c>
      <c r="I6586" t="s">
        <v>3</v>
      </c>
      <c r="J6586">
        <v>105.07</v>
      </c>
      <c r="M6586">
        <v>105.07</v>
      </c>
      <c r="N6586">
        <f t="shared" si="102"/>
        <v>0</v>
      </c>
    </row>
    <row r="6587" spans="1:14" x14ac:dyDescent="0.2">
      <c r="A6587" t="s">
        <v>6846</v>
      </c>
      <c r="B6587" t="s">
        <v>33860</v>
      </c>
      <c r="I6587" t="s">
        <v>3</v>
      </c>
      <c r="J6587">
        <v>6.95</v>
      </c>
      <c r="M6587">
        <v>6.95</v>
      </c>
      <c r="N6587">
        <f t="shared" si="102"/>
        <v>0</v>
      </c>
    </row>
    <row r="6588" spans="1:14" x14ac:dyDescent="0.2">
      <c r="A6588" t="s">
        <v>6847</v>
      </c>
      <c r="B6588" t="s">
        <v>33860</v>
      </c>
      <c r="I6588" t="s">
        <v>3</v>
      </c>
      <c r="J6588">
        <v>6.78</v>
      </c>
      <c r="M6588">
        <v>6.78</v>
      </c>
      <c r="N6588">
        <f t="shared" si="102"/>
        <v>0</v>
      </c>
    </row>
    <row r="6589" spans="1:14" x14ac:dyDescent="0.2">
      <c r="A6589" t="s">
        <v>6848</v>
      </c>
      <c r="B6589" t="s">
        <v>33861</v>
      </c>
      <c r="I6589" t="s">
        <v>3</v>
      </c>
      <c r="J6589">
        <v>9.7799999999999994</v>
      </c>
      <c r="M6589">
        <v>9.7799999999999994</v>
      </c>
      <c r="N6589">
        <f t="shared" si="102"/>
        <v>0</v>
      </c>
    </row>
    <row r="6590" spans="1:14" x14ac:dyDescent="0.2">
      <c r="A6590" t="s">
        <v>6849</v>
      </c>
      <c r="B6590" t="s">
        <v>33861</v>
      </c>
      <c r="I6590" t="s">
        <v>3</v>
      </c>
      <c r="J6590">
        <v>9.61</v>
      </c>
      <c r="M6590">
        <v>9.61</v>
      </c>
      <c r="N6590">
        <f t="shared" si="102"/>
        <v>0</v>
      </c>
    </row>
    <row r="6591" spans="1:14" x14ac:dyDescent="0.2">
      <c r="A6591" t="s">
        <v>6850</v>
      </c>
      <c r="B6591" t="s">
        <v>33862</v>
      </c>
      <c r="I6591" t="s">
        <v>3</v>
      </c>
      <c r="J6591">
        <v>12.19</v>
      </c>
      <c r="M6591">
        <v>12.19</v>
      </c>
      <c r="N6591">
        <f t="shared" si="102"/>
        <v>0</v>
      </c>
    </row>
    <row r="6592" spans="1:14" x14ac:dyDescent="0.2">
      <c r="A6592" t="s">
        <v>6851</v>
      </c>
      <c r="B6592" t="s">
        <v>33862</v>
      </c>
      <c r="I6592" t="s">
        <v>3</v>
      </c>
      <c r="J6592">
        <v>12.07</v>
      </c>
      <c r="M6592">
        <v>12.07</v>
      </c>
      <c r="N6592">
        <f t="shared" si="102"/>
        <v>0</v>
      </c>
    </row>
    <row r="6593" spans="1:14" x14ac:dyDescent="0.2">
      <c r="A6593" t="s">
        <v>6852</v>
      </c>
      <c r="B6593" t="s">
        <v>33863</v>
      </c>
      <c r="I6593" t="s">
        <v>3</v>
      </c>
      <c r="J6593">
        <v>10.64</v>
      </c>
      <c r="M6593">
        <v>10.64</v>
      </c>
      <c r="N6593">
        <f t="shared" si="102"/>
        <v>0</v>
      </c>
    </row>
    <row r="6594" spans="1:14" x14ac:dyDescent="0.2">
      <c r="A6594" t="s">
        <v>6853</v>
      </c>
      <c r="B6594" t="s">
        <v>33863</v>
      </c>
      <c r="I6594" t="s">
        <v>3</v>
      </c>
      <c r="J6594">
        <v>10.36</v>
      </c>
      <c r="M6594">
        <v>10.36</v>
      </c>
      <c r="N6594">
        <f t="shared" si="102"/>
        <v>0</v>
      </c>
    </row>
    <row r="6595" spans="1:14" x14ac:dyDescent="0.2">
      <c r="A6595" t="s">
        <v>6854</v>
      </c>
      <c r="B6595" t="s">
        <v>22141</v>
      </c>
      <c r="I6595" t="s">
        <v>3</v>
      </c>
      <c r="J6595">
        <v>17.78</v>
      </c>
      <c r="M6595">
        <v>17.78</v>
      </c>
      <c r="N6595">
        <f t="shared" si="102"/>
        <v>0</v>
      </c>
    </row>
    <row r="6596" spans="1:14" x14ac:dyDescent="0.2">
      <c r="A6596" t="s">
        <v>6855</v>
      </c>
      <c r="B6596" t="s">
        <v>22141</v>
      </c>
      <c r="I6596" t="s">
        <v>3</v>
      </c>
      <c r="J6596">
        <v>16.920000000000002</v>
      </c>
      <c r="M6596">
        <v>16.920000000000002</v>
      </c>
      <c r="N6596">
        <f t="shared" ref="N6596:N6659" si="103">J6596-M6596</f>
        <v>0</v>
      </c>
    </row>
    <row r="6597" spans="1:14" x14ac:dyDescent="0.2">
      <c r="A6597" t="s">
        <v>6856</v>
      </c>
      <c r="B6597" t="s">
        <v>33864</v>
      </c>
      <c r="I6597" t="s">
        <v>3</v>
      </c>
      <c r="J6597">
        <v>17.100000000000001</v>
      </c>
      <c r="M6597">
        <v>17.100000000000001</v>
      </c>
      <c r="N6597">
        <f t="shared" si="103"/>
        <v>0</v>
      </c>
    </row>
    <row r="6598" spans="1:14" x14ac:dyDescent="0.2">
      <c r="A6598" t="s">
        <v>6857</v>
      </c>
      <c r="B6598" t="s">
        <v>33864</v>
      </c>
      <c r="I6598" t="s">
        <v>3</v>
      </c>
      <c r="J6598">
        <v>15.95</v>
      </c>
      <c r="M6598">
        <v>15.95</v>
      </c>
      <c r="N6598">
        <f t="shared" si="103"/>
        <v>0</v>
      </c>
    </row>
    <row r="6599" spans="1:14" x14ac:dyDescent="0.2">
      <c r="A6599" t="s">
        <v>6858</v>
      </c>
      <c r="B6599" t="s">
        <v>33865</v>
      </c>
      <c r="I6599" t="s">
        <v>3</v>
      </c>
      <c r="J6599">
        <v>17.100000000000001</v>
      </c>
      <c r="M6599">
        <v>17.100000000000001</v>
      </c>
      <c r="N6599">
        <f t="shared" si="103"/>
        <v>0</v>
      </c>
    </row>
    <row r="6600" spans="1:14" x14ac:dyDescent="0.2">
      <c r="A6600" t="s">
        <v>6859</v>
      </c>
      <c r="B6600" t="s">
        <v>33865</v>
      </c>
      <c r="I6600" t="s">
        <v>3</v>
      </c>
      <c r="J6600">
        <v>15.95</v>
      </c>
      <c r="M6600">
        <v>15.95</v>
      </c>
      <c r="N6600">
        <f t="shared" si="103"/>
        <v>0</v>
      </c>
    </row>
    <row r="6601" spans="1:14" x14ac:dyDescent="0.2">
      <c r="A6601" t="s">
        <v>6860</v>
      </c>
      <c r="B6601" t="s">
        <v>33866</v>
      </c>
      <c r="I6601" t="s">
        <v>3</v>
      </c>
      <c r="J6601">
        <v>5.95</v>
      </c>
      <c r="M6601">
        <v>5.95</v>
      </c>
      <c r="N6601">
        <f t="shared" si="103"/>
        <v>0</v>
      </c>
    </row>
    <row r="6602" spans="1:14" x14ac:dyDescent="0.2">
      <c r="A6602" t="s">
        <v>6861</v>
      </c>
      <c r="B6602" t="s">
        <v>33866</v>
      </c>
      <c r="I6602" t="s">
        <v>3</v>
      </c>
      <c r="J6602">
        <v>5.66</v>
      </c>
      <c r="M6602">
        <v>5.66</v>
      </c>
      <c r="N6602">
        <f t="shared" si="103"/>
        <v>0</v>
      </c>
    </row>
    <row r="6603" spans="1:14" x14ac:dyDescent="0.2">
      <c r="A6603" t="s">
        <v>6862</v>
      </c>
      <c r="B6603" t="s">
        <v>33867</v>
      </c>
      <c r="I6603" t="s">
        <v>3</v>
      </c>
      <c r="J6603">
        <v>7.34</v>
      </c>
      <c r="M6603">
        <v>7.34</v>
      </c>
      <c r="N6603">
        <f t="shared" si="103"/>
        <v>0</v>
      </c>
    </row>
    <row r="6604" spans="1:14" x14ac:dyDescent="0.2">
      <c r="A6604" t="s">
        <v>6863</v>
      </c>
      <c r="B6604" t="s">
        <v>33867</v>
      </c>
      <c r="I6604" t="s">
        <v>3</v>
      </c>
      <c r="J6604">
        <v>6.99</v>
      </c>
      <c r="M6604">
        <v>6.99</v>
      </c>
      <c r="N6604">
        <f t="shared" si="103"/>
        <v>0</v>
      </c>
    </row>
    <row r="6605" spans="1:14" x14ac:dyDescent="0.2">
      <c r="A6605" t="s">
        <v>6864</v>
      </c>
      <c r="B6605" t="s">
        <v>33868</v>
      </c>
      <c r="I6605" t="s">
        <v>3</v>
      </c>
      <c r="J6605">
        <v>9.66</v>
      </c>
      <c r="M6605">
        <v>9.66</v>
      </c>
      <c r="N6605">
        <f t="shared" si="103"/>
        <v>0</v>
      </c>
    </row>
    <row r="6606" spans="1:14" x14ac:dyDescent="0.2">
      <c r="A6606" t="s">
        <v>6865</v>
      </c>
      <c r="B6606" t="s">
        <v>33868</v>
      </c>
      <c r="I6606" t="s">
        <v>3</v>
      </c>
      <c r="J6606">
        <v>9.2899999999999991</v>
      </c>
      <c r="M6606">
        <v>9.2899999999999991</v>
      </c>
      <c r="N6606">
        <f t="shared" si="103"/>
        <v>0</v>
      </c>
    </row>
    <row r="6607" spans="1:14" x14ac:dyDescent="0.2">
      <c r="A6607" t="s">
        <v>6866</v>
      </c>
      <c r="B6607" t="s">
        <v>33869</v>
      </c>
      <c r="I6607" t="s">
        <v>3</v>
      </c>
      <c r="J6607">
        <v>13.31</v>
      </c>
      <c r="M6607">
        <v>13.31</v>
      </c>
      <c r="N6607">
        <f t="shared" si="103"/>
        <v>0</v>
      </c>
    </row>
    <row r="6608" spans="1:14" x14ac:dyDescent="0.2">
      <c r="A6608" t="s">
        <v>6867</v>
      </c>
      <c r="B6608" t="s">
        <v>33869</v>
      </c>
      <c r="I6608" t="s">
        <v>3</v>
      </c>
      <c r="J6608">
        <v>12.91</v>
      </c>
      <c r="M6608">
        <v>12.91</v>
      </c>
      <c r="N6608">
        <f t="shared" si="103"/>
        <v>0</v>
      </c>
    </row>
    <row r="6609" spans="1:14" x14ac:dyDescent="0.2">
      <c r="A6609" t="s">
        <v>6868</v>
      </c>
      <c r="B6609" t="s">
        <v>33870</v>
      </c>
      <c r="I6609" t="s">
        <v>3</v>
      </c>
      <c r="J6609">
        <v>18.62</v>
      </c>
      <c r="M6609">
        <v>18.62</v>
      </c>
      <c r="N6609">
        <f t="shared" si="103"/>
        <v>0</v>
      </c>
    </row>
    <row r="6610" spans="1:14" x14ac:dyDescent="0.2">
      <c r="A6610" t="s">
        <v>6869</v>
      </c>
      <c r="B6610" t="s">
        <v>33870</v>
      </c>
      <c r="I6610" t="s">
        <v>3</v>
      </c>
      <c r="J6610">
        <v>18.190000000000001</v>
      </c>
      <c r="M6610">
        <v>18.190000000000001</v>
      </c>
      <c r="N6610">
        <f t="shared" si="103"/>
        <v>0</v>
      </c>
    </row>
    <row r="6611" spans="1:14" x14ac:dyDescent="0.2">
      <c r="A6611" t="s">
        <v>6870</v>
      </c>
      <c r="B6611" t="s">
        <v>22142</v>
      </c>
      <c r="I6611" t="s">
        <v>3</v>
      </c>
      <c r="J6611">
        <v>5.36</v>
      </c>
      <c r="M6611">
        <v>5.36</v>
      </c>
      <c r="N6611">
        <f t="shared" si="103"/>
        <v>0</v>
      </c>
    </row>
    <row r="6612" spans="1:14" x14ac:dyDescent="0.2">
      <c r="A6612" t="s">
        <v>6871</v>
      </c>
      <c r="B6612" t="s">
        <v>22142</v>
      </c>
      <c r="I6612" t="s">
        <v>3</v>
      </c>
      <c r="J6612">
        <v>5.1100000000000003</v>
      </c>
      <c r="M6612">
        <v>5.1100000000000003</v>
      </c>
      <c r="N6612">
        <f t="shared" si="103"/>
        <v>0</v>
      </c>
    </row>
    <row r="6613" spans="1:14" x14ac:dyDescent="0.2">
      <c r="A6613" t="s">
        <v>6872</v>
      </c>
      <c r="B6613" t="s">
        <v>33871</v>
      </c>
      <c r="I6613" t="s">
        <v>3</v>
      </c>
      <c r="J6613">
        <v>26.38</v>
      </c>
      <c r="M6613">
        <v>26.38</v>
      </c>
      <c r="N6613">
        <f t="shared" si="103"/>
        <v>0</v>
      </c>
    </row>
    <row r="6614" spans="1:14" x14ac:dyDescent="0.2">
      <c r="A6614" t="s">
        <v>6873</v>
      </c>
      <c r="B6614" t="s">
        <v>33871</v>
      </c>
      <c r="I6614" t="s">
        <v>3</v>
      </c>
      <c r="J6614">
        <v>25.78</v>
      </c>
      <c r="M6614">
        <v>25.78</v>
      </c>
      <c r="N6614">
        <f t="shared" si="103"/>
        <v>0</v>
      </c>
    </row>
    <row r="6615" spans="1:14" x14ac:dyDescent="0.2">
      <c r="A6615" t="s">
        <v>6874</v>
      </c>
      <c r="B6615" t="s">
        <v>33872</v>
      </c>
      <c r="I6615" t="s">
        <v>3</v>
      </c>
      <c r="J6615">
        <v>28.73</v>
      </c>
      <c r="M6615">
        <v>28.73</v>
      </c>
      <c r="N6615">
        <f t="shared" si="103"/>
        <v>0</v>
      </c>
    </row>
    <row r="6616" spans="1:14" x14ac:dyDescent="0.2">
      <c r="A6616" t="s">
        <v>6875</v>
      </c>
      <c r="B6616" t="s">
        <v>33872</v>
      </c>
      <c r="I6616" t="s">
        <v>3</v>
      </c>
      <c r="J6616">
        <v>27.82</v>
      </c>
      <c r="M6616">
        <v>27.82</v>
      </c>
      <c r="N6616">
        <f t="shared" si="103"/>
        <v>0</v>
      </c>
    </row>
    <row r="6617" spans="1:14" x14ac:dyDescent="0.2">
      <c r="A6617" t="s">
        <v>6876</v>
      </c>
      <c r="B6617" t="s">
        <v>33873</v>
      </c>
      <c r="I6617" t="s">
        <v>3</v>
      </c>
      <c r="J6617">
        <v>35.17</v>
      </c>
      <c r="M6617">
        <v>35.17</v>
      </c>
      <c r="N6617">
        <f t="shared" si="103"/>
        <v>0</v>
      </c>
    </row>
    <row r="6618" spans="1:14" x14ac:dyDescent="0.2">
      <c r="A6618" t="s">
        <v>6877</v>
      </c>
      <c r="B6618" t="s">
        <v>33873</v>
      </c>
      <c r="I6618" t="s">
        <v>3</v>
      </c>
      <c r="J6618">
        <v>34.229999999999997</v>
      </c>
      <c r="M6618">
        <v>34.229999999999997</v>
      </c>
      <c r="N6618">
        <f t="shared" si="103"/>
        <v>0</v>
      </c>
    </row>
    <row r="6619" spans="1:14" x14ac:dyDescent="0.2">
      <c r="A6619" t="s">
        <v>6878</v>
      </c>
      <c r="B6619" t="s">
        <v>33874</v>
      </c>
      <c r="I6619" t="s">
        <v>3</v>
      </c>
      <c r="J6619">
        <v>35.35</v>
      </c>
      <c r="M6619">
        <v>35.35</v>
      </c>
      <c r="N6619">
        <f t="shared" si="103"/>
        <v>0</v>
      </c>
    </row>
    <row r="6620" spans="1:14" x14ac:dyDescent="0.2">
      <c r="A6620" t="s">
        <v>6879</v>
      </c>
      <c r="B6620" t="s">
        <v>33874</v>
      </c>
      <c r="I6620" t="s">
        <v>3</v>
      </c>
      <c r="J6620">
        <v>34.39</v>
      </c>
      <c r="M6620">
        <v>34.39</v>
      </c>
      <c r="N6620">
        <f t="shared" si="103"/>
        <v>0</v>
      </c>
    </row>
    <row r="6621" spans="1:14" x14ac:dyDescent="0.2">
      <c r="A6621" t="s">
        <v>6880</v>
      </c>
      <c r="B6621" t="s">
        <v>33875</v>
      </c>
      <c r="I6621" t="s">
        <v>3</v>
      </c>
      <c r="J6621">
        <v>46.08</v>
      </c>
      <c r="M6621">
        <v>46.08</v>
      </c>
      <c r="N6621">
        <f t="shared" si="103"/>
        <v>0</v>
      </c>
    </row>
    <row r="6622" spans="1:14" x14ac:dyDescent="0.2">
      <c r="A6622" t="s">
        <v>6881</v>
      </c>
      <c r="B6622" t="s">
        <v>33875</v>
      </c>
      <c r="I6622" t="s">
        <v>3</v>
      </c>
      <c r="J6622">
        <v>45.1</v>
      </c>
      <c r="M6622">
        <v>45.1</v>
      </c>
      <c r="N6622">
        <f t="shared" si="103"/>
        <v>0</v>
      </c>
    </row>
    <row r="6623" spans="1:14" x14ac:dyDescent="0.2">
      <c r="A6623" t="s">
        <v>6882</v>
      </c>
      <c r="B6623" t="s">
        <v>33876</v>
      </c>
      <c r="I6623" t="s">
        <v>3</v>
      </c>
      <c r="J6623">
        <v>46.26</v>
      </c>
      <c r="M6623">
        <v>46.26</v>
      </c>
      <c r="N6623">
        <f t="shared" si="103"/>
        <v>0</v>
      </c>
    </row>
    <row r="6624" spans="1:14" x14ac:dyDescent="0.2">
      <c r="A6624" t="s">
        <v>6883</v>
      </c>
      <c r="B6624" t="s">
        <v>33876</v>
      </c>
      <c r="I6624" t="s">
        <v>3</v>
      </c>
      <c r="J6624">
        <v>45.25</v>
      </c>
      <c r="M6624">
        <v>45.25</v>
      </c>
      <c r="N6624">
        <f t="shared" si="103"/>
        <v>0</v>
      </c>
    </row>
    <row r="6625" spans="1:14" x14ac:dyDescent="0.2">
      <c r="A6625" t="s">
        <v>6884</v>
      </c>
      <c r="B6625" t="s">
        <v>33877</v>
      </c>
      <c r="I6625" t="s">
        <v>3</v>
      </c>
      <c r="J6625">
        <v>54.65</v>
      </c>
      <c r="M6625">
        <v>54.65</v>
      </c>
      <c r="N6625">
        <f t="shared" si="103"/>
        <v>0</v>
      </c>
    </row>
    <row r="6626" spans="1:14" x14ac:dyDescent="0.2">
      <c r="A6626" t="s">
        <v>6885</v>
      </c>
      <c r="B6626" t="s">
        <v>33877</v>
      </c>
      <c r="I6626" t="s">
        <v>3</v>
      </c>
      <c r="J6626">
        <v>53.61</v>
      </c>
      <c r="M6626">
        <v>53.61</v>
      </c>
      <c r="N6626">
        <f t="shared" si="103"/>
        <v>0</v>
      </c>
    </row>
    <row r="6627" spans="1:14" x14ac:dyDescent="0.2">
      <c r="A6627" t="s">
        <v>6886</v>
      </c>
      <c r="B6627" t="s">
        <v>33878</v>
      </c>
      <c r="I6627" t="s">
        <v>3</v>
      </c>
      <c r="J6627">
        <v>55.19</v>
      </c>
      <c r="M6627">
        <v>55.19</v>
      </c>
      <c r="N6627">
        <f t="shared" si="103"/>
        <v>0</v>
      </c>
    </row>
    <row r="6628" spans="1:14" x14ac:dyDescent="0.2">
      <c r="A6628" t="s">
        <v>6887</v>
      </c>
      <c r="B6628" t="s">
        <v>33878</v>
      </c>
      <c r="I6628" t="s">
        <v>3</v>
      </c>
      <c r="J6628">
        <v>54.08</v>
      </c>
      <c r="M6628">
        <v>54.08</v>
      </c>
      <c r="N6628">
        <f t="shared" si="103"/>
        <v>0</v>
      </c>
    </row>
    <row r="6629" spans="1:14" x14ac:dyDescent="0.2">
      <c r="A6629" t="s">
        <v>6888</v>
      </c>
      <c r="B6629" t="s">
        <v>33879</v>
      </c>
      <c r="I6629" t="s">
        <v>3</v>
      </c>
      <c r="J6629">
        <v>65.03</v>
      </c>
      <c r="M6629">
        <v>65.03</v>
      </c>
      <c r="N6629">
        <f t="shared" si="103"/>
        <v>0</v>
      </c>
    </row>
    <row r="6630" spans="1:14" x14ac:dyDescent="0.2">
      <c r="A6630" t="s">
        <v>6889</v>
      </c>
      <c r="B6630" t="s">
        <v>33879</v>
      </c>
      <c r="I6630" t="s">
        <v>3</v>
      </c>
      <c r="J6630">
        <v>63.85</v>
      </c>
      <c r="M6630">
        <v>63.85</v>
      </c>
      <c r="N6630">
        <f t="shared" si="103"/>
        <v>0</v>
      </c>
    </row>
    <row r="6631" spans="1:14" x14ac:dyDescent="0.2">
      <c r="A6631" t="s">
        <v>6890</v>
      </c>
      <c r="B6631" t="s">
        <v>33880</v>
      </c>
      <c r="I6631" t="s">
        <v>3</v>
      </c>
      <c r="J6631">
        <v>81.09</v>
      </c>
      <c r="M6631">
        <v>81.09</v>
      </c>
      <c r="N6631">
        <f t="shared" si="103"/>
        <v>0</v>
      </c>
    </row>
    <row r="6632" spans="1:14" x14ac:dyDescent="0.2">
      <c r="A6632" t="s">
        <v>6891</v>
      </c>
      <c r="B6632" t="s">
        <v>33880</v>
      </c>
      <c r="I6632" t="s">
        <v>3</v>
      </c>
      <c r="J6632">
        <v>79.86</v>
      </c>
      <c r="M6632">
        <v>79.86</v>
      </c>
      <c r="N6632">
        <f t="shared" si="103"/>
        <v>0</v>
      </c>
    </row>
    <row r="6633" spans="1:14" x14ac:dyDescent="0.2">
      <c r="A6633" t="s">
        <v>6892</v>
      </c>
      <c r="B6633" t="s">
        <v>33881</v>
      </c>
      <c r="I6633" t="s">
        <v>3</v>
      </c>
      <c r="J6633">
        <v>112.71</v>
      </c>
      <c r="M6633">
        <v>112.71</v>
      </c>
      <c r="N6633">
        <f t="shared" si="103"/>
        <v>0</v>
      </c>
    </row>
    <row r="6634" spans="1:14" x14ac:dyDescent="0.2">
      <c r="A6634" t="s">
        <v>6893</v>
      </c>
      <c r="B6634" t="s">
        <v>33881</v>
      </c>
      <c r="I6634" t="s">
        <v>3</v>
      </c>
      <c r="J6634">
        <v>111.43</v>
      </c>
      <c r="M6634">
        <v>111.43</v>
      </c>
      <c r="N6634">
        <f t="shared" si="103"/>
        <v>0</v>
      </c>
    </row>
    <row r="6635" spans="1:14" x14ac:dyDescent="0.2">
      <c r="A6635" t="s">
        <v>6894</v>
      </c>
      <c r="B6635" t="s">
        <v>33882</v>
      </c>
      <c r="I6635" t="s">
        <v>3</v>
      </c>
      <c r="J6635">
        <v>144.51</v>
      </c>
      <c r="M6635">
        <v>144.51</v>
      </c>
      <c r="N6635">
        <f t="shared" si="103"/>
        <v>0</v>
      </c>
    </row>
    <row r="6636" spans="1:14" x14ac:dyDescent="0.2">
      <c r="A6636" t="s">
        <v>6895</v>
      </c>
      <c r="B6636" t="s">
        <v>33882</v>
      </c>
      <c r="I6636" t="s">
        <v>3</v>
      </c>
      <c r="J6636">
        <v>143.16</v>
      </c>
      <c r="M6636">
        <v>143.16</v>
      </c>
      <c r="N6636">
        <f t="shared" si="103"/>
        <v>0</v>
      </c>
    </row>
    <row r="6637" spans="1:14" x14ac:dyDescent="0.2">
      <c r="A6637" t="s">
        <v>6896</v>
      </c>
      <c r="B6637" t="s">
        <v>33883</v>
      </c>
      <c r="I6637" t="s">
        <v>3</v>
      </c>
      <c r="J6637">
        <v>52.68</v>
      </c>
      <c r="M6637">
        <v>52.68</v>
      </c>
      <c r="N6637">
        <f t="shared" si="103"/>
        <v>0</v>
      </c>
    </row>
    <row r="6638" spans="1:14" x14ac:dyDescent="0.2">
      <c r="A6638" t="s">
        <v>6897</v>
      </c>
      <c r="B6638" t="s">
        <v>33883</v>
      </c>
      <c r="I6638" t="s">
        <v>3</v>
      </c>
      <c r="J6638">
        <v>51.29</v>
      </c>
      <c r="M6638">
        <v>51.29</v>
      </c>
      <c r="N6638">
        <f t="shared" si="103"/>
        <v>0</v>
      </c>
    </row>
    <row r="6639" spans="1:14" x14ac:dyDescent="0.2">
      <c r="A6639" t="s">
        <v>6898</v>
      </c>
      <c r="B6639" t="s">
        <v>33884</v>
      </c>
      <c r="I6639" t="s">
        <v>3</v>
      </c>
      <c r="J6639">
        <v>70.55</v>
      </c>
      <c r="M6639">
        <v>70.55</v>
      </c>
      <c r="N6639">
        <f t="shared" si="103"/>
        <v>0</v>
      </c>
    </row>
    <row r="6640" spans="1:14" x14ac:dyDescent="0.2">
      <c r="A6640" t="s">
        <v>6899</v>
      </c>
      <c r="B6640" t="s">
        <v>33884</v>
      </c>
      <c r="I6640" t="s">
        <v>3</v>
      </c>
      <c r="J6640">
        <v>69.11</v>
      </c>
      <c r="M6640">
        <v>69.11</v>
      </c>
      <c r="N6640">
        <f t="shared" si="103"/>
        <v>0</v>
      </c>
    </row>
    <row r="6641" spans="1:14" x14ac:dyDescent="0.2">
      <c r="A6641" t="s">
        <v>6900</v>
      </c>
      <c r="B6641" t="s">
        <v>33885</v>
      </c>
      <c r="I6641" t="s">
        <v>3</v>
      </c>
      <c r="J6641">
        <v>84.16</v>
      </c>
      <c r="M6641">
        <v>84.16</v>
      </c>
      <c r="N6641">
        <f t="shared" si="103"/>
        <v>0</v>
      </c>
    </row>
    <row r="6642" spans="1:14" x14ac:dyDescent="0.2">
      <c r="A6642" t="s">
        <v>6901</v>
      </c>
      <c r="B6642" t="s">
        <v>33885</v>
      </c>
      <c r="I6642" t="s">
        <v>3</v>
      </c>
      <c r="J6642">
        <v>82.59</v>
      </c>
      <c r="M6642">
        <v>82.59</v>
      </c>
      <c r="N6642">
        <f t="shared" si="103"/>
        <v>0</v>
      </c>
    </row>
    <row r="6643" spans="1:14" x14ac:dyDescent="0.2">
      <c r="A6643" t="s">
        <v>6902</v>
      </c>
      <c r="B6643" t="s">
        <v>33886</v>
      </c>
      <c r="I6643" t="s">
        <v>3</v>
      </c>
      <c r="J6643">
        <v>98.6</v>
      </c>
      <c r="M6643">
        <v>98.6</v>
      </c>
      <c r="N6643">
        <f t="shared" si="103"/>
        <v>0</v>
      </c>
    </row>
    <row r="6644" spans="1:14" x14ac:dyDescent="0.2">
      <c r="A6644" t="s">
        <v>6903</v>
      </c>
      <c r="B6644" t="s">
        <v>33886</v>
      </c>
      <c r="I6644" t="s">
        <v>3</v>
      </c>
      <c r="J6644">
        <v>96.98</v>
      </c>
      <c r="M6644">
        <v>96.98</v>
      </c>
      <c r="N6644">
        <f t="shared" si="103"/>
        <v>0</v>
      </c>
    </row>
    <row r="6645" spans="1:14" x14ac:dyDescent="0.2">
      <c r="A6645" t="s">
        <v>6904</v>
      </c>
      <c r="B6645" t="s">
        <v>33887</v>
      </c>
      <c r="I6645" t="s">
        <v>3</v>
      </c>
      <c r="J6645">
        <v>121.56</v>
      </c>
      <c r="M6645">
        <v>121.56</v>
      </c>
      <c r="N6645">
        <f t="shared" si="103"/>
        <v>0</v>
      </c>
    </row>
    <row r="6646" spans="1:14" x14ac:dyDescent="0.2">
      <c r="A6646" t="s">
        <v>6905</v>
      </c>
      <c r="B6646" t="s">
        <v>33887</v>
      </c>
      <c r="I6646" t="s">
        <v>3</v>
      </c>
      <c r="J6646">
        <v>119.9</v>
      </c>
      <c r="M6646">
        <v>119.9</v>
      </c>
      <c r="N6646">
        <f t="shared" si="103"/>
        <v>0</v>
      </c>
    </row>
    <row r="6647" spans="1:14" x14ac:dyDescent="0.2">
      <c r="A6647" t="s">
        <v>6906</v>
      </c>
      <c r="B6647" t="s">
        <v>33888</v>
      </c>
      <c r="I6647" t="s">
        <v>3</v>
      </c>
      <c r="J6647">
        <v>139.68</v>
      </c>
      <c r="M6647">
        <v>139.68</v>
      </c>
      <c r="N6647">
        <f t="shared" si="103"/>
        <v>0</v>
      </c>
    </row>
    <row r="6648" spans="1:14" x14ac:dyDescent="0.2">
      <c r="A6648" t="s">
        <v>6907</v>
      </c>
      <c r="B6648" t="s">
        <v>33888</v>
      </c>
      <c r="I6648" t="s">
        <v>3</v>
      </c>
      <c r="J6648">
        <v>137.94999999999999</v>
      </c>
      <c r="M6648">
        <v>137.94999999999999</v>
      </c>
      <c r="N6648">
        <f t="shared" si="103"/>
        <v>0</v>
      </c>
    </row>
    <row r="6649" spans="1:14" x14ac:dyDescent="0.2">
      <c r="A6649" t="s">
        <v>6908</v>
      </c>
      <c r="B6649" t="s">
        <v>33889</v>
      </c>
      <c r="I6649" t="s">
        <v>3</v>
      </c>
      <c r="J6649">
        <v>203.57</v>
      </c>
      <c r="M6649">
        <v>203.57</v>
      </c>
      <c r="N6649">
        <f t="shared" si="103"/>
        <v>0</v>
      </c>
    </row>
    <row r="6650" spans="1:14" x14ac:dyDescent="0.2">
      <c r="A6650" t="s">
        <v>6909</v>
      </c>
      <c r="B6650" t="s">
        <v>33889</v>
      </c>
      <c r="I6650" t="s">
        <v>3</v>
      </c>
      <c r="J6650">
        <v>201.77</v>
      </c>
      <c r="M6650">
        <v>201.77</v>
      </c>
      <c r="N6650">
        <f t="shared" si="103"/>
        <v>0</v>
      </c>
    </row>
    <row r="6651" spans="1:14" x14ac:dyDescent="0.2">
      <c r="A6651" t="s">
        <v>6910</v>
      </c>
      <c r="B6651" t="s">
        <v>33890</v>
      </c>
      <c r="I6651" t="s">
        <v>3</v>
      </c>
      <c r="J6651">
        <v>267.27999999999997</v>
      </c>
      <c r="M6651">
        <v>267.27999999999997</v>
      </c>
      <c r="N6651">
        <f t="shared" si="103"/>
        <v>0</v>
      </c>
    </row>
    <row r="6652" spans="1:14" x14ac:dyDescent="0.2">
      <c r="A6652" t="s">
        <v>6911</v>
      </c>
      <c r="B6652" t="s">
        <v>33890</v>
      </c>
      <c r="I6652" t="s">
        <v>3</v>
      </c>
      <c r="J6652">
        <v>265.42</v>
      </c>
      <c r="M6652">
        <v>265.42</v>
      </c>
      <c r="N6652">
        <f t="shared" si="103"/>
        <v>0</v>
      </c>
    </row>
    <row r="6653" spans="1:14" x14ac:dyDescent="0.2">
      <c r="A6653" t="s">
        <v>6912</v>
      </c>
      <c r="B6653" t="s">
        <v>33891</v>
      </c>
      <c r="I6653" t="s">
        <v>3</v>
      </c>
      <c r="J6653">
        <v>25.94</v>
      </c>
      <c r="M6653">
        <v>25.94</v>
      </c>
      <c r="N6653">
        <f t="shared" si="103"/>
        <v>0</v>
      </c>
    </row>
    <row r="6654" spans="1:14" x14ac:dyDescent="0.2">
      <c r="A6654" t="s">
        <v>6913</v>
      </c>
      <c r="B6654" t="s">
        <v>33891</v>
      </c>
      <c r="I6654" t="s">
        <v>3</v>
      </c>
      <c r="J6654">
        <v>25</v>
      </c>
      <c r="M6654">
        <v>25</v>
      </c>
      <c r="N6654">
        <f t="shared" si="103"/>
        <v>0</v>
      </c>
    </row>
    <row r="6655" spans="1:14" x14ac:dyDescent="0.2">
      <c r="A6655" t="s">
        <v>6914</v>
      </c>
      <c r="B6655" t="s">
        <v>33892</v>
      </c>
      <c r="I6655" t="s">
        <v>3</v>
      </c>
      <c r="J6655">
        <v>46.22</v>
      </c>
      <c r="M6655">
        <v>46.22</v>
      </c>
      <c r="N6655">
        <f t="shared" si="103"/>
        <v>0</v>
      </c>
    </row>
    <row r="6656" spans="1:14" x14ac:dyDescent="0.2">
      <c r="A6656" t="s">
        <v>6915</v>
      </c>
      <c r="B6656" t="s">
        <v>33892</v>
      </c>
      <c r="I6656" t="s">
        <v>3</v>
      </c>
      <c r="J6656">
        <v>44.77</v>
      </c>
      <c r="M6656">
        <v>44.77</v>
      </c>
      <c r="N6656">
        <f t="shared" si="103"/>
        <v>0</v>
      </c>
    </row>
    <row r="6657" spans="1:14" x14ac:dyDescent="0.2">
      <c r="A6657" t="s">
        <v>6916</v>
      </c>
      <c r="B6657" t="s">
        <v>33893</v>
      </c>
      <c r="I6657" t="s">
        <v>3</v>
      </c>
      <c r="J6657">
        <v>45.06</v>
      </c>
      <c r="M6657">
        <v>45.06</v>
      </c>
      <c r="N6657">
        <f t="shared" si="103"/>
        <v>0</v>
      </c>
    </row>
    <row r="6658" spans="1:14" x14ac:dyDescent="0.2">
      <c r="A6658" t="s">
        <v>6917</v>
      </c>
      <c r="B6658" t="s">
        <v>33893</v>
      </c>
      <c r="I6658" t="s">
        <v>3</v>
      </c>
      <c r="J6658">
        <v>43.62</v>
      </c>
      <c r="M6658">
        <v>43.62</v>
      </c>
      <c r="N6658">
        <f t="shared" si="103"/>
        <v>0</v>
      </c>
    </row>
    <row r="6659" spans="1:14" x14ac:dyDescent="0.2">
      <c r="A6659" t="s">
        <v>6918</v>
      </c>
      <c r="B6659" t="s">
        <v>33894</v>
      </c>
      <c r="I6659" t="s">
        <v>3</v>
      </c>
      <c r="J6659">
        <v>48</v>
      </c>
      <c r="M6659">
        <v>48</v>
      </c>
      <c r="N6659">
        <f t="shared" si="103"/>
        <v>0</v>
      </c>
    </row>
    <row r="6660" spans="1:14" x14ac:dyDescent="0.2">
      <c r="A6660" t="s">
        <v>6919</v>
      </c>
      <c r="B6660" t="s">
        <v>33894</v>
      </c>
      <c r="I6660" t="s">
        <v>3</v>
      </c>
      <c r="J6660">
        <v>46.56</v>
      </c>
      <c r="M6660">
        <v>46.56</v>
      </c>
      <c r="N6660">
        <f t="shared" ref="N6660:N6723" si="104">J6660-M6660</f>
        <v>0</v>
      </c>
    </row>
    <row r="6661" spans="1:14" x14ac:dyDescent="0.2">
      <c r="A6661" t="s">
        <v>6920</v>
      </c>
      <c r="B6661" t="s">
        <v>33895</v>
      </c>
      <c r="I6661" t="s">
        <v>3</v>
      </c>
      <c r="J6661">
        <v>68.69</v>
      </c>
      <c r="M6661">
        <v>68.69</v>
      </c>
      <c r="N6661">
        <f t="shared" si="104"/>
        <v>0</v>
      </c>
    </row>
    <row r="6662" spans="1:14" x14ac:dyDescent="0.2">
      <c r="A6662" t="s">
        <v>6921</v>
      </c>
      <c r="B6662" t="s">
        <v>33895</v>
      </c>
      <c r="I6662" t="s">
        <v>3</v>
      </c>
      <c r="J6662">
        <v>65.8</v>
      </c>
      <c r="M6662">
        <v>65.8</v>
      </c>
      <c r="N6662">
        <f t="shared" si="104"/>
        <v>0</v>
      </c>
    </row>
    <row r="6663" spans="1:14" x14ac:dyDescent="0.2">
      <c r="A6663" t="s">
        <v>6922</v>
      </c>
      <c r="B6663" t="s">
        <v>33896</v>
      </c>
      <c r="I6663" t="s">
        <v>3</v>
      </c>
      <c r="J6663">
        <v>69.45</v>
      </c>
      <c r="M6663">
        <v>69.45</v>
      </c>
      <c r="N6663">
        <f t="shared" si="104"/>
        <v>0</v>
      </c>
    </row>
    <row r="6664" spans="1:14" x14ac:dyDescent="0.2">
      <c r="A6664" t="s">
        <v>6923</v>
      </c>
      <c r="B6664" t="s">
        <v>33896</v>
      </c>
      <c r="I6664" t="s">
        <v>3</v>
      </c>
      <c r="J6664">
        <v>66.55</v>
      </c>
      <c r="M6664">
        <v>66.55</v>
      </c>
      <c r="N6664">
        <f t="shared" si="104"/>
        <v>0</v>
      </c>
    </row>
    <row r="6665" spans="1:14" x14ac:dyDescent="0.2">
      <c r="A6665" t="s">
        <v>6924</v>
      </c>
      <c r="B6665" t="s">
        <v>33897</v>
      </c>
      <c r="I6665" t="s">
        <v>3</v>
      </c>
      <c r="J6665">
        <v>48.74</v>
      </c>
      <c r="M6665">
        <v>48.74</v>
      </c>
      <c r="N6665">
        <f t="shared" si="104"/>
        <v>0</v>
      </c>
    </row>
    <row r="6666" spans="1:14" x14ac:dyDescent="0.2">
      <c r="A6666" t="s">
        <v>6925</v>
      </c>
      <c r="B6666" t="s">
        <v>33897</v>
      </c>
      <c r="I6666" t="s">
        <v>3</v>
      </c>
      <c r="J6666">
        <v>47.29</v>
      </c>
      <c r="M6666">
        <v>47.29</v>
      </c>
      <c r="N6666">
        <f t="shared" si="104"/>
        <v>0</v>
      </c>
    </row>
    <row r="6667" spans="1:14" x14ac:dyDescent="0.2">
      <c r="A6667" t="s">
        <v>6926</v>
      </c>
      <c r="B6667" t="s">
        <v>33898</v>
      </c>
      <c r="I6667" t="s">
        <v>3</v>
      </c>
      <c r="J6667">
        <v>74.040000000000006</v>
      </c>
      <c r="M6667">
        <v>74.040000000000006</v>
      </c>
      <c r="N6667">
        <f t="shared" si="104"/>
        <v>0</v>
      </c>
    </row>
    <row r="6668" spans="1:14" x14ac:dyDescent="0.2">
      <c r="A6668" t="s">
        <v>6927</v>
      </c>
      <c r="B6668" t="s">
        <v>33898</v>
      </c>
      <c r="I6668" t="s">
        <v>3</v>
      </c>
      <c r="J6668">
        <v>71.14</v>
      </c>
      <c r="M6668">
        <v>71.14</v>
      </c>
      <c r="N6668">
        <f t="shared" si="104"/>
        <v>0</v>
      </c>
    </row>
    <row r="6669" spans="1:14" x14ac:dyDescent="0.2">
      <c r="A6669" t="s">
        <v>6928</v>
      </c>
      <c r="B6669" t="s">
        <v>33899</v>
      </c>
      <c r="I6669" t="s">
        <v>3</v>
      </c>
      <c r="J6669">
        <v>81.7</v>
      </c>
      <c r="M6669">
        <v>81.7</v>
      </c>
      <c r="N6669">
        <f t="shared" si="104"/>
        <v>0</v>
      </c>
    </row>
    <row r="6670" spans="1:14" x14ac:dyDescent="0.2">
      <c r="A6670" t="s">
        <v>6929</v>
      </c>
      <c r="B6670" t="s">
        <v>33899</v>
      </c>
      <c r="I6670" t="s">
        <v>3</v>
      </c>
      <c r="J6670">
        <v>77.849999999999994</v>
      </c>
      <c r="M6670">
        <v>77.849999999999994</v>
      </c>
      <c r="N6670">
        <f t="shared" si="104"/>
        <v>0</v>
      </c>
    </row>
    <row r="6671" spans="1:14" x14ac:dyDescent="0.2">
      <c r="A6671" t="s">
        <v>6930</v>
      </c>
      <c r="B6671" t="s">
        <v>33900</v>
      </c>
      <c r="I6671" t="s">
        <v>3</v>
      </c>
      <c r="J6671">
        <v>91.44</v>
      </c>
      <c r="M6671">
        <v>91.44</v>
      </c>
      <c r="N6671">
        <f t="shared" si="104"/>
        <v>0</v>
      </c>
    </row>
    <row r="6672" spans="1:14" x14ac:dyDescent="0.2">
      <c r="A6672" t="s">
        <v>6931</v>
      </c>
      <c r="B6672" t="s">
        <v>33900</v>
      </c>
      <c r="I6672" t="s">
        <v>3</v>
      </c>
      <c r="J6672">
        <v>89.87</v>
      </c>
      <c r="M6672">
        <v>89.87</v>
      </c>
      <c r="N6672">
        <f t="shared" si="104"/>
        <v>0</v>
      </c>
    </row>
    <row r="6673" spans="1:14" x14ac:dyDescent="0.2">
      <c r="A6673" t="s">
        <v>6932</v>
      </c>
      <c r="B6673" t="s">
        <v>33901</v>
      </c>
      <c r="I6673" t="s">
        <v>3</v>
      </c>
      <c r="J6673">
        <v>71.260000000000005</v>
      </c>
      <c r="M6673">
        <v>71.260000000000005</v>
      </c>
      <c r="N6673">
        <f t="shared" si="104"/>
        <v>0</v>
      </c>
    </row>
    <row r="6674" spans="1:14" x14ac:dyDescent="0.2">
      <c r="A6674" t="s">
        <v>6933</v>
      </c>
      <c r="B6674" t="s">
        <v>33901</v>
      </c>
      <c r="I6674" t="s">
        <v>3</v>
      </c>
      <c r="J6674">
        <v>67.540000000000006</v>
      </c>
      <c r="M6674">
        <v>67.540000000000006</v>
      </c>
      <c r="N6674">
        <f t="shared" si="104"/>
        <v>0</v>
      </c>
    </row>
    <row r="6675" spans="1:14" x14ac:dyDescent="0.2">
      <c r="A6675" t="s">
        <v>6934</v>
      </c>
      <c r="B6675" t="s">
        <v>33902</v>
      </c>
      <c r="I6675" t="s">
        <v>3</v>
      </c>
      <c r="J6675">
        <v>54.39</v>
      </c>
      <c r="M6675">
        <v>54.39</v>
      </c>
      <c r="N6675">
        <f t="shared" si="104"/>
        <v>0</v>
      </c>
    </row>
    <row r="6676" spans="1:14" x14ac:dyDescent="0.2">
      <c r="A6676" t="s">
        <v>6935</v>
      </c>
      <c r="B6676" t="s">
        <v>33902</v>
      </c>
      <c r="I6676" t="s">
        <v>3</v>
      </c>
      <c r="J6676">
        <v>54.02</v>
      </c>
      <c r="M6676">
        <v>54.02</v>
      </c>
      <c r="N6676">
        <f t="shared" si="104"/>
        <v>0</v>
      </c>
    </row>
    <row r="6677" spans="1:14" x14ac:dyDescent="0.2">
      <c r="A6677" t="s">
        <v>6936</v>
      </c>
      <c r="B6677" t="s">
        <v>33903</v>
      </c>
      <c r="I6677" t="s">
        <v>3</v>
      </c>
      <c r="J6677">
        <v>231.66</v>
      </c>
      <c r="M6677">
        <v>231.66</v>
      </c>
      <c r="N6677">
        <f t="shared" si="104"/>
        <v>0</v>
      </c>
    </row>
    <row r="6678" spans="1:14" x14ac:dyDescent="0.2">
      <c r="A6678" t="s">
        <v>6937</v>
      </c>
      <c r="B6678" t="s">
        <v>33903</v>
      </c>
      <c r="I6678" t="s">
        <v>3</v>
      </c>
      <c r="J6678">
        <v>216.18</v>
      </c>
      <c r="M6678">
        <v>216.18</v>
      </c>
      <c r="N6678">
        <f t="shared" si="104"/>
        <v>0</v>
      </c>
    </row>
    <row r="6679" spans="1:14" x14ac:dyDescent="0.2">
      <c r="A6679" t="s">
        <v>6938</v>
      </c>
      <c r="B6679" t="s">
        <v>33904</v>
      </c>
      <c r="I6679" t="s">
        <v>5</v>
      </c>
      <c r="J6679">
        <v>666.54</v>
      </c>
      <c r="M6679">
        <v>666.54</v>
      </c>
      <c r="N6679">
        <f t="shared" si="104"/>
        <v>0</v>
      </c>
    </row>
    <row r="6680" spans="1:14" x14ac:dyDescent="0.2">
      <c r="A6680" t="s">
        <v>6939</v>
      </c>
      <c r="B6680" t="s">
        <v>33904</v>
      </c>
      <c r="I6680" t="s">
        <v>5</v>
      </c>
      <c r="J6680">
        <v>666.54</v>
      </c>
      <c r="M6680">
        <v>666.54</v>
      </c>
      <c r="N6680">
        <f t="shared" si="104"/>
        <v>0</v>
      </c>
    </row>
    <row r="6681" spans="1:14" x14ac:dyDescent="0.2">
      <c r="A6681" t="s">
        <v>6940</v>
      </c>
      <c r="B6681" t="s">
        <v>33905</v>
      </c>
      <c r="I6681" t="s">
        <v>5</v>
      </c>
      <c r="J6681">
        <v>783.3</v>
      </c>
      <c r="M6681">
        <v>783.3</v>
      </c>
      <c r="N6681">
        <f t="shared" si="104"/>
        <v>0</v>
      </c>
    </row>
    <row r="6682" spans="1:14" x14ac:dyDescent="0.2">
      <c r="A6682" t="s">
        <v>6941</v>
      </c>
      <c r="B6682" t="s">
        <v>33905</v>
      </c>
      <c r="I6682" t="s">
        <v>5</v>
      </c>
      <c r="J6682">
        <v>783.3</v>
      </c>
      <c r="M6682">
        <v>783.3</v>
      </c>
      <c r="N6682">
        <f t="shared" si="104"/>
        <v>0</v>
      </c>
    </row>
    <row r="6683" spans="1:14" x14ac:dyDescent="0.2">
      <c r="A6683" t="s">
        <v>6942</v>
      </c>
      <c r="B6683" t="s">
        <v>33906</v>
      </c>
      <c r="I6683" t="s">
        <v>5</v>
      </c>
      <c r="J6683">
        <v>867.51</v>
      </c>
      <c r="M6683">
        <v>867.51</v>
      </c>
      <c r="N6683">
        <f t="shared" si="104"/>
        <v>0</v>
      </c>
    </row>
    <row r="6684" spans="1:14" x14ac:dyDescent="0.2">
      <c r="A6684" t="s">
        <v>6943</v>
      </c>
      <c r="B6684" t="s">
        <v>33906</v>
      </c>
      <c r="I6684" t="s">
        <v>5</v>
      </c>
      <c r="J6684">
        <v>867.51</v>
      </c>
      <c r="M6684">
        <v>867.51</v>
      </c>
      <c r="N6684">
        <f t="shared" si="104"/>
        <v>0</v>
      </c>
    </row>
    <row r="6685" spans="1:14" x14ac:dyDescent="0.2">
      <c r="A6685" t="s">
        <v>6944</v>
      </c>
      <c r="B6685" t="s">
        <v>33907</v>
      </c>
      <c r="I6685" t="s">
        <v>5</v>
      </c>
      <c r="J6685">
        <v>964.32</v>
      </c>
      <c r="M6685">
        <v>964.32</v>
      </c>
      <c r="N6685">
        <f t="shared" si="104"/>
        <v>0</v>
      </c>
    </row>
    <row r="6686" spans="1:14" x14ac:dyDescent="0.2">
      <c r="A6686" t="s">
        <v>6945</v>
      </c>
      <c r="B6686" t="s">
        <v>33907</v>
      </c>
      <c r="I6686" t="s">
        <v>5</v>
      </c>
      <c r="J6686">
        <v>964.32</v>
      </c>
      <c r="M6686">
        <v>964.32</v>
      </c>
      <c r="N6686">
        <f t="shared" si="104"/>
        <v>0</v>
      </c>
    </row>
    <row r="6687" spans="1:14" x14ac:dyDescent="0.2">
      <c r="A6687" t="s">
        <v>6946</v>
      </c>
      <c r="B6687" t="s">
        <v>33908</v>
      </c>
      <c r="I6687" t="s">
        <v>5</v>
      </c>
      <c r="J6687">
        <v>1055.04</v>
      </c>
      <c r="M6687">
        <v>1055.04</v>
      </c>
      <c r="N6687">
        <f t="shared" si="104"/>
        <v>0</v>
      </c>
    </row>
    <row r="6688" spans="1:14" x14ac:dyDescent="0.2">
      <c r="A6688" t="s">
        <v>6947</v>
      </c>
      <c r="B6688" t="s">
        <v>33908</v>
      </c>
      <c r="I6688" t="s">
        <v>5</v>
      </c>
      <c r="J6688">
        <v>1055.04</v>
      </c>
      <c r="M6688">
        <v>1055.04</v>
      </c>
      <c r="N6688">
        <f t="shared" si="104"/>
        <v>0</v>
      </c>
    </row>
    <row r="6689" spans="1:14" x14ac:dyDescent="0.2">
      <c r="A6689" t="s">
        <v>6948</v>
      </c>
      <c r="B6689" t="s">
        <v>33909</v>
      </c>
      <c r="I6689" t="s">
        <v>5</v>
      </c>
      <c r="J6689">
        <v>1148.49</v>
      </c>
      <c r="M6689">
        <v>1148.49</v>
      </c>
      <c r="N6689">
        <f t="shared" si="104"/>
        <v>0</v>
      </c>
    </row>
    <row r="6690" spans="1:14" x14ac:dyDescent="0.2">
      <c r="A6690" t="s">
        <v>6949</v>
      </c>
      <c r="B6690" t="s">
        <v>33909</v>
      </c>
      <c r="I6690" t="s">
        <v>5</v>
      </c>
      <c r="J6690">
        <v>1148.49</v>
      </c>
      <c r="M6690">
        <v>1148.49</v>
      </c>
      <c r="N6690">
        <f t="shared" si="104"/>
        <v>0</v>
      </c>
    </row>
    <row r="6691" spans="1:14" x14ac:dyDescent="0.2">
      <c r="A6691" t="s">
        <v>6950</v>
      </c>
      <c r="B6691" t="s">
        <v>33910</v>
      </c>
      <c r="I6691" t="s">
        <v>5</v>
      </c>
      <c r="J6691">
        <v>1255.5899999999999</v>
      </c>
      <c r="M6691">
        <v>1255.5899999999999</v>
      </c>
      <c r="N6691">
        <f t="shared" si="104"/>
        <v>0</v>
      </c>
    </row>
    <row r="6692" spans="1:14" x14ac:dyDescent="0.2">
      <c r="A6692" t="s">
        <v>6951</v>
      </c>
      <c r="B6692" t="s">
        <v>33910</v>
      </c>
      <c r="I6692" t="s">
        <v>5</v>
      </c>
      <c r="J6692">
        <v>1255.5899999999999</v>
      </c>
      <c r="M6692">
        <v>1255.5899999999999</v>
      </c>
      <c r="N6692">
        <f t="shared" si="104"/>
        <v>0</v>
      </c>
    </row>
    <row r="6693" spans="1:14" x14ac:dyDescent="0.2">
      <c r="A6693" t="s">
        <v>6952</v>
      </c>
      <c r="B6693" t="s">
        <v>33911</v>
      </c>
      <c r="I6693" t="s">
        <v>5</v>
      </c>
      <c r="J6693">
        <v>1352.61</v>
      </c>
      <c r="M6693">
        <v>1352.61</v>
      </c>
      <c r="N6693">
        <f t="shared" si="104"/>
        <v>0</v>
      </c>
    </row>
    <row r="6694" spans="1:14" x14ac:dyDescent="0.2">
      <c r="A6694" t="s">
        <v>6953</v>
      </c>
      <c r="B6694" t="s">
        <v>33911</v>
      </c>
      <c r="I6694" t="s">
        <v>5</v>
      </c>
      <c r="J6694">
        <v>1352.61</v>
      </c>
      <c r="M6694">
        <v>1352.61</v>
      </c>
      <c r="N6694">
        <f t="shared" si="104"/>
        <v>0</v>
      </c>
    </row>
    <row r="6695" spans="1:14" x14ac:dyDescent="0.2">
      <c r="A6695" t="s">
        <v>6954</v>
      </c>
      <c r="B6695" t="s">
        <v>33912</v>
      </c>
      <c r="I6695" t="s">
        <v>5</v>
      </c>
      <c r="J6695">
        <v>1446.48</v>
      </c>
      <c r="M6695">
        <v>1446.48</v>
      </c>
      <c r="N6695">
        <f t="shared" si="104"/>
        <v>0</v>
      </c>
    </row>
    <row r="6696" spans="1:14" x14ac:dyDescent="0.2">
      <c r="A6696" t="s">
        <v>6955</v>
      </c>
      <c r="B6696" t="s">
        <v>33912</v>
      </c>
      <c r="I6696" t="s">
        <v>5</v>
      </c>
      <c r="J6696">
        <v>1446.48</v>
      </c>
      <c r="M6696">
        <v>1446.48</v>
      </c>
      <c r="N6696">
        <f t="shared" si="104"/>
        <v>0</v>
      </c>
    </row>
    <row r="6697" spans="1:14" x14ac:dyDescent="0.2">
      <c r="A6697" t="s">
        <v>6956</v>
      </c>
      <c r="B6697" t="s">
        <v>33913</v>
      </c>
      <c r="I6697" t="s">
        <v>5</v>
      </c>
      <c r="J6697">
        <v>1540.56</v>
      </c>
      <c r="M6697">
        <v>1540.56</v>
      </c>
      <c r="N6697">
        <f t="shared" si="104"/>
        <v>0</v>
      </c>
    </row>
    <row r="6698" spans="1:14" x14ac:dyDescent="0.2">
      <c r="A6698" t="s">
        <v>6957</v>
      </c>
      <c r="B6698" t="s">
        <v>33913</v>
      </c>
      <c r="I6698" t="s">
        <v>5</v>
      </c>
      <c r="J6698">
        <v>1540.56</v>
      </c>
      <c r="M6698">
        <v>1540.56</v>
      </c>
      <c r="N6698">
        <f t="shared" si="104"/>
        <v>0</v>
      </c>
    </row>
    <row r="6699" spans="1:14" x14ac:dyDescent="0.2">
      <c r="A6699" t="s">
        <v>6958</v>
      </c>
      <c r="B6699" t="s">
        <v>33914</v>
      </c>
      <c r="I6699" t="s">
        <v>5</v>
      </c>
      <c r="J6699">
        <v>857.64</v>
      </c>
      <c r="M6699">
        <v>857.64</v>
      </c>
      <c r="N6699">
        <f t="shared" si="104"/>
        <v>0</v>
      </c>
    </row>
    <row r="6700" spans="1:14" x14ac:dyDescent="0.2">
      <c r="A6700" t="s">
        <v>6959</v>
      </c>
      <c r="B6700" t="s">
        <v>33914</v>
      </c>
      <c r="I6700" t="s">
        <v>5</v>
      </c>
      <c r="J6700">
        <v>857.64</v>
      </c>
      <c r="M6700">
        <v>857.64</v>
      </c>
      <c r="N6700">
        <f t="shared" si="104"/>
        <v>0</v>
      </c>
    </row>
    <row r="6701" spans="1:14" x14ac:dyDescent="0.2">
      <c r="A6701" t="s">
        <v>6960</v>
      </c>
      <c r="B6701" t="s">
        <v>33915</v>
      </c>
      <c r="I6701" t="s">
        <v>5</v>
      </c>
      <c r="J6701">
        <v>945</v>
      </c>
      <c r="M6701">
        <v>945</v>
      </c>
      <c r="N6701">
        <f t="shared" si="104"/>
        <v>0</v>
      </c>
    </row>
    <row r="6702" spans="1:14" x14ac:dyDescent="0.2">
      <c r="A6702" t="s">
        <v>6961</v>
      </c>
      <c r="B6702" t="s">
        <v>33915</v>
      </c>
      <c r="I6702" t="s">
        <v>5</v>
      </c>
      <c r="J6702">
        <v>945</v>
      </c>
      <c r="M6702">
        <v>945</v>
      </c>
      <c r="N6702">
        <f t="shared" si="104"/>
        <v>0</v>
      </c>
    </row>
    <row r="6703" spans="1:14" x14ac:dyDescent="0.2">
      <c r="A6703" t="s">
        <v>6962</v>
      </c>
      <c r="B6703" t="s">
        <v>33916</v>
      </c>
      <c r="I6703" t="s">
        <v>5</v>
      </c>
      <c r="J6703">
        <v>1045.17</v>
      </c>
      <c r="M6703">
        <v>1045.17</v>
      </c>
      <c r="N6703">
        <f t="shared" si="104"/>
        <v>0</v>
      </c>
    </row>
    <row r="6704" spans="1:14" x14ac:dyDescent="0.2">
      <c r="A6704" t="s">
        <v>6963</v>
      </c>
      <c r="B6704" t="s">
        <v>33916</v>
      </c>
      <c r="I6704" t="s">
        <v>5</v>
      </c>
      <c r="J6704">
        <v>1045.17</v>
      </c>
      <c r="M6704">
        <v>1045.17</v>
      </c>
      <c r="N6704">
        <f t="shared" si="104"/>
        <v>0</v>
      </c>
    </row>
    <row r="6705" spans="1:14" x14ac:dyDescent="0.2">
      <c r="A6705" t="s">
        <v>6964</v>
      </c>
      <c r="B6705" t="s">
        <v>33917</v>
      </c>
      <c r="I6705" t="s">
        <v>5</v>
      </c>
      <c r="J6705">
        <v>1139.25</v>
      </c>
      <c r="M6705">
        <v>1139.25</v>
      </c>
      <c r="N6705">
        <f t="shared" si="104"/>
        <v>0</v>
      </c>
    </row>
    <row r="6706" spans="1:14" x14ac:dyDescent="0.2">
      <c r="A6706" t="s">
        <v>6965</v>
      </c>
      <c r="B6706" t="s">
        <v>33917</v>
      </c>
      <c r="I6706" t="s">
        <v>5</v>
      </c>
      <c r="J6706">
        <v>1139.25</v>
      </c>
      <c r="M6706">
        <v>1139.25</v>
      </c>
      <c r="N6706">
        <f t="shared" si="104"/>
        <v>0</v>
      </c>
    </row>
    <row r="6707" spans="1:14" x14ac:dyDescent="0.2">
      <c r="A6707" t="s">
        <v>6966</v>
      </c>
      <c r="B6707" t="s">
        <v>33918</v>
      </c>
      <c r="I6707" t="s">
        <v>5</v>
      </c>
      <c r="J6707">
        <v>1229.8699999999999</v>
      </c>
      <c r="M6707">
        <v>1229.8699999999999</v>
      </c>
      <c r="N6707">
        <f t="shared" si="104"/>
        <v>0</v>
      </c>
    </row>
    <row r="6708" spans="1:14" x14ac:dyDescent="0.2">
      <c r="A6708" t="s">
        <v>6967</v>
      </c>
      <c r="B6708" t="s">
        <v>33918</v>
      </c>
      <c r="I6708" t="s">
        <v>5</v>
      </c>
      <c r="J6708">
        <v>1229.8699999999999</v>
      </c>
      <c r="M6708">
        <v>1229.8699999999999</v>
      </c>
      <c r="N6708">
        <f t="shared" si="104"/>
        <v>0</v>
      </c>
    </row>
    <row r="6709" spans="1:14" x14ac:dyDescent="0.2">
      <c r="A6709" t="s">
        <v>6968</v>
      </c>
      <c r="B6709" t="s">
        <v>33919</v>
      </c>
      <c r="I6709" t="s">
        <v>5</v>
      </c>
      <c r="J6709">
        <v>1236.23</v>
      </c>
      <c r="M6709">
        <v>1236.23</v>
      </c>
      <c r="N6709">
        <f t="shared" si="104"/>
        <v>0</v>
      </c>
    </row>
    <row r="6710" spans="1:14" x14ac:dyDescent="0.2">
      <c r="A6710" t="s">
        <v>6969</v>
      </c>
      <c r="B6710" t="s">
        <v>33919</v>
      </c>
      <c r="I6710" t="s">
        <v>5</v>
      </c>
      <c r="J6710">
        <v>1236.23</v>
      </c>
      <c r="M6710">
        <v>1236.23</v>
      </c>
      <c r="N6710">
        <f t="shared" si="104"/>
        <v>0</v>
      </c>
    </row>
    <row r="6711" spans="1:14" x14ac:dyDescent="0.2">
      <c r="A6711" t="s">
        <v>6970</v>
      </c>
      <c r="B6711" t="s">
        <v>33920</v>
      </c>
      <c r="I6711" t="s">
        <v>5</v>
      </c>
      <c r="J6711">
        <v>1439.97</v>
      </c>
      <c r="M6711">
        <v>1439.97</v>
      </c>
      <c r="N6711">
        <f t="shared" si="104"/>
        <v>0</v>
      </c>
    </row>
    <row r="6712" spans="1:14" x14ac:dyDescent="0.2">
      <c r="A6712" t="s">
        <v>6971</v>
      </c>
      <c r="B6712" t="s">
        <v>33920</v>
      </c>
      <c r="I6712" t="s">
        <v>5</v>
      </c>
      <c r="J6712">
        <v>1439.97</v>
      </c>
      <c r="M6712">
        <v>1439.97</v>
      </c>
      <c r="N6712">
        <f t="shared" si="104"/>
        <v>0</v>
      </c>
    </row>
    <row r="6713" spans="1:14" x14ac:dyDescent="0.2">
      <c r="A6713" t="s">
        <v>6972</v>
      </c>
      <c r="B6713" t="s">
        <v>33921</v>
      </c>
      <c r="I6713" t="s">
        <v>5</v>
      </c>
      <c r="J6713">
        <v>1540.56</v>
      </c>
      <c r="M6713">
        <v>1540.56</v>
      </c>
      <c r="N6713">
        <f t="shared" si="104"/>
        <v>0</v>
      </c>
    </row>
    <row r="6714" spans="1:14" x14ac:dyDescent="0.2">
      <c r="A6714" t="s">
        <v>6973</v>
      </c>
      <c r="B6714" t="s">
        <v>33921</v>
      </c>
      <c r="I6714" t="s">
        <v>5</v>
      </c>
      <c r="J6714">
        <v>1540.56</v>
      </c>
      <c r="M6714">
        <v>1540.56</v>
      </c>
      <c r="N6714">
        <f t="shared" si="104"/>
        <v>0</v>
      </c>
    </row>
    <row r="6715" spans="1:14" x14ac:dyDescent="0.2">
      <c r="A6715" t="s">
        <v>6974</v>
      </c>
      <c r="B6715" t="s">
        <v>33922</v>
      </c>
      <c r="I6715" t="s">
        <v>5</v>
      </c>
      <c r="J6715">
        <v>1634.22</v>
      </c>
      <c r="M6715">
        <v>1634.22</v>
      </c>
      <c r="N6715">
        <f t="shared" si="104"/>
        <v>0</v>
      </c>
    </row>
    <row r="6716" spans="1:14" x14ac:dyDescent="0.2">
      <c r="A6716" t="s">
        <v>6975</v>
      </c>
      <c r="B6716" t="s">
        <v>33922</v>
      </c>
      <c r="I6716" t="s">
        <v>5</v>
      </c>
      <c r="J6716">
        <v>1634.22</v>
      </c>
      <c r="M6716">
        <v>1634.22</v>
      </c>
      <c r="N6716">
        <f t="shared" si="104"/>
        <v>0</v>
      </c>
    </row>
    <row r="6717" spans="1:14" x14ac:dyDescent="0.2">
      <c r="A6717" t="s">
        <v>6976</v>
      </c>
      <c r="B6717" t="s">
        <v>33923</v>
      </c>
      <c r="I6717" t="s">
        <v>5</v>
      </c>
      <c r="J6717">
        <v>1740.9</v>
      </c>
      <c r="M6717">
        <v>1740.9</v>
      </c>
      <c r="N6717">
        <f t="shared" si="104"/>
        <v>0</v>
      </c>
    </row>
    <row r="6718" spans="1:14" x14ac:dyDescent="0.2">
      <c r="A6718" t="s">
        <v>6977</v>
      </c>
      <c r="B6718" t="s">
        <v>33923</v>
      </c>
      <c r="I6718" t="s">
        <v>5</v>
      </c>
      <c r="J6718">
        <v>1740.9</v>
      </c>
      <c r="M6718">
        <v>1740.9</v>
      </c>
      <c r="N6718">
        <f t="shared" si="104"/>
        <v>0</v>
      </c>
    </row>
    <row r="6719" spans="1:14" x14ac:dyDescent="0.2">
      <c r="A6719" t="s">
        <v>6978</v>
      </c>
      <c r="B6719" t="s">
        <v>33924</v>
      </c>
      <c r="I6719" t="s">
        <v>3</v>
      </c>
      <c r="J6719">
        <v>88.55</v>
      </c>
      <c r="M6719">
        <v>88.55</v>
      </c>
      <c r="N6719">
        <f t="shared" si="104"/>
        <v>0</v>
      </c>
    </row>
    <row r="6720" spans="1:14" x14ac:dyDescent="0.2">
      <c r="A6720" t="s">
        <v>6979</v>
      </c>
      <c r="B6720" t="s">
        <v>33924</v>
      </c>
      <c r="I6720" t="s">
        <v>3</v>
      </c>
      <c r="J6720">
        <v>88.55</v>
      </c>
      <c r="M6720">
        <v>88.55</v>
      </c>
      <c r="N6720">
        <f t="shared" si="104"/>
        <v>0</v>
      </c>
    </row>
    <row r="6721" spans="1:14" x14ac:dyDescent="0.2">
      <c r="A6721" t="s">
        <v>6980</v>
      </c>
      <c r="B6721" t="s">
        <v>33925</v>
      </c>
      <c r="I6721" t="s">
        <v>4</v>
      </c>
      <c r="J6721">
        <v>1839.8</v>
      </c>
      <c r="M6721">
        <v>1839.8</v>
      </c>
      <c r="N6721">
        <f t="shared" si="104"/>
        <v>0</v>
      </c>
    </row>
    <row r="6722" spans="1:14" x14ac:dyDescent="0.2">
      <c r="A6722" t="s">
        <v>6981</v>
      </c>
      <c r="B6722" t="s">
        <v>33925</v>
      </c>
      <c r="I6722" t="s">
        <v>4</v>
      </c>
      <c r="J6722">
        <v>1700.83</v>
      </c>
      <c r="M6722">
        <v>1700.83</v>
      </c>
      <c r="N6722">
        <f t="shared" si="104"/>
        <v>0</v>
      </c>
    </row>
    <row r="6723" spans="1:14" x14ac:dyDescent="0.2">
      <c r="A6723" t="s">
        <v>6982</v>
      </c>
      <c r="B6723" t="s">
        <v>33926</v>
      </c>
      <c r="I6723" t="s">
        <v>4</v>
      </c>
      <c r="J6723">
        <v>2085.1799999999998</v>
      </c>
      <c r="M6723">
        <v>2085.1799999999998</v>
      </c>
      <c r="N6723">
        <f t="shared" si="104"/>
        <v>0</v>
      </c>
    </row>
    <row r="6724" spans="1:14" x14ac:dyDescent="0.2">
      <c r="A6724" t="s">
        <v>6983</v>
      </c>
      <c r="B6724" t="s">
        <v>33926</v>
      </c>
      <c r="I6724" t="s">
        <v>4</v>
      </c>
      <c r="J6724">
        <v>1931.61</v>
      </c>
      <c r="M6724">
        <v>1931.61</v>
      </c>
      <c r="N6724">
        <f t="shared" ref="N6724:N6787" si="105">J6724-M6724</f>
        <v>0</v>
      </c>
    </row>
    <row r="6725" spans="1:14" x14ac:dyDescent="0.2">
      <c r="A6725" t="s">
        <v>6984</v>
      </c>
      <c r="B6725" t="s">
        <v>33927</v>
      </c>
      <c r="I6725" t="s">
        <v>4</v>
      </c>
      <c r="J6725">
        <v>2517.98</v>
      </c>
      <c r="M6725">
        <v>2517.98</v>
      </c>
      <c r="N6725">
        <f t="shared" si="105"/>
        <v>0</v>
      </c>
    </row>
    <row r="6726" spans="1:14" x14ac:dyDescent="0.2">
      <c r="A6726" t="s">
        <v>6985</v>
      </c>
      <c r="B6726" t="s">
        <v>33927</v>
      </c>
      <c r="I6726" t="s">
        <v>4</v>
      </c>
      <c r="J6726">
        <v>2335.5300000000002</v>
      </c>
      <c r="M6726">
        <v>2335.5300000000002</v>
      </c>
      <c r="N6726">
        <f t="shared" si="105"/>
        <v>0</v>
      </c>
    </row>
    <row r="6727" spans="1:14" x14ac:dyDescent="0.2">
      <c r="A6727" t="s">
        <v>6986</v>
      </c>
      <c r="B6727" t="s">
        <v>33928</v>
      </c>
      <c r="I6727" t="s">
        <v>4</v>
      </c>
      <c r="J6727">
        <v>2019.43</v>
      </c>
      <c r="M6727">
        <v>2019.43</v>
      </c>
      <c r="N6727">
        <f t="shared" si="105"/>
        <v>0</v>
      </c>
    </row>
    <row r="6728" spans="1:14" x14ac:dyDescent="0.2">
      <c r="A6728" t="s">
        <v>6987</v>
      </c>
      <c r="B6728" t="s">
        <v>33928</v>
      </c>
      <c r="I6728" t="s">
        <v>4</v>
      </c>
      <c r="J6728">
        <v>1874.78</v>
      </c>
      <c r="M6728">
        <v>1874.78</v>
      </c>
      <c r="N6728">
        <f t="shared" si="105"/>
        <v>0</v>
      </c>
    </row>
    <row r="6729" spans="1:14" x14ac:dyDescent="0.2">
      <c r="A6729" t="s">
        <v>6988</v>
      </c>
      <c r="B6729" t="s">
        <v>33929</v>
      </c>
      <c r="I6729" t="s">
        <v>4</v>
      </c>
      <c r="J6729">
        <v>2423.29</v>
      </c>
      <c r="M6729">
        <v>2423.29</v>
      </c>
      <c r="N6729">
        <f t="shared" si="105"/>
        <v>0</v>
      </c>
    </row>
    <row r="6730" spans="1:14" x14ac:dyDescent="0.2">
      <c r="A6730" t="s">
        <v>6989</v>
      </c>
      <c r="B6730" t="s">
        <v>33929</v>
      </c>
      <c r="I6730" t="s">
        <v>4</v>
      </c>
      <c r="J6730">
        <v>2249.71</v>
      </c>
      <c r="M6730">
        <v>2249.71</v>
      </c>
      <c r="N6730">
        <f t="shared" si="105"/>
        <v>0</v>
      </c>
    </row>
    <row r="6731" spans="1:14" x14ac:dyDescent="0.2">
      <c r="A6731" t="s">
        <v>6990</v>
      </c>
      <c r="B6731" t="s">
        <v>33930</v>
      </c>
      <c r="I6731" t="s">
        <v>4</v>
      </c>
      <c r="J6731">
        <v>3029.15</v>
      </c>
      <c r="M6731">
        <v>3029.15</v>
      </c>
      <c r="N6731">
        <f t="shared" si="105"/>
        <v>0</v>
      </c>
    </row>
    <row r="6732" spans="1:14" x14ac:dyDescent="0.2">
      <c r="A6732" t="s">
        <v>6991</v>
      </c>
      <c r="B6732" t="s">
        <v>33930</v>
      </c>
      <c r="I6732" t="s">
        <v>4</v>
      </c>
      <c r="J6732">
        <v>2812.17</v>
      </c>
      <c r="M6732">
        <v>2812.17</v>
      </c>
      <c r="N6732">
        <f t="shared" si="105"/>
        <v>0</v>
      </c>
    </row>
    <row r="6733" spans="1:14" x14ac:dyDescent="0.2">
      <c r="A6733" t="s">
        <v>6992</v>
      </c>
      <c r="B6733" t="s">
        <v>33931</v>
      </c>
      <c r="I6733" t="s">
        <v>4</v>
      </c>
      <c r="J6733">
        <v>4038.87</v>
      </c>
      <c r="M6733">
        <v>4038.87</v>
      </c>
      <c r="N6733">
        <f t="shared" si="105"/>
        <v>0</v>
      </c>
    </row>
    <row r="6734" spans="1:14" x14ac:dyDescent="0.2">
      <c r="A6734" t="s">
        <v>6993</v>
      </c>
      <c r="B6734" t="s">
        <v>33931</v>
      </c>
      <c r="I6734" t="s">
        <v>4</v>
      </c>
      <c r="J6734">
        <v>3749.56</v>
      </c>
      <c r="M6734">
        <v>3749.56</v>
      </c>
      <c r="N6734">
        <f t="shared" si="105"/>
        <v>0</v>
      </c>
    </row>
    <row r="6735" spans="1:14" x14ac:dyDescent="0.2">
      <c r="A6735" t="s">
        <v>6994</v>
      </c>
      <c r="B6735" t="s">
        <v>33932</v>
      </c>
      <c r="I6735" t="s">
        <v>4</v>
      </c>
      <c r="J6735">
        <v>5048.59</v>
      </c>
      <c r="M6735">
        <v>5048.59</v>
      </c>
      <c r="N6735">
        <f t="shared" si="105"/>
        <v>0</v>
      </c>
    </row>
    <row r="6736" spans="1:14" x14ac:dyDescent="0.2">
      <c r="A6736" t="s">
        <v>6995</v>
      </c>
      <c r="B6736" t="s">
        <v>33932</v>
      </c>
      <c r="I6736" t="s">
        <v>4</v>
      </c>
      <c r="J6736">
        <v>4686.96</v>
      </c>
      <c r="M6736">
        <v>4686.96</v>
      </c>
      <c r="N6736">
        <f t="shared" si="105"/>
        <v>0</v>
      </c>
    </row>
    <row r="6737" spans="1:14" x14ac:dyDescent="0.2">
      <c r="A6737" t="s">
        <v>6996</v>
      </c>
      <c r="B6737" t="s">
        <v>33933</v>
      </c>
      <c r="I6737" t="s">
        <v>20</v>
      </c>
      <c r="J6737">
        <v>1490.09</v>
      </c>
      <c r="M6737">
        <v>1490.09</v>
      </c>
      <c r="N6737">
        <f t="shared" si="105"/>
        <v>0</v>
      </c>
    </row>
    <row r="6738" spans="1:14" x14ac:dyDescent="0.2">
      <c r="A6738" t="s">
        <v>6997</v>
      </c>
      <c r="B6738" t="s">
        <v>33933</v>
      </c>
      <c r="I6738" t="s">
        <v>20</v>
      </c>
      <c r="J6738">
        <v>1333.43</v>
      </c>
      <c r="M6738">
        <v>1333.43</v>
      </c>
      <c r="N6738">
        <f t="shared" si="105"/>
        <v>0</v>
      </c>
    </row>
    <row r="6739" spans="1:14" x14ac:dyDescent="0.2">
      <c r="A6739" t="s">
        <v>6998</v>
      </c>
      <c r="B6739" t="s">
        <v>33934</v>
      </c>
      <c r="I6739" t="s">
        <v>20</v>
      </c>
      <c r="J6739">
        <v>402.2</v>
      </c>
      <c r="M6739">
        <v>402.2</v>
      </c>
      <c r="N6739">
        <f t="shared" si="105"/>
        <v>0</v>
      </c>
    </row>
    <row r="6740" spans="1:14" x14ac:dyDescent="0.2">
      <c r="A6740" t="s">
        <v>6999</v>
      </c>
      <c r="B6740" t="s">
        <v>33934</v>
      </c>
      <c r="I6740" t="s">
        <v>20</v>
      </c>
      <c r="J6740">
        <v>361.18</v>
      </c>
      <c r="M6740">
        <v>361.18</v>
      </c>
      <c r="N6740">
        <f t="shared" si="105"/>
        <v>0</v>
      </c>
    </row>
    <row r="6741" spans="1:14" x14ac:dyDescent="0.2">
      <c r="A6741" t="s">
        <v>7000</v>
      </c>
      <c r="B6741" t="s">
        <v>41069</v>
      </c>
      <c r="I6741" t="s">
        <v>4</v>
      </c>
      <c r="J6741">
        <v>182.4</v>
      </c>
      <c r="M6741">
        <v>182.4</v>
      </c>
      <c r="N6741">
        <f t="shared" si="105"/>
        <v>0</v>
      </c>
    </row>
    <row r="6742" spans="1:14" x14ac:dyDescent="0.2">
      <c r="A6742" t="s">
        <v>7001</v>
      </c>
      <c r="B6742" t="s">
        <v>41069</v>
      </c>
      <c r="I6742" t="s">
        <v>4</v>
      </c>
      <c r="J6742">
        <v>182.4</v>
      </c>
      <c r="M6742">
        <v>182.4</v>
      </c>
      <c r="N6742">
        <f t="shared" si="105"/>
        <v>0</v>
      </c>
    </row>
    <row r="6743" spans="1:14" x14ac:dyDescent="0.2">
      <c r="A6743" t="s">
        <v>7002</v>
      </c>
      <c r="B6743" t="s">
        <v>41070</v>
      </c>
      <c r="I6743" t="s">
        <v>4</v>
      </c>
      <c r="J6743">
        <v>257.29000000000002</v>
      </c>
      <c r="M6743">
        <v>257.29000000000002</v>
      </c>
      <c r="N6743">
        <f t="shared" si="105"/>
        <v>0</v>
      </c>
    </row>
    <row r="6744" spans="1:14" x14ac:dyDescent="0.2">
      <c r="A6744" t="s">
        <v>7003</v>
      </c>
      <c r="B6744" t="s">
        <v>41070</v>
      </c>
      <c r="I6744" t="s">
        <v>4</v>
      </c>
      <c r="J6744">
        <v>257.29000000000002</v>
      </c>
      <c r="M6744">
        <v>257.29000000000002</v>
      </c>
      <c r="N6744">
        <f t="shared" si="105"/>
        <v>0</v>
      </c>
    </row>
    <row r="6745" spans="1:14" x14ac:dyDescent="0.2">
      <c r="A6745" t="s">
        <v>7004</v>
      </c>
      <c r="B6745" t="s">
        <v>41071</v>
      </c>
      <c r="I6745" t="s">
        <v>4</v>
      </c>
      <c r="J6745">
        <v>355.52</v>
      </c>
      <c r="M6745">
        <v>355.52</v>
      </c>
      <c r="N6745">
        <f t="shared" si="105"/>
        <v>0</v>
      </c>
    </row>
    <row r="6746" spans="1:14" x14ac:dyDescent="0.2">
      <c r="A6746" t="s">
        <v>7005</v>
      </c>
      <c r="B6746" t="s">
        <v>41071</v>
      </c>
      <c r="I6746" t="s">
        <v>4</v>
      </c>
      <c r="J6746">
        <v>355.52</v>
      </c>
      <c r="M6746">
        <v>355.52</v>
      </c>
      <c r="N6746">
        <f t="shared" si="105"/>
        <v>0</v>
      </c>
    </row>
    <row r="6747" spans="1:14" x14ac:dyDescent="0.2">
      <c r="A6747" t="s">
        <v>7006</v>
      </c>
      <c r="B6747" t="s">
        <v>41072</v>
      </c>
      <c r="I6747" t="s">
        <v>4</v>
      </c>
      <c r="J6747">
        <v>433.58</v>
      </c>
      <c r="M6747">
        <v>433.58</v>
      </c>
      <c r="N6747">
        <f t="shared" si="105"/>
        <v>0</v>
      </c>
    </row>
    <row r="6748" spans="1:14" x14ac:dyDescent="0.2">
      <c r="A6748" t="s">
        <v>7007</v>
      </c>
      <c r="B6748" t="s">
        <v>41072</v>
      </c>
      <c r="I6748" t="s">
        <v>4</v>
      </c>
      <c r="J6748">
        <v>433.58</v>
      </c>
      <c r="M6748">
        <v>433.58</v>
      </c>
      <c r="N6748">
        <f t="shared" si="105"/>
        <v>0</v>
      </c>
    </row>
    <row r="6749" spans="1:14" x14ac:dyDescent="0.2">
      <c r="A6749" t="s">
        <v>7008</v>
      </c>
      <c r="B6749" t="s">
        <v>41073</v>
      </c>
      <c r="I6749" t="s">
        <v>4</v>
      </c>
      <c r="J6749">
        <v>423.84</v>
      </c>
      <c r="M6749">
        <v>423.84</v>
      </c>
      <c r="N6749">
        <f t="shared" si="105"/>
        <v>0</v>
      </c>
    </row>
    <row r="6750" spans="1:14" x14ac:dyDescent="0.2">
      <c r="A6750" t="s">
        <v>7009</v>
      </c>
      <c r="B6750" t="s">
        <v>41073</v>
      </c>
      <c r="I6750" t="s">
        <v>4</v>
      </c>
      <c r="J6750">
        <v>423.84</v>
      </c>
      <c r="M6750">
        <v>423.84</v>
      </c>
      <c r="N6750">
        <f t="shared" si="105"/>
        <v>0</v>
      </c>
    </row>
    <row r="6751" spans="1:14" x14ac:dyDescent="0.2">
      <c r="A6751" t="s">
        <v>7010</v>
      </c>
      <c r="B6751" t="s">
        <v>41074</v>
      </c>
      <c r="I6751" t="s">
        <v>4</v>
      </c>
      <c r="J6751">
        <v>503.81</v>
      </c>
      <c r="M6751">
        <v>503.81</v>
      </c>
      <c r="N6751">
        <f t="shared" si="105"/>
        <v>0</v>
      </c>
    </row>
    <row r="6752" spans="1:14" x14ac:dyDescent="0.2">
      <c r="A6752" t="s">
        <v>7011</v>
      </c>
      <c r="B6752" t="s">
        <v>41074</v>
      </c>
      <c r="I6752" t="s">
        <v>4</v>
      </c>
      <c r="J6752">
        <v>503.81</v>
      </c>
      <c r="M6752">
        <v>503.81</v>
      </c>
      <c r="N6752">
        <f t="shared" si="105"/>
        <v>0</v>
      </c>
    </row>
    <row r="6753" spans="1:14" x14ac:dyDescent="0.2">
      <c r="A6753" t="s">
        <v>7012</v>
      </c>
      <c r="B6753" t="s">
        <v>41075</v>
      </c>
      <c r="I6753" t="s">
        <v>4</v>
      </c>
      <c r="J6753">
        <v>613.24</v>
      </c>
      <c r="M6753">
        <v>613.24</v>
      </c>
      <c r="N6753">
        <f t="shared" si="105"/>
        <v>0</v>
      </c>
    </row>
    <row r="6754" spans="1:14" x14ac:dyDescent="0.2">
      <c r="A6754" t="s">
        <v>7013</v>
      </c>
      <c r="B6754" t="s">
        <v>41075</v>
      </c>
      <c r="I6754" t="s">
        <v>4</v>
      </c>
      <c r="J6754">
        <v>613.24</v>
      </c>
      <c r="M6754">
        <v>613.24</v>
      </c>
      <c r="N6754">
        <f t="shared" si="105"/>
        <v>0</v>
      </c>
    </row>
    <row r="6755" spans="1:14" x14ac:dyDescent="0.2">
      <c r="A6755" t="s">
        <v>7014</v>
      </c>
      <c r="B6755" t="s">
        <v>41076</v>
      </c>
      <c r="I6755" t="s">
        <v>4</v>
      </c>
      <c r="J6755">
        <v>752.03</v>
      </c>
      <c r="M6755">
        <v>752.03</v>
      </c>
      <c r="N6755">
        <f t="shared" si="105"/>
        <v>0</v>
      </c>
    </row>
    <row r="6756" spans="1:14" x14ac:dyDescent="0.2">
      <c r="A6756" t="s">
        <v>7015</v>
      </c>
      <c r="B6756" t="s">
        <v>41076</v>
      </c>
      <c r="I6756" t="s">
        <v>4</v>
      </c>
      <c r="J6756">
        <v>752.03</v>
      </c>
      <c r="M6756">
        <v>752.03</v>
      </c>
      <c r="N6756">
        <f t="shared" si="105"/>
        <v>0</v>
      </c>
    </row>
    <row r="6757" spans="1:14" x14ac:dyDescent="0.2">
      <c r="A6757" t="s">
        <v>7016</v>
      </c>
      <c r="B6757" t="s">
        <v>41077</v>
      </c>
      <c r="I6757" t="s">
        <v>4</v>
      </c>
      <c r="J6757">
        <v>887.55</v>
      </c>
      <c r="M6757">
        <v>887.55</v>
      </c>
      <c r="N6757">
        <f t="shared" si="105"/>
        <v>0</v>
      </c>
    </row>
    <row r="6758" spans="1:14" x14ac:dyDescent="0.2">
      <c r="A6758" t="s">
        <v>7017</v>
      </c>
      <c r="B6758" t="s">
        <v>41077</v>
      </c>
      <c r="I6758" t="s">
        <v>4</v>
      </c>
      <c r="J6758">
        <v>887.55</v>
      </c>
      <c r="M6758">
        <v>887.55</v>
      </c>
      <c r="N6758">
        <f t="shared" si="105"/>
        <v>0</v>
      </c>
    </row>
    <row r="6759" spans="1:14" x14ac:dyDescent="0.2">
      <c r="A6759" t="s">
        <v>7018</v>
      </c>
      <c r="B6759" t="s">
        <v>41078</v>
      </c>
      <c r="I6759" t="s">
        <v>4</v>
      </c>
      <c r="J6759">
        <v>1158.8</v>
      </c>
      <c r="M6759">
        <v>1158.8</v>
      </c>
      <c r="N6759">
        <f t="shared" si="105"/>
        <v>0</v>
      </c>
    </row>
    <row r="6760" spans="1:14" x14ac:dyDescent="0.2">
      <c r="A6760" t="s">
        <v>7019</v>
      </c>
      <c r="B6760" t="s">
        <v>41078</v>
      </c>
      <c r="I6760" t="s">
        <v>4</v>
      </c>
      <c r="J6760">
        <v>1158.8</v>
      </c>
      <c r="M6760">
        <v>1158.8</v>
      </c>
      <c r="N6760">
        <f t="shared" si="105"/>
        <v>0</v>
      </c>
    </row>
    <row r="6761" spans="1:14" x14ac:dyDescent="0.2">
      <c r="A6761" t="s">
        <v>7020</v>
      </c>
      <c r="B6761" t="s">
        <v>41079</v>
      </c>
      <c r="I6761" t="s">
        <v>4</v>
      </c>
      <c r="J6761">
        <v>1211.8</v>
      </c>
      <c r="M6761">
        <v>1211.8</v>
      </c>
      <c r="N6761">
        <f t="shared" si="105"/>
        <v>0</v>
      </c>
    </row>
    <row r="6762" spans="1:14" x14ac:dyDescent="0.2">
      <c r="A6762" t="s">
        <v>7021</v>
      </c>
      <c r="B6762" t="s">
        <v>41079</v>
      </c>
      <c r="I6762" t="s">
        <v>4</v>
      </c>
      <c r="J6762">
        <v>1211.8</v>
      </c>
      <c r="M6762">
        <v>1211.8</v>
      </c>
      <c r="N6762">
        <f t="shared" si="105"/>
        <v>0</v>
      </c>
    </row>
    <row r="6763" spans="1:14" x14ac:dyDescent="0.2">
      <c r="A6763" t="s">
        <v>7022</v>
      </c>
      <c r="B6763" t="s">
        <v>41080</v>
      </c>
      <c r="I6763" t="s">
        <v>4</v>
      </c>
      <c r="J6763">
        <v>1418.28</v>
      </c>
      <c r="M6763">
        <v>1418.28</v>
      </c>
      <c r="N6763">
        <f t="shared" si="105"/>
        <v>0</v>
      </c>
    </row>
    <row r="6764" spans="1:14" x14ac:dyDescent="0.2">
      <c r="A6764" t="s">
        <v>7023</v>
      </c>
      <c r="B6764" t="s">
        <v>41080</v>
      </c>
      <c r="I6764" t="s">
        <v>4</v>
      </c>
      <c r="J6764">
        <v>1418.28</v>
      </c>
      <c r="M6764">
        <v>1418.28</v>
      </c>
      <c r="N6764">
        <f t="shared" si="105"/>
        <v>0</v>
      </c>
    </row>
    <row r="6765" spans="1:14" x14ac:dyDescent="0.2">
      <c r="A6765" t="s">
        <v>7024</v>
      </c>
      <c r="B6765" t="s">
        <v>41081</v>
      </c>
      <c r="I6765" t="s">
        <v>4</v>
      </c>
      <c r="J6765">
        <v>1559.04</v>
      </c>
      <c r="M6765">
        <v>1559.04</v>
      </c>
      <c r="N6765">
        <f t="shared" si="105"/>
        <v>0</v>
      </c>
    </row>
    <row r="6766" spans="1:14" x14ac:dyDescent="0.2">
      <c r="A6766" t="s">
        <v>7025</v>
      </c>
      <c r="B6766" t="s">
        <v>41081</v>
      </c>
      <c r="I6766" t="s">
        <v>4</v>
      </c>
      <c r="J6766">
        <v>1559.04</v>
      </c>
      <c r="M6766">
        <v>1559.04</v>
      </c>
      <c r="N6766">
        <f t="shared" si="105"/>
        <v>0</v>
      </c>
    </row>
    <row r="6767" spans="1:14" x14ac:dyDescent="0.2">
      <c r="A6767" t="s">
        <v>7026</v>
      </c>
      <c r="B6767" t="s">
        <v>41082</v>
      </c>
      <c r="I6767" t="s">
        <v>4</v>
      </c>
      <c r="J6767">
        <v>2022.22</v>
      </c>
      <c r="M6767">
        <v>2022.22</v>
      </c>
      <c r="N6767">
        <f t="shared" si="105"/>
        <v>0</v>
      </c>
    </row>
    <row r="6768" spans="1:14" x14ac:dyDescent="0.2">
      <c r="A6768" t="s">
        <v>7027</v>
      </c>
      <c r="B6768" t="s">
        <v>41082</v>
      </c>
      <c r="I6768" t="s">
        <v>4</v>
      </c>
      <c r="J6768">
        <v>2022.22</v>
      </c>
      <c r="M6768">
        <v>2022.22</v>
      </c>
      <c r="N6768">
        <f t="shared" si="105"/>
        <v>0</v>
      </c>
    </row>
    <row r="6769" spans="1:14" x14ac:dyDescent="0.2">
      <c r="A6769" t="s">
        <v>7028</v>
      </c>
      <c r="B6769" t="s">
        <v>41083</v>
      </c>
      <c r="I6769" t="s">
        <v>4</v>
      </c>
      <c r="J6769">
        <v>2848.76</v>
      </c>
      <c r="M6769">
        <v>2848.76</v>
      </c>
      <c r="N6769">
        <f t="shared" si="105"/>
        <v>0</v>
      </c>
    </row>
    <row r="6770" spans="1:14" x14ac:dyDescent="0.2">
      <c r="A6770" t="s">
        <v>7029</v>
      </c>
      <c r="B6770" t="s">
        <v>41083</v>
      </c>
      <c r="I6770" t="s">
        <v>4</v>
      </c>
      <c r="J6770">
        <v>2848.76</v>
      </c>
      <c r="M6770">
        <v>2848.76</v>
      </c>
      <c r="N6770">
        <f t="shared" si="105"/>
        <v>0</v>
      </c>
    </row>
    <row r="6771" spans="1:14" x14ac:dyDescent="0.2">
      <c r="A6771" t="s">
        <v>7030</v>
      </c>
      <c r="B6771" t="s">
        <v>41084</v>
      </c>
      <c r="I6771" t="s">
        <v>4</v>
      </c>
      <c r="J6771">
        <v>3411.23</v>
      </c>
      <c r="M6771">
        <v>3411.23</v>
      </c>
      <c r="N6771">
        <f t="shared" si="105"/>
        <v>0</v>
      </c>
    </row>
    <row r="6772" spans="1:14" x14ac:dyDescent="0.2">
      <c r="A6772" t="s">
        <v>7031</v>
      </c>
      <c r="B6772" t="s">
        <v>41084</v>
      </c>
      <c r="I6772" t="s">
        <v>4</v>
      </c>
      <c r="J6772">
        <v>3411.23</v>
      </c>
      <c r="M6772">
        <v>3411.23</v>
      </c>
      <c r="N6772">
        <f t="shared" si="105"/>
        <v>0</v>
      </c>
    </row>
    <row r="6773" spans="1:14" x14ac:dyDescent="0.2">
      <c r="A6773" t="s">
        <v>7032</v>
      </c>
      <c r="B6773" t="s">
        <v>41085</v>
      </c>
      <c r="I6773" t="s">
        <v>4</v>
      </c>
      <c r="J6773">
        <v>3992.86</v>
      </c>
      <c r="M6773">
        <v>3992.86</v>
      </c>
      <c r="N6773">
        <f t="shared" si="105"/>
        <v>0</v>
      </c>
    </row>
    <row r="6774" spans="1:14" x14ac:dyDescent="0.2">
      <c r="A6774" t="s">
        <v>7033</v>
      </c>
      <c r="B6774" t="s">
        <v>41085</v>
      </c>
      <c r="I6774" t="s">
        <v>4</v>
      </c>
      <c r="J6774">
        <v>3992.86</v>
      </c>
      <c r="M6774">
        <v>3992.86</v>
      </c>
      <c r="N6774">
        <f t="shared" si="105"/>
        <v>0</v>
      </c>
    </row>
    <row r="6775" spans="1:14" x14ac:dyDescent="0.2">
      <c r="A6775" t="s">
        <v>7034</v>
      </c>
      <c r="B6775" t="s">
        <v>41086</v>
      </c>
      <c r="I6775" t="s">
        <v>4</v>
      </c>
      <c r="J6775">
        <v>4657.8900000000003</v>
      </c>
      <c r="M6775">
        <v>4657.8900000000003</v>
      </c>
      <c r="N6775">
        <f t="shared" si="105"/>
        <v>0</v>
      </c>
    </row>
    <row r="6776" spans="1:14" x14ac:dyDescent="0.2">
      <c r="A6776" t="s">
        <v>7035</v>
      </c>
      <c r="B6776" t="s">
        <v>41086</v>
      </c>
      <c r="I6776" t="s">
        <v>4</v>
      </c>
      <c r="J6776">
        <v>4657.8900000000003</v>
      </c>
      <c r="M6776">
        <v>4657.8900000000003</v>
      </c>
      <c r="N6776">
        <f t="shared" si="105"/>
        <v>0</v>
      </c>
    </row>
    <row r="6777" spans="1:14" x14ac:dyDescent="0.2">
      <c r="A6777" t="s">
        <v>7036</v>
      </c>
      <c r="B6777" t="s">
        <v>41087</v>
      </c>
      <c r="I6777" t="s">
        <v>4</v>
      </c>
      <c r="J6777">
        <v>6105.56</v>
      </c>
      <c r="M6777">
        <v>6105.56</v>
      </c>
      <c r="N6777">
        <f t="shared" si="105"/>
        <v>0</v>
      </c>
    </row>
    <row r="6778" spans="1:14" x14ac:dyDescent="0.2">
      <c r="A6778" t="s">
        <v>7037</v>
      </c>
      <c r="B6778" t="s">
        <v>41087</v>
      </c>
      <c r="I6778" t="s">
        <v>4</v>
      </c>
      <c r="J6778">
        <v>6105.56</v>
      </c>
      <c r="M6778">
        <v>6105.56</v>
      </c>
      <c r="N6778">
        <f t="shared" si="105"/>
        <v>0</v>
      </c>
    </row>
    <row r="6779" spans="1:14" x14ac:dyDescent="0.2">
      <c r="A6779" t="s">
        <v>7038</v>
      </c>
      <c r="B6779" t="s">
        <v>33935</v>
      </c>
      <c r="I6779" t="s">
        <v>4</v>
      </c>
      <c r="J6779">
        <v>469.7</v>
      </c>
      <c r="M6779">
        <v>469.7</v>
      </c>
      <c r="N6779">
        <f t="shared" si="105"/>
        <v>0</v>
      </c>
    </row>
    <row r="6780" spans="1:14" x14ac:dyDescent="0.2">
      <c r="A6780" t="s">
        <v>7039</v>
      </c>
      <c r="B6780" t="s">
        <v>33935</v>
      </c>
      <c r="I6780" t="s">
        <v>4</v>
      </c>
      <c r="J6780">
        <v>469.7</v>
      </c>
      <c r="M6780">
        <v>469.7</v>
      </c>
      <c r="N6780">
        <f t="shared" si="105"/>
        <v>0</v>
      </c>
    </row>
    <row r="6781" spans="1:14" x14ac:dyDescent="0.2">
      <c r="A6781" t="s">
        <v>7040</v>
      </c>
      <c r="B6781" t="s">
        <v>33936</v>
      </c>
      <c r="I6781" t="s">
        <v>4</v>
      </c>
      <c r="J6781">
        <v>561.52</v>
      </c>
      <c r="M6781">
        <v>561.52</v>
      </c>
      <c r="N6781">
        <f t="shared" si="105"/>
        <v>0</v>
      </c>
    </row>
    <row r="6782" spans="1:14" x14ac:dyDescent="0.2">
      <c r="A6782" t="s">
        <v>7041</v>
      </c>
      <c r="B6782" t="s">
        <v>33936</v>
      </c>
      <c r="I6782" t="s">
        <v>4</v>
      </c>
      <c r="J6782">
        <v>561.52</v>
      </c>
      <c r="M6782">
        <v>561.52</v>
      </c>
      <c r="N6782">
        <f t="shared" si="105"/>
        <v>0</v>
      </c>
    </row>
    <row r="6783" spans="1:14" x14ac:dyDescent="0.2">
      <c r="A6783" t="s">
        <v>7042</v>
      </c>
      <c r="B6783" t="s">
        <v>33937</v>
      </c>
      <c r="I6783" t="s">
        <v>4</v>
      </c>
      <c r="J6783">
        <v>686.67</v>
      </c>
      <c r="M6783">
        <v>686.67</v>
      </c>
      <c r="N6783">
        <f t="shared" si="105"/>
        <v>0</v>
      </c>
    </row>
    <row r="6784" spans="1:14" x14ac:dyDescent="0.2">
      <c r="A6784" t="s">
        <v>7043</v>
      </c>
      <c r="B6784" t="s">
        <v>33937</v>
      </c>
      <c r="I6784" t="s">
        <v>4</v>
      </c>
      <c r="J6784">
        <v>686.67</v>
      </c>
      <c r="M6784">
        <v>686.67</v>
      </c>
      <c r="N6784">
        <f t="shared" si="105"/>
        <v>0</v>
      </c>
    </row>
    <row r="6785" spans="1:14" x14ac:dyDescent="0.2">
      <c r="A6785" t="s">
        <v>7044</v>
      </c>
      <c r="B6785" t="s">
        <v>33938</v>
      </c>
      <c r="I6785" t="s">
        <v>4</v>
      </c>
      <c r="J6785">
        <v>783.36</v>
      </c>
      <c r="M6785">
        <v>783.36</v>
      </c>
      <c r="N6785">
        <f t="shared" si="105"/>
        <v>0</v>
      </c>
    </row>
    <row r="6786" spans="1:14" x14ac:dyDescent="0.2">
      <c r="A6786" t="s">
        <v>7045</v>
      </c>
      <c r="B6786" t="s">
        <v>33938</v>
      </c>
      <c r="I6786" t="s">
        <v>4</v>
      </c>
      <c r="J6786">
        <v>783.36</v>
      </c>
      <c r="M6786">
        <v>783.36</v>
      </c>
      <c r="N6786">
        <f t="shared" si="105"/>
        <v>0</v>
      </c>
    </row>
    <row r="6787" spans="1:14" x14ac:dyDescent="0.2">
      <c r="A6787" t="s">
        <v>7046</v>
      </c>
      <c r="B6787" t="s">
        <v>33939</v>
      </c>
      <c r="I6787" t="s">
        <v>4</v>
      </c>
      <c r="J6787">
        <v>1033.54</v>
      </c>
      <c r="M6787">
        <v>1033.54</v>
      </c>
      <c r="N6787">
        <f t="shared" si="105"/>
        <v>0</v>
      </c>
    </row>
    <row r="6788" spans="1:14" x14ac:dyDescent="0.2">
      <c r="A6788" t="s">
        <v>7047</v>
      </c>
      <c r="B6788" t="s">
        <v>33939</v>
      </c>
      <c r="I6788" t="s">
        <v>4</v>
      </c>
      <c r="J6788">
        <v>1033.54</v>
      </c>
      <c r="M6788">
        <v>1033.54</v>
      </c>
      <c r="N6788">
        <f t="shared" ref="N6788:N6851" si="106">J6788-M6788</f>
        <v>0</v>
      </c>
    </row>
    <row r="6789" spans="1:14" x14ac:dyDescent="0.2">
      <c r="A6789" t="s">
        <v>7048</v>
      </c>
      <c r="B6789" t="s">
        <v>33940</v>
      </c>
      <c r="I6789" t="s">
        <v>4</v>
      </c>
      <c r="J6789">
        <v>1102.8499999999999</v>
      </c>
      <c r="M6789">
        <v>1102.8499999999999</v>
      </c>
      <c r="N6789">
        <f t="shared" si="106"/>
        <v>0</v>
      </c>
    </row>
    <row r="6790" spans="1:14" x14ac:dyDescent="0.2">
      <c r="A6790" t="s">
        <v>7049</v>
      </c>
      <c r="B6790" t="s">
        <v>33940</v>
      </c>
      <c r="I6790" t="s">
        <v>4</v>
      </c>
      <c r="J6790">
        <v>1102.8499999999999</v>
      </c>
      <c r="M6790">
        <v>1102.8499999999999</v>
      </c>
      <c r="N6790">
        <f t="shared" si="106"/>
        <v>0</v>
      </c>
    </row>
    <row r="6791" spans="1:14" x14ac:dyDescent="0.2">
      <c r="A6791" t="s">
        <v>7050</v>
      </c>
      <c r="B6791" t="s">
        <v>33941</v>
      </c>
      <c r="I6791" t="s">
        <v>4</v>
      </c>
      <c r="J6791">
        <v>1291.22</v>
      </c>
      <c r="M6791">
        <v>1291.22</v>
      </c>
      <c r="N6791">
        <f t="shared" si="106"/>
        <v>0</v>
      </c>
    </row>
    <row r="6792" spans="1:14" x14ac:dyDescent="0.2">
      <c r="A6792" t="s">
        <v>7051</v>
      </c>
      <c r="B6792" t="s">
        <v>33941</v>
      </c>
      <c r="I6792" t="s">
        <v>4</v>
      </c>
      <c r="J6792">
        <v>1291.22</v>
      </c>
      <c r="M6792">
        <v>1291.22</v>
      </c>
      <c r="N6792">
        <f t="shared" si="106"/>
        <v>0</v>
      </c>
    </row>
    <row r="6793" spans="1:14" x14ac:dyDescent="0.2">
      <c r="A6793" t="s">
        <v>7052</v>
      </c>
      <c r="B6793" t="s">
        <v>33942</v>
      </c>
      <c r="I6793" t="s">
        <v>4</v>
      </c>
      <c r="J6793">
        <v>1375.12</v>
      </c>
      <c r="M6793">
        <v>1375.12</v>
      </c>
      <c r="N6793">
        <f t="shared" si="106"/>
        <v>0</v>
      </c>
    </row>
    <row r="6794" spans="1:14" x14ac:dyDescent="0.2">
      <c r="A6794" t="s">
        <v>7053</v>
      </c>
      <c r="B6794" t="s">
        <v>33942</v>
      </c>
      <c r="I6794" t="s">
        <v>4</v>
      </c>
      <c r="J6794">
        <v>1375.12</v>
      </c>
      <c r="M6794">
        <v>1375.12</v>
      </c>
      <c r="N6794">
        <f t="shared" si="106"/>
        <v>0</v>
      </c>
    </row>
    <row r="6795" spans="1:14" x14ac:dyDescent="0.2">
      <c r="A6795" t="s">
        <v>7054</v>
      </c>
      <c r="B6795" t="s">
        <v>33943</v>
      </c>
      <c r="I6795" t="s">
        <v>4</v>
      </c>
      <c r="J6795">
        <v>1777.96</v>
      </c>
      <c r="M6795">
        <v>1777.96</v>
      </c>
      <c r="N6795">
        <f t="shared" si="106"/>
        <v>0</v>
      </c>
    </row>
    <row r="6796" spans="1:14" x14ac:dyDescent="0.2">
      <c r="A6796" t="s">
        <v>7055</v>
      </c>
      <c r="B6796" t="s">
        <v>33943</v>
      </c>
      <c r="I6796" t="s">
        <v>4</v>
      </c>
      <c r="J6796">
        <v>1777.96</v>
      </c>
      <c r="M6796">
        <v>1777.96</v>
      </c>
      <c r="N6796">
        <f t="shared" si="106"/>
        <v>0</v>
      </c>
    </row>
    <row r="6797" spans="1:14" x14ac:dyDescent="0.2">
      <c r="A6797" t="s">
        <v>7056</v>
      </c>
      <c r="B6797" t="s">
        <v>33944</v>
      </c>
      <c r="I6797" t="s">
        <v>4</v>
      </c>
      <c r="J6797">
        <v>2527.84</v>
      </c>
      <c r="M6797">
        <v>2527.84</v>
      </c>
      <c r="N6797">
        <f t="shared" si="106"/>
        <v>0</v>
      </c>
    </row>
    <row r="6798" spans="1:14" x14ac:dyDescent="0.2">
      <c r="A6798" t="s">
        <v>7057</v>
      </c>
      <c r="B6798" t="s">
        <v>33944</v>
      </c>
      <c r="I6798" t="s">
        <v>4</v>
      </c>
      <c r="J6798">
        <v>2527.84</v>
      </c>
      <c r="M6798">
        <v>2527.84</v>
      </c>
      <c r="N6798">
        <f t="shared" si="106"/>
        <v>0</v>
      </c>
    </row>
    <row r="6799" spans="1:14" x14ac:dyDescent="0.2">
      <c r="A6799" t="s">
        <v>7058</v>
      </c>
      <c r="B6799" t="s">
        <v>33945</v>
      </c>
      <c r="I6799" t="s">
        <v>4</v>
      </c>
      <c r="J6799">
        <v>2934.15</v>
      </c>
      <c r="M6799">
        <v>2934.15</v>
      </c>
      <c r="N6799">
        <f t="shared" si="106"/>
        <v>0</v>
      </c>
    </row>
    <row r="6800" spans="1:14" x14ac:dyDescent="0.2">
      <c r="A6800" t="s">
        <v>7059</v>
      </c>
      <c r="B6800" t="s">
        <v>33945</v>
      </c>
      <c r="I6800" t="s">
        <v>4</v>
      </c>
      <c r="J6800">
        <v>2934.15</v>
      </c>
      <c r="M6800">
        <v>2934.15</v>
      </c>
      <c r="N6800">
        <f t="shared" si="106"/>
        <v>0</v>
      </c>
    </row>
    <row r="6801" spans="1:14" x14ac:dyDescent="0.2">
      <c r="A6801" t="s">
        <v>7060</v>
      </c>
      <c r="B6801" t="s">
        <v>33946</v>
      </c>
      <c r="I6801" t="s">
        <v>4</v>
      </c>
      <c r="J6801">
        <v>3389.6</v>
      </c>
      <c r="M6801">
        <v>3389.6</v>
      </c>
      <c r="N6801">
        <f t="shared" si="106"/>
        <v>0</v>
      </c>
    </row>
    <row r="6802" spans="1:14" x14ac:dyDescent="0.2">
      <c r="A6802" t="s">
        <v>7061</v>
      </c>
      <c r="B6802" t="s">
        <v>33946</v>
      </c>
      <c r="I6802" t="s">
        <v>4</v>
      </c>
      <c r="J6802">
        <v>3389.6</v>
      </c>
      <c r="M6802">
        <v>3389.6</v>
      </c>
      <c r="N6802">
        <f t="shared" si="106"/>
        <v>0</v>
      </c>
    </row>
    <row r="6803" spans="1:14" x14ac:dyDescent="0.2">
      <c r="A6803" t="s">
        <v>7062</v>
      </c>
      <c r="B6803" t="s">
        <v>33947</v>
      </c>
      <c r="I6803" t="s">
        <v>4</v>
      </c>
      <c r="J6803">
        <v>3984.82</v>
      </c>
      <c r="M6803">
        <v>3984.82</v>
      </c>
      <c r="N6803">
        <f t="shared" si="106"/>
        <v>0</v>
      </c>
    </row>
    <row r="6804" spans="1:14" x14ac:dyDescent="0.2">
      <c r="A6804" t="s">
        <v>7063</v>
      </c>
      <c r="B6804" t="s">
        <v>33947</v>
      </c>
      <c r="I6804" t="s">
        <v>4</v>
      </c>
      <c r="J6804">
        <v>3984.82</v>
      </c>
      <c r="M6804">
        <v>3984.82</v>
      </c>
      <c r="N6804">
        <f t="shared" si="106"/>
        <v>0</v>
      </c>
    </row>
    <row r="6805" spans="1:14" x14ac:dyDescent="0.2">
      <c r="A6805" t="s">
        <v>7064</v>
      </c>
      <c r="B6805" t="s">
        <v>33948</v>
      </c>
      <c r="I6805" t="s">
        <v>4</v>
      </c>
      <c r="J6805">
        <v>5302.31</v>
      </c>
      <c r="M6805">
        <v>5302.31</v>
      </c>
      <c r="N6805">
        <f t="shared" si="106"/>
        <v>0</v>
      </c>
    </row>
    <row r="6806" spans="1:14" x14ac:dyDescent="0.2">
      <c r="A6806" t="s">
        <v>7065</v>
      </c>
      <c r="B6806" t="s">
        <v>33948</v>
      </c>
      <c r="I6806" t="s">
        <v>4</v>
      </c>
      <c r="J6806">
        <v>5302.31</v>
      </c>
      <c r="M6806">
        <v>5302.31</v>
      </c>
      <c r="N6806">
        <f t="shared" si="106"/>
        <v>0</v>
      </c>
    </row>
    <row r="6807" spans="1:14" x14ac:dyDescent="0.2">
      <c r="A6807" t="s">
        <v>7066</v>
      </c>
      <c r="B6807" t="s">
        <v>33949</v>
      </c>
      <c r="I6807" t="s">
        <v>4</v>
      </c>
      <c r="J6807">
        <v>465.94</v>
      </c>
      <c r="M6807">
        <v>465.94</v>
      </c>
      <c r="N6807">
        <f t="shared" si="106"/>
        <v>0</v>
      </c>
    </row>
    <row r="6808" spans="1:14" x14ac:dyDescent="0.2">
      <c r="A6808" t="s">
        <v>7067</v>
      </c>
      <c r="B6808" t="s">
        <v>33949</v>
      </c>
      <c r="I6808" t="s">
        <v>4</v>
      </c>
      <c r="J6808">
        <v>465.94</v>
      </c>
      <c r="M6808">
        <v>465.94</v>
      </c>
      <c r="N6808">
        <f t="shared" si="106"/>
        <v>0</v>
      </c>
    </row>
    <row r="6809" spans="1:14" x14ac:dyDescent="0.2">
      <c r="A6809" t="s">
        <v>7068</v>
      </c>
      <c r="B6809" t="s">
        <v>33950</v>
      </c>
      <c r="I6809" t="s">
        <v>4</v>
      </c>
      <c r="J6809">
        <v>466.1</v>
      </c>
      <c r="M6809">
        <v>466.1</v>
      </c>
      <c r="N6809">
        <f t="shared" si="106"/>
        <v>0</v>
      </c>
    </row>
    <row r="6810" spans="1:14" x14ac:dyDescent="0.2">
      <c r="A6810" t="s">
        <v>7069</v>
      </c>
      <c r="B6810" t="s">
        <v>33950</v>
      </c>
      <c r="I6810" t="s">
        <v>4</v>
      </c>
      <c r="J6810">
        <v>466.1</v>
      </c>
      <c r="M6810">
        <v>466.1</v>
      </c>
      <c r="N6810">
        <f t="shared" si="106"/>
        <v>0</v>
      </c>
    </row>
    <row r="6811" spans="1:14" x14ac:dyDescent="0.2">
      <c r="A6811" t="s">
        <v>7070</v>
      </c>
      <c r="B6811" t="s">
        <v>33951</v>
      </c>
      <c r="I6811" t="s">
        <v>4</v>
      </c>
      <c r="J6811">
        <v>538.02</v>
      </c>
      <c r="M6811">
        <v>538.02</v>
      </c>
      <c r="N6811">
        <f t="shared" si="106"/>
        <v>0</v>
      </c>
    </row>
    <row r="6812" spans="1:14" x14ac:dyDescent="0.2">
      <c r="A6812" t="s">
        <v>7071</v>
      </c>
      <c r="B6812" t="s">
        <v>33951</v>
      </c>
      <c r="I6812" t="s">
        <v>4</v>
      </c>
      <c r="J6812">
        <v>538.02</v>
      </c>
      <c r="M6812">
        <v>538.02</v>
      </c>
      <c r="N6812">
        <f t="shared" si="106"/>
        <v>0</v>
      </c>
    </row>
    <row r="6813" spans="1:14" x14ac:dyDescent="0.2">
      <c r="A6813" t="s">
        <v>7072</v>
      </c>
      <c r="B6813" t="s">
        <v>33952</v>
      </c>
      <c r="I6813" t="s">
        <v>4</v>
      </c>
      <c r="J6813">
        <v>629.26</v>
      </c>
      <c r="M6813">
        <v>629.26</v>
      </c>
      <c r="N6813">
        <f t="shared" si="106"/>
        <v>0</v>
      </c>
    </row>
    <row r="6814" spans="1:14" x14ac:dyDescent="0.2">
      <c r="A6814" t="s">
        <v>7073</v>
      </c>
      <c r="B6814" t="s">
        <v>33952</v>
      </c>
      <c r="I6814" t="s">
        <v>4</v>
      </c>
      <c r="J6814">
        <v>629.26</v>
      </c>
      <c r="M6814">
        <v>629.26</v>
      </c>
      <c r="N6814">
        <f t="shared" si="106"/>
        <v>0</v>
      </c>
    </row>
    <row r="6815" spans="1:14" x14ac:dyDescent="0.2">
      <c r="A6815" t="s">
        <v>7074</v>
      </c>
      <c r="B6815" t="s">
        <v>33953</v>
      </c>
      <c r="I6815" t="s">
        <v>4</v>
      </c>
      <c r="J6815">
        <v>780.9</v>
      </c>
      <c r="M6815">
        <v>780.9</v>
      </c>
      <c r="N6815">
        <f t="shared" si="106"/>
        <v>0</v>
      </c>
    </row>
    <row r="6816" spans="1:14" x14ac:dyDescent="0.2">
      <c r="A6816" t="s">
        <v>7075</v>
      </c>
      <c r="B6816" t="s">
        <v>33953</v>
      </c>
      <c r="I6816" t="s">
        <v>4</v>
      </c>
      <c r="J6816">
        <v>780.9</v>
      </c>
      <c r="M6816">
        <v>780.9</v>
      </c>
      <c r="N6816">
        <f t="shared" si="106"/>
        <v>0</v>
      </c>
    </row>
    <row r="6817" spans="1:14" x14ac:dyDescent="0.2">
      <c r="A6817" t="s">
        <v>7076</v>
      </c>
      <c r="B6817" t="s">
        <v>33954</v>
      </c>
      <c r="I6817" t="s">
        <v>4</v>
      </c>
      <c r="J6817">
        <v>881.57</v>
      </c>
      <c r="M6817">
        <v>881.57</v>
      </c>
      <c r="N6817">
        <f t="shared" si="106"/>
        <v>0</v>
      </c>
    </row>
    <row r="6818" spans="1:14" x14ac:dyDescent="0.2">
      <c r="A6818" t="s">
        <v>7077</v>
      </c>
      <c r="B6818" t="s">
        <v>33954</v>
      </c>
      <c r="I6818" t="s">
        <v>4</v>
      </c>
      <c r="J6818">
        <v>881.57</v>
      </c>
      <c r="M6818">
        <v>881.57</v>
      </c>
      <c r="N6818">
        <f t="shared" si="106"/>
        <v>0</v>
      </c>
    </row>
    <row r="6819" spans="1:14" x14ac:dyDescent="0.2">
      <c r="A6819" t="s">
        <v>7078</v>
      </c>
      <c r="B6819" t="s">
        <v>33955</v>
      </c>
      <c r="I6819" t="s">
        <v>4</v>
      </c>
      <c r="J6819">
        <v>1178.52</v>
      </c>
      <c r="M6819">
        <v>1178.52</v>
      </c>
      <c r="N6819">
        <f t="shared" si="106"/>
        <v>0</v>
      </c>
    </row>
    <row r="6820" spans="1:14" x14ac:dyDescent="0.2">
      <c r="A6820" t="s">
        <v>7079</v>
      </c>
      <c r="B6820" t="s">
        <v>33955</v>
      </c>
      <c r="I6820" t="s">
        <v>4</v>
      </c>
      <c r="J6820">
        <v>1178.52</v>
      </c>
      <c r="M6820">
        <v>1178.52</v>
      </c>
      <c r="N6820">
        <f t="shared" si="106"/>
        <v>0</v>
      </c>
    </row>
    <row r="6821" spans="1:14" x14ac:dyDescent="0.2">
      <c r="A6821" t="s">
        <v>7080</v>
      </c>
      <c r="B6821" t="s">
        <v>33956</v>
      </c>
      <c r="I6821" t="s">
        <v>4</v>
      </c>
      <c r="J6821">
        <v>1288.92</v>
      </c>
      <c r="M6821">
        <v>1288.92</v>
      </c>
      <c r="N6821">
        <f t="shared" si="106"/>
        <v>0</v>
      </c>
    </row>
    <row r="6822" spans="1:14" x14ac:dyDescent="0.2">
      <c r="A6822" t="s">
        <v>7081</v>
      </c>
      <c r="B6822" t="s">
        <v>33956</v>
      </c>
      <c r="I6822" t="s">
        <v>4</v>
      </c>
      <c r="J6822">
        <v>1288.92</v>
      </c>
      <c r="M6822">
        <v>1288.92</v>
      </c>
      <c r="N6822">
        <f t="shared" si="106"/>
        <v>0</v>
      </c>
    </row>
    <row r="6823" spans="1:14" x14ac:dyDescent="0.2">
      <c r="A6823" t="s">
        <v>7082</v>
      </c>
      <c r="B6823" t="s">
        <v>33957</v>
      </c>
      <c r="I6823" t="s">
        <v>4</v>
      </c>
      <c r="J6823">
        <v>1475.3</v>
      </c>
      <c r="M6823">
        <v>1475.3</v>
      </c>
      <c r="N6823">
        <f t="shared" si="106"/>
        <v>0</v>
      </c>
    </row>
    <row r="6824" spans="1:14" x14ac:dyDescent="0.2">
      <c r="A6824" t="s">
        <v>7083</v>
      </c>
      <c r="B6824" t="s">
        <v>33957</v>
      </c>
      <c r="I6824" t="s">
        <v>4</v>
      </c>
      <c r="J6824">
        <v>1475.3</v>
      </c>
      <c r="M6824">
        <v>1475.3</v>
      </c>
      <c r="N6824">
        <f t="shared" si="106"/>
        <v>0</v>
      </c>
    </row>
    <row r="6825" spans="1:14" x14ac:dyDescent="0.2">
      <c r="A6825" t="s">
        <v>7084</v>
      </c>
      <c r="B6825" t="s">
        <v>33958</v>
      </c>
      <c r="I6825" t="s">
        <v>4</v>
      </c>
      <c r="J6825">
        <v>1584.59</v>
      </c>
      <c r="M6825">
        <v>1584.59</v>
      </c>
      <c r="N6825">
        <f t="shared" si="106"/>
        <v>0</v>
      </c>
    </row>
    <row r="6826" spans="1:14" x14ac:dyDescent="0.2">
      <c r="A6826" t="s">
        <v>7085</v>
      </c>
      <c r="B6826" t="s">
        <v>33958</v>
      </c>
      <c r="I6826" t="s">
        <v>4</v>
      </c>
      <c r="J6826">
        <v>1584.59</v>
      </c>
      <c r="M6826">
        <v>1584.59</v>
      </c>
      <c r="N6826">
        <f t="shared" si="106"/>
        <v>0</v>
      </c>
    </row>
    <row r="6827" spans="1:14" x14ac:dyDescent="0.2">
      <c r="A6827" t="s">
        <v>7086</v>
      </c>
      <c r="B6827" t="s">
        <v>33959</v>
      </c>
      <c r="I6827" t="s">
        <v>4</v>
      </c>
      <c r="J6827">
        <v>2103.46</v>
      </c>
      <c r="M6827">
        <v>2103.46</v>
      </c>
      <c r="N6827">
        <f t="shared" si="106"/>
        <v>0</v>
      </c>
    </row>
    <row r="6828" spans="1:14" x14ac:dyDescent="0.2">
      <c r="A6828" t="s">
        <v>7087</v>
      </c>
      <c r="B6828" t="s">
        <v>33959</v>
      </c>
      <c r="I6828" t="s">
        <v>4</v>
      </c>
      <c r="J6828">
        <v>2103.46</v>
      </c>
      <c r="M6828">
        <v>2103.46</v>
      </c>
      <c r="N6828">
        <f t="shared" si="106"/>
        <v>0</v>
      </c>
    </row>
    <row r="6829" spans="1:14" x14ac:dyDescent="0.2">
      <c r="A6829" t="s">
        <v>7088</v>
      </c>
      <c r="B6829" t="s">
        <v>33960</v>
      </c>
      <c r="I6829" t="s">
        <v>4</v>
      </c>
      <c r="J6829">
        <v>3071.19</v>
      </c>
      <c r="M6829">
        <v>3071.19</v>
      </c>
      <c r="N6829">
        <f t="shared" si="106"/>
        <v>0</v>
      </c>
    </row>
    <row r="6830" spans="1:14" x14ac:dyDescent="0.2">
      <c r="A6830" t="s">
        <v>7089</v>
      </c>
      <c r="B6830" t="s">
        <v>33960</v>
      </c>
      <c r="I6830" t="s">
        <v>4</v>
      </c>
      <c r="J6830">
        <v>3071.19</v>
      </c>
      <c r="M6830">
        <v>3071.19</v>
      </c>
      <c r="N6830">
        <f t="shared" si="106"/>
        <v>0</v>
      </c>
    </row>
    <row r="6831" spans="1:14" x14ac:dyDescent="0.2">
      <c r="A6831" t="s">
        <v>7090</v>
      </c>
      <c r="B6831" t="s">
        <v>33961</v>
      </c>
      <c r="I6831" t="s">
        <v>4</v>
      </c>
      <c r="J6831">
        <v>3597.18</v>
      </c>
      <c r="M6831">
        <v>3597.18</v>
      </c>
      <c r="N6831">
        <f t="shared" si="106"/>
        <v>0</v>
      </c>
    </row>
    <row r="6832" spans="1:14" x14ac:dyDescent="0.2">
      <c r="A6832" t="s">
        <v>7091</v>
      </c>
      <c r="B6832" t="s">
        <v>33961</v>
      </c>
      <c r="I6832" t="s">
        <v>4</v>
      </c>
      <c r="J6832">
        <v>3597.18</v>
      </c>
      <c r="M6832">
        <v>3597.18</v>
      </c>
      <c r="N6832">
        <f t="shared" si="106"/>
        <v>0</v>
      </c>
    </row>
    <row r="6833" spans="1:14" x14ac:dyDescent="0.2">
      <c r="A6833" t="s">
        <v>7092</v>
      </c>
      <c r="B6833" t="s">
        <v>33962</v>
      </c>
      <c r="I6833" t="s">
        <v>4</v>
      </c>
      <c r="J6833">
        <v>4277.29</v>
      </c>
      <c r="M6833">
        <v>4277.29</v>
      </c>
      <c r="N6833">
        <f t="shared" si="106"/>
        <v>0</v>
      </c>
    </row>
    <row r="6834" spans="1:14" x14ac:dyDescent="0.2">
      <c r="A6834" t="s">
        <v>7093</v>
      </c>
      <c r="B6834" t="s">
        <v>33962</v>
      </c>
      <c r="I6834" t="s">
        <v>4</v>
      </c>
      <c r="J6834">
        <v>4277.29</v>
      </c>
      <c r="M6834">
        <v>4277.29</v>
      </c>
      <c r="N6834">
        <f t="shared" si="106"/>
        <v>0</v>
      </c>
    </row>
    <row r="6835" spans="1:14" x14ac:dyDescent="0.2">
      <c r="A6835" t="s">
        <v>7094</v>
      </c>
      <c r="B6835" t="s">
        <v>33963</v>
      </c>
      <c r="I6835" t="s">
        <v>4</v>
      </c>
      <c r="J6835">
        <v>5014.0200000000004</v>
      </c>
      <c r="M6835">
        <v>5014.0200000000004</v>
      </c>
      <c r="N6835">
        <f t="shared" si="106"/>
        <v>0</v>
      </c>
    </row>
    <row r="6836" spans="1:14" x14ac:dyDescent="0.2">
      <c r="A6836" t="s">
        <v>7095</v>
      </c>
      <c r="B6836" t="s">
        <v>33963</v>
      </c>
      <c r="I6836" t="s">
        <v>4</v>
      </c>
      <c r="J6836">
        <v>5014.0200000000004</v>
      </c>
      <c r="M6836">
        <v>5014.0200000000004</v>
      </c>
      <c r="N6836">
        <f t="shared" si="106"/>
        <v>0</v>
      </c>
    </row>
    <row r="6837" spans="1:14" x14ac:dyDescent="0.2">
      <c r="A6837" t="s">
        <v>7096</v>
      </c>
      <c r="B6837" t="s">
        <v>33964</v>
      </c>
      <c r="I6837" t="s">
        <v>4</v>
      </c>
      <c r="J6837">
        <v>7019.83</v>
      </c>
      <c r="M6837">
        <v>7019.83</v>
      </c>
      <c r="N6837">
        <f t="shared" si="106"/>
        <v>0</v>
      </c>
    </row>
    <row r="6838" spans="1:14" x14ac:dyDescent="0.2">
      <c r="A6838" t="s">
        <v>7097</v>
      </c>
      <c r="B6838" t="s">
        <v>33964</v>
      </c>
      <c r="I6838" t="s">
        <v>4</v>
      </c>
      <c r="J6838">
        <v>7019.83</v>
      </c>
      <c r="M6838">
        <v>7019.83</v>
      </c>
      <c r="N6838">
        <f t="shared" si="106"/>
        <v>0</v>
      </c>
    </row>
    <row r="6839" spans="1:14" x14ac:dyDescent="0.2">
      <c r="A6839" t="s">
        <v>7098</v>
      </c>
      <c r="B6839" t="s">
        <v>33965</v>
      </c>
      <c r="I6839" t="s">
        <v>5</v>
      </c>
      <c r="J6839">
        <v>1546.29</v>
      </c>
      <c r="M6839">
        <v>1546.29</v>
      </c>
      <c r="N6839">
        <f t="shared" si="106"/>
        <v>0</v>
      </c>
    </row>
    <row r="6840" spans="1:14" x14ac:dyDescent="0.2">
      <c r="A6840" t="s">
        <v>7099</v>
      </c>
      <c r="B6840" t="s">
        <v>33965</v>
      </c>
      <c r="I6840" t="s">
        <v>5</v>
      </c>
      <c r="J6840">
        <v>1546.29</v>
      </c>
      <c r="M6840">
        <v>1546.29</v>
      </c>
      <c r="N6840">
        <f t="shared" si="106"/>
        <v>0</v>
      </c>
    </row>
    <row r="6841" spans="1:14" x14ac:dyDescent="0.2">
      <c r="A6841" t="s">
        <v>7100</v>
      </c>
      <c r="B6841" t="s">
        <v>33966</v>
      </c>
      <c r="I6841" t="s">
        <v>5</v>
      </c>
      <c r="J6841">
        <v>1721.09</v>
      </c>
      <c r="M6841">
        <v>1721.09</v>
      </c>
      <c r="N6841">
        <f t="shared" si="106"/>
        <v>0</v>
      </c>
    </row>
    <row r="6842" spans="1:14" x14ac:dyDescent="0.2">
      <c r="A6842" t="s">
        <v>7101</v>
      </c>
      <c r="B6842" t="s">
        <v>33966</v>
      </c>
      <c r="I6842" t="s">
        <v>5</v>
      </c>
      <c r="J6842">
        <v>1721.09</v>
      </c>
      <c r="M6842">
        <v>1721.09</v>
      </c>
      <c r="N6842">
        <f t="shared" si="106"/>
        <v>0</v>
      </c>
    </row>
    <row r="6843" spans="1:14" x14ac:dyDescent="0.2">
      <c r="A6843" t="s">
        <v>7102</v>
      </c>
      <c r="B6843" t="s">
        <v>33967</v>
      </c>
      <c r="I6843" t="s">
        <v>5</v>
      </c>
      <c r="J6843">
        <v>2123.9</v>
      </c>
      <c r="M6843">
        <v>2123.9</v>
      </c>
      <c r="N6843">
        <f t="shared" si="106"/>
        <v>0</v>
      </c>
    </row>
    <row r="6844" spans="1:14" x14ac:dyDescent="0.2">
      <c r="A6844" t="s">
        <v>7103</v>
      </c>
      <c r="B6844" t="s">
        <v>33967</v>
      </c>
      <c r="I6844" t="s">
        <v>5</v>
      </c>
      <c r="J6844">
        <v>2123.9</v>
      </c>
      <c r="M6844">
        <v>2123.9</v>
      </c>
      <c r="N6844">
        <f t="shared" si="106"/>
        <v>0</v>
      </c>
    </row>
    <row r="6845" spans="1:14" x14ac:dyDescent="0.2">
      <c r="A6845" t="s">
        <v>7104</v>
      </c>
      <c r="B6845" t="s">
        <v>33968</v>
      </c>
      <c r="I6845" t="s">
        <v>5</v>
      </c>
      <c r="J6845">
        <v>2565.87</v>
      </c>
      <c r="M6845">
        <v>2565.87</v>
      </c>
      <c r="N6845">
        <f t="shared" si="106"/>
        <v>0</v>
      </c>
    </row>
    <row r="6846" spans="1:14" x14ac:dyDescent="0.2">
      <c r="A6846" t="s">
        <v>7105</v>
      </c>
      <c r="B6846" t="s">
        <v>33968</v>
      </c>
      <c r="I6846" t="s">
        <v>5</v>
      </c>
      <c r="J6846">
        <v>2565.87</v>
      </c>
      <c r="M6846">
        <v>2565.87</v>
      </c>
      <c r="N6846">
        <f t="shared" si="106"/>
        <v>0</v>
      </c>
    </row>
    <row r="6847" spans="1:14" x14ac:dyDescent="0.2">
      <c r="A6847" t="s">
        <v>7106</v>
      </c>
      <c r="B6847" t="s">
        <v>33969</v>
      </c>
      <c r="I6847" t="s">
        <v>5</v>
      </c>
      <c r="J6847">
        <v>3033.92</v>
      </c>
      <c r="M6847">
        <v>3033.92</v>
      </c>
      <c r="N6847">
        <f t="shared" si="106"/>
        <v>0</v>
      </c>
    </row>
    <row r="6848" spans="1:14" x14ac:dyDescent="0.2">
      <c r="A6848" t="s">
        <v>7107</v>
      </c>
      <c r="B6848" t="s">
        <v>33969</v>
      </c>
      <c r="I6848" t="s">
        <v>5</v>
      </c>
      <c r="J6848">
        <v>3033.92</v>
      </c>
      <c r="M6848">
        <v>3033.92</v>
      </c>
      <c r="N6848">
        <f t="shared" si="106"/>
        <v>0</v>
      </c>
    </row>
    <row r="6849" spans="1:14" x14ac:dyDescent="0.2">
      <c r="A6849" t="s">
        <v>7108</v>
      </c>
      <c r="B6849" t="s">
        <v>33970</v>
      </c>
      <c r="I6849" t="s">
        <v>5</v>
      </c>
      <c r="J6849">
        <v>3715.75</v>
      </c>
      <c r="M6849">
        <v>3715.75</v>
      </c>
      <c r="N6849">
        <f t="shared" si="106"/>
        <v>0</v>
      </c>
    </row>
    <row r="6850" spans="1:14" x14ac:dyDescent="0.2">
      <c r="A6850" t="s">
        <v>7109</v>
      </c>
      <c r="B6850" t="s">
        <v>33970</v>
      </c>
      <c r="I6850" t="s">
        <v>5</v>
      </c>
      <c r="J6850">
        <v>3715.75</v>
      </c>
      <c r="M6850">
        <v>3715.75</v>
      </c>
      <c r="N6850">
        <f t="shared" si="106"/>
        <v>0</v>
      </c>
    </row>
    <row r="6851" spans="1:14" x14ac:dyDescent="0.2">
      <c r="A6851" t="s">
        <v>7110</v>
      </c>
      <c r="B6851" t="s">
        <v>33971</v>
      </c>
      <c r="I6851" t="s">
        <v>5</v>
      </c>
      <c r="J6851">
        <v>4318.58</v>
      </c>
      <c r="M6851">
        <v>4318.58</v>
      </c>
      <c r="N6851">
        <f t="shared" si="106"/>
        <v>0</v>
      </c>
    </row>
    <row r="6852" spans="1:14" x14ac:dyDescent="0.2">
      <c r="A6852" t="s">
        <v>7111</v>
      </c>
      <c r="B6852" t="s">
        <v>33971</v>
      </c>
      <c r="I6852" t="s">
        <v>5</v>
      </c>
      <c r="J6852">
        <v>4318.58</v>
      </c>
      <c r="M6852">
        <v>4318.58</v>
      </c>
      <c r="N6852">
        <f t="shared" ref="N6852:N6915" si="107">J6852-M6852</f>
        <v>0</v>
      </c>
    </row>
    <row r="6853" spans="1:14" x14ac:dyDescent="0.2">
      <c r="A6853" t="s">
        <v>7112</v>
      </c>
      <c r="B6853" t="s">
        <v>33972</v>
      </c>
      <c r="I6853" t="s">
        <v>5</v>
      </c>
      <c r="J6853">
        <v>4859.3900000000003</v>
      </c>
      <c r="M6853">
        <v>4859.3900000000003</v>
      </c>
      <c r="N6853">
        <f t="shared" si="107"/>
        <v>0</v>
      </c>
    </row>
    <row r="6854" spans="1:14" x14ac:dyDescent="0.2">
      <c r="A6854" t="s">
        <v>7113</v>
      </c>
      <c r="B6854" t="s">
        <v>33972</v>
      </c>
      <c r="I6854" t="s">
        <v>5</v>
      </c>
      <c r="J6854">
        <v>4859.3900000000003</v>
      </c>
      <c r="M6854">
        <v>4859.3900000000003</v>
      </c>
      <c r="N6854">
        <f t="shared" si="107"/>
        <v>0</v>
      </c>
    </row>
    <row r="6855" spans="1:14" x14ac:dyDescent="0.2">
      <c r="A6855" t="s">
        <v>7114</v>
      </c>
      <c r="B6855" t="s">
        <v>33973</v>
      </c>
      <c r="I6855" t="s">
        <v>5</v>
      </c>
      <c r="J6855">
        <v>5953.03</v>
      </c>
      <c r="M6855">
        <v>5953.03</v>
      </c>
      <c r="N6855">
        <f t="shared" si="107"/>
        <v>0</v>
      </c>
    </row>
    <row r="6856" spans="1:14" x14ac:dyDescent="0.2">
      <c r="A6856" t="s">
        <v>7115</v>
      </c>
      <c r="B6856" t="s">
        <v>33973</v>
      </c>
      <c r="I6856" t="s">
        <v>5</v>
      </c>
      <c r="J6856">
        <v>5953.03</v>
      </c>
      <c r="M6856">
        <v>5953.03</v>
      </c>
      <c r="N6856">
        <f t="shared" si="107"/>
        <v>0</v>
      </c>
    </row>
    <row r="6857" spans="1:14" x14ac:dyDescent="0.2">
      <c r="A6857" t="s">
        <v>7116</v>
      </c>
      <c r="B6857" t="s">
        <v>33974</v>
      </c>
      <c r="I6857" t="s">
        <v>5</v>
      </c>
      <c r="J6857">
        <v>6344.33</v>
      </c>
      <c r="M6857">
        <v>6344.33</v>
      </c>
      <c r="N6857">
        <f t="shared" si="107"/>
        <v>0</v>
      </c>
    </row>
    <row r="6858" spans="1:14" x14ac:dyDescent="0.2">
      <c r="A6858" t="s">
        <v>7117</v>
      </c>
      <c r="B6858" t="s">
        <v>33974</v>
      </c>
      <c r="I6858" t="s">
        <v>5</v>
      </c>
      <c r="J6858">
        <v>6344.33</v>
      </c>
      <c r="M6858">
        <v>6344.33</v>
      </c>
      <c r="N6858">
        <f t="shared" si="107"/>
        <v>0</v>
      </c>
    </row>
    <row r="6859" spans="1:14" x14ac:dyDescent="0.2">
      <c r="A6859" t="s">
        <v>7118</v>
      </c>
      <c r="B6859" t="s">
        <v>33975</v>
      </c>
      <c r="I6859" t="s">
        <v>5</v>
      </c>
      <c r="J6859">
        <v>7684.34</v>
      </c>
      <c r="M6859">
        <v>7684.34</v>
      </c>
      <c r="N6859">
        <f t="shared" si="107"/>
        <v>0</v>
      </c>
    </row>
    <row r="6860" spans="1:14" x14ac:dyDescent="0.2">
      <c r="A6860" t="s">
        <v>7119</v>
      </c>
      <c r="B6860" t="s">
        <v>33975</v>
      </c>
      <c r="I6860" t="s">
        <v>5</v>
      </c>
      <c r="J6860">
        <v>7684.34</v>
      </c>
      <c r="M6860">
        <v>7684.34</v>
      </c>
      <c r="N6860">
        <f t="shared" si="107"/>
        <v>0</v>
      </c>
    </row>
    <row r="6861" spans="1:14" x14ac:dyDescent="0.2">
      <c r="A6861" t="s">
        <v>7120</v>
      </c>
      <c r="B6861" t="s">
        <v>33976</v>
      </c>
      <c r="I6861" t="s">
        <v>5</v>
      </c>
      <c r="J6861">
        <v>17083.57</v>
      </c>
      <c r="M6861">
        <v>17083.57</v>
      </c>
      <c r="N6861">
        <f t="shared" si="107"/>
        <v>0</v>
      </c>
    </row>
    <row r="6862" spans="1:14" x14ac:dyDescent="0.2">
      <c r="A6862" t="s">
        <v>7121</v>
      </c>
      <c r="B6862" t="s">
        <v>33976</v>
      </c>
      <c r="I6862" t="s">
        <v>5</v>
      </c>
      <c r="J6862">
        <v>17083.57</v>
      </c>
      <c r="M6862">
        <v>17083.57</v>
      </c>
      <c r="N6862">
        <f t="shared" si="107"/>
        <v>0</v>
      </c>
    </row>
    <row r="6863" spans="1:14" x14ac:dyDescent="0.2">
      <c r="A6863" t="s">
        <v>7122</v>
      </c>
      <c r="B6863" t="s">
        <v>33977</v>
      </c>
      <c r="I6863" t="s">
        <v>5</v>
      </c>
      <c r="J6863">
        <v>21692.49</v>
      </c>
      <c r="M6863">
        <v>21692.49</v>
      </c>
      <c r="N6863">
        <f t="shared" si="107"/>
        <v>0</v>
      </c>
    </row>
    <row r="6864" spans="1:14" x14ac:dyDescent="0.2">
      <c r="A6864" t="s">
        <v>7123</v>
      </c>
      <c r="B6864" t="s">
        <v>33977</v>
      </c>
      <c r="I6864" t="s">
        <v>5</v>
      </c>
      <c r="J6864">
        <v>21692.49</v>
      </c>
      <c r="M6864">
        <v>21692.49</v>
      </c>
      <c r="N6864">
        <f t="shared" si="107"/>
        <v>0</v>
      </c>
    </row>
    <row r="6865" spans="1:14" x14ac:dyDescent="0.2">
      <c r="A6865" t="s">
        <v>7124</v>
      </c>
      <c r="B6865" t="s">
        <v>33978</v>
      </c>
      <c r="I6865" t="s">
        <v>5</v>
      </c>
      <c r="J6865">
        <v>31511.71</v>
      </c>
      <c r="M6865">
        <v>31511.71</v>
      </c>
      <c r="N6865">
        <f t="shared" si="107"/>
        <v>0</v>
      </c>
    </row>
    <row r="6866" spans="1:14" x14ac:dyDescent="0.2">
      <c r="A6866" t="s">
        <v>7125</v>
      </c>
      <c r="B6866" t="s">
        <v>33978</v>
      </c>
      <c r="I6866" t="s">
        <v>5</v>
      </c>
      <c r="J6866">
        <v>31511.71</v>
      </c>
      <c r="M6866">
        <v>31511.71</v>
      </c>
      <c r="N6866">
        <f t="shared" si="107"/>
        <v>0</v>
      </c>
    </row>
    <row r="6867" spans="1:14" x14ac:dyDescent="0.2">
      <c r="A6867" t="s">
        <v>7126</v>
      </c>
      <c r="B6867" t="s">
        <v>33979</v>
      </c>
      <c r="I6867" t="s">
        <v>5</v>
      </c>
      <c r="J6867">
        <v>32691.88</v>
      </c>
      <c r="M6867">
        <v>32691.88</v>
      </c>
      <c r="N6867">
        <f t="shared" si="107"/>
        <v>0</v>
      </c>
    </row>
    <row r="6868" spans="1:14" x14ac:dyDescent="0.2">
      <c r="A6868" t="s">
        <v>7127</v>
      </c>
      <c r="B6868" t="s">
        <v>33979</v>
      </c>
      <c r="I6868" t="s">
        <v>5</v>
      </c>
      <c r="J6868">
        <v>32691.88</v>
      </c>
      <c r="M6868">
        <v>32691.88</v>
      </c>
      <c r="N6868">
        <f t="shared" si="107"/>
        <v>0</v>
      </c>
    </row>
    <row r="6869" spans="1:14" x14ac:dyDescent="0.2">
      <c r="A6869" t="s">
        <v>7128</v>
      </c>
      <c r="B6869" t="s">
        <v>33980</v>
      </c>
      <c r="I6869" t="s">
        <v>5</v>
      </c>
      <c r="J6869">
        <v>46888.02</v>
      </c>
      <c r="M6869">
        <v>46888.02</v>
      </c>
      <c r="N6869">
        <f t="shared" si="107"/>
        <v>0</v>
      </c>
    </row>
    <row r="6870" spans="1:14" x14ac:dyDescent="0.2">
      <c r="A6870" t="s">
        <v>7129</v>
      </c>
      <c r="B6870" t="s">
        <v>33980</v>
      </c>
      <c r="I6870" t="s">
        <v>5</v>
      </c>
      <c r="J6870">
        <v>46888.02</v>
      </c>
      <c r="M6870">
        <v>46888.02</v>
      </c>
      <c r="N6870">
        <f t="shared" si="107"/>
        <v>0</v>
      </c>
    </row>
    <row r="6871" spans="1:14" x14ac:dyDescent="0.2">
      <c r="A6871" t="s">
        <v>7130</v>
      </c>
      <c r="B6871" t="s">
        <v>33981</v>
      </c>
      <c r="I6871" t="s">
        <v>5</v>
      </c>
      <c r="J6871">
        <v>1546.28</v>
      </c>
      <c r="M6871">
        <v>1546.28</v>
      </c>
      <c r="N6871">
        <f t="shared" si="107"/>
        <v>0</v>
      </c>
    </row>
    <row r="6872" spans="1:14" x14ac:dyDescent="0.2">
      <c r="A6872" t="s">
        <v>7131</v>
      </c>
      <c r="B6872" t="s">
        <v>33981</v>
      </c>
      <c r="I6872" t="s">
        <v>5</v>
      </c>
      <c r="J6872">
        <v>1546.28</v>
      </c>
      <c r="M6872">
        <v>1546.28</v>
      </c>
      <c r="N6872">
        <f t="shared" si="107"/>
        <v>0</v>
      </c>
    </row>
    <row r="6873" spans="1:14" x14ac:dyDescent="0.2">
      <c r="A6873" t="s">
        <v>7132</v>
      </c>
      <c r="B6873" t="s">
        <v>33982</v>
      </c>
      <c r="I6873" t="s">
        <v>5</v>
      </c>
      <c r="J6873">
        <v>1721.09</v>
      </c>
      <c r="M6873">
        <v>1721.09</v>
      </c>
      <c r="N6873">
        <f t="shared" si="107"/>
        <v>0</v>
      </c>
    </row>
    <row r="6874" spans="1:14" x14ac:dyDescent="0.2">
      <c r="A6874" t="s">
        <v>7133</v>
      </c>
      <c r="B6874" t="s">
        <v>33982</v>
      </c>
      <c r="I6874" t="s">
        <v>5</v>
      </c>
      <c r="J6874">
        <v>1721.09</v>
      </c>
      <c r="M6874">
        <v>1721.09</v>
      </c>
      <c r="N6874">
        <f t="shared" si="107"/>
        <v>0</v>
      </c>
    </row>
    <row r="6875" spans="1:14" x14ac:dyDescent="0.2">
      <c r="A6875" t="s">
        <v>7134</v>
      </c>
      <c r="B6875" t="s">
        <v>33983</v>
      </c>
      <c r="I6875" t="s">
        <v>5</v>
      </c>
      <c r="J6875">
        <v>2123.91</v>
      </c>
      <c r="M6875">
        <v>2123.91</v>
      </c>
      <c r="N6875">
        <f t="shared" si="107"/>
        <v>0</v>
      </c>
    </row>
    <row r="6876" spans="1:14" x14ac:dyDescent="0.2">
      <c r="A6876" t="s">
        <v>7135</v>
      </c>
      <c r="B6876" t="s">
        <v>33983</v>
      </c>
      <c r="I6876" t="s">
        <v>5</v>
      </c>
      <c r="J6876">
        <v>2123.91</v>
      </c>
      <c r="M6876">
        <v>2123.91</v>
      </c>
      <c r="N6876">
        <f t="shared" si="107"/>
        <v>0</v>
      </c>
    </row>
    <row r="6877" spans="1:14" x14ac:dyDescent="0.2">
      <c r="A6877" t="s">
        <v>7136</v>
      </c>
      <c r="B6877" t="s">
        <v>33984</v>
      </c>
      <c r="I6877" t="s">
        <v>5</v>
      </c>
      <c r="J6877">
        <v>2566.91</v>
      </c>
      <c r="M6877">
        <v>2566.91</v>
      </c>
      <c r="N6877">
        <f t="shared" si="107"/>
        <v>0</v>
      </c>
    </row>
    <row r="6878" spans="1:14" x14ac:dyDescent="0.2">
      <c r="A6878" t="s">
        <v>7137</v>
      </c>
      <c r="B6878" t="s">
        <v>33984</v>
      </c>
      <c r="I6878" t="s">
        <v>5</v>
      </c>
      <c r="J6878">
        <v>2566.91</v>
      </c>
      <c r="M6878">
        <v>2566.91</v>
      </c>
      <c r="N6878">
        <f t="shared" si="107"/>
        <v>0</v>
      </c>
    </row>
    <row r="6879" spans="1:14" x14ac:dyDescent="0.2">
      <c r="A6879" t="s">
        <v>7138</v>
      </c>
      <c r="B6879" t="s">
        <v>33985</v>
      </c>
      <c r="I6879" t="s">
        <v>5</v>
      </c>
      <c r="J6879">
        <v>3103.68</v>
      </c>
      <c r="M6879">
        <v>3103.68</v>
      </c>
      <c r="N6879">
        <f t="shared" si="107"/>
        <v>0</v>
      </c>
    </row>
    <row r="6880" spans="1:14" x14ac:dyDescent="0.2">
      <c r="A6880" t="s">
        <v>7139</v>
      </c>
      <c r="B6880" t="s">
        <v>33985</v>
      </c>
      <c r="I6880" t="s">
        <v>5</v>
      </c>
      <c r="J6880">
        <v>3103.68</v>
      </c>
      <c r="M6880">
        <v>3103.68</v>
      </c>
      <c r="N6880">
        <f t="shared" si="107"/>
        <v>0</v>
      </c>
    </row>
    <row r="6881" spans="1:14" x14ac:dyDescent="0.2">
      <c r="A6881" t="s">
        <v>7140</v>
      </c>
      <c r="B6881" t="s">
        <v>33986</v>
      </c>
      <c r="I6881" t="s">
        <v>5</v>
      </c>
      <c r="J6881">
        <v>3773.02</v>
      </c>
      <c r="M6881">
        <v>3773.02</v>
      </c>
      <c r="N6881">
        <f t="shared" si="107"/>
        <v>0</v>
      </c>
    </row>
    <row r="6882" spans="1:14" x14ac:dyDescent="0.2">
      <c r="A6882" t="s">
        <v>7141</v>
      </c>
      <c r="B6882" t="s">
        <v>33986</v>
      </c>
      <c r="I6882" t="s">
        <v>5</v>
      </c>
      <c r="J6882">
        <v>3773.02</v>
      </c>
      <c r="M6882">
        <v>3773.02</v>
      </c>
      <c r="N6882">
        <f t="shared" si="107"/>
        <v>0</v>
      </c>
    </row>
    <row r="6883" spans="1:14" x14ac:dyDescent="0.2">
      <c r="A6883" t="s">
        <v>7142</v>
      </c>
      <c r="B6883" t="s">
        <v>33987</v>
      </c>
      <c r="I6883" t="s">
        <v>5</v>
      </c>
      <c r="J6883">
        <v>4380.22</v>
      </c>
      <c r="M6883">
        <v>4380.22</v>
      </c>
      <c r="N6883">
        <f t="shared" si="107"/>
        <v>0</v>
      </c>
    </row>
    <row r="6884" spans="1:14" x14ac:dyDescent="0.2">
      <c r="A6884" t="s">
        <v>7143</v>
      </c>
      <c r="B6884" t="s">
        <v>33987</v>
      </c>
      <c r="I6884" t="s">
        <v>5</v>
      </c>
      <c r="J6884">
        <v>4380.22</v>
      </c>
      <c r="M6884">
        <v>4380.22</v>
      </c>
      <c r="N6884">
        <f t="shared" si="107"/>
        <v>0</v>
      </c>
    </row>
    <row r="6885" spans="1:14" x14ac:dyDescent="0.2">
      <c r="A6885" t="s">
        <v>7144</v>
      </c>
      <c r="B6885" t="s">
        <v>33988</v>
      </c>
      <c r="I6885" t="s">
        <v>5</v>
      </c>
      <c r="J6885">
        <v>5152.79</v>
      </c>
      <c r="M6885">
        <v>5152.79</v>
      </c>
      <c r="N6885">
        <f t="shared" si="107"/>
        <v>0</v>
      </c>
    </row>
    <row r="6886" spans="1:14" x14ac:dyDescent="0.2">
      <c r="A6886" t="s">
        <v>7145</v>
      </c>
      <c r="B6886" t="s">
        <v>33988</v>
      </c>
      <c r="I6886" t="s">
        <v>5</v>
      </c>
      <c r="J6886">
        <v>5152.79</v>
      </c>
      <c r="M6886">
        <v>5152.79</v>
      </c>
      <c r="N6886">
        <f t="shared" si="107"/>
        <v>0</v>
      </c>
    </row>
    <row r="6887" spans="1:14" x14ac:dyDescent="0.2">
      <c r="A6887" t="s">
        <v>7146</v>
      </c>
      <c r="B6887" t="s">
        <v>33989</v>
      </c>
      <c r="I6887" t="s">
        <v>5</v>
      </c>
      <c r="J6887">
        <v>6313.37</v>
      </c>
      <c r="M6887">
        <v>6313.37</v>
      </c>
      <c r="N6887">
        <f t="shared" si="107"/>
        <v>0</v>
      </c>
    </row>
    <row r="6888" spans="1:14" x14ac:dyDescent="0.2">
      <c r="A6888" t="s">
        <v>7147</v>
      </c>
      <c r="B6888" t="s">
        <v>33989</v>
      </c>
      <c r="I6888" t="s">
        <v>5</v>
      </c>
      <c r="J6888">
        <v>6313.37</v>
      </c>
      <c r="M6888">
        <v>6313.37</v>
      </c>
      <c r="N6888">
        <f t="shared" si="107"/>
        <v>0</v>
      </c>
    </row>
    <row r="6889" spans="1:14" x14ac:dyDescent="0.2">
      <c r="A6889" t="s">
        <v>7148</v>
      </c>
      <c r="B6889" t="s">
        <v>33990</v>
      </c>
      <c r="I6889" t="s">
        <v>5</v>
      </c>
      <c r="J6889">
        <v>7323.82</v>
      </c>
      <c r="M6889">
        <v>7323.82</v>
      </c>
      <c r="N6889">
        <f t="shared" si="107"/>
        <v>0</v>
      </c>
    </row>
    <row r="6890" spans="1:14" x14ac:dyDescent="0.2">
      <c r="A6890" t="s">
        <v>7149</v>
      </c>
      <c r="B6890" t="s">
        <v>33990</v>
      </c>
      <c r="I6890" t="s">
        <v>5</v>
      </c>
      <c r="J6890">
        <v>7323.82</v>
      </c>
      <c r="M6890">
        <v>7323.82</v>
      </c>
      <c r="N6890">
        <f t="shared" si="107"/>
        <v>0</v>
      </c>
    </row>
    <row r="6891" spans="1:14" x14ac:dyDescent="0.2">
      <c r="A6891" t="s">
        <v>7150</v>
      </c>
      <c r="B6891" t="s">
        <v>33991</v>
      </c>
      <c r="I6891" t="s">
        <v>5</v>
      </c>
      <c r="J6891">
        <v>10058.530000000001</v>
      </c>
      <c r="M6891">
        <v>10058.530000000001</v>
      </c>
      <c r="N6891">
        <f t="shared" si="107"/>
        <v>0</v>
      </c>
    </row>
    <row r="6892" spans="1:14" x14ac:dyDescent="0.2">
      <c r="A6892" t="s">
        <v>7151</v>
      </c>
      <c r="B6892" t="s">
        <v>33991</v>
      </c>
      <c r="I6892" t="s">
        <v>5</v>
      </c>
      <c r="J6892">
        <v>10058.530000000001</v>
      </c>
      <c r="M6892">
        <v>10058.530000000001</v>
      </c>
      <c r="N6892">
        <f t="shared" si="107"/>
        <v>0</v>
      </c>
    </row>
    <row r="6893" spans="1:14" x14ac:dyDescent="0.2">
      <c r="A6893" t="s">
        <v>7152</v>
      </c>
      <c r="B6893" t="s">
        <v>33992</v>
      </c>
      <c r="I6893" t="s">
        <v>5</v>
      </c>
      <c r="J6893">
        <v>17545.54</v>
      </c>
      <c r="M6893">
        <v>17545.54</v>
      </c>
      <c r="N6893">
        <f t="shared" si="107"/>
        <v>0</v>
      </c>
    </row>
    <row r="6894" spans="1:14" x14ac:dyDescent="0.2">
      <c r="A6894" t="s">
        <v>7153</v>
      </c>
      <c r="B6894" t="s">
        <v>33992</v>
      </c>
      <c r="I6894" t="s">
        <v>5</v>
      </c>
      <c r="J6894">
        <v>17545.54</v>
      </c>
      <c r="M6894">
        <v>17545.54</v>
      </c>
      <c r="N6894">
        <f t="shared" si="107"/>
        <v>0</v>
      </c>
    </row>
    <row r="6895" spans="1:14" x14ac:dyDescent="0.2">
      <c r="A6895" t="s">
        <v>7154</v>
      </c>
      <c r="B6895" t="s">
        <v>33993</v>
      </c>
      <c r="I6895" t="s">
        <v>5</v>
      </c>
      <c r="J6895">
        <v>31539.06</v>
      </c>
      <c r="M6895">
        <v>31539.06</v>
      </c>
      <c r="N6895">
        <f t="shared" si="107"/>
        <v>0</v>
      </c>
    </row>
    <row r="6896" spans="1:14" x14ac:dyDescent="0.2">
      <c r="A6896" t="s">
        <v>7155</v>
      </c>
      <c r="B6896" t="s">
        <v>33993</v>
      </c>
      <c r="I6896" t="s">
        <v>5</v>
      </c>
      <c r="J6896">
        <v>31539.06</v>
      </c>
      <c r="M6896">
        <v>31539.06</v>
      </c>
      <c r="N6896">
        <f t="shared" si="107"/>
        <v>0</v>
      </c>
    </row>
    <row r="6897" spans="1:14" x14ac:dyDescent="0.2">
      <c r="A6897" t="s">
        <v>7156</v>
      </c>
      <c r="B6897" t="s">
        <v>33994</v>
      </c>
      <c r="I6897" t="s">
        <v>5</v>
      </c>
      <c r="J6897">
        <v>41789.360000000001</v>
      </c>
      <c r="M6897">
        <v>41789.360000000001</v>
      </c>
      <c r="N6897">
        <f t="shared" si="107"/>
        <v>0</v>
      </c>
    </row>
    <row r="6898" spans="1:14" x14ac:dyDescent="0.2">
      <c r="A6898" t="s">
        <v>7157</v>
      </c>
      <c r="B6898" t="s">
        <v>33994</v>
      </c>
      <c r="I6898" t="s">
        <v>5</v>
      </c>
      <c r="J6898">
        <v>41789.360000000001</v>
      </c>
      <c r="M6898">
        <v>41789.360000000001</v>
      </c>
      <c r="N6898">
        <f t="shared" si="107"/>
        <v>0</v>
      </c>
    </row>
    <row r="6899" spans="1:14" x14ac:dyDescent="0.2">
      <c r="A6899" t="s">
        <v>7158</v>
      </c>
      <c r="B6899" t="s">
        <v>33995</v>
      </c>
      <c r="I6899" t="s">
        <v>5</v>
      </c>
      <c r="J6899">
        <v>57388.67</v>
      </c>
      <c r="M6899">
        <v>57388.67</v>
      </c>
      <c r="N6899">
        <f t="shared" si="107"/>
        <v>0</v>
      </c>
    </row>
    <row r="6900" spans="1:14" x14ac:dyDescent="0.2">
      <c r="A6900" t="s">
        <v>7159</v>
      </c>
      <c r="B6900" t="s">
        <v>33995</v>
      </c>
      <c r="I6900" t="s">
        <v>5</v>
      </c>
      <c r="J6900">
        <v>57388.67</v>
      </c>
      <c r="M6900">
        <v>57388.67</v>
      </c>
      <c r="N6900">
        <f t="shared" si="107"/>
        <v>0</v>
      </c>
    </row>
    <row r="6901" spans="1:14" x14ac:dyDescent="0.2">
      <c r="A6901" t="s">
        <v>7160</v>
      </c>
      <c r="B6901" t="s">
        <v>33996</v>
      </c>
      <c r="I6901" t="s">
        <v>5</v>
      </c>
      <c r="J6901">
        <v>34073.86</v>
      </c>
      <c r="M6901">
        <v>34073.86</v>
      </c>
      <c r="N6901">
        <f t="shared" si="107"/>
        <v>0</v>
      </c>
    </row>
    <row r="6902" spans="1:14" x14ac:dyDescent="0.2">
      <c r="A6902" t="s">
        <v>7161</v>
      </c>
      <c r="B6902" t="s">
        <v>33996</v>
      </c>
      <c r="I6902" t="s">
        <v>5</v>
      </c>
      <c r="J6902">
        <v>34073.86</v>
      </c>
      <c r="M6902">
        <v>34073.86</v>
      </c>
      <c r="N6902">
        <f t="shared" si="107"/>
        <v>0</v>
      </c>
    </row>
    <row r="6903" spans="1:14" x14ac:dyDescent="0.2">
      <c r="A6903" t="s">
        <v>7162</v>
      </c>
      <c r="B6903" t="s">
        <v>33997</v>
      </c>
      <c r="I6903" t="s">
        <v>5</v>
      </c>
      <c r="J6903">
        <v>41789.360000000001</v>
      </c>
      <c r="M6903">
        <v>41789.360000000001</v>
      </c>
      <c r="N6903">
        <f t="shared" si="107"/>
        <v>0</v>
      </c>
    </row>
    <row r="6904" spans="1:14" x14ac:dyDescent="0.2">
      <c r="A6904" t="s">
        <v>7163</v>
      </c>
      <c r="B6904" t="s">
        <v>33997</v>
      </c>
      <c r="I6904" t="s">
        <v>5</v>
      </c>
      <c r="J6904">
        <v>41789.360000000001</v>
      </c>
      <c r="M6904">
        <v>41789.360000000001</v>
      </c>
      <c r="N6904">
        <f t="shared" si="107"/>
        <v>0</v>
      </c>
    </row>
    <row r="6905" spans="1:14" x14ac:dyDescent="0.2">
      <c r="A6905" t="s">
        <v>7164</v>
      </c>
      <c r="B6905" t="s">
        <v>33998</v>
      </c>
      <c r="I6905" t="s">
        <v>5</v>
      </c>
      <c r="J6905">
        <v>62031.839999999997</v>
      </c>
      <c r="M6905">
        <v>62031.839999999997</v>
      </c>
      <c r="N6905">
        <f t="shared" si="107"/>
        <v>0</v>
      </c>
    </row>
    <row r="6906" spans="1:14" x14ac:dyDescent="0.2">
      <c r="A6906" t="s">
        <v>7165</v>
      </c>
      <c r="B6906" t="s">
        <v>33998</v>
      </c>
      <c r="I6906" t="s">
        <v>5</v>
      </c>
      <c r="J6906">
        <v>62031.839999999997</v>
      </c>
      <c r="M6906">
        <v>62031.839999999997</v>
      </c>
      <c r="N6906">
        <f t="shared" si="107"/>
        <v>0</v>
      </c>
    </row>
    <row r="6907" spans="1:14" x14ac:dyDescent="0.2">
      <c r="A6907" t="s">
        <v>7166</v>
      </c>
      <c r="B6907" t="s">
        <v>33999</v>
      </c>
      <c r="I6907" t="s">
        <v>5</v>
      </c>
      <c r="J6907">
        <v>43439.15</v>
      </c>
      <c r="M6907">
        <v>43439.15</v>
      </c>
      <c r="N6907">
        <f t="shared" si="107"/>
        <v>0</v>
      </c>
    </row>
    <row r="6908" spans="1:14" x14ac:dyDescent="0.2">
      <c r="A6908" t="s">
        <v>7167</v>
      </c>
      <c r="B6908" t="s">
        <v>33999</v>
      </c>
      <c r="I6908" t="s">
        <v>5</v>
      </c>
      <c r="J6908">
        <v>43439.15</v>
      </c>
      <c r="M6908">
        <v>43439.15</v>
      </c>
      <c r="N6908">
        <f t="shared" si="107"/>
        <v>0</v>
      </c>
    </row>
    <row r="6909" spans="1:14" x14ac:dyDescent="0.2">
      <c r="A6909" t="s">
        <v>7168</v>
      </c>
      <c r="B6909" t="s">
        <v>34000</v>
      </c>
      <c r="I6909" t="s">
        <v>5</v>
      </c>
      <c r="J6909">
        <v>54878.61</v>
      </c>
      <c r="M6909">
        <v>54878.61</v>
      </c>
      <c r="N6909">
        <f t="shared" si="107"/>
        <v>0</v>
      </c>
    </row>
    <row r="6910" spans="1:14" x14ac:dyDescent="0.2">
      <c r="A6910" t="s">
        <v>7169</v>
      </c>
      <c r="B6910" t="s">
        <v>34000</v>
      </c>
      <c r="I6910" t="s">
        <v>5</v>
      </c>
      <c r="J6910">
        <v>54878.61</v>
      </c>
      <c r="M6910">
        <v>54878.61</v>
      </c>
      <c r="N6910">
        <f t="shared" si="107"/>
        <v>0</v>
      </c>
    </row>
    <row r="6911" spans="1:14" x14ac:dyDescent="0.2">
      <c r="A6911" t="s">
        <v>7170</v>
      </c>
      <c r="B6911" t="s">
        <v>34001</v>
      </c>
      <c r="I6911" t="s">
        <v>5</v>
      </c>
      <c r="J6911">
        <v>67260.399999999994</v>
      </c>
      <c r="M6911">
        <v>67260.399999999994</v>
      </c>
      <c r="N6911">
        <f t="shared" si="107"/>
        <v>0</v>
      </c>
    </row>
    <row r="6912" spans="1:14" x14ac:dyDescent="0.2">
      <c r="A6912" t="s">
        <v>7171</v>
      </c>
      <c r="B6912" t="s">
        <v>34001</v>
      </c>
      <c r="I6912" t="s">
        <v>5</v>
      </c>
      <c r="J6912">
        <v>67260.399999999994</v>
      </c>
      <c r="M6912">
        <v>67260.399999999994</v>
      </c>
      <c r="N6912">
        <f t="shared" si="107"/>
        <v>0</v>
      </c>
    </row>
    <row r="6913" spans="1:14" x14ac:dyDescent="0.2">
      <c r="A6913" t="s">
        <v>7172</v>
      </c>
      <c r="B6913" t="s">
        <v>34002</v>
      </c>
      <c r="I6913" t="s">
        <v>5</v>
      </c>
      <c r="J6913">
        <v>63311.65</v>
      </c>
      <c r="M6913">
        <v>63311.65</v>
      </c>
      <c r="N6913">
        <f t="shared" si="107"/>
        <v>0</v>
      </c>
    </row>
    <row r="6914" spans="1:14" x14ac:dyDescent="0.2">
      <c r="A6914" t="s">
        <v>7173</v>
      </c>
      <c r="B6914" t="s">
        <v>34002</v>
      </c>
      <c r="I6914" t="s">
        <v>5</v>
      </c>
      <c r="J6914">
        <v>63311.65</v>
      </c>
      <c r="M6914">
        <v>63311.65</v>
      </c>
      <c r="N6914">
        <f t="shared" si="107"/>
        <v>0</v>
      </c>
    </row>
    <row r="6915" spans="1:14" x14ac:dyDescent="0.2">
      <c r="A6915" t="s">
        <v>7174</v>
      </c>
      <c r="B6915" t="s">
        <v>34003</v>
      </c>
      <c r="I6915" t="s">
        <v>5</v>
      </c>
      <c r="J6915">
        <v>73853.27</v>
      </c>
      <c r="M6915">
        <v>73853.27</v>
      </c>
      <c r="N6915">
        <f t="shared" si="107"/>
        <v>0</v>
      </c>
    </row>
    <row r="6916" spans="1:14" x14ac:dyDescent="0.2">
      <c r="A6916" t="s">
        <v>7175</v>
      </c>
      <c r="B6916" t="s">
        <v>34003</v>
      </c>
      <c r="I6916" t="s">
        <v>5</v>
      </c>
      <c r="J6916">
        <v>73853.27</v>
      </c>
      <c r="M6916">
        <v>73853.27</v>
      </c>
      <c r="N6916">
        <f t="shared" ref="N6916:N6979" si="108">J6916-M6916</f>
        <v>0</v>
      </c>
    </row>
    <row r="6917" spans="1:14" x14ac:dyDescent="0.2">
      <c r="A6917" t="s">
        <v>7176</v>
      </c>
      <c r="B6917" t="s">
        <v>34004</v>
      </c>
      <c r="I6917" t="s">
        <v>5</v>
      </c>
      <c r="J6917">
        <v>92498.12</v>
      </c>
      <c r="M6917">
        <v>92498.12</v>
      </c>
      <c r="N6917">
        <f t="shared" si="108"/>
        <v>0</v>
      </c>
    </row>
    <row r="6918" spans="1:14" x14ac:dyDescent="0.2">
      <c r="A6918" t="s">
        <v>7177</v>
      </c>
      <c r="B6918" t="s">
        <v>34004</v>
      </c>
      <c r="I6918" t="s">
        <v>5</v>
      </c>
      <c r="J6918">
        <v>92498.12</v>
      </c>
      <c r="M6918">
        <v>92498.12</v>
      </c>
      <c r="N6918">
        <f t="shared" si="108"/>
        <v>0</v>
      </c>
    </row>
    <row r="6919" spans="1:14" x14ac:dyDescent="0.2">
      <c r="A6919" t="s">
        <v>7178</v>
      </c>
      <c r="B6919" t="s">
        <v>34005</v>
      </c>
      <c r="I6919" t="s">
        <v>5</v>
      </c>
      <c r="J6919">
        <v>1115.1400000000001</v>
      </c>
      <c r="M6919">
        <v>1115.1400000000001</v>
      </c>
      <c r="N6919">
        <f t="shared" si="108"/>
        <v>0</v>
      </c>
    </row>
    <row r="6920" spans="1:14" x14ac:dyDescent="0.2">
      <c r="A6920" t="s">
        <v>7179</v>
      </c>
      <c r="B6920" t="s">
        <v>34005</v>
      </c>
      <c r="I6920" t="s">
        <v>5</v>
      </c>
      <c r="J6920">
        <v>1115.1400000000001</v>
      </c>
      <c r="M6920">
        <v>1115.1400000000001</v>
      </c>
      <c r="N6920">
        <f t="shared" si="108"/>
        <v>0</v>
      </c>
    </row>
    <row r="6921" spans="1:14" x14ac:dyDescent="0.2">
      <c r="A6921" t="s">
        <v>7180</v>
      </c>
      <c r="B6921" t="s">
        <v>34006</v>
      </c>
      <c r="I6921" t="s">
        <v>5</v>
      </c>
      <c r="J6921">
        <v>1219.31</v>
      </c>
      <c r="M6921">
        <v>1219.31</v>
      </c>
      <c r="N6921">
        <f t="shared" si="108"/>
        <v>0</v>
      </c>
    </row>
    <row r="6922" spans="1:14" x14ac:dyDescent="0.2">
      <c r="A6922" t="s">
        <v>7181</v>
      </c>
      <c r="B6922" t="s">
        <v>34006</v>
      </c>
      <c r="I6922" t="s">
        <v>5</v>
      </c>
      <c r="J6922">
        <v>1219.31</v>
      </c>
      <c r="M6922">
        <v>1219.31</v>
      </c>
      <c r="N6922">
        <f t="shared" si="108"/>
        <v>0</v>
      </c>
    </row>
    <row r="6923" spans="1:14" x14ac:dyDescent="0.2">
      <c r="A6923" t="s">
        <v>7182</v>
      </c>
      <c r="B6923" t="s">
        <v>34007</v>
      </c>
      <c r="I6923" t="s">
        <v>5</v>
      </c>
      <c r="J6923">
        <v>1483.81</v>
      </c>
      <c r="M6923">
        <v>1483.81</v>
      </c>
      <c r="N6923">
        <f t="shared" si="108"/>
        <v>0</v>
      </c>
    </row>
    <row r="6924" spans="1:14" x14ac:dyDescent="0.2">
      <c r="A6924" t="s">
        <v>7183</v>
      </c>
      <c r="B6924" t="s">
        <v>34007</v>
      </c>
      <c r="I6924" t="s">
        <v>5</v>
      </c>
      <c r="J6924">
        <v>1483.81</v>
      </c>
      <c r="M6924">
        <v>1483.81</v>
      </c>
      <c r="N6924">
        <f t="shared" si="108"/>
        <v>0</v>
      </c>
    </row>
    <row r="6925" spans="1:14" x14ac:dyDescent="0.2">
      <c r="A6925" t="s">
        <v>7184</v>
      </c>
      <c r="B6925" t="s">
        <v>34008</v>
      </c>
      <c r="I6925" t="s">
        <v>5</v>
      </c>
      <c r="J6925">
        <v>1801.29</v>
      </c>
      <c r="M6925">
        <v>1801.29</v>
      </c>
      <c r="N6925">
        <f t="shared" si="108"/>
        <v>0</v>
      </c>
    </row>
    <row r="6926" spans="1:14" x14ac:dyDescent="0.2">
      <c r="A6926" t="s">
        <v>7185</v>
      </c>
      <c r="B6926" t="s">
        <v>34008</v>
      </c>
      <c r="I6926" t="s">
        <v>5</v>
      </c>
      <c r="J6926">
        <v>1801.29</v>
      </c>
      <c r="M6926">
        <v>1801.29</v>
      </c>
      <c r="N6926">
        <f t="shared" si="108"/>
        <v>0</v>
      </c>
    </row>
    <row r="6927" spans="1:14" x14ac:dyDescent="0.2">
      <c r="A6927" t="s">
        <v>7186</v>
      </c>
      <c r="B6927" t="s">
        <v>34009</v>
      </c>
      <c r="I6927" t="s">
        <v>5</v>
      </c>
      <c r="J6927">
        <v>2133.34</v>
      </c>
      <c r="M6927">
        <v>2133.34</v>
      </c>
      <c r="N6927">
        <f t="shared" si="108"/>
        <v>0</v>
      </c>
    </row>
    <row r="6928" spans="1:14" x14ac:dyDescent="0.2">
      <c r="A6928" t="s">
        <v>7187</v>
      </c>
      <c r="B6928" t="s">
        <v>34009</v>
      </c>
      <c r="I6928" t="s">
        <v>5</v>
      </c>
      <c r="J6928">
        <v>2133.34</v>
      </c>
      <c r="M6928">
        <v>2133.34</v>
      </c>
      <c r="N6928">
        <f t="shared" si="108"/>
        <v>0</v>
      </c>
    </row>
    <row r="6929" spans="1:14" x14ac:dyDescent="0.2">
      <c r="A6929" t="s">
        <v>7188</v>
      </c>
      <c r="B6929" t="s">
        <v>34010</v>
      </c>
      <c r="I6929" t="s">
        <v>5</v>
      </c>
      <c r="J6929">
        <v>2562.67</v>
      </c>
      <c r="M6929">
        <v>2562.67</v>
      </c>
      <c r="N6929">
        <f t="shared" si="108"/>
        <v>0</v>
      </c>
    </row>
    <row r="6930" spans="1:14" x14ac:dyDescent="0.2">
      <c r="A6930" t="s">
        <v>7189</v>
      </c>
      <c r="B6930" t="s">
        <v>34010</v>
      </c>
      <c r="I6930" t="s">
        <v>5</v>
      </c>
      <c r="J6930">
        <v>2562.67</v>
      </c>
      <c r="M6930">
        <v>2562.67</v>
      </c>
      <c r="N6930">
        <f t="shared" si="108"/>
        <v>0</v>
      </c>
    </row>
    <row r="6931" spans="1:14" x14ac:dyDescent="0.2">
      <c r="A6931" t="s">
        <v>7190</v>
      </c>
      <c r="B6931" t="s">
        <v>34011</v>
      </c>
      <c r="I6931" t="s">
        <v>5</v>
      </c>
      <c r="J6931">
        <v>2955.33</v>
      </c>
      <c r="M6931">
        <v>2955.33</v>
      </c>
      <c r="N6931">
        <f t="shared" si="108"/>
        <v>0</v>
      </c>
    </row>
    <row r="6932" spans="1:14" x14ac:dyDescent="0.2">
      <c r="A6932" t="s">
        <v>7191</v>
      </c>
      <c r="B6932" t="s">
        <v>34011</v>
      </c>
      <c r="I6932" t="s">
        <v>5</v>
      </c>
      <c r="J6932">
        <v>2955.33</v>
      </c>
      <c r="M6932">
        <v>2955.33</v>
      </c>
      <c r="N6932">
        <f t="shared" si="108"/>
        <v>0</v>
      </c>
    </row>
    <row r="6933" spans="1:14" x14ac:dyDescent="0.2">
      <c r="A6933" t="s">
        <v>7192</v>
      </c>
      <c r="B6933" t="s">
        <v>34012</v>
      </c>
      <c r="I6933" t="s">
        <v>5</v>
      </c>
      <c r="J6933">
        <v>3360.17</v>
      </c>
      <c r="M6933">
        <v>3360.17</v>
      </c>
      <c r="N6933">
        <f t="shared" si="108"/>
        <v>0</v>
      </c>
    </row>
    <row r="6934" spans="1:14" x14ac:dyDescent="0.2">
      <c r="A6934" t="s">
        <v>7193</v>
      </c>
      <c r="B6934" t="s">
        <v>34012</v>
      </c>
      <c r="I6934" t="s">
        <v>5</v>
      </c>
      <c r="J6934">
        <v>3360.17</v>
      </c>
      <c r="M6934">
        <v>3360.17</v>
      </c>
      <c r="N6934">
        <f t="shared" si="108"/>
        <v>0</v>
      </c>
    </row>
    <row r="6935" spans="1:14" x14ac:dyDescent="0.2">
      <c r="A6935" t="s">
        <v>7194</v>
      </c>
      <c r="B6935" t="s">
        <v>34013</v>
      </c>
      <c r="I6935" t="s">
        <v>5</v>
      </c>
      <c r="J6935">
        <v>4021.46</v>
      </c>
      <c r="M6935">
        <v>4021.46</v>
      </c>
      <c r="N6935">
        <f t="shared" si="108"/>
        <v>0</v>
      </c>
    </row>
    <row r="6936" spans="1:14" x14ac:dyDescent="0.2">
      <c r="A6936" t="s">
        <v>7195</v>
      </c>
      <c r="B6936" t="s">
        <v>34013</v>
      </c>
      <c r="I6936" t="s">
        <v>5</v>
      </c>
      <c r="J6936">
        <v>4021.46</v>
      </c>
      <c r="M6936">
        <v>4021.46</v>
      </c>
      <c r="N6936">
        <f t="shared" si="108"/>
        <v>0</v>
      </c>
    </row>
    <row r="6937" spans="1:14" x14ac:dyDescent="0.2">
      <c r="A6937" t="s">
        <v>7196</v>
      </c>
      <c r="B6937" t="s">
        <v>34014</v>
      </c>
      <c r="I6937" t="s">
        <v>5</v>
      </c>
      <c r="J6937">
        <v>4332.3599999999997</v>
      </c>
      <c r="M6937">
        <v>4332.3599999999997</v>
      </c>
      <c r="N6937">
        <f t="shared" si="108"/>
        <v>0</v>
      </c>
    </row>
    <row r="6938" spans="1:14" x14ac:dyDescent="0.2">
      <c r="A6938" t="s">
        <v>7197</v>
      </c>
      <c r="B6938" t="s">
        <v>34014</v>
      </c>
      <c r="I6938" t="s">
        <v>5</v>
      </c>
      <c r="J6938">
        <v>4332.3599999999997</v>
      </c>
      <c r="M6938">
        <v>4332.3599999999997</v>
      </c>
      <c r="N6938">
        <f t="shared" si="108"/>
        <v>0</v>
      </c>
    </row>
    <row r="6939" spans="1:14" x14ac:dyDescent="0.2">
      <c r="A6939" t="s">
        <v>7198</v>
      </c>
      <c r="B6939" t="s">
        <v>34015</v>
      </c>
      <c r="I6939" t="s">
        <v>5</v>
      </c>
      <c r="J6939">
        <v>5308.55</v>
      </c>
      <c r="M6939">
        <v>5308.55</v>
      </c>
      <c r="N6939">
        <f t="shared" si="108"/>
        <v>0</v>
      </c>
    </row>
    <row r="6940" spans="1:14" x14ac:dyDescent="0.2">
      <c r="A6940" t="s">
        <v>7199</v>
      </c>
      <c r="B6940" t="s">
        <v>34015</v>
      </c>
      <c r="I6940" t="s">
        <v>5</v>
      </c>
      <c r="J6940">
        <v>5308.55</v>
      </c>
      <c r="M6940">
        <v>5308.55</v>
      </c>
      <c r="N6940">
        <f t="shared" si="108"/>
        <v>0</v>
      </c>
    </row>
    <row r="6941" spans="1:14" x14ac:dyDescent="0.2">
      <c r="A6941" t="s">
        <v>7200</v>
      </c>
      <c r="B6941" t="s">
        <v>34016</v>
      </c>
      <c r="I6941" t="s">
        <v>5</v>
      </c>
      <c r="J6941">
        <v>10630.47</v>
      </c>
      <c r="M6941">
        <v>10630.47</v>
      </c>
      <c r="N6941">
        <f t="shared" si="108"/>
        <v>0</v>
      </c>
    </row>
    <row r="6942" spans="1:14" x14ac:dyDescent="0.2">
      <c r="A6942" t="s">
        <v>7201</v>
      </c>
      <c r="B6942" t="s">
        <v>34016</v>
      </c>
      <c r="I6942" t="s">
        <v>5</v>
      </c>
      <c r="J6942">
        <v>10630.47</v>
      </c>
      <c r="M6942">
        <v>10630.47</v>
      </c>
      <c r="N6942">
        <f t="shared" si="108"/>
        <v>0</v>
      </c>
    </row>
    <row r="6943" spans="1:14" x14ac:dyDescent="0.2">
      <c r="A6943" t="s">
        <v>7202</v>
      </c>
      <c r="B6943" t="s">
        <v>34017</v>
      </c>
      <c r="I6943" t="s">
        <v>5</v>
      </c>
      <c r="J6943">
        <v>13459.99</v>
      </c>
      <c r="M6943">
        <v>13459.99</v>
      </c>
      <c r="N6943">
        <f t="shared" si="108"/>
        <v>0</v>
      </c>
    </row>
    <row r="6944" spans="1:14" x14ac:dyDescent="0.2">
      <c r="A6944" t="s">
        <v>7203</v>
      </c>
      <c r="B6944" t="s">
        <v>34017</v>
      </c>
      <c r="I6944" t="s">
        <v>5</v>
      </c>
      <c r="J6944">
        <v>13459.99</v>
      </c>
      <c r="M6944">
        <v>13459.99</v>
      </c>
      <c r="N6944">
        <f t="shared" si="108"/>
        <v>0</v>
      </c>
    </row>
    <row r="6945" spans="1:14" x14ac:dyDescent="0.2">
      <c r="A6945" t="s">
        <v>7204</v>
      </c>
      <c r="B6945" t="s">
        <v>34018</v>
      </c>
      <c r="I6945" t="s">
        <v>5</v>
      </c>
      <c r="J6945">
        <v>20730.36</v>
      </c>
      <c r="M6945">
        <v>20730.36</v>
      </c>
      <c r="N6945">
        <f t="shared" si="108"/>
        <v>0</v>
      </c>
    </row>
    <row r="6946" spans="1:14" x14ac:dyDescent="0.2">
      <c r="A6946" t="s">
        <v>7205</v>
      </c>
      <c r="B6946" t="s">
        <v>34018</v>
      </c>
      <c r="I6946" t="s">
        <v>5</v>
      </c>
      <c r="J6946">
        <v>20730.36</v>
      </c>
      <c r="M6946">
        <v>20730.36</v>
      </c>
      <c r="N6946">
        <f t="shared" si="108"/>
        <v>0</v>
      </c>
    </row>
    <row r="6947" spans="1:14" x14ac:dyDescent="0.2">
      <c r="A6947" t="s">
        <v>7206</v>
      </c>
      <c r="B6947" t="s">
        <v>34019</v>
      </c>
      <c r="I6947" t="s">
        <v>5</v>
      </c>
      <c r="J6947">
        <v>21820.81</v>
      </c>
      <c r="M6947">
        <v>21820.81</v>
      </c>
      <c r="N6947">
        <f t="shared" si="108"/>
        <v>0</v>
      </c>
    </row>
    <row r="6948" spans="1:14" x14ac:dyDescent="0.2">
      <c r="A6948" t="s">
        <v>7207</v>
      </c>
      <c r="B6948" t="s">
        <v>34019</v>
      </c>
      <c r="I6948" t="s">
        <v>5</v>
      </c>
      <c r="J6948">
        <v>21820.81</v>
      </c>
      <c r="M6948">
        <v>21820.81</v>
      </c>
      <c r="N6948">
        <f t="shared" si="108"/>
        <v>0</v>
      </c>
    </row>
    <row r="6949" spans="1:14" x14ac:dyDescent="0.2">
      <c r="A6949" t="s">
        <v>7208</v>
      </c>
      <c r="B6949" t="s">
        <v>34020</v>
      </c>
      <c r="I6949" t="s">
        <v>5</v>
      </c>
      <c r="J6949">
        <v>30012.240000000002</v>
      </c>
      <c r="M6949">
        <v>30012.240000000002</v>
      </c>
      <c r="N6949">
        <f t="shared" si="108"/>
        <v>0</v>
      </c>
    </row>
    <row r="6950" spans="1:14" x14ac:dyDescent="0.2">
      <c r="A6950" t="s">
        <v>7209</v>
      </c>
      <c r="B6950" t="s">
        <v>34020</v>
      </c>
      <c r="I6950" t="s">
        <v>5</v>
      </c>
      <c r="J6950">
        <v>30012.240000000002</v>
      </c>
      <c r="M6950">
        <v>30012.240000000002</v>
      </c>
      <c r="N6950">
        <f t="shared" si="108"/>
        <v>0</v>
      </c>
    </row>
    <row r="6951" spans="1:14" x14ac:dyDescent="0.2">
      <c r="A6951" t="s">
        <v>7210</v>
      </c>
      <c r="B6951" t="s">
        <v>34021</v>
      </c>
      <c r="I6951" t="s">
        <v>5</v>
      </c>
      <c r="J6951">
        <v>1115.1400000000001</v>
      </c>
      <c r="M6951">
        <v>1115.1400000000001</v>
      </c>
      <c r="N6951">
        <f t="shared" si="108"/>
        <v>0</v>
      </c>
    </row>
    <row r="6952" spans="1:14" x14ac:dyDescent="0.2">
      <c r="A6952" t="s">
        <v>7211</v>
      </c>
      <c r="B6952" t="s">
        <v>34021</v>
      </c>
      <c r="I6952" t="s">
        <v>5</v>
      </c>
      <c r="J6952">
        <v>1115.1400000000001</v>
      </c>
      <c r="M6952">
        <v>1115.1400000000001</v>
      </c>
      <c r="N6952">
        <f t="shared" si="108"/>
        <v>0</v>
      </c>
    </row>
    <row r="6953" spans="1:14" x14ac:dyDescent="0.2">
      <c r="A6953" t="s">
        <v>7212</v>
      </c>
      <c r="B6953" t="s">
        <v>34022</v>
      </c>
      <c r="I6953" t="s">
        <v>5</v>
      </c>
      <c r="J6953">
        <v>1219.31</v>
      </c>
      <c r="M6953">
        <v>1219.31</v>
      </c>
      <c r="N6953">
        <f t="shared" si="108"/>
        <v>0</v>
      </c>
    </row>
    <row r="6954" spans="1:14" x14ac:dyDescent="0.2">
      <c r="A6954" t="s">
        <v>7213</v>
      </c>
      <c r="B6954" t="s">
        <v>34022</v>
      </c>
      <c r="I6954" t="s">
        <v>5</v>
      </c>
      <c r="J6954">
        <v>1219.31</v>
      </c>
      <c r="M6954">
        <v>1219.31</v>
      </c>
      <c r="N6954">
        <f t="shared" si="108"/>
        <v>0</v>
      </c>
    </row>
    <row r="6955" spans="1:14" x14ac:dyDescent="0.2">
      <c r="A6955" t="s">
        <v>7214</v>
      </c>
      <c r="B6955" t="s">
        <v>34023</v>
      </c>
      <c r="I6955" t="s">
        <v>5</v>
      </c>
      <c r="J6955">
        <v>1483.81</v>
      </c>
      <c r="M6955">
        <v>1483.81</v>
      </c>
      <c r="N6955">
        <f t="shared" si="108"/>
        <v>0</v>
      </c>
    </row>
    <row r="6956" spans="1:14" x14ac:dyDescent="0.2">
      <c r="A6956" t="s">
        <v>7215</v>
      </c>
      <c r="B6956" t="s">
        <v>34023</v>
      </c>
      <c r="I6956" t="s">
        <v>5</v>
      </c>
      <c r="J6956">
        <v>1483.81</v>
      </c>
      <c r="M6956">
        <v>1483.81</v>
      </c>
      <c r="N6956">
        <f t="shared" si="108"/>
        <v>0</v>
      </c>
    </row>
    <row r="6957" spans="1:14" x14ac:dyDescent="0.2">
      <c r="A6957" t="s">
        <v>7216</v>
      </c>
      <c r="B6957" t="s">
        <v>34024</v>
      </c>
      <c r="I6957" t="s">
        <v>5</v>
      </c>
      <c r="J6957">
        <v>1801.84</v>
      </c>
      <c r="M6957">
        <v>1801.84</v>
      </c>
      <c r="N6957">
        <f t="shared" si="108"/>
        <v>0</v>
      </c>
    </row>
    <row r="6958" spans="1:14" x14ac:dyDescent="0.2">
      <c r="A6958" t="s">
        <v>7217</v>
      </c>
      <c r="B6958" t="s">
        <v>34024</v>
      </c>
      <c r="I6958" t="s">
        <v>5</v>
      </c>
      <c r="J6958">
        <v>1801.84</v>
      </c>
      <c r="M6958">
        <v>1801.84</v>
      </c>
      <c r="N6958">
        <f t="shared" si="108"/>
        <v>0</v>
      </c>
    </row>
    <row r="6959" spans="1:14" x14ac:dyDescent="0.2">
      <c r="A6959" t="s">
        <v>7218</v>
      </c>
      <c r="B6959" t="s">
        <v>34025</v>
      </c>
      <c r="I6959" t="s">
        <v>5</v>
      </c>
      <c r="J6959">
        <v>2168.27</v>
      </c>
      <c r="M6959">
        <v>2168.27</v>
      </c>
      <c r="N6959">
        <f t="shared" si="108"/>
        <v>0</v>
      </c>
    </row>
    <row r="6960" spans="1:14" x14ac:dyDescent="0.2">
      <c r="A6960" t="s">
        <v>7219</v>
      </c>
      <c r="B6960" t="s">
        <v>34025</v>
      </c>
      <c r="I6960" t="s">
        <v>5</v>
      </c>
      <c r="J6960">
        <v>2168.27</v>
      </c>
      <c r="M6960">
        <v>2168.27</v>
      </c>
      <c r="N6960">
        <f t="shared" si="108"/>
        <v>0</v>
      </c>
    </row>
    <row r="6961" spans="1:14" x14ac:dyDescent="0.2">
      <c r="A6961" t="s">
        <v>7220</v>
      </c>
      <c r="B6961" t="s">
        <v>34026</v>
      </c>
      <c r="I6961" t="s">
        <v>5</v>
      </c>
      <c r="J6961">
        <v>2591.27</v>
      </c>
      <c r="M6961">
        <v>2591.27</v>
      </c>
      <c r="N6961">
        <f t="shared" si="108"/>
        <v>0</v>
      </c>
    </row>
    <row r="6962" spans="1:14" x14ac:dyDescent="0.2">
      <c r="A6962" t="s">
        <v>7221</v>
      </c>
      <c r="B6962" t="s">
        <v>34026</v>
      </c>
      <c r="I6962" t="s">
        <v>5</v>
      </c>
      <c r="J6962">
        <v>2591.27</v>
      </c>
      <c r="M6962">
        <v>2591.27</v>
      </c>
      <c r="N6962">
        <f t="shared" si="108"/>
        <v>0</v>
      </c>
    </row>
    <row r="6963" spans="1:14" x14ac:dyDescent="0.2">
      <c r="A6963" t="s">
        <v>7222</v>
      </c>
      <c r="B6963" t="s">
        <v>34027</v>
      </c>
      <c r="I6963" t="s">
        <v>5</v>
      </c>
      <c r="J6963">
        <v>2986.15</v>
      </c>
      <c r="M6963">
        <v>2986.15</v>
      </c>
      <c r="N6963">
        <f t="shared" si="108"/>
        <v>0</v>
      </c>
    </row>
    <row r="6964" spans="1:14" x14ac:dyDescent="0.2">
      <c r="A6964" t="s">
        <v>7223</v>
      </c>
      <c r="B6964" t="s">
        <v>34027</v>
      </c>
      <c r="I6964" t="s">
        <v>5</v>
      </c>
      <c r="J6964">
        <v>2986.15</v>
      </c>
      <c r="M6964">
        <v>2986.15</v>
      </c>
      <c r="N6964">
        <f t="shared" si="108"/>
        <v>0</v>
      </c>
    </row>
    <row r="6965" spans="1:14" x14ac:dyDescent="0.2">
      <c r="A6965" t="s">
        <v>7224</v>
      </c>
      <c r="B6965" t="s">
        <v>34028</v>
      </c>
      <c r="I6965" t="s">
        <v>5</v>
      </c>
      <c r="J6965">
        <v>3506.86</v>
      </c>
      <c r="M6965">
        <v>3506.86</v>
      </c>
      <c r="N6965">
        <f t="shared" si="108"/>
        <v>0</v>
      </c>
    </row>
    <row r="6966" spans="1:14" x14ac:dyDescent="0.2">
      <c r="A6966" t="s">
        <v>7225</v>
      </c>
      <c r="B6966" t="s">
        <v>34028</v>
      </c>
      <c r="I6966" t="s">
        <v>5</v>
      </c>
      <c r="J6966">
        <v>3506.86</v>
      </c>
      <c r="M6966">
        <v>3506.86</v>
      </c>
      <c r="N6966">
        <f t="shared" si="108"/>
        <v>0</v>
      </c>
    </row>
    <row r="6967" spans="1:14" x14ac:dyDescent="0.2">
      <c r="A6967" t="s">
        <v>7226</v>
      </c>
      <c r="B6967" t="s">
        <v>34029</v>
      </c>
      <c r="I6967" t="s">
        <v>5</v>
      </c>
      <c r="J6967">
        <v>4204.8500000000004</v>
      </c>
      <c r="M6967">
        <v>4204.8500000000004</v>
      </c>
      <c r="N6967">
        <f t="shared" si="108"/>
        <v>0</v>
      </c>
    </row>
    <row r="6968" spans="1:14" x14ac:dyDescent="0.2">
      <c r="A6968" t="s">
        <v>7227</v>
      </c>
      <c r="B6968" t="s">
        <v>34029</v>
      </c>
      <c r="I6968" t="s">
        <v>5</v>
      </c>
      <c r="J6968">
        <v>4204.8500000000004</v>
      </c>
      <c r="M6968">
        <v>4204.8500000000004</v>
      </c>
      <c r="N6968">
        <f t="shared" si="108"/>
        <v>0</v>
      </c>
    </row>
    <row r="6969" spans="1:14" x14ac:dyDescent="0.2">
      <c r="A6969" t="s">
        <v>7228</v>
      </c>
      <c r="B6969" t="s">
        <v>34030</v>
      </c>
      <c r="I6969" t="s">
        <v>5</v>
      </c>
      <c r="J6969">
        <v>4818.8500000000004</v>
      </c>
      <c r="M6969">
        <v>4818.8500000000004</v>
      </c>
      <c r="N6969">
        <f t="shared" si="108"/>
        <v>0</v>
      </c>
    </row>
    <row r="6970" spans="1:14" x14ac:dyDescent="0.2">
      <c r="A6970" t="s">
        <v>7229</v>
      </c>
      <c r="B6970" t="s">
        <v>34030</v>
      </c>
      <c r="I6970" t="s">
        <v>5</v>
      </c>
      <c r="J6970">
        <v>4818.8500000000004</v>
      </c>
      <c r="M6970">
        <v>4818.8500000000004</v>
      </c>
      <c r="N6970">
        <f t="shared" si="108"/>
        <v>0</v>
      </c>
    </row>
    <row r="6971" spans="1:14" x14ac:dyDescent="0.2">
      <c r="A6971" t="s">
        <v>7230</v>
      </c>
      <c r="B6971" t="s">
        <v>34031</v>
      </c>
      <c r="I6971" t="s">
        <v>5</v>
      </c>
      <c r="J6971">
        <v>6608.34</v>
      </c>
      <c r="M6971">
        <v>6608.34</v>
      </c>
      <c r="N6971">
        <f t="shared" si="108"/>
        <v>0</v>
      </c>
    </row>
    <row r="6972" spans="1:14" x14ac:dyDescent="0.2">
      <c r="A6972" t="s">
        <v>7231</v>
      </c>
      <c r="B6972" t="s">
        <v>34031</v>
      </c>
      <c r="I6972" t="s">
        <v>5</v>
      </c>
      <c r="J6972">
        <v>6608.34</v>
      </c>
      <c r="M6972">
        <v>6608.34</v>
      </c>
      <c r="N6972">
        <f t="shared" si="108"/>
        <v>0</v>
      </c>
    </row>
    <row r="6973" spans="1:14" x14ac:dyDescent="0.2">
      <c r="A6973" t="s">
        <v>7232</v>
      </c>
      <c r="B6973" t="s">
        <v>34032</v>
      </c>
      <c r="I6973" t="s">
        <v>5</v>
      </c>
      <c r="J6973">
        <v>11412.76</v>
      </c>
      <c r="M6973">
        <v>11412.76</v>
      </c>
      <c r="N6973">
        <f t="shared" si="108"/>
        <v>0</v>
      </c>
    </row>
    <row r="6974" spans="1:14" x14ac:dyDescent="0.2">
      <c r="A6974" t="s">
        <v>7233</v>
      </c>
      <c r="B6974" t="s">
        <v>34032</v>
      </c>
      <c r="I6974" t="s">
        <v>5</v>
      </c>
      <c r="J6974">
        <v>11412.76</v>
      </c>
      <c r="M6974">
        <v>11412.76</v>
      </c>
      <c r="N6974">
        <f t="shared" si="108"/>
        <v>0</v>
      </c>
    </row>
    <row r="6975" spans="1:14" x14ac:dyDescent="0.2">
      <c r="A6975" t="s">
        <v>7234</v>
      </c>
      <c r="B6975" t="s">
        <v>34033</v>
      </c>
      <c r="I6975" t="s">
        <v>5</v>
      </c>
      <c r="J6975">
        <v>1149.8499999999999</v>
      </c>
      <c r="M6975">
        <v>1149.8499999999999</v>
      </c>
      <c r="N6975">
        <f t="shared" si="108"/>
        <v>0</v>
      </c>
    </row>
    <row r="6976" spans="1:14" x14ac:dyDescent="0.2">
      <c r="A6976" t="s">
        <v>7235</v>
      </c>
      <c r="B6976" t="s">
        <v>34033</v>
      </c>
      <c r="I6976" t="s">
        <v>5</v>
      </c>
      <c r="J6976">
        <v>1149.8499999999999</v>
      </c>
      <c r="M6976">
        <v>1149.8499999999999</v>
      </c>
      <c r="N6976">
        <f t="shared" si="108"/>
        <v>0</v>
      </c>
    </row>
    <row r="6977" spans="1:14" x14ac:dyDescent="0.2">
      <c r="A6977" t="s">
        <v>7236</v>
      </c>
      <c r="B6977" t="s">
        <v>34034</v>
      </c>
      <c r="I6977" t="s">
        <v>5</v>
      </c>
      <c r="J6977">
        <v>1265.1500000000001</v>
      </c>
      <c r="M6977">
        <v>1265.1500000000001</v>
      </c>
      <c r="N6977">
        <f t="shared" si="108"/>
        <v>0</v>
      </c>
    </row>
    <row r="6978" spans="1:14" x14ac:dyDescent="0.2">
      <c r="A6978" t="s">
        <v>7237</v>
      </c>
      <c r="B6978" t="s">
        <v>34034</v>
      </c>
      <c r="I6978" t="s">
        <v>5</v>
      </c>
      <c r="J6978">
        <v>1265.1500000000001</v>
      </c>
      <c r="M6978">
        <v>1265.1500000000001</v>
      </c>
      <c r="N6978">
        <f t="shared" si="108"/>
        <v>0</v>
      </c>
    </row>
    <row r="6979" spans="1:14" x14ac:dyDescent="0.2">
      <c r="A6979" t="s">
        <v>7238</v>
      </c>
      <c r="B6979" t="s">
        <v>34035</v>
      </c>
      <c r="I6979" t="s">
        <v>5</v>
      </c>
      <c r="J6979">
        <v>1543.67</v>
      </c>
      <c r="M6979">
        <v>1543.67</v>
      </c>
      <c r="N6979">
        <f t="shared" si="108"/>
        <v>0</v>
      </c>
    </row>
    <row r="6980" spans="1:14" x14ac:dyDescent="0.2">
      <c r="A6980" t="s">
        <v>7239</v>
      </c>
      <c r="B6980" t="s">
        <v>34035</v>
      </c>
      <c r="I6980" t="s">
        <v>5</v>
      </c>
      <c r="J6980">
        <v>1543.67</v>
      </c>
      <c r="M6980">
        <v>1543.67</v>
      </c>
      <c r="N6980">
        <f t="shared" ref="N6980:N7043" si="109">J6980-M6980</f>
        <v>0</v>
      </c>
    </row>
    <row r="6981" spans="1:14" x14ac:dyDescent="0.2">
      <c r="A6981" t="s">
        <v>7240</v>
      </c>
      <c r="B6981" t="s">
        <v>34036</v>
      </c>
      <c r="I6981" t="s">
        <v>5</v>
      </c>
      <c r="J6981">
        <v>1884.67</v>
      </c>
      <c r="M6981">
        <v>1884.67</v>
      </c>
      <c r="N6981">
        <f t="shared" si="109"/>
        <v>0</v>
      </c>
    </row>
    <row r="6982" spans="1:14" x14ac:dyDescent="0.2">
      <c r="A6982" t="s">
        <v>7241</v>
      </c>
      <c r="B6982" t="s">
        <v>34036</v>
      </c>
      <c r="I6982" t="s">
        <v>5</v>
      </c>
      <c r="J6982">
        <v>1884.67</v>
      </c>
      <c r="M6982">
        <v>1884.67</v>
      </c>
      <c r="N6982">
        <f t="shared" si="109"/>
        <v>0</v>
      </c>
    </row>
    <row r="6983" spans="1:14" x14ac:dyDescent="0.2">
      <c r="A6983" t="s">
        <v>7242</v>
      </c>
      <c r="B6983" t="s">
        <v>34037</v>
      </c>
      <c r="I6983" t="s">
        <v>5</v>
      </c>
      <c r="J6983">
        <v>2247.91</v>
      </c>
      <c r="M6983">
        <v>2247.91</v>
      </c>
      <c r="N6983">
        <f t="shared" si="109"/>
        <v>0</v>
      </c>
    </row>
    <row r="6984" spans="1:14" x14ac:dyDescent="0.2">
      <c r="A6984" t="s">
        <v>7243</v>
      </c>
      <c r="B6984" t="s">
        <v>34037</v>
      </c>
      <c r="I6984" t="s">
        <v>5</v>
      </c>
      <c r="J6984">
        <v>2247.91</v>
      </c>
      <c r="M6984">
        <v>2247.91</v>
      </c>
      <c r="N6984">
        <f t="shared" si="109"/>
        <v>0</v>
      </c>
    </row>
    <row r="6985" spans="1:14" x14ac:dyDescent="0.2">
      <c r="A6985" t="s">
        <v>7244</v>
      </c>
      <c r="B6985" t="s">
        <v>34038</v>
      </c>
      <c r="I6985" t="s">
        <v>5</v>
      </c>
      <c r="J6985">
        <v>2719.71</v>
      </c>
      <c r="M6985">
        <v>2719.71</v>
      </c>
      <c r="N6985">
        <f t="shared" si="109"/>
        <v>0</v>
      </c>
    </row>
    <row r="6986" spans="1:14" x14ac:dyDescent="0.2">
      <c r="A6986" t="s">
        <v>7245</v>
      </c>
      <c r="B6986" t="s">
        <v>34038</v>
      </c>
      <c r="I6986" t="s">
        <v>5</v>
      </c>
      <c r="J6986">
        <v>2719.71</v>
      </c>
      <c r="M6986">
        <v>2719.71</v>
      </c>
      <c r="N6986">
        <f t="shared" si="109"/>
        <v>0</v>
      </c>
    </row>
    <row r="6987" spans="1:14" x14ac:dyDescent="0.2">
      <c r="A6987" t="s">
        <v>7246</v>
      </c>
      <c r="B6987" t="s">
        <v>34039</v>
      </c>
      <c r="I6987" t="s">
        <v>5</v>
      </c>
      <c r="J6987">
        <v>3168.79</v>
      </c>
      <c r="M6987">
        <v>3168.79</v>
      </c>
      <c r="N6987">
        <f t="shared" si="109"/>
        <v>0</v>
      </c>
    </row>
    <row r="6988" spans="1:14" x14ac:dyDescent="0.2">
      <c r="A6988" t="s">
        <v>7247</v>
      </c>
      <c r="B6988" t="s">
        <v>34039</v>
      </c>
      <c r="I6988" t="s">
        <v>5</v>
      </c>
      <c r="J6988">
        <v>3168.79</v>
      </c>
      <c r="M6988">
        <v>3168.79</v>
      </c>
      <c r="N6988">
        <f t="shared" si="109"/>
        <v>0</v>
      </c>
    </row>
    <row r="6989" spans="1:14" x14ac:dyDescent="0.2">
      <c r="A6989" t="s">
        <v>7248</v>
      </c>
      <c r="B6989" t="s">
        <v>34040</v>
      </c>
      <c r="I6989" t="s">
        <v>5</v>
      </c>
      <c r="J6989">
        <v>3594.75</v>
      </c>
      <c r="M6989">
        <v>3594.75</v>
      </c>
      <c r="N6989">
        <f t="shared" si="109"/>
        <v>0</v>
      </c>
    </row>
    <row r="6990" spans="1:14" x14ac:dyDescent="0.2">
      <c r="A6990" t="s">
        <v>7249</v>
      </c>
      <c r="B6990" t="s">
        <v>34040</v>
      </c>
      <c r="I6990" t="s">
        <v>5</v>
      </c>
      <c r="J6990">
        <v>3594.75</v>
      </c>
      <c r="M6990">
        <v>3594.75</v>
      </c>
      <c r="N6990">
        <f t="shared" si="109"/>
        <v>0</v>
      </c>
    </row>
    <row r="6991" spans="1:14" x14ac:dyDescent="0.2">
      <c r="A6991" t="s">
        <v>7250</v>
      </c>
      <c r="B6991" t="s">
        <v>34041</v>
      </c>
      <c r="I6991" t="s">
        <v>5</v>
      </c>
      <c r="J6991">
        <v>4331.3</v>
      </c>
      <c r="M6991">
        <v>4331.3</v>
      </c>
      <c r="N6991">
        <f t="shared" si="109"/>
        <v>0</v>
      </c>
    </row>
    <row r="6992" spans="1:14" x14ac:dyDescent="0.2">
      <c r="A6992" t="s">
        <v>7251</v>
      </c>
      <c r="B6992" t="s">
        <v>34041</v>
      </c>
      <c r="I6992" t="s">
        <v>5</v>
      </c>
      <c r="J6992">
        <v>4331.3</v>
      </c>
      <c r="M6992">
        <v>4331.3</v>
      </c>
      <c r="N6992">
        <f t="shared" si="109"/>
        <v>0</v>
      </c>
    </row>
    <row r="6993" spans="1:14" x14ac:dyDescent="0.2">
      <c r="A6993" t="s">
        <v>7252</v>
      </c>
      <c r="B6993" t="s">
        <v>34042</v>
      </c>
      <c r="I6993" t="s">
        <v>5</v>
      </c>
      <c r="J6993">
        <v>4680.3</v>
      </c>
      <c r="M6993">
        <v>4680.3</v>
      </c>
      <c r="N6993">
        <f t="shared" si="109"/>
        <v>0</v>
      </c>
    </row>
    <row r="6994" spans="1:14" x14ac:dyDescent="0.2">
      <c r="A6994" t="s">
        <v>7253</v>
      </c>
      <c r="B6994" t="s">
        <v>34042</v>
      </c>
      <c r="I6994" t="s">
        <v>5</v>
      </c>
      <c r="J6994">
        <v>4680.3</v>
      </c>
      <c r="M6994">
        <v>4680.3</v>
      </c>
      <c r="N6994">
        <f t="shared" si="109"/>
        <v>0</v>
      </c>
    </row>
    <row r="6995" spans="1:14" x14ac:dyDescent="0.2">
      <c r="A6995" t="s">
        <v>7254</v>
      </c>
      <c r="B6995" t="s">
        <v>34043</v>
      </c>
      <c r="I6995" t="s">
        <v>5</v>
      </c>
      <c r="J6995">
        <v>5788.29</v>
      </c>
      <c r="M6995">
        <v>5788.29</v>
      </c>
      <c r="N6995">
        <f t="shared" si="109"/>
        <v>0</v>
      </c>
    </row>
    <row r="6996" spans="1:14" x14ac:dyDescent="0.2">
      <c r="A6996" t="s">
        <v>7255</v>
      </c>
      <c r="B6996" t="s">
        <v>34043</v>
      </c>
      <c r="I6996" t="s">
        <v>5</v>
      </c>
      <c r="J6996">
        <v>5788.29</v>
      </c>
      <c r="M6996">
        <v>5788.29</v>
      </c>
      <c r="N6996">
        <f t="shared" si="109"/>
        <v>0</v>
      </c>
    </row>
    <row r="6997" spans="1:14" x14ac:dyDescent="0.2">
      <c r="A6997" t="s">
        <v>7256</v>
      </c>
      <c r="B6997" t="s">
        <v>34044</v>
      </c>
      <c r="I6997" t="s">
        <v>5</v>
      </c>
      <c r="J6997">
        <v>11358.25</v>
      </c>
      <c r="M6997">
        <v>11358.25</v>
      </c>
      <c r="N6997">
        <f t="shared" si="109"/>
        <v>0</v>
      </c>
    </row>
    <row r="6998" spans="1:14" x14ac:dyDescent="0.2">
      <c r="A6998" t="s">
        <v>7257</v>
      </c>
      <c r="B6998" t="s">
        <v>34044</v>
      </c>
      <c r="I6998" t="s">
        <v>5</v>
      </c>
      <c r="J6998">
        <v>11358.25</v>
      </c>
      <c r="M6998">
        <v>11358.25</v>
      </c>
      <c r="N6998">
        <f t="shared" si="109"/>
        <v>0</v>
      </c>
    </row>
    <row r="6999" spans="1:14" x14ac:dyDescent="0.2">
      <c r="A6999" t="s">
        <v>7258</v>
      </c>
      <c r="B6999" t="s">
        <v>34045</v>
      </c>
      <c r="I6999" t="s">
        <v>5</v>
      </c>
      <c r="J6999">
        <v>14369.55</v>
      </c>
      <c r="M6999">
        <v>14369.55</v>
      </c>
      <c r="N6999">
        <f t="shared" si="109"/>
        <v>0</v>
      </c>
    </row>
    <row r="7000" spans="1:14" x14ac:dyDescent="0.2">
      <c r="A7000" t="s">
        <v>7259</v>
      </c>
      <c r="B7000" t="s">
        <v>34045</v>
      </c>
      <c r="I7000" t="s">
        <v>5</v>
      </c>
      <c r="J7000">
        <v>14369.55</v>
      </c>
      <c r="M7000">
        <v>14369.55</v>
      </c>
      <c r="N7000">
        <f t="shared" si="109"/>
        <v>0</v>
      </c>
    </row>
    <row r="7001" spans="1:14" x14ac:dyDescent="0.2">
      <c r="A7001" t="s">
        <v>7260</v>
      </c>
      <c r="B7001" t="s">
        <v>34046</v>
      </c>
      <c r="I7001" t="s">
        <v>5</v>
      </c>
      <c r="J7001">
        <v>21857.01</v>
      </c>
      <c r="M7001">
        <v>21857.01</v>
      </c>
      <c r="N7001">
        <f t="shared" si="109"/>
        <v>0</v>
      </c>
    </row>
    <row r="7002" spans="1:14" x14ac:dyDescent="0.2">
      <c r="A7002" t="s">
        <v>7261</v>
      </c>
      <c r="B7002" t="s">
        <v>34046</v>
      </c>
      <c r="I7002" t="s">
        <v>5</v>
      </c>
      <c r="J7002">
        <v>21857.01</v>
      </c>
      <c r="M7002">
        <v>21857.01</v>
      </c>
      <c r="N7002">
        <f t="shared" si="109"/>
        <v>0</v>
      </c>
    </row>
    <row r="7003" spans="1:14" x14ac:dyDescent="0.2">
      <c r="A7003" t="s">
        <v>7262</v>
      </c>
      <c r="B7003" t="s">
        <v>34047</v>
      </c>
      <c r="I7003" t="s">
        <v>5</v>
      </c>
      <c r="J7003">
        <v>23218.31</v>
      </c>
      <c r="M7003">
        <v>23218.31</v>
      </c>
      <c r="N7003">
        <f t="shared" si="109"/>
        <v>0</v>
      </c>
    </row>
    <row r="7004" spans="1:14" x14ac:dyDescent="0.2">
      <c r="A7004" t="s">
        <v>7263</v>
      </c>
      <c r="B7004" t="s">
        <v>34047</v>
      </c>
      <c r="I7004" t="s">
        <v>5</v>
      </c>
      <c r="J7004">
        <v>23218.31</v>
      </c>
      <c r="M7004">
        <v>23218.31</v>
      </c>
      <c r="N7004">
        <f t="shared" si="109"/>
        <v>0</v>
      </c>
    </row>
    <row r="7005" spans="1:14" x14ac:dyDescent="0.2">
      <c r="A7005" t="s">
        <v>7264</v>
      </c>
      <c r="B7005" t="s">
        <v>34048</v>
      </c>
      <c r="I7005" t="s">
        <v>5</v>
      </c>
      <c r="J7005">
        <v>32074.95</v>
      </c>
      <c r="M7005">
        <v>32074.95</v>
      </c>
      <c r="N7005">
        <f t="shared" si="109"/>
        <v>0</v>
      </c>
    </row>
    <row r="7006" spans="1:14" x14ac:dyDescent="0.2">
      <c r="A7006" t="s">
        <v>7265</v>
      </c>
      <c r="B7006" t="s">
        <v>34048</v>
      </c>
      <c r="I7006" t="s">
        <v>5</v>
      </c>
      <c r="J7006">
        <v>32074.95</v>
      </c>
      <c r="M7006">
        <v>32074.95</v>
      </c>
      <c r="N7006">
        <f t="shared" si="109"/>
        <v>0</v>
      </c>
    </row>
    <row r="7007" spans="1:14" x14ac:dyDescent="0.2">
      <c r="A7007" t="s">
        <v>7266</v>
      </c>
      <c r="B7007" t="s">
        <v>34049</v>
      </c>
      <c r="I7007" t="s">
        <v>5</v>
      </c>
      <c r="J7007">
        <v>1149.8499999999999</v>
      </c>
      <c r="M7007">
        <v>1149.8499999999999</v>
      </c>
      <c r="N7007">
        <f t="shared" si="109"/>
        <v>0</v>
      </c>
    </row>
    <row r="7008" spans="1:14" x14ac:dyDescent="0.2">
      <c r="A7008" t="s">
        <v>7267</v>
      </c>
      <c r="B7008" t="s">
        <v>34049</v>
      </c>
      <c r="I7008" t="s">
        <v>5</v>
      </c>
      <c r="J7008">
        <v>1149.8499999999999</v>
      </c>
      <c r="M7008">
        <v>1149.8499999999999</v>
      </c>
      <c r="N7008">
        <f t="shared" si="109"/>
        <v>0</v>
      </c>
    </row>
    <row r="7009" spans="1:14" x14ac:dyDescent="0.2">
      <c r="A7009" t="s">
        <v>7268</v>
      </c>
      <c r="B7009" t="s">
        <v>34050</v>
      </c>
      <c r="I7009" t="s">
        <v>5</v>
      </c>
      <c r="J7009">
        <v>1265.1500000000001</v>
      </c>
      <c r="M7009">
        <v>1265.1500000000001</v>
      </c>
      <c r="N7009">
        <f t="shared" si="109"/>
        <v>0</v>
      </c>
    </row>
    <row r="7010" spans="1:14" x14ac:dyDescent="0.2">
      <c r="A7010" t="s">
        <v>7269</v>
      </c>
      <c r="B7010" t="s">
        <v>34050</v>
      </c>
      <c r="I7010" t="s">
        <v>5</v>
      </c>
      <c r="J7010">
        <v>1265.1500000000001</v>
      </c>
      <c r="M7010">
        <v>1265.1500000000001</v>
      </c>
      <c r="N7010">
        <f t="shared" si="109"/>
        <v>0</v>
      </c>
    </row>
    <row r="7011" spans="1:14" x14ac:dyDescent="0.2">
      <c r="A7011" t="s">
        <v>7270</v>
      </c>
      <c r="B7011" t="s">
        <v>34051</v>
      </c>
      <c r="I7011" t="s">
        <v>5</v>
      </c>
      <c r="J7011">
        <v>1543.67</v>
      </c>
      <c r="M7011">
        <v>1543.67</v>
      </c>
      <c r="N7011">
        <f t="shared" si="109"/>
        <v>0</v>
      </c>
    </row>
    <row r="7012" spans="1:14" x14ac:dyDescent="0.2">
      <c r="A7012" t="s">
        <v>7271</v>
      </c>
      <c r="B7012" t="s">
        <v>34051</v>
      </c>
      <c r="I7012" t="s">
        <v>5</v>
      </c>
      <c r="J7012">
        <v>1543.67</v>
      </c>
      <c r="M7012">
        <v>1543.67</v>
      </c>
      <c r="N7012">
        <f t="shared" si="109"/>
        <v>0</v>
      </c>
    </row>
    <row r="7013" spans="1:14" x14ac:dyDescent="0.2">
      <c r="A7013" t="s">
        <v>7272</v>
      </c>
      <c r="B7013" t="s">
        <v>34052</v>
      </c>
      <c r="I7013" t="s">
        <v>5</v>
      </c>
      <c r="J7013">
        <v>1885.19</v>
      </c>
      <c r="M7013">
        <v>1885.19</v>
      </c>
      <c r="N7013">
        <f t="shared" si="109"/>
        <v>0</v>
      </c>
    </row>
    <row r="7014" spans="1:14" x14ac:dyDescent="0.2">
      <c r="A7014" t="s">
        <v>7273</v>
      </c>
      <c r="B7014" t="s">
        <v>34052</v>
      </c>
      <c r="I7014" t="s">
        <v>5</v>
      </c>
      <c r="J7014">
        <v>1885.19</v>
      </c>
      <c r="M7014">
        <v>1885.19</v>
      </c>
      <c r="N7014">
        <f t="shared" si="109"/>
        <v>0</v>
      </c>
    </row>
    <row r="7015" spans="1:14" x14ac:dyDescent="0.2">
      <c r="A7015" t="s">
        <v>7274</v>
      </c>
      <c r="B7015" t="s">
        <v>34053</v>
      </c>
      <c r="I7015" t="s">
        <v>5</v>
      </c>
      <c r="J7015">
        <v>2282.83</v>
      </c>
      <c r="M7015">
        <v>2282.83</v>
      </c>
      <c r="N7015">
        <f t="shared" si="109"/>
        <v>0</v>
      </c>
    </row>
    <row r="7016" spans="1:14" x14ac:dyDescent="0.2">
      <c r="A7016" t="s">
        <v>7275</v>
      </c>
      <c r="B7016" t="s">
        <v>34053</v>
      </c>
      <c r="I7016" t="s">
        <v>5</v>
      </c>
      <c r="J7016">
        <v>2282.83</v>
      </c>
      <c r="M7016">
        <v>2282.83</v>
      </c>
      <c r="N7016">
        <f t="shared" si="109"/>
        <v>0</v>
      </c>
    </row>
    <row r="7017" spans="1:14" x14ac:dyDescent="0.2">
      <c r="A7017" t="s">
        <v>7276</v>
      </c>
      <c r="B7017" t="s">
        <v>34054</v>
      </c>
      <c r="I7017" t="s">
        <v>5</v>
      </c>
      <c r="J7017">
        <v>2748.36</v>
      </c>
      <c r="M7017">
        <v>2748.36</v>
      </c>
      <c r="N7017">
        <f t="shared" si="109"/>
        <v>0</v>
      </c>
    </row>
    <row r="7018" spans="1:14" x14ac:dyDescent="0.2">
      <c r="A7018" t="s">
        <v>7277</v>
      </c>
      <c r="B7018" t="s">
        <v>34054</v>
      </c>
      <c r="I7018" t="s">
        <v>5</v>
      </c>
      <c r="J7018">
        <v>2748.36</v>
      </c>
      <c r="M7018">
        <v>2748.36</v>
      </c>
      <c r="N7018">
        <f t="shared" si="109"/>
        <v>0</v>
      </c>
    </row>
    <row r="7019" spans="1:14" x14ac:dyDescent="0.2">
      <c r="A7019" t="s">
        <v>7278</v>
      </c>
      <c r="B7019" t="s">
        <v>34055</v>
      </c>
      <c r="I7019" t="s">
        <v>5</v>
      </c>
      <c r="J7019">
        <v>3199.6</v>
      </c>
      <c r="M7019">
        <v>3199.6</v>
      </c>
      <c r="N7019">
        <f t="shared" si="109"/>
        <v>0</v>
      </c>
    </row>
    <row r="7020" spans="1:14" x14ac:dyDescent="0.2">
      <c r="A7020" t="s">
        <v>7279</v>
      </c>
      <c r="B7020" t="s">
        <v>34055</v>
      </c>
      <c r="I7020" t="s">
        <v>5</v>
      </c>
      <c r="J7020">
        <v>3199.6</v>
      </c>
      <c r="M7020">
        <v>3199.6</v>
      </c>
      <c r="N7020">
        <f t="shared" si="109"/>
        <v>0</v>
      </c>
    </row>
    <row r="7021" spans="1:14" x14ac:dyDescent="0.2">
      <c r="A7021" t="s">
        <v>7280</v>
      </c>
      <c r="B7021" t="s">
        <v>34056</v>
      </c>
      <c r="I7021" t="s">
        <v>5</v>
      </c>
      <c r="J7021">
        <v>3741.44</v>
      </c>
      <c r="M7021">
        <v>3741.44</v>
      </c>
      <c r="N7021">
        <f t="shared" si="109"/>
        <v>0</v>
      </c>
    </row>
    <row r="7022" spans="1:14" x14ac:dyDescent="0.2">
      <c r="A7022" t="s">
        <v>7281</v>
      </c>
      <c r="B7022" t="s">
        <v>34056</v>
      </c>
      <c r="I7022" t="s">
        <v>5</v>
      </c>
      <c r="J7022">
        <v>3741.44</v>
      </c>
      <c r="M7022">
        <v>3741.44</v>
      </c>
      <c r="N7022">
        <f t="shared" si="109"/>
        <v>0</v>
      </c>
    </row>
    <row r="7023" spans="1:14" x14ac:dyDescent="0.2">
      <c r="A7023" t="s">
        <v>7282</v>
      </c>
      <c r="B7023" t="s">
        <v>34057</v>
      </c>
      <c r="I7023" t="s">
        <v>5</v>
      </c>
      <c r="J7023">
        <v>4514.67</v>
      </c>
      <c r="M7023">
        <v>4514.67</v>
      </c>
      <c r="N7023">
        <f t="shared" si="109"/>
        <v>0</v>
      </c>
    </row>
    <row r="7024" spans="1:14" x14ac:dyDescent="0.2">
      <c r="A7024" t="s">
        <v>7283</v>
      </c>
      <c r="B7024" t="s">
        <v>34057</v>
      </c>
      <c r="I7024" t="s">
        <v>5</v>
      </c>
      <c r="J7024">
        <v>4514.67</v>
      </c>
      <c r="M7024">
        <v>4514.67</v>
      </c>
      <c r="N7024">
        <f t="shared" si="109"/>
        <v>0</v>
      </c>
    </row>
    <row r="7025" spans="1:14" x14ac:dyDescent="0.2">
      <c r="A7025" t="s">
        <v>7284</v>
      </c>
      <c r="B7025" t="s">
        <v>34058</v>
      </c>
      <c r="I7025" t="s">
        <v>5</v>
      </c>
      <c r="J7025">
        <v>5166.78</v>
      </c>
      <c r="M7025">
        <v>5166.78</v>
      </c>
      <c r="N7025">
        <f t="shared" si="109"/>
        <v>0</v>
      </c>
    </row>
    <row r="7026" spans="1:14" x14ac:dyDescent="0.2">
      <c r="A7026" t="s">
        <v>7285</v>
      </c>
      <c r="B7026" t="s">
        <v>34058</v>
      </c>
      <c r="I7026" t="s">
        <v>5</v>
      </c>
      <c r="J7026">
        <v>5166.78</v>
      </c>
      <c r="M7026">
        <v>5166.78</v>
      </c>
      <c r="N7026">
        <f t="shared" si="109"/>
        <v>0</v>
      </c>
    </row>
    <row r="7027" spans="1:14" x14ac:dyDescent="0.2">
      <c r="A7027" t="s">
        <v>7286</v>
      </c>
      <c r="B7027" t="s">
        <v>34059</v>
      </c>
      <c r="I7027" t="s">
        <v>5</v>
      </c>
      <c r="J7027">
        <v>7081.65</v>
      </c>
      <c r="M7027">
        <v>7081.65</v>
      </c>
      <c r="N7027">
        <f t="shared" si="109"/>
        <v>0</v>
      </c>
    </row>
    <row r="7028" spans="1:14" x14ac:dyDescent="0.2">
      <c r="A7028" t="s">
        <v>7287</v>
      </c>
      <c r="B7028" t="s">
        <v>34059</v>
      </c>
      <c r="I7028" t="s">
        <v>5</v>
      </c>
      <c r="J7028">
        <v>7081.65</v>
      </c>
      <c r="M7028">
        <v>7081.65</v>
      </c>
      <c r="N7028">
        <f t="shared" si="109"/>
        <v>0</v>
      </c>
    </row>
    <row r="7029" spans="1:14" x14ac:dyDescent="0.2">
      <c r="A7029" t="s">
        <v>7288</v>
      </c>
      <c r="B7029" t="s">
        <v>34060</v>
      </c>
      <c r="I7029" t="s">
        <v>5</v>
      </c>
      <c r="J7029">
        <v>12134.08</v>
      </c>
      <c r="M7029">
        <v>12134.08</v>
      </c>
      <c r="N7029">
        <f t="shared" si="109"/>
        <v>0</v>
      </c>
    </row>
    <row r="7030" spans="1:14" x14ac:dyDescent="0.2">
      <c r="A7030" t="s">
        <v>7289</v>
      </c>
      <c r="B7030" t="s">
        <v>34060</v>
      </c>
      <c r="I7030" t="s">
        <v>5</v>
      </c>
      <c r="J7030">
        <v>12134.08</v>
      </c>
      <c r="M7030">
        <v>12134.08</v>
      </c>
      <c r="N7030">
        <f t="shared" si="109"/>
        <v>0</v>
      </c>
    </row>
    <row r="7031" spans="1:14" x14ac:dyDescent="0.2">
      <c r="A7031" t="s">
        <v>7290</v>
      </c>
      <c r="B7031" t="s">
        <v>34061</v>
      </c>
      <c r="I7031" t="s">
        <v>4</v>
      </c>
      <c r="J7031">
        <v>381.21</v>
      </c>
      <c r="M7031">
        <v>381.21</v>
      </c>
      <c r="N7031">
        <f t="shared" si="109"/>
        <v>0</v>
      </c>
    </row>
    <row r="7032" spans="1:14" x14ac:dyDescent="0.2">
      <c r="A7032" t="s">
        <v>7291</v>
      </c>
      <c r="B7032" t="s">
        <v>34061</v>
      </c>
      <c r="I7032" t="s">
        <v>4</v>
      </c>
      <c r="J7032">
        <v>381.21</v>
      </c>
      <c r="M7032">
        <v>381.21</v>
      </c>
      <c r="N7032">
        <f t="shared" si="109"/>
        <v>0</v>
      </c>
    </row>
    <row r="7033" spans="1:14" x14ac:dyDescent="0.2">
      <c r="A7033" t="s">
        <v>7292</v>
      </c>
      <c r="B7033" t="s">
        <v>34062</v>
      </c>
      <c r="I7033" t="s">
        <v>4</v>
      </c>
      <c r="J7033">
        <v>402.81</v>
      </c>
      <c r="M7033">
        <v>402.81</v>
      </c>
      <c r="N7033">
        <f t="shared" si="109"/>
        <v>0</v>
      </c>
    </row>
    <row r="7034" spans="1:14" x14ac:dyDescent="0.2">
      <c r="A7034" t="s">
        <v>7293</v>
      </c>
      <c r="B7034" t="s">
        <v>34062</v>
      </c>
      <c r="I7034" t="s">
        <v>4</v>
      </c>
      <c r="J7034">
        <v>402.81</v>
      </c>
      <c r="M7034">
        <v>402.81</v>
      </c>
      <c r="N7034">
        <f t="shared" si="109"/>
        <v>0</v>
      </c>
    </row>
    <row r="7035" spans="1:14" x14ac:dyDescent="0.2">
      <c r="A7035" t="s">
        <v>7294</v>
      </c>
      <c r="B7035" t="s">
        <v>34063</v>
      </c>
      <c r="I7035" t="s">
        <v>4</v>
      </c>
      <c r="J7035">
        <v>513.49</v>
      </c>
      <c r="M7035">
        <v>513.49</v>
      </c>
      <c r="N7035">
        <f t="shared" si="109"/>
        <v>0</v>
      </c>
    </row>
    <row r="7036" spans="1:14" x14ac:dyDescent="0.2">
      <c r="A7036" t="s">
        <v>7295</v>
      </c>
      <c r="B7036" t="s">
        <v>34063</v>
      </c>
      <c r="I7036" t="s">
        <v>4</v>
      </c>
      <c r="J7036">
        <v>513.49</v>
      </c>
      <c r="M7036">
        <v>513.49</v>
      </c>
      <c r="N7036">
        <f t="shared" si="109"/>
        <v>0</v>
      </c>
    </row>
    <row r="7037" spans="1:14" x14ac:dyDescent="0.2">
      <c r="A7037" t="s">
        <v>7296</v>
      </c>
      <c r="B7037" t="s">
        <v>34064</v>
      </c>
      <c r="I7037" t="s">
        <v>4</v>
      </c>
      <c r="J7037">
        <v>666.58</v>
      </c>
      <c r="M7037">
        <v>666.58</v>
      </c>
      <c r="N7037">
        <f t="shared" si="109"/>
        <v>0</v>
      </c>
    </row>
    <row r="7038" spans="1:14" x14ac:dyDescent="0.2">
      <c r="A7038" t="s">
        <v>7297</v>
      </c>
      <c r="B7038" t="s">
        <v>34064</v>
      </c>
      <c r="I7038" t="s">
        <v>4</v>
      </c>
      <c r="J7038">
        <v>666.58</v>
      </c>
      <c r="M7038">
        <v>666.58</v>
      </c>
      <c r="N7038">
        <f t="shared" si="109"/>
        <v>0</v>
      </c>
    </row>
    <row r="7039" spans="1:14" x14ac:dyDescent="0.2">
      <c r="A7039" t="s">
        <v>7298</v>
      </c>
      <c r="B7039" t="s">
        <v>34065</v>
      </c>
      <c r="I7039" t="s">
        <v>4</v>
      </c>
      <c r="J7039">
        <v>853.92</v>
      </c>
      <c r="M7039">
        <v>853.92</v>
      </c>
      <c r="N7039">
        <f t="shared" si="109"/>
        <v>0</v>
      </c>
    </row>
    <row r="7040" spans="1:14" x14ac:dyDescent="0.2">
      <c r="A7040" t="s">
        <v>7299</v>
      </c>
      <c r="B7040" t="s">
        <v>34065</v>
      </c>
      <c r="I7040" t="s">
        <v>4</v>
      </c>
      <c r="J7040">
        <v>853.92</v>
      </c>
      <c r="M7040">
        <v>853.92</v>
      </c>
      <c r="N7040">
        <f t="shared" si="109"/>
        <v>0</v>
      </c>
    </row>
    <row r="7041" spans="1:14" x14ac:dyDescent="0.2">
      <c r="A7041" t="s">
        <v>7300</v>
      </c>
      <c r="B7041" t="s">
        <v>34066</v>
      </c>
      <c r="I7041" t="s">
        <v>4</v>
      </c>
      <c r="J7041">
        <v>1024.01</v>
      </c>
      <c r="M7041">
        <v>1024.01</v>
      </c>
      <c r="N7041">
        <f t="shared" si="109"/>
        <v>0</v>
      </c>
    </row>
    <row r="7042" spans="1:14" x14ac:dyDescent="0.2">
      <c r="A7042" t="s">
        <v>7301</v>
      </c>
      <c r="B7042" t="s">
        <v>34066</v>
      </c>
      <c r="I7042" t="s">
        <v>4</v>
      </c>
      <c r="J7042">
        <v>1024.01</v>
      </c>
      <c r="M7042">
        <v>1024.01</v>
      </c>
      <c r="N7042">
        <f t="shared" si="109"/>
        <v>0</v>
      </c>
    </row>
    <row r="7043" spans="1:14" x14ac:dyDescent="0.2">
      <c r="A7043" t="s">
        <v>7302</v>
      </c>
      <c r="B7043" t="s">
        <v>34067</v>
      </c>
      <c r="I7043" t="s">
        <v>4</v>
      </c>
      <c r="J7043">
        <v>1202.45</v>
      </c>
      <c r="M7043">
        <v>1202.45</v>
      </c>
      <c r="N7043">
        <f t="shared" si="109"/>
        <v>0</v>
      </c>
    </row>
    <row r="7044" spans="1:14" x14ac:dyDescent="0.2">
      <c r="A7044" t="s">
        <v>7303</v>
      </c>
      <c r="B7044" t="s">
        <v>34067</v>
      </c>
      <c r="I7044" t="s">
        <v>4</v>
      </c>
      <c r="J7044">
        <v>1202.45</v>
      </c>
      <c r="M7044">
        <v>1202.45</v>
      </c>
      <c r="N7044">
        <f t="shared" ref="N7044:N7107" si="110">J7044-M7044</f>
        <v>0</v>
      </c>
    </row>
    <row r="7045" spans="1:14" x14ac:dyDescent="0.2">
      <c r="A7045" t="s">
        <v>7304</v>
      </c>
      <c r="B7045" t="s">
        <v>34068</v>
      </c>
      <c r="I7045" t="s">
        <v>4</v>
      </c>
      <c r="J7045">
        <v>1324.64</v>
      </c>
      <c r="M7045">
        <v>1324.64</v>
      </c>
      <c r="N7045">
        <f t="shared" si="110"/>
        <v>0</v>
      </c>
    </row>
    <row r="7046" spans="1:14" x14ac:dyDescent="0.2">
      <c r="A7046" t="s">
        <v>7305</v>
      </c>
      <c r="B7046" t="s">
        <v>34068</v>
      </c>
      <c r="I7046" t="s">
        <v>4</v>
      </c>
      <c r="J7046">
        <v>1324.64</v>
      </c>
      <c r="M7046">
        <v>1324.64</v>
      </c>
      <c r="N7046">
        <f t="shared" si="110"/>
        <v>0</v>
      </c>
    </row>
    <row r="7047" spans="1:14" x14ac:dyDescent="0.2">
      <c r="A7047" t="s">
        <v>7306</v>
      </c>
      <c r="B7047" t="s">
        <v>34069</v>
      </c>
      <c r="I7047" t="s">
        <v>4</v>
      </c>
      <c r="J7047">
        <v>1547.17</v>
      </c>
      <c r="M7047">
        <v>1547.17</v>
      </c>
      <c r="N7047">
        <f t="shared" si="110"/>
        <v>0</v>
      </c>
    </row>
    <row r="7048" spans="1:14" x14ac:dyDescent="0.2">
      <c r="A7048" t="s">
        <v>7307</v>
      </c>
      <c r="B7048" t="s">
        <v>34069</v>
      </c>
      <c r="I7048" t="s">
        <v>4</v>
      </c>
      <c r="J7048">
        <v>1547.17</v>
      </c>
      <c r="M7048">
        <v>1547.17</v>
      </c>
      <c r="N7048">
        <f t="shared" si="110"/>
        <v>0</v>
      </c>
    </row>
    <row r="7049" spans="1:14" x14ac:dyDescent="0.2">
      <c r="A7049" t="s">
        <v>7308</v>
      </c>
      <c r="B7049" t="s">
        <v>34070</v>
      </c>
      <c r="I7049" t="s">
        <v>4</v>
      </c>
      <c r="J7049">
        <v>1735.51</v>
      </c>
      <c r="M7049">
        <v>1735.51</v>
      </c>
      <c r="N7049">
        <f t="shared" si="110"/>
        <v>0</v>
      </c>
    </row>
    <row r="7050" spans="1:14" x14ac:dyDescent="0.2">
      <c r="A7050" t="s">
        <v>7309</v>
      </c>
      <c r="B7050" t="s">
        <v>34070</v>
      </c>
      <c r="I7050" t="s">
        <v>4</v>
      </c>
      <c r="J7050">
        <v>1735.51</v>
      </c>
      <c r="M7050">
        <v>1735.51</v>
      </c>
      <c r="N7050">
        <f t="shared" si="110"/>
        <v>0</v>
      </c>
    </row>
    <row r="7051" spans="1:14" x14ac:dyDescent="0.2">
      <c r="A7051" t="s">
        <v>7310</v>
      </c>
      <c r="B7051" t="s">
        <v>34071</v>
      </c>
      <c r="I7051" t="s">
        <v>4</v>
      </c>
      <c r="J7051">
        <v>2245.0100000000002</v>
      </c>
      <c r="M7051">
        <v>2245.0100000000002</v>
      </c>
      <c r="N7051">
        <f t="shared" si="110"/>
        <v>0</v>
      </c>
    </row>
    <row r="7052" spans="1:14" x14ac:dyDescent="0.2">
      <c r="A7052" t="s">
        <v>7311</v>
      </c>
      <c r="B7052" t="s">
        <v>34071</v>
      </c>
      <c r="I7052" t="s">
        <v>4</v>
      </c>
      <c r="J7052">
        <v>2245.0100000000002</v>
      </c>
      <c r="M7052">
        <v>2245.0100000000002</v>
      </c>
      <c r="N7052">
        <f t="shared" si="110"/>
        <v>0</v>
      </c>
    </row>
    <row r="7053" spans="1:14" x14ac:dyDescent="0.2">
      <c r="A7053" t="s">
        <v>7312</v>
      </c>
      <c r="B7053" t="s">
        <v>34072</v>
      </c>
      <c r="I7053" t="s">
        <v>4</v>
      </c>
      <c r="J7053">
        <v>3043.15</v>
      </c>
      <c r="M7053">
        <v>3043.15</v>
      </c>
      <c r="N7053">
        <f t="shared" si="110"/>
        <v>0</v>
      </c>
    </row>
    <row r="7054" spans="1:14" x14ac:dyDescent="0.2">
      <c r="A7054" t="s">
        <v>7313</v>
      </c>
      <c r="B7054" t="s">
        <v>34072</v>
      </c>
      <c r="I7054" t="s">
        <v>4</v>
      </c>
      <c r="J7054">
        <v>3043.15</v>
      </c>
      <c r="M7054">
        <v>3043.15</v>
      </c>
      <c r="N7054">
        <f t="shared" si="110"/>
        <v>0</v>
      </c>
    </row>
    <row r="7055" spans="1:14" x14ac:dyDescent="0.2">
      <c r="A7055" t="s">
        <v>7314</v>
      </c>
      <c r="B7055" t="s">
        <v>34073</v>
      </c>
      <c r="I7055" t="s">
        <v>4</v>
      </c>
      <c r="J7055">
        <v>3637.27</v>
      </c>
      <c r="M7055">
        <v>3637.27</v>
      </c>
      <c r="N7055">
        <f t="shared" si="110"/>
        <v>0</v>
      </c>
    </row>
    <row r="7056" spans="1:14" x14ac:dyDescent="0.2">
      <c r="A7056" t="s">
        <v>7315</v>
      </c>
      <c r="B7056" t="s">
        <v>34073</v>
      </c>
      <c r="I7056" t="s">
        <v>4</v>
      </c>
      <c r="J7056">
        <v>3637.27</v>
      </c>
      <c r="M7056">
        <v>3637.27</v>
      </c>
      <c r="N7056">
        <f t="shared" si="110"/>
        <v>0</v>
      </c>
    </row>
    <row r="7057" spans="1:14" x14ac:dyDescent="0.2">
      <c r="A7057" t="s">
        <v>7316</v>
      </c>
      <c r="B7057" t="s">
        <v>34074</v>
      </c>
      <c r="I7057" t="s">
        <v>4</v>
      </c>
      <c r="J7057">
        <v>5607.91</v>
      </c>
      <c r="M7057">
        <v>5607.91</v>
      </c>
      <c r="N7057">
        <f t="shared" si="110"/>
        <v>0</v>
      </c>
    </row>
    <row r="7058" spans="1:14" x14ac:dyDescent="0.2">
      <c r="A7058" t="s">
        <v>7317</v>
      </c>
      <c r="B7058" t="s">
        <v>34074</v>
      </c>
      <c r="I7058" t="s">
        <v>4</v>
      </c>
      <c r="J7058">
        <v>5607.91</v>
      </c>
      <c r="M7058">
        <v>5607.91</v>
      </c>
      <c r="N7058">
        <f t="shared" si="110"/>
        <v>0</v>
      </c>
    </row>
    <row r="7059" spans="1:14" x14ac:dyDescent="0.2">
      <c r="A7059" t="s">
        <v>7318</v>
      </c>
      <c r="B7059" t="s">
        <v>34075</v>
      </c>
      <c r="I7059" t="s">
        <v>4</v>
      </c>
      <c r="J7059">
        <v>6608.72</v>
      </c>
      <c r="M7059">
        <v>6608.72</v>
      </c>
      <c r="N7059">
        <f t="shared" si="110"/>
        <v>0</v>
      </c>
    </row>
    <row r="7060" spans="1:14" x14ac:dyDescent="0.2">
      <c r="A7060" t="s">
        <v>7319</v>
      </c>
      <c r="B7060" t="s">
        <v>34075</v>
      </c>
      <c r="I7060" t="s">
        <v>4</v>
      </c>
      <c r="J7060">
        <v>6608.72</v>
      </c>
      <c r="M7060">
        <v>6608.72</v>
      </c>
      <c r="N7060">
        <f t="shared" si="110"/>
        <v>0</v>
      </c>
    </row>
    <row r="7061" spans="1:14" x14ac:dyDescent="0.2">
      <c r="A7061" t="s">
        <v>7320</v>
      </c>
      <c r="B7061" t="s">
        <v>34076</v>
      </c>
      <c r="I7061" t="s">
        <v>4</v>
      </c>
      <c r="J7061">
        <v>8789.0400000000009</v>
      </c>
      <c r="M7061">
        <v>8789.0400000000009</v>
      </c>
      <c r="N7061">
        <f t="shared" si="110"/>
        <v>0</v>
      </c>
    </row>
    <row r="7062" spans="1:14" x14ac:dyDescent="0.2">
      <c r="A7062" t="s">
        <v>7321</v>
      </c>
      <c r="B7062" t="s">
        <v>34076</v>
      </c>
      <c r="I7062" t="s">
        <v>4</v>
      </c>
      <c r="J7062">
        <v>8789.0400000000009</v>
      </c>
      <c r="M7062">
        <v>8789.0400000000009</v>
      </c>
      <c r="N7062">
        <f t="shared" si="110"/>
        <v>0</v>
      </c>
    </row>
    <row r="7063" spans="1:14" x14ac:dyDescent="0.2">
      <c r="A7063" t="s">
        <v>7322</v>
      </c>
      <c r="B7063" t="s">
        <v>34077</v>
      </c>
      <c r="I7063" t="s">
        <v>4</v>
      </c>
      <c r="J7063">
        <v>381.22</v>
      </c>
      <c r="M7063">
        <v>381.22</v>
      </c>
      <c r="N7063">
        <f t="shared" si="110"/>
        <v>0</v>
      </c>
    </row>
    <row r="7064" spans="1:14" x14ac:dyDescent="0.2">
      <c r="A7064" t="s">
        <v>7323</v>
      </c>
      <c r="B7064" t="s">
        <v>34077</v>
      </c>
      <c r="I7064" t="s">
        <v>4</v>
      </c>
      <c r="J7064">
        <v>381.22</v>
      </c>
      <c r="M7064">
        <v>381.22</v>
      </c>
      <c r="N7064">
        <f t="shared" si="110"/>
        <v>0</v>
      </c>
    </row>
    <row r="7065" spans="1:14" x14ac:dyDescent="0.2">
      <c r="A7065" t="s">
        <v>7324</v>
      </c>
      <c r="B7065" t="s">
        <v>34078</v>
      </c>
      <c r="I7065" t="s">
        <v>4</v>
      </c>
      <c r="J7065">
        <v>402.81</v>
      </c>
      <c r="M7065">
        <v>402.81</v>
      </c>
      <c r="N7065">
        <f t="shared" si="110"/>
        <v>0</v>
      </c>
    </row>
    <row r="7066" spans="1:14" x14ac:dyDescent="0.2">
      <c r="A7066" t="s">
        <v>7325</v>
      </c>
      <c r="B7066" t="s">
        <v>34078</v>
      </c>
      <c r="I7066" t="s">
        <v>4</v>
      </c>
      <c r="J7066">
        <v>402.81</v>
      </c>
      <c r="M7066">
        <v>402.81</v>
      </c>
      <c r="N7066">
        <f t="shared" si="110"/>
        <v>0</v>
      </c>
    </row>
    <row r="7067" spans="1:14" x14ac:dyDescent="0.2">
      <c r="A7067" t="s">
        <v>7326</v>
      </c>
      <c r="B7067" t="s">
        <v>34079</v>
      </c>
      <c r="I7067" t="s">
        <v>4</v>
      </c>
      <c r="J7067">
        <v>513.48</v>
      </c>
      <c r="M7067">
        <v>513.48</v>
      </c>
      <c r="N7067">
        <f t="shared" si="110"/>
        <v>0</v>
      </c>
    </row>
    <row r="7068" spans="1:14" x14ac:dyDescent="0.2">
      <c r="A7068" t="s">
        <v>7327</v>
      </c>
      <c r="B7068" t="s">
        <v>34079</v>
      </c>
      <c r="I7068" t="s">
        <v>4</v>
      </c>
      <c r="J7068">
        <v>513.48</v>
      </c>
      <c r="M7068">
        <v>513.48</v>
      </c>
      <c r="N7068">
        <f t="shared" si="110"/>
        <v>0</v>
      </c>
    </row>
    <row r="7069" spans="1:14" x14ac:dyDescent="0.2">
      <c r="A7069" t="s">
        <v>7328</v>
      </c>
      <c r="B7069" t="s">
        <v>34080</v>
      </c>
      <c r="I7069" t="s">
        <v>4</v>
      </c>
      <c r="J7069">
        <v>666.59</v>
      </c>
      <c r="M7069">
        <v>666.59</v>
      </c>
      <c r="N7069">
        <f t="shared" si="110"/>
        <v>0</v>
      </c>
    </row>
    <row r="7070" spans="1:14" x14ac:dyDescent="0.2">
      <c r="A7070" t="s">
        <v>7329</v>
      </c>
      <c r="B7070" t="s">
        <v>34080</v>
      </c>
      <c r="I7070" t="s">
        <v>4</v>
      </c>
      <c r="J7070">
        <v>666.59</v>
      </c>
      <c r="M7070">
        <v>666.59</v>
      </c>
      <c r="N7070">
        <f t="shared" si="110"/>
        <v>0</v>
      </c>
    </row>
    <row r="7071" spans="1:14" x14ac:dyDescent="0.2">
      <c r="A7071" t="s">
        <v>7330</v>
      </c>
      <c r="B7071" t="s">
        <v>34081</v>
      </c>
      <c r="I7071" t="s">
        <v>4</v>
      </c>
      <c r="J7071">
        <v>853.98</v>
      </c>
      <c r="M7071">
        <v>853.98</v>
      </c>
      <c r="N7071">
        <f t="shared" si="110"/>
        <v>0</v>
      </c>
    </row>
    <row r="7072" spans="1:14" x14ac:dyDescent="0.2">
      <c r="A7072" t="s">
        <v>7331</v>
      </c>
      <c r="B7072" t="s">
        <v>34081</v>
      </c>
      <c r="I7072" t="s">
        <v>4</v>
      </c>
      <c r="J7072">
        <v>853.98</v>
      </c>
      <c r="M7072">
        <v>853.98</v>
      </c>
      <c r="N7072">
        <f t="shared" si="110"/>
        <v>0</v>
      </c>
    </row>
    <row r="7073" spans="1:14" x14ac:dyDescent="0.2">
      <c r="A7073" t="s">
        <v>7332</v>
      </c>
      <c r="B7073" t="s">
        <v>34082</v>
      </c>
      <c r="I7073" t="s">
        <v>4</v>
      </c>
      <c r="J7073">
        <v>1024.02</v>
      </c>
      <c r="M7073">
        <v>1024.02</v>
      </c>
      <c r="N7073">
        <f t="shared" si="110"/>
        <v>0</v>
      </c>
    </row>
    <row r="7074" spans="1:14" x14ac:dyDescent="0.2">
      <c r="A7074" t="s">
        <v>7333</v>
      </c>
      <c r="B7074" t="s">
        <v>34082</v>
      </c>
      <c r="I7074" t="s">
        <v>4</v>
      </c>
      <c r="J7074">
        <v>1024.02</v>
      </c>
      <c r="M7074">
        <v>1024.02</v>
      </c>
      <c r="N7074">
        <f t="shared" si="110"/>
        <v>0</v>
      </c>
    </row>
    <row r="7075" spans="1:14" x14ac:dyDescent="0.2">
      <c r="A7075" t="s">
        <v>7334</v>
      </c>
      <c r="B7075" t="s">
        <v>34083</v>
      </c>
      <c r="I7075" t="s">
        <v>4</v>
      </c>
      <c r="J7075">
        <v>1202.44</v>
      </c>
      <c r="M7075">
        <v>1202.44</v>
      </c>
      <c r="N7075">
        <f t="shared" si="110"/>
        <v>0</v>
      </c>
    </row>
    <row r="7076" spans="1:14" x14ac:dyDescent="0.2">
      <c r="A7076" t="s">
        <v>7335</v>
      </c>
      <c r="B7076" t="s">
        <v>34083</v>
      </c>
      <c r="I7076" t="s">
        <v>4</v>
      </c>
      <c r="J7076">
        <v>1202.44</v>
      </c>
      <c r="M7076">
        <v>1202.44</v>
      </c>
      <c r="N7076">
        <f t="shared" si="110"/>
        <v>0</v>
      </c>
    </row>
    <row r="7077" spans="1:14" x14ac:dyDescent="0.2">
      <c r="A7077" t="s">
        <v>7336</v>
      </c>
      <c r="B7077" t="s">
        <v>34084</v>
      </c>
      <c r="I7077" t="s">
        <v>4</v>
      </c>
      <c r="J7077">
        <v>1324.66</v>
      </c>
      <c r="M7077">
        <v>1324.66</v>
      </c>
      <c r="N7077">
        <f t="shared" si="110"/>
        <v>0</v>
      </c>
    </row>
    <row r="7078" spans="1:14" x14ac:dyDescent="0.2">
      <c r="A7078" t="s">
        <v>7337</v>
      </c>
      <c r="B7078" t="s">
        <v>34084</v>
      </c>
      <c r="I7078" t="s">
        <v>4</v>
      </c>
      <c r="J7078">
        <v>1324.66</v>
      </c>
      <c r="M7078">
        <v>1324.66</v>
      </c>
      <c r="N7078">
        <f t="shared" si="110"/>
        <v>0</v>
      </c>
    </row>
    <row r="7079" spans="1:14" x14ac:dyDescent="0.2">
      <c r="A7079" t="s">
        <v>7338</v>
      </c>
      <c r="B7079" t="s">
        <v>34085</v>
      </c>
      <c r="I7079" t="s">
        <v>4</v>
      </c>
      <c r="J7079">
        <v>1547.18</v>
      </c>
      <c r="M7079">
        <v>1547.18</v>
      </c>
      <c r="N7079">
        <f t="shared" si="110"/>
        <v>0</v>
      </c>
    </row>
    <row r="7080" spans="1:14" x14ac:dyDescent="0.2">
      <c r="A7080" t="s">
        <v>7339</v>
      </c>
      <c r="B7080" t="s">
        <v>34085</v>
      </c>
      <c r="I7080" t="s">
        <v>4</v>
      </c>
      <c r="J7080">
        <v>1547.18</v>
      </c>
      <c r="M7080">
        <v>1547.18</v>
      </c>
      <c r="N7080">
        <f t="shared" si="110"/>
        <v>0</v>
      </c>
    </row>
    <row r="7081" spans="1:14" x14ac:dyDescent="0.2">
      <c r="A7081" t="s">
        <v>7340</v>
      </c>
      <c r="B7081" t="s">
        <v>34086</v>
      </c>
      <c r="I7081" t="s">
        <v>4</v>
      </c>
      <c r="J7081">
        <v>1735.54</v>
      </c>
      <c r="M7081">
        <v>1735.54</v>
      </c>
      <c r="N7081">
        <f t="shared" si="110"/>
        <v>0</v>
      </c>
    </row>
    <row r="7082" spans="1:14" x14ac:dyDescent="0.2">
      <c r="A7082" t="s">
        <v>7341</v>
      </c>
      <c r="B7082" t="s">
        <v>34086</v>
      </c>
      <c r="I7082" t="s">
        <v>4</v>
      </c>
      <c r="J7082">
        <v>1735.54</v>
      </c>
      <c r="M7082">
        <v>1735.54</v>
      </c>
      <c r="N7082">
        <f t="shared" si="110"/>
        <v>0</v>
      </c>
    </row>
    <row r="7083" spans="1:14" x14ac:dyDescent="0.2">
      <c r="A7083" t="s">
        <v>7342</v>
      </c>
      <c r="B7083" t="s">
        <v>34087</v>
      </c>
      <c r="I7083" t="s">
        <v>4</v>
      </c>
      <c r="J7083">
        <v>2463.96</v>
      </c>
      <c r="M7083">
        <v>2463.96</v>
      </c>
      <c r="N7083">
        <f t="shared" si="110"/>
        <v>0</v>
      </c>
    </row>
    <row r="7084" spans="1:14" x14ac:dyDescent="0.2">
      <c r="A7084" t="s">
        <v>7343</v>
      </c>
      <c r="B7084" t="s">
        <v>34087</v>
      </c>
      <c r="I7084" t="s">
        <v>4</v>
      </c>
      <c r="J7084">
        <v>2463.96</v>
      </c>
      <c r="M7084">
        <v>2463.96</v>
      </c>
      <c r="N7084">
        <f t="shared" si="110"/>
        <v>0</v>
      </c>
    </row>
    <row r="7085" spans="1:14" x14ac:dyDescent="0.2">
      <c r="A7085" t="s">
        <v>7344</v>
      </c>
      <c r="B7085" t="s">
        <v>34088</v>
      </c>
      <c r="I7085" t="s">
        <v>4</v>
      </c>
      <c r="J7085">
        <v>3941.51</v>
      </c>
      <c r="M7085">
        <v>3941.51</v>
      </c>
      <c r="N7085">
        <f t="shared" si="110"/>
        <v>0</v>
      </c>
    </row>
    <row r="7086" spans="1:14" x14ac:dyDescent="0.2">
      <c r="A7086" t="s">
        <v>7345</v>
      </c>
      <c r="B7086" t="s">
        <v>34088</v>
      </c>
      <c r="I7086" t="s">
        <v>4</v>
      </c>
      <c r="J7086">
        <v>3941.51</v>
      </c>
      <c r="M7086">
        <v>3941.51</v>
      </c>
      <c r="N7086">
        <f t="shared" si="110"/>
        <v>0</v>
      </c>
    </row>
    <row r="7087" spans="1:14" x14ac:dyDescent="0.2">
      <c r="A7087" t="s">
        <v>7346</v>
      </c>
      <c r="B7087" t="s">
        <v>34089</v>
      </c>
      <c r="I7087" t="s">
        <v>4</v>
      </c>
      <c r="J7087">
        <v>25849.61</v>
      </c>
      <c r="M7087">
        <v>25849.61</v>
      </c>
      <c r="N7087">
        <f t="shared" si="110"/>
        <v>0</v>
      </c>
    </row>
    <row r="7088" spans="1:14" x14ac:dyDescent="0.2">
      <c r="A7088" t="s">
        <v>7347</v>
      </c>
      <c r="B7088" t="s">
        <v>34089</v>
      </c>
      <c r="I7088" t="s">
        <v>4</v>
      </c>
      <c r="J7088">
        <v>25849.61</v>
      </c>
      <c r="M7088">
        <v>25849.61</v>
      </c>
      <c r="N7088">
        <f t="shared" si="110"/>
        <v>0</v>
      </c>
    </row>
    <row r="7089" spans="1:14" x14ac:dyDescent="0.2">
      <c r="A7089" t="s">
        <v>7348</v>
      </c>
      <c r="B7089" t="s">
        <v>34090</v>
      </c>
      <c r="I7089" t="s">
        <v>4</v>
      </c>
      <c r="J7089">
        <v>27957.98</v>
      </c>
      <c r="M7089">
        <v>27957.98</v>
      </c>
      <c r="N7089">
        <f t="shared" si="110"/>
        <v>0</v>
      </c>
    </row>
    <row r="7090" spans="1:14" x14ac:dyDescent="0.2">
      <c r="A7090" t="s">
        <v>7349</v>
      </c>
      <c r="B7090" t="s">
        <v>34090</v>
      </c>
      <c r="I7090" t="s">
        <v>4</v>
      </c>
      <c r="J7090">
        <v>27957.98</v>
      </c>
      <c r="M7090">
        <v>27957.98</v>
      </c>
      <c r="N7090">
        <f t="shared" si="110"/>
        <v>0</v>
      </c>
    </row>
    <row r="7091" spans="1:14" x14ac:dyDescent="0.2">
      <c r="A7091" t="s">
        <v>7350</v>
      </c>
      <c r="B7091" t="s">
        <v>34091</v>
      </c>
      <c r="I7091" t="s">
        <v>4</v>
      </c>
      <c r="J7091">
        <v>23821.25</v>
      </c>
      <c r="M7091">
        <v>23821.25</v>
      </c>
      <c r="N7091">
        <f t="shared" si="110"/>
        <v>0</v>
      </c>
    </row>
    <row r="7092" spans="1:14" x14ac:dyDescent="0.2">
      <c r="A7092" t="s">
        <v>7351</v>
      </c>
      <c r="B7092" t="s">
        <v>34091</v>
      </c>
      <c r="I7092" t="s">
        <v>4</v>
      </c>
      <c r="J7092">
        <v>23821.25</v>
      </c>
      <c r="M7092">
        <v>23821.25</v>
      </c>
      <c r="N7092">
        <f t="shared" si="110"/>
        <v>0</v>
      </c>
    </row>
    <row r="7093" spans="1:14" x14ac:dyDescent="0.2">
      <c r="A7093" t="s">
        <v>7352</v>
      </c>
      <c r="B7093" t="s">
        <v>34092</v>
      </c>
      <c r="I7093" t="s">
        <v>4</v>
      </c>
      <c r="J7093">
        <v>29186.47</v>
      </c>
      <c r="M7093">
        <v>29186.47</v>
      </c>
      <c r="N7093">
        <f t="shared" si="110"/>
        <v>0</v>
      </c>
    </row>
    <row r="7094" spans="1:14" x14ac:dyDescent="0.2">
      <c r="A7094" t="s">
        <v>7353</v>
      </c>
      <c r="B7094" t="s">
        <v>34092</v>
      </c>
      <c r="I7094" t="s">
        <v>4</v>
      </c>
      <c r="J7094">
        <v>29186.47</v>
      </c>
      <c r="M7094">
        <v>29186.47</v>
      </c>
      <c r="N7094">
        <f t="shared" si="110"/>
        <v>0</v>
      </c>
    </row>
    <row r="7095" spans="1:14" x14ac:dyDescent="0.2">
      <c r="A7095" t="s">
        <v>7354</v>
      </c>
      <c r="B7095" t="s">
        <v>34093</v>
      </c>
      <c r="I7095" t="s">
        <v>5</v>
      </c>
      <c r="J7095">
        <v>1569.73</v>
      </c>
      <c r="M7095">
        <v>1569.73</v>
      </c>
      <c r="N7095">
        <f t="shared" si="110"/>
        <v>0</v>
      </c>
    </row>
    <row r="7096" spans="1:14" x14ac:dyDescent="0.2">
      <c r="A7096" t="s">
        <v>7355</v>
      </c>
      <c r="B7096" t="s">
        <v>34093</v>
      </c>
      <c r="I7096" t="s">
        <v>5</v>
      </c>
      <c r="J7096">
        <v>1569.73</v>
      </c>
      <c r="M7096">
        <v>1569.73</v>
      </c>
      <c r="N7096">
        <f t="shared" si="110"/>
        <v>0</v>
      </c>
    </row>
    <row r="7097" spans="1:14" x14ac:dyDescent="0.2">
      <c r="A7097" t="s">
        <v>7356</v>
      </c>
      <c r="B7097" t="s">
        <v>34094</v>
      </c>
      <c r="I7097" t="s">
        <v>5</v>
      </c>
      <c r="J7097">
        <v>1746.72</v>
      </c>
      <c r="M7097">
        <v>1746.72</v>
      </c>
      <c r="N7097">
        <f t="shared" si="110"/>
        <v>0</v>
      </c>
    </row>
    <row r="7098" spans="1:14" x14ac:dyDescent="0.2">
      <c r="A7098" t="s">
        <v>7357</v>
      </c>
      <c r="B7098" t="s">
        <v>34094</v>
      </c>
      <c r="I7098" t="s">
        <v>5</v>
      </c>
      <c r="J7098">
        <v>1746.72</v>
      </c>
      <c r="M7098">
        <v>1746.72</v>
      </c>
      <c r="N7098">
        <f t="shared" si="110"/>
        <v>0</v>
      </c>
    </row>
    <row r="7099" spans="1:14" x14ac:dyDescent="0.2">
      <c r="A7099" t="s">
        <v>7358</v>
      </c>
      <c r="B7099" t="s">
        <v>34095</v>
      </c>
      <c r="I7099" t="s">
        <v>5</v>
      </c>
      <c r="J7099">
        <v>2159.35</v>
      </c>
      <c r="M7099">
        <v>2159.35</v>
      </c>
      <c r="N7099">
        <f t="shared" si="110"/>
        <v>0</v>
      </c>
    </row>
    <row r="7100" spans="1:14" x14ac:dyDescent="0.2">
      <c r="A7100" t="s">
        <v>7359</v>
      </c>
      <c r="B7100" t="s">
        <v>34095</v>
      </c>
      <c r="I7100" t="s">
        <v>5</v>
      </c>
      <c r="J7100">
        <v>2159.35</v>
      </c>
      <c r="M7100">
        <v>2159.35</v>
      </c>
      <c r="N7100">
        <f t="shared" si="110"/>
        <v>0</v>
      </c>
    </row>
    <row r="7101" spans="1:14" x14ac:dyDescent="0.2">
      <c r="A7101" t="s">
        <v>7360</v>
      </c>
      <c r="B7101" t="s">
        <v>34096</v>
      </c>
      <c r="I7101" t="s">
        <v>5</v>
      </c>
      <c r="J7101">
        <v>2599.02</v>
      </c>
      <c r="M7101">
        <v>2599.02</v>
      </c>
      <c r="N7101">
        <f t="shared" si="110"/>
        <v>0</v>
      </c>
    </row>
    <row r="7102" spans="1:14" x14ac:dyDescent="0.2">
      <c r="A7102" t="s">
        <v>7361</v>
      </c>
      <c r="B7102" t="s">
        <v>34096</v>
      </c>
      <c r="I7102" t="s">
        <v>5</v>
      </c>
      <c r="J7102">
        <v>2599.02</v>
      </c>
      <c r="M7102">
        <v>2599.02</v>
      </c>
      <c r="N7102">
        <f t="shared" si="110"/>
        <v>0</v>
      </c>
    </row>
    <row r="7103" spans="1:14" x14ac:dyDescent="0.2">
      <c r="A7103" t="s">
        <v>7362</v>
      </c>
      <c r="B7103" t="s">
        <v>34097</v>
      </c>
      <c r="I7103" t="s">
        <v>5</v>
      </c>
      <c r="J7103">
        <v>3090.15</v>
      </c>
      <c r="M7103">
        <v>3090.15</v>
      </c>
      <c r="N7103">
        <f t="shared" si="110"/>
        <v>0</v>
      </c>
    </row>
    <row r="7104" spans="1:14" x14ac:dyDescent="0.2">
      <c r="A7104" t="s">
        <v>7363</v>
      </c>
      <c r="B7104" t="s">
        <v>34097</v>
      </c>
      <c r="I7104" t="s">
        <v>5</v>
      </c>
      <c r="J7104">
        <v>3090.15</v>
      </c>
      <c r="M7104">
        <v>3090.15</v>
      </c>
      <c r="N7104">
        <f t="shared" si="110"/>
        <v>0</v>
      </c>
    </row>
    <row r="7105" spans="1:14" x14ac:dyDescent="0.2">
      <c r="A7105" t="s">
        <v>7364</v>
      </c>
      <c r="B7105" t="s">
        <v>34098</v>
      </c>
      <c r="I7105" t="s">
        <v>5</v>
      </c>
      <c r="J7105">
        <v>3776.37</v>
      </c>
      <c r="M7105">
        <v>3776.37</v>
      </c>
      <c r="N7105">
        <f t="shared" si="110"/>
        <v>0</v>
      </c>
    </row>
    <row r="7106" spans="1:14" x14ac:dyDescent="0.2">
      <c r="A7106" t="s">
        <v>7365</v>
      </c>
      <c r="B7106" t="s">
        <v>34098</v>
      </c>
      <c r="I7106" t="s">
        <v>5</v>
      </c>
      <c r="J7106">
        <v>3776.37</v>
      </c>
      <c r="M7106">
        <v>3776.37</v>
      </c>
      <c r="N7106">
        <f t="shared" si="110"/>
        <v>0</v>
      </c>
    </row>
    <row r="7107" spans="1:14" x14ac:dyDescent="0.2">
      <c r="A7107" t="s">
        <v>7366</v>
      </c>
      <c r="B7107" t="s">
        <v>34099</v>
      </c>
      <c r="I7107" t="s">
        <v>5</v>
      </c>
      <c r="J7107">
        <v>4412.58</v>
      </c>
      <c r="M7107">
        <v>4412.58</v>
      </c>
      <c r="N7107">
        <f t="shared" si="110"/>
        <v>0</v>
      </c>
    </row>
    <row r="7108" spans="1:14" x14ac:dyDescent="0.2">
      <c r="A7108" t="s">
        <v>7367</v>
      </c>
      <c r="B7108" t="s">
        <v>34099</v>
      </c>
      <c r="I7108" t="s">
        <v>5</v>
      </c>
      <c r="J7108">
        <v>4412.58</v>
      </c>
      <c r="M7108">
        <v>4412.58</v>
      </c>
      <c r="N7108">
        <f t="shared" ref="N7108:N7171" si="111">J7108-M7108</f>
        <v>0</v>
      </c>
    </row>
    <row r="7109" spans="1:14" x14ac:dyDescent="0.2">
      <c r="A7109" t="s">
        <v>7368</v>
      </c>
      <c r="B7109" t="s">
        <v>34100</v>
      </c>
      <c r="I7109" t="s">
        <v>5</v>
      </c>
      <c r="J7109">
        <v>4980.4399999999996</v>
      </c>
      <c r="M7109">
        <v>4980.4399999999996</v>
      </c>
      <c r="N7109">
        <f t="shared" si="111"/>
        <v>0</v>
      </c>
    </row>
    <row r="7110" spans="1:14" x14ac:dyDescent="0.2">
      <c r="A7110" t="s">
        <v>7369</v>
      </c>
      <c r="B7110" t="s">
        <v>34100</v>
      </c>
      <c r="I7110" t="s">
        <v>5</v>
      </c>
      <c r="J7110">
        <v>4980.4399999999996</v>
      </c>
      <c r="M7110">
        <v>4980.4399999999996</v>
      </c>
      <c r="N7110">
        <f t="shared" si="111"/>
        <v>0</v>
      </c>
    </row>
    <row r="7111" spans="1:14" x14ac:dyDescent="0.2">
      <c r="A7111" t="s">
        <v>7370</v>
      </c>
      <c r="B7111" t="s">
        <v>34101</v>
      </c>
      <c r="I7111" t="s">
        <v>5</v>
      </c>
      <c r="J7111">
        <v>6072.81</v>
      </c>
      <c r="M7111">
        <v>6072.81</v>
      </c>
      <c r="N7111">
        <f t="shared" si="111"/>
        <v>0</v>
      </c>
    </row>
    <row r="7112" spans="1:14" x14ac:dyDescent="0.2">
      <c r="A7112" t="s">
        <v>7371</v>
      </c>
      <c r="B7112" t="s">
        <v>34101</v>
      </c>
      <c r="I7112" t="s">
        <v>5</v>
      </c>
      <c r="J7112">
        <v>6072.81</v>
      </c>
      <c r="M7112">
        <v>6072.81</v>
      </c>
      <c r="N7112">
        <f t="shared" si="111"/>
        <v>0</v>
      </c>
    </row>
    <row r="7113" spans="1:14" x14ac:dyDescent="0.2">
      <c r="A7113" t="s">
        <v>7372</v>
      </c>
      <c r="B7113" t="s">
        <v>34102</v>
      </c>
      <c r="I7113" t="s">
        <v>5</v>
      </c>
      <c r="J7113">
        <v>6480.86</v>
      </c>
      <c r="M7113">
        <v>6480.86</v>
      </c>
      <c r="N7113">
        <f t="shared" si="111"/>
        <v>0</v>
      </c>
    </row>
    <row r="7114" spans="1:14" x14ac:dyDescent="0.2">
      <c r="A7114" t="s">
        <v>7373</v>
      </c>
      <c r="B7114" t="s">
        <v>34102</v>
      </c>
      <c r="I7114" t="s">
        <v>5</v>
      </c>
      <c r="J7114">
        <v>6480.86</v>
      </c>
      <c r="M7114">
        <v>6480.86</v>
      </c>
      <c r="N7114">
        <f t="shared" si="111"/>
        <v>0</v>
      </c>
    </row>
    <row r="7115" spans="1:14" x14ac:dyDescent="0.2">
      <c r="A7115" t="s">
        <v>7374</v>
      </c>
      <c r="B7115" t="s">
        <v>34103</v>
      </c>
      <c r="I7115" t="s">
        <v>5</v>
      </c>
      <c r="J7115">
        <v>7889.2</v>
      </c>
      <c r="M7115">
        <v>7889.2</v>
      </c>
      <c r="N7115">
        <f t="shared" si="111"/>
        <v>0</v>
      </c>
    </row>
    <row r="7116" spans="1:14" x14ac:dyDescent="0.2">
      <c r="A7116" t="s">
        <v>7375</v>
      </c>
      <c r="B7116" t="s">
        <v>34103</v>
      </c>
      <c r="I7116" t="s">
        <v>5</v>
      </c>
      <c r="J7116">
        <v>7889.2</v>
      </c>
      <c r="M7116">
        <v>7889.2</v>
      </c>
      <c r="N7116">
        <f t="shared" si="111"/>
        <v>0</v>
      </c>
    </row>
    <row r="7117" spans="1:14" x14ac:dyDescent="0.2">
      <c r="A7117" t="s">
        <v>7376</v>
      </c>
      <c r="B7117" t="s">
        <v>34104</v>
      </c>
      <c r="I7117" t="s">
        <v>5</v>
      </c>
      <c r="J7117">
        <v>17327.259999999998</v>
      </c>
      <c r="M7117">
        <v>17327.259999999998</v>
      </c>
      <c r="N7117">
        <f t="shared" si="111"/>
        <v>0</v>
      </c>
    </row>
    <row r="7118" spans="1:14" x14ac:dyDescent="0.2">
      <c r="A7118" t="s">
        <v>7377</v>
      </c>
      <c r="B7118" t="s">
        <v>34104</v>
      </c>
      <c r="I7118" t="s">
        <v>5</v>
      </c>
      <c r="J7118">
        <v>17327.259999999998</v>
      </c>
      <c r="M7118">
        <v>17327.259999999998</v>
      </c>
      <c r="N7118">
        <f t="shared" si="111"/>
        <v>0</v>
      </c>
    </row>
    <row r="7119" spans="1:14" x14ac:dyDescent="0.2">
      <c r="A7119" t="s">
        <v>7378</v>
      </c>
      <c r="B7119" t="s">
        <v>34105</v>
      </c>
      <c r="I7119" t="s">
        <v>5</v>
      </c>
      <c r="J7119">
        <v>21992.46</v>
      </c>
      <c r="M7119">
        <v>21992.46</v>
      </c>
      <c r="N7119">
        <f t="shared" si="111"/>
        <v>0</v>
      </c>
    </row>
    <row r="7120" spans="1:14" x14ac:dyDescent="0.2">
      <c r="A7120" t="s">
        <v>7379</v>
      </c>
      <c r="B7120" t="s">
        <v>34105</v>
      </c>
      <c r="I7120" t="s">
        <v>5</v>
      </c>
      <c r="J7120">
        <v>21992.46</v>
      </c>
      <c r="M7120">
        <v>21992.46</v>
      </c>
      <c r="N7120">
        <f t="shared" si="111"/>
        <v>0</v>
      </c>
    </row>
    <row r="7121" spans="1:14" x14ac:dyDescent="0.2">
      <c r="A7121" t="s">
        <v>7380</v>
      </c>
      <c r="B7121" t="s">
        <v>34106</v>
      </c>
      <c r="I7121" t="s">
        <v>5</v>
      </c>
      <c r="J7121">
        <v>31873.17</v>
      </c>
      <c r="M7121">
        <v>31873.17</v>
      </c>
      <c r="N7121">
        <f t="shared" si="111"/>
        <v>0</v>
      </c>
    </row>
    <row r="7122" spans="1:14" x14ac:dyDescent="0.2">
      <c r="A7122" t="s">
        <v>7381</v>
      </c>
      <c r="B7122" t="s">
        <v>34106</v>
      </c>
      <c r="I7122" t="s">
        <v>5</v>
      </c>
      <c r="J7122">
        <v>31873.17</v>
      </c>
      <c r="M7122">
        <v>31873.17</v>
      </c>
      <c r="N7122">
        <f t="shared" si="111"/>
        <v>0</v>
      </c>
    </row>
    <row r="7123" spans="1:14" x14ac:dyDescent="0.2">
      <c r="A7123" t="s">
        <v>7382</v>
      </c>
      <c r="B7123" t="s">
        <v>34107</v>
      </c>
      <c r="I7123" t="s">
        <v>5</v>
      </c>
      <c r="J7123">
        <v>33126.29</v>
      </c>
      <c r="M7123">
        <v>33126.29</v>
      </c>
      <c r="N7123">
        <f t="shared" si="111"/>
        <v>0</v>
      </c>
    </row>
    <row r="7124" spans="1:14" x14ac:dyDescent="0.2">
      <c r="A7124" t="s">
        <v>7383</v>
      </c>
      <c r="B7124" t="s">
        <v>34107</v>
      </c>
      <c r="I7124" t="s">
        <v>5</v>
      </c>
      <c r="J7124">
        <v>33126.29</v>
      </c>
      <c r="M7124">
        <v>33126.29</v>
      </c>
      <c r="N7124">
        <f t="shared" si="111"/>
        <v>0</v>
      </c>
    </row>
    <row r="7125" spans="1:14" x14ac:dyDescent="0.2">
      <c r="A7125" t="s">
        <v>7384</v>
      </c>
      <c r="B7125" t="s">
        <v>34108</v>
      </c>
      <c r="I7125" t="s">
        <v>5</v>
      </c>
      <c r="J7125">
        <v>47475.75</v>
      </c>
      <c r="M7125">
        <v>47475.75</v>
      </c>
      <c r="N7125">
        <f t="shared" si="111"/>
        <v>0</v>
      </c>
    </row>
    <row r="7126" spans="1:14" x14ac:dyDescent="0.2">
      <c r="A7126" t="s">
        <v>7385</v>
      </c>
      <c r="B7126" t="s">
        <v>34108</v>
      </c>
      <c r="I7126" t="s">
        <v>5</v>
      </c>
      <c r="J7126">
        <v>47475.75</v>
      </c>
      <c r="M7126">
        <v>47475.75</v>
      </c>
      <c r="N7126">
        <f t="shared" si="111"/>
        <v>0</v>
      </c>
    </row>
    <row r="7127" spans="1:14" x14ac:dyDescent="0.2">
      <c r="A7127" t="s">
        <v>7386</v>
      </c>
      <c r="B7127" t="s">
        <v>34109</v>
      </c>
      <c r="I7127" t="s">
        <v>5</v>
      </c>
      <c r="J7127">
        <v>1569.73</v>
      </c>
      <c r="M7127">
        <v>1569.73</v>
      </c>
      <c r="N7127">
        <f t="shared" si="111"/>
        <v>0</v>
      </c>
    </row>
    <row r="7128" spans="1:14" x14ac:dyDescent="0.2">
      <c r="A7128" t="s">
        <v>7387</v>
      </c>
      <c r="B7128" t="s">
        <v>34109</v>
      </c>
      <c r="I7128" t="s">
        <v>5</v>
      </c>
      <c r="J7128">
        <v>1569.73</v>
      </c>
      <c r="M7128">
        <v>1569.73</v>
      </c>
      <c r="N7128">
        <f t="shared" si="111"/>
        <v>0</v>
      </c>
    </row>
    <row r="7129" spans="1:14" x14ac:dyDescent="0.2">
      <c r="A7129" t="s">
        <v>7388</v>
      </c>
      <c r="B7129" t="s">
        <v>34110</v>
      </c>
      <c r="I7129" t="s">
        <v>5</v>
      </c>
      <c r="J7129">
        <v>1746.72</v>
      </c>
      <c r="M7129">
        <v>1746.72</v>
      </c>
      <c r="N7129">
        <f t="shared" si="111"/>
        <v>0</v>
      </c>
    </row>
    <row r="7130" spans="1:14" x14ac:dyDescent="0.2">
      <c r="A7130" t="s">
        <v>7389</v>
      </c>
      <c r="B7130" t="s">
        <v>34110</v>
      </c>
      <c r="I7130" t="s">
        <v>5</v>
      </c>
      <c r="J7130">
        <v>1746.72</v>
      </c>
      <c r="M7130">
        <v>1746.72</v>
      </c>
      <c r="N7130">
        <f t="shared" si="111"/>
        <v>0</v>
      </c>
    </row>
    <row r="7131" spans="1:14" x14ac:dyDescent="0.2">
      <c r="A7131" t="s">
        <v>7390</v>
      </c>
      <c r="B7131" t="s">
        <v>34111</v>
      </c>
      <c r="I7131" t="s">
        <v>5</v>
      </c>
      <c r="J7131">
        <v>2159.35</v>
      </c>
      <c r="M7131">
        <v>2159.35</v>
      </c>
      <c r="N7131">
        <f t="shared" si="111"/>
        <v>0</v>
      </c>
    </row>
    <row r="7132" spans="1:14" x14ac:dyDescent="0.2">
      <c r="A7132" t="s">
        <v>7391</v>
      </c>
      <c r="B7132" t="s">
        <v>34111</v>
      </c>
      <c r="I7132" t="s">
        <v>5</v>
      </c>
      <c r="J7132">
        <v>2159.35</v>
      </c>
      <c r="M7132">
        <v>2159.35</v>
      </c>
      <c r="N7132">
        <f t="shared" si="111"/>
        <v>0</v>
      </c>
    </row>
    <row r="7133" spans="1:14" x14ac:dyDescent="0.2">
      <c r="A7133" t="s">
        <v>7392</v>
      </c>
      <c r="B7133" t="s">
        <v>34112</v>
      </c>
      <c r="I7133" t="s">
        <v>5</v>
      </c>
      <c r="J7133">
        <v>2600.0500000000002</v>
      </c>
      <c r="M7133">
        <v>2600.0500000000002</v>
      </c>
      <c r="N7133">
        <f t="shared" si="111"/>
        <v>0</v>
      </c>
    </row>
    <row r="7134" spans="1:14" x14ac:dyDescent="0.2">
      <c r="A7134" t="s">
        <v>7393</v>
      </c>
      <c r="B7134" t="s">
        <v>34112</v>
      </c>
      <c r="I7134" t="s">
        <v>5</v>
      </c>
      <c r="J7134">
        <v>2600.0500000000002</v>
      </c>
      <c r="M7134">
        <v>2600.0500000000002</v>
      </c>
      <c r="N7134">
        <f t="shared" si="111"/>
        <v>0</v>
      </c>
    </row>
    <row r="7135" spans="1:14" x14ac:dyDescent="0.2">
      <c r="A7135" t="s">
        <v>7394</v>
      </c>
      <c r="B7135" t="s">
        <v>34113</v>
      </c>
      <c r="I7135" t="s">
        <v>5</v>
      </c>
      <c r="J7135">
        <v>3159.98</v>
      </c>
      <c r="M7135">
        <v>3159.98</v>
      </c>
      <c r="N7135">
        <f t="shared" si="111"/>
        <v>0</v>
      </c>
    </row>
    <row r="7136" spans="1:14" x14ac:dyDescent="0.2">
      <c r="A7136" t="s">
        <v>7395</v>
      </c>
      <c r="B7136" t="s">
        <v>34113</v>
      </c>
      <c r="I7136" t="s">
        <v>5</v>
      </c>
      <c r="J7136">
        <v>3159.98</v>
      </c>
      <c r="M7136">
        <v>3159.98</v>
      </c>
      <c r="N7136">
        <f t="shared" si="111"/>
        <v>0</v>
      </c>
    </row>
    <row r="7137" spans="1:14" x14ac:dyDescent="0.2">
      <c r="A7137" t="s">
        <v>7396</v>
      </c>
      <c r="B7137" t="s">
        <v>34114</v>
      </c>
      <c r="I7137" t="s">
        <v>5</v>
      </c>
      <c r="J7137">
        <v>3833.64</v>
      </c>
      <c r="M7137">
        <v>3833.64</v>
      </c>
      <c r="N7137">
        <f t="shared" si="111"/>
        <v>0</v>
      </c>
    </row>
    <row r="7138" spans="1:14" x14ac:dyDescent="0.2">
      <c r="A7138" t="s">
        <v>7397</v>
      </c>
      <c r="B7138" t="s">
        <v>34114</v>
      </c>
      <c r="I7138" t="s">
        <v>5</v>
      </c>
      <c r="J7138">
        <v>3833.64</v>
      </c>
      <c r="M7138">
        <v>3833.64</v>
      </c>
      <c r="N7138">
        <f t="shared" si="111"/>
        <v>0</v>
      </c>
    </row>
    <row r="7139" spans="1:14" x14ac:dyDescent="0.2">
      <c r="A7139" t="s">
        <v>7398</v>
      </c>
      <c r="B7139" t="s">
        <v>34115</v>
      </c>
      <c r="I7139" t="s">
        <v>5</v>
      </c>
      <c r="J7139">
        <v>4474.24</v>
      </c>
      <c r="M7139">
        <v>4474.24</v>
      </c>
      <c r="N7139">
        <f t="shared" si="111"/>
        <v>0</v>
      </c>
    </row>
    <row r="7140" spans="1:14" x14ac:dyDescent="0.2">
      <c r="A7140" t="s">
        <v>7399</v>
      </c>
      <c r="B7140" t="s">
        <v>34115</v>
      </c>
      <c r="I7140" t="s">
        <v>5</v>
      </c>
      <c r="J7140">
        <v>4474.24</v>
      </c>
      <c r="M7140">
        <v>4474.24</v>
      </c>
      <c r="N7140">
        <f t="shared" si="111"/>
        <v>0</v>
      </c>
    </row>
    <row r="7141" spans="1:14" x14ac:dyDescent="0.2">
      <c r="A7141" t="s">
        <v>7400</v>
      </c>
      <c r="B7141" t="s">
        <v>34116</v>
      </c>
      <c r="I7141" t="s">
        <v>5</v>
      </c>
      <c r="J7141">
        <v>5273.85</v>
      </c>
      <c r="M7141">
        <v>5273.85</v>
      </c>
      <c r="N7141">
        <f t="shared" si="111"/>
        <v>0</v>
      </c>
    </row>
    <row r="7142" spans="1:14" x14ac:dyDescent="0.2">
      <c r="A7142" t="s">
        <v>7401</v>
      </c>
      <c r="B7142" t="s">
        <v>34116</v>
      </c>
      <c r="I7142" t="s">
        <v>5</v>
      </c>
      <c r="J7142">
        <v>5273.85</v>
      </c>
      <c r="M7142">
        <v>5273.85</v>
      </c>
      <c r="N7142">
        <f t="shared" si="111"/>
        <v>0</v>
      </c>
    </row>
    <row r="7143" spans="1:14" x14ac:dyDescent="0.2">
      <c r="A7143" t="s">
        <v>7402</v>
      </c>
      <c r="B7143" t="s">
        <v>34117</v>
      </c>
      <c r="I7143" t="s">
        <v>5</v>
      </c>
      <c r="J7143">
        <v>6433.2</v>
      </c>
      <c r="M7143">
        <v>6433.2</v>
      </c>
      <c r="N7143">
        <f t="shared" si="111"/>
        <v>0</v>
      </c>
    </row>
    <row r="7144" spans="1:14" x14ac:dyDescent="0.2">
      <c r="A7144" t="s">
        <v>7403</v>
      </c>
      <c r="B7144" t="s">
        <v>34117</v>
      </c>
      <c r="I7144" t="s">
        <v>5</v>
      </c>
      <c r="J7144">
        <v>6433.2</v>
      </c>
      <c r="M7144">
        <v>6433.2</v>
      </c>
      <c r="N7144">
        <f t="shared" si="111"/>
        <v>0</v>
      </c>
    </row>
    <row r="7145" spans="1:14" x14ac:dyDescent="0.2">
      <c r="A7145" t="s">
        <v>7404</v>
      </c>
      <c r="B7145" t="s">
        <v>34118</v>
      </c>
      <c r="I7145" t="s">
        <v>5</v>
      </c>
      <c r="J7145">
        <v>7460.39</v>
      </c>
      <c r="M7145">
        <v>7460.39</v>
      </c>
      <c r="N7145">
        <f t="shared" si="111"/>
        <v>0</v>
      </c>
    </row>
    <row r="7146" spans="1:14" x14ac:dyDescent="0.2">
      <c r="A7146" t="s">
        <v>7405</v>
      </c>
      <c r="B7146" t="s">
        <v>34118</v>
      </c>
      <c r="I7146" t="s">
        <v>5</v>
      </c>
      <c r="J7146">
        <v>7460.39</v>
      </c>
      <c r="M7146">
        <v>7460.39</v>
      </c>
      <c r="N7146">
        <f t="shared" si="111"/>
        <v>0</v>
      </c>
    </row>
    <row r="7147" spans="1:14" x14ac:dyDescent="0.2">
      <c r="A7147" t="s">
        <v>7406</v>
      </c>
      <c r="B7147" t="s">
        <v>34119</v>
      </c>
      <c r="I7147" t="s">
        <v>5</v>
      </c>
      <c r="J7147">
        <v>10179.629999999999</v>
      </c>
      <c r="M7147">
        <v>10179.629999999999</v>
      </c>
      <c r="N7147">
        <f t="shared" si="111"/>
        <v>0</v>
      </c>
    </row>
    <row r="7148" spans="1:14" x14ac:dyDescent="0.2">
      <c r="A7148" t="s">
        <v>7407</v>
      </c>
      <c r="B7148" t="s">
        <v>34119</v>
      </c>
      <c r="I7148" t="s">
        <v>5</v>
      </c>
      <c r="J7148">
        <v>10179.629999999999</v>
      </c>
      <c r="M7148">
        <v>10179.629999999999</v>
      </c>
      <c r="N7148">
        <f t="shared" si="111"/>
        <v>0</v>
      </c>
    </row>
    <row r="7149" spans="1:14" x14ac:dyDescent="0.2">
      <c r="A7149" t="s">
        <v>7408</v>
      </c>
      <c r="B7149" t="s">
        <v>34120</v>
      </c>
      <c r="I7149" t="s">
        <v>5</v>
      </c>
      <c r="J7149">
        <v>17791.099999999999</v>
      </c>
      <c r="M7149">
        <v>17791.099999999999</v>
      </c>
      <c r="N7149">
        <f t="shared" si="111"/>
        <v>0</v>
      </c>
    </row>
    <row r="7150" spans="1:14" x14ac:dyDescent="0.2">
      <c r="A7150" t="s">
        <v>7409</v>
      </c>
      <c r="B7150" t="s">
        <v>34120</v>
      </c>
      <c r="I7150" t="s">
        <v>5</v>
      </c>
      <c r="J7150">
        <v>17791.099999999999</v>
      </c>
      <c r="M7150">
        <v>17791.099999999999</v>
      </c>
      <c r="N7150">
        <f t="shared" si="111"/>
        <v>0</v>
      </c>
    </row>
    <row r="7151" spans="1:14" x14ac:dyDescent="0.2">
      <c r="A7151" t="s">
        <v>7410</v>
      </c>
      <c r="B7151" t="s">
        <v>34121</v>
      </c>
      <c r="I7151" t="s">
        <v>5</v>
      </c>
      <c r="J7151">
        <v>24718.9</v>
      </c>
      <c r="M7151">
        <v>24718.9</v>
      </c>
      <c r="N7151">
        <f t="shared" si="111"/>
        <v>0</v>
      </c>
    </row>
    <row r="7152" spans="1:14" x14ac:dyDescent="0.2">
      <c r="A7152" t="s">
        <v>7411</v>
      </c>
      <c r="B7152" t="s">
        <v>34121</v>
      </c>
      <c r="I7152" t="s">
        <v>5</v>
      </c>
      <c r="J7152">
        <v>24718.9</v>
      </c>
      <c r="M7152">
        <v>24718.9</v>
      </c>
      <c r="N7152">
        <f t="shared" si="111"/>
        <v>0</v>
      </c>
    </row>
    <row r="7153" spans="1:14" x14ac:dyDescent="0.2">
      <c r="A7153" t="s">
        <v>7412</v>
      </c>
      <c r="B7153" t="s">
        <v>34122</v>
      </c>
      <c r="I7153" t="s">
        <v>5</v>
      </c>
      <c r="J7153">
        <v>31729.42</v>
      </c>
      <c r="M7153">
        <v>31729.42</v>
      </c>
      <c r="N7153">
        <f t="shared" si="111"/>
        <v>0</v>
      </c>
    </row>
    <row r="7154" spans="1:14" x14ac:dyDescent="0.2">
      <c r="A7154" t="s">
        <v>7413</v>
      </c>
      <c r="B7154" t="s">
        <v>34122</v>
      </c>
      <c r="I7154" t="s">
        <v>5</v>
      </c>
      <c r="J7154">
        <v>31729.42</v>
      </c>
      <c r="M7154">
        <v>31729.42</v>
      </c>
      <c r="N7154">
        <f t="shared" si="111"/>
        <v>0</v>
      </c>
    </row>
    <row r="7155" spans="1:14" x14ac:dyDescent="0.2">
      <c r="A7155" t="s">
        <v>7414</v>
      </c>
      <c r="B7155" t="s">
        <v>34123</v>
      </c>
      <c r="I7155" t="s">
        <v>5</v>
      </c>
      <c r="J7155">
        <v>46968.06</v>
      </c>
      <c r="M7155">
        <v>46968.06</v>
      </c>
      <c r="N7155">
        <f t="shared" si="111"/>
        <v>0</v>
      </c>
    </row>
    <row r="7156" spans="1:14" x14ac:dyDescent="0.2">
      <c r="A7156" t="s">
        <v>7415</v>
      </c>
      <c r="B7156" t="s">
        <v>34123</v>
      </c>
      <c r="I7156" t="s">
        <v>5</v>
      </c>
      <c r="J7156">
        <v>46968.06</v>
      </c>
      <c r="M7156">
        <v>46968.06</v>
      </c>
      <c r="N7156">
        <f t="shared" si="111"/>
        <v>0</v>
      </c>
    </row>
    <row r="7157" spans="1:14" x14ac:dyDescent="0.2">
      <c r="A7157" t="s">
        <v>7416</v>
      </c>
      <c r="B7157" t="s">
        <v>34124</v>
      </c>
      <c r="I7157" t="s">
        <v>5</v>
      </c>
      <c r="J7157">
        <v>34914.199999999997</v>
      </c>
      <c r="M7157">
        <v>34914.199999999997</v>
      </c>
      <c r="N7157">
        <f t="shared" si="111"/>
        <v>0</v>
      </c>
    </row>
    <row r="7158" spans="1:14" x14ac:dyDescent="0.2">
      <c r="A7158" t="s">
        <v>7417</v>
      </c>
      <c r="B7158" t="s">
        <v>34124</v>
      </c>
      <c r="I7158" t="s">
        <v>5</v>
      </c>
      <c r="J7158">
        <v>34914.199999999997</v>
      </c>
      <c r="M7158">
        <v>34914.199999999997</v>
      </c>
      <c r="N7158">
        <f t="shared" si="111"/>
        <v>0</v>
      </c>
    </row>
    <row r="7159" spans="1:14" x14ac:dyDescent="0.2">
      <c r="A7159" t="s">
        <v>7418</v>
      </c>
      <c r="B7159" t="s">
        <v>34125</v>
      </c>
      <c r="I7159" t="s">
        <v>5</v>
      </c>
      <c r="J7159">
        <v>35101.5</v>
      </c>
      <c r="M7159">
        <v>35101.5</v>
      </c>
      <c r="N7159">
        <f t="shared" si="111"/>
        <v>0</v>
      </c>
    </row>
    <row r="7160" spans="1:14" x14ac:dyDescent="0.2">
      <c r="A7160" t="s">
        <v>7419</v>
      </c>
      <c r="B7160" t="s">
        <v>34125</v>
      </c>
      <c r="I7160" t="s">
        <v>5</v>
      </c>
      <c r="J7160">
        <v>35101.5</v>
      </c>
      <c r="M7160">
        <v>35101.5</v>
      </c>
      <c r="N7160">
        <f t="shared" si="111"/>
        <v>0</v>
      </c>
    </row>
    <row r="7161" spans="1:14" x14ac:dyDescent="0.2">
      <c r="A7161" t="s">
        <v>7420</v>
      </c>
      <c r="B7161" t="s">
        <v>34126</v>
      </c>
      <c r="I7161" t="s">
        <v>5</v>
      </c>
      <c r="J7161">
        <v>50817.5</v>
      </c>
      <c r="M7161">
        <v>50817.5</v>
      </c>
      <c r="N7161">
        <f t="shared" si="111"/>
        <v>0</v>
      </c>
    </row>
    <row r="7162" spans="1:14" x14ac:dyDescent="0.2">
      <c r="A7162" t="s">
        <v>7421</v>
      </c>
      <c r="B7162" t="s">
        <v>34126</v>
      </c>
      <c r="I7162" t="s">
        <v>5</v>
      </c>
      <c r="J7162">
        <v>50817.5</v>
      </c>
      <c r="M7162">
        <v>50817.5</v>
      </c>
      <c r="N7162">
        <f t="shared" si="111"/>
        <v>0</v>
      </c>
    </row>
    <row r="7163" spans="1:14" x14ac:dyDescent="0.2">
      <c r="A7163" t="s">
        <v>7422</v>
      </c>
      <c r="B7163" t="s">
        <v>34127</v>
      </c>
      <c r="I7163" t="s">
        <v>5</v>
      </c>
      <c r="J7163">
        <v>35622.589999999997</v>
      </c>
      <c r="M7163">
        <v>35622.589999999997</v>
      </c>
      <c r="N7163">
        <f t="shared" si="111"/>
        <v>0</v>
      </c>
    </row>
    <row r="7164" spans="1:14" x14ac:dyDescent="0.2">
      <c r="A7164" t="s">
        <v>7423</v>
      </c>
      <c r="B7164" t="s">
        <v>34127</v>
      </c>
      <c r="I7164" t="s">
        <v>5</v>
      </c>
      <c r="J7164">
        <v>35622.589999999997</v>
      </c>
      <c r="M7164">
        <v>35622.589999999997</v>
      </c>
      <c r="N7164">
        <f t="shared" si="111"/>
        <v>0</v>
      </c>
    </row>
    <row r="7165" spans="1:14" x14ac:dyDescent="0.2">
      <c r="A7165" t="s">
        <v>7424</v>
      </c>
      <c r="B7165" t="s">
        <v>34128</v>
      </c>
      <c r="I7165" t="s">
        <v>5</v>
      </c>
      <c r="J7165">
        <v>45107.05</v>
      </c>
      <c r="M7165">
        <v>45107.05</v>
      </c>
      <c r="N7165">
        <f t="shared" si="111"/>
        <v>0</v>
      </c>
    </row>
    <row r="7166" spans="1:14" x14ac:dyDescent="0.2">
      <c r="A7166" t="s">
        <v>7425</v>
      </c>
      <c r="B7166" t="s">
        <v>34128</v>
      </c>
      <c r="I7166" t="s">
        <v>5</v>
      </c>
      <c r="J7166">
        <v>45107.05</v>
      </c>
      <c r="M7166">
        <v>45107.05</v>
      </c>
      <c r="N7166">
        <f t="shared" si="111"/>
        <v>0</v>
      </c>
    </row>
    <row r="7167" spans="1:14" x14ac:dyDescent="0.2">
      <c r="A7167" t="s">
        <v>7426</v>
      </c>
      <c r="B7167" t="s">
        <v>34129</v>
      </c>
      <c r="I7167" t="s">
        <v>5</v>
      </c>
      <c r="J7167">
        <v>60178.7</v>
      </c>
      <c r="M7167">
        <v>60178.7</v>
      </c>
      <c r="N7167">
        <f t="shared" si="111"/>
        <v>0</v>
      </c>
    </row>
    <row r="7168" spans="1:14" x14ac:dyDescent="0.2">
      <c r="A7168" t="s">
        <v>7427</v>
      </c>
      <c r="B7168" t="s">
        <v>34129</v>
      </c>
      <c r="I7168" t="s">
        <v>5</v>
      </c>
      <c r="J7168">
        <v>60178.7</v>
      </c>
      <c r="M7168">
        <v>60178.7</v>
      </c>
      <c r="N7168">
        <f t="shared" si="111"/>
        <v>0</v>
      </c>
    </row>
    <row r="7169" spans="1:14" x14ac:dyDescent="0.2">
      <c r="A7169" t="s">
        <v>7428</v>
      </c>
      <c r="B7169" t="s">
        <v>34130</v>
      </c>
      <c r="I7169" t="s">
        <v>5</v>
      </c>
      <c r="J7169">
        <v>53389.51</v>
      </c>
      <c r="M7169">
        <v>53389.51</v>
      </c>
      <c r="N7169">
        <f t="shared" si="111"/>
        <v>0</v>
      </c>
    </row>
    <row r="7170" spans="1:14" x14ac:dyDescent="0.2">
      <c r="A7170" t="s">
        <v>7429</v>
      </c>
      <c r="B7170" t="s">
        <v>34130</v>
      </c>
      <c r="I7170" t="s">
        <v>5</v>
      </c>
      <c r="J7170">
        <v>53389.51</v>
      </c>
      <c r="M7170">
        <v>53389.51</v>
      </c>
      <c r="N7170">
        <f t="shared" si="111"/>
        <v>0</v>
      </c>
    </row>
    <row r="7171" spans="1:14" x14ac:dyDescent="0.2">
      <c r="A7171" t="s">
        <v>7430</v>
      </c>
      <c r="B7171" t="s">
        <v>34131</v>
      </c>
      <c r="I7171" t="s">
        <v>5</v>
      </c>
      <c r="J7171">
        <v>61742.37</v>
      </c>
      <c r="M7171">
        <v>61742.37</v>
      </c>
      <c r="N7171">
        <f t="shared" si="111"/>
        <v>0</v>
      </c>
    </row>
    <row r="7172" spans="1:14" x14ac:dyDescent="0.2">
      <c r="A7172" t="s">
        <v>7431</v>
      </c>
      <c r="B7172" t="s">
        <v>34131</v>
      </c>
      <c r="I7172" t="s">
        <v>5</v>
      </c>
      <c r="J7172">
        <v>61742.37</v>
      </c>
      <c r="M7172">
        <v>61742.37</v>
      </c>
      <c r="N7172">
        <f t="shared" ref="N7172:N7235" si="112">J7172-M7172</f>
        <v>0</v>
      </c>
    </row>
    <row r="7173" spans="1:14" x14ac:dyDescent="0.2">
      <c r="A7173" t="s">
        <v>7432</v>
      </c>
      <c r="B7173" t="s">
        <v>34132</v>
      </c>
      <c r="I7173" t="s">
        <v>5</v>
      </c>
      <c r="J7173">
        <v>77468.399999999994</v>
      </c>
      <c r="M7173">
        <v>77468.399999999994</v>
      </c>
      <c r="N7173">
        <f t="shared" si="112"/>
        <v>0</v>
      </c>
    </row>
    <row r="7174" spans="1:14" x14ac:dyDescent="0.2">
      <c r="A7174" t="s">
        <v>7433</v>
      </c>
      <c r="B7174" t="s">
        <v>34132</v>
      </c>
      <c r="I7174" t="s">
        <v>5</v>
      </c>
      <c r="J7174">
        <v>77468.399999999994</v>
      </c>
      <c r="M7174">
        <v>77468.399999999994</v>
      </c>
      <c r="N7174">
        <f t="shared" si="112"/>
        <v>0</v>
      </c>
    </row>
    <row r="7175" spans="1:14" x14ac:dyDescent="0.2">
      <c r="A7175" t="s">
        <v>7434</v>
      </c>
      <c r="B7175" t="s">
        <v>34133</v>
      </c>
      <c r="I7175" t="s">
        <v>5</v>
      </c>
      <c r="J7175">
        <v>1138.56</v>
      </c>
      <c r="M7175">
        <v>1138.56</v>
      </c>
      <c r="N7175">
        <f t="shared" si="112"/>
        <v>0</v>
      </c>
    </row>
    <row r="7176" spans="1:14" x14ac:dyDescent="0.2">
      <c r="A7176" t="s">
        <v>7435</v>
      </c>
      <c r="B7176" t="s">
        <v>34133</v>
      </c>
      <c r="I7176" t="s">
        <v>5</v>
      </c>
      <c r="J7176">
        <v>1138.56</v>
      </c>
      <c r="M7176">
        <v>1138.56</v>
      </c>
      <c r="N7176">
        <f t="shared" si="112"/>
        <v>0</v>
      </c>
    </row>
    <row r="7177" spans="1:14" x14ac:dyDescent="0.2">
      <c r="A7177" t="s">
        <v>7436</v>
      </c>
      <c r="B7177" t="s">
        <v>34134</v>
      </c>
      <c r="I7177" t="s">
        <v>5</v>
      </c>
      <c r="J7177">
        <v>1245.01</v>
      </c>
      <c r="M7177">
        <v>1245.01</v>
      </c>
      <c r="N7177">
        <f t="shared" si="112"/>
        <v>0</v>
      </c>
    </row>
    <row r="7178" spans="1:14" x14ac:dyDescent="0.2">
      <c r="A7178" t="s">
        <v>7437</v>
      </c>
      <c r="B7178" t="s">
        <v>34134</v>
      </c>
      <c r="I7178" t="s">
        <v>5</v>
      </c>
      <c r="J7178">
        <v>1245.01</v>
      </c>
      <c r="M7178">
        <v>1245.01</v>
      </c>
      <c r="N7178">
        <f t="shared" si="112"/>
        <v>0</v>
      </c>
    </row>
    <row r="7179" spans="1:14" x14ac:dyDescent="0.2">
      <c r="A7179" t="s">
        <v>7438</v>
      </c>
      <c r="B7179" t="s">
        <v>34135</v>
      </c>
      <c r="I7179" t="s">
        <v>5</v>
      </c>
      <c r="J7179">
        <v>1525.69</v>
      </c>
      <c r="M7179">
        <v>1525.69</v>
      </c>
      <c r="N7179">
        <f t="shared" si="112"/>
        <v>0</v>
      </c>
    </row>
    <row r="7180" spans="1:14" x14ac:dyDescent="0.2">
      <c r="A7180" t="s">
        <v>7439</v>
      </c>
      <c r="B7180" t="s">
        <v>34135</v>
      </c>
      <c r="I7180" t="s">
        <v>5</v>
      </c>
      <c r="J7180">
        <v>1525.69</v>
      </c>
      <c r="M7180">
        <v>1525.69</v>
      </c>
      <c r="N7180">
        <f t="shared" si="112"/>
        <v>0</v>
      </c>
    </row>
    <row r="7181" spans="1:14" x14ac:dyDescent="0.2">
      <c r="A7181" t="s">
        <v>7440</v>
      </c>
      <c r="B7181" t="s">
        <v>34136</v>
      </c>
      <c r="I7181" t="s">
        <v>5</v>
      </c>
      <c r="J7181">
        <v>1840.88</v>
      </c>
      <c r="M7181">
        <v>1840.88</v>
      </c>
      <c r="N7181">
        <f t="shared" si="112"/>
        <v>0</v>
      </c>
    </row>
    <row r="7182" spans="1:14" x14ac:dyDescent="0.2">
      <c r="A7182" t="s">
        <v>7441</v>
      </c>
      <c r="B7182" t="s">
        <v>34136</v>
      </c>
      <c r="I7182" t="s">
        <v>5</v>
      </c>
      <c r="J7182">
        <v>1840.88</v>
      </c>
      <c r="M7182">
        <v>1840.88</v>
      </c>
      <c r="N7182">
        <f t="shared" si="112"/>
        <v>0</v>
      </c>
    </row>
    <row r="7183" spans="1:14" x14ac:dyDescent="0.2">
      <c r="A7183" t="s">
        <v>7442</v>
      </c>
      <c r="B7183" t="s">
        <v>34137</v>
      </c>
      <c r="I7183" t="s">
        <v>5</v>
      </c>
      <c r="J7183">
        <v>2189.5300000000002</v>
      </c>
      <c r="M7183">
        <v>2189.5300000000002</v>
      </c>
      <c r="N7183">
        <f t="shared" si="112"/>
        <v>0</v>
      </c>
    </row>
    <row r="7184" spans="1:14" x14ac:dyDescent="0.2">
      <c r="A7184" t="s">
        <v>7443</v>
      </c>
      <c r="B7184" t="s">
        <v>34137</v>
      </c>
      <c r="I7184" t="s">
        <v>5</v>
      </c>
      <c r="J7184">
        <v>2189.5300000000002</v>
      </c>
      <c r="M7184">
        <v>2189.5300000000002</v>
      </c>
      <c r="N7184">
        <f t="shared" si="112"/>
        <v>0</v>
      </c>
    </row>
    <row r="7185" spans="1:14" x14ac:dyDescent="0.2">
      <c r="A7185" t="s">
        <v>7444</v>
      </c>
      <c r="B7185" t="s">
        <v>34138</v>
      </c>
      <c r="I7185" t="s">
        <v>5</v>
      </c>
      <c r="J7185">
        <v>2629.67</v>
      </c>
      <c r="M7185">
        <v>2629.67</v>
      </c>
      <c r="N7185">
        <f t="shared" si="112"/>
        <v>0</v>
      </c>
    </row>
    <row r="7186" spans="1:14" x14ac:dyDescent="0.2">
      <c r="A7186" t="s">
        <v>7445</v>
      </c>
      <c r="B7186" t="s">
        <v>34138</v>
      </c>
      <c r="I7186" t="s">
        <v>5</v>
      </c>
      <c r="J7186">
        <v>2629.67</v>
      </c>
      <c r="M7186">
        <v>2629.67</v>
      </c>
      <c r="N7186">
        <f t="shared" si="112"/>
        <v>0</v>
      </c>
    </row>
    <row r="7187" spans="1:14" x14ac:dyDescent="0.2">
      <c r="A7187" t="s">
        <v>7446</v>
      </c>
      <c r="B7187" t="s">
        <v>34139</v>
      </c>
      <c r="I7187" t="s">
        <v>5</v>
      </c>
      <c r="J7187">
        <v>3055.79</v>
      </c>
      <c r="M7187">
        <v>3055.79</v>
      </c>
      <c r="N7187">
        <f t="shared" si="112"/>
        <v>0</v>
      </c>
    </row>
    <row r="7188" spans="1:14" x14ac:dyDescent="0.2">
      <c r="A7188" t="s">
        <v>7447</v>
      </c>
      <c r="B7188" t="s">
        <v>34139</v>
      </c>
      <c r="I7188" t="s">
        <v>5</v>
      </c>
      <c r="J7188">
        <v>3055.79</v>
      </c>
      <c r="M7188">
        <v>3055.79</v>
      </c>
      <c r="N7188">
        <f t="shared" si="112"/>
        <v>0</v>
      </c>
    </row>
    <row r="7189" spans="1:14" x14ac:dyDescent="0.2">
      <c r="A7189" t="s">
        <v>7448</v>
      </c>
      <c r="B7189" t="s">
        <v>34140</v>
      </c>
      <c r="I7189" t="s">
        <v>5</v>
      </c>
      <c r="J7189">
        <v>3481.2</v>
      </c>
      <c r="M7189">
        <v>3481.2</v>
      </c>
      <c r="N7189">
        <f t="shared" si="112"/>
        <v>0</v>
      </c>
    </row>
    <row r="7190" spans="1:14" x14ac:dyDescent="0.2">
      <c r="A7190" t="s">
        <v>7449</v>
      </c>
      <c r="B7190" t="s">
        <v>34140</v>
      </c>
      <c r="I7190" t="s">
        <v>5</v>
      </c>
      <c r="J7190">
        <v>3481.2</v>
      </c>
      <c r="M7190">
        <v>3481.2</v>
      </c>
      <c r="N7190">
        <f t="shared" si="112"/>
        <v>0</v>
      </c>
    </row>
    <row r="7191" spans="1:14" x14ac:dyDescent="0.2">
      <c r="A7191" t="s">
        <v>7450</v>
      </c>
      <c r="B7191" t="s">
        <v>34141</v>
      </c>
      <c r="I7191" t="s">
        <v>5</v>
      </c>
      <c r="J7191">
        <v>4147.74</v>
      </c>
      <c r="M7191">
        <v>4147.74</v>
      </c>
      <c r="N7191">
        <f t="shared" si="112"/>
        <v>0</v>
      </c>
    </row>
    <row r="7192" spans="1:14" x14ac:dyDescent="0.2">
      <c r="A7192" t="s">
        <v>7451</v>
      </c>
      <c r="B7192" t="s">
        <v>34141</v>
      </c>
      <c r="I7192" t="s">
        <v>5</v>
      </c>
      <c r="J7192">
        <v>4147.74</v>
      </c>
      <c r="M7192">
        <v>4147.74</v>
      </c>
      <c r="N7192">
        <f t="shared" si="112"/>
        <v>0</v>
      </c>
    </row>
    <row r="7193" spans="1:14" x14ac:dyDescent="0.2">
      <c r="A7193" t="s">
        <v>7452</v>
      </c>
      <c r="B7193" t="s">
        <v>34142</v>
      </c>
      <c r="I7193" t="s">
        <v>5</v>
      </c>
      <c r="J7193">
        <v>4468.8900000000003</v>
      </c>
      <c r="M7193">
        <v>4468.8900000000003</v>
      </c>
      <c r="N7193">
        <f t="shared" si="112"/>
        <v>0</v>
      </c>
    </row>
    <row r="7194" spans="1:14" x14ac:dyDescent="0.2">
      <c r="A7194" t="s">
        <v>7453</v>
      </c>
      <c r="B7194" t="s">
        <v>34142</v>
      </c>
      <c r="I7194" t="s">
        <v>5</v>
      </c>
      <c r="J7194">
        <v>4468.8900000000003</v>
      </c>
      <c r="M7194">
        <v>4468.8900000000003</v>
      </c>
      <c r="N7194">
        <f t="shared" si="112"/>
        <v>0</v>
      </c>
    </row>
    <row r="7195" spans="1:14" x14ac:dyDescent="0.2">
      <c r="A7195" t="s">
        <v>7454</v>
      </c>
      <c r="B7195" t="s">
        <v>34143</v>
      </c>
      <c r="I7195" t="s">
        <v>5</v>
      </c>
      <c r="J7195">
        <v>5519.85</v>
      </c>
      <c r="M7195">
        <v>5519.85</v>
      </c>
      <c r="N7195">
        <f t="shared" si="112"/>
        <v>0</v>
      </c>
    </row>
    <row r="7196" spans="1:14" x14ac:dyDescent="0.2">
      <c r="A7196" t="s">
        <v>7455</v>
      </c>
      <c r="B7196" t="s">
        <v>34143</v>
      </c>
      <c r="I7196" t="s">
        <v>5</v>
      </c>
      <c r="J7196">
        <v>5519.85</v>
      </c>
      <c r="M7196">
        <v>5519.85</v>
      </c>
      <c r="N7196">
        <f t="shared" si="112"/>
        <v>0</v>
      </c>
    </row>
    <row r="7197" spans="1:14" x14ac:dyDescent="0.2">
      <c r="A7197" t="s">
        <v>7456</v>
      </c>
      <c r="B7197" t="s">
        <v>34144</v>
      </c>
      <c r="I7197" t="s">
        <v>5</v>
      </c>
      <c r="J7197">
        <v>10880.63</v>
      </c>
      <c r="M7197">
        <v>10880.63</v>
      </c>
      <c r="N7197">
        <f t="shared" si="112"/>
        <v>0</v>
      </c>
    </row>
    <row r="7198" spans="1:14" x14ac:dyDescent="0.2">
      <c r="A7198" t="s">
        <v>7457</v>
      </c>
      <c r="B7198" t="s">
        <v>34144</v>
      </c>
      <c r="I7198" t="s">
        <v>5</v>
      </c>
      <c r="J7198">
        <v>10880.63</v>
      </c>
      <c r="M7198">
        <v>10880.63</v>
      </c>
      <c r="N7198">
        <f t="shared" si="112"/>
        <v>0</v>
      </c>
    </row>
    <row r="7199" spans="1:14" x14ac:dyDescent="0.2">
      <c r="A7199" t="s">
        <v>7458</v>
      </c>
      <c r="B7199" t="s">
        <v>34145</v>
      </c>
      <c r="I7199" t="s">
        <v>5</v>
      </c>
      <c r="J7199">
        <v>13759.9</v>
      </c>
      <c r="M7199">
        <v>13759.9</v>
      </c>
      <c r="N7199">
        <f t="shared" si="112"/>
        <v>0</v>
      </c>
    </row>
    <row r="7200" spans="1:14" x14ac:dyDescent="0.2">
      <c r="A7200" t="s">
        <v>7459</v>
      </c>
      <c r="B7200" t="s">
        <v>34145</v>
      </c>
      <c r="I7200" t="s">
        <v>5</v>
      </c>
      <c r="J7200">
        <v>13759.9</v>
      </c>
      <c r="M7200">
        <v>13759.9</v>
      </c>
      <c r="N7200">
        <f t="shared" si="112"/>
        <v>0</v>
      </c>
    </row>
    <row r="7201" spans="1:14" x14ac:dyDescent="0.2">
      <c r="A7201" t="s">
        <v>7460</v>
      </c>
      <c r="B7201" t="s">
        <v>34146</v>
      </c>
      <c r="I7201" t="s">
        <v>5</v>
      </c>
      <c r="J7201">
        <v>21098.27</v>
      </c>
      <c r="M7201">
        <v>21098.27</v>
      </c>
      <c r="N7201">
        <f t="shared" si="112"/>
        <v>0</v>
      </c>
    </row>
    <row r="7202" spans="1:14" x14ac:dyDescent="0.2">
      <c r="A7202" t="s">
        <v>7461</v>
      </c>
      <c r="B7202" t="s">
        <v>34146</v>
      </c>
      <c r="I7202" t="s">
        <v>5</v>
      </c>
      <c r="J7202">
        <v>21098.27</v>
      </c>
      <c r="M7202">
        <v>21098.27</v>
      </c>
      <c r="N7202">
        <f t="shared" si="112"/>
        <v>0</v>
      </c>
    </row>
    <row r="7203" spans="1:14" x14ac:dyDescent="0.2">
      <c r="A7203" t="s">
        <v>7462</v>
      </c>
      <c r="B7203" t="s">
        <v>34147</v>
      </c>
      <c r="I7203" t="s">
        <v>5</v>
      </c>
      <c r="J7203">
        <v>22255.25</v>
      </c>
      <c r="M7203">
        <v>22255.25</v>
      </c>
      <c r="N7203">
        <f t="shared" si="112"/>
        <v>0</v>
      </c>
    </row>
    <row r="7204" spans="1:14" x14ac:dyDescent="0.2">
      <c r="A7204" t="s">
        <v>7463</v>
      </c>
      <c r="B7204" t="s">
        <v>34147</v>
      </c>
      <c r="I7204" t="s">
        <v>5</v>
      </c>
      <c r="J7204">
        <v>22255.25</v>
      </c>
      <c r="M7204">
        <v>22255.25</v>
      </c>
      <c r="N7204">
        <f t="shared" si="112"/>
        <v>0</v>
      </c>
    </row>
    <row r="7205" spans="1:14" x14ac:dyDescent="0.2">
      <c r="A7205" t="s">
        <v>7464</v>
      </c>
      <c r="B7205" t="s">
        <v>34148</v>
      </c>
      <c r="I7205" t="s">
        <v>5</v>
      </c>
      <c r="J7205">
        <v>30600.01</v>
      </c>
      <c r="M7205">
        <v>30600.01</v>
      </c>
      <c r="N7205">
        <f t="shared" si="112"/>
        <v>0</v>
      </c>
    </row>
    <row r="7206" spans="1:14" x14ac:dyDescent="0.2">
      <c r="A7206" t="s">
        <v>7465</v>
      </c>
      <c r="B7206" t="s">
        <v>34148</v>
      </c>
      <c r="I7206" t="s">
        <v>5</v>
      </c>
      <c r="J7206">
        <v>30600.01</v>
      </c>
      <c r="M7206">
        <v>30600.01</v>
      </c>
      <c r="N7206">
        <f t="shared" si="112"/>
        <v>0</v>
      </c>
    </row>
    <row r="7207" spans="1:14" x14ac:dyDescent="0.2">
      <c r="A7207" t="s">
        <v>7466</v>
      </c>
      <c r="B7207" t="s">
        <v>34149</v>
      </c>
      <c r="I7207" t="s">
        <v>5</v>
      </c>
      <c r="J7207">
        <v>1138.56</v>
      </c>
      <c r="M7207">
        <v>1138.56</v>
      </c>
      <c r="N7207">
        <f t="shared" si="112"/>
        <v>0</v>
      </c>
    </row>
    <row r="7208" spans="1:14" x14ac:dyDescent="0.2">
      <c r="A7208" t="s">
        <v>7467</v>
      </c>
      <c r="B7208" t="s">
        <v>34149</v>
      </c>
      <c r="I7208" t="s">
        <v>5</v>
      </c>
      <c r="J7208">
        <v>1138.56</v>
      </c>
      <c r="M7208">
        <v>1138.56</v>
      </c>
      <c r="N7208">
        <f t="shared" si="112"/>
        <v>0</v>
      </c>
    </row>
    <row r="7209" spans="1:14" x14ac:dyDescent="0.2">
      <c r="A7209" t="s">
        <v>7468</v>
      </c>
      <c r="B7209" t="s">
        <v>34150</v>
      </c>
      <c r="I7209" t="s">
        <v>5</v>
      </c>
      <c r="J7209">
        <v>1245.01</v>
      </c>
      <c r="M7209">
        <v>1245.01</v>
      </c>
      <c r="N7209">
        <f t="shared" si="112"/>
        <v>0</v>
      </c>
    </row>
    <row r="7210" spans="1:14" x14ac:dyDescent="0.2">
      <c r="A7210" t="s">
        <v>7469</v>
      </c>
      <c r="B7210" t="s">
        <v>34150</v>
      </c>
      <c r="I7210" t="s">
        <v>5</v>
      </c>
      <c r="J7210">
        <v>1245.01</v>
      </c>
      <c r="M7210">
        <v>1245.01</v>
      </c>
      <c r="N7210">
        <f t="shared" si="112"/>
        <v>0</v>
      </c>
    </row>
    <row r="7211" spans="1:14" x14ac:dyDescent="0.2">
      <c r="A7211" t="s">
        <v>7470</v>
      </c>
      <c r="B7211" t="s">
        <v>34151</v>
      </c>
      <c r="I7211" t="s">
        <v>5</v>
      </c>
      <c r="J7211">
        <v>1525.69</v>
      </c>
      <c r="M7211">
        <v>1525.69</v>
      </c>
      <c r="N7211">
        <f t="shared" si="112"/>
        <v>0</v>
      </c>
    </row>
    <row r="7212" spans="1:14" x14ac:dyDescent="0.2">
      <c r="A7212" t="s">
        <v>7471</v>
      </c>
      <c r="B7212" t="s">
        <v>34151</v>
      </c>
      <c r="I7212" t="s">
        <v>5</v>
      </c>
      <c r="J7212">
        <v>1525.69</v>
      </c>
      <c r="M7212">
        <v>1525.69</v>
      </c>
      <c r="N7212">
        <f t="shared" si="112"/>
        <v>0</v>
      </c>
    </row>
    <row r="7213" spans="1:14" x14ac:dyDescent="0.2">
      <c r="A7213" t="s">
        <v>7472</v>
      </c>
      <c r="B7213" t="s">
        <v>34152</v>
      </c>
      <c r="I7213" t="s">
        <v>5</v>
      </c>
      <c r="J7213">
        <v>1841.4</v>
      </c>
      <c r="M7213">
        <v>1841.4</v>
      </c>
      <c r="N7213">
        <f t="shared" si="112"/>
        <v>0</v>
      </c>
    </row>
    <row r="7214" spans="1:14" x14ac:dyDescent="0.2">
      <c r="A7214" t="s">
        <v>7473</v>
      </c>
      <c r="B7214" t="s">
        <v>34152</v>
      </c>
      <c r="I7214" t="s">
        <v>5</v>
      </c>
      <c r="J7214">
        <v>1841.4</v>
      </c>
      <c r="M7214">
        <v>1841.4</v>
      </c>
      <c r="N7214">
        <f t="shared" si="112"/>
        <v>0</v>
      </c>
    </row>
    <row r="7215" spans="1:14" x14ac:dyDescent="0.2">
      <c r="A7215" t="s">
        <v>7474</v>
      </c>
      <c r="B7215" t="s">
        <v>34153</v>
      </c>
      <c r="I7215" t="s">
        <v>5</v>
      </c>
      <c r="J7215">
        <v>2224.44</v>
      </c>
      <c r="M7215">
        <v>2224.44</v>
      </c>
      <c r="N7215">
        <f t="shared" si="112"/>
        <v>0</v>
      </c>
    </row>
    <row r="7216" spans="1:14" x14ac:dyDescent="0.2">
      <c r="A7216" t="s">
        <v>7475</v>
      </c>
      <c r="B7216" t="s">
        <v>34153</v>
      </c>
      <c r="I7216" t="s">
        <v>5</v>
      </c>
      <c r="J7216">
        <v>2224.44</v>
      </c>
      <c r="M7216">
        <v>2224.44</v>
      </c>
      <c r="N7216">
        <f t="shared" si="112"/>
        <v>0</v>
      </c>
    </row>
    <row r="7217" spans="1:14" x14ac:dyDescent="0.2">
      <c r="A7217" t="s">
        <v>7476</v>
      </c>
      <c r="B7217" t="s">
        <v>34154</v>
      </c>
      <c r="I7217" t="s">
        <v>5</v>
      </c>
      <c r="J7217">
        <v>2658.3</v>
      </c>
      <c r="M7217">
        <v>2658.3</v>
      </c>
      <c r="N7217">
        <f t="shared" si="112"/>
        <v>0</v>
      </c>
    </row>
    <row r="7218" spans="1:14" x14ac:dyDescent="0.2">
      <c r="A7218" t="s">
        <v>7477</v>
      </c>
      <c r="B7218" t="s">
        <v>34154</v>
      </c>
      <c r="I7218" t="s">
        <v>5</v>
      </c>
      <c r="J7218">
        <v>2658.3</v>
      </c>
      <c r="M7218">
        <v>2658.3</v>
      </c>
      <c r="N7218">
        <f t="shared" si="112"/>
        <v>0</v>
      </c>
    </row>
    <row r="7219" spans="1:14" x14ac:dyDescent="0.2">
      <c r="A7219" t="s">
        <v>7478</v>
      </c>
      <c r="B7219" t="s">
        <v>34155</v>
      </c>
      <c r="I7219" t="s">
        <v>5</v>
      </c>
      <c r="J7219">
        <v>3086.61</v>
      </c>
      <c r="M7219">
        <v>3086.61</v>
      </c>
      <c r="N7219">
        <f t="shared" si="112"/>
        <v>0</v>
      </c>
    </row>
    <row r="7220" spans="1:14" x14ac:dyDescent="0.2">
      <c r="A7220" t="s">
        <v>7479</v>
      </c>
      <c r="B7220" t="s">
        <v>34155</v>
      </c>
      <c r="I7220" t="s">
        <v>5</v>
      </c>
      <c r="J7220">
        <v>3086.61</v>
      </c>
      <c r="M7220">
        <v>3086.61</v>
      </c>
      <c r="N7220">
        <f t="shared" si="112"/>
        <v>0</v>
      </c>
    </row>
    <row r="7221" spans="1:14" x14ac:dyDescent="0.2">
      <c r="A7221" t="s">
        <v>7480</v>
      </c>
      <c r="B7221" t="s">
        <v>34156</v>
      </c>
      <c r="I7221" t="s">
        <v>5</v>
      </c>
      <c r="J7221">
        <v>3627.84</v>
      </c>
      <c r="M7221">
        <v>3627.84</v>
      </c>
      <c r="N7221">
        <f t="shared" si="112"/>
        <v>0</v>
      </c>
    </row>
    <row r="7222" spans="1:14" x14ac:dyDescent="0.2">
      <c r="A7222" t="s">
        <v>7481</v>
      </c>
      <c r="B7222" t="s">
        <v>34156</v>
      </c>
      <c r="I7222" t="s">
        <v>5</v>
      </c>
      <c r="J7222">
        <v>3627.84</v>
      </c>
      <c r="M7222">
        <v>3627.84</v>
      </c>
      <c r="N7222">
        <f t="shared" si="112"/>
        <v>0</v>
      </c>
    </row>
    <row r="7223" spans="1:14" x14ac:dyDescent="0.2">
      <c r="A7223" t="s">
        <v>7482</v>
      </c>
      <c r="B7223" t="s">
        <v>34157</v>
      </c>
      <c r="I7223" t="s">
        <v>5</v>
      </c>
      <c r="J7223">
        <v>4324.6499999999996</v>
      </c>
      <c r="M7223">
        <v>4324.6499999999996</v>
      </c>
      <c r="N7223">
        <f t="shared" si="112"/>
        <v>0</v>
      </c>
    </row>
    <row r="7224" spans="1:14" x14ac:dyDescent="0.2">
      <c r="A7224" t="s">
        <v>7483</v>
      </c>
      <c r="B7224" t="s">
        <v>34157</v>
      </c>
      <c r="I7224" t="s">
        <v>5</v>
      </c>
      <c r="J7224">
        <v>4324.6499999999996</v>
      </c>
      <c r="M7224">
        <v>4324.6499999999996</v>
      </c>
      <c r="N7224">
        <f t="shared" si="112"/>
        <v>0</v>
      </c>
    </row>
    <row r="7225" spans="1:14" x14ac:dyDescent="0.2">
      <c r="A7225" t="s">
        <v>7484</v>
      </c>
      <c r="B7225" t="s">
        <v>34158</v>
      </c>
      <c r="I7225" t="s">
        <v>5</v>
      </c>
      <c r="J7225">
        <v>4961.8500000000004</v>
      </c>
      <c r="M7225">
        <v>4961.8500000000004</v>
      </c>
      <c r="N7225">
        <f t="shared" si="112"/>
        <v>0</v>
      </c>
    </row>
    <row r="7226" spans="1:14" x14ac:dyDescent="0.2">
      <c r="A7226" t="s">
        <v>7485</v>
      </c>
      <c r="B7226" t="s">
        <v>34158</v>
      </c>
      <c r="I7226" t="s">
        <v>5</v>
      </c>
      <c r="J7226">
        <v>4961.8500000000004</v>
      </c>
      <c r="M7226">
        <v>4961.8500000000004</v>
      </c>
      <c r="N7226">
        <f t="shared" si="112"/>
        <v>0</v>
      </c>
    </row>
    <row r="7227" spans="1:14" x14ac:dyDescent="0.2">
      <c r="A7227" t="s">
        <v>7486</v>
      </c>
      <c r="B7227" t="s">
        <v>34159</v>
      </c>
      <c r="I7227" t="s">
        <v>5</v>
      </c>
      <c r="J7227">
        <v>6658.64</v>
      </c>
      <c r="M7227">
        <v>6658.64</v>
      </c>
      <c r="N7227">
        <f t="shared" si="112"/>
        <v>0</v>
      </c>
    </row>
    <row r="7228" spans="1:14" x14ac:dyDescent="0.2">
      <c r="A7228" t="s">
        <v>7487</v>
      </c>
      <c r="B7228" t="s">
        <v>34159</v>
      </c>
      <c r="I7228" t="s">
        <v>5</v>
      </c>
      <c r="J7228">
        <v>6658.64</v>
      </c>
      <c r="M7228">
        <v>6658.64</v>
      </c>
      <c r="N7228">
        <f t="shared" si="112"/>
        <v>0</v>
      </c>
    </row>
    <row r="7229" spans="1:14" x14ac:dyDescent="0.2">
      <c r="A7229" t="s">
        <v>7488</v>
      </c>
      <c r="B7229" t="s">
        <v>34160</v>
      </c>
      <c r="I7229" t="s">
        <v>5</v>
      </c>
      <c r="J7229">
        <v>11658.35</v>
      </c>
      <c r="M7229">
        <v>11658.35</v>
      </c>
      <c r="N7229">
        <f t="shared" si="112"/>
        <v>0</v>
      </c>
    </row>
    <row r="7230" spans="1:14" x14ac:dyDescent="0.2">
      <c r="A7230" t="s">
        <v>7489</v>
      </c>
      <c r="B7230" t="s">
        <v>34160</v>
      </c>
      <c r="I7230" t="s">
        <v>5</v>
      </c>
      <c r="J7230">
        <v>11658.35</v>
      </c>
      <c r="M7230">
        <v>11658.35</v>
      </c>
      <c r="N7230">
        <f t="shared" si="112"/>
        <v>0</v>
      </c>
    </row>
    <row r="7231" spans="1:14" x14ac:dyDescent="0.2">
      <c r="A7231" t="s">
        <v>7490</v>
      </c>
      <c r="B7231" t="s">
        <v>34161</v>
      </c>
      <c r="I7231" t="s">
        <v>5</v>
      </c>
      <c r="J7231">
        <v>1169.0999999999999</v>
      </c>
      <c r="M7231">
        <v>1169.0999999999999</v>
      </c>
      <c r="N7231">
        <f t="shared" si="112"/>
        <v>0</v>
      </c>
    </row>
    <row r="7232" spans="1:14" x14ac:dyDescent="0.2">
      <c r="A7232" t="s">
        <v>7491</v>
      </c>
      <c r="B7232" t="s">
        <v>34161</v>
      </c>
      <c r="I7232" t="s">
        <v>5</v>
      </c>
      <c r="J7232">
        <v>1169.0999999999999</v>
      </c>
      <c r="M7232">
        <v>1169.0999999999999</v>
      </c>
      <c r="N7232">
        <f t="shared" si="112"/>
        <v>0</v>
      </c>
    </row>
    <row r="7233" spans="1:14" x14ac:dyDescent="0.2">
      <c r="A7233" t="s">
        <v>7492</v>
      </c>
      <c r="B7233" t="s">
        <v>34162</v>
      </c>
      <c r="I7233" t="s">
        <v>5</v>
      </c>
      <c r="J7233">
        <v>1286.32</v>
      </c>
      <c r="M7233">
        <v>1286.32</v>
      </c>
      <c r="N7233">
        <f t="shared" si="112"/>
        <v>0</v>
      </c>
    </row>
    <row r="7234" spans="1:14" x14ac:dyDescent="0.2">
      <c r="A7234" t="s">
        <v>7493</v>
      </c>
      <c r="B7234" t="s">
        <v>34162</v>
      </c>
      <c r="I7234" t="s">
        <v>5</v>
      </c>
      <c r="J7234">
        <v>1286.32</v>
      </c>
      <c r="M7234">
        <v>1286.32</v>
      </c>
      <c r="N7234">
        <f t="shared" si="112"/>
        <v>0</v>
      </c>
    </row>
    <row r="7235" spans="1:14" x14ac:dyDescent="0.2">
      <c r="A7235" t="s">
        <v>7494</v>
      </c>
      <c r="B7235" t="s">
        <v>34163</v>
      </c>
      <c r="I7235" t="s">
        <v>5</v>
      </c>
      <c r="J7235">
        <v>1592.79</v>
      </c>
      <c r="M7235">
        <v>1592.79</v>
      </c>
      <c r="N7235">
        <f t="shared" si="112"/>
        <v>0</v>
      </c>
    </row>
    <row r="7236" spans="1:14" x14ac:dyDescent="0.2">
      <c r="A7236" t="s">
        <v>7495</v>
      </c>
      <c r="B7236" t="s">
        <v>34163</v>
      </c>
      <c r="I7236" t="s">
        <v>5</v>
      </c>
      <c r="J7236">
        <v>1592.79</v>
      </c>
      <c r="M7236">
        <v>1592.79</v>
      </c>
      <c r="N7236">
        <f t="shared" ref="N7236:N7299" si="113">J7236-M7236</f>
        <v>0</v>
      </c>
    </row>
    <row r="7237" spans="1:14" x14ac:dyDescent="0.2">
      <c r="A7237" t="s">
        <v>7496</v>
      </c>
      <c r="B7237" t="s">
        <v>34164</v>
      </c>
      <c r="I7237" t="s">
        <v>5</v>
      </c>
      <c r="J7237">
        <v>1932.8</v>
      </c>
      <c r="M7237">
        <v>1932.8</v>
      </c>
      <c r="N7237">
        <f t="shared" si="113"/>
        <v>0</v>
      </c>
    </row>
    <row r="7238" spans="1:14" x14ac:dyDescent="0.2">
      <c r="A7238" t="s">
        <v>7497</v>
      </c>
      <c r="B7238" t="s">
        <v>34164</v>
      </c>
      <c r="I7238" t="s">
        <v>5</v>
      </c>
      <c r="J7238">
        <v>1932.8</v>
      </c>
      <c r="M7238">
        <v>1932.8</v>
      </c>
      <c r="N7238">
        <f t="shared" si="113"/>
        <v>0</v>
      </c>
    </row>
    <row r="7239" spans="1:14" x14ac:dyDescent="0.2">
      <c r="A7239" t="s">
        <v>7498</v>
      </c>
      <c r="B7239" t="s">
        <v>34165</v>
      </c>
      <c r="I7239" t="s">
        <v>5</v>
      </c>
      <c r="J7239">
        <v>2337.09</v>
      </c>
      <c r="M7239">
        <v>2337.09</v>
      </c>
      <c r="N7239">
        <f t="shared" si="113"/>
        <v>0</v>
      </c>
    </row>
    <row r="7240" spans="1:14" x14ac:dyDescent="0.2">
      <c r="A7240" t="s">
        <v>7499</v>
      </c>
      <c r="B7240" t="s">
        <v>34165</v>
      </c>
      <c r="I7240" t="s">
        <v>5</v>
      </c>
      <c r="J7240">
        <v>2337.09</v>
      </c>
      <c r="M7240">
        <v>2337.09</v>
      </c>
      <c r="N7240">
        <f t="shared" si="113"/>
        <v>0</v>
      </c>
    </row>
    <row r="7241" spans="1:14" x14ac:dyDescent="0.2">
      <c r="A7241" t="s">
        <v>7500</v>
      </c>
      <c r="B7241" t="s">
        <v>34166</v>
      </c>
      <c r="I7241" t="s">
        <v>5</v>
      </c>
      <c r="J7241">
        <v>2794.89</v>
      </c>
      <c r="M7241">
        <v>2794.89</v>
      </c>
      <c r="N7241">
        <f t="shared" si="113"/>
        <v>0</v>
      </c>
    </row>
    <row r="7242" spans="1:14" x14ac:dyDescent="0.2">
      <c r="A7242" t="s">
        <v>7501</v>
      </c>
      <c r="B7242" t="s">
        <v>34166</v>
      </c>
      <c r="I7242" t="s">
        <v>5</v>
      </c>
      <c r="J7242">
        <v>2794.89</v>
      </c>
      <c r="M7242">
        <v>2794.89</v>
      </c>
      <c r="N7242">
        <f t="shared" si="113"/>
        <v>0</v>
      </c>
    </row>
    <row r="7243" spans="1:14" x14ac:dyDescent="0.2">
      <c r="A7243" t="s">
        <v>7502</v>
      </c>
      <c r="B7243" t="s">
        <v>34167</v>
      </c>
      <c r="I7243" t="s">
        <v>5</v>
      </c>
      <c r="J7243">
        <v>3280.11</v>
      </c>
      <c r="M7243">
        <v>3280.11</v>
      </c>
      <c r="N7243">
        <f t="shared" si="113"/>
        <v>0</v>
      </c>
    </row>
    <row r="7244" spans="1:14" x14ac:dyDescent="0.2">
      <c r="A7244" t="s">
        <v>7503</v>
      </c>
      <c r="B7244" t="s">
        <v>34167</v>
      </c>
      <c r="I7244" t="s">
        <v>5</v>
      </c>
      <c r="J7244">
        <v>3280.11</v>
      </c>
      <c r="M7244">
        <v>3280.11</v>
      </c>
      <c r="N7244">
        <f t="shared" si="113"/>
        <v>0</v>
      </c>
    </row>
    <row r="7245" spans="1:14" x14ac:dyDescent="0.2">
      <c r="A7245" t="s">
        <v>7504</v>
      </c>
      <c r="B7245" t="s">
        <v>34168</v>
      </c>
      <c r="I7245" t="s">
        <v>5</v>
      </c>
      <c r="J7245">
        <v>3733.41</v>
      </c>
      <c r="M7245">
        <v>3733.41</v>
      </c>
      <c r="N7245">
        <f t="shared" si="113"/>
        <v>0</v>
      </c>
    </row>
    <row r="7246" spans="1:14" x14ac:dyDescent="0.2">
      <c r="A7246" t="s">
        <v>7505</v>
      </c>
      <c r="B7246" t="s">
        <v>34168</v>
      </c>
      <c r="I7246" t="s">
        <v>5</v>
      </c>
      <c r="J7246">
        <v>3733.41</v>
      </c>
      <c r="M7246">
        <v>3733.41</v>
      </c>
      <c r="N7246">
        <f t="shared" si="113"/>
        <v>0</v>
      </c>
    </row>
    <row r="7247" spans="1:14" x14ac:dyDescent="0.2">
      <c r="A7247" t="s">
        <v>7506</v>
      </c>
      <c r="B7247" t="s">
        <v>34169</v>
      </c>
      <c r="I7247" t="s">
        <v>5</v>
      </c>
      <c r="J7247">
        <v>4471.0200000000004</v>
      </c>
      <c r="M7247">
        <v>4471.0200000000004</v>
      </c>
      <c r="N7247">
        <f t="shared" si="113"/>
        <v>0</v>
      </c>
    </row>
    <row r="7248" spans="1:14" x14ac:dyDescent="0.2">
      <c r="A7248" t="s">
        <v>7507</v>
      </c>
      <c r="B7248" t="s">
        <v>34169</v>
      </c>
      <c r="I7248" t="s">
        <v>5</v>
      </c>
      <c r="J7248">
        <v>4471.0200000000004</v>
      </c>
      <c r="M7248">
        <v>4471.0200000000004</v>
      </c>
      <c r="N7248">
        <f t="shared" si="113"/>
        <v>0</v>
      </c>
    </row>
    <row r="7249" spans="1:14" x14ac:dyDescent="0.2">
      <c r="A7249" t="s">
        <v>7508</v>
      </c>
      <c r="B7249" t="s">
        <v>34170</v>
      </c>
      <c r="I7249" t="s">
        <v>5</v>
      </c>
      <c r="J7249">
        <v>4837.84</v>
      </c>
      <c r="M7249">
        <v>4837.84</v>
      </c>
      <c r="N7249">
        <f t="shared" si="113"/>
        <v>0</v>
      </c>
    </row>
    <row r="7250" spans="1:14" x14ac:dyDescent="0.2">
      <c r="A7250" t="s">
        <v>7509</v>
      </c>
      <c r="B7250" t="s">
        <v>34170</v>
      </c>
      <c r="I7250" t="s">
        <v>5</v>
      </c>
      <c r="J7250">
        <v>4837.84</v>
      </c>
      <c r="M7250">
        <v>4837.84</v>
      </c>
      <c r="N7250">
        <f t="shared" si="113"/>
        <v>0</v>
      </c>
    </row>
    <row r="7251" spans="1:14" x14ac:dyDescent="0.2">
      <c r="A7251" t="s">
        <v>7510</v>
      </c>
      <c r="B7251" t="s">
        <v>34171</v>
      </c>
      <c r="I7251" t="s">
        <v>5</v>
      </c>
      <c r="J7251">
        <v>6053.78</v>
      </c>
      <c r="M7251">
        <v>6053.78</v>
      </c>
      <c r="N7251">
        <f t="shared" si="113"/>
        <v>0</v>
      </c>
    </row>
    <row r="7252" spans="1:14" x14ac:dyDescent="0.2">
      <c r="A7252" t="s">
        <v>7511</v>
      </c>
      <c r="B7252" t="s">
        <v>34171</v>
      </c>
      <c r="I7252" t="s">
        <v>5</v>
      </c>
      <c r="J7252">
        <v>6053.78</v>
      </c>
      <c r="M7252">
        <v>6053.78</v>
      </c>
      <c r="N7252">
        <f t="shared" si="113"/>
        <v>0</v>
      </c>
    </row>
    <row r="7253" spans="1:14" x14ac:dyDescent="0.2">
      <c r="A7253" t="s">
        <v>7512</v>
      </c>
      <c r="B7253" t="s">
        <v>34172</v>
      </c>
      <c r="I7253" t="s">
        <v>5</v>
      </c>
      <c r="J7253">
        <v>11635.85</v>
      </c>
      <c r="M7253">
        <v>11635.85</v>
      </c>
      <c r="N7253">
        <f t="shared" si="113"/>
        <v>0</v>
      </c>
    </row>
    <row r="7254" spans="1:14" x14ac:dyDescent="0.2">
      <c r="A7254" t="s">
        <v>7513</v>
      </c>
      <c r="B7254" t="s">
        <v>34172</v>
      </c>
      <c r="I7254" t="s">
        <v>5</v>
      </c>
      <c r="J7254">
        <v>11635.85</v>
      </c>
      <c r="M7254">
        <v>11635.85</v>
      </c>
      <c r="N7254">
        <f t="shared" si="113"/>
        <v>0</v>
      </c>
    </row>
    <row r="7255" spans="1:14" x14ac:dyDescent="0.2">
      <c r="A7255" t="s">
        <v>7514</v>
      </c>
      <c r="B7255" t="s">
        <v>34173</v>
      </c>
      <c r="I7255" t="s">
        <v>5</v>
      </c>
      <c r="J7255">
        <v>14746.43</v>
      </c>
      <c r="M7255">
        <v>14746.43</v>
      </c>
      <c r="N7255">
        <f t="shared" si="113"/>
        <v>0</v>
      </c>
    </row>
    <row r="7256" spans="1:14" x14ac:dyDescent="0.2">
      <c r="A7256" t="s">
        <v>7515</v>
      </c>
      <c r="B7256" t="s">
        <v>34173</v>
      </c>
      <c r="I7256" t="s">
        <v>5</v>
      </c>
      <c r="J7256">
        <v>14746.43</v>
      </c>
      <c r="M7256">
        <v>14746.43</v>
      </c>
      <c r="N7256">
        <f t="shared" si="113"/>
        <v>0</v>
      </c>
    </row>
    <row r="7257" spans="1:14" x14ac:dyDescent="0.2">
      <c r="A7257" t="s">
        <v>7516</v>
      </c>
      <c r="B7257" t="s">
        <v>34174</v>
      </c>
      <c r="I7257" t="s">
        <v>5</v>
      </c>
      <c r="J7257">
        <v>22359.93</v>
      </c>
      <c r="M7257">
        <v>22359.93</v>
      </c>
      <c r="N7257">
        <f t="shared" si="113"/>
        <v>0</v>
      </c>
    </row>
    <row r="7258" spans="1:14" x14ac:dyDescent="0.2">
      <c r="A7258" t="s">
        <v>7517</v>
      </c>
      <c r="B7258" t="s">
        <v>34174</v>
      </c>
      <c r="I7258" t="s">
        <v>5</v>
      </c>
      <c r="J7258">
        <v>22359.93</v>
      </c>
      <c r="M7258">
        <v>22359.93</v>
      </c>
      <c r="N7258">
        <f t="shared" si="113"/>
        <v>0</v>
      </c>
    </row>
    <row r="7259" spans="1:14" x14ac:dyDescent="0.2">
      <c r="A7259" t="s">
        <v>7518</v>
      </c>
      <c r="B7259" t="s">
        <v>34175</v>
      </c>
      <c r="I7259" t="s">
        <v>5</v>
      </c>
      <c r="J7259">
        <v>24572.5</v>
      </c>
      <c r="M7259">
        <v>24572.5</v>
      </c>
      <c r="N7259">
        <f t="shared" si="113"/>
        <v>0</v>
      </c>
    </row>
    <row r="7260" spans="1:14" x14ac:dyDescent="0.2">
      <c r="A7260" t="s">
        <v>7519</v>
      </c>
      <c r="B7260" t="s">
        <v>34175</v>
      </c>
      <c r="I7260" t="s">
        <v>5</v>
      </c>
      <c r="J7260">
        <v>24572.5</v>
      </c>
      <c r="M7260">
        <v>24572.5</v>
      </c>
      <c r="N7260">
        <f t="shared" si="113"/>
        <v>0</v>
      </c>
    </row>
    <row r="7261" spans="1:14" x14ac:dyDescent="0.2">
      <c r="A7261" t="s">
        <v>7520</v>
      </c>
      <c r="B7261" t="s">
        <v>34176</v>
      </c>
      <c r="I7261" t="s">
        <v>5</v>
      </c>
      <c r="J7261">
        <v>32788.269999999997</v>
      </c>
      <c r="M7261">
        <v>32788.269999999997</v>
      </c>
      <c r="N7261">
        <f t="shared" si="113"/>
        <v>0</v>
      </c>
    </row>
    <row r="7262" spans="1:14" x14ac:dyDescent="0.2">
      <c r="A7262" t="s">
        <v>7521</v>
      </c>
      <c r="B7262" t="s">
        <v>34176</v>
      </c>
      <c r="I7262" t="s">
        <v>5</v>
      </c>
      <c r="J7262">
        <v>32788.269999999997</v>
      </c>
      <c r="M7262">
        <v>32788.269999999997</v>
      </c>
      <c r="N7262">
        <f t="shared" si="113"/>
        <v>0</v>
      </c>
    </row>
    <row r="7263" spans="1:14" x14ac:dyDescent="0.2">
      <c r="A7263" t="s">
        <v>7522</v>
      </c>
      <c r="B7263" t="s">
        <v>34177</v>
      </c>
      <c r="I7263" t="s">
        <v>5</v>
      </c>
      <c r="J7263">
        <v>1169.0999999999999</v>
      </c>
      <c r="M7263">
        <v>1169.0999999999999</v>
      </c>
      <c r="N7263">
        <f t="shared" si="113"/>
        <v>0</v>
      </c>
    </row>
    <row r="7264" spans="1:14" x14ac:dyDescent="0.2">
      <c r="A7264" t="s">
        <v>7523</v>
      </c>
      <c r="B7264" t="s">
        <v>34177</v>
      </c>
      <c r="I7264" t="s">
        <v>5</v>
      </c>
      <c r="J7264">
        <v>1169.0999999999999</v>
      </c>
      <c r="M7264">
        <v>1169.0999999999999</v>
      </c>
      <c r="N7264">
        <f t="shared" si="113"/>
        <v>0</v>
      </c>
    </row>
    <row r="7265" spans="1:14" x14ac:dyDescent="0.2">
      <c r="A7265" t="s">
        <v>7524</v>
      </c>
      <c r="B7265" t="s">
        <v>34178</v>
      </c>
      <c r="I7265" t="s">
        <v>5</v>
      </c>
      <c r="J7265">
        <v>1286.32</v>
      </c>
      <c r="M7265">
        <v>1286.32</v>
      </c>
      <c r="N7265">
        <f t="shared" si="113"/>
        <v>0</v>
      </c>
    </row>
    <row r="7266" spans="1:14" x14ac:dyDescent="0.2">
      <c r="A7266" t="s">
        <v>7525</v>
      </c>
      <c r="B7266" t="s">
        <v>34178</v>
      </c>
      <c r="I7266" t="s">
        <v>5</v>
      </c>
      <c r="J7266">
        <v>1286.32</v>
      </c>
      <c r="M7266">
        <v>1286.32</v>
      </c>
      <c r="N7266">
        <f t="shared" si="113"/>
        <v>0</v>
      </c>
    </row>
    <row r="7267" spans="1:14" x14ac:dyDescent="0.2">
      <c r="A7267" t="s">
        <v>7526</v>
      </c>
      <c r="B7267" t="s">
        <v>34179</v>
      </c>
      <c r="I7267" t="s">
        <v>5</v>
      </c>
      <c r="J7267">
        <v>1592.79</v>
      </c>
      <c r="M7267">
        <v>1592.79</v>
      </c>
      <c r="N7267">
        <f t="shared" si="113"/>
        <v>0</v>
      </c>
    </row>
    <row r="7268" spans="1:14" x14ac:dyDescent="0.2">
      <c r="A7268" t="s">
        <v>7527</v>
      </c>
      <c r="B7268" t="s">
        <v>34179</v>
      </c>
      <c r="I7268" t="s">
        <v>5</v>
      </c>
      <c r="J7268">
        <v>1592.79</v>
      </c>
      <c r="M7268">
        <v>1592.79</v>
      </c>
      <c r="N7268">
        <f t="shared" si="113"/>
        <v>0</v>
      </c>
    </row>
    <row r="7269" spans="1:14" x14ac:dyDescent="0.2">
      <c r="A7269" t="s">
        <v>7528</v>
      </c>
      <c r="B7269" t="s">
        <v>34180</v>
      </c>
      <c r="I7269" t="s">
        <v>5</v>
      </c>
      <c r="J7269">
        <v>1933.33</v>
      </c>
      <c r="M7269">
        <v>1933.33</v>
      </c>
      <c r="N7269">
        <f t="shared" si="113"/>
        <v>0</v>
      </c>
    </row>
    <row r="7270" spans="1:14" x14ac:dyDescent="0.2">
      <c r="A7270" t="s">
        <v>7529</v>
      </c>
      <c r="B7270" t="s">
        <v>34180</v>
      </c>
      <c r="I7270" t="s">
        <v>5</v>
      </c>
      <c r="J7270">
        <v>1933.33</v>
      </c>
      <c r="M7270">
        <v>1933.33</v>
      </c>
      <c r="N7270">
        <f t="shared" si="113"/>
        <v>0</v>
      </c>
    </row>
    <row r="7271" spans="1:14" x14ac:dyDescent="0.2">
      <c r="A7271" t="s">
        <v>7530</v>
      </c>
      <c r="B7271" t="s">
        <v>34181</v>
      </c>
      <c r="I7271" t="s">
        <v>5</v>
      </c>
      <c r="J7271">
        <v>2361.31</v>
      </c>
      <c r="M7271">
        <v>2361.31</v>
      </c>
      <c r="N7271">
        <f t="shared" si="113"/>
        <v>0</v>
      </c>
    </row>
    <row r="7272" spans="1:14" x14ac:dyDescent="0.2">
      <c r="A7272" t="s">
        <v>7531</v>
      </c>
      <c r="B7272" t="s">
        <v>34181</v>
      </c>
      <c r="I7272" t="s">
        <v>5</v>
      </c>
      <c r="J7272">
        <v>2361.31</v>
      </c>
      <c r="M7272">
        <v>2361.31</v>
      </c>
      <c r="N7272">
        <f t="shared" si="113"/>
        <v>0</v>
      </c>
    </row>
    <row r="7273" spans="1:14" x14ac:dyDescent="0.2">
      <c r="A7273" t="s">
        <v>7532</v>
      </c>
      <c r="B7273" t="s">
        <v>34182</v>
      </c>
      <c r="I7273" t="s">
        <v>5</v>
      </c>
      <c r="J7273">
        <v>2822.99</v>
      </c>
      <c r="M7273">
        <v>2822.99</v>
      </c>
      <c r="N7273">
        <f t="shared" si="113"/>
        <v>0</v>
      </c>
    </row>
    <row r="7274" spans="1:14" x14ac:dyDescent="0.2">
      <c r="A7274" t="s">
        <v>7533</v>
      </c>
      <c r="B7274" t="s">
        <v>34182</v>
      </c>
      <c r="I7274" t="s">
        <v>5</v>
      </c>
      <c r="J7274">
        <v>2822.99</v>
      </c>
      <c r="M7274">
        <v>2822.99</v>
      </c>
      <c r="N7274">
        <f t="shared" si="113"/>
        <v>0</v>
      </c>
    </row>
    <row r="7275" spans="1:14" x14ac:dyDescent="0.2">
      <c r="A7275" t="s">
        <v>7534</v>
      </c>
      <c r="B7275" t="s">
        <v>34183</v>
      </c>
      <c r="I7275" t="s">
        <v>5</v>
      </c>
      <c r="J7275">
        <v>3310.92</v>
      </c>
      <c r="M7275">
        <v>3310.92</v>
      </c>
      <c r="N7275">
        <f t="shared" si="113"/>
        <v>0</v>
      </c>
    </row>
    <row r="7276" spans="1:14" x14ac:dyDescent="0.2">
      <c r="A7276" t="s">
        <v>7535</v>
      </c>
      <c r="B7276" t="s">
        <v>34183</v>
      </c>
      <c r="I7276" t="s">
        <v>5</v>
      </c>
      <c r="J7276">
        <v>3310.92</v>
      </c>
      <c r="M7276">
        <v>3310.92</v>
      </c>
      <c r="N7276">
        <f t="shared" si="113"/>
        <v>0</v>
      </c>
    </row>
    <row r="7277" spans="1:14" x14ac:dyDescent="0.2">
      <c r="A7277" t="s">
        <v>7536</v>
      </c>
      <c r="B7277" t="s">
        <v>34184</v>
      </c>
      <c r="I7277" t="s">
        <v>5</v>
      </c>
      <c r="J7277">
        <v>3879.06</v>
      </c>
      <c r="M7277">
        <v>3879.06</v>
      </c>
      <c r="N7277">
        <f t="shared" si="113"/>
        <v>0</v>
      </c>
    </row>
    <row r="7278" spans="1:14" x14ac:dyDescent="0.2">
      <c r="A7278" t="s">
        <v>7537</v>
      </c>
      <c r="B7278" t="s">
        <v>34184</v>
      </c>
      <c r="I7278" t="s">
        <v>5</v>
      </c>
      <c r="J7278">
        <v>3879.06</v>
      </c>
      <c r="M7278">
        <v>3879.06</v>
      </c>
      <c r="N7278">
        <f t="shared" si="113"/>
        <v>0</v>
      </c>
    </row>
    <row r="7279" spans="1:14" x14ac:dyDescent="0.2">
      <c r="A7279" t="s">
        <v>7538</v>
      </c>
      <c r="B7279" t="s">
        <v>34185</v>
      </c>
      <c r="I7279" t="s">
        <v>5</v>
      </c>
      <c r="J7279">
        <v>4654.1400000000003</v>
      </c>
      <c r="M7279">
        <v>4654.1400000000003</v>
      </c>
      <c r="N7279">
        <f t="shared" si="113"/>
        <v>0</v>
      </c>
    </row>
    <row r="7280" spans="1:14" x14ac:dyDescent="0.2">
      <c r="A7280" t="s">
        <v>7539</v>
      </c>
      <c r="B7280" t="s">
        <v>34185</v>
      </c>
      <c r="I7280" t="s">
        <v>5</v>
      </c>
      <c r="J7280">
        <v>4654.1400000000003</v>
      </c>
      <c r="M7280">
        <v>4654.1400000000003</v>
      </c>
      <c r="N7280">
        <f t="shared" si="113"/>
        <v>0</v>
      </c>
    </row>
    <row r="7281" spans="1:14" x14ac:dyDescent="0.2">
      <c r="A7281" t="s">
        <v>7540</v>
      </c>
      <c r="B7281" t="s">
        <v>34186</v>
      </c>
      <c r="I7281" t="s">
        <v>5</v>
      </c>
      <c r="J7281">
        <v>5324.07</v>
      </c>
      <c r="M7281">
        <v>5324.07</v>
      </c>
      <c r="N7281">
        <f t="shared" si="113"/>
        <v>0</v>
      </c>
    </row>
    <row r="7282" spans="1:14" x14ac:dyDescent="0.2">
      <c r="A7282" t="s">
        <v>7541</v>
      </c>
      <c r="B7282" t="s">
        <v>34186</v>
      </c>
      <c r="I7282" t="s">
        <v>5</v>
      </c>
      <c r="J7282">
        <v>5324.07</v>
      </c>
      <c r="M7282">
        <v>5324.07</v>
      </c>
      <c r="N7282">
        <f t="shared" si="113"/>
        <v>0</v>
      </c>
    </row>
    <row r="7283" spans="1:14" x14ac:dyDescent="0.2">
      <c r="A7283" t="s">
        <v>7542</v>
      </c>
      <c r="B7283" t="s">
        <v>34187</v>
      </c>
      <c r="I7283" t="s">
        <v>5</v>
      </c>
      <c r="J7283">
        <v>7198.72</v>
      </c>
      <c r="M7283">
        <v>7198.72</v>
      </c>
      <c r="N7283">
        <f t="shared" si="113"/>
        <v>0</v>
      </c>
    </row>
    <row r="7284" spans="1:14" x14ac:dyDescent="0.2">
      <c r="A7284" t="s">
        <v>7543</v>
      </c>
      <c r="B7284" t="s">
        <v>34187</v>
      </c>
      <c r="I7284" t="s">
        <v>5</v>
      </c>
      <c r="J7284">
        <v>7198.72</v>
      </c>
      <c r="M7284">
        <v>7198.72</v>
      </c>
      <c r="N7284">
        <f t="shared" si="113"/>
        <v>0</v>
      </c>
    </row>
    <row r="7285" spans="1:14" x14ac:dyDescent="0.2">
      <c r="A7285" t="s">
        <v>7544</v>
      </c>
      <c r="B7285" t="s">
        <v>34188</v>
      </c>
      <c r="I7285" t="s">
        <v>5</v>
      </c>
      <c r="J7285">
        <v>12413.57</v>
      </c>
      <c r="M7285">
        <v>12413.57</v>
      </c>
      <c r="N7285">
        <f t="shared" si="113"/>
        <v>0</v>
      </c>
    </row>
    <row r="7286" spans="1:14" x14ac:dyDescent="0.2">
      <c r="A7286" t="s">
        <v>7545</v>
      </c>
      <c r="B7286" t="s">
        <v>34188</v>
      </c>
      <c r="I7286" t="s">
        <v>5</v>
      </c>
      <c r="J7286">
        <v>12413.57</v>
      </c>
      <c r="M7286">
        <v>12413.57</v>
      </c>
      <c r="N7286">
        <f t="shared" si="113"/>
        <v>0</v>
      </c>
    </row>
    <row r="7287" spans="1:14" x14ac:dyDescent="0.2">
      <c r="A7287" t="s">
        <v>7546</v>
      </c>
      <c r="B7287" t="s">
        <v>34189</v>
      </c>
      <c r="I7287" t="s">
        <v>4</v>
      </c>
      <c r="J7287">
        <v>391.71</v>
      </c>
      <c r="M7287">
        <v>391.71</v>
      </c>
      <c r="N7287">
        <f t="shared" si="113"/>
        <v>0</v>
      </c>
    </row>
    <row r="7288" spans="1:14" x14ac:dyDescent="0.2">
      <c r="A7288" t="s">
        <v>7547</v>
      </c>
      <c r="B7288" t="s">
        <v>34189</v>
      </c>
      <c r="I7288" t="s">
        <v>4</v>
      </c>
      <c r="J7288">
        <v>391.71</v>
      </c>
      <c r="M7288">
        <v>391.71</v>
      </c>
      <c r="N7288">
        <f t="shared" si="113"/>
        <v>0</v>
      </c>
    </row>
    <row r="7289" spans="1:14" x14ac:dyDescent="0.2">
      <c r="A7289" t="s">
        <v>7548</v>
      </c>
      <c r="B7289" t="s">
        <v>34190</v>
      </c>
      <c r="I7289" t="s">
        <v>4</v>
      </c>
      <c r="J7289">
        <v>422.06</v>
      </c>
      <c r="M7289">
        <v>422.06</v>
      </c>
      <c r="N7289">
        <f t="shared" si="113"/>
        <v>0</v>
      </c>
    </row>
    <row r="7290" spans="1:14" x14ac:dyDescent="0.2">
      <c r="A7290" t="s">
        <v>7549</v>
      </c>
      <c r="B7290" t="s">
        <v>34190</v>
      </c>
      <c r="I7290" t="s">
        <v>4</v>
      </c>
      <c r="J7290">
        <v>422.06</v>
      </c>
      <c r="M7290">
        <v>422.06</v>
      </c>
      <c r="N7290">
        <f t="shared" si="113"/>
        <v>0</v>
      </c>
    </row>
    <row r="7291" spans="1:14" x14ac:dyDescent="0.2">
      <c r="A7291" t="s">
        <v>7550</v>
      </c>
      <c r="B7291" t="s">
        <v>34191</v>
      </c>
      <c r="I7291" t="s">
        <v>4</v>
      </c>
      <c r="J7291">
        <v>555.4</v>
      </c>
      <c r="M7291">
        <v>555.4</v>
      </c>
      <c r="N7291">
        <f t="shared" si="113"/>
        <v>0</v>
      </c>
    </row>
    <row r="7292" spans="1:14" x14ac:dyDescent="0.2">
      <c r="A7292" t="s">
        <v>7551</v>
      </c>
      <c r="B7292" t="s">
        <v>34191</v>
      </c>
      <c r="I7292" t="s">
        <v>4</v>
      </c>
      <c r="J7292">
        <v>555.4</v>
      </c>
      <c r="M7292">
        <v>555.4</v>
      </c>
      <c r="N7292">
        <f t="shared" si="113"/>
        <v>0</v>
      </c>
    </row>
    <row r="7293" spans="1:14" x14ac:dyDescent="0.2">
      <c r="A7293" t="s">
        <v>7552</v>
      </c>
      <c r="B7293" t="s">
        <v>34192</v>
      </c>
      <c r="I7293" t="s">
        <v>4</v>
      </c>
      <c r="J7293">
        <v>712.65</v>
      </c>
      <c r="M7293">
        <v>712.65</v>
      </c>
      <c r="N7293">
        <f t="shared" si="113"/>
        <v>0</v>
      </c>
    </row>
    <row r="7294" spans="1:14" x14ac:dyDescent="0.2">
      <c r="A7294" t="s">
        <v>7553</v>
      </c>
      <c r="B7294" t="s">
        <v>34192</v>
      </c>
      <c r="I7294" t="s">
        <v>4</v>
      </c>
      <c r="J7294">
        <v>712.65</v>
      </c>
      <c r="M7294">
        <v>712.65</v>
      </c>
      <c r="N7294">
        <f t="shared" si="113"/>
        <v>0</v>
      </c>
    </row>
    <row r="7295" spans="1:14" x14ac:dyDescent="0.2">
      <c r="A7295" t="s">
        <v>7554</v>
      </c>
      <c r="B7295" t="s">
        <v>34193</v>
      </c>
      <c r="I7295" t="s">
        <v>4</v>
      </c>
      <c r="J7295">
        <v>910.15</v>
      </c>
      <c r="M7295">
        <v>910.15</v>
      </c>
      <c r="N7295">
        <f t="shared" si="113"/>
        <v>0</v>
      </c>
    </row>
    <row r="7296" spans="1:14" x14ac:dyDescent="0.2">
      <c r="A7296" t="s">
        <v>7555</v>
      </c>
      <c r="B7296" t="s">
        <v>34193</v>
      </c>
      <c r="I7296" t="s">
        <v>4</v>
      </c>
      <c r="J7296">
        <v>910.15</v>
      </c>
      <c r="M7296">
        <v>910.15</v>
      </c>
      <c r="N7296">
        <f t="shared" si="113"/>
        <v>0</v>
      </c>
    </row>
    <row r="7297" spans="1:14" x14ac:dyDescent="0.2">
      <c r="A7297" t="s">
        <v>7556</v>
      </c>
      <c r="B7297" t="s">
        <v>34194</v>
      </c>
      <c r="I7297" t="s">
        <v>4</v>
      </c>
      <c r="J7297">
        <v>1084.5999999999999</v>
      </c>
      <c r="M7297">
        <v>1084.5999999999999</v>
      </c>
      <c r="N7297">
        <f t="shared" si="113"/>
        <v>0</v>
      </c>
    </row>
    <row r="7298" spans="1:14" x14ac:dyDescent="0.2">
      <c r="A7298" t="s">
        <v>7557</v>
      </c>
      <c r="B7298" t="s">
        <v>34194</v>
      </c>
      <c r="I7298" t="s">
        <v>4</v>
      </c>
      <c r="J7298">
        <v>1084.5999999999999</v>
      </c>
      <c r="M7298">
        <v>1084.5999999999999</v>
      </c>
      <c r="N7298">
        <f t="shared" si="113"/>
        <v>0</v>
      </c>
    </row>
    <row r="7299" spans="1:14" x14ac:dyDescent="0.2">
      <c r="A7299" t="s">
        <v>7558</v>
      </c>
      <c r="B7299" t="s">
        <v>34195</v>
      </c>
      <c r="I7299" t="s">
        <v>4</v>
      </c>
      <c r="J7299">
        <v>1296.49</v>
      </c>
      <c r="M7299">
        <v>1296.49</v>
      </c>
      <c r="N7299">
        <f t="shared" si="113"/>
        <v>0</v>
      </c>
    </row>
    <row r="7300" spans="1:14" x14ac:dyDescent="0.2">
      <c r="A7300" t="s">
        <v>7559</v>
      </c>
      <c r="B7300" t="s">
        <v>34195</v>
      </c>
      <c r="I7300" t="s">
        <v>4</v>
      </c>
      <c r="J7300">
        <v>1296.49</v>
      </c>
      <c r="M7300">
        <v>1296.49</v>
      </c>
      <c r="N7300">
        <f t="shared" ref="N7300:N7363" si="114">J7300-M7300</f>
        <v>0</v>
      </c>
    </row>
    <row r="7301" spans="1:14" x14ac:dyDescent="0.2">
      <c r="A7301" t="s">
        <v>7560</v>
      </c>
      <c r="B7301" t="s">
        <v>34196</v>
      </c>
      <c r="I7301" t="s">
        <v>4</v>
      </c>
      <c r="J7301">
        <v>1445.53</v>
      </c>
      <c r="M7301">
        <v>1445.53</v>
      </c>
      <c r="N7301">
        <f t="shared" si="114"/>
        <v>0</v>
      </c>
    </row>
    <row r="7302" spans="1:14" x14ac:dyDescent="0.2">
      <c r="A7302" t="s">
        <v>7561</v>
      </c>
      <c r="B7302" t="s">
        <v>34196</v>
      </c>
      <c r="I7302" t="s">
        <v>4</v>
      </c>
      <c r="J7302">
        <v>1445.53</v>
      </c>
      <c r="M7302">
        <v>1445.53</v>
      </c>
      <c r="N7302">
        <f t="shared" si="114"/>
        <v>0</v>
      </c>
    </row>
    <row r="7303" spans="1:14" x14ac:dyDescent="0.2">
      <c r="A7303" t="s">
        <v>7562</v>
      </c>
      <c r="B7303" t="s">
        <v>34197</v>
      </c>
      <c r="I7303" t="s">
        <v>4</v>
      </c>
      <c r="J7303">
        <v>1667.09</v>
      </c>
      <c r="M7303">
        <v>1667.09</v>
      </c>
      <c r="N7303">
        <f t="shared" si="114"/>
        <v>0</v>
      </c>
    </row>
    <row r="7304" spans="1:14" x14ac:dyDescent="0.2">
      <c r="A7304" t="s">
        <v>7563</v>
      </c>
      <c r="B7304" t="s">
        <v>34197</v>
      </c>
      <c r="I7304" t="s">
        <v>4</v>
      </c>
      <c r="J7304">
        <v>1667.09</v>
      </c>
      <c r="M7304">
        <v>1667.09</v>
      </c>
      <c r="N7304">
        <f t="shared" si="114"/>
        <v>0</v>
      </c>
    </row>
    <row r="7305" spans="1:14" x14ac:dyDescent="0.2">
      <c r="A7305" t="s">
        <v>7564</v>
      </c>
      <c r="B7305" t="s">
        <v>34198</v>
      </c>
      <c r="I7305" t="s">
        <v>4</v>
      </c>
      <c r="J7305">
        <v>1872.16</v>
      </c>
      <c r="M7305">
        <v>1872.16</v>
      </c>
      <c r="N7305">
        <f t="shared" si="114"/>
        <v>0</v>
      </c>
    </row>
    <row r="7306" spans="1:14" x14ac:dyDescent="0.2">
      <c r="A7306" t="s">
        <v>7565</v>
      </c>
      <c r="B7306" t="s">
        <v>34198</v>
      </c>
      <c r="I7306" t="s">
        <v>4</v>
      </c>
      <c r="J7306">
        <v>1872.16</v>
      </c>
      <c r="M7306">
        <v>1872.16</v>
      </c>
      <c r="N7306">
        <f t="shared" si="114"/>
        <v>0</v>
      </c>
    </row>
    <row r="7307" spans="1:14" x14ac:dyDescent="0.2">
      <c r="A7307" t="s">
        <v>7566</v>
      </c>
      <c r="B7307" t="s">
        <v>34199</v>
      </c>
      <c r="I7307" t="s">
        <v>4</v>
      </c>
      <c r="J7307">
        <v>2449.9</v>
      </c>
      <c r="M7307">
        <v>2449.9</v>
      </c>
      <c r="N7307">
        <f t="shared" si="114"/>
        <v>0</v>
      </c>
    </row>
    <row r="7308" spans="1:14" x14ac:dyDescent="0.2">
      <c r="A7308" t="s">
        <v>7567</v>
      </c>
      <c r="B7308" t="s">
        <v>34199</v>
      </c>
      <c r="I7308" t="s">
        <v>4</v>
      </c>
      <c r="J7308">
        <v>2449.9</v>
      </c>
      <c r="M7308">
        <v>2449.9</v>
      </c>
      <c r="N7308">
        <f t="shared" si="114"/>
        <v>0</v>
      </c>
    </row>
    <row r="7309" spans="1:14" x14ac:dyDescent="0.2">
      <c r="A7309" t="s">
        <v>7568</v>
      </c>
      <c r="B7309" t="s">
        <v>34200</v>
      </c>
      <c r="I7309" t="s">
        <v>4</v>
      </c>
      <c r="J7309">
        <v>3293.27</v>
      </c>
      <c r="M7309">
        <v>3293.27</v>
      </c>
      <c r="N7309">
        <f t="shared" si="114"/>
        <v>0</v>
      </c>
    </row>
    <row r="7310" spans="1:14" x14ac:dyDescent="0.2">
      <c r="A7310" t="s">
        <v>7569</v>
      </c>
      <c r="B7310" t="s">
        <v>34200</v>
      </c>
      <c r="I7310" t="s">
        <v>4</v>
      </c>
      <c r="J7310">
        <v>3293.27</v>
      </c>
      <c r="M7310">
        <v>3293.27</v>
      </c>
      <c r="N7310">
        <f t="shared" si="114"/>
        <v>0</v>
      </c>
    </row>
    <row r="7311" spans="1:14" x14ac:dyDescent="0.2">
      <c r="A7311" t="s">
        <v>7570</v>
      </c>
      <c r="B7311" t="s">
        <v>34201</v>
      </c>
      <c r="I7311" t="s">
        <v>4</v>
      </c>
      <c r="J7311">
        <v>3930.85</v>
      </c>
      <c r="M7311">
        <v>3930.85</v>
      </c>
      <c r="N7311">
        <f t="shared" si="114"/>
        <v>0</v>
      </c>
    </row>
    <row r="7312" spans="1:14" x14ac:dyDescent="0.2">
      <c r="A7312" t="s">
        <v>7571</v>
      </c>
      <c r="B7312" t="s">
        <v>34201</v>
      </c>
      <c r="I7312" t="s">
        <v>4</v>
      </c>
      <c r="J7312">
        <v>3930.85</v>
      </c>
      <c r="M7312">
        <v>3930.85</v>
      </c>
      <c r="N7312">
        <f t="shared" si="114"/>
        <v>0</v>
      </c>
    </row>
    <row r="7313" spans="1:14" x14ac:dyDescent="0.2">
      <c r="A7313" t="s">
        <v>7572</v>
      </c>
      <c r="B7313" t="s">
        <v>34202</v>
      </c>
      <c r="I7313" t="s">
        <v>4</v>
      </c>
      <c r="J7313">
        <v>5975.75</v>
      </c>
      <c r="M7313">
        <v>5975.75</v>
      </c>
      <c r="N7313">
        <f t="shared" si="114"/>
        <v>0</v>
      </c>
    </row>
    <row r="7314" spans="1:14" x14ac:dyDescent="0.2">
      <c r="A7314" t="s">
        <v>7573</v>
      </c>
      <c r="B7314" t="s">
        <v>34202</v>
      </c>
      <c r="I7314" t="s">
        <v>4</v>
      </c>
      <c r="J7314">
        <v>5975.75</v>
      </c>
      <c r="M7314">
        <v>5975.75</v>
      </c>
      <c r="N7314">
        <f t="shared" si="114"/>
        <v>0</v>
      </c>
    </row>
    <row r="7315" spans="1:14" x14ac:dyDescent="0.2">
      <c r="A7315" t="s">
        <v>7574</v>
      </c>
      <c r="B7315" t="s">
        <v>34203</v>
      </c>
      <c r="I7315" t="s">
        <v>4</v>
      </c>
      <c r="J7315">
        <v>7036.79</v>
      </c>
      <c r="M7315">
        <v>7036.79</v>
      </c>
      <c r="N7315">
        <f t="shared" si="114"/>
        <v>0</v>
      </c>
    </row>
    <row r="7316" spans="1:14" x14ac:dyDescent="0.2">
      <c r="A7316" t="s">
        <v>7575</v>
      </c>
      <c r="B7316" t="s">
        <v>34203</v>
      </c>
      <c r="I7316" t="s">
        <v>4</v>
      </c>
      <c r="J7316">
        <v>7036.79</v>
      </c>
      <c r="M7316">
        <v>7036.79</v>
      </c>
      <c r="N7316">
        <f t="shared" si="114"/>
        <v>0</v>
      </c>
    </row>
    <row r="7317" spans="1:14" x14ac:dyDescent="0.2">
      <c r="A7317" t="s">
        <v>7576</v>
      </c>
      <c r="B7317" t="s">
        <v>34204</v>
      </c>
      <c r="I7317" t="s">
        <v>4</v>
      </c>
      <c r="J7317">
        <v>9370.39</v>
      </c>
      <c r="M7317">
        <v>9370.39</v>
      </c>
      <c r="N7317">
        <f t="shared" si="114"/>
        <v>0</v>
      </c>
    </row>
    <row r="7318" spans="1:14" x14ac:dyDescent="0.2">
      <c r="A7318" t="s">
        <v>7577</v>
      </c>
      <c r="B7318" t="s">
        <v>34204</v>
      </c>
      <c r="I7318" t="s">
        <v>4</v>
      </c>
      <c r="J7318">
        <v>9370.39</v>
      </c>
      <c r="M7318">
        <v>9370.39</v>
      </c>
      <c r="N7318">
        <f t="shared" si="114"/>
        <v>0</v>
      </c>
    </row>
    <row r="7319" spans="1:14" x14ac:dyDescent="0.2">
      <c r="A7319" t="s">
        <v>7578</v>
      </c>
      <c r="B7319" t="s">
        <v>34205</v>
      </c>
      <c r="I7319" t="s">
        <v>4</v>
      </c>
      <c r="J7319">
        <v>391.71</v>
      </c>
      <c r="M7319">
        <v>391.71</v>
      </c>
      <c r="N7319">
        <f t="shared" si="114"/>
        <v>0</v>
      </c>
    </row>
    <row r="7320" spans="1:14" x14ac:dyDescent="0.2">
      <c r="A7320" t="s">
        <v>7579</v>
      </c>
      <c r="B7320" t="s">
        <v>34205</v>
      </c>
      <c r="I7320" t="s">
        <v>4</v>
      </c>
      <c r="J7320">
        <v>391.71</v>
      </c>
      <c r="M7320">
        <v>391.71</v>
      </c>
      <c r="N7320">
        <f t="shared" si="114"/>
        <v>0</v>
      </c>
    </row>
    <row r="7321" spans="1:14" x14ac:dyDescent="0.2">
      <c r="A7321" t="s">
        <v>7580</v>
      </c>
      <c r="B7321" t="s">
        <v>34206</v>
      </c>
      <c r="I7321" t="s">
        <v>4</v>
      </c>
      <c r="J7321">
        <v>422.06</v>
      </c>
      <c r="M7321">
        <v>422.06</v>
      </c>
      <c r="N7321">
        <f t="shared" si="114"/>
        <v>0</v>
      </c>
    </row>
    <row r="7322" spans="1:14" x14ac:dyDescent="0.2">
      <c r="A7322" t="s">
        <v>7581</v>
      </c>
      <c r="B7322" t="s">
        <v>34206</v>
      </c>
      <c r="I7322" t="s">
        <v>4</v>
      </c>
      <c r="J7322">
        <v>422.06</v>
      </c>
      <c r="M7322">
        <v>422.06</v>
      </c>
      <c r="N7322">
        <f t="shared" si="114"/>
        <v>0</v>
      </c>
    </row>
    <row r="7323" spans="1:14" x14ac:dyDescent="0.2">
      <c r="A7323" t="s">
        <v>7582</v>
      </c>
      <c r="B7323" t="s">
        <v>34207</v>
      </c>
      <c r="I7323" t="s">
        <v>4</v>
      </c>
      <c r="J7323">
        <v>555.4</v>
      </c>
      <c r="M7323">
        <v>555.4</v>
      </c>
      <c r="N7323">
        <f t="shared" si="114"/>
        <v>0</v>
      </c>
    </row>
    <row r="7324" spans="1:14" x14ac:dyDescent="0.2">
      <c r="A7324" t="s">
        <v>7583</v>
      </c>
      <c r="B7324" t="s">
        <v>34207</v>
      </c>
      <c r="I7324" t="s">
        <v>4</v>
      </c>
      <c r="J7324">
        <v>555.4</v>
      </c>
      <c r="M7324">
        <v>555.4</v>
      </c>
      <c r="N7324">
        <f t="shared" si="114"/>
        <v>0</v>
      </c>
    </row>
    <row r="7325" spans="1:14" x14ac:dyDescent="0.2">
      <c r="A7325" t="s">
        <v>7584</v>
      </c>
      <c r="B7325" t="s">
        <v>34208</v>
      </c>
      <c r="I7325" t="s">
        <v>4</v>
      </c>
      <c r="J7325">
        <v>712.65</v>
      </c>
      <c r="M7325">
        <v>712.65</v>
      </c>
      <c r="N7325">
        <f t="shared" si="114"/>
        <v>0</v>
      </c>
    </row>
    <row r="7326" spans="1:14" x14ac:dyDescent="0.2">
      <c r="A7326" t="s">
        <v>7585</v>
      </c>
      <c r="B7326" t="s">
        <v>34208</v>
      </c>
      <c r="I7326" t="s">
        <v>4</v>
      </c>
      <c r="J7326">
        <v>712.65</v>
      </c>
      <c r="M7326">
        <v>712.65</v>
      </c>
      <c r="N7326">
        <f t="shared" si="114"/>
        <v>0</v>
      </c>
    </row>
    <row r="7327" spans="1:14" x14ac:dyDescent="0.2">
      <c r="A7327" t="s">
        <v>7586</v>
      </c>
      <c r="B7327" t="s">
        <v>34209</v>
      </c>
      <c r="I7327" t="s">
        <v>4</v>
      </c>
      <c r="J7327">
        <v>910.15</v>
      </c>
      <c r="M7327">
        <v>910.15</v>
      </c>
      <c r="N7327">
        <f t="shared" si="114"/>
        <v>0</v>
      </c>
    </row>
    <row r="7328" spans="1:14" x14ac:dyDescent="0.2">
      <c r="A7328" t="s">
        <v>7587</v>
      </c>
      <c r="B7328" t="s">
        <v>34209</v>
      </c>
      <c r="I7328" t="s">
        <v>4</v>
      </c>
      <c r="J7328">
        <v>910.15</v>
      </c>
      <c r="M7328">
        <v>910.15</v>
      </c>
      <c r="N7328">
        <f t="shared" si="114"/>
        <v>0</v>
      </c>
    </row>
    <row r="7329" spans="1:14" x14ac:dyDescent="0.2">
      <c r="A7329" t="s">
        <v>7588</v>
      </c>
      <c r="B7329" t="s">
        <v>34210</v>
      </c>
      <c r="I7329" t="s">
        <v>4</v>
      </c>
      <c r="J7329">
        <v>1084.5899999999999</v>
      </c>
      <c r="M7329">
        <v>1084.5899999999999</v>
      </c>
      <c r="N7329">
        <f t="shared" si="114"/>
        <v>0</v>
      </c>
    </row>
    <row r="7330" spans="1:14" x14ac:dyDescent="0.2">
      <c r="A7330" t="s">
        <v>7589</v>
      </c>
      <c r="B7330" t="s">
        <v>34210</v>
      </c>
      <c r="I7330" t="s">
        <v>4</v>
      </c>
      <c r="J7330">
        <v>1084.5899999999999</v>
      </c>
      <c r="M7330">
        <v>1084.5899999999999</v>
      </c>
      <c r="N7330">
        <f t="shared" si="114"/>
        <v>0</v>
      </c>
    </row>
    <row r="7331" spans="1:14" x14ac:dyDescent="0.2">
      <c r="A7331" t="s">
        <v>7590</v>
      </c>
      <c r="B7331" t="s">
        <v>34211</v>
      </c>
      <c r="I7331" t="s">
        <v>4</v>
      </c>
      <c r="J7331">
        <v>1296.44</v>
      </c>
      <c r="M7331">
        <v>1296.44</v>
      </c>
      <c r="N7331">
        <f t="shared" si="114"/>
        <v>0</v>
      </c>
    </row>
    <row r="7332" spans="1:14" x14ac:dyDescent="0.2">
      <c r="A7332" t="s">
        <v>7591</v>
      </c>
      <c r="B7332" t="s">
        <v>34211</v>
      </c>
      <c r="I7332" t="s">
        <v>4</v>
      </c>
      <c r="J7332">
        <v>1296.44</v>
      </c>
      <c r="M7332">
        <v>1296.44</v>
      </c>
      <c r="N7332">
        <f t="shared" si="114"/>
        <v>0</v>
      </c>
    </row>
    <row r="7333" spans="1:14" x14ac:dyDescent="0.2">
      <c r="A7333" t="s">
        <v>7592</v>
      </c>
      <c r="B7333" t="s">
        <v>34212</v>
      </c>
      <c r="I7333" t="s">
        <v>4</v>
      </c>
      <c r="J7333">
        <v>1445.53</v>
      </c>
      <c r="M7333">
        <v>1445.53</v>
      </c>
      <c r="N7333">
        <f t="shared" si="114"/>
        <v>0</v>
      </c>
    </row>
    <row r="7334" spans="1:14" x14ac:dyDescent="0.2">
      <c r="A7334" t="s">
        <v>7593</v>
      </c>
      <c r="B7334" t="s">
        <v>34212</v>
      </c>
      <c r="I7334" t="s">
        <v>4</v>
      </c>
      <c r="J7334">
        <v>1445.53</v>
      </c>
      <c r="M7334">
        <v>1445.53</v>
      </c>
      <c r="N7334">
        <f t="shared" si="114"/>
        <v>0</v>
      </c>
    </row>
    <row r="7335" spans="1:14" x14ac:dyDescent="0.2">
      <c r="A7335" t="s">
        <v>7594</v>
      </c>
      <c r="B7335" t="s">
        <v>34213</v>
      </c>
      <c r="I7335" t="s">
        <v>4</v>
      </c>
      <c r="J7335">
        <v>1667.05</v>
      </c>
      <c r="M7335">
        <v>1667.05</v>
      </c>
      <c r="N7335">
        <f t="shared" si="114"/>
        <v>0</v>
      </c>
    </row>
    <row r="7336" spans="1:14" x14ac:dyDescent="0.2">
      <c r="A7336" t="s">
        <v>7595</v>
      </c>
      <c r="B7336" t="s">
        <v>34213</v>
      </c>
      <c r="I7336" t="s">
        <v>4</v>
      </c>
      <c r="J7336">
        <v>1667.05</v>
      </c>
      <c r="M7336">
        <v>1667.05</v>
      </c>
      <c r="N7336">
        <f t="shared" si="114"/>
        <v>0</v>
      </c>
    </row>
    <row r="7337" spans="1:14" x14ac:dyDescent="0.2">
      <c r="A7337" t="s">
        <v>7596</v>
      </c>
      <c r="B7337" t="s">
        <v>34214</v>
      </c>
      <c r="I7337" t="s">
        <v>4</v>
      </c>
      <c r="J7337">
        <v>1872.16</v>
      </c>
      <c r="M7337">
        <v>1872.16</v>
      </c>
      <c r="N7337">
        <f t="shared" si="114"/>
        <v>0</v>
      </c>
    </row>
    <row r="7338" spans="1:14" x14ac:dyDescent="0.2">
      <c r="A7338" t="s">
        <v>7597</v>
      </c>
      <c r="B7338" t="s">
        <v>34214</v>
      </c>
      <c r="I7338" t="s">
        <v>4</v>
      </c>
      <c r="J7338">
        <v>1872.16</v>
      </c>
      <c r="M7338">
        <v>1872.16</v>
      </c>
      <c r="N7338">
        <f t="shared" si="114"/>
        <v>0</v>
      </c>
    </row>
    <row r="7339" spans="1:14" x14ac:dyDescent="0.2">
      <c r="A7339" t="s">
        <v>7598</v>
      </c>
      <c r="B7339" t="s">
        <v>34215</v>
      </c>
      <c r="I7339" t="s">
        <v>4</v>
      </c>
      <c r="J7339">
        <v>2449.91</v>
      </c>
      <c r="M7339">
        <v>2449.91</v>
      </c>
      <c r="N7339">
        <f t="shared" si="114"/>
        <v>0</v>
      </c>
    </row>
    <row r="7340" spans="1:14" x14ac:dyDescent="0.2">
      <c r="A7340" t="s">
        <v>7599</v>
      </c>
      <c r="B7340" t="s">
        <v>34215</v>
      </c>
      <c r="I7340" t="s">
        <v>4</v>
      </c>
      <c r="J7340">
        <v>2449.91</v>
      </c>
      <c r="M7340">
        <v>2449.91</v>
      </c>
      <c r="N7340">
        <f t="shared" si="114"/>
        <v>0</v>
      </c>
    </row>
    <row r="7341" spans="1:14" x14ac:dyDescent="0.2">
      <c r="A7341" t="s">
        <v>7600</v>
      </c>
      <c r="B7341" t="s">
        <v>34216</v>
      </c>
      <c r="I7341" t="s">
        <v>4</v>
      </c>
      <c r="J7341">
        <v>4193.4799999999996</v>
      </c>
      <c r="M7341">
        <v>4193.4799999999996</v>
      </c>
      <c r="N7341">
        <f t="shared" si="114"/>
        <v>0</v>
      </c>
    </row>
    <row r="7342" spans="1:14" x14ac:dyDescent="0.2">
      <c r="A7342" t="s">
        <v>7601</v>
      </c>
      <c r="B7342" t="s">
        <v>34216</v>
      </c>
      <c r="I7342" t="s">
        <v>4</v>
      </c>
      <c r="J7342">
        <v>4193.4799999999996</v>
      </c>
      <c r="M7342">
        <v>4193.4799999999996</v>
      </c>
      <c r="N7342">
        <f t="shared" si="114"/>
        <v>0</v>
      </c>
    </row>
    <row r="7343" spans="1:14" x14ac:dyDescent="0.2">
      <c r="A7343" t="s">
        <v>7602</v>
      </c>
      <c r="B7343" t="s">
        <v>34217</v>
      </c>
      <c r="I7343" t="s">
        <v>4</v>
      </c>
      <c r="J7343">
        <v>22249.16</v>
      </c>
      <c r="M7343">
        <v>22249.16</v>
      </c>
      <c r="N7343">
        <f t="shared" si="114"/>
        <v>0</v>
      </c>
    </row>
    <row r="7344" spans="1:14" x14ac:dyDescent="0.2">
      <c r="A7344" t="s">
        <v>7603</v>
      </c>
      <c r="B7344" t="s">
        <v>34217</v>
      </c>
      <c r="I7344" t="s">
        <v>4</v>
      </c>
      <c r="J7344">
        <v>22249.16</v>
      </c>
      <c r="M7344">
        <v>22249.16</v>
      </c>
      <c r="N7344">
        <f t="shared" si="114"/>
        <v>0</v>
      </c>
    </row>
    <row r="7345" spans="1:14" x14ac:dyDescent="0.2">
      <c r="A7345" t="s">
        <v>7604</v>
      </c>
      <c r="B7345" t="s">
        <v>34218</v>
      </c>
      <c r="I7345" t="s">
        <v>4</v>
      </c>
      <c r="J7345">
        <v>15903.3</v>
      </c>
      <c r="M7345">
        <v>15903.3</v>
      </c>
      <c r="N7345">
        <f t="shared" si="114"/>
        <v>0</v>
      </c>
    </row>
    <row r="7346" spans="1:14" x14ac:dyDescent="0.2">
      <c r="A7346" t="s">
        <v>7605</v>
      </c>
      <c r="B7346" t="s">
        <v>34218</v>
      </c>
      <c r="I7346" t="s">
        <v>4</v>
      </c>
      <c r="J7346">
        <v>15903.3</v>
      </c>
      <c r="M7346">
        <v>15903.3</v>
      </c>
      <c r="N7346">
        <f t="shared" si="114"/>
        <v>0</v>
      </c>
    </row>
    <row r="7347" spans="1:14" x14ac:dyDescent="0.2">
      <c r="A7347" t="s">
        <v>7606</v>
      </c>
      <c r="B7347" t="s">
        <v>34219</v>
      </c>
      <c r="I7347" t="s">
        <v>4</v>
      </c>
      <c r="J7347">
        <v>25356.11</v>
      </c>
      <c r="M7347">
        <v>25356.11</v>
      </c>
      <c r="N7347">
        <f t="shared" si="114"/>
        <v>0</v>
      </c>
    </row>
    <row r="7348" spans="1:14" x14ac:dyDescent="0.2">
      <c r="A7348" t="s">
        <v>7607</v>
      </c>
      <c r="B7348" t="s">
        <v>34219</v>
      </c>
      <c r="I7348" t="s">
        <v>4</v>
      </c>
      <c r="J7348">
        <v>25356.11</v>
      </c>
      <c r="M7348">
        <v>25356.11</v>
      </c>
      <c r="N7348">
        <f t="shared" si="114"/>
        <v>0</v>
      </c>
    </row>
    <row r="7349" spans="1:14" x14ac:dyDescent="0.2">
      <c r="A7349" t="s">
        <v>7608</v>
      </c>
      <c r="B7349" t="s">
        <v>34220</v>
      </c>
      <c r="I7349" t="s">
        <v>4</v>
      </c>
      <c r="J7349">
        <v>24078.89</v>
      </c>
      <c r="M7349">
        <v>24078.89</v>
      </c>
      <c r="N7349">
        <f t="shared" si="114"/>
        <v>0</v>
      </c>
    </row>
    <row r="7350" spans="1:14" x14ac:dyDescent="0.2">
      <c r="A7350" t="s">
        <v>7609</v>
      </c>
      <c r="B7350" t="s">
        <v>34220</v>
      </c>
      <c r="I7350" t="s">
        <v>4</v>
      </c>
      <c r="J7350">
        <v>24078.89</v>
      </c>
      <c r="M7350">
        <v>24078.89</v>
      </c>
      <c r="N7350">
        <f t="shared" si="114"/>
        <v>0</v>
      </c>
    </row>
    <row r="7351" spans="1:14" x14ac:dyDescent="0.2">
      <c r="A7351" t="s">
        <v>7610</v>
      </c>
      <c r="B7351" t="s">
        <v>41088</v>
      </c>
      <c r="I7351" t="s">
        <v>4</v>
      </c>
      <c r="J7351">
        <v>70</v>
      </c>
      <c r="M7351">
        <v>70</v>
      </c>
      <c r="N7351">
        <f t="shared" si="114"/>
        <v>0</v>
      </c>
    </row>
    <row r="7352" spans="1:14" x14ac:dyDescent="0.2">
      <c r="A7352" t="s">
        <v>7611</v>
      </c>
      <c r="B7352" t="s">
        <v>41088</v>
      </c>
      <c r="I7352" t="s">
        <v>4</v>
      </c>
      <c r="J7352">
        <v>70</v>
      </c>
      <c r="M7352">
        <v>70</v>
      </c>
      <c r="N7352">
        <f t="shared" si="114"/>
        <v>0</v>
      </c>
    </row>
    <row r="7353" spans="1:14" x14ac:dyDescent="0.2">
      <c r="A7353" t="s">
        <v>7612</v>
      </c>
      <c r="B7353" t="s">
        <v>41089</v>
      </c>
      <c r="I7353" t="s">
        <v>4</v>
      </c>
      <c r="J7353">
        <v>107.8</v>
      </c>
      <c r="M7353">
        <v>107.8</v>
      </c>
      <c r="N7353">
        <f t="shared" si="114"/>
        <v>0</v>
      </c>
    </row>
    <row r="7354" spans="1:14" x14ac:dyDescent="0.2">
      <c r="A7354" t="s">
        <v>7613</v>
      </c>
      <c r="B7354" t="s">
        <v>41089</v>
      </c>
      <c r="I7354" t="s">
        <v>4</v>
      </c>
      <c r="J7354">
        <v>107.8</v>
      </c>
      <c r="M7354">
        <v>107.8</v>
      </c>
      <c r="N7354">
        <f t="shared" si="114"/>
        <v>0</v>
      </c>
    </row>
    <row r="7355" spans="1:14" x14ac:dyDescent="0.2">
      <c r="A7355" t="s">
        <v>7614</v>
      </c>
      <c r="B7355" t="s">
        <v>41090</v>
      </c>
      <c r="I7355" t="s">
        <v>4</v>
      </c>
      <c r="J7355">
        <v>170.52</v>
      </c>
      <c r="M7355">
        <v>170.52</v>
      </c>
      <c r="N7355">
        <f t="shared" si="114"/>
        <v>0</v>
      </c>
    </row>
    <row r="7356" spans="1:14" x14ac:dyDescent="0.2">
      <c r="A7356" t="s">
        <v>7615</v>
      </c>
      <c r="B7356" t="s">
        <v>41090</v>
      </c>
      <c r="I7356" t="s">
        <v>4</v>
      </c>
      <c r="J7356">
        <v>170.52</v>
      </c>
      <c r="M7356">
        <v>170.52</v>
      </c>
      <c r="N7356">
        <f t="shared" si="114"/>
        <v>0</v>
      </c>
    </row>
    <row r="7357" spans="1:14" x14ac:dyDescent="0.2">
      <c r="A7357" t="s">
        <v>7616</v>
      </c>
      <c r="B7357" t="s">
        <v>41091</v>
      </c>
      <c r="I7357" t="s">
        <v>4</v>
      </c>
      <c r="J7357">
        <v>211.4</v>
      </c>
      <c r="M7357">
        <v>211.4</v>
      </c>
      <c r="N7357">
        <f t="shared" si="114"/>
        <v>0</v>
      </c>
    </row>
    <row r="7358" spans="1:14" x14ac:dyDescent="0.2">
      <c r="A7358" t="s">
        <v>7617</v>
      </c>
      <c r="B7358" t="s">
        <v>41091</v>
      </c>
      <c r="I7358" t="s">
        <v>4</v>
      </c>
      <c r="J7358">
        <v>211.4</v>
      </c>
      <c r="M7358">
        <v>211.4</v>
      </c>
      <c r="N7358">
        <f t="shared" si="114"/>
        <v>0</v>
      </c>
    </row>
    <row r="7359" spans="1:14" x14ac:dyDescent="0.2">
      <c r="A7359" t="s">
        <v>7618</v>
      </c>
      <c r="B7359" t="s">
        <v>41092</v>
      </c>
      <c r="I7359" t="s">
        <v>4</v>
      </c>
      <c r="J7359">
        <v>514.32000000000005</v>
      </c>
      <c r="M7359">
        <v>514.32000000000005</v>
      </c>
      <c r="N7359">
        <f t="shared" si="114"/>
        <v>0</v>
      </c>
    </row>
    <row r="7360" spans="1:14" x14ac:dyDescent="0.2">
      <c r="A7360" t="s">
        <v>7619</v>
      </c>
      <c r="B7360" t="s">
        <v>41092</v>
      </c>
      <c r="I7360" t="s">
        <v>4</v>
      </c>
      <c r="J7360">
        <v>514.32000000000005</v>
      </c>
      <c r="M7360">
        <v>514.32000000000005</v>
      </c>
      <c r="N7360">
        <f t="shared" si="114"/>
        <v>0</v>
      </c>
    </row>
    <row r="7361" spans="1:14" x14ac:dyDescent="0.2">
      <c r="A7361" t="s">
        <v>7620</v>
      </c>
      <c r="B7361" t="s">
        <v>41093</v>
      </c>
      <c r="I7361" t="s">
        <v>4</v>
      </c>
      <c r="J7361">
        <v>557.20000000000005</v>
      </c>
      <c r="M7361">
        <v>557.20000000000005</v>
      </c>
      <c r="N7361">
        <f t="shared" si="114"/>
        <v>0</v>
      </c>
    </row>
    <row r="7362" spans="1:14" x14ac:dyDescent="0.2">
      <c r="A7362" t="s">
        <v>7621</v>
      </c>
      <c r="B7362" t="s">
        <v>41093</v>
      </c>
      <c r="I7362" t="s">
        <v>4</v>
      </c>
      <c r="J7362">
        <v>557.20000000000005</v>
      </c>
      <c r="M7362">
        <v>557.20000000000005</v>
      </c>
      <c r="N7362">
        <f t="shared" si="114"/>
        <v>0</v>
      </c>
    </row>
    <row r="7363" spans="1:14" x14ac:dyDescent="0.2">
      <c r="A7363" t="s">
        <v>7622</v>
      </c>
      <c r="B7363" t="s">
        <v>41094</v>
      </c>
      <c r="I7363" t="s">
        <v>4</v>
      </c>
      <c r="J7363">
        <v>683.2</v>
      </c>
      <c r="M7363">
        <v>683.2</v>
      </c>
      <c r="N7363">
        <f t="shared" si="114"/>
        <v>0</v>
      </c>
    </row>
    <row r="7364" spans="1:14" x14ac:dyDescent="0.2">
      <c r="A7364" t="s">
        <v>7623</v>
      </c>
      <c r="B7364" t="s">
        <v>41094</v>
      </c>
      <c r="I7364" t="s">
        <v>4</v>
      </c>
      <c r="J7364">
        <v>683.2</v>
      </c>
      <c r="M7364">
        <v>683.2</v>
      </c>
      <c r="N7364">
        <f t="shared" ref="N7364:N7427" si="115">J7364-M7364</f>
        <v>0</v>
      </c>
    </row>
    <row r="7365" spans="1:14" x14ac:dyDescent="0.2">
      <c r="A7365" t="s">
        <v>7624</v>
      </c>
      <c r="B7365" t="s">
        <v>41095</v>
      </c>
      <c r="I7365" t="s">
        <v>4</v>
      </c>
      <c r="J7365">
        <v>1083.5999999999999</v>
      </c>
      <c r="M7365">
        <v>1083.5999999999999</v>
      </c>
      <c r="N7365">
        <f t="shared" si="115"/>
        <v>0</v>
      </c>
    </row>
    <row r="7366" spans="1:14" x14ac:dyDescent="0.2">
      <c r="A7366" t="s">
        <v>7625</v>
      </c>
      <c r="B7366" t="s">
        <v>41095</v>
      </c>
      <c r="I7366" t="s">
        <v>4</v>
      </c>
      <c r="J7366">
        <v>1083.5999999999999</v>
      </c>
      <c r="M7366">
        <v>1083.5999999999999</v>
      </c>
      <c r="N7366">
        <f t="shared" si="115"/>
        <v>0</v>
      </c>
    </row>
    <row r="7367" spans="1:14" x14ac:dyDescent="0.2">
      <c r="A7367" t="s">
        <v>7626</v>
      </c>
      <c r="B7367" t="s">
        <v>41096</v>
      </c>
      <c r="I7367" t="s">
        <v>4</v>
      </c>
      <c r="J7367">
        <v>1694.2</v>
      </c>
      <c r="M7367">
        <v>1694.2</v>
      </c>
      <c r="N7367">
        <f t="shared" si="115"/>
        <v>0</v>
      </c>
    </row>
    <row r="7368" spans="1:14" x14ac:dyDescent="0.2">
      <c r="A7368" t="s">
        <v>7627</v>
      </c>
      <c r="B7368" t="s">
        <v>41096</v>
      </c>
      <c r="I7368" t="s">
        <v>4</v>
      </c>
      <c r="J7368">
        <v>1694.2</v>
      </c>
      <c r="M7368">
        <v>1694.2</v>
      </c>
      <c r="N7368">
        <f t="shared" si="115"/>
        <v>0</v>
      </c>
    </row>
    <row r="7369" spans="1:14" x14ac:dyDescent="0.2">
      <c r="A7369" t="s">
        <v>7628</v>
      </c>
      <c r="B7369" t="s">
        <v>41097</v>
      </c>
      <c r="I7369" t="s">
        <v>4</v>
      </c>
      <c r="J7369">
        <v>2142.4499999999998</v>
      </c>
      <c r="M7369">
        <v>2142.4499999999998</v>
      </c>
      <c r="N7369">
        <f t="shared" si="115"/>
        <v>0</v>
      </c>
    </row>
    <row r="7370" spans="1:14" x14ac:dyDescent="0.2">
      <c r="A7370" t="s">
        <v>7629</v>
      </c>
      <c r="B7370" t="s">
        <v>41097</v>
      </c>
      <c r="I7370" t="s">
        <v>4</v>
      </c>
      <c r="J7370">
        <v>2142.4499999999998</v>
      </c>
      <c r="M7370">
        <v>2142.4499999999998</v>
      </c>
      <c r="N7370">
        <f t="shared" si="115"/>
        <v>0</v>
      </c>
    </row>
    <row r="7371" spans="1:14" x14ac:dyDescent="0.2">
      <c r="A7371" t="s">
        <v>7630</v>
      </c>
      <c r="B7371" t="s">
        <v>41098</v>
      </c>
      <c r="I7371" t="s">
        <v>4</v>
      </c>
      <c r="J7371">
        <v>2647.18</v>
      </c>
      <c r="M7371">
        <v>2647.18</v>
      </c>
      <c r="N7371">
        <f t="shared" si="115"/>
        <v>0</v>
      </c>
    </row>
    <row r="7372" spans="1:14" x14ac:dyDescent="0.2">
      <c r="A7372" t="s">
        <v>7631</v>
      </c>
      <c r="B7372" t="s">
        <v>41098</v>
      </c>
      <c r="I7372" t="s">
        <v>4</v>
      </c>
      <c r="J7372">
        <v>2647.18</v>
      </c>
      <c r="M7372">
        <v>2647.18</v>
      </c>
      <c r="N7372">
        <f t="shared" si="115"/>
        <v>0</v>
      </c>
    </row>
    <row r="7373" spans="1:14" x14ac:dyDescent="0.2">
      <c r="A7373" t="s">
        <v>7632</v>
      </c>
      <c r="B7373" t="s">
        <v>41099</v>
      </c>
      <c r="I7373" t="s">
        <v>4</v>
      </c>
      <c r="J7373">
        <v>3807.25</v>
      </c>
      <c r="M7373">
        <v>3807.25</v>
      </c>
      <c r="N7373">
        <f t="shared" si="115"/>
        <v>0</v>
      </c>
    </row>
    <row r="7374" spans="1:14" x14ac:dyDescent="0.2">
      <c r="A7374" t="s">
        <v>7633</v>
      </c>
      <c r="B7374" t="s">
        <v>41099</v>
      </c>
      <c r="I7374" t="s">
        <v>4</v>
      </c>
      <c r="J7374">
        <v>3807.25</v>
      </c>
      <c r="M7374">
        <v>3807.25</v>
      </c>
      <c r="N7374">
        <f t="shared" si="115"/>
        <v>0</v>
      </c>
    </row>
    <row r="7375" spans="1:14" x14ac:dyDescent="0.2">
      <c r="A7375" t="s">
        <v>7634</v>
      </c>
      <c r="B7375" t="s">
        <v>41100</v>
      </c>
      <c r="I7375" t="s">
        <v>4</v>
      </c>
      <c r="J7375">
        <v>73.92</v>
      </c>
      <c r="M7375">
        <v>73.92</v>
      </c>
      <c r="N7375">
        <f t="shared" si="115"/>
        <v>0</v>
      </c>
    </row>
    <row r="7376" spans="1:14" x14ac:dyDescent="0.2">
      <c r="A7376" t="s">
        <v>7635</v>
      </c>
      <c r="B7376" t="s">
        <v>41100</v>
      </c>
      <c r="I7376" t="s">
        <v>4</v>
      </c>
      <c r="J7376">
        <v>73.92</v>
      </c>
      <c r="M7376">
        <v>73.92</v>
      </c>
      <c r="N7376">
        <f t="shared" si="115"/>
        <v>0</v>
      </c>
    </row>
    <row r="7377" spans="1:14" x14ac:dyDescent="0.2">
      <c r="A7377" t="s">
        <v>7636</v>
      </c>
      <c r="B7377" t="s">
        <v>41101</v>
      </c>
      <c r="I7377" t="s">
        <v>4</v>
      </c>
      <c r="J7377">
        <v>155.68</v>
      </c>
      <c r="M7377">
        <v>155.68</v>
      </c>
      <c r="N7377">
        <f t="shared" si="115"/>
        <v>0</v>
      </c>
    </row>
    <row r="7378" spans="1:14" x14ac:dyDescent="0.2">
      <c r="A7378" t="s">
        <v>7637</v>
      </c>
      <c r="B7378" t="s">
        <v>41101</v>
      </c>
      <c r="I7378" t="s">
        <v>4</v>
      </c>
      <c r="J7378">
        <v>155.68</v>
      </c>
      <c r="M7378">
        <v>155.68</v>
      </c>
      <c r="N7378">
        <f t="shared" si="115"/>
        <v>0</v>
      </c>
    </row>
    <row r="7379" spans="1:14" x14ac:dyDescent="0.2">
      <c r="A7379" t="s">
        <v>7638</v>
      </c>
      <c r="B7379" t="s">
        <v>41102</v>
      </c>
      <c r="I7379" t="s">
        <v>4</v>
      </c>
      <c r="J7379">
        <v>242.2</v>
      </c>
      <c r="M7379">
        <v>242.2</v>
      </c>
      <c r="N7379">
        <f t="shared" si="115"/>
        <v>0</v>
      </c>
    </row>
    <row r="7380" spans="1:14" x14ac:dyDescent="0.2">
      <c r="A7380" t="s">
        <v>7639</v>
      </c>
      <c r="B7380" t="s">
        <v>41102</v>
      </c>
      <c r="I7380" t="s">
        <v>4</v>
      </c>
      <c r="J7380">
        <v>242.2</v>
      </c>
      <c r="M7380">
        <v>242.2</v>
      </c>
      <c r="N7380">
        <f t="shared" si="115"/>
        <v>0</v>
      </c>
    </row>
    <row r="7381" spans="1:14" x14ac:dyDescent="0.2">
      <c r="A7381" t="s">
        <v>7640</v>
      </c>
      <c r="B7381" t="s">
        <v>41103</v>
      </c>
      <c r="I7381" t="s">
        <v>4</v>
      </c>
      <c r="J7381">
        <v>378</v>
      </c>
      <c r="M7381">
        <v>378</v>
      </c>
      <c r="N7381">
        <f t="shared" si="115"/>
        <v>0</v>
      </c>
    </row>
    <row r="7382" spans="1:14" x14ac:dyDescent="0.2">
      <c r="A7382" t="s">
        <v>7641</v>
      </c>
      <c r="B7382" t="s">
        <v>41103</v>
      </c>
      <c r="I7382" t="s">
        <v>4</v>
      </c>
      <c r="J7382">
        <v>378</v>
      </c>
      <c r="M7382">
        <v>378</v>
      </c>
      <c r="N7382">
        <f t="shared" si="115"/>
        <v>0</v>
      </c>
    </row>
    <row r="7383" spans="1:14" x14ac:dyDescent="0.2">
      <c r="A7383" t="s">
        <v>7642</v>
      </c>
      <c r="B7383" t="s">
        <v>41104</v>
      </c>
      <c r="I7383" t="s">
        <v>4</v>
      </c>
      <c r="J7383">
        <v>604.79999999999995</v>
      </c>
      <c r="M7383">
        <v>604.79999999999995</v>
      </c>
      <c r="N7383">
        <f t="shared" si="115"/>
        <v>0</v>
      </c>
    </row>
    <row r="7384" spans="1:14" x14ac:dyDescent="0.2">
      <c r="A7384" t="s">
        <v>7643</v>
      </c>
      <c r="B7384" t="s">
        <v>41104</v>
      </c>
      <c r="I7384" t="s">
        <v>4</v>
      </c>
      <c r="J7384">
        <v>604.79999999999995</v>
      </c>
      <c r="M7384">
        <v>604.79999999999995</v>
      </c>
      <c r="N7384">
        <f t="shared" si="115"/>
        <v>0</v>
      </c>
    </row>
    <row r="7385" spans="1:14" x14ac:dyDescent="0.2">
      <c r="A7385" t="s">
        <v>7644</v>
      </c>
      <c r="B7385" t="s">
        <v>41105</v>
      </c>
      <c r="I7385" t="s">
        <v>4</v>
      </c>
      <c r="J7385">
        <v>985.6</v>
      </c>
      <c r="M7385">
        <v>985.6</v>
      </c>
      <c r="N7385">
        <f t="shared" si="115"/>
        <v>0</v>
      </c>
    </row>
    <row r="7386" spans="1:14" x14ac:dyDescent="0.2">
      <c r="A7386" t="s">
        <v>7645</v>
      </c>
      <c r="B7386" t="s">
        <v>41105</v>
      </c>
      <c r="I7386" t="s">
        <v>4</v>
      </c>
      <c r="J7386">
        <v>985.6</v>
      </c>
      <c r="M7386">
        <v>985.6</v>
      </c>
      <c r="N7386">
        <f t="shared" si="115"/>
        <v>0</v>
      </c>
    </row>
    <row r="7387" spans="1:14" x14ac:dyDescent="0.2">
      <c r="A7387" t="s">
        <v>7646</v>
      </c>
      <c r="B7387" t="s">
        <v>41106</v>
      </c>
      <c r="I7387" t="s">
        <v>4</v>
      </c>
      <c r="J7387">
        <v>1540</v>
      </c>
      <c r="M7387">
        <v>1540</v>
      </c>
      <c r="N7387">
        <f t="shared" si="115"/>
        <v>0</v>
      </c>
    </row>
    <row r="7388" spans="1:14" x14ac:dyDescent="0.2">
      <c r="A7388" t="s">
        <v>7647</v>
      </c>
      <c r="B7388" t="s">
        <v>41106</v>
      </c>
      <c r="I7388" t="s">
        <v>4</v>
      </c>
      <c r="J7388">
        <v>1540</v>
      </c>
      <c r="M7388">
        <v>1540</v>
      </c>
      <c r="N7388">
        <f t="shared" si="115"/>
        <v>0</v>
      </c>
    </row>
    <row r="7389" spans="1:14" x14ac:dyDescent="0.2">
      <c r="A7389" t="s">
        <v>7648</v>
      </c>
      <c r="B7389" t="s">
        <v>41107</v>
      </c>
      <c r="I7389" t="s">
        <v>4</v>
      </c>
      <c r="J7389">
        <v>2445</v>
      </c>
      <c r="M7389">
        <v>2445</v>
      </c>
      <c r="N7389">
        <f t="shared" si="115"/>
        <v>0</v>
      </c>
    </row>
    <row r="7390" spans="1:14" x14ac:dyDescent="0.2">
      <c r="A7390" t="s">
        <v>7649</v>
      </c>
      <c r="B7390" t="s">
        <v>41107</v>
      </c>
      <c r="I7390" t="s">
        <v>4</v>
      </c>
      <c r="J7390">
        <v>2445</v>
      </c>
      <c r="M7390">
        <v>2445</v>
      </c>
      <c r="N7390">
        <f t="shared" si="115"/>
        <v>0</v>
      </c>
    </row>
    <row r="7391" spans="1:14" x14ac:dyDescent="0.2">
      <c r="A7391" t="s">
        <v>7650</v>
      </c>
      <c r="B7391" t="s">
        <v>41108</v>
      </c>
      <c r="I7391" t="s">
        <v>4</v>
      </c>
      <c r="J7391">
        <v>3843.42</v>
      </c>
      <c r="M7391">
        <v>3843.42</v>
      </c>
      <c r="N7391">
        <f t="shared" si="115"/>
        <v>0</v>
      </c>
    </row>
    <row r="7392" spans="1:14" x14ac:dyDescent="0.2">
      <c r="A7392" t="s">
        <v>7651</v>
      </c>
      <c r="B7392" t="s">
        <v>41108</v>
      </c>
      <c r="I7392" t="s">
        <v>4</v>
      </c>
      <c r="J7392">
        <v>3843.42</v>
      </c>
      <c r="M7392">
        <v>3843.42</v>
      </c>
      <c r="N7392">
        <f t="shared" si="115"/>
        <v>0</v>
      </c>
    </row>
    <row r="7393" spans="1:14" x14ac:dyDescent="0.2">
      <c r="A7393" t="s">
        <v>7652</v>
      </c>
      <c r="B7393" t="s">
        <v>41109</v>
      </c>
      <c r="I7393" t="s">
        <v>5</v>
      </c>
      <c r="J7393">
        <v>116.76</v>
      </c>
      <c r="M7393">
        <v>116.76</v>
      </c>
      <c r="N7393">
        <f t="shared" si="115"/>
        <v>0</v>
      </c>
    </row>
    <row r="7394" spans="1:14" x14ac:dyDescent="0.2">
      <c r="A7394" t="s">
        <v>7653</v>
      </c>
      <c r="B7394" t="s">
        <v>41109</v>
      </c>
      <c r="I7394" t="s">
        <v>5</v>
      </c>
      <c r="J7394">
        <v>116.76</v>
      </c>
      <c r="M7394">
        <v>116.76</v>
      </c>
      <c r="N7394">
        <f t="shared" si="115"/>
        <v>0</v>
      </c>
    </row>
    <row r="7395" spans="1:14" x14ac:dyDescent="0.2">
      <c r="A7395" t="s">
        <v>7654</v>
      </c>
      <c r="B7395" t="s">
        <v>41110</v>
      </c>
      <c r="I7395" t="s">
        <v>5</v>
      </c>
      <c r="J7395">
        <v>214.37</v>
      </c>
      <c r="M7395">
        <v>214.37</v>
      </c>
      <c r="N7395">
        <f t="shared" si="115"/>
        <v>0</v>
      </c>
    </row>
    <row r="7396" spans="1:14" x14ac:dyDescent="0.2">
      <c r="A7396" t="s">
        <v>7655</v>
      </c>
      <c r="B7396" t="s">
        <v>41110</v>
      </c>
      <c r="I7396" t="s">
        <v>5</v>
      </c>
      <c r="J7396">
        <v>214.37</v>
      </c>
      <c r="M7396">
        <v>214.37</v>
      </c>
      <c r="N7396">
        <f t="shared" si="115"/>
        <v>0</v>
      </c>
    </row>
    <row r="7397" spans="1:14" x14ac:dyDescent="0.2">
      <c r="A7397" t="s">
        <v>7656</v>
      </c>
      <c r="B7397" t="s">
        <v>41111</v>
      </c>
      <c r="I7397" t="s">
        <v>5</v>
      </c>
      <c r="J7397">
        <v>320.85000000000002</v>
      </c>
      <c r="M7397">
        <v>320.85000000000002</v>
      </c>
      <c r="N7397">
        <f t="shared" si="115"/>
        <v>0</v>
      </c>
    </row>
    <row r="7398" spans="1:14" x14ac:dyDescent="0.2">
      <c r="A7398" t="s">
        <v>7657</v>
      </c>
      <c r="B7398" t="s">
        <v>41111</v>
      </c>
      <c r="I7398" t="s">
        <v>5</v>
      </c>
      <c r="J7398">
        <v>320.85000000000002</v>
      </c>
      <c r="M7398">
        <v>320.85000000000002</v>
      </c>
      <c r="N7398">
        <f t="shared" si="115"/>
        <v>0</v>
      </c>
    </row>
    <row r="7399" spans="1:14" x14ac:dyDescent="0.2">
      <c r="A7399" t="s">
        <v>7658</v>
      </c>
      <c r="B7399" t="s">
        <v>41112</v>
      </c>
      <c r="I7399" t="s">
        <v>5</v>
      </c>
      <c r="J7399">
        <v>271.8</v>
      </c>
      <c r="M7399">
        <v>271.8</v>
      </c>
      <c r="N7399">
        <f t="shared" si="115"/>
        <v>0</v>
      </c>
    </row>
    <row r="7400" spans="1:14" x14ac:dyDescent="0.2">
      <c r="A7400" t="s">
        <v>7659</v>
      </c>
      <c r="B7400" t="s">
        <v>41112</v>
      </c>
      <c r="I7400" t="s">
        <v>5</v>
      </c>
      <c r="J7400">
        <v>271.8</v>
      </c>
      <c r="M7400">
        <v>271.8</v>
      </c>
      <c r="N7400">
        <f t="shared" si="115"/>
        <v>0</v>
      </c>
    </row>
    <row r="7401" spans="1:14" x14ac:dyDescent="0.2">
      <c r="A7401" t="s">
        <v>7660</v>
      </c>
      <c r="B7401" t="s">
        <v>41113</v>
      </c>
      <c r="I7401" t="s">
        <v>5</v>
      </c>
      <c r="J7401">
        <v>657.43</v>
      </c>
      <c r="M7401">
        <v>657.43</v>
      </c>
      <c r="N7401">
        <f t="shared" si="115"/>
        <v>0</v>
      </c>
    </row>
    <row r="7402" spans="1:14" x14ac:dyDescent="0.2">
      <c r="A7402" t="s">
        <v>7661</v>
      </c>
      <c r="B7402" t="s">
        <v>41113</v>
      </c>
      <c r="I7402" t="s">
        <v>5</v>
      </c>
      <c r="J7402">
        <v>657.43</v>
      </c>
      <c r="M7402">
        <v>657.43</v>
      </c>
      <c r="N7402">
        <f t="shared" si="115"/>
        <v>0</v>
      </c>
    </row>
    <row r="7403" spans="1:14" x14ac:dyDescent="0.2">
      <c r="A7403" t="s">
        <v>7662</v>
      </c>
      <c r="B7403" t="s">
        <v>41114</v>
      </c>
      <c r="I7403" t="s">
        <v>5</v>
      </c>
      <c r="J7403">
        <v>2356.75</v>
      </c>
      <c r="M7403">
        <v>2356.75</v>
      </c>
      <c r="N7403">
        <f t="shared" si="115"/>
        <v>0</v>
      </c>
    </row>
    <row r="7404" spans="1:14" x14ac:dyDescent="0.2">
      <c r="A7404" t="s">
        <v>7663</v>
      </c>
      <c r="B7404" t="s">
        <v>41114</v>
      </c>
      <c r="I7404" t="s">
        <v>5</v>
      </c>
      <c r="J7404">
        <v>2356.75</v>
      </c>
      <c r="M7404">
        <v>2356.75</v>
      </c>
      <c r="N7404">
        <f t="shared" si="115"/>
        <v>0</v>
      </c>
    </row>
    <row r="7405" spans="1:14" x14ac:dyDescent="0.2">
      <c r="A7405" t="s">
        <v>7664</v>
      </c>
      <c r="B7405" t="s">
        <v>41115</v>
      </c>
      <c r="I7405" t="s">
        <v>5</v>
      </c>
      <c r="J7405">
        <v>2447.33</v>
      </c>
      <c r="M7405">
        <v>2447.33</v>
      </c>
      <c r="N7405">
        <f t="shared" si="115"/>
        <v>0</v>
      </c>
    </row>
    <row r="7406" spans="1:14" x14ac:dyDescent="0.2">
      <c r="A7406" t="s">
        <v>7665</v>
      </c>
      <c r="B7406" t="s">
        <v>41115</v>
      </c>
      <c r="I7406" t="s">
        <v>5</v>
      </c>
      <c r="J7406">
        <v>2447.33</v>
      </c>
      <c r="M7406">
        <v>2447.33</v>
      </c>
      <c r="N7406">
        <f t="shared" si="115"/>
        <v>0</v>
      </c>
    </row>
    <row r="7407" spans="1:14" x14ac:dyDescent="0.2">
      <c r="A7407" t="s">
        <v>7666</v>
      </c>
      <c r="B7407" t="s">
        <v>41116</v>
      </c>
      <c r="I7407" t="s">
        <v>5</v>
      </c>
      <c r="J7407">
        <v>3489.76</v>
      </c>
      <c r="M7407">
        <v>3489.76</v>
      </c>
      <c r="N7407">
        <f t="shared" si="115"/>
        <v>0</v>
      </c>
    </row>
    <row r="7408" spans="1:14" x14ac:dyDescent="0.2">
      <c r="A7408" t="s">
        <v>7667</v>
      </c>
      <c r="B7408" t="s">
        <v>41116</v>
      </c>
      <c r="I7408" t="s">
        <v>5</v>
      </c>
      <c r="J7408">
        <v>3489.76</v>
      </c>
      <c r="M7408">
        <v>3489.76</v>
      </c>
      <c r="N7408">
        <f t="shared" si="115"/>
        <v>0</v>
      </c>
    </row>
    <row r="7409" spans="1:14" x14ac:dyDescent="0.2">
      <c r="A7409" t="s">
        <v>7668</v>
      </c>
      <c r="B7409" t="s">
        <v>41117</v>
      </c>
      <c r="I7409" t="s">
        <v>5</v>
      </c>
      <c r="J7409">
        <v>8662.4599999999991</v>
      </c>
      <c r="M7409">
        <v>8662.4599999999991</v>
      </c>
      <c r="N7409">
        <f t="shared" si="115"/>
        <v>0</v>
      </c>
    </row>
    <row r="7410" spans="1:14" x14ac:dyDescent="0.2">
      <c r="A7410" t="s">
        <v>7669</v>
      </c>
      <c r="B7410" t="s">
        <v>41117</v>
      </c>
      <c r="I7410" t="s">
        <v>5</v>
      </c>
      <c r="J7410">
        <v>8662.4599999999991</v>
      </c>
      <c r="M7410">
        <v>8662.4599999999991</v>
      </c>
      <c r="N7410">
        <f t="shared" si="115"/>
        <v>0</v>
      </c>
    </row>
    <row r="7411" spans="1:14" x14ac:dyDescent="0.2">
      <c r="A7411" t="s">
        <v>7670</v>
      </c>
      <c r="B7411" t="s">
        <v>41118</v>
      </c>
      <c r="I7411" t="s">
        <v>5</v>
      </c>
      <c r="J7411">
        <v>8120.03</v>
      </c>
      <c r="M7411">
        <v>8120.03</v>
      </c>
      <c r="N7411">
        <f t="shared" si="115"/>
        <v>0</v>
      </c>
    </row>
    <row r="7412" spans="1:14" x14ac:dyDescent="0.2">
      <c r="A7412" t="s">
        <v>7671</v>
      </c>
      <c r="B7412" t="s">
        <v>41118</v>
      </c>
      <c r="I7412" t="s">
        <v>5</v>
      </c>
      <c r="J7412">
        <v>8120.03</v>
      </c>
      <c r="M7412">
        <v>8120.03</v>
      </c>
      <c r="N7412">
        <f t="shared" si="115"/>
        <v>0</v>
      </c>
    </row>
    <row r="7413" spans="1:14" x14ac:dyDescent="0.2">
      <c r="A7413" t="s">
        <v>7672</v>
      </c>
      <c r="B7413" t="s">
        <v>41119</v>
      </c>
      <c r="I7413" t="s">
        <v>5</v>
      </c>
      <c r="J7413">
        <v>10701.85</v>
      </c>
      <c r="M7413">
        <v>10701.85</v>
      </c>
      <c r="N7413">
        <f t="shared" si="115"/>
        <v>0</v>
      </c>
    </row>
    <row r="7414" spans="1:14" x14ac:dyDescent="0.2">
      <c r="A7414" t="s">
        <v>7673</v>
      </c>
      <c r="B7414" t="s">
        <v>41119</v>
      </c>
      <c r="I7414" t="s">
        <v>5</v>
      </c>
      <c r="J7414">
        <v>10701.85</v>
      </c>
      <c r="M7414">
        <v>10701.85</v>
      </c>
      <c r="N7414">
        <f t="shared" si="115"/>
        <v>0</v>
      </c>
    </row>
    <row r="7415" spans="1:14" x14ac:dyDescent="0.2">
      <c r="A7415" t="s">
        <v>7674</v>
      </c>
      <c r="B7415" t="s">
        <v>41120</v>
      </c>
      <c r="I7415" t="s">
        <v>5</v>
      </c>
      <c r="J7415">
        <v>15859.64</v>
      </c>
      <c r="M7415">
        <v>15859.64</v>
      </c>
      <c r="N7415">
        <f t="shared" si="115"/>
        <v>0</v>
      </c>
    </row>
    <row r="7416" spans="1:14" x14ac:dyDescent="0.2">
      <c r="A7416" t="s">
        <v>7675</v>
      </c>
      <c r="B7416" t="s">
        <v>41120</v>
      </c>
      <c r="I7416" t="s">
        <v>5</v>
      </c>
      <c r="J7416">
        <v>15859.64</v>
      </c>
      <c r="M7416">
        <v>15859.64</v>
      </c>
      <c r="N7416">
        <f t="shared" si="115"/>
        <v>0</v>
      </c>
    </row>
    <row r="7417" spans="1:14" x14ac:dyDescent="0.2">
      <c r="A7417" t="s">
        <v>7676</v>
      </c>
      <c r="B7417" t="s">
        <v>41121</v>
      </c>
      <c r="I7417" t="s">
        <v>5</v>
      </c>
      <c r="J7417">
        <v>93.13</v>
      </c>
      <c r="M7417">
        <v>93.13</v>
      </c>
      <c r="N7417">
        <f t="shared" si="115"/>
        <v>0</v>
      </c>
    </row>
    <row r="7418" spans="1:14" x14ac:dyDescent="0.2">
      <c r="A7418" t="s">
        <v>7677</v>
      </c>
      <c r="B7418" t="s">
        <v>41121</v>
      </c>
      <c r="I7418" t="s">
        <v>5</v>
      </c>
      <c r="J7418">
        <v>93.13</v>
      </c>
      <c r="M7418">
        <v>93.13</v>
      </c>
      <c r="N7418">
        <f t="shared" si="115"/>
        <v>0</v>
      </c>
    </row>
    <row r="7419" spans="1:14" x14ac:dyDescent="0.2">
      <c r="A7419" t="s">
        <v>7678</v>
      </c>
      <c r="B7419" t="s">
        <v>41122</v>
      </c>
      <c r="I7419" t="s">
        <v>5</v>
      </c>
      <c r="J7419">
        <v>125.72</v>
      </c>
      <c r="M7419">
        <v>125.72</v>
      </c>
      <c r="N7419">
        <f t="shared" si="115"/>
        <v>0</v>
      </c>
    </row>
    <row r="7420" spans="1:14" x14ac:dyDescent="0.2">
      <c r="A7420" t="s">
        <v>7679</v>
      </c>
      <c r="B7420" t="s">
        <v>41122</v>
      </c>
      <c r="I7420" t="s">
        <v>5</v>
      </c>
      <c r="J7420">
        <v>125.72</v>
      </c>
      <c r="M7420">
        <v>125.72</v>
      </c>
      <c r="N7420">
        <f t="shared" si="115"/>
        <v>0</v>
      </c>
    </row>
    <row r="7421" spans="1:14" x14ac:dyDescent="0.2">
      <c r="A7421" t="s">
        <v>7680</v>
      </c>
      <c r="B7421" t="s">
        <v>41123</v>
      </c>
      <c r="I7421" t="s">
        <v>5</v>
      </c>
      <c r="J7421">
        <v>232.5</v>
      </c>
      <c r="M7421">
        <v>232.5</v>
      </c>
      <c r="N7421">
        <f t="shared" si="115"/>
        <v>0</v>
      </c>
    </row>
    <row r="7422" spans="1:14" x14ac:dyDescent="0.2">
      <c r="A7422" t="s">
        <v>7681</v>
      </c>
      <c r="B7422" t="s">
        <v>41123</v>
      </c>
      <c r="I7422" t="s">
        <v>5</v>
      </c>
      <c r="J7422">
        <v>232.5</v>
      </c>
      <c r="M7422">
        <v>232.5</v>
      </c>
      <c r="N7422">
        <f t="shared" si="115"/>
        <v>0</v>
      </c>
    </row>
    <row r="7423" spans="1:14" x14ac:dyDescent="0.2">
      <c r="A7423" t="s">
        <v>7682</v>
      </c>
      <c r="B7423" t="s">
        <v>41124</v>
      </c>
      <c r="I7423" t="s">
        <v>5</v>
      </c>
      <c r="J7423">
        <v>369.62</v>
      </c>
      <c r="M7423">
        <v>369.62</v>
      </c>
      <c r="N7423">
        <f t="shared" si="115"/>
        <v>0</v>
      </c>
    </row>
    <row r="7424" spans="1:14" x14ac:dyDescent="0.2">
      <c r="A7424" t="s">
        <v>7683</v>
      </c>
      <c r="B7424" t="s">
        <v>41124</v>
      </c>
      <c r="I7424" t="s">
        <v>5</v>
      </c>
      <c r="J7424">
        <v>369.62</v>
      </c>
      <c r="M7424">
        <v>369.62</v>
      </c>
      <c r="N7424">
        <f t="shared" si="115"/>
        <v>0</v>
      </c>
    </row>
    <row r="7425" spans="1:14" x14ac:dyDescent="0.2">
      <c r="A7425" t="s">
        <v>7684</v>
      </c>
      <c r="B7425" t="s">
        <v>41125</v>
      </c>
      <c r="I7425" t="s">
        <v>5</v>
      </c>
      <c r="J7425">
        <v>409.74</v>
      </c>
      <c r="M7425">
        <v>409.74</v>
      </c>
      <c r="N7425">
        <f t="shared" si="115"/>
        <v>0</v>
      </c>
    </row>
    <row r="7426" spans="1:14" x14ac:dyDescent="0.2">
      <c r="A7426" t="s">
        <v>7685</v>
      </c>
      <c r="B7426" t="s">
        <v>41125</v>
      </c>
      <c r="I7426" t="s">
        <v>5</v>
      </c>
      <c r="J7426">
        <v>409.74</v>
      </c>
      <c r="M7426">
        <v>409.74</v>
      </c>
      <c r="N7426">
        <f t="shared" si="115"/>
        <v>0</v>
      </c>
    </row>
    <row r="7427" spans="1:14" x14ac:dyDescent="0.2">
      <c r="A7427" t="s">
        <v>7686</v>
      </c>
      <c r="B7427" t="s">
        <v>41126</v>
      </c>
      <c r="I7427" t="s">
        <v>5</v>
      </c>
      <c r="J7427">
        <v>755.08</v>
      </c>
      <c r="M7427">
        <v>755.08</v>
      </c>
      <c r="N7427">
        <f t="shared" si="115"/>
        <v>0</v>
      </c>
    </row>
    <row r="7428" spans="1:14" x14ac:dyDescent="0.2">
      <c r="A7428" t="s">
        <v>7687</v>
      </c>
      <c r="B7428" t="s">
        <v>41126</v>
      </c>
      <c r="I7428" t="s">
        <v>5</v>
      </c>
      <c r="J7428">
        <v>755.08</v>
      </c>
      <c r="M7428">
        <v>755.08</v>
      </c>
      <c r="N7428">
        <f t="shared" ref="N7428:N7491" si="116">J7428-M7428</f>
        <v>0</v>
      </c>
    </row>
    <row r="7429" spans="1:14" x14ac:dyDescent="0.2">
      <c r="A7429" t="s">
        <v>7688</v>
      </c>
      <c r="B7429" t="s">
        <v>41127</v>
      </c>
      <c r="I7429" t="s">
        <v>5</v>
      </c>
      <c r="J7429">
        <v>2219.14</v>
      </c>
      <c r="M7429">
        <v>2219.14</v>
      </c>
      <c r="N7429">
        <f t="shared" si="116"/>
        <v>0</v>
      </c>
    </row>
    <row r="7430" spans="1:14" x14ac:dyDescent="0.2">
      <c r="A7430" t="s">
        <v>7689</v>
      </c>
      <c r="B7430" t="s">
        <v>41127</v>
      </c>
      <c r="I7430" t="s">
        <v>5</v>
      </c>
      <c r="J7430">
        <v>2219.14</v>
      </c>
      <c r="M7430">
        <v>2219.14</v>
      </c>
      <c r="N7430">
        <f t="shared" si="116"/>
        <v>0</v>
      </c>
    </row>
    <row r="7431" spans="1:14" x14ac:dyDescent="0.2">
      <c r="A7431" t="s">
        <v>7690</v>
      </c>
      <c r="B7431" t="s">
        <v>41128</v>
      </c>
      <c r="I7431" t="s">
        <v>5</v>
      </c>
      <c r="J7431">
        <v>3938.65</v>
      </c>
      <c r="M7431">
        <v>3938.65</v>
      </c>
      <c r="N7431">
        <f t="shared" si="116"/>
        <v>0</v>
      </c>
    </row>
    <row r="7432" spans="1:14" x14ac:dyDescent="0.2">
      <c r="A7432" t="s">
        <v>7691</v>
      </c>
      <c r="B7432" t="s">
        <v>41128</v>
      </c>
      <c r="I7432" t="s">
        <v>5</v>
      </c>
      <c r="J7432">
        <v>3938.65</v>
      </c>
      <c r="M7432">
        <v>3938.65</v>
      </c>
      <c r="N7432">
        <f t="shared" si="116"/>
        <v>0</v>
      </c>
    </row>
    <row r="7433" spans="1:14" x14ac:dyDescent="0.2">
      <c r="A7433" t="s">
        <v>7692</v>
      </c>
      <c r="B7433" t="s">
        <v>41129</v>
      </c>
      <c r="I7433" t="s">
        <v>5</v>
      </c>
      <c r="J7433">
        <v>8866.07</v>
      </c>
      <c r="M7433">
        <v>8866.07</v>
      </c>
      <c r="N7433">
        <f t="shared" si="116"/>
        <v>0</v>
      </c>
    </row>
    <row r="7434" spans="1:14" x14ac:dyDescent="0.2">
      <c r="A7434" t="s">
        <v>7693</v>
      </c>
      <c r="B7434" t="s">
        <v>41129</v>
      </c>
      <c r="I7434" t="s">
        <v>5</v>
      </c>
      <c r="J7434">
        <v>8866.07</v>
      </c>
      <c r="M7434">
        <v>8866.07</v>
      </c>
      <c r="N7434">
        <f t="shared" si="116"/>
        <v>0</v>
      </c>
    </row>
    <row r="7435" spans="1:14" x14ac:dyDescent="0.2">
      <c r="A7435" t="s">
        <v>7694</v>
      </c>
      <c r="B7435" t="s">
        <v>41130</v>
      </c>
      <c r="I7435" t="s">
        <v>5</v>
      </c>
      <c r="J7435">
        <v>131.88999999999999</v>
      </c>
      <c r="M7435">
        <v>131.88999999999999</v>
      </c>
      <c r="N7435">
        <f t="shared" si="116"/>
        <v>0</v>
      </c>
    </row>
    <row r="7436" spans="1:14" x14ac:dyDescent="0.2">
      <c r="A7436" t="s">
        <v>7695</v>
      </c>
      <c r="B7436" t="s">
        <v>41130</v>
      </c>
      <c r="I7436" t="s">
        <v>5</v>
      </c>
      <c r="J7436">
        <v>131.88999999999999</v>
      </c>
      <c r="M7436">
        <v>131.88999999999999</v>
      </c>
      <c r="N7436">
        <f t="shared" si="116"/>
        <v>0</v>
      </c>
    </row>
    <row r="7437" spans="1:14" x14ac:dyDescent="0.2">
      <c r="A7437" t="s">
        <v>7696</v>
      </c>
      <c r="B7437" t="s">
        <v>41131</v>
      </c>
      <c r="I7437" t="s">
        <v>5</v>
      </c>
      <c r="J7437">
        <v>131.33000000000001</v>
      </c>
      <c r="M7437">
        <v>131.33000000000001</v>
      </c>
      <c r="N7437">
        <f t="shared" si="116"/>
        <v>0</v>
      </c>
    </row>
    <row r="7438" spans="1:14" x14ac:dyDescent="0.2">
      <c r="A7438" t="s">
        <v>7697</v>
      </c>
      <c r="B7438" t="s">
        <v>41131</v>
      </c>
      <c r="I7438" t="s">
        <v>5</v>
      </c>
      <c r="J7438">
        <v>131.33000000000001</v>
      </c>
      <c r="M7438">
        <v>131.33000000000001</v>
      </c>
      <c r="N7438">
        <f t="shared" si="116"/>
        <v>0</v>
      </c>
    </row>
    <row r="7439" spans="1:14" x14ac:dyDescent="0.2">
      <c r="A7439" t="s">
        <v>7698</v>
      </c>
      <c r="B7439" t="s">
        <v>41132</v>
      </c>
      <c r="I7439" t="s">
        <v>5</v>
      </c>
      <c r="J7439">
        <v>224.31</v>
      </c>
      <c r="M7439">
        <v>224.31</v>
      </c>
      <c r="N7439">
        <f t="shared" si="116"/>
        <v>0</v>
      </c>
    </row>
    <row r="7440" spans="1:14" x14ac:dyDescent="0.2">
      <c r="A7440" t="s">
        <v>7699</v>
      </c>
      <c r="B7440" t="s">
        <v>41132</v>
      </c>
      <c r="I7440" t="s">
        <v>5</v>
      </c>
      <c r="J7440">
        <v>224.31</v>
      </c>
      <c r="M7440">
        <v>224.31</v>
      </c>
      <c r="N7440">
        <f t="shared" si="116"/>
        <v>0</v>
      </c>
    </row>
    <row r="7441" spans="1:14" x14ac:dyDescent="0.2">
      <c r="A7441" t="s">
        <v>7700</v>
      </c>
      <c r="B7441" t="s">
        <v>41133</v>
      </c>
      <c r="I7441" t="s">
        <v>5</v>
      </c>
      <c r="J7441">
        <v>401.65</v>
      </c>
      <c r="M7441">
        <v>401.65</v>
      </c>
      <c r="N7441">
        <f t="shared" si="116"/>
        <v>0</v>
      </c>
    </row>
    <row r="7442" spans="1:14" x14ac:dyDescent="0.2">
      <c r="A7442" t="s">
        <v>7701</v>
      </c>
      <c r="B7442" t="s">
        <v>41133</v>
      </c>
      <c r="I7442" t="s">
        <v>5</v>
      </c>
      <c r="J7442">
        <v>401.65</v>
      </c>
      <c r="M7442">
        <v>401.65</v>
      </c>
      <c r="N7442">
        <f t="shared" si="116"/>
        <v>0</v>
      </c>
    </row>
    <row r="7443" spans="1:14" x14ac:dyDescent="0.2">
      <c r="A7443" t="s">
        <v>7702</v>
      </c>
      <c r="B7443" t="s">
        <v>41134</v>
      </c>
      <c r="I7443" t="s">
        <v>5</v>
      </c>
      <c r="J7443">
        <v>649.83000000000004</v>
      </c>
      <c r="M7443">
        <v>649.83000000000004</v>
      </c>
      <c r="N7443">
        <f t="shared" si="116"/>
        <v>0</v>
      </c>
    </row>
    <row r="7444" spans="1:14" x14ac:dyDescent="0.2">
      <c r="A7444" t="s">
        <v>7703</v>
      </c>
      <c r="B7444" t="s">
        <v>41134</v>
      </c>
      <c r="I7444" t="s">
        <v>5</v>
      </c>
      <c r="J7444">
        <v>649.83000000000004</v>
      </c>
      <c r="M7444">
        <v>649.83000000000004</v>
      </c>
      <c r="N7444">
        <f t="shared" si="116"/>
        <v>0</v>
      </c>
    </row>
    <row r="7445" spans="1:14" x14ac:dyDescent="0.2">
      <c r="A7445" t="s">
        <v>7704</v>
      </c>
      <c r="B7445" t="s">
        <v>41135</v>
      </c>
      <c r="I7445" t="s">
        <v>5</v>
      </c>
      <c r="J7445">
        <v>2024.27</v>
      </c>
      <c r="M7445">
        <v>2024.27</v>
      </c>
      <c r="N7445">
        <f t="shared" si="116"/>
        <v>0</v>
      </c>
    </row>
    <row r="7446" spans="1:14" x14ac:dyDescent="0.2">
      <c r="A7446" t="s">
        <v>7705</v>
      </c>
      <c r="B7446" t="s">
        <v>41135</v>
      </c>
      <c r="I7446" t="s">
        <v>5</v>
      </c>
      <c r="J7446">
        <v>2024.27</v>
      </c>
      <c r="M7446">
        <v>2024.27</v>
      </c>
      <c r="N7446">
        <f t="shared" si="116"/>
        <v>0</v>
      </c>
    </row>
    <row r="7447" spans="1:14" x14ac:dyDescent="0.2">
      <c r="A7447" t="s">
        <v>7706</v>
      </c>
      <c r="B7447" t="s">
        <v>34221</v>
      </c>
      <c r="I7447" t="s">
        <v>4</v>
      </c>
      <c r="J7447">
        <v>142.85</v>
      </c>
      <c r="M7447">
        <v>142.85</v>
      </c>
      <c r="N7447">
        <f t="shared" si="116"/>
        <v>0</v>
      </c>
    </row>
    <row r="7448" spans="1:14" x14ac:dyDescent="0.2">
      <c r="A7448" t="s">
        <v>7707</v>
      </c>
      <c r="B7448" t="s">
        <v>34221</v>
      </c>
      <c r="I7448" t="s">
        <v>4</v>
      </c>
      <c r="J7448">
        <v>142.85</v>
      </c>
      <c r="M7448">
        <v>142.85</v>
      </c>
      <c r="N7448">
        <f t="shared" si="116"/>
        <v>0</v>
      </c>
    </row>
    <row r="7449" spans="1:14" x14ac:dyDescent="0.2">
      <c r="A7449" t="s">
        <v>7708</v>
      </c>
      <c r="B7449" t="s">
        <v>34222</v>
      </c>
      <c r="I7449" t="s">
        <v>4</v>
      </c>
      <c r="J7449">
        <v>195</v>
      </c>
      <c r="M7449">
        <v>195</v>
      </c>
      <c r="N7449">
        <f t="shared" si="116"/>
        <v>0</v>
      </c>
    </row>
    <row r="7450" spans="1:14" x14ac:dyDescent="0.2">
      <c r="A7450" t="s">
        <v>7709</v>
      </c>
      <c r="B7450" t="s">
        <v>34222</v>
      </c>
      <c r="I7450" t="s">
        <v>4</v>
      </c>
      <c r="J7450">
        <v>195</v>
      </c>
      <c r="M7450">
        <v>195</v>
      </c>
      <c r="N7450">
        <f t="shared" si="116"/>
        <v>0</v>
      </c>
    </row>
    <row r="7451" spans="1:14" x14ac:dyDescent="0.2">
      <c r="A7451" t="s">
        <v>7710</v>
      </c>
      <c r="B7451" t="s">
        <v>34223</v>
      </c>
      <c r="I7451" t="s">
        <v>4</v>
      </c>
      <c r="J7451">
        <v>253.6</v>
      </c>
      <c r="M7451">
        <v>253.6</v>
      </c>
      <c r="N7451">
        <f t="shared" si="116"/>
        <v>0</v>
      </c>
    </row>
    <row r="7452" spans="1:14" x14ac:dyDescent="0.2">
      <c r="A7452" t="s">
        <v>7711</v>
      </c>
      <c r="B7452" t="s">
        <v>34223</v>
      </c>
      <c r="I7452" t="s">
        <v>4</v>
      </c>
      <c r="J7452">
        <v>253.6</v>
      </c>
      <c r="M7452">
        <v>253.6</v>
      </c>
      <c r="N7452">
        <f t="shared" si="116"/>
        <v>0</v>
      </c>
    </row>
    <row r="7453" spans="1:14" x14ac:dyDescent="0.2">
      <c r="A7453" t="s">
        <v>7712</v>
      </c>
      <c r="B7453" t="s">
        <v>34224</v>
      </c>
      <c r="I7453" t="s">
        <v>4</v>
      </c>
      <c r="J7453">
        <v>314.87</v>
      </c>
      <c r="M7453">
        <v>314.87</v>
      </c>
      <c r="N7453">
        <f t="shared" si="116"/>
        <v>0</v>
      </c>
    </row>
    <row r="7454" spans="1:14" x14ac:dyDescent="0.2">
      <c r="A7454" t="s">
        <v>7713</v>
      </c>
      <c r="B7454" t="s">
        <v>34224</v>
      </c>
      <c r="I7454" t="s">
        <v>4</v>
      </c>
      <c r="J7454">
        <v>314.87</v>
      </c>
      <c r="M7454">
        <v>314.87</v>
      </c>
      <c r="N7454">
        <f t="shared" si="116"/>
        <v>0</v>
      </c>
    </row>
    <row r="7455" spans="1:14" x14ac:dyDescent="0.2">
      <c r="A7455" t="s">
        <v>7714</v>
      </c>
      <c r="B7455" t="s">
        <v>34225</v>
      </c>
      <c r="I7455" t="s">
        <v>4</v>
      </c>
      <c r="J7455">
        <v>394.83</v>
      </c>
      <c r="M7455">
        <v>394.83</v>
      </c>
      <c r="N7455">
        <f t="shared" si="116"/>
        <v>0</v>
      </c>
    </row>
    <row r="7456" spans="1:14" x14ac:dyDescent="0.2">
      <c r="A7456" t="s">
        <v>7715</v>
      </c>
      <c r="B7456" t="s">
        <v>34225</v>
      </c>
      <c r="I7456" t="s">
        <v>4</v>
      </c>
      <c r="J7456">
        <v>394.83</v>
      </c>
      <c r="M7456">
        <v>394.83</v>
      </c>
      <c r="N7456">
        <f t="shared" si="116"/>
        <v>0</v>
      </c>
    </row>
    <row r="7457" spans="1:14" x14ac:dyDescent="0.2">
      <c r="A7457" t="s">
        <v>7716</v>
      </c>
      <c r="B7457" t="s">
        <v>34226</v>
      </c>
      <c r="I7457" t="s">
        <v>4</v>
      </c>
      <c r="J7457">
        <v>575.34</v>
      </c>
      <c r="M7457">
        <v>575.34</v>
      </c>
      <c r="N7457">
        <f t="shared" si="116"/>
        <v>0</v>
      </c>
    </row>
    <row r="7458" spans="1:14" x14ac:dyDescent="0.2">
      <c r="A7458" t="s">
        <v>7717</v>
      </c>
      <c r="B7458" t="s">
        <v>34226</v>
      </c>
      <c r="I7458" t="s">
        <v>4</v>
      </c>
      <c r="J7458">
        <v>575.34</v>
      </c>
      <c r="M7458">
        <v>575.34</v>
      </c>
      <c r="N7458">
        <f t="shared" si="116"/>
        <v>0</v>
      </c>
    </row>
    <row r="7459" spans="1:14" x14ac:dyDescent="0.2">
      <c r="A7459" t="s">
        <v>7718</v>
      </c>
      <c r="B7459" t="s">
        <v>34227</v>
      </c>
      <c r="I7459" t="s">
        <v>4</v>
      </c>
      <c r="J7459">
        <v>575.86</v>
      </c>
      <c r="M7459">
        <v>575.86</v>
      </c>
      <c r="N7459">
        <f t="shared" si="116"/>
        <v>0</v>
      </c>
    </row>
    <row r="7460" spans="1:14" x14ac:dyDescent="0.2">
      <c r="A7460" t="s">
        <v>7719</v>
      </c>
      <c r="B7460" t="s">
        <v>34227</v>
      </c>
      <c r="I7460" t="s">
        <v>4</v>
      </c>
      <c r="J7460">
        <v>575.86</v>
      </c>
      <c r="M7460">
        <v>575.86</v>
      </c>
      <c r="N7460">
        <f t="shared" si="116"/>
        <v>0</v>
      </c>
    </row>
    <row r="7461" spans="1:14" x14ac:dyDescent="0.2">
      <c r="A7461" t="s">
        <v>7720</v>
      </c>
      <c r="B7461" t="s">
        <v>34228</v>
      </c>
      <c r="I7461" t="s">
        <v>4</v>
      </c>
      <c r="J7461">
        <v>785</v>
      </c>
      <c r="M7461">
        <v>785</v>
      </c>
      <c r="N7461">
        <f t="shared" si="116"/>
        <v>0</v>
      </c>
    </row>
    <row r="7462" spans="1:14" x14ac:dyDescent="0.2">
      <c r="A7462" t="s">
        <v>7721</v>
      </c>
      <c r="B7462" t="s">
        <v>34228</v>
      </c>
      <c r="I7462" t="s">
        <v>4</v>
      </c>
      <c r="J7462">
        <v>785</v>
      </c>
      <c r="M7462">
        <v>785</v>
      </c>
      <c r="N7462">
        <f t="shared" si="116"/>
        <v>0</v>
      </c>
    </row>
    <row r="7463" spans="1:14" x14ac:dyDescent="0.2">
      <c r="A7463" t="s">
        <v>7722</v>
      </c>
      <c r="B7463" t="s">
        <v>34229</v>
      </c>
      <c r="I7463" t="s">
        <v>4</v>
      </c>
      <c r="J7463">
        <v>1305</v>
      </c>
      <c r="M7463">
        <v>1305</v>
      </c>
      <c r="N7463">
        <f t="shared" si="116"/>
        <v>0</v>
      </c>
    </row>
    <row r="7464" spans="1:14" x14ac:dyDescent="0.2">
      <c r="A7464" t="s">
        <v>7723</v>
      </c>
      <c r="B7464" t="s">
        <v>34229</v>
      </c>
      <c r="I7464" t="s">
        <v>4</v>
      </c>
      <c r="J7464">
        <v>1305</v>
      </c>
      <c r="M7464">
        <v>1305</v>
      </c>
      <c r="N7464">
        <f t="shared" si="116"/>
        <v>0</v>
      </c>
    </row>
    <row r="7465" spans="1:14" x14ac:dyDescent="0.2">
      <c r="A7465" t="s">
        <v>7724</v>
      </c>
      <c r="B7465" t="s">
        <v>34230</v>
      </c>
      <c r="I7465" t="s">
        <v>4</v>
      </c>
      <c r="J7465">
        <v>2173.48</v>
      </c>
      <c r="M7465">
        <v>2173.48</v>
      </c>
      <c r="N7465">
        <f t="shared" si="116"/>
        <v>0</v>
      </c>
    </row>
    <row r="7466" spans="1:14" x14ac:dyDescent="0.2">
      <c r="A7466" t="s">
        <v>7725</v>
      </c>
      <c r="B7466" t="s">
        <v>34230</v>
      </c>
      <c r="I7466" t="s">
        <v>4</v>
      </c>
      <c r="J7466">
        <v>2173.48</v>
      </c>
      <c r="M7466">
        <v>2173.48</v>
      </c>
      <c r="N7466">
        <f t="shared" si="116"/>
        <v>0</v>
      </c>
    </row>
    <row r="7467" spans="1:14" x14ac:dyDescent="0.2">
      <c r="A7467" t="s">
        <v>7726</v>
      </c>
      <c r="B7467" t="s">
        <v>34231</v>
      </c>
      <c r="I7467" t="s">
        <v>4</v>
      </c>
      <c r="J7467">
        <v>2470.9499999999998</v>
      </c>
      <c r="M7467">
        <v>2470.9499999999998</v>
      </c>
      <c r="N7467">
        <f t="shared" si="116"/>
        <v>0</v>
      </c>
    </row>
    <row r="7468" spans="1:14" x14ac:dyDescent="0.2">
      <c r="A7468" t="s">
        <v>7727</v>
      </c>
      <c r="B7468" t="s">
        <v>34231</v>
      </c>
      <c r="I7468" t="s">
        <v>4</v>
      </c>
      <c r="J7468">
        <v>2470.9499999999998</v>
      </c>
      <c r="M7468">
        <v>2470.9499999999998</v>
      </c>
      <c r="N7468">
        <f t="shared" si="116"/>
        <v>0</v>
      </c>
    </row>
    <row r="7469" spans="1:14" x14ac:dyDescent="0.2">
      <c r="A7469" t="s">
        <v>7728</v>
      </c>
      <c r="B7469" t="s">
        <v>34232</v>
      </c>
      <c r="I7469" t="s">
        <v>4</v>
      </c>
      <c r="J7469">
        <v>145</v>
      </c>
      <c r="M7469">
        <v>145</v>
      </c>
      <c r="N7469">
        <f t="shared" si="116"/>
        <v>0</v>
      </c>
    </row>
    <row r="7470" spans="1:14" x14ac:dyDescent="0.2">
      <c r="A7470" t="s">
        <v>7729</v>
      </c>
      <c r="B7470" t="s">
        <v>34232</v>
      </c>
      <c r="I7470" t="s">
        <v>4</v>
      </c>
      <c r="J7470">
        <v>145</v>
      </c>
      <c r="M7470">
        <v>145</v>
      </c>
      <c r="N7470">
        <f t="shared" si="116"/>
        <v>0</v>
      </c>
    </row>
    <row r="7471" spans="1:14" x14ac:dyDescent="0.2">
      <c r="A7471" t="s">
        <v>7730</v>
      </c>
      <c r="B7471" t="s">
        <v>34233</v>
      </c>
      <c r="I7471" t="s">
        <v>4</v>
      </c>
      <c r="J7471">
        <v>205</v>
      </c>
      <c r="M7471">
        <v>205</v>
      </c>
      <c r="N7471">
        <f t="shared" si="116"/>
        <v>0</v>
      </c>
    </row>
    <row r="7472" spans="1:14" x14ac:dyDescent="0.2">
      <c r="A7472" t="s">
        <v>7731</v>
      </c>
      <c r="B7472" t="s">
        <v>34233</v>
      </c>
      <c r="I7472" t="s">
        <v>4</v>
      </c>
      <c r="J7472">
        <v>205</v>
      </c>
      <c r="M7472">
        <v>205</v>
      </c>
      <c r="N7472">
        <f t="shared" si="116"/>
        <v>0</v>
      </c>
    </row>
    <row r="7473" spans="1:14" x14ac:dyDescent="0.2">
      <c r="A7473" t="s">
        <v>7732</v>
      </c>
      <c r="B7473" t="s">
        <v>34234</v>
      </c>
      <c r="I7473" t="s">
        <v>4</v>
      </c>
      <c r="J7473">
        <v>253.6</v>
      </c>
      <c r="M7473">
        <v>253.6</v>
      </c>
      <c r="N7473">
        <f t="shared" si="116"/>
        <v>0</v>
      </c>
    </row>
    <row r="7474" spans="1:14" x14ac:dyDescent="0.2">
      <c r="A7474" t="s">
        <v>7733</v>
      </c>
      <c r="B7474" t="s">
        <v>34234</v>
      </c>
      <c r="I7474" t="s">
        <v>4</v>
      </c>
      <c r="J7474">
        <v>253.6</v>
      </c>
      <c r="M7474">
        <v>253.6</v>
      </c>
      <c r="N7474">
        <f t="shared" si="116"/>
        <v>0</v>
      </c>
    </row>
    <row r="7475" spans="1:14" x14ac:dyDescent="0.2">
      <c r="A7475" t="s">
        <v>7734</v>
      </c>
      <c r="B7475" t="s">
        <v>34235</v>
      </c>
      <c r="I7475" t="s">
        <v>4</v>
      </c>
      <c r="J7475">
        <v>376.76</v>
      </c>
      <c r="M7475">
        <v>376.76</v>
      </c>
      <c r="N7475">
        <f t="shared" si="116"/>
        <v>0</v>
      </c>
    </row>
    <row r="7476" spans="1:14" x14ac:dyDescent="0.2">
      <c r="A7476" t="s">
        <v>7735</v>
      </c>
      <c r="B7476" t="s">
        <v>34235</v>
      </c>
      <c r="I7476" t="s">
        <v>4</v>
      </c>
      <c r="J7476">
        <v>376.76</v>
      </c>
      <c r="M7476">
        <v>376.76</v>
      </c>
      <c r="N7476">
        <f t="shared" si="116"/>
        <v>0</v>
      </c>
    </row>
    <row r="7477" spans="1:14" x14ac:dyDescent="0.2">
      <c r="A7477" t="s">
        <v>7736</v>
      </c>
      <c r="B7477" t="s">
        <v>34236</v>
      </c>
      <c r="I7477" t="s">
        <v>4</v>
      </c>
      <c r="J7477">
        <v>484.58</v>
      </c>
      <c r="M7477">
        <v>484.58</v>
      </c>
      <c r="N7477">
        <f t="shared" si="116"/>
        <v>0</v>
      </c>
    </row>
    <row r="7478" spans="1:14" x14ac:dyDescent="0.2">
      <c r="A7478" t="s">
        <v>7737</v>
      </c>
      <c r="B7478" t="s">
        <v>34236</v>
      </c>
      <c r="I7478" t="s">
        <v>4</v>
      </c>
      <c r="J7478">
        <v>484.58</v>
      </c>
      <c r="M7478">
        <v>484.58</v>
      </c>
      <c r="N7478">
        <f t="shared" si="116"/>
        <v>0</v>
      </c>
    </row>
    <row r="7479" spans="1:14" x14ac:dyDescent="0.2">
      <c r="A7479" t="s">
        <v>7738</v>
      </c>
      <c r="B7479" t="s">
        <v>34237</v>
      </c>
      <c r="I7479" t="s">
        <v>4</v>
      </c>
      <c r="J7479">
        <v>599.46</v>
      </c>
      <c r="M7479">
        <v>599.46</v>
      </c>
      <c r="N7479">
        <f t="shared" si="116"/>
        <v>0</v>
      </c>
    </row>
    <row r="7480" spans="1:14" x14ac:dyDescent="0.2">
      <c r="A7480" t="s">
        <v>7739</v>
      </c>
      <c r="B7480" t="s">
        <v>34237</v>
      </c>
      <c r="I7480" t="s">
        <v>4</v>
      </c>
      <c r="J7480">
        <v>599.46</v>
      </c>
      <c r="M7480">
        <v>599.46</v>
      </c>
      <c r="N7480">
        <f t="shared" si="116"/>
        <v>0</v>
      </c>
    </row>
    <row r="7481" spans="1:14" x14ac:dyDescent="0.2">
      <c r="A7481" t="s">
        <v>7740</v>
      </c>
      <c r="B7481" t="s">
        <v>34238</v>
      </c>
      <c r="I7481" t="s">
        <v>4</v>
      </c>
      <c r="J7481">
        <v>664.67</v>
      </c>
      <c r="M7481">
        <v>664.67</v>
      </c>
      <c r="N7481">
        <f t="shared" si="116"/>
        <v>0</v>
      </c>
    </row>
    <row r="7482" spans="1:14" x14ac:dyDescent="0.2">
      <c r="A7482" t="s">
        <v>7741</v>
      </c>
      <c r="B7482" t="s">
        <v>34238</v>
      </c>
      <c r="I7482" t="s">
        <v>4</v>
      </c>
      <c r="J7482">
        <v>664.67</v>
      </c>
      <c r="M7482">
        <v>664.67</v>
      </c>
      <c r="N7482">
        <f t="shared" si="116"/>
        <v>0</v>
      </c>
    </row>
    <row r="7483" spans="1:14" x14ac:dyDescent="0.2">
      <c r="A7483" t="s">
        <v>7742</v>
      </c>
      <c r="B7483" t="s">
        <v>34239</v>
      </c>
      <c r="I7483" t="s">
        <v>4</v>
      </c>
      <c r="J7483">
        <v>999.11</v>
      </c>
      <c r="M7483">
        <v>999.11</v>
      </c>
      <c r="N7483">
        <f t="shared" si="116"/>
        <v>0</v>
      </c>
    </row>
    <row r="7484" spans="1:14" x14ac:dyDescent="0.2">
      <c r="A7484" t="s">
        <v>7743</v>
      </c>
      <c r="B7484" t="s">
        <v>34239</v>
      </c>
      <c r="I7484" t="s">
        <v>4</v>
      </c>
      <c r="J7484">
        <v>999.11</v>
      </c>
      <c r="M7484">
        <v>999.11</v>
      </c>
      <c r="N7484">
        <f t="shared" si="116"/>
        <v>0</v>
      </c>
    </row>
    <row r="7485" spans="1:14" x14ac:dyDescent="0.2">
      <c r="A7485" t="s">
        <v>7744</v>
      </c>
      <c r="B7485" t="s">
        <v>34240</v>
      </c>
      <c r="I7485" t="s">
        <v>4</v>
      </c>
      <c r="J7485">
        <v>1345</v>
      </c>
      <c r="M7485">
        <v>1345</v>
      </c>
      <c r="N7485">
        <f t="shared" si="116"/>
        <v>0</v>
      </c>
    </row>
    <row r="7486" spans="1:14" x14ac:dyDescent="0.2">
      <c r="A7486" t="s">
        <v>7745</v>
      </c>
      <c r="B7486" t="s">
        <v>34240</v>
      </c>
      <c r="I7486" t="s">
        <v>4</v>
      </c>
      <c r="J7486">
        <v>1345</v>
      </c>
      <c r="M7486">
        <v>1345</v>
      </c>
      <c r="N7486">
        <f t="shared" si="116"/>
        <v>0</v>
      </c>
    </row>
    <row r="7487" spans="1:14" x14ac:dyDescent="0.2">
      <c r="A7487" t="s">
        <v>7746</v>
      </c>
      <c r="B7487" t="s">
        <v>34241</v>
      </c>
      <c r="I7487" t="s">
        <v>4</v>
      </c>
      <c r="J7487">
        <v>155</v>
      </c>
      <c r="M7487">
        <v>155</v>
      </c>
      <c r="N7487">
        <f t="shared" si="116"/>
        <v>0</v>
      </c>
    </row>
    <row r="7488" spans="1:14" x14ac:dyDescent="0.2">
      <c r="A7488" t="s">
        <v>7747</v>
      </c>
      <c r="B7488" t="s">
        <v>34241</v>
      </c>
      <c r="I7488" t="s">
        <v>4</v>
      </c>
      <c r="J7488">
        <v>155</v>
      </c>
      <c r="M7488">
        <v>155</v>
      </c>
      <c r="N7488">
        <f t="shared" si="116"/>
        <v>0</v>
      </c>
    </row>
    <row r="7489" spans="1:14" x14ac:dyDescent="0.2">
      <c r="A7489" t="s">
        <v>7748</v>
      </c>
      <c r="B7489" t="s">
        <v>34242</v>
      </c>
      <c r="I7489" t="s">
        <v>4</v>
      </c>
      <c r="J7489">
        <v>215</v>
      </c>
      <c r="M7489">
        <v>215</v>
      </c>
      <c r="N7489">
        <f t="shared" si="116"/>
        <v>0</v>
      </c>
    </row>
    <row r="7490" spans="1:14" x14ac:dyDescent="0.2">
      <c r="A7490" t="s">
        <v>7749</v>
      </c>
      <c r="B7490" t="s">
        <v>34242</v>
      </c>
      <c r="I7490" t="s">
        <v>4</v>
      </c>
      <c r="J7490">
        <v>215</v>
      </c>
      <c r="M7490">
        <v>215</v>
      </c>
      <c r="N7490">
        <f t="shared" si="116"/>
        <v>0</v>
      </c>
    </row>
    <row r="7491" spans="1:14" x14ac:dyDescent="0.2">
      <c r="A7491" t="s">
        <v>7750</v>
      </c>
      <c r="B7491" t="s">
        <v>34243</v>
      </c>
      <c r="I7491" t="s">
        <v>4</v>
      </c>
      <c r="J7491">
        <v>318.31</v>
      </c>
      <c r="M7491">
        <v>318.31</v>
      </c>
      <c r="N7491">
        <f t="shared" si="116"/>
        <v>0</v>
      </c>
    </row>
    <row r="7492" spans="1:14" x14ac:dyDescent="0.2">
      <c r="A7492" t="s">
        <v>7751</v>
      </c>
      <c r="B7492" t="s">
        <v>34243</v>
      </c>
      <c r="I7492" t="s">
        <v>4</v>
      </c>
      <c r="J7492">
        <v>318.31</v>
      </c>
      <c r="M7492">
        <v>318.31</v>
      </c>
      <c r="N7492">
        <f t="shared" ref="N7492:N7555" si="117">J7492-M7492</f>
        <v>0</v>
      </c>
    </row>
    <row r="7493" spans="1:14" x14ac:dyDescent="0.2">
      <c r="A7493" t="s">
        <v>7752</v>
      </c>
      <c r="B7493" t="s">
        <v>34244</v>
      </c>
      <c r="I7493" t="s">
        <v>4</v>
      </c>
      <c r="J7493">
        <v>382.03</v>
      </c>
      <c r="M7493">
        <v>382.03</v>
      </c>
      <c r="N7493">
        <f t="shared" si="117"/>
        <v>0</v>
      </c>
    </row>
    <row r="7494" spans="1:14" x14ac:dyDescent="0.2">
      <c r="A7494" t="s">
        <v>7753</v>
      </c>
      <c r="B7494" t="s">
        <v>34244</v>
      </c>
      <c r="I7494" t="s">
        <v>4</v>
      </c>
      <c r="J7494">
        <v>382.03</v>
      </c>
      <c r="M7494">
        <v>382.03</v>
      </c>
      <c r="N7494">
        <f t="shared" si="117"/>
        <v>0</v>
      </c>
    </row>
    <row r="7495" spans="1:14" x14ac:dyDescent="0.2">
      <c r="A7495" t="s">
        <v>7754</v>
      </c>
      <c r="B7495" t="s">
        <v>34245</v>
      </c>
      <c r="I7495" t="s">
        <v>4</v>
      </c>
      <c r="J7495">
        <v>514.61</v>
      </c>
      <c r="M7495">
        <v>514.61</v>
      </c>
      <c r="N7495">
        <f t="shared" si="117"/>
        <v>0</v>
      </c>
    </row>
    <row r="7496" spans="1:14" x14ac:dyDescent="0.2">
      <c r="A7496" t="s">
        <v>7755</v>
      </c>
      <c r="B7496" t="s">
        <v>34245</v>
      </c>
      <c r="I7496" t="s">
        <v>4</v>
      </c>
      <c r="J7496">
        <v>514.61</v>
      </c>
      <c r="M7496">
        <v>514.61</v>
      </c>
      <c r="N7496">
        <f t="shared" si="117"/>
        <v>0</v>
      </c>
    </row>
    <row r="7497" spans="1:14" x14ac:dyDescent="0.2">
      <c r="A7497" t="s">
        <v>7756</v>
      </c>
      <c r="B7497" t="s">
        <v>34246</v>
      </c>
      <c r="I7497" t="s">
        <v>4</v>
      </c>
      <c r="J7497">
        <v>608.92999999999995</v>
      </c>
      <c r="M7497">
        <v>608.92999999999995</v>
      </c>
      <c r="N7497">
        <f t="shared" si="117"/>
        <v>0</v>
      </c>
    </row>
    <row r="7498" spans="1:14" x14ac:dyDescent="0.2">
      <c r="A7498" t="s">
        <v>7757</v>
      </c>
      <c r="B7498" t="s">
        <v>34246</v>
      </c>
      <c r="I7498" t="s">
        <v>4</v>
      </c>
      <c r="J7498">
        <v>608.92999999999995</v>
      </c>
      <c r="M7498">
        <v>608.92999999999995</v>
      </c>
      <c r="N7498">
        <f t="shared" si="117"/>
        <v>0</v>
      </c>
    </row>
    <row r="7499" spans="1:14" x14ac:dyDescent="0.2">
      <c r="A7499" t="s">
        <v>7758</v>
      </c>
      <c r="B7499" t="s">
        <v>34247</v>
      </c>
      <c r="I7499" t="s">
        <v>4</v>
      </c>
      <c r="J7499">
        <v>674.16</v>
      </c>
      <c r="M7499">
        <v>674.16</v>
      </c>
      <c r="N7499">
        <f t="shared" si="117"/>
        <v>0</v>
      </c>
    </row>
    <row r="7500" spans="1:14" x14ac:dyDescent="0.2">
      <c r="A7500" t="s">
        <v>7759</v>
      </c>
      <c r="B7500" t="s">
        <v>34247</v>
      </c>
      <c r="I7500" t="s">
        <v>4</v>
      </c>
      <c r="J7500">
        <v>674.16</v>
      </c>
      <c r="M7500">
        <v>674.16</v>
      </c>
      <c r="N7500">
        <f t="shared" si="117"/>
        <v>0</v>
      </c>
    </row>
    <row r="7501" spans="1:14" x14ac:dyDescent="0.2">
      <c r="A7501" t="s">
        <v>7760</v>
      </c>
      <c r="B7501" t="s">
        <v>34248</v>
      </c>
      <c r="I7501" t="s">
        <v>4</v>
      </c>
      <c r="J7501">
        <v>920.48</v>
      </c>
      <c r="M7501">
        <v>920.48</v>
      </c>
      <c r="N7501">
        <f t="shared" si="117"/>
        <v>0</v>
      </c>
    </row>
    <row r="7502" spans="1:14" x14ac:dyDescent="0.2">
      <c r="A7502" t="s">
        <v>7761</v>
      </c>
      <c r="B7502" t="s">
        <v>34248</v>
      </c>
      <c r="I7502" t="s">
        <v>4</v>
      </c>
      <c r="J7502">
        <v>920.48</v>
      </c>
      <c r="M7502">
        <v>920.48</v>
      </c>
      <c r="N7502">
        <f t="shared" si="117"/>
        <v>0</v>
      </c>
    </row>
    <row r="7503" spans="1:14" x14ac:dyDescent="0.2">
      <c r="A7503" t="s">
        <v>7762</v>
      </c>
      <c r="B7503" t="s">
        <v>34249</v>
      </c>
      <c r="I7503" t="s">
        <v>4</v>
      </c>
      <c r="J7503">
        <v>1515</v>
      </c>
      <c r="M7503">
        <v>1515</v>
      </c>
      <c r="N7503">
        <f t="shared" si="117"/>
        <v>0</v>
      </c>
    </row>
    <row r="7504" spans="1:14" x14ac:dyDescent="0.2">
      <c r="A7504" t="s">
        <v>7763</v>
      </c>
      <c r="B7504" t="s">
        <v>34249</v>
      </c>
      <c r="I7504" t="s">
        <v>4</v>
      </c>
      <c r="J7504">
        <v>1515</v>
      </c>
      <c r="M7504">
        <v>1515</v>
      </c>
      <c r="N7504">
        <f t="shared" si="117"/>
        <v>0</v>
      </c>
    </row>
    <row r="7505" spans="1:14" x14ac:dyDescent="0.2">
      <c r="A7505" t="s">
        <v>7764</v>
      </c>
      <c r="B7505" t="s">
        <v>34250</v>
      </c>
      <c r="I7505" t="s">
        <v>4</v>
      </c>
      <c r="J7505">
        <v>107.79</v>
      </c>
      <c r="M7505">
        <v>107.79</v>
      </c>
      <c r="N7505">
        <f t="shared" si="117"/>
        <v>0</v>
      </c>
    </row>
    <row r="7506" spans="1:14" x14ac:dyDescent="0.2">
      <c r="A7506" t="s">
        <v>7765</v>
      </c>
      <c r="B7506" t="s">
        <v>34250</v>
      </c>
      <c r="I7506" t="s">
        <v>4</v>
      </c>
      <c r="J7506">
        <v>107.79</v>
      </c>
      <c r="M7506">
        <v>107.79</v>
      </c>
      <c r="N7506">
        <f t="shared" si="117"/>
        <v>0</v>
      </c>
    </row>
    <row r="7507" spans="1:14" x14ac:dyDescent="0.2">
      <c r="A7507" t="s">
        <v>7766</v>
      </c>
      <c r="B7507" t="s">
        <v>34251</v>
      </c>
      <c r="I7507" t="s">
        <v>4</v>
      </c>
      <c r="J7507">
        <v>121.83</v>
      </c>
      <c r="M7507">
        <v>121.83</v>
      </c>
      <c r="N7507">
        <f t="shared" si="117"/>
        <v>0</v>
      </c>
    </row>
    <row r="7508" spans="1:14" x14ac:dyDescent="0.2">
      <c r="A7508" t="s">
        <v>7767</v>
      </c>
      <c r="B7508" t="s">
        <v>34251</v>
      </c>
      <c r="I7508" t="s">
        <v>4</v>
      </c>
      <c r="J7508">
        <v>121.83</v>
      </c>
      <c r="M7508">
        <v>121.83</v>
      </c>
      <c r="N7508">
        <f t="shared" si="117"/>
        <v>0</v>
      </c>
    </row>
    <row r="7509" spans="1:14" x14ac:dyDescent="0.2">
      <c r="A7509" t="s">
        <v>7768</v>
      </c>
      <c r="B7509" t="s">
        <v>34252</v>
      </c>
      <c r="I7509" t="s">
        <v>4</v>
      </c>
      <c r="J7509">
        <v>169</v>
      </c>
      <c r="M7509">
        <v>169</v>
      </c>
      <c r="N7509">
        <f t="shared" si="117"/>
        <v>0</v>
      </c>
    </row>
    <row r="7510" spans="1:14" x14ac:dyDescent="0.2">
      <c r="A7510" t="s">
        <v>7769</v>
      </c>
      <c r="B7510" t="s">
        <v>34252</v>
      </c>
      <c r="I7510" t="s">
        <v>4</v>
      </c>
      <c r="J7510">
        <v>169</v>
      </c>
      <c r="M7510">
        <v>169</v>
      </c>
      <c r="N7510">
        <f t="shared" si="117"/>
        <v>0</v>
      </c>
    </row>
    <row r="7511" spans="1:14" x14ac:dyDescent="0.2">
      <c r="A7511" t="s">
        <v>7770</v>
      </c>
      <c r="B7511" t="s">
        <v>34253</v>
      </c>
      <c r="I7511" t="s">
        <v>4</v>
      </c>
      <c r="J7511">
        <v>170</v>
      </c>
      <c r="M7511">
        <v>170</v>
      </c>
      <c r="N7511">
        <f t="shared" si="117"/>
        <v>0</v>
      </c>
    </row>
    <row r="7512" spans="1:14" x14ac:dyDescent="0.2">
      <c r="A7512" t="s">
        <v>7771</v>
      </c>
      <c r="B7512" t="s">
        <v>34253</v>
      </c>
      <c r="I7512" t="s">
        <v>4</v>
      </c>
      <c r="J7512">
        <v>170</v>
      </c>
      <c r="M7512">
        <v>170</v>
      </c>
      <c r="N7512">
        <f t="shared" si="117"/>
        <v>0</v>
      </c>
    </row>
    <row r="7513" spans="1:14" x14ac:dyDescent="0.2">
      <c r="A7513" t="s">
        <v>7772</v>
      </c>
      <c r="B7513" t="s">
        <v>34254</v>
      </c>
      <c r="I7513" t="s">
        <v>4</v>
      </c>
      <c r="J7513">
        <v>231.71</v>
      </c>
      <c r="M7513">
        <v>231.71</v>
      </c>
      <c r="N7513">
        <f t="shared" si="117"/>
        <v>0</v>
      </c>
    </row>
    <row r="7514" spans="1:14" x14ac:dyDescent="0.2">
      <c r="A7514" t="s">
        <v>7773</v>
      </c>
      <c r="B7514" t="s">
        <v>34254</v>
      </c>
      <c r="I7514" t="s">
        <v>4</v>
      </c>
      <c r="J7514">
        <v>231.71</v>
      </c>
      <c r="M7514">
        <v>231.71</v>
      </c>
      <c r="N7514">
        <f t="shared" si="117"/>
        <v>0</v>
      </c>
    </row>
    <row r="7515" spans="1:14" x14ac:dyDescent="0.2">
      <c r="A7515" t="s">
        <v>7774</v>
      </c>
      <c r="B7515" t="s">
        <v>34255</v>
      </c>
      <c r="I7515" t="s">
        <v>4</v>
      </c>
      <c r="J7515">
        <v>288</v>
      </c>
      <c r="M7515">
        <v>288</v>
      </c>
      <c r="N7515">
        <f t="shared" si="117"/>
        <v>0</v>
      </c>
    </row>
    <row r="7516" spans="1:14" x14ac:dyDescent="0.2">
      <c r="A7516" t="s">
        <v>7775</v>
      </c>
      <c r="B7516" t="s">
        <v>34255</v>
      </c>
      <c r="I7516" t="s">
        <v>4</v>
      </c>
      <c r="J7516">
        <v>288</v>
      </c>
      <c r="M7516">
        <v>288</v>
      </c>
      <c r="N7516">
        <f t="shared" si="117"/>
        <v>0</v>
      </c>
    </row>
    <row r="7517" spans="1:14" x14ac:dyDescent="0.2">
      <c r="A7517" t="s">
        <v>7776</v>
      </c>
      <c r="B7517" t="s">
        <v>34256</v>
      </c>
      <c r="I7517" t="s">
        <v>4</v>
      </c>
      <c r="J7517">
        <v>368</v>
      </c>
      <c r="M7517">
        <v>368</v>
      </c>
      <c r="N7517">
        <f t="shared" si="117"/>
        <v>0</v>
      </c>
    </row>
    <row r="7518" spans="1:14" x14ac:dyDescent="0.2">
      <c r="A7518" t="s">
        <v>7777</v>
      </c>
      <c r="B7518" t="s">
        <v>34256</v>
      </c>
      <c r="I7518" t="s">
        <v>4</v>
      </c>
      <c r="J7518">
        <v>368</v>
      </c>
      <c r="M7518">
        <v>368</v>
      </c>
      <c r="N7518">
        <f t="shared" si="117"/>
        <v>0</v>
      </c>
    </row>
    <row r="7519" spans="1:14" x14ac:dyDescent="0.2">
      <c r="A7519" t="s">
        <v>7778</v>
      </c>
      <c r="B7519" t="s">
        <v>34257</v>
      </c>
      <c r="I7519" t="s">
        <v>4</v>
      </c>
      <c r="J7519">
        <v>387</v>
      </c>
      <c r="M7519">
        <v>387</v>
      </c>
      <c r="N7519">
        <f t="shared" si="117"/>
        <v>0</v>
      </c>
    </row>
    <row r="7520" spans="1:14" x14ac:dyDescent="0.2">
      <c r="A7520" t="s">
        <v>7779</v>
      </c>
      <c r="B7520" t="s">
        <v>34257</v>
      </c>
      <c r="I7520" t="s">
        <v>4</v>
      </c>
      <c r="J7520">
        <v>387</v>
      </c>
      <c r="M7520">
        <v>387</v>
      </c>
      <c r="N7520">
        <f t="shared" si="117"/>
        <v>0</v>
      </c>
    </row>
    <row r="7521" spans="1:14" x14ac:dyDescent="0.2">
      <c r="A7521" t="s">
        <v>7780</v>
      </c>
      <c r="B7521" t="s">
        <v>34258</v>
      </c>
      <c r="I7521" t="s">
        <v>4</v>
      </c>
      <c r="J7521">
        <v>688</v>
      </c>
      <c r="M7521">
        <v>688</v>
      </c>
      <c r="N7521">
        <f t="shared" si="117"/>
        <v>0</v>
      </c>
    </row>
    <row r="7522" spans="1:14" x14ac:dyDescent="0.2">
      <c r="A7522" t="s">
        <v>7781</v>
      </c>
      <c r="B7522" t="s">
        <v>34258</v>
      </c>
      <c r="I7522" t="s">
        <v>4</v>
      </c>
      <c r="J7522">
        <v>688</v>
      </c>
      <c r="M7522">
        <v>688</v>
      </c>
      <c r="N7522">
        <f t="shared" si="117"/>
        <v>0</v>
      </c>
    </row>
    <row r="7523" spans="1:14" x14ac:dyDescent="0.2">
      <c r="A7523" t="s">
        <v>7782</v>
      </c>
      <c r="B7523" t="s">
        <v>34259</v>
      </c>
      <c r="I7523" t="s">
        <v>4</v>
      </c>
      <c r="J7523">
        <v>875.6</v>
      </c>
      <c r="M7523">
        <v>875.6</v>
      </c>
      <c r="N7523">
        <f t="shared" si="117"/>
        <v>0</v>
      </c>
    </row>
    <row r="7524" spans="1:14" x14ac:dyDescent="0.2">
      <c r="A7524" t="s">
        <v>7783</v>
      </c>
      <c r="B7524" t="s">
        <v>34259</v>
      </c>
      <c r="I7524" t="s">
        <v>4</v>
      </c>
      <c r="J7524">
        <v>875.6</v>
      </c>
      <c r="M7524">
        <v>875.6</v>
      </c>
      <c r="N7524">
        <f t="shared" si="117"/>
        <v>0</v>
      </c>
    </row>
    <row r="7525" spans="1:14" x14ac:dyDescent="0.2">
      <c r="A7525" t="s">
        <v>7784</v>
      </c>
      <c r="B7525" t="s">
        <v>34260</v>
      </c>
      <c r="I7525" t="s">
        <v>4</v>
      </c>
      <c r="J7525">
        <v>88.57</v>
      </c>
      <c r="M7525">
        <v>88.57</v>
      </c>
      <c r="N7525">
        <f t="shared" si="117"/>
        <v>0</v>
      </c>
    </row>
    <row r="7526" spans="1:14" x14ac:dyDescent="0.2">
      <c r="A7526" t="s">
        <v>7785</v>
      </c>
      <c r="B7526" t="s">
        <v>34260</v>
      </c>
      <c r="I7526" t="s">
        <v>4</v>
      </c>
      <c r="J7526">
        <v>88.57</v>
      </c>
      <c r="M7526">
        <v>88.57</v>
      </c>
      <c r="N7526">
        <f t="shared" si="117"/>
        <v>0</v>
      </c>
    </row>
    <row r="7527" spans="1:14" x14ac:dyDescent="0.2">
      <c r="A7527" t="s">
        <v>7786</v>
      </c>
      <c r="B7527" t="s">
        <v>34261</v>
      </c>
      <c r="I7527" t="s">
        <v>4</v>
      </c>
      <c r="J7527">
        <v>116.68</v>
      </c>
      <c r="M7527">
        <v>116.68</v>
      </c>
      <c r="N7527">
        <f t="shared" si="117"/>
        <v>0</v>
      </c>
    </row>
    <row r="7528" spans="1:14" x14ac:dyDescent="0.2">
      <c r="A7528" t="s">
        <v>7787</v>
      </c>
      <c r="B7528" t="s">
        <v>34261</v>
      </c>
      <c r="I7528" t="s">
        <v>4</v>
      </c>
      <c r="J7528">
        <v>116.68</v>
      </c>
      <c r="M7528">
        <v>116.68</v>
      </c>
      <c r="N7528">
        <f t="shared" si="117"/>
        <v>0</v>
      </c>
    </row>
    <row r="7529" spans="1:14" x14ac:dyDescent="0.2">
      <c r="A7529" t="s">
        <v>7788</v>
      </c>
      <c r="B7529" t="s">
        <v>34262</v>
      </c>
      <c r="I7529" t="s">
        <v>4</v>
      </c>
      <c r="J7529">
        <v>190.37</v>
      </c>
      <c r="M7529">
        <v>190.37</v>
      </c>
      <c r="N7529">
        <f t="shared" si="117"/>
        <v>0</v>
      </c>
    </row>
    <row r="7530" spans="1:14" x14ac:dyDescent="0.2">
      <c r="A7530" t="s">
        <v>7789</v>
      </c>
      <c r="B7530" t="s">
        <v>34262</v>
      </c>
      <c r="I7530" t="s">
        <v>4</v>
      </c>
      <c r="J7530">
        <v>190.37</v>
      </c>
      <c r="M7530">
        <v>190.37</v>
      </c>
      <c r="N7530">
        <f t="shared" si="117"/>
        <v>0</v>
      </c>
    </row>
    <row r="7531" spans="1:14" x14ac:dyDescent="0.2">
      <c r="A7531" t="s">
        <v>7790</v>
      </c>
      <c r="B7531" t="s">
        <v>34263</v>
      </c>
      <c r="I7531" t="s">
        <v>4</v>
      </c>
      <c r="J7531">
        <v>226.9</v>
      </c>
      <c r="M7531">
        <v>226.9</v>
      </c>
      <c r="N7531">
        <f t="shared" si="117"/>
        <v>0</v>
      </c>
    </row>
    <row r="7532" spans="1:14" x14ac:dyDescent="0.2">
      <c r="A7532" t="s">
        <v>7791</v>
      </c>
      <c r="B7532" t="s">
        <v>34263</v>
      </c>
      <c r="I7532" t="s">
        <v>4</v>
      </c>
      <c r="J7532">
        <v>226.9</v>
      </c>
      <c r="M7532">
        <v>226.9</v>
      </c>
      <c r="N7532">
        <f t="shared" si="117"/>
        <v>0</v>
      </c>
    </row>
    <row r="7533" spans="1:14" x14ac:dyDescent="0.2">
      <c r="A7533" t="s">
        <v>7792</v>
      </c>
      <c r="B7533" t="s">
        <v>34264</v>
      </c>
      <c r="I7533" t="s">
        <v>4</v>
      </c>
      <c r="J7533">
        <v>248</v>
      </c>
      <c r="M7533">
        <v>248</v>
      </c>
      <c r="N7533">
        <f t="shared" si="117"/>
        <v>0</v>
      </c>
    </row>
    <row r="7534" spans="1:14" x14ac:dyDescent="0.2">
      <c r="A7534" t="s">
        <v>7793</v>
      </c>
      <c r="B7534" t="s">
        <v>34264</v>
      </c>
      <c r="I7534" t="s">
        <v>4</v>
      </c>
      <c r="J7534">
        <v>248</v>
      </c>
      <c r="M7534">
        <v>248</v>
      </c>
      <c r="N7534">
        <f t="shared" si="117"/>
        <v>0</v>
      </c>
    </row>
    <row r="7535" spans="1:14" x14ac:dyDescent="0.2">
      <c r="A7535" t="s">
        <v>7794</v>
      </c>
      <c r="B7535" t="s">
        <v>34265</v>
      </c>
      <c r="I7535" t="s">
        <v>4</v>
      </c>
      <c r="J7535">
        <v>275</v>
      </c>
      <c r="M7535">
        <v>275</v>
      </c>
      <c r="N7535">
        <f t="shared" si="117"/>
        <v>0</v>
      </c>
    </row>
    <row r="7536" spans="1:14" x14ac:dyDescent="0.2">
      <c r="A7536" t="s">
        <v>7795</v>
      </c>
      <c r="B7536" t="s">
        <v>34265</v>
      </c>
      <c r="I7536" t="s">
        <v>4</v>
      </c>
      <c r="J7536">
        <v>275</v>
      </c>
      <c r="M7536">
        <v>275</v>
      </c>
      <c r="N7536">
        <f t="shared" si="117"/>
        <v>0</v>
      </c>
    </row>
    <row r="7537" spans="1:14" x14ac:dyDescent="0.2">
      <c r="A7537" t="s">
        <v>7796</v>
      </c>
      <c r="B7537" t="s">
        <v>34266</v>
      </c>
      <c r="I7537" t="s">
        <v>4</v>
      </c>
      <c r="J7537">
        <v>328.57</v>
      </c>
      <c r="M7537">
        <v>328.57</v>
      </c>
      <c r="N7537">
        <f t="shared" si="117"/>
        <v>0</v>
      </c>
    </row>
    <row r="7538" spans="1:14" x14ac:dyDescent="0.2">
      <c r="A7538" t="s">
        <v>7797</v>
      </c>
      <c r="B7538" t="s">
        <v>34266</v>
      </c>
      <c r="I7538" t="s">
        <v>4</v>
      </c>
      <c r="J7538">
        <v>328.57</v>
      </c>
      <c r="M7538">
        <v>328.57</v>
      </c>
      <c r="N7538">
        <f t="shared" si="117"/>
        <v>0</v>
      </c>
    </row>
    <row r="7539" spans="1:14" x14ac:dyDescent="0.2">
      <c r="A7539" t="s">
        <v>7798</v>
      </c>
      <c r="B7539" t="s">
        <v>34267</v>
      </c>
      <c r="I7539" t="s">
        <v>4</v>
      </c>
      <c r="J7539">
        <v>519</v>
      </c>
      <c r="M7539">
        <v>519</v>
      </c>
      <c r="N7539">
        <f t="shared" si="117"/>
        <v>0</v>
      </c>
    </row>
    <row r="7540" spans="1:14" x14ac:dyDescent="0.2">
      <c r="A7540" t="s">
        <v>7799</v>
      </c>
      <c r="B7540" t="s">
        <v>34267</v>
      </c>
      <c r="I7540" t="s">
        <v>4</v>
      </c>
      <c r="J7540">
        <v>519</v>
      </c>
      <c r="M7540">
        <v>519</v>
      </c>
      <c r="N7540">
        <f t="shared" si="117"/>
        <v>0</v>
      </c>
    </row>
    <row r="7541" spans="1:14" x14ac:dyDescent="0.2">
      <c r="A7541" t="s">
        <v>7800</v>
      </c>
      <c r="B7541" t="s">
        <v>34268</v>
      </c>
      <c r="I7541" t="s">
        <v>4</v>
      </c>
      <c r="J7541">
        <v>578</v>
      </c>
      <c r="M7541">
        <v>578</v>
      </c>
      <c r="N7541">
        <f t="shared" si="117"/>
        <v>0</v>
      </c>
    </row>
    <row r="7542" spans="1:14" x14ac:dyDescent="0.2">
      <c r="A7542" t="s">
        <v>7801</v>
      </c>
      <c r="B7542" t="s">
        <v>34268</v>
      </c>
      <c r="I7542" t="s">
        <v>4</v>
      </c>
      <c r="J7542">
        <v>578</v>
      </c>
      <c r="M7542">
        <v>578</v>
      </c>
      <c r="N7542">
        <f t="shared" si="117"/>
        <v>0</v>
      </c>
    </row>
    <row r="7543" spans="1:14" x14ac:dyDescent="0.2">
      <c r="A7543" t="s">
        <v>7802</v>
      </c>
      <c r="B7543" t="s">
        <v>34269</v>
      </c>
      <c r="I7543" t="s">
        <v>4</v>
      </c>
      <c r="J7543">
        <v>767.14</v>
      </c>
      <c r="M7543">
        <v>767.14</v>
      </c>
      <c r="N7543">
        <f t="shared" si="117"/>
        <v>0</v>
      </c>
    </row>
    <row r="7544" spans="1:14" x14ac:dyDescent="0.2">
      <c r="A7544" t="s">
        <v>7803</v>
      </c>
      <c r="B7544" t="s">
        <v>34269</v>
      </c>
      <c r="I7544" t="s">
        <v>4</v>
      </c>
      <c r="J7544">
        <v>767.14</v>
      </c>
      <c r="M7544">
        <v>767.14</v>
      </c>
      <c r="N7544">
        <f t="shared" si="117"/>
        <v>0</v>
      </c>
    </row>
    <row r="7545" spans="1:14" x14ac:dyDescent="0.2">
      <c r="A7545" t="s">
        <v>7804</v>
      </c>
      <c r="B7545" t="s">
        <v>34270</v>
      </c>
      <c r="I7545" t="s">
        <v>4</v>
      </c>
      <c r="J7545">
        <v>132</v>
      </c>
      <c r="M7545">
        <v>132</v>
      </c>
      <c r="N7545">
        <f t="shared" si="117"/>
        <v>0</v>
      </c>
    </row>
    <row r="7546" spans="1:14" x14ac:dyDescent="0.2">
      <c r="A7546" t="s">
        <v>7805</v>
      </c>
      <c r="B7546" t="s">
        <v>34270</v>
      </c>
      <c r="I7546" t="s">
        <v>4</v>
      </c>
      <c r="J7546">
        <v>132</v>
      </c>
      <c r="M7546">
        <v>132</v>
      </c>
      <c r="N7546">
        <f t="shared" si="117"/>
        <v>0</v>
      </c>
    </row>
    <row r="7547" spans="1:14" x14ac:dyDescent="0.2">
      <c r="A7547" t="s">
        <v>7806</v>
      </c>
      <c r="B7547" t="s">
        <v>34271</v>
      </c>
      <c r="I7547" t="s">
        <v>4</v>
      </c>
      <c r="J7547">
        <v>146.83000000000001</v>
      </c>
      <c r="M7547">
        <v>146.83000000000001</v>
      </c>
      <c r="N7547">
        <f t="shared" si="117"/>
        <v>0</v>
      </c>
    </row>
    <row r="7548" spans="1:14" x14ac:dyDescent="0.2">
      <c r="A7548" t="s">
        <v>7807</v>
      </c>
      <c r="B7548" t="s">
        <v>34271</v>
      </c>
      <c r="I7548" t="s">
        <v>4</v>
      </c>
      <c r="J7548">
        <v>146.83000000000001</v>
      </c>
      <c r="M7548">
        <v>146.83000000000001</v>
      </c>
      <c r="N7548">
        <f t="shared" si="117"/>
        <v>0</v>
      </c>
    </row>
    <row r="7549" spans="1:14" x14ac:dyDescent="0.2">
      <c r="A7549" t="s">
        <v>7808</v>
      </c>
      <c r="B7549" t="s">
        <v>34272</v>
      </c>
      <c r="I7549" t="s">
        <v>4</v>
      </c>
      <c r="J7549">
        <v>197.87</v>
      </c>
      <c r="M7549">
        <v>197.87</v>
      </c>
      <c r="N7549">
        <f t="shared" si="117"/>
        <v>0</v>
      </c>
    </row>
    <row r="7550" spans="1:14" x14ac:dyDescent="0.2">
      <c r="A7550" t="s">
        <v>7809</v>
      </c>
      <c r="B7550" t="s">
        <v>34272</v>
      </c>
      <c r="I7550" t="s">
        <v>4</v>
      </c>
      <c r="J7550">
        <v>197.87</v>
      </c>
      <c r="M7550">
        <v>197.87</v>
      </c>
      <c r="N7550">
        <f t="shared" si="117"/>
        <v>0</v>
      </c>
    </row>
    <row r="7551" spans="1:14" x14ac:dyDescent="0.2">
      <c r="A7551" t="s">
        <v>7810</v>
      </c>
      <c r="B7551" t="s">
        <v>34273</v>
      </c>
      <c r="I7551" t="s">
        <v>4</v>
      </c>
      <c r="J7551">
        <v>266.02</v>
      </c>
      <c r="M7551">
        <v>266.02</v>
      </c>
      <c r="N7551">
        <f t="shared" si="117"/>
        <v>0</v>
      </c>
    </row>
    <row r="7552" spans="1:14" x14ac:dyDescent="0.2">
      <c r="A7552" t="s">
        <v>7811</v>
      </c>
      <c r="B7552" t="s">
        <v>34273</v>
      </c>
      <c r="I7552" t="s">
        <v>4</v>
      </c>
      <c r="J7552">
        <v>266.02</v>
      </c>
      <c r="M7552">
        <v>266.02</v>
      </c>
      <c r="N7552">
        <f t="shared" si="117"/>
        <v>0</v>
      </c>
    </row>
    <row r="7553" spans="1:14" x14ac:dyDescent="0.2">
      <c r="A7553" t="s">
        <v>7812</v>
      </c>
      <c r="B7553" t="s">
        <v>34274</v>
      </c>
      <c r="I7553" t="s">
        <v>4</v>
      </c>
      <c r="J7553">
        <v>381.42</v>
      </c>
      <c r="M7553">
        <v>381.42</v>
      </c>
      <c r="N7553">
        <f t="shared" si="117"/>
        <v>0</v>
      </c>
    </row>
    <row r="7554" spans="1:14" x14ac:dyDescent="0.2">
      <c r="A7554" t="s">
        <v>7813</v>
      </c>
      <c r="B7554" t="s">
        <v>34274</v>
      </c>
      <c r="I7554" t="s">
        <v>4</v>
      </c>
      <c r="J7554">
        <v>381.42</v>
      </c>
      <c r="M7554">
        <v>381.42</v>
      </c>
      <c r="N7554">
        <f t="shared" si="117"/>
        <v>0</v>
      </c>
    </row>
    <row r="7555" spans="1:14" x14ac:dyDescent="0.2">
      <c r="A7555" t="s">
        <v>7814</v>
      </c>
      <c r="B7555" t="s">
        <v>34275</v>
      </c>
      <c r="I7555" t="s">
        <v>4</v>
      </c>
      <c r="J7555">
        <v>444.3</v>
      </c>
      <c r="M7555">
        <v>444.3</v>
      </c>
      <c r="N7555">
        <f t="shared" si="117"/>
        <v>0</v>
      </c>
    </row>
    <row r="7556" spans="1:14" x14ac:dyDescent="0.2">
      <c r="A7556" t="s">
        <v>7815</v>
      </c>
      <c r="B7556" t="s">
        <v>34275</v>
      </c>
      <c r="I7556" t="s">
        <v>4</v>
      </c>
      <c r="J7556">
        <v>444.3</v>
      </c>
      <c r="M7556">
        <v>444.3</v>
      </c>
      <c r="N7556">
        <f t="shared" ref="N7556:N7619" si="118">J7556-M7556</f>
        <v>0</v>
      </c>
    </row>
    <row r="7557" spans="1:14" x14ac:dyDescent="0.2">
      <c r="A7557" t="s">
        <v>7816</v>
      </c>
      <c r="B7557" t="s">
        <v>34276</v>
      </c>
      <c r="I7557" t="s">
        <v>4</v>
      </c>
      <c r="J7557">
        <v>772.49</v>
      </c>
      <c r="M7557">
        <v>772.49</v>
      </c>
      <c r="N7557">
        <f t="shared" si="118"/>
        <v>0</v>
      </c>
    </row>
    <row r="7558" spans="1:14" x14ac:dyDescent="0.2">
      <c r="A7558" t="s">
        <v>7817</v>
      </c>
      <c r="B7558" t="s">
        <v>34276</v>
      </c>
      <c r="I7558" t="s">
        <v>4</v>
      </c>
      <c r="J7558">
        <v>772.49</v>
      </c>
      <c r="M7558">
        <v>772.49</v>
      </c>
      <c r="N7558">
        <f t="shared" si="118"/>
        <v>0</v>
      </c>
    </row>
    <row r="7559" spans="1:14" x14ac:dyDescent="0.2">
      <c r="A7559" t="s">
        <v>7818</v>
      </c>
      <c r="B7559" t="s">
        <v>34277</v>
      </c>
      <c r="I7559" t="s">
        <v>4</v>
      </c>
      <c r="J7559">
        <v>1122.8699999999999</v>
      </c>
      <c r="M7559">
        <v>1122.8699999999999</v>
      </c>
      <c r="N7559">
        <f t="shared" si="118"/>
        <v>0</v>
      </c>
    </row>
    <row r="7560" spans="1:14" x14ac:dyDescent="0.2">
      <c r="A7560" t="s">
        <v>7819</v>
      </c>
      <c r="B7560" t="s">
        <v>34277</v>
      </c>
      <c r="I7560" t="s">
        <v>4</v>
      </c>
      <c r="J7560">
        <v>1122.8699999999999</v>
      </c>
      <c r="M7560">
        <v>1122.8699999999999</v>
      </c>
      <c r="N7560">
        <f t="shared" si="118"/>
        <v>0</v>
      </c>
    </row>
    <row r="7561" spans="1:14" x14ac:dyDescent="0.2">
      <c r="A7561" t="s">
        <v>7820</v>
      </c>
      <c r="B7561" t="s">
        <v>34278</v>
      </c>
      <c r="I7561" t="s">
        <v>4</v>
      </c>
      <c r="J7561">
        <v>1444.84</v>
      </c>
      <c r="M7561">
        <v>1444.84</v>
      </c>
      <c r="N7561">
        <f t="shared" si="118"/>
        <v>0</v>
      </c>
    </row>
    <row r="7562" spans="1:14" x14ac:dyDescent="0.2">
      <c r="A7562" t="s">
        <v>7821</v>
      </c>
      <c r="B7562" t="s">
        <v>34278</v>
      </c>
      <c r="I7562" t="s">
        <v>4</v>
      </c>
      <c r="J7562">
        <v>1444.84</v>
      </c>
      <c r="M7562">
        <v>1444.84</v>
      </c>
      <c r="N7562">
        <f t="shared" si="118"/>
        <v>0</v>
      </c>
    </row>
    <row r="7563" spans="1:14" x14ac:dyDescent="0.2">
      <c r="A7563" t="s">
        <v>7822</v>
      </c>
      <c r="B7563" t="s">
        <v>34279</v>
      </c>
      <c r="I7563" t="s">
        <v>4</v>
      </c>
      <c r="J7563">
        <v>140</v>
      </c>
      <c r="M7563">
        <v>140</v>
      </c>
      <c r="N7563">
        <f t="shared" si="118"/>
        <v>0</v>
      </c>
    </row>
    <row r="7564" spans="1:14" x14ac:dyDescent="0.2">
      <c r="A7564" t="s">
        <v>7823</v>
      </c>
      <c r="B7564" t="s">
        <v>34279</v>
      </c>
      <c r="I7564" t="s">
        <v>4</v>
      </c>
      <c r="J7564">
        <v>140</v>
      </c>
      <c r="M7564">
        <v>140</v>
      </c>
      <c r="N7564">
        <f t="shared" si="118"/>
        <v>0</v>
      </c>
    </row>
    <row r="7565" spans="1:14" x14ac:dyDescent="0.2">
      <c r="A7565" t="s">
        <v>7824</v>
      </c>
      <c r="B7565" t="s">
        <v>34280</v>
      </c>
      <c r="I7565" t="s">
        <v>4</v>
      </c>
      <c r="J7565">
        <v>156.33000000000001</v>
      </c>
      <c r="M7565">
        <v>156.33000000000001</v>
      </c>
      <c r="N7565">
        <f t="shared" si="118"/>
        <v>0</v>
      </c>
    </row>
    <row r="7566" spans="1:14" x14ac:dyDescent="0.2">
      <c r="A7566" t="s">
        <v>7825</v>
      </c>
      <c r="B7566" t="s">
        <v>34280</v>
      </c>
      <c r="I7566" t="s">
        <v>4</v>
      </c>
      <c r="J7566">
        <v>156.33000000000001</v>
      </c>
      <c r="M7566">
        <v>156.33000000000001</v>
      </c>
      <c r="N7566">
        <f t="shared" si="118"/>
        <v>0</v>
      </c>
    </row>
    <row r="7567" spans="1:14" x14ac:dyDescent="0.2">
      <c r="A7567" t="s">
        <v>7826</v>
      </c>
      <c r="B7567" t="s">
        <v>34281</v>
      </c>
      <c r="I7567" t="s">
        <v>4</v>
      </c>
      <c r="J7567">
        <v>208.37</v>
      </c>
      <c r="M7567">
        <v>208.37</v>
      </c>
      <c r="N7567">
        <f t="shared" si="118"/>
        <v>0</v>
      </c>
    </row>
    <row r="7568" spans="1:14" x14ac:dyDescent="0.2">
      <c r="A7568" t="s">
        <v>7827</v>
      </c>
      <c r="B7568" t="s">
        <v>34281</v>
      </c>
      <c r="I7568" t="s">
        <v>4</v>
      </c>
      <c r="J7568">
        <v>208.37</v>
      </c>
      <c r="M7568">
        <v>208.37</v>
      </c>
      <c r="N7568">
        <f t="shared" si="118"/>
        <v>0</v>
      </c>
    </row>
    <row r="7569" spans="1:14" x14ac:dyDescent="0.2">
      <c r="A7569" t="s">
        <v>7828</v>
      </c>
      <c r="B7569" t="s">
        <v>34282</v>
      </c>
      <c r="I7569" t="s">
        <v>4</v>
      </c>
      <c r="J7569">
        <v>279.02</v>
      </c>
      <c r="M7569">
        <v>279.02</v>
      </c>
      <c r="N7569">
        <f t="shared" si="118"/>
        <v>0</v>
      </c>
    </row>
    <row r="7570" spans="1:14" x14ac:dyDescent="0.2">
      <c r="A7570" t="s">
        <v>7829</v>
      </c>
      <c r="B7570" t="s">
        <v>34282</v>
      </c>
      <c r="I7570" t="s">
        <v>4</v>
      </c>
      <c r="J7570">
        <v>279.02</v>
      </c>
      <c r="M7570">
        <v>279.02</v>
      </c>
      <c r="N7570">
        <f t="shared" si="118"/>
        <v>0</v>
      </c>
    </row>
    <row r="7571" spans="1:14" x14ac:dyDescent="0.2">
      <c r="A7571" t="s">
        <v>7830</v>
      </c>
      <c r="B7571" t="s">
        <v>34283</v>
      </c>
      <c r="I7571" t="s">
        <v>4</v>
      </c>
      <c r="J7571">
        <v>370</v>
      </c>
      <c r="M7571">
        <v>370</v>
      </c>
      <c r="N7571">
        <f t="shared" si="118"/>
        <v>0</v>
      </c>
    </row>
    <row r="7572" spans="1:14" x14ac:dyDescent="0.2">
      <c r="A7572" t="s">
        <v>7831</v>
      </c>
      <c r="B7572" t="s">
        <v>34283</v>
      </c>
      <c r="I7572" t="s">
        <v>4</v>
      </c>
      <c r="J7572">
        <v>370</v>
      </c>
      <c r="M7572">
        <v>370</v>
      </c>
      <c r="N7572">
        <f t="shared" si="118"/>
        <v>0</v>
      </c>
    </row>
    <row r="7573" spans="1:14" x14ac:dyDescent="0.2">
      <c r="A7573" t="s">
        <v>7832</v>
      </c>
      <c r="B7573" t="s">
        <v>34284</v>
      </c>
      <c r="I7573" t="s">
        <v>4</v>
      </c>
      <c r="J7573">
        <v>461.8</v>
      </c>
      <c r="M7573">
        <v>461.8</v>
      </c>
      <c r="N7573">
        <f t="shared" si="118"/>
        <v>0</v>
      </c>
    </row>
    <row r="7574" spans="1:14" x14ac:dyDescent="0.2">
      <c r="A7574" t="s">
        <v>7833</v>
      </c>
      <c r="B7574" t="s">
        <v>34284</v>
      </c>
      <c r="I7574" t="s">
        <v>4</v>
      </c>
      <c r="J7574">
        <v>461.8</v>
      </c>
      <c r="M7574">
        <v>461.8</v>
      </c>
      <c r="N7574">
        <f t="shared" si="118"/>
        <v>0</v>
      </c>
    </row>
    <row r="7575" spans="1:14" x14ac:dyDescent="0.2">
      <c r="A7575" t="s">
        <v>7834</v>
      </c>
      <c r="B7575" t="s">
        <v>34285</v>
      </c>
      <c r="I7575" t="s">
        <v>4</v>
      </c>
      <c r="J7575">
        <v>574.28</v>
      </c>
      <c r="M7575">
        <v>574.28</v>
      </c>
      <c r="N7575">
        <f t="shared" si="118"/>
        <v>0</v>
      </c>
    </row>
    <row r="7576" spans="1:14" x14ac:dyDescent="0.2">
      <c r="A7576" t="s">
        <v>7835</v>
      </c>
      <c r="B7576" t="s">
        <v>34285</v>
      </c>
      <c r="I7576" t="s">
        <v>4</v>
      </c>
      <c r="J7576">
        <v>574.28</v>
      </c>
      <c r="M7576">
        <v>574.28</v>
      </c>
      <c r="N7576">
        <f t="shared" si="118"/>
        <v>0</v>
      </c>
    </row>
    <row r="7577" spans="1:14" x14ac:dyDescent="0.2">
      <c r="A7577" t="s">
        <v>7836</v>
      </c>
      <c r="B7577" t="s">
        <v>34286</v>
      </c>
      <c r="I7577" t="s">
        <v>4</v>
      </c>
      <c r="J7577">
        <v>803.99</v>
      </c>
      <c r="M7577">
        <v>803.99</v>
      </c>
      <c r="N7577">
        <f t="shared" si="118"/>
        <v>0</v>
      </c>
    </row>
    <row r="7578" spans="1:14" x14ac:dyDescent="0.2">
      <c r="A7578" t="s">
        <v>7837</v>
      </c>
      <c r="B7578" t="s">
        <v>34286</v>
      </c>
      <c r="I7578" t="s">
        <v>4</v>
      </c>
      <c r="J7578">
        <v>803.99</v>
      </c>
      <c r="M7578">
        <v>803.99</v>
      </c>
      <c r="N7578">
        <f t="shared" si="118"/>
        <v>0</v>
      </c>
    </row>
    <row r="7579" spans="1:14" x14ac:dyDescent="0.2">
      <c r="A7579" t="s">
        <v>7838</v>
      </c>
      <c r="B7579" t="s">
        <v>34287</v>
      </c>
      <c r="I7579" t="s">
        <v>4</v>
      </c>
      <c r="J7579">
        <v>1161.3699999999999</v>
      </c>
      <c r="M7579">
        <v>1161.3699999999999</v>
      </c>
      <c r="N7579">
        <f t="shared" si="118"/>
        <v>0</v>
      </c>
    </row>
    <row r="7580" spans="1:14" x14ac:dyDescent="0.2">
      <c r="A7580" t="s">
        <v>7839</v>
      </c>
      <c r="B7580" t="s">
        <v>34287</v>
      </c>
      <c r="I7580" t="s">
        <v>4</v>
      </c>
      <c r="J7580">
        <v>1161.3699999999999</v>
      </c>
      <c r="M7580">
        <v>1161.3699999999999</v>
      </c>
      <c r="N7580">
        <f t="shared" si="118"/>
        <v>0</v>
      </c>
    </row>
    <row r="7581" spans="1:14" x14ac:dyDescent="0.2">
      <c r="A7581" t="s">
        <v>7840</v>
      </c>
      <c r="B7581" t="s">
        <v>34288</v>
      </c>
      <c r="I7581" t="s">
        <v>4</v>
      </c>
      <c r="J7581">
        <v>1490.34</v>
      </c>
      <c r="M7581">
        <v>1490.34</v>
      </c>
      <c r="N7581">
        <f t="shared" si="118"/>
        <v>0</v>
      </c>
    </row>
    <row r="7582" spans="1:14" x14ac:dyDescent="0.2">
      <c r="A7582" t="s">
        <v>7841</v>
      </c>
      <c r="B7582" t="s">
        <v>34288</v>
      </c>
      <c r="I7582" t="s">
        <v>4</v>
      </c>
      <c r="J7582">
        <v>1490.34</v>
      </c>
      <c r="M7582">
        <v>1490.34</v>
      </c>
      <c r="N7582">
        <f t="shared" si="118"/>
        <v>0</v>
      </c>
    </row>
    <row r="7583" spans="1:14" x14ac:dyDescent="0.2">
      <c r="A7583" t="s">
        <v>7842</v>
      </c>
      <c r="B7583" t="s">
        <v>34289</v>
      </c>
      <c r="I7583" t="s">
        <v>4</v>
      </c>
      <c r="J7583">
        <v>29.32</v>
      </c>
      <c r="M7583">
        <v>29.32</v>
      </c>
      <c r="N7583">
        <f t="shared" si="118"/>
        <v>0</v>
      </c>
    </row>
    <row r="7584" spans="1:14" x14ac:dyDescent="0.2">
      <c r="A7584" t="s">
        <v>7843</v>
      </c>
      <c r="B7584" t="s">
        <v>34289</v>
      </c>
      <c r="I7584" t="s">
        <v>4</v>
      </c>
      <c r="J7584">
        <v>29.32</v>
      </c>
      <c r="M7584">
        <v>29.32</v>
      </c>
      <c r="N7584">
        <f t="shared" si="118"/>
        <v>0</v>
      </c>
    </row>
    <row r="7585" spans="1:14" x14ac:dyDescent="0.2">
      <c r="A7585" t="s">
        <v>7844</v>
      </c>
      <c r="B7585" t="s">
        <v>34290</v>
      </c>
      <c r="I7585" t="s">
        <v>4</v>
      </c>
      <c r="J7585">
        <v>53.11</v>
      </c>
      <c r="M7585">
        <v>53.11</v>
      </c>
      <c r="N7585">
        <f t="shared" si="118"/>
        <v>0</v>
      </c>
    </row>
    <row r="7586" spans="1:14" x14ac:dyDescent="0.2">
      <c r="A7586" t="s">
        <v>7845</v>
      </c>
      <c r="B7586" t="s">
        <v>34290</v>
      </c>
      <c r="I7586" t="s">
        <v>4</v>
      </c>
      <c r="J7586">
        <v>53.11</v>
      </c>
      <c r="M7586">
        <v>53.11</v>
      </c>
      <c r="N7586">
        <f t="shared" si="118"/>
        <v>0</v>
      </c>
    </row>
    <row r="7587" spans="1:14" x14ac:dyDescent="0.2">
      <c r="A7587" t="s">
        <v>7846</v>
      </c>
      <c r="B7587" t="s">
        <v>34291</v>
      </c>
      <c r="I7587" t="s">
        <v>4</v>
      </c>
      <c r="J7587">
        <v>99.37</v>
      </c>
      <c r="M7587">
        <v>99.37</v>
      </c>
      <c r="N7587">
        <f t="shared" si="118"/>
        <v>0</v>
      </c>
    </row>
    <row r="7588" spans="1:14" x14ac:dyDescent="0.2">
      <c r="A7588" t="s">
        <v>7847</v>
      </c>
      <c r="B7588" t="s">
        <v>34291</v>
      </c>
      <c r="I7588" t="s">
        <v>4</v>
      </c>
      <c r="J7588">
        <v>99.37</v>
      </c>
      <c r="M7588">
        <v>99.37</v>
      </c>
      <c r="N7588">
        <f t="shared" si="118"/>
        <v>0</v>
      </c>
    </row>
    <row r="7589" spans="1:14" x14ac:dyDescent="0.2">
      <c r="A7589" t="s">
        <v>7848</v>
      </c>
      <c r="B7589" t="s">
        <v>34292</v>
      </c>
      <c r="I7589" t="s">
        <v>4</v>
      </c>
      <c r="J7589">
        <v>41.41</v>
      </c>
      <c r="M7589">
        <v>41.41</v>
      </c>
      <c r="N7589">
        <f t="shared" si="118"/>
        <v>0</v>
      </c>
    </row>
    <row r="7590" spans="1:14" x14ac:dyDescent="0.2">
      <c r="A7590" t="s">
        <v>7849</v>
      </c>
      <c r="B7590" t="s">
        <v>34292</v>
      </c>
      <c r="I7590" t="s">
        <v>4</v>
      </c>
      <c r="J7590">
        <v>41.41</v>
      </c>
      <c r="M7590">
        <v>41.41</v>
      </c>
      <c r="N7590">
        <f t="shared" si="118"/>
        <v>0</v>
      </c>
    </row>
    <row r="7591" spans="1:14" x14ac:dyDescent="0.2">
      <c r="A7591" t="s">
        <v>7850</v>
      </c>
      <c r="B7591" t="s">
        <v>34293</v>
      </c>
      <c r="I7591" t="s">
        <v>4</v>
      </c>
      <c r="J7591">
        <v>58.93</v>
      </c>
      <c r="M7591">
        <v>58.93</v>
      </c>
      <c r="N7591">
        <f t="shared" si="118"/>
        <v>0</v>
      </c>
    </row>
    <row r="7592" spans="1:14" x14ac:dyDescent="0.2">
      <c r="A7592" t="s">
        <v>7851</v>
      </c>
      <c r="B7592" t="s">
        <v>34293</v>
      </c>
      <c r="I7592" t="s">
        <v>4</v>
      </c>
      <c r="J7592">
        <v>58.93</v>
      </c>
      <c r="M7592">
        <v>58.93</v>
      </c>
      <c r="N7592">
        <f t="shared" si="118"/>
        <v>0</v>
      </c>
    </row>
    <row r="7593" spans="1:14" x14ac:dyDescent="0.2">
      <c r="A7593" t="s">
        <v>7852</v>
      </c>
      <c r="B7593" t="s">
        <v>34294</v>
      </c>
      <c r="I7593" t="s">
        <v>4</v>
      </c>
      <c r="J7593">
        <v>124.52</v>
      </c>
      <c r="M7593">
        <v>124.52</v>
      </c>
      <c r="N7593">
        <f t="shared" si="118"/>
        <v>0</v>
      </c>
    </row>
    <row r="7594" spans="1:14" x14ac:dyDescent="0.2">
      <c r="A7594" t="s">
        <v>7853</v>
      </c>
      <c r="B7594" t="s">
        <v>34294</v>
      </c>
      <c r="I7594" t="s">
        <v>4</v>
      </c>
      <c r="J7594">
        <v>124.52</v>
      </c>
      <c r="M7594">
        <v>124.52</v>
      </c>
      <c r="N7594">
        <f t="shared" si="118"/>
        <v>0</v>
      </c>
    </row>
    <row r="7595" spans="1:14" x14ac:dyDescent="0.2">
      <c r="A7595" t="s">
        <v>7854</v>
      </c>
      <c r="B7595" t="s">
        <v>34295</v>
      </c>
      <c r="I7595" t="s">
        <v>5</v>
      </c>
      <c r="J7595">
        <v>30.09</v>
      </c>
      <c r="M7595">
        <v>30.09</v>
      </c>
      <c r="N7595">
        <f t="shared" si="118"/>
        <v>0</v>
      </c>
    </row>
    <row r="7596" spans="1:14" x14ac:dyDescent="0.2">
      <c r="A7596" t="s">
        <v>7855</v>
      </c>
      <c r="B7596" t="s">
        <v>34295</v>
      </c>
      <c r="I7596" t="s">
        <v>5</v>
      </c>
      <c r="J7596">
        <v>30.09</v>
      </c>
      <c r="M7596">
        <v>30.09</v>
      </c>
      <c r="N7596">
        <f t="shared" si="118"/>
        <v>0</v>
      </c>
    </row>
    <row r="7597" spans="1:14" x14ac:dyDescent="0.2">
      <c r="A7597" t="s">
        <v>7856</v>
      </c>
      <c r="B7597" t="s">
        <v>34296</v>
      </c>
      <c r="I7597" t="s">
        <v>5</v>
      </c>
      <c r="J7597">
        <v>76.86</v>
      </c>
      <c r="M7597">
        <v>76.86</v>
      </c>
      <c r="N7597">
        <f t="shared" si="118"/>
        <v>0</v>
      </c>
    </row>
    <row r="7598" spans="1:14" x14ac:dyDescent="0.2">
      <c r="A7598" t="s">
        <v>7857</v>
      </c>
      <c r="B7598" t="s">
        <v>34296</v>
      </c>
      <c r="I7598" t="s">
        <v>5</v>
      </c>
      <c r="J7598">
        <v>76.86</v>
      </c>
      <c r="M7598">
        <v>76.86</v>
      </c>
      <c r="N7598">
        <f t="shared" si="118"/>
        <v>0</v>
      </c>
    </row>
    <row r="7599" spans="1:14" x14ac:dyDescent="0.2">
      <c r="A7599" t="s">
        <v>7858</v>
      </c>
      <c r="B7599" t="s">
        <v>34297</v>
      </c>
      <c r="I7599" t="s">
        <v>5</v>
      </c>
      <c r="J7599">
        <v>126.53</v>
      </c>
      <c r="M7599">
        <v>126.53</v>
      </c>
      <c r="N7599">
        <f t="shared" si="118"/>
        <v>0</v>
      </c>
    </row>
    <row r="7600" spans="1:14" x14ac:dyDescent="0.2">
      <c r="A7600" t="s">
        <v>7859</v>
      </c>
      <c r="B7600" t="s">
        <v>34297</v>
      </c>
      <c r="I7600" t="s">
        <v>5</v>
      </c>
      <c r="J7600">
        <v>126.53</v>
      </c>
      <c r="M7600">
        <v>126.53</v>
      </c>
      <c r="N7600">
        <f t="shared" si="118"/>
        <v>0</v>
      </c>
    </row>
    <row r="7601" spans="1:14" x14ac:dyDescent="0.2">
      <c r="A7601" t="s">
        <v>7860</v>
      </c>
      <c r="B7601" t="s">
        <v>34298</v>
      </c>
      <c r="I7601" t="s">
        <v>5</v>
      </c>
      <c r="J7601">
        <v>18.03</v>
      </c>
      <c r="M7601">
        <v>18.03</v>
      </c>
      <c r="N7601">
        <f t="shared" si="118"/>
        <v>0</v>
      </c>
    </row>
    <row r="7602" spans="1:14" x14ac:dyDescent="0.2">
      <c r="A7602" t="s">
        <v>7861</v>
      </c>
      <c r="B7602" t="s">
        <v>34298</v>
      </c>
      <c r="I7602" t="s">
        <v>5</v>
      </c>
      <c r="J7602">
        <v>18.03</v>
      </c>
      <c r="M7602">
        <v>18.03</v>
      </c>
      <c r="N7602">
        <f t="shared" si="118"/>
        <v>0</v>
      </c>
    </row>
    <row r="7603" spans="1:14" x14ac:dyDescent="0.2">
      <c r="A7603" t="s">
        <v>7862</v>
      </c>
      <c r="B7603" t="s">
        <v>34299</v>
      </c>
      <c r="I7603" t="s">
        <v>5</v>
      </c>
      <c r="J7603">
        <v>11.35</v>
      </c>
      <c r="M7603">
        <v>11.35</v>
      </c>
      <c r="N7603">
        <f t="shared" si="118"/>
        <v>0</v>
      </c>
    </row>
    <row r="7604" spans="1:14" x14ac:dyDescent="0.2">
      <c r="A7604" t="s">
        <v>7863</v>
      </c>
      <c r="B7604" t="s">
        <v>34299</v>
      </c>
      <c r="I7604" t="s">
        <v>5</v>
      </c>
      <c r="J7604">
        <v>11.35</v>
      </c>
      <c r="M7604">
        <v>11.35</v>
      </c>
      <c r="N7604">
        <f t="shared" si="118"/>
        <v>0</v>
      </c>
    </row>
    <row r="7605" spans="1:14" x14ac:dyDescent="0.2">
      <c r="A7605" t="s">
        <v>7864</v>
      </c>
      <c r="B7605" t="s">
        <v>34300</v>
      </c>
      <c r="I7605" t="s">
        <v>5</v>
      </c>
      <c r="J7605">
        <v>29.57</v>
      </c>
      <c r="M7605">
        <v>29.57</v>
      </c>
      <c r="N7605">
        <f t="shared" si="118"/>
        <v>0</v>
      </c>
    </row>
    <row r="7606" spans="1:14" x14ac:dyDescent="0.2">
      <c r="A7606" t="s">
        <v>7865</v>
      </c>
      <c r="B7606" t="s">
        <v>34300</v>
      </c>
      <c r="I7606" t="s">
        <v>5</v>
      </c>
      <c r="J7606">
        <v>29.57</v>
      </c>
      <c r="M7606">
        <v>29.57</v>
      </c>
      <c r="N7606">
        <f t="shared" si="118"/>
        <v>0</v>
      </c>
    </row>
    <row r="7607" spans="1:14" x14ac:dyDescent="0.2">
      <c r="A7607" t="s">
        <v>7866</v>
      </c>
      <c r="B7607" t="s">
        <v>34301</v>
      </c>
      <c r="I7607" t="s">
        <v>5</v>
      </c>
      <c r="J7607">
        <v>45.28</v>
      </c>
      <c r="M7607">
        <v>45.28</v>
      </c>
      <c r="N7607">
        <f t="shared" si="118"/>
        <v>0</v>
      </c>
    </row>
    <row r="7608" spans="1:14" x14ac:dyDescent="0.2">
      <c r="A7608" t="s">
        <v>7867</v>
      </c>
      <c r="B7608" t="s">
        <v>34301</v>
      </c>
      <c r="I7608" t="s">
        <v>5</v>
      </c>
      <c r="J7608">
        <v>45.28</v>
      </c>
      <c r="M7608">
        <v>45.28</v>
      </c>
      <c r="N7608">
        <f t="shared" si="118"/>
        <v>0</v>
      </c>
    </row>
    <row r="7609" spans="1:14" x14ac:dyDescent="0.2">
      <c r="A7609" t="s">
        <v>7868</v>
      </c>
      <c r="B7609" t="s">
        <v>34302</v>
      </c>
      <c r="I7609" t="s">
        <v>5</v>
      </c>
      <c r="J7609">
        <v>48.23</v>
      </c>
      <c r="M7609">
        <v>48.23</v>
      </c>
      <c r="N7609">
        <f t="shared" si="118"/>
        <v>0</v>
      </c>
    </row>
    <row r="7610" spans="1:14" x14ac:dyDescent="0.2">
      <c r="A7610" t="s">
        <v>7869</v>
      </c>
      <c r="B7610" t="s">
        <v>34302</v>
      </c>
      <c r="I7610" t="s">
        <v>5</v>
      </c>
      <c r="J7610">
        <v>48.23</v>
      </c>
      <c r="M7610">
        <v>48.23</v>
      </c>
      <c r="N7610">
        <f t="shared" si="118"/>
        <v>0</v>
      </c>
    </row>
    <row r="7611" spans="1:14" x14ac:dyDescent="0.2">
      <c r="A7611" t="s">
        <v>7870</v>
      </c>
      <c r="B7611" t="s">
        <v>34303</v>
      </c>
      <c r="I7611" t="s">
        <v>5</v>
      </c>
      <c r="J7611">
        <v>82.1</v>
      </c>
      <c r="M7611">
        <v>82.1</v>
      </c>
      <c r="N7611">
        <f t="shared" si="118"/>
        <v>0</v>
      </c>
    </row>
    <row r="7612" spans="1:14" x14ac:dyDescent="0.2">
      <c r="A7612" t="s">
        <v>7871</v>
      </c>
      <c r="B7612" t="s">
        <v>34303</v>
      </c>
      <c r="I7612" t="s">
        <v>5</v>
      </c>
      <c r="J7612">
        <v>82.1</v>
      </c>
      <c r="M7612">
        <v>82.1</v>
      </c>
      <c r="N7612">
        <f t="shared" si="118"/>
        <v>0</v>
      </c>
    </row>
    <row r="7613" spans="1:14" x14ac:dyDescent="0.2">
      <c r="A7613" t="s">
        <v>7872</v>
      </c>
      <c r="B7613" t="s">
        <v>34304</v>
      </c>
      <c r="I7613" t="s">
        <v>5</v>
      </c>
      <c r="J7613">
        <v>90.18</v>
      </c>
      <c r="M7613">
        <v>90.18</v>
      </c>
      <c r="N7613">
        <f t="shared" si="118"/>
        <v>0</v>
      </c>
    </row>
    <row r="7614" spans="1:14" x14ac:dyDescent="0.2">
      <c r="A7614" t="s">
        <v>7873</v>
      </c>
      <c r="B7614" t="s">
        <v>34304</v>
      </c>
      <c r="I7614" t="s">
        <v>5</v>
      </c>
      <c r="J7614">
        <v>90.18</v>
      </c>
      <c r="M7614">
        <v>90.18</v>
      </c>
      <c r="N7614">
        <f t="shared" si="118"/>
        <v>0</v>
      </c>
    </row>
    <row r="7615" spans="1:14" x14ac:dyDescent="0.2">
      <c r="A7615" t="s">
        <v>7874</v>
      </c>
      <c r="B7615" t="s">
        <v>34305</v>
      </c>
      <c r="I7615" t="s">
        <v>5</v>
      </c>
      <c r="J7615">
        <v>181.01</v>
      </c>
      <c r="M7615">
        <v>181.01</v>
      </c>
      <c r="N7615">
        <f t="shared" si="118"/>
        <v>0</v>
      </c>
    </row>
    <row r="7616" spans="1:14" x14ac:dyDescent="0.2">
      <c r="A7616" t="s">
        <v>7875</v>
      </c>
      <c r="B7616" t="s">
        <v>34305</v>
      </c>
      <c r="I7616" t="s">
        <v>5</v>
      </c>
      <c r="J7616">
        <v>181.01</v>
      </c>
      <c r="M7616">
        <v>181.01</v>
      </c>
      <c r="N7616">
        <f t="shared" si="118"/>
        <v>0</v>
      </c>
    </row>
    <row r="7617" spans="1:14" x14ac:dyDescent="0.2">
      <c r="A7617" t="s">
        <v>7876</v>
      </c>
      <c r="B7617" t="s">
        <v>34306</v>
      </c>
      <c r="I7617" t="s">
        <v>5</v>
      </c>
      <c r="J7617">
        <v>20.98</v>
      </c>
      <c r="M7617">
        <v>20.98</v>
      </c>
      <c r="N7617">
        <f t="shared" si="118"/>
        <v>0</v>
      </c>
    </row>
    <row r="7618" spans="1:14" x14ac:dyDescent="0.2">
      <c r="A7618" t="s">
        <v>7877</v>
      </c>
      <c r="B7618" t="s">
        <v>34306</v>
      </c>
      <c r="I7618" t="s">
        <v>5</v>
      </c>
      <c r="J7618">
        <v>20.98</v>
      </c>
      <c r="M7618">
        <v>20.98</v>
      </c>
      <c r="N7618">
        <f t="shared" si="118"/>
        <v>0</v>
      </c>
    </row>
    <row r="7619" spans="1:14" x14ac:dyDescent="0.2">
      <c r="A7619" t="s">
        <v>7878</v>
      </c>
      <c r="B7619" t="s">
        <v>34307</v>
      </c>
      <c r="I7619" t="s">
        <v>5</v>
      </c>
      <c r="J7619">
        <v>55.44</v>
      </c>
      <c r="M7619">
        <v>55.44</v>
      </c>
      <c r="N7619">
        <f t="shared" si="118"/>
        <v>0</v>
      </c>
    </row>
    <row r="7620" spans="1:14" x14ac:dyDescent="0.2">
      <c r="A7620" t="s">
        <v>7879</v>
      </c>
      <c r="B7620" t="s">
        <v>34307</v>
      </c>
      <c r="I7620" t="s">
        <v>5</v>
      </c>
      <c r="J7620">
        <v>55.44</v>
      </c>
      <c r="M7620">
        <v>55.44</v>
      </c>
      <c r="N7620">
        <f t="shared" ref="N7620:N7683" si="119">J7620-M7620</f>
        <v>0</v>
      </c>
    </row>
    <row r="7621" spans="1:14" x14ac:dyDescent="0.2">
      <c r="A7621" t="s">
        <v>7880</v>
      </c>
      <c r="B7621" t="s">
        <v>34308</v>
      </c>
      <c r="I7621" t="s">
        <v>5</v>
      </c>
      <c r="J7621">
        <v>107.4</v>
      </c>
      <c r="M7621">
        <v>107.4</v>
      </c>
      <c r="N7621">
        <f t="shared" si="119"/>
        <v>0</v>
      </c>
    </row>
    <row r="7622" spans="1:14" x14ac:dyDescent="0.2">
      <c r="A7622" t="s">
        <v>7881</v>
      </c>
      <c r="B7622" t="s">
        <v>34308</v>
      </c>
      <c r="I7622" t="s">
        <v>5</v>
      </c>
      <c r="J7622">
        <v>107.4</v>
      </c>
      <c r="M7622">
        <v>107.4</v>
      </c>
      <c r="N7622">
        <f t="shared" si="119"/>
        <v>0</v>
      </c>
    </row>
    <row r="7623" spans="1:14" x14ac:dyDescent="0.2">
      <c r="A7623" t="s">
        <v>7882</v>
      </c>
      <c r="B7623" t="s">
        <v>34309</v>
      </c>
      <c r="I7623" t="s">
        <v>5</v>
      </c>
      <c r="J7623">
        <v>23.71</v>
      </c>
      <c r="M7623">
        <v>23.71</v>
      </c>
      <c r="N7623">
        <f t="shared" si="119"/>
        <v>0</v>
      </c>
    </row>
    <row r="7624" spans="1:14" x14ac:dyDescent="0.2">
      <c r="A7624" t="s">
        <v>7883</v>
      </c>
      <c r="B7624" t="s">
        <v>34309</v>
      </c>
      <c r="I7624" t="s">
        <v>5</v>
      </c>
      <c r="J7624">
        <v>23.71</v>
      </c>
      <c r="M7624">
        <v>23.71</v>
      </c>
      <c r="N7624">
        <f t="shared" si="119"/>
        <v>0</v>
      </c>
    </row>
    <row r="7625" spans="1:14" x14ac:dyDescent="0.2">
      <c r="A7625" t="s">
        <v>7884</v>
      </c>
      <c r="B7625" t="s">
        <v>34310</v>
      </c>
      <c r="I7625" t="s">
        <v>5</v>
      </c>
      <c r="J7625">
        <v>49.54</v>
      </c>
      <c r="M7625">
        <v>49.54</v>
      </c>
      <c r="N7625">
        <f t="shared" si="119"/>
        <v>0</v>
      </c>
    </row>
    <row r="7626" spans="1:14" x14ac:dyDescent="0.2">
      <c r="A7626" t="s">
        <v>7885</v>
      </c>
      <c r="B7626" t="s">
        <v>34310</v>
      </c>
      <c r="I7626" t="s">
        <v>5</v>
      </c>
      <c r="J7626">
        <v>49.54</v>
      </c>
      <c r="M7626">
        <v>49.54</v>
      </c>
      <c r="N7626">
        <f t="shared" si="119"/>
        <v>0</v>
      </c>
    </row>
    <row r="7627" spans="1:14" x14ac:dyDescent="0.2">
      <c r="A7627" t="s">
        <v>7886</v>
      </c>
      <c r="B7627" t="s">
        <v>34311</v>
      </c>
      <c r="I7627" t="s">
        <v>5</v>
      </c>
      <c r="J7627">
        <v>97.2</v>
      </c>
      <c r="M7627">
        <v>97.2</v>
      </c>
      <c r="N7627">
        <f t="shared" si="119"/>
        <v>0</v>
      </c>
    </row>
    <row r="7628" spans="1:14" x14ac:dyDescent="0.2">
      <c r="A7628" t="s">
        <v>7887</v>
      </c>
      <c r="B7628" t="s">
        <v>34311</v>
      </c>
      <c r="I7628" t="s">
        <v>5</v>
      </c>
      <c r="J7628">
        <v>97.2</v>
      </c>
      <c r="M7628">
        <v>97.2</v>
      </c>
      <c r="N7628">
        <f t="shared" si="119"/>
        <v>0</v>
      </c>
    </row>
    <row r="7629" spans="1:14" x14ac:dyDescent="0.2">
      <c r="A7629" t="s">
        <v>7888</v>
      </c>
      <c r="B7629" t="s">
        <v>34312</v>
      </c>
      <c r="I7629" t="s">
        <v>5</v>
      </c>
      <c r="J7629">
        <v>51.7</v>
      </c>
      <c r="M7629">
        <v>51.7</v>
      </c>
      <c r="N7629">
        <f t="shared" si="119"/>
        <v>0</v>
      </c>
    </row>
    <row r="7630" spans="1:14" x14ac:dyDescent="0.2">
      <c r="A7630" t="s">
        <v>7889</v>
      </c>
      <c r="B7630" t="s">
        <v>34312</v>
      </c>
      <c r="I7630" t="s">
        <v>5</v>
      </c>
      <c r="J7630">
        <v>51.7</v>
      </c>
      <c r="M7630">
        <v>51.7</v>
      </c>
      <c r="N7630">
        <f t="shared" si="119"/>
        <v>0</v>
      </c>
    </row>
    <row r="7631" spans="1:14" x14ac:dyDescent="0.2">
      <c r="A7631" t="s">
        <v>7890</v>
      </c>
      <c r="B7631" t="s">
        <v>34313</v>
      </c>
      <c r="I7631" t="s">
        <v>5</v>
      </c>
      <c r="J7631">
        <v>47.61</v>
      </c>
      <c r="M7631">
        <v>47.61</v>
      </c>
      <c r="N7631">
        <f t="shared" si="119"/>
        <v>0</v>
      </c>
    </row>
    <row r="7632" spans="1:14" x14ac:dyDescent="0.2">
      <c r="A7632" t="s">
        <v>7891</v>
      </c>
      <c r="B7632" t="s">
        <v>34313</v>
      </c>
      <c r="I7632" t="s">
        <v>5</v>
      </c>
      <c r="J7632">
        <v>47.61</v>
      </c>
      <c r="M7632">
        <v>47.61</v>
      </c>
      <c r="N7632">
        <f t="shared" si="119"/>
        <v>0</v>
      </c>
    </row>
    <row r="7633" spans="1:14" x14ac:dyDescent="0.2">
      <c r="A7633" t="s">
        <v>7892</v>
      </c>
      <c r="B7633" t="s">
        <v>34314</v>
      </c>
      <c r="I7633" t="s">
        <v>5</v>
      </c>
      <c r="J7633">
        <v>230.62</v>
      </c>
      <c r="M7633">
        <v>230.62</v>
      </c>
      <c r="N7633">
        <f t="shared" si="119"/>
        <v>0</v>
      </c>
    </row>
    <row r="7634" spans="1:14" x14ac:dyDescent="0.2">
      <c r="A7634" t="s">
        <v>7893</v>
      </c>
      <c r="B7634" t="s">
        <v>34314</v>
      </c>
      <c r="I7634" t="s">
        <v>5</v>
      </c>
      <c r="J7634">
        <v>230.62</v>
      </c>
      <c r="M7634">
        <v>230.62</v>
      </c>
      <c r="N7634">
        <f t="shared" si="119"/>
        <v>0</v>
      </c>
    </row>
    <row r="7635" spans="1:14" x14ac:dyDescent="0.2">
      <c r="A7635" t="s">
        <v>7894</v>
      </c>
      <c r="B7635" t="s">
        <v>34315</v>
      </c>
      <c r="I7635" t="s">
        <v>5</v>
      </c>
      <c r="J7635">
        <v>55.57</v>
      </c>
      <c r="M7635">
        <v>55.57</v>
      </c>
      <c r="N7635">
        <f t="shared" si="119"/>
        <v>0</v>
      </c>
    </row>
    <row r="7636" spans="1:14" x14ac:dyDescent="0.2">
      <c r="A7636" t="s">
        <v>7895</v>
      </c>
      <c r="B7636" t="s">
        <v>34315</v>
      </c>
      <c r="I7636" t="s">
        <v>5</v>
      </c>
      <c r="J7636">
        <v>55.57</v>
      </c>
      <c r="M7636">
        <v>55.57</v>
      </c>
      <c r="N7636">
        <f t="shared" si="119"/>
        <v>0</v>
      </c>
    </row>
    <row r="7637" spans="1:14" x14ac:dyDescent="0.2">
      <c r="A7637" t="s">
        <v>7896</v>
      </c>
      <c r="B7637" t="s">
        <v>34316</v>
      </c>
      <c r="I7637" t="s">
        <v>5</v>
      </c>
      <c r="J7637">
        <v>169.8</v>
      </c>
      <c r="M7637">
        <v>169.8</v>
      </c>
      <c r="N7637">
        <f t="shared" si="119"/>
        <v>0</v>
      </c>
    </row>
    <row r="7638" spans="1:14" x14ac:dyDescent="0.2">
      <c r="A7638" t="s">
        <v>7897</v>
      </c>
      <c r="B7638" t="s">
        <v>34316</v>
      </c>
      <c r="I7638" t="s">
        <v>5</v>
      </c>
      <c r="J7638">
        <v>169.8</v>
      </c>
      <c r="M7638">
        <v>169.8</v>
      </c>
      <c r="N7638">
        <f t="shared" si="119"/>
        <v>0</v>
      </c>
    </row>
    <row r="7639" spans="1:14" x14ac:dyDescent="0.2">
      <c r="A7639" t="s">
        <v>7898</v>
      </c>
      <c r="B7639" t="s">
        <v>34317</v>
      </c>
      <c r="I7639" t="s">
        <v>5</v>
      </c>
      <c r="J7639">
        <v>224.28</v>
      </c>
      <c r="M7639">
        <v>224.28</v>
      </c>
      <c r="N7639">
        <f t="shared" si="119"/>
        <v>0</v>
      </c>
    </row>
    <row r="7640" spans="1:14" x14ac:dyDescent="0.2">
      <c r="A7640" t="s">
        <v>7899</v>
      </c>
      <c r="B7640" t="s">
        <v>34317</v>
      </c>
      <c r="I7640" t="s">
        <v>5</v>
      </c>
      <c r="J7640">
        <v>224.28</v>
      </c>
      <c r="M7640">
        <v>224.28</v>
      </c>
      <c r="N7640">
        <f t="shared" si="119"/>
        <v>0</v>
      </c>
    </row>
    <row r="7641" spans="1:14" x14ac:dyDescent="0.2">
      <c r="A7641" t="s">
        <v>7900</v>
      </c>
      <c r="B7641" t="s">
        <v>34318</v>
      </c>
      <c r="I7641" t="s">
        <v>5</v>
      </c>
      <c r="J7641">
        <v>100.95</v>
      </c>
      <c r="M7641">
        <v>100.95</v>
      </c>
      <c r="N7641">
        <f t="shared" si="119"/>
        <v>0</v>
      </c>
    </row>
    <row r="7642" spans="1:14" x14ac:dyDescent="0.2">
      <c r="A7642" t="s">
        <v>7901</v>
      </c>
      <c r="B7642" t="s">
        <v>34318</v>
      </c>
      <c r="I7642" t="s">
        <v>5</v>
      </c>
      <c r="J7642">
        <v>100.95</v>
      </c>
      <c r="M7642">
        <v>100.95</v>
      </c>
      <c r="N7642">
        <f t="shared" si="119"/>
        <v>0</v>
      </c>
    </row>
    <row r="7643" spans="1:14" x14ac:dyDescent="0.2">
      <c r="A7643" t="s">
        <v>7902</v>
      </c>
      <c r="B7643" t="s">
        <v>34319</v>
      </c>
      <c r="I7643" t="s">
        <v>5</v>
      </c>
      <c r="J7643">
        <v>153.18</v>
      </c>
      <c r="M7643">
        <v>153.18</v>
      </c>
      <c r="N7643">
        <f t="shared" si="119"/>
        <v>0</v>
      </c>
    </row>
    <row r="7644" spans="1:14" x14ac:dyDescent="0.2">
      <c r="A7644" t="s">
        <v>7903</v>
      </c>
      <c r="B7644" t="s">
        <v>34319</v>
      </c>
      <c r="I7644" t="s">
        <v>5</v>
      </c>
      <c r="J7644">
        <v>153.18</v>
      </c>
      <c r="M7644">
        <v>153.18</v>
      </c>
      <c r="N7644">
        <f t="shared" si="119"/>
        <v>0</v>
      </c>
    </row>
    <row r="7645" spans="1:14" x14ac:dyDescent="0.2">
      <c r="A7645" t="s">
        <v>7904</v>
      </c>
      <c r="B7645" t="s">
        <v>34320</v>
      </c>
      <c r="I7645" t="s">
        <v>5</v>
      </c>
      <c r="J7645">
        <v>220.06</v>
      </c>
      <c r="M7645">
        <v>220.06</v>
      </c>
      <c r="N7645">
        <f t="shared" si="119"/>
        <v>0</v>
      </c>
    </row>
    <row r="7646" spans="1:14" x14ac:dyDescent="0.2">
      <c r="A7646" t="s">
        <v>7905</v>
      </c>
      <c r="B7646" t="s">
        <v>34320</v>
      </c>
      <c r="I7646" t="s">
        <v>5</v>
      </c>
      <c r="J7646">
        <v>220.06</v>
      </c>
      <c r="M7646">
        <v>220.06</v>
      </c>
      <c r="N7646">
        <f t="shared" si="119"/>
        <v>0</v>
      </c>
    </row>
    <row r="7647" spans="1:14" x14ac:dyDescent="0.2">
      <c r="A7647" t="s">
        <v>7906</v>
      </c>
      <c r="B7647" t="s">
        <v>34321</v>
      </c>
      <c r="I7647" t="s">
        <v>5</v>
      </c>
      <c r="J7647">
        <v>12.87</v>
      </c>
      <c r="M7647">
        <v>12.87</v>
      </c>
      <c r="N7647">
        <f t="shared" si="119"/>
        <v>0</v>
      </c>
    </row>
    <row r="7648" spans="1:14" x14ac:dyDescent="0.2">
      <c r="A7648" t="s">
        <v>7907</v>
      </c>
      <c r="B7648" t="s">
        <v>34321</v>
      </c>
      <c r="I7648" t="s">
        <v>5</v>
      </c>
      <c r="J7648">
        <v>12.87</v>
      </c>
      <c r="M7648">
        <v>12.87</v>
      </c>
      <c r="N7648">
        <f t="shared" si="119"/>
        <v>0</v>
      </c>
    </row>
    <row r="7649" spans="1:14" x14ac:dyDescent="0.2">
      <c r="A7649" t="s">
        <v>7908</v>
      </c>
      <c r="B7649" t="s">
        <v>34322</v>
      </c>
      <c r="I7649" t="s">
        <v>5</v>
      </c>
      <c r="J7649">
        <v>49.1</v>
      </c>
      <c r="M7649">
        <v>49.1</v>
      </c>
      <c r="N7649">
        <f t="shared" si="119"/>
        <v>0</v>
      </c>
    </row>
    <row r="7650" spans="1:14" x14ac:dyDescent="0.2">
      <c r="A7650" t="s">
        <v>7909</v>
      </c>
      <c r="B7650" t="s">
        <v>34322</v>
      </c>
      <c r="I7650" t="s">
        <v>5</v>
      </c>
      <c r="J7650">
        <v>49.1</v>
      </c>
      <c r="M7650">
        <v>49.1</v>
      </c>
      <c r="N7650">
        <f t="shared" si="119"/>
        <v>0</v>
      </c>
    </row>
    <row r="7651" spans="1:14" x14ac:dyDescent="0.2">
      <c r="A7651" t="s">
        <v>7910</v>
      </c>
      <c r="B7651" t="s">
        <v>34323</v>
      </c>
      <c r="I7651" t="s">
        <v>5</v>
      </c>
      <c r="J7651">
        <v>32.78</v>
      </c>
      <c r="M7651">
        <v>32.78</v>
      </c>
      <c r="N7651">
        <f t="shared" si="119"/>
        <v>0</v>
      </c>
    </row>
    <row r="7652" spans="1:14" x14ac:dyDescent="0.2">
      <c r="A7652" t="s">
        <v>7911</v>
      </c>
      <c r="B7652" t="s">
        <v>34323</v>
      </c>
      <c r="I7652" t="s">
        <v>5</v>
      </c>
      <c r="J7652">
        <v>32.78</v>
      </c>
      <c r="M7652">
        <v>32.78</v>
      </c>
      <c r="N7652">
        <f t="shared" si="119"/>
        <v>0</v>
      </c>
    </row>
    <row r="7653" spans="1:14" x14ac:dyDescent="0.2">
      <c r="A7653" t="s">
        <v>7912</v>
      </c>
      <c r="B7653" t="s">
        <v>34324</v>
      </c>
      <c r="I7653" t="s">
        <v>5</v>
      </c>
      <c r="J7653">
        <v>41.22</v>
      </c>
      <c r="M7653">
        <v>41.22</v>
      </c>
      <c r="N7653">
        <f t="shared" si="119"/>
        <v>0</v>
      </c>
    </row>
    <row r="7654" spans="1:14" x14ac:dyDescent="0.2">
      <c r="A7654" t="s">
        <v>7913</v>
      </c>
      <c r="B7654" t="s">
        <v>34324</v>
      </c>
      <c r="I7654" t="s">
        <v>5</v>
      </c>
      <c r="J7654">
        <v>41.22</v>
      </c>
      <c r="M7654">
        <v>41.22</v>
      </c>
      <c r="N7654">
        <f t="shared" si="119"/>
        <v>0</v>
      </c>
    </row>
    <row r="7655" spans="1:14" x14ac:dyDescent="0.2">
      <c r="A7655" t="s">
        <v>7914</v>
      </c>
      <c r="B7655" t="s">
        <v>34325</v>
      </c>
      <c r="I7655" t="s">
        <v>5</v>
      </c>
      <c r="J7655">
        <v>61.92</v>
      </c>
      <c r="M7655">
        <v>61.92</v>
      </c>
      <c r="N7655">
        <f t="shared" si="119"/>
        <v>0</v>
      </c>
    </row>
    <row r="7656" spans="1:14" x14ac:dyDescent="0.2">
      <c r="A7656" t="s">
        <v>7915</v>
      </c>
      <c r="B7656" t="s">
        <v>34325</v>
      </c>
      <c r="I7656" t="s">
        <v>5</v>
      </c>
      <c r="J7656">
        <v>61.92</v>
      </c>
      <c r="M7656">
        <v>61.92</v>
      </c>
      <c r="N7656">
        <f t="shared" si="119"/>
        <v>0</v>
      </c>
    </row>
    <row r="7657" spans="1:14" x14ac:dyDescent="0.2">
      <c r="A7657" t="s">
        <v>7916</v>
      </c>
      <c r="B7657" t="s">
        <v>34326</v>
      </c>
      <c r="I7657" t="s">
        <v>5</v>
      </c>
      <c r="J7657">
        <v>100.15</v>
      </c>
      <c r="M7657">
        <v>100.15</v>
      </c>
      <c r="N7657">
        <f t="shared" si="119"/>
        <v>0</v>
      </c>
    </row>
    <row r="7658" spans="1:14" x14ac:dyDescent="0.2">
      <c r="A7658" t="s">
        <v>7917</v>
      </c>
      <c r="B7658" t="s">
        <v>34326</v>
      </c>
      <c r="I7658" t="s">
        <v>5</v>
      </c>
      <c r="J7658">
        <v>100.15</v>
      </c>
      <c r="M7658">
        <v>100.15</v>
      </c>
      <c r="N7658">
        <f t="shared" si="119"/>
        <v>0</v>
      </c>
    </row>
    <row r="7659" spans="1:14" x14ac:dyDescent="0.2">
      <c r="A7659" t="s">
        <v>7918</v>
      </c>
      <c r="B7659" t="s">
        <v>34327</v>
      </c>
      <c r="I7659" t="s">
        <v>5</v>
      </c>
      <c r="J7659">
        <v>17.239999999999998</v>
      </c>
      <c r="M7659">
        <v>17.239999999999998</v>
      </c>
      <c r="N7659">
        <f t="shared" si="119"/>
        <v>0</v>
      </c>
    </row>
    <row r="7660" spans="1:14" x14ac:dyDescent="0.2">
      <c r="A7660" t="s">
        <v>7919</v>
      </c>
      <c r="B7660" t="s">
        <v>34327</v>
      </c>
      <c r="I7660" t="s">
        <v>5</v>
      </c>
      <c r="J7660">
        <v>17.239999999999998</v>
      </c>
      <c r="M7660">
        <v>17.239999999999998</v>
      </c>
      <c r="N7660">
        <f t="shared" si="119"/>
        <v>0</v>
      </c>
    </row>
    <row r="7661" spans="1:14" x14ac:dyDescent="0.2">
      <c r="A7661" t="s">
        <v>7920</v>
      </c>
      <c r="B7661" t="s">
        <v>34328</v>
      </c>
      <c r="I7661" t="s">
        <v>5</v>
      </c>
      <c r="J7661">
        <v>23.06</v>
      </c>
      <c r="M7661">
        <v>23.06</v>
      </c>
      <c r="N7661">
        <f t="shared" si="119"/>
        <v>0</v>
      </c>
    </row>
    <row r="7662" spans="1:14" x14ac:dyDescent="0.2">
      <c r="A7662" t="s">
        <v>7921</v>
      </c>
      <c r="B7662" t="s">
        <v>34328</v>
      </c>
      <c r="I7662" t="s">
        <v>5</v>
      </c>
      <c r="J7662">
        <v>23.06</v>
      </c>
      <c r="M7662">
        <v>23.06</v>
      </c>
      <c r="N7662">
        <f t="shared" si="119"/>
        <v>0</v>
      </c>
    </row>
    <row r="7663" spans="1:14" x14ac:dyDescent="0.2">
      <c r="A7663" t="s">
        <v>7922</v>
      </c>
      <c r="B7663" t="s">
        <v>34329</v>
      </c>
      <c r="I7663" t="s">
        <v>5</v>
      </c>
      <c r="J7663">
        <v>41.45</v>
      </c>
      <c r="M7663">
        <v>41.45</v>
      </c>
      <c r="N7663">
        <f t="shared" si="119"/>
        <v>0</v>
      </c>
    </row>
    <row r="7664" spans="1:14" x14ac:dyDescent="0.2">
      <c r="A7664" t="s">
        <v>7923</v>
      </c>
      <c r="B7664" t="s">
        <v>34329</v>
      </c>
      <c r="I7664" t="s">
        <v>5</v>
      </c>
      <c r="J7664">
        <v>41.45</v>
      </c>
      <c r="M7664">
        <v>41.45</v>
      </c>
      <c r="N7664">
        <f t="shared" si="119"/>
        <v>0</v>
      </c>
    </row>
    <row r="7665" spans="1:14" x14ac:dyDescent="0.2">
      <c r="A7665" t="s">
        <v>7924</v>
      </c>
      <c r="B7665" t="s">
        <v>34330</v>
      </c>
      <c r="I7665" t="s">
        <v>5</v>
      </c>
      <c r="J7665">
        <v>34.450000000000003</v>
      </c>
      <c r="M7665">
        <v>34.450000000000003</v>
      </c>
      <c r="N7665">
        <f t="shared" si="119"/>
        <v>0</v>
      </c>
    </row>
    <row r="7666" spans="1:14" x14ac:dyDescent="0.2">
      <c r="A7666" t="s">
        <v>7925</v>
      </c>
      <c r="B7666" t="s">
        <v>34330</v>
      </c>
      <c r="I7666" t="s">
        <v>5</v>
      </c>
      <c r="J7666">
        <v>34.450000000000003</v>
      </c>
      <c r="M7666">
        <v>34.450000000000003</v>
      </c>
      <c r="N7666">
        <f t="shared" si="119"/>
        <v>0</v>
      </c>
    </row>
    <row r="7667" spans="1:14" x14ac:dyDescent="0.2">
      <c r="A7667" t="s">
        <v>7926</v>
      </c>
      <c r="B7667" t="s">
        <v>34331</v>
      </c>
      <c r="I7667" t="s">
        <v>5</v>
      </c>
      <c r="J7667">
        <v>77.3</v>
      </c>
      <c r="M7667">
        <v>77.3</v>
      </c>
      <c r="N7667">
        <f t="shared" si="119"/>
        <v>0</v>
      </c>
    </row>
    <row r="7668" spans="1:14" x14ac:dyDescent="0.2">
      <c r="A7668" t="s">
        <v>7927</v>
      </c>
      <c r="B7668" t="s">
        <v>34331</v>
      </c>
      <c r="I7668" t="s">
        <v>5</v>
      </c>
      <c r="J7668">
        <v>77.3</v>
      </c>
      <c r="M7668">
        <v>77.3</v>
      </c>
      <c r="N7668">
        <f t="shared" si="119"/>
        <v>0</v>
      </c>
    </row>
    <row r="7669" spans="1:14" x14ac:dyDescent="0.2">
      <c r="A7669" t="s">
        <v>7928</v>
      </c>
      <c r="B7669" t="s">
        <v>34332</v>
      </c>
      <c r="I7669" t="s">
        <v>5</v>
      </c>
      <c r="J7669">
        <v>78.239999999999995</v>
      </c>
      <c r="M7669">
        <v>78.239999999999995</v>
      </c>
      <c r="N7669">
        <f t="shared" si="119"/>
        <v>0</v>
      </c>
    </row>
    <row r="7670" spans="1:14" x14ac:dyDescent="0.2">
      <c r="A7670" t="s">
        <v>7929</v>
      </c>
      <c r="B7670" t="s">
        <v>34332</v>
      </c>
      <c r="I7670" t="s">
        <v>5</v>
      </c>
      <c r="J7670">
        <v>78.239999999999995</v>
      </c>
      <c r="M7670">
        <v>78.239999999999995</v>
      </c>
      <c r="N7670">
        <f t="shared" si="119"/>
        <v>0</v>
      </c>
    </row>
    <row r="7671" spans="1:14" x14ac:dyDescent="0.2">
      <c r="A7671" t="s">
        <v>7930</v>
      </c>
      <c r="B7671" t="s">
        <v>34333</v>
      </c>
      <c r="I7671" t="s">
        <v>5</v>
      </c>
      <c r="J7671">
        <v>132.25</v>
      </c>
      <c r="M7671">
        <v>132.25</v>
      </c>
      <c r="N7671">
        <f t="shared" si="119"/>
        <v>0</v>
      </c>
    </row>
    <row r="7672" spans="1:14" x14ac:dyDescent="0.2">
      <c r="A7672" t="s">
        <v>7931</v>
      </c>
      <c r="B7672" t="s">
        <v>34333</v>
      </c>
      <c r="I7672" t="s">
        <v>5</v>
      </c>
      <c r="J7672">
        <v>132.25</v>
      </c>
      <c r="M7672">
        <v>132.25</v>
      </c>
      <c r="N7672">
        <f t="shared" si="119"/>
        <v>0</v>
      </c>
    </row>
    <row r="7673" spans="1:14" x14ac:dyDescent="0.2">
      <c r="A7673" t="s">
        <v>7932</v>
      </c>
      <c r="B7673" t="s">
        <v>34334</v>
      </c>
      <c r="I7673" t="s">
        <v>5</v>
      </c>
      <c r="J7673">
        <v>137.29</v>
      </c>
      <c r="M7673">
        <v>137.29</v>
      </c>
      <c r="N7673">
        <f t="shared" si="119"/>
        <v>0</v>
      </c>
    </row>
    <row r="7674" spans="1:14" x14ac:dyDescent="0.2">
      <c r="A7674" t="s">
        <v>7933</v>
      </c>
      <c r="B7674" t="s">
        <v>34334</v>
      </c>
      <c r="I7674" t="s">
        <v>5</v>
      </c>
      <c r="J7674">
        <v>137.29</v>
      </c>
      <c r="M7674">
        <v>137.29</v>
      </c>
      <c r="N7674">
        <f t="shared" si="119"/>
        <v>0</v>
      </c>
    </row>
    <row r="7675" spans="1:14" x14ac:dyDescent="0.2">
      <c r="A7675" t="s">
        <v>7934</v>
      </c>
      <c r="B7675" t="s">
        <v>34335</v>
      </c>
      <c r="I7675" t="s">
        <v>5</v>
      </c>
      <c r="J7675">
        <v>141.25</v>
      </c>
      <c r="M7675">
        <v>141.25</v>
      </c>
      <c r="N7675">
        <f t="shared" si="119"/>
        <v>0</v>
      </c>
    </row>
    <row r="7676" spans="1:14" x14ac:dyDescent="0.2">
      <c r="A7676" t="s">
        <v>7935</v>
      </c>
      <c r="B7676" t="s">
        <v>34335</v>
      </c>
      <c r="I7676" t="s">
        <v>5</v>
      </c>
      <c r="J7676">
        <v>141.25</v>
      </c>
      <c r="M7676">
        <v>141.25</v>
      </c>
      <c r="N7676">
        <f t="shared" si="119"/>
        <v>0</v>
      </c>
    </row>
    <row r="7677" spans="1:14" x14ac:dyDescent="0.2">
      <c r="A7677" t="s">
        <v>7936</v>
      </c>
      <c r="B7677" t="s">
        <v>34336</v>
      </c>
      <c r="I7677" t="s">
        <v>5</v>
      </c>
      <c r="J7677">
        <v>12.9</v>
      </c>
      <c r="M7677">
        <v>12.9</v>
      </c>
      <c r="N7677">
        <f t="shared" si="119"/>
        <v>0</v>
      </c>
    </row>
    <row r="7678" spans="1:14" x14ac:dyDescent="0.2">
      <c r="A7678" t="s">
        <v>7937</v>
      </c>
      <c r="B7678" t="s">
        <v>34336</v>
      </c>
      <c r="I7678" t="s">
        <v>5</v>
      </c>
      <c r="J7678">
        <v>12.9</v>
      </c>
      <c r="M7678">
        <v>12.9</v>
      </c>
      <c r="N7678">
        <f t="shared" si="119"/>
        <v>0</v>
      </c>
    </row>
    <row r="7679" spans="1:14" x14ac:dyDescent="0.2">
      <c r="A7679" t="s">
        <v>7938</v>
      </c>
      <c r="B7679" t="s">
        <v>34337</v>
      </c>
      <c r="I7679" t="s">
        <v>5</v>
      </c>
      <c r="J7679">
        <v>18.13</v>
      </c>
      <c r="M7679">
        <v>18.13</v>
      </c>
      <c r="N7679">
        <f t="shared" si="119"/>
        <v>0</v>
      </c>
    </row>
    <row r="7680" spans="1:14" x14ac:dyDescent="0.2">
      <c r="A7680" t="s">
        <v>7939</v>
      </c>
      <c r="B7680" t="s">
        <v>34337</v>
      </c>
      <c r="I7680" t="s">
        <v>5</v>
      </c>
      <c r="J7680">
        <v>18.13</v>
      </c>
      <c r="M7680">
        <v>18.13</v>
      </c>
      <c r="N7680">
        <f t="shared" si="119"/>
        <v>0</v>
      </c>
    </row>
    <row r="7681" spans="1:14" x14ac:dyDescent="0.2">
      <c r="A7681" t="s">
        <v>7940</v>
      </c>
      <c r="B7681" t="s">
        <v>34338</v>
      </c>
      <c r="I7681" t="s">
        <v>4</v>
      </c>
      <c r="J7681">
        <v>65.260000000000005</v>
      </c>
      <c r="M7681">
        <v>65.260000000000005</v>
      </c>
      <c r="N7681">
        <f t="shared" si="119"/>
        <v>0</v>
      </c>
    </row>
    <row r="7682" spans="1:14" x14ac:dyDescent="0.2">
      <c r="A7682" t="s">
        <v>7941</v>
      </c>
      <c r="B7682" t="s">
        <v>34338</v>
      </c>
      <c r="I7682" t="s">
        <v>4</v>
      </c>
      <c r="J7682">
        <v>65.260000000000005</v>
      </c>
      <c r="M7682">
        <v>65.260000000000005</v>
      </c>
      <c r="N7682">
        <f t="shared" si="119"/>
        <v>0</v>
      </c>
    </row>
    <row r="7683" spans="1:14" x14ac:dyDescent="0.2">
      <c r="A7683" t="s">
        <v>7942</v>
      </c>
      <c r="B7683" t="s">
        <v>34339</v>
      </c>
      <c r="I7683" t="s">
        <v>4</v>
      </c>
      <c r="J7683">
        <v>142.19</v>
      </c>
      <c r="M7683">
        <v>142.19</v>
      </c>
      <c r="N7683">
        <f t="shared" si="119"/>
        <v>0</v>
      </c>
    </row>
    <row r="7684" spans="1:14" x14ac:dyDescent="0.2">
      <c r="A7684" t="s">
        <v>7943</v>
      </c>
      <c r="B7684" t="s">
        <v>34339</v>
      </c>
      <c r="I7684" t="s">
        <v>4</v>
      </c>
      <c r="J7684">
        <v>142.19</v>
      </c>
      <c r="M7684">
        <v>142.19</v>
      </c>
      <c r="N7684">
        <f t="shared" ref="N7684:N7747" si="120">J7684-M7684</f>
        <v>0</v>
      </c>
    </row>
    <row r="7685" spans="1:14" x14ac:dyDescent="0.2">
      <c r="A7685" t="s">
        <v>7944</v>
      </c>
      <c r="B7685" t="s">
        <v>34340</v>
      </c>
      <c r="I7685" t="s">
        <v>4</v>
      </c>
      <c r="J7685">
        <v>297.62</v>
      </c>
      <c r="M7685">
        <v>297.62</v>
      </c>
      <c r="N7685">
        <f t="shared" si="120"/>
        <v>0</v>
      </c>
    </row>
    <row r="7686" spans="1:14" x14ac:dyDescent="0.2">
      <c r="A7686" t="s">
        <v>7945</v>
      </c>
      <c r="B7686" t="s">
        <v>34340</v>
      </c>
      <c r="I7686" t="s">
        <v>4</v>
      </c>
      <c r="J7686">
        <v>297.62</v>
      </c>
      <c r="M7686">
        <v>297.62</v>
      </c>
      <c r="N7686">
        <f t="shared" si="120"/>
        <v>0</v>
      </c>
    </row>
    <row r="7687" spans="1:14" x14ac:dyDescent="0.2">
      <c r="A7687" t="s">
        <v>7946</v>
      </c>
      <c r="B7687" t="s">
        <v>34341</v>
      </c>
      <c r="I7687" t="s">
        <v>4</v>
      </c>
      <c r="J7687">
        <v>453.08</v>
      </c>
      <c r="M7687">
        <v>453.08</v>
      </c>
      <c r="N7687">
        <f t="shared" si="120"/>
        <v>0</v>
      </c>
    </row>
    <row r="7688" spans="1:14" x14ac:dyDescent="0.2">
      <c r="A7688" t="s">
        <v>7947</v>
      </c>
      <c r="B7688" t="s">
        <v>34341</v>
      </c>
      <c r="I7688" t="s">
        <v>4</v>
      </c>
      <c r="J7688">
        <v>453.08</v>
      </c>
      <c r="M7688">
        <v>453.08</v>
      </c>
      <c r="N7688">
        <f t="shared" si="120"/>
        <v>0</v>
      </c>
    </row>
    <row r="7689" spans="1:14" x14ac:dyDescent="0.2">
      <c r="A7689" t="s">
        <v>7948</v>
      </c>
      <c r="B7689" t="s">
        <v>34342</v>
      </c>
      <c r="I7689" t="s">
        <v>4</v>
      </c>
      <c r="J7689">
        <v>643.38</v>
      </c>
      <c r="M7689">
        <v>643.38</v>
      </c>
      <c r="N7689">
        <f t="shared" si="120"/>
        <v>0</v>
      </c>
    </row>
    <row r="7690" spans="1:14" x14ac:dyDescent="0.2">
      <c r="A7690" t="s">
        <v>7949</v>
      </c>
      <c r="B7690" t="s">
        <v>34342</v>
      </c>
      <c r="I7690" t="s">
        <v>4</v>
      </c>
      <c r="J7690">
        <v>643.38</v>
      </c>
      <c r="M7690">
        <v>643.38</v>
      </c>
      <c r="N7690">
        <f t="shared" si="120"/>
        <v>0</v>
      </c>
    </row>
    <row r="7691" spans="1:14" x14ac:dyDescent="0.2">
      <c r="A7691" t="s">
        <v>7950</v>
      </c>
      <c r="B7691" t="s">
        <v>34343</v>
      </c>
      <c r="I7691" t="s">
        <v>4</v>
      </c>
      <c r="J7691">
        <v>1304.6400000000001</v>
      </c>
      <c r="M7691">
        <v>1304.6400000000001</v>
      </c>
      <c r="N7691">
        <f t="shared" si="120"/>
        <v>0</v>
      </c>
    </row>
    <row r="7692" spans="1:14" x14ac:dyDescent="0.2">
      <c r="A7692" t="s">
        <v>7951</v>
      </c>
      <c r="B7692" t="s">
        <v>34343</v>
      </c>
      <c r="I7692" t="s">
        <v>4</v>
      </c>
      <c r="J7692">
        <v>1304.6400000000001</v>
      </c>
      <c r="M7692">
        <v>1304.6400000000001</v>
      </c>
      <c r="N7692">
        <f t="shared" si="120"/>
        <v>0</v>
      </c>
    </row>
    <row r="7693" spans="1:14" x14ac:dyDescent="0.2">
      <c r="A7693" t="s">
        <v>7952</v>
      </c>
      <c r="B7693" t="s">
        <v>34344</v>
      </c>
      <c r="I7693" t="s">
        <v>4</v>
      </c>
      <c r="J7693">
        <v>2019.57</v>
      </c>
      <c r="M7693">
        <v>2019.57</v>
      </c>
      <c r="N7693">
        <f t="shared" si="120"/>
        <v>0</v>
      </c>
    </row>
    <row r="7694" spans="1:14" x14ac:dyDescent="0.2">
      <c r="A7694" t="s">
        <v>7953</v>
      </c>
      <c r="B7694" t="s">
        <v>34344</v>
      </c>
      <c r="I7694" t="s">
        <v>4</v>
      </c>
      <c r="J7694">
        <v>2019.57</v>
      </c>
      <c r="M7694">
        <v>2019.57</v>
      </c>
      <c r="N7694">
        <f t="shared" si="120"/>
        <v>0</v>
      </c>
    </row>
    <row r="7695" spans="1:14" x14ac:dyDescent="0.2">
      <c r="A7695" t="s">
        <v>7954</v>
      </c>
      <c r="B7695" t="s">
        <v>34345</v>
      </c>
      <c r="I7695" t="s">
        <v>5</v>
      </c>
      <c r="J7695">
        <v>73.069999999999993</v>
      </c>
      <c r="M7695">
        <v>73.069999999999993</v>
      </c>
      <c r="N7695">
        <f t="shared" si="120"/>
        <v>0</v>
      </c>
    </row>
    <row r="7696" spans="1:14" x14ac:dyDescent="0.2">
      <c r="A7696" t="s">
        <v>7955</v>
      </c>
      <c r="B7696" t="s">
        <v>34345</v>
      </c>
      <c r="I7696" t="s">
        <v>5</v>
      </c>
      <c r="J7696">
        <v>73.069999999999993</v>
      </c>
      <c r="M7696">
        <v>73.069999999999993</v>
      </c>
      <c r="N7696">
        <f t="shared" si="120"/>
        <v>0</v>
      </c>
    </row>
    <row r="7697" spans="1:14" x14ac:dyDescent="0.2">
      <c r="A7697" t="s">
        <v>7956</v>
      </c>
      <c r="B7697" t="s">
        <v>34346</v>
      </c>
      <c r="I7697" t="s">
        <v>5</v>
      </c>
      <c r="J7697">
        <v>161.27000000000001</v>
      </c>
      <c r="M7697">
        <v>161.27000000000001</v>
      </c>
      <c r="N7697">
        <f t="shared" si="120"/>
        <v>0</v>
      </c>
    </row>
    <row r="7698" spans="1:14" x14ac:dyDescent="0.2">
      <c r="A7698" t="s">
        <v>7957</v>
      </c>
      <c r="B7698" t="s">
        <v>34346</v>
      </c>
      <c r="I7698" t="s">
        <v>5</v>
      </c>
      <c r="J7698">
        <v>161.27000000000001</v>
      </c>
      <c r="M7698">
        <v>161.27000000000001</v>
      </c>
      <c r="N7698">
        <f t="shared" si="120"/>
        <v>0</v>
      </c>
    </row>
    <row r="7699" spans="1:14" x14ac:dyDescent="0.2">
      <c r="A7699" t="s">
        <v>7958</v>
      </c>
      <c r="B7699" t="s">
        <v>34347</v>
      </c>
      <c r="I7699" t="s">
        <v>5</v>
      </c>
      <c r="J7699">
        <v>287.64999999999998</v>
      </c>
      <c r="M7699">
        <v>287.64999999999998</v>
      </c>
      <c r="N7699">
        <f t="shared" si="120"/>
        <v>0</v>
      </c>
    </row>
    <row r="7700" spans="1:14" x14ac:dyDescent="0.2">
      <c r="A7700" t="s">
        <v>7959</v>
      </c>
      <c r="B7700" t="s">
        <v>34347</v>
      </c>
      <c r="I7700" t="s">
        <v>5</v>
      </c>
      <c r="J7700">
        <v>287.64999999999998</v>
      </c>
      <c r="M7700">
        <v>287.64999999999998</v>
      </c>
      <c r="N7700">
        <f t="shared" si="120"/>
        <v>0</v>
      </c>
    </row>
    <row r="7701" spans="1:14" x14ac:dyDescent="0.2">
      <c r="A7701" t="s">
        <v>7960</v>
      </c>
      <c r="B7701" t="s">
        <v>34348</v>
      </c>
      <c r="I7701" t="s">
        <v>5</v>
      </c>
      <c r="J7701">
        <v>523.95000000000005</v>
      </c>
      <c r="M7701">
        <v>523.95000000000005</v>
      </c>
      <c r="N7701">
        <f t="shared" si="120"/>
        <v>0</v>
      </c>
    </row>
    <row r="7702" spans="1:14" x14ac:dyDescent="0.2">
      <c r="A7702" t="s">
        <v>7961</v>
      </c>
      <c r="B7702" t="s">
        <v>34348</v>
      </c>
      <c r="I7702" t="s">
        <v>5</v>
      </c>
      <c r="J7702">
        <v>523.95000000000005</v>
      </c>
      <c r="M7702">
        <v>523.95000000000005</v>
      </c>
      <c r="N7702">
        <f t="shared" si="120"/>
        <v>0</v>
      </c>
    </row>
    <row r="7703" spans="1:14" x14ac:dyDescent="0.2">
      <c r="A7703" t="s">
        <v>7962</v>
      </c>
      <c r="B7703" t="s">
        <v>34349</v>
      </c>
      <c r="I7703" t="s">
        <v>5</v>
      </c>
      <c r="J7703">
        <v>719.13</v>
      </c>
      <c r="M7703">
        <v>719.13</v>
      </c>
      <c r="N7703">
        <f t="shared" si="120"/>
        <v>0</v>
      </c>
    </row>
    <row r="7704" spans="1:14" x14ac:dyDescent="0.2">
      <c r="A7704" t="s">
        <v>7963</v>
      </c>
      <c r="B7704" t="s">
        <v>34349</v>
      </c>
      <c r="I7704" t="s">
        <v>5</v>
      </c>
      <c r="J7704">
        <v>719.13</v>
      </c>
      <c r="M7704">
        <v>719.13</v>
      </c>
      <c r="N7704">
        <f t="shared" si="120"/>
        <v>0</v>
      </c>
    </row>
    <row r="7705" spans="1:14" x14ac:dyDescent="0.2">
      <c r="A7705" t="s">
        <v>7964</v>
      </c>
      <c r="B7705" t="s">
        <v>34350</v>
      </c>
      <c r="I7705" t="s">
        <v>4</v>
      </c>
      <c r="J7705">
        <v>8.5299999999999994</v>
      </c>
      <c r="M7705">
        <v>8.5299999999999994</v>
      </c>
      <c r="N7705">
        <f t="shared" si="120"/>
        <v>0</v>
      </c>
    </row>
    <row r="7706" spans="1:14" x14ac:dyDescent="0.2">
      <c r="A7706" t="s">
        <v>7965</v>
      </c>
      <c r="B7706" t="s">
        <v>34350</v>
      </c>
      <c r="I7706" t="s">
        <v>4</v>
      </c>
      <c r="J7706">
        <v>8.5299999999999994</v>
      </c>
      <c r="M7706">
        <v>8.5299999999999994</v>
      </c>
      <c r="N7706">
        <f t="shared" si="120"/>
        <v>0</v>
      </c>
    </row>
    <row r="7707" spans="1:14" x14ac:dyDescent="0.2">
      <c r="A7707" t="s">
        <v>7966</v>
      </c>
      <c r="B7707" t="s">
        <v>34351</v>
      </c>
      <c r="I7707" t="s">
        <v>4</v>
      </c>
      <c r="J7707">
        <v>12.09</v>
      </c>
      <c r="M7707">
        <v>12.09</v>
      </c>
      <c r="N7707">
        <f t="shared" si="120"/>
        <v>0</v>
      </c>
    </row>
    <row r="7708" spans="1:14" x14ac:dyDescent="0.2">
      <c r="A7708" t="s">
        <v>7967</v>
      </c>
      <c r="B7708" t="s">
        <v>34351</v>
      </c>
      <c r="I7708" t="s">
        <v>4</v>
      </c>
      <c r="J7708">
        <v>12.09</v>
      </c>
      <c r="M7708">
        <v>12.09</v>
      </c>
      <c r="N7708">
        <f t="shared" si="120"/>
        <v>0</v>
      </c>
    </row>
    <row r="7709" spans="1:14" x14ac:dyDescent="0.2">
      <c r="A7709" t="s">
        <v>7968</v>
      </c>
      <c r="B7709" t="s">
        <v>34352</v>
      </c>
      <c r="I7709" t="s">
        <v>4</v>
      </c>
      <c r="J7709">
        <v>23.44</v>
      </c>
      <c r="M7709">
        <v>23.44</v>
      </c>
      <c r="N7709">
        <f t="shared" si="120"/>
        <v>0</v>
      </c>
    </row>
    <row r="7710" spans="1:14" x14ac:dyDescent="0.2">
      <c r="A7710" t="s">
        <v>7969</v>
      </c>
      <c r="B7710" t="s">
        <v>34352</v>
      </c>
      <c r="I7710" t="s">
        <v>4</v>
      </c>
      <c r="J7710">
        <v>23.44</v>
      </c>
      <c r="M7710">
        <v>23.44</v>
      </c>
      <c r="N7710">
        <f t="shared" si="120"/>
        <v>0</v>
      </c>
    </row>
    <row r="7711" spans="1:14" x14ac:dyDescent="0.2">
      <c r="A7711" t="s">
        <v>7970</v>
      </c>
      <c r="B7711" t="s">
        <v>34353</v>
      </c>
      <c r="I7711" t="s">
        <v>4</v>
      </c>
      <c r="J7711">
        <v>37.6</v>
      </c>
      <c r="M7711">
        <v>37.6</v>
      </c>
      <c r="N7711">
        <f t="shared" si="120"/>
        <v>0</v>
      </c>
    </row>
    <row r="7712" spans="1:14" x14ac:dyDescent="0.2">
      <c r="A7712" t="s">
        <v>7971</v>
      </c>
      <c r="B7712" t="s">
        <v>34353</v>
      </c>
      <c r="I7712" t="s">
        <v>4</v>
      </c>
      <c r="J7712">
        <v>37.6</v>
      </c>
      <c r="M7712">
        <v>37.6</v>
      </c>
      <c r="N7712">
        <f t="shared" si="120"/>
        <v>0</v>
      </c>
    </row>
    <row r="7713" spans="1:14" x14ac:dyDescent="0.2">
      <c r="A7713" t="s">
        <v>7972</v>
      </c>
      <c r="B7713" t="s">
        <v>34354</v>
      </c>
      <c r="I7713" t="s">
        <v>4</v>
      </c>
      <c r="J7713">
        <v>40.06</v>
      </c>
      <c r="M7713">
        <v>40.06</v>
      </c>
      <c r="N7713">
        <f t="shared" si="120"/>
        <v>0</v>
      </c>
    </row>
    <row r="7714" spans="1:14" x14ac:dyDescent="0.2">
      <c r="A7714" t="s">
        <v>7973</v>
      </c>
      <c r="B7714" t="s">
        <v>34354</v>
      </c>
      <c r="I7714" t="s">
        <v>4</v>
      </c>
      <c r="J7714">
        <v>40.06</v>
      </c>
      <c r="M7714">
        <v>40.06</v>
      </c>
      <c r="N7714">
        <f t="shared" si="120"/>
        <v>0</v>
      </c>
    </row>
    <row r="7715" spans="1:14" x14ac:dyDescent="0.2">
      <c r="A7715" t="s">
        <v>7974</v>
      </c>
      <c r="B7715" t="s">
        <v>34355</v>
      </c>
      <c r="I7715" t="s">
        <v>4</v>
      </c>
      <c r="J7715">
        <v>89.5</v>
      </c>
      <c r="M7715">
        <v>89.5</v>
      </c>
      <c r="N7715">
        <f t="shared" si="120"/>
        <v>0</v>
      </c>
    </row>
    <row r="7716" spans="1:14" x14ac:dyDescent="0.2">
      <c r="A7716" t="s">
        <v>7975</v>
      </c>
      <c r="B7716" t="s">
        <v>34355</v>
      </c>
      <c r="I7716" t="s">
        <v>4</v>
      </c>
      <c r="J7716">
        <v>89.5</v>
      </c>
      <c r="M7716">
        <v>89.5</v>
      </c>
      <c r="N7716">
        <f t="shared" si="120"/>
        <v>0</v>
      </c>
    </row>
    <row r="7717" spans="1:14" x14ac:dyDescent="0.2">
      <c r="A7717" t="s">
        <v>7976</v>
      </c>
      <c r="B7717" t="s">
        <v>34356</v>
      </c>
      <c r="I7717" t="s">
        <v>4</v>
      </c>
      <c r="J7717">
        <v>107.54</v>
      </c>
      <c r="M7717">
        <v>107.54</v>
      </c>
      <c r="N7717">
        <f t="shared" si="120"/>
        <v>0</v>
      </c>
    </row>
    <row r="7718" spans="1:14" x14ac:dyDescent="0.2">
      <c r="A7718" t="s">
        <v>7977</v>
      </c>
      <c r="B7718" t="s">
        <v>34356</v>
      </c>
      <c r="I7718" t="s">
        <v>4</v>
      </c>
      <c r="J7718">
        <v>107.54</v>
      </c>
      <c r="M7718">
        <v>107.54</v>
      </c>
      <c r="N7718">
        <f t="shared" si="120"/>
        <v>0</v>
      </c>
    </row>
    <row r="7719" spans="1:14" x14ac:dyDescent="0.2">
      <c r="A7719" t="s">
        <v>7978</v>
      </c>
      <c r="B7719" t="s">
        <v>34357</v>
      </c>
      <c r="I7719" t="s">
        <v>4</v>
      </c>
      <c r="J7719">
        <v>3.49</v>
      </c>
      <c r="M7719">
        <v>3.49</v>
      </c>
      <c r="N7719">
        <f t="shared" si="120"/>
        <v>0</v>
      </c>
    </row>
    <row r="7720" spans="1:14" x14ac:dyDescent="0.2">
      <c r="A7720" t="s">
        <v>7979</v>
      </c>
      <c r="B7720" t="s">
        <v>34357</v>
      </c>
      <c r="I7720" t="s">
        <v>4</v>
      </c>
      <c r="J7720">
        <v>3.49</v>
      </c>
      <c r="M7720">
        <v>3.49</v>
      </c>
      <c r="N7720">
        <f t="shared" si="120"/>
        <v>0</v>
      </c>
    </row>
    <row r="7721" spans="1:14" x14ac:dyDescent="0.2">
      <c r="A7721" t="s">
        <v>7980</v>
      </c>
      <c r="B7721" t="s">
        <v>34358</v>
      </c>
      <c r="I7721" t="s">
        <v>4</v>
      </c>
      <c r="J7721">
        <v>3.81</v>
      </c>
      <c r="M7721">
        <v>3.81</v>
      </c>
      <c r="N7721">
        <f t="shared" si="120"/>
        <v>0</v>
      </c>
    </row>
    <row r="7722" spans="1:14" x14ac:dyDescent="0.2">
      <c r="A7722" t="s">
        <v>7981</v>
      </c>
      <c r="B7722" t="s">
        <v>34358</v>
      </c>
      <c r="I7722" t="s">
        <v>4</v>
      </c>
      <c r="J7722">
        <v>3.81</v>
      </c>
      <c r="M7722">
        <v>3.81</v>
      </c>
      <c r="N7722">
        <f t="shared" si="120"/>
        <v>0</v>
      </c>
    </row>
    <row r="7723" spans="1:14" x14ac:dyDescent="0.2">
      <c r="A7723" t="s">
        <v>7982</v>
      </c>
      <c r="B7723" t="s">
        <v>34359</v>
      </c>
      <c r="I7723" t="s">
        <v>4</v>
      </c>
      <c r="J7723">
        <v>9.49</v>
      </c>
      <c r="M7723">
        <v>9.49</v>
      </c>
      <c r="N7723">
        <f t="shared" si="120"/>
        <v>0</v>
      </c>
    </row>
    <row r="7724" spans="1:14" x14ac:dyDescent="0.2">
      <c r="A7724" t="s">
        <v>7983</v>
      </c>
      <c r="B7724" t="s">
        <v>34359</v>
      </c>
      <c r="I7724" t="s">
        <v>4</v>
      </c>
      <c r="J7724">
        <v>9.49</v>
      </c>
      <c r="M7724">
        <v>9.49</v>
      </c>
      <c r="N7724">
        <f t="shared" si="120"/>
        <v>0</v>
      </c>
    </row>
    <row r="7725" spans="1:14" x14ac:dyDescent="0.2">
      <c r="A7725" t="s">
        <v>7984</v>
      </c>
      <c r="B7725" t="s">
        <v>34360</v>
      </c>
      <c r="I7725" t="s">
        <v>4</v>
      </c>
      <c r="J7725">
        <v>14.66</v>
      </c>
      <c r="M7725">
        <v>14.66</v>
      </c>
      <c r="N7725">
        <f t="shared" si="120"/>
        <v>0</v>
      </c>
    </row>
    <row r="7726" spans="1:14" x14ac:dyDescent="0.2">
      <c r="A7726" t="s">
        <v>7985</v>
      </c>
      <c r="B7726" t="s">
        <v>34360</v>
      </c>
      <c r="I7726" t="s">
        <v>4</v>
      </c>
      <c r="J7726">
        <v>14.66</v>
      </c>
      <c r="M7726">
        <v>14.66</v>
      </c>
      <c r="N7726">
        <f t="shared" si="120"/>
        <v>0</v>
      </c>
    </row>
    <row r="7727" spans="1:14" x14ac:dyDescent="0.2">
      <c r="A7727" t="s">
        <v>7986</v>
      </c>
      <c r="B7727" t="s">
        <v>34361</v>
      </c>
      <c r="I7727" t="s">
        <v>4</v>
      </c>
      <c r="J7727">
        <v>15.24</v>
      </c>
      <c r="M7727">
        <v>15.24</v>
      </c>
      <c r="N7727">
        <f t="shared" si="120"/>
        <v>0</v>
      </c>
    </row>
    <row r="7728" spans="1:14" x14ac:dyDescent="0.2">
      <c r="A7728" t="s">
        <v>7987</v>
      </c>
      <c r="B7728" t="s">
        <v>34361</v>
      </c>
      <c r="I7728" t="s">
        <v>4</v>
      </c>
      <c r="J7728">
        <v>15.24</v>
      </c>
      <c r="M7728">
        <v>15.24</v>
      </c>
      <c r="N7728">
        <f t="shared" si="120"/>
        <v>0</v>
      </c>
    </row>
    <row r="7729" spans="1:14" x14ac:dyDescent="0.2">
      <c r="A7729" t="s">
        <v>7988</v>
      </c>
      <c r="B7729" t="s">
        <v>34362</v>
      </c>
      <c r="I7729" t="s">
        <v>4</v>
      </c>
      <c r="J7729">
        <v>25.98</v>
      </c>
      <c r="M7729">
        <v>25.98</v>
      </c>
      <c r="N7729">
        <f t="shared" si="120"/>
        <v>0</v>
      </c>
    </row>
    <row r="7730" spans="1:14" x14ac:dyDescent="0.2">
      <c r="A7730" t="s">
        <v>7989</v>
      </c>
      <c r="B7730" t="s">
        <v>34362</v>
      </c>
      <c r="I7730" t="s">
        <v>4</v>
      </c>
      <c r="J7730">
        <v>25.98</v>
      </c>
      <c r="M7730">
        <v>25.98</v>
      </c>
      <c r="N7730">
        <f t="shared" si="120"/>
        <v>0</v>
      </c>
    </row>
    <row r="7731" spans="1:14" x14ac:dyDescent="0.2">
      <c r="A7731" t="s">
        <v>7990</v>
      </c>
      <c r="B7731" t="s">
        <v>34363</v>
      </c>
      <c r="I7731" t="s">
        <v>4</v>
      </c>
      <c r="J7731">
        <v>45.51</v>
      </c>
      <c r="M7731">
        <v>45.51</v>
      </c>
      <c r="N7731">
        <f t="shared" si="120"/>
        <v>0</v>
      </c>
    </row>
    <row r="7732" spans="1:14" x14ac:dyDescent="0.2">
      <c r="A7732" t="s">
        <v>7991</v>
      </c>
      <c r="B7732" t="s">
        <v>34363</v>
      </c>
      <c r="I7732" t="s">
        <v>4</v>
      </c>
      <c r="J7732">
        <v>45.51</v>
      </c>
      <c r="M7732">
        <v>45.51</v>
      </c>
      <c r="N7732">
        <f t="shared" si="120"/>
        <v>0</v>
      </c>
    </row>
    <row r="7733" spans="1:14" x14ac:dyDescent="0.2">
      <c r="A7733" t="s">
        <v>7992</v>
      </c>
      <c r="B7733" t="s">
        <v>34364</v>
      </c>
      <c r="I7733" t="s">
        <v>4</v>
      </c>
      <c r="J7733">
        <v>58.57</v>
      </c>
      <c r="M7733">
        <v>58.57</v>
      </c>
      <c r="N7733">
        <f t="shared" si="120"/>
        <v>0</v>
      </c>
    </row>
    <row r="7734" spans="1:14" x14ac:dyDescent="0.2">
      <c r="A7734" t="s">
        <v>7993</v>
      </c>
      <c r="B7734" t="s">
        <v>34364</v>
      </c>
      <c r="I7734" t="s">
        <v>4</v>
      </c>
      <c r="J7734">
        <v>58.57</v>
      </c>
      <c r="M7734">
        <v>58.57</v>
      </c>
      <c r="N7734">
        <f t="shared" si="120"/>
        <v>0</v>
      </c>
    </row>
    <row r="7735" spans="1:14" x14ac:dyDescent="0.2">
      <c r="A7735" t="s">
        <v>7994</v>
      </c>
      <c r="B7735" t="s">
        <v>34365</v>
      </c>
      <c r="I7735" t="s">
        <v>4</v>
      </c>
      <c r="J7735">
        <v>97.99</v>
      </c>
      <c r="M7735">
        <v>97.99</v>
      </c>
      <c r="N7735">
        <f t="shared" si="120"/>
        <v>0</v>
      </c>
    </row>
    <row r="7736" spans="1:14" x14ac:dyDescent="0.2">
      <c r="A7736" t="s">
        <v>7995</v>
      </c>
      <c r="B7736" t="s">
        <v>34365</v>
      </c>
      <c r="I7736" t="s">
        <v>4</v>
      </c>
      <c r="J7736">
        <v>97.99</v>
      </c>
      <c r="M7736">
        <v>97.99</v>
      </c>
      <c r="N7736">
        <f t="shared" si="120"/>
        <v>0</v>
      </c>
    </row>
    <row r="7737" spans="1:14" x14ac:dyDescent="0.2">
      <c r="A7737" t="s">
        <v>7996</v>
      </c>
      <c r="B7737" t="s">
        <v>34366</v>
      </c>
      <c r="I7737" t="s">
        <v>4</v>
      </c>
      <c r="J7737">
        <v>46.37</v>
      </c>
      <c r="M7737">
        <v>46.37</v>
      </c>
      <c r="N7737">
        <f t="shared" si="120"/>
        <v>0</v>
      </c>
    </row>
    <row r="7738" spans="1:14" x14ac:dyDescent="0.2">
      <c r="A7738" t="s">
        <v>7997</v>
      </c>
      <c r="B7738" t="s">
        <v>34366</v>
      </c>
      <c r="I7738" t="s">
        <v>4</v>
      </c>
      <c r="J7738">
        <v>46.37</v>
      </c>
      <c r="M7738">
        <v>46.37</v>
      </c>
      <c r="N7738">
        <f t="shared" si="120"/>
        <v>0</v>
      </c>
    </row>
    <row r="7739" spans="1:14" x14ac:dyDescent="0.2">
      <c r="A7739" t="s">
        <v>7998</v>
      </c>
      <c r="B7739" t="s">
        <v>34367</v>
      </c>
      <c r="I7739" t="s">
        <v>4</v>
      </c>
      <c r="J7739">
        <v>89.61</v>
      </c>
      <c r="M7739">
        <v>89.61</v>
      </c>
      <c r="N7739">
        <f t="shared" si="120"/>
        <v>0</v>
      </c>
    </row>
    <row r="7740" spans="1:14" x14ac:dyDescent="0.2">
      <c r="A7740" t="s">
        <v>7999</v>
      </c>
      <c r="B7740" t="s">
        <v>34367</v>
      </c>
      <c r="I7740" t="s">
        <v>4</v>
      </c>
      <c r="J7740">
        <v>89.61</v>
      </c>
      <c r="M7740">
        <v>89.61</v>
      </c>
      <c r="N7740">
        <f t="shared" si="120"/>
        <v>0</v>
      </c>
    </row>
    <row r="7741" spans="1:14" x14ac:dyDescent="0.2">
      <c r="A7741" t="s">
        <v>8000</v>
      </c>
      <c r="B7741" t="s">
        <v>34368</v>
      </c>
      <c r="I7741" t="s">
        <v>4</v>
      </c>
      <c r="J7741">
        <v>153.33000000000001</v>
      </c>
      <c r="M7741">
        <v>153.33000000000001</v>
      </c>
      <c r="N7741">
        <f t="shared" si="120"/>
        <v>0</v>
      </c>
    </row>
    <row r="7742" spans="1:14" x14ac:dyDescent="0.2">
      <c r="A7742" t="s">
        <v>8001</v>
      </c>
      <c r="B7742" t="s">
        <v>34368</v>
      </c>
      <c r="I7742" t="s">
        <v>4</v>
      </c>
      <c r="J7742">
        <v>153.33000000000001</v>
      </c>
      <c r="M7742">
        <v>153.33000000000001</v>
      </c>
      <c r="N7742">
        <f t="shared" si="120"/>
        <v>0</v>
      </c>
    </row>
    <row r="7743" spans="1:14" x14ac:dyDescent="0.2">
      <c r="A7743" t="s">
        <v>8002</v>
      </c>
      <c r="B7743" t="s">
        <v>34369</v>
      </c>
      <c r="I7743" t="s">
        <v>4</v>
      </c>
      <c r="J7743">
        <v>249.2</v>
      </c>
      <c r="M7743">
        <v>249.2</v>
      </c>
      <c r="N7743">
        <f t="shared" si="120"/>
        <v>0</v>
      </c>
    </row>
    <row r="7744" spans="1:14" x14ac:dyDescent="0.2">
      <c r="A7744" t="s">
        <v>8003</v>
      </c>
      <c r="B7744" t="s">
        <v>34369</v>
      </c>
      <c r="I7744" t="s">
        <v>4</v>
      </c>
      <c r="J7744">
        <v>249.2</v>
      </c>
      <c r="M7744">
        <v>249.2</v>
      </c>
      <c r="N7744">
        <f t="shared" si="120"/>
        <v>0</v>
      </c>
    </row>
    <row r="7745" spans="1:14" x14ac:dyDescent="0.2">
      <c r="A7745" t="s">
        <v>8004</v>
      </c>
      <c r="B7745" t="s">
        <v>34370</v>
      </c>
      <c r="I7745" t="s">
        <v>4</v>
      </c>
      <c r="J7745">
        <v>366.83</v>
      </c>
      <c r="M7745">
        <v>366.83</v>
      </c>
      <c r="N7745">
        <f t="shared" si="120"/>
        <v>0</v>
      </c>
    </row>
    <row r="7746" spans="1:14" x14ac:dyDescent="0.2">
      <c r="A7746" t="s">
        <v>8005</v>
      </c>
      <c r="B7746" t="s">
        <v>34370</v>
      </c>
      <c r="I7746" t="s">
        <v>4</v>
      </c>
      <c r="J7746">
        <v>366.83</v>
      </c>
      <c r="M7746">
        <v>366.83</v>
      </c>
      <c r="N7746">
        <f t="shared" si="120"/>
        <v>0</v>
      </c>
    </row>
    <row r="7747" spans="1:14" x14ac:dyDescent="0.2">
      <c r="A7747" t="s">
        <v>8006</v>
      </c>
      <c r="B7747" t="s">
        <v>34371</v>
      </c>
      <c r="I7747" t="s">
        <v>4</v>
      </c>
      <c r="J7747">
        <v>435.51</v>
      </c>
      <c r="M7747">
        <v>435.51</v>
      </c>
      <c r="N7747">
        <f t="shared" si="120"/>
        <v>0</v>
      </c>
    </row>
    <row r="7748" spans="1:14" x14ac:dyDescent="0.2">
      <c r="A7748" t="s">
        <v>8007</v>
      </c>
      <c r="B7748" t="s">
        <v>34371</v>
      </c>
      <c r="I7748" t="s">
        <v>4</v>
      </c>
      <c r="J7748">
        <v>435.51</v>
      </c>
      <c r="M7748">
        <v>435.51</v>
      </c>
      <c r="N7748">
        <f t="shared" ref="N7748:N7811" si="121">J7748-M7748</f>
        <v>0</v>
      </c>
    </row>
    <row r="7749" spans="1:14" x14ac:dyDescent="0.2">
      <c r="A7749" t="s">
        <v>8008</v>
      </c>
      <c r="B7749" t="s">
        <v>34372</v>
      </c>
      <c r="I7749" t="s">
        <v>4</v>
      </c>
      <c r="J7749">
        <v>564.09</v>
      </c>
      <c r="M7749">
        <v>564.09</v>
      </c>
      <c r="N7749">
        <f t="shared" si="121"/>
        <v>0</v>
      </c>
    </row>
    <row r="7750" spans="1:14" x14ac:dyDescent="0.2">
      <c r="A7750" t="s">
        <v>8009</v>
      </c>
      <c r="B7750" t="s">
        <v>34372</v>
      </c>
      <c r="I7750" t="s">
        <v>4</v>
      </c>
      <c r="J7750">
        <v>564.09</v>
      </c>
      <c r="M7750">
        <v>564.09</v>
      </c>
      <c r="N7750">
        <f t="shared" si="121"/>
        <v>0</v>
      </c>
    </row>
    <row r="7751" spans="1:14" x14ac:dyDescent="0.2">
      <c r="A7751" t="s">
        <v>8010</v>
      </c>
      <c r="B7751" t="s">
        <v>34373</v>
      </c>
      <c r="I7751" t="s">
        <v>5</v>
      </c>
      <c r="J7751">
        <v>44.26</v>
      </c>
      <c r="M7751">
        <v>44.26</v>
      </c>
      <c r="N7751">
        <f t="shared" si="121"/>
        <v>0</v>
      </c>
    </row>
    <row r="7752" spans="1:14" x14ac:dyDescent="0.2">
      <c r="A7752" t="s">
        <v>8011</v>
      </c>
      <c r="B7752" t="s">
        <v>34373</v>
      </c>
      <c r="I7752" t="s">
        <v>5</v>
      </c>
      <c r="J7752">
        <v>44.26</v>
      </c>
      <c r="M7752">
        <v>44.26</v>
      </c>
      <c r="N7752">
        <f t="shared" si="121"/>
        <v>0</v>
      </c>
    </row>
    <row r="7753" spans="1:14" x14ac:dyDescent="0.2">
      <c r="A7753" t="s">
        <v>8012</v>
      </c>
      <c r="B7753" t="s">
        <v>34374</v>
      </c>
      <c r="I7753" t="s">
        <v>5</v>
      </c>
      <c r="J7753">
        <v>163.18</v>
      </c>
      <c r="M7753">
        <v>163.18</v>
      </c>
      <c r="N7753">
        <f t="shared" si="121"/>
        <v>0</v>
      </c>
    </row>
    <row r="7754" spans="1:14" x14ac:dyDescent="0.2">
      <c r="A7754" t="s">
        <v>8013</v>
      </c>
      <c r="B7754" t="s">
        <v>34374</v>
      </c>
      <c r="I7754" t="s">
        <v>5</v>
      </c>
      <c r="J7754">
        <v>163.18</v>
      </c>
      <c r="M7754">
        <v>163.18</v>
      </c>
      <c r="N7754">
        <f t="shared" si="121"/>
        <v>0</v>
      </c>
    </row>
    <row r="7755" spans="1:14" x14ac:dyDescent="0.2">
      <c r="A7755" t="s">
        <v>8014</v>
      </c>
      <c r="B7755" t="s">
        <v>34375</v>
      </c>
      <c r="I7755" t="s">
        <v>5</v>
      </c>
      <c r="J7755">
        <v>32.299999999999997</v>
      </c>
      <c r="M7755">
        <v>32.299999999999997</v>
      </c>
      <c r="N7755">
        <f t="shared" si="121"/>
        <v>0</v>
      </c>
    </row>
    <row r="7756" spans="1:14" x14ac:dyDescent="0.2">
      <c r="A7756" t="s">
        <v>8015</v>
      </c>
      <c r="B7756" t="s">
        <v>34375</v>
      </c>
      <c r="I7756" t="s">
        <v>5</v>
      </c>
      <c r="J7756">
        <v>32.299999999999997</v>
      </c>
      <c r="M7756">
        <v>32.299999999999997</v>
      </c>
      <c r="N7756">
        <f t="shared" si="121"/>
        <v>0</v>
      </c>
    </row>
    <row r="7757" spans="1:14" x14ac:dyDescent="0.2">
      <c r="A7757" t="s">
        <v>8016</v>
      </c>
      <c r="B7757" t="s">
        <v>34376</v>
      </c>
      <c r="I7757" t="s">
        <v>5</v>
      </c>
      <c r="J7757">
        <v>96.54</v>
      </c>
      <c r="M7757">
        <v>96.54</v>
      </c>
      <c r="N7757">
        <f t="shared" si="121"/>
        <v>0</v>
      </c>
    </row>
    <row r="7758" spans="1:14" x14ac:dyDescent="0.2">
      <c r="A7758" t="s">
        <v>8017</v>
      </c>
      <c r="B7758" t="s">
        <v>34376</v>
      </c>
      <c r="I7758" t="s">
        <v>5</v>
      </c>
      <c r="J7758">
        <v>96.54</v>
      </c>
      <c r="M7758">
        <v>96.54</v>
      </c>
      <c r="N7758">
        <f t="shared" si="121"/>
        <v>0</v>
      </c>
    </row>
    <row r="7759" spans="1:14" x14ac:dyDescent="0.2">
      <c r="A7759" t="s">
        <v>8018</v>
      </c>
      <c r="B7759" t="s">
        <v>34377</v>
      </c>
      <c r="I7759" t="s">
        <v>5</v>
      </c>
      <c r="J7759">
        <v>32.840000000000003</v>
      </c>
      <c r="M7759">
        <v>32.840000000000003</v>
      </c>
      <c r="N7759">
        <f t="shared" si="121"/>
        <v>0</v>
      </c>
    </row>
    <row r="7760" spans="1:14" x14ac:dyDescent="0.2">
      <c r="A7760" t="s">
        <v>8019</v>
      </c>
      <c r="B7760" t="s">
        <v>34377</v>
      </c>
      <c r="I7760" t="s">
        <v>5</v>
      </c>
      <c r="J7760">
        <v>32.840000000000003</v>
      </c>
      <c r="M7760">
        <v>32.840000000000003</v>
      </c>
      <c r="N7760">
        <f t="shared" si="121"/>
        <v>0</v>
      </c>
    </row>
    <row r="7761" spans="1:14" x14ac:dyDescent="0.2">
      <c r="A7761" t="s">
        <v>8020</v>
      </c>
      <c r="B7761" t="s">
        <v>34378</v>
      </c>
      <c r="I7761" t="s">
        <v>5</v>
      </c>
      <c r="J7761">
        <v>144.74</v>
      </c>
      <c r="M7761">
        <v>144.74</v>
      </c>
      <c r="N7761">
        <f t="shared" si="121"/>
        <v>0</v>
      </c>
    </row>
    <row r="7762" spans="1:14" x14ac:dyDescent="0.2">
      <c r="A7762" t="s">
        <v>8021</v>
      </c>
      <c r="B7762" t="s">
        <v>34378</v>
      </c>
      <c r="I7762" t="s">
        <v>5</v>
      </c>
      <c r="J7762">
        <v>144.74</v>
      </c>
      <c r="M7762">
        <v>144.74</v>
      </c>
      <c r="N7762">
        <f t="shared" si="121"/>
        <v>0</v>
      </c>
    </row>
    <row r="7763" spans="1:14" x14ac:dyDescent="0.2">
      <c r="A7763" t="s">
        <v>8022</v>
      </c>
      <c r="B7763" t="s">
        <v>34379</v>
      </c>
      <c r="I7763" t="s">
        <v>5</v>
      </c>
      <c r="J7763">
        <v>4.45</v>
      </c>
      <c r="M7763">
        <v>4.45</v>
      </c>
      <c r="N7763">
        <f t="shared" si="121"/>
        <v>0</v>
      </c>
    </row>
    <row r="7764" spans="1:14" x14ac:dyDescent="0.2">
      <c r="A7764" t="s">
        <v>8023</v>
      </c>
      <c r="B7764" t="s">
        <v>34379</v>
      </c>
      <c r="I7764" t="s">
        <v>5</v>
      </c>
      <c r="J7764">
        <v>4.45</v>
      </c>
      <c r="M7764">
        <v>4.45</v>
      </c>
      <c r="N7764">
        <f t="shared" si="121"/>
        <v>0</v>
      </c>
    </row>
    <row r="7765" spans="1:14" x14ac:dyDescent="0.2">
      <c r="A7765" t="s">
        <v>8024</v>
      </c>
      <c r="B7765" t="s">
        <v>34380</v>
      </c>
      <c r="I7765" t="s">
        <v>5</v>
      </c>
      <c r="J7765">
        <v>48.47</v>
      </c>
      <c r="M7765">
        <v>48.47</v>
      </c>
      <c r="N7765">
        <f t="shared" si="121"/>
        <v>0</v>
      </c>
    </row>
    <row r="7766" spans="1:14" x14ac:dyDescent="0.2">
      <c r="A7766" t="s">
        <v>8025</v>
      </c>
      <c r="B7766" t="s">
        <v>34380</v>
      </c>
      <c r="I7766" t="s">
        <v>5</v>
      </c>
      <c r="J7766">
        <v>48.47</v>
      </c>
      <c r="M7766">
        <v>48.47</v>
      </c>
      <c r="N7766">
        <f t="shared" si="121"/>
        <v>0</v>
      </c>
    </row>
    <row r="7767" spans="1:14" x14ac:dyDescent="0.2">
      <c r="A7767" t="s">
        <v>8026</v>
      </c>
      <c r="B7767" t="s">
        <v>34381</v>
      </c>
      <c r="I7767" t="s">
        <v>5</v>
      </c>
      <c r="J7767">
        <v>89.14</v>
      </c>
      <c r="M7767">
        <v>89.14</v>
      </c>
      <c r="N7767">
        <f t="shared" si="121"/>
        <v>0</v>
      </c>
    </row>
    <row r="7768" spans="1:14" x14ac:dyDescent="0.2">
      <c r="A7768" t="s">
        <v>8027</v>
      </c>
      <c r="B7768" t="s">
        <v>34381</v>
      </c>
      <c r="I7768" t="s">
        <v>5</v>
      </c>
      <c r="J7768">
        <v>89.14</v>
      </c>
      <c r="M7768">
        <v>89.14</v>
      </c>
      <c r="N7768">
        <f t="shared" si="121"/>
        <v>0</v>
      </c>
    </row>
    <row r="7769" spans="1:14" x14ac:dyDescent="0.2">
      <c r="A7769" t="s">
        <v>8028</v>
      </c>
      <c r="B7769" t="s">
        <v>34382</v>
      </c>
      <c r="I7769" t="s">
        <v>5</v>
      </c>
      <c r="J7769">
        <v>72.22</v>
      </c>
      <c r="M7769">
        <v>72.22</v>
      </c>
      <c r="N7769">
        <f t="shared" si="121"/>
        <v>0</v>
      </c>
    </row>
    <row r="7770" spans="1:14" x14ac:dyDescent="0.2">
      <c r="A7770" t="s">
        <v>8029</v>
      </c>
      <c r="B7770" t="s">
        <v>34382</v>
      </c>
      <c r="I7770" t="s">
        <v>5</v>
      </c>
      <c r="J7770">
        <v>72.22</v>
      </c>
      <c r="M7770">
        <v>72.22</v>
      </c>
      <c r="N7770">
        <f t="shared" si="121"/>
        <v>0</v>
      </c>
    </row>
    <row r="7771" spans="1:14" x14ac:dyDescent="0.2">
      <c r="A7771" t="s">
        <v>8030</v>
      </c>
      <c r="B7771" t="s">
        <v>34383</v>
      </c>
      <c r="I7771" t="s">
        <v>5</v>
      </c>
      <c r="J7771">
        <v>116.44</v>
      </c>
      <c r="M7771">
        <v>116.44</v>
      </c>
      <c r="N7771">
        <f t="shared" si="121"/>
        <v>0</v>
      </c>
    </row>
    <row r="7772" spans="1:14" x14ac:dyDescent="0.2">
      <c r="A7772" t="s">
        <v>8031</v>
      </c>
      <c r="B7772" t="s">
        <v>34383</v>
      </c>
      <c r="I7772" t="s">
        <v>5</v>
      </c>
      <c r="J7772">
        <v>116.44</v>
      </c>
      <c r="M7772">
        <v>116.44</v>
      </c>
      <c r="N7772">
        <f t="shared" si="121"/>
        <v>0</v>
      </c>
    </row>
    <row r="7773" spans="1:14" x14ac:dyDescent="0.2">
      <c r="A7773" t="s">
        <v>8032</v>
      </c>
      <c r="B7773" t="s">
        <v>34384</v>
      </c>
      <c r="I7773" t="s">
        <v>4</v>
      </c>
      <c r="J7773">
        <v>170.85</v>
      </c>
      <c r="M7773">
        <v>170.85</v>
      </c>
      <c r="N7773">
        <f t="shared" si="121"/>
        <v>0</v>
      </c>
    </row>
    <row r="7774" spans="1:14" x14ac:dyDescent="0.2">
      <c r="A7774" t="s">
        <v>8033</v>
      </c>
      <c r="B7774" t="s">
        <v>34384</v>
      </c>
      <c r="I7774" t="s">
        <v>4</v>
      </c>
      <c r="J7774">
        <v>170.85</v>
      </c>
      <c r="M7774">
        <v>170.85</v>
      </c>
      <c r="N7774">
        <f t="shared" si="121"/>
        <v>0</v>
      </c>
    </row>
    <row r="7775" spans="1:14" x14ac:dyDescent="0.2">
      <c r="A7775" t="s">
        <v>8034</v>
      </c>
      <c r="B7775" t="s">
        <v>34385</v>
      </c>
      <c r="I7775" t="s">
        <v>4</v>
      </c>
      <c r="J7775">
        <v>226.78</v>
      </c>
      <c r="M7775">
        <v>226.78</v>
      </c>
      <c r="N7775">
        <f t="shared" si="121"/>
        <v>0</v>
      </c>
    </row>
    <row r="7776" spans="1:14" x14ac:dyDescent="0.2">
      <c r="A7776" t="s">
        <v>8035</v>
      </c>
      <c r="B7776" t="s">
        <v>34385</v>
      </c>
      <c r="I7776" t="s">
        <v>4</v>
      </c>
      <c r="J7776">
        <v>226.78</v>
      </c>
      <c r="M7776">
        <v>226.78</v>
      </c>
      <c r="N7776">
        <f t="shared" si="121"/>
        <v>0</v>
      </c>
    </row>
    <row r="7777" spans="1:14" x14ac:dyDescent="0.2">
      <c r="A7777" t="s">
        <v>8036</v>
      </c>
      <c r="B7777" t="s">
        <v>34386</v>
      </c>
      <c r="I7777" t="s">
        <v>4</v>
      </c>
      <c r="J7777">
        <v>352.28</v>
      </c>
      <c r="M7777">
        <v>352.28</v>
      </c>
      <c r="N7777">
        <f t="shared" si="121"/>
        <v>0</v>
      </c>
    </row>
    <row r="7778" spans="1:14" x14ac:dyDescent="0.2">
      <c r="A7778" t="s">
        <v>8037</v>
      </c>
      <c r="B7778" t="s">
        <v>34386</v>
      </c>
      <c r="I7778" t="s">
        <v>4</v>
      </c>
      <c r="J7778">
        <v>352.28</v>
      </c>
      <c r="M7778">
        <v>352.28</v>
      </c>
      <c r="N7778">
        <f t="shared" si="121"/>
        <v>0</v>
      </c>
    </row>
    <row r="7779" spans="1:14" x14ac:dyDescent="0.2">
      <c r="A7779" t="s">
        <v>8038</v>
      </c>
      <c r="B7779" t="s">
        <v>34387</v>
      </c>
      <c r="I7779" t="s">
        <v>4</v>
      </c>
      <c r="J7779">
        <v>423.33</v>
      </c>
      <c r="M7779">
        <v>423.33</v>
      </c>
      <c r="N7779">
        <f t="shared" si="121"/>
        <v>0</v>
      </c>
    </row>
    <row r="7780" spans="1:14" x14ac:dyDescent="0.2">
      <c r="A7780" t="s">
        <v>8039</v>
      </c>
      <c r="B7780" t="s">
        <v>34387</v>
      </c>
      <c r="I7780" t="s">
        <v>4</v>
      </c>
      <c r="J7780">
        <v>423.33</v>
      </c>
      <c r="M7780">
        <v>423.33</v>
      </c>
      <c r="N7780">
        <f t="shared" si="121"/>
        <v>0</v>
      </c>
    </row>
    <row r="7781" spans="1:14" x14ac:dyDescent="0.2">
      <c r="A7781" t="s">
        <v>8040</v>
      </c>
      <c r="B7781" t="s">
        <v>34388</v>
      </c>
      <c r="I7781" t="s">
        <v>4</v>
      </c>
      <c r="J7781">
        <v>644.08000000000004</v>
      </c>
      <c r="M7781">
        <v>644.08000000000004</v>
      </c>
      <c r="N7781">
        <f t="shared" si="121"/>
        <v>0</v>
      </c>
    </row>
    <row r="7782" spans="1:14" x14ac:dyDescent="0.2">
      <c r="A7782" t="s">
        <v>8041</v>
      </c>
      <c r="B7782" t="s">
        <v>34388</v>
      </c>
      <c r="I7782" t="s">
        <v>4</v>
      </c>
      <c r="J7782">
        <v>644.08000000000004</v>
      </c>
      <c r="M7782">
        <v>644.08000000000004</v>
      </c>
      <c r="N7782">
        <f t="shared" si="121"/>
        <v>0</v>
      </c>
    </row>
    <row r="7783" spans="1:14" x14ac:dyDescent="0.2">
      <c r="A7783" t="s">
        <v>8042</v>
      </c>
      <c r="B7783" t="s">
        <v>34389</v>
      </c>
      <c r="I7783" t="s">
        <v>4</v>
      </c>
      <c r="J7783">
        <v>736.31</v>
      </c>
      <c r="M7783">
        <v>736.31</v>
      </c>
      <c r="N7783">
        <f t="shared" si="121"/>
        <v>0</v>
      </c>
    </row>
    <row r="7784" spans="1:14" x14ac:dyDescent="0.2">
      <c r="A7784" t="s">
        <v>8043</v>
      </c>
      <c r="B7784" t="s">
        <v>34389</v>
      </c>
      <c r="I7784" t="s">
        <v>4</v>
      </c>
      <c r="J7784">
        <v>736.31</v>
      </c>
      <c r="M7784">
        <v>736.31</v>
      </c>
      <c r="N7784">
        <f t="shared" si="121"/>
        <v>0</v>
      </c>
    </row>
    <row r="7785" spans="1:14" x14ac:dyDescent="0.2">
      <c r="A7785" t="s">
        <v>8044</v>
      </c>
      <c r="B7785" t="s">
        <v>34390</v>
      </c>
      <c r="I7785" t="s">
        <v>4</v>
      </c>
      <c r="J7785">
        <v>850.11</v>
      </c>
      <c r="M7785">
        <v>850.11</v>
      </c>
      <c r="N7785">
        <f t="shared" si="121"/>
        <v>0</v>
      </c>
    </row>
    <row r="7786" spans="1:14" x14ac:dyDescent="0.2">
      <c r="A7786" t="s">
        <v>8045</v>
      </c>
      <c r="B7786" t="s">
        <v>34390</v>
      </c>
      <c r="I7786" t="s">
        <v>4</v>
      </c>
      <c r="J7786">
        <v>850.11</v>
      </c>
      <c r="M7786">
        <v>850.11</v>
      </c>
      <c r="N7786">
        <f t="shared" si="121"/>
        <v>0</v>
      </c>
    </row>
    <row r="7787" spans="1:14" x14ac:dyDescent="0.2">
      <c r="A7787" t="s">
        <v>8046</v>
      </c>
      <c r="B7787" t="s">
        <v>34391</v>
      </c>
      <c r="I7787" t="s">
        <v>4</v>
      </c>
      <c r="J7787">
        <v>1202</v>
      </c>
      <c r="M7787">
        <v>1202</v>
      </c>
      <c r="N7787">
        <f t="shared" si="121"/>
        <v>0</v>
      </c>
    </row>
    <row r="7788" spans="1:14" x14ac:dyDescent="0.2">
      <c r="A7788" t="s">
        <v>8047</v>
      </c>
      <c r="B7788" t="s">
        <v>34391</v>
      </c>
      <c r="I7788" t="s">
        <v>4</v>
      </c>
      <c r="J7788">
        <v>1202</v>
      </c>
      <c r="M7788">
        <v>1202</v>
      </c>
      <c r="N7788">
        <f t="shared" si="121"/>
        <v>0</v>
      </c>
    </row>
    <row r="7789" spans="1:14" x14ac:dyDescent="0.2">
      <c r="A7789" t="s">
        <v>8048</v>
      </c>
      <c r="B7789" t="s">
        <v>34392</v>
      </c>
      <c r="I7789" t="s">
        <v>4</v>
      </c>
      <c r="J7789">
        <v>1369.83</v>
      </c>
      <c r="M7789">
        <v>1369.83</v>
      </c>
      <c r="N7789">
        <f t="shared" si="121"/>
        <v>0</v>
      </c>
    </row>
    <row r="7790" spans="1:14" x14ac:dyDescent="0.2">
      <c r="A7790" t="s">
        <v>8049</v>
      </c>
      <c r="B7790" t="s">
        <v>34392</v>
      </c>
      <c r="I7790" t="s">
        <v>4</v>
      </c>
      <c r="J7790">
        <v>1369.83</v>
      </c>
      <c r="M7790">
        <v>1369.83</v>
      </c>
      <c r="N7790">
        <f t="shared" si="121"/>
        <v>0</v>
      </c>
    </row>
    <row r="7791" spans="1:14" x14ac:dyDescent="0.2">
      <c r="A7791" t="s">
        <v>8050</v>
      </c>
      <c r="B7791" t="s">
        <v>34393</v>
      </c>
      <c r="I7791" t="s">
        <v>4</v>
      </c>
      <c r="J7791">
        <v>1490</v>
      </c>
      <c r="M7791">
        <v>1490</v>
      </c>
      <c r="N7791">
        <f t="shared" si="121"/>
        <v>0</v>
      </c>
    </row>
    <row r="7792" spans="1:14" x14ac:dyDescent="0.2">
      <c r="A7792" t="s">
        <v>8051</v>
      </c>
      <c r="B7792" t="s">
        <v>34393</v>
      </c>
      <c r="I7792" t="s">
        <v>4</v>
      </c>
      <c r="J7792">
        <v>1490</v>
      </c>
      <c r="M7792">
        <v>1490</v>
      </c>
      <c r="N7792">
        <f t="shared" si="121"/>
        <v>0</v>
      </c>
    </row>
    <row r="7793" spans="1:14" x14ac:dyDescent="0.2">
      <c r="A7793" t="s">
        <v>8052</v>
      </c>
      <c r="B7793" t="s">
        <v>34394</v>
      </c>
      <c r="I7793" t="s">
        <v>4</v>
      </c>
      <c r="J7793">
        <v>2320.85</v>
      </c>
      <c r="M7793">
        <v>2320.85</v>
      </c>
      <c r="N7793">
        <f t="shared" si="121"/>
        <v>0</v>
      </c>
    </row>
    <row r="7794" spans="1:14" x14ac:dyDescent="0.2">
      <c r="A7794" t="s">
        <v>8053</v>
      </c>
      <c r="B7794" t="s">
        <v>34394</v>
      </c>
      <c r="I7794" t="s">
        <v>4</v>
      </c>
      <c r="J7794">
        <v>2320.85</v>
      </c>
      <c r="M7794">
        <v>2320.85</v>
      </c>
      <c r="N7794">
        <f t="shared" si="121"/>
        <v>0</v>
      </c>
    </row>
    <row r="7795" spans="1:14" x14ac:dyDescent="0.2">
      <c r="A7795" t="s">
        <v>8054</v>
      </c>
      <c r="B7795" t="s">
        <v>34395</v>
      </c>
      <c r="I7795" t="s">
        <v>4</v>
      </c>
      <c r="J7795">
        <v>2969.48</v>
      </c>
      <c r="M7795">
        <v>2969.48</v>
      </c>
      <c r="N7795">
        <f t="shared" si="121"/>
        <v>0</v>
      </c>
    </row>
    <row r="7796" spans="1:14" x14ac:dyDescent="0.2">
      <c r="A7796" t="s">
        <v>8055</v>
      </c>
      <c r="B7796" t="s">
        <v>34395</v>
      </c>
      <c r="I7796" t="s">
        <v>4</v>
      </c>
      <c r="J7796">
        <v>2969.48</v>
      </c>
      <c r="M7796">
        <v>2969.48</v>
      </c>
      <c r="N7796">
        <f t="shared" si="121"/>
        <v>0</v>
      </c>
    </row>
    <row r="7797" spans="1:14" x14ac:dyDescent="0.2">
      <c r="A7797" t="s">
        <v>8056</v>
      </c>
      <c r="B7797" t="s">
        <v>34396</v>
      </c>
      <c r="I7797" t="s">
        <v>4</v>
      </c>
      <c r="J7797">
        <v>3299.09</v>
      </c>
      <c r="M7797">
        <v>3299.09</v>
      </c>
      <c r="N7797">
        <f t="shared" si="121"/>
        <v>0</v>
      </c>
    </row>
    <row r="7798" spans="1:14" x14ac:dyDescent="0.2">
      <c r="A7798" t="s">
        <v>8057</v>
      </c>
      <c r="B7798" t="s">
        <v>34396</v>
      </c>
      <c r="I7798" t="s">
        <v>4</v>
      </c>
      <c r="J7798">
        <v>3299.09</v>
      </c>
      <c r="M7798">
        <v>3299.09</v>
      </c>
      <c r="N7798">
        <f t="shared" si="121"/>
        <v>0</v>
      </c>
    </row>
    <row r="7799" spans="1:14" x14ac:dyDescent="0.2">
      <c r="A7799" t="s">
        <v>8058</v>
      </c>
      <c r="B7799" t="s">
        <v>34397</v>
      </c>
      <c r="I7799" t="s">
        <v>4</v>
      </c>
      <c r="J7799">
        <v>5179.9799999999996</v>
      </c>
      <c r="M7799">
        <v>5179.9799999999996</v>
      </c>
      <c r="N7799">
        <f t="shared" si="121"/>
        <v>0</v>
      </c>
    </row>
    <row r="7800" spans="1:14" x14ac:dyDescent="0.2">
      <c r="A7800" t="s">
        <v>8059</v>
      </c>
      <c r="B7800" t="s">
        <v>34397</v>
      </c>
      <c r="I7800" t="s">
        <v>4</v>
      </c>
      <c r="J7800">
        <v>5179.9799999999996</v>
      </c>
      <c r="M7800">
        <v>5179.9799999999996</v>
      </c>
      <c r="N7800">
        <f t="shared" si="121"/>
        <v>0</v>
      </c>
    </row>
    <row r="7801" spans="1:14" x14ac:dyDescent="0.2">
      <c r="A7801" t="s">
        <v>8060</v>
      </c>
      <c r="B7801" t="s">
        <v>34398</v>
      </c>
      <c r="I7801" t="s">
        <v>4</v>
      </c>
      <c r="J7801">
        <v>7810.8</v>
      </c>
      <c r="M7801">
        <v>7810.8</v>
      </c>
      <c r="N7801">
        <f t="shared" si="121"/>
        <v>0</v>
      </c>
    </row>
    <row r="7802" spans="1:14" x14ac:dyDescent="0.2">
      <c r="A7802" t="s">
        <v>8061</v>
      </c>
      <c r="B7802" t="s">
        <v>34398</v>
      </c>
      <c r="I7802" t="s">
        <v>4</v>
      </c>
      <c r="J7802">
        <v>7810.8</v>
      </c>
      <c r="M7802">
        <v>7810.8</v>
      </c>
      <c r="N7802">
        <f t="shared" si="121"/>
        <v>0</v>
      </c>
    </row>
    <row r="7803" spans="1:14" x14ac:dyDescent="0.2">
      <c r="A7803" t="s">
        <v>8062</v>
      </c>
      <c r="B7803" t="s">
        <v>34399</v>
      </c>
      <c r="I7803" t="s">
        <v>5</v>
      </c>
      <c r="J7803">
        <v>23.71</v>
      </c>
      <c r="M7803">
        <v>23.71</v>
      </c>
      <c r="N7803">
        <f t="shared" si="121"/>
        <v>0</v>
      </c>
    </row>
    <row r="7804" spans="1:14" x14ac:dyDescent="0.2">
      <c r="A7804" t="s">
        <v>8063</v>
      </c>
      <c r="B7804" t="s">
        <v>34399</v>
      </c>
      <c r="I7804" t="s">
        <v>5</v>
      </c>
      <c r="J7804">
        <v>23.71</v>
      </c>
      <c r="M7804">
        <v>23.71</v>
      </c>
      <c r="N7804">
        <f t="shared" si="121"/>
        <v>0</v>
      </c>
    </row>
    <row r="7805" spans="1:14" x14ac:dyDescent="0.2">
      <c r="A7805" t="s">
        <v>8064</v>
      </c>
      <c r="B7805" t="s">
        <v>34400</v>
      </c>
      <c r="I7805" t="s">
        <v>5</v>
      </c>
      <c r="J7805">
        <v>49.54</v>
      </c>
      <c r="M7805">
        <v>49.54</v>
      </c>
      <c r="N7805">
        <f t="shared" si="121"/>
        <v>0</v>
      </c>
    </row>
    <row r="7806" spans="1:14" x14ac:dyDescent="0.2">
      <c r="A7806" t="s">
        <v>8065</v>
      </c>
      <c r="B7806" t="s">
        <v>34400</v>
      </c>
      <c r="I7806" t="s">
        <v>5</v>
      </c>
      <c r="J7806">
        <v>49.54</v>
      </c>
      <c r="M7806">
        <v>49.54</v>
      </c>
      <c r="N7806">
        <f t="shared" si="121"/>
        <v>0</v>
      </c>
    </row>
    <row r="7807" spans="1:14" x14ac:dyDescent="0.2">
      <c r="A7807" t="s">
        <v>8066</v>
      </c>
      <c r="B7807" t="s">
        <v>34401</v>
      </c>
      <c r="I7807" t="s">
        <v>5</v>
      </c>
      <c r="J7807">
        <v>97.2</v>
      </c>
      <c r="M7807">
        <v>97.2</v>
      </c>
      <c r="N7807">
        <f t="shared" si="121"/>
        <v>0</v>
      </c>
    </row>
    <row r="7808" spans="1:14" x14ac:dyDescent="0.2">
      <c r="A7808" t="s">
        <v>8067</v>
      </c>
      <c r="B7808" t="s">
        <v>34401</v>
      </c>
      <c r="I7808" t="s">
        <v>5</v>
      </c>
      <c r="J7808">
        <v>97.2</v>
      </c>
      <c r="M7808">
        <v>97.2</v>
      </c>
      <c r="N7808">
        <f t="shared" si="121"/>
        <v>0</v>
      </c>
    </row>
    <row r="7809" spans="1:14" x14ac:dyDescent="0.2">
      <c r="A7809" t="s">
        <v>8068</v>
      </c>
      <c r="B7809" t="s">
        <v>34402</v>
      </c>
      <c r="I7809" t="s">
        <v>5</v>
      </c>
      <c r="J7809">
        <v>34.450000000000003</v>
      </c>
      <c r="M7809">
        <v>34.450000000000003</v>
      </c>
      <c r="N7809">
        <f t="shared" si="121"/>
        <v>0</v>
      </c>
    </row>
    <row r="7810" spans="1:14" x14ac:dyDescent="0.2">
      <c r="A7810" t="s">
        <v>8069</v>
      </c>
      <c r="B7810" t="s">
        <v>34402</v>
      </c>
      <c r="I7810" t="s">
        <v>5</v>
      </c>
      <c r="J7810">
        <v>34.450000000000003</v>
      </c>
      <c r="M7810">
        <v>34.450000000000003</v>
      </c>
      <c r="N7810">
        <f t="shared" si="121"/>
        <v>0</v>
      </c>
    </row>
    <row r="7811" spans="1:14" x14ac:dyDescent="0.2">
      <c r="A7811" t="s">
        <v>8070</v>
      </c>
      <c r="B7811" t="s">
        <v>34403</v>
      </c>
      <c r="I7811" t="s">
        <v>5</v>
      </c>
      <c r="J7811">
        <v>78.239999999999995</v>
      </c>
      <c r="M7811">
        <v>78.239999999999995</v>
      </c>
      <c r="N7811">
        <f t="shared" si="121"/>
        <v>0</v>
      </c>
    </row>
    <row r="7812" spans="1:14" x14ac:dyDescent="0.2">
      <c r="A7812" t="s">
        <v>8071</v>
      </c>
      <c r="B7812" t="s">
        <v>34403</v>
      </c>
      <c r="I7812" t="s">
        <v>5</v>
      </c>
      <c r="J7812">
        <v>78.239999999999995</v>
      </c>
      <c r="M7812">
        <v>78.239999999999995</v>
      </c>
      <c r="N7812">
        <f t="shared" ref="N7812:N7875" si="122">J7812-M7812</f>
        <v>0</v>
      </c>
    </row>
    <row r="7813" spans="1:14" x14ac:dyDescent="0.2">
      <c r="A7813" t="s">
        <v>8072</v>
      </c>
      <c r="B7813" t="s">
        <v>34404</v>
      </c>
      <c r="I7813" t="s">
        <v>5</v>
      </c>
      <c r="J7813">
        <v>141.25</v>
      </c>
      <c r="M7813">
        <v>141.25</v>
      </c>
      <c r="N7813">
        <f t="shared" si="122"/>
        <v>0</v>
      </c>
    </row>
    <row r="7814" spans="1:14" x14ac:dyDescent="0.2">
      <c r="A7814" t="s">
        <v>8073</v>
      </c>
      <c r="B7814" t="s">
        <v>34404</v>
      </c>
      <c r="I7814" t="s">
        <v>5</v>
      </c>
      <c r="J7814">
        <v>141.25</v>
      </c>
      <c r="M7814">
        <v>141.25</v>
      </c>
      <c r="N7814">
        <f t="shared" si="122"/>
        <v>0</v>
      </c>
    </row>
    <row r="7815" spans="1:14" x14ac:dyDescent="0.2">
      <c r="A7815" t="s">
        <v>8074</v>
      </c>
      <c r="B7815" t="s">
        <v>34405</v>
      </c>
      <c r="I7815" t="s">
        <v>4</v>
      </c>
      <c r="J7815">
        <v>18</v>
      </c>
      <c r="M7815">
        <v>18</v>
      </c>
      <c r="N7815">
        <f t="shared" si="122"/>
        <v>0</v>
      </c>
    </row>
    <row r="7816" spans="1:14" x14ac:dyDescent="0.2">
      <c r="A7816" t="s">
        <v>8075</v>
      </c>
      <c r="B7816" t="s">
        <v>34405</v>
      </c>
      <c r="I7816" t="s">
        <v>4</v>
      </c>
      <c r="J7816">
        <v>18</v>
      </c>
      <c r="M7816">
        <v>18</v>
      </c>
      <c r="N7816">
        <f t="shared" si="122"/>
        <v>0</v>
      </c>
    </row>
    <row r="7817" spans="1:14" x14ac:dyDescent="0.2">
      <c r="A7817" t="s">
        <v>8076</v>
      </c>
      <c r="B7817" t="s">
        <v>34406</v>
      </c>
      <c r="I7817" t="s">
        <v>4</v>
      </c>
      <c r="J7817">
        <v>28</v>
      </c>
      <c r="M7817">
        <v>28</v>
      </c>
      <c r="N7817">
        <f t="shared" si="122"/>
        <v>0</v>
      </c>
    </row>
    <row r="7818" spans="1:14" x14ac:dyDescent="0.2">
      <c r="A7818" t="s">
        <v>8077</v>
      </c>
      <c r="B7818" t="s">
        <v>34406</v>
      </c>
      <c r="I7818" t="s">
        <v>4</v>
      </c>
      <c r="J7818">
        <v>28</v>
      </c>
      <c r="M7818">
        <v>28</v>
      </c>
      <c r="N7818">
        <f t="shared" si="122"/>
        <v>0</v>
      </c>
    </row>
    <row r="7819" spans="1:14" x14ac:dyDescent="0.2">
      <c r="A7819" t="s">
        <v>8078</v>
      </c>
      <c r="B7819" t="s">
        <v>34407</v>
      </c>
      <c r="I7819" t="s">
        <v>4</v>
      </c>
      <c r="J7819">
        <v>44</v>
      </c>
      <c r="M7819">
        <v>44</v>
      </c>
      <c r="N7819">
        <f t="shared" si="122"/>
        <v>0</v>
      </c>
    </row>
    <row r="7820" spans="1:14" x14ac:dyDescent="0.2">
      <c r="A7820" t="s">
        <v>8079</v>
      </c>
      <c r="B7820" t="s">
        <v>34407</v>
      </c>
      <c r="I7820" t="s">
        <v>4</v>
      </c>
      <c r="J7820">
        <v>44</v>
      </c>
      <c r="M7820">
        <v>44</v>
      </c>
      <c r="N7820">
        <f t="shared" si="122"/>
        <v>0</v>
      </c>
    </row>
    <row r="7821" spans="1:14" x14ac:dyDescent="0.2">
      <c r="A7821" t="s">
        <v>8080</v>
      </c>
      <c r="B7821" t="s">
        <v>34408</v>
      </c>
      <c r="I7821" t="s">
        <v>4</v>
      </c>
      <c r="J7821">
        <v>82</v>
      </c>
      <c r="M7821">
        <v>82</v>
      </c>
      <c r="N7821">
        <f t="shared" si="122"/>
        <v>0</v>
      </c>
    </row>
    <row r="7822" spans="1:14" x14ac:dyDescent="0.2">
      <c r="A7822" t="s">
        <v>8081</v>
      </c>
      <c r="B7822" t="s">
        <v>34408</v>
      </c>
      <c r="I7822" t="s">
        <v>4</v>
      </c>
      <c r="J7822">
        <v>82</v>
      </c>
      <c r="M7822">
        <v>82</v>
      </c>
      <c r="N7822">
        <f t="shared" si="122"/>
        <v>0</v>
      </c>
    </row>
    <row r="7823" spans="1:14" x14ac:dyDescent="0.2">
      <c r="A7823" t="s">
        <v>8082</v>
      </c>
      <c r="B7823" t="s">
        <v>34409</v>
      </c>
      <c r="I7823" t="s">
        <v>4</v>
      </c>
      <c r="J7823">
        <v>110</v>
      </c>
      <c r="M7823">
        <v>110</v>
      </c>
      <c r="N7823">
        <f t="shared" si="122"/>
        <v>0</v>
      </c>
    </row>
    <row r="7824" spans="1:14" x14ac:dyDescent="0.2">
      <c r="A7824" t="s">
        <v>8083</v>
      </c>
      <c r="B7824" t="s">
        <v>34409</v>
      </c>
      <c r="I7824" t="s">
        <v>4</v>
      </c>
      <c r="J7824">
        <v>110</v>
      </c>
      <c r="M7824">
        <v>110</v>
      </c>
      <c r="N7824">
        <f t="shared" si="122"/>
        <v>0</v>
      </c>
    </row>
    <row r="7825" spans="1:14" x14ac:dyDescent="0.2">
      <c r="A7825" t="s">
        <v>8084</v>
      </c>
      <c r="B7825" t="s">
        <v>34410</v>
      </c>
      <c r="I7825" t="s">
        <v>5</v>
      </c>
      <c r="J7825">
        <v>385.77</v>
      </c>
      <c r="M7825">
        <v>385.77</v>
      </c>
      <c r="N7825">
        <f t="shared" si="122"/>
        <v>0</v>
      </c>
    </row>
    <row r="7826" spans="1:14" x14ac:dyDescent="0.2">
      <c r="A7826" t="s">
        <v>8085</v>
      </c>
      <c r="B7826" t="s">
        <v>34410</v>
      </c>
      <c r="I7826" t="s">
        <v>5</v>
      </c>
      <c r="J7826">
        <v>349.85</v>
      </c>
      <c r="M7826">
        <v>349.85</v>
      </c>
      <c r="N7826">
        <f t="shared" si="122"/>
        <v>0</v>
      </c>
    </row>
    <row r="7827" spans="1:14" x14ac:dyDescent="0.2">
      <c r="A7827" t="s">
        <v>8086</v>
      </c>
      <c r="B7827" t="s">
        <v>34411</v>
      </c>
      <c r="I7827" t="s">
        <v>5</v>
      </c>
      <c r="J7827">
        <v>433.65</v>
      </c>
      <c r="M7827">
        <v>433.65</v>
      </c>
      <c r="N7827">
        <f t="shared" si="122"/>
        <v>0</v>
      </c>
    </row>
    <row r="7828" spans="1:14" x14ac:dyDescent="0.2">
      <c r="A7828" t="s">
        <v>8087</v>
      </c>
      <c r="B7828" t="s">
        <v>34411</v>
      </c>
      <c r="I7828" t="s">
        <v>5</v>
      </c>
      <c r="J7828">
        <v>391.34</v>
      </c>
      <c r="M7828">
        <v>391.34</v>
      </c>
      <c r="N7828">
        <f t="shared" si="122"/>
        <v>0</v>
      </c>
    </row>
    <row r="7829" spans="1:14" x14ac:dyDescent="0.2">
      <c r="A7829" t="s">
        <v>8088</v>
      </c>
      <c r="B7829" t="s">
        <v>34412</v>
      </c>
      <c r="I7829" t="s">
        <v>5</v>
      </c>
      <c r="J7829">
        <v>1802.98</v>
      </c>
      <c r="M7829">
        <v>1802.98</v>
      </c>
      <c r="N7829">
        <f t="shared" si="122"/>
        <v>0</v>
      </c>
    </row>
    <row r="7830" spans="1:14" x14ac:dyDescent="0.2">
      <c r="A7830" t="s">
        <v>8089</v>
      </c>
      <c r="B7830" t="s">
        <v>34412</v>
      </c>
      <c r="I7830" t="s">
        <v>5</v>
      </c>
      <c r="J7830">
        <v>1577.92</v>
      </c>
      <c r="M7830">
        <v>1577.92</v>
      </c>
      <c r="N7830">
        <f t="shared" si="122"/>
        <v>0</v>
      </c>
    </row>
    <row r="7831" spans="1:14" x14ac:dyDescent="0.2">
      <c r="A7831" t="s">
        <v>8090</v>
      </c>
      <c r="B7831" t="s">
        <v>34413</v>
      </c>
      <c r="I7831" t="s">
        <v>5</v>
      </c>
      <c r="J7831">
        <v>2146.5500000000002</v>
      </c>
      <c r="M7831">
        <v>2146.5500000000002</v>
      </c>
      <c r="N7831">
        <f t="shared" si="122"/>
        <v>0</v>
      </c>
    </row>
    <row r="7832" spans="1:14" x14ac:dyDescent="0.2">
      <c r="A7832" t="s">
        <v>8091</v>
      </c>
      <c r="B7832" t="s">
        <v>34413</v>
      </c>
      <c r="I7832" t="s">
        <v>5</v>
      </c>
      <c r="J7832">
        <v>1875.64</v>
      </c>
      <c r="M7832">
        <v>1875.64</v>
      </c>
      <c r="N7832">
        <f t="shared" si="122"/>
        <v>0</v>
      </c>
    </row>
    <row r="7833" spans="1:14" x14ac:dyDescent="0.2">
      <c r="A7833" t="s">
        <v>8092</v>
      </c>
      <c r="B7833" t="s">
        <v>34414</v>
      </c>
      <c r="I7833" t="s">
        <v>5</v>
      </c>
      <c r="J7833">
        <v>2296.11</v>
      </c>
      <c r="M7833">
        <v>2296.11</v>
      </c>
      <c r="N7833">
        <f t="shared" si="122"/>
        <v>0</v>
      </c>
    </row>
    <row r="7834" spans="1:14" x14ac:dyDescent="0.2">
      <c r="A7834" t="s">
        <v>8093</v>
      </c>
      <c r="B7834" t="s">
        <v>34414</v>
      </c>
      <c r="I7834" t="s">
        <v>5</v>
      </c>
      <c r="J7834">
        <v>2005.23</v>
      </c>
      <c r="M7834">
        <v>2005.23</v>
      </c>
      <c r="N7834">
        <f t="shared" si="122"/>
        <v>0</v>
      </c>
    </row>
    <row r="7835" spans="1:14" x14ac:dyDescent="0.2">
      <c r="A7835" t="s">
        <v>8094</v>
      </c>
      <c r="B7835" t="s">
        <v>34415</v>
      </c>
      <c r="I7835" t="s">
        <v>5</v>
      </c>
      <c r="J7835">
        <v>2368.86</v>
      </c>
      <c r="M7835">
        <v>2368.86</v>
      </c>
      <c r="N7835">
        <f t="shared" si="122"/>
        <v>0</v>
      </c>
    </row>
    <row r="7836" spans="1:14" x14ac:dyDescent="0.2">
      <c r="A7836" t="s">
        <v>8095</v>
      </c>
      <c r="B7836" t="s">
        <v>34415</v>
      </c>
      <c r="I7836" t="s">
        <v>5</v>
      </c>
      <c r="J7836">
        <v>2068.2800000000002</v>
      </c>
      <c r="M7836">
        <v>2068.2800000000002</v>
      </c>
      <c r="N7836">
        <f t="shared" si="122"/>
        <v>0</v>
      </c>
    </row>
    <row r="7837" spans="1:14" x14ac:dyDescent="0.2">
      <c r="A7837" t="s">
        <v>8096</v>
      </c>
      <c r="B7837" t="s">
        <v>34416</v>
      </c>
      <c r="I7837" t="s">
        <v>5</v>
      </c>
      <c r="J7837">
        <v>147.82</v>
      </c>
      <c r="M7837">
        <v>147.82</v>
      </c>
      <c r="N7837">
        <f t="shared" si="122"/>
        <v>0</v>
      </c>
    </row>
    <row r="7838" spans="1:14" x14ac:dyDescent="0.2">
      <c r="A7838" t="s">
        <v>8097</v>
      </c>
      <c r="B7838" t="s">
        <v>34416</v>
      </c>
      <c r="I7838" t="s">
        <v>5</v>
      </c>
      <c r="J7838">
        <v>128.09</v>
      </c>
      <c r="M7838">
        <v>128.09</v>
      </c>
      <c r="N7838">
        <f t="shared" si="122"/>
        <v>0</v>
      </c>
    </row>
    <row r="7839" spans="1:14" x14ac:dyDescent="0.2">
      <c r="A7839" t="s">
        <v>8098</v>
      </c>
      <c r="B7839" t="s">
        <v>34417</v>
      </c>
      <c r="I7839" t="s">
        <v>5</v>
      </c>
      <c r="J7839">
        <v>177.17</v>
      </c>
      <c r="M7839">
        <v>177.17</v>
      </c>
      <c r="N7839">
        <f t="shared" si="122"/>
        <v>0</v>
      </c>
    </row>
    <row r="7840" spans="1:14" x14ac:dyDescent="0.2">
      <c r="A7840" t="s">
        <v>8099</v>
      </c>
      <c r="B7840" t="s">
        <v>34417</v>
      </c>
      <c r="I7840" t="s">
        <v>5</v>
      </c>
      <c r="J7840">
        <v>153.53</v>
      </c>
      <c r="M7840">
        <v>153.53</v>
      </c>
      <c r="N7840">
        <f t="shared" si="122"/>
        <v>0</v>
      </c>
    </row>
    <row r="7841" spans="1:14" x14ac:dyDescent="0.2">
      <c r="A7841" t="s">
        <v>8100</v>
      </c>
      <c r="B7841" t="s">
        <v>34418</v>
      </c>
      <c r="I7841" t="s">
        <v>5</v>
      </c>
      <c r="J7841">
        <v>605.30999999999995</v>
      </c>
      <c r="M7841">
        <v>605.30999999999995</v>
      </c>
      <c r="N7841">
        <f t="shared" si="122"/>
        <v>0</v>
      </c>
    </row>
    <row r="7842" spans="1:14" x14ac:dyDescent="0.2">
      <c r="A7842" t="s">
        <v>8101</v>
      </c>
      <c r="B7842" t="s">
        <v>34418</v>
      </c>
      <c r="I7842" t="s">
        <v>5</v>
      </c>
      <c r="J7842">
        <v>524.53</v>
      </c>
      <c r="M7842">
        <v>524.53</v>
      </c>
      <c r="N7842">
        <f t="shared" si="122"/>
        <v>0</v>
      </c>
    </row>
    <row r="7843" spans="1:14" x14ac:dyDescent="0.2">
      <c r="A7843" t="s">
        <v>8102</v>
      </c>
      <c r="B7843" t="s">
        <v>34419</v>
      </c>
      <c r="I7843" t="s">
        <v>5</v>
      </c>
      <c r="J7843">
        <v>730.9</v>
      </c>
      <c r="M7843">
        <v>730.9</v>
      </c>
      <c r="N7843">
        <f t="shared" si="122"/>
        <v>0</v>
      </c>
    </row>
    <row r="7844" spans="1:14" x14ac:dyDescent="0.2">
      <c r="A7844" t="s">
        <v>8103</v>
      </c>
      <c r="B7844" t="s">
        <v>34419</v>
      </c>
      <c r="I7844" t="s">
        <v>5</v>
      </c>
      <c r="J7844">
        <v>633.37</v>
      </c>
      <c r="M7844">
        <v>633.37</v>
      </c>
      <c r="N7844">
        <f t="shared" si="122"/>
        <v>0</v>
      </c>
    </row>
    <row r="7845" spans="1:14" x14ac:dyDescent="0.2">
      <c r="A7845" t="s">
        <v>8104</v>
      </c>
      <c r="B7845" t="s">
        <v>34420</v>
      </c>
      <c r="I7845" t="s">
        <v>5</v>
      </c>
      <c r="J7845">
        <v>785.39</v>
      </c>
      <c r="M7845">
        <v>785.39</v>
      </c>
      <c r="N7845">
        <f t="shared" si="122"/>
        <v>0</v>
      </c>
    </row>
    <row r="7846" spans="1:14" x14ac:dyDescent="0.2">
      <c r="A7846" t="s">
        <v>8105</v>
      </c>
      <c r="B7846" t="s">
        <v>34420</v>
      </c>
      <c r="I7846" t="s">
        <v>5</v>
      </c>
      <c r="J7846">
        <v>680.58</v>
      </c>
      <c r="M7846">
        <v>680.58</v>
      </c>
      <c r="N7846">
        <f t="shared" si="122"/>
        <v>0</v>
      </c>
    </row>
    <row r="7847" spans="1:14" x14ac:dyDescent="0.2">
      <c r="A7847" t="s">
        <v>8106</v>
      </c>
      <c r="B7847" t="s">
        <v>34421</v>
      </c>
      <c r="I7847" t="s">
        <v>5</v>
      </c>
      <c r="J7847">
        <v>811.95</v>
      </c>
      <c r="M7847">
        <v>811.95</v>
      </c>
      <c r="N7847">
        <f t="shared" si="122"/>
        <v>0</v>
      </c>
    </row>
    <row r="7848" spans="1:14" x14ac:dyDescent="0.2">
      <c r="A7848" t="s">
        <v>8107</v>
      </c>
      <c r="B7848" t="s">
        <v>34421</v>
      </c>
      <c r="I7848" t="s">
        <v>5</v>
      </c>
      <c r="J7848">
        <v>703.6</v>
      </c>
      <c r="M7848">
        <v>703.6</v>
      </c>
      <c r="N7848">
        <f t="shared" si="122"/>
        <v>0</v>
      </c>
    </row>
    <row r="7849" spans="1:14" x14ac:dyDescent="0.2">
      <c r="A7849" t="s">
        <v>8108</v>
      </c>
      <c r="B7849" t="s">
        <v>34422</v>
      </c>
      <c r="I7849" t="s">
        <v>5</v>
      </c>
      <c r="J7849">
        <v>1183.0899999999999</v>
      </c>
      <c r="M7849">
        <v>1183.0899999999999</v>
      </c>
      <c r="N7849">
        <f t="shared" si="122"/>
        <v>0</v>
      </c>
    </row>
    <row r="7850" spans="1:14" x14ac:dyDescent="0.2">
      <c r="A7850" t="s">
        <v>8109</v>
      </c>
      <c r="B7850" t="s">
        <v>34422</v>
      </c>
      <c r="I7850" t="s">
        <v>5</v>
      </c>
      <c r="J7850">
        <v>1038.9100000000001</v>
      </c>
      <c r="M7850">
        <v>1038.9100000000001</v>
      </c>
      <c r="N7850">
        <f t="shared" si="122"/>
        <v>0</v>
      </c>
    </row>
    <row r="7851" spans="1:14" x14ac:dyDescent="0.2">
      <c r="A7851" t="s">
        <v>8110</v>
      </c>
      <c r="B7851" t="s">
        <v>34423</v>
      </c>
      <c r="I7851" t="s">
        <v>20</v>
      </c>
      <c r="J7851">
        <v>2419.9299999999998</v>
      </c>
      <c r="M7851">
        <v>2419.9299999999998</v>
      </c>
      <c r="N7851">
        <f t="shared" si="122"/>
        <v>0</v>
      </c>
    </row>
    <row r="7852" spans="1:14" x14ac:dyDescent="0.2">
      <c r="A7852" t="s">
        <v>8111</v>
      </c>
      <c r="B7852" t="s">
        <v>34423</v>
      </c>
      <c r="I7852" t="s">
        <v>20</v>
      </c>
      <c r="J7852">
        <v>2419.9299999999998</v>
      </c>
      <c r="M7852">
        <v>2419.9299999999998</v>
      </c>
      <c r="N7852">
        <f t="shared" si="122"/>
        <v>0</v>
      </c>
    </row>
    <row r="7853" spans="1:14" x14ac:dyDescent="0.2">
      <c r="A7853" t="s">
        <v>8112</v>
      </c>
      <c r="B7853" t="s">
        <v>34424</v>
      </c>
      <c r="I7853" t="s">
        <v>20</v>
      </c>
      <c r="J7853">
        <v>1735.3</v>
      </c>
      <c r="M7853">
        <v>1735.3</v>
      </c>
      <c r="N7853">
        <f t="shared" si="122"/>
        <v>0</v>
      </c>
    </row>
    <row r="7854" spans="1:14" x14ac:dyDescent="0.2">
      <c r="A7854" t="s">
        <v>8113</v>
      </c>
      <c r="B7854" t="s">
        <v>34424</v>
      </c>
      <c r="I7854" t="s">
        <v>20</v>
      </c>
      <c r="J7854">
        <v>1735.3</v>
      </c>
      <c r="M7854">
        <v>1735.3</v>
      </c>
      <c r="N7854">
        <f t="shared" si="122"/>
        <v>0</v>
      </c>
    </row>
    <row r="7855" spans="1:14" x14ac:dyDescent="0.2">
      <c r="A7855" t="s">
        <v>8114</v>
      </c>
      <c r="B7855" t="s">
        <v>34425</v>
      </c>
      <c r="I7855" t="s">
        <v>20</v>
      </c>
      <c r="J7855">
        <v>2545.7800000000002</v>
      </c>
      <c r="M7855">
        <v>2545.7800000000002</v>
      </c>
      <c r="N7855">
        <f t="shared" si="122"/>
        <v>0</v>
      </c>
    </row>
    <row r="7856" spans="1:14" x14ac:dyDescent="0.2">
      <c r="A7856" t="s">
        <v>8115</v>
      </c>
      <c r="B7856" t="s">
        <v>34425</v>
      </c>
      <c r="I7856" t="s">
        <v>20</v>
      </c>
      <c r="J7856">
        <v>2545.7800000000002</v>
      </c>
      <c r="M7856">
        <v>2545.7800000000002</v>
      </c>
      <c r="N7856">
        <f t="shared" si="122"/>
        <v>0</v>
      </c>
    </row>
    <row r="7857" spans="1:14" x14ac:dyDescent="0.2">
      <c r="A7857" t="s">
        <v>8116</v>
      </c>
      <c r="B7857" t="s">
        <v>34426</v>
      </c>
      <c r="I7857" t="s">
        <v>20</v>
      </c>
      <c r="J7857">
        <v>2458.5700000000002</v>
      </c>
      <c r="M7857">
        <v>2458.5700000000002</v>
      </c>
      <c r="N7857">
        <f t="shared" si="122"/>
        <v>0</v>
      </c>
    </row>
    <row r="7858" spans="1:14" x14ac:dyDescent="0.2">
      <c r="A7858" t="s">
        <v>8117</v>
      </c>
      <c r="B7858" t="s">
        <v>34426</v>
      </c>
      <c r="I7858" t="s">
        <v>20</v>
      </c>
      <c r="J7858">
        <v>2458.5700000000002</v>
      </c>
      <c r="M7858">
        <v>2458.5700000000002</v>
      </c>
      <c r="N7858">
        <f t="shared" si="122"/>
        <v>0</v>
      </c>
    </row>
    <row r="7859" spans="1:14" x14ac:dyDescent="0.2">
      <c r="A7859" t="s">
        <v>8118</v>
      </c>
      <c r="B7859" t="s">
        <v>34427</v>
      </c>
      <c r="I7859" t="s">
        <v>20</v>
      </c>
      <c r="J7859">
        <v>2492.12</v>
      </c>
      <c r="M7859">
        <v>2492.12</v>
      </c>
      <c r="N7859">
        <f t="shared" si="122"/>
        <v>0</v>
      </c>
    </row>
    <row r="7860" spans="1:14" x14ac:dyDescent="0.2">
      <c r="A7860" t="s">
        <v>8119</v>
      </c>
      <c r="B7860" t="s">
        <v>34427</v>
      </c>
      <c r="I7860" t="s">
        <v>20</v>
      </c>
      <c r="J7860">
        <v>2492.12</v>
      </c>
      <c r="M7860">
        <v>2492.12</v>
      </c>
      <c r="N7860">
        <f t="shared" si="122"/>
        <v>0</v>
      </c>
    </row>
    <row r="7861" spans="1:14" x14ac:dyDescent="0.2">
      <c r="A7861" t="s">
        <v>8120</v>
      </c>
      <c r="B7861" t="s">
        <v>34428</v>
      </c>
      <c r="I7861" t="s">
        <v>20</v>
      </c>
      <c r="J7861">
        <v>2450.1999999999998</v>
      </c>
      <c r="M7861">
        <v>2450.1999999999998</v>
      </c>
      <c r="N7861">
        <f t="shared" si="122"/>
        <v>0</v>
      </c>
    </row>
    <row r="7862" spans="1:14" x14ac:dyDescent="0.2">
      <c r="A7862" t="s">
        <v>8121</v>
      </c>
      <c r="B7862" t="s">
        <v>34428</v>
      </c>
      <c r="I7862" t="s">
        <v>20</v>
      </c>
      <c r="J7862">
        <v>2450.1999999999998</v>
      </c>
      <c r="M7862">
        <v>2450.1999999999998</v>
      </c>
      <c r="N7862">
        <f t="shared" si="122"/>
        <v>0</v>
      </c>
    </row>
    <row r="7863" spans="1:14" x14ac:dyDescent="0.2">
      <c r="A7863" t="s">
        <v>8122</v>
      </c>
      <c r="B7863" t="s">
        <v>8123</v>
      </c>
      <c r="I7863" t="s">
        <v>20</v>
      </c>
      <c r="J7863">
        <v>884.84</v>
      </c>
      <c r="M7863">
        <v>884.84</v>
      </c>
      <c r="N7863">
        <f t="shared" si="122"/>
        <v>0</v>
      </c>
    </row>
    <row r="7864" spans="1:14" x14ac:dyDescent="0.2">
      <c r="A7864" t="s">
        <v>8124</v>
      </c>
      <c r="B7864" t="s">
        <v>8123</v>
      </c>
      <c r="I7864" t="s">
        <v>20</v>
      </c>
      <c r="J7864">
        <v>863.15</v>
      </c>
      <c r="M7864">
        <v>863.15</v>
      </c>
      <c r="N7864">
        <f t="shared" si="122"/>
        <v>0</v>
      </c>
    </row>
    <row r="7865" spans="1:14" x14ac:dyDescent="0.2">
      <c r="A7865" t="s">
        <v>8125</v>
      </c>
      <c r="B7865" t="s">
        <v>8126</v>
      </c>
      <c r="I7865" t="s">
        <v>20</v>
      </c>
      <c r="J7865">
        <v>2512.59</v>
      </c>
      <c r="M7865">
        <v>2512.59</v>
      </c>
      <c r="N7865">
        <f t="shared" si="122"/>
        <v>0</v>
      </c>
    </row>
    <row r="7866" spans="1:14" x14ac:dyDescent="0.2">
      <c r="A7866" t="s">
        <v>8127</v>
      </c>
      <c r="B7866" t="s">
        <v>8126</v>
      </c>
      <c r="I7866" t="s">
        <v>20</v>
      </c>
      <c r="J7866">
        <v>2490.9</v>
      </c>
      <c r="M7866">
        <v>2490.9</v>
      </c>
      <c r="N7866">
        <f t="shared" si="122"/>
        <v>0</v>
      </c>
    </row>
    <row r="7867" spans="1:14" x14ac:dyDescent="0.2">
      <c r="A7867" t="s">
        <v>8128</v>
      </c>
      <c r="B7867" t="s">
        <v>8129</v>
      </c>
      <c r="I7867" t="s">
        <v>20</v>
      </c>
      <c r="J7867">
        <v>749.99</v>
      </c>
      <c r="M7867">
        <v>749.99</v>
      </c>
      <c r="N7867">
        <f t="shared" si="122"/>
        <v>0</v>
      </c>
    </row>
    <row r="7868" spans="1:14" x14ac:dyDescent="0.2">
      <c r="A7868" t="s">
        <v>8130</v>
      </c>
      <c r="B7868" t="s">
        <v>8129</v>
      </c>
      <c r="I7868" t="s">
        <v>20</v>
      </c>
      <c r="J7868">
        <v>728.3</v>
      </c>
      <c r="M7868">
        <v>728.3</v>
      </c>
      <c r="N7868">
        <f t="shared" si="122"/>
        <v>0</v>
      </c>
    </row>
    <row r="7869" spans="1:14" x14ac:dyDescent="0.2">
      <c r="A7869" t="s">
        <v>8131</v>
      </c>
      <c r="B7869" t="s">
        <v>8132</v>
      </c>
      <c r="I7869" t="s">
        <v>20</v>
      </c>
      <c r="J7869">
        <v>1349.97</v>
      </c>
      <c r="M7869">
        <v>1349.97</v>
      </c>
      <c r="N7869">
        <f t="shared" si="122"/>
        <v>0</v>
      </c>
    </row>
    <row r="7870" spans="1:14" x14ac:dyDescent="0.2">
      <c r="A7870" t="s">
        <v>8133</v>
      </c>
      <c r="B7870" t="s">
        <v>8132</v>
      </c>
      <c r="I7870" t="s">
        <v>20</v>
      </c>
      <c r="J7870">
        <v>1328.27</v>
      </c>
      <c r="M7870">
        <v>1328.27</v>
      </c>
      <c r="N7870">
        <f t="shared" si="122"/>
        <v>0</v>
      </c>
    </row>
    <row r="7871" spans="1:14" x14ac:dyDescent="0.2">
      <c r="A7871" t="s">
        <v>8134</v>
      </c>
      <c r="B7871" t="s">
        <v>8135</v>
      </c>
      <c r="I7871" t="s">
        <v>20</v>
      </c>
      <c r="J7871">
        <v>1631.29</v>
      </c>
      <c r="M7871">
        <v>1631.29</v>
      </c>
      <c r="N7871">
        <f t="shared" si="122"/>
        <v>0</v>
      </c>
    </row>
    <row r="7872" spans="1:14" x14ac:dyDescent="0.2">
      <c r="A7872" t="s">
        <v>8136</v>
      </c>
      <c r="B7872" t="s">
        <v>8135</v>
      </c>
      <c r="I7872" t="s">
        <v>20</v>
      </c>
      <c r="J7872">
        <v>1609.6</v>
      </c>
      <c r="M7872">
        <v>1609.6</v>
      </c>
      <c r="N7872">
        <f t="shared" si="122"/>
        <v>0</v>
      </c>
    </row>
    <row r="7873" spans="1:14" x14ac:dyDescent="0.2">
      <c r="A7873" t="s">
        <v>8137</v>
      </c>
      <c r="B7873" t="s">
        <v>8138</v>
      </c>
      <c r="I7873" t="s">
        <v>20</v>
      </c>
      <c r="J7873">
        <v>743.59</v>
      </c>
      <c r="M7873">
        <v>743.59</v>
      </c>
      <c r="N7873">
        <f t="shared" si="122"/>
        <v>0</v>
      </c>
    </row>
    <row r="7874" spans="1:14" x14ac:dyDescent="0.2">
      <c r="A7874" t="s">
        <v>8139</v>
      </c>
      <c r="B7874" t="s">
        <v>8138</v>
      </c>
      <c r="I7874" t="s">
        <v>20</v>
      </c>
      <c r="J7874">
        <v>717.07</v>
      </c>
      <c r="M7874">
        <v>717.07</v>
      </c>
      <c r="N7874">
        <f t="shared" si="122"/>
        <v>0</v>
      </c>
    </row>
    <row r="7875" spans="1:14" x14ac:dyDescent="0.2">
      <c r="A7875" t="s">
        <v>8140</v>
      </c>
      <c r="B7875" t="s">
        <v>8141</v>
      </c>
      <c r="I7875" t="s">
        <v>20</v>
      </c>
      <c r="J7875">
        <v>698.1</v>
      </c>
      <c r="M7875">
        <v>698.1</v>
      </c>
      <c r="N7875">
        <f t="shared" si="122"/>
        <v>0</v>
      </c>
    </row>
    <row r="7876" spans="1:14" x14ac:dyDescent="0.2">
      <c r="A7876" t="s">
        <v>8142</v>
      </c>
      <c r="B7876" t="s">
        <v>8141</v>
      </c>
      <c r="I7876" t="s">
        <v>20</v>
      </c>
      <c r="J7876">
        <v>671.59</v>
      </c>
      <c r="M7876">
        <v>671.59</v>
      </c>
      <c r="N7876">
        <f t="shared" ref="N7876:N7939" si="123">J7876-M7876</f>
        <v>0</v>
      </c>
    </row>
    <row r="7877" spans="1:14" x14ac:dyDescent="0.2">
      <c r="A7877" t="s">
        <v>8143</v>
      </c>
      <c r="B7877" t="s">
        <v>8144</v>
      </c>
      <c r="I7877" t="s">
        <v>20</v>
      </c>
      <c r="J7877">
        <v>657.42</v>
      </c>
      <c r="M7877">
        <v>657.42</v>
      </c>
      <c r="N7877">
        <f t="shared" si="123"/>
        <v>0</v>
      </c>
    </row>
    <row r="7878" spans="1:14" x14ac:dyDescent="0.2">
      <c r="A7878" t="s">
        <v>8145</v>
      </c>
      <c r="B7878" t="s">
        <v>8144</v>
      </c>
      <c r="I7878" t="s">
        <v>20</v>
      </c>
      <c r="J7878">
        <v>630.91</v>
      </c>
      <c r="M7878">
        <v>630.91</v>
      </c>
      <c r="N7878">
        <f t="shared" si="123"/>
        <v>0</v>
      </c>
    </row>
    <row r="7879" spans="1:14" x14ac:dyDescent="0.2">
      <c r="A7879" t="s">
        <v>8146</v>
      </c>
      <c r="B7879" t="s">
        <v>8147</v>
      </c>
      <c r="I7879" t="s">
        <v>20</v>
      </c>
      <c r="J7879">
        <v>593.01</v>
      </c>
      <c r="M7879">
        <v>593.01</v>
      </c>
      <c r="N7879">
        <f t="shared" si="123"/>
        <v>0</v>
      </c>
    </row>
    <row r="7880" spans="1:14" x14ac:dyDescent="0.2">
      <c r="A7880" t="s">
        <v>8148</v>
      </c>
      <c r="B7880" t="s">
        <v>8147</v>
      </c>
      <c r="I7880" t="s">
        <v>20</v>
      </c>
      <c r="J7880">
        <v>566.5</v>
      </c>
      <c r="M7880">
        <v>566.5</v>
      </c>
      <c r="N7880">
        <f t="shared" si="123"/>
        <v>0</v>
      </c>
    </row>
    <row r="7881" spans="1:14" x14ac:dyDescent="0.2">
      <c r="A7881" t="s">
        <v>8149</v>
      </c>
      <c r="B7881" t="s">
        <v>8150</v>
      </c>
      <c r="I7881" t="s">
        <v>20</v>
      </c>
      <c r="J7881">
        <v>561.02</v>
      </c>
      <c r="M7881">
        <v>561.02</v>
      </c>
      <c r="N7881">
        <f t="shared" si="123"/>
        <v>0</v>
      </c>
    </row>
    <row r="7882" spans="1:14" x14ac:dyDescent="0.2">
      <c r="A7882" t="s">
        <v>8151</v>
      </c>
      <c r="B7882" t="s">
        <v>8150</v>
      </c>
      <c r="I7882" t="s">
        <v>20</v>
      </c>
      <c r="J7882">
        <v>534.5</v>
      </c>
      <c r="M7882">
        <v>534.5</v>
      </c>
      <c r="N7882">
        <f t="shared" si="123"/>
        <v>0</v>
      </c>
    </row>
    <row r="7883" spans="1:14" x14ac:dyDescent="0.2">
      <c r="A7883" t="s">
        <v>8152</v>
      </c>
      <c r="B7883" t="s">
        <v>8153</v>
      </c>
      <c r="I7883" t="s">
        <v>20</v>
      </c>
      <c r="J7883">
        <v>532.04999999999995</v>
      </c>
      <c r="M7883">
        <v>532.04999999999995</v>
      </c>
      <c r="N7883">
        <f t="shared" si="123"/>
        <v>0</v>
      </c>
    </row>
    <row r="7884" spans="1:14" x14ac:dyDescent="0.2">
      <c r="A7884" t="s">
        <v>8154</v>
      </c>
      <c r="B7884" t="s">
        <v>8153</v>
      </c>
      <c r="I7884" t="s">
        <v>20</v>
      </c>
      <c r="J7884">
        <v>505.54</v>
      </c>
      <c r="M7884">
        <v>505.54</v>
      </c>
      <c r="N7884">
        <f t="shared" si="123"/>
        <v>0</v>
      </c>
    </row>
    <row r="7885" spans="1:14" x14ac:dyDescent="0.2">
      <c r="A7885" t="s">
        <v>8155</v>
      </c>
      <c r="B7885" t="s">
        <v>8156</v>
      </c>
      <c r="I7885" t="s">
        <v>20</v>
      </c>
      <c r="J7885">
        <v>512.34</v>
      </c>
      <c r="M7885">
        <v>512.34</v>
      </c>
      <c r="N7885">
        <f t="shared" si="123"/>
        <v>0</v>
      </c>
    </row>
    <row r="7886" spans="1:14" x14ac:dyDescent="0.2">
      <c r="A7886" t="s">
        <v>8157</v>
      </c>
      <c r="B7886" t="s">
        <v>8156</v>
      </c>
      <c r="I7886" t="s">
        <v>20</v>
      </c>
      <c r="J7886">
        <v>485.82</v>
      </c>
      <c r="M7886">
        <v>485.82</v>
      </c>
      <c r="N7886">
        <f t="shared" si="123"/>
        <v>0</v>
      </c>
    </row>
    <row r="7887" spans="1:14" x14ac:dyDescent="0.2">
      <c r="A7887" t="s">
        <v>8158</v>
      </c>
      <c r="B7887" t="s">
        <v>8159</v>
      </c>
      <c r="I7887" t="s">
        <v>20</v>
      </c>
      <c r="J7887">
        <v>485.67</v>
      </c>
      <c r="M7887">
        <v>485.67</v>
      </c>
      <c r="N7887">
        <f t="shared" si="123"/>
        <v>0</v>
      </c>
    </row>
    <row r="7888" spans="1:14" x14ac:dyDescent="0.2">
      <c r="A7888" t="s">
        <v>8160</v>
      </c>
      <c r="B7888" t="s">
        <v>8159</v>
      </c>
      <c r="I7888" t="s">
        <v>20</v>
      </c>
      <c r="J7888">
        <v>459.15</v>
      </c>
      <c r="M7888">
        <v>459.15</v>
      </c>
      <c r="N7888">
        <f t="shared" si="123"/>
        <v>0</v>
      </c>
    </row>
    <row r="7889" spans="1:14" x14ac:dyDescent="0.2">
      <c r="A7889" t="s">
        <v>8161</v>
      </c>
      <c r="B7889" t="s">
        <v>34429</v>
      </c>
      <c r="I7889" t="s">
        <v>20</v>
      </c>
      <c r="J7889">
        <v>551.6</v>
      </c>
      <c r="M7889">
        <v>551.6</v>
      </c>
      <c r="N7889">
        <f t="shared" si="123"/>
        <v>0</v>
      </c>
    </row>
    <row r="7890" spans="1:14" x14ac:dyDescent="0.2">
      <c r="A7890" t="s">
        <v>8162</v>
      </c>
      <c r="B7890" t="s">
        <v>34429</v>
      </c>
      <c r="I7890" t="s">
        <v>20</v>
      </c>
      <c r="J7890">
        <v>525.09</v>
      </c>
      <c r="M7890">
        <v>525.09</v>
      </c>
      <c r="N7890">
        <f t="shared" si="123"/>
        <v>0</v>
      </c>
    </row>
    <row r="7891" spans="1:14" x14ac:dyDescent="0.2">
      <c r="A7891" t="s">
        <v>8163</v>
      </c>
      <c r="B7891" t="s">
        <v>34430</v>
      </c>
      <c r="I7891" t="s">
        <v>20</v>
      </c>
      <c r="J7891">
        <v>514.27</v>
      </c>
      <c r="M7891">
        <v>514.27</v>
      </c>
      <c r="N7891">
        <f t="shared" si="123"/>
        <v>0</v>
      </c>
    </row>
    <row r="7892" spans="1:14" x14ac:dyDescent="0.2">
      <c r="A7892" t="s">
        <v>8164</v>
      </c>
      <c r="B7892" t="s">
        <v>34430</v>
      </c>
      <c r="I7892" t="s">
        <v>20</v>
      </c>
      <c r="J7892">
        <v>487.76</v>
      </c>
      <c r="M7892">
        <v>487.76</v>
      </c>
      <c r="N7892">
        <f t="shared" si="123"/>
        <v>0</v>
      </c>
    </row>
    <row r="7893" spans="1:14" x14ac:dyDescent="0.2">
      <c r="A7893" t="s">
        <v>8165</v>
      </c>
      <c r="B7893" t="s">
        <v>34431</v>
      </c>
      <c r="I7893" t="s">
        <v>20</v>
      </c>
      <c r="J7893">
        <v>626.97</v>
      </c>
      <c r="M7893">
        <v>626.97</v>
      </c>
      <c r="N7893">
        <f t="shared" si="123"/>
        <v>0</v>
      </c>
    </row>
    <row r="7894" spans="1:14" x14ac:dyDescent="0.2">
      <c r="A7894" t="s">
        <v>8166</v>
      </c>
      <c r="B7894" t="s">
        <v>34431</v>
      </c>
      <c r="I7894" t="s">
        <v>20</v>
      </c>
      <c r="J7894">
        <v>600.46</v>
      </c>
      <c r="M7894">
        <v>600.46</v>
      </c>
      <c r="N7894">
        <f t="shared" si="123"/>
        <v>0</v>
      </c>
    </row>
    <row r="7895" spans="1:14" x14ac:dyDescent="0.2">
      <c r="A7895" t="s">
        <v>8167</v>
      </c>
      <c r="B7895" t="s">
        <v>34432</v>
      </c>
      <c r="I7895" t="s">
        <v>20</v>
      </c>
      <c r="J7895">
        <v>585.16999999999996</v>
      </c>
      <c r="M7895">
        <v>585.16999999999996</v>
      </c>
      <c r="N7895">
        <f t="shared" si="123"/>
        <v>0</v>
      </c>
    </row>
    <row r="7896" spans="1:14" x14ac:dyDescent="0.2">
      <c r="A7896" t="s">
        <v>8168</v>
      </c>
      <c r="B7896" t="s">
        <v>34432</v>
      </c>
      <c r="I7896" t="s">
        <v>20</v>
      </c>
      <c r="J7896">
        <v>558.66</v>
      </c>
      <c r="M7896">
        <v>558.66</v>
      </c>
      <c r="N7896">
        <f t="shared" si="123"/>
        <v>0</v>
      </c>
    </row>
    <row r="7897" spans="1:14" x14ac:dyDescent="0.2">
      <c r="A7897" t="s">
        <v>8169</v>
      </c>
      <c r="B7897" t="s">
        <v>34433</v>
      </c>
      <c r="I7897" t="s">
        <v>20</v>
      </c>
      <c r="J7897">
        <v>904.78</v>
      </c>
      <c r="M7897">
        <v>904.78</v>
      </c>
      <c r="N7897">
        <f t="shared" si="123"/>
        <v>0</v>
      </c>
    </row>
    <row r="7898" spans="1:14" x14ac:dyDescent="0.2">
      <c r="A7898" t="s">
        <v>8170</v>
      </c>
      <c r="B7898" t="s">
        <v>34433</v>
      </c>
      <c r="I7898" t="s">
        <v>20</v>
      </c>
      <c r="J7898">
        <v>878.27</v>
      </c>
      <c r="M7898">
        <v>878.27</v>
      </c>
      <c r="N7898">
        <f t="shared" si="123"/>
        <v>0</v>
      </c>
    </row>
    <row r="7899" spans="1:14" x14ac:dyDescent="0.2">
      <c r="A7899" t="s">
        <v>8171</v>
      </c>
      <c r="B7899" t="s">
        <v>8172</v>
      </c>
      <c r="I7899" t="s">
        <v>20</v>
      </c>
      <c r="J7899">
        <v>574.86</v>
      </c>
      <c r="M7899">
        <v>574.86</v>
      </c>
      <c r="N7899">
        <f t="shared" si="123"/>
        <v>0</v>
      </c>
    </row>
    <row r="7900" spans="1:14" x14ac:dyDescent="0.2">
      <c r="A7900" t="s">
        <v>8173</v>
      </c>
      <c r="B7900" t="s">
        <v>8172</v>
      </c>
      <c r="I7900" t="s">
        <v>20</v>
      </c>
      <c r="J7900">
        <v>548.35</v>
      </c>
      <c r="M7900">
        <v>548.35</v>
      </c>
      <c r="N7900">
        <f t="shared" si="123"/>
        <v>0</v>
      </c>
    </row>
    <row r="7901" spans="1:14" x14ac:dyDescent="0.2">
      <c r="A7901" t="s">
        <v>8174</v>
      </c>
      <c r="B7901" t="s">
        <v>8175</v>
      </c>
      <c r="I7901" t="s">
        <v>20</v>
      </c>
      <c r="J7901">
        <v>470</v>
      </c>
      <c r="M7901">
        <v>470</v>
      </c>
      <c r="N7901">
        <f t="shared" si="123"/>
        <v>0</v>
      </c>
    </row>
    <row r="7902" spans="1:14" x14ac:dyDescent="0.2">
      <c r="A7902" t="s">
        <v>8176</v>
      </c>
      <c r="B7902" t="s">
        <v>8175</v>
      </c>
      <c r="I7902" t="s">
        <v>20</v>
      </c>
      <c r="J7902">
        <v>443.49</v>
      </c>
      <c r="M7902">
        <v>443.49</v>
      </c>
      <c r="N7902">
        <f t="shared" si="123"/>
        <v>0</v>
      </c>
    </row>
    <row r="7903" spans="1:14" x14ac:dyDescent="0.2">
      <c r="A7903" t="s">
        <v>8177</v>
      </c>
      <c r="B7903" t="s">
        <v>8178</v>
      </c>
      <c r="I7903" t="s">
        <v>20</v>
      </c>
      <c r="J7903">
        <v>421.47</v>
      </c>
      <c r="M7903">
        <v>421.47</v>
      </c>
      <c r="N7903">
        <f t="shared" si="123"/>
        <v>0</v>
      </c>
    </row>
    <row r="7904" spans="1:14" x14ac:dyDescent="0.2">
      <c r="A7904" t="s">
        <v>8179</v>
      </c>
      <c r="B7904" t="s">
        <v>8178</v>
      </c>
      <c r="I7904" t="s">
        <v>20</v>
      </c>
      <c r="J7904">
        <v>394.96</v>
      </c>
      <c r="M7904">
        <v>394.96</v>
      </c>
      <c r="N7904">
        <f t="shared" si="123"/>
        <v>0</v>
      </c>
    </row>
    <row r="7905" spans="1:14" x14ac:dyDescent="0.2">
      <c r="A7905" t="s">
        <v>8180</v>
      </c>
      <c r="B7905" t="s">
        <v>8181</v>
      </c>
      <c r="I7905" t="s">
        <v>20</v>
      </c>
      <c r="J7905">
        <v>395.28</v>
      </c>
      <c r="M7905">
        <v>395.28</v>
      </c>
      <c r="N7905">
        <f t="shared" si="123"/>
        <v>0</v>
      </c>
    </row>
    <row r="7906" spans="1:14" x14ac:dyDescent="0.2">
      <c r="A7906" t="s">
        <v>8182</v>
      </c>
      <c r="B7906" t="s">
        <v>8181</v>
      </c>
      <c r="I7906" t="s">
        <v>20</v>
      </c>
      <c r="J7906">
        <v>368.77</v>
      </c>
      <c r="M7906">
        <v>368.77</v>
      </c>
      <c r="N7906">
        <f t="shared" si="123"/>
        <v>0</v>
      </c>
    </row>
    <row r="7907" spans="1:14" x14ac:dyDescent="0.2">
      <c r="A7907" t="s">
        <v>8183</v>
      </c>
      <c r="B7907" t="s">
        <v>34434</v>
      </c>
      <c r="I7907" t="s">
        <v>20</v>
      </c>
      <c r="J7907">
        <v>465.79</v>
      </c>
      <c r="M7907">
        <v>465.79</v>
      </c>
      <c r="N7907">
        <f t="shared" si="123"/>
        <v>0</v>
      </c>
    </row>
    <row r="7908" spans="1:14" x14ac:dyDescent="0.2">
      <c r="A7908" t="s">
        <v>8184</v>
      </c>
      <c r="B7908" t="s">
        <v>34434</v>
      </c>
      <c r="I7908" t="s">
        <v>20</v>
      </c>
      <c r="J7908">
        <v>439.28</v>
      </c>
      <c r="M7908">
        <v>439.28</v>
      </c>
      <c r="N7908">
        <f t="shared" si="123"/>
        <v>0</v>
      </c>
    </row>
    <row r="7909" spans="1:14" x14ac:dyDescent="0.2">
      <c r="A7909" t="s">
        <v>8185</v>
      </c>
      <c r="B7909" t="s">
        <v>34435</v>
      </c>
      <c r="I7909" t="s">
        <v>20</v>
      </c>
      <c r="J7909">
        <v>503.84</v>
      </c>
      <c r="M7909">
        <v>503.84</v>
      </c>
      <c r="N7909">
        <f t="shared" si="123"/>
        <v>0</v>
      </c>
    </row>
    <row r="7910" spans="1:14" x14ac:dyDescent="0.2">
      <c r="A7910" t="s">
        <v>8186</v>
      </c>
      <c r="B7910" t="s">
        <v>34435</v>
      </c>
      <c r="I7910" t="s">
        <v>20</v>
      </c>
      <c r="J7910">
        <v>477.32</v>
      </c>
      <c r="M7910">
        <v>477.32</v>
      </c>
      <c r="N7910">
        <f t="shared" si="123"/>
        <v>0</v>
      </c>
    </row>
    <row r="7911" spans="1:14" x14ac:dyDescent="0.2">
      <c r="A7911" t="s">
        <v>8187</v>
      </c>
      <c r="B7911" t="s">
        <v>34436</v>
      </c>
      <c r="I7911" t="s">
        <v>20</v>
      </c>
      <c r="J7911">
        <v>482.36</v>
      </c>
      <c r="M7911">
        <v>482.36</v>
      </c>
      <c r="N7911">
        <f t="shared" si="123"/>
        <v>0</v>
      </c>
    </row>
    <row r="7912" spans="1:14" x14ac:dyDescent="0.2">
      <c r="A7912" t="s">
        <v>8188</v>
      </c>
      <c r="B7912" t="s">
        <v>34436</v>
      </c>
      <c r="I7912" t="s">
        <v>20</v>
      </c>
      <c r="J7912">
        <v>455.85</v>
      </c>
      <c r="M7912">
        <v>455.85</v>
      </c>
      <c r="N7912">
        <f t="shared" si="123"/>
        <v>0</v>
      </c>
    </row>
    <row r="7913" spans="1:14" x14ac:dyDescent="0.2">
      <c r="A7913" t="s">
        <v>8189</v>
      </c>
      <c r="B7913" t="s">
        <v>34437</v>
      </c>
      <c r="I7913" t="s">
        <v>20</v>
      </c>
      <c r="J7913">
        <v>498.37</v>
      </c>
      <c r="M7913">
        <v>498.37</v>
      </c>
      <c r="N7913">
        <f t="shared" si="123"/>
        <v>0</v>
      </c>
    </row>
    <row r="7914" spans="1:14" x14ac:dyDescent="0.2">
      <c r="A7914" t="s">
        <v>8190</v>
      </c>
      <c r="B7914" t="s">
        <v>34437</v>
      </c>
      <c r="I7914" t="s">
        <v>20</v>
      </c>
      <c r="J7914">
        <v>471.85</v>
      </c>
      <c r="M7914">
        <v>471.85</v>
      </c>
      <c r="N7914">
        <f t="shared" si="123"/>
        <v>0</v>
      </c>
    </row>
    <row r="7915" spans="1:14" x14ac:dyDescent="0.2">
      <c r="A7915" t="s">
        <v>8191</v>
      </c>
      <c r="B7915" t="s">
        <v>34438</v>
      </c>
      <c r="I7915" t="s">
        <v>20</v>
      </c>
      <c r="J7915">
        <v>499.29</v>
      </c>
      <c r="M7915">
        <v>499.29</v>
      </c>
      <c r="N7915">
        <f t="shared" si="123"/>
        <v>0</v>
      </c>
    </row>
    <row r="7916" spans="1:14" x14ac:dyDescent="0.2">
      <c r="A7916" t="s">
        <v>8192</v>
      </c>
      <c r="B7916" t="s">
        <v>34438</v>
      </c>
      <c r="I7916" t="s">
        <v>20</v>
      </c>
      <c r="J7916">
        <v>472.77</v>
      </c>
      <c r="M7916">
        <v>472.77</v>
      </c>
      <c r="N7916">
        <f t="shared" si="123"/>
        <v>0</v>
      </c>
    </row>
    <row r="7917" spans="1:14" x14ac:dyDescent="0.2">
      <c r="A7917" t="s">
        <v>8193</v>
      </c>
      <c r="B7917" t="s">
        <v>34439</v>
      </c>
      <c r="I7917" t="s">
        <v>20</v>
      </c>
      <c r="J7917">
        <v>625.65</v>
      </c>
      <c r="M7917">
        <v>625.65</v>
      </c>
      <c r="N7917">
        <f t="shared" si="123"/>
        <v>0</v>
      </c>
    </row>
    <row r="7918" spans="1:14" x14ac:dyDescent="0.2">
      <c r="A7918" t="s">
        <v>8194</v>
      </c>
      <c r="B7918" t="s">
        <v>34439</v>
      </c>
      <c r="I7918" t="s">
        <v>20</v>
      </c>
      <c r="J7918">
        <v>599.14</v>
      </c>
      <c r="M7918">
        <v>599.14</v>
      </c>
      <c r="N7918">
        <f t="shared" si="123"/>
        <v>0</v>
      </c>
    </row>
    <row r="7919" spans="1:14" x14ac:dyDescent="0.2">
      <c r="A7919" t="s">
        <v>8195</v>
      </c>
      <c r="B7919" t="s">
        <v>34440</v>
      </c>
      <c r="I7919" t="s">
        <v>20</v>
      </c>
      <c r="J7919">
        <v>504.31</v>
      </c>
      <c r="M7919">
        <v>504.31</v>
      </c>
      <c r="N7919">
        <f t="shared" si="123"/>
        <v>0</v>
      </c>
    </row>
    <row r="7920" spans="1:14" x14ac:dyDescent="0.2">
      <c r="A7920" t="s">
        <v>8196</v>
      </c>
      <c r="B7920" t="s">
        <v>34440</v>
      </c>
      <c r="I7920" t="s">
        <v>20</v>
      </c>
      <c r="J7920">
        <v>477.8</v>
      </c>
      <c r="M7920">
        <v>477.8</v>
      </c>
      <c r="N7920">
        <f t="shared" si="123"/>
        <v>0</v>
      </c>
    </row>
    <row r="7921" spans="1:14" x14ac:dyDescent="0.2">
      <c r="A7921" t="s">
        <v>8197</v>
      </c>
      <c r="B7921" t="s">
        <v>34441</v>
      </c>
      <c r="I7921" t="s">
        <v>20</v>
      </c>
      <c r="J7921">
        <v>457.05</v>
      </c>
      <c r="M7921">
        <v>457.05</v>
      </c>
      <c r="N7921">
        <f t="shared" si="123"/>
        <v>0</v>
      </c>
    </row>
    <row r="7922" spans="1:14" x14ac:dyDescent="0.2">
      <c r="A7922" t="s">
        <v>8198</v>
      </c>
      <c r="B7922" t="s">
        <v>34441</v>
      </c>
      <c r="I7922" t="s">
        <v>20</v>
      </c>
      <c r="J7922">
        <v>430.54</v>
      </c>
      <c r="M7922">
        <v>430.54</v>
      </c>
      <c r="N7922">
        <f t="shared" si="123"/>
        <v>0</v>
      </c>
    </row>
    <row r="7923" spans="1:14" x14ac:dyDescent="0.2">
      <c r="A7923" t="s">
        <v>8199</v>
      </c>
      <c r="B7923" t="s">
        <v>34442</v>
      </c>
      <c r="I7923" t="s">
        <v>20</v>
      </c>
      <c r="J7923">
        <v>807.23</v>
      </c>
      <c r="M7923">
        <v>807.23</v>
      </c>
      <c r="N7923">
        <f t="shared" si="123"/>
        <v>0</v>
      </c>
    </row>
    <row r="7924" spans="1:14" x14ac:dyDescent="0.2">
      <c r="A7924" t="s">
        <v>8200</v>
      </c>
      <c r="B7924" t="s">
        <v>34442</v>
      </c>
      <c r="I7924" t="s">
        <v>20</v>
      </c>
      <c r="J7924">
        <v>780.71</v>
      </c>
      <c r="M7924">
        <v>780.71</v>
      </c>
      <c r="N7924">
        <f t="shared" si="123"/>
        <v>0</v>
      </c>
    </row>
    <row r="7925" spans="1:14" x14ac:dyDescent="0.2">
      <c r="A7925" t="s">
        <v>8201</v>
      </c>
      <c r="B7925" t="s">
        <v>8202</v>
      </c>
      <c r="I7925" t="s">
        <v>20</v>
      </c>
      <c r="J7925">
        <v>590.41</v>
      </c>
      <c r="M7925">
        <v>590.41</v>
      </c>
      <c r="N7925">
        <f t="shared" si="123"/>
        <v>0</v>
      </c>
    </row>
    <row r="7926" spans="1:14" x14ac:dyDescent="0.2">
      <c r="A7926" t="s">
        <v>8203</v>
      </c>
      <c r="B7926" t="s">
        <v>8202</v>
      </c>
      <c r="I7926" t="s">
        <v>20</v>
      </c>
      <c r="J7926">
        <v>585.59</v>
      </c>
      <c r="M7926">
        <v>585.59</v>
      </c>
      <c r="N7926">
        <f t="shared" si="123"/>
        <v>0</v>
      </c>
    </row>
    <row r="7927" spans="1:14" x14ac:dyDescent="0.2">
      <c r="A7927" t="s">
        <v>8204</v>
      </c>
      <c r="B7927" t="s">
        <v>8205</v>
      </c>
      <c r="I7927" t="s">
        <v>20</v>
      </c>
      <c r="J7927">
        <v>549.98</v>
      </c>
      <c r="M7927">
        <v>549.98</v>
      </c>
      <c r="N7927">
        <f t="shared" si="123"/>
        <v>0</v>
      </c>
    </row>
    <row r="7928" spans="1:14" x14ac:dyDescent="0.2">
      <c r="A7928" t="s">
        <v>8206</v>
      </c>
      <c r="B7928" t="s">
        <v>8205</v>
      </c>
      <c r="I7928" t="s">
        <v>20</v>
      </c>
      <c r="J7928">
        <v>544.49</v>
      </c>
      <c r="M7928">
        <v>544.49</v>
      </c>
      <c r="N7928">
        <f t="shared" si="123"/>
        <v>0</v>
      </c>
    </row>
    <row r="7929" spans="1:14" x14ac:dyDescent="0.2">
      <c r="A7929" t="s">
        <v>8207</v>
      </c>
      <c r="B7929" t="s">
        <v>8208</v>
      </c>
      <c r="I7929" t="s">
        <v>20</v>
      </c>
      <c r="J7929">
        <v>514.17999999999995</v>
      </c>
      <c r="M7929">
        <v>514.17999999999995</v>
      </c>
      <c r="N7929">
        <f t="shared" si="123"/>
        <v>0</v>
      </c>
    </row>
    <row r="7930" spans="1:14" x14ac:dyDescent="0.2">
      <c r="A7930" t="s">
        <v>8209</v>
      </c>
      <c r="B7930" t="s">
        <v>8208</v>
      </c>
      <c r="I7930" t="s">
        <v>20</v>
      </c>
      <c r="J7930">
        <v>508.04</v>
      </c>
      <c r="M7930">
        <v>508.04</v>
      </c>
      <c r="N7930">
        <f t="shared" si="123"/>
        <v>0</v>
      </c>
    </row>
    <row r="7931" spans="1:14" x14ac:dyDescent="0.2">
      <c r="A7931" t="s">
        <v>8210</v>
      </c>
      <c r="B7931" t="s">
        <v>8211</v>
      </c>
      <c r="I7931" t="s">
        <v>20</v>
      </c>
      <c r="J7931">
        <v>459.71</v>
      </c>
      <c r="M7931">
        <v>459.71</v>
      </c>
      <c r="N7931">
        <f t="shared" si="123"/>
        <v>0</v>
      </c>
    </row>
    <row r="7932" spans="1:14" x14ac:dyDescent="0.2">
      <c r="A7932" t="s">
        <v>8212</v>
      </c>
      <c r="B7932" t="s">
        <v>8211</v>
      </c>
      <c r="I7932" t="s">
        <v>20</v>
      </c>
      <c r="J7932">
        <v>452.24</v>
      </c>
      <c r="M7932">
        <v>452.24</v>
      </c>
      <c r="N7932">
        <f t="shared" si="123"/>
        <v>0</v>
      </c>
    </row>
    <row r="7933" spans="1:14" x14ac:dyDescent="0.2">
      <c r="A7933" t="s">
        <v>8213</v>
      </c>
      <c r="B7933" t="s">
        <v>8214</v>
      </c>
      <c r="I7933" t="s">
        <v>20</v>
      </c>
      <c r="J7933">
        <v>437.65</v>
      </c>
      <c r="M7933">
        <v>437.65</v>
      </c>
      <c r="N7933">
        <f t="shared" si="123"/>
        <v>0</v>
      </c>
    </row>
    <row r="7934" spans="1:14" x14ac:dyDescent="0.2">
      <c r="A7934" t="s">
        <v>8215</v>
      </c>
      <c r="B7934" t="s">
        <v>8214</v>
      </c>
      <c r="I7934" t="s">
        <v>20</v>
      </c>
      <c r="J7934">
        <v>428.85</v>
      </c>
      <c r="M7934">
        <v>428.85</v>
      </c>
      <c r="N7934">
        <f t="shared" si="123"/>
        <v>0</v>
      </c>
    </row>
    <row r="7935" spans="1:14" x14ac:dyDescent="0.2">
      <c r="A7935" t="s">
        <v>8216</v>
      </c>
      <c r="B7935" t="s">
        <v>8217</v>
      </c>
      <c r="I7935" t="s">
        <v>20</v>
      </c>
      <c r="J7935">
        <v>418.62</v>
      </c>
      <c r="M7935">
        <v>418.62</v>
      </c>
      <c r="N7935">
        <f t="shared" si="123"/>
        <v>0</v>
      </c>
    </row>
    <row r="7936" spans="1:14" x14ac:dyDescent="0.2">
      <c r="A7936" t="s">
        <v>8218</v>
      </c>
      <c r="B7936" t="s">
        <v>8217</v>
      </c>
      <c r="I7936" t="s">
        <v>20</v>
      </c>
      <c r="J7936">
        <v>408.5</v>
      </c>
      <c r="M7936">
        <v>408.5</v>
      </c>
      <c r="N7936">
        <f t="shared" si="123"/>
        <v>0</v>
      </c>
    </row>
    <row r="7937" spans="1:14" x14ac:dyDescent="0.2">
      <c r="A7937" t="s">
        <v>8219</v>
      </c>
      <c r="B7937" t="s">
        <v>8220</v>
      </c>
      <c r="I7937" t="s">
        <v>20</v>
      </c>
      <c r="J7937">
        <v>407.94</v>
      </c>
      <c r="M7937">
        <v>407.94</v>
      </c>
      <c r="N7937">
        <f t="shared" si="123"/>
        <v>0</v>
      </c>
    </row>
    <row r="7938" spans="1:14" x14ac:dyDescent="0.2">
      <c r="A7938" t="s">
        <v>8221</v>
      </c>
      <c r="B7938" t="s">
        <v>8220</v>
      </c>
      <c r="I7938" t="s">
        <v>20</v>
      </c>
      <c r="J7938">
        <v>396.61</v>
      </c>
      <c r="M7938">
        <v>396.61</v>
      </c>
      <c r="N7938">
        <f t="shared" si="123"/>
        <v>0</v>
      </c>
    </row>
    <row r="7939" spans="1:14" x14ac:dyDescent="0.2">
      <c r="A7939" t="s">
        <v>8222</v>
      </c>
      <c r="B7939" t="s">
        <v>8223</v>
      </c>
      <c r="I7939" t="s">
        <v>20</v>
      </c>
      <c r="J7939">
        <v>401.14</v>
      </c>
      <c r="M7939">
        <v>401.14</v>
      </c>
      <c r="N7939">
        <f t="shared" si="123"/>
        <v>0</v>
      </c>
    </row>
    <row r="7940" spans="1:14" x14ac:dyDescent="0.2">
      <c r="A7940" t="s">
        <v>8224</v>
      </c>
      <c r="B7940" t="s">
        <v>8223</v>
      </c>
      <c r="I7940" t="s">
        <v>20</v>
      </c>
      <c r="J7940">
        <v>387.16</v>
      </c>
      <c r="M7940">
        <v>387.16</v>
      </c>
      <c r="N7940">
        <f t="shared" ref="N7940:N8003" si="124">J7940-M7940</f>
        <v>0</v>
      </c>
    </row>
    <row r="7941" spans="1:14" x14ac:dyDescent="0.2">
      <c r="A7941" t="s">
        <v>8225</v>
      </c>
      <c r="B7941" t="s">
        <v>34443</v>
      </c>
      <c r="I7941" t="s">
        <v>20</v>
      </c>
      <c r="J7941">
        <v>418.3</v>
      </c>
      <c r="M7941">
        <v>418.3</v>
      </c>
      <c r="N7941">
        <f t="shared" si="124"/>
        <v>0</v>
      </c>
    </row>
    <row r="7942" spans="1:14" x14ac:dyDescent="0.2">
      <c r="A7942" t="s">
        <v>8226</v>
      </c>
      <c r="B7942" t="s">
        <v>34443</v>
      </c>
      <c r="I7942" t="s">
        <v>20</v>
      </c>
      <c r="J7942">
        <v>410.83</v>
      </c>
      <c r="M7942">
        <v>410.83</v>
      </c>
      <c r="N7942">
        <f t="shared" si="124"/>
        <v>0</v>
      </c>
    </row>
    <row r="7943" spans="1:14" x14ac:dyDescent="0.2">
      <c r="A7943" t="s">
        <v>8227</v>
      </c>
      <c r="B7943" t="s">
        <v>34444</v>
      </c>
      <c r="I7943" t="s">
        <v>20</v>
      </c>
      <c r="J7943">
        <v>390.91</v>
      </c>
      <c r="M7943">
        <v>390.91</v>
      </c>
      <c r="N7943">
        <f t="shared" si="124"/>
        <v>0</v>
      </c>
    </row>
    <row r="7944" spans="1:14" x14ac:dyDescent="0.2">
      <c r="A7944" t="s">
        <v>8228</v>
      </c>
      <c r="B7944" t="s">
        <v>34444</v>
      </c>
      <c r="I7944" t="s">
        <v>20</v>
      </c>
      <c r="J7944">
        <v>382.11</v>
      </c>
      <c r="M7944">
        <v>382.11</v>
      </c>
      <c r="N7944">
        <f t="shared" si="124"/>
        <v>0</v>
      </c>
    </row>
    <row r="7945" spans="1:14" x14ac:dyDescent="0.2">
      <c r="A7945" t="s">
        <v>8229</v>
      </c>
      <c r="B7945" t="s">
        <v>34445</v>
      </c>
      <c r="I7945" t="s">
        <v>20</v>
      </c>
      <c r="J7945">
        <v>543.35</v>
      </c>
      <c r="M7945">
        <v>543.35</v>
      </c>
      <c r="N7945">
        <f t="shared" si="124"/>
        <v>0</v>
      </c>
    </row>
    <row r="7946" spans="1:14" x14ac:dyDescent="0.2">
      <c r="A7946" t="s">
        <v>8230</v>
      </c>
      <c r="B7946" t="s">
        <v>34445</v>
      </c>
      <c r="I7946" t="s">
        <v>20</v>
      </c>
      <c r="J7946">
        <v>529.25</v>
      </c>
      <c r="M7946">
        <v>529.25</v>
      </c>
      <c r="N7946">
        <f t="shared" si="124"/>
        <v>0</v>
      </c>
    </row>
    <row r="7947" spans="1:14" x14ac:dyDescent="0.2">
      <c r="A7947" t="s">
        <v>8231</v>
      </c>
      <c r="B7947" t="s">
        <v>34446</v>
      </c>
      <c r="I7947" t="s">
        <v>20</v>
      </c>
      <c r="J7947">
        <v>531.36</v>
      </c>
      <c r="M7947">
        <v>531.36</v>
      </c>
      <c r="N7947">
        <f t="shared" si="124"/>
        <v>0</v>
      </c>
    </row>
    <row r="7948" spans="1:14" x14ac:dyDescent="0.2">
      <c r="A7948" t="s">
        <v>8232</v>
      </c>
      <c r="B7948" t="s">
        <v>34446</v>
      </c>
      <c r="I7948" t="s">
        <v>20</v>
      </c>
      <c r="J7948">
        <v>513.28</v>
      </c>
      <c r="M7948">
        <v>513.28</v>
      </c>
      <c r="N7948">
        <f t="shared" si="124"/>
        <v>0</v>
      </c>
    </row>
    <row r="7949" spans="1:14" x14ac:dyDescent="0.2">
      <c r="A7949" t="s">
        <v>8233</v>
      </c>
      <c r="B7949" t="s">
        <v>34447</v>
      </c>
      <c r="I7949" t="s">
        <v>20</v>
      </c>
      <c r="J7949">
        <v>781.41</v>
      </c>
      <c r="M7949">
        <v>781.41</v>
      </c>
      <c r="N7949">
        <f t="shared" si="124"/>
        <v>0</v>
      </c>
    </row>
    <row r="7950" spans="1:14" x14ac:dyDescent="0.2">
      <c r="A7950" t="s">
        <v>8234</v>
      </c>
      <c r="B7950" t="s">
        <v>34447</v>
      </c>
      <c r="I7950" t="s">
        <v>20</v>
      </c>
      <c r="J7950">
        <v>772.62</v>
      </c>
      <c r="M7950">
        <v>772.62</v>
      </c>
      <c r="N7950">
        <f t="shared" si="124"/>
        <v>0</v>
      </c>
    </row>
    <row r="7951" spans="1:14" x14ac:dyDescent="0.2">
      <c r="A7951" t="s">
        <v>8235</v>
      </c>
      <c r="B7951" t="s">
        <v>34448</v>
      </c>
      <c r="I7951" t="s">
        <v>20</v>
      </c>
      <c r="J7951">
        <v>409.17</v>
      </c>
      <c r="M7951">
        <v>409.17</v>
      </c>
      <c r="N7951">
        <f t="shared" si="124"/>
        <v>0</v>
      </c>
    </row>
    <row r="7952" spans="1:14" x14ac:dyDescent="0.2">
      <c r="A7952" t="s">
        <v>8236</v>
      </c>
      <c r="B7952" t="s">
        <v>34448</v>
      </c>
      <c r="I7952" t="s">
        <v>20</v>
      </c>
      <c r="J7952">
        <v>397.84</v>
      </c>
      <c r="M7952">
        <v>397.84</v>
      </c>
      <c r="N7952">
        <f t="shared" si="124"/>
        <v>0</v>
      </c>
    </row>
    <row r="7953" spans="1:14" x14ac:dyDescent="0.2">
      <c r="A7953" t="s">
        <v>8237</v>
      </c>
      <c r="B7953" t="s">
        <v>34449</v>
      </c>
      <c r="I7953" t="s">
        <v>20</v>
      </c>
      <c r="J7953">
        <v>451.18</v>
      </c>
      <c r="M7953">
        <v>451.18</v>
      </c>
      <c r="N7953">
        <f t="shared" si="124"/>
        <v>0</v>
      </c>
    </row>
    <row r="7954" spans="1:14" x14ac:dyDescent="0.2">
      <c r="A7954" t="s">
        <v>8238</v>
      </c>
      <c r="B7954" t="s">
        <v>34449</v>
      </c>
      <c r="I7954" t="s">
        <v>20</v>
      </c>
      <c r="J7954">
        <v>440.58</v>
      </c>
      <c r="M7954">
        <v>440.58</v>
      </c>
      <c r="N7954">
        <f t="shared" si="124"/>
        <v>0</v>
      </c>
    </row>
    <row r="7955" spans="1:14" x14ac:dyDescent="0.2">
      <c r="A7955" t="s">
        <v>8239</v>
      </c>
      <c r="B7955" t="s">
        <v>34450</v>
      </c>
      <c r="I7955" t="s">
        <v>20</v>
      </c>
      <c r="J7955">
        <v>374.39</v>
      </c>
      <c r="M7955">
        <v>374.39</v>
      </c>
      <c r="N7955">
        <f t="shared" si="124"/>
        <v>0</v>
      </c>
    </row>
    <row r="7956" spans="1:14" x14ac:dyDescent="0.2">
      <c r="A7956" t="s">
        <v>8240</v>
      </c>
      <c r="B7956" t="s">
        <v>34450</v>
      </c>
      <c r="I7956" t="s">
        <v>20</v>
      </c>
      <c r="J7956">
        <v>361.37</v>
      </c>
      <c r="M7956">
        <v>361.37</v>
      </c>
      <c r="N7956">
        <f t="shared" si="124"/>
        <v>0</v>
      </c>
    </row>
    <row r="7957" spans="1:14" x14ac:dyDescent="0.2">
      <c r="A7957" t="s">
        <v>8241</v>
      </c>
      <c r="B7957" t="s">
        <v>8242</v>
      </c>
      <c r="I7957" t="s">
        <v>20</v>
      </c>
      <c r="J7957">
        <v>431.62</v>
      </c>
      <c r="M7957">
        <v>431.62</v>
      </c>
      <c r="N7957">
        <f t="shared" si="124"/>
        <v>0</v>
      </c>
    </row>
    <row r="7958" spans="1:14" x14ac:dyDescent="0.2">
      <c r="A7958" t="s">
        <v>8243</v>
      </c>
      <c r="B7958" t="s">
        <v>8242</v>
      </c>
      <c r="I7958" t="s">
        <v>20</v>
      </c>
      <c r="J7958">
        <v>425.48</v>
      </c>
      <c r="M7958">
        <v>425.48</v>
      </c>
      <c r="N7958">
        <f t="shared" si="124"/>
        <v>0</v>
      </c>
    </row>
    <row r="7959" spans="1:14" x14ac:dyDescent="0.2">
      <c r="A7959" t="s">
        <v>8244</v>
      </c>
      <c r="B7959" t="s">
        <v>8245</v>
      </c>
      <c r="I7959" t="s">
        <v>20</v>
      </c>
      <c r="J7959">
        <v>346.64</v>
      </c>
      <c r="M7959">
        <v>346.64</v>
      </c>
      <c r="N7959">
        <f t="shared" si="124"/>
        <v>0</v>
      </c>
    </row>
    <row r="7960" spans="1:14" x14ac:dyDescent="0.2">
      <c r="A7960" t="s">
        <v>8246</v>
      </c>
      <c r="B7960" t="s">
        <v>8245</v>
      </c>
      <c r="I7960" t="s">
        <v>20</v>
      </c>
      <c r="J7960">
        <v>337.84</v>
      </c>
      <c r="M7960">
        <v>337.84</v>
      </c>
      <c r="N7960">
        <f t="shared" si="124"/>
        <v>0</v>
      </c>
    </row>
    <row r="7961" spans="1:14" x14ac:dyDescent="0.2">
      <c r="A7961" t="s">
        <v>8247</v>
      </c>
      <c r="B7961" t="s">
        <v>8248</v>
      </c>
      <c r="I7961" t="s">
        <v>20</v>
      </c>
      <c r="J7961">
        <v>316.39999999999998</v>
      </c>
      <c r="M7961">
        <v>316.39999999999998</v>
      </c>
      <c r="N7961">
        <f t="shared" si="124"/>
        <v>0</v>
      </c>
    </row>
    <row r="7962" spans="1:14" x14ac:dyDescent="0.2">
      <c r="A7962" t="s">
        <v>8249</v>
      </c>
      <c r="B7962" t="s">
        <v>8248</v>
      </c>
      <c r="I7962" t="s">
        <v>20</v>
      </c>
      <c r="J7962">
        <v>305.07</v>
      </c>
      <c r="M7962">
        <v>305.07</v>
      </c>
      <c r="N7962">
        <f t="shared" si="124"/>
        <v>0</v>
      </c>
    </row>
    <row r="7963" spans="1:14" x14ac:dyDescent="0.2">
      <c r="A7963" t="s">
        <v>8250</v>
      </c>
      <c r="B7963" t="s">
        <v>8251</v>
      </c>
      <c r="I7963" t="s">
        <v>20</v>
      </c>
      <c r="J7963">
        <v>310.76</v>
      </c>
      <c r="M7963">
        <v>310.76</v>
      </c>
      <c r="N7963">
        <f t="shared" si="124"/>
        <v>0</v>
      </c>
    </row>
    <row r="7964" spans="1:14" x14ac:dyDescent="0.2">
      <c r="A7964" t="s">
        <v>8252</v>
      </c>
      <c r="B7964" t="s">
        <v>8251</v>
      </c>
      <c r="I7964" t="s">
        <v>20</v>
      </c>
      <c r="J7964">
        <v>296.77999999999997</v>
      </c>
      <c r="M7964">
        <v>296.77999999999997</v>
      </c>
      <c r="N7964">
        <f t="shared" si="124"/>
        <v>0</v>
      </c>
    </row>
    <row r="7965" spans="1:14" x14ac:dyDescent="0.2">
      <c r="A7965" t="s">
        <v>8253</v>
      </c>
      <c r="B7965" t="s">
        <v>34451</v>
      </c>
      <c r="I7965" t="s">
        <v>20</v>
      </c>
      <c r="J7965">
        <v>400.2</v>
      </c>
      <c r="M7965">
        <v>400.2</v>
      </c>
      <c r="N7965">
        <f t="shared" si="124"/>
        <v>0</v>
      </c>
    </row>
    <row r="7966" spans="1:14" x14ac:dyDescent="0.2">
      <c r="A7966" t="s">
        <v>8254</v>
      </c>
      <c r="B7966" t="s">
        <v>34451</v>
      </c>
      <c r="I7966" t="s">
        <v>20</v>
      </c>
      <c r="J7966">
        <v>391.41</v>
      </c>
      <c r="M7966">
        <v>391.41</v>
      </c>
      <c r="N7966">
        <f t="shared" si="124"/>
        <v>0</v>
      </c>
    </row>
    <row r="7967" spans="1:14" x14ac:dyDescent="0.2">
      <c r="A7967" t="s">
        <v>8255</v>
      </c>
      <c r="B7967" t="s">
        <v>34452</v>
      </c>
      <c r="I7967" t="s">
        <v>20</v>
      </c>
      <c r="J7967">
        <v>390.41</v>
      </c>
      <c r="M7967">
        <v>390.41</v>
      </c>
      <c r="N7967">
        <f t="shared" si="124"/>
        <v>0</v>
      </c>
    </row>
    <row r="7968" spans="1:14" x14ac:dyDescent="0.2">
      <c r="A7968" t="s">
        <v>8256</v>
      </c>
      <c r="B7968" t="s">
        <v>34452</v>
      </c>
      <c r="I7968" t="s">
        <v>20</v>
      </c>
      <c r="J7968">
        <v>380.28</v>
      </c>
      <c r="M7968">
        <v>380.28</v>
      </c>
      <c r="N7968">
        <f t="shared" si="124"/>
        <v>0</v>
      </c>
    </row>
    <row r="7969" spans="1:14" x14ac:dyDescent="0.2">
      <c r="A7969" t="s">
        <v>8257</v>
      </c>
      <c r="B7969" t="s">
        <v>34453</v>
      </c>
      <c r="I7969" t="s">
        <v>20</v>
      </c>
      <c r="J7969">
        <v>377.97</v>
      </c>
      <c r="M7969">
        <v>377.97</v>
      </c>
      <c r="N7969">
        <f t="shared" si="124"/>
        <v>0</v>
      </c>
    </row>
    <row r="7970" spans="1:14" x14ac:dyDescent="0.2">
      <c r="A7970" t="s">
        <v>8258</v>
      </c>
      <c r="B7970" t="s">
        <v>34453</v>
      </c>
      <c r="I7970" t="s">
        <v>20</v>
      </c>
      <c r="J7970">
        <v>366.64</v>
      </c>
      <c r="M7970">
        <v>366.64</v>
      </c>
      <c r="N7970">
        <f t="shared" si="124"/>
        <v>0</v>
      </c>
    </row>
    <row r="7971" spans="1:14" x14ac:dyDescent="0.2">
      <c r="A7971" t="s">
        <v>8259</v>
      </c>
      <c r="B7971" t="s">
        <v>34454</v>
      </c>
      <c r="I7971" t="s">
        <v>20</v>
      </c>
      <c r="J7971">
        <v>384.95</v>
      </c>
      <c r="M7971">
        <v>384.95</v>
      </c>
      <c r="N7971">
        <f t="shared" si="124"/>
        <v>0</v>
      </c>
    </row>
    <row r="7972" spans="1:14" x14ac:dyDescent="0.2">
      <c r="A7972" t="s">
        <v>8260</v>
      </c>
      <c r="B7972" t="s">
        <v>34454</v>
      </c>
      <c r="I7972" t="s">
        <v>20</v>
      </c>
      <c r="J7972">
        <v>370.97</v>
      </c>
      <c r="M7972">
        <v>370.97</v>
      </c>
      <c r="N7972">
        <f t="shared" si="124"/>
        <v>0</v>
      </c>
    </row>
    <row r="7973" spans="1:14" x14ac:dyDescent="0.2">
      <c r="A7973" t="s">
        <v>8261</v>
      </c>
      <c r="B7973" t="s">
        <v>34455</v>
      </c>
      <c r="I7973" t="s">
        <v>20</v>
      </c>
      <c r="J7973">
        <v>434.64</v>
      </c>
      <c r="M7973">
        <v>434.64</v>
      </c>
      <c r="N7973">
        <f t="shared" si="124"/>
        <v>0</v>
      </c>
    </row>
    <row r="7974" spans="1:14" x14ac:dyDescent="0.2">
      <c r="A7974" t="s">
        <v>8262</v>
      </c>
      <c r="B7974" t="s">
        <v>34455</v>
      </c>
      <c r="I7974" t="s">
        <v>20</v>
      </c>
      <c r="J7974">
        <v>418.01</v>
      </c>
      <c r="M7974">
        <v>418.01</v>
      </c>
      <c r="N7974">
        <f t="shared" si="124"/>
        <v>0</v>
      </c>
    </row>
    <row r="7975" spans="1:14" x14ac:dyDescent="0.2">
      <c r="A7975" t="s">
        <v>8263</v>
      </c>
      <c r="B7975" t="s">
        <v>34456</v>
      </c>
      <c r="I7975" t="s">
        <v>20</v>
      </c>
      <c r="J7975">
        <v>482.41</v>
      </c>
      <c r="M7975">
        <v>482.41</v>
      </c>
      <c r="N7975">
        <f t="shared" si="124"/>
        <v>0</v>
      </c>
    </row>
    <row r="7976" spans="1:14" x14ac:dyDescent="0.2">
      <c r="A7976" t="s">
        <v>8264</v>
      </c>
      <c r="B7976" t="s">
        <v>34456</v>
      </c>
      <c r="I7976" t="s">
        <v>20</v>
      </c>
      <c r="J7976">
        <v>476.26</v>
      </c>
      <c r="M7976">
        <v>476.26</v>
      </c>
      <c r="N7976">
        <f t="shared" si="124"/>
        <v>0</v>
      </c>
    </row>
    <row r="7977" spans="1:14" x14ac:dyDescent="0.2">
      <c r="A7977" t="s">
        <v>8265</v>
      </c>
      <c r="B7977" t="s">
        <v>34457</v>
      </c>
      <c r="I7977" t="s">
        <v>20</v>
      </c>
      <c r="J7977">
        <v>380.94</v>
      </c>
      <c r="M7977">
        <v>380.94</v>
      </c>
      <c r="N7977">
        <f t="shared" si="124"/>
        <v>0</v>
      </c>
    </row>
    <row r="7978" spans="1:14" x14ac:dyDescent="0.2">
      <c r="A7978" t="s">
        <v>8266</v>
      </c>
      <c r="B7978" t="s">
        <v>34457</v>
      </c>
      <c r="I7978" t="s">
        <v>20</v>
      </c>
      <c r="J7978">
        <v>372.15</v>
      </c>
      <c r="M7978">
        <v>372.15</v>
      </c>
      <c r="N7978">
        <f t="shared" si="124"/>
        <v>0</v>
      </c>
    </row>
    <row r="7979" spans="1:14" x14ac:dyDescent="0.2">
      <c r="A7979" t="s">
        <v>8267</v>
      </c>
      <c r="B7979" t="s">
        <v>34458</v>
      </c>
      <c r="I7979" t="s">
        <v>20</v>
      </c>
      <c r="J7979">
        <v>352.66</v>
      </c>
      <c r="M7979">
        <v>352.66</v>
      </c>
      <c r="N7979">
        <f t="shared" si="124"/>
        <v>0</v>
      </c>
    </row>
    <row r="7980" spans="1:14" x14ac:dyDescent="0.2">
      <c r="A7980" t="s">
        <v>8268</v>
      </c>
      <c r="B7980" t="s">
        <v>34458</v>
      </c>
      <c r="I7980" t="s">
        <v>20</v>
      </c>
      <c r="J7980">
        <v>341.33</v>
      </c>
      <c r="M7980">
        <v>341.33</v>
      </c>
      <c r="N7980">
        <f t="shared" si="124"/>
        <v>0</v>
      </c>
    </row>
    <row r="7981" spans="1:14" x14ac:dyDescent="0.2">
      <c r="A7981" t="s">
        <v>8269</v>
      </c>
      <c r="B7981" t="s">
        <v>34459</v>
      </c>
      <c r="I7981" t="s">
        <v>20</v>
      </c>
      <c r="J7981">
        <v>210.73</v>
      </c>
      <c r="M7981">
        <v>210.73</v>
      </c>
      <c r="N7981">
        <f t="shared" si="124"/>
        <v>0</v>
      </c>
    </row>
    <row r="7982" spans="1:14" x14ac:dyDescent="0.2">
      <c r="A7982" t="s">
        <v>8270</v>
      </c>
      <c r="B7982" t="s">
        <v>34459</v>
      </c>
      <c r="I7982" t="s">
        <v>20</v>
      </c>
      <c r="J7982">
        <v>205.24</v>
      </c>
      <c r="M7982">
        <v>205.24</v>
      </c>
      <c r="N7982">
        <f t="shared" si="124"/>
        <v>0</v>
      </c>
    </row>
    <row r="7983" spans="1:14" x14ac:dyDescent="0.2">
      <c r="A7983" t="s">
        <v>28277</v>
      </c>
      <c r="B7983" t="s">
        <v>34460</v>
      </c>
      <c r="I7983" t="s">
        <v>20</v>
      </c>
      <c r="J7983">
        <v>1108.45</v>
      </c>
      <c r="M7983">
        <v>1108.45</v>
      </c>
      <c r="N7983">
        <f t="shared" si="124"/>
        <v>0</v>
      </c>
    </row>
    <row r="7984" spans="1:14" x14ac:dyDescent="0.2">
      <c r="A7984" t="s">
        <v>28278</v>
      </c>
      <c r="B7984" t="s">
        <v>34460</v>
      </c>
      <c r="I7984" t="s">
        <v>20</v>
      </c>
      <c r="J7984">
        <v>1078.22</v>
      </c>
      <c r="M7984">
        <v>1078.22</v>
      </c>
      <c r="N7984">
        <f t="shared" si="124"/>
        <v>0</v>
      </c>
    </row>
    <row r="7985" spans="1:14" x14ac:dyDescent="0.2">
      <c r="A7985" t="s">
        <v>8271</v>
      </c>
      <c r="B7985" t="s">
        <v>34461</v>
      </c>
      <c r="I7985" t="s">
        <v>20</v>
      </c>
      <c r="J7985">
        <v>727.74</v>
      </c>
      <c r="M7985">
        <v>727.74</v>
      </c>
      <c r="N7985">
        <f t="shared" si="124"/>
        <v>0</v>
      </c>
    </row>
    <row r="7986" spans="1:14" x14ac:dyDescent="0.2">
      <c r="A7986" t="s">
        <v>8272</v>
      </c>
      <c r="B7986" t="s">
        <v>34461</v>
      </c>
      <c r="I7986" t="s">
        <v>20</v>
      </c>
      <c r="J7986">
        <v>700.62</v>
      </c>
      <c r="M7986">
        <v>700.62</v>
      </c>
      <c r="N7986">
        <f t="shared" si="124"/>
        <v>0</v>
      </c>
    </row>
    <row r="7987" spans="1:14" x14ac:dyDescent="0.2">
      <c r="A7987" t="s">
        <v>28279</v>
      </c>
      <c r="B7987" t="s">
        <v>34462</v>
      </c>
      <c r="I7987" t="s">
        <v>20</v>
      </c>
      <c r="J7987">
        <v>702.2</v>
      </c>
      <c r="M7987">
        <v>702.2</v>
      </c>
      <c r="N7987">
        <f t="shared" si="124"/>
        <v>0</v>
      </c>
    </row>
    <row r="7988" spans="1:14" x14ac:dyDescent="0.2">
      <c r="A7988" t="s">
        <v>28280</v>
      </c>
      <c r="B7988" t="s">
        <v>34462</v>
      </c>
      <c r="I7988" t="s">
        <v>20</v>
      </c>
      <c r="J7988">
        <v>666.72</v>
      </c>
      <c r="M7988">
        <v>666.72</v>
      </c>
      <c r="N7988">
        <f t="shared" si="124"/>
        <v>0</v>
      </c>
    </row>
    <row r="7989" spans="1:14" x14ac:dyDescent="0.2">
      <c r="A7989" t="s">
        <v>8273</v>
      </c>
      <c r="B7989" t="s">
        <v>34463</v>
      </c>
      <c r="I7989" t="s">
        <v>113</v>
      </c>
      <c r="J7989">
        <v>60.56</v>
      </c>
      <c r="M7989">
        <v>60.56</v>
      </c>
      <c r="N7989">
        <f t="shared" si="124"/>
        <v>0</v>
      </c>
    </row>
    <row r="7990" spans="1:14" x14ac:dyDescent="0.2">
      <c r="A7990" t="s">
        <v>8274</v>
      </c>
      <c r="B7990" t="s">
        <v>34463</v>
      </c>
      <c r="I7990" t="s">
        <v>113</v>
      </c>
      <c r="J7990">
        <v>55.97</v>
      </c>
      <c r="M7990">
        <v>55.97</v>
      </c>
      <c r="N7990">
        <f t="shared" si="124"/>
        <v>0</v>
      </c>
    </row>
    <row r="7991" spans="1:14" x14ac:dyDescent="0.2">
      <c r="A7991" t="s">
        <v>8275</v>
      </c>
      <c r="B7991" t="s">
        <v>34464</v>
      </c>
      <c r="I7991" t="s">
        <v>113</v>
      </c>
      <c r="J7991">
        <v>18.649999999999999</v>
      </c>
      <c r="M7991">
        <v>18.649999999999999</v>
      </c>
      <c r="N7991">
        <f t="shared" si="124"/>
        <v>0</v>
      </c>
    </row>
    <row r="7992" spans="1:14" x14ac:dyDescent="0.2">
      <c r="A7992" t="s">
        <v>8276</v>
      </c>
      <c r="B7992" t="s">
        <v>34464</v>
      </c>
      <c r="I7992" t="s">
        <v>113</v>
      </c>
      <c r="J7992">
        <v>16.149999999999999</v>
      </c>
      <c r="M7992">
        <v>16.149999999999999</v>
      </c>
      <c r="N7992">
        <f t="shared" si="124"/>
        <v>0</v>
      </c>
    </row>
    <row r="7993" spans="1:14" x14ac:dyDescent="0.2">
      <c r="A7993" t="s">
        <v>8277</v>
      </c>
      <c r="B7993" t="s">
        <v>34465</v>
      </c>
      <c r="I7993" t="s">
        <v>113</v>
      </c>
      <c r="J7993">
        <v>174.04</v>
      </c>
      <c r="M7993">
        <v>174.04</v>
      </c>
      <c r="N7993">
        <f t="shared" si="124"/>
        <v>0</v>
      </c>
    </row>
    <row r="7994" spans="1:14" x14ac:dyDescent="0.2">
      <c r="A7994" t="s">
        <v>8278</v>
      </c>
      <c r="B7994" t="s">
        <v>34465</v>
      </c>
      <c r="I7994" t="s">
        <v>113</v>
      </c>
      <c r="J7994">
        <v>170.94</v>
      </c>
      <c r="M7994">
        <v>170.94</v>
      </c>
      <c r="N7994">
        <f t="shared" si="124"/>
        <v>0</v>
      </c>
    </row>
    <row r="7995" spans="1:14" x14ac:dyDescent="0.2">
      <c r="A7995" t="s">
        <v>8279</v>
      </c>
      <c r="B7995" t="s">
        <v>34466</v>
      </c>
      <c r="I7995" t="s">
        <v>113</v>
      </c>
      <c r="J7995">
        <v>73.14</v>
      </c>
      <c r="M7995">
        <v>73.14</v>
      </c>
      <c r="N7995">
        <f t="shared" si="124"/>
        <v>0</v>
      </c>
    </row>
    <row r="7996" spans="1:14" x14ac:dyDescent="0.2">
      <c r="A7996" t="s">
        <v>8280</v>
      </c>
      <c r="B7996" t="s">
        <v>34466</v>
      </c>
      <c r="I7996" t="s">
        <v>113</v>
      </c>
      <c r="J7996">
        <v>70.64</v>
      </c>
      <c r="M7996">
        <v>70.64</v>
      </c>
      <c r="N7996">
        <f t="shared" si="124"/>
        <v>0</v>
      </c>
    </row>
    <row r="7997" spans="1:14" x14ac:dyDescent="0.2">
      <c r="A7997" t="s">
        <v>8281</v>
      </c>
      <c r="B7997" t="s">
        <v>34467</v>
      </c>
      <c r="I7997" t="s">
        <v>20</v>
      </c>
      <c r="J7997">
        <v>686.43</v>
      </c>
      <c r="M7997">
        <v>686.43</v>
      </c>
      <c r="N7997">
        <f t="shared" si="124"/>
        <v>0</v>
      </c>
    </row>
    <row r="7998" spans="1:14" x14ac:dyDescent="0.2">
      <c r="A7998" t="s">
        <v>8282</v>
      </c>
      <c r="B7998" t="s">
        <v>34467</v>
      </c>
      <c r="I7998" t="s">
        <v>20</v>
      </c>
      <c r="J7998">
        <v>659.92</v>
      </c>
      <c r="M7998">
        <v>659.92</v>
      </c>
      <c r="N7998">
        <f t="shared" si="124"/>
        <v>0</v>
      </c>
    </row>
    <row r="7999" spans="1:14" x14ac:dyDescent="0.2">
      <c r="A7999" t="s">
        <v>8283</v>
      </c>
      <c r="B7999" t="s">
        <v>34468</v>
      </c>
      <c r="I7999" t="s">
        <v>20</v>
      </c>
      <c r="J7999">
        <v>1718.87</v>
      </c>
      <c r="M7999">
        <v>1718.87</v>
      </c>
      <c r="N7999">
        <f t="shared" si="124"/>
        <v>0</v>
      </c>
    </row>
    <row r="8000" spans="1:14" x14ac:dyDescent="0.2">
      <c r="A8000" t="s">
        <v>8284</v>
      </c>
      <c r="B8000" t="s">
        <v>34468</v>
      </c>
      <c r="I8000" t="s">
        <v>20</v>
      </c>
      <c r="J8000">
        <v>1692.36</v>
      </c>
      <c r="M8000">
        <v>1692.36</v>
      </c>
      <c r="N8000">
        <f t="shared" si="124"/>
        <v>0</v>
      </c>
    </row>
    <row r="8001" spans="1:14" x14ac:dyDescent="0.2">
      <c r="A8001" t="s">
        <v>8285</v>
      </c>
      <c r="B8001" t="s">
        <v>34469</v>
      </c>
      <c r="I8001" t="s">
        <v>20</v>
      </c>
      <c r="J8001">
        <v>157.1</v>
      </c>
      <c r="M8001">
        <v>157.1</v>
      </c>
      <c r="N8001">
        <f t="shared" si="124"/>
        <v>0</v>
      </c>
    </row>
    <row r="8002" spans="1:14" x14ac:dyDescent="0.2">
      <c r="A8002" t="s">
        <v>8286</v>
      </c>
      <c r="B8002" t="s">
        <v>34469</v>
      </c>
      <c r="I8002" t="s">
        <v>20</v>
      </c>
      <c r="J8002">
        <v>156.74</v>
      </c>
      <c r="M8002">
        <v>156.74</v>
      </c>
      <c r="N8002">
        <f t="shared" si="124"/>
        <v>0</v>
      </c>
    </row>
    <row r="8003" spans="1:14" x14ac:dyDescent="0.2">
      <c r="A8003" t="s">
        <v>8287</v>
      </c>
      <c r="B8003" t="s">
        <v>34470</v>
      </c>
      <c r="I8003" t="s">
        <v>20</v>
      </c>
      <c r="J8003">
        <v>178.47</v>
      </c>
      <c r="M8003">
        <v>178.47</v>
      </c>
      <c r="N8003">
        <f t="shared" si="124"/>
        <v>0</v>
      </c>
    </row>
    <row r="8004" spans="1:14" x14ac:dyDescent="0.2">
      <c r="A8004" t="s">
        <v>8288</v>
      </c>
      <c r="B8004" t="s">
        <v>34470</v>
      </c>
      <c r="I8004" t="s">
        <v>20</v>
      </c>
      <c r="J8004">
        <v>177.85</v>
      </c>
      <c r="M8004">
        <v>177.85</v>
      </c>
      <c r="N8004">
        <f t="shared" ref="N8004:N8067" si="125">J8004-M8004</f>
        <v>0</v>
      </c>
    </row>
    <row r="8005" spans="1:14" x14ac:dyDescent="0.2">
      <c r="A8005" t="s">
        <v>8289</v>
      </c>
      <c r="B8005" t="s">
        <v>34471</v>
      </c>
      <c r="I8005" t="s">
        <v>20</v>
      </c>
      <c r="J8005">
        <v>215.91</v>
      </c>
      <c r="M8005">
        <v>215.91</v>
      </c>
      <c r="N8005">
        <f t="shared" si="125"/>
        <v>0</v>
      </c>
    </row>
    <row r="8006" spans="1:14" x14ac:dyDescent="0.2">
      <c r="A8006" t="s">
        <v>8290</v>
      </c>
      <c r="B8006" t="s">
        <v>34471</v>
      </c>
      <c r="I8006" t="s">
        <v>20</v>
      </c>
      <c r="J8006">
        <v>215.29</v>
      </c>
      <c r="M8006">
        <v>215.29</v>
      </c>
      <c r="N8006">
        <f t="shared" si="125"/>
        <v>0</v>
      </c>
    </row>
    <row r="8007" spans="1:14" x14ac:dyDescent="0.2">
      <c r="A8007" t="s">
        <v>8291</v>
      </c>
      <c r="B8007" t="s">
        <v>34472</v>
      </c>
      <c r="I8007" t="s">
        <v>20</v>
      </c>
      <c r="J8007">
        <v>135.47999999999999</v>
      </c>
      <c r="M8007">
        <v>135.47999999999999</v>
      </c>
      <c r="N8007">
        <f t="shared" si="125"/>
        <v>0</v>
      </c>
    </row>
    <row r="8008" spans="1:14" x14ac:dyDescent="0.2">
      <c r="A8008" t="s">
        <v>8292</v>
      </c>
      <c r="B8008" t="s">
        <v>34472</v>
      </c>
      <c r="I8008" t="s">
        <v>20</v>
      </c>
      <c r="J8008">
        <v>134.85</v>
      </c>
      <c r="M8008">
        <v>134.85</v>
      </c>
      <c r="N8008">
        <f t="shared" si="125"/>
        <v>0</v>
      </c>
    </row>
    <row r="8009" spans="1:14" x14ac:dyDescent="0.2">
      <c r="A8009" t="s">
        <v>8293</v>
      </c>
      <c r="B8009" t="s">
        <v>34473</v>
      </c>
      <c r="I8009" t="s">
        <v>20</v>
      </c>
      <c r="J8009">
        <v>122</v>
      </c>
      <c r="M8009">
        <v>122</v>
      </c>
      <c r="N8009">
        <f t="shared" si="125"/>
        <v>0</v>
      </c>
    </row>
    <row r="8010" spans="1:14" x14ac:dyDescent="0.2">
      <c r="A8010" t="s">
        <v>8294</v>
      </c>
      <c r="B8010" t="s">
        <v>34473</v>
      </c>
      <c r="I8010" t="s">
        <v>20</v>
      </c>
      <c r="J8010">
        <v>121.53</v>
      </c>
      <c r="M8010">
        <v>121.53</v>
      </c>
      <c r="N8010">
        <f t="shared" si="125"/>
        <v>0</v>
      </c>
    </row>
    <row r="8011" spans="1:14" x14ac:dyDescent="0.2">
      <c r="A8011" t="s">
        <v>8295</v>
      </c>
      <c r="B8011" t="s">
        <v>34474</v>
      </c>
      <c r="I8011" t="s">
        <v>20</v>
      </c>
      <c r="J8011">
        <v>122</v>
      </c>
      <c r="M8011">
        <v>122</v>
      </c>
      <c r="N8011">
        <f t="shared" si="125"/>
        <v>0</v>
      </c>
    </row>
    <row r="8012" spans="1:14" x14ac:dyDescent="0.2">
      <c r="A8012" t="s">
        <v>8296</v>
      </c>
      <c r="B8012" t="s">
        <v>34474</v>
      </c>
      <c r="I8012" t="s">
        <v>20</v>
      </c>
      <c r="J8012">
        <v>121.53</v>
      </c>
      <c r="M8012">
        <v>121.53</v>
      </c>
      <c r="N8012">
        <f t="shared" si="125"/>
        <v>0</v>
      </c>
    </row>
    <row r="8013" spans="1:14" x14ac:dyDescent="0.2">
      <c r="A8013" t="s">
        <v>8297</v>
      </c>
      <c r="B8013" t="s">
        <v>34475</v>
      </c>
      <c r="I8013" t="s">
        <v>20</v>
      </c>
      <c r="J8013">
        <v>227.96</v>
      </c>
      <c r="M8013">
        <v>227.96</v>
      </c>
      <c r="N8013">
        <f t="shared" si="125"/>
        <v>0</v>
      </c>
    </row>
    <row r="8014" spans="1:14" x14ac:dyDescent="0.2">
      <c r="A8014" t="s">
        <v>8298</v>
      </c>
      <c r="B8014" t="s">
        <v>34475</v>
      </c>
      <c r="I8014" t="s">
        <v>20</v>
      </c>
      <c r="J8014">
        <v>225.28</v>
      </c>
      <c r="M8014">
        <v>225.28</v>
      </c>
      <c r="N8014">
        <f t="shared" si="125"/>
        <v>0</v>
      </c>
    </row>
    <row r="8015" spans="1:14" x14ac:dyDescent="0.2">
      <c r="A8015" t="s">
        <v>8299</v>
      </c>
      <c r="B8015" t="s">
        <v>34476</v>
      </c>
      <c r="I8015" t="s">
        <v>20</v>
      </c>
      <c r="J8015">
        <v>16.149999999999999</v>
      </c>
      <c r="M8015">
        <v>16.149999999999999</v>
      </c>
      <c r="N8015">
        <f t="shared" si="125"/>
        <v>0</v>
      </c>
    </row>
    <row r="8016" spans="1:14" x14ac:dyDescent="0.2">
      <c r="A8016" t="s">
        <v>8300</v>
      </c>
      <c r="B8016" t="s">
        <v>34476</v>
      </c>
      <c r="I8016" t="s">
        <v>20</v>
      </c>
      <c r="J8016">
        <v>15.66</v>
      </c>
      <c r="M8016">
        <v>15.66</v>
      </c>
      <c r="N8016">
        <f t="shared" si="125"/>
        <v>0</v>
      </c>
    </row>
    <row r="8017" spans="1:14" x14ac:dyDescent="0.2">
      <c r="A8017" t="s">
        <v>8301</v>
      </c>
      <c r="B8017" t="s">
        <v>34477</v>
      </c>
      <c r="I8017" t="s">
        <v>20</v>
      </c>
      <c r="J8017">
        <v>13.88</v>
      </c>
      <c r="M8017">
        <v>13.88</v>
      </c>
      <c r="N8017">
        <f t="shared" si="125"/>
        <v>0</v>
      </c>
    </row>
    <row r="8018" spans="1:14" x14ac:dyDescent="0.2">
      <c r="A8018" t="s">
        <v>8302</v>
      </c>
      <c r="B8018" t="s">
        <v>34477</v>
      </c>
      <c r="I8018" t="s">
        <v>20</v>
      </c>
      <c r="J8018">
        <v>13.46</v>
      </c>
      <c r="M8018">
        <v>13.46</v>
      </c>
      <c r="N8018">
        <f t="shared" si="125"/>
        <v>0</v>
      </c>
    </row>
    <row r="8019" spans="1:14" x14ac:dyDescent="0.2">
      <c r="A8019" t="s">
        <v>40762</v>
      </c>
      <c r="B8019" t="s">
        <v>41136</v>
      </c>
      <c r="I8019" t="s">
        <v>20</v>
      </c>
      <c r="J8019">
        <v>63.41</v>
      </c>
      <c r="M8019">
        <v>63.41</v>
      </c>
      <c r="N8019">
        <f t="shared" si="125"/>
        <v>0</v>
      </c>
    </row>
    <row r="8020" spans="1:14" x14ac:dyDescent="0.2">
      <c r="A8020" t="s">
        <v>40763</v>
      </c>
      <c r="B8020" t="s">
        <v>41136</v>
      </c>
      <c r="I8020" t="s">
        <v>20</v>
      </c>
      <c r="J8020">
        <v>62.99</v>
      </c>
      <c r="M8020">
        <v>62.99</v>
      </c>
      <c r="N8020">
        <f t="shared" si="125"/>
        <v>0</v>
      </c>
    </row>
    <row r="8021" spans="1:14" x14ac:dyDescent="0.2">
      <c r="A8021" t="s">
        <v>8303</v>
      </c>
      <c r="B8021" t="s">
        <v>34478</v>
      </c>
      <c r="I8021" t="s">
        <v>20</v>
      </c>
      <c r="J8021">
        <v>111.16</v>
      </c>
      <c r="M8021">
        <v>111.16</v>
      </c>
      <c r="N8021">
        <f t="shared" si="125"/>
        <v>0</v>
      </c>
    </row>
    <row r="8022" spans="1:14" x14ac:dyDescent="0.2">
      <c r="A8022" t="s">
        <v>8304</v>
      </c>
      <c r="B8022" t="s">
        <v>34478</v>
      </c>
      <c r="I8022" t="s">
        <v>20</v>
      </c>
      <c r="J8022">
        <v>109.43</v>
      </c>
      <c r="M8022">
        <v>109.43</v>
      </c>
      <c r="N8022">
        <f t="shared" si="125"/>
        <v>0</v>
      </c>
    </row>
    <row r="8023" spans="1:14" x14ac:dyDescent="0.2">
      <c r="A8023" t="s">
        <v>8305</v>
      </c>
      <c r="B8023" t="s">
        <v>34479</v>
      </c>
      <c r="I8023" t="s">
        <v>20</v>
      </c>
      <c r="J8023">
        <v>127.09</v>
      </c>
      <c r="M8023">
        <v>127.09</v>
      </c>
      <c r="N8023">
        <f t="shared" si="125"/>
        <v>0</v>
      </c>
    </row>
    <row r="8024" spans="1:14" x14ac:dyDescent="0.2">
      <c r="A8024" t="s">
        <v>8306</v>
      </c>
      <c r="B8024" t="s">
        <v>34479</v>
      </c>
      <c r="I8024" t="s">
        <v>20</v>
      </c>
      <c r="J8024">
        <v>125</v>
      </c>
      <c r="M8024">
        <v>125</v>
      </c>
      <c r="N8024">
        <f t="shared" si="125"/>
        <v>0</v>
      </c>
    </row>
    <row r="8025" spans="1:14" x14ac:dyDescent="0.2">
      <c r="A8025" t="s">
        <v>8307</v>
      </c>
      <c r="B8025" t="s">
        <v>34480</v>
      </c>
      <c r="I8025" t="s">
        <v>20</v>
      </c>
      <c r="J8025">
        <v>82.26</v>
      </c>
      <c r="M8025">
        <v>82.26</v>
      </c>
      <c r="N8025">
        <f t="shared" si="125"/>
        <v>0</v>
      </c>
    </row>
    <row r="8026" spans="1:14" x14ac:dyDescent="0.2">
      <c r="A8026" t="s">
        <v>8308</v>
      </c>
      <c r="B8026" t="s">
        <v>34480</v>
      </c>
      <c r="I8026" t="s">
        <v>20</v>
      </c>
      <c r="J8026">
        <v>81.8</v>
      </c>
      <c r="M8026">
        <v>81.8</v>
      </c>
      <c r="N8026">
        <f t="shared" si="125"/>
        <v>0</v>
      </c>
    </row>
    <row r="8027" spans="1:14" x14ac:dyDescent="0.2">
      <c r="A8027" t="s">
        <v>8309</v>
      </c>
      <c r="B8027" t="s">
        <v>34481</v>
      </c>
      <c r="I8027" t="s">
        <v>20</v>
      </c>
      <c r="J8027">
        <v>65.78</v>
      </c>
      <c r="M8027">
        <v>65.78</v>
      </c>
      <c r="N8027">
        <f t="shared" si="125"/>
        <v>0</v>
      </c>
    </row>
    <row r="8028" spans="1:14" x14ac:dyDescent="0.2">
      <c r="A8028" t="s">
        <v>8310</v>
      </c>
      <c r="B8028" t="s">
        <v>34481</v>
      </c>
      <c r="I8028" t="s">
        <v>20</v>
      </c>
      <c r="J8028">
        <v>65.33</v>
      </c>
      <c r="M8028">
        <v>65.33</v>
      </c>
      <c r="N8028">
        <f t="shared" si="125"/>
        <v>0</v>
      </c>
    </row>
    <row r="8029" spans="1:14" x14ac:dyDescent="0.2">
      <c r="A8029" t="s">
        <v>8311</v>
      </c>
      <c r="B8029" t="s">
        <v>34482</v>
      </c>
      <c r="I8029" t="s">
        <v>20</v>
      </c>
      <c r="J8029">
        <v>11.97</v>
      </c>
      <c r="M8029">
        <v>11.97</v>
      </c>
      <c r="N8029">
        <f t="shared" si="125"/>
        <v>0</v>
      </c>
    </row>
    <row r="8030" spans="1:14" x14ac:dyDescent="0.2">
      <c r="A8030" t="s">
        <v>8312</v>
      </c>
      <c r="B8030" t="s">
        <v>34482</v>
      </c>
      <c r="I8030" t="s">
        <v>20</v>
      </c>
      <c r="J8030">
        <v>11.45</v>
      </c>
      <c r="M8030">
        <v>11.45</v>
      </c>
      <c r="N8030">
        <f t="shared" si="125"/>
        <v>0</v>
      </c>
    </row>
    <row r="8031" spans="1:14" x14ac:dyDescent="0.2">
      <c r="A8031" t="s">
        <v>8313</v>
      </c>
      <c r="B8031" t="s">
        <v>34483</v>
      </c>
      <c r="I8031" t="s">
        <v>20</v>
      </c>
      <c r="J8031">
        <v>15.71</v>
      </c>
      <c r="M8031">
        <v>15.71</v>
      </c>
      <c r="N8031">
        <f t="shared" si="125"/>
        <v>0</v>
      </c>
    </row>
    <row r="8032" spans="1:14" x14ac:dyDescent="0.2">
      <c r="A8032" t="s">
        <v>8314</v>
      </c>
      <c r="B8032" t="s">
        <v>34483</v>
      </c>
      <c r="I8032" t="s">
        <v>20</v>
      </c>
      <c r="J8032">
        <v>15.17</v>
      </c>
      <c r="M8032">
        <v>15.17</v>
      </c>
      <c r="N8032">
        <f t="shared" si="125"/>
        <v>0</v>
      </c>
    </row>
    <row r="8033" spans="1:14" x14ac:dyDescent="0.2">
      <c r="A8033" t="s">
        <v>8315</v>
      </c>
      <c r="B8033" t="s">
        <v>34484</v>
      </c>
      <c r="I8033" t="s">
        <v>20</v>
      </c>
      <c r="J8033">
        <v>21.46</v>
      </c>
      <c r="M8033">
        <v>21.46</v>
      </c>
      <c r="N8033">
        <f t="shared" si="125"/>
        <v>0</v>
      </c>
    </row>
    <row r="8034" spans="1:14" x14ac:dyDescent="0.2">
      <c r="A8034" t="s">
        <v>8316</v>
      </c>
      <c r="B8034" t="s">
        <v>34484</v>
      </c>
      <c r="I8034" t="s">
        <v>20</v>
      </c>
      <c r="J8034">
        <v>20.79</v>
      </c>
      <c r="M8034">
        <v>20.79</v>
      </c>
      <c r="N8034">
        <f t="shared" si="125"/>
        <v>0</v>
      </c>
    </row>
    <row r="8035" spans="1:14" x14ac:dyDescent="0.2">
      <c r="A8035" t="s">
        <v>8317</v>
      </c>
      <c r="B8035" t="s">
        <v>34485</v>
      </c>
      <c r="I8035" t="s">
        <v>20</v>
      </c>
      <c r="J8035">
        <v>390.59</v>
      </c>
      <c r="M8035">
        <v>390.59</v>
      </c>
      <c r="N8035">
        <f t="shared" si="125"/>
        <v>0</v>
      </c>
    </row>
    <row r="8036" spans="1:14" x14ac:dyDescent="0.2">
      <c r="A8036" t="s">
        <v>8318</v>
      </c>
      <c r="B8036" t="s">
        <v>34485</v>
      </c>
      <c r="I8036" t="s">
        <v>20</v>
      </c>
      <c r="J8036">
        <v>390.05</v>
      </c>
      <c r="M8036">
        <v>390.05</v>
      </c>
      <c r="N8036">
        <f t="shared" si="125"/>
        <v>0</v>
      </c>
    </row>
    <row r="8037" spans="1:14" x14ac:dyDescent="0.2">
      <c r="A8037" t="s">
        <v>8319</v>
      </c>
      <c r="B8037" t="s">
        <v>34486</v>
      </c>
      <c r="I8037" t="s">
        <v>20</v>
      </c>
      <c r="J8037">
        <v>685.6</v>
      </c>
      <c r="M8037">
        <v>685.6</v>
      </c>
      <c r="N8037">
        <f t="shared" si="125"/>
        <v>0</v>
      </c>
    </row>
    <row r="8038" spans="1:14" x14ac:dyDescent="0.2">
      <c r="A8038" t="s">
        <v>8320</v>
      </c>
      <c r="B8038" t="s">
        <v>34486</v>
      </c>
      <c r="I8038" t="s">
        <v>20</v>
      </c>
      <c r="J8038">
        <v>656.6</v>
      </c>
      <c r="M8038">
        <v>656.6</v>
      </c>
      <c r="N8038">
        <f t="shared" si="125"/>
        <v>0</v>
      </c>
    </row>
    <row r="8039" spans="1:14" x14ac:dyDescent="0.2">
      <c r="A8039" t="s">
        <v>8321</v>
      </c>
      <c r="B8039" t="s">
        <v>34487</v>
      </c>
      <c r="I8039" t="s">
        <v>20</v>
      </c>
      <c r="J8039">
        <v>662.08</v>
      </c>
      <c r="M8039">
        <v>662.08</v>
      </c>
      <c r="N8039">
        <f t="shared" si="125"/>
        <v>0</v>
      </c>
    </row>
    <row r="8040" spans="1:14" x14ac:dyDescent="0.2">
      <c r="A8040" t="s">
        <v>8322</v>
      </c>
      <c r="B8040" t="s">
        <v>34487</v>
      </c>
      <c r="I8040" t="s">
        <v>20</v>
      </c>
      <c r="J8040">
        <v>633.15</v>
      </c>
      <c r="M8040">
        <v>633.15</v>
      </c>
      <c r="N8040">
        <f t="shared" si="125"/>
        <v>0</v>
      </c>
    </row>
    <row r="8041" spans="1:14" x14ac:dyDescent="0.2">
      <c r="A8041" t="s">
        <v>8323</v>
      </c>
      <c r="B8041" t="s">
        <v>34488</v>
      </c>
      <c r="I8041" t="s">
        <v>20</v>
      </c>
      <c r="J8041">
        <v>644.33000000000004</v>
      </c>
      <c r="M8041">
        <v>644.33000000000004</v>
      </c>
      <c r="N8041">
        <f t="shared" si="125"/>
        <v>0</v>
      </c>
    </row>
    <row r="8042" spans="1:14" x14ac:dyDescent="0.2">
      <c r="A8042" t="s">
        <v>8324</v>
      </c>
      <c r="B8042" t="s">
        <v>34488</v>
      </c>
      <c r="I8042" t="s">
        <v>20</v>
      </c>
      <c r="J8042">
        <v>615.51</v>
      </c>
      <c r="M8042">
        <v>615.51</v>
      </c>
      <c r="N8042">
        <f t="shared" si="125"/>
        <v>0</v>
      </c>
    </row>
    <row r="8043" spans="1:14" x14ac:dyDescent="0.2">
      <c r="A8043" t="s">
        <v>8325</v>
      </c>
      <c r="B8043" t="s">
        <v>34489</v>
      </c>
      <c r="I8043" t="s">
        <v>3</v>
      </c>
      <c r="J8043">
        <v>100.67</v>
      </c>
      <c r="M8043">
        <v>100.67</v>
      </c>
      <c r="N8043">
        <f t="shared" si="125"/>
        <v>0</v>
      </c>
    </row>
    <row r="8044" spans="1:14" x14ac:dyDescent="0.2">
      <c r="A8044" t="s">
        <v>8326</v>
      </c>
      <c r="B8044" t="s">
        <v>34489</v>
      </c>
      <c r="I8044" t="s">
        <v>3</v>
      </c>
      <c r="J8044">
        <v>93.07</v>
      </c>
      <c r="M8044">
        <v>93.07</v>
      </c>
      <c r="N8044">
        <f t="shared" si="125"/>
        <v>0</v>
      </c>
    </row>
    <row r="8045" spans="1:14" x14ac:dyDescent="0.2">
      <c r="A8045" t="s">
        <v>8327</v>
      </c>
      <c r="B8045" t="s">
        <v>34490</v>
      </c>
      <c r="I8045" t="s">
        <v>3</v>
      </c>
      <c r="J8045">
        <v>98.66</v>
      </c>
      <c r="M8045">
        <v>98.66</v>
      </c>
      <c r="N8045">
        <f t="shared" si="125"/>
        <v>0</v>
      </c>
    </row>
    <row r="8046" spans="1:14" x14ac:dyDescent="0.2">
      <c r="A8046" t="s">
        <v>8328</v>
      </c>
      <c r="B8046" t="s">
        <v>34490</v>
      </c>
      <c r="I8046" t="s">
        <v>3</v>
      </c>
      <c r="J8046">
        <v>91.06</v>
      </c>
      <c r="M8046">
        <v>91.06</v>
      </c>
      <c r="N8046">
        <f t="shared" si="125"/>
        <v>0</v>
      </c>
    </row>
    <row r="8047" spans="1:14" x14ac:dyDescent="0.2">
      <c r="A8047" t="s">
        <v>8329</v>
      </c>
      <c r="B8047" t="s">
        <v>34491</v>
      </c>
      <c r="I8047" t="s">
        <v>3</v>
      </c>
      <c r="J8047">
        <v>75.17</v>
      </c>
      <c r="M8047">
        <v>75.17</v>
      </c>
      <c r="N8047">
        <f t="shared" si="125"/>
        <v>0</v>
      </c>
    </row>
    <row r="8048" spans="1:14" x14ac:dyDescent="0.2">
      <c r="A8048" t="s">
        <v>8330</v>
      </c>
      <c r="B8048" t="s">
        <v>34491</v>
      </c>
      <c r="I8048" t="s">
        <v>3</v>
      </c>
      <c r="J8048">
        <v>70.709999999999994</v>
      </c>
      <c r="M8048">
        <v>70.709999999999994</v>
      </c>
      <c r="N8048">
        <f t="shared" si="125"/>
        <v>0</v>
      </c>
    </row>
    <row r="8049" spans="1:14" x14ac:dyDescent="0.2">
      <c r="A8049" t="s">
        <v>8331</v>
      </c>
      <c r="B8049" t="s">
        <v>34492</v>
      </c>
      <c r="I8049" t="s">
        <v>3</v>
      </c>
      <c r="J8049">
        <v>77.19</v>
      </c>
      <c r="M8049">
        <v>77.19</v>
      </c>
      <c r="N8049">
        <f t="shared" si="125"/>
        <v>0</v>
      </c>
    </row>
    <row r="8050" spans="1:14" x14ac:dyDescent="0.2">
      <c r="A8050" t="s">
        <v>8332</v>
      </c>
      <c r="B8050" t="s">
        <v>34492</v>
      </c>
      <c r="I8050" t="s">
        <v>3</v>
      </c>
      <c r="J8050">
        <v>72.72</v>
      </c>
      <c r="M8050">
        <v>72.72</v>
      </c>
      <c r="N8050">
        <f t="shared" si="125"/>
        <v>0</v>
      </c>
    </row>
    <row r="8051" spans="1:14" x14ac:dyDescent="0.2">
      <c r="A8051" t="s">
        <v>8333</v>
      </c>
      <c r="B8051" t="s">
        <v>34493</v>
      </c>
      <c r="I8051" t="s">
        <v>3</v>
      </c>
      <c r="J8051">
        <v>10.17</v>
      </c>
      <c r="M8051">
        <v>10.17</v>
      </c>
      <c r="N8051">
        <f t="shared" si="125"/>
        <v>0</v>
      </c>
    </row>
    <row r="8052" spans="1:14" x14ac:dyDescent="0.2">
      <c r="A8052" t="s">
        <v>8334</v>
      </c>
      <c r="B8052" t="s">
        <v>34493</v>
      </c>
      <c r="I8052" t="s">
        <v>3</v>
      </c>
      <c r="J8052">
        <v>8.9600000000000009</v>
      </c>
      <c r="M8052">
        <v>8.9600000000000009</v>
      </c>
      <c r="N8052">
        <f t="shared" si="125"/>
        <v>0</v>
      </c>
    </row>
    <row r="8053" spans="1:14" x14ac:dyDescent="0.2">
      <c r="A8053" t="s">
        <v>8335</v>
      </c>
      <c r="B8053" t="s">
        <v>34494</v>
      </c>
      <c r="I8053" t="s">
        <v>3</v>
      </c>
      <c r="J8053">
        <v>10.79</v>
      </c>
      <c r="M8053">
        <v>10.79</v>
      </c>
      <c r="N8053">
        <f t="shared" si="125"/>
        <v>0</v>
      </c>
    </row>
    <row r="8054" spans="1:14" x14ac:dyDescent="0.2">
      <c r="A8054" t="s">
        <v>8336</v>
      </c>
      <c r="B8054" t="s">
        <v>34494</v>
      </c>
      <c r="I8054" t="s">
        <v>3</v>
      </c>
      <c r="J8054">
        <v>9.58</v>
      </c>
      <c r="M8054">
        <v>9.58</v>
      </c>
      <c r="N8054">
        <f t="shared" si="125"/>
        <v>0</v>
      </c>
    </row>
    <row r="8055" spans="1:14" x14ac:dyDescent="0.2">
      <c r="A8055" t="s">
        <v>8337</v>
      </c>
      <c r="B8055" t="s">
        <v>34495</v>
      </c>
      <c r="I8055" t="s">
        <v>3</v>
      </c>
      <c r="J8055">
        <v>41.37</v>
      </c>
      <c r="M8055">
        <v>41.37</v>
      </c>
      <c r="N8055">
        <f t="shared" si="125"/>
        <v>0</v>
      </c>
    </row>
    <row r="8056" spans="1:14" x14ac:dyDescent="0.2">
      <c r="A8056" t="s">
        <v>8338</v>
      </c>
      <c r="B8056" t="s">
        <v>34495</v>
      </c>
      <c r="I8056" t="s">
        <v>3</v>
      </c>
      <c r="J8056">
        <v>40.17</v>
      </c>
      <c r="M8056">
        <v>40.17</v>
      </c>
      <c r="N8056">
        <f t="shared" si="125"/>
        <v>0</v>
      </c>
    </row>
    <row r="8057" spans="1:14" x14ac:dyDescent="0.2">
      <c r="A8057" t="s">
        <v>8339</v>
      </c>
      <c r="B8057" t="s">
        <v>34496</v>
      </c>
      <c r="I8057" t="s">
        <v>3</v>
      </c>
      <c r="J8057">
        <v>26.85</v>
      </c>
      <c r="M8057">
        <v>26.85</v>
      </c>
      <c r="N8057">
        <f t="shared" si="125"/>
        <v>0</v>
      </c>
    </row>
    <row r="8058" spans="1:14" x14ac:dyDescent="0.2">
      <c r="A8058" t="s">
        <v>8340</v>
      </c>
      <c r="B8058" t="s">
        <v>34496</v>
      </c>
      <c r="I8058" t="s">
        <v>3</v>
      </c>
      <c r="J8058">
        <v>24.68</v>
      </c>
      <c r="M8058">
        <v>24.68</v>
      </c>
      <c r="N8058">
        <f t="shared" si="125"/>
        <v>0</v>
      </c>
    </row>
    <row r="8059" spans="1:14" x14ac:dyDescent="0.2">
      <c r="A8059" t="s">
        <v>8341</v>
      </c>
      <c r="B8059" t="s">
        <v>34497</v>
      </c>
      <c r="I8059" t="s">
        <v>3</v>
      </c>
      <c r="J8059">
        <v>75.510000000000005</v>
      </c>
      <c r="M8059">
        <v>75.510000000000005</v>
      </c>
      <c r="N8059">
        <f t="shared" si="125"/>
        <v>0</v>
      </c>
    </row>
    <row r="8060" spans="1:14" x14ac:dyDescent="0.2">
      <c r="A8060" t="s">
        <v>8342</v>
      </c>
      <c r="B8060" t="s">
        <v>34497</v>
      </c>
      <c r="I8060" t="s">
        <v>3</v>
      </c>
      <c r="J8060">
        <v>67.760000000000005</v>
      </c>
      <c r="M8060">
        <v>67.760000000000005</v>
      </c>
      <c r="N8060">
        <f t="shared" si="125"/>
        <v>0</v>
      </c>
    </row>
    <row r="8061" spans="1:14" x14ac:dyDescent="0.2">
      <c r="A8061" t="s">
        <v>8343</v>
      </c>
      <c r="B8061" t="s">
        <v>34498</v>
      </c>
      <c r="I8061" t="s">
        <v>3</v>
      </c>
      <c r="J8061">
        <v>52.02</v>
      </c>
      <c r="M8061">
        <v>52.02</v>
      </c>
      <c r="N8061">
        <f t="shared" si="125"/>
        <v>0</v>
      </c>
    </row>
    <row r="8062" spans="1:14" x14ac:dyDescent="0.2">
      <c r="A8062" t="s">
        <v>8344</v>
      </c>
      <c r="B8062" t="s">
        <v>34498</v>
      </c>
      <c r="I8062" t="s">
        <v>3</v>
      </c>
      <c r="J8062">
        <v>47.4</v>
      </c>
      <c r="M8062">
        <v>47.4</v>
      </c>
      <c r="N8062">
        <f t="shared" si="125"/>
        <v>0</v>
      </c>
    </row>
    <row r="8063" spans="1:14" x14ac:dyDescent="0.2">
      <c r="A8063" t="s">
        <v>8345</v>
      </c>
      <c r="B8063" t="s">
        <v>34499</v>
      </c>
      <c r="I8063" t="s">
        <v>3</v>
      </c>
      <c r="J8063">
        <v>57.28</v>
      </c>
      <c r="M8063">
        <v>57.28</v>
      </c>
      <c r="N8063">
        <f t="shared" si="125"/>
        <v>0</v>
      </c>
    </row>
    <row r="8064" spans="1:14" x14ac:dyDescent="0.2">
      <c r="A8064" t="s">
        <v>8346</v>
      </c>
      <c r="B8064" t="s">
        <v>34499</v>
      </c>
      <c r="I8064" t="s">
        <v>3</v>
      </c>
      <c r="J8064">
        <v>50.88</v>
      </c>
      <c r="M8064">
        <v>50.88</v>
      </c>
      <c r="N8064">
        <f t="shared" si="125"/>
        <v>0</v>
      </c>
    </row>
    <row r="8065" spans="1:14" x14ac:dyDescent="0.2">
      <c r="A8065" t="s">
        <v>8347</v>
      </c>
      <c r="B8065" t="s">
        <v>34500</v>
      </c>
      <c r="I8065" t="s">
        <v>3</v>
      </c>
      <c r="J8065">
        <v>41.02</v>
      </c>
      <c r="M8065">
        <v>41.02</v>
      </c>
      <c r="N8065">
        <f t="shared" si="125"/>
        <v>0</v>
      </c>
    </row>
    <row r="8066" spans="1:14" x14ac:dyDescent="0.2">
      <c r="A8066" t="s">
        <v>8348</v>
      </c>
      <c r="B8066" t="s">
        <v>34500</v>
      </c>
      <c r="I8066" t="s">
        <v>3</v>
      </c>
      <c r="J8066">
        <v>36.79</v>
      </c>
      <c r="M8066">
        <v>36.79</v>
      </c>
      <c r="N8066">
        <f t="shared" si="125"/>
        <v>0</v>
      </c>
    </row>
    <row r="8067" spans="1:14" x14ac:dyDescent="0.2">
      <c r="A8067" t="s">
        <v>8349</v>
      </c>
      <c r="B8067" t="s">
        <v>34501</v>
      </c>
      <c r="I8067" t="s">
        <v>3</v>
      </c>
      <c r="J8067">
        <v>98.75</v>
      </c>
      <c r="M8067">
        <v>98.75</v>
      </c>
      <c r="N8067">
        <f t="shared" si="125"/>
        <v>0</v>
      </c>
    </row>
    <row r="8068" spans="1:14" x14ac:dyDescent="0.2">
      <c r="A8068" t="s">
        <v>8350</v>
      </c>
      <c r="B8068" t="s">
        <v>34501</v>
      </c>
      <c r="I8068" t="s">
        <v>3</v>
      </c>
      <c r="J8068">
        <v>93.87</v>
      </c>
      <c r="M8068">
        <v>93.87</v>
      </c>
      <c r="N8068">
        <f t="shared" ref="N8068:N8131" si="126">J8068-M8068</f>
        <v>0</v>
      </c>
    </row>
    <row r="8069" spans="1:14" x14ac:dyDescent="0.2">
      <c r="A8069" t="s">
        <v>8351</v>
      </c>
      <c r="B8069" t="s">
        <v>34502</v>
      </c>
      <c r="I8069" t="s">
        <v>3</v>
      </c>
      <c r="J8069">
        <v>121.9</v>
      </c>
      <c r="M8069">
        <v>121.9</v>
      </c>
      <c r="N8069">
        <f t="shared" si="126"/>
        <v>0</v>
      </c>
    </row>
    <row r="8070" spans="1:14" x14ac:dyDescent="0.2">
      <c r="A8070" t="s">
        <v>8352</v>
      </c>
      <c r="B8070" t="s">
        <v>34502</v>
      </c>
      <c r="I8070" t="s">
        <v>3</v>
      </c>
      <c r="J8070">
        <v>117.17</v>
      </c>
      <c r="M8070">
        <v>117.17</v>
      </c>
      <c r="N8070">
        <f t="shared" si="126"/>
        <v>0</v>
      </c>
    </row>
    <row r="8071" spans="1:14" x14ac:dyDescent="0.2">
      <c r="A8071" t="s">
        <v>8353</v>
      </c>
      <c r="B8071" t="s">
        <v>34503</v>
      </c>
      <c r="I8071" t="s">
        <v>3</v>
      </c>
      <c r="J8071">
        <v>90.83</v>
      </c>
      <c r="M8071">
        <v>90.83</v>
      </c>
      <c r="N8071">
        <f t="shared" si="126"/>
        <v>0</v>
      </c>
    </row>
    <row r="8072" spans="1:14" x14ac:dyDescent="0.2">
      <c r="A8072" t="s">
        <v>8354</v>
      </c>
      <c r="B8072" t="s">
        <v>34503</v>
      </c>
      <c r="I8072" t="s">
        <v>3</v>
      </c>
      <c r="J8072">
        <v>86.1</v>
      </c>
      <c r="M8072">
        <v>86.1</v>
      </c>
      <c r="N8072">
        <f t="shared" si="126"/>
        <v>0</v>
      </c>
    </row>
    <row r="8073" spans="1:14" x14ac:dyDescent="0.2">
      <c r="A8073" t="s">
        <v>8355</v>
      </c>
      <c r="B8073" t="s">
        <v>34504</v>
      </c>
      <c r="I8073" t="s">
        <v>3</v>
      </c>
      <c r="J8073">
        <v>166.39</v>
      </c>
      <c r="M8073">
        <v>166.39</v>
      </c>
      <c r="N8073">
        <f t="shared" si="126"/>
        <v>0</v>
      </c>
    </row>
    <row r="8074" spans="1:14" x14ac:dyDescent="0.2">
      <c r="A8074" t="s">
        <v>8356</v>
      </c>
      <c r="B8074" t="s">
        <v>34504</v>
      </c>
      <c r="I8074" t="s">
        <v>3</v>
      </c>
      <c r="J8074">
        <v>160.30000000000001</v>
      </c>
      <c r="M8074">
        <v>160.30000000000001</v>
      </c>
      <c r="N8074">
        <f t="shared" si="126"/>
        <v>0</v>
      </c>
    </row>
    <row r="8075" spans="1:14" x14ac:dyDescent="0.2">
      <c r="A8075" t="s">
        <v>8357</v>
      </c>
      <c r="B8075" t="s">
        <v>34505</v>
      </c>
      <c r="I8075" t="s">
        <v>4</v>
      </c>
      <c r="J8075">
        <v>30.18</v>
      </c>
      <c r="M8075">
        <v>30.18</v>
      </c>
      <c r="N8075">
        <f t="shared" si="126"/>
        <v>0</v>
      </c>
    </row>
    <row r="8076" spans="1:14" x14ac:dyDescent="0.2">
      <c r="A8076" t="s">
        <v>8358</v>
      </c>
      <c r="B8076" t="s">
        <v>34505</v>
      </c>
      <c r="I8076" t="s">
        <v>4</v>
      </c>
      <c r="J8076">
        <v>27.68</v>
      </c>
      <c r="M8076">
        <v>27.68</v>
      </c>
      <c r="N8076">
        <f t="shared" si="126"/>
        <v>0</v>
      </c>
    </row>
    <row r="8077" spans="1:14" x14ac:dyDescent="0.2">
      <c r="A8077" t="s">
        <v>8359</v>
      </c>
      <c r="B8077" t="s">
        <v>34506</v>
      </c>
      <c r="I8077" t="s">
        <v>4</v>
      </c>
      <c r="J8077">
        <v>70.06</v>
      </c>
      <c r="M8077">
        <v>70.06</v>
      </c>
      <c r="N8077">
        <f t="shared" si="126"/>
        <v>0</v>
      </c>
    </row>
    <row r="8078" spans="1:14" x14ac:dyDescent="0.2">
      <c r="A8078" t="s">
        <v>8360</v>
      </c>
      <c r="B8078" t="s">
        <v>34506</v>
      </c>
      <c r="I8078" t="s">
        <v>4</v>
      </c>
      <c r="J8078">
        <v>67.23</v>
      </c>
      <c r="M8078">
        <v>67.23</v>
      </c>
      <c r="N8078">
        <f t="shared" si="126"/>
        <v>0</v>
      </c>
    </row>
    <row r="8079" spans="1:14" x14ac:dyDescent="0.2">
      <c r="A8079" t="s">
        <v>8361</v>
      </c>
      <c r="B8079" t="s">
        <v>8362</v>
      </c>
      <c r="I8079" t="s">
        <v>4</v>
      </c>
      <c r="J8079">
        <v>60.39</v>
      </c>
      <c r="M8079">
        <v>60.39</v>
      </c>
      <c r="N8079">
        <f t="shared" si="126"/>
        <v>0</v>
      </c>
    </row>
    <row r="8080" spans="1:14" x14ac:dyDescent="0.2">
      <c r="A8080" t="s">
        <v>8363</v>
      </c>
      <c r="B8080" t="s">
        <v>8362</v>
      </c>
      <c r="I8080" t="s">
        <v>4</v>
      </c>
      <c r="J8080">
        <v>52.38</v>
      </c>
      <c r="M8080">
        <v>52.38</v>
      </c>
      <c r="N8080">
        <f t="shared" si="126"/>
        <v>0</v>
      </c>
    </row>
    <row r="8081" spans="1:14" x14ac:dyDescent="0.2">
      <c r="A8081" t="s">
        <v>8364</v>
      </c>
      <c r="B8081" t="s">
        <v>8365</v>
      </c>
      <c r="I8081" t="s">
        <v>4</v>
      </c>
      <c r="J8081">
        <v>51.35</v>
      </c>
      <c r="M8081">
        <v>51.35</v>
      </c>
      <c r="N8081">
        <f t="shared" si="126"/>
        <v>0</v>
      </c>
    </row>
    <row r="8082" spans="1:14" x14ac:dyDescent="0.2">
      <c r="A8082" t="s">
        <v>8366</v>
      </c>
      <c r="B8082" t="s">
        <v>8365</v>
      </c>
      <c r="I8082" t="s">
        <v>4</v>
      </c>
      <c r="J8082">
        <v>44.55</v>
      </c>
      <c r="M8082">
        <v>44.55</v>
      </c>
      <c r="N8082">
        <f t="shared" si="126"/>
        <v>0</v>
      </c>
    </row>
    <row r="8083" spans="1:14" x14ac:dyDescent="0.2">
      <c r="A8083" t="s">
        <v>8367</v>
      </c>
      <c r="B8083" t="s">
        <v>8368</v>
      </c>
      <c r="I8083" t="s">
        <v>4</v>
      </c>
      <c r="J8083">
        <v>47.74</v>
      </c>
      <c r="M8083">
        <v>47.74</v>
      </c>
      <c r="N8083">
        <f t="shared" si="126"/>
        <v>0</v>
      </c>
    </row>
    <row r="8084" spans="1:14" x14ac:dyDescent="0.2">
      <c r="A8084" t="s">
        <v>8369</v>
      </c>
      <c r="B8084" t="s">
        <v>8368</v>
      </c>
      <c r="I8084" t="s">
        <v>4</v>
      </c>
      <c r="J8084">
        <v>41.42</v>
      </c>
      <c r="M8084">
        <v>41.42</v>
      </c>
      <c r="N8084">
        <f t="shared" si="126"/>
        <v>0</v>
      </c>
    </row>
    <row r="8085" spans="1:14" x14ac:dyDescent="0.2">
      <c r="A8085" t="s">
        <v>8370</v>
      </c>
      <c r="B8085" t="s">
        <v>8371</v>
      </c>
      <c r="I8085" t="s">
        <v>4</v>
      </c>
      <c r="J8085">
        <v>42.32</v>
      </c>
      <c r="M8085">
        <v>42.32</v>
      </c>
      <c r="N8085">
        <f t="shared" si="126"/>
        <v>0</v>
      </c>
    </row>
    <row r="8086" spans="1:14" x14ac:dyDescent="0.2">
      <c r="A8086" t="s">
        <v>8372</v>
      </c>
      <c r="B8086" t="s">
        <v>8371</v>
      </c>
      <c r="I8086" t="s">
        <v>4</v>
      </c>
      <c r="J8086">
        <v>36.72</v>
      </c>
      <c r="M8086">
        <v>36.72</v>
      </c>
      <c r="N8086">
        <f t="shared" si="126"/>
        <v>0</v>
      </c>
    </row>
    <row r="8087" spans="1:14" x14ac:dyDescent="0.2">
      <c r="A8087" t="s">
        <v>8373</v>
      </c>
      <c r="B8087" t="s">
        <v>34507</v>
      </c>
      <c r="I8087" t="s">
        <v>4</v>
      </c>
      <c r="J8087">
        <v>46.23</v>
      </c>
      <c r="M8087">
        <v>46.23</v>
      </c>
      <c r="N8087">
        <f t="shared" si="126"/>
        <v>0</v>
      </c>
    </row>
    <row r="8088" spans="1:14" x14ac:dyDescent="0.2">
      <c r="A8088" t="s">
        <v>8374</v>
      </c>
      <c r="B8088" t="s">
        <v>34507</v>
      </c>
      <c r="I8088" t="s">
        <v>4</v>
      </c>
      <c r="J8088">
        <v>43.11</v>
      </c>
      <c r="M8088">
        <v>43.11</v>
      </c>
      <c r="N8088">
        <f t="shared" si="126"/>
        <v>0</v>
      </c>
    </row>
    <row r="8089" spans="1:14" x14ac:dyDescent="0.2">
      <c r="A8089" t="s">
        <v>8375</v>
      </c>
      <c r="B8089" t="s">
        <v>34508</v>
      </c>
      <c r="I8089" t="s">
        <v>4</v>
      </c>
      <c r="J8089">
        <v>90.99</v>
      </c>
      <c r="M8089">
        <v>90.99</v>
      </c>
      <c r="N8089">
        <f t="shared" si="126"/>
        <v>0</v>
      </c>
    </row>
    <row r="8090" spans="1:14" x14ac:dyDescent="0.2">
      <c r="A8090" t="s">
        <v>8376</v>
      </c>
      <c r="B8090" t="s">
        <v>34508</v>
      </c>
      <c r="I8090" t="s">
        <v>4</v>
      </c>
      <c r="J8090">
        <v>87.3</v>
      </c>
      <c r="M8090">
        <v>87.3</v>
      </c>
      <c r="N8090">
        <f t="shared" si="126"/>
        <v>0</v>
      </c>
    </row>
    <row r="8091" spans="1:14" x14ac:dyDescent="0.2">
      <c r="A8091" t="s">
        <v>8377</v>
      </c>
      <c r="B8091" t="s">
        <v>34509</v>
      </c>
      <c r="I8091" t="s">
        <v>4</v>
      </c>
      <c r="J8091">
        <v>90.99</v>
      </c>
      <c r="M8091">
        <v>90.99</v>
      </c>
      <c r="N8091">
        <f t="shared" si="126"/>
        <v>0</v>
      </c>
    </row>
    <row r="8092" spans="1:14" x14ac:dyDescent="0.2">
      <c r="A8092" t="s">
        <v>8378</v>
      </c>
      <c r="B8092" t="s">
        <v>34509</v>
      </c>
      <c r="I8092" t="s">
        <v>4</v>
      </c>
      <c r="J8092">
        <v>87.3</v>
      </c>
      <c r="M8092">
        <v>87.3</v>
      </c>
      <c r="N8092">
        <f t="shared" si="126"/>
        <v>0</v>
      </c>
    </row>
    <row r="8093" spans="1:14" x14ac:dyDescent="0.2">
      <c r="A8093" t="s">
        <v>8379</v>
      </c>
      <c r="B8093" t="s">
        <v>34510</v>
      </c>
      <c r="I8093" t="s">
        <v>3</v>
      </c>
      <c r="J8093">
        <v>7.78</v>
      </c>
      <c r="M8093">
        <v>7.78</v>
      </c>
      <c r="N8093">
        <f t="shared" si="126"/>
        <v>0</v>
      </c>
    </row>
    <row r="8094" spans="1:14" x14ac:dyDescent="0.2">
      <c r="A8094" t="s">
        <v>8380</v>
      </c>
      <c r="B8094" t="s">
        <v>34510</v>
      </c>
      <c r="I8094" t="s">
        <v>3</v>
      </c>
      <c r="J8094">
        <v>7.68</v>
      </c>
      <c r="M8094">
        <v>7.68</v>
      </c>
      <c r="N8094">
        <f t="shared" si="126"/>
        <v>0</v>
      </c>
    </row>
    <row r="8095" spans="1:14" x14ac:dyDescent="0.2">
      <c r="A8095" t="s">
        <v>8381</v>
      </c>
      <c r="B8095" t="s">
        <v>34511</v>
      </c>
      <c r="I8095" t="s">
        <v>3</v>
      </c>
      <c r="J8095">
        <v>18.53</v>
      </c>
      <c r="M8095">
        <v>18.53</v>
      </c>
      <c r="N8095">
        <f t="shared" si="126"/>
        <v>0</v>
      </c>
    </row>
    <row r="8096" spans="1:14" x14ac:dyDescent="0.2">
      <c r="A8096" t="s">
        <v>8382</v>
      </c>
      <c r="B8096" t="s">
        <v>34511</v>
      </c>
      <c r="I8096" t="s">
        <v>3</v>
      </c>
      <c r="J8096">
        <v>18.38</v>
      </c>
      <c r="M8096">
        <v>18.38</v>
      </c>
      <c r="N8096">
        <f t="shared" si="126"/>
        <v>0</v>
      </c>
    </row>
    <row r="8097" spans="1:14" x14ac:dyDescent="0.2">
      <c r="A8097" t="s">
        <v>8383</v>
      </c>
      <c r="B8097" t="s">
        <v>34512</v>
      </c>
      <c r="I8097" t="s">
        <v>3</v>
      </c>
      <c r="J8097">
        <v>24.84</v>
      </c>
      <c r="M8097">
        <v>24.84</v>
      </c>
      <c r="N8097">
        <f t="shared" si="126"/>
        <v>0</v>
      </c>
    </row>
    <row r="8098" spans="1:14" x14ac:dyDescent="0.2">
      <c r="A8098" t="s">
        <v>8384</v>
      </c>
      <c r="B8098" t="s">
        <v>34512</v>
      </c>
      <c r="I8098" t="s">
        <v>3</v>
      </c>
      <c r="J8098">
        <v>24.6</v>
      </c>
      <c r="M8098">
        <v>24.6</v>
      </c>
      <c r="N8098">
        <f t="shared" si="126"/>
        <v>0</v>
      </c>
    </row>
    <row r="8099" spans="1:14" x14ac:dyDescent="0.2">
      <c r="A8099" t="s">
        <v>8385</v>
      </c>
      <c r="B8099" t="s">
        <v>34513</v>
      </c>
      <c r="I8099" t="s">
        <v>20</v>
      </c>
      <c r="J8099">
        <v>631.37</v>
      </c>
      <c r="M8099">
        <v>631.37</v>
      </c>
      <c r="N8099">
        <f t="shared" si="126"/>
        <v>0</v>
      </c>
    </row>
    <row r="8100" spans="1:14" x14ac:dyDescent="0.2">
      <c r="A8100" t="s">
        <v>8386</v>
      </c>
      <c r="B8100" t="s">
        <v>34513</v>
      </c>
      <c r="I8100" t="s">
        <v>20</v>
      </c>
      <c r="J8100">
        <v>629.37</v>
      </c>
      <c r="M8100">
        <v>629.37</v>
      </c>
      <c r="N8100">
        <f t="shared" si="126"/>
        <v>0</v>
      </c>
    </row>
    <row r="8101" spans="1:14" x14ac:dyDescent="0.2">
      <c r="A8101" t="s">
        <v>8387</v>
      </c>
      <c r="B8101" t="s">
        <v>34514</v>
      </c>
      <c r="I8101" t="s">
        <v>20</v>
      </c>
      <c r="J8101">
        <v>859.88</v>
      </c>
      <c r="M8101">
        <v>859.88</v>
      </c>
      <c r="N8101">
        <f t="shared" si="126"/>
        <v>0</v>
      </c>
    </row>
    <row r="8102" spans="1:14" x14ac:dyDescent="0.2">
      <c r="A8102" t="s">
        <v>8388</v>
      </c>
      <c r="B8102" t="s">
        <v>34514</v>
      </c>
      <c r="I8102" t="s">
        <v>20</v>
      </c>
      <c r="J8102">
        <v>855.46</v>
      </c>
      <c r="M8102">
        <v>855.46</v>
      </c>
      <c r="N8102">
        <f t="shared" si="126"/>
        <v>0</v>
      </c>
    </row>
    <row r="8103" spans="1:14" x14ac:dyDescent="0.2">
      <c r="A8103" t="s">
        <v>8389</v>
      </c>
      <c r="B8103" t="s">
        <v>34515</v>
      </c>
      <c r="I8103" t="s">
        <v>3</v>
      </c>
      <c r="J8103">
        <v>7.29</v>
      </c>
      <c r="M8103">
        <v>7.29</v>
      </c>
      <c r="N8103">
        <f t="shared" si="126"/>
        <v>0</v>
      </c>
    </row>
    <row r="8104" spans="1:14" x14ac:dyDescent="0.2">
      <c r="A8104" t="s">
        <v>8390</v>
      </c>
      <c r="B8104" t="s">
        <v>34515</v>
      </c>
      <c r="I8104" t="s">
        <v>3</v>
      </c>
      <c r="J8104">
        <v>7.27</v>
      </c>
      <c r="M8104">
        <v>7.27</v>
      </c>
      <c r="N8104">
        <f t="shared" si="126"/>
        <v>0</v>
      </c>
    </row>
    <row r="8105" spans="1:14" x14ac:dyDescent="0.2">
      <c r="A8105" t="s">
        <v>8391</v>
      </c>
      <c r="B8105" t="s">
        <v>34516</v>
      </c>
      <c r="I8105" t="s">
        <v>674</v>
      </c>
      <c r="J8105">
        <v>644.14</v>
      </c>
      <c r="M8105">
        <v>644.14</v>
      </c>
      <c r="N8105">
        <f t="shared" si="126"/>
        <v>0</v>
      </c>
    </row>
    <row r="8106" spans="1:14" x14ac:dyDescent="0.2">
      <c r="A8106" t="s">
        <v>8392</v>
      </c>
      <c r="B8106" t="s">
        <v>34516</v>
      </c>
      <c r="I8106" t="s">
        <v>674</v>
      </c>
      <c r="J8106">
        <v>630.19000000000005</v>
      </c>
      <c r="M8106">
        <v>630.19000000000005</v>
      </c>
      <c r="N8106">
        <f t="shared" si="126"/>
        <v>0</v>
      </c>
    </row>
    <row r="8107" spans="1:14" x14ac:dyDescent="0.2">
      <c r="A8107" t="s">
        <v>8393</v>
      </c>
      <c r="B8107" t="s">
        <v>41137</v>
      </c>
      <c r="I8107" t="s">
        <v>3</v>
      </c>
      <c r="J8107">
        <v>14.13</v>
      </c>
      <c r="M8107">
        <v>14.13</v>
      </c>
      <c r="N8107">
        <f t="shared" si="126"/>
        <v>0</v>
      </c>
    </row>
    <row r="8108" spans="1:14" x14ac:dyDescent="0.2">
      <c r="A8108" t="s">
        <v>8394</v>
      </c>
      <c r="B8108" t="s">
        <v>41137</v>
      </c>
      <c r="I8108" t="s">
        <v>3</v>
      </c>
      <c r="J8108">
        <v>14.05</v>
      </c>
      <c r="M8108">
        <v>14.05</v>
      </c>
      <c r="N8108">
        <f t="shared" si="126"/>
        <v>0</v>
      </c>
    </row>
    <row r="8109" spans="1:14" x14ac:dyDescent="0.2">
      <c r="A8109" t="s">
        <v>8395</v>
      </c>
      <c r="B8109" t="s">
        <v>34517</v>
      </c>
      <c r="I8109" t="s">
        <v>4</v>
      </c>
      <c r="J8109">
        <v>14.68</v>
      </c>
      <c r="M8109">
        <v>14.68</v>
      </c>
      <c r="N8109">
        <f t="shared" si="126"/>
        <v>0</v>
      </c>
    </row>
    <row r="8110" spans="1:14" x14ac:dyDescent="0.2">
      <c r="A8110" t="s">
        <v>8396</v>
      </c>
      <c r="B8110" t="s">
        <v>34517</v>
      </c>
      <c r="I8110" t="s">
        <v>4</v>
      </c>
      <c r="J8110">
        <v>14.3</v>
      </c>
      <c r="M8110">
        <v>14.3</v>
      </c>
      <c r="N8110">
        <f t="shared" si="126"/>
        <v>0</v>
      </c>
    </row>
    <row r="8111" spans="1:14" x14ac:dyDescent="0.2">
      <c r="A8111" t="s">
        <v>8397</v>
      </c>
      <c r="B8111" t="s">
        <v>34518</v>
      </c>
      <c r="I8111" t="s">
        <v>3</v>
      </c>
      <c r="J8111">
        <v>40</v>
      </c>
      <c r="M8111">
        <v>40</v>
      </c>
      <c r="N8111">
        <f t="shared" si="126"/>
        <v>0</v>
      </c>
    </row>
    <row r="8112" spans="1:14" x14ac:dyDescent="0.2">
      <c r="A8112" t="s">
        <v>8398</v>
      </c>
      <c r="B8112" t="s">
        <v>34518</v>
      </c>
      <c r="I8112" t="s">
        <v>3</v>
      </c>
      <c r="J8112">
        <v>39.950000000000003</v>
      </c>
      <c r="M8112">
        <v>39.950000000000003</v>
      </c>
      <c r="N8112">
        <f t="shared" si="126"/>
        <v>0</v>
      </c>
    </row>
    <row r="8113" spans="1:14" x14ac:dyDescent="0.2">
      <c r="A8113" t="s">
        <v>8399</v>
      </c>
      <c r="B8113" t="s">
        <v>34519</v>
      </c>
      <c r="I8113" t="s">
        <v>3</v>
      </c>
      <c r="J8113">
        <v>101.45</v>
      </c>
      <c r="M8113">
        <v>101.45</v>
      </c>
      <c r="N8113">
        <f t="shared" si="126"/>
        <v>0</v>
      </c>
    </row>
    <row r="8114" spans="1:14" x14ac:dyDescent="0.2">
      <c r="A8114" t="s">
        <v>8400</v>
      </c>
      <c r="B8114" t="s">
        <v>34519</v>
      </c>
      <c r="I8114" t="s">
        <v>3</v>
      </c>
      <c r="J8114">
        <v>100.82</v>
      </c>
      <c r="M8114">
        <v>100.82</v>
      </c>
      <c r="N8114">
        <f t="shared" si="126"/>
        <v>0</v>
      </c>
    </row>
    <row r="8115" spans="1:14" x14ac:dyDescent="0.2">
      <c r="A8115" t="s">
        <v>8401</v>
      </c>
      <c r="B8115" t="s">
        <v>34520</v>
      </c>
      <c r="I8115" t="s">
        <v>3</v>
      </c>
      <c r="J8115">
        <v>124.04</v>
      </c>
      <c r="M8115">
        <v>124.04</v>
      </c>
      <c r="N8115">
        <f t="shared" si="126"/>
        <v>0</v>
      </c>
    </row>
    <row r="8116" spans="1:14" x14ac:dyDescent="0.2">
      <c r="A8116" t="s">
        <v>8402</v>
      </c>
      <c r="B8116" t="s">
        <v>34520</v>
      </c>
      <c r="I8116" t="s">
        <v>3</v>
      </c>
      <c r="J8116">
        <v>123.22</v>
      </c>
      <c r="M8116">
        <v>123.22</v>
      </c>
      <c r="N8116">
        <f t="shared" si="126"/>
        <v>0</v>
      </c>
    </row>
    <row r="8117" spans="1:14" x14ac:dyDescent="0.2">
      <c r="A8117" t="s">
        <v>8403</v>
      </c>
      <c r="B8117" t="s">
        <v>34521</v>
      </c>
      <c r="I8117" t="s">
        <v>3</v>
      </c>
      <c r="J8117">
        <v>108.96</v>
      </c>
      <c r="M8117">
        <v>108.96</v>
      </c>
      <c r="N8117">
        <f t="shared" si="126"/>
        <v>0</v>
      </c>
    </row>
    <row r="8118" spans="1:14" x14ac:dyDescent="0.2">
      <c r="A8118" t="s">
        <v>8404</v>
      </c>
      <c r="B8118" t="s">
        <v>34521</v>
      </c>
      <c r="I8118" t="s">
        <v>3</v>
      </c>
      <c r="J8118">
        <v>108.04</v>
      </c>
      <c r="M8118">
        <v>108.04</v>
      </c>
      <c r="N8118">
        <f t="shared" si="126"/>
        <v>0</v>
      </c>
    </row>
    <row r="8119" spans="1:14" x14ac:dyDescent="0.2">
      <c r="A8119" t="s">
        <v>28281</v>
      </c>
      <c r="B8119" t="s">
        <v>34522</v>
      </c>
      <c r="I8119" t="s">
        <v>674</v>
      </c>
      <c r="J8119">
        <v>529.15</v>
      </c>
      <c r="M8119">
        <v>529.15</v>
      </c>
      <c r="N8119">
        <f t="shared" si="126"/>
        <v>0</v>
      </c>
    </row>
    <row r="8120" spans="1:14" x14ac:dyDescent="0.2">
      <c r="A8120" t="s">
        <v>28282</v>
      </c>
      <c r="B8120" t="s">
        <v>34522</v>
      </c>
      <c r="I8120" t="s">
        <v>674</v>
      </c>
      <c r="J8120">
        <v>525.34</v>
      </c>
      <c r="M8120">
        <v>525.34</v>
      </c>
      <c r="N8120">
        <f t="shared" si="126"/>
        <v>0</v>
      </c>
    </row>
    <row r="8121" spans="1:14" x14ac:dyDescent="0.2">
      <c r="A8121" t="s">
        <v>28283</v>
      </c>
      <c r="B8121" t="s">
        <v>34523</v>
      </c>
      <c r="I8121" t="s">
        <v>674</v>
      </c>
      <c r="J8121">
        <v>124.35</v>
      </c>
      <c r="M8121">
        <v>124.35</v>
      </c>
      <c r="N8121">
        <f t="shared" si="126"/>
        <v>0</v>
      </c>
    </row>
    <row r="8122" spans="1:14" x14ac:dyDescent="0.2">
      <c r="A8122" t="s">
        <v>28284</v>
      </c>
      <c r="B8122" t="s">
        <v>34523</v>
      </c>
      <c r="I8122" t="s">
        <v>674</v>
      </c>
      <c r="J8122">
        <v>120.54</v>
      </c>
      <c r="M8122">
        <v>120.54</v>
      </c>
      <c r="N8122">
        <f t="shared" si="126"/>
        <v>0</v>
      </c>
    </row>
    <row r="8123" spans="1:14" x14ac:dyDescent="0.2">
      <c r="A8123" t="s">
        <v>28285</v>
      </c>
      <c r="B8123" t="s">
        <v>34524</v>
      </c>
      <c r="I8123" t="s">
        <v>674</v>
      </c>
      <c r="J8123">
        <v>508.1</v>
      </c>
      <c r="M8123">
        <v>508.1</v>
      </c>
      <c r="N8123">
        <f t="shared" si="126"/>
        <v>0</v>
      </c>
    </row>
    <row r="8124" spans="1:14" x14ac:dyDescent="0.2">
      <c r="A8124" t="s">
        <v>28286</v>
      </c>
      <c r="B8124" t="s">
        <v>34524</v>
      </c>
      <c r="I8124" t="s">
        <v>674</v>
      </c>
      <c r="J8124">
        <v>505.64</v>
      </c>
      <c r="M8124">
        <v>505.64</v>
      </c>
      <c r="N8124">
        <f t="shared" si="126"/>
        <v>0</v>
      </c>
    </row>
    <row r="8125" spans="1:14" x14ac:dyDescent="0.2">
      <c r="A8125" t="s">
        <v>28287</v>
      </c>
      <c r="B8125" t="s">
        <v>34525</v>
      </c>
      <c r="I8125" t="s">
        <v>674</v>
      </c>
      <c r="J8125">
        <v>103.3</v>
      </c>
      <c r="M8125">
        <v>103.3</v>
      </c>
      <c r="N8125">
        <f t="shared" si="126"/>
        <v>0</v>
      </c>
    </row>
    <row r="8126" spans="1:14" x14ac:dyDescent="0.2">
      <c r="A8126" t="s">
        <v>28288</v>
      </c>
      <c r="B8126" t="s">
        <v>34525</v>
      </c>
      <c r="I8126" t="s">
        <v>674</v>
      </c>
      <c r="J8126">
        <v>100.85</v>
      </c>
      <c r="M8126">
        <v>100.85</v>
      </c>
      <c r="N8126">
        <f t="shared" si="126"/>
        <v>0</v>
      </c>
    </row>
    <row r="8127" spans="1:14" x14ac:dyDescent="0.2">
      <c r="A8127" t="s">
        <v>28289</v>
      </c>
      <c r="B8127" t="s">
        <v>34526</v>
      </c>
      <c r="I8127" t="s">
        <v>674</v>
      </c>
      <c r="J8127">
        <v>646.01</v>
      </c>
      <c r="M8127">
        <v>646.01</v>
      </c>
      <c r="N8127">
        <f t="shared" si="126"/>
        <v>0</v>
      </c>
    </row>
    <row r="8128" spans="1:14" x14ac:dyDescent="0.2">
      <c r="A8128" t="s">
        <v>28290</v>
      </c>
      <c r="B8128" t="s">
        <v>34526</v>
      </c>
      <c r="I8128" t="s">
        <v>674</v>
      </c>
      <c r="J8128">
        <v>641.64</v>
      </c>
      <c r="M8128">
        <v>641.64</v>
      </c>
      <c r="N8128">
        <f t="shared" si="126"/>
        <v>0</v>
      </c>
    </row>
    <row r="8129" spans="1:14" x14ac:dyDescent="0.2">
      <c r="A8129" t="s">
        <v>28291</v>
      </c>
      <c r="B8129" t="s">
        <v>34527</v>
      </c>
      <c r="I8129" t="s">
        <v>674</v>
      </c>
      <c r="J8129">
        <v>624.96</v>
      </c>
      <c r="M8129">
        <v>624.96</v>
      </c>
      <c r="N8129">
        <f t="shared" si="126"/>
        <v>0</v>
      </c>
    </row>
    <row r="8130" spans="1:14" x14ac:dyDescent="0.2">
      <c r="A8130" t="s">
        <v>28292</v>
      </c>
      <c r="B8130" t="s">
        <v>34527</v>
      </c>
      <c r="I8130" t="s">
        <v>674</v>
      </c>
      <c r="J8130">
        <v>621.94000000000005</v>
      </c>
      <c r="M8130">
        <v>621.94000000000005</v>
      </c>
      <c r="N8130">
        <f t="shared" si="126"/>
        <v>0</v>
      </c>
    </row>
    <row r="8131" spans="1:14" x14ac:dyDescent="0.2">
      <c r="A8131" t="s">
        <v>8405</v>
      </c>
      <c r="B8131" t="s">
        <v>34528</v>
      </c>
      <c r="I8131" t="s">
        <v>3</v>
      </c>
      <c r="J8131">
        <v>96.02</v>
      </c>
      <c r="M8131">
        <v>96.02</v>
      </c>
      <c r="N8131">
        <f t="shared" si="126"/>
        <v>0</v>
      </c>
    </row>
    <row r="8132" spans="1:14" x14ac:dyDescent="0.2">
      <c r="A8132" t="s">
        <v>8406</v>
      </c>
      <c r="B8132" t="s">
        <v>34528</v>
      </c>
      <c r="I8132" t="s">
        <v>3</v>
      </c>
      <c r="J8132">
        <v>95.66</v>
      </c>
      <c r="M8132">
        <v>95.66</v>
      </c>
      <c r="N8132">
        <f t="shared" ref="N8132:N8195" si="127">J8132-M8132</f>
        <v>0</v>
      </c>
    </row>
    <row r="8133" spans="1:14" x14ac:dyDescent="0.2">
      <c r="A8133" t="s">
        <v>8407</v>
      </c>
      <c r="B8133" t="s">
        <v>34529</v>
      </c>
      <c r="I8133" t="s">
        <v>3</v>
      </c>
      <c r="J8133">
        <v>110.3</v>
      </c>
      <c r="M8133">
        <v>110.3</v>
      </c>
      <c r="N8133">
        <f t="shared" si="127"/>
        <v>0</v>
      </c>
    </row>
    <row r="8134" spans="1:14" x14ac:dyDescent="0.2">
      <c r="A8134" t="s">
        <v>8408</v>
      </c>
      <c r="B8134" t="s">
        <v>34529</v>
      </c>
      <c r="I8134" t="s">
        <v>3</v>
      </c>
      <c r="J8134">
        <v>109.94</v>
      </c>
      <c r="M8134">
        <v>109.94</v>
      </c>
      <c r="N8134">
        <f t="shared" si="127"/>
        <v>0</v>
      </c>
    </row>
    <row r="8135" spans="1:14" x14ac:dyDescent="0.2">
      <c r="A8135" t="s">
        <v>8409</v>
      </c>
      <c r="B8135" t="s">
        <v>34530</v>
      </c>
      <c r="I8135" t="s">
        <v>674</v>
      </c>
      <c r="J8135">
        <v>591.91999999999996</v>
      </c>
      <c r="M8135">
        <v>591.91999999999996</v>
      </c>
      <c r="N8135">
        <f t="shared" si="127"/>
        <v>0</v>
      </c>
    </row>
    <row r="8136" spans="1:14" x14ac:dyDescent="0.2">
      <c r="A8136" t="s">
        <v>8410</v>
      </c>
      <c r="B8136" t="s">
        <v>34530</v>
      </c>
      <c r="I8136" t="s">
        <v>674</v>
      </c>
      <c r="J8136">
        <v>588.49</v>
      </c>
      <c r="M8136">
        <v>588.49</v>
      </c>
      <c r="N8136">
        <f t="shared" si="127"/>
        <v>0</v>
      </c>
    </row>
    <row r="8137" spans="1:14" x14ac:dyDescent="0.2">
      <c r="A8137" t="s">
        <v>8411</v>
      </c>
      <c r="B8137" t="s">
        <v>34531</v>
      </c>
      <c r="I8137" t="s">
        <v>3</v>
      </c>
      <c r="J8137">
        <v>24.35</v>
      </c>
      <c r="M8137">
        <v>24.35</v>
      </c>
      <c r="N8137">
        <f t="shared" si="127"/>
        <v>0</v>
      </c>
    </row>
    <row r="8138" spans="1:14" x14ac:dyDescent="0.2">
      <c r="A8138" t="s">
        <v>8412</v>
      </c>
      <c r="B8138" t="s">
        <v>34531</v>
      </c>
      <c r="I8138" t="s">
        <v>3</v>
      </c>
      <c r="J8138">
        <v>24.26</v>
      </c>
      <c r="M8138">
        <v>24.26</v>
      </c>
      <c r="N8138">
        <f t="shared" si="127"/>
        <v>0</v>
      </c>
    </row>
    <row r="8139" spans="1:14" x14ac:dyDescent="0.2">
      <c r="A8139" t="s">
        <v>8413</v>
      </c>
      <c r="B8139" t="s">
        <v>34532</v>
      </c>
      <c r="I8139" t="s">
        <v>3</v>
      </c>
      <c r="J8139">
        <v>3.68</v>
      </c>
      <c r="M8139">
        <v>3.68</v>
      </c>
      <c r="N8139">
        <f t="shared" si="127"/>
        <v>0</v>
      </c>
    </row>
    <row r="8140" spans="1:14" x14ac:dyDescent="0.2">
      <c r="A8140" t="s">
        <v>8414</v>
      </c>
      <c r="B8140" t="s">
        <v>34532</v>
      </c>
      <c r="I8140" t="s">
        <v>3</v>
      </c>
      <c r="J8140">
        <v>3.62</v>
      </c>
      <c r="M8140">
        <v>3.62</v>
      </c>
      <c r="N8140">
        <f t="shared" si="127"/>
        <v>0</v>
      </c>
    </row>
    <row r="8141" spans="1:14" x14ac:dyDescent="0.2">
      <c r="A8141" t="s">
        <v>8415</v>
      </c>
      <c r="B8141" t="s">
        <v>34533</v>
      </c>
      <c r="I8141" t="s">
        <v>3</v>
      </c>
      <c r="J8141">
        <v>16.98</v>
      </c>
      <c r="M8141">
        <v>16.98</v>
      </c>
      <c r="N8141">
        <f t="shared" si="127"/>
        <v>0</v>
      </c>
    </row>
    <row r="8142" spans="1:14" x14ac:dyDescent="0.2">
      <c r="A8142" t="s">
        <v>8416</v>
      </c>
      <c r="B8142" t="s">
        <v>34533</v>
      </c>
      <c r="I8142" t="s">
        <v>3</v>
      </c>
      <c r="J8142">
        <v>16.940000000000001</v>
      </c>
      <c r="M8142">
        <v>16.940000000000001</v>
      </c>
      <c r="N8142">
        <f t="shared" si="127"/>
        <v>0</v>
      </c>
    </row>
    <row r="8143" spans="1:14" x14ac:dyDescent="0.2">
      <c r="A8143" t="s">
        <v>8417</v>
      </c>
      <c r="B8143" t="s">
        <v>34534</v>
      </c>
      <c r="I8143" t="s">
        <v>3</v>
      </c>
      <c r="J8143">
        <v>73.03</v>
      </c>
      <c r="M8143">
        <v>73.03</v>
      </c>
      <c r="N8143">
        <f t="shared" si="127"/>
        <v>0</v>
      </c>
    </row>
    <row r="8144" spans="1:14" x14ac:dyDescent="0.2">
      <c r="A8144" t="s">
        <v>8418</v>
      </c>
      <c r="B8144" t="s">
        <v>34534</v>
      </c>
      <c r="I8144" t="s">
        <v>3</v>
      </c>
      <c r="J8144">
        <v>72.680000000000007</v>
      </c>
      <c r="M8144">
        <v>72.680000000000007</v>
      </c>
      <c r="N8144">
        <f t="shared" si="127"/>
        <v>0</v>
      </c>
    </row>
    <row r="8145" spans="1:14" x14ac:dyDescent="0.2">
      <c r="A8145" t="s">
        <v>8419</v>
      </c>
      <c r="B8145" t="s">
        <v>34535</v>
      </c>
      <c r="I8145" t="s">
        <v>3</v>
      </c>
      <c r="J8145">
        <v>100.36</v>
      </c>
      <c r="M8145">
        <v>100.36</v>
      </c>
      <c r="N8145">
        <f t="shared" si="127"/>
        <v>0</v>
      </c>
    </row>
    <row r="8146" spans="1:14" x14ac:dyDescent="0.2">
      <c r="A8146" t="s">
        <v>8420</v>
      </c>
      <c r="B8146" t="s">
        <v>34535</v>
      </c>
      <c r="I8146" t="s">
        <v>3</v>
      </c>
      <c r="J8146">
        <v>99.93</v>
      </c>
      <c r="M8146">
        <v>99.93</v>
      </c>
      <c r="N8146">
        <f t="shared" si="127"/>
        <v>0</v>
      </c>
    </row>
    <row r="8147" spans="1:14" x14ac:dyDescent="0.2">
      <c r="A8147" t="s">
        <v>8421</v>
      </c>
      <c r="B8147" t="s">
        <v>34536</v>
      </c>
      <c r="I8147" t="s">
        <v>3</v>
      </c>
      <c r="J8147">
        <v>7.21</v>
      </c>
      <c r="M8147">
        <v>7.21</v>
      </c>
      <c r="N8147">
        <f t="shared" si="127"/>
        <v>0</v>
      </c>
    </row>
    <row r="8148" spans="1:14" x14ac:dyDescent="0.2">
      <c r="A8148" t="s">
        <v>8422</v>
      </c>
      <c r="B8148" t="s">
        <v>34536</v>
      </c>
      <c r="I8148" t="s">
        <v>3</v>
      </c>
      <c r="J8148">
        <v>6.84</v>
      </c>
      <c r="M8148">
        <v>6.84</v>
      </c>
      <c r="N8148">
        <f t="shared" si="127"/>
        <v>0</v>
      </c>
    </row>
    <row r="8149" spans="1:14" x14ac:dyDescent="0.2">
      <c r="A8149" t="s">
        <v>8423</v>
      </c>
      <c r="B8149" t="s">
        <v>34537</v>
      </c>
      <c r="I8149" t="s">
        <v>3</v>
      </c>
      <c r="J8149">
        <v>10.16</v>
      </c>
      <c r="M8149">
        <v>10.16</v>
      </c>
      <c r="N8149">
        <f t="shared" si="127"/>
        <v>0</v>
      </c>
    </row>
    <row r="8150" spans="1:14" x14ac:dyDescent="0.2">
      <c r="A8150" t="s">
        <v>8424</v>
      </c>
      <c r="B8150" t="s">
        <v>34537</v>
      </c>
      <c r="I8150" t="s">
        <v>3</v>
      </c>
      <c r="J8150">
        <v>9.68</v>
      </c>
      <c r="M8150">
        <v>9.68</v>
      </c>
      <c r="N8150">
        <f t="shared" si="127"/>
        <v>0</v>
      </c>
    </row>
    <row r="8151" spans="1:14" x14ac:dyDescent="0.2">
      <c r="A8151" t="s">
        <v>8425</v>
      </c>
      <c r="B8151" t="s">
        <v>34538</v>
      </c>
      <c r="I8151" t="s">
        <v>674</v>
      </c>
      <c r="J8151">
        <v>496.16</v>
      </c>
      <c r="M8151">
        <v>496.16</v>
      </c>
      <c r="N8151">
        <f t="shared" si="127"/>
        <v>0</v>
      </c>
    </row>
    <row r="8152" spans="1:14" x14ac:dyDescent="0.2">
      <c r="A8152" t="s">
        <v>8426</v>
      </c>
      <c r="B8152" t="s">
        <v>34538</v>
      </c>
      <c r="I8152" t="s">
        <v>674</v>
      </c>
      <c r="J8152">
        <v>493.55</v>
      </c>
      <c r="M8152">
        <v>493.55</v>
      </c>
      <c r="N8152">
        <f t="shared" si="127"/>
        <v>0</v>
      </c>
    </row>
    <row r="8153" spans="1:14" x14ac:dyDescent="0.2">
      <c r="A8153" t="s">
        <v>8427</v>
      </c>
      <c r="B8153" t="s">
        <v>34539</v>
      </c>
      <c r="I8153" t="s">
        <v>674</v>
      </c>
      <c r="J8153">
        <v>18.82</v>
      </c>
      <c r="M8153">
        <v>18.82</v>
      </c>
      <c r="N8153">
        <f t="shared" si="127"/>
        <v>0</v>
      </c>
    </row>
    <row r="8154" spans="1:14" x14ac:dyDescent="0.2">
      <c r="A8154" t="s">
        <v>8428</v>
      </c>
      <c r="B8154" t="s">
        <v>34539</v>
      </c>
      <c r="I8154" t="s">
        <v>674</v>
      </c>
      <c r="J8154">
        <v>18.29</v>
      </c>
      <c r="M8154">
        <v>18.29</v>
      </c>
      <c r="N8154">
        <f t="shared" si="127"/>
        <v>0</v>
      </c>
    </row>
    <row r="8155" spans="1:14" x14ac:dyDescent="0.2">
      <c r="A8155" t="s">
        <v>8429</v>
      </c>
      <c r="B8155" t="s">
        <v>34540</v>
      </c>
      <c r="I8155" t="s">
        <v>674</v>
      </c>
      <c r="J8155">
        <v>20.25</v>
      </c>
      <c r="M8155">
        <v>20.25</v>
      </c>
      <c r="N8155">
        <f t="shared" si="127"/>
        <v>0</v>
      </c>
    </row>
    <row r="8156" spans="1:14" x14ac:dyDescent="0.2">
      <c r="A8156" t="s">
        <v>8430</v>
      </c>
      <c r="B8156" t="s">
        <v>34540</v>
      </c>
      <c r="I8156" t="s">
        <v>674</v>
      </c>
      <c r="J8156">
        <v>19.72</v>
      </c>
      <c r="M8156">
        <v>19.72</v>
      </c>
      <c r="N8156">
        <f t="shared" si="127"/>
        <v>0</v>
      </c>
    </row>
    <row r="8157" spans="1:14" x14ac:dyDescent="0.2">
      <c r="A8157" t="s">
        <v>8431</v>
      </c>
      <c r="B8157" t="s">
        <v>34541</v>
      </c>
      <c r="I8157" t="s">
        <v>674</v>
      </c>
      <c r="J8157">
        <v>90.44</v>
      </c>
      <c r="M8157">
        <v>90.44</v>
      </c>
      <c r="N8157">
        <f t="shared" si="127"/>
        <v>0</v>
      </c>
    </row>
    <row r="8158" spans="1:14" x14ac:dyDescent="0.2">
      <c r="A8158" t="s">
        <v>8432</v>
      </c>
      <c r="B8158" t="s">
        <v>34541</v>
      </c>
      <c r="I8158" t="s">
        <v>674</v>
      </c>
      <c r="J8158">
        <v>89.91</v>
      </c>
      <c r="M8158">
        <v>89.91</v>
      </c>
      <c r="N8158">
        <f t="shared" si="127"/>
        <v>0</v>
      </c>
    </row>
    <row r="8159" spans="1:14" x14ac:dyDescent="0.2">
      <c r="A8159" t="s">
        <v>8433</v>
      </c>
      <c r="B8159" t="s">
        <v>34542</v>
      </c>
      <c r="I8159" t="s">
        <v>674</v>
      </c>
      <c r="J8159">
        <v>91.16</v>
      </c>
      <c r="M8159">
        <v>91.16</v>
      </c>
      <c r="N8159">
        <f t="shared" si="127"/>
        <v>0</v>
      </c>
    </row>
    <row r="8160" spans="1:14" x14ac:dyDescent="0.2">
      <c r="A8160" t="s">
        <v>8434</v>
      </c>
      <c r="B8160" t="s">
        <v>34542</v>
      </c>
      <c r="I8160" t="s">
        <v>674</v>
      </c>
      <c r="J8160">
        <v>90.63</v>
      </c>
      <c r="M8160">
        <v>90.63</v>
      </c>
      <c r="N8160">
        <f t="shared" si="127"/>
        <v>0</v>
      </c>
    </row>
    <row r="8161" spans="1:14" x14ac:dyDescent="0.2">
      <c r="A8161" t="s">
        <v>8435</v>
      </c>
      <c r="B8161" t="s">
        <v>34543</v>
      </c>
      <c r="I8161" t="s">
        <v>674</v>
      </c>
      <c r="J8161">
        <v>109.55</v>
      </c>
      <c r="M8161">
        <v>109.55</v>
      </c>
      <c r="N8161">
        <f t="shared" si="127"/>
        <v>0</v>
      </c>
    </row>
    <row r="8162" spans="1:14" x14ac:dyDescent="0.2">
      <c r="A8162" t="s">
        <v>8436</v>
      </c>
      <c r="B8162" t="s">
        <v>34543</v>
      </c>
      <c r="I8162" t="s">
        <v>674</v>
      </c>
      <c r="J8162">
        <v>107.13</v>
      </c>
      <c r="M8162">
        <v>107.13</v>
      </c>
      <c r="N8162">
        <f t="shared" si="127"/>
        <v>0</v>
      </c>
    </row>
    <row r="8163" spans="1:14" x14ac:dyDescent="0.2">
      <c r="A8163" t="s">
        <v>8437</v>
      </c>
      <c r="B8163" t="s">
        <v>34544</v>
      </c>
      <c r="I8163" t="s">
        <v>674</v>
      </c>
      <c r="J8163">
        <v>5258.86</v>
      </c>
      <c r="M8163">
        <v>5258.86</v>
      </c>
      <c r="N8163">
        <f t="shared" si="127"/>
        <v>0</v>
      </c>
    </row>
    <row r="8164" spans="1:14" x14ac:dyDescent="0.2">
      <c r="A8164" t="s">
        <v>8438</v>
      </c>
      <c r="B8164" t="s">
        <v>34544</v>
      </c>
      <c r="I8164" t="s">
        <v>674</v>
      </c>
      <c r="J8164">
        <v>5257.61</v>
      </c>
      <c r="M8164">
        <v>5257.61</v>
      </c>
      <c r="N8164">
        <f t="shared" si="127"/>
        <v>0</v>
      </c>
    </row>
    <row r="8165" spans="1:14" x14ac:dyDescent="0.2">
      <c r="A8165" t="s">
        <v>8439</v>
      </c>
      <c r="B8165" t="s">
        <v>34545</v>
      </c>
      <c r="I8165" t="s">
        <v>674</v>
      </c>
      <c r="J8165">
        <v>6468.4</v>
      </c>
      <c r="M8165">
        <v>6468.4</v>
      </c>
      <c r="N8165">
        <f t="shared" si="127"/>
        <v>0</v>
      </c>
    </row>
    <row r="8166" spans="1:14" x14ac:dyDescent="0.2">
      <c r="A8166" t="s">
        <v>8440</v>
      </c>
      <c r="B8166" t="s">
        <v>34545</v>
      </c>
      <c r="I8166" t="s">
        <v>674</v>
      </c>
      <c r="J8166">
        <v>6466.87</v>
      </c>
      <c r="M8166">
        <v>6466.87</v>
      </c>
      <c r="N8166">
        <f t="shared" si="127"/>
        <v>0</v>
      </c>
    </row>
    <row r="8167" spans="1:14" x14ac:dyDescent="0.2">
      <c r="A8167" t="s">
        <v>8441</v>
      </c>
      <c r="B8167" t="s">
        <v>34546</v>
      </c>
      <c r="I8167" t="s">
        <v>20</v>
      </c>
      <c r="J8167">
        <v>616.91999999999996</v>
      </c>
      <c r="M8167">
        <v>616.91999999999996</v>
      </c>
      <c r="N8167">
        <f t="shared" si="127"/>
        <v>0</v>
      </c>
    </row>
    <row r="8168" spans="1:14" x14ac:dyDescent="0.2">
      <c r="A8168" t="s">
        <v>8442</v>
      </c>
      <c r="B8168" t="s">
        <v>34546</v>
      </c>
      <c r="I8168" t="s">
        <v>20</v>
      </c>
      <c r="J8168">
        <v>615.17999999999995</v>
      </c>
      <c r="M8168">
        <v>615.17999999999995</v>
      </c>
      <c r="N8168">
        <f t="shared" si="127"/>
        <v>0</v>
      </c>
    </row>
    <row r="8169" spans="1:14" x14ac:dyDescent="0.2">
      <c r="A8169" t="s">
        <v>8443</v>
      </c>
      <c r="B8169" t="s">
        <v>34547</v>
      </c>
      <c r="I8169" t="s">
        <v>5</v>
      </c>
      <c r="J8169">
        <v>12095.89</v>
      </c>
      <c r="M8169">
        <v>12095.89</v>
      </c>
      <c r="N8169">
        <f t="shared" si="127"/>
        <v>0</v>
      </c>
    </row>
    <row r="8170" spans="1:14" x14ac:dyDescent="0.2">
      <c r="A8170" t="s">
        <v>8444</v>
      </c>
      <c r="B8170" t="s">
        <v>34547</v>
      </c>
      <c r="I8170" t="s">
        <v>5</v>
      </c>
      <c r="J8170">
        <v>11337.27</v>
      </c>
      <c r="M8170">
        <v>11337.27</v>
      </c>
      <c r="N8170">
        <f t="shared" si="127"/>
        <v>0</v>
      </c>
    </row>
    <row r="8171" spans="1:14" x14ac:dyDescent="0.2">
      <c r="A8171" t="s">
        <v>8445</v>
      </c>
      <c r="B8171" t="s">
        <v>34548</v>
      </c>
      <c r="I8171" t="s">
        <v>20</v>
      </c>
      <c r="J8171">
        <v>1399.25</v>
      </c>
      <c r="M8171">
        <v>1399.25</v>
      </c>
      <c r="N8171">
        <f t="shared" si="127"/>
        <v>0</v>
      </c>
    </row>
    <row r="8172" spans="1:14" x14ac:dyDescent="0.2">
      <c r="A8172" t="s">
        <v>8446</v>
      </c>
      <c r="B8172" t="s">
        <v>34548</v>
      </c>
      <c r="I8172" t="s">
        <v>20</v>
      </c>
      <c r="J8172">
        <v>1389.35</v>
      </c>
      <c r="M8172">
        <v>1389.35</v>
      </c>
      <c r="N8172">
        <f t="shared" si="127"/>
        <v>0</v>
      </c>
    </row>
    <row r="8173" spans="1:14" x14ac:dyDescent="0.2">
      <c r="A8173" t="s">
        <v>8447</v>
      </c>
      <c r="B8173" t="s">
        <v>34549</v>
      </c>
      <c r="I8173" t="s">
        <v>20</v>
      </c>
      <c r="J8173">
        <v>1092.31</v>
      </c>
      <c r="M8173">
        <v>1092.31</v>
      </c>
      <c r="N8173">
        <f t="shared" si="127"/>
        <v>0</v>
      </c>
    </row>
    <row r="8174" spans="1:14" x14ac:dyDescent="0.2">
      <c r="A8174" t="s">
        <v>8448</v>
      </c>
      <c r="B8174" t="s">
        <v>34549</v>
      </c>
      <c r="I8174" t="s">
        <v>20</v>
      </c>
      <c r="J8174">
        <v>1086.67</v>
      </c>
      <c r="M8174">
        <v>1086.67</v>
      </c>
      <c r="N8174">
        <f t="shared" si="127"/>
        <v>0</v>
      </c>
    </row>
    <row r="8175" spans="1:14" x14ac:dyDescent="0.2">
      <c r="A8175" t="s">
        <v>8449</v>
      </c>
      <c r="B8175" t="s">
        <v>34550</v>
      </c>
      <c r="I8175" t="s">
        <v>20</v>
      </c>
      <c r="J8175">
        <v>501.5</v>
      </c>
      <c r="M8175">
        <v>501.5</v>
      </c>
      <c r="N8175">
        <f t="shared" si="127"/>
        <v>0</v>
      </c>
    </row>
    <row r="8176" spans="1:14" x14ac:dyDescent="0.2">
      <c r="A8176" t="s">
        <v>8450</v>
      </c>
      <c r="B8176" t="s">
        <v>34550</v>
      </c>
      <c r="I8176" t="s">
        <v>20</v>
      </c>
      <c r="J8176">
        <v>498.1</v>
      </c>
      <c r="M8176">
        <v>498.1</v>
      </c>
      <c r="N8176">
        <f t="shared" si="127"/>
        <v>0</v>
      </c>
    </row>
    <row r="8177" spans="1:14" x14ac:dyDescent="0.2">
      <c r="A8177" t="s">
        <v>8451</v>
      </c>
      <c r="B8177" t="s">
        <v>34551</v>
      </c>
      <c r="I8177" t="s">
        <v>20</v>
      </c>
      <c r="J8177">
        <v>474.19</v>
      </c>
      <c r="M8177">
        <v>474.19</v>
      </c>
      <c r="N8177">
        <f t="shared" si="127"/>
        <v>0</v>
      </c>
    </row>
    <row r="8178" spans="1:14" x14ac:dyDescent="0.2">
      <c r="A8178" t="s">
        <v>8452</v>
      </c>
      <c r="B8178" t="s">
        <v>34551</v>
      </c>
      <c r="I8178" t="s">
        <v>20</v>
      </c>
      <c r="J8178">
        <v>471.97</v>
      </c>
      <c r="M8178">
        <v>471.97</v>
      </c>
      <c r="N8178">
        <f t="shared" si="127"/>
        <v>0</v>
      </c>
    </row>
    <row r="8179" spans="1:14" x14ac:dyDescent="0.2">
      <c r="A8179" t="s">
        <v>8453</v>
      </c>
      <c r="B8179" t="s">
        <v>34552</v>
      </c>
      <c r="I8179" t="s">
        <v>3</v>
      </c>
      <c r="J8179">
        <v>299.97000000000003</v>
      </c>
      <c r="M8179">
        <v>299.97000000000003</v>
      </c>
      <c r="N8179">
        <f t="shared" si="127"/>
        <v>0</v>
      </c>
    </row>
    <row r="8180" spans="1:14" x14ac:dyDescent="0.2">
      <c r="A8180" t="s">
        <v>8454</v>
      </c>
      <c r="B8180" t="s">
        <v>34552</v>
      </c>
      <c r="I8180" t="s">
        <v>3</v>
      </c>
      <c r="J8180">
        <v>277.08999999999997</v>
      </c>
      <c r="M8180">
        <v>277.08999999999997</v>
      </c>
      <c r="N8180">
        <f t="shared" si="127"/>
        <v>0</v>
      </c>
    </row>
    <row r="8181" spans="1:14" x14ac:dyDescent="0.2">
      <c r="A8181" t="s">
        <v>8455</v>
      </c>
      <c r="B8181" t="s">
        <v>34553</v>
      </c>
      <c r="I8181" t="s">
        <v>20</v>
      </c>
      <c r="J8181">
        <v>14.87</v>
      </c>
      <c r="M8181">
        <v>14.87</v>
      </c>
      <c r="N8181">
        <f t="shared" si="127"/>
        <v>0</v>
      </c>
    </row>
    <row r="8182" spans="1:14" x14ac:dyDescent="0.2">
      <c r="A8182" t="s">
        <v>8456</v>
      </c>
      <c r="B8182" t="s">
        <v>34553</v>
      </c>
      <c r="I8182" t="s">
        <v>20</v>
      </c>
      <c r="J8182">
        <v>14.11</v>
      </c>
      <c r="M8182">
        <v>14.11</v>
      </c>
      <c r="N8182">
        <f t="shared" si="127"/>
        <v>0</v>
      </c>
    </row>
    <row r="8183" spans="1:14" x14ac:dyDescent="0.2">
      <c r="A8183" t="s">
        <v>8457</v>
      </c>
      <c r="B8183" t="s">
        <v>34554</v>
      </c>
      <c r="I8183" t="s">
        <v>20</v>
      </c>
      <c r="J8183">
        <v>101.27</v>
      </c>
      <c r="M8183">
        <v>101.27</v>
      </c>
      <c r="N8183">
        <f t="shared" si="127"/>
        <v>0</v>
      </c>
    </row>
    <row r="8184" spans="1:14" x14ac:dyDescent="0.2">
      <c r="A8184" t="s">
        <v>8458</v>
      </c>
      <c r="B8184" t="s">
        <v>34554</v>
      </c>
      <c r="I8184" t="s">
        <v>20</v>
      </c>
      <c r="J8184">
        <v>100.51</v>
      </c>
      <c r="M8184">
        <v>100.51</v>
      </c>
      <c r="N8184">
        <f t="shared" si="127"/>
        <v>0</v>
      </c>
    </row>
    <row r="8185" spans="1:14" x14ac:dyDescent="0.2">
      <c r="A8185" t="s">
        <v>8459</v>
      </c>
      <c r="B8185" t="s">
        <v>34555</v>
      </c>
      <c r="I8185" t="s">
        <v>20</v>
      </c>
      <c r="J8185">
        <v>102.57</v>
      </c>
      <c r="M8185">
        <v>102.57</v>
      </c>
      <c r="N8185">
        <f t="shared" si="127"/>
        <v>0</v>
      </c>
    </row>
    <row r="8186" spans="1:14" x14ac:dyDescent="0.2">
      <c r="A8186" t="s">
        <v>8460</v>
      </c>
      <c r="B8186" t="s">
        <v>34555</v>
      </c>
      <c r="I8186" t="s">
        <v>20</v>
      </c>
      <c r="J8186">
        <v>101.82</v>
      </c>
      <c r="M8186">
        <v>101.82</v>
      </c>
      <c r="N8186">
        <f t="shared" si="127"/>
        <v>0</v>
      </c>
    </row>
    <row r="8187" spans="1:14" x14ac:dyDescent="0.2">
      <c r="A8187" t="s">
        <v>8461</v>
      </c>
      <c r="B8187" t="s">
        <v>34556</v>
      </c>
      <c r="I8187" t="s">
        <v>20</v>
      </c>
      <c r="J8187">
        <v>49.36</v>
      </c>
      <c r="M8187">
        <v>49.36</v>
      </c>
      <c r="N8187">
        <f t="shared" si="127"/>
        <v>0</v>
      </c>
    </row>
    <row r="8188" spans="1:14" x14ac:dyDescent="0.2">
      <c r="A8188" t="s">
        <v>8462</v>
      </c>
      <c r="B8188" t="s">
        <v>34556</v>
      </c>
      <c r="I8188" t="s">
        <v>20</v>
      </c>
      <c r="J8188">
        <v>43.21</v>
      </c>
      <c r="M8188">
        <v>43.21</v>
      </c>
      <c r="N8188">
        <f t="shared" si="127"/>
        <v>0</v>
      </c>
    </row>
    <row r="8189" spans="1:14" x14ac:dyDescent="0.2">
      <c r="A8189" t="s">
        <v>8463</v>
      </c>
      <c r="B8189" t="s">
        <v>34557</v>
      </c>
      <c r="I8189" t="s">
        <v>20</v>
      </c>
      <c r="J8189">
        <v>135.76</v>
      </c>
      <c r="M8189">
        <v>135.76</v>
      </c>
      <c r="N8189">
        <f t="shared" si="127"/>
        <v>0</v>
      </c>
    </row>
    <row r="8190" spans="1:14" x14ac:dyDescent="0.2">
      <c r="A8190" t="s">
        <v>8464</v>
      </c>
      <c r="B8190" t="s">
        <v>34557</v>
      </c>
      <c r="I8190" t="s">
        <v>20</v>
      </c>
      <c r="J8190">
        <v>129.61000000000001</v>
      </c>
      <c r="M8190">
        <v>129.61000000000001</v>
      </c>
      <c r="N8190">
        <f t="shared" si="127"/>
        <v>0</v>
      </c>
    </row>
    <row r="8191" spans="1:14" x14ac:dyDescent="0.2">
      <c r="A8191" t="s">
        <v>40764</v>
      </c>
      <c r="B8191" t="s">
        <v>41138</v>
      </c>
      <c r="I8191" t="s">
        <v>3</v>
      </c>
      <c r="J8191">
        <v>10.14</v>
      </c>
      <c r="M8191">
        <v>10.14</v>
      </c>
      <c r="N8191">
        <f t="shared" si="127"/>
        <v>0</v>
      </c>
    </row>
    <row r="8192" spans="1:14" x14ac:dyDescent="0.2">
      <c r="A8192" t="s">
        <v>40765</v>
      </c>
      <c r="B8192" t="s">
        <v>41138</v>
      </c>
      <c r="I8192" t="s">
        <v>3</v>
      </c>
      <c r="J8192">
        <v>10.07</v>
      </c>
      <c r="M8192">
        <v>10.07</v>
      </c>
      <c r="N8192">
        <f t="shared" si="127"/>
        <v>0</v>
      </c>
    </row>
    <row r="8193" spans="1:14" x14ac:dyDescent="0.2">
      <c r="A8193" t="s">
        <v>8465</v>
      </c>
      <c r="B8193" t="s">
        <v>34558</v>
      </c>
      <c r="I8193" t="s">
        <v>4</v>
      </c>
      <c r="J8193">
        <v>24.11</v>
      </c>
      <c r="M8193">
        <v>24.11</v>
      </c>
      <c r="N8193">
        <f t="shared" si="127"/>
        <v>0</v>
      </c>
    </row>
    <row r="8194" spans="1:14" x14ac:dyDescent="0.2">
      <c r="A8194" t="s">
        <v>8466</v>
      </c>
      <c r="B8194" t="s">
        <v>34558</v>
      </c>
      <c r="I8194" t="s">
        <v>4</v>
      </c>
      <c r="J8194">
        <v>21.09</v>
      </c>
      <c r="M8194">
        <v>21.09</v>
      </c>
      <c r="N8194">
        <f t="shared" si="127"/>
        <v>0</v>
      </c>
    </row>
    <row r="8195" spans="1:14" x14ac:dyDescent="0.2">
      <c r="A8195" t="s">
        <v>8467</v>
      </c>
      <c r="B8195" t="s">
        <v>34559</v>
      </c>
      <c r="I8195" t="s">
        <v>4</v>
      </c>
      <c r="J8195">
        <v>8.15</v>
      </c>
      <c r="M8195">
        <v>8.15</v>
      </c>
      <c r="N8195">
        <f t="shared" si="127"/>
        <v>0</v>
      </c>
    </row>
    <row r="8196" spans="1:14" x14ac:dyDescent="0.2">
      <c r="A8196" t="s">
        <v>8468</v>
      </c>
      <c r="B8196" t="s">
        <v>34559</v>
      </c>
      <c r="I8196" t="s">
        <v>4</v>
      </c>
      <c r="J8196">
        <v>7.18</v>
      </c>
      <c r="M8196">
        <v>7.18</v>
      </c>
      <c r="N8196">
        <f t="shared" ref="N8196:N8259" si="128">J8196-M8196</f>
        <v>0</v>
      </c>
    </row>
    <row r="8197" spans="1:14" x14ac:dyDescent="0.2">
      <c r="A8197" t="s">
        <v>8469</v>
      </c>
      <c r="B8197" t="s">
        <v>34560</v>
      </c>
      <c r="I8197" t="s">
        <v>4</v>
      </c>
      <c r="J8197">
        <v>43.13</v>
      </c>
      <c r="M8197">
        <v>43.13</v>
      </c>
      <c r="N8197">
        <f t="shared" si="128"/>
        <v>0</v>
      </c>
    </row>
    <row r="8198" spans="1:14" x14ac:dyDescent="0.2">
      <c r="A8198" t="s">
        <v>8470</v>
      </c>
      <c r="B8198" t="s">
        <v>34560</v>
      </c>
      <c r="I8198" t="s">
        <v>4</v>
      </c>
      <c r="J8198">
        <v>38.229999999999997</v>
      </c>
      <c r="M8198">
        <v>38.229999999999997</v>
      </c>
      <c r="N8198">
        <f t="shared" si="128"/>
        <v>0</v>
      </c>
    </row>
    <row r="8199" spans="1:14" x14ac:dyDescent="0.2">
      <c r="A8199" t="s">
        <v>8471</v>
      </c>
      <c r="B8199" t="s">
        <v>34561</v>
      </c>
      <c r="I8199" t="s">
        <v>4</v>
      </c>
      <c r="J8199">
        <v>56.18</v>
      </c>
      <c r="M8199">
        <v>56.18</v>
      </c>
      <c r="N8199">
        <f t="shared" si="128"/>
        <v>0</v>
      </c>
    </row>
    <row r="8200" spans="1:14" x14ac:dyDescent="0.2">
      <c r="A8200" t="s">
        <v>8472</v>
      </c>
      <c r="B8200" t="s">
        <v>34561</v>
      </c>
      <c r="I8200" t="s">
        <v>4</v>
      </c>
      <c r="J8200">
        <v>54.98</v>
      </c>
      <c r="M8200">
        <v>54.98</v>
      </c>
      <c r="N8200">
        <f t="shared" si="128"/>
        <v>0</v>
      </c>
    </row>
    <row r="8201" spans="1:14" x14ac:dyDescent="0.2">
      <c r="A8201" t="s">
        <v>8473</v>
      </c>
      <c r="B8201" t="s">
        <v>34562</v>
      </c>
      <c r="I8201" t="s">
        <v>4</v>
      </c>
      <c r="J8201">
        <v>17.34</v>
      </c>
      <c r="M8201">
        <v>17.34</v>
      </c>
      <c r="N8201">
        <f t="shared" si="128"/>
        <v>0</v>
      </c>
    </row>
    <row r="8202" spans="1:14" x14ac:dyDescent="0.2">
      <c r="A8202" t="s">
        <v>8474</v>
      </c>
      <c r="B8202" t="s">
        <v>34562</v>
      </c>
      <c r="I8202" t="s">
        <v>4</v>
      </c>
      <c r="J8202">
        <v>15.72</v>
      </c>
      <c r="M8202">
        <v>15.72</v>
      </c>
      <c r="N8202">
        <f t="shared" si="128"/>
        <v>0</v>
      </c>
    </row>
    <row r="8203" spans="1:14" x14ac:dyDescent="0.2">
      <c r="A8203" t="s">
        <v>8475</v>
      </c>
      <c r="B8203" t="s">
        <v>34563</v>
      </c>
      <c r="I8203" t="s">
        <v>4</v>
      </c>
      <c r="J8203">
        <v>5.1100000000000003</v>
      </c>
      <c r="M8203">
        <v>5.1100000000000003</v>
      </c>
      <c r="N8203">
        <f t="shared" si="128"/>
        <v>0</v>
      </c>
    </row>
    <row r="8204" spans="1:14" x14ac:dyDescent="0.2">
      <c r="A8204" t="s">
        <v>8476</v>
      </c>
      <c r="B8204" t="s">
        <v>34563</v>
      </c>
      <c r="I8204" t="s">
        <v>4</v>
      </c>
      <c r="J8204">
        <v>4.63</v>
      </c>
      <c r="M8204">
        <v>4.63</v>
      </c>
      <c r="N8204">
        <f t="shared" si="128"/>
        <v>0</v>
      </c>
    </row>
    <row r="8205" spans="1:14" x14ac:dyDescent="0.2">
      <c r="A8205" t="s">
        <v>8477</v>
      </c>
      <c r="B8205" t="s">
        <v>34564</v>
      </c>
      <c r="I8205" t="s">
        <v>3</v>
      </c>
      <c r="J8205">
        <v>99.7</v>
      </c>
      <c r="M8205">
        <v>99.7</v>
      </c>
      <c r="N8205">
        <f t="shared" si="128"/>
        <v>0</v>
      </c>
    </row>
    <row r="8206" spans="1:14" x14ac:dyDescent="0.2">
      <c r="A8206" t="s">
        <v>8478</v>
      </c>
      <c r="B8206" t="s">
        <v>34564</v>
      </c>
      <c r="I8206" t="s">
        <v>3</v>
      </c>
      <c r="J8206">
        <v>96.38</v>
      </c>
      <c r="M8206">
        <v>96.38</v>
      </c>
      <c r="N8206">
        <f t="shared" si="128"/>
        <v>0</v>
      </c>
    </row>
    <row r="8207" spans="1:14" x14ac:dyDescent="0.2">
      <c r="A8207" t="s">
        <v>8479</v>
      </c>
      <c r="B8207" t="s">
        <v>34565</v>
      </c>
      <c r="I8207" t="s">
        <v>3</v>
      </c>
      <c r="J8207">
        <v>108.94</v>
      </c>
      <c r="M8207">
        <v>108.94</v>
      </c>
      <c r="N8207">
        <f t="shared" si="128"/>
        <v>0</v>
      </c>
    </row>
    <row r="8208" spans="1:14" x14ac:dyDescent="0.2">
      <c r="A8208" t="s">
        <v>8480</v>
      </c>
      <c r="B8208" t="s">
        <v>34565</v>
      </c>
      <c r="I8208" t="s">
        <v>3</v>
      </c>
      <c r="J8208">
        <v>105.59</v>
      </c>
      <c r="M8208">
        <v>105.59</v>
      </c>
      <c r="N8208">
        <f t="shared" si="128"/>
        <v>0</v>
      </c>
    </row>
    <row r="8209" spans="1:14" x14ac:dyDescent="0.2">
      <c r="A8209" t="s">
        <v>8481</v>
      </c>
      <c r="B8209" t="s">
        <v>34566</v>
      </c>
      <c r="I8209" t="s">
        <v>3</v>
      </c>
      <c r="J8209">
        <v>129.87</v>
      </c>
      <c r="M8209">
        <v>129.87</v>
      </c>
      <c r="N8209">
        <f t="shared" si="128"/>
        <v>0</v>
      </c>
    </row>
    <row r="8210" spans="1:14" x14ac:dyDescent="0.2">
      <c r="A8210" t="s">
        <v>8482</v>
      </c>
      <c r="B8210" t="s">
        <v>34566</v>
      </c>
      <c r="I8210" t="s">
        <v>3</v>
      </c>
      <c r="J8210">
        <v>126.34</v>
      </c>
      <c r="M8210">
        <v>126.34</v>
      </c>
      <c r="N8210">
        <f t="shared" si="128"/>
        <v>0</v>
      </c>
    </row>
    <row r="8211" spans="1:14" x14ac:dyDescent="0.2">
      <c r="A8211" t="s">
        <v>8483</v>
      </c>
      <c r="B8211" t="s">
        <v>34567</v>
      </c>
      <c r="I8211" t="s">
        <v>3</v>
      </c>
      <c r="J8211">
        <v>154.08000000000001</v>
      </c>
      <c r="M8211">
        <v>154.08000000000001</v>
      </c>
      <c r="N8211">
        <f t="shared" si="128"/>
        <v>0</v>
      </c>
    </row>
    <row r="8212" spans="1:14" x14ac:dyDescent="0.2">
      <c r="A8212" t="s">
        <v>8484</v>
      </c>
      <c r="B8212" t="s">
        <v>34567</v>
      </c>
      <c r="I8212" t="s">
        <v>3</v>
      </c>
      <c r="J8212">
        <v>150.55000000000001</v>
      </c>
      <c r="M8212">
        <v>150.55000000000001</v>
      </c>
      <c r="N8212">
        <f t="shared" si="128"/>
        <v>0</v>
      </c>
    </row>
    <row r="8213" spans="1:14" x14ac:dyDescent="0.2">
      <c r="A8213" t="s">
        <v>8485</v>
      </c>
      <c r="B8213" t="s">
        <v>34568</v>
      </c>
      <c r="I8213" t="s">
        <v>3</v>
      </c>
      <c r="J8213">
        <v>113.04</v>
      </c>
      <c r="M8213">
        <v>113.04</v>
      </c>
      <c r="N8213">
        <f t="shared" si="128"/>
        <v>0</v>
      </c>
    </row>
    <row r="8214" spans="1:14" x14ac:dyDescent="0.2">
      <c r="A8214" t="s">
        <v>8486</v>
      </c>
      <c r="B8214" t="s">
        <v>34568</v>
      </c>
      <c r="I8214" t="s">
        <v>3</v>
      </c>
      <c r="J8214">
        <v>109.73</v>
      </c>
      <c r="M8214">
        <v>109.73</v>
      </c>
      <c r="N8214">
        <f t="shared" si="128"/>
        <v>0</v>
      </c>
    </row>
    <row r="8215" spans="1:14" x14ac:dyDescent="0.2">
      <c r="A8215" t="s">
        <v>8487</v>
      </c>
      <c r="B8215" t="s">
        <v>34569</v>
      </c>
      <c r="I8215" t="s">
        <v>3</v>
      </c>
      <c r="J8215">
        <v>121.92</v>
      </c>
      <c r="M8215">
        <v>121.92</v>
      </c>
      <c r="N8215">
        <f t="shared" si="128"/>
        <v>0</v>
      </c>
    </row>
    <row r="8216" spans="1:14" x14ac:dyDescent="0.2">
      <c r="A8216" t="s">
        <v>8488</v>
      </c>
      <c r="B8216" t="s">
        <v>34569</v>
      </c>
      <c r="I8216" t="s">
        <v>3</v>
      </c>
      <c r="J8216">
        <v>118.56</v>
      </c>
      <c r="M8216">
        <v>118.56</v>
      </c>
      <c r="N8216">
        <f t="shared" si="128"/>
        <v>0</v>
      </c>
    </row>
    <row r="8217" spans="1:14" x14ac:dyDescent="0.2">
      <c r="A8217" t="s">
        <v>8489</v>
      </c>
      <c r="B8217" t="s">
        <v>34570</v>
      </c>
      <c r="I8217" t="s">
        <v>3</v>
      </c>
      <c r="J8217">
        <v>140.69</v>
      </c>
      <c r="M8217">
        <v>140.69</v>
      </c>
      <c r="N8217">
        <f t="shared" si="128"/>
        <v>0</v>
      </c>
    </row>
    <row r="8218" spans="1:14" x14ac:dyDescent="0.2">
      <c r="A8218" t="s">
        <v>8490</v>
      </c>
      <c r="B8218" t="s">
        <v>34570</v>
      </c>
      <c r="I8218" t="s">
        <v>3</v>
      </c>
      <c r="J8218">
        <v>137.16</v>
      </c>
      <c r="M8218">
        <v>137.16</v>
      </c>
      <c r="N8218">
        <f t="shared" si="128"/>
        <v>0</v>
      </c>
    </row>
    <row r="8219" spans="1:14" x14ac:dyDescent="0.2">
      <c r="A8219" t="s">
        <v>8491</v>
      </c>
      <c r="B8219" t="s">
        <v>34571</v>
      </c>
      <c r="I8219" t="s">
        <v>3</v>
      </c>
      <c r="J8219">
        <v>73.459999999999994</v>
      </c>
      <c r="M8219">
        <v>73.459999999999994</v>
      </c>
      <c r="N8219">
        <f t="shared" si="128"/>
        <v>0</v>
      </c>
    </row>
    <row r="8220" spans="1:14" x14ac:dyDescent="0.2">
      <c r="A8220" t="s">
        <v>8492</v>
      </c>
      <c r="B8220" t="s">
        <v>34571</v>
      </c>
      <c r="I8220" t="s">
        <v>3</v>
      </c>
      <c r="J8220">
        <v>70.319999999999993</v>
      </c>
      <c r="M8220">
        <v>70.319999999999993</v>
      </c>
      <c r="N8220">
        <f t="shared" si="128"/>
        <v>0</v>
      </c>
    </row>
    <row r="8221" spans="1:14" x14ac:dyDescent="0.2">
      <c r="A8221" t="s">
        <v>8493</v>
      </c>
      <c r="B8221" t="s">
        <v>34572</v>
      </c>
      <c r="I8221" t="s">
        <v>3</v>
      </c>
      <c r="J8221">
        <v>82.5</v>
      </c>
      <c r="M8221">
        <v>82.5</v>
      </c>
      <c r="N8221">
        <f t="shared" si="128"/>
        <v>0</v>
      </c>
    </row>
    <row r="8222" spans="1:14" x14ac:dyDescent="0.2">
      <c r="A8222" t="s">
        <v>8494</v>
      </c>
      <c r="B8222" t="s">
        <v>34572</v>
      </c>
      <c r="I8222" t="s">
        <v>3</v>
      </c>
      <c r="J8222">
        <v>78.150000000000006</v>
      </c>
      <c r="M8222">
        <v>78.150000000000006</v>
      </c>
      <c r="N8222">
        <f t="shared" si="128"/>
        <v>0</v>
      </c>
    </row>
    <row r="8223" spans="1:14" x14ac:dyDescent="0.2">
      <c r="A8223" t="s">
        <v>8495</v>
      </c>
      <c r="B8223" t="s">
        <v>34573</v>
      </c>
      <c r="I8223" t="s">
        <v>3</v>
      </c>
      <c r="J8223">
        <v>56.14</v>
      </c>
      <c r="M8223">
        <v>56.14</v>
      </c>
      <c r="N8223">
        <f t="shared" si="128"/>
        <v>0</v>
      </c>
    </row>
    <row r="8224" spans="1:14" x14ac:dyDescent="0.2">
      <c r="A8224" t="s">
        <v>8496</v>
      </c>
      <c r="B8224" t="s">
        <v>34573</v>
      </c>
      <c r="I8224" t="s">
        <v>3</v>
      </c>
      <c r="J8224">
        <v>52.18</v>
      </c>
      <c r="M8224">
        <v>52.18</v>
      </c>
      <c r="N8224">
        <f t="shared" si="128"/>
        <v>0</v>
      </c>
    </row>
    <row r="8225" spans="1:14" x14ac:dyDescent="0.2">
      <c r="A8225" t="s">
        <v>8497</v>
      </c>
      <c r="B8225" t="s">
        <v>34574</v>
      </c>
      <c r="I8225" t="s">
        <v>3</v>
      </c>
      <c r="J8225">
        <v>1.62</v>
      </c>
      <c r="M8225">
        <v>1.62</v>
      </c>
      <c r="N8225">
        <f t="shared" si="128"/>
        <v>0</v>
      </c>
    </row>
    <row r="8226" spans="1:14" x14ac:dyDescent="0.2">
      <c r="A8226" t="s">
        <v>8498</v>
      </c>
      <c r="B8226" t="s">
        <v>34574</v>
      </c>
      <c r="I8226" t="s">
        <v>3</v>
      </c>
      <c r="J8226">
        <v>1.56</v>
      </c>
      <c r="M8226">
        <v>1.56</v>
      </c>
      <c r="N8226">
        <f t="shared" si="128"/>
        <v>0</v>
      </c>
    </row>
    <row r="8227" spans="1:14" x14ac:dyDescent="0.2">
      <c r="A8227" t="s">
        <v>8499</v>
      </c>
      <c r="B8227" t="s">
        <v>34575</v>
      </c>
      <c r="I8227" t="s">
        <v>20</v>
      </c>
      <c r="J8227">
        <v>6.8</v>
      </c>
      <c r="M8227">
        <v>6.8</v>
      </c>
      <c r="N8227">
        <f t="shared" si="128"/>
        <v>0</v>
      </c>
    </row>
    <row r="8228" spans="1:14" x14ac:dyDescent="0.2">
      <c r="A8228" t="s">
        <v>8500</v>
      </c>
      <c r="B8228" t="s">
        <v>34575</v>
      </c>
      <c r="I8228" t="s">
        <v>20</v>
      </c>
      <c r="J8228">
        <v>6.57</v>
      </c>
      <c r="M8228">
        <v>6.57</v>
      </c>
      <c r="N8228">
        <f t="shared" si="128"/>
        <v>0</v>
      </c>
    </row>
    <row r="8229" spans="1:14" x14ac:dyDescent="0.2">
      <c r="A8229" t="s">
        <v>8501</v>
      </c>
      <c r="B8229" t="s">
        <v>34576</v>
      </c>
      <c r="I8229" t="s">
        <v>20</v>
      </c>
      <c r="J8229">
        <v>3.46</v>
      </c>
      <c r="M8229">
        <v>3.46</v>
      </c>
      <c r="N8229">
        <f t="shared" si="128"/>
        <v>0</v>
      </c>
    </row>
    <row r="8230" spans="1:14" x14ac:dyDescent="0.2">
      <c r="A8230" t="s">
        <v>8502</v>
      </c>
      <c r="B8230" t="s">
        <v>34576</v>
      </c>
      <c r="I8230" t="s">
        <v>20</v>
      </c>
      <c r="J8230">
        <v>3.38</v>
      </c>
      <c r="M8230">
        <v>3.38</v>
      </c>
      <c r="N8230">
        <f t="shared" si="128"/>
        <v>0</v>
      </c>
    </row>
    <row r="8231" spans="1:14" x14ac:dyDescent="0.2">
      <c r="A8231" t="s">
        <v>8503</v>
      </c>
      <c r="B8231" t="s">
        <v>34577</v>
      </c>
      <c r="I8231" t="s">
        <v>20</v>
      </c>
      <c r="J8231">
        <v>1242.6500000000001</v>
      </c>
      <c r="M8231">
        <v>1242.6500000000001</v>
      </c>
      <c r="N8231">
        <f t="shared" si="128"/>
        <v>0</v>
      </c>
    </row>
    <row r="8232" spans="1:14" x14ac:dyDescent="0.2">
      <c r="A8232" t="s">
        <v>8504</v>
      </c>
      <c r="B8232" t="s">
        <v>34577</v>
      </c>
      <c r="I8232" t="s">
        <v>20</v>
      </c>
      <c r="J8232">
        <v>1233.9000000000001</v>
      </c>
      <c r="M8232">
        <v>1233.9000000000001</v>
      </c>
      <c r="N8232">
        <f t="shared" si="128"/>
        <v>0</v>
      </c>
    </row>
    <row r="8233" spans="1:14" x14ac:dyDescent="0.2">
      <c r="A8233" t="s">
        <v>8505</v>
      </c>
      <c r="B8233" t="s">
        <v>34578</v>
      </c>
      <c r="I8233" t="s">
        <v>674</v>
      </c>
      <c r="J8233">
        <v>45.73</v>
      </c>
      <c r="M8233">
        <v>45.73</v>
      </c>
      <c r="N8233">
        <f t="shared" si="128"/>
        <v>0</v>
      </c>
    </row>
    <row r="8234" spans="1:14" x14ac:dyDescent="0.2">
      <c r="A8234" t="s">
        <v>8506</v>
      </c>
      <c r="B8234" t="s">
        <v>34578</v>
      </c>
      <c r="I8234" t="s">
        <v>674</v>
      </c>
      <c r="J8234">
        <v>39.630000000000003</v>
      </c>
      <c r="M8234">
        <v>39.630000000000003</v>
      </c>
      <c r="N8234">
        <f t="shared" si="128"/>
        <v>0</v>
      </c>
    </row>
    <row r="8235" spans="1:14" x14ac:dyDescent="0.2">
      <c r="A8235" t="s">
        <v>8507</v>
      </c>
      <c r="B8235" t="s">
        <v>34579</v>
      </c>
      <c r="I8235" t="s">
        <v>3</v>
      </c>
      <c r="J8235">
        <v>10.31</v>
      </c>
      <c r="M8235">
        <v>10.31</v>
      </c>
      <c r="N8235">
        <f t="shared" si="128"/>
        <v>0</v>
      </c>
    </row>
    <row r="8236" spans="1:14" x14ac:dyDescent="0.2">
      <c r="A8236" t="s">
        <v>8508</v>
      </c>
      <c r="B8236" t="s">
        <v>34579</v>
      </c>
      <c r="I8236" t="s">
        <v>3</v>
      </c>
      <c r="J8236">
        <v>10.29</v>
      </c>
      <c r="M8236">
        <v>10.29</v>
      </c>
      <c r="N8236">
        <f t="shared" si="128"/>
        <v>0</v>
      </c>
    </row>
    <row r="8237" spans="1:14" x14ac:dyDescent="0.2">
      <c r="A8237" t="s">
        <v>8509</v>
      </c>
      <c r="B8237" t="s">
        <v>34580</v>
      </c>
      <c r="I8237" t="s">
        <v>3</v>
      </c>
      <c r="J8237">
        <v>2.58</v>
      </c>
      <c r="M8237">
        <v>2.58</v>
      </c>
      <c r="N8237">
        <f t="shared" si="128"/>
        <v>0</v>
      </c>
    </row>
    <row r="8238" spans="1:14" x14ac:dyDescent="0.2">
      <c r="A8238" t="s">
        <v>8510</v>
      </c>
      <c r="B8238" t="s">
        <v>34580</v>
      </c>
      <c r="I8238" t="s">
        <v>3</v>
      </c>
      <c r="J8238">
        <v>2.57</v>
      </c>
      <c r="M8238">
        <v>2.57</v>
      </c>
      <c r="N8238">
        <f t="shared" si="128"/>
        <v>0</v>
      </c>
    </row>
    <row r="8239" spans="1:14" x14ac:dyDescent="0.2">
      <c r="A8239" t="s">
        <v>8511</v>
      </c>
      <c r="B8239" t="s">
        <v>34581</v>
      </c>
      <c r="I8239" t="s">
        <v>3</v>
      </c>
      <c r="J8239">
        <v>2.6</v>
      </c>
      <c r="M8239">
        <v>2.6</v>
      </c>
      <c r="N8239">
        <f t="shared" si="128"/>
        <v>0</v>
      </c>
    </row>
    <row r="8240" spans="1:14" x14ac:dyDescent="0.2">
      <c r="A8240" t="s">
        <v>8512</v>
      </c>
      <c r="B8240" t="s">
        <v>34581</v>
      </c>
      <c r="I8240" t="s">
        <v>3</v>
      </c>
      <c r="J8240">
        <v>2.58</v>
      </c>
      <c r="M8240">
        <v>2.58</v>
      </c>
      <c r="N8240">
        <f t="shared" si="128"/>
        <v>0</v>
      </c>
    </row>
    <row r="8241" spans="1:14" x14ac:dyDescent="0.2">
      <c r="A8241" t="s">
        <v>8513</v>
      </c>
      <c r="B8241" t="s">
        <v>34582</v>
      </c>
      <c r="I8241" t="s">
        <v>4</v>
      </c>
      <c r="J8241">
        <v>112.02</v>
      </c>
      <c r="M8241">
        <v>112.02</v>
      </c>
      <c r="N8241">
        <f t="shared" si="128"/>
        <v>0</v>
      </c>
    </row>
    <row r="8242" spans="1:14" x14ac:dyDescent="0.2">
      <c r="A8242" t="s">
        <v>8514</v>
      </c>
      <c r="B8242" t="s">
        <v>34582</v>
      </c>
      <c r="I8242" t="s">
        <v>4</v>
      </c>
      <c r="J8242">
        <v>103.67</v>
      </c>
      <c r="M8242">
        <v>103.67</v>
      </c>
      <c r="N8242">
        <f t="shared" si="128"/>
        <v>0</v>
      </c>
    </row>
    <row r="8243" spans="1:14" x14ac:dyDescent="0.2">
      <c r="A8243" t="s">
        <v>8515</v>
      </c>
      <c r="B8243" t="s">
        <v>34583</v>
      </c>
      <c r="I8243" t="s">
        <v>4</v>
      </c>
      <c r="J8243">
        <v>123.22</v>
      </c>
      <c r="M8243">
        <v>123.22</v>
      </c>
      <c r="N8243">
        <f t="shared" si="128"/>
        <v>0</v>
      </c>
    </row>
    <row r="8244" spans="1:14" x14ac:dyDescent="0.2">
      <c r="A8244" t="s">
        <v>8516</v>
      </c>
      <c r="B8244" t="s">
        <v>34583</v>
      </c>
      <c r="I8244" t="s">
        <v>4</v>
      </c>
      <c r="J8244">
        <v>114.03</v>
      </c>
      <c r="M8244">
        <v>114.03</v>
      </c>
      <c r="N8244">
        <f t="shared" si="128"/>
        <v>0</v>
      </c>
    </row>
    <row r="8245" spans="1:14" x14ac:dyDescent="0.2">
      <c r="A8245" t="s">
        <v>8517</v>
      </c>
      <c r="B8245" t="s">
        <v>34584</v>
      </c>
      <c r="I8245" t="s">
        <v>4</v>
      </c>
      <c r="J8245">
        <v>107.77</v>
      </c>
      <c r="M8245">
        <v>107.77</v>
      </c>
      <c r="N8245">
        <f t="shared" si="128"/>
        <v>0</v>
      </c>
    </row>
    <row r="8246" spans="1:14" x14ac:dyDescent="0.2">
      <c r="A8246" t="s">
        <v>8518</v>
      </c>
      <c r="B8246" t="s">
        <v>34584</v>
      </c>
      <c r="I8246" t="s">
        <v>4</v>
      </c>
      <c r="J8246">
        <v>97.73</v>
      </c>
      <c r="M8246">
        <v>97.73</v>
      </c>
      <c r="N8246">
        <f t="shared" si="128"/>
        <v>0</v>
      </c>
    </row>
    <row r="8247" spans="1:14" x14ac:dyDescent="0.2">
      <c r="A8247" t="s">
        <v>8519</v>
      </c>
      <c r="B8247" t="s">
        <v>34585</v>
      </c>
      <c r="I8247" t="s">
        <v>4</v>
      </c>
      <c r="J8247">
        <v>76.45</v>
      </c>
      <c r="M8247">
        <v>76.45</v>
      </c>
      <c r="N8247">
        <f t="shared" si="128"/>
        <v>0</v>
      </c>
    </row>
    <row r="8248" spans="1:14" x14ac:dyDescent="0.2">
      <c r="A8248" t="s">
        <v>8520</v>
      </c>
      <c r="B8248" t="s">
        <v>34585</v>
      </c>
      <c r="I8248" t="s">
        <v>4</v>
      </c>
      <c r="J8248">
        <v>70.72</v>
      </c>
      <c r="M8248">
        <v>70.72</v>
      </c>
      <c r="N8248">
        <f t="shared" si="128"/>
        <v>0</v>
      </c>
    </row>
    <row r="8249" spans="1:14" x14ac:dyDescent="0.2">
      <c r="A8249" t="s">
        <v>8521</v>
      </c>
      <c r="B8249" t="s">
        <v>34586</v>
      </c>
      <c r="I8249" t="s">
        <v>4</v>
      </c>
      <c r="J8249">
        <v>84.1</v>
      </c>
      <c r="M8249">
        <v>84.1</v>
      </c>
      <c r="N8249">
        <f t="shared" si="128"/>
        <v>0</v>
      </c>
    </row>
    <row r="8250" spans="1:14" x14ac:dyDescent="0.2">
      <c r="A8250" t="s">
        <v>8522</v>
      </c>
      <c r="B8250" t="s">
        <v>34586</v>
      </c>
      <c r="I8250" t="s">
        <v>4</v>
      </c>
      <c r="J8250">
        <v>77.790000000000006</v>
      </c>
      <c r="M8250">
        <v>77.790000000000006</v>
      </c>
      <c r="N8250">
        <f t="shared" si="128"/>
        <v>0</v>
      </c>
    </row>
    <row r="8251" spans="1:14" x14ac:dyDescent="0.2">
      <c r="A8251" t="s">
        <v>8523</v>
      </c>
      <c r="B8251" t="s">
        <v>34587</v>
      </c>
      <c r="I8251" t="s">
        <v>4</v>
      </c>
      <c r="J8251">
        <v>73.260000000000005</v>
      </c>
      <c r="M8251">
        <v>73.260000000000005</v>
      </c>
      <c r="N8251">
        <f t="shared" si="128"/>
        <v>0</v>
      </c>
    </row>
    <row r="8252" spans="1:14" x14ac:dyDescent="0.2">
      <c r="A8252" t="s">
        <v>8524</v>
      </c>
      <c r="B8252" t="s">
        <v>34587</v>
      </c>
      <c r="I8252" t="s">
        <v>4</v>
      </c>
      <c r="J8252">
        <v>66.44</v>
      </c>
      <c r="M8252">
        <v>66.44</v>
      </c>
      <c r="N8252">
        <f t="shared" si="128"/>
        <v>0</v>
      </c>
    </row>
    <row r="8253" spans="1:14" x14ac:dyDescent="0.2">
      <c r="A8253" t="s">
        <v>8525</v>
      </c>
      <c r="B8253" t="s">
        <v>34588</v>
      </c>
      <c r="I8253" t="s">
        <v>4</v>
      </c>
      <c r="J8253">
        <v>153.36000000000001</v>
      </c>
      <c r="M8253">
        <v>153.36000000000001</v>
      </c>
      <c r="N8253">
        <f t="shared" si="128"/>
        <v>0</v>
      </c>
    </row>
    <row r="8254" spans="1:14" x14ac:dyDescent="0.2">
      <c r="A8254" t="s">
        <v>8526</v>
      </c>
      <c r="B8254" t="s">
        <v>34588</v>
      </c>
      <c r="I8254" t="s">
        <v>4</v>
      </c>
      <c r="J8254">
        <v>143.12</v>
      </c>
      <c r="M8254">
        <v>143.12</v>
      </c>
      <c r="N8254">
        <f t="shared" si="128"/>
        <v>0</v>
      </c>
    </row>
    <row r="8255" spans="1:14" x14ac:dyDescent="0.2">
      <c r="A8255" t="s">
        <v>8527</v>
      </c>
      <c r="B8255" t="s">
        <v>34589</v>
      </c>
      <c r="I8255" t="s">
        <v>4</v>
      </c>
      <c r="J8255">
        <v>139.31</v>
      </c>
      <c r="M8255">
        <v>139.31</v>
      </c>
      <c r="N8255">
        <f t="shared" si="128"/>
        <v>0</v>
      </c>
    </row>
    <row r="8256" spans="1:14" x14ac:dyDescent="0.2">
      <c r="A8256" t="s">
        <v>8528</v>
      </c>
      <c r="B8256" t="s">
        <v>34589</v>
      </c>
      <c r="I8256" t="s">
        <v>4</v>
      </c>
      <c r="J8256">
        <v>130</v>
      </c>
      <c r="M8256">
        <v>130</v>
      </c>
      <c r="N8256">
        <f t="shared" si="128"/>
        <v>0</v>
      </c>
    </row>
    <row r="8257" spans="1:14" x14ac:dyDescent="0.2">
      <c r="A8257" t="s">
        <v>8529</v>
      </c>
      <c r="B8257" t="s">
        <v>34590</v>
      </c>
      <c r="I8257" t="s">
        <v>4</v>
      </c>
      <c r="J8257">
        <v>135.22</v>
      </c>
      <c r="M8257">
        <v>135.22</v>
      </c>
      <c r="N8257">
        <f t="shared" si="128"/>
        <v>0</v>
      </c>
    </row>
    <row r="8258" spans="1:14" x14ac:dyDescent="0.2">
      <c r="A8258" t="s">
        <v>8530</v>
      </c>
      <c r="B8258" t="s">
        <v>34590</v>
      </c>
      <c r="I8258" t="s">
        <v>4</v>
      </c>
      <c r="J8258">
        <v>125.14</v>
      </c>
      <c r="M8258">
        <v>125.14</v>
      </c>
      <c r="N8258">
        <f t="shared" si="128"/>
        <v>0</v>
      </c>
    </row>
    <row r="8259" spans="1:14" x14ac:dyDescent="0.2">
      <c r="A8259" t="s">
        <v>8531</v>
      </c>
      <c r="B8259" t="s">
        <v>34591</v>
      </c>
      <c r="I8259" t="s">
        <v>4</v>
      </c>
      <c r="J8259">
        <v>148.74</v>
      </c>
      <c r="M8259">
        <v>148.74</v>
      </c>
      <c r="N8259">
        <f t="shared" si="128"/>
        <v>0</v>
      </c>
    </row>
    <row r="8260" spans="1:14" x14ac:dyDescent="0.2">
      <c r="A8260" t="s">
        <v>8532</v>
      </c>
      <c r="B8260" t="s">
        <v>34591</v>
      </c>
      <c r="I8260" t="s">
        <v>4</v>
      </c>
      <c r="J8260">
        <v>137.65</v>
      </c>
      <c r="M8260">
        <v>137.65</v>
      </c>
      <c r="N8260">
        <f t="shared" ref="N8260:N8323" si="129">J8260-M8260</f>
        <v>0</v>
      </c>
    </row>
    <row r="8261" spans="1:14" x14ac:dyDescent="0.2">
      <c r="A8261" t="s">
        <v>8533</v>
      </c>
      <c r="B8261" t="s">
        <v>34592</v>
      </c>
      <c r="I8261" t="s">
        <v>4</v>
      </c>
      <c r="J8261">
        <v>172.92</v>
      </c>
      <c r="M8261">
        <v>172.92</v>
      </c>
      <c r="N8261">
        <f t="shared" si="129"/>
        <v>0</v>
      </c>
    </row>
    <row r="8262" spans="1:14" x14ac:dyDescent="0.2">
      <c r="A8262" t="s">
        <v>8534</v>
      </c>
      <c r="B8262" t="s">
        <v>34592</v>
      </c>
      <c r="I8262" t="s">
        <v>4</v>
      </c>
      <c r="J8262">
        <v>162.68</v>
      </c>
      <c r="M8262">
        <v>162.68</v>
      </c>
      <c r="N8262">
        <f t="shared" si="129"/>
        <v>0</v>
      </c>
    </row>
    <row r="8263" spans="1:14" x14ac:dyDescent="0.2">
      <c r="A8263" t="s">
        <v>8535</v>
      </c>
      <c r="B8263" t="s">
        <v>34593</v>
      </c>
      <c r="I8263" t="s">
        <v>4</v>
      </c>
      <c r="J8263">
        <v>157.19999999999999</v>
      </c>
      <c r="M8263">
        <v>157.19999999999999</v>
      </c>
      <c r="N8263">
        <f t="shared" si="129"/>
        <v>0</v>
      </c>
    </row>
    <row r="8264" spans="1:14" x14ac:dyDescent="0.2">
      <c r="A8264" t="s">
        <v>8536</v>
      </c>
      <c r="B8264" t="s">
        <v>34593</v>
      </c>
      <c r="I8264" t="s">
        <v>4</v>
      </c>
      <c r="J8264">
        <v>147.88999999999999</v>
      </c>
      <c r="M8264">
        <v>147.88999999999999</v>
      </c>
      <c r="N8264">
        <f t="shared" si="129"/>
        <v>0</v>
      </c>
    </row>
    <row r="8265" spans="1:14" x14ac:dyDescent="0.2">
      <c r="A8265" t="s">
        <v>8537</v>
      </c>
      <c r="B8265" t="s">
        <v>34594</v>
      </c>
      <c r="I8265" t="s">
        <v>4</v>
      </c>
      <c r="J8265">
        <v>153.11000000000001</v>
      </c>
      <c r="M8265">
        <v>153.11000000000001</v>
      </c>
      <c r="N8265">
        <f t="shared" si="129"/>
        <v>0</v>
      </c>
    </row>
    <row r="8266" spans="1:14" x14ac:dyDescent="0.2">
      <c r="A8266" t="s">
        <v>8538</v>
      </c>
      <c r="B8266" t="s">
        <v>34594</v>
      </c>
      <c r="I8266" t="s">
        <v>4</v>
      </c>
      <c r="J8266">
        <v>143.03</v>
      </c>
      <c r="M8266">
        <v>143.03</v>
      </c>
      <c r="N8266">
        <f t="shared" si="129"/>
        <v>0</v>
      </c>
    </row>
    <row r="8267" spans="1:14" x14ac:dyDescent="0.2">
      <c r="A8267" t="s">
        <v>8539</v>
      </c>
      <c r="B8267" t="s">
        <v>34595</v>
      </c>
      <c r="I8267" t="s">
        <v>4</v>
      </c>
      <c r="J8267">
        <v>168.42</v>
      </c>
      <c r="M8267">
        <v>168.42</v>
      </c>
      <c r="N8267">
        <f t="shared" si="129"/>
        <v>0</v>
      </c>
    </row>
    <row r="8268" spans="1:14" x14ac:dyDescent="0.2">
      <c r="A8268" t="s">
        <v>8540</v>
      </c>
      <c r="B8268" t="s">
        <v>34595</v>
      </c>
      <c r="I8268" t="s">
        <v>4</v>
      </c>
      <c r="J8268">
        <v>157.33000000000001</v>
      </c>
      <c r="M8268">
        <v>157.33000000000001</v>
      </c>
      <c r="N8268">
        <f t="shared" si="129"/>
        <v>0</v>
      </c>
    </row>
    <row r="8269" spans="1:14" x14ac:dyDescent="0.2">
      <c r="A8269" t="s">
        <v>8541</v>
      </c>
      <c r="B8269" t="s">
        <v>34596</v>
      </c>
      <c r="I8269" t="s">
        <v>4</v>
      </c>
      <c r="J8269">
        <v>193.16</v>
      </c>
      <c r="M8269">
        <v>193.16</v>
      </c>
      <c r="N8269">
        <f t="shared" si="129"/>
        <v>0</v>
      </c>
    </row>
    <row r="8270" spans="1:14" x14ac:dyDescent="0.2">
      <c r="A8270" t="s">
        <v>8542</v>
      </c>
      <c r="B8270" t="s">
        <v>34596</v>
      </c>
      <c r="I8270" t="s">
        <v>4</v>
      </c>
      <c r="J8270">
        <v>182.92</v>
      </c>
      <c r="M8270">
        <v>182.92</v>
      </c>
      <c r="N8270">
        <f t="shared" si="129"/>
        <v>0</v>
      </c>
    </row>
    <row r="8271" spans="1:14" x14ac:dyDescent="0.2">
      <c r="A8271" t="s">
        <v>8543</v>
      </c>
      <c r="B8271" t="s">
        <v>34597</v>
      </c>
      <c r="I8271" t="s">
        <v>4</v>
      </c>
      <c r="J8271">
        <v>175.6</v>
      </c>
      <c r="M8271">
        <v>175.6</v>
      </c>
      <c r="N8271">
        <f t="shared" si="129"/>
        <v>0</v>
      </c>
    </row>
    <row r="8272" spans="1:14" x14ac:dyDescent="0.2">
      <c r="A8272" t="s">
        <v>8544</v>
      </c>
      <c r="B8272" t="s">
        <v>34597</v>
      </c>
      <c r="I8272" t="s">
        <v>4</v>
      </c>
      <c r="J8272">
        <v>166.29</v>
      </c>
      <c r="M8272">
        <v>166.29</v>
      </c>
      <c r="N8272">
        <f t="shared" si="129"/>
        <v>0</v>
      </c>
    </row>
    <row r="8273" spans="1:14" x14ac:dyDescent="0.2">
      <c r="A8273" t="s">
        <v>8545</v>
      </c>
      <c r="B8273" t="s">
        <v>34598</v>
      </c>
      <c r="I8273" t="s">
        <v>4</v>
      </c>
      <c r="J8273">
        <v>176.51</v>
      </c>
      <c r="M8273">
        <v>176.51</v>
      </c>
      <c r="N8273">
        <f t="shared" si="129"/>
        <v>0</v>
      </c>
    </row>
    <row r="8274" spans="1:14" x14ac:dyDescent="0.2">
      <c r="A8274" t="s">
        <v>8546</v>
      </c>
      <c r="B8274" t="s">
        <v>34598</v>
      </c>
      <c r="I8274" t="s">
        <v>4</v>
      </c>
      <c r="J8274">
        <v>165.76</v>
      </c>
      <c r="M8274">
        <v>165.76</v>
      </c>
      <c r="N8274">
        <f t="shared" si="129"/>
        <v>0</v>
      </c>
    </row>
    <row r="8275" spans="1:14" x14ac:dyDescent="0.2">
      <c r="A8275" t="s">
        <v>8547</v>
      </c>
      <c r="B8275" t="s">
        <v>34599</v>
      </c>
      <c r="I8275" t="s">
        <v>4</v>
      </c>
      <c r="J8275">
        <v>188.66</v>
      </c>
      <c r="M8275">
        <v>188.66</v>
      </c>
      <c r="N8275">
        <f t="shared" si="129"/>
        <v>0</v>
      </c>
    </row>
    <row r="8276" spans="1:14" x14ac:dyDescent="0.2">
      <c r="A8276" t="s">
        <v>8548</v>
      </c>
      <c r="B8276" t="s">
        <v>34599</v>
      </c>
      <c r="I8276" t="s">
        <v>4</v>
      </c>
      <c r="J8276">
        <v>177.57</v>
      </c>
      <c r="M8276">
        <v>177.57</v>
      </c>
      <c r="N8276">
        <f t="shared" si="129"/>
        <v>0</v>
      </c>
    </row>
    <row r="8277" spans="1:14" x14ac:dyDescent="0.2">
      <c r="A8277" t="s">
        <v>8549</v>
      </c>
      <c r="B8277" t="s">
        <v>34600</v>
      </c>
      <c r="I8277" t="s">
        <v>4</v>
      </c>
      <c r="J8277">
        <v>120.74</v>
      </c>
      <c r="M8277">
        <v>120.74</v>
      </c>
      <c r="N8277">
        <f t="shared" si="129"/>
        <v>0</v>
      </c>
    </row>
    <row r="8278" spans="1:14" x14ac:dyDescent="0.2">
      <c r="A8278" t="s">
        <v>8550</v>
      </c>
      <c r="B8278" t="s">
        <v>34600</v>
      </c>
      <c r="I8278" t="s">
        <v>4</v>
      </c>
      <c r="J8278">
        <v>112.47</v>
      </c>
      <c r="M8278">
        <v>112.47</v>
      </c>
      <c r="N8278">
        <f t="shared" si="129"/>
        <v>0</v>
      </c>
    </row>
    <row r="8279" spans="1:14" x14ac:dyDescent="0.2">
      <c r="A8279" t="s">
        <v>8551</v>
      </c>
      <c r="B8279" t="s">
        <v>34601</v>
      </c>
      <c r="I8279" t="s">
        <v>4</v>
      </c>
      <c r="J8279">
        <v>109.77</v>
      </c>
      <c r="M8279">
        <v>109.77</v>
      </c>
      <c r="N8279">
        <f t="shared" si="129"/>
        <v>0</v>
      </c>
    </row>
    <row r="8280" spans="1:14" x14ac:dyDescent="0.2">
      <c r="A8280" t="s">
        <v>8552</v>
      </c>
      <c r="B8280" t="s">
        <v>34601</v>
      </c>
      <c r="I8280" t="s">
        <v>4</v>
      </c>
      <c r="J8280">
        <v>102.24</v>
      </c>
      <c r="M8280">
        <v>102.24</v>
      </c>
      <c r="N8280">
        <f t="shared" si="129"/>
        <v>0</v>
      </c>
    </row>
    <row r="8281" spans="1:14" x14ac:dyDescent="0.2">
      <c r="A8281" t="s">
        <v>8553</v>
      </c>
      <c r="B8281" t="s">
        <v>34602</v>
      </c>
      <c r="I8281" t="s">
        <v>4</v>
      </c>
      <c r="J8281">
        <v>109.13</v>
      </c>
      <c r="M8281">
        <v>109.13</v>
      </c>
      <c r="N8281">
        <f t="shared" si="129"/>
        <v>0</v>
      </c>
    </row>
    <row r="8282" spans="1:14" x14ac:dyDescent="0.2">
      <c r="A8282" t="s">
        <v>8554</v>
      </c>
      <c r="B8282" t="s">
        <v>34602</v>
      </c>
      <c r="I8282" t="s">
        <v>4</v>
      </c>
      <c r="J8282">
        <v>100.92</v>
      </c>
      <c r="M8282">
        <v>100.92</v>
      </c>
      <c r="N8282">
        <f t="shared" si="129"/>
        <v>0</v>
      </c>
    </row>
    <row r="8283" spans="1:14" x14ac:dyDescent="0.2">
      <c r="A8283" t="s">
        <v>8555</v>
      </c>
      <c r="B8283" t="s">
        <v>34603</v>
      </c>
      <c r="I8283" t="s">
        <v>4</v>
      </c>
      <c r="J8283">
        <v>99.21</v>
      </c>
      <c r="M8283">
        <v>99.21</v>
      </c>
      <c r="N8283">
        <f t="shared" si="129"/>
        <v>0</v>
      </c>
    </row>
    <row r="8284" spans="1:14" x14ac:dyDescent="0.2">
      <c r="A8284" t="s">
        <v>8556</v>
      </c>
      <c r="B8284" t="s">
        <v>34603</v>
      </c>
      <c r="I8284" t="s">
        <v>4</v>
      </c>
      <c r="J8284">
        <v>91.74</v>
      </c>
      <c r="M8284">
        <v>91.74</v>
      </c>
      <c r="N8284">
        <f t="shared" si="129"/>
        <v>0</v>
      </c>
    </row>
    <row r="8285" spans="1:14" x14ac:dyDescent="0.2">
      <c r="A8285" t="s">
        <v>8557</v>
      </c>
      <c r="B8285" t="s">
        <v>34604</v>
      </c>
      <c r="I8285" t="s">
        <v>4</v>
      </c>
      <c r="J8285">
        <v>128.77000000000001</v>
      </c>
      <c r="M8285">
        <v>128.77000000000001</v>
      </c>
      <c r="N8285">
        <f t="shared" si="129"/>
        <v>0</v>
      </c>
    </row>
    <row r="8286" spans="1:14" x14ac:dyDescent="0.2">
      <c r="A8286" t="s">
        <v>8558</v>
      </c>
      <c r="B8286" t="s">
        <v>34604</v>
      </c>
      <c r="I8286" t="s">
        <v>4</v>
      </c>
      <c r="J8286">
        <v>120.5</v>
      </c>
      <c r="M8286">
        <v>120.5</v>
      </c>
      <c r="N8286">
        <f t="shared" si="129"/>
        <v>0</v>
      </c>
    </row>
    <row r="8287" spans="1:14" x14ac:dyDescent="0.2">
      <c r="A8287" t="s">
        <v>8559</v>
      </c>
      <c r="B8287" t="s">
        <v>34605</v>
      </c>
      <c r="I8287" t="s">
        <v>4</v>
      </c>
      <c r="J8287">
        <v>117.06</v>
      </c>
      <c r="M8287">
        <v>117.06</v>
      </c>
      <c r="N8287">
        <f t="shared" si="129"/>
        <v>0</v>
      </c>
    </row>
    <row r="8288" spans="1:14" x14ac:dyDescent="0.2">
      <c r="A8288" t="s">
        <v>8560</v>
      </c>
      <c r="B8288" t="s">
        <v>34605</v>
      </c>
      <c r="I8288" t="s">
        <v>4</v>
      </c>
      <c r="J8288">
        <v>109.54</v>
      </c>
      <c r="M8288">
        <v>109.54</v>
      </c>
      <c r="N8288">
        <f t="shared" si="129"/>
        <v>0</v>
      </c>
    </row>
    <row r="8289" spans="1:14" x14ac:dyDescent="0.2">
      <c r="A8289" t="s">
        <v>8561</v>
      </c>
      <c r="B8289" t="s">
        <v>34606</v>
      </c>
      <c r="I8289" t="s">
        <v>4</v>
      </c>
      <c r="J8289">
        <v>117.16</v>
      </c>
      <c r="M8289">
        <v>117.16</v>
      </c>
      <c r="N8289">
        <f t="shared" si="129"/>
        <v>0</v>
      </c>
    </row>
    <row r="8290" spans="1:14" x14ac:dyDescent="0.2">
      <c r="A8290" t="s">
        <v>8562</v>
      </c>
      <c r="B8290" t="s">
        <v>34606</v>
      </c>
      <c r="I8290" t="s">
        <v>4</v>
      </c>
      <c r="J8290">
        <v>108.95</v>
      </c>
      <c r="M8290">
        <v>108.95</v>
      </c>
      <c r="N8290">
        <f t="shared" si="129"/>
        <v>0</v>
      </c>
    </row>
    <row r="8291" spans="1:14" x14ac:dyDescent="0.2">
      <c r="A8291" t="s">
        <v>8563</v>
      </c>
      <c r="B8291" t="s">
        <v>34607</v>
      </c>
      <c r="I8291" t="s">
        <v>4</v>
      </c>
      <c r="J8291">
        <v>106.5</v>
      </c>
      <c r="M8291">
        <v>106.5</v>
      </c>
      <c r="N8291">
        <f t="shared" si="129"/>
        <v>0</v>
      </c>
    </row>
    <row r="8292" spans="1:14" x14ac:dyDescent="0.2">
      <c r="A8292" t="s">
        <v>8564</v>
      </c>
      <c r="B8292" t="s">
        <v>34607</v>
      </c>
      <c r="I8292" t="s">
        <v>4</v>
      </c>
      <c r="J8292">
        <v>99.04</v>
      </c>
      <c r="M8292">
        <v>99.04</v>
      </c>
      <c r="N8292">
        <f t="shared" si="129"/>
        <v>0</v>
      </c>
    </row>
    <row r="8293" spans="1:14" x14ac:dyDescent="0.2">
      <c r="A8293" t="s">
        <v>8565</v>
      </c>
      <c r="B8293" t="s">
        <v>34608</v>
      </c>
      <c r="I8293" t="s">
        <v>4</v>
      </c>
      <c r="J8293">
        <v>143.19999999999999</v>
      </c>
      <c r="M8293">
        <v>143.19999999999999</v>
      </c>
      <c r="N8293">
        <f t="shared" si="129"/>
        <v>0</v>
      </c>
    </row>
    <row r="8294" spans="1:14" x14ac:dyDescent="0.2">
      <c r="A8294" t="s">
        <v>8566</v>
      </c>
      <c r="B8294" t="s">
        <v>34608</v>
      </c>
      <c r="I8294" t="s">
        <v>4</v>
      </c>
      <c r="J8294">
        <v>134.91999999999999</v>
      </c>
      <c r="M8294">
        <v>134.91999999999999</v>
      </c>
      <c r="N8294">
        <f t="shared" si="129"/>
        <v>0</v>
      </c>
    </row>
    <row r="8295" spans="1:14" x14ac:dyDescent="0.2">
      <c r="A8295" t="s">
        <v>8567</v>
      </c>
      <c r="B8295" t="s">
        <v>34609</v>
      </c>
      <c r="I8295" t="s">
        <v>4</v>
      </c>
      <c r="J8295">
        <v>130.18</v>
      </c>
      <c r="M8295">
        <v>130.18</v>
      </c>
      <c r="N8295">
        <f t="shared" si="129"/>
        <v>0</v>
      </c>
    </row>
    <row r="8296" spans="1:14" x14ac:dyDescent="0.2">
      <c r="A8296" t="s">
        <v>8568</v>
      </c>
      <c r="B8296" t="s">
        <v>34609</v>
      </c>
      <c r="I8296" t="s">
        <v>4</v>
      </c>
      <c r="J8296">
        <v>122.66</v>
      </c>
      <c r="M8296">
        <v>122.66</v>
      </c>
      <c r="N8296">
        <f t="shared" si="129"/>
        <v>0</v>
      </c>
    </row>
    <row r="8297" spans="1:14" x14ac:dyDescent="0.2">
      <c r="A8297" t="s">
        <v>8569</v>
      </c>
      <c r="B8297" t="s">
        <v>34610</v>
      </c>
      <c r="I8297" t="s">
        <v>4</v>
      </c>
      <c r="J8297">
        <v>131.58000000000001</v>
      </c>
      <c r="M8297">
        <v>131.58000000000001</v>
      </c>
      <c r="N8297">
        <f t="shared" si="129"/>
        <v>0</v>
      </c>
    </row>
    <row r="8298" spans="1:14" x14ac:dyDescent="0.2">
      <c r="A8298" t="s">
        <v>8570</v>
      </c>
      <c r="B8298" t="s">
        <v>34610</v>
      </c>
      <c r="I8298" t="s">
        <v>4</v>
      </c>
      <c r="J8298">
        <v>123.37</v>
      </c>
      <c r="M8298">
        <v>123.37</v>
      </c>
      <c r="N8298">
        <f t="shared" si="129"/>
        <v>0</v>
      </c>
    </row>
    <row r="8299" spans="1:14" x14ac:dyDescent="0.2">
      <c r="A8299" t="s">
        <v>8571</v>
      </c>
      <c r="B8299" t="s">
        <v>34611</v>
      </c>
      <c r="I8299" t="s">
        <v>4</v>
      </c>
      <c r="J8299">
        <v>119.62</v>
      </c>
      <c r="M8299">
        <v>119.62</v>
      </c>
      <c r="N8299">
        <f t="shared" si="129"/>
        <v>0</v>
      </c>
    </row>
    <row r="8300" spans="1:14" x14ac:dyDescent="0.2">
      <c r="A8300" t="s">
        <v>8572</v>
      </c>
      <c r="B8300" t="s">
        <v>34611</v>
      </c>
      <c r="I8300" t="s">
        <v>4</v>
      </c>
      <c r="J8300">
        <v>112.16</v>
      </c>
      <c r="M8300">
        <v>112.16</v>
      </c>
      <c r="N8300">
        <f t="shared" si="129"/>
        <v>0</v>
      </c>
    </row>
    <row r="8301" spans="1:14" x14ac:dyDescent="0.2">
      <c r="A8301" t="s">
        <v>8573</v>
      </c>
      <c r="B8301" t="s">
        <v>34612</v>
      </c>
      <c r="I8301" t="s">
        <v>4</v>
      </c>
      <c r="J8301">
        <v>251.38</v>
      </c>
      <c r="M8301">
        <v>251.38</v>
      </c>
      <c r="N8301">
        <f t="shared" si="129"/>
        <v>0</v>
      </c>
    </row>
    <row r="8302" spans="1:14" x14ac:dyDescent="0.2">
      <c r="A8302" t="s">
        <v>8574</v>
      </c>
      <c r="B8302" t="s">
        <v>34612</v>
      </c>
      <c r="I8302" t="s">
        <v>4</v>
      </c>
      <c r="J8302">
        <v>236.59</v>
      </c>
      <c r="M8302">
        <v>236.59</v>
      </c>
      <c r="N8302">
        <f t="shared" si="129"/>
        <v>0</v>
      </c>
    </row>
    <row r="8303" spans="1:14" x14ac:dyDescent="0.2">
      <c r="A8303" t="s">
        <v>8575</v>
      </c>
      <c r="B8303" t="s">
        <v>34613</v>
      </c>
      <c r="I8303" t="s">
        <v>4</v>
      </c>
      <c r="J8303">
        <v>30.7</v>
      </c>
      <c r="M8303">
        <v>30.7</v>
      </c>
      <c r="N8303">
        <f t="shared" si="129"/>
        <v>0</v>
      </c>
    </row>
    <row r="8304" spans="1:14" x14ac:dyDescent="0.2">
      <c r="A8304" t="s">
        <v>8576</v>
      </c>
      <c r="B8304" t="s">
        <v>34613</v>
      </c>
      <c r="I8304" t="s">
        <v>4</v>
      </c>
      <c r="J8304">
        <v>28.14</v>
      </c>
      <c r="M8304">
        <v>28.14</v>
      </c>
      <c r="N8304">
        <f t="shared" si="129"/>
        <v>0</v>
      </c>
    </row>
    <row r="8305" spans="1:14" x14ac:dyDescent="0.2">
      <c r="A8305" t="s">
        <v>8577</v>
      </c>
      <c r="B8305" t="s">
        <v>34614</v>
      </c>
      <c r="I8305" t="s">
        <v>4</v>
      </c>
      <c r="J8305">
        <v>1774.43</v>
      </c>
      <c r="M8305">
        <v>1774.43</v>
      </c>
      <c r="N8305">
        <f t="shared" si="129"/>
        <v>0</v>
      </c>
    </row>
    <row r="8306" spans="1:14" x14ac:dyDescent="0.2">
      <c r="A8306" t="s">
        <v>8578</v>
      </c>
      <c r="B8306" t="s">
        <v>34614</v>
      </c>
      <c r="I8306" t="s">
        <v>4</v>
      </c>
      <c r="J8306">
        <v>1730.65</v>
      </c>
      <c r="M8306">
        <v>1730.65</v>
      </c>
      <c r="N8306">
        <f t="shared" si="129"/>
        <v>0</v>
      </c>
    </row>
    <row r="8307" spans="1:14" x14ac:dyDescent="0.2">
      <c r="A8307" t="s">
        <v>8579</v>
      </c>
      <c r="B8307" t="s">
        <v>34615</v>
      </c>
      <c r="I8307" t="s">
        <v>4</v>
      </c>
      <c r="J8307">
        <v>2084.87</v>
      </c>
      <c r="M8307">
        <v>2084.87</v>
      </c>
      <c r="N8307">
        <f t="shared" si="129"/>
        <v>0</v>
      </c>
    </row>
    <row r="8308" spans="1:14" x14ac:dyDescent="0.2">
      <c r="A8308" t="s">
        <v>8580</v>
      </c>
      <c r="B8308" t="s">
        <v>34615</v>
      </c>
      <c r="I8308" t="s">
        <v>4</v>
      </c>
      <c r="J8308">
        <v>2002.08</v>
      </c>
      <c r="M8308">
        <v>2002.08</v>
      </c>
      <c r="N8308">
        <f t="shared" si="129"/>
        <v>0</v>
      </c>
    </row>
    <row r="8309" spans="1:14" x14ac:dyDescent="0.2">
      <c r="A8309" t="s">
        <v>8581</v>
      </c>
      <c r="B8309" t="s">
        <v>34616</v>
      </c>
      <c r="I8309" t="s">
        <v>4</v>
      </c>
      <c r="J8309">
        <v>1975.04</v>
      </c>
      <c r="M8309">
        <v>1975.04</v>
      </c>
      <c r="N8309">
        <f t="shared" si="129"/>
        <v>0</v>
      </c>
    </row>
    <row r="8310" spans="1:14" x14ac:dyDescent="0.2">
      <c r="A8310" t="s">
        <v>8582</v>
      </c>
      <c r="B8310" t="s">
        <v>34616</v>
      </c>
      <c r="I8310" t="s">
        <v>4</v>
      </c>
      <c r="J8310">
        <v>1892.67</v>
      </c>
      <c r="M8310">
        <v>1892.67</v>
      </c>
      <c r="N8310">
        <f t="shared" si="129"/>
        <v>0</v>
      </c>
    </row>
    <row r="8311" spans="1:14" x14ac:dyDescent="0.2">
      <c r="A8311" t="s">
        <v>8583</v>
      </c>
      <c r="B8311" t="s">
        <v>34617</v>
      </c>
      <c r="I8311" t="s">
        <v>3</v>
      </c>
      <c r="J8311">
        <v>7.47</v>
      </c>
      <c r="M8311">
        <v>7.47</v>
      </c>
      <c r="N8311">
        <f t="shared" si="129"/>
        <v>0</v>
      </c>
    </row>
    <row r="8312" spans="1:14" x14ac:dyDescent="0.2">
      <c r="A8312" t="s">
        <v>8584</v>
      </c>
      <c r="B8312" t="s">
        <v>34617</v>
      </c>
      <c r="I8312" t="s">
        <v>3</v>
      </c>
      <c r="J8312">
        <v>7.23</v>
      </c>
      <c r="M8312">
        <v>7.23</v>
      </c>
      <c r="N8312">
        <f t="shared" si="129"/>
        <v>0</v>
      </c>
    </row>
    <row r="8313" spans="1:14" x14ac:dyDescent="0.2">
      <c r="A8313" t="s">
        <v>8585</v>
      </c>
      <c r="B8313" t="s">
        <v>34618</v>
      </c>
      <c r="I8313" t="s">
        <v>4</v>
      </c>
      <c r="J8313">
        <v>73.23</v>
      </c>
      <c r="M8313">
        <v>73.23</v>
      </c>
      <c r="N8313">
        <f t="shared" si="129"/>
        <v>0</v>
      </c>
    </row>
    <row r="8314" spans="1:14" x14ac:dyDescent="0.2">
      <c r="A8314" t="s">
        <v>8586</v>
      </c>
      <c r="B8314" t="s">
        <v>34618</v>
      </c>
      <c r="I8314" t="s">
        <v>4</v>
      </c>
      <c r="J8314">
        <v>69.81</v>
      </c>
      <c r="M8314">
        <v>69.81</v>
      </c>
      <c r="N8314">
        <f t="shared" si="129"/>
        <v>0</v>
      </c>
    </row>
    <row r="8315" spans="1:14" x14ac:dyDescent="0.2">
      <c r="A8315" t="s">
        <v>8587</v>
      </c>
      <c r="B8315" t="s">
        <v>34619</v>
      </c>
      <c r="I8315" t="s">
        <v>4</v>
      </c>
      <c r="J8315">
        <v>217.15</v>
      </c>
      <c r="M8315">
        <v>217.15</v>
      </c>
      <c r="N8315">
        <f t="shared" si="129"/>
        <v>0</v>
      </c>
    </row>
    <row r="8316" spans="1:14" x14ac:dyDescent="0.2">
      <c r="A8316" t="s">
        <v>8588</v>
      </c>
      <c r="B8316" t="s">
        <v>34619</v>
      </c>
      <c r="I8316" t="s">
        <v>4</v>
      </c>
      <c r="J8316">
        <v>202.09</v>
      </c>
      <c r="M8316">
        <v>202.09</v>
      </c>
      <c r="N8316">
        <f t="shared" si="129"/>
        <v>0</v>
      </c>
    </row>
    <row r="8317" spans="1:14" x14ac:dyDescent="0.2">
      <c r="A8317" t="s">
        <v>8589</v>
      </c>
      <c r="B8317" t="s">
        <v>34620</v>
      </c>
      <c r="I8317" t="s">
        <v>4</v>
      </c>
      <c r="J8317">
        <v>333.95</v>
      </c>
      <c r="M8317">
        <v>333.95</v>
      </c>
      <c r="N8317">
        <f t="shared" si="129"/>
        <v>0</v>
      </c>
    </row>
    <row r="8318" spans="1:14" x14ac:dyDescent="0.2">
      <c r="A8318" t="s">
        <v>8590</v>
      </c>
      <c r="B8318" t="s">
        <v>34620</v>
      </c>
      <c r="I8318" t="s">
        <v>4</v>
      </c>
      <c r="J8318">
        <v>315.72000000000003</v>
      </c>
      <c r="M8318">
        <v>315.72000000000003</v>
      </c>
      <c r="N8318">
        <f t="shared" si="129"/>
        <v>0</v>
      </c>
    </row>
    <row r="8319" spans="1:14" x14ac:dyDescent="0.2">
      <c r="A8319" t="s">
        <v>8591</v>
      </c>
      <c r="B8319" t="s">
        <v>34621</v>
      </c>
      <c r="I8319" t="s">
        <v>4</v>
      </c>
      <c r="J8319">
        <v>333.95</v>
      </c>
      <c r="M8319">
        <v>333.95</v>
      </c>
      <c r="N8319">
        <f t="shared" si="129"/>
        <v>0</v>
      </c>
    </row>
    <row r="8320" spans="1:14" x14ac:dyDescent="0.2">
      <c r="A8320" t="s">
        <v>8592</v>
      </c>
      <c r="B8320" t="s">
        <v>34621</v>
      </c>
      <c r="I8320" t="s">
        <v>4</v>
      </c>
      <c r="J8320">
        <v>315.72000000000003</v>
      </c>
      <c r="M8320">
        <v>315.72000000000003</v>
      </c>
      <c r="N8320">
        <f t="shared" si="129"/>
        <v>0</v>
      </c>
    </row>
    <row r="8321" spans="1:14" x14ac:dyDescent="0.2">
      <c r="A8321" t="s">
        <v>8593</v>
      </c>
      <c r="B8321" t="s">
        <v>34622</v>
      </c>
      <c r="I8321" t="s">
        <v>4</v>
      </c>
      <c r="J8321">
        <v>778.72</v>
      </c>
      <c r="M8321">
        <v>778.72</v>
      </c>
      <c r="N8321">
        <f t="shared" si="129"/>
        <v>0</v>
      </c>
    </row>
    <row r="8322" spans="1:14" x14ac:dyDescent="0.2">
      <c r="A8322" t="s">
        <v>8594</v>
      </c>
      <c r="B8322" t="s">
        <v>34622</v>
      </c>
      <c r="I8322" t="s">
        <v>4</v>
      </c>
      <c r="J8322">
        <v>719.15</v>
      </c>
      <c r="M8322">
        <v>719.15</v>
      </c>
      <c r="N8322">
        <f t="shared" si="129"/>
        <v>0</v>
      </c>
    </row>
    <row r="8323" spans="1:14" x14ac:dyDescent="0.2">
      <c r="A8323" t="s">
        <v>8595</v>
      </c>
      <c r="B8323" t="s">
        <v>34623</v>
      </c>
      <c r="I8323" t="s">
        <v>4</v>
      </c>
      <c r="J8323">
        <v>738.25</v>
      </c>
      <c r="M8323">
        <v>738.25</v>
      </c>
      <c r="N8323">
        <f t="shared" si="129"/>
        <v>0</v>
      </c>
    </row>
    <row r="8324" spans="1:14" x14ac:dyDescent="0.2">
      <c r="A8324" t="s">
        <v>8596</v>
      </c>
      <c r="B8324" t="s">
        <v>34623</v>
      </c>
      <c r="I8324" t="s">
        <v>4</v>
      </c>
      <c r="J8324">
        <v>680.38</v>
      </c>
      <c r="M8324">
        <v>680.38</v>
      </c>
      <c r="N8324">
        <f t="shared" ref="N8324:N8387" si="130">J8324-M8324</f>
        <v>0</v>
      </c>
    </row>
    <row r="8325" spans="1:14" x14ac:dyDescent="0.2">
      <c r="A8325" t="s">
        <v>8597</v>
      </c>
      <c r="B8325" t="s">
        <v>34624</v>
      </c>
      <c r="I8325" t="s">
        <v>20</v>
      </c>
      <c r="J8325">
        <v>128.59</v>
      </c>
      <c r="M8325">
        <v>128.59</v>
      </c>
      <c r="N8325">
        <f t="shared" si="130"/>
        <v>0</v>
      </c>
    </row>
    <row r="8326" spans="1:14" x14ac:dyDescent="0.2">
      <c r="A8326" t="s">
        <v>8598</v>
      </c>
      <c r="B8326" t="s">
        <v>34624</v>
      </c>
      <c r="I8326" t="s">
        <v>20</v>
      </c>
      <c r="J8326">
        <v>128.31</v>
      </c>
      <c r="M8326">
        <v>128.31</v>
      </c>
      <c r="N8326">
        <f t="shared" si="130"/>
        <v>0</v>
      </c>
    </row>
    <row r="8327" spans="1:14" x14ac:dyDescent="0.2">
      <c r="A8327" t="s">
        <v>8599</v>
      </c>
      <c r="B8327" t="s">
        <v>34625</v>
      </c>
      <c r="I8327" t="s">
        <v>20</v>
      </c>
      <c r="J8327">
        <v>166.84</v>
      </c>
      <c r="M8327">
        <v>166.84</v>
      </c>
      <c r="N8327">
        <f t="shared" si="130"/>
        <v>0</v>
      </c>
    </row>
    <row r="8328" spans="1:14" x14ac:dyDescent="0.2">
      <c r="A8328" t="s">
        <v>8600</v>
      </c>
      <c r="B8328" t="s">
        <v>34625</v>
      </c>
      <c r="I8328" t="s">
        <v>20</v>
      </c>
      <c r="J8328">
        <v>160.82</v>
      </c>
      <c r="M8328">
        <v>160.82</v>
      </c>
      <c r="N8328">
        <f t="shared" si="130"/>
        <v>0</v>
      </c>
    </row>
    <row r="8329" spans="1:14" x14ac:dyDescent="0.2">
      <c r="A8329" t="s">
        <v>8601</v>
      </c>
      <c r="B8329" t="s">
        <v>34626</v>
      </c>
      <c r="I8329" t="s">
        <v>20</v>
      </c>
      <c r="J8329">
        <v>154.78</v>
      </c>
      <c r="M8329">
        <v>154.78</v>
      </c>
      <c r="N8329">
        <f t="shared" si="130"/>
        <v>0</v>
      </c>
    </row>
    <row r="8330" spans="1:14" x14ac:dyDescent="0.2">
      <c r="A8330" t="s">
        <v>8602</v>
      </c>
      <c r="B8330" t="s">
        <v>34626</v>
      </c>
      <c r="I8330" t="s">
        <v>20</v>
      </c>
      <c r="J8330">
        <v>154.5</v>
      </c>
      <c r="M8330">
        <v>154.5</v>
      </c>
      <c r="N8330">
        <f t="shared" si="130"/>
        <v>0</v>
      </c>
    </row>
    <row r="8331" spans="1:14" x14ac:dyDescent="0.2">
      <c r="A8331" t="s">
        <v>8603</v>
      </c>
      <c r="B8331" t="s">
        <v>34627</v>
      </c>
      <c r="I8331" t="s">
        <v>20</v>
      </c>
      <c r="J8331">
        <v>193.04</v>
      </c>
      <c r="M8331">
        <v>193.04</v>
      </c>
      <c r="N8331">
        <f t="shared" si="130"/>
        <v>0</v>
      </c>
    </row>
    <row r="8332" spans="1:14" x14ac:dyDescent="0.2">
      <c r="A8332" t="s">
        <v>8604</v>
      </c>
      <c r="B8332" t="s">
        <v>34627</v>
      </c>
      <c r="I8332" t="s">
        <v>20</v>
      </c>
      <c r="J8332">
        <v>187.01</v>
      </c>
      <c r="M8332">
        <v>187.01</v>
      </c>
      <c r="N8332">
        <f t="shared" si="130"/>
        <v>0</v>
      </c>
    </row>
    <row r="8333" spans="1:14" x14ac:dyDescent="0.2">
      <c r="A8333" t="s">
        <v>28293</v>
      </c>
      <c r="B8333" t="s">
        <v>34628</v>
      </c>
      <c r="I8333" t="s">
        <v>674</v>
      </c>
      <c r="J8333">
        <v>21.05</v>
      </c>
      <c r="M8333">
        <v>21.05</v>
      </c>
      <c r="N8333">
        <f t="shared" si="130"/>
        <v>0</v>
      </c>
    </row>
    <row r="8334" spans="1:14" x14ac:dyDescent="0.2">
      <c r="A8334" t="s">
        <v>28294</v>
      </c>
      <c r="B8334" t="s">
        <v>34628</v>
      </c>
      <c r="I8334" t="s">
        <v>674</v>
      </c>
      <c r="J8334">
        <v>19.690000000000001</v>
      </c>
      <c r="M8334">
        <v>19.690000000000001</v>
      </c>
      <c r="N8334">
        <f t="shared" si="130"/>
        <v>0</v>
      </c>
    </row>
    <row r="8335" spans="1:14" x14ac:dyDescent="0.2">
      <c r="A8335" t="s">
        <v>28295</v>
      </c>
      <c r="B8335" t="s">
        <v>34629</v>
      </c>
      <c r="I8335" t="s">
        <v>674</v>
      </c>
      <c r="J8335">
        <v>20.079999999999998</v>
      </c>
      <c r="M8335">
        <v>20.079999999999998</v>
      </c>
      <c r="N8335">
        <f t="shared" si="130"/>
        <v>0</v>
      </c>
    </row>
    <row r="8336" spans="1:14" x14ac:dyDescent="0.2">
      <c r="A8336" t="s">
        <v>28296</v>
      </c>
      <c r="B8336" t="s">
        <v>34629</v>
      </c>
      <c r="I8336" t="s">
        <v>674</v>
      </c>
      <c r="J8336">
        <v>18.8</v>
      </c>
      <c r="M8336">
        <v>18.8</v>
      </c>
      <c r="N8336">
        <f t="shared" si="130"/>
        <v>0</v>
      </c>
    </row>
    <row r="8337" spans="1:14" x14ac:dyDescent="0.2">
      <c r="A8337" t="s">
        <v>28297</v>
      </c>
      <c r="B8337" t="s">
        <v>34630</v>
      </c>
      <c r="I8337" t="s">
        <v>674</v>
      </c>
      <c r="J8337">
        <v>21.17</v>
      </c>
      <c r="M8337">
        <v>21.17</v>
      </c>
      <c r="N8337">
        <f t="shared" si="130"/>
        <v>0</v>
      </c>
    </row>
    <row r="8338" spans="1:14" x14ac:dyDescent="0.2">
      <c r="A8338" t="s">
        <v>28298</v>
      </c>
      <c r="B8338" t="s">
        <v>34630</v>
      </c>
      <c r="I8338" t="s">
        <v>674</v>
      </c>
      <c r="J8338">
        <v>19.809999999999999</v>
      </c>
      <c r="M8338">
        <v>19.809999999999999</v>
      </c>
      <c r="N8338">
        <f t="shared" si="130"/>
        <v>0</v>
      </c>
    </row>
    <row r="8339" spans="1:14" x14ac:dyDescent="0.2">
      <c r="A8339" t="s">
        <v>28299</v>
      </c>
      <c r="B8339" t="s">
        <v>34631</v>
      </c>
      <c r="I8339" t="s">
        <v>674</v>
      </c>
      <c r="J8339">
        <v>16.07</v>
      </c>
      <c r="M8339">
        <v>16.07</v>
      </c>
      <c r="N8339">
        <f t="shared" si="130"/>
        <v>0</v>
      </c>
    </row>
    <row r="8340" spans="1:14" x14ac:dyDescent="0.2">
      <c r="A8340" t="s">
        <v>28300</v>
      </c>
      <c r="B8340" t="s">
        <v>34631</v>
      </c>
      <c r="I8340" t="s">
        <v>674</v>
      </c>
      <c r="J8340">
        <v>14.91</v>
      </c>
      <c r="M8340">
        <v>14.91</v>
      </c>
      <c r="N8340">
        <f t="shared" si="130"/>
        <v>0</v>
      </c>
    </row>
    <row r="8341" spans="1:14" x14ac:dyDescent="0.2">
      <c r="A8341" t="s">
        <v>8605</v>
      </c>
      <c r="B8341" t="s">
        <v>34632</v>
      </c>
      <c r="I8341" t="s">
        <v>3</v>
      </c>
      <c r="J8341">
        <v>167.98</v>
      </c>
      <c r="M8341">
        <v>167.98</v>
      </c>
      <c r="N8341">
        <f t="shared" si="130"/>
        <v>0</v>
      </c>
    </row>
    <row r="8342" spans="1:14" x14ac:dyDescent="0.2">
      <c r="A8342" t="s">
        <v>8606</v>
      </c>
      <c r="B8342" t="s">
        <v>34632</v>
      </c>
      <c r="I8342" t="s">
        <v>3</v>
      </c>
      <c r="J8342">
        <v>158.88999999999999</v>
      </c>
      <c r="M8342">
        <v>158.88999999999999</v>
      </c>
      <c r="N8342">
        <f t="shared" si="130"/>
        <v>0</v>
      </c>
    </row>
    <row r="8343" spans="1:14" x14ac:dyDescent="0.2">
      <c r="A8343" t="s">
        <v>8607</v>
      </c>
      <c r="B8343" t="s">
        <v>34633</v>
      </c>
      <c r="I8343" t="s">
        <v>4</v>
      </c>
      <c r="J8343">
        <v>46.76</v>
      </c>
      <c r="M8343">
        <v>46.76</v>
      </c>
      <c r="N8343">
        <f t="shared" si="130"/>
        <v>0</v>
      </c>
    </row>
    <row r="8344" spans="1:14" x14ac:dyDescent="0.2">
      <c r="A8344" t="s">
        <v>8608</v>
      </c>
      <c r="B8344" t="s">
        <v>34633</v>
      </c>
      <c r="I8344" t="s">
        <v>4</v>
      </c>
      <c r="J8344">
        <v>45.22</v>
      </c>
      <c r="M8344">
        <v>45.22</v>
      </c>
      <c r="N8344">
        <f t="shared" si="130"/>
        <v>0</v>
      </c>
    </row>
    <row r="8345" spans="1:14" x14ac:dyDescent="0.2">
      <c r="A8345" t="s">
        <v>8609</v>
      </c>
      <c r="B8345" t="s">
        <v>34634</v>
      </c>
      <c r="I8345" t="s">
        <v>4</v>
      </c>
      <c r="J8345">
        <v>39.21</v>
      </c>
      <c r="M8345">
        <v>39.21</v>
      </c>
      <c r="N8345">
        <f t="shared" si="130"/>
        <v>0</v>
      </c>
    </row>
    <row r="8346" spans="1:14" x14ac:dyDescent="0.2">
      <c r="A8346" t="s">
        <v>8610</v>
      </c>
      <c r="B8346" t="s">
        <v>34634</v>
      </c>
      <c r="I8346" t="s">
        <v>4</v>
      </c>
      <c r="J8346">
        <v>37.92</v>
      </c>
      <c r="M8346">
        <v>37.92</v>
      </c>
      <c r="N8346">
        <f t="shared" si="130"/>
        <v>0</v>
      </c>
    </row>
    <row r="8347" spans="1:14" x14ac:dyDescent="0.2">
      <c r="A8347" t="s">
        <v>8611</v>
      </c>
      <c r="B8347" t="s">
        <v>34635</v>
      </c>
      <c r="I8347" t="s">
        <v>4</v>
      </c>
      <c r="J8347">
        <v>28.62</v>
      </c>
      <c r="M8347">
        <v>28.62</v>
      </c>
      <c r="N8347">
        <f t="shared" si="130"/>
        <v>0</v>
      </c>
    </row>
    <row r="8348" spans="1:14" x14ac:dyDescent="0.2">
      <c r="A8348" t="s">
        <v>8612</v>
      </c>
      <c r="B8348" t="s">
        <v>34635</v>
      </c>
      <c r="I8348" t="s">
        <v>4</v>
      </c>
      <c r="J8348">
        <v>27.67</v>
      </c>
      <c r="M8348">
        <v>27.67</v>
      </c>
      <c r="N8348">
        <f t="shared" si="130"/>
        <v>0</v>
      </c>
    </row>
    <row r="8349" spans="1:14" x14ac:dyDescent="0.2">
      <c r="A8349" t="s">
        <v>8613</v>
      </c>
      <c r="B8349" t="s">
        <v>34636</v>
      </c>
      <c r="I8349" t="s">
        <v>4</v>
      </c>
      <c r="J8349">
        <v>23.43</v>
      </c>
      <c r="M8349">
        <v>23.43</v>
      </c>
      <c r="N8349">
        <f t="shared" si="130"/>
        <v>0</v>
      </c>
    </row>
    <row r="8350" spans="1:14" x14ac:dyDescent="0.2">
      <c r="A8350" t="s">
        <v>8614</v>
      </c>
      <c r="B8350" t="s">
        <v>34636</v>
      </c>
      <c r="I8350" t="s">
        <v>4</v>
      </c>
      <c r="J8350">
        <v>22.66</v>
      </c>
      <c r="M8350">
        <v>22.66</v>
      </c>
      <c r="N8350">
        <f t="shared" si="130"/>
        <v>0</v>
      </c>
    </row>
    <row r="8351" spans="1:14" x14ac:dyDescent="0.2">
      <c r="A8351" t="s">
        <v>8615</v>
      </c>
      <c r="B8351" t="s">
        <v>34637</v>
      </c>
      <c r="I8351" t="s">
        <v>4</v>
      </c>
      <c r="J8351">
        <v>22.92</v>
      </c>
      <c r="M8351">
        <v>22.92</v>
      </c>
      <c r="N8351">
        <f t="shared" si="130"/>
        <v>0</v>
      </c>
    </row>
    <row r="8352" spans="1:14" x14ac:dyDescent="0.2">
      <c r="A8352" t="s">
        <v>8616</v>
      </c>
      <c r="B8352" t="s">
        <v>34637</v>
      </c>
      <c r="I8352" t="s">
        <v>4</v>
      </c>
      <c r="J8352">
        <v>22.17</v>
      </c>
      <c r="M8352">
        <v>22.17</v>
      </c>
      <c r="N8352">
        <f t="shared" si="130"/>
        <v>0</v>
      </c>
    </row>
    <row r="8353" spans="1:14" x14ac:dyDescent="0.2">
      <c r="A8353" t="s">
        <v>8617</v>
      </c>
      <c r="B8353" t="s">
        <v>34638</v>
      </c>
      <c r="I8353" t="s">
        <v>4</v>
      </c>
      <c r="J8353">
        <v>10.220000000000001</v>
      </c>
      <c r="M8353">
        <v>10.220000000000001</v>
      </c>
      <c r="N8353">
        <f t="shared" si="130"/>
        <v>0</v>
      </c>
    </row>
    <row r="8354" spans="1:14" x14ac:dyDescent="0.2">
      <c r="A8354" t="s">
        <v>8618</v>
      </c>
      <c r="B8354" t="s">
        <v>34638</v>
      </c>
      <c r="I8354" t="s">
        <v>4</v>
      </c>
      <c r="J8354">
        <v>9.8800000000000008</v>
      </c>
      <c r="M8354">
        <v>9.8800000000000008</v>
      </c>
      <c r="N8354">
        <f t="shared" si="130"/>
        <v>0</v>
      </c>
    </row>
    <row r="8355" spans="1:14" x14ac:dyDescent="0.2">
      <c r="A8355" t="s">
        <v>8619</v>
      </c>
      <c r="B8355" t="s">
        <v>34639</v>
      </c>
      <c r="I8355" t="s">
        <v>3</v>
      </c>
      <c r="J8355">
        <v>97.7</v>
      </c>
      <c r="M8355">
        <v>97.7</v>
      </c>
      <c r="N8355">
        <f t="shared" si="130"/>
        <v>0</v>
      </c>
    </row>
    <row r="8356" spans="1:14" x14ac:dyDescent="0.2">
      <c r="A8356" t="s">
        <v>8620</v>
      </c>
      <c r="B8356" t="s">
        <v>34639</v>
      </c>
      <c r="I8356" t="s">
        <v>3</v>
      </c>
      <c r="J8356">
        <v>95.96</v>
      </c>
      <c r="M8356">
        <v>95.96</v>
      </c>
      <c r="N8356">
        <f t="shared" si="130"/>
        <v>0</v>
      </c>
    </row>
    <row r="8357" spans="1:14" x14ac:dyDescent="0.2">
      <c r="A8357" t="s">
        <v>8621</v>
      </c>
      <c r="B8357" t="s">
        <v>34640</v>
      </c>
      <c r="I8357" t="s">
        <v>3</v>
      </c>
      <c r="J8357">
        <v>88</v>
      </c>
      <c r="M8357">
        <v>88</v>
      </c>
      <c r="N8357">
        <f t="shared" si="130"/>
        <v>0</v>
      </c>
    </row>
    <row r="8358" spans="1:14" x14ac:dyDescent="0.2">
      <c r="A8358" t="s">
        <v>8622</v>
      </c>
      <c r="B8358" t="s">
        <v>34640</v>
      </c>
      <c r="I8358" t="s">
        <v>3</v>
      </c>
      <c r="J8358">
        <v>86.26</v>
      </c>
      <c r="M8358">
        <v>86.26</v>
      </c>
      <c r="N8358">
        <f t="shared" si="130"/>
        <v>0</v>
      </c>
    </row>
    <row r="8359" spans="1:14" x14ac:dyDescent="0.2">
      <c r="A8359" t="s">
        <v>8623</v>
      </c>
      <c r="B8359" t="s">
        <v>34641</v>
      </c>
      <c r="I8359" t="s">
        <v>3</v>
      </c>
      <c r="J8359">
        <v>16.260000000000002</v>
      </c>
      <c r="M8359">
        <v>16.260000000000002</v>
      </c>
      <c r="N8359">
        <f t="shared" si="130"/>
        <v>0</v>
      </c>
    </row>
    <row r="8360" spans="1:14" x14ac:dyDescent="0.2">
      <c r="A8360" t="s">
        <v>8624</v>
      </c>
      <c r="B8360" t="s">
        <v>34641</v>
      </c>
      <c r="I8360" t="s">
        <v>3</v>
      </c>
      <c r="J8360">
        <v>15.28</v>
      </c>
      <c r="M8360">
        <v>15.28</v>
      </c>
      <c r="N8360">
        <f t="shared" si="130"/>
        <v>0</v>
      </c>
    </row>
    <row r="8361" spans="1:14" x14ac:dyDescent="0.2">
      <c r="A8361" t="s">
        <v>8625</v>
      </c>
      <c r="B8361" t="s">
        <v>34642</v>
      </c>
      <c r="I8361" t="s">
        <v>3</v>
      </c>
      <c r="J8361">
        <v>19.96</v>
      </c>
      <c r="M8361">
        <v>19.96</v>
      </c>
      <c r="N8361">
        <f t="shared" si="130"/>
        <v>0</v>
      </c>
    </row>
    <row r="8362" spans="1:14" x14ac:dyDescent="0.2">
      <c r="A8362" t="s">
        <v>8626</v>
      </c>
      <c r="B8362" t="s">
        <v>34642</v>
      </c>
      <c r="I8362" t="s">
        <v>3</v>
      </c>
      <c r="J8362">
        <v>18.48</v>
      </c>
      <c r="M8362">
        <v>18.48</v>
      </c>
      <c r="N8362">
        <f t="shared" si="130"/>
        <v>0</v>
      </c>
    </row>
    <row r="8363" spans="1:14" x14ac:dyDescent="0.2">
      <c r="A8363" t="s">
        <v>8627</v>
      </c>
      <c r="B8363" t="s">
        <v>34643</v>
      </c>
      <c r="I8363" t="s">
        <v>3</v>
      </c>
      <c r="J8363">
        <v>14.84</v>
      </c>
      <c r="M8363">
        <v>14.84</v>
      </c>
      <c r="N8363">
        <f t="shared" si="130"/>
        <v>0</v>
      </c>
    </row>
    <row r="8364" spans="1:14" x14ac:dyDescent="0.2">
      <c r="A8364" t="s">
        <v>8628</v>
      </c>
      <c r="B8364" t="s">
        <v>34643</v>
      </c>
      <c r="I8364" t="s">
        <v>3</v>
      </c>
      <c r="J8364">
        <v>13.85</v>
      </c>
      <c r="M8364">
        <v>13.85</v>
      </c>
      <c r="N8364">
        <f t="shared" si="130"/>
        <v>0</v>
      </c>
    </row>
    <row r="8365" spans="1:14" x14ac:dyDescent="0.2">
      <c r="A8365" t="s">
        <v>8629</v>
      </c>
      <c r="B8365" t="s">
        <v>34644</v>
      </c>
      <c r="I8365" t="s">
        <v>3</v>
      </c>
      <c r="J8365">
        <v>18.34</v>
      </c>
      <c r="M8365">
        <v>18.34</v>
      </c>
      <c r="N8365">
        <f t="shared" si="130"/>
        <v>0</v>
      </c>
    </row>
    <row r="8366" spans="1:14" x14ac:dyDescent="0.2">
      <c r="A8366" t="s">
        <v>8630</v>
      </c>
      <c r="B8366" t="s">
        <v>34644</v>
      </c>
      <c r="I8366" t="s">
        <v>3</v>
      </c>
      <c r="J8366">
        <v>17.07</v>
      </c>
      <c r="M8366">
        <v>17.07</v>
      </c>
      <c r="N8366">
        <f t="shared" si="130"/>
        <v>0</v>
      </c>
    </row>
    <row r="8367" spans="1:14" x14ac:dyDescent="0.2">
      <c r="A8367" t="s">
        <v>8631</v>
      </c>
      <c r="B8367" t="s">
        <v>34645</v>
      </c>
      <c r="I8367" t="s">
        <v>3</v>
      </c>
      <c r="J8367">
        <v>14.3</v>
      </c>
      <c r="M8367">
        <v>14.3</v>
      </c>
      <c r="N8367">
        <f t="shared" si="130"/>
        <v>0</v>
      </c>
    </row>
    <row r="8368" spans="1:14" x14ac:dyDescent="0.2">
      <c r="A8368" t="s">
        <v>8632</v>
      </c>
      <c r="B8368" t="s">
        <v>34645</v>
      </c>
      <c r="I8368" t="s">
        <v>3</v>
      </c>
      <c r="J8368">
        <v>13.61</v>
      </c>
      <c r="M8368">
        <v>13.61</v>
      </c>
      <c r="N8368">
        <f t="shared" si="130"/>
        <v>0</v>
      </c>
    </row>
    <row r="8369" spans="1:14" x14ac:dyDescent="0.2">
      <c r="A8369" t="s">
        <v>8633</v>
      </c>
      <c r="B8369" t="s">
        <v>34646</v>
      </c>
      <c r="I8369" t="s">
        <v>3</v>
      </c>
      <c r="J8369">
        <v>19.48</v>
      </c>
      <c r="M8369">
        <v>19.48</v>
      </c>
      <c r="N8369">
        <f t="shared" si="130"/>
        <v>0</v>
      </c>
    </row>
    <row r="8370" spans="1:14" x14ac:dyDescent="0.2">
      <c r="A8370" t="s">
        <v>8634</v>
      </c>
      <c r="B8370" t="s">
        <v>34646</v>
      </c>
      <c r="I8370" t="s">
        <v>3</v>
      </c>
      <c r="J8370">
        <v>18.09</v>
      </c>
      <c r="M8370">
        <v>18.09</v>
      </c>
      <c r="N8370">
        <f t="shared" si="130"/>
        <v>0</v>
      </c>
    </row>
    <row r="8371" spans="1:14" x14ac:dyDescent="0.2">
      <c r="A8371" t="s">
        <v>8635</v>
      </c>
      <c r="B8371" t="s">
        <v>34647</v>
      </c>
      <c r="I8371" t="s">
        <v>3</v>
      </c>
      <c r="J8371">
        <v>15.34</v>
      </c>
      <c r="M8371">
        <v>15.34</v>
      </c>
      <c r="N8371">
        <f t="shared" si="130"/>
        <v>0</v>
      </c>
    </row>
    <row r="8372" spans="1:14" x14ac:dyDescent="0.2">
      <c r="A8372" t="s">
        <v>8636</v>
      </c>
      <c r="B8372" t="s">
        <v>34647</v>
      </c>
      <c r="I8372" t="s">
        <v>3</v>
      </c>
      <c r="J8372">
        <v>14.51</v>
      </c>
      <c r="M8372">
        <v>14.51</v>
      </c>
      <c r="N8372">
        <f t="shared" si="130"/>
        <v>0</v>
      </c>
    </row>
    <row r="8373" spans="1:14" x14ac:dyDescent="0.2">
      <c r="A8373" t="s">
        <v>8637</v>
      </c>
      <c r="B8373" t="s">
        <v>34648</v>
      </c>
      <c r="I8373" t="s">
        <v>3</v>
      </c>
      <c r="J8373">
        <v>12.82</v>
      </c>
      <c r="M8373">
        <v>12.82</v>
      </c>
      <c r="N8373">
        <f t="shared" si="130"/>
        <v>0</v>
      </c>
    </row>
    <row r="8374" spans="1:14" x14ac:dyDescent="0.2">
      <c r="A8374" t="s">
        <v>8638</v>
      </c>
      <c r="B8374" t="s">
        <v>34648</v>
      </c>
      <c r="I8374" t="s">
        <v>3</v>
      </c>
      <c r="J8374">
        <v>12.13</v>
      </c>
      <c r="M8374">
        <v>12.13</v>
      </c>
      <c r="N8374">
        <f t="shared" si="130"/>
        <v>0</v>
      </c>
    </row>
    <row r="8375" spans="1:14" x14ac:dyDescent="0.2">
      <c r="A8375" t="s">
        <v>8639</v>
      </c>
      <c r="B8375" t="s">
        <v>8640</v>
      </c>
      <c r="I8375" t="s">
        <v>3</v>
      </c>
      <c r="J8375">
        <v>8.67</v>
      </c>
      <c r="M8375">
        <v>8.67</v>
      </c>
      <c r="N8375">
        <f t="shared" si="130"/>
        <v>0</v>
      </c>
    </row>
    <row r="8376" spans="1:14" x14ac:dyDescent="0.2">
      <c r="A8376" t="s">
        <v>8641</v>
      </c>
      <c r="B8376" t="s">
        <v>8640</v>
      </c>
      <c r="I8376" t="s">
        <v>3</v>
      </c>
      <c r="J8376">
        <v>8.57</v>
      </c>
      <c r="M8376">
        <v>8.57</v>
      </c>
      <c r="N8376">
        <f t="shared" si="130"/>
        <v>0</v>
      </c>
    </row>
    <row r="8377" spans="1:14" x14ac:dyDescent="0.2">
      <c r="A8377" t="s">
        <v>8642</v>
      </c>
      <c r="B8377" t="s">
        <v>34649</v>
      </c>
      <c r="I8377" t="s">
        <v>3</v>
      </c>
      <c r="J8377">
        <v>12.16</v>
      </c>
      <c r="M8377">
        <v>12.16</v>
      </c>
      <c r="N8377">
        <f t="shared" si="130"/>
        <v>0</v>
      </c>
    </row>
    <row r="8378" spans="1:14" x14ac:dyDescent="0.2">
      <c r="A8378" t="s">
        <v>8643</v>
      </c>
      <c r="B8378" t="s">
        <v>34649</v>
      </c>
      <c r="I8378" t="s">
        <v>3</v>
      </c>
      <c r="J8378">
        <v>11.2</v>
      </c>
      <c r="M8378">
        <v>11.2</v>
      </c>
      <c r="N8378">
        <f t="shared" si="130"/>
        <v>0</v>
      </c>
    </row>
    <row r="8379" spans="1:14" x14ac:dyDescent="0.2">
      <c r="A8379" t="s">
        <v>8644</v>
      </c>
      <c r="B8379" t="s">
        <v>34650</v>
      </c>
      <c r="I8379" t="s">
        <v>3</v>
      </c>
      <c r="J8379">
        <v>28.12</v>
      </c>
      <c r="M8379">
        <v>28.12</v>
      </c>
      <c r="N8379">
        <f t="shared" si="130"/>
        <v>0</v>
      </c>
    </row>
    <row r="8380" spans="1:14" x14ac:dyDescent="0.2">
      <c r="A8380" t="s">
        <v>8645</v>
      </c>
      <c r="B8380" t="s">
        <v>34650</v>
      </c>
      <c r="I8380" t="s">
        <v>3</v>
      </c>
      <c r="J8380">
        <v>27.26</v>
      </c>
      <c r="M8380">
        <v>27.26</v>
      </c>
      <c r="N8380">
        <f t="shared" si="130"/>
        <v>0</v>
      </c>
    </row>
    <row r="8381" spans="1:14" x14ac:dyDescent="0.2">
      <c r="A8381" t="s">
        <v>8646</v>
      </c>
      <c r="B8381" t="s">
        <v>34651</v>
      </c>
      <c r="I8381" t="s">
        <v>3</v>
      </c>
      <c r="J8381">
        <v>14.03</v>
      </c>
      <c r="M8381">
        <v>14.03</v>
      </c>
      <c r="N8381">
        <f t="shared" si="130"/>
        <v>0</v>
      </c>
    </row>
    <row r="8382" spans="1:14" x14ac:dyDescent="0.2">
      <c r="A8382" t="s">
        <v>8647</v>
      </c>
      <c r="B8382" t="s">
        <v>34651</v>
      </c>
      <c r="I8382" t="s">
        <v>3</v>
      </c>
      <c r="J8382">
        <v>12.96</v>
      </c>
      <c r="M8382">
        <v>12.96</v>
      </c>
      <c r="N8382">
        <f t="shared" si="130"/>
        <v>0</v>
      </c>
    </row>
    <row r="8383" spans="1:14" x14ac:dyDescent="0.2">
      <c r="A8383" t="s">
        <v>8648</v>
      </c>
      <c r="B8383" t="s">
        <v>34652</v>
      </c>
      <c r="I8383" t="s">
        <v>3</v>
      </c>
      <c r="J8383">
        <v>29.99</v>
      </c>
      <c r="M8383">
        <v>29.99</v>
      </c>
      <c r="N8383">
        <f t="shared" si="130"/>
        <v>0</v>
      </c>
    </row>
    <row r="8384" spans="1:14" x14ac:dyDescent="0.2">
      <c r="A8384" t="s">
        <v>8649</v>
      </c>
      <c r="B8384" t="s">
        <v>34652</v>
      </c>
      <c r="I8384" t="s">
        <v>3</v>
      </c>
      <c r="J8384">
        <v>27.96</v>
      </c>
      <c r="M8384">
        <v>27.96</v>
      </c>
      <c r="N8384">
        <f t="shared" si="130"/>
        <v>0</v>
      </c>
    </row>
    <row r="8385" spans="1:14" x14ac:dyDescent="0.2">
      <c r="A8385" t="s">
        <v>8650</v>
      </c>
      <c r="B8385" t="s">
        <v>34653</v>
      </c>
      <c r="I8385" t="s">
        <v>3</v>
      </c>
      <c r="J8385">
        <v>54.95</v>
      </c>
      <c r="M8385">
        <v>54.95</v>
      </c>
      <c r="N8385">
        <f t="shared" si="130"/>
        <v>0</v>
      </c>
    </row>
    <row r="8386" spans="1:14" x14ac:dyDescent="0.2">
      <c r="A8386" t="s">
        <v>8651</v>
      </c>
      <c r="B8386" t="s">
        <v>34653</v>
      </c>
      <c r="I8386" t="s">
        <v>3</v>
      </c>
      <c r="J8386">
        <v>52.92</v>
      </c>
      <c r="M8386">
        <v>52.92</v>
      </c>
      <c r="N8386">
        <f t="shared" si="130"/>
        <v>0</v>
      </c>
    </row>
    <row r="8387" spans="1:14" x14ac:dyDescent="0.2">
      <c r="A8387" t="s">
        <v>8652</v>
      </c>
      <c r="B8387" t="s">
        <v>34654</v>
      </c>
      <c r="I8387" t="s">
        <v>3</v>
      </c>
      <c r="J8387">
        <v>6.09</v>
      </c>
      <c r="M8387">
        <v>6.09</v>
      </c>
      <c r="N8387">
        <f t="shared" si="130"/>
        <v>0</v>
      </c>
    </row>
    <row r="8388" spans="1:14" x14ac:dyDescent="0.2">
      <c r="A8388" t="s">
        <v>8653</v>
      </c>
      <c r="B8388" t="s">
        <v>34654</v>
      </c>
      <c r="I8388" t="s">
        <v>3</v>
      </c>
      <c r="J8388">
        <v>5.29</v>
      </c>
      <c r="M8388">
        <v>5.29</v>
      </c>
      <c r="N8388">
        <f t="shared" ref="N8388:N8451" si="131">J8388-M8388</f>
        <v>0</v>
      </c>
    </row>
    <row r="8389" spans="1:14" x14ac:dyDescent="0.2">
      <c r="A8389" t="s">
        <v>8654</v>
      </c>
      <c r="B8389" t="s">
        <v>34655</v>
      </c>
      <c r="I8389" t="s">
        <v>3</v>
      </c>
      <c r="J8389">
        <v>6.09</v>
      </c>
      <c r="M8389">
        <v>6.09</v>
      </c>
      <c r="N8389">
        <f t="shared" si="131"/>
        <v>0</v>
      </c>
    </row>
    <row r="8390" spans="1:14" x14ac:dyDescent="0.2">
      <c r="A8390" t="s">
        <v>8655</v>
      </c>
      <c r="B8390" t="s">
        <v>34655</v>
      </c>
      <c r="I8390" t="s">
        <v>3</v>
      </c>
      <c r="J8390">
        <v>5.29</v>
      </c>
      <c r="M8390">
        <v>5.29</v>
      </c>
      <c r="N8390">
        <f t="shared" si="131"/>
        <v>0</v>
      </c>
    </row>
    <row r="8391" spans="1:14" x14ac:dyDescent="0.2">
      <c r="A8391" t="s">
        <v>8656</v>
      </c>
      <c r="B8391" t="s">
        <v>34656</v>
      </c>
      <c r="I8391" t="s">
        <v>4</v>
      </c>
      <c r="J8391">
        <v>21.69</v>
      </c>
      <c r="M8391">
        <v>21.69</v>
      </c>
      <c r="N8391">
        <f t="shared" si="131"/>
        <v>0</v>
      </c>
    </row>
    <row r="8392" spans="1:14" x14ac:dyDescent="0.2">
      <c r="A8392" t="s">
        <v>8657</v>
      </c>
      <c r="B8392" t="s">
        <v>34656</v>
      </c>
      <c r="I8392" t="s">
        <v>4</v>
      </c>
      <c r="J8392">
        <v>21.2</v>
      </c>
      <c r="M8392">
        <v>21.2</v>
      </c>
      <c r="N8392">
        <f t="shared" si="131"/>
        <v>0</v>
      </c>
    </row>
    <row r="8393" spans="1:14" x14ac:dyDescent="0.2">
      <c r="A8393" t="s">
        <v>8658</v>
      </c>
      <c r="B8393" t="s">
        <v>34657</v>
      </c>
      <c r="I8393" t="s">
        <v>3</v>
      </c>
      <c r="J8393">
        <v>121.27</v>
      </c>
      <c r="M8393">
        <v>121.27</v>
      </c>
      <c r="N8393">
        <f t="shared" si="131"/>
        <v>0</v>
      </c>
    </row>
    <row r="8394" spans="1:14" x14ac:dyDescent="0.2">
      <c r="A8394" t="s">
        <v>8659</v>
      </c>
      <c r="B8394" t="s">
        <v>34657</v>
      </c>
      <c r="I8394" t="s">
        <v>3</v>
      </c>
      <c r="J8394">
        <v>121.22</v>
      </c>
      <c r="M8394">
        <v>121.22</v>
      </c>
      <c r="N8394">
        <f t="shared" si="131"/>
        <v>0</v>
      </c>
    </row>
    <row r="8395" spans="1:14" x14ac:dyDescent="0.2">
      <c r="A8395" t="s">
        <v>8660</v>
      </c>
      <c r="B8395" t="s">
        <v>34658</v>
      </c>
      <c r="I8395" t="s">
        <v>5</v>
      </c>
      <c r="J8395">
        <v>58.83</v>
      </c>
      <c r="M8395">
        <v>58.83</v>
      </c>
      <c r="N8395">
        <f t="shared" si="131"/>
        <v>0</v>
      </c>
    </row>
    <row r="8396" spans="1:14" x14ac:dyDescent="0.2">
      <c r="A8396" t="s">
        <v>8661</v>
      </c>
      <c r="B8396" t="s">
        <v>34658</v>
      </c>
      <c r="I8396" t="s">
        <v>5</v>
      </c>
      <c r="J8396">
        <v>54.72</v>
      </c>
      <c r="M8396">
        <v>54.72</v>
      </c>
      <c r="N8396">
        <f t="shared" si="131"/>
        <v>0</v>
      </c>
    </row>
    <row r="8397" spans="1:14" x14ac:dyDescent="0.2">
      <c r="A8397" t="s">
        <v>8662</v>
      </c>
      <c r="B8397" t="s">
        <v>34659</v>
      </c>
      <c r="I8397" t="s">
        <v>3</v>
      </c>
      <c r="J8397">
        <v>7.39</v>
      </c>
      <c r="M8397">
        <v>7.39</v>
      </c>
      <c r="N8397">
        <f t="shared" si="131"/>
        <v>0</v>
      </c>
    </row>
    <row r="8398" spans="1:14" x14ac:dyDescent="0.2">
      <c r="A8398" t="s">
        <v>8663</v>
      </c>
      <c r="B8398" t="s">
        <v>34659</v>
      </c>
      <c r="I8398" t="s">
        <v>3</v>
      </c>
      <c r="J8398">
        <v>6.4</v>
      </c>
      <c r="M8398">
        <v>6.4</v>
      </c>
      <c r="N8398">
        <f t="shared" si="131"/>
        <v>0</v>
      </c>
    </row>
    <row r="8399" spans="1:14" x14ac:dyDescent="0.2">
      <c r="A8399" t="s">
        <v>8664</v>
      </c>
      <c r="B8399" t="s">
        <v>34660</v>
      </c>
      <c r="I8399" t="s">
        <v>3</v>
      </c>
      <c r="J8399">
        <v>6.65</v>
      </c>
      <c r="M8399">
        <v>6.65</v>
      </c>
      <c r="N8399">
        <f t="shared" si="131"/>
        <v>0</v>
      </c>
    </row>
    <row r="8400" spans="1:14" x14ac:dyDescent="0.2">
      <c r="A8400" t="s">
        <v>8665</v>
      </c>
      <c r="B8400" t="s">
        <v>34660</v>
      </c>
      <c r="I8400" t="s">
        <v>3</v>
      </c>
      <c r="J8400">
        <v>5.76</v>
      </c>
      <c r="M8400">
        <v>5.76</v>
      </c>
      <c r="N8400">
        <f t="shared" si="131"/>
        <v>0</v>
      </c>
    </row>
    <row r="8401" spans="1:14" x14ac:dyDescent="0.2">
      <c r="A8401" t="s">
        <v>8666</v>
      </c>
      <c r="B8401" t="s">
        <v>34661</v>
      </c>
      <c r="I8401" t="s">
        <v>3</v>
      </c>
      <c r="J8401">
        <v>5.17</v>
      </c>
      <c r="M8401">
        <v>5.17</v>
      </c>
      <c r="N8401">
        <f t="shared" si="131"/>
        <v>0</v>
      </c>
    </row>
    <row r="8402" spans="1:14" x14ac:dyDescent="0.2">
      <c r="A8402" t="s">
        <v>8667</v>
      </c>
      <c r="B8402" t="s">
        <v>34661</v>
      </c>
      <c r="I8402" t="s">
        <v>3</v>
      </c>
      <c r="J8402">
        <v>4.4800000000000004</v>
      </c>
      <c r="M8402">
        <v>4.4800000000000004</v>
      </c>
      <c r="N8402">
        <f t="shared" si="131"/>
        <v>0</v>
      </c>
    </row>
    <row r="8403" spans="1:14" x14ac:dyDescent="0.2">
      <c r="A8403" t="s">
        <v>8668</v>
      </c>
      <c r="B8403" t="s">
        <v>34662</v>
      </c>
      <c r="I8403" t="s">
        <v>5</v>
      </c>
      <c r="J8403">
        <v>2.36</v>
      </c>
      <c r="M8403">
        <v>2.36</v>
      </c>
      <c r="N8403">
        <f t="shared" si="131"/>
        <v>0</v>
      </c>
    </row>
    <row r="8404" spans="1:14" x14ac:dyDescent="0.2">
      <c r="A8404" t="s">
        <v>8669</v>
      </c>
      <c r="B8404" t="s">
        <v>34662</v>
      </c>
      <c r="I8404" t="s">
        <v>5</v>
      </c>
      <c r="J8404">
        <v>2.0499999999999998</v>
      </c>
      <c r="M8404">
        <v>2.0499999999999998</v>
      </c>
      <c r="N8404">
        <f t="shared" si="131"/>
        <v>0</v>
      </c>
    </row>
    <row r="8405" spans="1:14" x14ac:dyDescent="0.2">
      <c r="A8405" t="s">
        <v>8670</v>
      </c>
      <c r="B8405" t="s">
        <v>34663</v>
      </c>
      <c r="I8405" t="s">
        <v>3</v>
      </c>
      <c r="J8405">
        <v>3.6</v>
      </c>
      <c r="M8405">
        <v>3.6</v>
      </c>
      <c r="N8405">
        <f t="shared" si="131"/>
        <v>0</v>
      </c>
    </row>
    <row r="8406" spans="1:14" x14ac:dyDescent="0.2">
      <c r="A8406" t="s">
        <v>8671</v>
      </c>
      <c r="B8406" t="s">
        <v>34663</v>
      </c>
      <c r="I8406" t="s">
        <v>3</v>
      </c>
      <c r="J8406">
        <v>3.6</v>
      </c>
      <c r="M8406">
        <v>3.6</v>
      </c>
      <c r="N8406">
        <f t="shared" si="131"/>
        <v>0</v>
      </c>
    </row>
    <row r="8407" spans="1:14" x14ac:dyDescent="0.2">
      <c r="A8407" t="s">
        <v>8672</v>
      </c>
      <c r="B8407" t="s">
        <v>34664</v>
      </c>
      <c r="I8407" t="s">
        <v>3</v>
      </c>
      <c r="J8407">
        <v>7.2</v>
      </c>
      <c r="M8407">
        <v>7.2</v>
      </c>
      <c r="N8407">
        <f t="shared" si="131"/>
        <v>0</v>
      </c>
    </row>
    <row r="8408" spans="1:14" x14ac:dyDescent="0.2">
      <c r="A8408" t="s">
        <v>8673</v>
      </c>
      <c r="B8408" t="s">
        <v>34664</v>
      </c>
      <c r="I8408" t="s">
        <v>3</v>
      </c>
      <c r="J8408">
        <v>7.2</v>
      </c>
      <c r="M8408">
        <v>7.2</v>
      </c>
      <c r="N8408">
        <f t="shared" si="131"/>
        <v>0</v>
      </c>
    </row>
    <row r="8409" spans="1:14" x14ac:dyDescent="0.2">
      <c r="A8409" t="s">
        <v>8674</v>
      </c>
      <c r="B8409" t="s">
        <v>34665</v>
      </c>
      <c r="I8409" t="s">
        <v>3</v>
      </c>
      <c r="J8409">
        <v>10.8</v>
      </c>
      <c r="M8409">
        <v>10.8</v>
      </c>
      <c r="N8409">
        <f t="shared" si="131"/>
        <v>0</v>
      </c>
    </row>
    <row r="8410" spans="1:14" x14ac:dyDescent="0.2">
      <c r="A8410" t="s">
        <v>8675</v>
      </c>
      <c r="B8410" t="s">
        <v>34665</v>
      </c>
      <c r="I8410" t="s">
        <v>3</v>
      </c>
      <c r="J8410">
        <v>10.8</v>
      </c>
      <c r="M8410">
        <v>10.8</v>
      </c>
      <c r="N8410">
        <f t="shared" si="131"/>
        <v>0</v>
      </c>
    </row>
    <row r="8411" spans="1:14" x14ac:dyDescent="0.2">
      <c r="A8411" t="s">
        <v>8676</v>
      </c>
      <c r="B8411" t="s">
        <v>34666</v>
      </c>
      <c r="I8411" t="s">
        <v>3</v>
      </c>
      <c r="J8411">
        <v>14.4</v>
      </c>
      <c r="M8411">
        <v>14.4</v>
      </c>
      <c r="N8411">
        <f t="shared" si="131"/>
        <v>0</v>
      </c>
    </row>
    <row r="8412" spans="1:14" x14ac:dyDescent="0.2">
      <c r="A8412" t="s">
        <v>8677</v>
      </c>
      <c r="B8412" t="s">
        <v>34666</v>
      </c>
      <c r="I8412" t="s">
        <v>3</v>
      </c>
      <c r="J8412">
        <v>14.4</v>
      </c>
      <c r="M8412">
        <v>14.4</v>
      </c>
      <c r="N8412">
        <f t="shared" si="131"/>
        <v>0</v>
      </c>
    </row>
    <row r="8413" spans="1:14" x14ac:dyDescent="0.2">
      <c r="A8413" t="s">
        <v>8678</v>
      </c>
      <c r="B8413" t="s">
        <v>34667</v>
      </c>
      <c r="I8413" t="s">
        <v>3</v>
      </c>
      <c r="J8413">
        <v>22.5</v>
      </c>
      <c r="M8413">
        <v>22.5</v>
      </c>
      <c r="N8413">
        <f t="shared" si="131"/>
        <v>0</v>
      </c>
    </row>
    <row r="8414" spans="1:14" x14ac:dyDescent="0.2">
      <c r="A8414" t="s">
        <v>8679</v>
      </c>
      <c r="B8414" t="s">
        <v>34667</v>
      </c>
      <c r="I8414" t="s">
        <v>3</v>
      </c>
      <c r="J8414">
        <v>22.5</v>
      </c>
      <c r="M8414">
        <v>22.5</v>
      </c>
      <c r="N8414">
        <f t="shared" si="131"/>
        <v>0</v>
      </c>
    </row>
    <row r="8415" spans="1:14" x14ac:dyDescent="0.2">
      <c r="A8415" t="s">
        <v>8680</v>
      </c>
      <c r="B8415" t="s">
        <v>34668</v>
      </c>
      <c r="I8415" t="s">
        <v>3</v>
      </c>
      <c r="J8415">
        <v>25.87</v>
      </c>
      <c r="M8415">
        <v>25.87</v>
      </c>
      <c r="N8415">
        <f t="shared" si="131"/>
        <v>0</v>
      </c>
    </row>
    <row r="8416" spans="1:14" x14ac:dyDescent="0.2">
      <c r="A8416" t="s">
        <v>8681</v>
      </c>
      <c r="B8416" t="s">
        <v>34668</v>
      </c>
      <c r="I8416" t="s">
        <v>3</v>
      </c>
      <c r="J8416">
        <v>24.53</v>
      </c>
      <c r="M8416">
        <v>24.53</v>
      </c>
      <c r="N8416">
        <f t="shared" si="131"/>
        <v>0</v>
      </c>
    </row>
    <row r="8417" spans="1:14" x14ac:dyDescent="0.2">
      <c r="A8417" t="s">
        <v>8682</v>
      </c>
      <c r="B8417" t="s">
        <v>34669</v>
      </c>
      <c r="I8417" t="s">
        <v>3</v>
      </c>
      <c r="J8417">
        <v>7.39</v>
      </c>
      <c r="M8417">
        <v>7.39</v>
      </c>
      <c r="N8417">
        <f t="shared" si="131"/>
        <v>0</v>
      </c>
    </row>
    <row r="8418" spans="1:14" x14ac:dyDescent="0.2">
      <c r="A8418" t="s">
        <v>8683</v>
      </c>
      <c r="B8418" t="s">
        <v>34669</v>
      </c>
      <c r="I8418" t="s">
        <v>3</v>
      </c>
      <c r="J8418">
        <v>6.4</v>
      </c>
      <c r="M8418">
        <v>6.4</v>
      </c>
      <c r="N8418">
        <f t="shared" si="131"/>
        <v>0</v>
      </c>
    </row>
    <row r="8419" spans="1:14" x14ac:dyDescent="0.2">
      <c r="A8419" t="s">
        <v>8684</v>
      </c>
      <c r="B8419" t="s">
        <v>34670</v>
      </c>
      <c r="I8419" t="s">
        <v>5</v>
      </c>
      <c r="J8419">
        <v>0.73</v>
      </c>
      <c r="M8419">
        <v>0.73</v>
      </c>
      <c r="N8419">
        <f t="shared" si="131"/>
        <v>0</v>
      </c>
    </row>
    <row r="8420" spans="1:14" x14ac:dyDescent="0.2">
      <c r="A8420" t="s">
        <v>8685</v>
      </c>
      <c r="B8420" t="s">
        <v>34670</v>
      </c>
      <c r="I8420" t="s">
        <v>5</v>
      </c>
      <c r="J8420">
        <v>0.64</v>
      </c>
      <c r="M8420">
        <v>0.64</v>
      </c>
      <c r="N8420">
        <f t="shared" si="131"/>
        <v>0</v>
      </c>
    </row>
    <row r="8421" spans="1:14" x14ac:dyDescent="0.2">
      <c r="A8421" t="s">
        <v>8686</v>
      </c>
      <c r="B8421" t="s">
        <v>34671</v>
      </c>
      <c r="I8421" t="s">
        <v>5</v>
      </c>
      <c r="J8421">
        <v>15.45</v>
      </c>
      <c r="M8421">
        <v>15.45</v>
      </c>
      <c r="N8421">
        <f t="shared" si="131"/>
        <v>0</v>
      </c>
    </row>
    <row r="8422" spans="1:14" x14ac:dyDescent="0.2">
      <c r="A8422" t="s">
        <v>8687</v>
      </c>
      <c r="B8422" t="s">
        <v>34671</v>
      </c>
      <c r="I8422" t="s">
        <v>5</v>
      </c>
      <c r="J8422">
        <v>15.45</v>
      </c>
      <c r="M8422">
        <v>15.45</v>
      </c>
      <c r="N8422">
        <f t="shared" si="131"/>
        <v>0</v>
      </c>
    </row>
    <row r="8423" spans="1:14" x14ac:dyDescent="0.2">
      <c r="A8423" t="s">
        <v>8688</v>
      </c>
      <c r="B8423" t="s">
        <v>34672</v>
      </c>
      <c r="I8423" t="s">
        <v>5</v>
      </c>
      <c r="J8423">
        <v>40</v>
      </c>
      <c r="M8423">
        <v>40</v>
      </c>
      <c r="N8423">
        <f t="shared" si="131"/>
        <v>0</v>
      </c>
    </row>
    <row r="8424" spans="1:14" x14ac:dyDescent="0.2">
      <c r="A8424" t="s">
        <v>8689</v>
      </c>
      <c r="B8424" t="s">
        <v>34672</v>
      </c>
      <c r="I8424" t="s">
        <v>5</v>
      </c>
      <c r="J8424">
        <v>40</v>
      </c>
      <c r="M8424">
        <v>40</v>
      </c>
      <c r="N8424">
        <f t="shared" si="131"/>
        <v>0</v>
      </c>
    </row>
    <row r="8425" spans="1:14" x14ac:dyDescent="0.2">
      <c r="A8425" t="s">
        <v>8690</v>
      </c>
      <c r="B8425" t="s">
        <v>34673</v>
      </c>
      <c r="I8425" t="s">
        <v>5</v>
      </c>
      <c r="J8425">
        <v>3</v>
      </c>
      <c r="M8425">
        <v>3</v>
      </c>
      <c r="N8425">
        <f t="shared" si="131"/>
        <v>0</v>
      </c>
    </row>
    <row r="8426" spans="1:14" x14ac:dyDescent="0.2">
      <c r="A8426" t="s">
        <v>8691</v>
      </c>
      <c r="B8426" t="s">
        <v>34673</v>
      </c>
      <c r="I8426" t="s">
        <v>5</v>
      </c>
      <c r="J8426">
        <v>3</v>
      </c>
      <c r="M8426">
        <v>3</v>
      </c>
      <c r="N8426">
        <f t="shared" si="131"/>
        <v>0</v>
      </c>
    </row>
    <row r="8427" spans="1:14" x14ac:dyDescent="0.2">
      <c r="A8427" t="s">
        <v>8692</v>
      </c>
      <c r="B8427" t="s">
        <v>34674</v>
      </c>
      <c r="I8427" t="s">
        <v>5</v>
      </c>
      <c r="J8427">
        <v>3</v>
      </c>
      <c r="M8427">
        <v>3</v>
      </c>
      <c r="N8427">
        <f t="shared" si="131"/>
        <v>0</v>
      </c>
    </row>
    <row r="8428" spans="1:14" x14ac:dyDescent="0.2">
      <c r="A8428" t="s">
        <v>8693</v>
      </c>
      <c r="B8428" t="s">
        <v>34674</v>
      </c>
      <c r="I8428" t="s">
        <v>5</v>
      </c>
      <c r="J8428">
        <v>3</v>
      </c>
      <c r="M8428">
        <v>3</v>
      </c>
      <c r="N8428">
        <f t="shared" si="131"/>
        <v>0</v>
      </c>
    </row>
    <row r="8429" spans="1:14" x14ac:dyDescent="0.2">
      <c r="A8429" t="s">
        <v>8694</v>
      </c>
      <c r="B8429" t="s">
        <v>34675</v>
      </c>
      <c r="I8429" t="s">
        <v>5</v>
      </c>
      <c r="J8429">
        <v>4.32</v>
      </c>
      <c r="M8429">
        <v>4.32</v>
      </c>
      <c r="N8429">
        <f t="shared" si="131"/>
        <v>0</v>
      </c>
    </row>
    <row r="8430" spans="1:14" x14ac:dyDescent="0.2">
      <c r="A8430" t="s">
        <v>8695</v>
      </c>
      <c r="B8430" t="s">
        <v>34675</v>
      </c>
      <c r="I8430" t="s">
        <v>5</v>
      </c>
      <c r="J8430">
        <v>4.32</v>
      </c>
      <c r="M8430">
        <v>4.32</v>
      </c>
      <c r="N8430">
        <f t="shared" si="131"/>
        <v>0</v>
      </c>
    </row>
    <row r="8431" spans="1:14" x14ac:dyDescent="0.2">
      <c r="A8431" t="s">
        <v>8696</v>
      </c>
      <c r="B8431" t="s">
        <v>34676</v>
      </c>
      <c r="I8431" t="s">
        <v>5</v>
      </c>
      <c r="J8431">
        <v>4.5</v>
      </c>
      <c r="M8431">
        <v>4.5</v>
      </c>
      <c r="N8431">
        <f t="shared" si="131"/>
        <v>0</v>
      </c>
    </row>
    <row r="8432" spans="1:14" x14ac:dyDescent="0.2">
      <c r="A8432" t="s">
        <v>8697</v>
      </c>
      <c r="B8432" t="s">
        <v>34676</v>
      </c>
      <c r="I8432" t="s">
        <v>5</v>
      </c>
      <c r="J8432">
        <v>4.5</v>
      </c>
      <c r="M8432">
        <v>4.5</v>
      </c>
      <c r="N8432">
        <f t="shared" si="131"/>
        <v>0</v>
      </c>
    </row>
    <row r="8433" spans="1:14" x14ac:dyDescent="0.2">
      <c r="A8433" t="s">
        <v>8698</v>
      </c>
      <c r="B8433" t="s">
        <v>34677</v>
      </c>
      <c r="I8433" t="s">
        <v>3</v>
      </c>
      <c r="J8433">
        <v>14</v>
      </c>
      <c r="M8433">
        <v>14</v>
      </c>
      <c r="N8433">
        <f t="shared" si="131"/>
        <v>0</v>
      </c>
    </row>
    <row r="8434" spans="1:14" x14ac:dyDescent="0.2">
      <c r="A8434" t="s">
        <v>8699</v>
      </c>
      <c r="B8434" t="s">
        <v>34677</v>
      </c>
      <c r="I8434" t="s">
        <v>3</v>
      </c>
      <c r="J8434">
        <v>14</v>
      </c>
      <c r="M8434">
        <v>14</v>
      </c>
      <c r="N8434">
        <f t="shared" si="131"/>
        <v>0</v>
      </c>
    </row>
    <row r="8435" spans="1:14" x14ac:dyDescent="0.2">
      <c r="A8435" t="s">
        <v>8700</v>
      </c>
      <c r="B8435" t="s">
        <v>34678</v>
      </c>
      <c r="I8435" t="s">
        <v>3</v>
      </c>
      <c r="J8435">
        <v>12</v>
      </c>
      <c r="M8435">
        <v>12</v>
      </c>
      <c r="N8435">
        <f t="shared" si="131"/>
        <v>0</v>
      </c>
    </row>
    <row r="8436" spans="1:14" x14ac:dyDescent="0.2">
      <c r="A8436" t="s">
        <v>8701</v>
      </c>
      <c r="B8436" t="s">
        <v>34678</v>
      </c>
      <c r="I8436" t="s">
        <v>3</v>
      </c>
      <c r="J8436">
        <v>12</v>
      </c>
      <c r="M8436">
        <v>12</v>
      </c>
      <c r="N8436">
        <f t="shared" si="131"/>
        <v>0</v>
      </c>
    </row>
    <row r="8437" spans="1:14" x14ac:dyDescent="0.2">
      <c r="A8437" t="s">
        <v>8702</v>
      </c>
      <c r="B8437" t="s">
        <v>34679</v>
      </c>
      <c r="I8437" t="s">
        <v>3</v>
      </c>
      <c r="J8437">
        <v>24</v>
      </c>
      <c r="M8437">
        <v>24</v>
      </c>
      <c r="N8437">
        <f t="shared" si="131"/>
        <v>0</v>
      </c>
    </row>
    <row r="8438" spans="1:14" x14ac:dyDescent="0.2">
      <c r="A8438" t="s">
        <v>8703</v>
      </c>
      <c r="B8438" t="s">
        <v>34679</v>
      </c>
      <c r="I8438" t="s">
        <v>3</v>
      </c>
      <c r="J8438">
        <v>24</v>
      </c>
      <c r="M8438">
        <v>24</v>
      </c>
      <c r="N8438">
        <f t="shared" si="131"/>
        <v>0</v>
      </c>
    </row>
    <row r="8439" spans="1:14" x14ac:dyDescent="0.2">
      <c r="A8439" t="s">
        <v>8704</v>
      </c>
      <c r="B8439" t="s">
        <v>34680</v>
      </c>
      <c r="I8439" t="s">
        <v>3</v>
      </c>
      <c r="J8439">
        <v>28</v>
      </c>
      <c r="M8439">
        <v>28</v>
      </c>
      <c r="N8439">
        <f t="shared" si="131"/>
        <v>0</v>
      </c>
    </row>
    <row r="8440" spans="1:14" x14ac:dyDescent="0.2">
      <c r="A8440" t="s">
        <v>8705</v>
      </c>
      <c r="B8440" t="s">
        <v>34680</v>
      </c>
      <c r="I8440" t="s">
        <v>3</v>
      </c>
      <c r="J8440">
        <v>28</v>
      </c>
      <c r="M8440">
        <v>28</v>
      </c>
      <c r="N8440">
        <f t="shared" si="131"/>
        <v>0</v>
      </c>
    </row>
    <row r="8441" spans="1:14" x14ac:dyDescent="0.2">
      <c r="A8441" t="s">
        <v>8706</v>
      </c>
      <c r="B8441" t="s">
        <v>34681</v>
      </c>
      <c r="I8441" t="s">
        <v>3</v>
      </c>
      <c r="J8441">
        <v>13.2</v>
      </c>
      <c r="M8441">
        <v>13.2</v>
      </c>
      <c r="N8441">
        <f t="shared" si="131"/>
        <v>0</v>
      </c>
    </row>
    <row r="8442" spans="1:14" x14ac:dyDescent="0.2">
      <c r="A8442" t="s">
        <v>8707</v>
      </c>
      <c r="B8442" t="s">
        <v>34681</v>
      </c>
      <c r="I8442" t="s">
        <v>3</v>
      </c>
      <c r="J8442">
        <v>13.2</v>
      </c>
      <c r="M8442">
        <v>13.2</v>
      </c>
      <c r="N8442">
        <f t="shared" si="131"/>
        <v>0</v>
      </c>
    </row>
    <row r="8443" spans="1:14" x14ac:dyDescent="0.2">
      <c r="A8443" t="s">
        <v>8708</v>
      </c>
      <c r="B8443" t="s">
        <v>34682</v>
      </c>
      <c r="I8443" t="s">
        <v>3</v>
      </c>
      <c r="J8443">
        <v>42</v>
      </c>
      <c r="M8443">
        <v>42</v>
      </c>
      <c r="N8443">
        <f t="shared" si="131"/>
        <v>0</v>
      </c>
    </row>
    <row r="8444" spans="1:14" x14ac:dyDescent="0.2">
      <c r="A8444" t="s">
        <v>8709</v>
      </c>
      <c r="B8444" t="s">
        <v>34682</v>
      </c>
      <c r="I8444" t="s">
        <v>3</v>
      </c>
      <c r="J8444">
        <v>42</v>
      </c>
      <c r="M8444">
        <v>42</v>
      </c>
      <c r="N8444">
        <f t="shared" si="131"/>
        <v>0</v>
      </c>
    </row>
    <row r="8445" spans="1:14" x14ac:dyDescent="0.2">
      <c r="A8445" t="s">
        <v>8710</v>
      </c>
      <c r="B8445" t="s">
        <v>34683</v>
      </c>
      <c r="I8445" t="s">
        <v>3</v>
      </c>
      <c r="J8445">
        <v>8</v>
      </c>
      <c r="M8445">
        <v>8</v>
      </c>
      <c r="N8445">
        <f t="shared" si="131"/>
        <v>0</v>
      </c>
    </row>
    <row r="8446" spans="1:14" x14ac:dyDescent="0.2">
      <c r="A8446" t="s">
        <v>8711</v>
      </c>
      <c r="B8446" t="s">
        <v>34683</v>
      </c>
      <c r="I8446" t="s">
        <v>3</v>
      </c>
      <c r="J8446">
        <v>8</v>
      </c>
      <c r="M8446">
        <v>8</v>
      </c>
      <c r="N8446">
        <f t="shared" si="131"/>
        <v>0</v>
      </c>
    </row>
    <row r="8447" spans="1:14" x14ac:dyDescent="0.2">
      <c r="A8447" t="s">
        <v>8712</v>
      </c>
      <c r="B8447" t="s">
        <v>34684</v>
      </c>
      <c r="I8447" t="s">
        <v>3</v>
      </c>
      <c r="J8447">
        <v>17.600000000000001</v>
      </c>
      <c r="M8447">
        <v>17.600000000000001</v>
      </c>
      <c r="N8447">
        <f t="shared" si="131"/>
        <v>0</v>
      </c>
    </row>
    <row r="8448" spans="1:14" x14ac:dyDescent="0.2">
      <c r="A8448" t="s">
        <v>8713</v>
      </c>
      <c r="B8448" t="s">
        <v>34684</v>
      </c>
      <c r="I8448" t="s">
        <v>3</v>
      </c>
      <c r="J8448">
        <v>17.600000000000001</v>
      </c>
      <c r="M8448">
        <v>17.600000000000001</v>
      </c>
      <c r="N8448">
        <f t="shared" si="131"/>
        <v>0</v>
      </c>
    </row>
    <row r="8449" spans="1:14" x14ac:dyDescent="0.2">
      <c r="A8449" t="s">
        <v>8714</v>
      </c>
      <c r="B8449" t="s">
        <v>34685</v>
      </c>
      <c r="I8449" t="s">
        <v>3</v>
      </c>
      <c r="J8449">
        <v>27.5</v>
      </c>
      <c r="M8449">
        <v>27.5</v>
      </c>
      <c r="N8449">
        <f t="shared" si="131"/>
        <v>0</v>
      </c>
    </row>
    <row r="8450" spans="1:14" x14ac:dyDescent="0.2">
      <c r="A8450" t="s">
        <v>8715</v>
      </c>
      <c r="B8450" t="s">
        <v>34685</v>
      </c>
      <c r="I8450" t="s">
        <v>3</v>
      </c>
      <c r="J8450">
        <v>27.5</v>
      </c>
      <c r="M8450">
        <v>27.5</v>
      </c>
      <c r="N8450">
        <f t="shared" si="131"/>
        <v>0</v>
      </c>
    </row>
    <row r="8451" spans="1:14" x14ac:dyDescent="0.2">
      <c r="A8451" t="s">
        <v>8716</v>
      </c>
      <c r="B8451" t="s">
        <v>34686</v>
      </c>
      <c r="I8451" t="s">
        <v>3</v>
      </c>
      <c r="J8451">
        <v>27.5</v>
      </c>
      <c r="M8451">
        <v>27.5</v>
      </c>
      <c r="N8451">
        <f t="shared" si="131"/>
        <v>0</v>
      </c>
    </row>
    <row r="8452" spans="1:14" x14ac:dyDescent="0.2">
      <c r="A8452" t="s">
        <v>8717</v>
      </c>
      <c r="B8452" t="s">
        <v>34686</v>
      </c>
      <c r="I8452" t="s">
        <v>3</v>
      </c>
      <c r="J8452">
        <v>27.5</v>
      </c>
      <c r="M8452">
        <v>27.5</v>
      </c>
      <c r="N8452">
        <f t="shared" ref="N8452:N8515" si="132">J8452-M8452</f>
        <v>0</v>
      </c>
    </row>
    <row r="8453" spans="1:14" x14ac:dyDescent="0.2">
      <c r="A8453" t="s">
        <v>8718</v>
      </c>
      <c r="B8453" t="s">
        <v>34687</v>
      </c>
      <c r="I8453" t="s">
        <v>3</v>
      </c>
      <c r="J8453">
        <v>27.5</v>
      </c>
      <c r="M8453">
        <v>27.5</v>
      </c>
      <c r="N8453">
        <f t="shared" si="132"/>
        <v>0</v>
      </c>
    </row>
    <row r="8454" spans="1:14" x14ac:dyDescent="0.2">
      <c r="A8454" t="s">
        <v>8719</v>
      </c>
      <c r="B8454" t="s">
        <v>34687</v>
      </c>
      <c r="I8454" t="s">
        <v>3</v>
      </c>
      <c r="J8454">
        <v>27.5</v>
      </c>
      <c r="M8454">
        <v>27.5</v>
      </c>
      <c r="N8454">
        <f t="shared" si="132"/>
        <v>0</v>
      </c>
    </row>
    <row r="8455" spans="1:14" x14ac:dyDescent="0.2">
      <c r="A8455" t="s">
        <v>8720</v>
      </c>
      <c r="B8455" t="s">
        <v>34688</v>
      </c>
      <c r="I8455" t="s">
        <v>3</v>
      </c>
      <c r="J8455">
        <v>27.5</v>
      </c>
      <c r="M8455">
        <v>27.5</v>
      </c>
      <c r="N8455">
        <f t="shared" si="132"/>
        <v>0</v>
      </c>
    </row>
    <row r="8456" spans="1:14" x14ac:dyDescent="0.2">
      <c r="A8456" t="s">
        <v>8721</v>
      </c>
      <c r="B8456" t="s">
        <v>34688</v>
      </c>
      <c r="I8456" t="s">
        <v>3</v>
      </c>
      <c r="J8456">
        <v>27.5</v>
      </c>
      <c r="M8456">
        <v>27.5</v>
      </c>
      <c r="N8456">
        <f t="shared" si="132"/>
        <v>0</v>
      </c>
    </row>
    <row r="8457" spans="1:14" x14ac:dyDescent="0.2">
      <c r="A8457" t="s">
        <v>8722</v>
      </c>
      <c r="B8457" t="s">
        <v>34689</v>
      </c>
      <c r="I8457" t="s">
        <v>5</v>
      </c>
      <c r="J8457">
        <v>190.28</v>
      </c>
      <c r="M8457">
        <v>190.28</v>
      </c>
      <c r="N8457">
        <f t="shared" si="132"/>
        <v>0</v>
      </c>
    </row>
    <row r="8458" spans="1:14" x14ac:dyDescent="0.2">
      <c r="A8458" t="s">
        <v>8723</v>
      </c>
      <c r="B8458" t="s">
        <v>34689</v>
      </c>
      <c r="I8458" t="s">
        <v>5</v>
      </c>
      <c r="J8458">
        <v>182.46</v>
      </c>
      <c r="M8458">
        <v>182.46</v>
      </c>
      <c r="N8458">
        <f t="shared" si="132"/>
        <v>0</v>
      </c>
    </row>
    <row r="8459" spans="1:14" x14ac:dyDescent="0.2">
      <c r="A8459" t="s">
        <v>8724</v>
      </c>
      <c r="B8459" t="s">
        <v>34690</v>
      </c>
      <c r="I8459" t="s">
        <v>5</v>
      </c>
      <c r="J8459">
        <v>378.16</v>
      </c>
      <c r="M8459">
        <v>378.16</v>
      </c>
      <c r="N8459">
        <f t="shared" si="132"/>
        <v>0</v>
      </c>
    </row>
    <row r="8460" spans="1:14" x14ac:dyDescent="0.2">
      <c r="A8460" t="s">
        <v>8725</v>
      </c>
      <c r="B8460" t="s">
        <v>34690</v>
      </c>
      <c r="I8460" t="s">
        <v>5</v>
      </c>
      <c r="J8460">
        <v>363.2</v>
      </c>
      <c r="M8460">
        <v>363.2</v>
      </c>
      <c r="N8460">
        <f t="shared" si="132"/>
        <v>0</v>
      </c>
    </row>
    <row r="8461" spans="1:14" x14ac:dyDescent="0.2">
      <c r="A8461" t="s">
        <v>8726</v>
      </c>
      <c r="B8461" t="s">
        <v>34691</v>
      </c>
      <c r="I8461" t="s">
        <v>5</v>
      </c>
      <c r="J8461">
        <v>592.26</v>
      </c>
      <c r="M8461">
        <v>592.26</v>
      </c>
      <c r="N8461">
        <f t="shared" si="132"/>
        <v>0</v>
      </c>
    </row>
    <row r="8462" spans="1:14" x14ac:dyDescent="0.2">
      <c r="A8462" t="s">
        <v>8727</v>
      </c>
      <c r="B8462" t="s">
        <v>34691</v>
      </c>
      <c r="I8462" t="s">
        <v>5</v>
      </c>
      <c r="J8462">
        <v>592.26</v>
      </c>
      <c r="M8462">
        <v>592.26</v>
      </c>
      <c r="N8462">
        <f t="shared" si="132"/>
        <v>0</v>
      </c>
    </row>
    <row r="8463" spans="1:14" x14ac:dyDescent="0.2">
      <c r="A8463" t="s">
        <v>8728</v>
      </c>
      <c r="B8463" t="s">
        <v>34692</v>
      </c>
      <c r="I8463" t="s">
        <v>5</v>
      </c>
      <c r="J8463">
        <v>1410.23</v>
      </c>
      <c r="M8463">
        <v>1410.23</v>
      </c>
      <c r="N8463">
        <f t="shared" si="132"/>
        <v>0</v>
      </c>
    </row>
    <row r="8464" spans="1:14" x14ac:dyDescent="0.2">
      <c r="A8464" t="s">
        <v>8729</v>
      </c>
      <c r="B8464" t="s">
        <v>34692</v>
      </c>
      <c r="I8464" t="s">
        <v>5</v>
      </c>
      <c r="J8464">
        <v>1410.23</v>
      </c>
      <c r="M8464">
        <v>1410.23</v>
      </c>
      <c r="N8464">
        <f t="shared" si="132"/>
        <v>0</v>
      </c>
    </row>
    <row r="8465" spans="1:14" x14ac:dyDescent="0.2">
      <c r="A8465" t="s">
        <v>8730</v>
      </c>
      <c r="B8465" t="s">
        <v>34693</v>
      </c>
      <c r="I8465" t="s">
        <v>4</v>
      </c>
      <c r="J8465">
        <v>813.03</v>
      </c>
      <c r="M8465">
        <v>813.03</v>
      </c>
      <c r="N8465">
        <f t="shared" si="132"/>
        <v>0</v>
      </c>
    </row>
    <row r="8466" spans="1:14" x14ac:dyDescent="0.2">
      <c r="A8466" t="s">
        <v>8731</v>
      </c>
      <c r="B8466" t="s">
        <v>34693</v>
      </c>
      <c r="I8466" t="s">
        <v>4</v>
      </c>
      <c r="J8466">
        <v>787.48</v>
      </c>
      <c r="M8466">
        <v>787.48</v>
      </c>
      <c r="N8466">
        <f t="shared" si="132"/>
        <v>0</v>
      </c>
    </row>
    <row r="8467" spans="1:14" x14ac:dyDescent="0.2">
      <c r="A8467" t="s">
        <v>8732</v>
      </c>
      <c r="B8467" t="s">
        <v>34694</v>
      </c>
      <c r="I8467" t="s">
        <v>4</v>
      </c>
      <c r="J8467">
        <v>60.54</v>
      </c>
      <c r="M8467">
        <v>60.54</v>
      </c>
      <c r="N8467">
        <f t="shared" si="132"/>
        <v>0</v>
      </c>
    </row>
    <row r="8468" spans="1:14" x14ac:dyDescent="0.2">
      <c r="A8468" t="s">
        <v>8733</v>
      </c>
      <c r="B8468" t="s">
        <v>34694</v>
      </c>
      <c r="I8468" t="s">
        <v>4</v>
      </c>
      <c r="J8468">
        <v>57.85</v>
      </c>
      <c r="M8468">
        <v>57.85</v>
      </c>
      <c r="N8468">
        <f t="shared" si="132"/>
        <v>0</v>
      </c>
    </row>
    <row r="8469" spans="1:14" x14ac:dyDescent="0.2">
      <c r="A8469" t="s">
        <v>8734</v>
      </c>
      <c r="B8469" t="s">
        <v>34695</v>
      </c>
      <c r="I8469" t="s">
        <v>4</v>
      </c>
      <c r="J8469">
        <v>114.11</v>
      </c>
      <c r="M8469">
        <v>114.11</v>
      </c>
      <c r="N8469">
        <f t="shared" si="132"/>
        <v>0</v>
      </c>
    </row>
    <row r="8470" spans="1:14" x14ac:dyDescent="0.2">
      <c r="A8470" t="s">
        <v>8735</v>
      </c>
      <c r="B8470" t="s">
        <v>34695</v>
      </c>
      <c r="I8470" t="s">
        <v>4</v>
      </c>
      <c r="J8470">
        <v>108.46</v>
      </c>
      <c r="M8470">
        <v>108.46</v>
      </c>
      <c r="N8470">
        <f t="shared" si="132"/>
        <v>0</v>
      </c>
    </row>
    <row r="8471" spans="1:14" x14ac:dyDescent="0.2">
      <c r="A8471" t="s">
        <v>8736</v>
      </c>
      <c r="B8471" t="s">
        <v>34696</v>
      </c>
      <c r="I8471" t="s">
        <v>5</v>
      </c>
      <c r="J8471">
        <v>481.79</v>
      </c>
      <c r="M8471">
        <v>481.79</v>
      </c>
      <c r="N8471">
        <f t="shared" si="132"/>
        <v>0</v>
      </c>
    </row>
    <row r="8472" spans="1:14" x14ac:dyDescent="0.2">
      <c r="A8472" t="s">
        <v>8737</v>
      </c>
      <c r="B8472" t="s">
        <v>34696</v>
      </c>
      <c r="I8472" t="s">
        <v>5</v>
      </c>
      <c r="J8472">
        <v>458.51</v>
      </c>
      <c r="M8472">
        <v>458.51</v>
      </c>
      <c r="N8472">
        <f t="shared" si="132"/>
        <v>0</v>
      </c>
    </row>
    <row r="8473" spans="1:14" x14ac:dyDescent="0.2">
      <c r="A8473" t="s">
        <v>8738</v>
      </c>
      <c r="B8473" t="s">
        <v>34697</v>
      </c>
      <c r="I8473" t="s">
        <v>4</v>
      </c>
      <c r="J8473">
        <v>75.83</v>
      </c>
      <c r="M8473">
        <v>75.83</v>
      </c>
      <c r="N8473">
        <f t="shared" si="132"/>
        <v>0</v>
      </c>
    </row>
    <row r="8474" spans="1:14" x14ac:dyDescent="0.2">
      <c r="A8474" t="s">
        <v>8739</v>
      </c>
      <c r="B8474" t="s">
        <v>34697</v>
      </c>
      <c r="I8474" t="s">
        <v>4</v>
      </c>
      <c r="J8474">
        <v>67.52</v>
      </c>
      <c r="M8474">
        <v>67.52</v>
      </c>
      <c r="N8474">
        <f t="shared" si="132"/>
        <v>0</v>
      </c>
    </row>
    <row r="8475" spans="1:14" x14ac:dyDescent="0.2">
      <c r="A8475" t="s">
        <v>8740</v>
      </c>
      <c r="B8475" t="s">
        <v>34698</v>
      </c>
      <c r="I8475" t="s">
        <v>4</v>
      </c>
      <c r="J8475">
        <v>104.95</v>
      </c>
      <c r="M8475">
        <v>104.95</v>
      </c>
      <c r="N8475">
        <f t="shared" si="132"/>
        <v>0</v>
      </c>
    </row>
    <row r="8476" spans="1:14" x14ac:dyDescent="0.2">
      <c r="A8476" t="s">
        <v>8741</v>
      </c>
      <c r="B8476" t="s">
        <v>34698</v>
      </c>
      <c r="I8476" t="s">
        <v>4</v>
      </c>
      <c r="J8476">
        <v>99.88</v>
      </c>
      <c r="M8476">
        <v>99.88</v>
      </c>
      <c r="N8476">
        <f t="shared" si="132"/>
        <v>0</v>
      </c>
    </row>
    <row r="8477" spans="1:14" x14ac:dyDescent="0.2">
      <c r="A8477" t="s">
        <v>8742</v>
      </c>
      <c r="B8477" t="s">
        <v>34699</v>
      </c>
      <c r="I8477" t="s">
        <v>5</v>
      </c>
      <c r="J8477">
        <v>152.09</v>
      </c>
      <c r="M8477">
        <v>152.09</v>
      </c>
      <c r="N8477">
        <f t="shared" si="132"/>
        <v>0</v>
      </c>
    </row>
    <row r="8478" spans="1:14" x14ac:dyDescent="0.2">
      <c r="A8478" t="s">
        <v>8743</v>
      </c>
      <c r="B8478" t="s">
        <v>34699</v>
      </c>
      <c r="I8478" t="s">
        <v>5</v>
      </c>
      <c r="J8478">
        <v>142.29</v>
      </c>
      <c r="M8478">
        <v>142.29</v>
      </c>
      <c r="N8478">
        <f t="shared" si="132"/>
        <v>0</v>
      </c>
    </row>
    <row r="8479" spans="1:14" x14ac:dyDescent="0.2">
      <c r="A8479" t="s">
        <v>8744</v>
      </c>
      <c r="B8479" t="s">
        <v>34700</v>
      </c>
      <c r="I8479" t="s">
        <v>4</v>
      </c>
      <c r="J8479">
        <v>120.18</v>
      </c>
      <c r="M8479">
        <v>120.18</v>
      </c>
      <c r="N8479">
        <f t="shared" si="132"/>
        <v>0</v>
      </c>
    </row>
    <row r="8480" spans="1:14" x14ac:dyDescent="0.2">
      <c r="A8480" t="s">
        <v>8745</v>
      </c>
      <c r="B8480" t="s">
        <v>34700</v>
      </c>
      <c r="I8480" t="s">
        <v>4</v>
      </c>
      <c r="J8480">
        <v>113.84</v>
      </c>
      <c r="M8480">
        <v>113.84</v>
      </c>
      <c r="N8480">
        <f t="shared" si="132"/>
        <v>0</v>
      </c>
    </row>
    <row r="8481" spans="1:14" x14ac:dyDescent="0.2">
      <c r="A8481" t="s">
        <v>8746</v>
      </c>
      <c r="B8481" t="s">
        <v>34701</v>
      </c>
      <c r="I8481" t="s">
        <v>4</v>
      </c>
      <c r="J8481">
        <v>6.51</v>
      </c>
      <c r="M8481">
        <v>6.51</v>
      </c>
      <c r="N8481">
        <f t="shared" si="132"/>
        <v>0</v>
      </c>
    </row>
    <row r="8482" spans="1:14" x14ac:dyDescent="0.2">
      <c r="A8482" t="s">
        <v>8747</v>
      </c>
      <c r="B8482" t="s">
        <v>34701</v>
      </c>
      <c r="I8482" t="s">
        <v>4</v>
      </c>
      <c r="J8482">
        <v>5.97</v>
      </c>
      <c r="M8482">
        <v>5.97</v>
      </c>
      <c r="N8482">
        <f t="shared" si="132"/>
        <v>0</v>
      </c>
    </row>
    <row r="8483" spans="1:14" x14ac:dyDescent="0.2">
      <c r="A8483" t="s">
        <v>8748</v>
      </c>
      <c r="B8483" t="s">
        <v>34702</v>
      </c>
      <c r="I8483" t="s">
        <v>4</v>
      </c>
      <c r="J8483">
        <v>7.19</v>
      </c>
      <c r="M8483">
        <v>7.19</v>
      </c>
      <c r="N8483">
        <f t="shared" si="132"/>
        <v>0</v>
      </c>
    </row>
    <row r="8484" spans="1:14" x14ac:dyDescent="0.2">
      <c r="A8484" t="s">
        <v>8749</v>
      </c>
      <c r="B8484" t="s">
        <v>34702</v>
      </c>
      <c r="I8484" t="s">
        <v>4</v>
      </c>
      <c r="J8484">
        <v>6.65</v>
      </c>
      <c r="M8484">
        <v>6.65</v>
      </c>
      <c r="N8484">
        <f t="shared" si="132"/>
        <v>0</v>
      </c>
    </row>
    <row r="8485" spans="1:14" x14ac:dyDescent="0.2">
      <c r="A8485" t="s">
        <v>8750</v>
      </c>
      <c r="B8485" t="s">
        <v>34703</v>
      </c>
      <c r="I8485" t="s">
        <v>5</v>
      </c>
      <c r="J8485">
        <v>116.66</v>
      </c>
      <c r="M8485">
        <v>116.66</v>
      </c>
      <c r="N8485">
        <f t="shared" si="132"/>
        <v>0</v>
      </c>
    </row>
    <row r="8486" spans="1:14" x14ac:dyDescent="0.2">
      <c r="A8486" t="s">
        <v>8751</v>
      </c>
      <c r="B8486" t="s">
        <v>34703</v>
      </c>
      <c r="I8486" t="s">
        <v>5</v>
      </c>
      <c r="J8486">
        <v>114.5</v>
      </c>
      <c r="M8486">
        <v>114.5</v>
      </c>
      <c r="N8486">
        <f t="shared" si="132"/>
        <v>0</v>
      </c>
    </row>
    <row r="8487" spans="1:14" x14ac:dyDescent="0.2">
      <c r="A8487" t="s">
        <v>8752</v>
      </c>
      <c r="B8487" t="s">
        <v>34704</v>
      </c>
      <c r="I8487" t="s">
        <v>5</v>
      </c>
      <c r="J8487">
        <v>225.5</v>
      </c>
      <c r="M8487">
        <v>225.5</v>
      </c>
      <c r="N8487">
        <f t="shared" si="132"/>
        <v>0</v>
      </c>
    </row>
    <row r="8488" spans="1:14" x14ac:dyDescent="0.2">
      <c r="A8488" t="s">
        <v>8753</v>
      </c>
      <c r="B8488" t="s">
        <v>34704</v>
      </c>
      <c r="I8488" t="s">
        <v>5</v>
      </c>
      <c r="J8488">
        <v>200.94</v>
      </c>
      <c r="M8488">
        <v>200.94</v>
      </c>
      <c r="N8488">
        <f t="shared" si="132"/>
        <v>0</v>
      </c>
    </row>
    <row r="8489" spans="1:14" x14ac:dyDescent="0.2">
      <c r="A8489" t="s">
        <v>8754</v>
      </c>
      <c r="B8489" t="s">
        <v>34705</v>
      </c>
      <c r="I8489" t="s">
        <v>5</v>
      </c>
      <c r="J8489">
        <v>265.08999999999997</v>
      </c>
      <c r="M8489">
        <v>265.08999999999997</v>
      </c>
      <c r="N8489">
        <f t="shared" si="132"/>
        <v>0</v>
      </c>
    </row>
    <row r="8490" spans="1:14" x14ac:dyDescent="0.2">
      <c r="A8490" t="s">
        <v>8755</v>
      </c>
      <c r="B8490" t="s">
        <v>34705</v>
      </c>
      <c r="I8490" t="s">
        <v>5</v>
      </c>
      <c r="J8490">
        <v>235.95</v>
      </c>
      <c r="M8490">
        <v>235.95</v>
      </c>
      <c r="N8490">
        <f t="shared" si="132"/>
        <v>0</v>
      </c>
    </row>
    <row r="8491" spans="1:14" x14ac:dyDescent="0.2">
      <c r="A8491" t="s">
        <v>8756</v>
      </c>
      <c r="B8491" t="s">
        <v>34706</v>
      </c>
      <c r="I8491" t="s">
        <v>5</v>
      </c>
      <c r="J8491">
        <v>216.26</v>
      </c>
      <c r="M8491">
        <v>216.26</v>
      </c>
      <c r="N8491">
        <f t="shared" si="132"/>
        <v>0</v>
      </c>
    </row>
    <row r="8492" spans="1:14" x14ac:dyDescent="0.2">
      <c r="A8492" t="s">
        <v>8757</v>
      </c>
      <c r="B8492" t="s">
        <v>34706</v>
      </c>
      <c r="I8492" t="s">
        <v>5</v>
      </c>
      <c r="J8492">
        <v>192.93</v>
      </c>
      <c r="M8492">
        <v>192.93</v>
      </c>
      <c r="N8492">
        <f t="shared" si="132"/>
        <v>0</v>
      </c>
    </row>
    <row r="8493" spans="1:14" x14ac:dyDescent="0.2">
      <c r="A8493" t="s">
        <v>8758</v>
      </c>
      <c r="B8493" t="s">
        <v>34707</v>
      </c>
      <c r="I8493" t="s">
        <v>5</v>
      </c>
      <c r="J8493">
        <v>241.92</v>
      </c>
      <c r="M8493">
        <v>241.92</v>
      </c>
      <c r="N8493">
        <f t="shared" si="132"/>
        <v>0</v>
      </c>
    </row>
    <row r="8494" spans="1:14" x14ac:dyDescent="0.2">
      <c r="A8494" t="s">
        <v>8759</v>
      </c>
      <c r="B8494" t="s">
        <v>34707</v>
      </c>
      <c r="I8494" t="s">
        <v>5</v>
      </c>
      <c r="J8494">
        <v>215.51</v>
      </c>
      <c r="M8494">
        <v>215.51</v>
      </c>
      <c r="N8494">
        <f t="shared" si="132"/>
        <v>0</v>
      </c>
    </row>
    <row r="8495" spans="1:14" x14ac:dyDescent="0.2">
      <c r="A8495" t="s">
        <v>8760</v>
      </c>
      <c r="B8495" t="s">
        <v>34708</v>
      </c>
      <c r="I8495" t="s">
        <v>5</v>
      </c>
      <c r="J8495">
        <v>433.4</v>
      </c>
      <c r="M8495">
        <v>433.4</v>
      </c>
      <c r="N8495">
        <f t="shared" si="132"/>
        <v>0</v>
      </c>
    </row>
    <row r="8496" spans="1:14" x14ac:dyDescent="0.2">
      <c r="A8496" t="s">
        <v>8761</v>
      </c>
      <c r="B8496" t="s">
        <v>34708</v>
      </c>
      <c r="I8496" t="s">
        <v>5</v>
      </c>
      <c r="J8496">
        <v>429.6</v>
      </c>
      <c r="M8496">
        <v>429.6</v>
      </c>
      <c r="N8496">
        <f t="shared" si="132"/>
        <v>0</v>
      </c>
    </row>
    <row r="8497" spans="1:14" x14ac:dyDescent="0.2">
      <c r="A8497" t="s">
        <v>8762</v>
      </c>
      <c r="B8497" t="s">
        <v>34709</v>
      </c>
      <c r="I8497" t="s">
        <v>3</v>
      </c>
      <c r="J8497">
        <v>2.36</v>
      </c>
      <c r="M8497">
        <v>2.36</v>
      </c>
      <c r="N8497">
        <f t="shared" si="132"/>
        <v>0</v>
      </c>
    </row>
    <row r="8498" spans="1:14" x14ac:dyDescent="0.2">
      <c r="A8498" t="s">
        <v>8763</v>
      </c>
      <c r="B8498" t="s">
        <v>34709</v>
      </c>
      <c r="I8498" t="s">
        <v>3</v>
      </c>
      <c r="J8498">
        <v>2.0499999999999998</v>
      </c>
      <c r="M8498">
        <v>2.0499999999999998</v>
      </c>
      <c r="N8498">
        <f t="shared" si="132"/>
        <v>0</v>
      </c>
    </row>
    <row r="8499" spans="1:14" x14ac:dyDescent="0.2">
      <c r="A8499" t="s">
        <v>8764</v>
      </c>
      <c r="B8499" t="s">
        <v>8765</v>
      </c>
      <c r="I8499" t="s">
        <v>3</v>
      </c>
      <c r="J8499">
        <v>1.47</v>
      </c>
      <c r="M8499">
        <v>1.47</v>
      </c>
      <c r="N8499">
        <f t="shared" si="132"/>
        <v>0</v>
      </c>
    </row>
    <row r="8500" spans="1:14" x14ac:dyDescent="0.2">
      <c r="A8500" t="s">
        <v>8766</v>
      </c>
      <c r="B8500" t="s">
        <v>8765</v>
      </c>
      <c r="I8500" t="s">
        <v>3</v>
      </c>
      <c r="J8500">
        <v>1.28</v>
      </c>
      <c r="M8500">
        <v>1.28</v>
      </c>
      <c r="N8500">
        <f t="shared" si="132"/>
        <v>0</v>
      </c>
    </row>
    <row r="8501" spans="1:14" x14ac:dyDescent="0.2">
      <c r="A8501" t="s">
        <v>8767</v>
      </c>
      <c r="B8501" t="s">
        <v>8768</v>
      </c>
      <c r="I8501" t="s">
        <v>3</v>
      </c>
      <c r="J8501">
        <v>2.21</v>
      </c>
      <c r="M8501">
        <v>2.21</v>
      </c>
      <c r="N8501">
        <f t="shared" si="132"/>
        <v>0</v>
      </c>
    </row>
    <row r="8502" spans="1:14" x14ac:dyDescent="0.2">
      <c r="A8502" t="s">
        <v>8769</v>
      </c>
      <c r="B8502" t="s">
        <v>8768</v>
      </c>
      <c r="I8502" t="s">
        <v>3</v>
      </c>
      <c r="J8502">
        <v>1.92</v>
      </c>
      <c r="M8502">
        <v>1.92</v>
      </c>
      <c r="N8502">
        <f t="shared" si="132"/>
        <v>0</v>
      </c>
    </row>
    <row r="8503" spans="1:14" x14ac:dyDescent="0.2">
      <c r="A8503" t="s">
        <v>8770</v>
      </c>
      <c r="B8503" t="s">
        <v>22143</v>
      </c>
      <c r="I8503" t="s">
        <v>5</v>
      </c>
      <c r="J8503">
        <v>30.76</v>
      </c>
      <c r="M8503">
        <v>30.76</v>
      </c>
      <c r="N8503">
        <f t="shared" si="132"/>
        <v>0</v>
      </c>
    </row>
    <row r="8504" spans="1:14" x14ac:dyDescent="0.2">
      <c r="A8504" t="s">
        <v>8771</v>
      </c>
      <c r="B8504" t="s">
        <v>22143</v>
      </c>
      <c r="I8504" t="s">
        <v>5</v>
      </c>
      <c r="J8504">
        <v>30.27</v>
      </c>
      <c r="M8504">
        <v>30.27</v>
      </c>
      <c r="N8504">
        <f t="shared" si="132"/>
        <v>0</v>
      </c>
    </row>
    <row r="8505" spans="1:14" x14ac:dyDescent="0.2">
      <c r="A8505" t="s">
        <v>8772</v>
      </c>
      <c r="B8505" t="s">
        <v>34710</v>
      </c>
      <c r="I8505" t="s">
        <v>5</v>
      </c>
      <c r="J8505">
        <v>35.840000000000003</v>
      </c>
      <c r="M8505">
        <v>35.840000000000003</v>
      </c>
      <c r="N8505">
        <f t="shared" si="132"/>
        <v>0</v>
      </c>
    </row>
    <row r="8506" spans="1:14" x14ac:dyDescent="0.2">
      <c r="A8506" t="s">
        <v>8773</v>
      </c>
      <c r="B8506" t="s">
        <v>34710</v>
      </c>
      <c r="I8506" t="s">
        <v>5</v>
      </c>
      <c r="J8506">
        <v>35.35</v>
      </c>
      <c r="M8506">
        <v>35.35</v>
      </c>
      <c r="N8506">
        <f t="shared" si="132"/>
        <v>0</v>
      </c>
    </row>
    <row r="8507" spans="1:14" x14ac:dyDescent="0.2">
      <c r="A8507" t="s">
        <v>8774</v>
      </c>
      <c r="B8507" t="s">
        <v>34711</v>
      </c>
      <c r="I8507" t="s">
        <v>5</v>
      </c>
      <c r="J8507">
        <v>47.97</v>
      </c>
      <c r="M8507">
        <v>47.97</v>
      </c>
      <c r="N8507">
        <f t="shared" si="132"/>
        <v>0</v>
      </c>
    </row>
    <row r="8508" spans="1:14" x14ac:dyDescent="0.2">
      <c r="A8508" t="s">
        <v>8775</v>
      </c>
      <c r="B8508" t="s">
        <v>34711</v>
      </c>
      <c r="I8508" t="s">
        <v>5</v>
      </c>
      <c r="J8508">
        <v>47.48</v>
      </c>
      <c r="M8508">
        <v>47.48</v>
      </c>
      <c r="N8508">
        <f t="shared" si="132"/>
        <v>0</v>
      </c>
    </row>
    <row r="8509" spans="1:14" x14ac:dyDescent="0.2">
      <c r="A8509" t="s">
        <v>8776</v>
      </c>
      <c r="B8509" t="s">
        <v>34712</v>
      </c>
      <c r="I8509" t="s">
        <v>8777</v>
      </c>
      <c r="J8509">
        <v>2.95</v>
      </c>
      <c r="M8509">
        <v>2.95</v>
      </c>
      <c r="N8509">
        <f t="shared" si="132"/>
        <v>0</v>
      </c>
    </row>
    <row r="8510" spans="1:14" x14ac:dyDescent="0.2">
      <c r="A8510" t="s">
        <v>8778</v>
      </c>
      <c r="B8510" t="s">
        <v>34712</v>
      </c>
      <c r="I8510" t="s">
        <v>8777</v>
      </c>
      <c r="J8510">
        <v>2.56</v>
      </c>
      <c r="M8510">
        <v>2.56</v>
      </c>
      <c r="N8510">
        <f t="shared" si="132"/>
        <v>0</v>
      </c>
    </row>
    <row r="8511" spans="1:14" x14ac:dyDescent="0.2">
      <c r="A8511" t="s">
        <v>8779</v>
      </c>
      <c r="B8511" t="s">
        <v>34713</v>
      </c>
      <c r="I8511" t="s">
        <v>114</v>
      </c>
      <c r="J8511">
        <v>5950.59</v>
      </c>
      <c r="M8511">
        <v>5950.59</v>
      </c>
      <c r="N8511">
        <f t="shared" si="132"/>
        <v>0</v>
      </c>
    </row>
    <row r="8512" spans="1:14" x14ac:dyDescent="0.2">
      <c r="A8512" t="s">
        <v>8780</v>
      </c>
      <c r="B8512" t="s">
        <v>34713</v>
      </c>
      <c r="I8512" t="s">
        <v>114</v>
      </c>
      <c r="J8512">
        <v>5157.93</v>
      </c>
      <c r="M8512">
        <v>5157.93</v>
      </c>
      <c r="N8512">
        <f t="shared" si="132"/>
        <v>0</v>
      </c>
    </row>
    <row r="8513" spans="1:14" x14ac:dyDescent="0.2">
      <c r="A8513" t="s">
        <v>8781</v>
      </c>
      <c r="B8513" t="s">
        <v>8782</v>
      </c>
      <c r="I8513" t="s">
        <v>3</v>
      </c>
      <c r="J8513">
        <v>3.69</v>
      </c>
      <c r="M8513">
        <v>3.69</v>
      </c>
      <c r="N8513">
        <f t="shared" si="132"/>
        <v>0</v>
      </c>
    </row>
    <row r="8514" spans="1:14" x14ac:dyDescent="0.2">
      <c r="A8514" t="s">
        <v>8783</v>
      </c>
      <c r="B8514" t="s">
        <v>8782</v>
      </c>
      <c r="I8514" t="s">
        <v>3</v>
      </c>
      <c r="J8514">
        <v>3.2</v>
      </c>
      <c r="M8514">
        <v>3.2</v>
      </c>
      <c r="N8514">
        <f t="shared" si="132"/>
        <v>0</v>
      </c>
    </row>
    <row r="8515" spans="1:14" x14ac:dyDescent="0.2">
      <c r="A8515" t="s">
        <v>8784</v>
      </c>
      <c r="B8515" t="s">
        <v>34714</v>
      </c>
      <c r="I8515" t="s">
        <v>20</v>
      </c>
      <c r="J8515">
        <v>170.8</v>
      </c>
      <c r="M8515">
        <v>170.8</v>
      </c>
      <c r="N8515">
        <f t="shared" si="132"/>
        <v>0</v>
      </c>
    </row>
    <row r="8516" spans="1:14" x14ac:dyDescent="0.2">
      <c r="A8516" t="s">
        <v>8785</v>
      </c>
      <c r="B8516" t="s">
        <v>34714</v>
      </c>
      <c r="I8516" t="s">
        <v>20</v>
      </c>
      <c r="J8516">
        <v>164.41</v>
      </c>
      <c r="M8516">
        <v>164.41</v>
      </c>
      <c r="N8516">
        <f t="shared" ref="N8516:N8579" si="133">J8516-M8516</f>
        <v>0</v>
      </c>
    </row>
    <row r="8517" spans="1:14" x14ac:dyDescent="0.2">
      <c r="A8517" t="s">
        <v>8786</v>
      </c>
      <c r="B8517" t="s">
        <v>8787</v>
      </c>
      <c r="I8517" t="s">
        <v>114</v>
      </c>
      <c r="J8517">
        <v>4710.68</v>
      </c>
      <c r="M8517">
        <v>4710.68</v>
      </c>
      <c r="N8517">
        <f t="shared" si="133"/>
        <v>0</v>
      </c>
    </row>
    <row r="8518" spans="1:14" x14ac:dyDescent="0.2">
      <c r="A8518" t="s">
        <v>8788</v>
      </c>
      <c r="B8518" t="s">
        <v>8787</v>
      </c>
      <c r="I8518" t="s">
        <v>114</v>
      </c>
      <c r="J8518">
        <v>4479.88</v>
      </c>
      <c r="M8518">
        <v>4479.88</v>
      </c>
      <c r="N8518">
        <f t="shared" si="133"/>
        <v>0</v>
      </c>
    </row>
    <row r="8519" spans="1:14" x14ac:dyDescent="0.2">
      <c r="A8519" t="s">
        <v>8789</v>
      </c>
      <c r="B8519" t="s">
        <v>8790</v>
      </c>
      <c r="I8519" t="s">
        <v>114</v>
      </c>
      <c r="J8519">
        <v>23.66</v>
      </c>
      <c r="M8519">
        <v>23.66</v>
      </c>
      <c r="N8519">
        <f t="shared" si="133"/>
        <v>0</v>
      </c>
    </row>
    <row r="8520" spans="1:14" x14ac:dyDescent="0.2">
      <c r="A8520" t="s">
        <v>8791</v>
      </c>
      <c r="B8520" t="s">
        <v>8790</v>
      </c>
      <c r="I8520" t="s">
        <v>114</v>
      </c>
      <c r="J8520">
        <v>20.5</v>
      </c>
      <c r="M8520">
        <v>20.5</v>
      </c>
      <c r="N8520">
        <f t="shared" si="133"/>
        <v>0</v>
      </c>
    </row>
    <row r="8521" spans="1:14" x14ac:dyDescent="0.2">
      <c r="A8521" t="s">
        <v>8792</v>
      </c>
      <c r="B8521" t="s">
        <v>34715</v>
      </c>
      <c r="I8521" t="s">
        <v>114</v>
      </c>
      <c r="J8521">
        <v>23.66</v>
      </c>
      <c r="M8521">
        <v>23.66</v>
      </c>
      <c r="N8521">
        <f t="shared" si="133"/>
        <v>0</v>
      </c>
    </row>
    <row r="8522" spans="1:14" x14ac:dyDescent="0.2">
      <c r="A8522" t="s">
        <v>8793</v>
      </c>
      <c r="B8522" t="s">
        <v>34715</v>
      </c>
      <c r="I8522" t="s">
        <v>114</v>
      </c>
      <c r="J8522">
        <v>20.5</v>
      </c>
      <c r="M8522">
        <v>20.5</v>
      </c>
      <c r="N8522">
        <f t="shared" si="133"/>
        <v>0</v>
      </c>
    </row>
    <row r="8523" spans="1:14" x14ac:dyDescent="0.2">
      <c r="A8523" t="s">
        <v>8794</v>
      </c>
      <c r="B8523" t="s">
        <v>34716</v>
      </c>
      <c r="I8523" t="s">
        <v>114</v>
      </c>
      <c r="J8523">
        <v>23.66</v>
      </c>
      <c r="M8523">
        <v>23.66</v>
      </c>
      <c r="N8523">
        <f t="shared" si="133"/>
        <v>0</v>
      </c>
    </row>
    <row r="8524" spans="1:14" x14ac:dyDescent="0.2">
      <c r="A8524" t="s">
        <v>8795</v>
      </c>
      <c r="B8524" t="s">
        <v>34716</v>
      </c>
      <c r="I8524" t="s">
        <v>114</v>
      </c>
      <c r="J8524">
        <v>20.5</v>
      </c>
      <c r="M8524">
        <v>20.5</v>
      </c>
      <c r="N8524">
        <f t="shared" si="133"/>
        <v>0</v>
      </c>
    </row>
    <row r="8525" spans="1:14" x14ac:dyDescent="0.2">
      <c r="A8525" t="s">
        <v>8796</v>
      </c>
      <c r="B8525" t="s">
        <v>34717</v>
      </c>
      <c r="I8525" t="s">
        <v>114</v>
      </c>
      <c r="J8525">
        <v>23.66</v>
      </c>
      <c r="M8525">
        <v>23.66</v>
      </c>
      <c r="N8525">
        <f t="shared" si="133"/>
        <v>0</v>
      </c>
    </row>
    <row r="8526" spans="1:14" x14ac:dyDescent="0.2">
      <c r="A8526" t="s">
        <v>8797</v>
      </c>
      <c r="B8526" t="s">
        <v>34717</v>
      </c>
      <c r="I8526" t="s">
        <v>114</v>
      </c>
      <c r="J8526">
        <v>20.5</v>
      </c>
      <c r="M8526">
        <v>20.5</v>
      </c>
      <c r="N8526">
        <f t="shared" si="133"/>
        <v>0</v>
      </c>
    </row>
    <row r="8527" spans="1:14" x14ac:dyDescent="0.2">
      <c r="A8527" t="s">
        <v>8798</v>
      </c>
      <c r="B8527" t="s">
        <v>8799</v>
      </c>
      <c r="I8527" t="s">
        <v>114</v>
      </c>
      <c r="J8527">
        <v>386.9</v>
      </c>
      <c r="M8527">
        <v>386.9</v>
      </c>
      <c r="N8527">
        <f t="shared" si="133"/>
        <v>0</v>
      </c>
    </row>
    <row r="8528" spans="1:14" x14ac:dyDescent="0.2">
      <c r="A8528" t="s">
        <v>8800</v>
      </c>
      <c r="B8528" t="s">
        <v>8799</v>
      </c>
      <c r="I8528" t="s">
        <v>114</v>
      </c>
      <c r="J8528">
        <v>336.65</v>
      </c>
      <c r="M8528">
        <v>336.65</v>
      </c>
      <c r="N8528">
        <f t="shared" si="133"/>
        <v>0</v>
      </c>
    </row>
    <row r="8529" spans="1:14" x14ac:dyDescent="0.2">
      <c r="A8529" t="s">
        <v>8801</v>
      </c>
      <c r="B8529" t="s">
        <v>34718</v>
      </c>
      <c r="I8529" t="s">
        <v>114</v>
      </c>
      <c r="J8529">
        <v>307.45999999999998</v>
      </c>
      <c r="M8529">
        <v>307.45999999999998</v>
      </c>
      <c r="N8529">
        <f t="shared" si="133"/>
        <v>0</v>
      </c>
    </row>
    <row r="8530" spans="1:14" x14ac:dyDescent="0.2">
      <c r="A8530" t="s">
        <v>8802</v>
      </c>
      <c r="B8530" t="s">
        <v>34718</v>
      </c>
      <c r="I8530" t="s">
        <v>114</v>
      </c>
      <c r="J8530">
        <v>267.36</v>
      </c>
      <c r="M8530">
        <v>267.36</v>
      </c>
      <c r="N8530">
        <f t="shared" si="133"/>
        <v>0</v>
      </c>
    </row>
    <row r="8531" spans="1:14" x14ac:dyDescent="0.2">
      <c r="A8531" t="s">
        <v>8803</v>
      </c>
      <c r="B8531" t="s">
        <v>8804</v>
      </c>
      <c r="I8531" t="s">
        <v>114</v>
      </c>
      <c r="J8531">
        <v>333.96</v>
      </c>
      <c r="M8531">
        <v>333.96</v>
      </c>
      <c r="N8531">
        <f t="shared" si="133"/>
        <v>0</v>
      </c>
    </row>
    <row r="8532" spans="1:14" x14ac:dyDescent="0.2">
      <c r="A8532" t="s">
        <v>8805</v>
      </c>
      <c r="B8532" t="s">
        <v>8804</v>
      </c>
      <c r="I8532" t="s">
        <v>114</v>
      </c>
      <c r="J8532">
        <v>290.05</v>
      </c>
      <c r="M8532">
        <v>290.05</v>
      </c>
      <c r="N8532">
        <f t="shared" si="133"/>
        <v>0</v>
      </c>
    </row>
    <row r="8533" spans="1:14" x14ac:dyDescent="0.2">
      <c r="A8533" t="s">
        <v>8806</v>
      </c>
      <c r="B8533" t="s">
        <v>34719</v>
      </c>
      <c r="I8533" t="s">
        <v>114</v>
      </c>
      <c r="J8533">
        <v>307.45999999999998</v>
      </c>
      <c r="M8533">
        <v>307.45999999999998</v>
      </c>
      <c r="N8533">
        <f t="shared" si="133"/>
        <v>0</v>
      </c>
    </row>
    <row r="8534" spans="1:14" x14ac:dyDescent="0.2">
      <c r="A8534" t="s">
        <v>8807</v>
      </c>
      <c r="B8534" t="s">
        <v>34719</v>
      </c>
      <c r="I8534" t="s">
        <v>114</v>
      </c>
      <c r="J8534">
        <v>267.36</v>
      </c>
      <c r="M8534">
        <v>267.36</v>
      </c>
      <c r="N8534">
        <f t="shared" si="133"/>
        <v>0</v>
      </c>
    </row>
    <row r="8535" spans="1:14" x14ac:dyDescent="0.2">
      <c r="A8535" t="s">
        <v>8808</v>
      </c>
      <c r="B8535" t="s">
        <v>8809</v>
      </c>
      <c r="I8535" t="s">
        <v>114</v>
      </c>
      <c r="J8535">
        <v>1911.99</v>
      </c>
      <c r="M8535">
        <v>1911.99</v>
      </c>
      <c r="N8535">
        <f t="shared" si="133"/>
        <v>0</v>
      </c>
    </row>
    <row r="8536" spans="1:14" x14ac:dyDescent="0.2">
      <c r="A8536" t="s">
        <v>8810</v>
      </c>
      <c r="B8536" t="s">
        <v>8809</v>
      </c>
      <c r="I8536" t="s">
        <v>114</v>
      </c>
      <c r="J8536">
        <v>1668.2</v>
      </c>
      <c r="M8536">
        <v>1668.2</v>
      </c>
      <c r="N8536">
        <f t="shared" si="133"/>
        <v>0</v>
      </c>
    </row>
    <row r="8537" spans="1:14" x14ac:dyDescent="0.2">
      <c r="A8537" t="s">
        <v>8811</v>
      </c>
      <c r="B8537" t="s">
        <v>34720</v>
      </c>
      <c r="I8537" t="s">
        <v>3</v>
      </c>
      <c r="J8537">
        <v>4.43</v>
      </c>
      <c r="M8537">
        <v>4.43</v>
      </c>
      <c r="N8537">
        <f t="shared" si="133"/>
        <v>0</v>
      </c>
    </row>
    <row r="8538" spans="1:14" x14ac:dyDescent="0.2">
      <c r="A8538" t="s">
        <v>8812</v>
      </c>
      <c r="B8538" t="s">
        <v>34720</v>
      </c>
      <c r="I8538" t="s">
        <v>3</v>
      </c>
      <c r="J8538">
        <v>3.84</v>
      </c>
      <c r="M8538">
        <v>3.84</v>
      </c>
      <c r="N8538">
        <f t="shared" si="133"/>
        <v>0</v>
      </c>
    </row>
    <row r="8539" spans="1:14" x14ac:dyDescent="0.2">
      <c r="A8539" t="s">
        <v>8813</v>
      </c>
      <c r="B8539" t="s">
        <v>34721</v>
      </c>
      <c r="I8539" t="s">
        <v>114</v>
      </c>
      <c r="J8539">
        <v>147.9</v>
      </c>
      <c r="M8539">
        <v>147.9</v>
      </c>
      <c r="N8539">
        <f t="shared" si="133"/>
        <v>0</v>
      </c>
    </row>
    <row r="8540" spans="1:14" x14ac:dyDescent="0.2">
      <c r="A8540" t="s">
        <v>8814</v>
      </c>
      <c r="B8540" t="s">
        <v>34721</v>
      </c>
      <c r="I8540" t="s">
        <v>114</v>
      </c>
      <c r="J8540">
        <v>128.13</v>
      </c>
      <c r="M8540">
        <v>128.13</v>
      </c>
      <c r="N8540">
        <f t="shared" si="133"/>
        <v>0</v>
      </c>
    </row>
    <row r="8541" spans="1:14" x14ac:dyDescent="0.2">
      <c r="A8541" t="s">
        <v>8815</v>
      </c>
      <c r="B8541" t="s">
        <v>34722</v>
      </c>
      <c r="I8541" t="s">
        <v>5</v>
      </c>
      <c r="J8541">
        <v>85.24</v>
      </c>
      <c r="M8541">
        <v>85.24</v>
      </c>
      <c r="N8541">
        <f t="shared" si="133"/>
        <v>0</v>
      </c>
    </row>
    <row r="8542" spans="1:14" x14ac:dyDescent="0.2">
      <c r="A8542" t="s">
        <v>8816</v>
      </c>
      <c r="B8542" t="s">
        <v>34722</v>
      </c>
      <c r="I8542" t="s">
        <v>5</v>
      </c>
      <c r="J8542">
        <v>74.44</v>
      </c>
      <c r="M8542">
        <v>74.44</v>
      </c>
      <c r="N8542">
        <f t="shared" si="133"/>
        <v>0</v>
      </c>
    </row>
    <row r="8543" spans="1:14" x14ac:dyDescent="0.2">
      <c r="A8543" t="s">
        <v>8817</v>
      </c>
      <c r="B8543" t="s">
        <v>34723</v>
      </c>
      <c r="I8543" t="s">
        <v>5</v>
      </c>
      <c r="J8543">
        <v>13.72</v>
      </c>
      <c r="M8543">
        <v>13.72</v>
      </c>
      <c r="N8543">
        <f t="shared" si="133"/>
        <v>0</v>
      </c>
    </row>
    <row r="8544" spans="1:14" x14ac:dyDescent="0.2">
      <c r="A8544" t="s">
        <v>8818</v>
      </c>
      <c r="B8544" t="s">
        <v>34723</v>
      </c>
      <c r="I8544" t="s">
        <v>5</v>
      </c>
      <c r="J8544">
        <v>11.92</v>
      </c>
      <c r="M8544">
        <v>11.92</v>
      </c>
      <c r="N8544">
        <f t="shared" si="133"/>
        <v>0</v>
      </c>
    </row>
    <row r="8545" spans="1:14" x14ac:dyDescent="0.2">
      <c r="A8545" t="s">
        <v>8819</v>
      </c>
      <c r="B8545" t="s">
        <v>8820</v>
      </c>
      <c r="I8545" t="s">
        <v>4</v>
      </c>
      <c r="J8545">
        <v>30.95</v>
      </c>
      <c r="M8545">
        <v>30.95</v>
      </c>
      <c r="N8545">
        <f t="shared" si="133"/>
        <v>0</v>
      </c>
    </row>
    <row r="8546" spans="1:14" x14ac:dyDescent="0.2">
      <c r="A8546" t="s">
        <v>8821</v>
      </c>
      <c r="B8546" t="s">
        <v>8820</v>
      </c>
      <c r="I8546" t="s">
        <v>4</v>
      </c>
      <c r="J8546">
        <v>26.93</v>
      </c>
      <c r="M8546">
        <v>26.93</v>
      </c>
      <c r="N8546">
        <f t="shared" si="133"/>
        <v>0</v>
      </c>
    </row>
    <row r="8547" spans="1:14" x14ac:dyDescent="0.2">
      <c r="A8547" t="s">
        <v>8822</v>
      </c>
      <c r="B8547" t="s">
        <v>34724</v>
      </c>
      <c r="I8547" t="s">
        <v>4</v>
      </c>
      <c r="J8547">
        <v>4.66</v>
      </c>
      <c r="M8547">
        <v>4.66</v>
      </c>
      <c r="N8547">
        <f t="shared" si="133"/>
        <v>0</v>
      </c>
    </row>
    <row r="8548" spans="1:14" x14ac:dyDescent="0.2">
      <c r="A8548" t="s">
        <v>8823</v>
      </c>
      <c r="B8548" t="s">
        <v>34724</v>
      </c>
      <c r="I8548" t="s">
        <v>4</v>
      </c>
      <c r="J8548">
        <v>4.05</v>
      </c>
      <c r="M8548">
        <v>4.05</v>
      </c>
      <c r="N8548">
        <f t="shared" si="133"/>
        <v>0</v>
      </c>
    </row>
    <row r="8549" spans="1:14" x14ac:dyDescent="0.2">
      <c r="A8549" t="s">
        <v>8824</v>
      </c>
      <c r="B8549" t="s">
        <v>34725</v>
      </c>
      <c r="I8549" t="s">
        <v>20</v>
      </c>
      <c r="J8549">
        <v>37.85</v>
      </c>
      <c r="M8549">
        <v>37.85</v>
      </c>
      <c r="N8549">
        <f t="shared" si="133"/>
        <v>0</v>
      </c>
    </row>
    <row r="8550" spans="1:14" x14ac:dyDescent="0.2">
      <c r="A8550" t="s">
        <v>8825</v>
      </c>
      <c r="B8550" t="s">
        <v>34725</v>
      </c>
      <c r="I8550" t="s">
        <v>20</v>
      </c>
      <c r="J8550">
        <v>36.76</v>
      </c>
      <c r="M8550">
        <v>36.76</v>
      </c>
      <c r="N8550">
        <f t="shared" si="133"/>
        <v>0</v>
      </c>
    </row>
    <row r="8551" spans="1:14" x14ac:dyDescent="0.2">
      <c r="A8551" t="s">
        <v>8826</v>
      </c>
      <c r="B8551" t="s">
        <v>34726</v>
      </c>
      <c r="I8551" t="s">
        <v>5</v>
      </c>
      <c r="J8551">
        <v>0.94</v>
      </c>
      <c r="M8551">
        <v>0.94</v>
      </c>
      <c r="N8551">
        <f t="shared" si="133"/>
        <v>0</v>
      </c>
    </row>
    <row r="8552" spans="1:14" x14ac:dyDescent="0.2">
      <c r="A8552" t="s">
        <v>8827</v>
      </c>
      <c r="B8552" t="s">
        <v>34726</v>
      </c>
      <c r="I8552" t="s">
        <v>5</v>
      </c>
      <c r="J8552">
        <v>0.91</v>
      </c>
      <c r="M8552">
        <v>0.91</v>
      </c>
      <c r="N8552">
        <f t="shared" si="133"/>
        <v>0</v>
      </c>
    </row>
    <row r="8553" spans="1:14" x14ac:dyDescent="0.2">
      <c r="A8553" t="s">
        <v>8828</v>
      </c>
      <c r="B8553" t="s">
        <v>34727</v>
      </c>
      <c r="I8553" t="s">
        <v>5</v>
      </c>
      <c r="J8553">
        <v>0.68</v>
      </c>
      <c r="M8553">
        <v>0.68</v>
      </c>
      <c r="N8553">
        <f t="shared" si="133"/>
        <v>0</v>
      </c>
    </row>
    <row r="8554" spans="1:14" x14ac:dyDescent="0.2">
      <c r="A8554" t="s">
        <v>8829</v>
      </c>
      <c r="B8554" t="s">
        <v>34727</v>
      </c>
      <c r="I8554" t="s">
        <v>5</v>
      </c>
      <c r="J8554">
        <v>0.65</v>
      </c>
      <c r="M8554">
        <v>0.65</v>
      </c>
      <c r="N8554">
        <f t="shared" si="133"/>
        <v>0</v>
      </c>
    </row>
    <row r="8555" spans="1:14" x14ac:dyDescent="0.2">
      <c r="A8555" t="s">
        <v>8830</v>
      </c>
      <c r="B8555" t="s">
        <v>34728</v>
      </c>
      <c r="I8555" t="s">
        <v>3</v>
      </c>
      <c r="J8555">
        <v>0.1</v>
      </c>
      <c r="M8555">
        <v>0.1</v>
      </c>
      <c r="N8555">
        <f t="shared" si="133"/>
        <v>0</v>
      </c>
    </row>
    <row r="8556" spans="1:14" x14ac:dyDescent="0.2">
      <c r="A8556" t="s">
        <v>8831</v>
      </c>
      <c r="B8556" t="s">
        <v>34728</v>
      </c>
      <c r="I8556" t="s">
        <v>3</v>
      </c>
      <c r="J8556">
        <v>0.09</v>
      </c>
      <c r="M8556">
        <v>0.09</v>
      </c>
      <c r="N8556">
        <f t="shared" si="133"/>
        <v>0</v>
      </c>
    </row>
    <row r="8557" spans="1:14" x14ac:dyDescent="0.2">
      <c r="A8557" t="s">
        <v>8832</v>
      </c>
      <c r="B8557" t="s">
        <v>34729</v>
      </c>
      <c r="I8557" t="s">
        <v>8777</v>
      </c>
      <c r="J8557">
        <v>33.729999999999997</v>
      </c>
      <c r="M8557">
        <v>33.729999999999997</v>
      </c>
      <c r="N8557">
        <f t="shared" si="133"/>
        <v>0</v>
      </c>
    </row>
    <row r="8558" spans="1:14" x14ac:dyDescent="0.2">
      <c r="A8558" t="s">
        <v>8833</v>
      </c>
      <c r="B8558" t="s">
        <v>34729</v>
      </c>
      <c r="I8558" t="s">
        <v>8777</v>
      </c>
      <c r="J8558">
        <v>32.979999999999997</v>
      </c>
      <c r="M8558">
        <v>32.979999999999997</v>
      </c>
      <c r="N8558">
        <f t="shared" si="133"/>
        <v>0</v>
      </c>
    </row>
    <row r="8559" spans="1:14" x14ac:dyDescent="0.2">
      <c r="A8559" t="s">
        <v>8834</v>
      </c>
      <c r="B8559" t="s">
        <v>34730</v>
      </c>
      <c r="I8559" t="s">
        <v>5</v>
      </c>
      <c r="J8559">
        <v>241.97</v>
      </c>
      <c r="M8559">
        <v>241.97</v>
      </c>
      <c r="N8559">
        <f t="shared" si="133"/>
        <v>0</v>
      </c>
    </row>
    <row r="8560" spans="1:14" x14ac:dyDescent="0.2">
      <c r="A8560" t="s">
        <v>8835</v>
      </c>
      <c r="B8560" t="s">
        <v>34730</v>
      </c>
      <c r="I8560" t="s">
        <v>5</v>
      </c>
      <c r="J8560">
        <v>224.79</v>
      </c>
      <c r="M8560">
        <v>224.79</v>
      </c>
      <c r="N8560">
        <f t="shared" si="133"/>
        <v>0</v>
      </c>
    </row>
    <row r="8561" spans="1:14" x14ac:dyDescent="0.2">
      <c r="A8561" t="s">
        <v>8836</v>
      </c>
      <c r="B8561" t="s">
        <v>34731</v>
      </c>
      <c r="I8561" t="s">
        <v>5</v>
      </c>
      <c r="J8561">
        <v>346.1</v>
      </c>
      <c r="M8561">
        <v>346.1</v>
      </c>
      <c r="N8561">
        <f t="shared" si="133"/>
        <v>0</v>
      </c>
    </row>
    <row r="8562" spans="1:14" x14ac:dyDescent="0.2">
      <c r="A8562" t="s">
        <v>8837</v>
      </c>
      <c r="B8562" t="s">
        <v>34731</v>
      </c>
      <c r="I8562" t="s">
        <v>5</v>
      </c>
      <c r="J8562">
        <v>321.5</v>
      </c>
      <c r="M8562">
        <v>321.5</v>
      </c>
      <c r="N8562">
        <f t="shared" si="133"/>
        <v>0</v>
      </c>
    </row>
    <row r="8563" spans="1:14" x14ac:dyDescent="0.2">
      <c r="A8563" t="s">
        <v>8838</v>
      </c>
      <c r="B8563" t="s">
        <v>34732</v>
      </c>
      <c r="I8563" t="s">
        <v>5</v>
      </c>
      <c r="J8563">
        <v>545.77</v>
      </c>
      <c r="M8563">
        <v>545.77</v>
      </c>
      <c r="N8563">
        <f t="shared" si="133"/>
        <v>0</v>
      </c>
    </row>
    <row r="8564" spans="1:14" x14ac:dyDescent="0.2">
      <c r="A8564" t="s">
        <v>8839</v>
      </c>
      <c r="B8564" t="s">
        <v>34732</v>
      </c>
      <c r="I8564" t="s">
        <v>5</v>
      </c>
      <c r="J8564">
        <v>505.32</v>
      </c>
      <c r="M8564">
        <v>505.32</v>
      </c>
      <c r="N8564">
        <f t="shared" si="133"/>
        <v>0</v>
      </c>
    </row>
    <row r="8565" spans="1:14" x14ac:dyDescent="0.2">
      <c r="A8565" t="s">
        <v>8840</v>
      </c>
      <c r="B8565" t="s">
        <v>34733</v>
      </c>
      <c r="I8565" t="s">
        <v>3</v>
      </c>
      <c r="J8565">
        <v>0.88</v>
      </c>
      <c r="M8565">
        <v>0.88</v>
      </c>
      <c r="N8565">
        <f t="shared" si="133"/>
        <v>0</v>
      </c>
    </row>
    <row r="8566" spans="1:14" x14ac:dyDescent="0.2">
      <c r="A8566" t="s">
        <v>8841</v>
      </c>
      <c r="B8566" t="s">
        <v>34733</v>
      </c>
      <c r="I8566" t="s">
        <v>3</v>
      </c>
      <c r="J8566">
        <v>0.76</v>
      </c>
      <c r="M8566">
        <v>0.76</v>
      </c>
      <c r="N8566">
        <f t="shared" si="133"/>
        <v>0</v>
      </c>
    </row>
    <row r="8567" spans="1:14" x14ac:dyDescent="0.2">
      <c r="A8567" t="s">
        <v>8842</v>
      </c>
      <c r="B8567" t="s">
        <v>8843</v>
      </c>
      <c r="I8567" t="s">
        <v>3</v>
      </c>
      <c r="J8567">
        <v>2.2200000000000002</v>
      </c>
      <c r="M8567">
        <v>2.2200000000000002</v>
      </c>
      <c r="N8567">
        <f t="shared" si="133"/>
        <v>0</v>
      </c>
    </row>
    <row r="8568" spans="1:14" x14ac:dyDescent="0.2">
      <c r="A8568" t="s">
        <v>8844</v>
      </c>
      <c r="B8568" t="s">
        <v>8843</v>
      </c>
      <c r="I8568" t="s">
        <v>3</v>
      </c>
      <c r="J8568">
        <v>1.9300000000000002</v>
      </c>
      <c r="M8568">
        <v>1.9300000000000002</v>
      </c>
      <c r="N8568">
        <f t="shared" si="133"/>
        <v>0</v>
      </c>
    </row>
    <row r="8569" spans="1:14" x14ac:dyDescent="0.2">
      <c r="A8569" t="s">
        <v>8845</v>
      </c>
      <c r="B8569" t="s">
        <v>34734</v>
      </c>
      <c r="I8569" t="s">
        <v>3</v>
      </c>
      <c r="J8569">
        <v>29.9</v>
      </c>
      <c r="M8569">
        <v>29.9</v>
      </c>
      <c r="N8569">
        <f t="shared" si="133"/>
        <v>0</v>
      </c>
    </row>
    <row r="8570" spans="1:14" x14ac:dyDescent="0.2">
      <c r="A8570" t="s">
        <v>8846</v>
      </c>
      <c r="B8570" t="s">
        <v>34734</v>
      </c>
      <c r="I8570" t="s">
        <v>3</v>
      </c>
      <c r="J8570">
        <v>25.94</v>
      </c>
      <c r="M8570">
        <v>25.94</v>
      </c>
      <c r="N8570">
        <f t="shared" si="133"/>
        <v>0</v>
      </c>
    </row>
    <row r="8571" spans="1:14" x14ac:dyDescent="0.2">
      <c r="A8571" t="s">
        <v>8847</v>
      </c>
      <c r="B8571" t="s">
        <v>34735</v>
      </c>
      <c r="I8571" t="s">
        <v>114</v>
      </c>
      <c r="J8571">
        <v>3033.56</v>
      </c>
      <c r="M8571">
        <v>3033.56</v>
      </c>
      <c r="N8571">
        <f t="shared" si="133"/>
        <v>0</v>
      </c>
    </row>
    <row r="8572" spans="1:14" x14ac:dyDescent="0.2">
      <c r="A8572" t="s">
        <v>8848</v>
      </c>
      <c r="B8572" t="s">
        <v>34735</v>
      </c>
      <c r="I8572" t="s">
        <v>114</v>
      </c>
      <c r="J8572">
        <v>2634.48</v>
      </c>
      <c r="M8572">
        <v>2634.48</v>
      </c>
      <c r="N8572">
        <f t="shared" si="133"/>
        <v>0</v>
      </c>
    </row>
    <row r="8573" spans="1:14" x14ac:dyDescent="0.2">
      <c r="A8573" t="s">
        <v>8849</v>
      </c>
      <c r="B8573" t="s">
        <v>34736</v>
      </c>
      <c r="I8573" t="s">
        <v>114</v>
      </c>
      <c r="J8573">
        <v>1229.08</v>
      </c>
      <c r="M8573">
        <v>1229.08</v>
      </c>
      <c r="N8573">
        <f t="shared" si="133"/>
        <v>0</v>
      </c>
    </row>
    <row r="8574" spans="1:14" x14ac:dyDescent="0.2">
      <c r="A8574" t="s">
        <v>8850</v>
      </c>
      <c r="B8574" t="s">
        <v>34736</v>
      </c>
      <c r="I8574" t="s">
        <v>114</v>
      </c>
      <c r="J8574">
        <v>1071.27</v>
      </c>
      <c r="M8574">
        <v>1071.27</v>
      </c>
      <c r="N8574">
        <f t="shared" si="133"/>
        <v>0</v>
      </c>
    </row>
    <row r="8575" spans="1:14" x14ac:dyDescent="0.2">
      <c r="A8575" t="s">
        <v>8851</v>
      </c>
      <c r="B8575" t="s">
        <v>8852</v>
      </c>
      <c r="I8575" t="s">
        <v>3</v>
      </c>
      <c r="J8575">
        <v>3.69</v>
      </c>
      <c r="M8575">
        <v>3.69</v>
      </c>
      <c r="N8575">
        <f t="shared" si="133"/>
        <v>0</v>
      </c>
    </row>
    <row r="8576" spans="1:14" x14ac:dyDescent="0.2">
      <c r="A8576" t="s">
        <v>8853</v>
      </c>
      <c r="B8576" t="s">
        <v>8852</v>
      </c>
      <c r="I8576" t="s">
        <v>3</v>
      </c>
      <c r="J8576">
        <v>3.2</v>
      </c>
      <c r="M8576">
        <v>3.2</v>
      </c>
      <c r="N8576">
        <f t="shared" si="133"/>
        <v>0</v>
      </c>
    </row>
    <row r="8577" spans="1:14" x14ac:dyDescent="0.2">
      <c r="A8577" t="s">
        <v>8854</v>
      </c>
      <c r="B8577" t="s">
        <v>34737</v>
      </c>
      <c r="I8577" t="s">
        <v>5</v>
      </c>
      <c r="J8577">
        <v>76.069999999999993</v>
      </c>
      <c r="M8577">
        <v>76.069999999999993</v>
      </c>
      <c r="N8577">
        <f t="shared" si="133"/>
        <v>0</v>
      </c>
    </row>
    <row r="8578" spans="1:14" x14ac:dyDescent="0.2">
      <c r="A8578" t="s">
        <v>8855</v>
      </c>
      <c r="B8578" t="s">
        <v>34737</v>
      </c>
      <c r="I8578" t="s">
        <v>5</v>
      </c>
      <c r="J8578">
        <v>66.09</v>
      </c>
      <c r="M8578">
        <v>66.09</v>
      </c>
      <c r="N8578">
        <f t="shared" si="133"/>
        <v>0</v>
      </c>
    </row>
    <row r="8579" spans="1:14" x14ac:dyDescent="0.2">
      <c r="A8579" t="s">
        <v>8856</v>
      </c>
      <c r="B8579" t="s">
        <v>34738</v>
      </c>
      <c r="I8579" t="s">
        <v>114</v>
      </c>
      <c r="J8579">
        <v>1210.94</v>
      </c>
      <c r="M8579">
        <v>1210.94</v>
      </c>
      <c r="N8579">
        <f t="shared" si="133"/>
        <v>0</v>
      </c>
    </row>
    <row r="8580" spans="1:14" x14ac:dyDescent="0.2">
      <c r="A8580" t="s">
        <v>8857</v>
      </c>
      <c r="B8580" t="s">
        <v>34738</v>
      </c>
      <c r="I8580" t="s">
        <v>114</v>
      </c>
      <c r="J8580">
        <v>1052.73</v>
      </c>
      <c r="M8580">
        <v>1052.73</v>
      </c>
      <c r="N8580">
        <f t="shared" ref="N8580:N8643" si="134">J8580-M8580</f>
        <v>0</v>
      </c>
    </row>
    <row r="8581" spans="1:14" x14ac:dyDescent="0.2">
      <c r="A8581" t="s">
        <v>8858</v>
      </c>
      <c r="B8581" t="s">
        <v>8859</v>
      </c>
      <c r="I8581" t="s">
        <v>1030</v>
      </c>
      <c r="J8581">
        <v>307.45999999999998</v>
      </c>
      <c r="M8581">
        <v>307.45999999999998</v>
      </c>
      <c r="N8581">
        <f t="shared" si="134"/>
        <v>0</v>
      </c>
    </row>
    <row r="8582" spans="1:14" x14ac:dyDescent="0.2">
      <c r="A8582" t="s">
        <v>8860</v>
      </c>
      <c r="B8582" t="s">
        <v>8859</v>
      </c>
      <c r="I8582" t="s">
        <v>1030</v>
      </c>
      <c r="J8582">
        <v>267.36</v>
      </c>
      <c r="M8582">
        <v>267.36</v>
      </c>
      <c r="N8582">
        <f t="shared" si="134"/>
        <v>0</v>
      </c>
    </row>
    <row r="8583" spans="1:14" x14ac:dyDescent="0.2">
      <c r="A8583" t="s">
        <v>8861</v>
      </c>
      <c r="B8583" t="s">
        <v>8862</v>
      </c>
      <c r="I8583" t="s">
        <v>4</v>
      </c>
      <c r="J8583">
        <v>0.28999999999999998</v>
      </c>
      <c r="M8583">
        <v>0.28999999999999998</v>
      </c>
      <c r="N8583">
        <f t="shared" si="134"/>
        <v>0</v>
      </c>
    </row>
    <row r="8584" spans="1:14" x14ac:dyDescent="0.2">
      <c r="A8584" t="s">
        <v>8863</v>
      </c>
      <c r="B8584" t="s">
        <v>8862</v>
      </c>
      <c r="I8584" t="s">
        <v>4</v>
      </c>
      <c r="J8584">
        <v>0.25</v>
      </c>
      <c r="M8584">
        <v>0.25</v>
      </c>
      <c r="N8584">
        <f t="shared" si="134"/>
        <v>0</v>
      </c>
    </row>
    <row r="8585" spans="1:14" x14ac:dyDescent="0.2">
      <c r="A8585" t="s">
        <v>8864</v>
      </c>
      <c r="B8585" t="s">
        <v>8865</v>
      </c>
      <c r="I8585" t="s">
        <v>4</v>
      </c>
      <c r="J8585">
        <v>1.47</v>
      </c>
      <c r="M8585">
        <v>1.47</v>
      </c>
      <c r="N8585">
        <f t="shared" si="134"/>
        <v>0</v>
      </c>
    </row>
    <row r="8586" spans="1:14" x14ac:dyDescent="0.2">
      <c r="A8586" t="s">
        <v>8866</v>
      </c>
      <c r="B8586" t="s">
        <v>8865</v>
      </c>
      <c r="I8586" t="s">
        <v>4</v>
      </c>
      <c r="J8586">
        <v>1.28</v>
      </c>
      <c r="M8586">
        <v>1.28</v>
      </c>
      <c r="N8586">
        <f t="shared" si="134"/>
        <v>0</v>
      </c>
    </row>
    <row r="8587" spans="1:14" x14ac:dyDescent="0.2">
      <c r="A8587" t="s">
        <v>8867</v>
      </c>
      <c r="B8587" t="s">
        <v>8868</v>
      </c>
      <c r="I8587" t="s">
        <v>3</v>
      </c>
      <c r="J8587">
        <v>1.18</v>
      </c>
      <c r="M8587">
        <v>1.18</v>
      </c>
      <c r="N8587">
        <f t="shared" si="134"/>
        <v>0</v>
      </c>
    </row>
    <row r="8588" spans="1:14" x14ac:dyDescent="0.2">
      <c r="A8588" t="s">
        <v>8869</v>
      </c>
      <c r="B8588" t="s">
        <v>8868</v>
      </c>
      <c r="I8588" t="s">
        <v>3</v>
      </c>
      <c r="J8588">
        <v>1.02</v>
      </c>
      <c r="M8588">
        <v>1.02</v>
      </c>
      <c r="N8588">
        <f t="shared" si="134"/>
        <v>0</v>
      </c>
    </row>
    <row r="8589" spans="1:14" x14ac:dyDescent="0.2">
      <c r="A8589" t="s">
        <v>8870</v>
      </c>
      <c r="B8589" t="s">
        <v>8871</v>
      </c>
      <c r="I8589" t="s">
        <v>3</v>
      </c>
      <c r="J8589">
        <v>3.69</v>
      </c>
      <c r="M8589">
        <v>3.69</v>
      </c>
      <c r="N8589">
        <f t="shared" si="134"/>
        <v>0</v>
      </c>
    </row>
    <row r="8590" spans="1:14" x14ac:dyDescent="0.2">
      <c r="A8590" t="s">
        <v>8872</v>
      </c>
      <c r="B8590" t="s">
        <v>8871</v>
      </c>
      <c r="I8590" t="s">
        <v>3</v>
      </c>
      <c r="J8590">
        <v>3.2</v>
      </c>
      <c r="M8590">
        <v>3.2</v>
      </c>
      <c r="N8590">
        <f t="shared" si="134"/>
        <v>0</v>
      </c>
    </row>
    <row r="8591" spans="1:14" x14ac:dyDescent="0.2">
      <c r="A8591" t="s">
        <v>8873</v>
      </c>
      <c r="B8591" t="s">
        <v>8874</v>
      </c>
      <c r="I8591" t="s">
        <v>3</v>
      </c>
      <c r="J8591">
        <v>0.17</v>
      </c>
      <c r="M8591">
        <v>0.17</v>
      </c>
      <c r="N8591">
        <f t="shared" si="134"/>
        <v>0</v>
      </c>
    </row>
    <row r="8592" spans="1:14" x14ac:dyDescent="0.2">
      <c r="A8592" t="s">
        <v>8875</v>
      </c>
      <c r="B8592" t="s">
        <v>8874</v>
      </c>
      <c r="I8592" t="s">
        <v>3</v>
      </c>
      <c r="J8592">
        <v>0.15</v>
      </c>
      <c r="M8592">
        <v>0.15</v>
      </c>
      <c r="N8592">
        <f t="shared" si="134"/>
        <v>0</v>
      </c>
    </row>
    <row r="8593" spans="1:14" x14ac:dyDescent="0.2">
      <c r="A8593" t="s">
        <v>8876</v>
      </c>
      <c r="B8593" t="s">
        <v>34739</v>
      </c>
      <c r="I8593" t="s">
        <v>3</v>
      </c>
      <c r="J8593">
        <v>2.95</v>
      </c>
      <c r="M8593">
        <v>2.95</v>
      </c>
      <c r="N8593">
        <f t="shared" si="134"/>
        <v>0</v>
      </c>
    </row>
    <row r="8594" spans="1:14" x14ac:dyDescent="0.2">
      <c r="A8594" t="s">
        <v>8877</v>
      </c>
      <c r="B8594" t="s">
        <v>34739</v>
      </c>
      <c r="I8594" t="s">
        <v>3</v>
      </c>
      <c r="J8594">
        <v>2.56</v>
      </c>
      <c r="M8594">
        <v>2.56</v>
      </c>
      <c r="N8594">
        <f t="shared" si="134"/>
        <v>0</v>
      </c>
    </row>
    <row r="8595" spans="1:14" x14ac:dyDescent="0.2">
      <c r="A8595" t="s">
        <v>8878</v>
      </c>
      <c r="B8595" t="s">
        <v>8879</v>
      </c>
      <c r="I8595" t="s">
        <v>20</v>
      </c>
      <c r="J8595">
        <v>85.09</v>
      </c>
      <c r="M8595">
        <v>85.09</v>
      </c>
      <c r="N8595">
        <f t="shared" si="134"/>
        <v>0</v>
      </c>
    </row>
    <row r="8596" spans="1:14" x14ac:dyDescent="0.2">
      <c r="A8596" t="s">
        <v>8880</v>
      </c>
      <c r="B8596" t="s">
        <v>8879</v>
      </c>
      <c r="I8596" t="s">
        <v>20</v>
      </c>
      <c r="J8596">
        <v>84.1</v>
      </c>
      <c r="M8596">
        <v>84.1</v>
      </c>
      <c r="N8596">
        <f t="shared" si="134"/>
        <v>0</v>
      </c>
    </row>
    <row r="8597" spans="1:14" x14ac:dyDescent="0.2">
      <c r="A8597" t="s">
        <v>8881</v>
      </c>
      <c r="B8597" t="s">
        <v>8882</v>
      </c>
      <c r="I8597" t="s">
        <v>114</v>
      </c>
      <c r="J8597">
        <v>933.46</v>
      </c>
      <c r="M8597">
        <v>933.46</v>
      </c>
      <c r="N8597">
        <f t="shared" si="134"/>
        <v>0</v>
      </c>
    </row>
    <row r="8598" spans="1:14" x14ac:dyDescent="0.2">
      <c r="A8598" t="s">
        <v>8883</v>
      </c>
      <c r="B8598" t="s">
        <v>8882</v>
      </c>
      <c r="I8598" t="s">
        <v>114</v>
      </c>
      <c r="J8598">
        <v>857.22</v>
      </c>
      <c r="M8598">
        <v>857.22</v>
      </c>
      <c r="N8598">
        <f t="shared" si="134"/>
        <v>0</v>
      </c>
    </row>
    <row r="8599" spans="1:14" x14ac:dyDescent="0.2">
      <c r="A8599" t="s">
        <v>8884</v>
      </c>
      <c r="B8599" t="s">
        <v>8885</v>
      </c>
      <c r="I8599" t="s">
        <v>114</v>
      </c>
      <c r="J8599">
        <v>553.30999999999995</v>
      </c>
      <c r="M8599">
        <v>553.30999999999995</v>
      </c>
      <c r="N8599">
        <f t="shared" si="134"/>
        <v>0</v>
      </c>
    </row>
    <row r="8600" spans="1:14" x14ac:dyDescent="0.2">
      <c r="A8600" t="s">
        <v>8886</v>
      </c>
      <c r="B8600" t="s">
        <v>8885</v>
      </c>
      <c r="I8600" t="s">
        <v>114</v>
      </c>
      <c r="J8600">
        <v>513.76</v>
      </c>
      <c r="M8600">
        <v>513.76</v>
      </c>
      <c r="N8600">
        <f t="shared" si="134"/>
        <v>0</v>
      </c>
    </row>
    <row r="8601" spans="1:14" x14ac:dyDescent="0.2">
      <c r="A8601" t="s">
        <v>8887</v>
      </c>
      <c r="B8601" t="s">
        <v>34740</v>
      </c>
      <c r="I8601" t="s">
        <v>114</v>
      </c>
      <c r="J8601">
        <v>731.05</v>
      </c>
      <c r="M8601">
        <v>731.05</v>
      </c>
      <c r="N8601">
        <f t="shared" si="134"/>
        <v>0</v>
      </c>
    </row>
    <row r="8602" spans="1:14" x14ac:dyDescent="0.2">
      <c r="A8602" t="s">
        <v>8888</v>
      </c>
      <c r="B8602" t="s">
        <v>34740</v>
      </c>
      <c r="I8602" t="s">
        <v>114</v>
      </c>
      <c r="J8602">
        <v>699.41</v>
      </c>
      <c r="M8602">
        <v>699.41</v>
      </c>
      <c r="N8602">
        <f t="shared" si="134"/>
        <v>0</v>
      </c>
    </row>
    <row r="8603" spans="1:14" x14ac:dyDescent="0.2">
      <c r="A8603" t="s">
        <v>8889</v>
      </c>
      <c r="B8603" t="s">
        <v>34741</v>
      </c>
      <c r="I8603" t="s">
        <v>114</v>
      </c>
      <c r="J8603">
        <v>59.16</v>
      </c>
      <c r="M8603">
        <v>59.16</v>
      </c>
      <c r="N8603">
        <f t="shared" si="134"/>
        <v>0</v>
      </c>
    </row>
    <row r="8604" spans="1:14" x14ac:dyDescent="0.2">
      <c r="A8604" t="s">
        <v>8890</v>
      </c>
      <c r="B8604" t="s">
        <v>34741</v>
      </c>
      <c r="I8604" t="s">
        <v>114</v>
      </c>
      <c r="J8604">
        <v>51.25</v>
      </c>
      <c r="M8604">
        <v>51.25</v>
      </c>
      <c r="N8604">
        <f t="shared" si="134"/>
        <v>0</v>
      </c>
    </row>
    <row r="8605" spans="1:14" x14ac:dyDescent="0.2">
      <c r="A8605" t="s">
        <v>8891</v>
      </c>
      <c r="B8605" t="s">
        <v>34742</v>
      </c>
      <c r="I8605" t="s">
        <v>114</v>
      </c>
      <c r="J8605">
        <v>2875.51</v>
      </c>
      <c r="M8605">
        <v>2875.51</v>
      </c>
      <c r="N8605">
        <f t="shared" si="134"/>
        <v>0</v>
      </c>
    </row>
    <row r="8606" spans="1:14" x14ac:dyDescent="0.2">
      <c r="A8606" t="s">
        <v>8892</v>
      </c>
      <c r="B8606" t="s">
        <v>34742</v>
      </c>
      <c r="I8606" t="s">
        <v>114</v>
      </c>
      <c r="J8606">
        <v>2799.27</v>
      </c>
      <c r="M8606">
        <v>2799.27</v>
      </c>
      <c r="N8606">
        <f t="shared" si="134"/>
        <v>0</v>
      </c>
    </row>
    <row r="8607" spans="1:14" x14ac:dyDescent="0.2">
      <c r="A8607" t="s">
        <v>8893</v>
      </c>
      <c r="B8607" t="s">
        <v>8894</v>
      </c>
      <c r="I8607" t="s">
        <v>114</v>
      </c>
      <c r="J8607">
        <v>1634.71</v>
      </c>
      <c r="M8607">
        <v>1634.71</v>
      </c>
      <c r="N8607">
        <f t="shared" si="134"/>
        <v>0</v>
      </c>
    </row>
    <row r="8608" spans="1:14" x14ac:dyDescent="0.2">
      <c r="A8608" t="s">
        <v>8895</v>
      </c>
      <c r="B8608" t="s">
        <v>8894</v>
      </c>
      <c r="I8608" t="s">
        <v>114</v>
      </c>
      <c r="J8608">
        <v>1558.47</v>
      </c>
      <c r="M8608">
        <v>1558.47</v>
      </c>
      <c r="N8608">
        <f t="shared" si="134"/>
        <v>0</v>
      </c>
    </row>
    <row r="8609" spans="1:14" x14ac:dyDescent="0.2">
      <c r="A8609" t="s">
        <v>8896</v>
      </c>
      <c r="B8609" t="s">
        <v>22144</v>
      </c>
      <c r="I8609" t="s">
        <v>20</v>
      </c>
      <c r="J8609">
        <v>379.04</v>
      </c>
      <c r="M8609">
        <v>379.04</v>
      </c>
      <c r="N8609">
        <f t="shared" si="134"/>
        <v>0</v>
      </c>
    </row>
    <row r="8610" spans="1:14" x14ac:dyDescent="0.2">
      <c r="A8610" t="s">
        <v>8897</v>
      </c>
      <c r="B8610" t="s">
        <v>22144</v>
      </c>
      <c r="I8610" t="s">
        <v>20</v>
      </c>
      <c r="J8610">
        <v>379.04</v>
      </c>
      <c r="M8610">
        <v>379.04</v>
      </c>
      <c r="N8610">
        <f t="shared" si="134"/>
        <v>0</v>
      </c>
    </row>
    <row r="8611" spans="1:14" x14ac:dyDescent="0.2">
      <c r="A8611" t="s">
        <v>8898</v>
      </c>
      <c r="B8611" t="s">
        <v>8899</v>
      </c>
      <c r="I8611" t="s">
        <v>20</v>
      </c>
      <c r="J8611">
        <v>281</v>
      </c>
      <c r="M8611">
        <v>281</v>
      </c>
      <c r="N8611">
        <f t="shared" si="134"/>
        <v>0</v>
      </c>
    </row>
    <row r="8612" spans="1:14" x14ac:dyDescent="0.2">
      <c r="A8612" t="s">
        <v>8900</v>
      </c>
      <c r="B8612" t="s">
        <v>8899</v>
      </c>
      <c r="I8612" t="s">
        <v>20</v>
      </c>
      <c r="J8612">
        <v>275.86</v>
      </c>
      <c r="M8612">
        <v>275.86</v>
      </c>
      <c r="N8612">
        <f t="shared" si="134"/>
        <v>0</v>
      </c>
    </row>
    <row r="8613" spans="1:14" x14ac:dyDescent="0.2">
      <c r="A8613" t="s">
        <v>8901</v>
      </c>
      <c r="B8613" t="s">
        <v>34743</v>
      </c>
      <c r="I8613" t="s">
        <v>20</v>
      </c>
      <c r="J8613">
        <v>180</v>
      </c>
      <c r="M8613">
        <v>180</v>
      </c>
      <c r="N8613">
        <f t="shared" si="134"/>
        <v>0</v>
      </c>
    </row>
    <row r="8614" spans="1:14" x14ac:dyDescent="0.2">
      <c r="A8614" t="s">
        <v>8902</v>
      </c>
      <c r="B8614" t="s">
        <v>34743</v>
      </c>
      <c r="I8614" t="s">
        <v>20</v>
      </c>
      <c r="J8614">
        <v>180</v>
      </c>
      <c r="M8614">
        <v>180</v>
      </c>
      <c r="N8614">
        <f t="shared" si="134"/>
        <v>0</v>
      </c>
    </row>
    <row r="8615" spans="1:14" x14ac:dyDescent="0.2">
      <c r="A8615" t="s">
        <v>8903</v>
      </c>
      <c r="B8615" t="s">
        <v>34744</v>
      </c>
      <c r="I8615" t="s">
        <v>5</v>
      </c>
      <c r="J8615">
        <v>118.32</v>
      </c>
      <c r="M8615">
        <v>118.32</v>
      </c>
      <c r="N8615">
        <f t="shared" si="134"/>
        <v>0</v>
      </c>
    </row>
    <row r="8616" spans="1:14" x14ac:dyDescent="0.2">
      <c r="A8616" t="s">
        <v>8904</v>
      </c>
      <c r="B8616" t="s">
        <v>34744</v>
      </c>
      <c r="I8616" t="s">
        <v>5</v>
      </c>
      <c r="J8616">
        <v>102.5</v>
      </c>
      <c r="M8616">
        <v>102.5</v>
      </c>
      <c r="N8616">
        <f t="shared" si="134"/>
        <v>0</v>
      </c>
    </row>
    <row r="8617" spans="1:14" x14ac:dyDescent="0.2">
      <c r="A8617" t="s">
        <v>8905</v>
      </c>
      <c r="B8617" t="s">
        <v>34745</v>
      </c>
      <c r="I8617" t="s">
        <v>5</v>
      </c>
      <c r="J8617">
        <v>155.30000000000001</v>
      </c>
      <c r="M8617">
        <v>155.30000000000001</v>
      </c>
      <c r="N8617">
        <f t="shared" si="134"/>
        <v>0</v>
      </c>
    </row>
    <row r="8618" spans="1:14" x14ac:dyDescent="0.2">
      <c r="A8618" t="s">
        <v>8906</v>
      </c>
      <c r="B8618" t="s">
        <v>34745</v>
      </c>
      <c r="I8618" t="s">
        <v>5</v>
      </c>
      <c r="J8618">
        <v>134.53</v>
      </c>
      <c r="M8618">
        <v>134.53</v>
      </c>
      <c r="N8618">
        <f t="shared" si="134"/>
        <v>0</v>
      </c>
    </row>
    <row r="8619" spans="1:14" x14ac:dyDescent="0.2">
      <c r="A8619" t="s">
        <v>8907</v>
      </c>
      <c r="B8619" t="s">
        <v>34746</v>
      </c>
      <c r="I8619" t="s">
        <v>5</v>
      </c>
      <c r="J8619">
        <v>179.7</v>
      </c>
      <c r="M8619">
        <v>179.7</v>
      </c>
      <c r="N8619">
        <f t="shared" si="134"/>
        <v>0</v>
      </c>
    </row>
    <row r="8620" spans="1:14" x14ac:dyDescent="0.2">
      <c r="A8620" t="s">
        <v>8908</v>
      </c>
      <c r="B8620" t="s">
        <v>34746</v>
      </c>
      <c r="I8620" t="s">
        <v>5</v>
      </c>
      <c r="J8620">
        <v>155.68</v>
      </c>
      <c r="M8620">
        <v>155.68</v>
      </c>
      <c r="N8620">
        <f t="shared" si="134"/>
        <v>0</v>
      </c>
    </row>
    <row r="8621" spans="1:14" x14ac:dyDescent="0.2">
      <c r="A8621" t="s">
        <v>8909</v>
      </c>
      <c r="B8621" t="s">
        <v>34747</v>
      </c>
      <c r="I8621" t="s">
        <v>3</v>
      </c>
      <c r="J8621">
        <v>1.67</v>
      </c>
      <c r="M8621">
        <v>1.67</v>
      </c>
      <c r="N8621">
        <f t="shared" si="134"/>
        <v>0</v>
      </c>
    </row>
    <row r="8622" spans="1:14" x14ac:dyDescent="0.2">
      <c r="A8622" t="s">
        <v>8910</v>
      </c>
      <c r="B8622" t="s">
        <v>34747</v>
      </c>
      <c r="I8622" t="s">
        <v>3</v>
      </c>
      <c r="J8622">
        <v>1.48</v>
      </c>
      <c r="M8622">
        <v>1.48</v>
      </c>
      <c r="N8622">
        <f t="shared" si="134"/>
        <v>0</v>
      </c>
    </row>
    <row r="8623" spans="1:14" x14ac:dyDescent="0.2">
      <c r="A8623" t="s">
        <v>8911</v>
      </c>
      <c r="B8623" t="s">
        <v>8912</v>
      </c>
      <c r="I8623" t="s">
        <v>4</v>
      </c>
      <c r="J8623">
        <v>22.18</v>
      </c>
      <c r="M8623">
        <v>22.18</v>
      </c>
      <c r="N8623">
        <f t="shared" si="134"/>
        <v>0</v>
      </c>
    </row>
    <row r="8624" spans="1:14" x14ac:dyDescent="0.2">
      <c r="A8624" t="s">
        <v>8913</v>
      </c>
      <c r="B8624" t="s">
        <v>8912</v>
      </c>
      <c r="I8624" t="s">
        <v>4</v>
      </c>
      <c r="J8624">
        <v>19.21</v>
      </c>
      <c r="M8624">
        <v>19.21</v>
      </c>
      <c r="N8624">
        <f t="shared" si="134"/>
        <v>0</v>
      </c>
    </row>
    <row r="8625" spans="1:14" x14ac:dyDescent="0.2">
      <c r="A8625" t="s">
        <v>8914</v>
      </c>
      <c r="B8625" t="s">
        <v>34748</v>
      </c>
      <c r="I8625" t="s">
        <v>5</v>
      </c>
      <c r="J8625">
        <v>11.09</v>
      </c>
      <c r="M8625">
        <v>11.09</v>
      </c>
      <c r="N8625">
        <f t="shared" si="134"/>
        <v>0</v>
      </c>
    </row>
    <row r="8626" spans="1:14" x14ac:dyDescent="0.2">
      <c r="A8626" t="s">
        <v>8915</v>
      </c>
      <c r="B8626" t="s">
        <v>34748</v>
      </c>
      <c r="I8626" t="s">
        <v>5</v>
      </c>
      <c r="J8626">
        <v>9.6</v>
      </c>
      <c r="M8626">
        <v>9.6</v>
      </c>
      <c r="N8626">
        <f t="shared" si="134"/>
        <v>0</v>
      </c>
    </row>
    <row r="8627" spans="1:14" x14ac:dyDescent="0.2">
      <c r="A8627" t="s">
        <v>8916</v>
      </c>
      <c r="B8627" t="s">
        <v>8917</v>
      </c>
      <c r="I8627" t="s">
        <v>5</v>
      </c>
      <c r="J8627">
        <v>73.95</v>
      </c>
      <c r="M8627">
        <v>73.95</v>
      </c>
      <c r="N8627">
        <f t="shared" si="134"/>
        <v>0</v>
      </c>
    </row>
    <row r="8628" spans="1:14" x14ac:dyDescent="0.2">
      <c r="A8628" t="s">
        <v>8918</v>
      </c>
      <c r="B8628" t="s">
        <v>8917</v>
      </c>
      <c r="I8628" t="s">
        <v>5</v>
      </c>
      <c r="J8628">
        <v>64.06</v>
      </c>
      <c r="M8628">
        <v>64.06</v>
      </c>
      <c r="N8628">
        <f t="shared" si="134"/>
        <v>0</v>
      </c>
    </row>
    <row r="8629" spans="1:14" x14ac:dyDescent="0.2">
      <c r="A8629" t="s">
        <v>8919</v>
      </c>
      <c r="B8629" t="s">
        <v>34749</v>
      </c>
      <c r="I8629" t="s">
        <v>20</v>
      </c>
      <c r="J8629">
        <v>162.1</v>
      </c>
      <c r="M8629">
        <v>162.1</v>
      </c>
      <c r="N8629">
        <f t="shared" si="134"/>
        <v>0</v>
      </c>
    </row>
    <row r="8630" spans="1:14" x14ac:dyDescent="0.2">
      <c r="A8630" t="s">
        <v>8920</v>
      </c>
      <c r="B8630" t="s">
        <v>34749</v>
      </c>
      <c r="I8630" t="s">
        <v>20</v>
      </c>
      <c r="J8630">
        <v>157.15</v>
      </c>
      <c r="M8630">
        <v>157.15</v>
      </c>
      <c r="N8630">
        <f t="shared" si="134"/>
        <v>0</v>
      </c>
    </row>
    <row r="8631" spans="1:14" x14ac:dyDescent="0.2">
      <c r="A8631" t="s">
        <v>8921</v>
      </c>
      <c r="B8631" t="s">
        <v>34750</v>
      </c>
      <c r="I8631" t="s">
        <v>3</v>
      </c>
      <c r="J8631">
        <v>17.579999999999998</v>
      </c>
      <c r="M8631">
        <v>17.579999999999998</v>
      </c>
      <c r="N8631">
        <f t="shared" si="134"/>
        <v>0</v>
      </c>
    </row>
    <row r="8632" spans="1:14" x14ac:dyDescent="0.2">
      <c r="A8632" t="s">
        <v>8922</v>
      </c>
      <c r="B8632" t="s">
        <v>34750</v>
      </c>
      <c r="I8632" t="s">
        <v>3</v>
      </c>
      <c r="J8632">
        <v>16.55</v>
      </c>
      <c r="M8632">
        <v>16.55</v>
      </c>
      <c r="N8632">
        <f t="shared" si="134"/>
        <v>0</v>
      </c>
    </row>
    <row r="8633" spans="1:14" x14ac:dyDescent="0.2">
      <c r="A8633" t="s">
        <v>8923</v>
      </c>
      <c r="B8633" t="s">
        <v>34751</v>
      </c>
      <c r="I8633" t="s">
        <v>3</v>
      </c>
      <c r="J8633">
        <v>25.82</v>
      </c>
      <c r="M8633">
        <v>25.82</v>
      </c>
      <c r="N8633">
        <f t="shared" si="134"/>
        <v>0</v>
      </c>
    </row>
    <row r="8634" spans="1:14" x14ac:dyDescent="0.2">
      <c r="A8634" t="s">
        <v>8924</v>
      </c>
      <c r="B8634" t="s">
        <v>34751</v>
      </c>
      <c r="I8634" t="s">
        <v>3</v>
      </c>
      <c r="J8634">
        <v>24.44</v>
      </c>
      <c r="M8634">
        <v>24.44</v>
      </c>
      <c r="N8634">
        <f t="shared" si="134"/>
        <v>0</v>
      </c>
    </row>
    <row r="8635" spans="1:14" x14ac:dyDescent="0.2">
      <c r="A8635" t="s">
        <v>8925</v>
      </c>
      <c r="B8635" t="s">
        <v>34752</v>
      </c>
      <c r="I8635" t="s">
        <v>3</v>
      </c>
      <c r="J8635">
        <v>14.35</v>
      </c>
      <c r="M8635">
        <v>14.35</v>
      </c>
      <c r="N8635">
        <f t="shared" si="134"/>
        <v>0</v>
      </c>
    </row>
    <row r="8636" spans="1:14" x14ac:dyDescent="0.2">
      <c r="A8636" t="s">
        <v>8926</v>
      </c>
      <c r="B8636" t="s">
        <v>34752</v>
      </c>
      <c r="I8636" t="s">
        <v>3</v>
      </c>
      <c r="J8636">
        <v>13.56</v>
      </c>
      <c r="M8636">
        <v>13.56</v>
      </c>
      <c r="N8636">
        <f t="shared" si="134"/>
        <v>0</v>
      </c>
    </row>
    <row r="8637" spans="1:14" x14ac:dyDescent="0.2">
      <c r="A8637" t="s">
        <v>8927</v>
      </c>
      <c r="B8637" t="s">
        <v>34753</v>
      </c>
      <c r="I8637" t="s">
        <v>20</v>
      </c>
      <c r="J8637">
        <v>139.93</v>
      </c>
      <c r="M8637">
        <v>139.93</v>
      </c>
      <c r="N8637">
        <f t="shared" si="134"/>
        <v>0</v>
      </c>
    </row>
    <row r="8638" spans="1:14" x14ac:dyDescent="0.2">
      <c r="A8638" t="s">
        <v>8928</v>
      </c>
      <c r="B8638" t="s">
        <v>34753</v>
      </c>
      <c r="I8638" t="s">
        <v>20</v>
      </c>
      <c r="J8638">
        <v>134.99</v>
      </c>
      <c r="M8638">
        <v>134.99</v>
      </c>
      <c r="N8638">
        <f t="shared" si="134"/>
        <v>0</v>
      </c>
    </row>
    <row r="8639" spans="1:14" x14ac:dyDescent="0.2">
      <c r="A8639" t="s">
        <v>8929</v>
      </c>
      <c r="B8639" t="s">
        <v>8787</v>
      </c>
      <c r="I8639" t="s">
        <v>114</v>
      </c>
      <c r="J8639">
        <v>4710.68</v>
      </c>
      <c r="M8639">
        <v>4710.68</v>
      </c>
      <c r="N8639">
        <f t="shared" si="134"/>
        <v>0</v>
      </c>
    </row>
    <row r="8640" spans="1:14" x14ac:dyDescent="0.2">
      <c r="A8640" t="s">
        <v>8930</v>
      </c>
      <c r="B8640" t="s">
        <v>8787</v>
      </c>
      <c r="I8640" t="s">
        <v>114</v>
      </c>
      <c r="J8640">
        <v>4479.88</v>
      </c>
      <c r="M8640">
        <v>4479.88</v>
      </c>
      <c r="N8640">
        <f t="shared" si="134"/>
        <v>0</v>
      </c>
    </row>
    <row r="8641" spans="1:14" x14ac:dyDescent="0.2">
      <c r="A8641" t="s">
        <v>8931</v>
      </c>
      <c r="B8641" t="s">
        <v>34754</v>
      </c>
      <c r="I8641" t="s">
        <v>4</v>
      </c>
      <c r="J8641">
        <v>52.97</v>
      </c>
      <c r="M8641">
        <v>52.97</v>
      </c>
      <c r="N8641">
        <f t="shared" si="134"/>
        <v>0</v>
      </c>
    </row>
    <row r="8642" spans="1:14" x14ac:dyDescent="0.2">
      <c r="A8642" t="s">
        <v>8932</v>
      </c>
      <c r="B8642" t="s">
        <v>34754</v>
      </c>
      <c r="I8642" t="s">
        <v>4</v>
      </c>
      <c r="J8642">
        <v>49</v>
      </c>
      <c r="M8642">
        <v>49</v>
      </c>
      <c r="N8642">
        <f t="shared" si="134"/>
        <v>0</v>
      </c>
    </row>
    <row r="8643" spans="1:14" x14ac:dyDescent="0.2">
      <c r="A8643" t="s">
        <v>8933</v>
      </c>
      <c r="B8643" t="s">
        <v>34755</v>
      </c>
      <c r="I8643" t="s">
        <v>4</v>
      </c>
      <c r="J8643">
        <v>31.7</v>
      </c>
      <c r="M8643">
        <v>31.7</v>
      </c>
      <c r="N8643">
        <f t="shared" si="134"/>
        <v>0</v>
      </c>
    </row>
    <row r="8644" spans="1:14" x14ac:dyDescent="0.2">
      <c r="A8644" t="s">
        <v>8934</v>
      </c>
      <c r="B8644" t="s">
        <v>34755</v>
      </c>
      <c r="I8644" t="s">
        <v>4</v>
      </c>
      <c r="J8644">
        <v>28.98</v>
      </c>
      <c r="M8644">
        <v>28.98</v>
      </c>
      <c r="N8644">
        <f t="shared" ref="N8644:N8707" si="135">J8644-M8644</f>
        <v>0</v>
      </c>
    </row>
    <row r="8645" spans="1:14" x14ac:dyDescent="0.2">
      <c r="A8645" t="s">
        <v>8935</v>
      </c>
      <c r="B8645" t="s">
        <v>34756</v>
      </c>
      <c r="I8645" t="s">
        <v>4</v>
      </c>
      <c r="J8645">
        <v>35</v>
      </c>
      <c r="M8645">
        <v>35</v>
      </c>
      <c r="N8645">
        <f t="shared" si="135"/>
        <v>0</v>
      </c>
    </row>
    <row r="8646" spans="1:14" x14ac:dyDescent="0.2">
      <c r="A8646" t="s">
        <v>8936</v>
      </c>
      <c r="B8646" t="s">
        <v>34756</v>
      </c>
      <c r="I8646" t="s">
        <v>4</v>
      </c>
      <c r="J8646">
        <v>33.520000000000003</v>
      </c>
      <c r="M8646">
        <v>33.520000000000003</v>
      </c>
      <c r="N8646">
        <f t="shared" si="135"/>
        <v>0</v>
      </c>
    </row>
    <row r="8647" spans="1:14" x14ac:dyDescent="0.2">
      <c r="A8647" t="s">
        <v>8937</v>
      </c>
      <c r="B8647" t="s">
        <v>34757</v>
      </c>
      <c r="I8647" t="s">
        <v>5</v>
      </c>
      <c r="J8647">
        <v>360.86</v>
      </c>
      <c r="M8647">
        <v>360.86</v>
      </c>
      <c r="N8647">
        <f t="shared" si="135"/>
        <v>0</v>
      </c>
    </row>
    <row r="8648" spans="1:14" x14ac:dyDescent="0.2">
      <c r="A8648" t="s">
        <v>8938</v>
      </c>
      <c r="B8648" t="s">
        <v>34757</v>
      </c>
      <c r="I8648" t="s">
        <v>5</v>
      </c>
      <c r="J8648">
        <v>330.13</v>
      </c>
      <c r="M8648">
        <v>330.13</v>
      </c>
      <c r="N8648">
        <f t="shared" si="135"/>
        <v>0</v>
      </c>
    </row>
    <row r="8649" spans="1:14" x14ac:dyDescent="0.2">
      <c r="A8649" t="s">
        <v>8939</v>
      </c>
      <c r="B8649" t="s">
        <v>34758</v>
      </c>
      <c r="I8649" t="s">
        <v>4</v>
      </c>
      <c r="J8649">
        <v>258.58999999999997</v>
      </c>
      <c r="M8649">
        <v>258.58999999999997</v>
      </c>
      <c r="N8649">
        <f t="shared" si="135"/>
        <v>0</v>
      </c>
    </row>
    <row r="8650" spans="1:14" x14ac:dyDescent="0.2">
      <c r="A8650" t="s">
        <v>8940</v>
      </c>
      <c r="B8650" t="s">
        <v>34758</v>
      </c>
      <c r="I8650" t="s">
        <v>4</v>
      </c>
      <c r="J8650">
        <v>236.37</v>
      </c>
      <c r="M8650">
        <v>236.37</v>
      </c>
      <c r="N8650">
        <f t="shared" si="135"/>
        <v>0</v>
      </c>
    </row>
    <row r="8651" spans="1:14" x14ac:dyDescent="0.2">
      <c r="A8651" t="s">
        <v>8941</v>
      </c>
      <c r="B8651" t="s">
        <v>34759</v>
      </c>
      <c r="I8651" t="s">
        <v>5</v>
      </c>
      <c r="J8651">
        <v>682.65</v>
      </c>
      <c r="M8651">
        <v>682.65</v>
      </c>
      <c r="N8651">
        <f t="shared" si="135"/>
        <v>0</v>
      </c>
    </row>
    <row r="8652" spans="1:14" x14ac:dyDescent="0.2">
      <c r="A8652" t="s">
        <v>8942</v>
      </c>
      <c r="B8652" t="s">
        <v>34759</v>
      </c>
      <c r="I8652" t="s">
        <v>5</v>
      </c>
      <c r="J8652">
        <v>630.91999999999996</v>
      </c>
      <c r="M8652">
        <v>630.91999999999996</v>
      </c>
      <c r="N8652">
        <f t="shared" si="135"/>
        <v>0</v>
      </c>
    </row>
    <row r="8653" spans="1:14" x14ac:dyDescent="0.2">
      <c r="A8653" t="s">
        <v>8943</v>
      </c>
      <c r="B8653" t="s">
        <v>34760</v>
      </c>
      <c r="I8653" t="s">
        <v>5</v>
      </c>
      <c r="J8653">
        <v>1195.44</v>
      </c>
      <c r="M8653">
        <v>1195.44</v>
      </c>
      <c r="N8653">
        <f t="shared" si="135"/>
        <v>0</v>
      </c>
    </row>
    <row r="8654" spans="1:14" x14ac:dyDescent="0.2">
      <c r="A8654" t="s">
        <v>8944</v>
      </c>
      <c r="B8654" t="s">
        <v>34760</v>
      </c>
      <c r="I8654" t="s">
        <v>5</v>
      </c>
      <c r="J8654">
        <v>1102.02</v>
      </c>
      <c r="M8654">
        <v>1102.02</v>
      </c>
      <c r="N8654">
        <f t="shared" si="135"/>
        <v>0</v>
      </c>
    </row>
    <row r="8655" spans="1:14" x14ac:dyDescent="0.2">
      <c r="A8655" t="s">
        <v>8945</v>
      </c>
      <c r="B8655" t="s">
        <v>34761</v>
      </c>
      <c r="I8655" t="s">
        <v>5</v>
      </c>
      <c r="J8655">
        <v>412</v>
      </c>
      <c r="M8655">
        <v>412</v>
      </c>
      <c r="N8655">
        <f t="shared" si="135"/>
        <v>0</v>
      </c>
    </row>
    <row r="8656" spans="1:14" x14ac:dyDescent="0.2">
      <c r="A8656" t="s">
        <v>8946</v>
      </c>
      <c r="B8656" t="s">
        <v>34761</v>
      </c>
      <c r="I8656" t="s">
        <v>5</v>
      </c>
      <c r="J8656">
        <v>412</v>
      </c>
      <c r="M8656">
        <v>412</v>
      </c>
      <c r="N8656">
        <f t="shared" si="135"/>
        <v>0</v>
      </c>
    </row>
    <row r="8657" spans="1:14" x14ac:dyDescent="0.2">
      <c r="A8657" t="s">
        <v>8947</v>
      </c>
      <c r="B8657" t="s">
        <v>34762</v>
      </c>
      <c r="I8657" t="s">
        <v>5</v>
      </c>
      <c r="J8657">
        <v>221.46</v>
      </c>
      <c r="M8657">
        <v>221.46</v>
      </c>
      <c r="N8657">
        <f t="shared" si="135"/>
        <v>0</v>
      </c>
    </row>
    <row r="8658" spans="1:14" x14ac:dyDescent="0.2">
      <c r="A8658" t="s">
        <v>8948</v>
      </c>
      <c r="B8658" t="s">
        <v>34762</v>
      </c>
      <c r="I8658" t="s">
        <v>5</v>
      </c>
      <c r="J8658">
        <v>211</v>
      </c>
      <c r="M8658">
        <v>211</v>
      </c>
      <c r="N8658">
        <f t="shared" si="135"/>
        <v>0</v>
      </c>
    </row>
    <row r="8659" spans="1:14" x14ac:dyDescent="0.2">
      <c r="A8659" t="s">
        <v>8949</v>
      </c>
      <c r="B8659" t="s">
        <v>34763</v>
      </c>
      <c r="I8659" t="s">
        <v>5</v>
      </c>
      <c r="J8659">
        <v>611.87</v>
      </c>
      <c r="M8659">
        <v>611.87</v>
      </c>
      <c r="N8659">
        <f t="shared" si="135"/>
        <v>0</v>
      </c>
    </row>
    <row r="8660" spans="1:14" x14ac:dyDescent="0.2">
      <c r="A8660" t="s">
        <v>8950</v>
      </c>
      <c r="B8660" t="s">
        <v>34763</v>
      </c>
      <c r="I8660" t="s">
        <v>5</v>
      </c>
      <c r="J8660">
        <v>590.1</v>
      </c>
      <c r="M8660">
        <v>590.1</v>
      </c>
      <c r="N8660">
        <f t="shared" si="135"/>
        <v>0</v>
      </c>
    </row>
    <row r="8661" spans="1:14" x14ac:dyDescent="0.2">
      <c r="A8661" t="s">
        <v>8951</v>
      </c>
      <c r="B8661" t="s">
        <v>34764</v>
      </c>
      <c r="I8661" t="s">
        <v>5</v>
      </c>
      <c r="J8661">
        <v>1942.54</v>
      </c>
      <c r="M8661">
        <v>1942.54</v>
      </c>
      <c r="N8661">
        <f t="shared" si="135"/>
        <v>0</v>
      </c>
    </row>
    <row r="8662" spans="1:14" x14ac:dyDescent="0.2">
      <c r="A8662" t="s">
        <v>8952</v>
      </c>
      <c r="B8662" t="s">
        <v>34764</v>
      </c>
      <c r="I8662" t="s">
        <v>5</v>
      </c>
      <c r="J8662">
        <v>1786.39</v>
      </c>
      <c r="M8662">
        <v>1786.39</v>
      </c>
      <c r="N8662">
        <f t="shared" si="135"/>
        <v>0</v>
      </c>
    </row>
    <row r="8663" spans="1:14" x14ac:dyDescent="0.2">
      <c r="A8663" t="s">
        <v>8953</v>
      </c>
      <c r="B8663" t="s">
        <v>34765</v>
      </c>
      <c r="I8663" t="s">
        <v>4</v>
      </c>
      <c r="J8663">
        <v>948.37</v>
      </c>
      <c r="M8663">
        <v>948.37</v>
      </c>
      <c r="N8663">
        <f t="shared" si="135"/>
        <v>0</v>
      </c>
    </row>
    <row r="8664" spans="1:14" x14ac:dyDescent="0.2">
      <c r="A8664" t="s">
        <v>8954</v>
      </c>
      <c r="B8664" t="s">
        <v>34765</v>
      </c>
      <c r="I8664" t="s">
        <v>4</v>
      </c>
      <c r="J8664">
        <v>853.32</v>
      </c>
      <c r="M8664">
        <v>853.32</v>
      </c>
      <c r="N8664">
        <f t="shared" si="135"/>
        <v>0</v>
      </c>
    </row>
    <row r="8665" spans="1:14" x14ac:dyDescent="0.2">
      <c r="A8665" t="s">
        <v>8955</v>
      </c>
      <c r="B8665" t="s">
        <v>34766</v>
      </c>
      <c r="I8665" t="s">
        <v>5</v>
      </c>
      <c r="J8665">
        <v>1489.63</v>
      </c>
      <c r="M8665">
        <v>1489.63</v>
      </c>
      <c r="N8665">
        <f t="shared" si="135"/>
        <v>0</v>
      </c>
    </row>
    <row r="8666" spans="1:14" x14ac:dyDescent="0.2">
      <c r="A8666" t="s">
        <v>8956</v>
      </c>
      <c r="B8666" t="s">
        <v>34766</v>
      </c>
      <c r="I8666" t="s">
        <v>5</v>
      </c>
      <c r="J8666">
        <v>1432.2</v>
      </c>
      <c r="M8666">
        <v>1432.2</v>
      </c>
      <c r="N8666">
        <f t="shared" si="135"/>
        <v>0</v>
      </c>
    </row>
    <row r="8667" spans="1:14" x14ac:dyDescent="0.2">
      <c r="A8667" t="s">
        <v>8957</v>
      </c>
      <c r="B8667" t="s">
        <v>34767</v>
      </c>
      <c r="I8667" t="s">
        <v>5</v>
      </c>
      <c r="J8667">
        <v>609.11</v>
      </c>
      <c r="M8667">
        <v>609.11</v>
      </c>
      <c r="N8667">
        <f t="shared" si="135"/>
        <v>0</v>
      </c>
    </row>
    <row r="8668" spans="1:14" x14ac:dyDescent="0.2">
      <c r="A8668" t="s">
        <v>8958</v>
      </c>
      <c r="B8668" t="s">
        <v>34767</v>
      </c>
      <c r="I8668" t="s">
        <v>5</v>
      </c>
      <c r="J8668">
        <v>583.94000000000005</v>
      </c>
      <c r="M8668">
        <v>583.94000000000005</v>
      </c>
      <c r="N8668">
        <f t="shared" si="135"/>
        <v>0</v>
      </c>
    </row>
    <row r="8669" spans="1:14" x14ac:dyDescent="0.2">
      <c r="A8669" t="s">
        <v>8959</v>
      </c>
      <c r="B8669" t="s">
        <v>22145</v>
      </c>
      <c r="I8669" t="s">
        <v>5</v>
      </c>
      <c r="J8669">
        <v>785.37</v>
      </c>
      <c r="M8669">
        <v>785.37</v>
      </c>
      <c r="N8669">
        <f t="shared" si="135"/>
        <v>0</v>
      </c>
    </row>
    <row r="8670" spans="1:14" x14ac:dyDescent="0.2">
      <c r="A8670" t="s">
        <v>8960</v>
      </c>
      <c r="B8670" t="s">
        <v>22145</v>
      </c>
      <c r="I8670" t="s">
        <v>5</v>
      </c>
      <c r="J8670">
        <v>765.04</v>
      </c>
      <c r="M8670">
        <v>765.04</v>
      </c>
      <c r="N8670">
        <f t="shared" si="135"/>
        <v>0</v>
      </c>
    </row>
    <row r="8671" spans="1:14" x14ac:dyDescent="0.2">
      <c r="A8671" t="s">
        <v>8961</v>
      </c>
      <c r="B8671" t="s">
        <v>34768</v>
      </c>
      <c r="I8671" t="s">
        <v>5</v>
      </c>
      <c r="J8671">
        <v>222.35</v>
      </c>
      <c r="M8671">
        <v>222.35</v>
      </c>
      <c r="N8671">
        <f t="shared" si="135"/>
        <v>0</v>
      </c>
    </row>
    <row r="8672" spans="1:14" x14ac:dyDescent="0.2">
      <c r="A8672" t="s">
        <v>8962</v>
      </c>
      <c r="B8672" t="s">
        <v>34768</v>
      </c>
      <c r="I8672" t="s">
        <v>5</v>
      </c>
      <c r="J8672">
        <v>213.45</v>
      </c>
      <c r="M8672">
        <v>213.45</v>
      </c>
      <c r="N8672">
        <f t="shared" si="135"/>
        <v>0</v>
      </c>
    </row>
    <row r="8673" spans="1:14" x14ac:dyDescent="0.2">
      <c r="A8673" t="s">
        <v>8963</v>
      </c>
      <c r="B8673" t="s">
        <v>34769</v>
      </c>
      <c r="I8673" t="s">
        <v>5</v>
      </c>
      <c r="J8673">
        <v>81.400000000000006</v>
      </c>
      <c r="M8673">
        <v>81.400000000000006</v>
      </c>
      <c r="N8673">
        <f t="shared" si="135"/>
        <v>0</v>
      </c>
    </row>
    <row r="8674" spans="1:14" x14ac:dyDescent="0.2">
      <c r="A8674" t="s">
        <v>8964</v>
      </c>
      <c r="B8674" t="s">
        <v>34769</v>
      </c>
      <c r="I8674" t="s">
        <v>5</v>
      </c>
      <c r="J8674">
        <v>74.56</v>
      </c>
      <c r="M8674">
        <v>74.56</v>
      </c>
      <c r="N8674">
        <f t="shared" si="135"/>
        <v>0</v>
      </c>
    </row>
    <row r="8675" spans="1:14" x14ac:dyDescent="0.2">
      <c r="A8675" t="s">
        <v>8965</v>
      </c>
      <c r="B8675" t="s">
        <v>34770</v>
      </c>
      <c r="I8675" t="s">
        <v>5</v>
      </c>
      <c r="J8675">
        <v>108.72</v>
      </c>
      <c r="M8675">
        <v>108.72</v>
      </c>
      <c r="N8675">
        <f t="shared" si="135"/>
        <v>0</v>
      </c>
    </row>
    <row r="8676" spans="1:14" x14ac:dyDescent="0.2">
      <c r="A8676" t="s">
        <v>8966</v>
      </c>
      <c r="B8676" t="s">
        <v>34770</v>
      </c>
      <c r="I8676" t="s">
        <v>5</v>
      </c>
      <c r="J8676">
        <v>95.44</v>
      </c>
      <c r="M8676">
        <v>95.44</v>
      </c>
      <c r="N8676">
        <f t="shared" si="135"/>
        <v>0</v>
      </c>
    </row>
    <row r="8677" spans="1:14" x14ac:dyDescent="0.2">
      <c r="A8677" t="s">
        <v>8967</v>
      </c>
      <c r="B8677" t="s">
        <v>34771</v>
      </c>
      <c r="I8677" t="s">
        <v>5</v>
      </c>
      <c r="J8677">
        <v>1839.53</v>
      </c>
      <c r="M8677">
        <v>1839.53</v>
      </c>
      <c r="N8677">
        <f t="shared" si="135"/>
        <v>0</v>
      </c>
    </row>
    <row r="8678" spans="1:14" x14ac:dyDescent="0.2">
      <c r="A8678" t="s">
        <v>8968</v>
      </c>
      <c r="B8678" t="s">
        <v>34771</v>
      </c>
      <c r="I8678" t="s">
        <v>5</v>
      </c>
      <c r="J8678">
        <v>1734.62</v>
      </c>
      <c r="M8678">
        <v>1734.62</v>
      </c>
      <c r="N8678">
        <f t="shared" si="135"/>
        <v>0</v>
      </c>
    </row>
    <row r="8679" spans="1:14" x14ac:dyDescent="0.2">
      <c r="A8679" t="s">
        <v>8969</v>
      </c>
      <c r="B8679" t="s">
        <v>34772</v>
      </c>
      <c r="I8679" t="s">
        <v>3</v>
      </c>
      <c r="J8679">
        <v>243.95</v>
      </c>
      <c r="M8679">
        <v>243.95</v>
      </c>
      <c r="N8679">
        <f t="shared" si="135"/>
        <v>0</v>
      </c>
    </row>
    <row r="8680" spans="1:14" x14ac:dyDescent="0.2">
      <c r="A8680" t="s">
        <v>8970</v>
      </c>
      <c r="B8680" t="s">
        <v>34772</v>
      </c>
      <c r="I8680" t="s">
        <v>3</v>
      </c>
      <c r="J8680">
        <v>234.97</v>
      </c>
      <c r="M8680">
        <v>234.97</v>
      </c>
      <c r="N8680">
        <f t="shared" si="135"/>
        <v>0</v>
      </c>
    </row>
    <row r="8681" spans="1:14" x14ac:dyDescent="0.2">
      <c r="A8681" t="s">
        <v>8971</v>
      </c>
      <c r="B8681" t="s">
        <v>34773</v>
      </c>
      <c r="I8681" t="s">
        <v>3</v>
      </c>
      <c r="J8681">
        <v>223.32</v>
      </c>
      <c r="M8681">
        <v>223.32</v>
      </c>
      <c r="N8681">
        <f t="shared" si="135"/>
        <v>0</v>
      </c>
    </row>
    <row r="8682" spans="1:14" x14ac:dyDescent="0.2">
      <c r="A8682" t="s">
        <v>8972</v>
      </c>
      <c r="B8682" t="s">
        <v>34773</v>
      </c>
      <c r="I8682" t="s">
        <v>3</v>
      </c>
      <c r="J8682">
        <v>212.89</v>
      </c>
      <c r="M8682">
        <v>212.89</v>
      </c>
      <c r="N8682">
        <f t="shared" si="135"/>
        <v>0</v>
      </c>
    </row>
    <row r="8683" spans="1:14" x14ac:dyDescent="0.2">
      <c r="A8683" t="s">
        <v>8973</v>
      </c>
      <c r="B8683" t="s">
        <v>34774</v>
      </c>
      <c r="I8683" t="s">
        <v>3</v>
      </c>
      <c r="J8683">
        <v>271.05</v>
      </c>
      <c r="M8683">
        <v>271.05</v>
      </c>
      <c r="N8683">
        <f t="shared" si="135"/>
        <v>0</v>
      </c>
    </row>
    <row r="8684" spans="1:14" x14ac:dyDescent="0.2">
      <c r="A8684" t="s">
        <v>8974</v>
      </c>
      <c r="B8684" t="s">
        <v>34774</v>
      </c>
      <c r="I8684" t="s">
        <v>3</v>
      </c>
      <c r="J8684">
        <v>254.04</v>
      </c>
      <c r="M8684">
        <v>254.04</v>
      </c>
      <c r="N8684">
        <f t="shared" si="135"/>
        <v>0</v>
      </c>
    </row>
    <row r="8685" spans="1:14" x14ac:dyDescent="0.2">
      <c r="A8685" t="s">
        <v>8975</v>
      </c>
      <c r="B8685" t="s">
        <v>34775</v>
      </c>
      <c r="I8685" t="s">
        <v>3</v>
      </c>
      <c r="J8685">
        <v>306.73</v>
      </c>
      <c r="M8685">
        <v>306.73</v>
      </c>
      <c r="N8685">
        <f t="shared" si="135"/>
        <v>0</v>
      </c>
    </row>
    <row r="8686" spans="1:14" x14ac:dyDescent="0.2">
      <c r="A8686" t="s">
        <v>8976</v>
      </c>
      <c r="B8686" t="s">
        <v>34775</v>
      </c>
      <c r="I8686" t="s">
        <v>3</v>
      </c>
      <c r="J8686">
        <v>293.57</v>
      </c>
      <c r="M8686">
        <v>293.57</v>
      </c>
      <c r="N8686">
        <f t="shared" si="135"/>
        <v>0</v>
      </c>
    </row>
    <row r="8687" spans="1:14" x14ac:dyDescent="0.2">
      <c r="A8687" t="s">
        <v>8977</v>
      </c>
      <c r="B8687" t="s">
        <v>34776</v>
      </c>
      <c r="I8687" t="s">
        <v>3</v>
      </c>
      <c r="J8687">
        <v>272.58999999999997</v>
      </c>
      <c r="M8687">
        <v>272.58999999999997</v>
      </c>
      <c r="N8687">
        <f t="shared" si="135"/>
        <v>0</v>
      </c>
    </row>
    <row r="8688" spans="1:14" x14ac:dyDescent="0.2">
      <c r="A8688" t="s">
        <v>8978</v>
      </c>
      <c r="B8688" t="s">
        <v>34776</v>
      </c>
      <c r="I8688" t="s">
        <v>3</v>
      </c>
      <c r="J8688">
        <v>261.95</v>
      </c>
      <c r="M8688">
        <v>261.95</v>
      </c>
      <c r="N8688">
        <f t="shared" si="135"/>
        <v>0</v>
      </c>
    </row>
    <row r="8689" spans="1:14" x14ac:dyDescent="0.2">
      <c r="A8689" t="s">
        <v>8979</v>
      </c>
      <c r="B8689" t="s">
        <v>34777</v>
      </c>
      <c r="I8689" t="s">
        <v>3</v>
      </c>
      <c r="J8689">
        <v>242.4</v>
      </c>
      <c r="M8689">
        <v>242.4</v>
      </c>
      <c r="N8689">
        <f t="shared" si="135"/>
        <v>0</v>
      </c>
    </row>
    <row r="8690" spans="1:14" x14ac:dyDescent="0.2">
      <c r="A8690" t="s">
        <v>8980</v>
      </c>
      <c r="B8690" t="s">
        <v>34777</v>
      </c>
      <c r="I8690" t="s">
        <v>3</v>
      </c>
      <c r="J8690">
        <v>233.39</v>
      </c>
      <c r="M8690">
        <v>233.39</v>
      </c>
      <c r="N8690">
        <f t="shared" si="135"/>
        <v>0</v>
      </c>
    </row>
    <row r="8691" spans="1:14" x14ac:dyDescent="0.2">
      <c r="A8691" t="s">
        <v>8981</v>
      </c>
      <c r="B8691" t="s">
        <v>34778</v>
      </c>
      <c r="I8691" t="s">
        <v>3</v>
      </c>
      <c r="J8691">
        <v>198.66</v>
      </c>
      <c r="M8691">
        <v>198.66</v>
      </c>
      <c r="N8691">
        <f t="shared" si="135"/>
        <v>0</v>
      </c>
    </row>
    <row r="8692" spans="1:14" x14ac:dyDescent="0.2">
      <c r="A8692" t="s">
        <v>8982</v>
      </c>
      <c r="B8692" t="s">
        <v>34778</v>
      </c>
      <c r="I8692" t="s">
        <v>3</v>
      </c>
      <c r="J8692">
        <v>195.06</v>
      </c>
      <c r="M8692">
        <v>195.06</v>
      </c>
      <c r="N8692">
        <f t="shared" si="135"/>
        <v>0</v>
      </c>
    </row>
    <row r="8693" spans="1:14" x14ac:dyDescent="0.2">
      <c r="A8693" t="s">
        <v>8983</v>
      </c>
      <c r="B8693" t="s">
        <v>34779</v>
      </c>
      <c r="I8693" t="s">
        <v>3</v>
      </c>
      <c r="J8693">
        <v>340.9</v>
      </c>
      <c r="M8693">
        <v>340.9</v>
      </c>
      <c r="N8693">
        <f t="shared" si="135"/>
        <v>0</v>
      </c>
    </row>
    <row r="8694" spans="1:14" x14ac:dyDescent="0.2">
      <c r="A8694" t="s">
        <v>8984</v>
      </c>
      <c r="B8694" t="s">
        <v>34779</v>
      </c>
      <c r="I8694" t="s">
        <v>3</v>
      </c>
      <c r="J8694">
        <v>325.54000000000002</v>
      </c>
      <c r="M8694">
        <v>325.54000000000002</v>
      </c>
      <c r="N8694">
        <f t="shared" si="135"/>
        <v>0</v>
      </c>
    </row>
    <row r="8695" spans="1:14" x14ac:dyDescent="0.2">
      <c r="A8695" t="s">
        <v>8985</v>
      </c>
      <c r="B8695" t="s">
        <v>34780</v>
      </c>
      <c r="I8695" t="s">
        <v>3</v>
      </c>
      <c r="J8695">
        <v>188.54</v>
      </c>
      <c r="M8695">
        <v>188.54</v>
      </c>
      <c r="N8695">
        <f t="shared" si="135"/>
        <v>0</v>
      </c>
    </row>
    <row r="8696" spans="1:14" x14ac:dyDescent="0.2">
      <c r="A8696" t="s">
        <v>8986</v>
      </c>
      <c r="B8696" t="s">
        <v>34780</v>
      </c>
      <c r="I8696" t="s">
        <v>3</v>
      </c>
      <c r="J8696">
        <v>177.24</v>
      </c>
      <c r="M8696">
        <v>177.24</v>
      </c>
      <c r="N8696">
        <f t="shared" si="135"/>
        <v>0</v>
      </c>
    </row>
    <row r="8697" spans="1:14" x14ac:dyDescent="0.2">
      <c r="A8697" t="s">
        <v>8987</v>
      </c>
      <c r="B8697" t="s">
        <v>34781</v>
      </c>
      <c r="I8697" t="s">
        <v>3</v>
      </c>
      <c r="J8697">
        <v>259.19</v>
      </c>
      <c r="M8697">
        <v>259.19</v>
      </c>
      <c r="N8697">
        <f t="shared" si="135"/>
        <v>0</v>
      </c>
    </row>
    <row r="8698" spans="1:14" x14ac:dyDescent="0.2">
      <c r="A8698" t="s">
        <v>8988</v>
      </c>
      <c r="B8698" t="s">
        <v>34781</v>
      </c>
      <c r="I8698" t="s">
        <v>3</v>
      </c>
      <c r="J8698">
        <v>248.57</v>
      </c>
      <c r="M8698">
        <v>248.57</v>
      </c>
      <c r="N8698">
        <f t="shared" si="135"/>
        <v>0</v>
      </c>
    </row>
    <row r="8699" spans="1:14" x14ac:dyDescent="0.2">
      <c r="A8699" t="s">
        <v>8989</v>
      </c>
      <c r="B8699" t="s">
        <v>34782</v>
      </c>
      <c r="I8699" t="s">
        <v>3</v>
      </c>
      <c r="J8699">
        <v>231.74</v>
      </c>
      <c r="M8699">
        <v>231.74</v>
      </c>
      <c r="N8699">
        <f t="shared" si="135"/>
        <v>0</v>
      </c>
    </row>
    <row r="8700" spans="1:14" x14ac:dyDescent="0.2">
      <c r="A8700" t="s">
        <v>8990</v>
      </c>
      <c r="B8700" t="s">
        <v>34782</v>
      </c>
      <c r="I8700" t="s">
        <v>3</v>
      </c>
      <c r="J8700">
        <v>221.78</v>
      </c>
      <c r="M8700">
        <v>221.78</v>
      </c>
      <c r="N8700">
        <f t="shared" si="135"/>
        <v>0</v>
      </c>
    </row>
    <row r="8701" spans="1:14" x14ac:dyDescent="0.2">
      <c r="A8701" t="s">
        <v>8991</v>
      </c>
      <c r="B8701" t="s">
        <v>34783</v>
      </c>
      <c r="I8701" t="s">
        <v>3</v>
      </c>
      <c r="J8701">
        <v>213.18</v>
      </c>
      <c r="M8701">
        <v>213.18</v>
      </c>
      <c r="N8701">
        <f t="shared" si="135"/>
        <v>0</v>
      </c>
    </row>
    <row r="8702" spans="1:14" x14ac:dyDescent="0.2">
      <c r="A8702" t="s">
        <v>8992</v>
      </c>
      <c r="B8702" t="s">
        <v>34783</v>
      </c>
      <c r="I8702" t="s">
        <v>3</v>
      </c>
      <c r="J8702">
        <v>203.96</v>
      </c>
      <c r="M8702">
        <v>203.96</v>
      </c>
      <c r="N8702">
        <f t="shared" si="135"/>
        <v>0</v>
      </c>
    </row>
    <row r="8703" spans="1:14" x14ac:dyDescent="0.2">
      <c r="A8703" t="s">
        <v>8993</v>
      </c>
      <c r="B8703" t="s">
        <v>34784</v>
      </c>
      <c r="I8703" t="s">
        <v>3</v>
      </c>
      <c r="J8703">
        <v>189.5</v>
      </c>
      <c r="M8703">
        <v>189.5</v>
      </c>
      <c r="N8703">
        <f t="shared" si="135"/>
        <v>0</v>
      </c>
    </row>
    <row r="8704" spans="1:14" x14ac:dyDescent="0.2">
      <c r="A8704" t="s">
        <v>8994</v>
      </c>
      <c r="B8704" t="s">
        <v>34784</v>
      </c>
      <c r="I8704" t="s">
        <v>3</v>
      </c>
      <c r="J8704">
        <v>181.55</v>
      </c>
      <c r="M8704">
        <v>181.55</v>
      </c>
      <c r="N8704">
        <f t="shared" si="135"/>
        <v>0</v>
      </c>
    </row>
    <row r="8705" spans="1:14" x14ac:dyDescent="0.2">
      <c r="A8705" t="s">
        <v>8995</v>
      </c>
      <c r="B8705" t="s">
        <v>34785</v>
      </c>
      <c r="I8705" t="s">
        <v>3</v>
      </c>
      <c r="J8705">
        <v>301.73</v>
      </c>
      <c r="M8705">
        <v>301.73</v>
      </c>
      <c r="N8705">
        <f t="shared" si="135"/>
        <v>0</v>
      </c>
    </row>
    <row r="8706" spans="1:14" x14ac:dyDescent="0.2">
      <c r="A8706" t="s">
        <v>8996</v>
      </c>
      <c r="B8706" t="s">
        <v>34785</v>
      </c>
      <c r="I8706" t="s">
        <v>3</v>
      </c>
      <c r="J8706">
        <v>292.23</v>
      </c>
      <c r="M8706">
        <v>292.23</v>
      </c>
      <c r="N8706">
        <f t="shared" si="135"/>
        <v>0</v>
      </c>
    </row>
    <row r="8707" spans="1:14" x14ac:dyDescent="0.2">
      <c r="A8707" t="s">
        <v>8997</v>
      </c>
      <c r="B8707" t="s">
        <v>34786</v>
      </c>
      <c r="I8707" t="s">
        <v>3</v>
      </c>
      <c r="J8707">
        <v>294.02</v>
      </c>
      <c r="M8707">
        <v>294.02</v>
      </c>
      <c r="N8707">
        <f t="shared" si="135"/>
        <v>0</v>
      </c>
    </row>
    <row r="8708" spans="1:14" x14ac:dyDescent="0.2">
      <c r="A8708" t="s">
        <v>8998</v>
      </c>
      <c r="B8708" t="s">
        <v>34786</v>
      </c>
      <c r="I8708" t="s">
        <v>3</v>
      </c>
      <c r="J8708">
        <v>285.14</v>
      </c>
      <c r="M8708">
        <v>285.14</v>
      </c>
      <c r="N8708">
        <f t="shared" ref="N8708:N8771" si="136">J8708-M8708</f>
        <v>0</v>
      </c>
    </row>
    <row r="8709" spans="1:14" x14ac:dyDescent="0.2">
      <c r="A8709" t="s">
        <v>8999</v>
      </c>
      <c r="B8709" t="s">
        <v>34787</v>
      </c>
      <c r="I8709" t="s">
        <v>3</v>
      </c>
      <c r="J8709">
        <v>370.26</v>
      </c>
      <c r="M8709">
        <v>370.26</v>
      </c>
      <c r="N8709">
        <f t="shared" si="136"/>
        <v>0</v>
      </c>
    </row>
    <row r="8710" spans="1:14" x14ac:dyDescent="0.2">
      <c r="A8710" t="s">
        <v>9000</v>
      </c>
      <c r="B8710" t="s">
        <v>34787</v>
      </c>
      <c r="I8710" t="s">
        <v>3</v>
      </c>
      <c r="J8710">
        <v>361.2</v>
      </c>
      <c r="M8710">
        <v>361.2</v>
      </c>
      <c r="N8710">
        <f t="shared" si="136"/>
        <v>0</v>
      </c>
    </row>
    <row r="8711" spans="1:14" x14ac:dyDescent="0.2">
      <c r="A8711" t="s">
        <v>9001</v>
      </c>
      <c r="B8711" t="s">
        <v>34788</v>
      </c>
      <c r="I8711" t="s">
        <v>3</v>
      </c>
      <c r="J8711">
        <v>367.03</v>
      </c>
      <c r="M8711">
        <v>367.03</v>
      </c>
      <c r="N8711">
        <f t="shared" si="136"/>
        <v>0</v>
      </c>
    </row>
    <row r="8712" spans="1:14" x14ac:dyDescent="0.2">
      <c r="A8712" t="s">
        <v>9002</v>
      </c>
      <c r="B8712" t="s">
        <v>34788</v>
      </c>
      <c r="I8712" t="s">
        <v>3</v>
      </c>
      <c r="J8712">
        <v>358.84</v>
      </c>
      <c r="M8712">
        <v>358.84</v>
      </c>
      <c r="N8712">
        <f t="shared" si="136"/>
        <v>0</v>
      </c>
    </row>
    <row r="8713" spans="1:14" x14ac:dyDescent="0.2">
      <c r="A8713" t="s">
        <v>9003</v>
      </c>
      <c r="B8713" t="s">
        <v>34789</v>
      </c>
      <c r="I8713" t="s">
        <v>3</v>
      </c>
      <c r="J8713">
        <v>305.22000000000003</v>
      </c>
      <c r="M8713">
        <v>305.22000000000003</v>
      </c>
      <c r="N8713">
        <f t="shared" si="136"/>
        <v>0</v>
      </c>
    </row>
    <row r="8714" spans="1:14" x14ac:dyDescent="0.2">
      <c r="A8714" t="s">
        <v>9004</v>
      </c>
      <c r="B8714" t="s">
        <v>34789</v>
      </c>
      <c r="I8714" t="s">
        <v>3</v>
      </c>
      <c r="J8714">
        <v>298.61</v>
      </c>
      <c r="M8714">
        <v>298.61</v>
      </c>
      <c r="N8714">
        <f t="shared" si="136"/>
        <v>0</v>
      </c>
    </row>
    <row r="8715" spans="1:14" x14ac:dyDescent="0.2">
      <c r="A8715" t="s">
        <v>9005</v>
      </c>
      <c r="B8715" t="s">
        <v>34790</v>
      </c>
      <c r="I8715" t="s">
        <v>3</v>
      </c>
      <c r="J8715">
        <v>300.58</v>
      </c>
      <c r="M8715">
        <v>300.58</v>
      </c>
      <c r="N8715">
        <f t="shared" si="136"/>
        <v>0</v>
      </c>
    </row>
    <row r="8716" spans="1:14" x14ac:dyDescent="0.2">
      <c r="A8716" t="s">
        <v>9006</v>
      </c>
      <c r="B8716" t="s">
        <v>34790</v>
      </c>
      <c r="I8716" t="s">
        <v>3</v>
      </c>
      <c r="J8716">
        <v>291.93</v>
      </c>
      <c r="M8716">
        <v>291.93</v>
      </c>
      <c r="N8716">
        <f t="shared" si="136"/>
        <v>0</v>
      </c>
    </row>
    <row r="8717" spans="1:14" x14ac:dyDescent="0.2">
      <c r="A8717" t="s">
        <v>9007</v>
      </c>
      <c r="B8717" t="s">
        <v>34791</v>
      </c>
      <c r="I8717" t="s">
        <v>3</v>
      </c>
      <c r="J8717">
        <v>368.26</v>
      </c>
      <c r="M8717">
        <v>368.26</v>
      </c>
      <c r="N8717">
        <f t="shared" si="136"/>
        <v>0</v>
      </c>
    </row>
    <row r="8718" spans="1:14" x14ac:dyDescent="0.2">
      <c r="A8718" t="s">
        <v>9008</v>
      </c>
      <c r="B8718" t="s">
        <v>34791</v>
      </c>
      <c r="I8718" t="s">
        <v>3</v>
      </c>
      <c r="J8718">
        <v>359.62</v>
      </c>
      <c r="M8718">
        <v>359.62</v>
      </c>
      <c r="N8718">
        <f t="shared" si="136"/>
        <v>0</v>
      </c>
    </row>
    <row r="8719" spans="1:14" x14ac:dyDescent="0.2">
      <c r="A8719" t="s">
        <v>9009</v>
      </c>
      <c r="B8719" t="s">
        <v>34792</v>
      </c>
      <c r="I8719" t="s">
        <v>3</v>
      </c>
      <c r="J8719">
        <v>376.51</v>
      </c>
      <c r="M8719">
        <v>376.51</v>
      </c>
      <c r="N8719">
        <f t="shared" si="136"/>
        <v>0</v>
      </c>
    </row>
    <row r="8720" spans="1:14" x14ac:dyDescent="0.2">
      <c r="A8720" t="s">
        <v>9010</v>
      </c>
      <c r="B8720" t="s">
        <v>34792</v>
      </c>
      <c r="I8720" t="s">
        <v>3</v>
      </c>
      <c r="J8720">
        <v>367.81</v>
      </c>
      <c r="M8720">
        <v>367.81</v>
      </c>
      <c r="N8720">
        <f t="shared" si="136"/>
        <v>0</v>
      </c>
    </row>
    <row r="8721" spans="1:14" x14ac:dyDescent="0.2">
      <c r="A8721" t="s">
        <v>9011</v>
      </c>
      <c r="B8721" t="s">
        <v>34793</v>
      </c>
      <c r="I8721" t="s">
        <v>3</v>
      </c>
      <c r="J8721">
        <v>348.86</v>
      </c>
      <c r="M8721">
        <v>348.86</v>
      </c>
      <c r="N8721">
        <f t="shared" si="136"/>
        <v>0</v>
      </c>
    </row>
    <row r="8722" spans="1:14" x14ac:dyDescent="0.2">
      <c r="A8722" t="s">
        <v>9012</v>
      </c>
      <c r="B8722" t="s">
        <v>34793</v>
      </c>
      <c r="I8722" t="s">
        <v>3</v>
      </c>
      <c r="J8722">
        <v>340.2</v>
      </c>
      <c r="M8722">
        <v>340.2</v>
      </c>
      <c r="N8722">
        <f t="shared" si="136"/>
        <v>0</v>
      </c>
    </row>
    <row r="8723" spans="1:14" x14ac:dyDescent="0.2">
      <c r="A8723" t="s">
        <v>9013</v>
      </c>
      <c r="B8723" t="s">
        <v>34794</v>
      </c>
      <c r="I8723" t="s">
        <v>3</v>
      </c>
      <c r="J8723">
        <v>441.32</v>
      </c>
      <c r="M8723">
        <v>441.32</v>
      </c>
      <c r="N8723">
        <f t="shared" si="136"/>
        <v>0</v>
      </c>
    </row>
    <row r="8724" spans="1:14" x14ac:dyDescent="0.2">
      <c r="A8724" t="s">
        <v>9014</v>
      </c>
      <c r="B8724" t="s">
        <v>34794</v>
      </c>
      <c r="I8724" t="s">
        <v>3</v>
      </c>
      <c r="J8724">
        <v>432.35</v>
      </c>
      <c r="M8724">
        <v>432.35</v>
      </c>
      <c r="N8724">
        <f t="shared" si="136"/>
        <v>0</v>
      </c>
    </row>
    <row r="8725" spans="1:14" x14ac:dyDescent="0.2">
      <c r="A8725" t="s">
        <v>9015</v>
      </c>
      <c r="B8725" t="s">
        <v>34795</v>
      </c>
      <c r="I8725" t="s">
        <v>3</v>
      </c>
      <c r="J8725">
        <v>468.52</v>
      </c>
      <c r="M8725">
        <v>468.52</v>
      </c>
      <c r="N8725">
        <f t="shared" si="136"/>
        <v>0</v>
      </c>
    </row>
    <row r="8726" spans="1:14" x14ac:dyDescent="0.2">
      <c r="A8726" t="s">
        <v>9016</v>
      </c>
      <c r="B8726" t="s">
        <v>34795</v>
      </c>
      <c r="I8726" t="s">
        <v>3</v>
      </c>
      <c r="J8726">
        <v>458.66</v>
      </c>
      <c r="M8726">
        <v>458.66</v>
      </c>
      <c r="N8726">
        <f t="shared" si="136"/>
        <v>0</v>
      </c>
    </row>
    <row r="8727" spans="1:14" x14ac:dyDescent="0.2">
      <c r="A8727" t="s">
        <v>9017</v>
      </c>
      <c r="B8727" t="s">
        <v>34796</v>
      </c>
      <c r="I8727" t="s">
        <v>3</v>
      </c>
      <c r="J8727">
        <v>223.32</v>
      </c>
      <c r="M8727">
        <v>223.32</v>
      </c>
      <c r="N8727">
        <f t="shared" si="136"/>
        <v>0</v>
      </c>
    </row>
    <row r="8728" spans="1:14" x14ac:dyDescent="0.2">
      <c r="A8728" t="s">
        <v>9018</v>
      </c>
      <c r="B8728" t="s">
        <v>34796</v>
      </c>
      <c r="I8728" t="s">
        <v>3</v>
      </c>
      <c r="J8728">
        <v>212.89</v>
      </c>
      <c r="M8728">
        <v>212.89</v>
      </c>
      <c r="N8728">
        <f t="shared" si="136"/>
        <v>0</v>
      </c>
    </row>
    <row r="8729" spans="1:14" x14ac:dyDescent="0.2">
      <c r="A8729" t="s">
        <v>9019</v>
      </c>
      <c r="B8729" t="s">
        <v>34797</v>
      </c>
      <c r="I8729" t="s">
        <v>3</v>
      </c>
      <c r="J8729">
        <v>330.81</v>
      </c>
      <c r="M8729">
        <v>330.81</v>
      </c>
      <c r="N8729">
        <f t="shared" si="136"/>
        <v>0</v>
      </c>
    </row>
    <row r="8730" spans="1:14" x14ac:dyDescent="0.2">
      <c r="A8730" t="s">
        <v>9020</v>
      </c>
      <c r="B8730" t="s">
        <v>34797</v>
      </c>
      <c r="I8730" t="s">
        <v>3</v>
      </c>
      <c r="J8730">
        <v>325.18</v>
      </c>
      <c r="M8730">
        <v>325.18</v>
      </c>
      <c r="N8730">
        <f t="shared" si="136"/>
        <v>0</v>
      </c>
    </row>
    <row r="8731" spans="1:14" x14ac:dyDescent="0.2">
      <c r="A8731" t="s">
        <v>9021</v>
      </c>
      <c r="B8731" t="s">
        <v>34798</v>
      </c>
      <c r="I8731" t="s">
        <v>3</v>
      </c>
      <c r="J8731">
        <v>265.69</v>
      </c>
      <c r="M8731">
        <v>265.69</v>
      </c>
      <c r="N8731">
        <f t="shared" si="136"/>
        <v>0</v>
      </c>
    </row>
    <row r="8732" spans="1:14" x14ac:dyDescent="0.2">
      <c r="A8732" t="s">
        <v>9022</v>
      </c>
      <c r="B8732" t="s">
        <v>34798</v>
      </c>
      <c r="I8732" t="s">
        <v>3</v>
      </c>
      <c r="J8732">
        <v>251.99</v>
      </c>
      <c r="M8732">
        <v>251.99</v>
      </c>
      <c r="N8732">
        <f t="shared" si="136"/>
        <v>0</v>
      </c>
    </row>
    <row r="8733" spans="1:14" x14ac:dyDescent="0.2">
      <c r="A8733" t="s">
        <v>9023</v>
      </c>
      <c r="B8733" t="s">
        <v>41139</v>
      </c>
      <c r="I8733" t="s">
        <v>3</v>
      </c>
      <c r="J8733">
        <v>244.55</v>
      </c>
      <c r="M8733">
        <v>244.55</v>
      </c>
      <c r="N8733">
        <f t="shared" si="136"/>
        <v>0</v>
      </c>
    </row>
    <row r="8734" spans="1:14" x14ac:dyDescent="0.2">
      <c r="A8734" t="s">
        <v>9024</v>
      </c>
      <c r="B8734" t="s">
        <v>41139</v>
      </c>
      <c r="I8734" t="s">
        <v>3</v>
      </c>
      <c r="J8734">
        <v>230.85</v>
      </c>
      <c r="M8734">
        <v>230.85</v>
      </c>
      <c r="N8734">
        <f t="shared" si="136"/>
        <v>0</v>
      </c>
    </row>
    <row r="8735" spans="1:14" x14ac:dyDescent="0.2">
      <c r="A8735" t="s">
        <v>9025</v>
      </c>
      <c r="B8735" t="s">
        <v>41140</v>
      </c>
      <c r="I8735" t="s">
        <v>3</v>
      </c>
      <c r="J8735">
        <v>341.63</v>
      </c>
      <c r="M8735">
        <v>341.63</v>
      </c>
      <c r="N8735">
        <f t="shared" si="136"/>
        <v>0</v>
      </c>
    </row>
    <row r="8736" spans="1:14" x14ac:dyDescent="0.2">
      <c r="A8736" t="s">
        <v>9026</v>
      </c>
      <c r="B8736" t="s">
        <v>41140</v>
      </c>
      <c r="I8736" t="s">
        <v>3</v>
      </c>
      <c r="J8736">
        <v>326.20999999999998</v>
      </c>
      <c r="M8736">
        <v>326.20999999999998</v>
      </c>
      <c r="N8736">
        <f t="shared" si="136"/>
        <v>0</v>
      </c>
    </row>
    <row r="8737" spans="1:14" x14ac:dyDescent="0.2">
      <c r="A8737" t="s">
        <v>9027</v>
      </c>
      <c r="B8737" t="s">
        <v>34799</v>
      </c>
      <c r="I8737" t="s">
        <v>4</v>
      </c>
      <c r="J8737">
        <v>130.38999999999999</v>
      </c>
      <c r="M8737">
        <v>130.38999999999999</v>
      </c>
      <c r="N8737">
        <f t="shared" si="136"/>
        <v>0</v>
      </c>
    </row>
    <row r="8738" spans="1:14" x14ac:dyDescent="0.2">
      <c r="A8738" t="s">
        <v>9028</v>
      </c>
      <c r="B8738" t="s">
        <v>34799</v>
      </c>
      <c r="I8738" t="s">
        <v>4</v>
      </c>
      <c r="J8738">
        <v>127.39</v>
      </c>
      <c r="M8738">
        <v>127.39</v>
      </c>
      <c r="N8738">
        <f t="shared" si="136"/>
        <v>0</v>
      </c>
    </row>
    <row r="8739" spans="1:14" x14ac:dyDescent="0.2">
      <c r="A8739" t="s">
        <v>9029</v>
      </c>
      <c r="B8739" t="s">
        <v>34800</v>
      </c>
      <c r="I8739" t="s">
        <v>4</v>
      </c>
      <c r="J8739">
        <v>177.52</v>
      </c>
      <c r="M8739">
        <v>177.52</v>
      </c>
      <c r="N8739">
        <f t="shared" si="136"/>
        <v>0</v>
      </c>
    </row>
    <row r="8740" spans="1:14" x14ac:dyDescent="0.2">
      <c r="A8740" t="s">
        <v>9030</v>
      </c>
      <c r="B8740" t="s">
        <v>34800</v>
      </c>
      <c r="I8740" t="s">
        <v>4</v>
      </c>
      <c r="J8740">
        <v>174.51</v>
      </c>
      <c r="M8740">
        <v>174.51</v>
      </c>
      <c r="N8740">
        <f t="shared" si="136"/>
        <v>0</v>
      </c>
    </row>
    <row r="8741" spans="1:14" x14ac:dyDescent="0.2">
      <c r="A8741" t="s">
        <v>9031</v>
      </c>
      <c r="B8741" t="s">
        <v>34801</v>
      </c>
      <c r="I8741" t="s">
        <v>4</v>
      </c>
      <c r="J8741">
        <v>187.32</v>
      </c>
      <c r="M8741">
        <v>187.32</v>
      </c>
      <c r="N8741">
        <f t="shared" si="136"/>
        <v>0</v>
      </c>
    </row>
    <row r="8742" spans="1:14" x14ac:dyDescent="0.2">
      <c r="A8742" t="s">
        <v>9032</v>
      </c>
      <c r="B8742" t="s">
        <v>34801</v>
      </c>
      <c r="I8742" t="s">
        <v>4</v>
      </c>
      <c r="J8742">
        <v>183.72</v>
      </c>
      <c r="M8742">
        <v>183.72</v>
      </c>
      <c r="N8742">
        <f t="shared" si="136"/>
        <v>0</v>
      </c>
    </row>
    <row r="8743" spans="1:14" x14ac:dyDescent="0.2">
      <c r="A8743" t="s">
        <v>40766</v>
      </c>
      <c r="B8743" t="s">
        <v>41141</v>
      </c>
      <c r="I8743" t="s">
        <v>3</v>
      </c>
      <c r="J8743">
        <v>76.37</v>
      </c>
      <c r="M8743">
        <v>76.37</v>
      </c>
      <c r="N8743">
        <f t="shared" si="136"/>
        <v>0</v>
      </c>
    </row>
    <row r="8744" spans="1:14" x14ac:dyDescent="0.2">
      <c r="A8744" t="s">
        <v>40767</v>
      </c>
      <c r="B8744" t="s">
        <v>41141</v>
      </c>
      <c r="I8744" t="s">
        <v>3</v>
      </c>
      <c r="J8744">
        <v>74.39</v>
      </c>
      <c r="M8744">
        <v>74.39</v>
      </c>
      <c r="N8744">
        <f t="shared" si="136"/>
        <v>0</v>
      </c>
    </row>
    <row r="8745" spans="1:14" x14ac:dyDescent="0.2">
      <c r="A8745" t="s">
        <v>9033</v>
      </c>
      <c r="B8745" t="s">
        <v>34802</v>
      </c>
      <c r="I8745" t="s">
        <v>5</v>
      </c>
      <c r="J8745">
        <v>590.42999999999995</v>
      </c>
      <c r="M8745">
        <v>590.42999999999995</v>
      </c>
      <c r="N8745">
        <f t="shared" si="136"/>
        <v>0</v>
      </c>
    </row>
    <row r="8746" spans="1:14" x14ac:dyDescent="0.2">
      <c r="A8746" t="s">
        <v>9034</v>
      </c>
      <c r="B8746" t="s">
        <v>34802</v>
      </c>
      <c r="I8746" t="s">
        <v>5</v>
      </c>
      <c r="J8746">
        <v>555.08000000000004</v>
      </c>
      <c r="M8746">
        <v>555.08000000000004</v>
      </c>
      <c r="N8746">
        <f t="shared" si="136"/>
        <v>0</v>
      </c>
    </row>
    <row r="8747" spans="1:14" x14ac:dyDescent="0.2">
      <c r="A8747" t="s">
        <v>9035</v>
      </c>
      <c r="B8747" t="s">
        <v>34803</v>
      </c>
      <c r="I8747" t="s">
        <v>5</v>
      </c>
      <c r="J8747">
        <v>2120.91</v>
      </c>
      <c r="M8747">
        <v>2120.91</v>
      </c>
      <c r="N8747">
        <f t="shared" si="136"/>
        <v>0</v>
      </c>
    </row>
    <row r="8748" spans="1:14" x14ac:dyDescent="0.2">
      <c r="A8748" t="s">
        <v>9036</v>
      </c>
      <c r="B8748" t="s">
        <v>34803</v>
      </c>
      <c r="I8748" t="s">
        <v>5</v>
      </c>
      <c r="J8748">
        <v>2085.5</v>
      </c>
      <c r="M8748">
        <v>2085.5</v>
      </c>
      <c r="N8748">
        <f t="shared" si="136"/>
        <v>0</v>
      </c>
    </row>
    <row r="8749" spans="1:14" x14ac:dyDescent="0.2">
      <c r="A8749" t="s">
        <v>9037</v>
      </c>
      <c r="B8749" t="s">
        <v>34804</v>
      </c>
      <c r="I8749" t="s">
        <v>5</v>
      </c>
      <c r="J8749">
        <v>1603.71</v>
      </c>
      <c r="M8749">
        <v>1603.71</v>
      </c>
      <c r="N8749">
        <f t="shared" si="136"/>
        <v>0</v>
      </c>
    </row>
    <row r="8750" spans="1:14" x14ac:dyDescent="0.2">
      <c r="A8750" t="s">
        <v>9038</v>
      </c>
      <c r="B8750" t="s">
        <v>34804</v>
      </c>
      <c r="I8750" t="s">
        <v>5</v>
      </c>
      <c r="J8750">
        <v>1565.79</v>
      </c>
      <c r="M8750">
        <v>1565.79</v>
      </c>
      <c r="N8750">
        <f t="shared" si="136"/>
        <v>0</v>
      </c>
    </row>
    <row r="8751" spans="1:14" x14ac:dyDescent="0.2">
      <c r="A8751" t="s">
        <v>9039</v>
      </c>
      <c r="B8751" t="s">
        <v>34805</v>
      </c>
      <c r="I8751" t="s">
        <v>5</v>
      </c>
      <c r="J8751">
        <v>2139.2800000000002</v>
      </c>
      <c r="M8751">
        <v>2139.2800000000002</v>
      </c>
      <c r="N8751">
        <f t="shared" si="136"/>
        <v>0</v>
      </c>
    </row>
    <row r="8752" spans="1:14" x14ac:dyDescent="0.2">
      <c r="A8752" t="s">
        <v>9040</v>
      </c>
      <c r="B8752" t="s">
        <v>34805</v>
      </c>
      <c r="I8752" t="s">
        <v>5</v>
      </c>
      <c r="J8752">
        <v>2113.5100000000002</v>
      </c>
      <c r="M8752">
        <v>2113.5100000000002</v>
      </c>
      <c r="N8752">
        <f t="shared" si="136"/>
        <v>0</v>
      </c>
    </row>
    <row r="8753" spans="1:14" x14ac:dyDescent="0.2">
      <c r="A8753" t="s">
        <v>9041</v>
      </c>
      <c r="B8753" t="s">
        <v>34806</v>
      </c>
      <c r="I8753" t="s">
        <v>5</v>
      </c>
      <c r="J8753">
        <v>1493.65</v>
      </c>
      <c r="M8753">
        <v>1493.65</v>
      </c>
      <c r="N8753">
        <f t="shared" si="136"/>
        <v>0</v>
      </c>
    </row>
    <row r="8754" spans="1:14" x14ac:dyDescent="0.2">
      <c r="A8754" t="s">
        <v>9042</v>
      </c>
      <c r="B8754" t="s">
        <v>34806</v>
      </c>
      <c r="I8754" t="s">
        <v>5</v>
      </c>
      <c r="J8754">
        <v>1470.32</v>
      </c>
      <c r="M8754">
        <v>1470.32</v>
      </c>
      <c r="N8754">
        <f t="shared" si="136"/>
        <v>0</v>
      </c>
    </row>
    <row r="8755" spans="1:14" x14ac:dyDescent="0.2">
      <c r="A8755" t="s">
        <v>9043</v>
      </c>
      <c r="B8755" t="s">
        <v>34807</v>
      </c>
      <c r="I8755" t="s">
        <v>5</v>
      </c>
      <c r="J8755">
        <v>11178.09</v>
      </c>
      <c r="M8755">
        <v>11178.09</v>
      </c>
      <c r="N8755">
        <f t="shared" si="136"/>
        <v>0</v>
      </c>
    </row>
    <row r="8756" spans="1:14" x14ac:dyDescent="0.2">
      <c r="A8756" t="s">
        <v>9044</v>
      </c>
      <c r="B8756" t="s">
        <v>34807</v>
      </c>
      <c r="I8756" t="s">
        <v>5</v>
      </c>
      <c r="J8756">
        <v>10640.4</v>
      </c>
      <c r="M8756">
        <v>10640.4</v>
      </c>
      <c r="N8756">
        <f t="shared" si="136"/>
        <v>0</v>
      </c>
    </row>
    <row r="8757" spans="1:14" x14ac:dyDescent="0.2">
      <c r="A8757" t="s">
        <v>9045</v>
      </c>
      <c r="B8757" t="s">
        <v>34808</v>
      </c>
      <c r="I8757" t="s">
        <v>5</v>
      </c>
      <c r="J8757">
        <v>3134.6</v>
      </c>
      <c r="M8757">
        <v>3134.6</v>
      </c>
      <c r="N8757">
        <f t="shared" si="136"/>
        <v>0</v>
      </c>
    </row>
    <row r="8758" spans="1:14" x14ac:dyDescent="0.2">
      <c r="A8758" t="s">
        <v>9046</v>
      </c>
      <c r="B8758" t="s">
        <v>34808</v>
      </c>
      <c r="I8758" t="s">
        <v>5</v>
      </c>
      <c r="J8758">
        <v>2962.36</v>
      </c>
      <c r="M8758">
        <v>2962.36</v>
      </c>
      <c r="N8758">
        <f t="shared" si="136"/>
        <v>0</v>
      </c>
    </row>
    <row r="8759" spans="1:14" x14ac:dyDescent="0.2">
      <c r="A8759" t="s">
        <v>9047</v>
      </c>
      <c r="B8759" t="s">
        <v>34809</v>
      </c>
      <c r="I8759" t="s">
        <v>5</v>
      </c>
      <c r="J8759">
        <v>3509.62</v>
      </c>
      <c r="M8759">
        <v>3509.62</v>
      </c>
      <c r="N8759">
        <f t="shared" si="136"/>
        <v>0</v>
      </c>
    </row>
    <row r="8760" spans="1:14" x14ac:dyDescent="0.2">
      <c r="A8760" t="s">
        <v>9048</v>
      </c>
      <c r="B8760" t="s">
        <v>34809</v>
      </c>
      <c r="I8760" t="s">
        <v>5</v>
      </c>
      <c r="J8760">
        <v>3336.66</v>
      </c>
      <c r="M8760">
        <v>3336.66</v>
      </c>
      <c r="N8760">
        <f t="shared" si="136"/>
        <v>0</v>
      </c>
    </row>
    <row r="8761" spans="1:14" x14ac:dyDescent="0.2">
      <c r="A8761" t="s">
        <v>9049</v>
      </c>
      <c r="B8761" t="s">
        <v>34810</v>
      </c>
      <c r="I8761" t="s">
        <v>5</v>
      </c>
      <c r="J8761">
        <v>465.97</v>
      </c>
      <c r="M8761">
        <v>465.97</v>
      </c>
      <c r="N8761">
        <f t="shared" si="136"/>
        <v>0</v>
      </c>
    </row>
    <row r="8762" spans="1:14" x14ac:dyDescent="0.2">
      <c r="A8762" t="s">
        <v>9050</v>
      </c>
      <c r="B8762" t="s">
        <v>34810</v>
      </c>
      <c r="I8762" t="s">
        <v>5</v>
      </c>
      <c r="J8762">
        <v>434.37</v>
      </c>
      <c r="M8762">
        <v>434.37</v>
      </c>
      <c r="N8762">
        <f t="shared" si="136"/>
        <v>0</v>
      </c>
    </row>
    <row r="8763" spans="1:14" x14ac:dyDescent="0.2">
      <c r="A8763" t="s">
        <v>9051</v>
      </c>
      <c r="B8763" t="s">
        <v>34811</v>
      </c>
      <c r="I8763" t="s">
        <v>5</v>
      </c>
      <c r="J8763">
        <v>1097.17</v>
      </c>
      <c r="M8763">
        <v>1097.17</v>
      </c>
      <c r="N8763">
        <f t="shared" si="136"/>
        <v>0</v>
      </c>
    </row>
    <row r="8764" spans="1:14" x14ac:dyDescent="0.2">
      <c r="A8764" t="s">
        <v>9052</v>
      </c>
      <c r="B8764" t="s">
        <v>34811</v>
      </c>
      <c r="I8764" t="s">
        <v>5</v>
      </c>
      <c r="J8764">
        <v>1044.06</v>
      </c>
      <c r="M8764">
        <v>1044.06</v>
      </c>
      <c r="N8764">
        <f t="shared" si="136"/>
        <v>0</v>
      </c>
    </row>
    <row r="8765" spans="1:14" x14ac:dyDescent="0.2">
      <c r="A8765" t="s">
        <v>9053</v>
      </c>
      <c r="B8765" t="s">
        <v>34812</v>
      </c>
      <c r="I8765" t="s">
        <v>5</v>
      </c>
      <c r="J8765">
        <v>1298.4000000000001</v>
      </c>
      <c r="M8765">
        <v>1298.4000000000001</v>
      </c>
      <c r="N8765">
        <f t="shared" si="136"/>
        <v>0</v>
      </c>
    </row>
    <row r="8766" spans="1:14" x14ac:dyDescent="0.2">
      <c r="A8766" t="s">
        <v>9054</v>
      </c>
      <c r="B8766" t="s">
        <v>34812</v>
      </c>
      <c r="I8766" t="s">
        <v>5</v>
      </c>
      <c r="J8766">
        <v>1278.07</v>
      </c>
      <c r="M8766">
        <v>1278.07</v>
      </c>
      <c r="N8766">
        <f t="shared" si="136"/>
        <v>0</v>
      </c>
    </row>
    <row r="8767" spans="1:14" x14ac:dyDescent="0.2">
      <c r="A8767" t="s">
        <v>9055</v>
      </c>
      <c r="B8767" t="s">
        <v>34813</v>
      </c>
      <c r="I8767" t="s">
        <v>5</v>
      </c>
      <c r="J8767">
        <v>3135.48</v>
      </c>
      <c r="M8767">
        <v>3135.48</v>
      </c>
      <c r="N8767">
        <f t="shared" si="136"/>
        <v>0</v>
      </c>
    </row>
    <row r="8768" spans="1:14" x14ac:dyDescent="0.2">
      <c r="A8768" t="s">
        <v>9056</v>
      </c>
      <c r="B8768" t="s">
        <v>34813</v>
      </c>
      <c r="I8768" t="s">
        <v>5</v>
      </c>
      <c r="J8768">
        <v>2965.36</v>
      </c>
      <c r="M8768">
        <v>2965.36</v>
      </c>
      <c r="N8768">
        <f t="shared" si="136"/>
        <v>0</v>
      </c>
    </row>
    <row r="8769" spans="1:14" x14ac:dyDescent="0.2">
      <c r="A8769" t="s">
        <v>9057</v>
      </c>
      <c r="B8769" t="s">
        <v>34814</v>
      </c>
      <c r="I8769" t="s">
        <v>5</v>
      </c>
      <c r="J8769">
        <v>4214.87</v>
      </c>
      <c r="M8769">
        <v>4214.87</v>
      </c>
      <c r="N8769">
        <f t="shared" si="136"/>
        <v>0</v>
      </c>
    </row>
    <row r="8770" spans="1:14" x14ac:dyDescent="0.2">
      <c r="A8770" t="s">
        <v>9058</v>
      </c>
      <c r="B8770" t="s">
        <v>34814</v>
      </c>
      <c r="I8770" t="s">
        <v>5</v>
      </c>
      <c r="J8770">
        <v>4042.66</v>
      </c>
      <c r="M8770">
        <v>4042.66</v>
      </c>
      <c r="N8770">
        <f t="shared" si="136"/>
        <v>0</v>
      </c>
    </row>
    <row r="8771" spans="1:14" x14ac:dyDescent="0.2">
      <c r="A8771" t="s">
        <v>9059</v>
      </c>
      <c r="B8771" t="s">
        <v>34815</v>
      </c>
      <c r="I8771" t="s">
        <v>5</v>
      </c>
      <c r="J8771">
        <v>1120.03</v>
      </c>
      <c r="M8771">
        <v>1120.03</v>
      </c>
      <c r="N8771">
        <f t="shared" si="136"/>
        <v>0</v>
      </c>
    </row>
    <row r="8772" spans="1:14" x14ac:dyDescent="0.2">
      <c r="A8772" t="s">
        <v>9060</v>
      </c>
      <c r="B8772" t="s">
        <v>34815</v>
      </c>
      <c r="I8772" t="s">
        <v>5</v>
      </c>
      <c r="J8772">
        <v>1081.28</v>
      </c>
      <c r="M8772">
        <v>1081.28</v>
      </c>
      <c r="N8772">
        <f t="shared" ref="N8772:N8835" si="137">J8772-M8772</f>
        <v>0</v>
      </c>
    </row>
    <row r="8773" spans="1:14" x14ac:dyDescent="0.2">
      <c r="A8773" t="s">
        <v>9061</v>
      </c>
      <c r="B8773" t="s">
        <v>34816</v>
      </c>
      <c r="I8773" t="s">
        <v>5</v>
      </c>
      <c r="J8773">
        <v>2286.04</v>
      </c>
      <c r="M8773">
        <v>2286.04</v>
      </c>
      <c r="N8773">
        <f t="shared" si="137"/>
        <v>0</v>
      </c>
    </row>
    <row r="8774" spans="1:14" x14ac:dyDescent="0.2">
      <c r="A8774" t="s">
        <v>9062</v>
      </c>
      <c r="B8774" t="s">
        <v>34816</v>
      </c>
      <c r="I8774" t="s">
        <v>5</v>
      </c>
      <c r="J8774">
        <v>2112.87</v>
      </c>
      <c r="M8774">
        <v>2112.87</v>
      </c>
      <c r="N8774">
        <f t="shared" si="137"/>
        <v>0</v>
      </c>
    </row>
    <row r="8775" spans="1:14" x14ac:dyDescent="0.2">
      <c r="A8775" t="s">
        <v>9063</v>
      </c>
      <c r="B8775" t="s">
        <v>34817</v>
      </c>
      <c r="I8775" t="s">
        <v>5</v>
      </c>
      <c r="J8775">
        <v>2992.75</v>
      </c>
      <c r="M8775">
        <v>2992.75</v>
      </c>
      <c r="N8775">
        <f t="shared" si="137"/>
        <v>0</v>
      </c>
    </row>
    <row r="8776" spans="1:14" x14ac:dyDescent="0.2">
      <c r="A8776" t="s">
        <v>9064</v>
      </c>
      <c r="B8776" t="s">
        <v>34817</v>
      </c>
      <c r="I8776" t="s">
        <v>5</v>
      </c>
      <c r="J8776">
        <v>2812.85</v>
      </c>
      <c r="M8776">
        <v>2812.85</v>
      </c>
      <c r="N8776">
        <f t="shared" si="137"/>
        <v>0</v>
      </c>
    </row>
    <row r="8777" spans="1:14" x14ac:dyDescent="0.2">
      <c r="A8777" t="s">
        <v>9065</v>
      </c>
      <c r="B8777" t="s">
        <v>34818</v>
      </c>
      <c r="I8777" t="s">
        <v>5</v>
      </c>
      <c r="J8777">
        <v>7736.13</v>
      </c>
      <c r="M8777">
        <v>7736.13</v>
      </c>
      <c r="N8777">
        <f t="shared" si="137"/>
        <v>0</v>
      </c>
    </row>
    <row r="8778" spans="1:14" x14ac:dyDescent="0.2">
      <c r="A8778" t="s">
        <v>9066</v>
      </c>
      <c r="B8778" t="s">
        <v>34818</v>
      </c>
      <c r="I8778" t="s">
        <v>5</v>
      </c>
      <c r="J8778">
        <v>7430.78</v>
      </c>
      <c r="M8778">
        <v>7430.78</v>
      </c>
      <c r="N8778">
        <f t="shared" si="137"/>
        <v>0</v>
      </c>
    </row>
    <row r="8779" spans="1:14" x14ac:dyDescent="0.2">
      <c r="A8779" t="s">
        <v>9067</v>
      </c>
      <c r="B8779" t="s">
        <v>34819</v>
      </c>
      <c r="I8779" t="s">
        <v>5</v>
      </c>
      <c r="J8779">
        <v>627.86</v>
      </c>
      <c r="M8779">
        <v>627.86</v>
      </c>
      <c r="N8779">
        <f t="shared" si="137"/>
        <v>0</v>
      </c>
    </row>
    <row r="8780" spans="1:14" x14ac:dyDescent="0.2">
      <c r="A8780" t="s">
        <v>9068</v>
      </c>
      <c r="B8780" t="s">
        <v>34819</v>
      </c>
      <c r="I8780" t="s">
        <v>5</v>
      </c>
      <c r="J8780">
        <v>601.22</v>
      </c>
      <c r="M8780">
        <v>601.22</v>
      </c>
      <c r="N8780">
        <f t="shared" si="137"/>
        <v>0</v>
      </c>
    </row>
    <row r="8781" spans="1:14" x14ac:dyDescent="0.2">
      <c r="A8781" t="s">
        <v>9069</v>
      </c>
      <c r="B8781" t="s">
        <v>34820</v>
      </c>
      <c r="I8781" t="s">
        <v>5</v>
      </c>
      <c r="J8781">
        <v>702.49</v>
      </c>
      <c r="M8781">
        <v>702.49</v>
      </c>
      <c r="N8781">
        <f t="shared" si="137"/>
        <v>0</v>
      </c>
    </row>
    <row r="8782" spans="1:14" x14ac:dyDescent="0.2">
      <c r="A8782" t="s">
        <v>9070</v>
      </c>
      <c r="B8782" t="s">
        <v>34820</v>
      </c>
      <c r="I8782" t="s">
        <v>5</v>
      </c>
      <c r="J8782">
        <v>657.48</v>
      </c>
      <c r="M8782">
        <v>657.48</v>
      </c>
      <c r="N8782">
        <f t="shared" si="137"/>
        <v>0</v>
      </c>
    </row>
    <row r="8783" spans="1:14" x14ac:dyDescent="0.2">
      <c r="A8783" t="s">
        <v>9071</v>
      </c>
      <c r="B8783" t="s">
        <v>34821</v>
      </c>
      <c r="I8783" t="s">
        <v>5</v>
      </c>
      <c r="J8783">
        <v>767.1</v>
      </c>
      <c r="M8783">
        <v>767.1</v>
      </c>
      <c r="N8783">
        <f t="shared" si="137"/>
        <v>0</v>
      </c>
    </row>
    <row r="8784" spans="1:14" x14ac:dyDescent="0.2">
      <c r="A8784" t="s">
        <v>9072</v>
      </c>
      <c r="B8784" t="s">
        <v>34821</v>
      </c>
      <c r="I8784" t="s">
        <v>5</v>
      </c>
      <c r="J8784">
        <v>730.29</v>
      </c>
      <c r="M8784">
        <v>730.29</v>
      </c>
      <c r="N8784">
        <f t="shared" si="137"/>
        <v>0</v>
      </c>
    </row>
    <row r="8785" spans="1:14" x14ac:dyDescent="0.2">
      <c r="A8785" t="s">
        <v>9073</v>
      </c>
      <c r="B8785" t="s">
        <v>34822</v>
      </c>
      <c r="I8785" t="s">
        <v>5</v>
      </c>
      <c r="J8785">
        <v>942.96</v>
      </c>
      <c r="M8785">
        <v>942.96</v>
      </c>
      <c r="N8785">
        <f t="shared" si="137"/>
        <v>0</v>
      </c>
    </row>
    <row r="8786" spans="1:14" x14ac:dyDescent="0.2">
      <c r="A8786" t="s">
        <v>9074</v>
      </c>
      <c r="B8786" t="s">
        <v>34822</v>
      </c>
      <c r="I8786" t="s">
        <v>5</v>
      </c>
      <c r="J8786">
        <v>899.07</v>
      </c>
      <c r="M8786">
        <v>899.07</v>
      </c>
      <c r="N8786">
        <f t="shared" si="137"/>
        <v>0</v>
      </c>
    </row>
    <row r="8787" spans="1:14" x14ac:dyDescent="0.2">
      <c r="A8787" t="s">
        <v>9075</v>
      </c>
      <c r="B8787" t="s">
        <v>34823</v>
      </c>
      <c r="I8787" t="s">
        <v>5</v>
      </c>
      <c r="J8787">
        <v>1162.8499999999999</v>
      </c>
      <c r="M8787">
        <v>1162.8499999999999</v>
      </c>
      <c r="N8787">
        <f t="shared" si="137"/>
        <v>0</v>
      </c>
    </row>
    <row r="8788" spans="1:14" x14ac:dyDescent="0.2">
      <c r="A8788" t="s">
        <v>9076</v>
      </c>
      <c r="B8788" t="s">
        <v>34823</v>
      </c>
      <c r="I8788" t="s">
        <v>5</v>
      </c>
      <c r="J8788">
        <v>1098.1300000000001</v>
      </c>
      <c r="M8788">
        <v>1098.1300000000001</v>
      </c>
      <c r="N8788">
        <f t="shared" si="137"/>
        <v>0</v>
      </c>
    </row>
    <row r="8789" spans="1:14" x14ac:dyDescent="0.2">
      <c r="A8789" t="s">
        <v>9077</v>
      </c>
      <c r="B8789" t="s">
        <v>34824</v>
      </c>
      <c r="I8789" t="s">
        <v>5</v>
      </c>
      <c r="J8789">
        <v>1384.3</v>
      </c>
      <c r="M8789">
        <v>1384.3</v>
      </c>
      <c r="N8789">
        <f t="shared" si="137"/>
        <v>0</v>
      </c>
    </row>
    <row r="8790" spans="1:14" x14ac:dyDescent="0.2">
      <c r="A8790" t="s">
        <v>9078</v>
      </c>
      <c r="B8790" t="s">
        <v>34824</v>
      </c>
      <c r="I8790" t="s">
        <v>5</v>
      </c>
      <c r="J8790">
        <v>1384.3</v>
      </c>
      <c r="M8790">
        <v>1384.3</v>
      </c>
      <c r="N8790">
        <f t="shared" si="137"/>
        <v>0</v>
      </c>
    </row>
    <row r="8791" spans="1:14" x14ac:dyDescent="0.2">
      <c r="A8791" t="s">
        <v>9079</v>
      </c>
      <c r="B8791" t="s">
        <v>34825</v>
      </c>
      <c r="I8791" t="s">
        <v>5</v>
      </c>
      <c r="J8791">
        <v>423.6</v>
      </c>
      <c r="M8791">
        <v>423.6</v>
      </c>
      <c r="N8791">
        <f t="shared" si="137"/>
        <v>0</v>
      </c>
    </row>
    <row r="8792" spans="1:14" x14ac:dyDescent="0.2">
      <c r="A8792" t="s">
        <v>9080</v>
      </c>
      <c r="B8792" t="s">
        <v>34825</v>
      </c>
      <c r="I8792" t="s">
        <v>5</v>
      </c>
      <c r="J8792">
        <v>423.6</v>
      </c>
      <c r="M8792">
        <v>423.6</v>
      </c>
      <c r="N8792">
        <f t="shared" si="137"/>
        <v>0</v>
      </c>
    </row>
    <row r="8793" spans="1:14" x14ac:dyDescent="0.2">
      <c r="A8793" t="s">
        <v>28054</v>
      </c>
      <c r="B8793" t="s">
        <v>34826</v>
      </c>
      <c r="I8793" t="s">
        <v>5</v>
      </c>
      <c r="J8793">
        <v>316</v>
      </c>
      <c r="M8793">
        <v>316</v>
      </c>
      <c r="N8793">
        <f t="shared" si="137"/>
        <v>0</v>
      </c>
    </row>
    <row r="8794" spans="1:14" x14ac:dyDescent="0.2">
      <c r="A8794" t="s">
        <v>28055</v>
      </c>
      <c r="B8794" t="s">
        <v>34826</v>
      </c>
      <c r="I8794" t="s">
        <v>5</v>
      </c>
      <c r="J8794">
        <v>316</v>
      </c>
      <c r="M8794">
        <v>316</v>
      </c>
      <c r="N8794">
        <f t="shared" si="137"/>
        <v>0</v>
      </c>
    </row>
    <row r="8795" spans="1:14" x14ac:dyDescent="0.2">
      <c r="A8795" t="s">
        <v>9081</v>
      </c>
      <c r="B8795" t="s">
        <v>26432</v>
      </c>
      <c r="I8795" t="s">
        <v>113</v>
      </c>
      <c r="J8795">
        <v>88.02</v>
      </c>
      <c r="M8795">
        <v>88.02</v>
      </c>
      <c r="N8795">
        <f t="shared" si="137"/>
        <v>0</v>
      </c>
    </row>
    <row r="8796" spans="1:14" x14ac:dyDescent="0.2">
      <c r="A8796" t="s">
        <v>9082</v>
      </c>
      <c r="B8796" t="s">
        <v>26432</v>
      </c>
      <c r="I8796" t="s">
        <v>113</v>
      </c>
      <c r="J8796">
        <v>88.02</v>
      </c>
      <c r="M8796">
        <v>88.02</v>
      </c>
      <c r="N8796">
        <f t="shared" si="137"/>
        <v>0</v>
      </c>
    </row>
    <row r="8797" spans="1:14" x14ac:dyDescent="0.2">
      <c r="A8797" t="s">
        <v>9083</v>
      </c>
      <c r="B8797" t="s">
        <v>34827</v>
      </c>
      <c r="I8797" t="s">
        <v>5</v>
      </c>
      <c r="J8797">
        <v>187.44</v>
      </c>
      <c r="M8797">
        <v>187.44</v>
      </c>
      <c r="N8797">
        <f t="shared" si="137"/>
        <v>0</v>
      </c>
    </row>
    <row r="8798" spans="1:14" x14ac:dyDescent="0.2">
      <c r="A8798" t="s">
        <v>9084</v>
      </c>
      <c r="B8798" t="s">
        <v>34827</v>
      </c>
      <c r="I8798" t="s">
        <v>5</v>
      </c>
      <c r="J8798">
        <v>187.03</v>
      </c>
      <c r="M8798">
        <v>187.03</v>
      </c>
      <c r="N8798">
        <f t="shared" si="137"/>
        <v>0</v>
      </c>
    </row>
    <row r="8799" spans="1:14" x14ac:dyDescent="0.2">
      <c r="A8799" t="s">
        <v>9085</v>
      </c>
      <c r="B8799" t="s">
        <v>34828</v>
      </c>
      <c r="I8799" t="s">
        <v>5</v>
      </c>
      <c r="J8799">
        <v>44.7</v>
      </c>
      <c r="M8799">
        <v>44.7</v>
      </c>
      <c r="N8799">
        <f t="shared" si="137"/>
        <v>0</v>
      </c>
    </row>
    <row r="8800" spans="1:14" x14ac:dyDescent="0.2">
      <c r="A8800" t="s">
        <v>9086</v>
      </c>
      <c r="B8800" t="s">
        <v>34828</v>
      </c>
      <c r="I8800" t="s">
        <v>5</v>
      </c>
      <c r="J8800">
        <v>44.7</v>
      </c>
      <c r="M8800">
        <v>44.7</v>
      </c>
      <c r="N8800">
        <f t="shared" si="137"/>
        <v>0</v>
      </c>
    </row>
    <row r="8801" spans="1:14" x14ac:dyDescent="0.2">
      <c r="A8801" t="s">
        <v>9087</v>
      </c>
      <c r="B8801" t="s">
        <v>34829</v>
      </c>
      <c r="I8801" t="s">
        <v>5</v>
      </c>
      <c r="J8801">
        <v>94.75</v>
      </c>
      <c r="M8801">
        <v>94.75</v>
      </c>
      <c r="N8801">
        <f t="shared" si="137"/>
        <v>0</v>
      </c>
    </row>
    <row r="8802" spans="1:14" x14ac:dyDescent="0.2">
      <c r="A8802" t="s">
        <v>9088</v>
      </c>
      <c r="B8802" t="s">
        <v>34829</v>
      </c>
      <c r="I8802" t="s">
        <v>5</v>
      </c>
      <c r="J8802">
        <v>94.75</v>
      </c>
      <c r="M8802">
        <v>94.75</v>
      </c>
      <c r="N8802">
        <f t="shared" si="137"/>
        <v>0</v>
      </c>
    </row>
    <row r="8803" spans="1:14" x14ac:dyDescent="0.2">
      <c r="A8803" t="s">
        <v>9089</v>
      </c>
      <c r="B8803" t="s">
        <v>34830</v>
      </c>
      <c r="I8803" t="s">
        <v>5</v>
      </c>
      <c r="J8803">
        <v>97.75</v>
      </c>
      <c r="M8803">
        <v>97.75</v>
      </c>
      <c r="N8803">
        <f t="shared" si="137"/>
        <v>0</v>
      </c>
    </row>
    <row r="8804" spans="1:14" x14ac:dyDescent="0.2">
      <c r="A8804" t="s">
        <v>9090</v>
      </c>
      <c r="B8804" t="s">
        <v>34830</v>
      </c>
      <c r="I8804" t="s">
        <v>5</v>
      </c>
      <c r="J8804">
        <v>97.75</v>
      </c>
      <c r="M8804">
        <v>97.75</v>
      </c>
      <c r="N8804">
        <f t="shared" si="137"/>
        <v>0</v>
      </c>
    </row>
    <row r="8805" spans="1:14" x14ac:dyDescent="0.2">
      <c r="A8805" t="s">
        <v>9091</v>
      </c>
      <c r="B8805" t="s">
        <v>34831</v>
      </c>
      <c r="I8805" t="s">
        <v>5</v>
      </c>
      <c r="J8805">
        <v>53.67</v>
      </c>
      <c r="M8805">
        <v>53.67</v>
      </c>
      <c r="N8805">
        <f t="shared" si="137"/>
        <v>0</v>
      </c>
    </row>
    <row r="8806" spans="1:14" x14ac:dyDescent="0.2">
      <c r="A8806" t="s">
        <v>9092</v>
      </c>
      <c r="B8806" t="s">
        <v>34831</v>
      </c>
      <c r="I8806" t="s">
        <v>5</v>
      </c>
      <c r="J8806">
        <v>51.26</v>
      </c>
      <c r="M8806">
        <v>51.26</v>
      </c>
      <c r="N8806">
        <f t="shared" si="137"/>
        <v>0</v>
      </c>
    </row>
    <row r="8807" spans="1:14" x14ac:dyDescent="0.2">
      <c r="A8807" t="s">
        <v>9093</v>
      </c>
      <c r="B8807" t="s">
        <v>34832</v>
      </c>
      <c r="I8807" t="s">
        <v>4</v>
      </c>
      <c r="J8807">
        <v>176.09</v>
      </c>
      <c r="M8807">
        <v>176.09</v>
      </c>
      <c r="N8807">
        <f t="shared" si="137"/>
        <v>0</v>
      </c>
    </row>
    <row r="8808" spans="1:14" x14ac:dyDescent="0.2">
      <c r="A8808" t="s">
        <v>9094</v>
      </c>
      <c r="B8808" t="s">
        <v>34832</v>
      </c>
      <c r="I8808" t="s">
        <v>4</v>
      </c>
      <c r="J8808">
        <v>170.73</v>
      </c>
      <c r="M8808">
        <v>170.73</v>
      </c>
      <c r="N8808">
        <f t="shared" si="137"/>
        <v>0</v>
      </c>
    </row>
    <row r="8809" spans="1:14" x14ac:dyDescent="0.2">
      <c r="A8809" t="s">
        <v>9095</v>
      </c>
      <c r="B8809" t="s">
        <v>34833</v>
      </c>
      <c r="I8809" t="s">
        <v>20</v>
      </c>
      <c r="J8809">
        <v>481.5</v>
      </c>
      <c r="M8809">
        <v>481.5</v>
      </c>
      <c r="N8809">
        <f t="shared" si="137"/>
        <v>0</v>
      </c>
    </row>
    <row r="8810" spans="1:14" x14ac:dyDescent="0.2">
      <c r="A8810" t="s">
        <v>9096</v>
      </c>
      <c r="B8810" t="s">
        <v>34833</v>
      </c>
      <c r="I8810" t="s">
        <v>20</v>
      </c>
      <c r="J8810">
        <v>436.89</v>
      </c>
      <c r="M8810">
        <v>436.89</v>
      </c>
      <c r="N8810">
        <f t="shared" si="137"/>
        <v>0</v>
      </c>
    </row>
    <row r="8811" spans="1:14" x14ac:dyDescent="0.2">
      <c r="A8811" t="s">
        <v>9097</v>
      </c>
      <c r="B8811" t="s">
        <v>34834</v>
      </c>
      <c r="I8811" t="s">
        <v>20</v>
      </c>
      <c r="J8811">
        <v>592.75</v>
      </c>
      <c r="M8811">
        <v>592.75</v>
      </c>
      <c r="N8811">
        <f t="shared" si="137"/>
        <v>0</v>
      </c>
    </row>
    <row r="8812" spans="1:14" x14ac:dyDescent="0.2">
      <c r="A8812" t="s">
        <v>9098</v>
      </c>
      <c r="B8812" t="s">
        <v>34834</v>
      </c>
      <c r="I8812" t="s">
        <v>20</v>
      </c>
      <c r="J8812">
        <v>535.33000000000004</v>
      </c>
      <c r="M8812">
        <v>535.33000000000004</v>
      </c>
      <c r="N8812">
        <f t="shared" si="137"/>
        <v>0</v>
      </c>
    </row>
    <row r="8813" spans="1:14" x14ac:dyDescent="0.2">
      <c r="A8813" t="s">
        <v>9099</v>
      </c>
      <c r="B8813" t="s">
        <v>34835</v>
      </c>
      <c r="I8813" t="s">
        <v>4</v>
      </c>
      <c r="J8813">
        <v>453.99</v>
      </c>
      <c r="M8813">
        <v>453.99</v>
      </c>
      <c r="N8813">
        <f t="shared" si="137"/>
        <v>0</v>
      </c>
    </row>
    <row r="8814" spans="1:14" x14ac:dyDescent="0.2">
      <c r="A8814" t="s">
        <v>9100</v>
      </c>
      <c r="B8814" t="s">
        <v>34835</v>
      </c>
      <c r="I8814" t="s">
        <v>4</v>
      </c>
      <c r="J8814">
        <v>449.18</v>
      </c>
      <c r="M8814">
        <v>449.18</v>
      </c>
      <c r="N8814">
        <f t="shared" si="137"/>
        <v>0</v>
      </c>
    </row>
    <row r="8815" spans="1:14" x14ac:dyDescent="0.2">
      <c r="A8815" t="s">
        <v>9101</v>
      </c>
      <c r="B8815" t="s">
        <v>34836</v>
      </c>
      <c r="I8815" t="s">
        <v>4</v>
      </c>
      <c r="J8815">
        <v>107.08</v>
      </c>
      <c r="M8815">
        <v>107.08</v>
      </c>
      <c r="N8815">
        <f t="shared" si="137"/>
        <v>0</v>
      </c>
    </row>
    <row r="8816" spans="1:14" x14ac:dyDescent="0.2">
      <c r="A8816" t="s">
        <v>9102</v>
      </c>
      <c r="B8816" t="s">
        <v>34836</v>
      </c>
      <c r="I8816" t="s">
        <v>4</v>
      </c>
      <c r="J8816">
        <v>104.24</v>
      </c>
      <c r="M8816">
        <v>104.24</v>
      </c>
      <c r="N8816">
        <f t="shared" si="137"/>
        <v>0</v>
      </c>
    </row>
    <row r="8817" spans="1:14" x14ac:dyDescent="0.2">
      <c r="A8817" t="s">
        <v>9103</v>
      </c>
      <c r="B8817" t="s">
        <v>34837</v>
      </c>
      <c r="I8817" t="s">
        <v>4</v>
      </c>
      <c r="J8817">
        <v>286.58999999999997</v>
      </c>
      <c r="M8817">
        <v>286.58999999999997</v>
      </c>
      <c r="N8817">
        <f t="shared" si="137"/>
        <v>0</v>
      </c>
    </row>
    <row r="8818" spans="1:14" x14ac:dyDescent="0.2">
      <c r="A8818" t="s">
        <v>9104</v>
      </c>
      <c r="B8818" t="s">
        <v>34837</v>
      </c>
      <c r="I8818" t="s">
        <v>4</v>
      </c>
      <c r="J8818">
        <v>278.44</v>
      </c>
      <c r="M8818">
        <v>278.44</v>
      </c>
      <c r="N8818">
        <f t="shared" si="137"/>
        <v>0</v>
      </c>
    </row>
    <row r="8819" spans="1:14" x14ac:dyDescent="0.2">
      <c r="A8819" t="s">
        <v>9105</v>
      </c>
      <c r="B8819" t="s">
        <v>34838</v>
      </c>
      <c r="I8819" t="s">
        <v>4</v>
      </c>
      <c r="J8819">
        <v>407.58</v>
      </c>
      <c r="M8819">
        <v>407.58</v>
      </c>
      <c r="N8819">
        <f t="shared" si="137"/>
        <v>0</v>
      </c>
    </row>
    <row r="8820" spans="1:14" x14ac:dyDescent="0.2">
      <c r="A8820" t="s">
        <v>9106</v>
      </c>
      <c r="B8820" t="s">
        <v>34838</v>
      </c>
      <c r="I8820" t="s">
        <v>4</v>
      </c>
      <c r="J8820">
        <v>396.14</v>
      </c>
      <c r="M8820">
        <v>396.14</v>
      </c>
      <c r="N8820">
        <f t="shared" si="137"/>
        <v>0</v>
      </c>
    </row>
    <row r="8821" spans="1:14" x14ac:dyDescent="0.2">
      <c r="A8821" t="s">
        <v>9107</v>
      </c>
      <c r="B8821" t="s">
        <v>34839</v>
      </c>
      <c r="I8821" t="s">
        <v>4</v>
      </c>
      <c r="J8821">
        <v>136.69999999999999</v>
      </c>
      <c r="M8821">
        <v>136.69999999999999</v>
      </c>
      <c r="N8821">
        <f t="shared" si="137"/>
        <v>0</v>
      </c>
    </row>
    <row r="8822" spans="1:14" x14ac:dyDescent="0.2">
      <c r="A8822" t="s">
        <v>9108</v>
      </c>
      <c r="B8822" t="s">
        <v>34839</v>
      </c>
      <c r="I8822" t="s">
        <v>4</v>
      </c>
      <c r="J8822">
        <v>133.03</v>
      </c>
      <c r="M8822">
        <v>133.03</v>
      </c>
      <c r="N8822">
        <f t="shared" si="137"/>
        <v>0</v>
      </c>
    </row>
    <row r="8823" spans="1:14" x14ac:dyDescent="0.2">
      <c r="A8823" t="s">
        <v>9109</v>
      </c>
      <c r="B8823" t="s">
        <v>34840</v>
      </c>
      <c r="I8823" t="s">
        <v>4</v>
      </c>
      <c r="J8823">
        <v>346.62</v>
      </c>
      <c r="M8823">
        <v>346.62</v>
      </c>
      <c r="N8823">
        <f t="shared" si="137"/>
        <v>0</v>
      </c>
    </row>
    <row r="8824" spans="1:14" x14ac:dyDescent="0.2">
      <c r="A8824" t="s">
        <v>9110</v>
      </c>
      <c r="B8824" t="s">
        <v>34840</v>
      </c>
      <c r="I8824" t="s">
        <v>4</v>
      </c>
      <c r="J8824">
        <v>337.39</v>
      </c>
      <c r="M8824">
        <v>337.39</v>
      </c>
      <c r="N8824">
        <f t="shared" si="137"/>
        <v>0</v>
      </c>
    </row>
    <row r="8825" spans="1:14" x14ac:dyDescent="0.2">
      <c r="A8825" t="s">
        <v>9111</v>
      </c>
      <c r="B8825" t="s">
        <v>34841</v>
      </c>
      <c r="I8825" t="s">
        <v>4</v>
      </c>
      <c r="J8825">
        <v>490.07</v>
      </c>
      <c r="M8825">
        <v>490.07</v>
      </c>
      <c r="N8825">
        <f t="shared" si="137"/>
        <v>0</v>
      </c>
    </row>
    <row r="8826" spans="1:14" x14ac:dyDescent="0.2">
      <c r="A8826" t="s">
        <v>9112</v>
      </c>
      <c r="B8826" t="s">
        <v>34841</v>
      </c>
      <c r="I8826" t="s">
        <v>4</v>
      </c>
      <c r="J8826">
        <v>477.4</v>
      </c>
      <c r="M8826">
        <v>477.4</v>
      </c>
      <c r="N8826">
        <f t="shared" si="137"/>
        <v>0</v>
      </c>
    </row>
    <row r="8827" spans="1:14" x14ac:dyDescent="0.2">
      <c r="A8827" t="s">
        <v>9113</v>
      </c>
      <c r="B8827" t="s">
        <v>34842</v>
      </c>
      <c r="I8827" t="s">
        <v>4</v>
      </c>
      <c r="J8827">
        <v>159.77000000000001</v>
      </c>
      <c r="M8827">
        <v>159.77000000000001</v>
      </c>
      <c r="N8827">
        <f t="shared" si="137"/>
        <v>0</v>
      </c>
    </row>
    <row r="8828" spans="1:14" x14ac:dyDescent="0.2">
      <c r="A8828" t="s">
        <v>9114</v>
      </c>
      <c r="B8828" t="s">
        <v>34842</v>
      </c>
      <c r="I8828" t="s">
        <v>4</v>
      </c>
      <c r="J8828">
        <v>155.43</v>
      </c>
      <c r="M8828">
        <v>155.43</v>
      </c>
      <c r="N8828">
        <f t="shared" si="137"/>
        <v>0</v>
      </c>
    </row>
    <row r="8829" spans="1:14" x14ac:dyDescent="0.2">
      <c r="A8829" t="s">
        <v>9115</v>
      </c>
      <c r="B8829" t="s">
        <v>34843</v>
      </c>
      <c r="I8829" t="s">
        <v>4</v>
      </c>
      <c r="J8829">
        <v>382.39</v>
      </c>
      <c r="M8829">
        <v>382.39</v>
      </c>
      <c r="N8829">
        <f t="shared" si="137"/>
        <v>0</v>
      </c>
    </row>
    <row r="8830" spans="1:14" x14ac:dyDescent="0.2">
      <c r="A8830" t="s">
        <v>9116</v>
      </c>
      <c r="B8830" t="s">
        <v>34843</v>
      </c>
      <c r="I8830" t="s">
        <v>4</v>
      </c>
      <c r="J8830">
        <v>372.73</v>
      </c>
      <c r="M8830">
        <v>372.73</v>
      </c>
      <c r="N8830">
        <f t="shared" si="137"/>
        <v>0</v>
      </c>
    </row>
    <row r="8831" spans="1:14" x14ac:dyDescent="0.2">
      <c r="A8831" t="s">
        <v>9117</v>
      </c>
      <c r="B8831" t="s">
        <v>34844</v>
      </c>
      <c r="I8831" t="s">
        <v>4</v>
      </c>
      <c r="J8831">
        <v>544.75</v>
      </c>
      <c r="M8831">
        <v>544.75</v>
      </c>
      <c r="N8831">
        <f t="shared" si="137"/>
        <v>0</v>
      </c>
    </row>
    <row r="8832" spans="1:14" x14ac:dyDescent="0.2">
      <c r="A8832" t="s">
        <v>9118</v>
      </c>
      <c r="B8832" t="s">
        <v>34844</v>
      </c>
      <c r="I8832" t="s">
        <v>4</v>
      </c>
      <c r="J8832">
        <v>531.37</v>
      </c>
      <c r="M8832">
        <v>531.37</v>
      </c>
      <c r="N8832">
        <f t="shared" si="137"/>
        <v>0</v>
      </c>
    </row>
    <row r="8833" spans="1:14" x14ac:dyDescent="0.2">
      <c r="A8833" t="s">
        <v>9119</v>
      </c>
      <c r="B8833" t="s">
        <v>34845</v>
      </c>
      <c r="I8833" t="s">
        <v>4</v>
      </c>
      <c r="J8833">
        <v>192.53</v>
      </c>
      <c r="M8833">
        <v>192.53</v>
      </c>
      <c r="N8833">
        <f t="shared" si="137"/>
        <v>0</v>
      </c>
    </row>
    <row r="8834" spans="1:14" x14ac:dyDescent="0.2">
      <c r="A8834" t="s">
        <v>9120</v>
      </c>
      <c r="B8834" t="s">
        <v>34845</v>
      </c>
      <c r="I8834" t="s">
        <v>4</v>
      </c>
      <c r="J8834">
        <v>187.35</v>
      </c>
      <c r="M8834">
        <v>187.35</v>
      </c>
      <c r="N8834">
        <f t="shared" si="137"/>
        <v>0</v>
      </c>
    </row>
    <row r="8835" spans="1:14" x14ac:dyDescent="0.2">
      <c r="A8835" t="s">
        <v>9121</v>
      </c>
      <c r="B8835" t="s">
        <v>34846</v>
      </c>
      <c r="I8835" t="s">
        <v>4</v>
      </c>
      <c r="J8835">
        <v>448.69</v>
      </c>
      <c r="M8835">
        <v>448.69</v>
      </c>
      <c r="N8835">
        <f t="shared" si="137"/>
        <v>0</v>
      </c>
    </row>
    <row r="8836" spans="1:14" x14ac:dyDescent="0.2">
      <c r="A8836" t="s">
        <v>9122</v>
      </c>
      <c r="B8836" t="s">
        <v>34846</v>
      </c>
      <c r="I8836" t="s">
        <v>4</v>
      </c>
      <c r="J8836">
        <v>437.96</v>
      </c>
      <c r="M8836">
        <v>437.96</v>
      </c>
      <c r="N8836">
        <f t="shared" ref="N8836:N8899" si="138">J8836-M8836</f>
        <v>0</v>
      </c>
    </row>
    <row r="8837" spans="1:14" x14ac:dyDescent="0.2">
      <c r="A8837" t="s">
        <v>9123</v>
      </c>
      <c r="B8837" t="s">
        <v>34847</v>
      </c>
      <c r="I8837" t="s">
        <v>4</v>
      </c>
      <c r="J8837">
        <v>633.9</v>
      </c>
      <c r="M8837">
        <v>633.9</v>
      </c>
      <c r="N8837">
        <f t="shared" si="138"/>
        <v>0</v>
      </c>
    </row>
    <row r="8838" spans="1:14" x14ac:dyDescent="0.2">
      <c r="A8838" t="s">
        <v>9124</v>
      </c>
      <c r="B8838" t="s">
        <v>34847</v>
      </c>
      <c r="I8838" t="s">
        <v>4</v>
      </c>
      <c r="J8838">
        <v>619.29999999999995</v>
      </c>
      <c r="M8838">
        <v>619.29999999999995</v>
      </c>
      <c r="N8838">
        <f t="shared" si="138"/>
        <v>0</v>
      </c>
    </row>
    <row r="8839" spans="1:14" x14ac:dyDescent="0.2">
      <c r="A8839" t="s">
        <v>9125</v>
      </c>
      <c r="B8839" t="s">
        <v>34848</v>
      </c>
      <c r="I8839" t="s">
        <v>4</v>
      </c>
      <c r="J8839">
        <v>215.17</v>
      </c>
      <c r="M8839">
        <v>215.17</v>
      </c>
      <c r="N8839">
        <f t="shared" si="138"/>
        <v>0</v>
      </c>
    </row>
    <row r="8840" spans="1:14" x14ac:dyDescent="0.2">
      <c r="A8840" t="s">
        <v>9126</v>
      </c>
      <c r="B8840" t="s">
        <v>34848</v>
      </c>
      <c r="I8840" t="s">
        <v>4</v>
      </c>
      <c r="J8840">
        <v>209.33</v>
      </c>
      <c r="M8840">
        <v>209.33</v>
      </c>
      <c r="N8840">
        <f t="shared" si="138"/>
        <v>0</v>
      </c>
    </row>
    <row r="8841" spans="1:14" x14ac:dyDescent="0.2">
      <c r="A8841" t="s">
        <v>9127</v>
      </c>
      <c r="B8841" t="s">
        <v>34849</v>
      </c>
      <c r="I8841" t="s">
        <v>4</v>
      </c>
      <c r="J8841">
        <v>492.35</v>
      </c>
      <c r="M8841">
        <v>492.35</v>
      </c>
      <c r="N8841">
        <f t="shared" si="138"/>
        <v>0</v>
      </c>
    </row>
    <row r="8842" spans="1:14" x14ac:dyDescent="0.2">
      <c r="A8842" t="s">
        <v>9128</v>
      </c>
      <c r="B8842" t="s">
        <v>34849</v>
      </c>
      <c r="I8842" t="s">
        <v>4</v>
      </c>
      <c r="J8842">
        <v>480.76</v>
      </c>
      <c r="M8842">
        <v>480.76</v>
      </c>
      <c r="N8842">
        <f t="shared" si="138"/>
        <v>0</v>
      </c>
    </row>
    <row r="8843" spans="1:14" x14ac:dyDescent="0.2">
      <c r="A8843" t="s">
        <v>9129</v>
      </c>
      <c r="B8843" t="s">
        <v>34850</v>
      </c>
      <c r="I8843" t="s">
        <v>4</v>
      </c>
      <c r="J8843">
        <v>689.5</v>
      </c>
      <c r="M8843">
        <v>689.5</v>
      </c>
      <c r="N8843">
        <f t="shared" si="138"/>
        <v>0</v>
      </c>
    </row>
    <row r="8844" spans="1:14" x14ac:dyDescent="0.2">
      <c r="A8844" t="s">
        <v>9130</v>
      </c>
      <c r="B8844" t="s">
        <v>34850</v>
      </c>
      <c r="I8844" t="s">
        <v>4</v>
      </c>
      <c r="J8844">
        <v>674.17</v>
      </c>
      <c r="M8844">
        <v>674.17</v>
      </c>
      <c r="N8844">
        <f t="shared" si="138"/>
        <v>0</v>
      </c>
    </row>
    <row r="8845" spans="1:14" x14ac:dyDescent="0.2">
      <c r="A8845" t="s">
        <v>9131</v>
      </c>
      <c r="B8845" t="s">
        <v>34851</v>
      </c>
      <c r="I8845" t="s">
        <v>4</v>
      </c>
      <c r="J8845">
        <v>244.22</v>
      </c>
      <c r="M8845">
        <v>244.22</v>
      </c>
      <c r="N8845">
        <f t="shared" si="138"/>
        <v>0</v>
      </c>
    </row>
    <row r="8846" spans="1:14" x14ac:dyDescent="0.2">
      <c r="A8846" t="s">
        <v>9132</v>
      </c>
      <c r="B8846" t="s">
        <v>34851</v>
      </c>
      <c r="I8846" t="s">
        <v>4</v>
      </c>
      <c r="J8846">
        <v>237.7</v>
      </c>
      <c r="M8846">
        <v>237.7</v>
      </c>
      <c r="N8846">
        <f t="shared" si="138"/>
        <v>0</v>
      </c>
    </row>
    <row r="8847" spans="1:14" x14ac:dyDescent="0.2">
      <c r="A8847" t="s">
        <v>9133</v>
      </c>
      <c r="B8847" t="s">
        <v>34852</v>
      </c>
      <c r="I8847" t="s">
        <v>4</v>
      </c>
      <c r="J8847">
        <v>541.55999999999995</v>
      </c>
      <c r="M8847">
        <v>541.55999999999995</v>
      </c>
      <c r="N8847">
        <f t="shared" si="138"/>
        <v>0</v>
      </c>
    </row>
    <row r="8848" spans="1:14" x14ac:dyDescent="0.2">
      <c r="A8848" t="s">
        <v>9134</v>
      </c>
      <c r="B8848" t="s">
        <v>34852</v>
      </c>
      <c r="I8848" t="s">
        <v>4</v>
      </c>
      <c r="J8848">
        <v>529.52</v>
      </c>
      <c r="M8848">
        <v>529.52</v>
      </c>
      <c r="N8848">
        <f t="shared" si="138"/>
        <v>0</v>
      </c>
    </row>
    <row r="8849" spans="1:14" x14ac:dyDescent="0.2">
      <c r="A8849" t="s">
        <v>9135</v>
      </c>
      <c r="B8849" t="s">
        <v>34853</v>
      </c>
      <c r="I8849" t="s">
        <v>4</v>
      </c>
      <c r="J8849">
        <v>777.56</v>
      </c>
      <c r="M8849">
        <v>777.56</v>
      </c>
      <c r="N8849">
        <f t="shared" si="138"/>
        <v>0</v>
      </c>
    </row>
    <row r="8850" spans="1:14" x14ac:dyDescent="0.2">
      <c r="A8850" t="s">
        <v>9136</v>
      </c>
      <c r="B8850" t="s">
        <v>34853</v>
      </c>
      <c r="I8850" t="s">
        <v>4</v>
      </c>
      <c r="J8850">
        <v>760.57</v>
      </c>
      <c r="M8850">
        <v>760.57</v>
      </c>
      <c r="N8850">
        <f t="shared" si="138"/>
        <v>0</v>
      </c>
    </row>
    <row r="8851" spans="1:14" x14ac:dyDescent="0.2">
      <c r="A8851" t="s">
        <v>9137</v>
      </c>
      <c r="B8851" t="s">
        <v>34854</v>
      </c>
      <c r="I8851" t="s">
        <v>4</v>
      </c>
      <c r="J8851">
        <v>32.33</v>
      </c>
      <c r="M8851">
        <v>32.33</v>
      </c>
      <c r="N8851">
        <f t="shared" si="138"/>
        <v>0</v>
      </c>
    </row>
    <row r="8852" spans="1:14" x14ac:dyDescent="0.2">
      <c r="A8852" t="s">
        <v>9138</v>
      </c>
      <c r="B8852" t="s">
        <v>34854</v>
      </c>
      <c r="I8852" t="s">
        <v>4</v>
      </c>
      <c r="J8852">
        <v>31.1</v>
      </c>
      <c r="M8852">
        <v>31.1</v>
      </c>
      <c r="N8852">
        <f t="shared" si="138"/>
        <v>0</v>
      </c>
    </row>
    <row r="8853" spans="1:14" x14ac:dyDescent="0.2">
      <c r="A8853" t="s">
        <v>9139</v>
      </c>
      <c r="B8853" t="s">
        <v>34855</v>
      </c>
      <c r="I8853" t="s">
        <v>4</v>
      </c>
      <c r="J8853">
        <v>21.03</v>
      </c>
      <c r="M8853">
        <v>21.03</v>
      </c>
      <c r="N8853">
        <f t="shared" si="138"/>
        <v>0</v>
      </c>
    </row>
    <row r="8854" spans="1:14" x14ac:dyDescent="0.2">
      <c r="A8854" t="s">
        <v>9140</v>
      </c>
      <c r="B8854" t="s">
        <v>34855</v>
      </c>
      <c r="I8854" t="s">
        <v>4</v>
      </c>
      <c r="J8854">
        <v>18.309999999999999</v>
      </c>
      <c r="M8854">
        <v>18.309999999999999</v>
      </c>
      <c r="N8854">
        <f t="shared" si="138"/>
        <v>0</v>
      </c>
    </row>
    <row r="8855" spans="1:14" x14ac:dyDescent="0.2">
      <c r="A8855" t="s">
        <v>9141</v>
      </c>
      <c r="B8855" t="s">
        <v>34856</v>
      </c>
      <c r="I8855" t="s">
        <v>4</v>
      </c>
      <c r="J8855">
        <v>45.48</v>
      </c>
      <c r="M8855">
        <v>45.48</v>
      </c>
      <c r="N8855">
        <f t="shared" si="138"/>
        <v>0</v>
      </c>
    </row>
    <row r="8856" spans="1:14" x14ac:dyDescent="0.2">
      <c r="A8856" t="s">
        <v>9142</v>
      </c>
      <c r="B8856" t="s">
        <v>34856</v>
      </c>
      <c r="I8856" t="s">
        <v>4</v>
      </c>
      <c r="J8856">
        <v>43.73</v>
      </c>
      <c r="M8856">
        <v>43.73</v>
      </c>
      <c r="N8856">
        <f t="shared" si="138"/>
        <v>0</v>
      </c>
    </row>
    <row r="8857" spans="1:14" x14ac:dyDescent="0.2">
      <c r="A8857" t="s">
        <v>9143</v>
      </c>
      <c r="B8857" t="s">
        <v>34857</v>
      </c>
      <c r="I8857" t="s">
        <v>4</v>
      </c>
      <c r="J8857">
        <v>22.07</v>
      </c>
      <c r="M8857">
        <v>22.07</v>
      </c>
      <c r="N8857">
        <f t="shared" si="138"/>
        <v>0</v>
      </c>
    </row>
    <row r="8858" spans="1:14" x14ac:dyDescent="0.2">
      <c r="A8858" t="s">
        <v>9144</v>
      </c>
      <c r="B8858" t="s">
        <v>34857</v>
      </c>
      <c r="I8858" t="s">
        <v>4</v>
      </c>
      <c r="J8858">
        <v>19.21</v>
      </c>
      <c r="M8858">
        <v>19.21</v>
      </c>
      <c r="N8858">
        <f t="shared" si="138"/>
        <v>0</v>
      </c>
    </row>
    <row r="8859" spans="1:14" x14ac:dyDescent="0.2">
      <c r="A8859" t="s">
        <v>9145</v>
      </c>
      <c r="B8859" t="s">
        <v>34858</v>
      </c>
      <c r="I8859" t="s">
        <v>4</v>
      </c>
      <c r="J8859">
        <v>65.67</v>
      </c>
      <c r="M8859">
        <v>65.67</v>
      </c>
      <c r="N8859">
        <f t="shared" si="138"/>
        <v>0</v>
      </c>
    </row>
    <row r="8860" spans="1:14" x14ac:dyDescent="0.2">
      <c r="A8860" t="s">
        <v>9146</v>
      </c>
      <c r="B8860" t="s">
        <v>34858</v>
      </c>
      <c r="I8860" t="s">
        <v>4</v>
      </c>
      <c r="J8860">
        <v>63.1</v>
      </c>
      <c r="M8860">
        <v>63.1</v>
      </c>
      <c r="N8860">
        <f t="shared" si="138"/>
        <v>0</v>
      </c>
    </row>
    <row r="8861" spans="1:14" x14ac:dyDescent="0.2">
      <c r="A8861" t="s">
        <v>9147</v>
      </c>
      <c r="B8861" t="s">
        <v>34859</v>
      </c>
      <c r="I8861" t="s">
        <v>4</v>
      </c>
      <c r="J8861">
        <v>23.1</v>
      </c>
      <c r="M8861">
        <v>23.1</v>
      </c>
      <c r="N8861">
        <f t="shared" si="138"/>
        <v>0</v>
      </c>
    </row>
    <row r="8862" spans="1:14" x14ac:dyDescent="0.2">
      <c r="A8862" t="s">
        <v>9148</v>
      </c>
      <c r="B8862" t="s">
        <v>34859</v>
      </c>
      <c r="I8862" t="s">
        <v>4</v>
      </c>
      <c r="J8862">
        <v>20.11</v>
      </c>
      <c r="M8862">
        <v>20.11</v>
      </c>
      <c r="N8862">
        <f t="shared" si="138"/>
        <v>0</v>
      </c>
    </row>
    <row r="8863" spans="1:14" x14ac:dyDescent="0.2">
      <c r="A8863" t="s">
        <v>9149</v>
      </c>
      <c r="B8863" t="s">
        <v>34860</v>
      </c>
      <c r="I8863" t="s">
        <v>4</v>
      </c>
      <c r="J8863">
        <v>83.44</v>
      </c>
      <c r="M8863">
        <v>83.44</v>
      </c>
      <c r="N8863">
        <f t="shared" si="138"/>
        <v>0</v>
      </c>
    </row>
    <row r="8864" spans="1:14" x14ac:dyDescent="0.2">
      <c r="A8864" t="s">
        <v>9150</v>
      </c>
      <c r="B8864" t="s">
        <v>34860</v>
      </c>
      <c r="I8864" t="s">
        <v>4</v>
      </c>
      <c r="J8864">
        <v>80.17</v>
      </c>
      <c r="M8864">
        <v>80.17</v>
      </c>
      <c r="N8864">
        <f t="shared" si="138"/>
        <v>0</v>
      </c>
    </row>
    <row r="8865" spans="1:14" x14ac:dyDescent="0.2">
      <c r="A8865" t="s">
        <v>9151</v>
      </c>
      <c r="B8865" t="s">
        <v>34861</v>
      </c>
      <c r="I8865" t="s">
        <v>4</v>
      </c>
      <c r="J8865">
        <v>25.23</v>
      </c>
      <c r="M8865">
        <v>25.23</v>
      </c>
      <c r="N8865">
        <f t="shared" si="138"/>
        <v>0</v>
      </c>
    </row>
    <row r="8866" spans="1:14" x14ac:dyDescent="0.2">
      <c r="A8866" t="s">
        <v>9152</v>
      </c>
      <c r="B8866" t="s">
        <v>34861</v>
      </c>
      <c r="I8866" t="s">
        <v>4</v>
      </c>
      <c r="J8866">
        <v>22.01</v>
      </c>
      <c r="M8866">
        <v>22.01</v>
      </c>
      <c r="N8866">
        <f t="shared" si="138"/>
        <v>0</v>
      </c>
    </row>
    <row r="8867" spans="1:14" x14ac:dyDescent="0.2">
      <c r="A8867" t="s">
        <v>9153</v>
      </c>
      <c r="B8867" t="s">
        <v>34862</v>
      </c>
      <c r="I8867" t="s">
        <v>4</v>
      </c>
      <c r="J8867">
        <v>128.02000000000001</v>
      </c>
      <c r="M8867">
        <v>128.02000000000001</v>
      </c>
      <c r="N8867">
        <f t="shared" si="138"/>
        <v>0</v>
      </c>
    </row>
    <row r="8868" spans="1:14" x14ac:dyDescent="0.2">
      <c r="A8868" t="s">
        <v>9154</v>
      </c>
      <c r="B8868" t="s">
        <v>34862</v>
      </c>
      <c r="I8868" t="s">
        <v>4</v>
      </c>
      <c r="J8868">
        <v>122.98</v>
      </c>
      <c r="M8868">
        <v>122.98</v>
      </c>
      <c r="N8868">
        <f t="shared" si="138"/>
        <v>0</v>
      </c>
    </row>
    <row r="8869" spans="1:14" x14ac:dyDescent="0.2">
      <c r="A8869" t="s">
        <v>9155</v>
      </c>
      <c r="B8869" t="s">
        <v>34863</v>
      </c>
      <c r="I8869" t="s">
        <v>4</v>
      </c>
      <c r="J8869">
        <v>32.32</v>
      </c>
      <c r="M8869">
        <v>32.32</v>
      </c>
      <c r="N8869">
        <f t="shared" si="138"/>
        <v>0</v>
      </c>
    </row>
    <row r="8870" spans="1:14" x14ac:dyDescent="0.2">
      <c r="A8870" t="s">
        <v>9156</v>
      </c>
      <c r="B8870" t="s">
        <v>34863</v>
      </c>
      <c r="I8870" t="s">
        <v>4</v>
      </c>
      <c r="J8870">
        <v>28.22</v>
      </c>
      <c r="M8870">
        <v>28.22</v>
      </c>
      <c r="N8870">
        <f t="shared" si="138"/>
        <v>0</v>
      </c>
    </row>
    <row r="8871" spans="1:14" x14ac:dyDescent="0.2">
      <c r="A8871" t="s">
        <v>9157</v>
      </c>
      <c r="B8871" t="s">
        <v>34864</v>
      </c>
      <c r="I8871" t="s">
        <v>4</v>
      </c>
      <c r="J8871">
        <v>159.96</v>
      </c>
      <c r="M8871">
        <v>159.96</v>
      </c>
      <c r="N8871">
        <f t="shared" si="138"/>
        <v>0</v>
      </c>
    </row>
    <row r="8872" spans="1:14" x14ac:dyDescent="0.2">
      <c r="A8872" t="s">
        <v>9158</v>
      </c>
      <c r="B8872" t="s">
        <v>34864</v>
      </c>
      <c r="I8872" t="s">
        <v>4</v>
      </c>
      <c r="J8872">
        <v>153.53</v>
      </c>
      <c r="M8872">
        <v>153.53</v>
      </c>
      <c r="N8872">
        <f t="shared" si="138"/>
        <v>0</v>
      </c>
    </row>
    <row r="8873" spans="1:14" x14ac:dyDescent="0.2">
      <c r="A8873" t="s">
        <v>9159</v>
      </c>
      <c r="B8873" t="s">
        <v>34865</v>
      </c>
      <c r="I8873" t="s">
        <v>4</v>
      </c>
      <c r="J8873">
        <v>42.39</v>
      </c>
      <c r="M8873">
        <v>42.39</v>
      </c>
      <c r="N8873">
        <f t="shared" si="138"/>
        <v>0</v>
      </c>
    </row>
    <row r="8874" spans="1:14" x14ac:dyDescent="0.2">
      <c r="A8874" t="s">
        <v>9160</v>
      </c>
      <c r="B8874" t="s">
        <v>34865</v>
      </c>
      <c r="I8874" t="s">
        <v>4</v>
      </c>
      <c r="J8874">
        <v>37.090000000000003</v>
      </c>
      <c r="M8874">
        <v>37.090000000000003</v>
      </c>
      <c r="N8874">
        <f t="shared" si="138"/>
        <v>0</v>
      </c>
    </row>
    <row r="8875" spans="1:14" x14ac:dyDescent="0.2">
      <c r="A8875" t="s">
        <v>9161</v>
      </c>
      <c r="B8875" t="s">
        <v>34866</v>
      </c>
      <c r="I8875" t="s">
        <v>4</v>
      </c>
      <c r="J8875">
        <v>207.36</v>
      </c>
      <c r="M8875">
        <v>207.36</v>
      </c>
      <c r="N8875">
        <f t="shared" si="138"/>
        <v>0</v>
      </c>
    </row>
    <row r="8876" spans="1:14" x14ac:dyDescent="0.2">
      <c r="A8876" t="s">
        <v>9162</v>
      </c>
      <c r="B8876" t="s">
        <v>34866</v>
      </c>
      <c r="I8876" t="s">
        <v>4</v>
      </c>
      <c r="J8876">
        <v>199.05</v>
      </c>
      <c r="M8876">
        <v>199.05</v>
      </c>
      <c r="N8876">
        <f t="shared" si="138"/>
        <v>0</v>
      </c>
    </row>
    <row r="8877" spans="1:14" x14ac:dyDescent="0.2">
      <c r="A8877" t="s">
        <v>9163</v>
      </c>
      <c r="B8877" t="s">
        <v>34867</v>
      </c>
      <c r="I8877" t="s">
        <v>4</v>
      </c>
      <c r="J8877">
        <v>43.43</v>
      </c>
      <c r="M8877">
        <v>43.43</v>
      </c>
      <c r="N8877">
        <f t="shared" si="138"/>
        <v>0</v>
      </c>
    </row>
    <row r="8878" spans="1:14" x14ac:dyDescent="0.2">
      <c r="A8878" t="s">
        <v>9164</v>
      </c>
      <c r="B8878" t="s">
        <v>34867</v>
      </c>
      <c r="I8878" t="s">
        <v>4</v>
      </c>
      <c r="J8878">
        <v>38</v>
      </c>
      <c r="M8878">
        <v>38</v>
      </c>
      <c r="N8878">
        <f t="shared" si="138"/>
        <v>0</v>
      </c>
    </row>
    <row r="8879" spans="1:14" x14ac:dyDescent="0.2">
      <c r="A8879" t="s">
        <v>9165</v>
      </c>
      <c r="B8879" t="s">
        <v>34868</v>
      </c>
      <c r="I8879" t="s">
        <v>4</v>
      </c>
      <c r="J8879">
        <v>262.92</v>
      </c>
      <c r="M8879">
        <v>262.92</v>
      </c>
      <c r="N8879">
        <f t="shared" si="138"/>
        <v>0</v>
      </c>
    </row>
    <row r="8880" spans="1:14" x14ac:dyDescent="0.2">
      <c r="A8880" t="s">
        <v>9166</v>
      </c>
      <c r="B8880" t="s">
        <v>34868</v>
      </c>
      <c r="I8880" t="s">
        <v>4</v>
      </c>
      <c r="J8880">
        <v>252.38</v>
      </c>
      <c r="M8880">
        <v>252.38</v>
      </c>
      <c r="N8880">
        <f t="shared" si="138"/>
        <v>0</v>
      </c>
    </row>
    <row r="8881" spans="1:14" x14ac:dyDescent="0.2">
      <c r="A8881" t="s">
        <v>9167</v>
      </c>
      <c r="B8881" t="s">
        <v>34869</v>
      </c>
      <c r="I8881" t="s">
        <v>4</v>
      </c>
      <c r="J8881">
        <v>44.99</v>
      </c>
      <c r="M8881">
        <v>44.99</v>
      </c>
      <c r="N8881">
        <f t="shared" si="138"/>
        <v>0</v>
      </c>
    </row>
    <row r="8882" spans="1:14" x14ac:dyDescent="0.2">
      <c r="A8882" t="s">
        <v>9168</v>
      </c>
      <c r="B8882" t="s">
        <v>34869</v>
      </c>
      <c r="I8882" t="s">
        <v>4</v>
      </c>
      <c r="J8882">
        <v>39.35</v>
      </c>
      <c r="M8882">
        <v>39.35</v>
      </c>
      <c r="N8882">
        <f t="shared" si="138"/>
        <v>0</v>
      </c>
    </row>
    <row r="8883" spans="1:14" x14ac:dyDescent="0.2">
      <c r="A8883" t="s">
        <v>9169</v>
      </c>
      <c r="B8883" t="s">
        <v>34870</v>
      </c>
      <c r="I8883" t="s">
        <v>4</v>
      </c>
      <c r="J8883">
        <v>282.82</v>
      </c>
      <c r="M8883">
        <v>282.82</v>
      </c>
      <c r="N8883">
        <f t="shared" si="138"/>
        <v>0</v>
      </c>
    </row>
    <row r="8884" spans="1:14" x14ac:dyDescent="0.2">
      <c r="A8884" t="s">
        <v>9170</v>
      </c>
      <c r="B8884" t="s">
        <v>34870</v>
      </c>
      <c r="I8884" t="s">
        <v>4</v>
      </c>
      <c r="J8884">
        <v>271.5</v>
      </c>
      <c r="M8884">
        <v>271.5</v>
      </c>
      <c r="N8884">
        <f t="shared" si="138"/>
        <v>0</v>
      </c>
    </row>
    <row r="8885" spans="1:14" x14ac:dyDescent="0.2">
      <c r="A8885" t="s">
        <v>9171</v>
      </c>
      <c r="B8885" t="s">
        <v>34871</v>
      </c>
      <c r="I8885" t="s">
        <v>4</v>
      </c>
      <c r="J8885">
        <v>56.49</v>
      </c>
      <c r="M8885">
        <v>56.49</v>
      </c>
      <c r="N8885">
        <f t="shared" si="138"/>
        <v>0</v>
      </c>
    </row>
    <row r="8886" spans="1:14" x14ac:dyDescent="0.2">
      <c r="A8886" t="s">
        <v>9172</v>
      </c>
      <c r="B8886" t="s">
        <v>34871</v>
      </c>
      <c r="I8886" t="s">
        <v>4</v>
      </c>
      <c r="J8886">
        <v>49.52</v>
      </c>
      <c r="M8886">
        <v>49.52</v>
      </c>
      <c r="N8886">
        <f t="shared" si="138"/>
        <v>0</v>
      </c>
    </row>
    <row r="8887" spans="1:14" x14ac:dyDescent="0.2">
      <c r="A8887" t="s">
        <v>9173</v>
      </c>
      <c r="B8887" t="s">
        <v>34872</v>
      </c>
      <c r="I8887" t="s">
        <v>4</v>
      </c>
      <c r="J8887">
        <v>310.57</v>
      </c>
      <c r="M8887">
        <v>310.57</v>
      </c>
      <c r="N8887">
        <f t="shared" si="138"/>
        <v>0</v>
      </c>
    </row>
    <row r="8888" spans="1:14" x14ac:dyDescent="0.2">
      <c r="A8888" t="s">
        <v>9174</v>
      </c>
      <c r="B8888" t="s">
        <v>34872</v>
      </c>
      <c r="I8888" t="s">
        <v>4</v>
      </c>
      <c r="J8888">
        <v>298.18</v>
      </c>
      <c r="M8888">
        <v>298.18</v>
      </c>
      <c r="N8888">
        <f t="shared" si="138"/>
        <v>0</v>
      </c>
    </row>
    <row r="8889" spans="1:14" x14ac:dyDescent="0.2">
      <c r="A8889" t="s">
        <v>9175</v>
      </c>
      <c r="B8889" t="s">
        <v>34873</v>
      </c>
      <c r="I8889" t="s">
        <v>4</v>
      </c>
      <c r="J8889">
        <v>84.48</v>
      </c>
      <c r="M8889">
        <v>84.48</v>
      </c>
      <c r="N8889">
        <f t="shared" si="138"/>
        <v>0</v>
      </c>
    </row>
    <row r="8890" spans="1:14" x14ac:dyDescent="0.2">
      <c r="A8890" t="s">
        <v>9176</v>
      </c>
      <c r="B8890" t="s">
        <v>34873</v>
      </c>
      <c r="I8890" t="s">
        <v>4</v>
      </c>
      <c r="J8890">
        <v>74.069999999999993</v>
      </c>
      <c r="M8890">
        <v>74.069999999999993</v>
      </c>
      <c r="N8890">
        <f t="shared" si="138"/>
        <v>0</v>
      </c>
    </row>
    <row r="8891" spans="1:14" x14ac:dyDescent="0.2">
      <c r="A8891" t="s">
        <v>9177</v>
      </c>
      <c r="B8891" t="s">
        <v>34874</v>
      </c>
      <c r="I8891" t="s">
        <v>4</v>
      </c>
      <c r="J8891">
        <v>313.52999999999997</v>
      </c>
      <c r="M8891">
        <v>313.52999999999997</v>
      </c>
      <c r="N8891">
        <f t="shared" si="138"/>
        <v>0</v>
      </c>
    </row>
    <row r="8892" spans="1:14" x14ac:dyDescent="0.2">
      <c r="A8892" t="s">
        <v>9178</v>
      </c>
      <c r="B8892" t="s">
        <v>34874</v>
      </c>
      <c r="I8892" t="s">
        <v>4</v>
      </c>
      <c r="J8892">
        <v>301.05</v>
      </c>
      <c r="M8892">
        <v>301.05</v>
      </c>
      <c r="N8892">
        <f t="shared" si="138"/>
        <v>0</v>
      </c>
    </row>
    <row r="8893" spans="1:14" x14ac:dyDescent="0.2">
      <c r="A8893" t="s">
        <v>9179</v>
      </c>
      <c r="B8893" t="s">
        <v>34875</v>
      </c>
      <c r="I8893" t="s">
        <v>4</v>
      </c>
      <c r="J8893">
        <v>148.36000000000001</v>
      </c>
      <c r="M8893">
        <v>148.36000000000001</v>
      </c>
      <c r="N8893">
        <f t="shared" si="138"/>
        <v>0</v>
      </c>
    </row>
    <row r="8894" spans="1:14" x14ac:dyDescent="0.2">
      <c r="A8894" t="s">
        <v>9180</v>
      </c>
      <c r="B8894" t="s">
        <v>34875</v>
      </c>
      <c r="I8894" t="s">
        <v>4</v>
      </c>
      <c r="J8894">
        <v>130.07</v>
      </c>
      <c r="M8894">
        <v>130.07</v>
      </c>
      <c r="N8894">
        <f t="shared" si="138"/>
        <v>0</v>
      </c>
    </row>
    <row r="8895" spans="1:14" x14ac:dyDescent="0.2">
      <c r="A8895" t="s">
        <v>9181</v>
      </c>
      <c r="B8895" t="s">
        <v>34876</v>
      </c>
      <c r="I8895" t="s">
        <v>4</v>
      </c>
      <c r="J8895">
        <v>415.94</v>
      </c>
      <c r="M8895">
        <v>415.94</v>
      </c>
      <c r="N8895">
        <f t="shared" si="138"/>
        <v>0</v>
      </c>
    </row>
    <row r="8896" spans="1:14" x14ac:dyDescent="0.2">
      <c r="A8896" t="s">
        <v>9182</v>
      </c>
      <c r="B8896" t="s">
        <v>34876</v>
      </c>
      <c r="I8896" t="s">
        <v>4</v>
      </c>
      <c r="J8896">
        <v>402.59</v>
      </c>
      <c r="M8896">
        <v>402.59</v>
      </c>
      <c r="N8896">
        <f t="shared" si="138"/>
        <v>0</v>
      </c>
    </row>
    <row r="8897" spans="1:14" x14ac:dyDescent="0.2">
      <c r="A8897" t="s">
        <v>9183</v>
      </c>
      <c r="B8897" t="s">
        <v>34877</v>
      </c>
      <c r="I8897" t="s">
        <v>4</v>
      </c>
      <c r="J8897">
        <v>489.75</v>
      </c>
      <c r="M8897">
        <v>489.75</v>
      </c>
      <c r="N8897">
        <f t="shared" si="138"/>
        <v>0</v>
      </c>
    </row>
    <row r="8898" spans="1:14" x14ac:dyDescent="0.2">
      <c r="A8898" t="s">
        <v>9184</v>
      </c>
      <c r="B8898" t="s">
        <v>34877</v>
      </c>
      <c r="I8898" t="s">
        <v>4</v>
      </c>
      <c r="J8898">
        <v>475.51</v>
      </c>
      <c r="M8898">
        <v>475.51</v>
      </c>
      <c r="N8898">
        <f t="shared" si="138"/>
        <v>0</v>
      </c>
    </row>
    <row r="8899" spans="1:14" x14ac:dyDescent="0.2">
      <c r="A8899" t="s">
        <v>9185</v>
      </c>
      <c r="B8899" t="s">
        <v>34878</v>
      </c>
      <c r="I8899" t="s">
        <v>4</v>
      </c>
      <c r="J8899">
        <v>707.79</v>
      </c>
      <c r="M8899">
        <v>707.79</v>
      </c>
      <c r="N8899">
        <f t="shared" si="138"/>
        <v>0</v>
      </c>
    </row>
    <row r="8900" spans="1:14" x14ac:dyDescent="0.2">
      <c r="A8900" t="s">
        <v>9186</v>
      </c>
      <c r="B8900" t="s">
        <v>34878</v>
      </c>
      <c r="I8900" t="s">
        <v>4</v>
      </c>
      <c r="J8900">
        <v>688.27</v>
      </c>
      <c r="M8900">
        <v>688.27</v>
      </c>
      <c r="N8900">
        <f t="shared" ref="N8900:N8963" si="139">J8900-M8900</f>
        <v>0</v>
      </c>
    </row>
    <row r="8901" spans="1:14" x14ac:dyDescent="0.2">
      <c r="A8901" t="s">
        <v>9187</v>
      </c>
      <c r="B8901" t="s">
        <v>34879</v>
      </c>
      <c r="I8901" t="s">
        <v>4</v>
      </c>
      <c r="J8901">
        <v>61.71</v>
      </c>
      <c r="M8901">
        <v>61.71</v>
      </c>
      <c r="N8901">
        <f t="shared" si="139"/>
        <v>0</v>
      </c>
    </row>
    <row r="8902" spans="1:14" x14ac:dyDescent="0.2">
      <c r="A8902" t="s">
        <v>9188</v>
      </c>
      <c r="B8902" t="s">
        <v>34879</v>
      </c>
      <c r="I8902" t="s">
        <v>4</v>
      </c>
      <c r="J8902">
        <v>61.71</v>
      </c>
      <c r="M8902">
        <v>61.71</v>
      </c>
      <c r="N8902">
        <f t="shared" si="139"/>
        <v>0</v>
      </c>
    </row>
    <row r="8903" spans="1:14" x14ac:dyDescent="0.2">
      <c r="A8903" t="s">
        <v>9189</v>
      </c>
      <c r="B8903" t="s">
        <v>34880</v>
      </c>
      <c r="I8903" t="s">
        <v>4</v>
      </c>
      <c r="J8903">
        <v>72.17</v>
      </c>
      <c r="M8903">
        <v>72.17</v>
      </c>
      <c r="N8903">
        <f t="shared" si="139"/>
        <v>0</v>
      </c>
    </row>
    <row r="8904" spans="1:14" x14ac:dyDescent="0.2">
      <c r="A8904" t="s">
        <v>9190</v>
      </c>
      <c r="B8904" t="s">
        <v>34880</v>
      </c>
      <c r="I8904" t="s">
        <v>4</v>
      </c>
      <c r="J8904">
        <v>72.17</v>
      </c>
      <c r="M8904">
        <v>72.17</v>
      </c>
      <c r="N8904">
        <f t="shared" si="139"/>
        <v>0</v>
      </c>
    </row>
    <row r="8905" spans="1:14" x14ac:dyDescent="0.2">
      <c r="A8905" t="s">
        <v>9191</v>
      </c>
      <c r="B8905" t="s">
        <v>34881</v>
      </c>
      <c r="I8905" t="s">
        <v>4</v>
      </c>
      <c r="J8905">
        <v>83.34</v>
      </c>
      <c r="M8905">
        <v>83.34</v>
      </c>
      <c r="N8905">
        <f t="shared" si="139"/>
        <v>0</v>
      </c>
    </row>
    <row r="8906" spans="1:14" x14ac:dyDescent="0.2">
      <c r="A8906" t="s">
        <v>9192</v>
      </c>
      <c r="B8906" t="s">
        <v>34881</v>
      </c>
      <c r="I8906" t="s">
        <v>4</v>
      </c>
      <c r="J8906">
        <v>83.34</v>
      </c>
      <c r="M8906">
        <v>83.34</v>
      </c>
      <c r="N8906">
        <f t="shared" si="139"/>
        <v>0</v>
      </c>
    </row>
    <row r="8907" spans="1:14" x14ac:dyDescent="0.2">
      <c r="A8907" t="s">
        <v>9193</v>
      </c>
      <c r="B8907" t="s">
        <v>34882</v>
      </c>
      <c r="I8907" t="s">
        <v>4</v>
      </c>
      <c r="J8907">
        <v>102.06</v>
      </c>
      <c r="M8907">
        <v>102.06</v>
      </c>
      <c r="N8907">
        <f t="shared" si="139"/>
        <v>0</v>
      </c>
    </row>
    <row r="8908" spans="1:14" x14ac:dyDescent="0.2">
      <c r="A8908" t="s">
        <v>9194</v>
      </c>
      <c r="B8908" t="s">
        <v>34882</v>
      </c>
      <c r="I8908" t="s">
        <v>4</v>
      </c>
      <c r="J8908">
        <v>102.06</v>
      </c>
      <c r="M8908">
        <v>102.06</v>
      </c>
      <c r="N8908">
        <f t="shared" si="139"/>
        <v>0</v>
      </c>
    </row>
    <row r="8909" spans="1:14" x14ac:dyDescent="0.2">
      <c r="A8909" t="s">
        <v>9195</v>
      </c>
      <c r="B8909" t="s">
        <v>34883</v>
      </c>
      <c r="I8909" t="s">
        <v>4</v>
      </c>
      <c r="J8909">
        <v>123.22</v>
      </c>
      <c r="M8909">
        <v>123.22</v>
      </c>
      <c r="N8909">
        <f t="shared" si="139"/>
        <v>0</v>
      </c>
    </row>
    <row r="8910" spans="1:14" x14ac:dyDescent="0.2">
      <c r="A8910" t="s">
        <v>9196</v>
      </c>
      <c r="B8910" t="s">
        <v>34883</v>
      </c>
      <c r="I8910" t="s">
        <v>4</v>
      </c>
      <c r="J8910">
        <v>123.22</v>
      </c>
      <c r="M8910">
        <v>123.22</v>
      </c>
      <c r="N8910">
        <f t="shared" si="139"/>
        <v>0</v>
      </c>
    </row>
    <row r="8911" spans="1:14" x14ac:dyDescent="0.2">
      <c r="A8911" t="s">
        <v>9197</v>
      </c>
      <c r="B8911" t="s">
        <v>34884</v>
      </c>
      <c r="I8911" t="s">
        <v>4</v>
      </c>
      <c r="J8911">
        <v>180</v>
      </c>
      <c r="M8911">
        <v>180</v>
      </c>
      <c r="N8911">
        <f t="shared" si="139"/>
        <v>0</v>
      </c>
    </row>
    <row r="8912" spans="1:14" x14ac:dyDescent="0.2">
      <c r="A8912" t="s">
        <v>9198</v>
      </c>
      <c r="B8912" t="s">
        <v>34884</v>
      </c>
      <c r="I8912" t="s">
        <v>4</v>
      </c>
      <c r="J8912">
        <v>180</v>
      </c>
      <c r="M8912">
        <v>180</v>
      </c>
      <c r="N8912">
        <f t="shared" si="139"/>
        <v>0</v>
      </c>
    </row>
    <row r="8913" spans="1:14" x14ac:dyDescent="0.2">
      <c r="A8913" t="s">
        <v>9199</v>
      </c>
      <c r="B8913" t="s">
        <v>34885</v>
      </c>
      <c r="I8913" t="s">
        <v>4</v>
      </c>
      <c r="J8913">
        <v>191.39</v>
      </c>
      <c r="M8913">
        <v>191.39</v>
      </c>
      <c r="N8913">
        <f t="shared" si="139"/>
        <v>0</v>
      </c>
    </row>
    <row r="8914" spans="1:14" x14ac:dyDescent="0.2">
      <c r="A8914" t="s">
        <v>9200</v>
      </c>
      <c r="B8914" t="s">
        <v>34885</v>
      </c>
      <c r="I8914" t="s">
        <v>4</v>
      </c>
      <c r="J8914">
        <v>191.39</v>
      </c>
      <c r="M8914">
        <v>191.39</v>
      </c>
      <c r="N8914">
        <f t="shared" si="139"/>
        <v>0</v>
      </c>
    </row>
    <row r="8915" spans="1:14" x14ac:dyDescent="0.2">
      <c r="A8915" t="s">
        <v>9201</v>
      </c>
      <c r="B8915" t="s">
        <v>34886</v>
      </c>
      <c r="I8915" t="s">
        <v>4</v>
      </c>
      <c r="J8915">
        <v>382.28</v>
      </c>
      <c r="M8915">
        <v>382.28</v>
      </c>
      <c r="N8915">
        <f t="shared" si="139"/>
        <v>0</v>
      </c>
    </row>
    <row r="8916" spans="1:14" x14ac:dyDescent="0.2">
      <c r="A8916" t="s">
        <v>9202</v>
      </c>
      <c r="B8916" t="s">
        <v>34886</v>
      </c>
      <c r="I8916" t="s">
        <v>4</v>
      </c>
      <c r="J8916">
        <v>382.28</v>
      </c>
      <c r="M8916">
        <v>382.28</v>
      </c>
      <c r="N8916">
        <f t="shared" si="139"/>
        <v>0</v>
      </c>
    </row>
    <row r="8917" spans="1:14" x14ac:dyDescent="0.2">
      <c r="A8917" t="s">
        <v>9203</v>
      </c>
      <c r="B8917" t="s">
        <v>34887</v>
      </c>
      <c r="I8917" t="s">
        <v>4</v>
      </c>
      <c r="J8917">
        <v>174.75</v>
      </c>
      <c r="M8917">
        <v>174.75</v>
      </c>
      <c r="N8917">
        <f t="shared" si="139"/>
        <v>0</v>
      </c>
    </row>
    <row r="8918" spans="1:14" x14ac:dyDescent="0.2">
      <c r="A8918" t="s">
        <v>9204</v>
      </c>
      <c r="B8918" t="s">
        <v>34887</v>
      </c>
      <c r="I8918" t="s">
        <v>4</v>
      </c>
      <c r="J8918">
        <v>174.75</v>
      </c>
      <c r="M8918">
        <v>174.75</v>
      </c>
      <c r="N8918">
        <f t="shared" si="139"/>
        <v>0</v>
      </c>
    </row>
    <row r="8919" spans="1:14" x14ac:dyDescent="0.2">
      <c r="A8919" t="s">
        <v>9205</v>
      </c>
      <c r="B8919" t="s">
        <v>34888</v>
      </c>
      <c r="I8919" t="s">
        <v>4</v>
      </c>
      <c r="J8919">
        <v>196.6</v>
      </c>
      <c r="M8919">
        <v>196.6</v>
      </c>
      <c r="N8919">
        <f t="shared" si="139"/>
        <v>0</v>
      </c>
    </row>
    <row r="8920" spans="1:14" x14ac:dyDescent="0.2">
      <c r="A8920" t="s">
        <v>9206</v>
      </c>
      <c r="B8920" t="s">
        <v>34888</v>
      </c>
      <c r="I8920" t="s">
        <v>4</v>
      </c>
      <c r="J8920">
        <v>196.6</v>
      </c>
      <c r="M8920">
        <v>196.6</v>
      </c>
      <c r="N8920">
        <f t="shared" si="139"/>
        <v>0</v>
      </c>
    </row>
    <row r="8921" spans="1:14" x14ac:dyDescent="0.2">
      <c r="A8921" t="s">
        <v>9207</v>
      </c>
      <c r="B8921" t="s">
        <v>34889</v>
      </c>
      <c r="I8921" t="s">
        <v>4</v>
      </c>
      <c r="J8921">
        <v>240.29</v>
      </c>
      <c r="M8921">
        <v>240.29</v>
      </c>
      <c r="N8921">
        <f t="shared" si="139"/>
        <v>0</v>
      </c>
    </row>
    <row r="8922" spans="1:14" x14ac:dyDescent="0.2">
      <c r="A8922" t="s">
        <v>9208</v>
      </c>
      <c r="B8922" t="s">
        <v>34889</v>
      </c>
      <c r="I8922" t="s">
        <v>4</v>
      </c>
      <c r="J8922">
        <v>240.29</v>
      </c>
      <c r="M8922">
        <v>240.29</v>
      </c>
      <c r="N8922">
        <f t="shared" si="139"/>
        <v>0</v>
      </c>
    </row>
    <row r="8923" spans="1:14" x14ac:dyDescent="0.2">
      <c r="A8923" t="s">
        <v>9209</v>
      </c>
      <c r="B8923" t="s">
        <v>34890</v>
      </c>
      <c r="I8923" t="s">
        <v>4</v>
      </c>
      <c r="J8923">
        <v>294.89999999999998</v>
      </c>
      <c r="M8923">
        <v>294.89999999999998</v>
      </c>
      <c r="N8923">
        <f t="shared" si="139"/>
        <v>0</v>
      </c>
    </row>
    <row r="8924" spans="1:14" x14ac:dyDescent="0.2">
      <c r="A8924" t="s">
        <v>9210</v>
      </c>
      <c r="B8924" t="s">
        <v>34890</v>
      </c>
      <c r="I8924" t="s">
        <v>4</v>
      </c>
      <c r="J8924">
        <v>294.89999999999998</v>
      </c>
      <c r="M8924">
        <v>294.89999999999998</v>
      </c>
      <c r="N8924">
        <f t="shared" si="139"/>
        <v>0</v>
      </c>
    </row>
    <row r="8925" spans="1:14" x14ac:dyDescent="0.2">
      <c r="A8925" t="s">
        <v>9211</v>
      </c>
      <c r="B8925" t="s">
        <v>34891</v>
      </c>
      <c r="I8925" t="s">
        <v>4</v>
      </c>
      <c r="J8925">
        <v>415.04</v>
      </c>
      <c r="M8925">
        <v>415.04</v>
      </c>
      <c r="N8925">
        <f t="shared" si="139"/>
        <v>0</v>
      </c>
    </row>
    <row r="8926" spans="1:14" x14ac:dyDescent="0.2">
      <c r="A8926" t="s">
        <v>9212</v>
      </c>
      <c r="B8926" t="s">
        <v>34891</v>
      </c>
      <c r="I8926" t="s">
        <v>4</v>
      </c>
      <c r="J8926">
        <v>415.04</v>
      </c>
      <c r="M8926">
        <v>415.04</v>
      </c>
      <c r="N8926">
        <f t="shared" si="139"/>
        <v>0</v>
      </c>
    </row>
    <row r="8927" spans="1:14" x14ac:dyDescent="0.2">
      <c r="A8927" t="s">
        <v>9213</v>
      </c>
      <c r="B8927" t="s">
        <v>34892</v>
      </c>
      <c r="I8927" t="s">
        <v>4</v>
      </c>
      <c r="J8927">
        <v>600.72</v>
      </c>
      <c r="M8927">
        <v>600.72</v>
      </c>
      <c r="N8927">
        <f t="shared" si="139"/>
        <v>0</v>
      </c>
    </row>
    <row r="8928" spans="1:14" x14ac:dyDescent="0.2">
      <c r="A8928" t="s">
        <v>9214</v>
      </c>
      <c r="B8928" t="s">
        <v>34892</v>
      </c>
      <c r="I8928" t="s">
        <v>4</v>
      </c>
      <c r="J8928">
        <v>600.72</v>
      </c>
      <c r="M8928">
        <v>600.72</v>
      </c>
      <c r="N8928">
        <f t="shared" si="139"/>
        <v>0</v>
      </c>
    </row>
    <row r="8929" spans="1:14" x14ac:dyDescent="0.2">
      <c r="A8929" t="s">
        <v>9215</v>
      </c>
      <c r="B8929" t="s">
        <v>34893</v>
      </c>
      <c r="I8929" t="s">
        <v>4</v>
      </c>
      <c r="J8929">
        <v>929.69</v>
      </c>
      <c r="M8929">
        <v>929.69</v>
      </c>
      <c r="N8929">
        <f t="shared" si="139"/>
        <v>0</v>
      </c>
    </row>
    <row r="8930" spans="1:14" x14ac:dyDescent="0.2">
      <c r="A8930" t="s">
        <v>9216</v>
      </c>
      <c r="B8930" t="s">
        <v>34893</v>
      </c>
      <c r="I8930" t="s">
        <v>4</v>
      </c>
      <c r="J8930">
        <v>929.69</v>
      </c>
      <c r="M8930">
        <v>929.69</v>
      </c>
      <c r="N8930">
        <f t="shared" si="139"/>
        <v>0</v>
      </c>
    </row>
    <row r="8931" spans="1:14" x14ac:dyDescent="0.2">
      <c r="A8931" t="s">
        <v>9217</v>
      </c>
      <c r="B8931" t="s">
        <v>34894</v>
      </c>
      <c r="I8931" t="s">
        <v>4</v>
      </c>
      <c r="J8931">
        <v>45.87</v>
      </c>
      <c r="M8931">
        <v>45.87</v>
      </c>
      <c r="N8931">
        <f t="shared" si="139"/>
        <v>0</v>
      </c>
    </row>
    <row r="8932" spans="1:14" x14ac:dyDescent="0.2">
      <c r="A8932" t="s">
        <v>9218</v>
      </c>
      <c r="B8932" t="s">
        <v>34894</v>
      </c>
      <c r="I8932" t="s">
        <v>4</v>
      </c>
      <c r="J8932">
        <v>45.87</v>
      </c>
      <c r="M8932">
        <v>45.87</v>
      </c>
      <c r="N8932">
        <f t="shared" si="139"/>
        <v>0</v>
      </c>
    </row>
    <row r="8933" spans="1:14" x14ac:dyDescent="0.2">
      <c r="A8933" t="s">
        <v>9219</v>
      </c>
      <c r="B8933" t="s">
        <v>34895</v>
      </c>
      <c r="I8933" t="s">
        <v>4</v>
      </c>
      <c r="J8933">
        <v>49.15</v>
      </c>
      <c r="M8933">
        <v>49.15</v>
      </c>
      <c r="N8933">
        <f t="shared" si="139"/>
        <v>0</v>
      </c>
    </row>
    <row r="8934" spans="1:14" x14ac:dyDescent="0.2">
      <c r="A8934" t="s">
        <v>9220</v>
      </c>
      <c r="B8934" t="s">
        <v>34895</v>
      </c>
      <c r="I8934" t="s">
        <v>4</v>
      </c>
      <c r="J8934">
        <v>49.15</v>
      </c>
      <c r="M8934">
        <v>49.15</v>
      </c>
      <c r="N8934">
        <f t="shared" si="139"/>
        <v>0</v>
      </c>
    </row>
    <row r="8935" spans="1:14" x14ac:dyDescent="0.2">
      <c r="A8935" t="s">
        <v>9221</v>
      </c>
      <c r="B8935" t="s">
        <v>34896</v>
      </c>
      <c r="I8935" t="s">
        <v>4</v>
      </c>
      <c r="J8935">
        <v>54.61</v>
      </c>
      <c r="M8935">
        <v>54.61</v>
      </c>
      <c r="N8935">
        <f t="shared" si="139"/>
        <v>0</v>
      </c>
    </row>
    <row r="8936" spans="1:14" x14ac:dyDescent="0.2">
      <c r="A8936" t="s">
        <v>9222</v>
      </c>
      <c r="B8936" t="s">
        <v>34896</v>
      </c>
      <c r="I8936" t="s">
        <v>4</v>
      </c>
      <c r="J8936">
        <v>54.61</v>
      </c>
      <c r="M8936">
        <v>54.61</v>
      </c>
      <c r="N8936">
        <f t="shared" si="139"/>
        <v>0</v>
      </c>
    </row>
    <row r="8937" spans="1:14" x14ac:dyDescent="0.2">
      <c r="A8937" t="s">
        <v>9223</v>
      </c>
      <c r="B8937" t="s">
        <v>34897</v>
      </c>
      <c r="I8937" t="s">
        <v>4</v>
      </c>
      <c r="J8937">
        <v>61.16</v>
      </c>
      <c r="M8937">
        <v>61.16</v>
      </c>
      <c r="N8937">
        <f t="shared" si="139"/>
        <v>0</v>
      </c>
    </row>
    <row r="8938" spans="1:14" x14ac:dyDescent="0.2">
      <c r="A8938" t="s">
        <v>9224</v>
      </c>
      <c r="B8938" t="s">
        <v>34897</v>
      </c>
      <c r="I8938" t="s">
        <v>4</v>
      </c>
      <c r="J8938">
        <v>61.16</v>
      </c>
      <c r="M8938">
        <v>61.16</v>
      </c>
      <c r="N8938">
        <f t="shared" si="139"/>
        <v>0</v>
      </c>
    </row>
    <row r="8939" spans="1:14" x14ac:dyDescent="0.2">
      <c r="A8939" t="s">
        <v>9225</v>
      </c>
      <c r="B8939" t="s">
        <v>34898</v>
      </c>
      <c r="I8939" t="s">
        <v>4</v>
      </c>
      <c r="J8939">
        <v>65.53</v>
      </c>
      <c r="M8939">
        <v>65.53</v>
      </c>
      <c r="N8939">
        <f t="shared" si="139"/>
        <v>0</v>
      </c>
    </row>
    <row r="8940" spans="1:14" x14ac:dyDescent="0.2">
      <c r="A8940" t="s">
        <v>9226</v>
      </c>
      <c r="B8940" t="s">
        <v>34898</v>
      </c>
      <c r="I8940" t="s">
        <v>4</v>
      </c>
      <c r="J8940">
        <v>65.53</v>
      </c>
      <c r="M8940">
        <v>65.53</v>
      </c>
      <c r="N8940">
        <f t="shared" si="139"/>
        <v>0</v>
      </c>
    </row>
    <row r="8941" spans="1:14" x14ac:dyDescent="0.2">
      <c r="A8941" t="s">
        <v>9227</v>
      </c>
      <c r="B8941" t="s">
        <v>34899</v>
      </c>
      <c r="I8941" t="s">
        <v>4</v>
      </c>
      <c r="J8941">
        <v>78.64</v>
      </c>
      <c r="M8941">
        <v>78.64</v>
      </c>
      <c r="N8941">
        <f t="shared" si="139"/>
        <v>0</v>
      </c>
    </row>
    <row r="8942" spans="1:14" x14ac:dyDescent="0.2">
      <c r="A8942" t="s">
        <v>9228</v>
      </c>
      <c r="B8942" t="s">
        <v>34899</v>
      </c>
      <c r="I8942" t="s">
        <v>4</v>
      </c>
      <c r="J8942">
        <v>78.64</v>
      </c>
      <c r="M8942">
        <v>78.64</v>
      </c>
      <c r="N8942">
        <f t="shared" si="139"/>
        <v>0</v>
      </c>
    </row>
    <row r="8943" spans="1:14" x14ac:dyDescent="0.2">
      <c r="A8943" t="s">
        <v>9229</v>
      </c>
      <c r="B8943" t="s">
        <v>34900</v>
      </c>
      <c r="I8943" t="s">
        <v>4</v>
      </c>
      <c r="J8943">
        <v>87.37</v>
      </c>
      <c r="M8943">
        <v>87.37</v>
      </c>
      <c r="N8943">
        <f t="shared" si="139"/>
        <v>0</v>
      </c>
    </row>
    <row r="8944" spans="1:14" x14ac:dyDescent="0.2">
      <c r="A8944" t="s">
        <v>9230</v>
      </c>
      <c r="B8944" t="s">
        <v>34900</v>
      </c>
      <c r="I8944" t="s">
        <v>4</v>
      </c>
      <c r="J8944">
        <v>87.37</v>
      </c>
      <c r="M8944">
        <v>87.37</v>
      </c>
      <c r="N8944">
        <f t="shared" si="139"/>
        <v>0</v>
      </c>
    </row>
    <row r="8945" spans="1:14" x14ac:dyDescent="0.2">
      <c r="A8945" t="s">
        <v>9231</v>
      </c>
      <c r="B8945" t="s">
        <v>34901</v>
      </c>
      <c r="I8945" t="s">
        <v>4</v>
      </c>
      <c r="J8945">
        <v>103.76</v>
      </c>
      <c r="M8945">
        <v>103.76</v>
      </c>
      <c r="N8945">
        <f t="shared" si="139"/>
        <v>0</v>
      </c>
    </row>
    <row r="8946" spans="1:14" x14ac:dyDescent="0.2">
      <c r="A8946" t="s">
        <v>9232</v>
      </c>
      <c r="B8946" t="s">
        <v>34901</v>
      </c>
      <c r="I8946" t="s">
        <v>4</v>
      </c>
      <c r="J8946">
        <v>103.76</v>
      </c>
      <c r="M8946">
        <v>103.76</v>
      </c>
      <c r="N8946">
        <f t="shared" si="139"/>
        <v>0</v>
      </c>
    </row>
    <row r="8947" spans="1:14" x14ac:dyDescent="0.2">
      <c r="A8947" t="s">
        <v>9233</v>
      </c>
      <c r="B8947" t="s">
        <v>34902</v>
      </c>
      <c r="I8947" t="s">
        <v>5</v>
      </c>
      <c r="J8947">
        <v>87.37</v>
      </c>
      <c r="M8947">
        <v>87.37</v>
      </c>
      <c r="N8947">
        <f t="shared" si="139"/>
        <v>0</v>
      </c>
    </row>
    <row r="8948" spans="1:14" x14ac:dyDescent="0.2">
      <c r="A8948" t="s">
        <v>9234</v>
      </c>
      <c r="B8948" t="s">
        <v>34902</v>
      </c>
      <c r="I8948" t="s">
        <v>5</v>
      </c>
      <c r="J8948">
        <v>87.37</v>
      </c>
      <c r="M8948">
        <v>87.37</v>
      </c>
      <c r="N8948">
        <f t="shared" si="139"/>
        <v>0</v>
      </c>
    </row>
    <row r="8949" spans="1:14" x14ac:dyDescent="0.2">
      <c r="A8949" t="s">
        <v>9235</v>
      </c>
      <c r="B8949" t="s">
        <v>34903</v>
      </c>
      <c r="I8949" t="s">
        <v>5</v>
      </c>
      <c r="J8949">
        <v>87.37</v>
      </c>
      <c r="M8949">
        <v>87.37</v>
      </c>
      <c r="N8949">
        <f t="shared" si="139"/>
        <v>0</v>
      </c>
    </row>
    <row r="8950" spans="1:14" x14ac:dyDescent="0.2">
      <c r="A8950" t="s">
        <v>9236</v>
      </c>
      <c r="B8950" t="s">
        <v>34903</v>
      </c>
      <c r="I8950" t="s">
        <v>5</v>
      </c>
      <c r="J8950">
        <v>87.37</v>
      </c>
      <c r="M8950">
        <v>87.37</v>
      </c>
      <c r="N8950">
        <f t="shared" si="139"/>
        <v>0</v>
      </c>
    </row>
    <row r="8951" spans="1:14" x14ac:dyDescent="0.2">
      <c r="A8951" t="s">
        <v>9237</v>
      </c>
      <c r="B8951" t="s">
        <v>34904</v>
      </c>
      <c r="I8951" t="s">
        <v>5</v>
      </c>
      <c r="J8951">
        <v>87.37</v>
      </c>
      <c r="M8951">
        <v>87.37</v>
      </c>
      <c r="N8951">
        <f t="shared" si="139"/>
        <v>0</v>
      </c>
    </row>
    <row r="8952" spans="1:14" x14ac:dyDescent="0.2">
      <c r="A8952" t="s">
        <v>9238</v>
      </c>
      <c r="B8952" t="s">
        <v>34904</v>
      </c>
      <c r="I8952" t="s">
        <v>5</v>
      </c>
      <c r="J8952">
        <v>87.37</v>
      </c>
      <c r="M8952">
        <v>87.37</v>
      </c>
      <c r="N8952">
        <f t="shared" si="139"/>
        <v>0</v>
      </c>
    </row>
    <row r="8953" spans="1:14" x14ac:dyDescent="0.2">
      <c r="A8953" t="s">
        <v>9239</v>
      </c>
      <c r="B8953" t="s">
        <v>34905</v>
      </c>
      <c r="I8953" t="s">
        <v>5</v>
      </c>
      <c r="J8953">
        <v>87.37</v>
      </c>
      <c r="M8953">
        <v>87.37</v>
      </c>
      <c r="N8953">
        <f t="shared" si="139"/>
        <v>0</v>
      </c>
    </row>
    <row r="8954" spans="1:14" x14ac:dyDescent="0.2">
      <c r="A8954" t="s">
        <v>9240</v>
      </c>
      <c r="B8954" t="s">
        <v>34905</v>
      </c>
      <c r="I8954" t="s">
        <v>5</v>
      </c>
      <c r="J8954">
        <v>87.37</v>
      </c>
      <c r="M8954">
        <v>87.37</v>
      </c>
      <c r="N8954">
        <f t="shared" si="139"/>
        <v>0</v>
      </c>
    </row>
    <row r="8955" spans="1:14" x14ac:dyDescent="0.2">
      <c r="A8955" t="s">
        <v>9241</v>
      </c>
      <c r="B8955" t="s">
        <v>34906</v>
      </c>
      <c r="I8955" t="s">
        <v>5</v>
      </c>
      <c r="J8955">
        <v>87.37</v>
      </c>
      <c r="M8955">
        <v>87.37</v>
      </c>
      <c r="N8955">
        <f t="shared" si="139"/>
        <v>0</v>
      </c>
    </row>
    <row r="8956" spans="1:14" x14ac:dyDescent="0.2">
      <c r="A8956" t="s">
        <v>9242</v>
      </c>
      <c r="B8956" t="s">
        <v>34906</v>
      </c>
      <c r="I8956" t="s">
        <v>5</v>
      </c>
      <c r="J8956">
        <v>87.37</v>
      </c>
      <c r="M8956">
        <v>87.37</v>
      </c>
      <c r="N8956">
        <f t="shared" si="139"/>
        <v>0</v>
      </c>
    </row>
    <row r="8957" spans="1:14" x14ac:dyDescent="0.2">
      <c r="A8957" t="s">
        <v>9243</v>
      </c>
      <c r="B8957" t="s">
        <v>34907</v>
      </c>
      <c r="I8957" t="s">
        <v>5</v>
      </c>
      <c r="J8957">
        <v>87.37</v>
      </c>
      <c r="M8957">
        <v>87.37</v>
      </c>
      <c r="N8957">
        <f t="shared" si="139"/>
        <v>0</v>
      </c>
    </row>
    <row r="8958" spans="1:14" x14ac:dyDescent="0.2">
      <c r="A8958" t="s">
        <v>9244</v>
      </c>
      <c r="B8958" t="s">
        <v>34907</v>
      </c>
      <c r="I8958" t="s">
        <v>5</v>
      </c>
      <c r="J8958">
        <v>87.37</v>
      </c>
      <c r="M8958">
        <v>87.37</v>
      </c>
      <c r="N8958">
        <f t="shared" si="139"/>
        <v>0</v>
      </c>
    </row>
    <row r="8959" spans="1:14" x14ac:dyDescent="0.2">
      <c r="A8959" t="s">
        <v>9245</v>
      </c>
      <c r="B8959" t="s">
        <v>34908</v>
      </c>
      <c r="I8959" t="s">
        <v>5</v>
      </c>
      <c r="J8959">
        <v>131.06</v>
      </c>
      <c r="M8959">
        <v>131.06</v>
      </c>
      <c r="N8959">
        <f t="shared" si="139"/>
        <v>0</v>
      </c>
    </row>
    <row r="8960" spans="1:14" x14ac:dyDescent="0.2">
      <c r="A8960" t="s">
        <v>9246</v>
      </c>
      <c r="B8960" t="s">
        <v>34908</v>
      </c>
      <c r="I8960" t="s">
        <v>5</v>
      </c>
      <c r="J8960">
        <v>131.06</v>
      </c>
      <c r="M8960">
        <v>131.06</v>
      </c>
      <c r="N8960">
        <f t="shared" si="139"/>
        <v>0</v>
      </c>
    </row>
    <row r="8961" spans="1:14" x14ac:dyDescent="0.2">
      <c r="A8961" t="s">
        <v>9247</v>
      </c>
      <c r="B8961" t="s">
        <v>34909</v>
      </c>
      <c r="I8961" t="s">
        <v>5</v>
      </c>
      <c r="J8961">
        <v>156.18</v>
      </c>
      <c r="M8961">
        <v>156.18</v>
      </c>
      <c r="N8961">
        <f t="shared" si="139"/>
        <v>0</v>
      </c>
    </row>
    <row r="8962" spans="1:14" x14ac:dyDescent="0.2">
      <c r="A8962" t="s">
        <v>9248</v>
      </c>
      <c r="B8962" t="s">
        <v>34909</v>
      </c>
      <c r="I8962" t="s">
        <v>5</v>
      </c>
      <c r="J8962">
        <v>156.18</v>
      </c>
      <c r="M8962">
        <v>156.18</v>
      </c>
      <c r="N8962">
        <f t="shared" si="139"/>
        <v>0</v>
      </c>
    </row>
    <row r="8963" spans="1:14" x14ac:dyDescent="0.2">
      <c r="A8963" t="s">
        <v>9249</v>
      </c>
      <c r="B8963" t="s">
        <v>34910</v>
      </c>
      <c r="I8963" t="s">
        <v>4</v>
      </c>
      <c r="J8963">
        <v>340.99</v>
      </c>
      <c r="M8963">
        <v>340.99</v>
      </c>
      <c r="N8963">
        <f t="shared" si="139"/>
        <v>0</v>
      </c>
    </row>
    <row r="8964" spans="1:14" x14ac:dyDescent="0.2">
      <c r="A8964" t="s">
        <v>9250</v>
      </c>
      <c r="B8964" t="s">
        <v>34910</v>
      </c>
      <c r="I8964" t="s">
        <v>4</v>
      </c>
      <c r="J8964">
        <v>332.9</v>
      </c>
      <c r="M8964">
        <v>332.9</v>
      </c>
      <c r="N8964">
        <f t="shared" ref="N8964:N9027" si="140">J8964-M8964</f>
        <v>0</v>
      </c>
    </row>
    <row r="8965" spans="1:14" x14ac:dyDescent="0.2">
      <c r="A8965" t="s">
        <v>9251</v>
      </c>
      <c r="B8965" t="s">
        <v>34911</v>
      </c>
      <c r="I8965" t="s">
        <v>4</v>
      </c>
      <c r="J8965">
        <v>368.84</v>
      </c>
      <c r="M8965">
        <v>368.84</v>
      </c>
      <c r="N8965">
        <f t="shared" si="140"/>
        <v>0</v>
      </c>
    </row>
    <row r="8966" spans="1:14" x14ac:dyDescent="0.2">
      <c r="A8966" t="s">
        <v>9252</v>
      </c>
      <c r="B8966" t="s">
        <v>34911</v>
      </c>
      <c r="I8966" t="s">
        <v>4</v>
      </c>
      <c r="J8966">
        <v>360.42</v>
      </c>
      <c r="M8966">
        <v>360.42</v>
      </c>
      <c r="N8966">
        <f t="shared" si="140"/>
        <v>0</v>
      </c>
    </row>
    <row r="8967" spans="1:14" x14ac:dyDescent="0.2">
      <c r="A8967" t="s">
        <v>9253</v>
      </c>
      <c r="B8967" t="s">
        <v>34912</v>
      </c>
      <c r="I8967" t="s">
        <v>4</v>
      </c>
      <c r="J8967">
        <v>446.95</v>
      </c>
      <c r="M8967">
        <v>446.95</v>
      </c>
      <c r="N8967">
        <f t="shared" si="140"/>
        <v>0</v>
      </c>
    </row>
    <row r="8968" spans="1:14" x14ac:dyDescent="0.2">
      <c r="A8968" t="s">
        <v>9254</v>
      </c>
      <c r="B8968" t="s">
        <v>34912</v>
      </c>
      <c r="I8968" t="s">
        <v>4</v>
      </c>
      <c r="J8968">
        <v>437.85</v>
      </c>
      <c r="M8968">
        <v>437.85</v>
      </c>
      <c r="N8968">
        <f t="shared" si="140"/>
        <v>0</v>
      </c>
    </row>
    <row r="8969" spans="1:14" x14ac:dyDescent="0.2">
      <c r="A8969" t="s">
        <v>9255</v>
      </c>
      <c r="B8969" t="s">
        <v>34913</v>
      </c>
      <c r="I8969" t="s">
        <v>4</v>
      </c>
      <c r="J8969">
        <v>528.11</v>
      </c>
      <c r="M8969">
        <v>528.11</v>
      </c>
      <c r="N8969">
        <f t="shared" si="140"/>
        <v>0</v>
      </c>
    </row>
    <row r="8970" spans="1:14" x14ac:dyDescent="0.2">
      <c r="A8970" t="s">
        <v>9256</v>
      </c>
      <c r="B8970" t="s">
        <v>34913</v>
      </c>
      <c r="I8970" t="s">
        <v>4</v>
      </c>
      <c r="J8970">
        <v>518.41999999999996</v>
      </c>
      <c r="M8970">
        <v>518.41999999999996</v>
      </c>
      <c r="N8970">
        <f t="shared" si="140"/>
        <v>0</v>
      </c>
    </row>
    <row r="8971" spans="1:14" x14ac:dyDescent="0.2">
      <c r="A8971" t="s">
        <v>9257</v>
      </c>
      <c r="B8971" t="s">
        <v>34914</v>
      </c>
      <c r="I8971" t="s">
        <v>4</v>
      </c>
      <c r="J8971">
        <v>599.21</v>
      </c>
      <c r="M8971">
        <v>599.21</v>
      </c>
      <c r="N8971">
        <f t="shared" si="140"/>
        <v>0</v>
      </c>
    </row>
    <row r="8972" spans="1:14" x14ac:dyDescent="0.2">
      <c r="A8972" t="s">
        <v>9258</v>
      </c>
      <c r="B8972" t="s">
        <v>34914</v>
      </c>
      <c r="I8972" t="s">
        <v>4</v>
      </c>
      <c r="J8972">
        <v>587.89</v>
      </c>
      <c r="M8972">
        <v>587.89</v>
      </c>
      <c r="N8972">
        <f t="shared" si="140"/>
        <v>0</v>
      </c>
    </row>
    <row r="8973" spans="1:14" x14ac:dyDescent="0.2">
      <c r="A8973" t="s">
        <v>9259</v>
      </c>
      <c r="B8973" t="s">
        <v>34915</v>
      </c>
      <c r="I8973" t="s">
        <v>4</v>
      </c>
      <c r="J8973">
        <v>346.16</v>
      </c>
      <c r="M8973">
        <v>346.16</v>
      </c>
      <c r="N8973">
        <f t="shared" si="140"/>
        <v>0</v>
      </c>
    </row>
    <row r="8974" spans="1:14" x14ac:dyDescent="0.2">
      <c r="A8974" t="s">
        <v>9260</v>
      </c>
      <c r="B8974" t="s">
        <v>34915</v>
      </c>
      <c r="I8974" t="s">
        <v>4</v>
      </c>
      <c r="J8974">
        <v>337.41</v>
      </c>
      <c r="M8974">
        <v>337.41</v>
      </c>
      <c r="N8974">
        <f t="shared" si="140"/>
        <v>0</v>
      </c>
    </row>
    <row r="8975" spans="1:14" x14ac:dyDescent="0.2">
      <c r="A8975" t="s">
        <v>9261</v>
      </c>
      <c r="B8975" t="s">
        <v>34916</v>
      </c>
      <c r="I8975" t="s">
        <v>4</v>
      </c>
      <c r="J8975">
        <v>373.53</v>
      </c>
      <c r="M8975">
        <v>373.53</v>
      </c>
      <c r="N8975">
        <f t="shared" si="140"/>
        <v>0</v>
      </c>
    </row>
    <row r="8976" spans="1:14" x14ac:dyDescent="0.2">
      <c r="A8976" t="s">
        <v>9262</v>
      </c>
      <c r="B8976" t="s">
        <v>34916</v>
      </c>
      <c r="I8976" t="s">
        <v>4</v>
      </c>
      <c r="J8976">
        <v>364.49</v>
      </c>
      <c r="M8976">
        <v>364.49</v>
      </c>
      <c r="N8976">
        <f t="shared" si="140"/>
        <v>0</v>
      </c>
    </row>
    <row r="8977" spans="1:14" x14ac:dyDescent="0.2">
      <c r="A8977" t="s">
        <v>9263</v>
      </c>
      <c r="B8977" t="s">
        <v>34917</v>
      </c>
      <c r="I8977" t="s">
        <v>4</v>
      </c>
      <c r="J8977">
        <v>452.01</v>
      </c>
      <c r="M8977">
        <v>452.01</v>
      </c>
      <c r="N8977">
        <f t="shared" si="140"/>
        <v>0</v>
      </c>
    </row>
    <row r="8978" spans="1:14" x14ac:dyDescent="0.2">
      <c r="A8978" t="s">
        <v>9264</v>
      </c>
      <c r="B8978" t="s">
        <v>34917</v>
      </c>
      <c r="I8978" t="s">
        <v>4</v>
      </c>
      <c r="J8978">
        <v>442.23</v>
      </c>
      <c r="M8978">
        <v>442.23</v>
      </c>
      <c r="N8978">
        <f t="shared" si="140"/>
        <v>0</v>
      </c>
    </row>
    <row r="8979" spans="1:14" x14ac:dyDescent="0.2">
      <c r="A8979" t="s">
        <v>9265</v>
      </c>
      <c r="B8979" t="s">
        <v>34918</v>
      </c>
      <c r="I8979" t="s">
        <v>4</v>
      </c>
      <c r="J8979">
        <v>533.53</v>
      </c>
      <c r="M8979">
        <v>533.53</v>
      </c>
      <c r="N8979">
        <f t="shared" si="140"/>
        <v>0</v>
      </c>
    </row>
    <row r="8980" spans="1:14" x14ac:dyDescent="0.2">
      <c r="A8980" t="s">
        <v>9266</v>
      </c>
      <c r="B8980" t="s">
        <v>34918</v>
      </c>
      <c r="I8980" t="s">
        <v>4</v>
      </c>
      <c r="J8980">
        <v>523.12</v>
      </c>
      <c r="M8980">
        <v>523.12</v>
      </c>
      <c r="N8980">
        <f t="shared" si="140"/>
        <v>0</v>
      </c>
    </row>
    <row r="8981" spans="1:14" x14ac:dyDescent="0.2">
      <c r="A8981" t="s">
        <v>9267</v>
      </c>
      <c r="B8981" t="s">
        <v>34919</v>
      </c>
      <c r="I8981" t="s">
        <v>4</v>
      </c>
      <c r="J8981">
        <v>598.37</v>
      </c>
      <c r="M8981">
        <v>598.37</v>
      </c>
      <c r="N8981">
        <f t="shared" si="140"/>
        <v>0</v>
      </c>
    </row>
    <row r="8982" spans="1:14" x14ac:dyDescent="0.2">
      <c r="A8982" t="s">
        <v>9268</v>
      </c>
      <c r="B8982" t="s">
        <v>34919</v>
      </c>
      <c r="I8982" t="s">
        <v>4</v>
      </c>
      <c r="J8982">
        <v>586.9</v>
      </c>
      <c r="M8982">
        <v>586.9</v>
      </c>
      <c r="N8982">
        <f t="shared" si="140"/>
        <v>0</v>
      </c>
    </row>
    <row r="8983" spans="1:14" x14ac:dyDescent="0.2">
      <c r="A8983" t="s">
        <v>9269</v>
      </c>
      <c r="B8983" t="s">
        <v>34920</v>
      </c>
      <c r="I8983" t="s">
        <v>4</v>
      </c>
      <c r="J8983">
        <v>195.75</v>
      </c>
      <c r="M8983">
        <v>195.75</v>
      </c>
      <c r="N8983">
        <f t="shared" si="140"/>
        <v>0</v>
      </c>
    </row>
    <row r="8984" spans="1:14" x14ac:dyDescent="0.2">
      <c r="A8984" t="s">
        <v>9270</v>
      </c>
      <c r="B8984" t="s">
        <v>34920</v>
      </c>
      <c r="I8984" t="s">
        <v>4</v>
      </c>
      <c r="J8984">
        <v>191.73</v>
      </c>
      <c r="M8984">
        <v>191.73</v>
      </c>
      <c r="N8984">
        <f t="shared" si="140"/>
        <v>0</v>
      </c>
    </row>
    <row r="8985" spans="1:14" x14ac:dyDescent="0.2">
      <c r="A8985" t="s">
        <v>9271</v>
      </c>
      <c r="B8985" t="s">
        <v>34921</v>
      </c>
      <c r="I8985" t="s">
        <v>4</v>
      </c>
      <c r="J8985">
        <v>212.45</v>
      </c>
      <c r="M8985">
        <v>212.45</v>
      </c>
      <c r="N8985">
        <f t="shared" si="140"/>
        <v>0</v>
      </c>
    </row>
    <row r="8986" spans="1:14" x14ac:dyDescent="0.2">
      <c r="A8986" t="s">
        <v>9272</v>
      </c>
      <c r="B8986" t="s">
        <v>34921</v>
      </c>
      <c r="I8986" t="s">
        <v>4</v>
      </c>
      <c r="J8986">
        <v>208.23</v>
      </c>
      <c r="M8986">
        <v>208.23</v>
      </c>
      <c r="N8986">
        <f t="shared" si="140"/>
        <v>0</v>
      </c>
    </row>
    <row r="8987" spans="1:14" x14ac:dyDescent="0.2">
      <c r="A8987" t="s">
        <v>9273</v>
      </c>
      <c r="B8987" t="s">
        <v>34922</v>
      </c>
      <c r="I8987" t="s">
        <v>4</v>
      </c>
      <c r="J8987">
        <v>265.66000000000003</v>
      </c>
      <c r="M8987">
        <v>265.66000000000003</v>
      </c>
      <c r="N8987">
        <f t="shared" si="140"/>
        <v>0</v>
      </c>
    </row>
    <row r="8988" spans="1:14" x14ac:dyDescent="0.2">
      <c r="A8988" t="s">
        <v>9274</v>
      </c>
      <c r="B8988" t="s">
        <v>34922</v>
      </c>
      <c r="I8988" t="s">
        <v>4</v>
      </c>
      <c r="J8988">
        <v>261.11</v>
      </c>
      <c r="M8988">
        <v>261.11</v>
      </c>
      <c r="N8988">
        <f t="shared" si="140"/>
        <v>0</v>
      </c>
    </row>
    <row r="8989" spans="1:14" x14ac:dyDescent="0.2">
      <c r="A8989" t="s">
        <v>9275</v>
      </c>
      <c r="B8989" t="s">
        <v>34923</v>
      </c>
      <c r="I8989" t="s">
        <v>4</v>
      </c>
      <c r="J8989">
        <v>311.27999999999997</v>
      </c>
      <c r="M8989">
        <v>311.27999999999997</v>
      </c>
      <c r="N8989">
        <f t="shared" si="140"/>
        <v>0</v>
      </c>
    </row>
    <row r="8990" spans="1:14" x14ac:dyDescent="0.2">
      <c r="A8990" t="s">
        <v>9276</v>
      </c>
      <c r="B8990" t="s">
        <v>34923</v>
      </c>
      <c r="I8990" t="s">
        <v>4</v>
      </c>
      <c r="J8990">
        <v>306.44</v>
      </c>
      <c r="M8990">
        <v>306.44</v>
      </c>
      <c r="N8990">
        <f t="shared" si="140"/>
        <v>0</v>
      </c>
    </row>
    <row r="8991" spans="1:14" x14ac:dyDescent="0.2">
      <c r="A8991" t="s">
        <v>9277</v>
      </c>
      <c r="B8991" t="s">
        <v>34924</v>
      </c>
      <c r="I8991" t="s">
        <v>4</v>
      </c>
      <c r="J8991">
        <v>329.06</v>
      </c>
      <c r="M8991">
        <v>329.06</v>
      </c>
      <c r="N8991">
        <f t="shared" si="140"/>
        <v>0</v>
      </c>
    </row>
    <row r="8992" spans="1:14" x14ac:dyDescent="0.2">
      <c r="A8992" t="s">
        <v>9278</v>
      </c>
      <c r="B8992" t="s">
        <v>34924</v>
      </c>
      <c r="I8992" t="s">
        <v>4</v>
      </c>
      <c r="J8992">
        <v>323.74</v>
      </c>
      <c r="M8992">
        <v>323.74</v>
      </c>
      <c r="N8992">
        <f t="shared" si="140"/>
        <v>0</v>
      </c>
    </row>
    <row r="8993" spans="1:14" x14ac:dyDescent="0.2">
      <c r="A8993" t="s">
        <v>9279</v>
      </c>
      <c r="B8993" t="s">
        <v>34925</v>
      </c>
      <c r="I8993" t="s">
        <v>5</v>
      </c>
      <c r="J8993">
        <v>340.99</v>
      </c>
      <c r="M8993">
        <v>340.99</v>
      </c>
      <c r="N8993">
        <f t="shared" si="140"/>
        <v>0</v>
      </c>
    </row>
    <row r="8994" spans="1:14" x14ac:dyDescent="0.2">
      <c r="A8994" t="s">
        <v>9280</v>
      </c>
      <c r="B8994" t="s">
        <v>34925</v>
      </c>
      <c r="I8994" t="s">
        <v>5</v>
      </c>
      <c r="J8994">
        <v>332.9</v>
      </c>
      <c r="M8994">
        <v>332.9</v>
      </c>
      <c r="N8994">
        <f t="shared" si="140"/>
        <v>0</v>
      </c>
    </row>
    <row r="8995" spans="1:14" x14ac:dyDescent="0.2">
      <c r="A8995" t="s">
        <v>9281</v>
      </c>
      <c r="B8995" t="s">
        <v>34926</v>
      </c>
      <c r="I8995" t="s">
        <v>5</v>
      </c>
      <c r="J8995">
        <v>386.37</v>
      </c>
      <c r="M8995">
        <v>386.37</v>
      </c>
      <c r="N8995">
        <f t="shared" si="140"/>
        <v>0</v>
      </c>
    </row>
    <row r="8996" spans="1:14" x14ac:dyDescent="0.2">
      <c r="A8996" t="s">
        <v>9282</v>
      </c>
      <c r="B8996" t="s">
        <v>34926</v>
      </c>
      <c r="I8996" t="s">
        <v>5</v>
      </c>
      <c r="J8996">
        <v>377.2</v>
      </c>
      <c r="M8996">
        <v>377.2</v>
      </c>
      <c r="N8996">
        <f t="shared" si="140"/>
        <v>0</v>
      </c>
    </row>
    <row r="8997" spans="1:14" x14ac:dyDescent="0.2">
      <c r="A8997" t="s">
        <v>9283</v>
      </c>
      <c r="B8997" t="s">
        <v>34927</v>
      </c>
      <c r="I8997" t="s">
        <v>5</v>
      </c>
      <c r="J8997">
        <v>475.32</v>
      </c>
      <c r="M8997">
        <v>475.32</v>
      </c>
      <c r="N8997">
        <f t="shared" si="140"/>
        <v>0</v>
      </c>
    </row>
    <row r="8998" spans="1:14" x14ac:dyDescent="0.2">
      <c r="A8998" t="s">
        <v>9284</v>
      </c>
      <c r="B8998" t="s">
        <v>34927</v>
      </c>
      <c r="I8998" t="s">
        <v>5</v>
      </c>
      <c r="J8998">
        <v>464.04</v>
      </c>
      <c r="M8998">
        <v>464.04</v>
      </c>
      <c r="N8998">
        <f t="shared" si="140"/>
        <v>0</v>
      </c>
    </row>
    <row r="8999" spans="1:14" x14ac:dyDescent="0.2">
      <c r="A8999" t="s">
        <v>9285</v>
      </c>
      <c r="B8999" t="s">
        <v>34928</v>
      </c>
      <c r="I8999" t="s">
        <v>5</v>
      </c>
      <c r="J8999">
        <v>572.95000000000005</v>
      </c>
      <c r="M8999">
        <v>572.95000000000005</v>
      </c>
      <c r="N8999">
        <f t="shared" si="140"/>
        <v>0</v>
      </c>
    </row>
    <row r="9000" spans="1:14" x14ac:dyDescent="0.2">
      <c r="A9000" t="s">
        <v>9286</v>
      </c>
      <c r="B9000" t="s">
        <v>34928</v>
      </c>
      <c r="I9000" t="s">
        <v>5</v>
      </c>
      <c r="J9000">
        <v>559.36</v>
      </c>
      <c r="M9000">
        <v>559.36</v>
      </c>
      <c r="N9000">
        <f t="shared" si="140"/>
        <v>0</v>
      </c>
    </row>
    <row r="9001" spans="1:14" x14ac:dyDescent="0.2">
      <c r="A9001" t="s">
        <v>9287</v>
      </c>
      <c r="B9001" t="s">
        <v>34929</v>
      </c>
      <c r="I9001" t="s">
        <v>5</v>
      </c>
      <c r="J9001">
        <v>683.22</v>
      </c>
      <c r="M9001">
        <v>683.22</v>
      </c>
      <c r="N9001">
        <f t="shared" si="140"/>
        <v>0</v>
      </c>
    </row>
    <row r="9002" spans="1:14" x14ac:dyDescent="0.2">
      <c r="A9002" t="s">
        <v>9288</v>
      </c>
      <c r="B9002" t="s">
        <v>34929</v>
      </c>
      <c r="I9002" t="s">
        <v>5</v>
      </c>
      <c r="J9002">
        <v>667.01</v>
      </c>
      <c r="M9002">
        <v>667.01</v>
      </c>
      <c r="N9002">
        <f t="shared" si="140"/>
        <v>0</v>
      </c>
    </row>
    <row r="9003" spans="1:14" x14ac:dyDescent="0.2">
      <c r="A9003" t="s">
        <v>9289</v>
      </c>
      <c r="B9003" t="s">
        <v>34930</v>
      </c>
      <c r="I9003" t="s">
        <v>4</v>
      </c>
      <c r="J9003">
        <v>223.89</v>
      </c>
      <c r="M9003">
        <v>223.89</v>
      </c>
      <c r="N9003">
        <f t="shared" si="140"/>
        <v>0</v>
      </c>
    </row>
    <row r="9004" spans="1:14" x14ac:dyDescent="0.2">
      <c r="A9004" t="s">
        <v>9290</v>
      </c>
      <c r="B9004" t="s">
        <v>34930</v>
      </c>
      <c r="I9004" t="s">
        <v>4</v>
      </c>
      <c r="J9004">
        <v>194.02</v>
      </c>
      <c r="M9004">
        <v>194.02</v>
      </c>
      <c r="N9004">
        <f t="shared" si="140"/>
        <v>0</v>
      </c>
    </row>
    <row r="9005" spans="1:14" x14ac:dyDescent="0.2">
      <c r="A9005" t="s">
        <v>9291</v>
      </c>
      <c r="B9005" t="s">
        <v>34931</v>
      </c>
      <c r="I9005" t="s">
        <v>4</v>
      </c>
      <c r="J9005">
        <v>344.55</v>
      </c>
      <c r="M9005">
        <v>344.55</v>
      </c>
      <c r="N9005">
        <f t="shared" si="140"/>
        <v>0</v>
      </c>
    </row>
    <row r="9006" spans="1:14" x14ac:dyDescent="0.2">
      <c r="A9006" t="s">
        <v>9292</v>
      </c>
      <c r="B9006" t="s">
        <v>34931</v>
      </c>
      <c r="I9006" t="s">
        <v>4</v>
      </c>
      <c r="J9006">
        <v>298.58999999999997</v>
      </c>
      <c r="M9006">
        <v>298.58999999999997</v>
      </c>
      <c r="N9006">
        <f t="shared" si="140"/>
        <v>0</v>
      </c>
    </row>
    <row r="9007" spans="1:14" x14ac:dyDescent="0.2">
      <c r="A9007" t="s">
        <v>9293</v>
      </c>
      <c r="B9007" t="s">
        <v>34932</v>
      </c>
      <c r="I9007" t="s">
        <v>4</v>
      </c>
      <c r="J9007">
        <v>258.13</v>
      </c>
      <c r="M9007">
        <v>258.13</v>
      </c>
      <c r="N9007">
        <f t="shared" si="140"/>
        <v>0</v>
      </c>
    </row>
    <row r="9008" spans="1:14" x14ac:dyDescent="0.2">
      <c r="A9008" t="s">
        <v>9294</v>
      </c>
      <c r="B9008" t="s">
        <v>34932</v>
      </c>
      <c r="I9008" t="s">
        <v>4</v>
      </c>
      <c r="J9008">
        <v>223.69</v>
      </c>
      <c r="M9008">
        <v>223.69</v>
      </c>
      <c r="N9008">
        <f t="shared" si="140"/>
        <v>0</v>
      </c>
    </row>
    <row r="9009" spans="1:14" x14ac:dyDescent="0.2">
      <c r="A9009" t="s">
        <v>9295</v>
      </c>
      <c r="B9009" t="s">
        <v>34933</v>
      </c>
      <c r="I9009" t="s">
        <v>4</v>
      </c>
      <c r="J9009">
        <v>394.97</v>
      </c>
      <c r="M9009">
        <v>394.97</v>
      </c>
      <c r="N9009">
        <f t="shared" si="140"/>
        <v>0</v>
      </c>
    </row>
    <row r="9010" spans="1:14" x14ac:dyDescent="0.2">
      <c r="A9010" t="s">
        <v>9296</v>
      </c>
      <c r="B9010" t="s">
        <v>34933</v>
      </c>
      <c r="I9010" t="s">
        <v>4</v>
      </c>
      <c r="J9010">
        <v>342.27</v>
      </c>
      <c r="M9010">
        <v>342.27</v>
      </c>
      <c r="N9010">
        <f t="shared" si="140"/>
        <v>0</v>
      </c>
    </row>
    <row r="9011" spans="1:14" x14ac:dyDescent="0.2">
      <c r="A9011" t="s">
        <v>9297</v>
      </c>
      <c r="B9011" t="s">
        <v>34934</v>
      </c>
      <c r="I9011" t="s">
        <v>4</v>
      </c>
      <c r="J9011">
        <v>293.69</v>
      </c>
      <c r="M9011">
        <v>293.69</v>
      </c>
      <c r="N9011">
        <f t="shared" si="140"/>
        <v>0</v>
      </c>
    </row>
    <row r="9012" spans="1:14" x14ac:dyDescent="0.2">
      <c r="A9012" t="s">
        <v>9298</v>
      </c>
      <c r="B9012" t="s">
        <v>34934</v>
      </c>
      <c r="I9012" t="s">
        <v>4</v>
      </c>
      <c r="J9012">
        <v>254.51</v>
      </c>
      <c r="M9012">
        <v>254.51</v>
      </c>
      <c r="N9012">
        <f t="shared" si="140"/>
        <v>0</v>
      </c>
    </row>
    <row r="9013" spans="1:14" x14ac:dyDescent="0.2">
      <c r="A9013" t="s">
        <v>9299</v>
      </c>
      <c r="B9013" t="s">
        <v>34935</v>
      </c>
      <c r="I9013" t="s">
        <v>4</v>
      </c>
      <c r="J9013">
        <v>449.72</v>
      </c>
      <c r="M9013">
        <v>449.72</v>
      </c>
      <c r="N9013">
        <f t="shared" si="140"/>
        <v>0</v>
      </c>
    </row>
    <row r="9014" spans="1:14" x14ac:dyDescent="0.2">
      <c r="A9014" t="s">
        <v>9300</v>
      </c>
      <c r="B9014" t="s">
        <v>34935</v>
      </c>
      <c r="I9014" t="s">
        <v>4</v>
      </c>
      <c r="J9014">
        <v>389.73</v>
      </c>
      <c r="M9014">
        <v>389.73</v>
      </c>
      <c r="N9014">
        <f t="shared" si="140"/>
        <v>0</v>
      </c>
    </row>
    <row r="9015" spans="1:14" x14ac:dyDescent="0.2">
      <c r="A9015" t="s">
        <v>9301</v>
      </c>
      <c r="B9015" t="s">
        <v>34936</v>
      </c>
      <c r="I9015" t="s">
        <v>4</v>
      </c>
      <c r="J9015">
        <v>372.27</v>
      </c>
      <c r="M9015">
        <v>372.27</v>
      </c>
      <c r="N9015">
        <f t="shared" si="140"/>
        <v>0</v>
      </c>
    </row>
    <row r="9016" spans="1:14" x14ac:dyDescent="0.2">
      <c r="A9016" t="s">
        <v>9302</v>
      </c>
      <c r="B9016" t="s">
        <v>34936</v>
      </c>
      <c r="I9016" t="s">
        <v>4</v>
      </c>
      <c r="J9016">
        <v>322.61</v>
      </c>
      <c r="M9016">
        <v>322.61</v>
      </c>
      <c r="N9016">
        <f t="shared" si="140"/>
        <v>0</v>
      </c>
    </row>
    <row r="9017" spans="1:14" x14ac:dyDescent="0.2">
      <c r="A9017" t="s">
        <v>9303</v>
      </c>
      <c r="B9017" t="s">
        <v>34937</v>
      </c>
      <c r="I9017" t="s">
        <v>4</v>
      </c>
      <c r="J9017">
        <v>569.26</v>
      </c>
      <c r="M9017">
        <v>569.26</v>
      </c>
      <c r="N9017">
        <f t="shared" si="140"/>
        <v>0</v>
      </c>
    </row>
    <row r="9018" spans="1:14" x14ac:dyDescent="0.2">
      <c r="A9018" t="s">
        <v>9304</v>
      </c>
      <c r="B9018" t="s">
        <v>34937</v>
      </c>
      <c r="I9018" t="s">
        <v>4</v>
      </c>
      <c r="J9018">
        <v>493.32</v>
      </c>
      <c r="M9018">
        <v>493.32</v>
      </c>
      <c r="N9018">
        <f t="shared" si="140"/>
        <v>0</v>
      </c>
    </row>
    <row r="9019" spans="1:14" x14ac:dyDescent="0.2">
      <c r="A9019" t="s">
        <v>9305</v>
      </c>
      <c r="B9019" t="s">
        <v>34938</v>
      </c>
      <c r="I9019" t="s">
        <v>4</v>
      </c>
      <c r="J9019">
        <v>459.2</v>
      </c>
      <c r="M9019">
        <v>459.2</v>
      </c>
      <c r="N9019">
        <f t="shared" si="140"/>
        <v>0</v>
      </c>
    </row>
    <row r="9020" spans="1:14" x14ac:dyDescent="0.2">
      <c r="A9020" t="s">
        <v>9306</v>
      </c>
      <c r="B9020" t="s">
        <v>34938</v>
      </c>
      <c r="I9020" t="s">
        <v>4</v>
      </c>
      <c r="J9020">
        <v>397.94</v>
      </c>
      <c r="M9020">
        <v>397.94</v>
      </c>
      <c r="N9020">
        <f t="shared" si="140"/>
        <v>0</v>
      </c>
    </row>
    <row r="9021" spans="1:14" x14ac:dyDescent="0.2">
      <c r="A9021" t="s">
        <v>9307</v>
      </c>
      <c r="B9021" t="s">
        <v>34939</v>
      </c>
      <c r="I9021" t="s">
        <v>4</v>
      </c>
      <c r="J9021">
        <v>702.47</v>
      </c>
      <c r="M9021">
        <v>702.47</v>
      </c>
      <c r="N9021">
        <f t="shared" si="140"/>
        <v>0</v>
      </c>
    </row>
    <row r="9022" spans="1:14" x14ac:dyDescent="0.2">
      <c r="A9022" t="s">
        <v>9308</v>
      </c>
      <c r="B9022" t="s">
        <v>34939</v>
      </c>
      <c r="I9022" t="s">
        <v>4</v>
      </c>
      <c r="J9022">
        <v>608.76</v>
      </c>
      <c r="M9022">
        <v>608.76</v>
      </c>
      <c r="N9022">
        <f t="shared" si="140"/>
        <v>0</v>
      </c>
    </row>
    <row r="9023" spans="1:14" x14ac:dyDescent="0.2">
      <c r="A9023" t="s">
        <v>9309</v>
      </c>
      <c r="B9023" t="s">
        <v>34940</v>
      </c>
      <c r="I9023" t="s">
        <v>4</v>
      </c>
      <c r="J9023">
        <v>313.45</v>
      </c>
      <c r="M9023">
        <v>313.45</v>
      </c>
      <c r="N9023">
        <f t="shared" si="140"/>
        <v>0</v>
      </c>
    </row>
    <row r="9024" spans="1:14" x14ac:dyDescent="0.2">
      <c r="A9024" t="s">
        <v>9310</v>
      </c>
      <c r="B9024" t="s">
        <v>34940</v>
      </c>
      <c r="I9024" t="s">
        <v>4</v>
      </c>
      <c r="J9024">
        <v>271.63</v>
      </c>
      <c r="M9024">
        <v>271.63</v>
      </c>
      <c r="N9024">
        <f t="shared" si="140"/>
        <v>0</v>
      </c>
    </row>
    <row r="9025" spans="1:14" x14ac:dyDescent="0.2">
      <c r="A9025" t="s">
        <v>9311</v>
      </c>
      <c r="B9025" t="s">
        <v>34941</v>
      </c>
      <c r="I9025" t="s">
        <v>4</v>
      </c>
      <c r="J9025">
        <v>627.09</v>
      </c>
      <c r="M9025">
        <v>627.09</v>
      </c>
      <c r="N9025">
        <f t="shared" si="140"/>
        <v>0</v>
      </c>
    </row>
    <row r="9026" spans="1:14" x14ac:dyDescent="0.2">
      <c r="A9026" t="s">
        <v>9312</v>
      </c>
      <c r="B9026" t="s">
        <v>34941</v>
      </c>
      <c r="I9026" t="s">
        <v>4</v>
      </c>
      <c r="J9026">
        <v>543.42999999999995</v>
      </c>
      <c r="M9026">
        <v>543.42999999999995</v>
      </c>
      <c r="N9026">
        <f t="shared" si="140"/>
        <v>0</v>
      </c>
    </row>
    <row r="9027" spans="1:14" x14ac:dyDescent="0.2">
      <c r="A9027" t="s">
        <v>9313</v>
      </c>
      <c r="B9027" t="s">
        <v>34942</v>
      </c>
      <c r="I9027" t="s">
        <v>4</v>
      </c>
      <c r="J9027">
        <v>361.39</v>
      </c>
      <c r="M9027">
        <v>361.39</v>
      </c>
      <c r="N9027">
        <f t="shared" si="140"/>
        <v>0</v>
      </c>
    </row>
    <row r="9028" spans="1:14" x14ac:dyDescent="0.2">
      <c r="A9028" t="s">
        <v>9314</v>
      </c>
      <c r="B9028" t="s">
        <v>34942</v>
      </c>
      <c r="I9028" t="s">
        <v>4</v>
      </c>
      <c r="J9028">
        <v>313.17</v>
      </c>
      <c r="M9028">
        <v>313.17</v>
      </c>
      <c r="N9028">
        <f t="shared" ref="N9028:N9091" si="141">J9028-M9028</f>
        <v>0</v>
      </c>
    </row>
    <row r="9029" spans="1:14" x14ac:dyDescent="0.2">
      <c r="A9029" t="s">
        <v>9315</v>
      </c>
      <c r="B9029" t="s">
        <v>34943</v>
      </c>
      <c r="I9029" t="s">
        <v>4</v>
      </c>
      <c r="J9029">
        <v>718.84</v>
      </c>
      <c r="M9029">
        <v>718.84</v>
      </c>
      <c r="N9029">
        <f t="shared" si="141"/>
        <v>0</v>
      </c>
    </row>
    <row r="9030" spans="1:14" x14ac:dyDescent="0.2">
      <c r="A9030" t="s">
        <v>9316</v>
      </c>
      <c r="B9030" t="s">
        <v>34943</v>
      </c>
      <c r="I9030" t="s">
        <v>4</v>
      </c>
      <c r="J9030">
        <v>622.94000000000005</v>
      </c>
      <c r="M9030">
        <v>622.94000000000005</v>
      </c>
      <c r="N9030">
        <f t="shared" si="141"/>
        <v>0</v>
      </c>
    </row>
    <row r="9031" spans="1:14" x14ac:dyDescent="0.2">
      <c r="A9031" t="s">
        <v>9317</v>
      </c>
      <c r="B9031" t="s">
        <v>34944</v>
      </c>
      <c r="I9031" t="s">
        <v>4</v>
      </c>
      <c r="J9031">
        <v>411.17</v>
      </c>
      <c r="M9031">
        <v>411.17</v>
      </c>
      <c r="N9031">
        <f t="shared" si="141"/>
        <v>0</v>
      </c>
    </row>
    <row r="9032" spans="1:14" x14ac:dyDescent="0.2">
      <c r="A9032" t="s">
        <v>9318</v>
      </c>
      <c r="B9032" t="s">
        <v>34944</v>
      </c>
      <c r="I9032" t="s">
        <v>4</v>
      </c>
      <c r="J9032">
        <v>356.32</v>
      </c>
      <c r="M9032">
        <v>356.32</v>
      </c>
      <c r="N9032">
        <f t="shared" si="141"/>
        <v>0</v>
      </c>
    </row>
    <row r="9033" spans="1:14" x14ac:dyDescent="0.2">
      <c r="A9033" t="s">
        <v>9319</v>
      </c>
      <c r="B9033" t="s">
        <v>34945</v>
      </c>
      <c r="I9033" t="s">
        <v>4</v>
      </c>
      <c r="J9033">
        <v>818.5</v>
      </c>
      <c r="M9033">
        <v>818.5</v>
      </c>
      <c r="N9033">
        <f t="shared" si="141"/>
        <v>0</v>
      </c>
    </row>
    <row r="9034" spans="1:14" x14ac:dyDescent="0.2">
      <c r="A9034" t="s">
        <v>9320</v>
      </c>
      <c r="B9034" t="s">
        <v>34945</v>
      </c>
      <c r="I9034" t="s">
        <v>4</v>
      </c>
      <c r="J9034">
        <v>709.31</v>
      </c>
      <c r="M9034">
        <v>709.31</v>
      </c>
      <c r="N9034">
        <f t="shared" si="141"/>
        <v>0</v>
      </c>
    </row>
    <row r="9035" spans="1:14" x14ac:dyDescent="0.2">
      <c r="A9035" t="s">
        <v>9321</v>
      </c>
      <c r="B9035" t="s">
        <v>34946</v>
      </c>
      <c r="I9035" t="s">
        <v>4</v>
      </c>
      <c r="J9035">
        <v>521.19000000000005</v>
      </c>
      <c r="M9035">
        <v>521.19000000000005</v>
      </c>
      <c r="N9035">
        <f t="shared" si="141"/>
        <v>0</v>
      </c>
    </row>
    <row r="9036" spans="1:14" x14ac:dyDescent="0.2">
      <c r="A9036" t="s">
        <v>9322</v>
      </c>
      <c r="B9036" t="s">
        <v>34946</v>
      </c>
      <c r="I9036" t="s">
        <v>4</v>
      </c>
      <c r="J9036">
        <v>451.65</v>
      </c>
      <c r="M9036">
        <v>451.65</v>
      </c>
      <c r="N9036">
        <f t="shared" si="141"/>
        <v>0</v>
      </c>
    </row>
    <row r="9037" spans="1:14" x14ac:dyDescent="0.2">
      <c r="A9037" t="s">
        <v>9323</v>
      </c>
      <c r="B9037" t="s">
        <v>34947</v>
      </c>
      <c r="I9037" t="s">
        <v>4</v>
      </c>
      <c r="J9037">
        <v>1036.06</v>
      </c>
      <c r="M9037">
        <v>1036.06</v>
      </c>
      <c r="N9037">
        <f t="shared" si="141"/>
        <v>0</v>
      </c>
    </row>
    <row r="9038" spans="1:14" x14ac:dyDescent="0.2">
      <c r="A9038" t="s">
        <v>9324</v>
      </c>
      <c r="B9038" t="s">
        <v>34947</v>
      </c>
      <c r="I9038" t="s">
        <v>4</v>
      </c>
      <c r="J9038">
        <v>897.84</v>
      </c>
      <c r="M9038">
        <v>897.84</v>
      </c>
      <c r="N9038">
        <f t="shared" si="141"/>
        <v>0</v>
      </c>
    </row>
    <row r="9039" spans="1:14" x14ac:dyDescent="0.2">
      <c r="A9039" t="s">
        <v>9325</v>
      </c>
      <c r="B9039" t="s">
        <v>34948</v>
      </c>
      <c r="I9039" t="s">
        <v>4</v>
      </c>
      <c r="J9039">
        <v>642.88</v>
      </c>
      <c r="M9039">
        <v>642.88</v>
      </c>
      <c r="N9039">
        <f t="shared" si="141"/>
        <v>0</v>
      </c>
    </row>
    <row r="9040" spans="1:14" x14ac:dyDescent="0.2">
      <c r="A9040" t="s">
        <v>9326</v>
      </c>
      <c r="B9040" t="s">
        <v>34948</v>
      </c>
      <c r="I9040" t="s">
        <v>4</v>
      </c>
      <c r="J9040">
        <v>557.11</v>
      </c>
      <c r="M9040">
        <v>557.11</v>
      </c>
      <c r="N9040">
        <f t="shared" si="141"/>
        <v>0</v>
      </c>
    </row>
    <row r="9041" spans="1:14" x14ac:dyDescent="0.2">
      <c r="A9041" t="s">
        <v>9327</v>
      </c>
      <c r="B9041" t="s">
        <v>34949</v>
      </c>
      <c r="I9041" t="s">
        <v>4</v>
      </c>
      <c r="J9041">
        <v>1278.51</v>
      </c>
      <c r="M9041">
        <v>1278.51</v>
      </c>
      <c r="N9041">
        <f t="shared" si="141"/>
        <v>0</v>
      </c>
    </row>
    <row r="9042" spans="1:14" x14ac:dyDescent="0.2">
      <c r="A9042" t="s">
        <v>9328</v>
      </c>
      <c r="B9042" t="s">
        <v>34949</v>
      </c>
      <c r="I9042" t="s">
        <v>4</v>
      </c>
      <c r="J9042">
        <v>1107.94</v>
      </c>
      <c r="M9042">
        <v>1107.94</v>
      </c>
      <c r="N9042">
        <f t="shared" si="141"/>
        <v>0</v>
      </c>
    </row>
    <row r="9043" spans="1:14" x14ac:dyDescent="0.2">
      <c r="A9043" t="s">
        <v>9329</v>
      </c>
      <c r="B9043" t="s">
        <v>34950</v>
      </c>
      <c r="I9043" t="s">
        <v>4</v>
      </c>
      <c r="J9043">
        <v>347.03</v>
      </c>
      <c r="M9043">
        <v>347.03</v>
      </c>
      <c r="N9043">
        <f t="shared" si="141"/>
        <v>0</v>
      </c>
    </row>
    <row r="9044" spans="1:14" x14ac:dyDescent="0.2">
      <c r="A9044" t="s">
        <v>9330</v>
      </c>
      <c r="B9044" t="s">
        <v>34950</v>
      </c>
      <c r="I9044" t="s">
        <v>4</v>
      </c>
      <c r="J9044">
        <v>300.73</v>
      </c>
      <c r="M9044">
        <v>300.73</v>
      </c>
      <c r="N9044">
        <f t="shared" si="141"/>
        <v>0</v>
      </c>
    </row>
    <row r="9045" spans="1:14" x14ac:dyDescent="0.2">
      <c r="A9045" t="s">
        <v>9331</v>
      </c>
      <c r="B9045" t="s">
        <v>34951</v>
      </c>
      <c r="I9045" t="s">
        <v>4</v>
      </c>
      <c r="J9045">
        <v>694.28</v>
      </c>
      <c r="M9045">
        <v>694.28</v>
      </c>
      <c r="N9045">
        <f t="shared" si="141"/>
        <v>0</v>
      </c>
    </row>
    <row r="9046" spans="1:14" x14ac:dyDescent="0.2">
      <c r="A9046" t="s">
        <v>9332</v>
      </c>
      <c r="B9046" t="s">
        <v>34951</v>
      </c>
      <c r="I9046" t="s">
        <v>4</v>
      </c>
      <c r="J9046">
        <v>601.66</v>
      </c>
      <c r="M9046">
        <v>601.66</v>
      </c>
      <c r="N9046">
        <f t="shared" si="141"/>
        <v>0</v>
      </c>
    </row>
    <row r="9047" spans="1:14" x14ac:dyDescent="0.2">
      <c r="A9047" t="s">
        <v>9333</v>
      </c>
      <c r="B9047" t="s">
        <v>34952</v>
      </c>
      <c r="I9047" t="s">
        <v>4</v>
      </c>
      <c r="J9047">
        <v>400.11</v>
      </c>
      <c r="M9047">
        <v>400.11</v>
      </c>
      <c r="N9047">
        <f t="shared" si="141"/>
        <v>0</v>
      </c>
    </row>
    <row r="9048" spans="1:14" x14ac:dyDescent="0.2">
      <c r="A9048" t="s">
        <v>9334</v>
      </c>
      <c r="B9048" t="s">
        <v>34952</v>
      </c>
      <c r="I9048" t="s">
        <v>4</v>
      </c>
      <c r="J9048">
        <v>346.73</v>
      </c>
      <c r="M9048">
        <v>346.73</v>
      </c>
      <c r="N9048">
        <f t="shared" si="141"/>
        <v>0</v>
      </c>
    </row>
    <row r="9049" spans="1:14" x14ac:dyDescent="0.2">
      <c r="A9049" t="s">
        <v>9335</v>
      </c>
      <c r="B9049" t="s">
        <v>34953</v>
      </c>
      <c r="I9049" t="s">
        <v>4</v>
      </c>
      <c r="J9049">
        <v>795.86</v>
      </c>
      <c r="M9049">
        <v>795.86</v>
      </c>
      <c r="N9049">
        <f t="shared" si="141"/>
        <v>0</v>
      </c>
    </row>
    <row r="9050" spans="1:14" x14ac:dyDescent="0.2">
      <c r="A9050" t="s">
        <v>9336</v>
      </c>
      <c r="B9050" t="s">
        <v>34953</v>
      </c>
      <c r="I9050" t="s">
        <v>4</v>
      </c>
      <c r="J9050">
        <v>689.69</v>
      </c>
      <c r="M9050">
        <v>689.69</v>
      </c>
      <c r="N9050">
        <f t="shared" si="141"/>
        <v>0</v>
      </c>
    </row>
    <row r="9051" spans="1:14" x14ac:dyDescent="0.2">
      <c r="A9051" t="s">
        <v>9337</v>
      </c>
      <c r="B9051" t="s">
        <v>34954</v>
      </c>
      <c r="I9051" t="s">
        <v>4</v>
      </c>
      <c r="J9051">
        <v>455.22</v>
      </c>
      <c r="M9051">
        <v>455.22</v>
      </c>
      <c r="N9051">
        <f t="shared" si="141"/>
        <v>0</v>
      </c>
    </row>
    <row r="9052" spans="1:14" x14ac:dyDescent="0.2">
      <c r="A9052" t="s">
        <v>9338</v>
      </c>
      <c r="B9052" t="s">
        <v>34954</v>
      </c>
      <c r="I9052" t="s">
        <v>4</v>
      </c>
      <c r="J9052">
        <v>394.49</v>
      </c>
      <c r="M9052">
        <v>394.49</v>
      </c>
      <c r="N9052">
        <f t="shared" si="141"/>
        <v>0</v>
      </c>
    </row>
    <row r="9053" spans="1:14" x14ac:dyDescent="0.2">
      <c r="A9053" t="s">
        <v>9339</v>
      </c>
      <c r="B9053" t="s">
        <v>34955</v>
      </c>
      <c r="I9053" t="s">
        <v>4</v>
      </c>
      <c r="J9053">
        <v>906.2</v>
      </c>
      <c r="M9053">
        <v>906.2</v>
      </c>
      <c r="N9053">
        <f t="shared" si="141"/>
        <v>0</v>
      </c>
    </row>
    <row r="9054" spans="1:14" x14ac:dyDescent="0.2">
      <c r="A9054" t="s">
        <v>9340</v>
      </c>
      <c r="B9054" t="s">
        <v>34955</v>
      </c>
      <c r="I9054" t="s">
        <v>4</v>
      </c>
      <c r="J9054">
        <v>785.3</v>
      </c>
      <c r="M9054">
        <v>785.3</v>
      </c>
      <c r="N9054">
        <f t="shared" si="141"/>
        <v>0</v>
      </c>
    </row>
    <row r="9055" spans="1:14" x14ac:dyDescent="0.2">
      <c r="A9055" t="s">
        <v>9341</v>
      </c>
      <c r="B9055" t="s">
        <v>34956</v>
      </c>
      <c r="I9055" t="s">
        <v>4</v>
      </c>
      <c r="J9055">
        <v>577.03</v>
      </c>
      <c r="M9055">
        <v>577.03</v>
      </c>
      <c r="N9055">
        <f t="shared" si="141"/>
        <v>0</v>
      </c>
    </row>
    <row r="9056" spans="1:14" x14ac:dyDescent="0.2">
      <c r="A9056" t="s">
        <v>9342</v>
      </c>
      <c r="B9056" t="s">
        <v>34956</v>
      </c>
      <c r="I9056" t="s">
        <v>4</v>
      </c>
      <c r="J9056">
        <v>500.05</v>
      </c>
      <c r="M9056">
        <v>500.05</v>
      </c>
      <c r="N9056">
        <f t="shared" si="141"/>
        <v>0</v>
      </c>
    </row>
    <row r="9057" spans="1:14" x14ac:dyDescent="0.2">
      <c r="A9057" t="s">
        <v>9343</v>
      </c>
      <c r="B9057" t="s">
        <v>34957</v>
      </c>
      <c r="I9057" t="s">
        <v>4</v>
      </c>
      <c r="J9057">
        <v>1147.07</v>
      </c>
      <c r="M9057">
        <v>1147.07</v>
      </c>
      <c r="N9057">
        <f t="shared" si="141"/>
        <v>0</v>
      </c>
    </row>
    <row r="9058" spans="1:14" x14ac:dyDescent="0.2">
      <c r="A9058" t="s">
        <v>9344</v>
      </c>
      <c r="B9058" t="s">
        <v>34957</v>
      </c>
      <c r="I9058" t="s">
        <v>4</v>
      </c>
      <c r="J9058">
        <v>994.04</v>
      </c>
      <c r="M9058">
        <v>994.04</v>
      </c>
      <c r="N9058">
        <f t="shared" si="141"/>
        <v>0</v>
      </c>
    </row>
    <row r="9059" spans="1:14" x14ac:dyDescent="0.2">
      <c r="A9059" t="s">
        <v>9345</v>
      </c>
      <c r="B9059" t="s">
        <v>34958</v>
      </c>
      <c r="I9059" t="s">
        <v>4</v>
      </c>
      <c r="J9059">
        <v>711.76</v>
      </c>
      <c r="M9059">
        <v>711.76</v>
      </c>
      <c r="N9059">
        <f t="shared" si="141"/>
        <v>0</v>
      </c>
    </row>
    <row r="9060" spans="1:14" x14ac:dyDescent="0.2">
      <c r="A9060" t="s">
        <v>9346</v>
      </c>
      <c r="B9060" t="s">
        <v>34958</v>
      </c>
      <c r="I9060" t="s">
        <v>4</v>
      </c>
      <c r="J9060">
        <v>616.79999999999995</v>
      </c>
      <c r="M9060">
        <v>616.79999999999995</v>
      </c>
      <c r="N9060">
        <f t="shared" si="141"/>
        <v>0</v>
      </c>
    </row>
    <row r="9061" spans="1:14" x14ac:dyDescent="0.2">
      <c r="A9061" t="s">
        <v>9347</v>
      </c>
      <c r="B9061" t="s">
        <v>34959</v>
      </c>
      <c r="I9061" t="s">
        <v>4</v>
      </c>
      <c r="J9061">
        <v>1415.49</v>
      </c>
      <c r="M9061">
        <v>1415.49</v>
      </c>
      <c r="N9061">
        <f t="shared" si="141"/>
        <v>0</v>
      </c>
    </row>
    <row r="9062" spans="1:14" x14ac:dyDescent="0.2">
      <c r="A9062" t="s">
        <v>9348</v>
      </c>
      <c r="B9062" t="s">
        <v>34959</v>
      </c>
      <c r="I9062" t="s">
        <v>4</v>
      </c>
      <c r="J9062">
        <v>1226.6500000000001</v>
      </c>
      <c r="M9062">
        <v>1226.6500000000001</v>
      </c>
      <c r="N9062">
        <f t="shared" si="141"/>
        <v>0</v>
      </c>
    </row>
    <row r="9063" spans="1:14" x14ac:dyDescent="0.2">
      <c r="A9063" t="s">
        <v>9349</v>
      </c>
      <c r="B9063" t="s">
        <v>34960</v>
      </c>
      <c r="I9063" t="s">
        <v>20</v>
      </c>
      <c r="J9063">
        <v>146.75</v>
      </c>
      <c r="M9063">
        <v>146.75</v>
      </c>
      <c r="N9063">
        <f t="shared" si="141"/>
        <v>0</v>
      </c>
    </row>
    <row r="9064" spans="1:14" x14ac:dyDescent="0.2">
      <c r="A9064" t="s">
        <v>9350</v>
      </c>
      <c r="B9064" t="s">
        <v>34960</v>
      </c>
      <c r="I9064" t="s">
        <v>20</v>
      </c>
      <c r="J9064">
        <v>127.17</v>
      </c>
      <c r="M9064">
        <v>127.17</v>
      </c>
      <c r="N9064">
        <f t="shared" si="141"/>
        <v>0</v>
      </c>
    </row>
    <row r="9065" spans="1:14" x14ac:dyDescent="0.2">
      <c r="A9065" t="s">
        <v>9351</v>
      </c>
      <c r="B9065" t="s">
        <v>34961</v>
      </c>
      <c r="I9065" t="s">
        <v>20</v>
      </c>
      <c r="J9065">
        <v>284.54000000000002</v>
      </c>
      <c r="M9065">
        <v>284.54000000000002</v>
      </c>
      <c r="N9065">
        <f t="shared" si="141"/>
        <v>0</v>
      </c>
    </row>
    <row r="9066" spans="1:14" x14ac:dyDescent="0.2">
      <c r="A9066" t="s">
        <v>9352</v>
      </c>
      <c r="B9066" t="s">
        <v>34961</v>
      </c>
      <c r="I9066" t="s">
        <v>20</v>
      </c>
      <c r="J9066">
        <v>246.58</v>
      </c>
      <c r="M9066">
        <v>246.58</v>
      </c>
      <c r="N9066">
        <f t="shared" si="141"/>
        <v>0</v>
      </c>
    </row>
    <row r="9067" spans="1:14" x14ac:dyDescent="0.2">
      <c r="A9067" t="s">
        <v>9353</v>
      </c>
      <c r="B9067" t="s">
        <v>34962</v>
      </c>
      <c r="I9067" t="s">
        <v>20</v>
      </c>
      <c r="J9067">
        <v>205.46</v>
      </c>
      <c r="M9067">
        <v>205.46</v>
      </c>
      <c r="N9067">
        <f t="shared" si="141"/>
        <v>0</v>
      </c>
    </row>
    <row r="9068" spans="1:14" x14ac:dyDescent="0.2">
      <c r="A9068" t="s">
        <v>9354</v>
      </c>
      <c r="B9068" t="s">
        <v>34962</v>
      </c>
      <c r="I9068" t="s">
        <v>20</v>
      </c>
      <c r="J9068">
        <v>178.05</v>
      </c>
      <c r="M9068">
        <v>178.05</v>
      </c>
      <c r="N9068">
        <f t="shared" si="141"/>
        <v>0</v>
      </c>
    </row>
    <row r="9069" spans="1:14" x14ac:dyDescent="0.2">
      <c r="A9069" t="s">
        <v>9355</v>
      </c>
      <c r="B9069" t="s">
        <v>34963</v>
      </c>
      <c r="I9069" t="s">
        <v>20</v>
      </c>
      <c r="J9069">
        <v>517.86</v>
      </c>
      <c r="M9069">
        <v>517.86</v>
      </c>
      <c r="N9069">
        <f t="shared" si="141"/>
        <v>0</v>
      </c>
    </row>
    <row r="9070" spans="1:14" x14ac:dyDescent="0.2">
      <c r="A9070" t="s">
        <v>9356</v>
      </c>
      <c r="B9070" t="s">
        <v>34963</v>
      </c>
      <c r="I9070" t="s">
        <v>20</v>
      </c>
      <c r="J9070">
        <v>448.77</v>
      </c>
      <c r="M9070">
        <v>448.77</v>
      </c>
      <c r="N9070">
        <f t="shared" si="141"/>
        <v>0</v>
      </c>
    </row>
    <row r="9071" spans="1:14" x14ac:dyDescent="0.2">
      <c r="A9071" t="s">
        <v>9357</v>
      </c>
      <c r="B9071" t="s">
        <v>34964</v>
      </c>
      <c r="I9071" t="s">
        <v>20</v>
      </c>
      <c r="J9071">
        <v>227.47</v>
      </c>
      <c r="M9071">
        <v>227.47</v>
      </c>
      <c r="N9071">
        <f t="shared" si="141"/>
        <v>0</v>
      </c>
    </row>
    <row r="9072" spans="1:14" x14ac:dyDescent="0.2">
      <c r="A9072" t="s">
        <v>9358</v>
      </c>
      <c r="B9072" t="s">
        <v>34964</v>
      </c>
      <c r="I9072" t="s">
        <v>20</v>
      </c>
      <c r="J9072">
        <v>197.12</v>
      </c>
      <c r="M9072">
        <v>197.12</v>
      </c>
      <c r="N9072">
        <f t="shared" si="141"/>
        <v>0</v>
      </c>
    </row>
    <row r="9073" spans="1:14" x14ac:dyDescent="0.2">
      <c r="A9073" t="s">
        <v>9359</v>
      </c>
      <c r="B9073" t="s">
        <v>34965</v>
      </c>
      <c r="I9073" t="s">
        <v>20</v>
      </c>
      <c r="J9073">
        <v>573.35</v>
      </c>
      <c r="M9073">
        <v>573.35</v>
      </c>
      <c r="N9073">
        <f t="shared" si="141"/>
        <v>0</v>
      </c>
    </row>
    <row r="9074" spans="1:14" x14ac:dyDescent="0.2">
      <c r="A9074" t="s">
        <v>9360</v>
      </c>
      <c r="B9074" t="s">
        <v>34965</v>
      </c>
      <c r="I9074" t="s">
        <v>20</v>
      </c>
      <c r="J9074">
        <v>496.86</v>
      </c>
      <c r="M9074">
        <v>496.86</v>
      </c>
      <c r="N9074">
        <f t="shared" si="141"/>
        <v>0</v>
      </c>
    </row>
    <row r="9075" spans="1:14" x14ac:dyDescent="0.2">
      <c r="A9075" t="s">
        <v>9361</v>
      </c>
      <c r="B9075" t="s">
        <v>34966</v>
      </c>
      <c r="I9075" t="s">
        <v>5</v>
      </c>
      <c r="J9075">
        <v>326.08999999999997</v>
      </c>
      <c r="M9075">
        <v>326.08999999999997</v>
      </c>
      <c r="N9075">
        <f t="shared" si="141"/>
        <v>0</v>
      </c>
    </row>
    <row r="9076" spans="1:14" x14ac:dyDescent="0.2">
      <c r="A9076" t="s">
        <v>9362</v>
      </c>
      <c r="B9076" t="s">
        <v>34966</v>
      </c>
      <c r="I9076" t="s">
        <v>5</v>
      </c>
      <c r="J9076">
        <v>313.25</v>
      </c>
      <c r="M9076">
        <v>313.25</v>
      </c>
      <c r="N9076">
        <f t="shared" si="141"/>
        <v>0</v>
      </c>
    </row>
    <row r="9077" spans="1:14" x14ac:dyDescent="0.2">
      <c r="A9077" t="s">
        <v>9363</v>
      </c>
      <c r="B9077" t="s">
        <v>34967</v>
      </c>
      <c r="I9077" t="s">
        <v>5</v>
      </c>
      <c r="J9077">
        <v>313.66000000000003</v>
      </c>
      <c r="M9077">
        <v>313.66000000000003</v>
      </c>
      <c r="N9077">
        <f t="shared" si="141"/>
        <v>0</v>
      </c>
    </row>
    <row r="9078" spans="1:14" x14ac:dyDescent="0.2">
      <c r="A9078" t="s">
        <v>9364</v>
      </c>
      <c r="B9078" t="s">
        <v>34967</v>
      </c>
      <c r="I9078" t="s">
        <v>5</v>
      </c>
      <c r="J9078">
        <v>301.70999999999998</v>
      </c>
      <c r="M9078">
        <v>301.70999999999998</v>
      </c>
      <c r="N9078">
        <f t="shared" si="141"/>
        <v>0</v>
      </c>
    </row>
    <row r="9079" spans="1:14" x14ac:dyDescent="0.2">
      <c r="A9079" t="s">
        <v>9365</v>
      </c>
      <c r="B9079" t="s">
        <v>34968</v>
      </c>
      <c r="I9079" t="s">
        <v>5</v>
      </c>
      <c r="J9079">
        <v>357.2</v>
      </c>
      <c r="M9079">
        <v>357.2</v>
      </c>
      <c r="N9079">
        <f t="shared" si="141"/>
        <v>0</v>
      </c>
    </row>
    <row r="9080" spans="1:14" x14ac:dyDescent="0.2">
      <c r="A9080" t="s">
        <v>9366</v>
      </c>
      <c r="B9080" t="s">
        <v>34968</v>
      </c>
      <c r="I9080" t="s">
        <v>5</v>
      </c>
      <c r="J9080">
        <v>343.34</v>
      </c>
      <c r="M9080">
        <v>343.34</v>
      </c>
      <c r="N9080">
        <f t="shared" si="141"/>
        <v>0</v>
      </c>
    </row>
    <row r="9081" spans="1:14" x14ac:dyDescent="0.2">
      <c r="A9081" t="s">
        <v>9367</v>
      </c>
      <c r="B9081" t="s">
        <v>34969</v>
      </c>
      <c r="I9081" t="s">
        <v>5</v>
      </c>
      <c r="J9081">
        <v>697.12</v>
      </c>
      <c r="M9081">
        <v>697.12</v>
      </c>
      <c r="N9081">
        <f t="shared" si="141"/>
        <v>0</v>
      </c>
    </row>
    <row r="9082" spans="1:14" x14ac:dyDescent="0.2">
      <c r="A9082" t="s">
        <v>9368</v>
      </c>
      <c r="B9082" t="s">
        <v>34969</v>
      </c>
      <c r="I9082" t="s">
        <v>5</v>
      </c>
      <c r="J9082">
        <v>665.95</v>
      </c>
      <c r="M9082">
        <v>665.95</v>
      </c>
      <c r="N9082">
        <f t="shared" si="141"/>
        <v>0</v>
      </c>
    </row>
    <row r="9083" spans="1:14" x14ac:dyDescent="0.2">
      <c r="A9083" t="s">
        <v>9369</v>
      </c>
      <c r="B9083" t="s">
        <v>34970</v>
      </c>
      <c r="I9083" t="s">
        <v>5</v>
      </c>
      <c r="J9083">
        <v>802.96</v>
      </c>
      <c r="M9083">
        <v>802.96</v>
      </c>
      <c r="N9083">
        <f t="shared" si="141"/>
        <v>0</v>
      </c>
    </row>
    <row r="9084" spans="1:14" x14ac:dyDescent="0.2">
      <c r="A9084" t="s">
        <v>9370</v>
      </c>
      <c r="B9084" t="s">
        <v>34970</v>
      </c>
      <c r="I9084" t="s">
        <v>5</v>
      </c>
      <c r="J9084">
        <v>767.34</v>
      </c>
      <c r="M9084">
        <v>767.34</v>
      </c>
      <c r="N9084">
        <f t="shared" si="141"/>
        <v>0</v>
      </c>
    </row>
    <row r="9085" spans="1:14" x14ac:dyDescent="0.2">
      <c r="A9085" t="s">
        <v>9371</v>
      </c>
      <c r="B9085" t="s">
        <v>34971</v>
      </c>
      <c r="I9085" t="s">
        <v>5</v>
      </c>
      <c r="J9085">
        <v>377.89</v>
      </c>
      <c r="M9085">
        <v>377.89</v>
      </c>
      <c r="N9085">
        <f t="shared" si="141"/>
        <v>0</v>
      </c>
    </row>
    <row r="9086" spans="1:14" x14ac:dyDescent="0.2">
      <c r="A9086" t="s">
        <v>9372</v>
      </c>
      <c r="B9086" t="s">
        <v>34971</v>
      </c>
      <c r="I9086" t="s">
        <v>5</v>
      </c>
      <c r="J9086">
        <v>360.75</v>
      </c>
      <c r="M9086">
        <v>360.75</v>
      </c>
      <c r="N9086">
        <f t="shared" si="141"/>
        <v>0</v>
      </c>
    </row>
    <row r="9087" spans="1:14" x14ac:dyDescent="0.2">
      <c r="A9087" t="s">
        <v>9373</v>
      </c>
      <c r="B9087" t="s">
        <v>34972</v>
      </c>
      <c r="I9087" t="s">
        <v>5</v>
      </c>
      <c r="J9087">
        <v>561.20000000000005</v>
      </c>
      <c r="M9087">
        <v>561.20000000000005</v>
      </c>
      <c r="N9087">
        <f t="shared" si="141"/>
        <v>0</v>
      </c>
    </row>
    <row r="9088" spans="1:14" x14ac:dyDescent="0.2">
      <c r="A9088" t="s">
        <v>9374</v>
      </c>
      <c r="B9088" t="s">
        <v>34972</v>
      </c>
      <c r="I9088" t="s">
        <v>5</v>
      </c>
      <c r="J9088">
        <v>539.41999999999996</v>
      </c>
      <c r="M9088">
        <v>539.41999999999996</v>
      </c>
      <c r="N9088">
        <f t="shared" si="141"/>
        <v>0</v>
      </c>
    </row>
    <row r="9089" spans="1:14" x14ac:dyDescent="0.2">
      <c r="A9089" t="s">
        <v>9375</v>
      </c>
      <c r="B9089" t="s">
        <v>34973</v>
      </c>
      <c r="I9089" t="s">
        <v>5</v>
      </c>
      <c r="J9089">
        <v>942.31</v>
      </c>
      <c r="M9089">
        <v>942.31</v>
      </c>
      <c r="N9089">
        <f t="shared" si="141"/>
        <v>0</v>
      </c>
    </row>
    <row r="9090" spans="1:14" x14ac:dyDescent="0.2">
      <c r="A9090" t="s">
        <v>9376</v>
      </c>
      <c r="B9090" t="s">
        <v>34973</v>
      </c>
      <c r="I9090" t="s">
        <v>5</v>
      </c>
      <c r="J9090">
        <v>900.36</v>
      </c>
      <c r="M9090">
        <v>900.36</v>
      </c>
      <c r="N9090">
        <f t="shared" si="141"/>
        <v>0</v>
      </c>
    </row>
    <row r="9091" spans="1:14" x14ac:dyDescent="0.2">
      <c r="A9091" t="s">
        <v>9377</v>
      </c>
      <c r="B9091" t="s">
        <v>34974</v>
      </c>
      <c r="I9091" t="s">
        <v>5</v>
      </c>
      <c r="J9091">
        <v>1779.65</v>
      </c>
      <c r="M9091">
        <v>1779.65</v>
      </c>
      <c r="N9091">
        <f t="shared" si="141"/>
        <v>0</v>
      </c>
    </row>
    <row r="9092" spans="1:14" x14ac:dyDescent="0.2">
      <c r="A9092" t="s">
        <v>9378</v>
      </c>
      <c r="B9092" t="s">
        <v>34974</v>
      </c>
      <c r="I9092" t="s">
        <v>5</v>
      </c>
      <c r="J9092">
        <v>1689.54</v>
      </c>
      <c r="M9092">
        <v>1689.54</v>
      </c>
      <c r="N9092">
        <f t="shared" ref="N9092:N9155" si="142">J9092-M9092</f>
        <v>0</v>
      </c>
    </row>
    <row r="9093" spans="1:14" x14ac:dyDescent="0.2">
      <c r="A9093" t="s">
        <v>9379</v>
      </c>
      <c r="B9093" t="s">
        <v>34975</v>
      </c>
      <c r="I9093" t="s">
        <v>5</v>
      </c>
      <c r="J9093">
        <v>200.69</v>
      </c>
      <c r="M9093">
        <v>200.69</v>
      </c>
      <c r="N9093">
        <f t="shared" si="142"/>
        <v>0</v>
      </c>
    </row>
    <row r="9094" spans="1:14" x14ac:dyDescent="0.2">
      <c r="A9094" t="s">
        <v>9380</v>
      </c>
      <c r="B9094" t="s">
        <v>34975</v>
      </c>
      <c r="I9094" t="s">
        <v>5</v>
      </c>
      <c r="J9094">
        <v>191.75</v>
      </c>
      <c r="M9094">
        <v>191.75</v>
      </c>
      <c r="N9094">
        <f t="shared" si="142"/>
        <v>0</v>
      </c>
    </row>
    <row r="9095" spans="1:14" x14ac:dyDescent="0.2">
      <c r="A9095" t="s">
        <v>9381</v>
      </c>
      <c r="B9095" t="s">
        <v>34976</v>
      </c>
      <c r="I9095" t="s">
        <v>5</v>
      </c>
      <c r="J9095">
        <v>367.11</v>
      </c>
      <c r="M9095">
        <v>367.11</v>
      </c>
      <c r="N9095">
        <f t="shared" si="142"/>
        <v>0</v>
      </c>
    </row>
    <row r="9096" spans="1:14" x14ac:dyDescent="0.2">
      <c r="A9096" t="s">
        <v>9382</v>
      </c>
      <c r="B9096" t="s">
        <v>34976</v>
      </c>
      <c r="I9096" t="s">
        <v>5</v>
      </c>
      <c r="J9096">
        <v>351.38</v>
      </c>
      <c r="M9096">
        <v>351.38</v>
      </c>
      <c r="N9096">
        <f t="shared" si="142"/>
        <v>0</v>
      </c>
    </row>
    <row r="9097" spans="1:14" x14ac:dyDescent="0.2">
      <c r="A9097" t="s">
        <v>9383</v>
      </c>
      <c r="B9097" t="s">
        <v>34977</v>
      </c>
      <c r="I9097" t="s">
        <v>5</v>
      </c>
      <c r="J9097">
        <v>462.68</v>
      </c>
      <c r="M9097">
        <v>462.68</v>
      </c>
      <c r="N9097">
        <f t="shared" si="142"/>
        <v>0</v>
      </c>
    </row>
    <row r="9098" spans="1:14" x14ac:dyDescent="0.2">
      <c r="A9098" t="s">
        <v>9384</v>
      </c>
      <c r="B9098" t="s">
        <v>34977</v>
      </c>
      <c r="I9098" t="s">
        <v>5</v>
      </c>
      <c r="J9098">
        <v>439.58</v>
      </c>
      <c r="M9098">
        <v>439.58</v>
      </c>
      <c r="N9098">
        <f t="shared" si="142"/>
        <v>0</v>
      </c>
    </row>
    <row r="9099" spans="1:14" x14ac:dyDescent="0.2">
      <c r="A9099" t="s">
        <v>9385</v>
      </c>
      <c r="B9099" t="s">
        <v>34978</v>
      </c>
      <c r="I9099" t="s">
        <v>5</v>
      </c>
      <c r="J9099">
        <v>205.19</v>
      </c>
      <c r="M9099">
        <v>205.19</v>
      </c>
      <c r="N9099">
        <f t="shared" si="142"/>
        <v>0</v>
      </c>
    </row>
    <row r="9100" spans="1:14" x14ac:dyDescent="0.2">
      <c r="A9100" t="s">
        <v>9386</v>
      </c>
      <c r="B9100" t="s">
        <v>34978</v>
      </c>
      <c r="I9100" t="s">
        <v>5</v>
      </c>
      <c r="J9100">
        <v>195.64</v>
      </c>
      <c r="M9100">
        <v>195.64</v>
      </c>
      <c r="N9100">
        <f t="shared" si="142"/>
        <v>0</v>
      </c>
    </row>
    <row r="9101" spans="1:14" x14ac:dyDescent="0.2">
      <c r="A9101" t="s">
        <v>9387</v>
      </c>
      <c r="B9101" t="s">
        <v>34979</v>
      </c>
      <c r="I9101" t="s">
        <v>5</v>
      </c>
      <c r="J9101">
        <v>375.2</v>
      </c>
      <c r="M9101">
        <v>375.2</v>
      </c>
      <c r="N9101">
        <f t="shared" si="142"/>
        <v>0</v>
      </c>
    </row>
    <row r="9102" spans="1:14" x14ac:dyDescent="0.2">
      <c r="A9102" t="s">
        <v>9388</v>
      </c>
      <c r="B9102" t="s">
        <v>34979</v>
      </c>
      <c r="I9102" t="s">
        <v>5</v>
      </c>
      <c r="J9102">
        <v>358.39</v>
      </c>
      <c r="M9102">
        <v>358.39</v>
      </c>
      <c r="N9102">
        <f t="shared" si="142"/>
        <v>0</v>
      </c>
    </row>
    <row r="9103" spans="1:14" x14ac:dyDescent="0.2">
      <c r="A9103" t="s">
        <v>9389</v>
      </c>
      <c r="B9103" t="s">
        <v>34980</v>
      </c>
      <c r="I9103" t="s">
        <v>5</v>
      </c>
      <c r="J9103">
        <v>474.37</v>
      </c>
      <c r="M9103">
        <v>474.37</v>
      </c>
      <c r="N9103">
        <f t="shared" si="142"/>
        <v>0</v>
      </c>
    </row>
    <row r="9104" spans="1:14" x14ac:dyDescent="0.2">
      <c r="A9104" t="s">
        <v>9390</v>
      </c>
      <c r="B9104" t="s">
        <v>34980</v>
      </c>
      <c r="I9104" t="s">
        <v>5</v>
      </c>
      <c r="J9104">
        <v>449.71</v>
      </c>
      <c r="M9104">
        <v>449.71</v>
      </c>
      <c r="N9104">
        <f t="shared" si="142"/>
        <v>0</v>
      </c>
    </row>
    <row r="9105" spans="1:14" x14ac:dyDescent="0.2">
      <c r="A9105" t="s">
        <v>9391</v>
      </c>
      <c r="B9105" t="s">
        <v>34981</v>
      </c>
      <c r="I9105" t="s">
        <v>5</v>
      </c>
      <c r="J9105">
        <v>212.38</v>
      </c>
      <c r="M9105">
        <v>212.38</v>
      </c>
      <c r="N9105">
        <f t="shared" si="142"/>
        <v>0</v>
      </c>
    </row>
    <row r="9106" spans="1:14" x14ac:dyDescent="0.2">
      <c r="A9106" t="s">
        <v>9392</v>
      </c>
      <c r="B9106" t="s">
        <v>34981</v>
      </c>
      <c r="I9106" t="s">
        <v>5</v>
      </c>
      <c r="J9106">
        <v>201.87</v>
      </c>
      <c r="M9106">
        <v>201.87</v>
      </c>
      <c r="N9106">
        <f t="shared" si="142"/>
        <v>0</v>
      </c>
    </row>
    <row r="9107" spans="1:14" x14ac:dyDescent="0.2">
      <c r="A9107" t="s">
        <v>9393</v>
      </c>
      <c r="B9107" t="s">
        <v>34982</v>
      </c>
      <c r="I9107" t="s">
        <v>5</v>
      </c>
      <c r="J9107">
        <v>379.24</v>
      </c>
      <c r="M9107">
        <v>379.24</v>
      </c>
      <c r="N9107">
        <f t="shared" si="142"/>
        <v>0</v>
      </c>
    </row>
    <row r="9108" spans="1:14" x14ac:dyDescent="0.2">
      <c r="A9108" t="s">
        <v>9394</v>
      </c>
      <c r="B9108" t="s">
        <v>34982</v>
      </c>
      <c r="I9108" t="s">
        <v>5</v>
      </c>
      <c r="J9108">
        <v>361.89</v>
      </c>
      <c r="M9108">
        <v>361.89</v>
      </c>
      <c r="N9108">
        <f t="shared" si="142"/>
        <v>0</v>
      </c>
    </row>
    <row r="9109" spans="1:14" x14ac:dyDescent="0.2">
      <c r="A9109" t="s">
        <v>9395</v>
      </c>
      <c r="B9109" t="s">
        <v>34983</v>
      </c>
      <c r="I9109" t="s">
        <v>5</v>
      </c>
      <c r="J9109">
        <v>481.11</v>
      </c>
      <c r="M9109">
        <v>481.11</v>
      </c>
      <c r="N9109">
        <f t="shared" si="142"/>
        <v>0</v>
      </c>
    </row>
    <row r="9110" spans="1:14" x14ac:dyDescent="0.2">
      <c r="A9110" t="s">
        <v>9396</v>
      </c>
      <c r="B9110" t="s">
        <v>34983</v>
      </c>
      <c r="I9110" t="s">
        <v>5</v>
      </c>
      <c r="J9110">
        <v>455.55</v>
      </c>
      <c r="M9110">
        <v>455.55</v>
      </c>
      <c r="N9110">
        <f t="shared" si="142"/>
        <v>0</v>
      </c>
    </row>
    <row r="9111" spans="1:14" x14ac:dyDescent="0.2">
      <c r="A9111" t="s">
        <v>9397</v>
      </c>
      <c r="B9111" t="s">
        <v>34984</v>
      </c>
      <c r="I9111" t="s">
        <v>5</v>
      </c>
      <c r="J9111">
        <v>308.95</v>
      </c>
      <c r="M9111">
        <v>308.95</v>
      </c>
      <c r="N9111">
        <f t="shared" si="142"/>
        <v>0</v>
      </c>
    </row>
    <row r="9112" spans="1:14" x14ac:dyDescent="0.2">
      <c r="A9112" t="s">
        <v>9398</v>
      </c>
      <c r="B9112" t="s">
        <v>34984</v>
      </c>
      <c r="I9112" t="s">
        <v>5</v>
      </c>
      <c r="J9112">
        <v>292.17</v>
      </c>
      <c r="M9112">
        <v>292.17</v>
      </c>
      <c r="N9112">
        <f t="shared" si="142"/>
        <v>0</v>
      </c>
    </row>
    <row r="9113" spans="1:14" x14ac:dyDescent="0.2">
      <c r="A9113" t="s">
        <v>9399</v>
      </c>
      <c r="B9113" t="s">
        <v>34985</v>
      </c>
      <c r="I9113" t="s">
        <v>5</v>
      </c>
      <c r="J9113">
        <v>560.86</v>
      </c>
      <c r="M9113">
        <v>560.86</v>
      </c>
      <c r="N9113">
        <f t="shared" si="142"/>
        <v>0</v>
      </c>
    </row>
    <row r="9114" spans="1:14" x14ac:dyDescent="0.2">
      <c r="A9114" t="s">
        <v>9400</v>
      </c>
      <c r="B9114" t="s">
        <v>34985</v>
      </c>
      <c r="I9114" t="s">
        <v>5</v>
      </c>
      <c r="J9114">
        <v>531.45000000000005</v>
      </c>
      <c r="M9114">
        <v>531.45000000000005</v>
      </c>
      <c r="N9114">
        <f t="shared" si="142"/>
        <v>0</v>
      </c>
    </row>
    <row r="9115" spans="1:14" x14ac:dyDescent="0.2">
      <c r="A9115" t="s">
        <v>9401</v>
      </c>
      <c r="B9115" t="s">
        <v>34986</v>
      </c>
      <c r="I9115" t="s">
        <v>5</v>
      </c>
      <c r="J9115">
        <v>711.71</v>
      </c>
      <c r="M9115">
        <v>711.71</v>
      </c>
      <c r="N9115">
        <f t="shared" si="142"/>
        <v>0</v>
      </c>
    </row>
    <row r="9116" spans="1:14" x14ac:dyDescent="0.2">
      <c r="A9116" t="s">
        <v>9402</v>
      </c>
      <c r="B9116" t="s">
        <v>34986</v>
      </c>
      <c r="I9116" t="s">
        <v>5</v>
      </c>
      <c r="J9116">
        <v>669.87</v>
      </c>
      <c r="M9116">
        <v>669.87</v>
      </c>
      <c r="N9116">
        <f t="shared" si="142"/>
        <v>0</v>
      </c>
    </row>
    <row r="9117" spans="1:14" x14ac:dyDescent="0.2">
      <c r="A9117" t="s">
        <v>9403</v>
      </c>
      <c r="B9117" t="s">
        <v>34987</v>
      </c>
      <c r="I9117" t="s">
        <v>5</v>
      </c>
      <c r="J9117">
        <v>321.08999999999997</v>
      </c>
      <c r="M9117">
        <v>321.08999999999997</v>
      </c>
      <c r="N9117">
        <f t="shared" si="142"/>
        <v>0</v>
      </c>
    </row>
    <row r="9118" spans="1:14" x14ac:dyDescent="0.2">
      <c r="A9118" t="s">
        <v>9404</v>
      </c>
      <c r="B9118" t="s">
        <v>34987</v>
      </c>
      <c r="I9118" t="s">
        <v>5</v>
      </c>
      <c r="J9118">
        <v>302.68</v>
      </c>
      <c r="M9118">
        <v>302.68</v>
      </c>
      <c r="N9118">
        <f t="shared" si="142"/>
        <v>0</v>
      </c>
    </row>
    <row r="9119" spans="1:14" x14ac:dyDescent="0.2">
      <c r="A9119" t="s">
        <v>9405</v>
      </c>
      <c r="B9119" t="s">
        <v>34988</v>
      </c>
      <c r="I9119" t="s">
        <v>5</v>
      </c>
      <c r="J9119">
        <v>575.24</v>
      </c>
      <c r="M9119">
        <v>575.24</v>
      </c>
      <c r="N9119">
        <f t="shared" si="142"/>
        <v>0</v>
      </c>
    </row>
    <row r="9120" spans="1:14" x14ac:dyDescent="0.2">
      <c r="A9120" t="s">
        <v>9406</v>
      </c>
      <c r="B9120" t="s">
        <v>34988</v>
      </c>
      <c r="I9120" t="s">
        <v>5</v>
      </c>
      <c r="J9120">
        <v>543.9</v>
      </c>
      <c r="M9120">
        <v>543.9</v>
      </c>
      <c r="N9120">
        <f t="shared" si="142"/>
        <v>0</v>
      </c>
    </row>
    <row r="9121" spans="1:14" x14ac:dyDescent="0.2">
      <c r="A9121" t="s">
        <v>9407</v>
      </c>
      <c r="B9121" t="s">
        <v>34989</v>
      </c>
      <c r="I9121" t="s">
        <v>5</v>
      </c>
      <c r="J9121">
        <v>732.38</v>
      </c>
      <c r="M9121">
        <v>732.38</v>
      </c>
      <c r="N9121">
        <f t="shared" si="142"/>
        <v>0</v>
      </c>
    </row>
    <row r="9122" spans="1:14" x14ac:dyDescent="0.2">
      <c r="A9122" t="s">
        <v>9408</v>
      </c>
      <c r="B9122" t="s">
        <v>34989</v>
      </c>
      <c r="I9122" t="s">
        <v>5</v>
      </c>
      <c r="J9122">
        <v>687.78</v>
      </c>
      <c r="M9122">
        <v>687.78</v>
      </c>
      <c r="N9122">
        <f t="shared" si="142"/>
        <v>0</v>
      </c>
    </row>
    <row r="9123" spans="1:14" x14ac:dyDescent="0.2">
      <c r="A9123" t="s">
        <v>9409</v>
      </c>
      <c r="B9123" t="s">
        <v>34990</v>
      </c>
      <c r="I9123" t="s">
        <v>5</v>
      </c>
      <c r="J9123">
        <v>330.08</v>
      </c>
      <c r="M9123">
        <v>330.08</v>
      </c>
      <c r="N9123">
        <f t="shared" si="142"/>
        <v>0</v>
      </c>
    </row>
    <row r="9124" spans="1:14" x14ac:dyDescent="0.2">
      <c r="A9124" t="s">
        <v>9410</v>
      </c>
      <c r="B9124" t="s">
        <v>34990</v>
      </c>
      <c r="I9124" t="s">
        <v>5</v>
      </c>
      <c r="J9124">
        <v>310.47000000000003</v>
      </c>
      <c r="M9124">
        <v>310.47000000000003</v>
      </c>
      <c r="N9124">
        <f t="shared" si="142"/>
        <v>0</v>
      </c>
    </row>
    <row r="9125" spans="1:14" x14ac:dyDescent="0.2">
      <c r="A9125" t="s">
        <v>9411</v>
      </c>
      <c r="B9125" t="s">
        <v>34991</v>
      </c>
      <c r="I9125" t="s">
        <v>5</v>
      </c>
      <c r="J9125">
        <v>593.22</v>
      </c>
      <c r="M9125">
        <v>593.22</v>
      </c>
      <c r="N9125">
        <f t="shared" si="142"/>
        <v>0</v>
      </c>
    </row>
    <row r="9126" spans="1:14" x14ac:dyDescent="0.2">
      <c r="A9126" t="s">
        <v>9412</v>
      </c>
      <c r="B9126" t="s">
        <v>34991</v>
      </c>
      <c r="I9126" t="s">
        <v>5</v>
      </c>
      <c r="J9126">
        <v>559.48</v>
      </c>
      <c r="M9126">
        <v>559.48</v>
      </c>
      <c r="N9126">
        <f t="shared" si="142"/>
        <v>0</v>
      </c>
    </row>
    <row r="9127" spans="1:14" x14ac:dyDescent="0.2">
      <c r="A9127" t="s">
        <v>9413</v>
      </c>
      <c r="B9127" t="s">
        <v>34992</v>
      </c>
      <c r="I9127" t="s">
        <v>5</v>
      </c>
      <c r="J9127">
        <v>771.03</v>
      </c>
      <c r="M9127">
        <v>771.03</v>
      </c>
      <c r="N9127">
        <f t="shared" si="142"/>
        <v>0</v>
      </c>
    </row>
    <row r="9128" spans="1:14" x14ac:dyDescent="0.2">
      <c r="A9128" t="s">
        <v>9414</v>
      </c>
      <c r="B9128" t="s">
        <v>34992</v>
      </c>
      <c r="I9128" t="s">
        <v>5</v>
      </c>
      <c r="J9128">
        <v>721.26</v>
      </c>
      <c r="M9128">
        <v>721.26</v>
      </c>
      <c r="N9128">
        <f t="shared" si="142"/>
        <v>0</v>
      </c>
    </row>
    <row r="9129" spans="1:14" x14ac:dyDescent="0.2">
      <c r="A9129" t="s">
        <v>9415</v>
      </c>
      <c r="B9129" t="s">
        <v>34993</v>
      </c>
      <c r="I9129" t="s">
        <v>5</v>
      </c>
      <c r="J9129">
        <v>143.28</v>
      </c>
      <c r="M9129">
        <v>143.28</v>
      </c>
      <c r="N9129">
        <f t="shared" si="142"/>
        <v>0</v>
      </c>
    </row>
    <row r="9130" spans="1:14" x14ac:dyDescent="0.2">
      <c r="A9130" t="s">
        <v>9416</v>
      </c>
      <c r="B9130" t="s">
        <v>34993</v>
      </c>
      <c r="I9130" t="s">
        <v>5</v>
      </c>
      <c r="J9130">
        <v>136.09</v>
      </c>
      <c r="M9130">
        <v>136.09</v>
      </c>
      <c r="N9130">
        <f t="shared" si="142"/>
        <v>0</v>
      </c>
    </row>
    <row r="9131" spans="1:14" x14ac:dyDescent="0.2">
      <c r="A9131" t="s">
        <v>9417</v>
      </c>
      <c r="B9131" t="s">
        <v>34994</v>
      </c>
      <c r="I9131" t="s">
        <v>5</v>
      </c>
      <c r="J9131">
        <v>193.44</v>
      </c>
      <c r="M9131">
        <v>193.44</v>
      </c>
      <c r="N9131">
        <f t="shared" si="142"/>
        <v>0</v>
      </c>
    </row>
    <row r="9132" spans="1:14" x14ac:dyDescent="0.2">
      <c r="A9132" t="s">
        <v>9418</v>
      </c>
      <c r="B9132" t="s">
        <v>34994</v>
      </c>
      <c r="I9132" t="s">
        <v>5</v>
      </c>
      <c r="J9132">
        <v>183.73</v>
      </c>
      <c r="M9132">
        <v>183.73</v>
      </c>
      <c r="N9132">
        <f t="shared" si="142"/>
        <v>0</v>
      </c>
    </row>
    <row r="9133" spans="1:14" x14ac:dyDescent="0.2">
      <c r="A9133" t="s">
        <v>9419</v>
      </c>
      <c r="B9133" t="s">
        <v>34995</v>
      </c>
      <c r="I9133" t="s">
        <v>5</v>
      </c>
      <c r="J9133">
        <v>229.26</v>
      </c>
      <c r="M9133">
        <v>229.26</v>
      </c>
      <c r="N9133">
        <f t="shared" si="142"/>
        <v>0</v>
      </c>
    </row>
    <row r="9134" spans="1:14" x14ac:dyDescent="0.2">
      <c r="A9134" t="s">
        <v>9420</v>
      </c>
      <c r="B9134" t="s">
        <v>34995</v>
      </c>
      <c r="I9134" t="s">
        <v>5</v>
      </c>
      <c r="J9134">
        <v>217.75</v>
      </c>
      <c r="M9134">
        <v>217.75</v>
      </c>
      <c r="N9134">
        <f t="shared" si="142"/>
        <v>0</v>
      </c>
    </row>
    <row r="9135" spans="1:14" x14ac:dyDescent="0.2">
      <c r="A9135" t="s">
        <v>9421</v>
      </c>
      <c r="B9135" t="s">
        <v>34996</v>
      </c>
      <c r="I9135" t="s">
        <v>5</v>
      </c>
      <c r="J9135">
        <v>243.59</v>
      </c>
      <c r="M9135">
        <v>243.59</v>
      </c>
      <c r="N9135">
        <f t="shared" si="142"/>
        <v>0</v>
      </c>
    </row>
    <row r="9136" spans="1:14" x14ac:dyDescent="0.2">
      <c r="A9136" t="s">
        <v>9422</v>
      </c>
      <c r="B9136" t="s">
        <v>34996</v>
      </c>
      <c r="I9136" t="s">
        <v>5</v>
      </c>
      <c r="J9136">
        <v>231.36</v>
      </c>
      <c r="M9136">
        <v>231.36</v>
      </c>
      <c r="N9136">
        <f t="shared" si="142"/>
        <v>0</v>
      </c>
    </row>
    <row r="9137" spans="1:14" x14ac:dyDescent="0.2">
      <c r="A9137" t="s">
        <v>9423</v>
      </c>
      <c r="B9137" t="s">
        <v>34997</v>
      </c>
      <c r="I9137" t="s">
        <v>5</v>
      </c>
      <c r="J9137">
        <v>328.84</v>
      </c>
      <c r="M9137">
        <v>328.84</v>
      </c>
      <c r="N9137">
        <f t="shared" si="142"/>
        <v>0</v>
      </c>
    </row>
    <row r="9138" spans="1:14" x14ac:dyDescent="0.2">
      <c r="A9138" t="s">
        <v>9424</v>
      </c>
      <c r="B9138" t="s">
        <v>34997</v>
      </c>
      <c r="I9138" t="s">
        <v>5</v>
      </c>
      <c r="J9138">
        <v>312.33999999999997</v>
      </c>
      <c r="M9138">
        <v>312.33999999999997</v>
      </c>
      <c r="N9138">
        <f t="shared" si="142"/>
        <v>0</v>
      </c>
    </row>
    <row r="9139" spans="1:14" x14ac:dyDescent="0.2">
      <c r="A9139" t="s">
        <v>9425</v>
      </c>
      <c r="B9139" t="s">
        <v>34998</v>
      </c>
      <c r="I9139" t="s">
        <v>5</v>
      </c>
      <c r="J9139">
        <v>389.74</v>
      </c>
      <c r="M9139">
        <v>389.74</v>
      </c>
      <c r="N9139">
        <f t="shared" si="142"/>
        <v>0</v>
      </c>
    </row>
    <row r="9140" spans="1:14" x14ac:dyDescent="0.2">
      <c r="A9140" t="s">
        <v>9426</v>
      </c>
      <c r="B9140" t="s">
        <v>34998</v>
      </c>
      <c r="I9140" t="s">
        <v>5</v>
      </c>
      <c r="J9140">
        <v>370.19</v>
      </c>
      <c r="M9140">
        <v>370.19</v>
      </c>
      <c r="N9140">
        <f t="shared" si="142"/>
        <v>0</v>
      </c>
    </row>
    <row r="9141" spans="1:14" x14ac:dyDescent="0.2">
      <c r="A9141" t="s">
        <v>9427</v>
      </c>
      <c r="B9141" t="s">
        <v>34999</v>
      </c>
      <c r="I9141" t="s">
        <v>113</v>
      </c>
      <c r="J9141">
        <v>20.49</v>
      </c>
      <c r="M9141">
        <v>20.49</v>
      </c>
      <c r="N9141">
        <f t="shared" si="142"/>
        <v>0</v>
      </c>
    </row>
    <row r="9142" spans="1:14" x14ac:dyDescent="0.2">
      <c r="A9142" t="s">
        <v>9428</v>
      </c>
      <c r="B9142" t="s">
        <v>34999</v>
      </c>
      <c r="I9142" t="s">
        <v>113</v>
      </c>
      <c r="J9142">
        <v>19.46</v>
      </c>
      <c r="M9142">
        <v>19.46</v>
      </c>
      <c r="N9142">
        <f t="shared" si="142"/>
        <v>0</v>
      </c>
    </row>
    <row r="9143" spans="1:14" x14ac:dyDescent="0.2">
      <c r="A9143" t="s">
        <v>9429</v>
      </c>
      <c r="B9143" t="s">
        <v>35000</v>
      </c>
      <c r="I9143" t="s">
        <v>5</v>
      </c>
      <c r="J9143">
        <v>149.80000000000001</v>
      </c>
      <c r="M9143">
        <v>149.80000000000001</v>
      </c>
      <c r="N9143">
        <f t="shared" si="142"/>
        <v>0</v>
      </c>
    </row>
    <row r="9144" spans="1:14" x14ac:dyDescent="0.2">
      <c r="A9144" t="s">
        <v>9430</v>
      </c>
      <c r="B9144" t="s">
        <v>35000</v>
      </c>
      <c r="I9144" t="s">
        <v>5</v>
      </c>
      <c r="J9144">
        <v>129.78</v>
      </c>
      <c r="M9144">
        <v>129.78</v>
      </c>
      <c r="N9144">
        <f t="shared" si="142"/>
        <v>0</v>
      </c>
    </row>
    <row r="9145" spans="1:14" x14ac:dyDescent="0.2">
      <c r="A9145" t="s">
        <v>9431</v>
      </c>
      <c r="B9145" t="s">
        <v>35001</v>
      </c>
      <c r="I9145" t="s">
        <v>5</v>
      </c>
      <c r="J9145">
        <v>194.74</v>
      </c>
      <c r="M9145">
        <v>194.74</v>
      </c>
      <c r="N9145">
        <f t="shared" si="142"/>
        <v>0</v>
      </c>
    </row>
    <row r="9146" spans="1:14" x14ac:dyDescent="0.2">
      <c r="A9146" t="s">
        <v>9432</v>
      </c>
      <c r="B9146" t="s">
        <v>35001</v>
      </c>
      <c r="I9146" t="s">
        <v>5</v>
      </c>
      <c r="J9146">
        <v>168.71</v>
      </c>
      <c r="M9146">
        <v>168.71</v>
      </c>
      <c r="N9146">
        <f t="shared" si="142"/>
        <v>0</v>
      </c>
    </row>
    <row r="9147" spans="1:14" x14ac:dyDescent="0.2">
      <c r="A9147" t="s">
        <v>9433</v>
      </c>
      <c r="B9147" t="s">
        <v>35002</v>
      </c>
      <c r="I9147" t="s">
        <v>5</v>
      </c>
      <c r="J9147">
        <v>344.54</v>
      </c>
      <c r="M9147">
        <v>344.54</v>
      </c>
      <c r="N9147">
        <f t="shared" si="142"/>
        <v>0</v>
      </c>
    </row>
    <row r="9148" spans="1:14" x14ac:dyDescent="0.2">
      <c r="A9148" t="s">
        <v>9434</v>
      </c>
      <c r="B9148" t="s">
        <v>35002</v>
      </c>
      <c r="I9148" t="s">
        <v>5</v>
      </c>
      <c r="J9148">
        <v>298.49</v>
      </c>
      <c r="M9148">
        <v>298.49</v>
      </c>
      <c r="N9148">
        <f t="shared" si="142"/>
        <v>0</v>
      </c>
    </row>
    <row r="9149" spans="1:14" x14ac:dyDescent="0.2">
      <c r="A9149" t="s">
        <v>9435</v>
      </c>
      <c r="B9149" t="s">
        <v>35003</v>
      </c>
      <c r="I9149" t="s">
        <v>5</v>
      </c>
      <c r="J9149">
        <v>404.46</v>
      </c>
      <c r="M9149">
        <v>404.46</v>
      </c>
      <c r="N9149">
        <f t="shared" si="142"/>
        <v>0</v>
      </c>
    </row>
    <row r="9150" spans="1:14" x14ac:dyDescent="0.2">
      <c r="A9150" t="s">
        <v>9436</v>
      </c>
      <c r="B9150" t="s">
        <v>35003</v>
      </c>
      <c r="I9150" t="s">
        <v>5</v>
      </c>
      <c r="J9150">
        <v>350.4</v>
      </c>
      <c r="M9150">
        <v>350.4</v>
      </c>
      <c r="N9150">
        <f t="shared" si="142"/>
        <v>0</v>
      </c>
    </row>
    <row r="9151" spans="1:14" x14ac:dyDescent="0.2">
      <c r="A9151" t="s">
        <v>9437</v>
      </c>
      <c r="B9151" t="s">
        <v>9438</v>
      </c>
      <c r="I9151" t="s">
        <v>5</v>
      </c>
      <c r="J9151">
        <v>469.59</v>
      </c>
      <c r="M9151">
        <v>469.59</v>
      </c>
      <c r="N9151">
        <f t="shared" si="142"/>
        <v>0</v>
      </c>
    </row>
    <row r="9152" spans="1:14" x14ac:dyDescent="0.2">
      <c r="A9152" t="s">
        <v>9439</v>
      </c>
      <c r="B9152" t="s">
        <v>9438</v>
      </c>
      <c r="I9152" t="s">
        <v>5</v>
      </c>
      <c r="J9152">
        <v>452.34</v>
      </c>
      <c r="M9152">
        <v>452.34</v>
      </c>
      <c r="N9152">
        <f t="shared" si="142"/>
        <v>0</v>
      </c>
    </row>
    <row r="9153" spans="1:14" x14ac:dyDescent="0.2">
      <c r="A9153" t="s">
        <v>9440</v>
      </c>
      <c r="B9153" t="s">
        <v>35004</v>
      </c>
      <c r="I9153" t="s">
        <v>5</v>
      </c>
      <c r="J9153">
        <v>704.38</v>
      </c>
      <c r="M9153">
        <v>704.38</v>
      </c>
      <c r="N9153">
        <f t="shared" si="142"/>
        <v>0</v>
      </c>
    </row>
    <row r="9154" spans="1:14" x14ac:dyDescent="0.2">
      <c r="A9154" t="s">
        <v>9441</v>
      </c>
      <c r="B9154" t="s">
        <v>35004</v>
      </c>
      <c r="I9154" t="s">
        <v>5</v>
      </c>
      <c r="J9154">
        <v>678.52</v>
      </c>
      <c r="M9154">
        <v>678.52</v>
      </c>
      <c r="N9154">
        <f t="shared" si="142"/>
        <v>0</v>
      </c>
    </row>
    <row r="9155" spans="1:14" x14ac:dyDescent="0.2">
      <c r="A9155" t="s">
        <v>9442</v>
      </c>
      <c r="B9155" t="s">
        <v>35005</v>
      </c>
      <c r="I9155" t="s">
        <v>5</v>
      </c>
      <c r="J9155">
        <v>813.95</v>
      </c>
      <c r="M9155">
        <v>813.95</v>
      </c>
      <c r="N9155">
        <f t="shared" si="142"/>
        <v>0</v>
      </c>
    </row>
    <row r="9156" spans="1:14" x14ac:dyDescent="0.2">
      <c r="A9156" t="s">
        <v>9443</v>
      </c>
      <c r="B9156" t="s">
        <v>35005</v>
      </c>
      <c r="I9156" t="s">
        <v>5</v>
      </c>
      <c r="J9156">
        <v>784.07</v>
      </c>
      <c r="M9156">
        <v>784.07</v>
      </c>
      <c r="N9156">
        <f t="shared" ref="N9156:N9219" si="143">J9156-M9156</f>
        <v>0</v>
      </c>
    </row>
    <row r="9157" spans="1:14" x14ac:dyDescent="0.2">
      <c r="A9157" t="s">
        <v>9444</v>
      </c>
      <c r="B9157" t="s">
        <v>35006</v>
      </c>
      <c r="I9157" t="s">
        <v>5</v>
      </c>
      <c r="J9157">
        <v>939.18</v>
      </c>
      <c r="M9157">
        <v>939.18</v>
      </c>
      <c r="N9157">
        <f t="shared" si="143"/>
        <v>0</v>
      </c>
    </row>
    <row r="9158" spans="1:14" x14ac:dyDescent="0.2">
      <c r="A9158" t="s">
        <v>9445</v>
      </c>
      <c r="B9158" t="s">
        <v>35006</v>
      </c>
      <c r="I9158" t="s">
        <v>5</v>
      </c>
      <c r="J9158">
        <v>904.69</v>
      </c>
      <c r="M9158">
        <v>904.69</v>
      </c>
      <c r="N9158">
        <f t="shared" si="143"/>
        <v>0</v>
      </c>
    </row>
    <row r="9159" spans="1:14" x14ac:dyDescent="0.2">
      <c r="A9159" t="s">
        <v>9446</v>
      </c>
      <c r="B9159" t="s">
        <v>35007</v>
      </c>
      <c r="I9159" t="s">
        <v>5</v>
      </c>
      <c r="J9159">
        <v>1173.97</v>
      </c>
      <c r="M9159">
        <v>1173.97</v>
      </c>
      <c r="N9159">
        <f t="shared" si="143"/>
        <v>0</v>
      </c>
    </row>
    <row r="9160" spans="1:14" x14ac:dyDescent="0.2">
      <c r="A9160" t="s">
        <v>9447</v>
      </c>
      <c r="B9160" t="s">
        <v>35007</v>
      </c>
      <c r="I9160" t="s">
        <v>5</v>
      </c>
      <c r="J9160">
        <v>1130.8699999999999</v>
      </c>
      <c r="M9160">
        <v>1130.8699999999999</v>
      </c>
      <c r="N9160">
        <f t="shared" si="143"/>
        <v>0</v>
      </c>
    </row>
    <row r="9161" spans="1:14" x14ac:dyDescent="0.2">
      <c r="A9161" t="s">
        <v>9448</v>
      </c>
      <c r="B9161" t="s">
        <v>35008</v>
      </c>
      <c r="I9161" t="s">
        <v>5</v>
      </c>
      <c r="J9161">
        <v>1455.73</v>
      </c>
      <c r="M9161">
        <v>1455.73</v>
      </c>
      <c r="N9161">
        <f t="shared" si="143"/>
        <v>0</v>
      </c>
    </row>
    <row r="9162" spans="1:14" x14ac:dyDescent="0.2">
      <c r="A9162" t="s">
        <v>9449</v>
      </c>
      <c r="B9162" t="s">
        <v>35008</v>
      </c>
      <c r="I9162" t="s">
        <v>5</v>
      </c>
      <c r="J9162">
        <v>1402.28</v>
      </c>
      <c r="M9162">
        <v>1402.28</v>
      </c>
      <c r="N9162">
        <f t="shared" si="143"/>
        <v>0</v>
      </c>
    </row>
    <row r="9163" spans="1:14" x14ac:dyDescent="0.2">
      <c r="A9163" t="s">
        <v>9450</v>
      </c>
      <c r="B9163" t="s">
        <v>35009</v>
      </c>
      <c r="I9163" t="s">
        <v>5</v>
      </c>
      <c r="J9163">
        <v>158.44999999999999</v>
      </c>
      <c r="M9163">
        <v>158.44999999999999</v>
      </c>
      <c r="N9163">
        <f t="shared" si="143"/>
        <v>0</v>
      </c>
    </row>
    <row r="9164" spans="1:14" x14ac:dyDescent="0.2">
      <c r="A9164" t="s">
        <v>9451</v>
      </c>
      <c r="B9164" t="s">
        <v>35009</v>
      </c>
      <c r="I9164" t="s">
        <v>5</v>
      </c>
      <c r="J9164">
        <v>138.27000000000001</v>
      </c>
      <c r="M9164">
        <v>138.27000000000001</v>
      </c>
      <c r="N9164">
        <f t="shared" si="143"/>
        <v>0</v>
      </c>
    </row>
    <row r="9165" spans="1:14" x14ac:dyDescent="0.2">
      <c r="A9165" t="s">
        <v>9452</v>
      </c>
      <c r="B9165" t="s">
        <v>9453</v>
      </c>
      <c r="I9165" t="s">
        <v>5</v>
      </c>
      <c r="J9165">
        <v>249.21</v>
      </c>
      <c r="M9165">
        <v>249.21</v>
      </c>
      <c r="N9165">
        <f t="shared" si="143"/>
        <v>0</v>
      </c>
    </row>
    <row r="9166" spans="1:14" x14ac:dyDescent="0.2">
      <c r="A9166" t="s">
        <v>9454</v>
      </c>
      <c r="B9166" t="s">
        <v>9453</v>
      </c>
      <c r="I9166" t="s">
        <v>5</v>
      </c>
      <c r="J9166">
        <v>217.25</v>
      </c>
      <c r="M9166">
        <v>217.25</v>
      </c>
      <c r="N9166">
        <f t="shared" si="143"/>
        <v>0</v>
      </c>
    </row>
    <row r="9167" spans="1:14" x14ac:dyDescent="0.2">
      <c r="A9167" t="s">
        <v>9455</v>
      </c>
      <c r="B9167" t="s">
        <v>35010</v>
      </c>
      <c r="I9167" t="s">
        <v>5</v>
      </c>
      <c r="J9167">
        <v>271.39999999999998</v>
      </c>
      <c r="M9167">
        <v>271.39999999999998</v>
      </c>
      <c r="N9167">
        <f t="shared" si="143"/>
        <v>0</v>
      </c>
    </row>
    <row r="9168" spans="1:14" x14ac:dyDescent="0.2">
      <c r="A9168" t="s">
        <v>9456</v>
      </c>
      <c r="B9168" t="s">
        <v>35010</v>
      </c>
      <c r="I9168" t="s">
        <v>5</v>
      </c>
      <c r="J9168">
        <v>236.91</v>
      </c>
      <c r="M9168">
        <v>236.91</v>
      </c>
      <c r="N9168">
        <f t="shared" si="143"/>
        <v>0</v>
      </c>
    </row>
    <row r="9169" spans="1:14" x14ac:dyDescent="0.2">
      <c r="A9169" t="s">
        <v>9457</v>
      </c>
      <c r="B9169" t="s">
        <v>9458</v>
      </c>
      <c r="I9169" t="s">
        <v>5</v>
      </c>
      <c r="J9169">
        <v>316.43</v>
      </c>
      <c r="M9169">
        <v>316.43</v>
      </c>
      <c r="N9169">
        <f t="shared" si="143"/>
        <v>0</v>
      </c>
    </row>
    <row r="9170" spans="1:14" x14ac:dyDescent="0.2">
      <c r="A9170" t="s">
        <v>9459</v>
      </c>
      <c r="B9170" t="s">
        <v>9458</v>
      </c>
      <c r="I9170" t="s">
        <v>5</v>
      </c>
      <c r="J9170">
        <v>276.23</v>
      </c>
      <c r="M9170">
        <v>276.23</v>
      </c>
      <c r="N9170">
        <f t="shared" si="143"/>
        <v>0</v>
      </c>
    </row>
    <row r="9171" spans="1:14" x14ac:dyDescent="0.2">
      <c r="A9171" t="s">
        <v>9460</v>
      </c>
      <c r="B9171" t="s">
        <v>35011</v>
      </c>
      <c r="I9171" t="s">
        <v>5</v>
      </c>
      <c r="J9171">
        <v>339.41</v>
      </c>
      <c r="M9171">
        <v>339.41</v>
      </c>
      <c r="N9171">
        <f t="shared" si="143"/>
        <v>0</v>
      </c>
    </row>
    <row r="9172" spans="1:14" x14ac:dyDescent="0.2">
      <c r="A9172" t="s">
        <v>9461</v>
      </c>
      <c r="B9172" t="s">
        <v>35011</v>
      </c>
      <c r="I9172" t="s">
        <v>5</v>
      </c>
      <c r="J9172">
        <v>296.52</v>
      </c>
      <c r="M9172">
        <v>296.52</v>
      </c>
      <c r="N9172">
        <f t="shared" si="143"/>
        <v>0</v>
      </c>
    </row>
    <row r="9173" spans="1:14" x14ac:dyDescent="0.2">
      <c r="A9173" t="s">
        <v>9462</v>
      </c>
      <c r="B9173" t="s">
        <v>9463</v>
      </c>
      <c r="I9173" t="s">
        <v>5</v>
      </c>
      <c r="J9173">
        <v>366.81</v>
      </c>
      <c r="M9173">
        <v>366.81</v>
      </c>
      <c r="N9173">
        <f t="shared" si="143"/>
        <v>0</v>
      </c>
    </row>
    <row r="9174" spans="1:14" x14ac:dyDescent="0.2">
      <c r="A9174" t="s">
        <v>9464</v>
      </c>
      <c r="B9174" t="s">
        <v>9463</v>
      </c>
      <c r="I9174" t="s">
        <v>5</v>
      </c>
      <c r="J9174">
        <v>320.91000000000003</v>
      </c>
      <c r="M9174">
        <v>320.91000000000003</v>
      </c>
      <c r="N9174">
        <f t="shared" si="143"/>
        <v>0</v>
      </c>
    </row>
    <row r="9175" spans="1:14" x14ac:dyDescent="0.2">
      <c r="A9175" t="s">
        <v>9465</v>
      </c>
      <c r="B9175" t="s">
        <v>9466</v>
      </c>
      <c r="I9175" t="s">
        <v>5</v>
      </c>
      <c r="J9175">
        <v>190.01</v>
      </c>
      <c r="M9175">
        <v>190.01</v>
      </c>
      <c r="N9175">
        <f t="shared" si="143"/>
        <v>0</v>
      </c>
    </row>
    <row r="9176" spans="1:14" x14ac:dyDescent="0.2">
      <c r="A9176" t="s">
        <v>9467</v>
      </c>
      <c r="B9176" t="s">
        <v>9466</v>
      </c>
      <c r="I9176" t="s">
        <v>5</v>
      </c>
      <c r="J9176">
        <v>165.88</v>
      </c>
      <c r="M9176">
        <v>165.88</v>
      </c>
      <c r="N9176">
        <f t="shared" si="143"/>
        <v>0</v>
      </c>
    </row>
    <row r="9177" spans="1:14" x14ac:dyDescent="0.2">
      <c r="A9177" t="s">
        <v>9468</v>
      </c>
      <c r="B9177" t="s">
        <v>9469</v>
      </c>
      <c r="I9177" t="s">
        <v>5</v>
      </c>
      <c r="J9177">
        <v>280.69</v>
      </c>
      <c r="M9177">
        <v>280.69</v>
      </c>
      <c r="N9177">
        <f t="shared" si="143"/>
        <v>0</v>
      </c>
    </row>
    <row r="9178" spans="1:14" x14ac:dyDescent="0.2">
      <c r="A9178" t="s">
        <v>9470</v>
      </c>
      <c r="B9178" t="s">
        <v>9469</v>
      </c>
      <c r="I9178" t="s">
        <v>5</v>
      </c>
      <c r="J9178">
        <v>245.21</v>
      </c>
      <c r="M9178">
        <v>245.21</v>
      </c>
      <c r="N9178">
        <f t="shared" si="143"/>
        <v>0</v>
      </c>
    </row>
    <row r="9179" spans="1:14" x14ac:dyDescent="0.2">
      <c r="A9179" t="s">
        <v>9471</v>
      </c>
      <c r="B9179" t="s">
        <v>9472</v>
      </c>
      <c r="I9179" t="s">
        <v>5</v>
      </c>
      <c r="J9179">
        <v>159.69</v>
      </c>
      <c r="M9179">
        <v>159.69</v>
      </c>
      <c r="N9179">
        <f t="shared" si="143"/>
        <v>0</v>
      </c>
    </row>
    <row r="9180" spans="1:14" x14ac:dyDescent="0.2">
      <c r="A9180" t="s">
        <v>9473</v>
      </c>
      <c r="B9180" t="s">
        <v>9472</v>
      </c>
      <c r="I9180" t="s">
        <v>5</v>
      </c>
      <c r="J9180">
        <v>139.47</v>
      </c>
      <c r="M9180">
        <v>139.47</v>
      </c>
      <c r="N9180">
        <f t="shared" si="143"/>
        <v>0</v>
      </c>
    </row>
    <row r="9181" spans="1:14" x14ac:dyDescent="0.2">
      <c r="A9181" t="s">
        <v>9474</v>
      </c>
      <c r="B9181" t="s">
        <v>9475</v>
      </c>
      <c r="I9181" t="s">
        <v>5</v>
      </c>
      <c r="J9181">
        <v>238.58</v>
      </c>
      <c r="M9181">
        <v>238.58</v>
      </c>
      <c r="N9181">
        <f t="shared" si="143"/>
        <v>0</v>
      </c>
    </row>
    <row r="9182" spans="1:14" x14ac:dyDescent="0.2">
      <c r="A9182" t="s">
        <v>9476</v>
      </c>
      <c r="B9182" t="s">
        <v>9475</v>
      </c>
      <c r="I9182" t="s">
        <v>5</v>
      </c>
      <c r="J9182">
        <v>208.12</v>
      </c>
      <c r="M9182">
        <v>208.12</v>
      </c>
      <c r="N9182">
        <f t="shared" si="143"/>
        <v>0</v>
      </c>
    </row>
    <row r="9183" spans="1:14" x14ac:dyDescent="0.2">
      <c r="A9183" t="s">
        <v>9477</v>
      </c>
      <c r="B9183" t="s">
        <v>9478</v>
      </c>
      <c r="I9183" t="s">
        <v>5</v>
      </c>
      <c r="J9183">
        <v>348.54</v>
      </c>
      <c r="M9183">
        <v>348.54</v>
      </c>
      <c r="N9183">
        <f t="shared" si="143"/>
        <v>0</v>
      </c>
    </row>
    <row r="9184" spans="1:14" x14ac:dyDescent="0.2">
      <c r="A9184" t="s">
        <v>9479</v>
      </c>
      <c r="B9184" t="s">
        <v>9478</v>
      </c>
      <c r="I9184" t="s">
        <v>5</v>
      </c>
      <c r="J9184">
        <v>311.77999999999997</v>
      </c>
      <c r="M9184">
        <v>311.77999999999997</v>
      </c>
      <c r="N9184">
        <f t="shared" si="143"/>
        <v>0</v>
      </c>
    </row>
    <row r="9185" spans="1:14" x14ac:dyDescent="0.2">
      <c r="A9185" t="s">
        <v>9480</v>
      </c>
      <c r="B9185" t="s">
        <v>35012</v>
      </c>
      <c r="I9185" t="s">
        <v>4</v>
      </c>
      <c r="J9185">
        <v>41.59</v>
      </c>
      <c r="M9185">
        <v>41.59</v>
      </c>
      <c r="N9185">
        <f t="shared" si="143"/>
        <v>0</v>
      </c>
    </row>
    <row r="9186" spans="1:14" x14ac:dyDescent="0.2">
      <c r="A9186" t="s">
        <v>9481</v>
      </c>
      <c r="B9186" t="s">
        <v>35012</v>
      </c>
      <c r="I9186" t="s">
        <v>4</v>
      </c>
      <c r="J9186">
        <v>39.03</v>
      </c>
      <c r="M9186">
        <v>39.03</v>
      </c>
      <c r="N9186">
        <f t="shared" si="143"/>
        <v>0</v>
      </c>
    </row>
    <row r="9187" spans="1:14" x14ac:dyDescent="0.2">
      <c r="A9187" t="s">
        <v>9482</v>
      </c>
      <c r="B9187" t="s">
        <v>35013</v>
      </c>
      <c r="I9187" t="s">
        <v>4</v>
      </c>
      <c r="J9187">
        <v>36.659999999999997</v>
      </c>
      <c r="M9187">
        <v>36.659999999999997</v>
      </c>
      <c r="N9187">
        <f t="shared" si="143"/>
        <v>0</v>
      </c>
    </row>
    <row r="9188" spans="1:14" x14ac:dyDescent="0.2">
      <c r="A9188" t="s">
        <v>9483</v>
      </c>
      <c r="B9188" t="s">
        <v>35013</v>
      </c>
      <c r="I9188" t="s">
        <v>4</v>
      </c>
      <c r="J9188">
        <v>33.979999999999997</v>
      </c>
      <c r="M9188">
        <v>33.979999999999997</v>
      </c>
      <c r="N9188">
        <f t="shared" si="143"/>
        <v>0</v>
      </c>
    </row>
    <row r="9189" spans="1:14" x14ac:dyDescent="0.2">
      <c r="A9189" t="s">
        <v>152</v>
      </c>
      <c r="B9189" t="s">
        <v>35014</v>
      </c>
      <c r="I9189" t="s">
        <v>113</v>
      </c>
      <c r="J9189">
        <v>11.55</v>
      </c>
      <c r="M9189">
        <v>11.55</v>
      </c>
      <c r="N9189">
        <f t="shared" si="143"/>
        <v>0</v>
      </c>
    </row>
    <row r="9190" spans="1:14" x14ac:dyDescent="0.2">
      <c r="A9190" t="s">
        <v>9484</v>
      </c>
      <c r="B9190" t="s">
        <v>35014</v>
      </c>
      <c r="I9190" t="s">
        <v>113</v>
      </c>
      <c r="J9190">
        <v>11.55</v>
      </c>
      <c r="M9190">
        <v>11.55</v>
      </c>
      <c r="N9190">
        <f t="shared" si="143"/>
        <v>0</v>
      </c>
    </row>
    <row r="9191" spans="1:14" x14ac:dyDescent="0.2">
      <c r="A9191" t="s">
        <v>153</v>
      </c>
      <c r="B9191" t="s">
        <v>35015</v>
      </c>
      <c r="I9191" t="s">
        <v>113</v>
      </c>
      <c r="J9191">
        <v>13.21</v>
      </c>
      <c r="M9191">
        <v>13.21</v>
      </c>
      <c r="N9191">
        <f t="shared" si="143"/>
        <v>0</v>
      </c>
    </row>
    <row r="9192" spans="1:14" x14ac:dyDescent="0.2">
      <c r="A9192" t="s">
        <v>9485</v>
      </c>
      <c r="B9192" t="s">
        <v>35015</v>
      </c>
      <c r="I9192" t="s">
        <v>113</v>
      </c>
      <c r="J9192">
        <v>13.21</v>
      </c>
      <c r="M9192">
        <v>13.21</v>
      </c>
      <c r="N9192">
        <f t="shared" si="143"/>
        <v>0</v>
      </c>
    </row>
    <row r="9193" spans="1:14" x14ac:dyDescent="0.2">
      <c r="A9193" t="s">
        <v>9486</v>
      </c>
      <c r="B9193" t="s">
        <v>35016</v>
      </c>
      <c r="I9193" t="s">
        <v>113</v>
      </c>
      <c r="J9193">
        <v>29.22</v>
      </c>
      <c r="M9193">
        <v>29.22</v>
      </c>
      <c r="N9193">
        <f t="shared" si="143"/>
        <v>0</v>
      </c>
    </row>
    <row r="9194" spans="1:14" x14ac:dyDescent="0.2">
      <c r="A9194" t="s">
        <v>9487</v>
      </c>
      <c r="B9194" t="s">
        <v>35016</v>
      </c>
      <c r="I9194" t="s">
        <v>113</v>
      </c>
      <c r="J9194">
        <v>28.98</v>
      </c>
      <c r="M9194">
        <v>28.98</v>
      </c>
      <c r="N9194">
        <f t="shared" si="143"/>
        <v>0</v>
      </c>
    </row>
    <row r="9195" spans="1:14" x14ac:dyDescent="0.2">
      <c r="A9195" t="s">
        <v>9488</v>
      </c>
      <c r="B9195" t="s">
        <v>35017</v>
      </c>
      <c r="I9195" t="s">
        <v>113</v>
      </c>
      <c r="J9195">
        <v>30.49</v>
      </c>
      <c r="M9195">
        <v>30.49</v>
      </c>
      <c r="N9195">
        <f t="shared" si="143"/>
        <v>0</v>
      </c>
    </row>
    <row r="9196" spans="1:14" x14ac:dyDescent="0.2">
      <c r="A9196" t="s">
        <v>9489</v>
      </c>
      <c r="B9196" t="s">
        <v>35017</v>
      </c>
      <c r="I9196" t="s">
        <v>113</v>
      </c>
      <c r="J9196">
        <v>30.41</v>
      </c>
      <c r="M9196">
        <v>30.41</v>
      </c>
      <c r="N9196">
        <f t="shared" si="143"/>
        <v>0</v>
      </c>
    </row>
    <row r="9197" spans="1:14" x14ac:dyDescent="0.2">
      <c r="A9197" t="s">
        <v>9490</v>
      </c>
      <c r="B9197" t="s">
        <v>35018</v>
      </c>
      <c r="I9197" t="s">
        <v>113</v>
      </c>
      <c r="J9197">
        <v>11.9</v>
      </c>
      <c r="M9197">
        <v>11.9</v>
      </c>
      <c r="N9197">
        <f t="shared" si="143"/>
        <v>0</v>
      </c>
    </row>
    <row r="9198" spans="1:14" x14ac:dyDescent="0.2">
      <c r="A9198" t="s">
        <v>9491</v>
      </c>
      <c r="B9198" t="s">
        <v>35018</v>
      </c>
      <c r="I9198" t="s">
        <v>113</v>
      </c>
      <c r="J9198">
        <v>11.9</v>
      </c>
      <c r="M9198">
        <v>11.9</v>
      </c>
      <c r="N9198">
        <f t="shared" si="143"/>
        <v>0</v>
      </c>
    </row>
    <row r="9199" spans="1:14" x14ac:dyDescent="0.2">
      <c r="A9199" t="s">
        <v>9492</v>
      </c>
      <c r="B9199" t="s">
        <v>35019</v>
      </c>
      <c r="I9199" t="s">
        <v>113</v>
      </c>
      <c r="J9199">
        <v>12.75</v>
      </c>
      <c r="M9199">
        <v>12.75</v>
      </c>
      <c r="N9199">
        <f t="shared" si="143"/>
        <v>0</v>
      </c>
    </row>
    <row r="9200" spans="1:14" x14ac:dyDescent="0.2">
      <c r="A9200" t="s">
        <v>9493</v>
      </c>
      <c r="B9200" t="s">
        <v>35019</v>
      </c>
      <c r="I9200" t="s">
        <v>113</v>
      </c>
      <c r="J9200">
        <v>12.75</v>
      </c>
      <c r="M9200">
        <v>12.75</v>
      </c>
      <c r="N9200">
        <f t="shared" si="143"/>
        <v>0</v>
      </c>
    </row>
    <row r="9201" spans="1:14" x14ac:dyDescent="0.2">
      <c r="A9201" t="s">
        <v>9494</v>
      </c>
      <c r="B9201" t="s">
        <v>35020</v>
      </c>
      <c r="I9201" t="s">
        <v>113</v>
      </c>
      <c r="J9201">
        <v>11.91</v>
      </c>
      <c r="M9201">
        <v>11.91</v>
      </c>
      <c r="N9201">
        <f t="shared" si="143"/>
        <v>0</v>
      </c>
    </row>
    <row r="9202" spans="1:14" x14ac:dyDescent="0.2">
      <c r="A9202" t="s">
        <v>9495</v>
      </c>
      <c r="B9202" t="s">
        <v>35020</v>
      </c>
      <c r="I9202" t="s">
        <v>113</v>
      </c>
      <c r="J9202">
        <v>11.91</v>
      </c>
      <c r="M9202">
        <v>11.91</v>
      </c>
      <c r="N9202">
        <f t="shared" si="143"/>
        <v>0</v>
      </c>
    </row>
    <row r="9203" spans="1:14" x14ac:dyDescent="0.2">
      <c r="A9203" t="s">
        <v>9496</v>
      </c>
      <c r="B9203" t="s">
        <v>22146</v>
      </c>
      <c r="I9203" t="s">
        <v>113</v>
      </c>
      <c r="J9203">
        <v>2.7</v>
      </c>
      <c r="M9203">
        <v>2.7</v>
      </c>
      <c r="N9203">
        <f t="shared" si="143"/>
        <v>0</v>
      </c>
    </row>
    <row r="9204" spans="1:14" x14ac:dyDescent="0.2">
      <c r="A9204" t="s">
        <v>9497</v>
      </c>
      <c r="B9204" t="s">
        <v>22146</v>
      </c>
      <c r="I9204" t="s">
        <v>113</v>
      </c>
      <c r="J9204">
        <v>2.7</v>
      </c>
      <c r="M9204">
        <v>2.7</v>
      </c>
      <c r="N9204">
        <f t="shared" si="143"/>
        <v>0</v>
      </c>
    </row>
    <row r="9205" spans="1:14" x14ac:dyDescent="0.2">
      <c r="A9205" t="s">
        <v>9498</v>
      </c>
      <c r="B9205" t="s">
        <v>35021</v>
      </c>
      <c r="I9205" t="s">
        <v>113</v>
      </c>
      <c r="J9205">
        <v>9.16</v>
      </c>
      <c r="M9205">
        <v>9.16</v>
      </c>
      <c r="N9205">
        <f t="shared" si="143"/>
        <v>0</v>
      </c>
    </row>
    <row r="9206" spans="1:14" x14ac:dyDescent="0.2">
      <c r="A9206" t="s">
        <v>9499</v>
      </c>
      <c r="B9206" t="s">
        <v>35021</v>
      </c>
      <c r="I9206" t="s">
        <v>113</v>
      </c>
      <c r="J9206">
        <v>8.9499999999999993</v>
      </c>
      <c r="M9206">
        <v>8.9499999999999993</v>
      </c>
      <c r="N9206">
        <f t="shared" si="143"/>
        <v>0</v>
      </c>
    </row>
    <row r="9207" spans="1:14" x14ac:dyDescent="0.2">
      <c r="A9207" t="s">
        <v>9500</v>
      </c>
      <c r="B9207" t="s">
        <v>35022</v>
      </c>
      <c r="I9207" t="s">
        <v>113</v>
      </c>
      <c r="J9207">
        <v>12.82</v>
      </c>
      <c r="M9207">
        <v>12.82</v>
      </c>
      <c r="N9207">
        <f t="shared" si="143"/>
        <v>0</v>
      </c>
    </row>
    <row r="9208" spans="1:14" x14ac:dyDescent="0.2">
      <c r="A9208" t="s">
        <v>9501</v>
      </c>
      <c r="B9208" t="s">
        <v>35022</v>
      </c>
      <c r="I9208" t="s">
        <v>113</v>
      </c>
      <c r="J9208">
        <v>12.55</v>
      </c>
      <c r="M9208">
        <v>12.55</v>
      </c>
      <c r="N9208">
        <f t="shared" si="143"/>
        <v>0</v>
      </c>
    </row>
    <row r="9209" spans="1:14" x14ac:dyDescent="0.2">
      <c r="A9209" t="s">
        <v>9502</v>
      </c>
      <c r="B9209" t="s">
        <v>35023</v>
      </c>
      <c r="I9209" t="s">
        <v>113</v>
      </c>
      <c r="J9209">
        <v>16.63</v>
      </c>
      <c r="M9209">
        <v>16.63</v>
      </c>
      <c r="N9209">
        <f t="shared" si="143"/>
        <v>0</v>
      </c>
    </row>
    <row r="9210" spans="1:14" x14ac:dyDescent="0.2">
      <c r="A9210" t="s">
        <v>9503</v>
      </c>
      <c r="B9210" t="s">
        <v>35023</v>
      </c>
      <c r="I9210" t="s">
        <v>113</v>
      </c>
      <c r="J9210">
        <v>16.309999999999999</v>
      </c>
      <c r="M9210">
        <v>16.309999999999999</v>
      </c>
      <c r="N9210">
        <f t="shared" si="143"/>
        <v>0</v>
      </c>
    </row>
    <row r="9211" spans="1:14" x14ac:dyDescent="0.2">
      <c r="A9211" t="s">
        <v>9504</v>
      </c>
      <c r="B9211" t="s">
        <v>35024</v>
      </c>
      <c r="I9211" t="s">
        <v>5</v>
      </c>
      <c r="J9211">
        <v>323.97000000000003</v>
      </c>
      <c r="M9211">
        <v>323.97000000000003</v>
      </c>
      <c r="N9211">
        <f t="shared" si="143"/>
        <v>0</v>
      </c>
    </row>
    <row r="9212" spans="1:14" x14ac:dyDescent="0.2">
      <c r="A9212" t="s">
        <v>9505</v>
      </c>
      <c r="B9212" t="s">
        <v>35024</v>
      </c>
      <c r="I9212" t="s">
        <v>5</v>
      </c>
      <c r="J9212">
        <v>307.72000000000003</v>
      </c>
      <c r="M9212">
        <v>307.72000000000003</v>
      </c>
      <c r="N9212">
        <f t="shared" si="143"/>
        <v>0</v>
      </c>
    </row>
    <row r="9213" spans="1:14" x14ac:dyDescent="0.2">
      <c r="A9213" t="s">
        <v>9506</v>
      </c>
      <c r="B9213" t="s">
        <v>35025</v>
      </c>
      <c r="I9213" t="s">
        <v>4</v>
      </c>
      <c r="J9213">
        <v>81.67</v>
      </c>
      <c r="M9213">
        <v>81.67</v>
      </c>
      <c r="N9213">
        <f t="shared" si="143"/>
        <v>0</v>
      </c>
    </row>
    <row r="9214" spans="1:14" x14ac:dyDescent="0.2">
      <c r="A9214" t="s">
        <v>9507</v>
      </c>
      <c r="B9214" t="s">
        <v>35025</v>
      </c>
      <c r="I9214" t="s">
        <v>4</v>
      </c>
      <c r="J9214">
        <v>76.709999999999994</v>
      </c>
      <c r="M9214">
        <v>76.709999999999994</v>
      </c>
      <c r="N9214">
        <f t="shared" si="143"/>
        <v>0</v>
      </c>
    </row>
    <row r="9215" spans="1:14" x14ac:dyDescent="0.2">
      <c r="A9215" t="s">
        <v>9508</v>
      </c>
      <c r="B9215" t="s">
        <v>35026</v>
      </c>
      <c r="I9215" t="s">
        <v>4</v>
      </c>
      <c r="J9215">
        <v>83.97</v>
      </c>
      <c r="M9215">
        <v>83.97</v>
      </c>
      <c r="N9215">
        <f t="shared" si="143"/>
        <v>0</v>
      </c>
    </row>
    <row r="9216" spans="1:14" x14ac:dyDescent="0.2">
      <c r="A9216" t="s">
        <v>9509</v>
      </c>
      <c r="B9216" t="s">
        <v>35026</v>
      </c>
      <c r="I9216" t="s">
        <v>4</v>
      </c>
      <c r="J9216">
        <v>78.84</v>
      </c>
      <c r="M9216">
        <v>78.84</v>
      </c>
      <c r="N9216">
        <f t="shared" si="143"/>
        <v>0</v>
      </c>
    </row>
    <row r="9217" spans="1:14" x14ac:dyDescent="0.2">
      <c r="A9217" t="s">
        <v>9510</v>
      </c>
      <c r="B9217" t="s">
        <v>35027</v>
      </c>
      <c r="I9217" t="s">
        <v>4</v>
      </c>
      <c r="J9217">
        <v>150.32</v>
      </c>
      <c r="M9217">
        <v>150.32</v>
      </c>
      <c r="N9217">
        <f t="shared" si="143"/>
        <v>0</v>
      </c>
    </row>
    <row r="9218" spans="1:14" x14ac:dyDescent="0.2">
      <c r="A9218" t="s">
        <v>9511</v>
      </c>
      <c r="B9218" t="s">
        <v>35027</v>
      </c>
      <c r="I9218" t="s">
        <v>4</v>
      </c>
      <c r="J9218">
        <v>143.07</v>
      </c>
      <c r="M9218">
        <v>143.07</v>
      </c>
      <c r="N9218">
        <f t="shared" si="143"/>
        <v>0</v>
      </c>
    </row>
    <row r="9219" spans="1:14" x14ac:dyDescent="0.2">
      <c r="A9219" t="s">
        <v>9512</v>
      </c>
      <c r="B9219" t="s">
        <v>35028</v>
      </c>
      <c r="I9219" t="s">
        <v>4</v>
      </c>
      <c r="J9219">
        <v>87.17</v>
      </c>
      <c r="M9219">
        <v>87.17</v>
      </c>
      <c r="N9219">
        <f t="shared" si="143"/>
        <v>0</v>
      </c>
    </row>
    <row r="9220" spans="1:14" x14ac:dyDescent="0.2">
      <c r="A9220" t="s">
        <v>9513</v>
      </c>
      <c r="B9220" t="s">
        <v>35028</v>
      </c>
      <c r="I9220" t="s">
        <v>4</v>
      </c>
      <c r="J9220">
        <v>81.28</v>
      </c>
      <c r="M9220">
        <v>81.28</v>
      </c>
      <c r="N9220">
        <f t="shared" ref="N9220:N9283" si="144">J9220-M9220</f>
        <v>0</v>
      </c>
    </row>
    <row r="9221" spans="1:14" x14ac:dyDescent="0.2">
      <c r="A9221" t="s">
        <v>9514</v>
      </c>
      <c r="B9221" t="s">
        <v>35029</v>
      </c>
      <c r="I9221" t="s">
        <v>4</v>
      </c>
      <c r="J9221">
        <v>131.01</v>
      </c>
      <c r="M9221">
        <v>131.01</v>
      </c>
      <c r="N9221">
        <f t="shared" si="144"/>
        <v>0</v>
      </c>
    </row>
    <row r="9222" spans="1:14" x14ac:dyDescent="0.2">
      <c r="A9222" t="s">
        <v>9515</v>
      </c>
      <c r="B9222" t="s">
        <v>35029</v>
      </c>
      <c r="I9222" t="s">
        <v>4</v>
      </c>
      <c r="J9222">
        <v>124.85</v>
      </c>
      <c r="M9222">
        <v>124.85</v>
      </c>
      <c r="N9222">
        <f t="shared" si="144"/>
        <v>0</v>
      </c>
    </row>
    <row r="9223" spans="1:14" x14ac:dyDescent="0.2">
      <c r="A9223" t="s">
        <v>9516</v>
      </c>
      <c r="B9223" t="s">
        <v>35030</v>
      </c>
      <c r="I9223" t="s">
        <v>4</v>
      </c>
      <c r="J9223">
        <v>152.44999999999999</v>
      </c>
      <c r="M9223">
        <v>152.44999999999999</v>
      </c>
      <c r="N9223">
        <f t="shared" si="144"/>
        <v>0</v>
      </c>
    </row>
    <row r="9224" spans="1:14" x14ac:dyDescent="0.2">
      <c r="A9224" t="s">
        <v>9517</v>
      </c>
      <c r="B9224" t="s">
        <v>35030</v>
      </c>
      <c r="I9224" t="s">
        <v>4</v>
      </c>
      <c r="J9224">
        <v>145.24</v>
      </c>
      <c r="M9224">
        <v>145.24</v>
      </c>
      <c r="N9224">
        <f t="shared" si="144"/>
        <v>0</v>
      </c>
    </row>
    <row r="9225" spans="1:14" x14ac:dyDescent="0.2">
      <c r="A9225" t="s">
        <v>9518</v>
      </c>
      <c r="B9225" t="s">
        <v>35031</v>
      </c>
      <c r="I9225" t="s">
        <v>4</v>
      </c>
      <c r="J9225">
        <v>70.33</v>
      </c>
      <c r="M9225">
        <v>70.33</v>
      </c>
      <c r="N9225">
        <f t="shared" si="144"/>
        <v>0</v>
      </c>
    </row>
    <row r="9226" spans="1:14" x14ac:dyDescent="0.2">
      <c r="A9226" t="s">
        <v>9519</v>
      </c>
      <c r="B9226" t="s">
        <v>35031</v>
      </c>
      <c r="I9226" t="s">
        <v>4</v>
      </c>
      <c r="J9226">
        <v>66.22</v>
      </c>
      <c r="M9226">
        <v>66.22</v>
      </c>
      <c r="N9226">
        <f t="shared" si="144"/>
        <v>0</v>
      </c>
    </row>
    <row r="9227" spans="1:14" x14ac:dyDescent="0.2">
      <c r="A9227" t="s">
        <v>9520</v>
      </c>
      <c r="B9227" t="s">
        <v>35032</v>
      </c>
      <c r="I9227" t="s">
        <v>4</v>
      </c>
      <c r="J9227">
        <v>95.83</v>
      </c>
      <c r="M9227">
        <v>95.83</v>
      </c>
      <c r="N9227">
        <f t="shared" si="144"/>
        <v>0</v>
      </c>
    </row>
    <row r="9228" spans="1:14" x14ac:dyDescent="0.2">
      <c r="A9228" t="s">
        <v>9521</v>
      </c>
      <c r="B9228" t="s">
        <v>35032</v>
      </c>
      <c r="I9228" t="s">
        <v>4</v>
      </c>
      <c r="J9228">
        <v>90.44</v>
      </c>
      <c r="M9228">
        <v>90.44</v>
      </c>
      <c r="N9228">
        <f t="shared" si="144"/>
        <v>0</v>
      </c>
    </row>
    <row r="9229" spans="1:14" x14ac:dyDescent="0.2">
      <c r="A9229" t="s">
        <v>9522</v>
      </c>
      <c r="B9229" t="s">
        <v>35033</v>
      </c>
      <c r="I9229" t="s">
        <v>4</v>
      </c>
      <c r="J9229">
        <v>121.74</v>
      </c>
      <c r="M9229">
        <v>121.74</v>
      </c>
      <c r="N9229">
        <f t="shared" si="144"/>
        <v>0</v>
      </c>
    </row>
    <row r="9230" spans="1:14" x14ac:dyDescent="0.2">
      <c r="A9230" t="s">
        <v>9523</v>
      </c>
      <c r="B9230" t="s">
        <v>35033</v>
      </c>
      <c r="I9230" t="s">
        <v>4</v>
      </c>
      <c r="J9230">
        <v>114.82</v>
      </c>
      <c r="M9230">
        <v>114.82</v>
      </c>
      <c r="N9230">
        <f t="shared" si="144"/>
        <v>0</v>
      </c>
    </row>
    <row r="9231" spans="1:14" x14ac:dyDescent="0.2">
      <c r="A9231" t="s">
        <v>9524</v>
      </c>
      <c r="B9231" t="s">
        <v>35034</v>
      </c>
      <c r="I9231" t="s">
        <v>4</v>
      </c>
      <c r="J9231">
        <v>95</v>
      </c>
      <c r="M9231">
        <v>95</v>
      </c>
      <c r="N9231">
        <f t="shared" si="144"/>
        <v>0</v>
      </c>
    </row>
    <row r="9232" spans="1:14" x14ac:dyDescent="0.2">
      <c r="A9232" t="s">
        <v>9525</v>
      </c>
      <c r="B9232" t="s">
        <v>35034</v>
      </c>
      <c r="I9232" t="s">
        <v>4</v>
      </c>
      <c r="J9232">
        <v>89.69</v>
      </c>
      <c r="M9232">
        <v>89.69</v>
      </c>
      <c r="N9232">
        <f t="shared" si="144"/>
        <v>0</v>
      </c>
    </row>
    <row r="9233" spans="1:14" x14ac:dyDescent="0.2">
      <c r="A9233" t="s">
        <v>9526</v>
      </c>
      <c r="B9233" t="s">
        <v>35035</v>
      </c>
      <c r="I9233" t="s">
        <v>4</v>
      </c>
      <c r="J9233">
        <v>131.72999999999999</v>
      </c>
      <c r="M9233">
        <v>131.72999999999999</v>
      </c>
      <c r="N9233">
        <f t="shared" si="144"/>
        <v>0</v>
      </c>
    </row>
    <row r="9234" spans="1:14" x14ac:dyDescent="0.2">
      <c r="A9234" t="s">
        <v>9527</v>
      </c>
      <c r="B9234" t="s">
        <v>35035</v>
      </c>
      <c r="I9234" t="s">
        <v>4</v>
      </c>
      <c r="J9234">
        <v>125.55</v>
      </c>
      <c r="M9234">
        <v>125.55</v>
      </c>
      <c r="N9234">
        <f t="shared" si="144"/>
        <v>0</v>
      </c>
    </row>
    <row r="9235" spans="1:14" x14ac:dyDescent="0.2">
      <c r="A9235" t="s">
        <v>9528</v>
      </c>
      <c r="B9235" t="s">
        <v>35036</v>
      </c>
      <c r="I9235" t="s">
        <v>4</v>
      </c>
      <c r="J9235">
        <v>177.13</v>
      </c>
      <c r="M9235">
        <v>177.13</v>
      </c>
      <c r="N9235">
        <f t="shared" si="144"/>
        <v>0</v>
      </c>
    </row>
    <row r="9236" spans="1:14" x14ac:dyDescent="0.2">
      <c r="A9236" t="s">
        <v>9529</v>
      </c>
      <c r="B9236" t="s">
        <v>35036</v>
      </c>
      <c r="I9236" t="s">
        <v>4</v>
      </c>
      <c r="J9236">
        <v>169.47</v>
      </c>
      <c r="M9236">
        <v>169.47</v>
      </c>
      <c r="N9236">
        <f t="shared" si="144"/>
        <v>0</v>
      </c>
    </row>
    <row r="9237" spans="1:14" x14ac:dyDescent="0.2">
      <c r="A9237" t="s">
        <v>9530</v>
      </c>
      <c r="B9237" t="s">
        <v>35037</v>
      </c>
      <c r="I9237" t="s">
        <v>4</v>
      </c>
      <c r="J9237">
        <v>227.97</v>
      </c>
      <c r="M9237">
        <v>227.97</v>
      </c>
      <c r="N9237">
        <f t="shared" si="144"/>
        <v>0</v>
      </c>
    </row>
    <row r="9238" spans="1:14" x14ac:dyDescent="0.2">
      <c r="A9238" t="s">
        <v>9531</v>
      </c>
      <c r="B9238" t="s">
        <v>35037</v>
      </c>
      <c r="I9238" t="s">
        <v>4</v>
      </c>
      <c r="J9238">
        <v>222.75</v>
      </c>
      <c r="M9238">
        <v>222.75</v>
      </c>
      <c r="N9238">
        <f t="shared" si="144"/>
        <v>0</v>
      </c>
    </row>
    <row r="9239" spans="1:14" x14ac:dyDescent="0.2">
      <c r="A9239" t="s">
        <v>9532</v>
      </c>
      <c r="B9239" t="s">
        <v>35038</v>
      </c>
      <c r="I9239" t="s">
        <v>4</v>
      </c>
      <c r="J9239">
        <v>441.22</v>
      </c>
      <c r="M9239">
        <v>441.22</v>
      </c>
      <c r="N9239">
        <f t="shared" si="144"/>
        <v>0</v>
      </c>
    </row>
    <row r="9240" spans="1:14" x14ac:dyDescent="0.2">
      <c r="A9240" t="s">
        <v>9533</v>
      </c>
      <c r="B9240" t="s">
        <v>35038</v>
      </c>
      <c r="I9240" t="s">
        <v>4</v>
      </c>
      <c r="J9240">
        <v>433.49</v>
      </c>
      <c r="M9240">
        <v>433.49</v>
      </c>
      <c r="N9240">
        <f t="shared" si="144"/>
        <v>0</v>
      </c>
    </row>
    <row r="9241" spans="1:14" x14ac:dyDescent="0.2">
      <c r="A9241" t="s">
        <v>9534</v>
      </c>
      <c r="B9241" t="s">
        <v>35039</v>
      </c>
      <c r="I9241" t="s">
        <v>4</v>
      </c>
      <c r="J9241">
        <v>632.72</v>
      </c>
      <c r="M9241">
        <v>632.72</v>
      </c>
      <c r="N9241">
        <f t="shared" si="144"/>
        <v>0</v>
      </c>
    </row>
    <row r="9242" spans="1:14" x14ac:dyDescent="0.2">
      <c r="A9242" t="s">
        <v>9535</v>
      </c>
      <c r="B9242" t="s">
        <v>35039</v>
      </c>
      <c r="I9242" t="s">
        <v>4</v>
      </c>
      <c r="J9242">
        <v>623.23</v>
      </c>
      <c r="M9242">
        <v>623.23</v>
      </c>
      <c r="N9242">
        <f t="shared" si="144"/>
        <v>0</v>
      </c>
    </row>
    <row r="9243" spans="1:14" x14ac:dyDescent="0.2">
      <c r="A9243" t="s">
        <v>9536</v>
      </c>
      <c r="B9243" t="s">
        <v>35040</v>
      </c>
      <c r="I9243" t="s">
        <v>3</v>
      </c>
      <c r="J9243">
        <v>154.21</v>
      </c>
      <c r="M9243">
        <v>154.21</v>
      </c>
      <c r="N9243">
        <f t="shared" si="144"/>
        <v>0</v>
      </c>
    </row>
    <row r="9244" spans="1:14" x14ac:dyDescent="0.2">
      <c r="A9244" t="s">
        <v>9537</v>
      </c>
      <c r="B9244" t="s">
        <v>35040</v>
      </c>
      <c r="I9244" t="s">
        <v>3</v>
      </c>
      <c r="J9244">
        <v>142.4</v>
      </c>
      <c r="M9244">
        <v>142.4</v>
      </c>
      <c r="N9244">
        <f t="shared" si="144"/>
        <v>0</v>
      </c>
    </row>
    <row r="9245" spans="1:14" x14ac:dyDescent="0.2">
      <c r="A9245" t="s">
        <v>9538</v>
      </c>
      <c r="B9245" t="s">
        <v>35041</v>
      </c>
      <c r="I9245" t="s">
        <v>3</v>
      </c>
      <c r="J9245">
        <v>1046.8</v>
      </c>
      <c r="M9245">
        <v>1046.8</v>
      </c>
      <c r="N9245">
        <f t="shared" si="144"/>
        <v>0</v>
      </c>
    </row>
    <row r="9246" spans="1:14" x14ac:dyDescent="0.2">
      <c r="A9246" t="s">
        <v>9539</v>
      </c>
      <c r="B9246" t="s">
        <v>35041</v>
      </c>
      <c r="I9246" t="s">
        <v>3</v>
      </c>
      <c r="J9246">
        <v>980.57</v>
      </c>
      <c r="M9246">
        <v>980.57</v>
      </c>
      <c r="N9246">
        <f t="shared" si="144"/>
        <v>0</v>
      </c>
    </row>
    <row r="9247" spans="1:14" x14ac:dyDescent="0.2">
      <c r="A9247" t="s">
        <v>9540</v>
      </c>
      <c r="B9247" t="s">
        <v>35042</v>
      </c>
      <c r="I9247" t="s">
        <v>3</v>
      </c>
      <c r="J9247">
        <v>1277.6500000000001</v>
      </c>
      <c r="M9247">
        <v>1277.6500000000001</v>
      </c>
      <c r="N9247">
        <f t="shared" si="144"/>
        <v>0</v>
      </c>
    </row>
    <row r="9248" spans="1:14" x14ac:dyDescent="0.2">
      <c r="A9248" t="s">
        <v>9541</v>
      </c>
      <c r="B9248" t="s">
        <v>35042</v>
      </c>
      <c r="I9248" t="s">
        <v>3</v>
      </c>
      <c r="J9248">
        <v>1196.98</v>
      </c>
      <c r="M9248">
        <v>1196.98</v>
      </c>
      <c r="N9248">
        <f t="shared" si="144"/>
        <v>0</v>
      </c>
    </row>
    <row r="9249" spans="1:14" x14ac:dyDescent="0.2">
      <c r="A9249" t="s">
        <v>9542</v>
      </c>
      <c r="B9249" t="s">
        <v>35043</v>
      </c>
      <c r="I9249" t="s">
        <v>3</v>
      </c>
      <c r="J9249">
        <v>2093.61</v>
      </c>
      <c r="M9249">
        <v>2093.61</v>
      </c>
      <c r="N9249">
        <f t="shared" si="144"/>
        <v>0</v>
      </c>
    </row>
    <row r="9250" spans="1:14" x14ac:dyDescent="0.2">
      <c r="A9250" t="s">
        <v>9543</v>
      </c>
      <c r="B9250" t="s">
        <v>35043</v>
      </c>
      <c r="I9250" t="s">
        <v>3</v>
      </c>
      <c r="J9250">
        <v>1961.14</v>
      </c>
      <c r="M9250">
        <v>1961.14</v>
      </c>
      <c r="N9250">
        <f t="shared" si="144"/>
        <v>0</v>
      </c>
    </row>
    <row r="9251" spans="1:14" x14ac:dyDescent="0.2">
      <c r="A9251" t="s">
        <v>9544</v>
      </c>
      <c r="B9251" t="s">
        <v>35044</v>
      </c>
      <c r="I9251" t="s">
        <v>3</v>
      </c>
      <c r="J9251">
        <v>2824.21</v>
      </c>
      <c r="M9251">
        <v>2824.21</v>
      </c>
      <c r="N9251">
        <f t="shared" si="144"/>
        <v>0</v>
      </c>
    </row>
    <row r="9252" spans="1:14" x14ac:dyDescent="0.2">
      <c r="A9252" t="s">
        <v>9545</v>
      </c>
      <c r="B9252" t="s">
        <v>35044</v>
      </c>
      <c r="I9252" t="s">
        <v>3</v>
      </c>
      <c r="J9252">
        <v>2645.38</v>
      </c>
      <c r="M9252">
        <v>2645.38</v>
      </c>
      <c r="N9252">
        <f t="shared" si="144"/>
        <v>0</v>
      </c>
    </row>
    <row r="9253" spans="1:14" x14ac:dyDescent="0.2">
      <c r="A9253" t="s">
        <v>9546</v>
      </c>
      <c r="B9253" t="s">
        <v>35045</v>
      </c>
      <c r="I9253" t="s">
        <v>113</v>
      </c>
      <c r="J9253">
        <v>16.66</v>
      </c>
      <c r="M9253">
        <v>16.66</v>
      </c>
      <c r="N9253">
        <f t="shared" si="144"/>
        <v>0</v>
      </c>
    </row>
    <row r="9254" spans="1:14" x14ac:dyDescent="0.2">
      <c r="A9254" t="s">
        <v>9547</v>
      </c>
      <c r="B9254" t="s">
        <v>35045</v>
      </c>
      <c r="I9254" t="s">
        <v>113</v>
      </c>
      <c r="J9254">
        <v>16.170000000000002</v>
      </c>
      <c r="M9254">
        <v>16.170000000000002</v>
      </c>
      <c r="N9254">
        <f t="shared" si="144"/>
        <v>0</v>
      </c>
    </row>
    <row r="9255" spans="1:14" x14ac:dyDescent="0.2">
      <c r="A9255" t="s">
        <v>9548</v>
      </c>
      <c r="B9255" t="s">
        <v>9549</v>
      </c>
      <c r="I9255" t="s">
        <v>674</v>
      </c>
      <c r="J9255">
        <v>90.33</v>
      </c>
      <c r="M9255">
        <v>90.33</v>
      </c>
      <c r="N9255">
        <f t="shared" si="144"/>
        <v>0</v>
      </c>
    </row>
    <row r="9256" spans="1:14" x14ac:dyDescent="0.2">
      <c r="A9256" t="s">
        <v>9550</v>
      </c>
      <c r="B9256" t="s">
        <v>9549</v>
      </c>
      <c r="I9256" t="s">
        <v>674</v>
      </c>
      <c r="J9256">
        <v>78.28</v>
      </c>
      <c r="M9256">
        <v>78.28</v>
      </c>
      <c r="N9256">
        <f t="shared" si="144"/>
        <v>0</v>
      </c>
    </row>
    <row r="9257" spans="1:14" x14ac:dyDescent="0.2">
      <c r="A9257" t="s">
        <v>9551</v>
      </c>
      <c r="B9257" t="s">
        <v>35046</v>
      </c>
      <c r="I9257" t="s">
        <v>20</v>
      </c>
      <c r="J9257">
        <v>338.05</v>
      </c>
      <c r="M9257">
        <v>338.05</v>
      </c>
      <c r="N9257">
        <f t="shared" si="144"/>
        <v>0</v>
      </c>
    </row>
    <row r="9258" spans="1:14" x14ac:dyDescent="0.2">
      <c r="A9258" t="s">
        <v>9552</v>
      </c>
      <c r="B9258" t="s">
        <v>35046</v>
      </c>
      <c r="I9258" t="s">
        <v>20</v>
      </c>
      <c r="J9258">
        <v>338.05</v>
      </c>
      <c r="M9258">
        <v>338.05</v>
      </c>
      <c r="N9258">
        <f t="shared" si="144"/>
        <v>0</v>
      </c>
    </row>
    <row r="9259" spans="1:14" x14ac:dyDescent="0.2">
      <c r="A9259" t="s">
        <v>9553</v>
      </c>
      <c r="B9259" t="s">
        <v>35047</v>
      </c>
      <c r="I9259" t="s">
        <v>20</v>
      </c>
      <c r="J9259">
        <v>360.2</v>
      </c>
      <c r="M9259">
        <v>360.2</v>
      </c>
      <c r="N9259">
        <f t="shared" si="144"/>
        <v>0</v>
      </c>
    </row>
    <row r="9260" spans="1:14" x14ac:dyDescent="0.2">
      <c r="A9260" t="s">
        <v>9554</v>
      </c>
      <c r="B9260" t="s">
        <v>35047</v>
      </c>
      <c r="I9260" t="s">
        <v>20</v>
      </c>
      <c r="J9260">
        <v>360.2</v>
      </c>
      <c r="M9260">
        <v>360.2</v>
      </c>
      <c r="N9260">
        <f t="shared" si="144"/>
        <v>0</v>
      </c>
    </row>
    <row r="9261" spans="1:14" x14ac:dyDescent="0.2">
      <c r="A9261" t="s">
        <v>9555</v>
      </c>
      <c r="B9261" t="s">
        <v>35048</v>
      </c>
      <c r="I9261" t="s">
        <v>20</v>
      </c>
      <c r="J9261">
        <v>384.54</v>
      </c>
      <c r="M9261">
        <v>384.54</v>
      </c>
      <c r="N9261">
        <f t="shared" si="144"/>
        <v>0</v>
      </c>
    </row>
    <row r="9262" spans="1:14" x14ac:dyDescent="0.2">
      <c r="A9262" t="s">
        <v>9556</v>
      </c>
      <c r="B9262" t="s">
        <v>35048</v>
      </c>
      <c r="I9262" t="s">
        <v>20</v>
      </c>
      <c r="J9262">
        <v>384.54</v>
      </c>
      <c r="M9262">
        <v>384.54</v>
      </c>
      <c r="N9262">
        <f t="shared" si="144"/>
        <v>0</v>
      </c>
    </row>
    <row r="9263" spans="1:14" x14ac:dyDescent="0.2">
      <c r="A9263" t="s">
        <v>9557</v>
      </c>
      <c r="B9263" t="s">
        <v>35049</v>
      </c>
      <c r="I9263" t="s">
        <v>20</v>
      </c>
      <c r="J9263">
        <v>404.5</v>
      </c>
      <c r="M9263">
        <v>404.5</v>
      </c>
      <c r="N9263">
        <f t="shared" si="144"/>
        <v>0</v>
      </c>
    </row>
    <row r="9264" spans="1:14" x14ac:dyDescent="0.2">
      <c r="A9264" t="s">
        <v>9558</v>
      </c>
      <c r="B9264" t="s">
        <v>35049</v>
      </c>
      <c r="I9264" t="s">
        <v>20</v>
      </c>
      <c r="J9264">
        <v>404.5</v>
      </c>
      <c r="M9264">
        <v>404.5</v>
      </c>
      <c r="N9264">
        <f t="shared" si="144"/>
        <v>0</v>
      </c>
    </row>
    <row r="9265" spans="1:14" x14ac:dyDescent="0.2">
      <c r="A9265" t="s">
        <v>9559</v>
      </c>
      <c r="B9265" t="s">
        <v>35050</v>
      </c>
      <c r="I9265" t="s">
        <v>20</v>
      </c>
      <c r="J9265">
        <v>433.83</v>
      </c>
      <c r="M9265">
        <v>433.83</v>
      </c>
      <c r="N9265">
        <f t="shared" si="144"/>
        <v>0</v>
      </c>
    </row>
    <row r="9266" spans="1:14" x14ac:dyDescent="0.2">
      <c r="A9266" t="s">
        <v>9560</v>
      </c>
      <c r="B9266" t="s">
        <v>35050</v>
      </c>
      <c r="I9266" t="s">
        <v>20</v>
      </c>
      <c r="J9266">
        <v>433.83</v>
      </c>
      <c r="M9266">
        <v>433.83</v>
      </c>
      <c r="N9266">
        <f t="shared" si="144"/>
        <v>0</v>
      </c>
    </row>
    <row r="9267" spans="1:14" x14ac:dyDescent="0.2">
      <c r="A9267" t="s">
        <v>9561</v>
      </c>
      <c r="B9267" t="s">
        <v>35051</v>
      </c>
      <c r="I9267" t="s">
        <v>20</v>
      </c>
      <c r="J9267">
        <v>439.44</v>
      </c>
      <c r="M9267">
        <v>439.44</v>
      </c>
      <c r="N9267">
        <f t="shared" si="144"/>
        <v>0</v>
      </c>
    </row>
    <row r="9268" spans="1:14" x14ac:dyDescent="0.2">
      <c r="A9268" t="s">
        <v>9562</v>
      </c>
      <c r="B9268" t="s">
        <v>35051</v>
      </c>
      <c r="I9268" t="s">
        <v>20</v>
      </c>
      <c r="J9268">
        <v>439.44</v>
      </c>
      <c r="M9268">
        <v>439.44</v>
      </c>
      <c r="N9268">
        <f t="shared" si="144"/>
        <v>0</v>
      </c>
    </row>
    <row r="9269" spans="1:14" x14ac:dyDescent="0.2">
      <c r="A9269" t="s">
        <v>9563</v>
      </c>
      <c r="B9269" t="s">
        <v>35052</v>
      </c>
      <c r="I9269" t="s">
        <v>20</v>
      </c>
      <c r="J9269">
        <v>441.36</v>
      </c>
      <c r="M9269">
        <v>441.36</v>
      </c>
      <c r="N9269">
        <f t="shared" si="144"/>
        <v>0</v>
      </c>
    </row>
    <row r="9270" spans="1:14" x14ac:dyDescent="0.2">
      <c r="A9270" t="s">
        <v>9564</v>
      </c>
      <c r="B9270" t="s">
        <v>35052</v>
      </c>
      <c r="I9270" t="s">
        <v>20</v>
      </c>
      <c r="J9270">
        <v>441.36</v>
      </c>
      <c r="M9270">
        <v>441.36</v>
      </c>
      <c r="N9270">
        <f t="shared" si="144"/>
        <v>0</v>
      </c>
    </row>
    <row r="9271" spans="1:14" x14ac:dyDescent="0.2">
      <c r="A9271" t="s">
        <v>22147</v>
      </c>
      <c r="B9271" t="s">
        <v>35053</v>
      </c>
      <c r="I9271" t="s">
        <v>20</v>
      </c>
      <c r="J9271">
        <v>398.37</v>
      </c>
      <c r="M9271">
        <v>398.37</v>
      </c>
      <c r="N9271">
        <f t="shared" si="144"/>
        <v>0</v>
      </c>
    </row>
    <row r="9272" spans="1:14" x14ac:dyDescent="0.2">
      <c r="A9272" t="s">
        <v>22148</v>
      </c>
      <c r="B9272" t="s">
        <v>35053</v>
      </c>
      <c r="I9272" t="s">
        <v>20</v>
      </c>
      <c r="J9272">
        <v>398.37</v>
      </c>
      <c r="M9272">
        <v>398.37</v>
      </c>
      <c r="N9272">
        <f t="shared" si="144"/>
        <v>0</v>
      </c>
    </row>
    <row r="9273" spans="1:14" x14ac:dyDescent="0.2">
      <c r="A9273" t="s">
        <v>9565</v>
      </c>
      <c r="B9273" t="s">
        <v>35054</v>
      </c>
      <c r="I9273" t="s">
        <v>20</v>
      </c>
      <c r="J9273">
        <v>1120.56</v>
      </c>
      <c r="M9273">
        <v>1120.56</v>
      </c>
      <c r="N9273">
        <f t="shared" si="144"/>
        <v>0</v>
      </c>
    </row>
    <row r="9274" spans="1:14" x14ac:dyDescent="0.2">
      <c r="A9274" t="s">
        <v>9566</v>
      </c>
      <c r="B9274" t="s">
        <v>35054</v>
      </c>
      <c r="I9274" t="s">
        <v>20</v>
      </c>
      <c r="J9274">
        <v>1120.56</v>
      </c>
      <c r="M9274">
        <v>1120.56</v>
      </c>
      <c r="N9274">
        <f t="shared" si="144"/>
        <v>0</v>
      </c>
    </row>
    <row r="9275" spans="1:14" x14ac:dyDescent="0.2">
      <c r="A9275" t="s">
        <v>9567</v>
      </c>
      <c r="B9275" t="s">
        <v>35055</v>
      </c>
      <c r="I9275" t="s">
        <v>20</v>
      </c>
      <c r="J9275">
        <v>409.69</v>
      </c>
      <c r="M9275">
        <v>409.69</v>
      </c>
      <c r="N9275">
        <f t="shared" si="144"/>
        <v>0</v>
      </c>
    </row>
    <row r="9276" spans="1:14" x14ac:dyDescent="0.2">
      <c r="A9276" t="s">
        <v>9568</v>
      </c>
      <c r="B9276" t="s">
        <v>35055</v>
      </c>
      <c r="I9276" t="s">
        <v>20</v>
      </c>
      <c r="J9276">
        <v>409.69</v>
      </c>
      <c r="M9276">
        <v>409.69</v>
      </c>
      <c r="N9276">
        <f t="shared" si="144"/>
        <v>0</v>
      </c>
    </row>
    <row r="9277" spans="1:14" x14ac:dyDescent="0.2">
      <c r="A9277" t="s">
        <v>9569</v>
      </c>
      <c r="B9277" t="s">
        <v>35056</v>
      </c>
      <c r="I9277" t="s">
        <v>20</v>
      </c>
      <c r="J9277">
        <v>292.52</v>
      </c>
      <c r="M9277">
        <v>292.52</v>
      </c>
      <c r="N9277">
        <f t="shared" si="144"/>
        <v>0</v>
      </c>
    </row>
    <row r="9278" spans="1:14" x14ac:dyDescent="0.2">
      <c r="A9278" t="s">
        <v>9570</v>
      </c>
      <c r="B9278" t="s">
        <v>35056</v>
      </c>
      <c r="I9278" t="s">
        <v>20</v>
      </c>
      <c r="J9278">
        <v>292.52</v>
      </c>
      <c r="M9278">
        <v>292.52</v>
      </c>
      <c r="N9278">
        <f t="shared" si="144"/>
        <v>0</v>
      </c>
    </row>
    <row r="9279" spans="1:14" x14ac:dyDescent="0.2">
      <c r="A9279" t="s">
        <v>9571</v>
      </c>
      <c r="B9279" t="s">
        <v>35057</v>
      </c>
      <c r="I9279" t="s">
        <v>20</v>
      </c>
      <c r="J9279">
        <v>430.55</v>
      </c>
      <c r="M9279">
        <v>430.55</v>
      </c>
      <c r="N9279">
        <f t="shared" si="144"/>
        <v>0</v>
      </c>
    </row>
    <row r="9280" spans="1:14" x14ac:dyDescent="0.2">
      <c r="A9280" t="s">
        <v>9572</v>
      </c>
      <c r="B9280" t="s">
        <v>35057</v>
      </c>
      <c r="I9280" t="s">
        <v>20</v>
      </c>
      <c r="J9280">
        <v>430.55</v>
      </c>
      <c r="M9280">
        <v>430.55</v>
      </c>
      <c r="N9280">
        <f t="shared" si="144"/>
        <v>0</v>
      </c>
    </row>
    <row r="9281" spans="1:14" x14ac:dyDescent="0.2">
      <c r="A9281" t="s">
        <v>22149</v>
      </c>
      <c r="B9281" t="s">
        <v>35058</v>
      </c>
      <c r="I9281" t="s">
        <v>20</v>
      </c>
      <c r="J9281">
        <v>547.91999999999996</v>
      </c>
      <c r="M9281">
        <v>547.91999999999996</v>
      </c>
      <c r="N9281">
        <f t="shared" si="144"/>
        <v>0</v>
      </c>
    </row>
    <row r="9282" spans="1:14" x14ac:dyDescent="0.2">
      <c r="A9282" t="s">
        <v>22150</v>
      </c>
      <c r="B9282" t="s">
        <v>35058</v>
      </c>
      <c r="I9282" t="s">
        <v>20</v>
      </c>
      <c r="J9282">
        <v>547.91999999999996</v>
      </c>
      <c r="M9282">
        <v>547.91999999999996</v>
      </c>
      <c r="N9282">
        <f t="shared" si="144"/>
        <v>0</v>
      </c>
    </row>
    <row r="9283" spans="1:14" x14ac:dyDescent="0.2">
      <c r="A9283" t="s">
        <v>22151</v>
      </c>
      <c r="B9283" t="s">
        <v>35059</v>
      </c>
      <c r="I9283" t="s">
        <v>20</v>
      </c>
      <c r="J9283">
        <v>447.31</v>
      </c>
      <c r="M9283">
        <v>447.31</v>
      </c>
      <c r="N9283">
        <f t="shared" si="144"/>
        <v>0</v>
      </c>
    </row>
    <row r="9284" spans="1:14" x14ac:dyDescent="0.2">
      <c r="A9284" t="s">
        <v>22152</v>
      </c>
      <c r="B9284" t="s">
        <v>35059</v>
      </c>
      <c r="I9284" t="s">
        <v>20</v>
      </c>
      <c r="J9284">
        <v>447.31</v>
      </c>
      <c r="M9284">
        <v>447.31</v>
      </c>
      <c r="N9284">
        <f t="shared" ref="N9284:N9347" si="145">J9284-M9284</f>
        <v>0</v>
      </c>
    </row>
    <row r="9285" spans="1:14" x14ac:dyDescent="0.2">
      <c r="A9285" t="s">
        <v>22153</v>
      </c>
      <c r="B9285" t="s">
        <v>35060</v>
      </c>
      <c r="I9285" t="s">
        <v>20</v>
      </c>
      <c r="J9285">
        <v>482.96</v>
      </c>
      <c r="M9285">
        <v>482.96</v>
      </c>
      <c r="N9285">
        <f t="shared" si="145"/>
        <v>0</v>
      </c>
    </row>
    <row r="9286" spans="1:14" x14ac:dyDescent="0.2">
      <c r="A9286" t="s">
        <v>22154</v>
      </c>
      <c r="B9286" t="s">
        <v>35060</v>
      </c>
      <c r="I9286" t="s">
        <v>20</v>
      </c>
      <c r="J9286">
        <v>482.96</v>
      </c>
      <c r="M9286">
        <v>482.96</v>
      </c>
      <c r="N9286">
        <f t="shared" si="145"/>
        <v>0</v>
      </c>
    </row>
    <row r="9287" spans="1:14" x14ac:dyDescent="0.2">
      <c r="A9287" t="s">
        <v>22155</v>
      </c>
      <c r="B9287" t="s">
        <v>35061</v>
      </c>
      <c r="I9287" t="s">
        <v>20</v>
      </c>
      <c r="J9287">
        <v>514.41999999999996</v>
      </c>
      <c r="M9287">
        <v>514.41999999999996</v>
      </c>
      <c r="N9287">
        <f t="shared" si="145"/>
        <v>0</v>
      </c>
    </row>
    <row r="9288" spans="1:14" x14ac:dyDescent="0.2">
      <c r="A9288" t="s">
        <v>22156</v>
      </c>
      <c r="B9288" t="s">
        <v>35061</v>
      </c>
      <c r="I9288" t="s">
        <v>20</v>
      </c>
      <c r="J9288">
        <v>514.41999999999996</v>
      </c>
      <c r="M9288">
        <v>514.41999999999996</v>
      </c>
      <c r="N9288">
        <f t="shared" si="145"/>
        <v>0</v>
      </c>
    </row>
    <row r="9289" spans="1:14" x14ac:dyDescent="0.2">
      <c r="A9289" t="s">
        <v>9573</v>
      </c>
      <c r="B9289" t="s">
        <v>35062</v>
      </c>
      <c r="I9289" t="s">
        <v>20</v>
      </c>
      <c r="J9289">
        <v>144.52000000000001</v>
      </c>
      <c r="M9289">
        <v>144.52000000000001</v>
      </c>
      <c r="N9289">
        <f t="shared" si="145"/>
        <v>0</v>
      </c>
    </row>
    <row r="9290" spans="1:14" x14ac:dyDescent="0.2">
      <c r="A9290" t="s">
        <v>9574</v>
      </c>
      <c r="B9290" t="s">
        <v>35062</v>
      </c>
      <c r="I9290" t="s">
        <v>20</v>
      </c>
      <c r="J9290">
        <v>125.24</v>
      </c>
      <c r="M9290">
        <v>125.24</v>
      </c>
      <c r="N9290">
        <f t="shared" si="145"/>
        <v>0</v>
      </c>
    </row>
    <row r="9291" spans="1:14" x14ac:dyDescent="0.2">
      <c r="A9291" t="s">
        <v>9575</v>
      </c>
      <c r="B9291" t="s">
        <v>35063</v>
      </c>
      <c r="I9291" t="s">
        <v>20</v>
      </c>
      <c r="J9291">
        <v>57.93</v>
      </c>
      <c r="M9291">
        <v>57.93</v>
      </c>
      <c r="N9291">
        <f t="shared" si="145"/>
        <v>0</v>
      </c>
    </row>
    <row r="9292" spans="1:14" x14ac:dyDescent="0.2">
      <c r="A9292" t="s">
        <v>9576</v>
      </c>
      <c r="B9292" t="s">
        <v>35063</v>
      </c>
      <c r="I9292" t="s">
        <v>20</v>
      </c>
      <c r="J9292">
        <v>52.39</v>
      </c>
      <c r="M9292">
        <v>52.39</v>
      </c>
      <c r="N9292">
        <f t="shared" si="145"/>
        <v>0</v>
      </c>
    </row>
    <row r="9293" spans="1:14" x14ac:dyDescent="0.2">
      <c r="A9293" t="s">
        <v>9577</v>
      </c>
      <c r="B9293" t="s">
        <v>35064</v>
      </c>
      <c r="I9293" t="s">
        <v>20</v>
      </c>
      <c r="J9293">
        <v>69.61</v>
      </c>
      <c r="M9293">
        <v>69.61</v>
      </c>
      <c r="N9293">
        <f t="shared" si="145"/>
        <v>0</v>
      </c>
    </row>
    <row r="9294" spans="1:14" x14ac:dyDescent="0.2">
      <c r="A9294" t="s">
        <v>9578</v>
      </c>
      <c r="B9294" t="s">
        <v>35064</v>
      </c>
      <c r="I9294" t="s">
        <v>20</v>
      </c>
      <c r="J9294">
        <v>61.42</v>
      </c>
      <c r="M9294">
        <v>61.42</v>
      </c>
      <c r="N9294">
        <f t="shared" si="145"/>
        <v>0</v>
      </c>
    </row>
    <row r="9295" spans="1:14" x14ac:dyDescent="0.2">
      <c r="A9295" t="s">
        <v>9579</v>
      </c>
      <c r="B9295" t="s">
        <v>35065</v>
      </c>
      <c r="I9295" t="s">
        <v>20</v>
      </c>
      <c r="J9295">
        <v>88.38</v>
      </c>
      <c r="M9295">
        <v>88.38</v>
      </c>
      <c r="N9295">
        <f t="shared" si="145"/>
        <v>0</v>
      </c>
    </row>
    <row r="9296" spans="1:14" x14ac:dyDescent="0.2">
      <c r="A9296" t="s">
        <v>9580</v>
      </c>
      <c r="B9296" t="s">
        <v>35065</v>
      </c>
      <c r="I9296" t="s">
        <v>20</v>
      </c>
      <c r="J9296">
        <v>77.53</v>
      </c>
      <c r="M9296">
        <v>77.53</v>
      </c>
      <c r="N9296">
        <f t="shared" si="145"/>
        <v>0</v>
      </c>
    </row>
    <row r="9297" spans="1:14" x14ac:dyDescent="0.2">
      <c r="A9297" t="s">
        <v>9581</v>
      </c>
      <c r="B9297" t="s">
        <v>35066</v>
      </c>
      <c r="I9297" t="s">
        <v>20</v>
      </c>
      <c r="J9297">
        <v>106.2</v>
      </c>
      <c r="M9297">
        <v>106.2</v>
      </c>
      <c r="N9297">
        <f t="shared" si="145"/>
        <v>0</v>
      </c>
    </row>
    <row r="9298" spans="1:14" x14ac:dyDescent="0.2">
      <c r="A9298" t="s">
        <v>9582</v>
      </c>
      <c r="B9298" t="s">
        <v>35066</v>
      </c>
      <c r="I9298" t="s">
        <v>20</v>
      </c>
      <c r="J9298">
        <v>93.36</v>
      </c>
      <c r="M9298">
        <v>93.36</v>
      </c>
      <c r="N9298">
        <f t="shared" si="145"/>
        <v>0</v>
      </c>
    </row>
    <row r="9299" spans="1:14" x14ac:dyDescent="0.2">
      <c r="A9299" t="s">
        <v>9583</v>
      </c>
      <c r="B9299" t="s">
        <v>35067</v>
      </c>
      <c r="I9299" t="s">
        <v>20</v>
      </c>
      <c r="J9299">
        <v>122.56</v>
      </c>
      <c r="M9299">
        <v>122.56</v>
      </c>
      <c r="N9299">
        <f t="shared" si="145"/>
        <v>0</v>
      </c>
    </row>
    <row r="9300" spans="1:14" x14ac:dyDescent="0.2">
      <c r="A9300" t="s">
        <v>9584</v>
      </c>
      <c r="B9300" t="s">
        <v>35067</v>
      </c>
      <c r="I9300" t="s">
        <v>20</v>
      </c>
      <c r="J9300">
        <v>108.1</v>
      </c>
      <c r="M9300">
        <v>108.1</v>
      </c>
      <c r="N9300">
        <f t="shared" si="145"/>
        <v>0</v>
      </c>
    </row>
    <row r="9301" spans="1:14" x14ac:dyDescent="0.2">
      <c r="A9301" t="s">
        <v>9585</v>
      </c>
      <c r="B9301" t="s">
        <v>35068</v>
      </c>
      <c r="I9301" t="s">
        <v>20</v>
      </c>
      <c r="J9301">
        <v>50.26</v>
      </c>
      <c r="M9301">
        <v>50.26</v>
      </c>
      <c r="N9301">
        <f t="shared" si="145"/>
        <v>0</v>
      </c>
    </row>
    <row r="9302" spans="1:14" x14ac:dyDescent="0.2">
      <c r="A9302" t="s">
        <v>9586</v>
      </c>
      <c r="B9302" t="s">
        <v>35068</v>
      </c>
      <c r="I9302" t="s">
        <v>20</v>
      </c>
      <c r="J9302">
        <v>46.95</v>
      </c>
      <c r="M9302">
        <v>46.95</v>
      </c>
      <c r="N9302">
        <f t="shared" si="145"/>
        <v>0</v>
      </c>
    </row>
    <row r="9303" spans="1:14" x14ac:dyDescent="0.2">
      <c r="A9303" t="s">
        <v>9587</v>
      </c>
      <c r="B9303" t="s">
        <v>35069</v>
      </c>
      <c r="I9303" t="s">
        <v>20</v>
      </c>
      <c r="J9303">
        <v>57.12</v>
      </c>
      <c r="M9303">
        <v>57.12</v>
      </c>
      <c r="N9303">
        <f t="shared" si="145"/>
        <v>0</v>
      </c>
    </row>
    <row r="9304" spans="1:14" x14ac:dyDescent="0.2">
      <c r="A9304" t="s">
        <v>9588</v>
      </c>
      <c r="B9304" t="s">
        <v>35069</v>
      </c>
      <c r="I9304" t="s">
        <v>20</v>
      </c>
      <c r="J9304">
        <v>52.48</v>
      </c>
      <c r="M9304">
        <v>52.48</v>
      </c>
      <c r="N9304">
        <f t="shared" si="145"/>
        <v>0</v>
      </c>
    </row>
    <row r="9305" spans="1:14" x14ac:dyDescent="0.2">
      <c r="A9305" t="s">
        <v>9589</v>
      </c>
      <c r="B9305" t="s">
        <v>35070</v>
      </c>
      <c r="I9305" t="s">
        <v>20</v>
      </c>
      <c r="J9305">
        <v>101.89</v>
      </c>
      <c r="M9305">
        <v>101.89</v>
      </c>
      <c r="N9305">
        <f t="shared" si="145"/>
        <v>0</v>
      </c>
    </row>
    <row r="9306" spans="1:14" x14ac:dyDescent="0.2">
      <c r="A9306" t="s">
        <v>9590</v>
      </c>
      <c r="B9306" t="s">
        <v>35070</v>
      </c>
      <c r="I9306" t="s">
        <v>20</v>
      </c>
      <c r="J9306">
        <v>88.64</v>
      </c>
      <c r="M9306">
        <v>88.64</v>
      </c>
      <c r="N9306">
        <f t="shared" si="145"/>
        <v>0</v>
      </c>
    </row>
    <row r="9307" spans="1:14" x14ac:dyDescent="0.2">
      <c r="A9307" t="s">
        <v>9591</v>
      </c>
      <c r="B9307" t="s">
        <v>35071</v>
      </c>
      <c r="I9307" t="s">
        <v>20</v>
      </c>
      <c r="J9307">
        <v>106.12</v>
      </c>
      <c r="M9307">
        <v>106.12</v>
      </c>
      <c r="N9307">
        <f t="shared" si="145"/>
        <v>0</v>
      </c>
    </row>
    <row r="9308" spans="1:14" x14ac:dyDescent="0.2">
      <c r="A9308" t="s">
        <v>9592</v>
      </c>
      <c r="B9308" t="s">
        <v>35071</v>
      </c>
      <c r="I9308" t="s">
        <v>20</v>
      </c>
      <c r="J9308">
        <v>92.36</v>
      </c>
      <c r="M9308">
        <v>92.36</v>
      </c>
      <c r="N9308">
        <f t="shared" si="145"/>
        <v>0</v>
      </c>
    </row>
    <row r="9309" spans="1:14" x14ac:dyDescent="0.2">
      <c r="A9309" t="s">
        <v>9593</v>
      </c>
      <c r="B9309" t="s">
        <v>35072</v>
      </c>
      <c r="I9309" t="s">
        <v>20</v>
      </c>
      <c r="J9309">
        <v>127.25</v>
      </c>
      <c r="M9309">
        <v>127.25</v>
      </c>
      <c r="N9309">
        <f t="shared" si="145"/>
        <v>0</v>
      </c>
    </row>
    <row r="9310" spans="1:14" x14ac:dyDescent="0.2">
      <c r="A9310" t="s">
        <v>9594</v>
      </c>
      <c r="B9310" t="s">
        <v>35072</v>
      </c>
      <c r="I9310" t="s">
        <v>20</v>
      </c>
      <c r="J9310">
        <v>110.93</v>
      </c>
      <c r="M9310">
        <v>110.93</v>
      </c>
      <c r="N9310">
        <f t="shared" si="145"/>
        <v>0</v>
      </c>
    </row>
    <row r="9311" spans="1:14" x14ac:dyDescent="0.2">
      <c r="A9311" t="s">
        <v>9595</v>
      </c>
      <c r="B9311" t="s">
        <v>35073</v>
      </c>
      <c r="I9311" t="s">
        <v>20</v>
      </c>
      <c r="J9311">
        <v>140.53</v>
      </c>
      <c r="M9311">
        <v>140.53</v>
      </c>
      <c r="N9311">
        <f t="shared" si="145"/>
        <v>0</v>
      </c>
    </row>
    <row r="9312" spans="1:14" x14ac:dyDescent="0.2">
      <c r="A9312" t="s">
        <v>9596</v>
      </c>
      <c r="B9312" t="s">
        <v>35073</v>
      </c>
      <c r="I9312" t="s">
        <v>20</v>
      </c>
      <c r="J9312">
        <v>122.49</v>
      </c>
      <c r="M9312">
        <v>122.49</v>
      </c>
      <c r="N9312">
        <f t="shared" si="145"/>
        <v>0</v>
      </c>
    </row>
    <row r="9313" spans="1:14" x14ac:dyDescent="0.2">
      <c r="A9313" t="s">
        <v>9597</v>
      </c>
      <c r="B9313" t="s">
        <v>35074</v>
      </c>
      <c r="I9313" t="s">
        <v>20</v>
      </c>
      <c r="J9313">
        <v>188.03</v>
      </c>
      <c r="M9313">
        <v>188.03</v>
      </c>
      <c r="N9313">
        <f t="shared" si="145"/>
        <v>0</v>
      </c>
    </row>
    <row r="9314" spans="1:14" x14ac:dyDescent="0.2">
      <c r="A9314" t="s">
        <v>9598</v>
      </c>
      <c r="B9314" t="s">
        <v>35074</v>
      </c>
      <c r="I9314" t="s">
        <v>20</v>
      </c>
      <c r="J9314">
        <v>163.56</v>
      </c>
      <c r="M9314">
        <v>163.56</v>
      </c>
      <c r="N9314">
        <f t="shared" si="145"/>
        <v>0</v>
      </c>
    </row>
    <row r="9315" spans="1:14" x14ac:dyDescent="0.2">
      <c r="A9315" t="s">
        <v>9599</v>
      </c>
      <c r="B9315" t="s">
        <v>35075</v>
      </c>
      <c r="I9315" t="s">
        <v>20</v>
      </c>
      <c r="J9315">
        <v>89.25</v>
      </c>
      <c r="M9315">
        <v>89.25</v>
      </c>
      <c r="N9315">
        <f t="shared" si="145"/>
        <v>0</v>
      </c>
    </row>
    <row r="9316" spans="1:14" x14ac:dyDescent="0.2">
      <c r="A9316" t="s">
        <v>9600</v>
      </c>
      <c r="B9316" t="s">
        <v>35075</v>
      </c>
      <c r="I9316" t="s">
        <v>20</v>
      </c>
      <c r="J9316">
        <v>77.650000000000006</v>
      </c>
      <c r="M9316">
        <v>77.650000000000006</v>
      </c>
      <c r="N9316">
        <f t="shared" si="145"/>
        <v>0</v>
      </c>
    </row>
    <row r="9317" spans="1:14" x14ac:dyDescent="0.2">
      <c r="A9317" t="s">
        <v>9601</v>
      </c>
      <c r="B9317" t="s">
        <v>35076</v>
      </c>
      <c r="I9317" t="s">
        <v>20</v>
      </c>
      <c r="J9317">
        <v>103.83</v>
      </c>
      <c r="M9317">
        <v>103.83</v>
      </c>
      <c r="N9317">
        <f t="shared" si="145"/>
        <v>0</v>
      </c>
    </row>
    <row r="9318" spans="1:14" x14ac:dyDescent="0.2">
      <c r="A9318" t="s">
        <v>9602</v>
      </c>
      <c r="B9318" t="s">
        <v>35076</v>
      </c>
      <c r="I9318" t="s">
        <v>20</v>
      </c>
      <c r="J9318">
        <v>90.29</v>
      </c>
      <c r="M9318">
        <v>90.29</v>
      </c>
      <c r="N9318">
        <f t="shared" si="145"/>
        <v>0</v>
      </c>
    </row>
    <row r="9319" spans="1:14" x14ac:dyDescent="0.2">
      <c r="A9319" t="s">
        <v>9603</v>
      </c>
      <c r="B9319" t="s">
        <v>35077</v>
      </c>
      <c r="I9319" t="s">
        <v>20</v>
      </c>
      <c r="J9319">
        <v>114.65</v>
      </c>
      <c r="M9319">
        <v>114.65</v>
      </c>
      <c r="N9319">
        <f t="shared" si="145"/>
        <v>0</v>
      </c>
    </row>
    <row r="9320" spans="1:14" x14ac:dyDescent="0.2">
      <c r="A9320" t="s">
        <v>9604</v>
      </c>
      <c r="B9320" t="s">
        <v>35077</v>
      </c>
      <c r="I9320" t="s">
        <v>20</v>
      </c>
      <c r="J9320">
        <v>100</v>
      </c>
      <c r="M9320">
        <v>100</v>
      </c>
      <c r="N9320">
        <f t="shared" si="145"/>
        <v>0</v>
      </c>
    </row>
    <row r="9321" spans="1:14" x14ac:dyDescent="0.2">
      <c r="A9321" t="s">
        <v>9605</v>
      </c>
      <c r="B9321" t="s">
        <v>35078</v>
      </c>
      <c r="I9321" t="s">
        <v>20</v>
      </c>
      <c r="J9321">
        <v>127.76</v>
      </c>
      <c r="M9321">
        <v>127.76</v>
      </c>
      <c r="N9321">
        <f t="shared" si="145"/>
        <v>0</v>
      </c>
    </row>
    <row r="9322" spans="1:14" x14ac:dyDescent="0.2">
      <c r="A9322" t="s">
        <v>9606</v>
      </c>
      <c r="B9322" t="s">
        <v>35078</v>
      </c>
      <c r="I9322" t="s">
        <v>20</v>
      </c>
      <c r="J9322">
        <v>111.42</v>
      </c>
      <c r="M9322">
        <v>111.42</v>
      </c>
      <c r="N9322">
        <f t="shared" si="145"/>
        <v>0</v>
      </c>
    </row>
    <row r="9323" spans="1:14" x14ac:dyDescent="0.2">
      <c r="A9323" t="s">
        <v>9607</v>
      </c>
      <c r="B9323" t="s">
        <v>35079</v>
      </c>
      <c r="I9323" t="s">
        <v>20</v>
      </c>
      <c r="J9323">
        <v>169.91</v>
      </c>
      <c r="M9323">
        <v>169.91</v>
      </c>
      <c r="N9323">
        <f t="shared" si="145"/>
        <v>0</v>
      </c>
    </row>
    <row r="9324" spans="1:14" x14ac:dyDescent="0.2">
      <c r="A9324" t="s">
        <v>9608</v>
      </c>
      <c r="B9324" t="s">
        <v>35079</v>
      </c>
      <c r="I9324" t="s">
        <v>20</v>
      </c>
      <c r="J9324">
        <v>147.85</v>
      </c>
      <c r="M9324">
        <v>147.85</v>
      </c>
      <c r="N9324">
        <f t="shared" si="145"/>
        <v>0</v>
      </c>
    </row>
    <row r="9325" spans="1:14" x14ac:dyDescent="0.2">
      <c r="A9325" t="s">
        <v>9609</v>
      </c>
      <c r="B9325" t="s">
        <v>35080</v>
      </c>
      <c r="I9325" t="s">
        <v>20</v>
      </c>
      <c r="J9325">
        <v>78.64</v>
      </c>
      <c r="M9325">
        <v>78.64</v>
      </c>
      <c r="N9325">
        <f t="shared" si="145"/>
        <v>0</v>
      </c>
    </row>
    <row r="9326" spans="1:14" x14ac:dyDescent="0.2">
      <c r="A9326" t="s">
        <v>9610</v>
      </c>
      <c r="B9326" t="s">
        <v>35080</v>
      </c>
      <c r="I9326" t="s">
        <v>20</v>
      </c>
      <c r="J9326">
        <v>68.260000000000005</v>
      </c>
      <c r="M9326">
        <v>68.260000000000005</v>
      </c>
      <c r="N9326">
        <f t="shared" si="145"/>
        <v>0</v>
      </c>
    </row>
    <row r="9327" spans="1:14" x14ac:dyDescent="0.2">
      <c r="A9327" t="s">
        <v>9611</v>
      </c>
      <c r="B9327" t="s">
        <v>35081</v>
      </c>
      <c r="I9327" t="s">
        <v>20</v>
      </c>
      <c r="J9327">
        <v>79.11</v>
      </c>
      <c r="M9327">
        <v>79.11</v>
      </c>
      <c r="N9327">
        <f t="shared" si="145"/>
        <v>0</v>
      </c>
    </row>
    <row r="9328" spans="1:14" x14ac:dyDescent="0.2">
      <c r="A9328" t="s">
        <v>9612</v>
      </c>
      <c r="B9328" t="s">
        <v>35081</v>
      </c>
      <c r="I9328" t="s">
        <v>20</v>
      </c>
      <c r="J9328">
        <v>68.66</v>
      </c>
      <c r="M9328">
        <v>68.66</v>
      </c>
      <c r="N9328">
        <f t="shared" si="145"/>
        <v>0</v>
      </c>
    </row>
    <row r="9329" spans="1:14" x14ac:dyDescent="0.2">
      <c r="A9329" t="s">
        <v>9613</v>
      </c>
      <c r="B9329" t="s">
        <v>35082</v>
      </c>
      <c r="I9329" t="s">
        <v>20</v>
      </c>
      <c r="J9329">
        <v>79.84</v>
      </c>
      <c r="M9329">
        <v>79.84</v>
      </c>
      <c r="N9329">
        <f t="shared" si="145"/>
        <v>0</v>
      </c>
    </row>
    <row r="9330" spans="1:14" x14ac:dyDescent="0.2">
      <c r="A9330" t="s">
        <v>9614</v>
      </c>
      <c r="B9330" t="s">
        <v>35082</v>
      </c>
      <c r="I9330" t="s">
        <v>20</v>
      </c>
      <c r="J9330">
        <v>69.27</v>
      </c>
      <c r="M9330">
        <v>69.27</v>
      </c>
      <c r="N9330">
        <f t="shared" si="145"/>
        <v>0</v>
      </c>
    </row>
    <row r="9331" spans="1:14" x14ac:dyDescent="0.2">
      <c r="A9331" t="s">
        <v>9615</v>
      </c>
      <c r="B9331" t="s">
        <v>35083</v>
      </c>
      <c r="I9331" t="s">
        <v>20</v>
      </c>
      <c r="J9331">
        <v>82.79</v>
      </c>
      <c r="M9331">
        <v>82.79</v>
      </c>
      <c r="N9331">
        <f t="shared" si="145"/>
        <v>0</v>
      </c>
    </row>
    <row r="9332" spans="1:14" x14ac:dyDescent="0.2">
      <c r="A9332" t="s">
        <v>9616</v>
      </c>
      <c r="B9332" t="s">
        <v>35083</v>
      </c>
      <c r="I9332" t="s">
        <v>20</v>
      </c>
      <c r="J9332">
        <v>71.81</v>
      </c>
      <c r="M9332">
        <v>71.81</v>
      </c>
      <c r="N9332">
        <f t="shared" si="145"/>
        <v>0</v>
      </c>
    </row>
    <row r="9333" spans="1:14" x14ac:dyDescent="0.2">
      <c r="A9333" t="s">
        <v>9617</v>
      </c>
      <c r="B9333" t="s">
        <v>35084</v>
      </c>
      <c r="I9333" t="s">
        <v>20</v>
      </c>
      <c r="J9333">
        <v>95.54</v>
      </c>
      <c r="M9333">
        <v>95.54</v>
      </c>
      <c r="N9333">
        <f t="shared" si="145"/>
        <v>0</v>
      </c>
    </row>
    <row r="9334" spans="1:14" x14ac:dyDescent="0.2">
      <c r="A9334" t="s">
        <v>9618</v>
      </c>
      <c r="B9334" t="s">
        <v>35084</v>
      </c>
      <c r="I9334" t="s">
        <v>20</v>
      </c>
      <c r="J9334">
        <v>82.84</v>
      </c>
      <c r="M9334">
        <v>82.84</v>
      </c>
      <c r="N9334">
        <f t="shared" si="145"/>
        <v>0</v>
      </c>
    </row>
    <row r="9335" spans="1:14" x14ac:dyDescent="0.2">
      <c r="A9335" t="s">
        <v>9619</v>
      </c>
      <c r="B9335" t="s">
        <v>35085</v>
      </c>
      <c r="I9335" t="s">
        <v>9620</v>
      </c>
      <c r="J9335">
        <v>7.43</v>
      </c>
      <c r="M9335">
        <v>7.43</v>
      </c>
      <c r="N9335">
        <f t="shared" si="145"/>
        <v>0</v>
      </c>
    </row>
    <row r="9336" spans="1:14" x14ac:dyDescent="0.2">
      <c r="A9336" t="s">
        <v>9621</v>
      </c>
      <c r="B9336" t="s">
        <v>35085</v>
      </c>
      <c r="I9336" t="s">
        <v>9620</v>
      </c>
      <c r="J9336">
        <v>6.44</v>
      </c>
      <c r="M9336">
        <v>6.44</v>
      </c>
      <c r="N9336">
        <f t="shared" si="145"/>
        <v>0</v>
      </c>
    </row>
    <row r="9337" spans="1:14" x14ac:dyDescent="0.2">
      <c r="A9337" t="s">
        <v>9622</v>
      </c>
      <c r="B9337" t="s">
        <v>35086</v>
      </c>
      <c r="I9337" t="s">
        <v>9620</v>
      </c>
      <c r="J9337">
        <v>4.2300000000000004</v>
      </c>
      <c r="M9337">
        <v>4.2300000000000004</v>
      </c>
      <c r="N9337">
        <f t="shared" si="145"/>
        <v>0</v>
      </c>
    </row>
    <row r="9338" spans="1:14" x14ac:dyDescent="0.2">
      <c r="A9338" t="s">
        <v>9623</v>
      </c>
      <c r="B9338" t="s">
        <v>35086</v>
      </c>
      <c r="I9338" t="s">
        <v>9620</v>
      </c>
      <c r="J9338">
        <v>3.74</v>
      </c>
      <c r="M9338">
        <v>3.74</v>
      </c>
      <c r="N9338">
        <f t="shared" si="145"/>
        <v>0</v>
      </c>
    </row>
    <row r="9339" spans="1:14" x14ac:dyDescent="0.2">
      <c r="A9339" t="s">
        <v>9624</v>
      </c>
      <c r="B9339" t="s">
        <v>35087</v>
      </c>
      <c r="I9339" t="s">
        <v>20</v>
      </c>
      <c r="J9339">
        <v>90.33</v>
      </c>
      <c r="M9339">
        <v>90.33</v>
      </c>
      <c r="N9339">
        <f t="shared" si="145"/>
        <v>0</v>
      </c>
    </row>
    <row r="9340" spans="1:14" x14ac:dyDescent="0.2">
      <c r="A9340" t="s">
        <v>9625</v>
      </c>
      <c r="B9340" t="s">
        <v>35087</v>
      </c>
      <c r="I9340" t="s">
        <v>20</v>
      </c>
      <c r="J9340">
        <v>78.41</v>
      </c>
      <c r="M9340">
        <v>78.41</v>
      </c>
      <c r="N9340">
        <f t="shared" si="145"/>
        <v>0</v>
      </c>
    </row>
    <row r="9341" spans="1:14" x14ac:dyDescent="0.2">
      <c r="A9341" t="s">
        <v>9626</v>
      </c>
      <c r="B9341" t="s">
        <v>35088</v>
      </c>
      <c r="I9341" t="s">
        <v>20</v>
      </c>
      <c r="J9341">
        <v>90.86</v>
      </c>
      <c r="M9341">
        <v>90.86</v>
      </c>
      <c r="N9341">
        <f t="shared" si="145"/>
        <v>0</v>
      </c>
    </row>
    <row r="9342" spans="1:14" x14ac:dyDescent="0.2">
      <c r="A9342" t="s">
        <v>9627</v>
      </c>
      <c r="B9342" t="s">
        <v>35088</v>
      </c>
      <c r="I9342" t="s">
        <v>20</v>
      </c>
      <c r="J9342">
        <v>78.849999999999994</v>
      </c>
      <c r="M9342">
        <v>78.849999999999994</v>
      </c>
      <c r="N9342">
        <f t="shared" si="145"/>
        <v>0</v>
      </c>
    </row>
    <row r="9343" spans="1:14" x14ac:dyDescent="0.2">
      <c r="A9343" t="s">
        <v>9628</v>
      </c>
      <c r="B9343" t="s">
        <v>35089</v>
      </c>
      <c r="I9343" t="s">
        <v>20</v>
      </c>
      <c r="J9343">
        <v>91.82</v>
      </c>
      <c r="M9343">
        <v>91.82</v>
      </c>
      <c r="N9343">
        <f t="shared" si="145"/>
        <v>0</v>
      </c>
    </row>
    <row r="9344" spans="1:14" x14ac:dyDescent="0.2">
      <c r="A9344" t="s">
        <v>9629</v>
      </c>
      <c r="B9344" t="s">
        <v>35089</v>
      </c>
      <c r="I9344" t="s">
        <v>20</v>
      </c>
      <c r="J9344">
        <v>79.66</v>
      </c>
      <c r="M9344">
        <v>79.66</v>
      </c>
      <c r="N9344">
        <f t="shared" si="145"/>
        <v>0</v>
      </c>
    </row>
    <row r="9345" spans="1:14" x14ac:dyDescent="0.2">
      <c r="A9345" t="s">
        <v>9630</v>
      </c>
      <c r="B9345" t="s">
        <v>35090</v>
      </c>
      <c r="I9345" t="s">
        <v>20</v>
      </c>
      <c r="J9345">
        <v>95.1</v>
      </c>
      <c r="M9345">
        <v>95.1</v>
      </c>
      <c r="N9345">
        <f t="shared" si="145"/>
        <v>0</v>
      </c>
    </row>
    <row r="9346" spans="1:14" x14ac:dyDescent="0.2">
      <c r="A9346" t="s">
        <v>9631</v>
      </c>
      <c r="B9346" t="s">
        <v>35090</v>
      </c>
      <c r="I9346" t="s">
        <v>20</v>
      </c>
      <c r="J9346">
        <v>82.49</v>
      </c>
      <c r="M9346">
        <v>82.49</v>
      </c>
      <c r="N9346">
        <f t="shared" si="145"/>
        <v>0</v>
      </c>
    </row>
    <row r="9347" spans="1:14" x14ac:dyDescent="0.2">
      <c r="A9347" t="s">
        <v>9632</v>
      </c>
      <c r="B9347" t="s">
        <v>35091</v>
      </c>
      <c r="I9347" t="s">
        <v>20</v>
      </c>
      <c r="J9347">
        <v>109.78</v>
      </c>
      <c r="M9347">
        <v>109.78</v>
      </c>
      <c r="N9347">
        <f t="shared" si="145"/>
        <v>0</v>
      </c>
    </row>
    <row r="9348" spans="1:14" x14ac:dyDescent="0.2">
      <c r="A9348" t="s">
        <v>9633</v>
      </c>
      <c r="B9348" t="s">
        <v>35091</v>
      </c>
      <c r="I9348" t="s">
        <v>20</v>
      </c>
      <c r="J9348">
        <v>95.19</v>
      </c>
      <c r="M9348">
        <v>95.19</v>
      </c>
      <c r="N9348">
        <f t="shared" ref="N9348:N9411" si="146">J9348-M9348</f>
        <v>0</v>
      </c>
    </row>
    <row r="9349" spans="1:14" x14ac:dyDescent="0.2">
      <c r="A9349" t="s">
        <v>9634</v>
      </c>
      <c r="B9349" t="s">
        <v>35092</v>
      </c>
      <c r="I9349" t="s">
        <v>20</v>
      </c>
      <c r="J9349">
        <v>156.75</v>
      </c>
      <c r="M9349">
        <v>156.75</v>
      </c>
      <c r="N9349">
        <f t="shared" si="146"/>
        <v>0</v>
      </c>
    </row>
    <row r="9350" spans="1:14" x14ac:dyDescent="0.2">
      <c r="A9350" t="s">
        <v>9635</v>
      </c>
      <c r="B9350" t="s">
        <v>35092</v>
      </c>
      <c r="I9350" t="s">
        <v>20</v>
      </c>
      <c r="J9350">
        <v>137.5</v>
      </c>
      <c r="M9350">
        <v>137.5</v>
      </c>
      <c r="N9350">
        <f t="shared" si="146"/>
        <v>0</v>
      </c>
    </row>
    <row r="9351" spans="1:14" x14ac:dyDescent="0.2">
      <c r="A9351" t="s">
        <v>9636</v>
      </c>
      <c r="B9351" t="s">
        <v>35093</v>
      </c>
      <c r="I9351" t="s">
        <v>20</v>
      </c>
      <c r="J9351">
        <v>553.69000000000005</v>
      </c>
      <c r="M9351">
        <v>553.69000000000005</v>
      </c>
      <c r="N9351">
        <f t="shared" si="146"/>
        <v>0</v>
      </c>
    </row>
    <row r="9352" spans="1:14" x14ac:dyDescent="0.2">
      <c r="A9352" t="s">
        <v>9637</v>
      </c>
      <c r="B9352" t="s">
        <v>35093</v>
      </c>
      <c r="I9352" t="s">
        <v>20</v>
      </c>
      <c r="J9352">
        <v>526.53</v>
      </c>
      <c r="M9352">
        <v>526.53</v>
      </c>
      <c r="N9352">
        <f t="shared" si="146"/>
        <v>0</v>
      </c>
    </row>
    <row r="9353" spans="1:14" x14ac:dyDescent="0.2">
      <c r="A9353" t="s">
        <v>9638</v>
      </c>
      <c r="B9353" t="s">
        <v>35094</v>
      </c>
      <c r="I9353" t="s">
        <v>20</v>
      </c>
      <c r="J9353">
        <v>575.83000000000004</v>
      </c>
      <c r="M9353">
        <v>575.83000000000004</v>
      </c>
      <c r="N9353">
        <f t="shared" si="146"/>
        <v>0</v>
      </c>
    </row>
    <row r="9354" spans="1:14" x14ac:dyDescent="0.2">
      <c r="A9354" t="s">
        <v>9639</v>
      </c>
      <c r="B9354" t="s">
        <v>35094</v>
      </c>
      <c r="I9354" t="s">
        <v>20</v>
      </c>
      <c r="J9354">
        <v>548.66999999999996</v>
      </c>
      <c r="M9354">
        <v>548.66999999999996</v>
      </c>
      <c r="N9354">
        <f t="shared" si="146"/>
        <v>0</v>
      </c>
    </row>
    <row r="9355" spans="1:14" x14ac:dyDescent="0.2">
      <c r="A9355" t="s">
        <v>9640</v>
      </c>
      <c r="B9355" t="s">
        <v>35095</v>
      </c>
      <c r="I9355" t="s">
        <v>20</v>
      </c>
      <c r="J9355">
        <v>600.16999999999996</v>
      </c>
      <c r="M9355">
        <v>600.16999999999996</v>
      </c>
      <c r="N9355">
        <f t="shared" si="146"/>
        <v>0</v>
      </c>
    </row>
    <row r="9356" spans="1:14" x14ac:dyDescent="0.2">
      <c r="A9356" t="s">
        <v>9641</v>
      </c>
      <c r="B9356" t="s">
        <v>35095</v>
      </c>
      <c r="I9356" t="s">
        <v>20</v>
      </c>
      <c r="J9356">
        <v>573.01</v>
      </c>
      <c r="M9356">
        <v>573.01</v>
      </c>
      <c r="N9356">
        <f t="shared" si="146"/>
        <v>0</v>
      </c>
    </row>
    <row r="9357" spans="1:14" x14ac:dyDescent="0.2">
      <c r="A9357" t="s">
        <v>9642</v>
      </c>
      <c r="B9357" t="s">
        <v>35096</v>
      </c>
      <c r="I9357" t="s">
        <v>20</v>
      </c>
      <c r="J9357">
        <v>620.14</v>
      </c>
      <c r="M9357">
        <v>620.14</v>
      </c>
      <c r="N9357">
        <f t="shared" si="146"/>
        <v>0</v>
      </c>
    </row>
    <row r="9358" spans="1:14" x14ac:dyDescent="0.2">
      <c r="A9358" t="s">
        <v>9643</v>
      </c>
      <c r="B9358" t="s">
        <v>35096</v>
      </c>
      <c r="I9358" t="s">
        <v>20</v>
      </c>
      <c r="J9358">
        <v>592.98</v>
      </c>
      <c r="M9358">
        <v>592.98</v>
      </c>
      <c r="N9358">
        <f t="shared" si="146"/>
        <v>0</v>
      </c>
    </row>
    <row r="9359" spans="1:14" x14ac:dyDescent="0.2">
      <c r="A9359" t="s">
        <v>9644</v>
      </c>
      <c r="B9359" t="s">
        <v>35097</v>
      </c>
      <c r="I9359" t="s">
        <v>20</v>
      </c>
      <c r="J9359">
        <v>649.46</v>
      </c>
      <c r="M9359">
        <v>649.46</v>
      </c>
      <c r="N9359">
        <f t="shared" si="146"/>
        <v>0</v>
      </c>
    </row>
    <row r="9360" spans="1:14" x14ac:dyDescent="0.2">
      <c r="A9360" t="s">
        <v>9645</v>
      </c>
      <c r="B9360" t="s">
        <v>35097</v>
      </c>
      <c r="I9360" t="s">
        <v>20</v>
      </c>
      <c r="J9360">
        <v>622.29999999999995</v>
      </c>
      <c r="M9360">
        <v>622.29999999999995</v>
      </c>
      <c r="N9360">
        <f t="shared" si="146"/>
        <v>0</v>
      </c>
    </row>
    <row r="9361" spans="1:14" x14ac:dyDescent="0.2">
      <c r="A9361" t="s">
        <v>9646</v>
      </c>
      <c r="B9361" t="s">
        <v>35098</v>
      </c>
      <c r="I9361" t="s">
        <v>20</v>
      </c>
      <c r="J9361">
        <v>655.07000000000005</v>
      </c>
      <c r="M9361">
        <v>655.07000000000005</v>
      </c>
      <c r="N9361">
        <f t="shared" si="146"/>
        <v>0</v>
      </c>
    </row>
    <row r="9362" spans="1:14" x14ac:dyDescent="0.2">
      <c r="A9362" t="s">
        <v>9647</v>
      </c>
      <c r="B9362" t="s">
        <v>35098</v>
      </c>
      <c r="I9362" t="s">
        <v>20</v>
      </c>
      <c r="J9362">
        <v>627.91</v>
      </c>
      <c r="M9362">
        <v>627.91</v>
      </c>
      <c r="N9362">
        <f t="shared" si="146"/>
        <v>0</v>
      </c>
    </row>
    <row r="9363" spans="1:14" x14ac:dyDescent="0.2">
      <c r="A9363" t="s">
        <v>9648</v>
      </c>
      <c r="B9363" t="s">
        <v>35099</v>
      </c>
      <c r="I9363" t="s">
        <v>20</v>
      </c>
      <c r="J9363">
        <v>657</v>
      </c>
      <c r="M9363">
        <v>657</v>
      </c>
      <c r="N9363">
        <f t="shared" si="146"/>
        <v>0</v>
      </c>
    </row>
    <row r="9364" spans="1:14" x14ac:dyDescent="0.2">
      <c r="A9364" t="s">
        <v>9649</v>
      </c>
      <c r="B9364" t="s">
        <v>35099</v>
      </c>
      <c r="I9364" t="s">
        <v>20</v>
      </c>
      <c r="J9364">
        <v>629.84</v>
      </c>
      <c r="M9364">
        <v>629.84</v>
      </c>
      <c r="N9364">
        <f t="shared" si="146"/>
        <v>0</v>
      </c>
    </row>
    <row r="9365" spans="1:14" x14ac:dyDescent="0.2">
      <c r="A9365" t="s">
        <v>9650</v>
      </c>
      <c r="B9365" t="s">
        <v>35100</v>
      </c>
      <c r="I9365" t="s">
        <v>20</v>
      </c>
      <c r="J9365">
        <v>613.26</v>
      </c>
      <c r="M9365">
        <v>613.26</v>
      </c>
      <c r="N9365">
        <f t="shared" si="146"/>
        <v>0</v>
      </c>
    </row>
    <row r="9366" spans="1:14" x14ac:dyDescent="0.2">
      <c r="A9366" t="s">
        <v>9651</v>
      </c>
      <c r="B9366" t="s">
        <v>35100</v>
      </c>
      <c r="I9366" t="s">
        <v>20</v>
      </c>
      <c r="J9366">
        <v>586.1</v>
      </c>
      <c r="M9366">
        <v>586.1</v>
      </c>
      <c r="N9366">
        <f t="shared" si="146"/>
        <v>0</v>
      </c>
    </row>
    <row r="9367" spans="1:14" x14ac:dyDescent="0.2">
      <c r="A9367" t="s">
        <v>9652</v>
      </c>
      <c r="B9367" t="s">
        <v>35101</v>
      </c>
      <c r="I9367" t="s">
        <v>20</v>
      </c>
      <c r="J9367">
        <v>492.1</v>
      </c>
      <c r="M9367">
        <v>492.1</v>
      </c>
      <c r="N9367">
        <f t="shared" si="146"/>
        <v>0</v>
      </c>
    </row>
    <row r="9368" spans="1:14" x14ac:dyDescent="0.2">
      <c r="A9368" t="s">
        <v>9653</v>
      </c>
      <c r="B9368" t="s">
        <v>35101</v>
      </c>
      <c r="I9368" t="s">
        <v>20</v>
      </c>
      <c r="J9368">
        <v>468.67</v>
      </c>
      <c r="M9368">
        <v>468.67</v>
      </c>
      <c r="N9368">
        <f t="shared" si="146"/>
        <v>0</v>
      </c>
    </row>
    <row r="9369" spans="1:14" x14ac:dyDescent="0.2">
      <c r="A9369" t="s">
        <v>9654</v>
      </c>
      <c r="B9369" t="s">
        <v>35102</v>
      </c>
      <c r="I9369" t="s">
        <v>20</v>
      </c>
      <c r="J9369">
        <v>419.52</v>
      </c>
      <c r="M9369">
        <v>419.52</v>
      </c>
      <c r="N9369">
        <f t="shared" si="146"/>
        <v>0</v>
      </c>
    </row>
    <row r="9370" spans="1:14" x14ac:dyDescent="0.2">
      <c r="A9370" t="s">
        <v>9655</v>
      </c>
      <c r="B9370" t="s">
        <v>35102</v>
      </c>
      <c r="I9370" t="s">
        <v>20</v>
      </c>
      <c r="J9370">
        <v>396.1</v>
      </c>
      <c r="M9370">
        <v>396.1</v>
      </c>
      <c r="N9370">
        <f t="shared" si="146"/>
        <v>0</v>
      </c>
    </row>
    <row r="9371" spans="1:14" x14ac:dyDescent="0.2">
      <c r="A9371" t="s">
        <v>9656</v>
      </c>
      <c r="B9371" t="s">
        <v>35103</v>
      </c>
      <c r="I9371" t="s">
        <v>20</v>
      </c>
      <c r="J9371">
        <v>481.53</v>
      </c>
      <c r="M9371">
        <v>481.53</v>
      </c>
      <c r="N9371">
        <f t="shared" si="146"/>
        <v>0</v>
      </c>
    </row>
    <row r="9372" spans="1:14" x14ac:dyDescent="0.2">
      <c r="A9372" t="s">
        <v>9657</v>
      </c>
      <c r="B9372" t="s">
        <v>35103</v>
      </c>
      <c r="I9372" t="s">
        <v>20</v>
      </c>
      <c r="J9372">
        <v>457.7</v>
      </c>
      <c r="M9372">
        <v>457.7</v>
      </c>
      <c r="N9372">
        <f t="shared" si="146"/>
        <v>0</v>
      </c>
    </row>
    <row r="9373" spans="1:14" x14ac:dyDescent="0.2">
      <c r="A9373" t="s">
        <v>9658</v>
      </c>
      <c r="B9373" t="s">
        <v>35104</v>
      </c>
      <c r="I9373" t="s">
        <v>3</v>
      </c>
      <c r="J9373">
        <v>54.23</v>
      </c>
      <c r="M9373">
        <v>54.23</v>
      </c>
      <c r="N9373">
        <f t="shared" si="146"/>
        <v>0</v>
      </c>
    </row>
    <row r="9374" spans="1:14" x14ac:dyDescent="0.2">
      <c r="A9374" t="s">
        <v>9659</v>
      </c>
      <c r="B9374" t="s">
        <v>35104</v>
      </c>
      <c r="I9374" t="s">
        <v>3</v>
      </c>
      <c r="J9374">
        <v>49.63</v>
      </c>
      <c r="M9374">
        <v>49.63</v>
      </c>
      <c r="N9374">
        <f t="shared" si="146"/>
        <v>0</v>
      </c>
    </row>
    <row r="9375" spans="1:14" x14ac:dyDescent="0.2">
      <c r="A9375" t="s">
        <v>9660</v>
      </c>
      <c r="B9375" t="s">
        <v>35105</v>
      </c>
      <c r="I9375" t="s">
        <v>3</v>
      </c>
      <c r="J9375">
        <v>55.57</v>
      </c>
      <c r="M9375">
        <v>55.57</v>
      </c>
      <c r="N9375">
        <f t="shared" si="146"/>
        <v>0</v>
      </c>
    </row>
    <row r="9376" spans="1:14" x14ac:dyDescent="0.2">
      <c r="A9376" t="s">
        <v>9661</v>
      </c>
      <c r="B9376" t="s">
        <v>35105</v>
      </c>
      <c r="I9376" t="s">
        <v>3</v>
      </c>
      <c r="J9376">
        <v>50.97</v>
      </c>
      <c r="M9376">
        <v>50.97</v>
      </c>
      <c r="N9376">
        <f t="shared" si="146"/>
        <v>0</v>
      </c>
    </row>
    <row r="9377" spans="1:14" x14ac:dyDescent="0.2">
      <c r="A9377" t="s">
        <v>9662</v>
      </c>
      <c r="B9377" t="s">
        <v>35106</v>
      </c>
      <c r="I9377" t="s">
        <v>3</v>
      </c>
      <c r="J9377">
        <v>56.67</v>
      </c>
      <c r="M9377">
        <v>56.67</v>
      </c>
      <c r="N9377">
        <f t="shared" si="146"/>
        <v>0</v>
      </c>
    </row>
    <row r="9378" spans="1:14" x14ac:dyDescent="0.2">
      <c r="A9378" t="s">
        <v>9663</v>
      </c>
      <c r="B9378" t="s">
        <v>35106</v>
      </c>
      <c r="I9378" t="s">
        <v>3</v>
      </c>
      <c r="J9378">
        <v>52.07</v>
      </c>
      <c r="M9378">
        <v>52.07</v>
      </c>
      <c r="N9378">
        <f t="shared" si="146"/>
        <v>0</v>
      </c>
    </row>
    <row r="9379" spans="1:14" x14ac:dyDescent="0.2">
      <c r="A9379" t="s">
        <v>9664</v>
      </c>
      <c r="B9379" t="s">
        <v>35107</v>
      </c>
      <c r="I9379" t="s">
        <v>3</v>
      </c>
      <c r="J9379">
        <v>58.28</v>
      </c>
      <c r="M9379">
        <v>58.28</v>
      </c>
      <c r="N9379">
        <f t="shared" si="146"/>
        <v>0</v>
      </c>
    </row>
    <row r="9380" spans="1:14" x14ac:dyDescent="0.2">
      <c r="A9380" t="s">
        <v>9665</v>
      </c>
      <c r="B9380" t="s">
        <v>35107</v>
      </c>
      <c r="I9380" t="s">
        <v>3</v>
      </c>
      <c r="J9380">
        <v>53.68</v>
      </c>
      <c r="M9380">
        <v>53.68</v>
      </c>
      <c r="N9380">
        <f t="shared" si="146"/>
        <v>0</v>
      </c>
    </row>
    <row r="9381" spans="1:14" x14ac:dyDescent="0.2">
      <c r="A9381" t="s">
        <v>9666</v>
      </c>
      <c r="B9381" t="s">
        <v>35108</v>
      </c>
      <c r="I9381" t="s">
        <v>3</v>
      </c>
      <c r="J9381">
        <v>63.24</v>
      </c>
      <c r="M9381">
        <v>63.24</v>
      </c>
      <c r="N9381">
        <f t="shared" si="146"/>
        <v>0</v>
      </c>
    </row>
    <row r="9382" spans="1:14" x14ac:dyDescent="0.2">
      <c r="A9382" t="s">
        <v>9667</v>
      </c>
      <c r="B9382" t="s">
        <v>35108</v>
      </c>
      <c r="I9382" t="s">
        <v>3</v>
      </c>
      <c r="J9382">
        <v>58.64</v>
      </c>
      <c r="M9382">
        <v>58.64</v>
      </c>
      <c r="N9382">
        <f t="shared" si="146"/>
        <v>0</v>
      </c>
    </row>
    <row r="9383" spans="1:14" x14ac:dyDescent="0.2">
      <c r="A9383" t="s">
        <v>9668</v>
      </c>
      <c r="B9383" t="s">
        <v>35109</v>
      </c>
      <c r="I9383" t="s">
        <v>3</v>
      </c>
      <c r="J9383">
        <v>65.19</v>
      </c>
      <c r="M9383">
        <v>65.19</v>
      </c>
      <c r="N9383">
        <f t="shared" si="146"/>
        <v>0</v>
      </c>
    </row>
    <row r="9384" spans="1:14" x14ac:dyDescent="0.2">
      <c r="A9384" t="s">
        <v>9669</v>
      </c>
      <c r="B9384" t="s">
        <v>35109</v>
      </c>
      <c r="I9384" t="s">
        <v>3</v>
      </c>
      <c r="J9384">
        <v>60.59</v>
      </c>
      <c r="M9384">
        <v>60.59</v>
      </c>
      <c r="N9384">
        <f t="shared" si="146"/>
        <v>0</v>
      </c>
    </row>
    <row r="9385" spans="1:14" x14ac:dyDescent="0.2">
      <c r="A9385" t="s">
        <v>9670</v>
      </c>
      <c r="B9385" t="s">
        <v>35110</v>
      </c>
      <c r="I9385" t="s">
        <v>3</v>
      </c>
      <c r="J9385">
        <v>66.78</v>
      </c>
      <c r="M9385">
        <v>66.78</v>
      </c>
      <c r="N9385">
        <f t="shared" si="146"/>
        <v>0</v>
      </c>
    </row>
    <row r="9386" spans="1:14" x14ac:dyDescent="0.2">
      <c r="A9386" t="s">
        <v>9671</v>
      </c>
      <c r="B9386" t="s">
        <v>35110</v>
      </c>
      <c r="I9386" t="s">
        <v>3</v>
      </c>
      <c r="J9386">
        <v>62.18</v>
      </c>
      <c r="M9386">
        <v>62.18</v>
      </c>
      <c r="N9386">
        <f t="shared" si="146"/>
        <v>0</v>
      </c>
    </row>
    <row r="9387" spans="1:14" x14ac:dyDescent="0.2">
      <c r="A9387" t="s">
        <v>9672</v>
      </c>
      <c r="B9387" t="s">
        <v>35111</v>
      </c>
      <c r="I9387" t="s">
        <v>3</v>
      </c>
      <c r="J9387">
        <v>69.13</v>
      </c>
      <c r="M9387">
        <v>69.13</v>
      </c>
      <c r="N9387">
        <f t="shared" si="146"/>
        <v>0</v>
      </c>
    </row>
    <row r="9388" spans="1:14" x14ac:dyDescent="0.2">
      <c r="A9388" t="s">
        <v>9673</v>
      </c>
      <c r="B9388" t="s">
        <v>35111</v>
      </c>
      <c r="I9388" t="s">
        <v>3</v>
      </c>
      <c r="J9388">
        <v>64.53</v>
      </c>
      <c r="M9388">
        <v>64.53</v>
      </c>
      <c r="N9388">
        <f t="shared" si="146"/>
        <v>0</v>
      </c>
    </row>
    <row r="9389" spans="1:14" x14ac:dyDescent="0.2">
      <c r="A9389" t="s">
        <v>9674</v>
      </c>
      <c r="B9389" t="s">
        <v>35112</v>
      </c>
      <c r="I9389" t="s">
        <v>3</v>
      </c>
      <c r="J9389">
        <v>74.040000000000006</v>
      </c>
      <c r="M9389">
        <v>74.040000000000006</v>
      </c>
      <c r="N9389">
        <f t="shared" si="146"/>
        <v>0</v>
      </c>
    </row>
    <row r="9390" spans="1:14" x14ac:dyDescent="0.2">
      <c r="A9390" t="s">
        <v>9675</v>
      </c>
      <c r="B9390" t="s">
        <v>35112</v>
      </c>
      <c r="I9390" t="s">
        <v>3</v>
      </c>
      <c r="J9390">
        <v>69.45</v>
      </c>
      <c r="M9390">
        <v>69.45</v>
      </c>
      <c r="N9390">
        <f t="shared" si="146"/>
        <v>0</v>
      </c>
    </row>
    <row r="9391" spans="1:14" x14ac:dyDescent="0.2">
      <c r="A9391" t="s">
        <v>9676</v>
      </c>
      <c r="B9391" t="s">
        <v>35113</v>
      </c>
      <c r="I9391" t="s">
        <v>3</v>
      </c>
      <c r="J9391">
        <v>76.72</v>
      </c>
      <c r="M9391">
        <v>76.72</v>
      </c>
      <c r="N9391">
        <f t="shared" si="146"/>
        <v>0</v>
      </c>
    </row>
    <row r="9392" spans="1:14" x14ac:dyDescent="0.2">
      <c r="A9392" t="s">
        <v>9677</v>
      </c>
      <c r="B9392" t="s">
        <v>35113</v>
      </c>
      <c r="I9392" t="s">
        <v>3</v>
      </c>
      <c r="J9392">
        <v>72.12</v>
      </c>
      <c r="M9392">
        <v>72.12</v>
      </c>
      <c r="N9392">
        <f t="shared" si="146"/>
        <v>0</v>
      </c>
    </row>
    <row r="9393" spans="1:14" x14ac:dyDescent="0.2">
      <c r="A9393" t="s">
        <v>9678</v>
      </c>
      <c r="B9393" t="s">
        <v>35114</v>
      </c>
      <c r="I9393" t="s">
        <v>3</v>
      </c>
      <c r="J9393">
        <v>78.92</v>
      </c>
      <c r="M9393">
        <v>78.92</v>
      </c>
      <c r="N9393">
        <f t="shared" si="146"/>
        <v>0</v>
      </c>
    </row>
    <row r="9394" spans="1:14" x14ac:dyDescent="0.2">
      <c r="A9394" t="s">
        <v>9679</v>
      </c>
      <c r="B9394" t="s">
        <v>35114</v>
      </c>
      <c r="I9394" t="s">
        <v>3</v>
      </c>
      <c r="J9394">
        <v>74.319999999999993</v>
      </c>
      <c r="M9394">
        <v>74.319999999999993</v>
      </c>
      <c r="N9394">
        <f t="shared" si="146"/>
        <v>0</v>
      </c>
    </row>
    <row r="9395" spans="1:14" x14ac:dyDescent="0.2">
      <c r="A9395" t="s">
        <v>9680</v>
      </c>
      <c r="B9395" t="s">
        <v>35115</v>
      </c>
      <c r="I9395" t="s">
        <v>3</v>
      </c>
      <c r="J9395">
        <v>82.14</v>
      </c>
      <c r="M9395">
        <v>82.14</v>
      </c>
      <c r="N9395">
        <f t="shared" si="146"/>
        <v>0</v>
      </c>
    </row>
    <row r="9396" spans="1:14" x14ac:dyDescent="0.2">
      <c r="A9396" t="s">
        <v>9681</v>
      </c>
      <c r="B9396" t="s">
        <v>35115</v>
      </c>
      <c r="I9396" t="s">
        <v>3</v>
      </c>
      <c r="J9396">
        <v>77.55</v>
      </c>
      <c r="M9396">
        <v>77.55</v>
      </c>
      <c r="N9396">
        <f t="shared" si="146"/>
        <v>0</v>
      </c>
    </row>
    <row r="9397" spans="1:14" x14ac:dyDescent="0.2">
      <c r="A9397" t="s">
        <v>9682</v>
      </c>
      <c r="B9397" t="s">
        <v>35116</v>
      </c>
      <c r="I9397" t="s">
        <v>3</v>
      </c>
      <c r="J9397">
        <v>36.35</v>
      </c>
      <c r="M9397">
        <v>36.35</v>
      </c>
      <c r="N9397">
        <f t="shared" si="146"/>
        <v>0</v>
      </c>
    </row>
    <row r="9398" spans="1:14" x14ac:dyDescent="0.2">
      <c r="A9398" t="s">
        <v>9683</v>
      </c>
      <c r="B9398" t="s">
        <v>35116</v>
      </c>
      <c r="I9398" t="s">
        <v>3</v>
      </c>
      <c r="J9398">
        <v>32.74</v>
      </c>
      <c r="M9398">
        <v>32.74</v>
      </c>
      <c r="N9398">
        <f t="shared" si="146"/>
        <v>0</v>
      </c>
    </row>
    <row r="9399" spans="1:14" x14ac:dyDescent="0.2">
      <c r="A9399" t="s">
        <v>9684</v>
      </c>
      <c r="B9399" t="s">
        <v>35117</v>
      </c>
      <c r="I9399" t="s">
        <v>3</v>
      </c>
      <c r="J9399">
        <v>293.36</v>
      </c>
      <c r="M9399">
        <v>293.36</v>
      </c>
      <c r="N9399">
        <f t="shared" si="146"/>
        <v>0</v>
      </c>
    </row>
    <row r="9400" spans="1:14" x14ac:dyDescent="0.2">
      <c r="A9400" t="s">
        <v>9685</v>
      </c>
      <c r="B9400" t="s">
        <v>35117</v>
      </c>
      <c r="I9400" t="s">
        <v>3</v>
      </c>
      <c r="J9400">
        <v>263.33999999999997</v>
      </c>
      <c r="M9400">
        <v>263.33999999999997</v>
      </c>
      <c r="N9400">
        <f t="shared" si="146"/>
        <v>0</v>
      </c>
    </row>
    <row r="9401" spans="1:14" x14ac:dyDescent="0.2">
      <c r="A9401" t="s">
        <v>9686</v>
      </c>
      <c r="B9401" t="s">
        <v>35118</v>
      </c>
      <c r="I9401" t="s">
        <v>3</v>
      </c>
      <c r="J9401">
        <v>397.78</v>
      </c>
      <c r="M9401">
        <v>397.78</v>
      </c>
      <c r="N9401">
        <f t="shared" si="146"/>
        <v>0</v>
      </c>
    </row>
    <row r="9402" spans="1:14" x14ac:dyDescent="0.2">
      <c r="A9402" t="s">
        <v>9687</v>
      </c>
      <c r="B9402" t="s">
        <v>35118</v>
      </c>
      <c r="I9402" t="s">
        <v>3</v>
      </c>
      <c r="J9402">
        <v>367.75</v>
      </c>
      <c r="M9402">
        <v>367.75</v>
      </c>
      <c r="N9402">
        <f t="shared" si="146"/>
        <v>0</v>
      </c>
    </row>
    <row r="9403" spans="1:14" x14ac:dyDescent="0.2">
      <c r="A9403" t="s">
        <v>9688</v>
      </c>
      <c r="B9403" t="s">
        <v>35119</v>
      </c>
      <c r="I9403" t="s">
        <v>3</v>
      </c>
      <c r="J9403">
        <v>67.430000000000007</v>
      </c>
      <c r="M9403">
        <v>67.430000000000007</v>
      </c>
      <c r="N9403">
        <f t="shared" si="146"/>
        <v>0</v>
      </c>
    </row>
    <row r="9404" spans="1:14" x14ac:dyDescent="0.2">
      <c r="A9404" t="s">
        <v>9689</v>
      </c>
      <c r="B9404" t="s">
        <v>35119</v>
      </c>
      <c r="I9404" t="s">
        <v>3</v>
      </c>
      <c r="J9404">
        <v>61.03</v>
      </c>
      <c r="M9404">
        <v>61.03</v>
      </c>
      <c r="N9404">
        <f t="shared" si="146"/>
        <v>0</v>
      </c>
    </row>
    <row r="9405" spans="1:14" x14ac:dyDescent="0.2">
      <c r="A9405" t="s">
        <v>9690</v>
      </c>
      <c r="B9405" t="s">
        <v>35120</v>
      </c>
      <c r="I9405" t="s">
        <v>3</v>
      </c>
      <c r="J9405">
        <v>75.53</v>
      </c>
      <c r="M9405">
        <v>75.53</v>
      </c>
      <c r="N9405">
        <f t="shared" si="146"/>
        <v>0</v>
      </c>
    </row>
    <row r="9406" spans="1:14" x14ac:dyDescent="0.2">
      <c r="A9406" t="s">
        <v>9691</v>
      </c>
      <c r="B9406" t="s">
        <v>35120</v>
      </c>
      <c r="I9406" t="s">
        <v>3</v>
      </c>
      <c r="J9406">
        <v>69.14</v>
      </c>
      <c r="M9406">
        <v>69.14</v>
      </c>
      <c r="N9406">
        <f t="shared" si="146"/>
        <v>0</v>
      </c>
    </row>
    <row r="9407" spans="1:14" x14ac:dyDescent="0.2">
      <c r="A9407" t="s">
        <v>9692</v>
      </c>
      <c r="B9407" t="s">
        <v>35121</v>
      </c>
      <c r="I9407" t="s">
        <v>3</v>
      </c>
      <c r="J9407">
        <v>86.3</v>
      </c>
      <c r="M9407">
        <v>86.3</v>
      </c>
      <c r="N9407">
        <f t="shared" si="146"/>
        <v>0</v>
      </c>
    </row>
    <row r="9408" spans="1:14" x14ac:dyDescent="0.2">
      <c r="A9408" t="s">
        <v>9693</v>
      </c>
      <c r="B9408" t="s">
        <v>35121</v>
      </c>
      <c r="I9408" t="s">
        <v>3</v>
      </c>
      <c r="J9408">
        <v>79.900000000000006</v>
      </c>
      <c r="M9408">
        <v>79.900000000000006</v>
      </c>
      <c r="N9408">
        <f t="shared" si="146"/>
        <v>0</v>
      </c>
    </row>
    <row r="9409" spans="1:14" x14ac:dyDescent="0.2">
      <c r="A9409" t="s">
        <v>9694</v>
      </c>
      <c r="B9409" t="s">
        <v>35122</v>
      </c>
      <c r="I9409" t="s">
        <v>3</v>
      </c>
      <c r="J9409">
        <v>100.43</v>
      </c>
      <c r="M9409">
        <v>100.43</v>
      </c>
      <c r="N9409">
        <f t="shared" si="146"/>
        <v>0</v>
      </c>
    </row>
    <row r="9410" spans="1:14" x14ac:dyDescent="0.2">
      <c r="A9410" t="s">
        <v>9695</v>
      </c>
      <c r="B9410" t="s">
        <v>35122</v>
      </c>
      <c r="I9410" t="s">
        <v>3</v>
      </c>
      <c r="J9410">
        <v>94.03</v>
      </c>
      <c r="M9410">
        <v>94.03</v>
      </c>
      <c r="N9410">
        <f t="shared" si="146"/>
        <v>0</v>
      </c>
    </row>
    <row r="9411" spans="1:14" x14ac:dyDescent="0.2">
      <c r="A9411" t="s">
        <v>9696</v>
      </c>
      <c r="B9411" t="s">
        <v>35123</v>
      </c>
      <c r="I9411" t="s">
        <v>3</v>
      </c>
      <c r="J9411">
        <v>124.8</v>
      </c>
      <c r="M9411">
        <v>124.8</v>
      </c>
      <c r="N9411">
        <f t="shared" si="146"/>
        <v>0</v>
      </c>
    </row>
    <row r="9412" spans="1:14" x14ac:dyDescent="0.2">
      <c r="A9412" t="s">
        <v>9697</v>
      </c>
      <c r="B9412" t="s">
        <v>35123</v>
      </c>
      <c r="I9412" t="s">
        <v>3</v>
      </c>
      <c r="J9412">
        <v>114.1</v>
      </c>
      <c r="M9412">
        <v>114.1</v>
      </c>
      <c r="N9412">
        <f t="shared" ref="N9412:N9475" si="147">J9412-M9412</f>
        <v>0</v>
      </c>
    </row>
    <row r="9413" spans="1:14" x14ac:dyDescent="0.2">
      <c r="A9413" t="s">
        <v>9698</v>
      </c>
      <c r="B9413" t="s">
        <v>35124</v>
      </c>
      <c r="I9413" t="s">
        <v>3</v>
      </c>
      <c r="J9413">
        <v>111.71</v>
      </c>
      <c r="M9413">
        <v>111.71</v>
      </c>
      <c r="N9413">
        <f t="shared" si="147"/>
        <v>0</v>
      </c>
    </row>
    <row r="9414" spans="1:14" x14ac:dyDescent="0.2">
      <c r="A9414" t="s">
        <v>9699</v>
      </c>
      <c r="B9414" t="s">
        <v>35124</v>
      </c>
      <c r="I9414" t="s">
        <v>3</v>
      </c>
      <c r="J9414">
        <v>101</v>
      </c>
      <c r="M9414">
        <v>101</v>
      </c>
      <c r="N9414">
        <f t="shared" si="147"/>
        <v>0</v>
      </c>
    </row>
    <row r="9415" spans="1:14" x14ac:dyDescent="0.2">
      <c r="A9415" t="s">
        <v>9700</v>
      </c>
      <c r="B9415" t="s">
        <v>35125</v>
      </c>
      <c r="I9415" t="s">
        <v>3</v>
      </c>
      <c r="J9415">
        <v>73.48</v>
      </c>
      <c r="M9415">
        <v>73.48</v>
      </c>
      <c r="N9415">
        <f t="shared" si="147"/>
        <v>0</v>
      </c>
    </row>
    <row r="9416" spans="1:14" x14ac:dyDescent="0.2">
      <c r="A9416" t="s">
        <v>9701</v>
      </c>
      <c r="B9416" t="s">
        <v>35125</v>
      </c>
      <c r="I9416" t="s">
        <v>3</v>
      </c>
      <c r="J9416">
        <v>67.37</v>
      </c>
      <c r="M9416">
        <v>67.37</v>
      </c>
      <c r="N9416">
        <f t="shared" si="147"/>
        <v>0</v>
      </c>
    </row>
    <row r="9417" spans="1:14" x14ac:dyDescent="0.2">
      <c r="A9417" t="s">
        <v>9702</v>
      </c>
      <c r="B9417" t="s">
        <v>35126</v>
      </c>
      <c r="I9417" t="s">
        <v>3</v>
      </c>
      <c r="J9417">
        <v>201.05</v>
      </c>
      <c r="M9417">
        <v>201.05</v>
      </c>
      <c r="N9417">
        <f t="shared" si="147"/>
        <v>0</v>
      </c>
    </row>
    <row r="9418" spans="1:14" x14ac:dyDescent="0.2">
      <c r="A9418" t="s">
        <v>9703</v>
      </c>
      <c r="B9418" t="s">
        <v>35126</v>
      </c>
      <c r="I9418" t="s">
        <v>3</v>
      </c>
      <c r="J9418">
        <v>191.72</v>
      </c>
      <c r="M9418">
        <v>191.72</v>
      </c>
      <c r="N9418">
        <f t="shared" si="147"/>
        <v>0</v>
      </c>
    </row>
    <row r="9419" spans="1:14" x14ac:dyDescent="0.2">
      <c r="A9419" t="s">
        <v>9704</v>
      </c>
      <c r="B9419" t="s">
        <v>35127</v>
      </c>
      <c r="I9419" t="s">
        <v>3</v>
      </c>
      <c r="J9419">
        <v>149.84</v>
      </c>
      <c r="M9419">
        <v>149.84</v>
      </c>
      <c r="N9419">
        <f t="shared" si="147"/>
        <v>0</v>
      </c>
    </row>
    <row r="9420" spans="1:14" x14ac:dyDescent="0.2">
      <c r="A9420" t="s">
        <v>9705</v>
      </c>
      <c r="B9420" t="s">
        <v>35127</v>
      </c>
      <c r="I9420" t="s">
        <v>3</v>
      </c>
      <c r="J9420">
        <v>139.11000000000001</v>
      </c>
      <c r="M9420">
        <v>139.11000000000001</v>
      </c>
      <c r="N9420">
        <f t="shared" si="147"/>
        <v>0</v>
      </c>
    </row>
    <row r="9421" spans="1:14" x14ac:dyDescent="0.2">
      <c r="A9421" t="s">
        <v>9706</v>
      </c>
      <c r="B9421" t="s">
        <v>35128</v>
      </c>
      <c r="I9421" t="s">
        <v>3</v>
      </c>
      <c r="J9421">
        <v>35.630000000000003</v>
      </c>
      <c r="M9421">
        <v>35.630000000000003</v>
      </c>
      <c r="N9421">
        <f t="shared" si="147"/>
        <v>0</v>
      </c>
    </row>
    <row r="9422" spans="1:14" x14ac:dyDescent="0.2">
      <c r="A9422" t="s">
        <v>9707</v>
      </c>
      <c r="B9422" t="s">
        <v>35128</v>
      </c>
      <c r="I9422" t="s">
        <v>3</v>
      </c>
      <c r="J9422">
        <v>32.729999999999997</v>
      </c>
      <c r="M9422">
        <v>32.729999999999997</v>
      </c>
      <c r="N9422">
        <f t="shared" si="147"/>
        <v>0</v>
      </c>
    </row>
    <row r="9423" spans="1:14" x14ac:dyDescent="0.2">
      <c r="A9423" t="s">
        <v>9708</v>
      </c>
      <c r="B9423" t="s">
        <v>35129</v>
      </c>
      <c r="I9423" t="s">
        <v>20</v>
      </c>
      <c r="J9423">
        <v>66.760000000000005</v>
      </c>
      <c r="M9423">
        <v>66.760000000000005</v>
      </c>
      <c r="N9423">
        <f t="shared" si="147"/>
        <v>0</v>
      </c>
    </row>
    <row r="9424" spans="1:14" x14ac:dyDescent="0.2">
      <c r="A9424" t="s">
        <v>9709</v>
      </c>
      <c r="B9424" t="s">
        <v>35129</v>
      </c>
      <c r="I9424" t="s">
        <v>20</v>
      </c>
      <c r="J9424">
        <v>62.91</v>
      </c>
      <c r="M9424">
        <v>62.91</v>
      </c>
      <c r="N9424">
        <f t="shared" si="147"/>
        <v>0</v>
      </c>
    </row>
    <row r="9425" spans="1:14" x14ac:dyDescent="0.2">
      <c r="A9425" t="s">
        <v>9710</v>
      </c>
      <c r="B9425" t="s">
        <v>35130</v>
      </c>
      <c r="I9425" t="s">
        <v>20</v>
      </c>
      <c r="J9425">
        <v>12.32</v>
      </c>
      <c r="M9425">
        <v>12.32</v>
      </c>
      <c r="N9425">
        <f t="shared" si="147"/>
        <v>0</v>
      </c>
    </row>
    <row r="9426" spans="1:14" x14ac:dyDescent="0.2">
      <c r="A9426" t="s">
        <v>9711</v>
      </c>
      <c r="B9426" t="s">
        <v>35130</v>
      </c>
      <c r="I9426" t="s">
        <v>20</v>
      </c>
      <c r="J9426">
        <v>11.34</v>
      </c>
      <c r="M9426">
        <v>11.34</v>
      </c>
      <c r="N9426">
        <f t="shared" si="147"/>
        <v>0</v>
      </c>
    </row>
    <row r="9427" spans="1:14" x14ac:dyDescent="0.2">
      <c r="A9427" t="s">
        <v>9712</v>
      </c>
      <c r="B9427" t="s">
        <v>35131</v>
      </c>
      <c r="I9427" t="s">
        <v>20</v>
      </c>
      <c r="J9427">
        <v>15.87</v>
      </c>
      <c r="M9427">
        <v>15.87</v>
      </c>
      <c r="N9427">
        <f t="shared" si="147"/>
        <v>0</v>
      </c>
    </row>
    <row r="9428" spans="1:14" x14ac:dyDescent="0.2">
      <c r="A9428" t="s">
        <v>9713</v>
      </c>
      <c r="B9428" t="s">
        <v>35131</v>
      </c>
      <c r="I9428" t="s">
        <v>20</v>
      </c>
      <c r="J9428">
        <v>14.81</v>
      </c>
      <c r="M9428">
        <v>14.81</v>
      </c>
      <c r="N9428">
        <f t="shared" si="147"/>
        <v>0</v>
      </c>
    </row>
    <row r="9429" spans="1:14" x14ac:dyDescent="0.2">
      <c r="A9429" t="s">
        <v>9714</v>
      </c>
      <c r="B9429" t="s">
        <v>35132</v>
      </c>
      <c r="I9429" t="s">
        <v>20</v>
      </c>
      <c r="J9429">
        <v>18.329999999999998</v>
      </c>
      <c r="M9429">
        <v>18.329999999999998</v>
      </c>
      <c r="N9429">
        <f t="shared" si="147"/>
        <v>0</v>
      </c>
    </row>
    <row r="9430" spans="1:14" x14ac:dyDescent="0.2">
      <c r="A9430" t="s">
        <v>9715</v>
      </c>
      <c r="B9430" t="s">
        <v>35132</v>
      </c>
      <c r="I9430" t="s">
        <v>20</v>
      </c>
      <c r="J9430">
        <v>17.100000000000001</v>
      </c>
      <c r="M9430">
        <v>17.100000000000001</v>
      </c>
      <c r="N9430">
        <f t="shared" si="147"/>
        <v>0</v>
      </c>
    </row>
    <row r="9431" spans="1:14" x14ac:dyDescent="0.2">
      <c r="A9431" t="s">
        <v>9716</v>
      </c>
      <c r="B9431" t="s">
        <v>35133</v>
      </c>
      <c r="I9431" t="s">
        <v>20</v>
      </c>
      <c r="J9431">
        <v>24.43</v>
      </c>
      <c r="M9431">
        <v>24.43</v>
      </c>
      <c r="N9431">
        <f t="shared" si="147"/>
        <v>0</v>
      </c>
    </row>
    <row r="9432" spans="1:14" x14ac:dyDescent="0.2">
      <c r="A9432" t="s">
        <v>9717</v>
      </c>
      <c r="B9432" t="s">
        <v>35133</v>
      </c>
      <c r="I9432" t="s">
        <v>20</v>
      </c>
      <c r="J9432">
        <v>22.79</v>
      </c>
      <c r="M9432">
        <v>22.79</v>
      </c>
      <c r="N9432">
        <f t="shared" si="147"/>
        <v>0</v>
      </c>
    </row>
    <row r="9433" spans="1:14" x14ac:dyDescent="0.2">
      <c r="A9433" t="s">
        <v>9718</v>
      </c>
      <c r="B9433" t="s">
        <v>35134</v>
      </c>
      <c r="I9433" t="s">
        <v>3</v>
      </c>
      <c r="J9433">
        <v>96.46</v>
      </c>
      <c r="M9433">
        <v>96.46</v>
      </c>
      <c r="N9433">
        <f t="shared" si="147"/>
        <v>0</v>
      </c>
    </row>
    <row r="9434" spans="1:14" x14ac:dyDescent="0.2">
      <c r="A9434" t="s">
        <v>9719</v>
      </c>
      <c r="B9434" t="s">
        <v>35134</v>
      </c>
      <c r="I9434" t="s">
        <v>3</v>
      </c>
      <c r="J9434">
        <v>89.33</v>
      </c>
      <c r="M9434">
        <v>89.33</v>
      </c>
      <c r="N9434">
        <f t="shared" si="147"/>
        <v>0</v>
      </c>
    </row>
    <row r="9435" spans="1:14" x14ac:dyDescent="0.2">
      <c r="A9435" t="s">
        <v>9720</v>
      </c>
      <c r="B9435" t="s">
        <v>35135</v>
      </c>
      <c r="I9435" t="s">
        <v>20</v>
      </c>
      <c r="J9435">
        <v>3643.45</v>
      </c>
      <c r="M9435">
        <v>3643.45</v>
      </c>
      <c r="N9435">
        <f t="shared" si="147"/>
        <v>0</v>
      </c>
    </row>
    <row r="9436" spans="1:14" x14ac:dyDescent="0.2">
      <c r="A9436" t="s">
        <v>9721</v>
      </c>
      <c r="B9436" t="s">
        <v>35135</v>
      </c>
      <c r="I9436" t="s">
        <v>20</v>
      </c>
      <c r="J9436">
        <v>3585.98</v>
      </c>
      <c r="M9436">
        <v>3585.98</v>
      </c>
      <c r="N9436">
        <f t="shared" si="147"/>
        <v>0</v>
      </c>
    </row>
    <row r="9437" spans="1:14" x14ac:dyDescent="0.2">
      <c r="A9437" t="s">
        <v>9722</v>
      </c>
      <c r="B9437" t="s">
        <v>35136</v>
      </c>
      <c r="I9437" t="s">
        <v>3</v>
      </c>
      <c r="J9437">
        <v>166.51</v>
      </c>
      <c r="M9437">
        <v>166.51</v>
      </c>
      <c r="N9437">
        <f t="shared" si="147"/>
        <v>0</v>
      </c>
    </row>
    <row r="9438" spans="1:14" x14ac:dyDescent="0.2">
      <c r="A9438" t="s">
        <v>9723</v>
      </c>
      <c r="B9438" t="s">
        <v>35136</v>
      </c>
      <c r="I9438" t="s">
        <v>3</v>
      </c>
      <c r="J9438">
        <v>157.16</v>
      </c>
      <c r="M9438">
        <v>157.16</v>
      </c>
      <c r="N9438">
        <f t="shared" si="147"/>
        <v>0</v>
      </c>
    </row>
    <row r="9439" spans="1:14" x14ac:dyDescent="0.2">
      <c r="A9439" t="s">
        <v>9724</v>
      </c>
      <c r="B9439" t="s">
        <v>35137</v>
      </c>
      <c r="I9439" t="s">
        <v>3</v>
      </c>
      <c r="J9439">
        <v>17.12</v>
      </c>
      <c r="M9439">
        <v>17.12</v>
      </c>
      <c r="N9439">
        <f t="shared" si="147"/>
        <v>0</v>
      </c>
    </row>
    <row r="9440" spans="1:14" x14ac:dyDescent="0.2">
      <c r="A9440" t="s">
        <v>9725</v>
      </c>
      <c r="B9440" t="s">
        <v>35137</v>
      </c>
      <c r="I9440" t="s">
        <v>3</v>
      </c>
      <c r="J9440">
        <v>16.25</v>
      </c>
      <c r="M9440">
        <v>16.25</v>
      </c>
      <c r="N9440">
        <f t="shared" si="147"/>
        <v>0</v>
      </c>
    </row>
    <row r="9441" spans="1:14" x14ac:dyDescent="0.2">
      <c r="A9441" t="s">
        <v>9726</v>
      </c>
      <c r="B9441" t="s">
        <v>35138</v>
      </c>
      <c r="I9441" t="s">
        <v>3</v>
      </c>
      <c r="J9441">
        <v>15.69</v>
      </c>
      <c r="M9441">
        <v>15.69</v>
      </c>
      <c r="N9441">
        <f t="shared" si="147"/>
        <v>0</v>
      </c>
    </row>
    <row r="9442" spans="1:14" x14ac:dyDescent="0.2">
      <c r="A9442" t="s">
        <v>9727</v>
      </c>
      <c r="B9442" t="s">
        <v>35138</v>
      </c>
      <c r="I9442" t="s">
        <v>3</v>
      </c>
      <c r="J9442">
        <v>14.82</v>
      </c>
      <c r="M9442">
        <v>14.82</v>
      </c>
      <c r="N9442">
        <f t="shared" si="147"/>
        <v>0</v>
      </c>
    </row>
    <row r="9443" spans="1:14" x14ac:dyDescent="0.2">
      <c r="A9443" t="s">
        <v>9728</v>
      </c>
      <c r="B9443" t="s">
        <v>35139</v>
      </c>
      <c r="I9443" t="s">
        <v>3</v>
      </c>
      <c r="J9443">
        <v>40.08</v>
      </c>
      <c r="M9443">
        <v>40.08</v>
      </c>
      <c r="N9443">
        <f t="shared" si="147"/>
        <v>0</v>
      </c>
    </row>
    <row r="9444" spans="1:14" x14ac:dyDescent="0.2">
      <c r="A9444" t="s">
        <v>9729</v>
      </c>
      <c r="B9444" t="s">
        <v>35139</v>
      </c>
      <c r="I9444" t="s">
        <v>3</v>
      </c>
      <c r="J9444">
        <v>37.21</v>
      </c>
      <c r="M9444">
        <v>37.21</v>
      </c>
      <c r="N9444">
        <f t="shared" si="147"/>
        <v>0</v>
      </c>
    </row>
    <row r="9445" spans="1:14" x14ac:dyDescent="0.2">
      <c r="A9445" t="s">
        <v>9730</v>
      </c>
      <c r="B9445" t="s">
        <v>35140</v>
      </c>
      <c r="I9445" t="s">
        <v>3</v>
      </c>
      <c r="J9445">
        <v>34.68</v>
      </c>
      <c r="M9445">
        <v>34.68</v>
      </c>
      <c r="N9445">
        <f t="shared" si="147"/>
        <v>0</v>
      </c>
    </row>
    <row r="9446" spans="1:14" x14ac:dyDescent="0.2">
      <c r="A9446" t="s">
        <v>9731</v>
      </c>
      <c r="B9446" t="s">
        <v>35140</v>
      </c>
      <c r="I9446" t="s">
        <v>3</v>
      </c>
      <c r="J9446">
        <v>31.8</v>
      </c>
      <c r="M9446">
        <v>31.8</v>
      </c>
      <c r="N9446">
        <f t="shared" si="147"/>
        <v>0</v>
      </c>
    </row>
    <row r="9447" spans="1:14" x14ac:dyDescent="0.2">
      <c r="A9447" t="s">
        <v>9732</v>
      </c>
      <c r="B9447" t="s">
        <v>35141</v>
      </c>
      <c r="I9447" t="s">
        <v>3</v>
      </c>
      <c r="J9447">
        <v>52.2</v>
      </c>
      <c r="M9447">
        <v>52.2</v>
      </c>
      <c r="N9447">
        <f t="shared" si="147"/>
        <v>0</v>
      </c>
    </row>
    <row r="9448" spans="1:14" x14ac:dyDescent="0.2">
      <c r="A9448" t="s">
        <v>9733</v>
      </c>
      <c r="B9448" t="s">
        <v>35141</v>
      </c>
      <c r="I9448" t="s">
        <v>3</v>
      </c>
      <c r="J9448">
        <v>48.17</v>
      </c>
      <c r="M9448">
        <v>48.17</v>
      </c>
      <c r="N9448">
        <f t="shared" si="147"/>
        <v>0</v>
      </c>
    </row>
    <row r="9449" spans="1:14" x14ac:dyDescent="0.2">
      <c r="A9449" t="s">
        <v>9734</v>
      </c>
      <c r="B9449" t="s">
        <v>35142</v>
      </c>
      <c r="I9449" t="s">
        <v>3</v>
      </c>
      <c r="J9449">
        <v>46.08</v>
      </c>
      <c r="M9449">
        <v>46.08</v>
      </c>
      <c r="N9449">
        <f t="shared" si="147"/>
        <v>0</v>
      </c>
    </row>
    <row r="9450" spans="1:14" x14ac:dyDescent="0.2">
      <c r="A9450" t="s">
        <v>9735</v>
      </c>
      <c r="B9450" t="s">
        <v>35142</v>
      </c>
      <c r="I9450" t="s">
        <v>3</v>
      </c>
      <c r="J9450">
        <v>42.05</v>
      </c>
      <c r="M9450">
        <v>42.05</v>
      </c>
      <c r="N9450">
        <f t="shared" si="147"/>
        <v>0</v>
      </c>
    </row>
    <row r="9451" spans="1:14" x14ac:dyDescent="0.2">
      <c r="A9451" t="s">
        <v>9736</v>
      </c>
      <c r="B9451" t="s">
        <v>35143</v>
      </c>
      <c r="I9451" t="s">
        <v>3</v>
      </c>
      <c r="J9451">
        <v>80.77</v>
      </c>
      <c r="M9451">
        <v>80.77</v>
      </c>
      <c r="N9451">
        <f t="shared" si="147"/>
        <v>0</v>
      </c>
    </row>
    <row r="9452" spans="1:14" x14ac:dyDescent="0.2">
      <c r="A9452" t="s">
        <v>9737</v>
      </c>
      <c r="B9452" t="s">
        <v>35143</v>
      </c>
      <c r="I9452" t="s">
        <v>3</v>
      </c>
      <c r="J9452">
        <v>74.44</v>
      </c>
      <c r="M9452">
        <v>74.44</v>
      </c>
      <c r="N9452">
        <f t="shared" si="147"/>
        <v>0</v>
      </c>
    </row>
    <row r="9453" spans="1:14" x14ac:dyDescent="0.2">
      <c r="A9453" t="s">
        <v>9738</v>
      </c>
      <c r="B9453" t="s">
        <v>35144</v>
      </c>
      <c r="I9453" t="s">
        <v>3</v>
      </c>
      <c r="J9453">
        <v>71.62</v>
      </c>
      <c r="M9453">
        <v>71.62</v>
      </c>
      <c r="N9453">
        <f t="shared" si="147"/>
        <v>0</v>
      </c>
    </row>
    <row r="9454" spans="1:14" x14ac:dyDescent="0.2">
      <c r="A9454" t="s">
        <v>9739</v>
      </c>
      <c r="B9454" t="s">
        <v>35144</v>
      </c>
      <c r="I9454" t="s">
        <v>3</v>
      </c>
      <c r="J9454">
        <v>65.3</v>
      </c>
      <c r="M9454">
        <v>65.3</v>
      </c>
      <c r="N9454">
        <f t="shared" si="147"/>
        <v>0</v>
      </c>
    </row>
    <row r="9455" spans="1:14" x14ac:dyDescent="0.2">
      <c r="A9455" t="s">
        <v>9740</v>
      </c>
      <c r="B9455" t="s">
        <v>35145</v>
      </c>
      <c r="I9455" t="s">
        <v>3</v>
      </c>
      <c r="J9455">
        <v>92.46</v>
      </c>
      <c r="M9455">
        <v>92.46</v>
      </c>
      <c r="N9455">
        <f t="shared" si="147"/>
        <v>0</v>
      </c>
    </row>
    <row r="9456" spans="1:14" x14ac:dyDescent="0.2">
      <c r="A9456" t="s">
        <v>9741</v>
      </c>
      <c r="B9456" t="s">
        <v>35145</v>
      </c>
      <c r="I9456" t="s">
        <v>3</v>
      </c>
      <c r="J9456">
        <v>84.99</v>
      </c>
      <c r="M9456">
        <v>84.99</v>
      </c>
      <c r="N9456">
        <f t="shared" si="147"/>
        <v>0</v>
      </c>
    </row>
    <row r="9457" spans="1:14" x14ac:dyDescent="0.2">
      <c r="A9457" t="s">
        <v>9742</v>
      </c>
      <c r="B9457" t="s">
        <v>35146</v>
      </c>
      <c r="I9457" t="s">
        <v>3</v>
      </c>
      <c r="J9457">
        <v>81.99</v>
      </c>
      <c r="M9457">
        <v>81.99</v>
      </c>
      <c r="N9457">
        <f t="shared" si="147"/>
        <v>0</v>
      </c>
    </row>
    <row r="9458" spans="1:14" x14ac:dyDescent="0.2">
      <c r="A9458" t="s">
        <v>9743</v>
      </c>
      <c r="B9458" t="s">
        <v>35146</v>
      </c>
      <c r="I9458" t="s">
        <v>3</v>
      </c>
      <c r="J9458">
        <v>74.52</v>
      </c>
      <c r="M9458">
        <v>74.52</v>
      </c>
      <c r="N9458">
        <f t="shared" si="147"/>
        <v>0</v>
      </c>
    </row>
    <row r="9459" spans="1:14" x14ac:dyDescent="0.2">
      <c r="A9459" t="s">
        <v>9744</v>
      </c>
      <c r="B9459" t="s">
        <v>9745</v>
      </c>
      <c r="I9459" t="s">
        <v>4</v>
      </c>
      <c r="J9459">
        <v>4.41</v>
      </c>
      <c r="M9459">
        <v>4.41</v>
      </c>
      <c r="N9459">
        <f t="shared" si="147"/>
        <v>0</v>
      </c>
    </row>
    <row r="9460" spans="1:14" x14ac:dyDescent="0.2">
      <c r="A9460" t="s">
        <v>9746</v>
      </c>
      <c r="B9460" t="s">
        <v>9745</v>
      </c>
      <c r="I9460" t="s">
        <v>4</v>
      </c>
      <c r="J9460">
        <v>4.05</v>
      </c>
      <c r="M9460">
        <v>4.05</v>
      </c>
      <c r="N9460">
        <f t="shared" si="147"/>
        <v>0</v>
      </c>
    </row>
    <row r="9461" spans="1:14" x14ac:dyDescent="0.2">
      <c r="A9461" t="s">
        <v>9747</v>
      </c>
      <c r="B9461" t="s">
        <v>35147</v>
      </c>
      <c r="I9461" t="s">
        <v>4</v>
      </c>
      <c r="J9461">
        <v>108.38</v>
      </c>
      <c r="M9461">
        <v>108.38</v>
      </c>
      <c r="N9461">
        <f t="shared" si="147"/>
        <v>0</v>
      </c>
    </row>
    <row r="9462" spans="1:14" x14ac:dyDescent="0.2">
      <c r="A9462" t="s">
        <v>9748</v>
      </c>
      <c r="B9462" t="s">
        <v>35147</v>
      </c>
      <c r="I9462" t="s">
        <v>4</v>
      </c>
      <c r="J9462">
        <v>104.83</v>
      </c>
      <c r="M9462">
        <v>104.83</v>
      </c>
      <c r="N9462">
        <f t="shared" si="147"/>
        <v>0</v>
      </c>
    </row>
    <row r="9463" spans="1:14" x14ac:dyDescent="0.2">
      <c r="A9463" t="s">
        <v>9749</v>
      </c>
      <c r="B9463" t="s">
        <v>35148</v>
      </c>
      <c r="I9463" t="s">
        <v>3</v>
      </c>
      <c r="J9463">
        <v>1041.5</v>
      </c>
      <c r="M9463">
        <v>1041.5</v>
      </c>
      <c r="N9463">
        <f t="shared" si="147"/>
        <v>0</v>
      </c>
    </row>
    <row r="9464" spans="1:14" x14ac:dyDescent="0.2">
      <c r="A9464" t="s">
        <v>9750</v>
      </c>
      <c r="B9464" t="s">
        <v>35148</v>
      </c>
      <c r="I9464" t="s">
        <v>3</v>
      </c>
      <c r="J9464">
        <v>989.72</v>
      </c>
      <c r="M9464">
        <v>989.72</v>
      </c>
      <c r="N9464">
        <f t="shared" si="147"/>
        <v>0</v>
      </c>
    </row>
    <row r="9465" spans="1:14" x14ac:dyDescent="0.2">
      <c r="A9465" t="s">
        <v>9751</v>
      </c>
      <c r="B9465" t="s">
        <v>35149</v>
      </c>
      <c r="I9465" t="s">
        <v>3</v>
      </c>
      <c r="J9465">
        <v>92.82</v>
      </c>
      <c r="M9465">
        <v>92.82</v>
      </c>
      <c r="N9465">
        <f t="shared" si="147"/>
        <v>0</v>
      </c>
    </row>
    <row r="9466" spans="1:14" x14ac:dyDescent="0.2">
      <c r="A9466" t="s">
        <v>9752</v>
      </c>
      <c r="B9466" t="s">
        <v>35149</v>
      </c>
      <c r="I9466" t="s">
        <v>3</v>
      </c>
      <c r="J9466">
        <v>83.38</v>
      </c>
      <c r="M9466">
        <v>83.38</v>
      </c>
      <c r="N9466">
        <f t="shared" si="147"/>
        <v>0</v>
      </c>
    </row>
    <row r="9467" spans="1:14" x14ac:dyDescent="0.2">
      <c r="A9467" t="s">
        <v>9753</v>
      </c>
      <c r="B9467" t="s">
        <v>35150</v>
      </c>
      <c r="I9467" t="s">
        <v>3</v>
      </c>
      <c r="J9467">
        <v>139.77000000000001</v>
      </c>
      <c r="M9467">
        <v>139.77000000000001</v>
      </c>
      <c r="N9467">
        <f t="shared" si="147"/>
        <v>0</v>
      </c>
    </row>
    <row r="9468" spans="1:14" x14ac:dyDescent="0.2">
      <c r="A9468" t="s">
        <v>9754</v>
      </c>
      <c r="B9468" t="s">
        <v>35150</v>
      </c>
      <c r="I9468" t="s">
        <v>3</v>
      </c>
      <c r="J9468">
        <v>130.33000000000001</v>
      </c>
      <c r="M9468">
        <v>130.33000000000001</v>
      </c>
      <c r="N9468">
        <f t="shared" si="147"/>
        <v>0</v>
      </c>
    </row>
    <row r="9469" spans="1:14" x14ac:dyDescent="0.2">
      <c r="A9469" t="s">
        <v>9755</v>
      </c>
      <c r="B9469" t="s">
        <v>35151</v>
      </c>
      <c r="I9469" t="s">
        <v>3</v>
      </c>
      <c r="J9469">
        <v>231.58</v>
      </c>
      <c r="M9469">
        <v>231.58</v>
      </c>
      <c r="N9469">
        <f t="shared" si="147"/>
        <v>0</v>
      </c>
    </row>
    <row r="9470" spans="1:14" x14ac:dyDescent="0.2">
      <c r="A9470" t="s">
        <v>9756</v>
      </c>
      <c r="B9470" t="s">
        <v>35151</v>
      </c>
      <c r="I9470" t="s">
        <v>3</v>
      </c>
      <c r="J9470">
        <v>218.58</v>
      </c>
      <c r="M9470">
        <v>218.58</v>
      </c>
      <c r="N9470">
        <f t="shared" si="147"/>
        <v>0</v>
      </c>
    </row>
    <row r="9471" spans="1:14" x14ac:dyDescent="0.2">
      <c r="A9471" t="s">
        <v>9757</v>
      </c>
      <c r="B9471" t="s">
        <v>35152</v>
      </c>
      <c r="I9471" t="s">
        <v>3</v>
      </c>
      <c r="J9471">
        <v>174.06</v>
      </c>
      <c r="M9471">
        <v>174.06</v>
      </c>
      <c r="N9471">
        <f t="shared" si="147"/>
        <v>0</v>
      </c>
    </row>
    <row r="9472" spans="1:14" x14ac:dyDescent="0.2">
      <c r="A9472" t="s">
        <v>9758</v>
      </c>
      <c r="B9472" t="s">
        <v>35152</v>
      </c>
      <c r="I9472" t="s">
        <v>3</v>
      </c>
      <c r="J9472">
        <v>160.19</v>
      </c>
      <c r="M9472">
        <v>160.19</v>
      </c>
      <c r="N9472">
        <f t="shared" si="147"/>
        <v>0</v>
      </c>
    </row>
    <row r="9473" spans="1:14" x14ac:dyDescent="0.2">
      <c r="A9473" t="s">
        <v>9759</v>
      </c>
      <c r="B9473" t="s">
        <v>35153</v>
      </c>
      <c r="I9473" t="s">
        <v>3</v>
      </c>
      <c r="J9473">
        <v>74.010000000000005</v>
      </c>
      <c r="M9473">
        <v>74.010000000000005</v>
      </c>
      <c r="N9473">
        <f t="shared" si="147"/>
        <v>0</v>
      </c>
    </row>
    <row r="9474" spans="1:14" x14ac:dyDescent="0.2">
      <c r="A9474" t="s">
        <v>9760</v>
      </c>
      <c r="B9474" t="s">
        <v>35153</v>
      </c>
      <c r="I9474" t="s">
        <v>3</v>
      </c>
      <c r="J9474">
        <v>66.75</v>
      </c>
      <c r="M9474">
        <v>66.75</v>
      </c>
      <c r="N9474">
        <f t="shared" si="147"/>
        <v>0</v>
      </c>
    </row>
    <row r="9475" spans="1:14" x14ac:dyDescent="0.2">
      <c r="A9475" t="s">
        <v>9761</v>
      </c>
      <c r="B9475" t="s">
        <v>35154</v>
      </c>
      <c r="I9475" t="s">
        <v>3</v>
      </c>
      <c r="J9475">
        <v>96.47</v>
      </c>
      <c r="M9475">
        <v>96.47</v>
      </c>
      <c r="N9475">
        <f t="shared" si="147"/>
        <v>0</v>
      </c>
    </row>
    <row r="9476" spans="1:14" x14ac:dyDescent="0.2">
      <c r="A9476" t="s">
        <v>9762</v>
      </c>
      <c r="B9476" t="s">
        <v>35154</v>
      </c>
      <c r="I9476" t="s">
        <v>3</v>
      </c>
      <c r="J9476">
        <v>89.21</v>
      </c>
      <c r="M9476">
        <v>89.21</v>
      </c>
      <c r="N9476">
        <f t="shared" ref="N9476:N9539" si="148">J9476-M9476</f>
        <v>0</v>
      </c>
    </row>
    <row r="9477" spans="1:14" x14ac:dyDescent="0.2">
      <c r="A9477" t="s">
        <v>9763</v>
      </c>
      <c r="B9477" t="s">
        <v>35155</v>
      </c>
      <c r="I9477" t="s">
        <v>3</v>
      </c>
      <c r="J9477">
        <v>122.49</v>
      </c>
      <c r="M9477">
        <v>122.49</v>
      </c>
      <c r="N9477">
        <f t="shared" si="148"/>
        <v>0</v>
      </c>
    </row>
    <row r="9478" spans="1:14" x14ac:dyDescent="0.2">
      <c r="A9478" t="s">
        <v>9764</v>
      </c>
      <c r="B9478" t="s">
        <v>35155</v>
      </c>
      <c r="I9478" t="s">
        <v>3</v>
      </c>
      <c r="J9478">
        <v>113.05</v>
      </c>
      <c r="M9478">
        <v>113.05</v>
      </c>
      <c r="N9478">
        <f t="shared" si="148"/>
        <v>0</v>
      </c>
    </row>
    <row r="9479" spans="1:14" x14ac:dyDescent="0.2">
      <c r="A9479" t="s">
        <v>9765</v>
      </c>
      <c r="B9479" t="s">
        <v>35156</v>
      </c>
      <c r="I9479" t="s">
        <v>4</v>
      </c>
      <c r="J9479">
        <v>50</v>
      </c>
      <c r="M9479">
        <v>50</v>
      </c>
      <c r="N9479">
        <f t="shared" si="148"/>
        <v>0</v>
      </c>
    </row>
    <row r="9480" spans="1:14" x14ac:dyDescent="0.2">
      <c r="A9480" t="s">
        <v>9766</v>
      </c>
      <c r="B9480" t="s">
        <v>35156</v>
      </c>
      <c r="I9480" t="s">
        <v>4</v>
      </c>
      <c r="J9480">
        <v>47.13</v>
      </c>
      <c r="M9480">
        <v>47.13</v>
      </c>
      <c r="N9480">
        <f t="shared" si="148"/>
        <v>0</v>
      </c>
    </row>
    <row r="9481" spans="1:14" x14ac:dyDescent="0.2">
      <c r="A9481" t="s">
        <v>9767</v>
      </c>
      <c r="B9481" t="s">
        <v>35157</v>
      </c>
      <c r="I9481" t="s">
        <v>3</v>
      </c>
      <c r="J9481">
        <v>313.99</v>
      </c>
      <c r="M9481">
        <v>313.99</v>
      </c>
      <c r="N9481">
        <f t="shared" si="148"/>
        <v>0</v>
      </c>
    </row>
    <row r="9482" spans="1:14" x14ac:dyDescent="0.2">
      <c r="A9482" t="s">
        <v>9768</v>
      </c>
      <c r="B9482" t="s">
        <v>35157</v>
      </c>
      <c r="I9482" t="s">
        <v>3</v>
      </c>
      <c r="J9482">
        <v>287.12</v>
      </c>
      <c r="M9482">
        <v>287.12</v>
      </c>
      <c r="N9482">
        <f t="shared" si="148"/>
        <v>0</v>
      </c>
    </row>
    <row r="9483" spans="1:14" x14ac:dyDescent="0.2">
      <c r="A9483" t="s">
        <v>9769</v>
      </c>
      <c r="B9483" t="s">
        <v>35158</v>
      </c>
      <c r="I9483" t="s">
        <v>3</v>
      </c>
      <c r="J9483">
        <v>253.73</v>
      </c>
      <c r="M9483">
        <v>253.73</v>
      </c>
      <c r="N9483">
        <f t="shared" si="148"/>
        <v>0</v>
      </c>
    </row>
    <row r="9484" spans="1:14" x14ac:dyDescent="0.2">
      <c r="A9484" t="s">
        <v>9770</v>
      </c>
      <c r="B9484" t="s">
        <v>35158</v>
      </c>
      <c r="I9484" t="s">
        <v>3</v>
      </c>
      <c r="J9484">
        <v>228.89</v>
      </c>
      <c r="M9484">
        <v>228.89</v>
      </c>
      <c r="N9484">
        <f t="shared" si="148"/>
        <v>0</v>
      </c>
    </row>
    <row r="9485" spans="1:14" x14ac:dyDescent="0.2">
      <c r="A9485" t="s">
        <v>9771</v>
      </c>
      <c r="B9485" t="s">
        <v>35159</v>
      </c>
      <c r="I9485" t="s">
        <v>113</v>
      </c>
      <c r="J9485">
        <v>10.76</v>
      </c>
      <c r="M9485">
        <v>10.76</v>
      </c>
      <c r="N9485">
        <f t="shared" si="148"/>
        <v>0</v>
      </c>
    </row>
    <row r="9486" spans="1:14" x14ac:dyDescent="0.2">
      <c r="A9486" t="s">
        <v>9772</v>
      </c>
      <c r="B9486" t="s">
        <v>35159</v>
      </c>
      <c r="I9486" t="s">
        <v>113</v>
      </c>
      <c r="J9486">
        <v>10.76</v>
      </c>
      <c r="M9486">
        <v>10.76</v>
      </c>
      <c r="N9486">
        <f t="shared" si="148"/>
        <v>0</v>
      </c>
    </row>
    <row r="9487" spans="1:14" x14ac:dyDescent="0.2">
      <c r="A9487" t="s">
        <v>9773</v>
      </c>
      <c r="B9487" t="s">
        <v>35160</v>
      </c>
      <c r="I9487" t="s">
        <v>113</v>
      </c>
      <c r="J9487">
        <v>9.2899999999999991</v>
      </c>
      <c r="M9487">
        <v>9.2899999999999991</v>
      </c>
      <c r="N9487">
        <f t="shared" si="148"/>
        <v>0</v>
      </c>
    </row>
    <row r="9488" spans="1:14" x14ac:dyDescent="0.2">
      <c r="A9488" t="s">
        <v>9774</v>
      </c>
      <c r="B9488" t="s">
        <v>35160</v>
      </c>
      <c r="I9488" t="s">
        <v>113</v>
      </c>
      <c r="J9488">
        <v>9.2899999999999991</v>
      </c>
      <c r="M9488">
        <v>9.2899999999999991</v>
      </c>
      <c r="N9488">
        <f t="shared" si="148"/>
        <v>0</v>
      </c>
    </row>
    <row r="9489" spans="1:14" x14ac:dyDescent="0.2">
      <c r="A9489" t="s">
        <v>9775</v>
      </c>
      <c r="B9489" t="s">
        <v>35161</v>
      </c>
      <c r="I9489" t="s">
        <v>113</v>
      </c>
      <c r="J9489">
        <v>9.23</v>
      </c>
      <c r="M9489">
        <v>9.23</v>
      </c>
      <c r="N9489">
        <f t="shared" si="148"/>
        <v>0</v>
      </c>
    </row>
    <row r="9490" spans="1:14" x14ac:dyDescent="0.2">
      <c r="A9490" t="s">
        <v>9776</v>
      </c>
      <c r="B9490" t="s">
        <v>35161</v>
      </c>
      <c r="I9490" t="s">
        <v>113</v>
      </c>
      <c r="J9490">
        <v>9.23</v>
      </c>
      <c r="M9490">
        <v>9.23</v>
      </c>
      <c r="N9490">
        <f t="shared" si="148"/>
        <v>0</v>
      </c>
    </row>
    <row r="9491" spans="1:14" x14ac:dyDescent="0.2">
      <c r="A9491" t="s">
        <v>9777</v>
      </c>
      <c r="B9491" t="s">
        <v>35162</v>
      </c>
      <c r="I9491" t="s">
        <v>113</v>
      </c>
      <c r="J9491">
        <v>10.130000000000001</v>
      </c>
      <c r="M9491">
        <v>10.130000000000001</v>
      </c>
      <c r="N9491">
        <f t="shared" si="148"/>
        <v>0</v>
      </c>
    </row>
    <row r="9492" spans="1:14" x14ac:dyDescent="0.2">
      <c r="A9492" t="s">
        <v>9778</v>
      </c>
      <c r="B9492" t="s">
        <v>35162</v>
      </c>
      <c r="I9492" t="s">
        <v>113</v>
      </c>
      <c r="J9492">
        <v>10.130000000000001</v>
      </c>
      <c r="M9492">
        <v>10.130000000000001</v>
      </c>
      <c r="N9492">
        <f t="shared" si="148"/>
        <v>0</v>
      </c>
    </row>
    <row r="9493" spans="1:14" x14ac:dyDescent="0.2">
      <c r="A9493" t="s">
        <v>9779</v>
      </c>
      <c r="B9493" t="s">
        <v>35163</v>
      </c>
      <c r="I9493" t="s">
        <v>113</v>
      </c>
      <c r="J9493">
        <v>10.44</v>
      </c>
      <c r="M9493">
        <v>10.44</v>
      </c>
      <c r="N9493">
        <f t="shared" si="148"/>
        <v>0</v>
      </c>
    </row>
    <row r="9494" spans="1:14" x14ac:dyDescent="0.2">
      <c r="A9494" t="s">
        <v>9780</v>
      </c>
      <c r="B9494" t="s">
        <v>35163</v>
      </c>
      <c r="I9494" t="s">
        <v>113</v>
      </c>
      <c r="J9494">
        <v>10.44</v>
      </c>
      <c r="M9494">
        <v>10.44</v>
      </c>
      <c r="N9494">
        <f t="shared" si="148"/>
        <v>0</v>
      </c>
    </row>
    <row r="9495" spans="1:14" x14ac:dyDescent="0.2">
      <c r="A9495" t="s">
        <v>9781</v>
      </c>
      <c r="B9495" t="s">
        <v>35164</v>
      </c>
      <c r="I9495" t="s">
        <v>113</v>
      </c>
      <c r="J9495">
        <v>8.9499999999999993</v>
      </c>
      <c r="M9495">
        <v>8.9499999999999993</v>
      </c>
      <c r="N9495">
        <f t="shared" si="148"/>
        <v>0</v>
      </c>
    </row>
    <row r="9496" spans="1:14" x14ac:dyDescent="0.2">
      <c r="A9496" t="s">
        <v>9782</v>
      </c>
      <c r="B9496" t="s">
        <v>35164</v>
      </c>
      <c r="I9496" t="s">
        <v>113</v>
      </c>
      <c r="J9496">
        <v>8.9499999999999993</v>
      </c>
      <c r="M9496">
        <v>8.9499999999999993</v>
      </c>
      <c r="N9496">
        <f t="shared" si="148"/>
        <v>0</v>
      </c>
    </row>
    <row r="9497" spans="1:14" x14ac:dyDescent="0.2">
      <c r="A9497" t="s">
        <v>9783</v>
      </c>
      <c r="B9497" t="s">
        <v>35165</v>
      </c>
      <c r="I9497" t="s">
        <v>113</v>
      </c>
      <c r="J9497">
        <v>8.6300000000000008</v>
      </c>
      <c r="M9497">
        <v>8.6300000000000008</v>
      </c>
      <c r="N9497">
        <f t="shared" si="148"/>
        <v>0</v>
      </c>
    </row>
    <row r="9498" spans="1:14" x14ac:dyDescent="0.2">
      <c r="A9498" t="s">
        <v>9784</v>
      </c>
      <c r="B9498" t="s">
        <v>35165</v>
      </c>
      <c r="I9498" t="s">
        <v>113</v>
      </c>
      <c r="J9498">
        <v>8.6300000000000008</v>
      </c>
      <c r="M9498">
        <v>8.6300000000000008</v>
      </c>
      <c r="N9498">
        <f t="shared" si="148"/>
        <v>0</v>
      </c>
    </row>
    <row r="9499" spans="1:14" x14ac:dyDescent="0.2">
      <c r="A9499" t="s">
        <v>9785</v>
      </c>
      <c r="B9499" t="s">
        <v>35166</v>
      </c>
      <c r="I9499" t="s">
        <v>113</v>
      </c>
      <c r="J9499">
        <v>7.45</v>
      </c>
      <c r="M9499">
        <v>7.45</v>
      </c>
      <c r="N9499">
        <f t="shared" si="148"/>
        <v>0</v>
      </c>
    </row>
    <row r="9500" spans="1:14" x14ac:dyDescent="0.2">
      <c r="A9500" t="s">
        <v>9786</v>
      </c>
      <c r="B9500" t="s">
        <v>35166</v>
      </c>
      <c r="I9500" t="s">
        <v>113</v>
      </c>
      <c r="J9500">
        <v>7.45</v>
      </c>
      <c r="M9500">
        <v>7.45</v>
      </c>
      <c r="N9500">
        <f t="shared" si="148"/>
        <v>0</v>
      </c>
    </row>
    <row r="9501" spans="1:14" x14ac:dyDescent="0.2">
      <c r="A9501" t="s">
        <v>26433</v>
      </c>
      <c r="B9501" t="s">
        <v>35167</v>
      </c>
      <c r="I9501" t="s">
        <v>113</v>
      </c>
      <c r="J9501">
        <v>15.92</v>
      </c>
      <c r="M9501">
        <v>15.92</v>
      </c>
      <c r="N9501">
        <f t="shared" si="148"/>
        <v>0</v>
      </c>
    </row>
    <row r="9502" spans="1:14" x14ac:dyDescent="0.2">
      <c r="A9502" t="s">
        <v>26434</v>
      </c>
      <c r="B9502" t="s">
        <v>35167</v>
      </c>
      <c r="I9502" t="s">
        <v>113</v>
      </c>
      <c r="J9502">
        <v>15.23</v>
      </c>
      <c r="M9502">
        <v>15.23</v>
      </c>
      <c r="N9502">
        <f t="shared" si="148"/>
        <v>0</v>
      </c>
    </row>
    <row r="9503" spans="1:14" x14ac:dyDescent="0.2">
      <c r="A9503" t="s">
        <v>26435</v>
      </c>
      <c r="B9503" t="s">
        <v>35168</v>
      </c>
      <c r="I9503" t="s">
        <v>113</v>
      </c>
      <c r="J9503">
        <v>13.59</v>
      </c>
      <c r="M9503">
        <v>13.59</v>
      </c>
      <c r="N9503">
        <f t="shared" si="148"/>
        <v>0</v>
      </c>
    </row>
    <row r="9504" spans="1:14" x14ac:dyDescent="0.2">
      <c r="A9504" t="s">
        <v>26436</v>
      </c>
      <c r="B9504" t="s">
        <v>35168</v>
      </c>
      <c r="I9504" t="s">
        <v>113</v>
      </c>
      <c r="J9504">
        <v>13.02</v>
      </c>
      <c r="M9504">
        <v>13.02</v>
      </c>
      <c r="N9504">
        <f t="shared" si="148"/>
        <v>0</v>
      </c>
    </row>
    <row r="9505" spans="1:14" x14ac:dyDescent="0.2">
      <c r="A9505" t="s">
        <v>26437</v>
      </c>
      <c r="B9505" t="s">
        <v>35169</v>
      </c>
      <c r="I9505" t="s">
        <v>113</v>
      </c>
      <c r="J9505">
        <v>12.67</v>
      </c>
      <c r="M9505">
        <v>12.67</v>
      </c>
      <c r="N9505">
        <f t="shared" si="148"/>
        <v>0</v>
      </c>
    </row>
    <row r="9506" spans="1:14" x14ac:dyDescent="0.2">
      <c r="A9506" t="s">
        <v>26438</v>
      </c>
      <c r="B9506" t="s">
        <v>35169</v>
      </c>
      <c r="I9506" t="s">
        <v>113</v>
      </c>
      <c r="J9506">
        <v>12.21</v>
      </c>
      <c r="M9506">
        <v>12.21</v>
      </c>
      <c r="N9506">
        <f t="shared" si="148"/>
        <v>0</v>
      </c>
    </row>
    <row r="9507" spans="1:14" x14ac:dyDescent="0.2">
      <c r="A9507" t="s">
        <v>26439</v>
      </c>
      <c r="B9507" t="s">
        <v>35170</v>
      </c>
      <c r="I9507" t="s">
        <v>113</v>
      </c>
      <c r="J9507">
        <v>14.87</v>
      </c>
      <c r="M9507">
        <v>14.87</v>
      </c>
      <c r="N9507">
        <f t="shared" si="148"/>
        <v>0</v>
      </c>
    </row>
    <row r="9508" spans="1:14" x14ac:dyDescent="0.2">
      <c r="A9508" t="s">
        <v>26440</v>
      </c>
      <c r="B9508" t="s">
        <v>35170</v>
      </c>
      <c r="I9508" t="s">
        <v>113</v>
      </c>
      <c r="J9508">
        <v>14.23</v>
      </c>
      <c r="M9508">
        <v>14.23</v>
      </c>
      <c r="N9508">
        <f t="shared" si="148"/>
        <v>0</v>
      </c>
    </row>
    <row r="9509" spans="1:14" x14ac:dyDescent="0.2">
      <c r="A9509" t="s">
        <v>26441</v>
      </c>
      <c r="B9509" t="s">
        <v>35171</v>
      </c>
      <c r="I9509" t="s">
        <v>113</v>
      </c>
      <c r="J9509">
        <v>14.74</v>
      </c>
      <c r="M9509">
        <v>14.74</v>
      </c>
      <c r="N9509">
        <f t="shared" si="148"/>
        <v>0</v>
      </c>
    </row>
    <row r="9510" spans="1:14" x14ac:dyDescent="0.2">
      <c r="A9510" t="s">
        <v>26442</v>
      </c>
      <c r="B9510" t="s">
        <v>35171</v>
      </c>
      <c r="I9510" t="s">
        <v>113</v>
      </c>
      <c r="J9510">
        <v>14.17</v>
      </c>
      <c r="M9510">
        <v>14.17</v>
      </c>
      <c r="N9510">
        <f t="shared" si="148"/>
        <v>0</v>
      </c>
    </row>
    <row r="9511" spans="1:14" x14ac:dyDescent="0.2">
      <c r="A9511" t="s">
        <v>26443</v>
      </c>
      <c r="B9511" t="s">
        <v>35172</v>
      </c>
      <c r="I9511" t="s">
        <v>113</v>
      </c>
      <c r="J9511">
        <v>14.11</v>
      </c>
      <c r="M9511">
        <v>14.11</v>
      </c>
      <c r="N9511">
        <f t="shared" si="148"/>
        <v>0</v>
      </c>
    </row>
    <row r="9512" spans="1:14" x14ac:dyDescent="0.2">
      <c r="A9512" t="s">
        <v>26444</v>
      </c>
      <c r="B9512" t="s">
        <v>35172</v>
      </c>
      <c r="I9512" t="s">
        <v>113</v>
      </c>
      <c r="J9512">
        <v>13.42</v>
      </c>
      <c r="M9512">
        <v>13.42</v>
      </c>
      <c r="N9512">
        <f t="shared" si="148"/>
        <v>0</v>
      </c>
    </row>
    <row r="9513" spans="1:14" x14ac:dyDescent="0.2">
      <c r="A9513" t="s">
        <v>26445</v>
      </c>
      <c r="B9513" t="s">
        <v>35173</v>
      </c>
      <c r="I9513" t="s">
        <v>113</v>
      </c>
      <c r="J9513">
        <v>13.15</v>
      </c>
      <c r="M9513">
        <v>13.15</v>
      </c>
      <c r="N9513">
        <f t="shared" si="148"/>
        <v>0</v>
      </c>
    </row>
    <row r="9514" spans="1:14" x14ac:dyDescent="0.2">
      <c r="A9514" t="s">
        <v>26446</v>
      </c>
      <c r="B9514" t="s">
        <v>35173</v>
      </c>
      <c r="I9514" t="s">
        <v>113</v>
      </c>
      <c r="J9514">
        <v>12.54</v>
      </c>
      <c r="M9514">
        <v>12.54</v>
      </c>
      <c r="N9514">
        <f t="shared" si="148"/>
        <v>0</v>
      </c>
    </row>
    <row r="9515" spans="1:14" x14ac:dyDescent="0.2">
      <c r="A9515" t="s">
        <v>26447</v>
      </c>
      <c r="B9515" t="s">
        <v>35174</v>
      </c>
      <c r="I9515" t="s">
        <v>113</v>
      </c>
      <c r="J9515">
        <v>11.32</v>
      </c>
      <c r="M9515">
        <v>11.32</v>
      </c>
      <c r="N9515">
        <f t="shared" si="148"/>
        <v>0</v>
      </c>
    </row>
    <row r="9516" spans="1:14" x14ac:dyDescent="0.2">
      <c r="A9516" t="s">
        <v>26448</v>
      </c>
      <c r="B9516" t="s">
        <v>35174</v>
      </c>
      <c r="I9516" t="s">
        <v>113</v>
      </c>
      <c r="J9516">
        <v>10.81</v>
      </c>
      <c r="M9516">
        <v>10.81</v>
      </c>
      <c r="N9516">
        <f t="shared" si="148"/>
        <v>0</v>
      </c>
    </row>
    <row r="9517" spans="1:14" x14ac:dyDescent="0.2">
      <c r="A9517" t="s">
        <v>26449</v>
      </c>
      <c r="B9517" t="s">
        <v>35175</v>
      </c>
      <c r="I9517" t="s">
        <v>113</v>
      </c>
      <c r="J9517">
        <v>16.66</v>
      </c>
      <c r="M9517">
        <v>16.66</v>
      </c>
      <c r="N9517">
        <f t="shared" si="148"/>
        <v>0</v>
      </c>
    </row>
    <row r="9518" spans="1:14" x14ac:dyDescent="0.2">
      <c r="A9518" t="s">
        <v>26450</v>
      </c>
      <c r="B9518" t="s">
        <v>35175</v>
      </c>
      <c r="I9518" t="s">
        <v>113</v>
      </c>
      <c r="J9518">
        <v>15.95</v>
      </c>
      <c r="M9518">
        <v>15.95</v>
      </c>
      <c r="N9518">
        <f t="shared" si="148"/>
        <v>0</v>
      </c>
    </row>
    <row r="9519" spans="1:14" x14ac:dyDescent="0.2">
      <c r="A9519" t="s">
        <v>26451</v>
      </c>
      <c r="B9519" t="s">
        <v>35176</v>
      </c>
      <c r="I9519" t="s">
        <v>113</v>
      </c>
      <c r="J9519">
        <v>14.54</v>
      </c>
      <c r="M9519">
        <v>14.54</v>
      </c>
      <c r="N9519">
        <f t="shared" si="148"/>
        <v>0</v>
      </c>
    </row>
    <row r="9520" spans="1:14" x14ac:dyDescent="0.2">
      <c r="A9520" t="s">
        <v>26452</v>
      </c>
      <c r="B9520" t="s">
        <v>35176</v>
      </c>
      <c r="I9520" t="s">
        <v>113</v>
      </c>
      <c r="J9520">
        <v>13.92</v>
      </c>
      <c r="M9520">
        <v>13.92</v>
      </c>
      <c r="N9520">
        <f t="shared" si="148"/>
        <v>0</v>
      </c>
    </row>
    <row r="9521" spans="1:14" x14ac:dyDescent="0.2">
      <c r="A9521" t="s">
        <v>26453</v>
      </c>
      <c r="B9521" t="s">
        <v>35177</v>
      </c>
      <c r="I9521" t="s">
        <v>113</v>
      </c>
      <c r="J9521">
        <v>13.83</v>
      </c>
      <c r="M9521">
        <v>13.83</v>
      </c>
      <c r="N9521">
        <f t="shared" si="148"/>
        <v>0</v>
      </c>
    </row>
    <row r="9522" spans="1:14" x14ac:dyDescent="0.2">
      <c r="A9522" t="s">
        <v>26454</v>
      </c>
      <c r="B9522" t="s">
        <v>35177</v>
      </c>
      <c r="I9522" t="s">
        <v>113</v>
      </c>
      <c r="J9522">
        <v>13.3</v>
      </c>
      <c r="M9522">
        <v>13.3</v>
      </c>
      <c r="N9522">
        <f t="shared" si="148"/>
        <v>0</v>
      </c>
    </row>
    <row r="9523" spans="1:14" x14ac:dyDescent="0.2">
      <c r="A9523" t="s">
        <v>26455</v>
      </c>
      <c r="B9523" t="s">
        <v>35178</v>
      </c>
      <c r="I9523" t="s">
        <v>113</v>
      </c>
      <c r="J9523">
        <v>16.03</v>
      </c>
      <c r="M9523">
        <v>16.03</v>
      </c>
      <c r="N9523">
        <f t="shared" si="148"/>
        <v>0</v>
      </c>
    </row>
    <row r="9524" spans="1:14" x14ac:dyDescent="0.2">
      <c r="A9524" t="s">
        <v>26456</v>
      </c>
      <c r="B9524" t="s">
        <v>35178</v>
      </c>
      <c r="I9524" t="s">
        <v>113</v>
      </c>
      <c r="J9524">
        <v>15.33</v>
      </c>
      <c r="M9524">
        <v>15.33</v>
      </c>
      <c r="N9524">
        <f t="shared" si="148"/>
        <v>0</v>
      </c>
    </row>
    <row r="9525" spans="1:14" x14ac:dyDescent="0.2">
      <c r="A9525" t="s">
        <v>26457</v>
      </c>
      <c r="B9525" t="s">
        <v>35179</v>
      </c>
      <c r="I9525" t="s">
        <v>113</v>
      </c>
      <c r="J9525">
        <v>15.69</v>
      </c>
      <c r="M9525">
        <v>15.69</v>
      </c>
      <c r="N9525">
        <f t="shared" si="148"/>
        <v>0</v>
      </c>
    </row>
    <row r="9526" spans="1:14" x14ac:dyDescent="0.2">
      <c r="A9526" t="s">
        <v>26458</v>
      </c>
      <c r="B9526" t="s">
        <v>35179</v>
      </c>
      <c r="I9526" t="s">
        <v>113</v>
      </c>
      <c r="J9526">
        <v>15.07</v>
      </c>
      <c r="M9526">
        <v>15.07</v>
      </c>
      <c r="N9526">
        <f t="shared" si="148"/>
        <v>0</v>
      </c>
    </row>
    <row r="9527" spans="1:14" x14ac:dyDescent="0.2">
      <c r="A9527" t="s">
        <v>26459</v>
      </c>
      <c r="B9527" t="s">
        <v>35180</v>
      </c>
      <c r="I9527" t="s">
        <v>113</v>
      </c>
      <c r="J9527">
        <v>14.84</v>
      </c>
      <c r="M9527">
        <v>14.84</v>
      </c>
      <c r="N9527">
        <f t="shared" si="148"/>
        <v>0</v>
      </c>
    </row>
    <row r="9528" spans="1:14" x14ac:dyDescent="0.2">
      <c r="A9528" t="s">
        <v>26460</v>
      </c>
      <c r="B9528" t="s">
        <v>35180</v>
      </c>
      <c r="I9528" t="s">
        <v>113</v>
      </c>
      <c r="J9528">
        <v>14.14</v>
      </c>
      <c r="M9528">
        <v>14.14</v>
      </c>
      <c r="N9528">
        <f t="shared" si="148"/>
        <v>0</v>
      </c>
    </row>
    <row r="9529" spans="1:14" x14ac:dyDescent="0.2">
      <c r="A9529" t="s">
        <v>26461</v>
      </c>
      <c r="B9529" t="s">
        <v>35181</v>
      </c>
      <c r="I9529" t="s">
        <v>113</v>
      </c>
      <c r="J9529">
        <v>13.88</v>
      </c>
      <c r="M9529">
        <v>13.88</v>
      </c>
      <c r="N9529">
        <f t="shared" si="148"/>
        <v>0</v>
      </c>
    </row>
    <row r="9530" spans="1:14" x14ac:dyDescent="0.2">
      <c r="A9530" t="s">
        <v>26462</v>
      </c>
      <c r="B9530" t="s">
        <v>35181</v>
      </c>
      <c r="I9530" t="s">
        <v>113</v>
      </c>
      <c r="J9530">
        <v>13.26</v>
      </c>
      <c r="M9530">
        <v>13.26</v>
      </c>
      <c r="N9530">
        <f t="shared" si="148"/>
        <v>0</v>
      </c>
    </row>
    <row r="9531" spans="1:14" x14ac:dyDescent="0.2">
      <c r="A9531" t="s">
        <v>26463</v>
      </c>
      <c r="B9531" t="s">
        <v>35182</v>
      </c>
      <c r="I9531" t="s">
        <v>113</v>
      </c>
      <c r="J9531">
        <v>12.06</v>
      </c>
      <c r="M9531">
        <v>12.06</v>
      </c>
      <c r="N9531">
        <f t="shared" si="148"/>
        <v>0</v>
      </c>
    </row>
    <row r="9532" spans="1:14" x14ac:dyDescent="0.2">
      <c r="A9532" t="s">
        <v>26464</v>
      </c>
      <c r="B9532" t="s">
        <v>35182</v>
      </c>
      <c r="I9532" t="s">
        <v>113</v>
      </c>
      <c r="J9532">
        <v>11.52</v>
      </c>
      <c r="M9532">
        <v>11.52</v>
      </c>
      <c r="N9532">
        <f t="shared" si="148"/>
        <v>0</v>
      </c>
    </row>
    <row r="9533" spans="1:14" x14ac:dyDescent="0.2">
      <c r="A9533" t="s">
        <v>9787</v>
      </c>
      <c r="B9533" t="s">
        <v>35183</v>
      </c>
      <c r="I9533" t="s">
        <v>113</v>
      </c>
      <c r="J9533">
        <v>15.51</v>
      </c>
      <c r="M9533">
        <v>15.51</v>
      </c>
      <c r="N9533">
        <f t="shared" si="148"/>
        <v>0</v>
      </c>
    </row>
    <row r="9534" spans="1:14" x14ac:dyDescent="0.2">
      <c r="A9534" t="s">
        <v>9788</v>
      </c>
      <c r="B9534" t="s">
        <v>35183</v>
      </c>
      <c r="I9534" t="s">
        <v>113</v>
      </c>
      <c r="J9534">
        <v>15.51</v>
      </c>
      <c r="M9534">
        <v>15.51</v>
      </c>
      <c r="N9534">
        <f t="shared" si="148"/>
        <v>0</v>
      </c>
    </row>
    <row r="9535" spans="1:14" x14ac:dyDescent="0.2">
      <c r="A9535" t="s">
        <v>9789</v>
      </c>
      <c r="B9535" t="s">
        <v>35184</v>
      </c>
      <c r="I9535" t="s">
        <v>113</v>
      </c>
      <c r="J9535">
        <v>23.32</v>
      </c>
      <c r="M9535">
        <v>23.32</v>
      </c>
      <c r="N9535">
        <f t="shared" si="148"/>
        <v>0</v>
      </c>
    </row>
    <row r="9536" spans="1:14" x14ac:dyDescent="0.2">
      <c r="A9536" t="s">
        <v>9790</v>
      </c>
      <c r="B9536" t="s">
        <v>35184</v>
      </c>
      <c r="I9536" t="s">
        <v>113</v>
      </c>
      <c r="J9536">
        <v>23.32</v>
      </c>
      <c r="M9536">
        <v>23.32</v>
      </c>
      <c r="N9536">
        <f t="shared" si="148"/>
        <v>0</v>
      </c>
    </row>
    <row r="9537" spans="1:14" x14ac:dyDescent="0.2">
      <c r="A9537" t="s">
        <v>9791</v>
      </c>
      <c r="B9537" t="s">
        <v>35185</v>
      </c>
      <c r="I9537" t="s">
        <v>113</v>
      </c>
      <c r="J9537">
        <v>20.72</v>
      </c>
      <c r="M9537">
        <v>20.72</v>
      </c>
      <c r="N9537">
        <f t="shared" si="148"/>
        <v>0</v>
      </c>
    </row>
    <row r="9538" spans="1:14" x14ac:dyDescent="0.2">
      <c r="A9538" t="s">
        <v>9792</v>
      </c>
      <c r="B9538" t="s">
        <v>35185</v>
      </c>
      <c r="I9538" t="s">
        <v>113</v>
      </c>
      <c r="J9538">
        <v>20.72</v>
      </c>
      <c r="M9538">
        <v>20.72</v>
      </c>
      <c r="N9538">
        <f t="shared" si="148"/>
        <v>0</v>
      </c>
    </row>
    <row r="9539" spans="1:14" x14ac:dyDescent="0.2">
      <c r="A9539" t="s">
        <v>9793</v>
      </c>
      <c r="B9539" t="s">
        <v>35186</v>
      </c>
      <c r="I9539" t="s">
        <v>113</v>
      </c>
      <c r="J9539">
        <v>19.850000000000001</v>
      </c>
      <c r="M9539">
        <v>19.850000000000001</v>
      </c>
      <c r="N9539">
        <f t="shared" si="148"/>
        <v>0</v>
      </c>
    </row>
    <row r="9540" spans="1:14" x14ac:dyDescent="0.2">
      <c r="A9540" t="s">
        <v>9794</v>
      </c>
      <c r="B9540" t="s">
        <v>35186</v>
      </c>
      <c r="I9540" t="s">
        <v>113</v>
      </c>
      <c r="J9540">
        <v>19.850000000000001</v>
      </c>
      <c r="M9540">
        <v>19.850000000000001</v>
      </c>
      <c r="N9540">
        <f t="shared" ref="N9540:N9603" si="149">J9540-M9540</f>
        <v>0</v>
      </c>
    </row>
    <row r="9541" spans="1:14" x14ac:dyDescent="0.2">
      <c r="A9541" t="s">
        <v>9795</v>
      </c>
      <c r="B9541" t="s">
        <v>35187</v>
      </c>
      <c r="I9541" t="s">
        <v>113</v>
      </c>
      <c r="J9541">
        <v>19.45</v>
      </c>
      <c r="M9541">
        <v>19.45</v>
      </c>
      <c r="N9541">
        <f t="shared" si="149"/>
        <v>0</v>
      </c>
    </row>
    <row r="9542" spans="1:14" x14ac:dyDescent="0.2">
      <c r="A9542" t="s">
        <v>9796</v>
      </c>
      <c r="B9542" t="s">
        <v>35187</v>
      </c>
      <c r="I9542" t="s">
        <v>113</v>
      </c>
      <c r="J9542">
        <v>19.45</v>
      </c>
      <c r="M9542">
        <v>19.45</v>
      </c>
      <c r="N9542">
        <f t="shared" si="149"/>
        <v>0</v>
      </c>
    </row>
    <row r="9543" spans="1:14" x14ac:dyDescent="0.2">
      <c r="A9543" t="s">
        <v>9797</v>
      </c>
      <c r="B9543" t="s">
        <v>35188</v>
      </c>
      <c r="I9543" t="s">
        <v>113</v>
      </c>
      <c r="J9543">
        <v>19.100000000000001</v>
      </c>
      <c r="M9543">
        <v>19.100000000000001</v>
      </c>
      <c r="N9543">
        <f t="shared" si="149"/>
        <v>0</v>
      </c>
    </row>
    <row r="9544" spans="1:14" x14ac:dyDescent="0.2">
      <c r="A9544" t="s">
        <v>9798</v>
      </c>
      <c r="B9544" t="s">
        <v>35188</v>
      </c>
      <c r="I9544" t="s">
        <v>113</v>
      </c>
      <c r="J9544">
        <v>19.100000000000001</v>
      </c>
      <c r="M9544">
        <v>19.100000000000001</v>
      </c>
      <c r="N9544">
        <f t="shared" si="149"/>
        <v>0</v>
      </c>
    </row>
    <row r="9545" spans="1:14" x14ac:dyDescent="0.2">
      <c r="A9545" t="s">
        <v>9799</v>
      </c>
      <c r="B9545" t="s">
        <v>35189</v>
      </c>
      <c r="I9545" t="s">
        <v>113</v>
      </c>
      <c r="J9545">
        <v>18.82</v>
      </c>
      <c r="M9545">
        <v>18.82</v>
      </c>
      <c r="N9545">
        <f t="shared" si="149"/>
        <v>0</v>
      </c>
    </row>
    <row r="9546" spans="1:14" x14ac:dyDescent="0.2">
      <c r="A9546" t="s">
        <v>9800</v>
      </c>
      <c r="B9546" t="s">
        <v>35189</v>
      </c>
      <c r="I9546" t="s">
        <v>113</v>
      </c>
      <c r="J9546">
        <v>18.82</v>
      </c>
      <c r="M9546">
        <v>18.82</v>
      </c>
      <c r="N9546">
        <f t="shared" si="149"/>
        <v>0</v>
      </c>
    </row>
    <row r="9547" spans="1:14" x14ac:dyDescent="0.2">
      <c r="A9547" t="s">
        <v>9801</v>
      </c>
      <c r="B9547" t="s">
        <v>35190</v>
      </c>
      <c r="I9547" t="s">
        <v>113</v>
      </c>
      <c r="J9547">
        <v>18.07</v>
      </c>
      <c r="M9547">
        <v>18.07</v>
      </c>
      <c r="N9547">
        <f t="shared" si="149"/>
        <v>0</v>
      </c>
    </row>
    <row r="9548" spans="1:14" x14ac:dyDescent="0.2">
      <c r="A9548" t="s">
        <v>9802</v>
      </c>
      <c r="B9548" t="s">
        <v>35190</v>
      </c>
      <c r="I9548" t="s">
        <v>113</v>
      </c>
      <c r="J9548">
        <v>18.07</v>
      </c>
      <c r="M9548">
        <v>18.07</v>
      </c>
      <c r="N9548">
        <f t="shared" si="149"/>
        <v>0</v>
      </c>
    </row>
    <row r="9549" spans="1:14" x14ac:dyDescent="0.2">
      <c r="A9549" t="s">
        <v>9803</v>
      </c>
      <c r="B9549" t="s">
        <v>35191</v>
      </c>
      <c r="I9549" t="s">
        <v>113</v>
      </c>
      <c r="J9549">
        <v>17.649999999999999</v>
      </c>
      <c r="M9549">
        <v>17.649999999999999</v>
      </c>
      <c r="N9549">
        <f t="shared" si="149"/>
        <v>0</v>
      </c>
    </row>
    <row r="9550" spans="1:14" x14ac:dyDescent="0.2">
      <c r="A9550" t="s">
        <v>9804</v>
      </c>
      <c r="B9550" t="s">
        <v>35191</v>
      </c>
      <c r="I9550" t="s">
        <v>113</v>
      </c>
      <c r="J9550">
        <v>17.649999999999999</v>
      </c>
      <c r="M9550">
        <v>17.649999999999999</v>
      </c>
      <c r="N9550">
        <f t="shared" si="149"/>
        <v>0</v>
      </c>
    </row>
    <row r="9551" spans="1:14" x14ac:dyDescent="0.2">
      <c r="A9551" t="s">
        <v>9805</v>
      </c>
      <c r="B9551" t="s">
        <v>35192</v>
      </c>
      <c r="I9551" t="s">
        <v>113</v>
      </c>
      <c r="J9551">
        <v>17.45</v>
      </c>
      <c r="M9551">
        <v>17.45</v>
      </c>
      <c r="N9551">
        <f t="shared" si="149"/>
        <v>0</v>
      </c>
    </row>
    <row r="9552" spans="1:14" x14ac:dyDescent="0.2">
      <c r="A9552" t="s">
        <v>9806</v>
      </c>
      <c r="B9552" t="s">
        <v>35192</v>
      </c>
      <c r="I9552" t="s">
        <v>113</v>
      </c>
      <c r="J9552">
        <v>17.45</v>
      </c>
      <c r="M9552">
        <v>17.45</v>
      </c>
      <c r="N9552">
        <f t="shared" si="149"/>
        <v>0</v>
      </c>
    </row>
    <row r="9553" spans="1:14" x14ac:dyDescent="0.2">
      <c r="A9553" t="s">
        <v>9807</v>
      </c>
      <c r="B9553" t="s">
        <v>35193</v>
      </c>
      <c r="I9553" t="s">
        <v>113</v>
      </c>
      <c r="J9553">
        <v>17.25</v>
      </c>
      <c r="M9553">
        <v>17.25</v>
      </c>
      <c r="N9553">
        <f t="shared" si="149"/>
        <v>0</v>
      </c>
    </row>
    <row r="9554" spans="1:14" x14ac:dyDescent="0.2">
      <c r="A9554" t="s">
        <v>9808</v>
      </c>
      <c r="B9554" t="s">
        <v>35193</v>
      </c>
      <c r="I9554" t="s">
        <v>113</v>
      </c>
      <c r="J9554">
        <v>17.25</v>
      </c>
      <c r="M9554">
        <v>17.25</v>
      </c>
      <c r="N9554">
        <f t="shared" si="149"/>
        <v>0</v>
      </c>
    </row>
    <row r="9555" spans="1:14" x14ac:dyDescent="0.2">
      <c r="A9555" t="s">
        <v>9809</v>
      </c>
      <c r="B9555" t="s">
        <v>35194</v>
      </c>
      <c r="I9555" t="s">
        <v>113</v>
      </c>
      <c r="J9555">
        <v>17.03</v>
      </c>
      <c r="M9555">
        <v>17.03</v>
      </c>
      <c r="N9555">
        <f t="shared" si="149"/>
        <v>0</v>
      </c>
    </row>
    <row r="9556" spans="1:14" x14ac:dyDescent="0.2">
      <c r="A9556" t="s">
        <v>9810</v>
      </c>
      <c r="B9556" t="s">
        <v>35194</v>
      </c>
      <c r="I9556" t="s">
        <v>113</v>
      </c>
      <c r="J9556">
        <v>17.03</v>
      </c>
      <c r="M9556">
        <v>17.03</v>
      </c>
      <c r="N9556">
        <f t="shared" si="149"/>
        <v>0</v>
      </c>
    </row>
    <row r="9557" spans="1:14" x14ac:dyDescent="0.2">
      <c r="A9557" t="s">
        <v>9811</v>
      </c>
      <c r="B9557" t="s">
        <v>35195</v>
      </c>
      <c r="I9557" t="s">
        <v>113</v>
      </c>
      <c r="J9557">
        <v>16.86</v>
      </c>
      <c r="M9557">
        <v>16.86</v>
      </c>
      <c r="N9557">
        <f t="shared" si="149"/>
        <v>0</v>
      </c>
    </row>
    <row r="9558" spans="1:14" x14ac:dyDescent="0.2">
      <c r="A9558" t="s">
        <v>9812</v>
      </c>
      <c r="B9558" t="s">
        <v>35195</v>
      </c>
      <c r="I9558" t="s">
        <v>113</v>
      </c>
      <c r="J9558">
        <v>16.86</v>
      </c>
      <c r="M9558">
        <v>16.86</v>
      </c>
      <c r="N9558">
        <f t="shared" si="149"/>
        <v>0</v>
      </c>
    </row>
    <row r="9559" spans="1:14" x14ac:dyDescent="0.2">
      <c r="A9559" t="s">
        <v>9813</v>
      </c>
      <c r="B9559" t="s">
        <v>35196</v>
      </c>
      <c r="I9559" t="s">
        <v>113</v>
      </c>
      <c r="J9559">
        <v>16.48</v>
      </c>
      <c r="M9559">
        <v>16.48</v>
      </c>
      <c r="N9559">
        <f t="shared" si="149"/>
        <v>0</v>
      </c>
    </row>
    <row r="9560" spans="1:14" x14ac:dyDescent="0.2">
      <c r="A9560" t="s">
        <v>9814</v>
      </c>
      <c r="B9560" t="s">
        <v>35196</v>
      </c>
      <c r="I9560" t="s">
        <v>113</v>
      </c>
      <c r="J9560">
        <v>16.48</v>
      </c>
      <c r="M9560">
        <v>16.48</v>
      </c>
      <c r="N9560">
        <f t="shared" si="149"/>
        <v>0</v>
      </c>
    </row>
    <row r="9561" spans="1:14" x14ac:dyDescent="0.2">
      <c r="A9561" t="s">
        <v>9815</v>
      </c>
      <c r="B9561" t="s">
        <v>35197</v>
      </c>
      <c r="I9561" t="s">
        <v>113</v>
      </c>
      <c r="J9561">
        <v>22.79</v>
      </c>
      <c r="M9561">
        <v>22.79</v>
      </c>
      <c r="N9561">
        <f t="shared" si="149"/>
        <v>0</v>
      </c>
    </row>
    <row r="9562" spans="1:14" x14ac:dyDescent="0.2">
      <c r="A9562" t="s">
        <v>9816</v>
      </c>
      <c r="B9562" t="s">
        <v>35197</v>
      </c>
      <c r="I9562" t="s">
        <v>113</v>
      </c>
      <c r="J9562">
        <v>22.79</v>
      </c>
      <c r="M9562">
        <v>22.79</v>
      </c>
      <c r="N9562">
        <f t="shared" si="149"/>
        <v>0</v>
      </c>
    </row>
    <row r="9563" spans="1:14" x14ac:dyDescent="0.2">
      <c r="A9563" t="s">
        <v>9817</v>
      </c>
      <c r="B9563" t="s">
        <v>35198</v>
      </c>
      <c r="I9563" t="s">
        <v>113</v>
      </c>
      <c r="J9563">
        <v>21.16</v>
      </c>
      <c r="M9563">
        <v>21.16</v>
      </c>
      <c r="N9563">
        <f t="shared" si="149"/>
        <v>0</v>
      </c>
    </row>
    <row r="9564" spans="1:14" x14ac:dyDescent="0.2">
      <c r="A9564" t="s">
        <v>9818</v>
      </c>
      <c r="B9564" t="s">
        <v>35198</v>
      </c>
      <c r="I9564" t="s">
        <v>113</v>
      </c>
      <c r="J9564">
        <v>21.16</v>
      </c>
      <c r="M9564">
        <v>21.16</v>
      </c>
      <c r="N9564">
        <f t="shared" si="149"/>
        <v>0</v>
      </c>
    </row>
    <row r="9565" spans="1:14" x14ac:dyDescent="0.2">
      <c r="A9565" t="s">
        <v>9819</v>
      </c>
      <c r="B9565" t="s">
        <v>35199</v>
      </c>
      <c r="I9565" t="s">
        <v>113</v>
      </c>
      <c r="J9565">
        <v>20.25</v>
      </c>
      <c r="M9565">
        <v>20.25</v>
      </c>
      <c r="N9565">
        <f t="shared" si="149"/>
        <v>0</v>
      </c>
    </row>
    <row r="9566" spans="1:14" x14ac:dyDescent="0.2">
      <c r="A9566" t="s">
        <v>9820</v>
      </c>
      <c r="B9566" t="s">
        <v>35199</v>
      </c>
      <c r="I9566" t="s">
        <v>113</v>
      </c>
      <c r="J9566">
        <v>20.25</v>
      </c>
      <c r="M9566">
        <v>20.25</v>
      </c>
      <c r="N9566">
        <f t="shared" si="149"/>
        <v>0</v>
      </c>
    </row>
    <row r="9567" spans="1:14" x14ac:dyDescent="0.2">
      <c r="A9567" t="s">
        <v>9821</v>
      </c>
      <c r="B9567" t="s">
        <v>35200</v>
      </c>
      <c r="I9567" t="s">
        <v>113</v>
      </c>
      <c r="J9567">
        <v>19.559999999999999</v>
      </c>
      <c r="M9567">
        <v>19.559999999999999</v>
      </c>
      <c r="N9567">
        <f t="shared" si="149"/>
        <v>0</v>
      </c>
    </row>
    <row r="9568" spans="1:14" x14ac:dyDescent="0.2">
      <c r="A9568" t="s">
        <v>9822</v>
      </c>
      <c r="B9568" t="s">
        <v>35200</v>
      </c>
      <c r="I9568" t="s">
        <v>113</v>
      </c>
      <c r="J9568">
        <v>19.559999999999999</v>
      </c>
      <c r="M9568">
        <v>19.559999999999999</v>
      </c>
      <c r="N9568">
        <f t="shared" si="149"/>
        <v>0</v>
      </c>
    </row>
    <row r="9569" spans="1:14" x14ac:dyDescent="0.2">
      <c r="A9569" t="s">
        <v>9823</v>
      </c>
      <c r="B9569" t="s">
        <v>35201</v>
      </c>
      <c r="I9569" t="s">
        <v>113</v>
      </c>
      <c r="J9569">
        <v>19.98</v>
      </c>
      <c r="M9569">
        <v>19.98</v>
      </c>
      <c r="N9569">
        <f t="shared" si="149"/>
        <v>0</v>
      </c>
    </row>
    <row r="9570" spans="1:14" x14ac:dyDescent="0.2">
      <c r="A9570" t="s">
        <v>9824</v>
      </c>
      <c r="B9570" t="s">
        <v>35201</v>
      </c>
      <c r="I9570" t="s">
        <v>113</v>
      </c>
      <c r="J9570">
        <v>19.98</v>
      </c>
      <c r="M9570">
        <v>19.98</v>
      </c>
      <c r="N9570">
        <f t="shared" si="149"/>
        <v>0</v>
      </c>
    </row>
    <row r="9571" spans="1:14" x14ac:dyDescent="0.2">
      <c r="A9571" t="s">
        <v>9825</v>
      </c>
      <c r="B9571" t="s">
        <v>35202</v>
      </c>
      <c r="I9571" t="s">
        <v>113</v>
      </c>
      <c r="J9571">
        <v>19.510000000000002</v>
      </c>
      <c r="M9571">
        <v>19.510000000000002</v>
      </c>
      <c r="N9571">
        <f t="shared" si="149"/>
        <v>0</v>
      </c>
    </row>
    <row r="9572" spans="1:14" x14ac:dyDescent="0.2">
      <c r="A9572" t="s">
        <v>9826</v>
      </c>
      <c r="B9572" t="s">
        <v>35202</v>
      </c>
      <c r="I9572" t="s">
        <v>113</v>
      </c>
      <c r="J9572">
        <v>19.510000000000002</v>
      </c>
      <c r="M9572">
        <v>19.510000000000002</v>
      </c>
      <c r="N9572">
        <f t="shared" si="149"/>
        <v>0</v>
      </c>
    </row>
    <row r="9573" spans="1:14" x14ac:dyDescent="0.2">
      <c r="A9573" t="s">
        <v>9827</v>
      </c>
      <c r="B9573" t="s">
        <v>35203</v>
      </c>
      <c r="I9573" t="s">
        <v>113</v>
      </c>
      <c r="J9573">
        <v>18.75</v>
      </c>
      <c r="M9573">
        <v>18.75</v>
      </c>
      <c r="N9573">
        <f t="shared" si="149"/>
        <v>0</v>
      </c>
    </row>
    <row r="9574" spans="1:14" x14ac:dyDescent="0.2">
      <c r="A9574" t="s">
        <v>9828</v>
      </c>
      <c r="B9574" t="s">
        <v>35203</v>
      </c>
      <c r="I9574" t="s">
        <v>113</v>
      </c>
      <c r="J9574">
        <v>18.75</v>
      </c>
      <c r="M9574">
        <v>18.75</v>
      </c>
      <c r="N9574">
        <f t="shared" si="149"/>
        <v>0</v>
      </c>
    </row>
    <row r="9575" spans="1:14" x14ac:dyDescent="0.2">
      <c r="A9575" t="s">
        <v>9829</v>
      </c>
      <c r="B9575" t="s">
        <v>35204</v>
      </c>
      <c r="I9575" t="s">
        <v>113</v>
      </c>
      <c r="J9575">
        <v>18.010000000000002</v>
      </c>
      <c r="M9575">
        <v>18.010000000000002</v>
      </c>
      <c r="N9575">
        <f t="shared" si="149"/>
        <v>0</v>
      </c>
    </row>
    <row r="9576" spans="1:14" x14ac:dyDescent="0.2">
      <c r="A9576" t="s">
        <v>9830</v>
      </c>
      <c r="B9576" t="s">
        <v>35204</v>
      </c>
      <c r="I9576" t="s">
        <v>113</v>
      </c>
      <c r="J9576">
        <v>18.010000000000002</v>
      </c>
      <c r="M9576">
        <v>18.010000000000002</v>
      </c>
      <c r="N9576">
        <f t="shared" si="149"/>
        <v>0</v>
      </c>
    </row>
    <row r="9577" spans="1:14" x14ac:dyDescent="0.2">
      <c r="A9577" t="s">
        <v>9831</v>
      </c>
      <c r="B9577" t="s">
        <v>35205</v>
      </c>
      <c r="I9577" t="s">
        <v>113</v>
      </c>
      <c r="J9577">
        <v>17.88</v>
      </c>
      <c r="M9577">
        <v>17.88</v>
      </c>
      <c r="N9577">
        <f t="shared" si="149"/>
        <v>0</v>
      </c>
    </row>
    <row r="9578" spans="1:14" x14ac:dyDescent="0.2">
      <c r="A9578" t="s">
        <v>9832</v>
      </c>
      <c r="B9578" t="s">
        <v>35205</v>
      </c>
      <c r="I9578" t="s">
        <v>113</v>
      </c>
      <c r="J9578">
        <v>17.88</v>
      </c>
      <c r="M9578">
        <v>17.88</v>
      </c>
      <c r="N9578">
        <f t="shared" si="149"/>
        <v>0</v>
      </c>
    </row>
    <row r="9579" spans="1:14" x14ac:dyDescent="0.2">
      <c r="A9579" t="s">
        <v>9833</v>
      </c>
      <c r="B9579" t="s">
        <v>35206</v>
      </c>
      <c r="I9579" t="s">
        <v>113</v>
      </c>
      <c r="J9579">
        <v>17.91</v>
      </c>
      <c r="M9579">
        <v>17.91</v>
      </c>
      <c r="N9579">
        <f t="shared" si="149"/>
        <v>0</v>
      </c>
    </row>
    <row r="9580" spans="1:14" x14ac:dyDescent="0.2">
      <c r="A9580" t="s">
        <v>9834</v>
      </c>
      <c r="B9580" t="s">
        <v>35206</v>
      </c>
      <c r="I9580" t="s">
        <v>113</v>
      </c>
      <c r="J9580">
        <v>17.91</v>
      </c>
      <c r="M9580">
        <v>17.91</v>
      </c>
      <c r="N9580">
        <f t="shared" si="149"/>
        <v>0</v>
      </c>
    </row>
    <row r="9581" spans="1:14" x14ac:dyDescent="0.2">
      <c r="A9581" t="s">
        <v>9835</v>
      </c>
      <c r="B9581" t="s">
        <v>35207</v>
      </c>
      <c r="I9581" t="s">
        <v>113</v>
      </c>
      <c r="J9581">
        <v>17.739999999999998</v>
      </c>
      <c r="M9581">
        <v>17.739999999999998</v>
      </c>
      <c r="N9581">
        <f t="shared" si="149"/>
        <v>0</v>
      </c>
    </row>
    <row r="9582" spans="1:14" x14ac:dyDescent="0.2">
      <c r="A9582" t="s">
        <v>9836</v>
      </c>
      <c r="B9582" t="s">
        <v>35207</v>
      </c>
      <c r="I9582" t="s">
        <v>113</v>
      </c>
      <c r="J9582">
        <v>17.739999999999998</v>
      </c>
      <c r="M9582">
        <v>17.739999999999998</v>
      </c>
      <c r="N9582">
        <f t="shared" si="149"/>
        <v>0</v>
      </c>
    </row>
    <row r="9583" spans="1:14" x14ac:dyDescent="0.2">
      <c r="A9583" t="s">
        <v>9837</v>
      </c>
      <c r="B9583" t="s">
        <v>35208</v>
      </c>
      <c r="I9583" t="s">
        <v>113</v>
      </c>
      <c r="J9583">
        <v>17.52</v>
      </c>
      <c r="M9583">
        <v>17.52</v>
      </c>
      <c r="N9583">
        <f t="shared" si="149"/>
        <v>0</v>
      </c>
    </row>
    <row r="9584" spans="1:14" x14ac:dyDescent="0.2">
      <c r="A9584" t="s">
        <v>9838</v>
      </c>
      <c r="B9584" t="s">
        <v>35208</v>
      </c>
      <c r="I9584" t="s">
        <v>113</v>
      </c>
      <c r="J9584">
        <v>17.52</v>
      </c>
      <c r="M9584">
        <v>17.52</v>
      </c>
      <c r="N9584">
        <f t="shared" si="149"/>
        <v>0</v>
      </c>
    </row>
    <row r="9585" spans="1:14" x14ac:dyDescent="0.2">
      <c r="A9585" t="s">
        <v>9839</v>
      </c>
      <c r="B9585" t="s">
        <v>35209</v>
      </c>
      <c r="I9585" t="s">
        <v>113</v>
      </c>
      <c r="J9585">
        <v>3.59</v>
      </c>
      <c r="M9585">
        <v>3.59</v>
      </c>
      <c r="N9585">
        <f t="shared" si="149"/>
        <v>0</v>
      </c>
    </row>
    <row r="9586" spans="1:14" x14ac:dyDescent="0.2">
      <c r="A9586" t="s">
        <v>9840</v>
      </c>
      <c r="B9586" t="s">
        <v>35209</v>
      </c>
      <c r="I9586" t="s">
        <v>113</v>
      </c>
      <c r="J9586">
        <v>3.34</v>
      </c>
      <c r="M9586">
        <v>3.34</v>
      </c>
      <c r="N9586">
        <f t="shared" si="149"/>
        <v>0</v>
      </c>
    </row>
    <row r="9587" spans="1:14" x14ac:dyDescent="0.2">
      <c r="A9587" t="s">
        <v>9841</v>
      </c>
      <c r="B9587" t="s">
        <v>35210</v>
      </c>
      <c r="I9587" t="s">
        <v>113</v>
      </c>
      <c r="J9587">
        <v>3.76</v>
      </c>
      <c r="M9587">
        <v>3.76</v>
      </c>
      <c r="N9587">
        <f t="shared" si="149"/>
        <v>0</v>
      </c>
    </row>
    <row r="9588" spans="1:14" x14ac:dyDescent="0.2">
      <c r="A9588" t="s">
        <v>9842</v>
      </c>
      <c r="B9588" t="s">
        <v>35210</v>
      </c>
      <c r="I9588" t="s">
        <v>113</v>
      </c>
      <c r="J9588">
        <v>3.48</v>
      </c>
      <c r="M9588">
        <v>3.48</v>
      </c>
      <c r="N9588">
        <f t="shared" si="149"/>
        <v>0</v>
      </c>
    </row>
    <row r="9589" spans="1:14" x14ac:dyDescent="0.2">
      <c r="A9589" t="s">
        <v>9843</v>
      </c>
      <c r="B9589" t="s">
        <v>35211</v>
      </c>
      <c r="I9589" t="s">
        <v>113</v>
      </c>
      <c r="J9589">
        <v>3.97</v>
      </c>
      <c r="M9589">
        <v>3.97</v>
      </c>
      <c r="N9589">
        <f t="shared" si="149"/>
        <v>0</v>
      </c>
    </row>
    <row r="9590" spans="1:14" x14ac:dyDescent="0.2">
      <c r="A9590" t="s">
        <v>9844</v>
      </c>
      <c r="B9590" t="s">
        <v>35211</v>
      </c>
      <c r="I9590" t="s">
        <v>113</v>
      </c>
      <c r="J9590">
        <v>3.66</v>
      </c>
      <c r="M9590">
        <v>3.66</v>
      </c>
      <c r="N9590">
        <f t="shared" si="149"/>
        <v>0</v>
      </c>
    </row>
    <row r="9591" spans="1:14" x14ac:dyDescent="0.2">
      <c r="A9591" t="s">
        <v>9845</v>
      </c>
      <c r="B9591" t="s">
        <v>35212</v>
      </c>
      <c r="I9591" t="s">
        <v>113</v>
      </c>
      <c r="J9591">
        <v>4.13</v>
      </c>
      <c r="M9591">
        <v>4.13</v>
      </c>
      <c r="N9591">
        <f t="shared" si="149"/>
        <v>0</v>
      </c>
    </row>
    <row r="9592" spans="1:14" x14ac:dyDescent="0.2">
      <c r="A9592" t="s">
        <v>9846</v>
      </c>
      <c r="B9592" t="s">
        <v>35212</v>
      </c>
      <c r="I9592" t="s">
        <v>113</v>
      </c>
      <c r="J9592">
        <v>3.8</v>
      </c>
      <c r="M9592">
        <v>3.8</v>
      </c>
      <c r="N9592">
        <f t="shared" si="149"/>
        <v>0</v>
      </c>
    </row>
    <row r="9593" spans="1:14" x14ac:dyDescent="0.2">
      <c r="A9593" t="s">
        <v>9847</v>
      </c>
      <c r="B9593" t="s">
        <v>35213</v>
      </c>
      <c r="I9593" t="s">
        <v>113</v>
      </c>
      <c r="J9593">
        <v>4.2300000000000004</v>
      </c>
      <c r="M9593">
        <v>4.2300000000000004</v>
      </c>
      <c r="N9593">
        <f t="shared" si="149"/>
        <v>0</v>
      </c>
    </row>
    <row r="9594" spans="1:14" x14ac:dyDescent="0.2">
      <c r="A9594" t="s">
        <v>9848</v>
      </c>
      <c r="B9594" t="s">
        <v>35213</v>
      </c>
      <c r="I9594" t="s">
        <v>113</v>
      </c>
      <c r="J9594">
        <v>3.88</v>
      </c>
      <c r="M9594">
        <v>3.88</v>
      </c>
      <c r="N9594">
        <f t="shared" si="149"/>
        <v>0</v>
      </c>
    </row>
    <row r="9595" spans="1:14" x14ac:dyDescent="0.2">
      <c r="A9595" t="s">
        <v>9849</v>
      </c>
      <c r="B9595" t="s">
        <v>35214</v>
      </c>
      <c r="I9595" t="s">
        <v>113</v>
      </c>
      <c r="J9595">
        <v>4.32</v>
      </c>
      <c r="M9595">
        <v>4.32</v>
      </c>
      <c r="N9595">
        <f t="shared" si="149"/>
        <v>0</v>
      </c>
    </row>
    <row r="9596" spans="1:14" x14ac:dyDescent="0.2">
      <c r="A9596" t="s">
        <v>9850</v>
      </c>
      <c r="B9596" t="s">
        <v>35214</v>
      </c>
      <c r="I9596" t="s">
        <v>113</v>
      </c>
      <c r="J9596">
        <v>3.96</v>
      </c>
      <c r="M9596">
        <v>3.96</v>
      </c>
      <c r="N9596">
        <f t="shared" si="149"/>
        <v>0</v>
      </c>
    </row>
    <row r="9597" spans="1:14" x14ac:dyDescent="0.2">
      <c r="A9597" t="s">
        <v>9851</v>
      </c>
      <c r="B9597" t="s">
        <v>35215</v>
      </c>
      <c r="I9597" t="s">
        <v>113</v>
      </c>
      <c r="J9597">
        <v>4.38</v>
      </c>
      <c r="M9597">
        <v>4.38</v>
      </c>
      <c r="N9597">
        <f t="shared" si="149"/>
        <v>0</v>
      </c>
    </row>
    <row r="9598" spans="1:14" x14ac:dyDescent="0.2">
      <c r="A9598" t="s">
        <v>9852</v>
      </c>
      <c r="B9598" t="s">
        <v>35215</v>
      </c>
      <c r="I9598" t="s">
        <v>113</v>
      </c>
      <c r="J9598">
        <v>4.01</v>
      </c>
      <c r="M9598">
        <v>4.01</v>
      </c>
      <c r="N9598">
        <f t="shared" si="149"/>
        <v>0</v>
      </c>
    </row>
    <row r="9599" spans="1:14" x14ac:dyDescent="0.2">
      <c r="A9599" t="s">
        <v>9853</v>
      </c>
      <c r="B9599" t="s">
        <v>35216</v>
      </c>
      <c r="I9599" t="s">
        <v>113</v>
      </c>
      <c r="J9599">
        <v>4.88</v>
      </c>
      <c r="M9599">
        <v>4.88</v>
      </c>
      <c r="N9599">
        <f t="shared" si="149"/>
        <v>0</v>
      </c>
    </row>
    <row r="9600" spans="1:14" x14ac:dyDescent="0.2">
      <c r="A9600" t="s">
        <v>9854</v>
      </c>
      <c r="B9600" t="s">
        <v>35216</v>
      </c>
      <c r="I9600" t="s">
        <v>113</v>
      </c>
      <c r="J9600">
        <v>4.47</v>
      </c>
      <c r="M9600">
        <v>4.47</v>
      </c>
      <c r="N9600">
        <f t="shared" si="149"/>
        <v>0</v>
      </c>
    </row>
    <row r="9601" spans="1:14" x14ac:dyDescent="0.2">
      <c r="A9601" t="s">
        <v>9855</v>
      </c>
      <c r="B9601" t="s">
        <v>35217</v>
      </c>
      <c r="I9601" t="s">
        <v>113</v>
      </c>
      <c r="J9601">
        <v>5.2</v>
      </c>
      <c r="M9601">
        <v>5.2</v>
      </c>
      <c r="N9601">
        <f t="shared" si="149"/>
        <v>0</v>
      </c>
    </row>
    <row r="9602" spans="1:14" x14ac:dyDescent="0.2">
      <c r="A9602" t="s">
        <v>9856</v>
      </c>
      <c r="B9602" t="s">
        <v>35217</v>
      </c>
      <c r="I9602" t="s">
        <v>113</v>
      </c>
      <c r="J9602">
        <v>4.74</v>
      </c>
      <c r="M9602">
        <v>4.74</v>
      </c>
      <c r="N9602">
        <f t="shared" si="149"/>
        <v>0</v>
      </c>
    </row>
    <row r="9603" spans="1:14" x14ac:dyDescent="0.2">
      <c r="A9603" t="s">
        <v>9857</v>
      </c>
      <c r="B9603" t="s">
        <v>35218</v>
      </c>
      <c r="I9603" t="s">
        <v>113</v>
      </c>
      <c r="J9603">
        <v>5.36</v>
      </c>
      <c r="M9603">
        <v>5.36</v>
      </c>
      <c r="N9603">
        <f t="shared" si="149"/>
        <v>0</v>
      </c>
    </row>
    <row r="9604" spans="1:14" x14ac:dyDescent="0.2">
      <c r="A9604" t="s">
        <v>9858</v>
      </c>
      <c r="B9604" t="s">
        <v>35218</v>
      </c>
      <c r="I9604" t="s">
        <v>113</v>
      </c>
      <c r="J9604">
        <v>4.87</v>
      </c>
      <c r="M9604">
        <v>4.87</v>
      </c>
      <c r="N9604">
        <f t="shared" ref="N9604:N9667" si="150">J9604-M9604</f>
        <v>0</v>
      </c>
    </row>
    <row r="9605" spans="1:14" x14ac:dyDescent="0.2">
      <c r="A9605" t="s">
        <v>9859</v>
      </c>
      <c r="B9605" t="s">
        <v>35219</v>
      </c>
      <c r="I9605" t="s">
        <v>113</v>
      </c>
      <c r="J9605">
        <v>5.67</v>
      </c>
      <c r="M9605">
        <v>5.67</v>
      </c>
      <c r="N9605">
        <f t="shared" si="150"/>
        <v>0</v>
      </c>
    </row>
    <row r="9606" spans="1:14" x14ac:dyDescent="0.2">
      <c r="A9606" t="s">
        <v>9860</v>
      </c>
      <c r="B9606" t="s">
        <v>35219</v>
      </c>
      <c r="I9606" t="s">
        <v>113</v>
      </c>
      <c r="J9606">
        <v>5.13</v>
      </c>
      <c r="M9606">
        <v>5.13</v>
      </c>
      <c r="N9606">
        <f t="shared" si="150"/>
        <v>0</v>
      </c>
    </row>
    <row r="9607" spans="1:14" x14ac:dyDescent="0.2">
      <c r="A9607" t="s">
        <v>9861</v>
      </c>
      <c r="B9607" t="s">
        <v>35220</v>
      </c>
      <c r="I9607" t="s">
        <v>113</v>
      </c>
      <c r="J9607">
        <v>5.8</v>
      </c>
      <c r="M9607">
        <v>5.8</v>
      </c>
      <c r="N9607">
        <f t="shared" si="150"/>
        <v>0</v>
      </c>
    </row>
    <row r="9608" spans="1:14" x14ac:dyDescent="0.2">
      <c r="A9608" t="s">
        <v>9862</v>
      </c>
      <c r="B9608" t="s">
        <v>35220</v>
      </c>
      <c r="I9608" t="s">
        <v>113</v>
      </c>
      <c r="J9608">
        <v>5.24</v>
      </c>
      <c r="M9608">
        <v>5.24</v>
      </c>
      <c r="N9608">
        <f t="shared" si="150"/>
        <v>0</v>
      </c>
    </row>
    <row r="9609" spans="1:14" x14ac:dyDescent="0.2">
      <c r="A9609" t="s">
        <v>9863</v>
      </c>
      <c r="B9609" t="s">
        <v>35221</v>
      </c>
      <c r="I9609" t="s">
        <v>113</v>
      </c>
      <c r="J9609">
        <v>6.16</v>
      </c>
      <c r="M9609">
        <v>6.16</v>
      </c>
      <c r="N9609">
        <f t="shared" si="150"/>
        <v>0</v>
      </c>
    </row>
    <row r="9610" spans="1:14" x14ac:dyDescent="0.2">
      <c r="A9610" t="s">
        <v>9864</v>
      </c>
      <c r="B9610" t="s">
        <v>35221</v>
      </c>
      <c r="I9610" t="s">
        <v>113</v>
      </c>
      <c r="J9610">
        <v>5.55</v>
      </c>
      <c r="M9610">
        <v>5.55</v>
      </c>
      <c r="N9610">
        <f t="shared" si="150"/>
        <v>0</v>
      </c>
    </row>
    <row r="9611" spans="1:14" x14ac:dyDescent="0.2">
      <c r="A9611" t="s">
        <v>9865</v>
      </c>
      <c r="B9611" t="s">
        <v>35222</v>
      </c>
      <c r="I9611" t="s">
        <v>113</v>
      </c>
      <c r="J9611">
        <v>5.16</v>
      </c>
      <c r="M9611">
        <v>5.16</v>
      </c>
      <c r="N9611">
        <f t="shared" si="150"/>
        <v>0</v>
      </c>
    </row>
    <row r="9612" spans="1:14" x14ac:dyDescent="0.2">
      <c r="A9612" t="s">
        <v>9866</v>
      </c>
      <c r="B9612" t="s">
        <v>35222</v>
      </c>
      <c r="I9612" t="s">
        <v>113</v>
      </c>
      <c r="J9612">
        <v>4.47</v>
      </c>
      <c r="M9612">
        <v>4.47</v>
      </c>
      <c r="N9612">
        <f t="shared" si="150"/>
        <v>0</v>
      </c>
    </row>
    <row r="9613" spans="1:14" x14ac:dyDescent="0.2">
      <c r="A9613" t="s">
        <v>9867</v>
      </c>
      <c r="B9613" t="s">
        <v>35223</v>
      </c>
      <c r="I9613" t="s">
        <v>113</v>
      </c>
      <c r="J9613">
        <v>4.3</v>
      </c>
      <c r="M9613">
        <v>4.3</v>
      </c>
      <c r="N9613">
        <f t="shared" si="150"/>
        <v>0</v>
      </c>
    </row>
    <row r="9614" spans="1:14" x14ac:dyDescent="0.2">
      <c r="A9614" t="s">
        <v>9868</v>
      </c>
      <c r="B9614" t="s">
        <v>35223</v>
      </c>
      <c r="I9614" t="s">
        <v>113</v>
      </c>
      <c r="J9614">
        <v>3.72</v>
      </c>
      <c r="M9614">
        <v>3.72</v>
      </c>
      <c r="N9614">
        <f t="shared" si="150"/>
        <v>0</v>
      </c>
    </row>
    <row r="9615" spans="1:14" x14ac:dyDescent="0.2">
      <c r="A9615" t="s">
        <v>9869</v>
      </c>
      <c r="B9615" t="s">
        <v>35224</v>
      </c>
      <c r="I9615" t="s">
        <v>113</v>
      </c>
      <c r="J9615">
        <v>3.44</v>
      </c>
      <c r="M9615">
        <v>3.44</v>
      </c>
      <c r="N9615">
        <f t="shared" si="150"/>
        <v>0</v>
      </c>
    </row>
    <row r="9616" spans="1:14" x14ac:dyDescent="0.2">
      <c r="A9616" t="s">
        <v>9870</v>
      </c>
      <c r="B9616" t="s">
        <v>35224</v>
      </c>
      <c r="I9616" t="s">
        <v>113</v>
      </c>
      <c r="J9616">
        <v>2.98</v>
      </c>
      <c r="M9616">
        <v>2.98</v>
      </c>
      <c r="N9616">
        <f t="shared" si="150"/>
        <v>0</v>
      </c>
    </row>
    <row r="9617" spans="1:14" x14ac:dyDescent="0.2">
      <c r="A9617" t="s">
        <v>9871</v>
      </c>
      <c r="B9617" t="s">
        <v>35225</v>
      </c>
      <c r="I9617" t="s">
        <v>113</v>
      </c>
      <c r="J9617">
        <v>4.7300000000000004</v>
      </c>
      <c r="M9617">
        <v>4.7300000000000004</v>
      </c>
      <c r="N9617">
        <f t="shared" si="150"/>
        <v>0</v>
      </c>
    </row>
    <row r="9618" spans="1:14" x14ac:dyDescent="0.2">
      <c r="A9618" t="s">
        <v>9872</v>
      </c>
      <c r="B9618" t="s">
        <v>35225</v>
      </c>
      <c r="I9618" t="s">
        <v>113</v>
      </c>
      <c r="J9618">
        <v>4.0999999999999996</v>
      </c>
      <c r="M9618">
        <v>4.0999999999999996</v>
      </c>
      <c r="N9618">
        <f t="shared" si="150"/>
        <v>0</v>
      </c>
    </row>
    <row r="9619" spans="1:14" x14ac:dyDescent="0.2">
      <c r="A9619" t="s">
        <v>9873</v>
      </c>
      <c r="B9619" t="s">
        <v>35226</v>
      </c>
      <c r="I9619" t="s">
        <v>113</v>
      </c>
      <c r="J9619">
        <v>4.3</v>
      </c>
      <c r="M9619">
        <v>4.3</v>
      </c>
      <c r="N9619">
        <f t="shared" si="150"/>
        <v>0</v>
      </c>
    </row>
    <row r="9620" spans="1:14" x14ac:dyDescent="0.2">
      <c r="A9620" t="s">
        <v>9874</v>
      </c>
      <c r="B9620" t="s">
        <v>35226</v>
      </c>
      <c r="I9620" t="s">
        <v>113</v>
      </c>
      <c r="J9620">
        <v>3.72</v>
      </c>
      <c r="M9620">
        <v>3.72</v>
      </c>
      <c r="N9620">
        <f t="shared" si="150"/>
        <v>0</v>
      </c>
    </row>
    <row r="9621" spans="1:14" x14ac:dyDescent="0.2">
      <c r="A9621" t="s">
        <v>9875</v>
      </c>
      <c r="B9621" t="s">
        <v>35227</v>
      </c>
      <c r="I9621" t="s">
        <v>113</v>
      </c>
      <c r="J9621">
        <v>5.16</v>
      </c>
      <c r="M9621">
        <v>5.16</v>
      </c>
      <c r="N9621">
        <f t="shared" si="150"/>
        <v>0</v>
      </c>
    </row>
    <row r="9622" spans="1:14" x14ac:dyDescent="0.2">
      <c r="A9622" t="s">
        <v>9876</v>
      </c>
      <c r="B9622" t="s">
        <v>35227</v>
      </c>
      <c r="I9622" t="s">
        <v>113</v>
      </c>
      <c r="J9622">
        <v>4.47</v>
      </c>
      <c r="M9622">
        <v>4.47</v>
      </c>
      <c r="N9622">
        <f t="shared" si="150"/>
        <v>0</v>
      </c>
    </row>
    <row r="9623" spans="1:14" x14ac:dyDescent="0.2">
      <c r="A9623" t="s">
        <v>9877</v>
      </c>
      <c r="B9623" t="s">
        <v>35228</v>
      </c>
      <c r="I9623" t="s">
        <v>113</v>
      </c>
      <c r="J9623">
        <v>4.51</v>
      </c>
      <c r="M9623">
        <v>4.51</v>
      </c>
      <c r="N9623">
        <f t="shared" si="150"/>
        <v>0</v>
      </c>
    </row>
    <row r="9624" spans="1:14" x14ac:dyDescent="0.2">
      <c r="A9624" t="s">
        <v>9878</v>
      </c>
      <c r="B9624" t="s">
        <v>35228</v>
      </c>
      <c r="I9624" t="s">
        <v>113</v>
      </c>
      <c r="J9624">
        <v>3.91</v>
      </c>
      <c r="M9624">
        <v>3.91</v>
      </c>
      <c r="N9624">
        <f t="shared" si="150"/>
        <v>0</v>
      </c>
    </row>
    <row r="9625" spans="1:14" x14ac:dyDescent="0.2">
      <c r="A9625" t="s">
        <v>9879</v>
      </c>
      <c r="B9625" t="s">
        <v>35229</v>
      </c>
      <c r="I9625" t="s">
        <v>113</v>
      </c>
      <c r="J9625">
        <v>3.87</v>
      </c>
      <c r="M9625">
        <v>3.87</v>
      </c>
      <c r="N9625">
        <f t="shared" si="150"/>
        <v>0</v>
      </c>
    </row>
    <row r="9626" spans="1:14" x14ac:dyDescent="0.2">
      <c r="A9626" t="s">
        <v>9880</v>
      </c>
      <c r="B9626" t="s">
        <v>35229</v>
      </c>
      <c r="I9626" t="s">
        <v>113</v>
      </c>
      <c r="J9626">
        <v>3.35</v>
      </c>
      <c r="M9626">
        <v>3.35</v>
      </c>
      <c r="N9626">
        <f t="shared" si="150"/>
        <v>0</v>
      </c>
    </row>
    <row r="9627" spans="1:14" x14ac:dyDescent="0.2">
      <c r="A9627" t="s">
        <v>9881</v>
      </c>
      <c r="B9627" t="s">
        <v>35230</v>
      </c>
      <c r="I9627" t="s">
        <v>113</v>
      </c>
      <c r="J9627">
        <v>5.89</v>
      </c>
      <c r="M9627">
        <v>5.89</v>
      </c>
      <c r="N9627">
        <f t="shared" si="150"/>
        <v>0</v>
      </c>
    </row>
    <row r="9628" spans="1:14" x14ac:dyDescent="0.2">
      <c r="A9628" t="s">
        <v>9882</v>
      </c>
      <c r="B9628" t="s">
        <v>35230</v>
      </c>
      <c r="I9628" t="s">
        <v>113</v>
      </c>
      <c r="J9628">
        <v>5.19</v>
      </c>
      <c r="M9628">
        <v>5.19</v>
      </c>
      <c r="N9628">
        <f t="shared" si="150"/>
        <v>0</v>
      </c>
    </row>
    <row r="9629" spans="1:14" x14ac:dyDescent="0.2">
      <c r="A9629" t="s">
        <v>9883</v>
      </c>
      <c r="B9629" t="s">
        <v>35231</v>
      </c>
      <c r="I9629" t="s">
        <v>113</v>
      </c>
      <c r="J9629">
        <v>5.25</v>
      </c>
      <c r="M9629">
        <v>5.25</v>
      </c>
      <c r="N9629">
        <f t="shared" si="150"/>
        <v>0</v>
      </c>
    </row>
    <row r="9630" spans="1:14" x14ac:dyDescent="0.2">
      <c r="A9630" t="s">
        <v>9884</v>
      </c>
      <c r="B9630" t="s">
        <v>35231</v>
      </c>
      <c r="I9630" t="s">
        <v>113</v>
      </c>
      <c r="J9630">
        <v>4.63</v>
      </c>
      <c r="M9630">
        <v>4.63</v>
      </c>
      <c r="N9630">
        <f t="shared" si="150"/>
        <v>0</v>
      </c>
    </row>
    <row r="9631" spans="1:14" x14ac:dyDescent="0.2">
      <c r="A9631" t="s">
        <v>9885</v>
      </c>
      <c r="B9631" t="s">
        <v>35232</v>
      </c>
      <c r="I9631" t="s">
        <v>113</v>
      </c>
      <c r="J9631">
        <v>4.5999999999999996</v>
      </c>
      <c r="M9631">
        <v>4.5999999999999996</v>
      </c>
      <c r="N9631">
        <f t="shared" si="150"/>
        <v>0</v>
      </c>
    </row>
    <row r="9632" spans="1:14" x14ac:dyDescent="0.2">
      <c r="A9632" t="s">
        <v>9886</v>
      </c>
      <c r="B9632" t="s">
        <v>35232</v>
      </c>
      <c r="I9632" t="s">
        <v>113</v>
      </c>
      <c r="J9632">
        <v>4.07</v>
      </c>
      <c r="M9632">
        <v>4.07</v>
      </c>
      <c r="N9632">
        <f t="shared" si="150"/>
        <v>0</v>
      </c>
    </row>
    <row r="9633" spans="1:14" x14ac:dyDescent="0.2">
      <c r="A9633" t="s">
        <v>9887</v>
      </c>
      <c r="B9633" t="s">
        <v>35233</v>
      </c>
      <c r="I9633" t="s">
        <v>113</v>
      </c>
      <c r="J9633">
        <v>2.15</v>
      </c>
      <c r="M9633">
        <v>2.15</v>
      </c>
      <c r="N9633">
        <f t="shared" si="150"/>
        <v>0</v>
      </c>
    </row>
    <row r="9634" spans="1:14" x14ac:dyDescent="0.2">
      <c r="A9634" t="s">
        <v>9888</v>
      </c>
      <c r="B9634" t="s">
        <v>35233</v>
      </c>
      <c r="I9634" t="s">
        <v>113</v>
      </c>
      <c r="J9634">
        <v>1.86</v>
      </c>
      <c r="M9634">
        <v>1.86</v>
      </c>
      <c r="N9634">
        <f t="shared" si="150"/>
        <v>0</v>
      </c>
    </row>
    <row r="9635" spans="1:14" x14ac:dyDescent="0.2">
      <c r="A9635" t="s">
        <v>9889</v>
      </c>
      <c r="B9635" t="s">
        <v>35234</v>
      </c>
      <c r="I9635" t="s">
        <v>5</v>
      </c>
      <c r="J9635">
        <v>323.49</v>
      </c>
      <c r="M9635">
        <v>323.49</v>
      </c>
      <c r="N9635">
        <f t="shared" si="150"/>
        <v>0</v>
      </c>
    </row>
    <row r="9636" spans="1:14" x14ac:dyDescent="0.2">
      <c r="A9636" t="s">
        <v>9890</v>
      </c>
      <c r="B9636" t="s">
        <v>35234</v>
      </c>
      <c r="I9636" t="s">
        <v>5</v>
      </c>
      <c r="J9636">
        <v>316.8</v>
      </c>
      <c r="M9636">
        <v>316.8</v>
      </c>
      <c r="N9636">
        <f t="shared" si="150"/>
        <v>0</v>
      </c>
    </row>
    <row r="9637" spans="1:14" x14ac:dyDescent="0.2">
      <c r="A9637" t="s">
        <v>9891</v>
      </c>
      <c r="B9637" t="s">
        <v>35235</v>
      </c>
      <c r="I9637" t="s">
        <v>5</v>
      </c>
      <c r="J9637">
        <v>453.86</v>
      </c>
      <c r="M9637">
        <v>453.86</v>
      </c>
      <c r="N9637">
        <f t="shared" si="150"/>
        <v>0</v>
      </c>
    </row>
    <row r="9638" spans="1:14" x14ac:dyDescent="0.2">
      <c r="A9638" t="s">
        <v>9892</v>
      </c>
      <c r="B9638" t="s">
        <v>35235</v>
      </c>
      <c r="I9638" t="s">
        <v>5</v>
      </c>
      <c r="J9638">
        <v>440.24</v>
      </c>
      <c r="M9638">
        <v>440.24</v>
      </c>
      <c r="N9638">
        <f t="shared" si="150"/>
        <v>0</v>
      </c>
    </row>
    <row r="9639" spans="1:14" x14ac:dyDescent="0.2">
      <c r="A9639" t="s">
        <v>9893</v>
      </c>
      <c r="B9639" t="s">
        <v>35236</v>
      </c>
      <c r="I9639" t="s">
        <v>5</v>
      </c>
      <c r="J9639">
        <v>558.73</v>
      </c>
      <c r="M9639">
        <v>558.73</v>
      </c>
      <c r="N9639">
        <f t="shared" si="150"/>
        <v>0</v>
      </c>
    </row>
    <row r="9640" spans="1:14" x14ac:dyDescent="0.2">
      <c r="A9640" t="s">
        <v>9894</v>
      </c>
      <c r="B9640" t="s">
        <v>35236</v>
      </c>
      <c r="I9640" t="s">
        <v>5</v>
      </c>
      <c r="J9640">
        <v>538.41</v>
      </c>
      <c r="M9640">
        <v>538.41</v>
      </c>
      <c r="N9640">
        <f t="shared" si="150"/>
        <v>0</v>
      </c>
    </row>
    <row r="9641" spans="1:14" x14ac:dyDescent="0.2">
      <c r="A9641" t="s">
        <v>9895</v>
      </c>
      <c r="B9641" t="s">
        <v>35237</v>
      </c>
      <c r="I9641" t="s">
        <v>5</v>
      </c>
      <c r="J9641">
        <v>725.61</v>
      </c>
      <c r="M9641">
        <v>725.61</v>
      </c>
      <c r="N9641">
        <f t="shared" si="150"/>
        <v>0</v>
      </c>
    </row>
    <row r="9642" spans="1:14" x14ac:dyDescent="0.2">
      <c r="A9642" t="s">
        <v>9896</v>
      </c>
      <c r="B9642" t="s">
        <v>35237</v>
      </c>
      <c r="I9642" t="s">
        <v>5</v>
      </c>
      <c r="J9642">
        <v>698.86</v>
      </c>
      <c r="M9642">
        <v>698.86</v>
      </c>
      <c r="N9642">
        <f t="shared" si="150"/>
        <v>0</v>
      </c>
    </row>
    <row r="9643" spans="1:14" x14ac:dyDescent="0.2">
      <c r="A9643" t="s">
        <v>9897</v>
      </c>
      <c r="B9643" t="s">
        <v>35238</v>
      </c>
      <c r="I9643" t="s">
        <v>5</v>
      </c>
      <c r="J9643">
        <v>855.54</v>
      </c>
      <c r="M9643">
        <v>855.54</v>
      </c>
      <c r="N9643">
        <f t="shared" si="150"/>
        <v>0</v>
      </c>
    </row>
    <row r="9644" spans="1:14" x14ac:dyDescent="0.2">
      <c r="A9644" t="s">
        <v>9898</v>
      </c>
      <c r="B9644" t="s">
        <v>35238</v>
      </c>
      <c r="I9644" t="s">
        <v>5</v>
      </c>
      <c r="J9644">
        <v>827.55</v>
      </c>
      <c r="M9644">
        <v>827.55</v>
      </c>
      <c r="N9644">
        <f t="shared" si="150"/>
        <v>0</v>
      </c>
    </row>
    <row r="9645" spans="1:14" x14ac:dyDescent="0.2">
      <c r="A9645" t="s">
        <v>9899</v>
      </c>
      <c r="B9645" t="s">
        <v>35239</v>
      </c>
      <c r="I9645" t="s">
        <v>5</v>
      </c>
      <c r="J9645">
        <v>864.11</v>
      </c>
      <c r="M9645">
        <v>864.11</v>
      </c>
      <c r="N9645">
        <f t="shared" si="150"/>
        <v>0</v>
      </c>
    </row>
    <row r="9646" spans="1:14" x14ac:dyDescent="0.2">
      <c r="A9646" t="s">
        <v>9900</v>
      </c>
      <c r="B9646" t="s">
        <v>35239</v>
      </c>
      <c r="I9646" t="s">
        <v>5</v>
      </c>
      <c r="J9646">
        <v>835.04</v>
      </c>
      <c r="M9646">
        <v>835.04</v>
      </c>
      <c r="N9646">
        <f t="shared" si="150"/>
        <v>0</v>
      </c>
    </row>
    <row r="9647" spans="1:14" x14ac:dyDescent="0.2">
      <c r="A9647" t="s">
        <v>9901</v>
      </c>
      <c r="B9647" t="s">
        <v>35240</v>
      </c>
      <c r="I9647" t="s">
        <v>5</v>
      </c>
      <c r="J9647">
        <v>875.2</v>
      </c>
      <c r="M9647">
        <v>875.2</v>
      </c>
      <c r="N9647">
        <f t="shared" si="150"/>
        <v>0</v>
      </c>
    </row>
    <row r="9648" spans="1:14" x14ac:dyDescent="0.2">
      <c r="A9648" t="s">
        <v>9902</v>
      </c>
      <c r="B9648" t="s">
        <v>35240</v>
      </c>
      <c r="I9648" t="s">
        <v>5</v>
      </c>
      <c r="J9648">
        <v>845.17</v>
      </c>
      <c r="M9648">
        <v>845.17</v>
      </c>
      <c r="N9648">
        <f t="shared" si="150"/>
        <v>0</v>
      </c>
    </row>
    <row r="9649" spans="1:14" x14ac:dyDescent="0.2">
      <c r="A9649" t="s">
        <v>9903</v>
      </c>
      <c r="B9649" t="s">
        <v>35241</v>
      </c>
      <c r="I9649" t="s">
        <v>5</v>
      </c>
      <c r="J9649">
        <v>1070.3499999999999</v>
      </c>
      <c r="M9649">
        <v>1070.3499999999999</v>
      </c>
      <c r="N9649">
        <f t="shared" si="150"/>
        <v>0</v>
      </c>
    </row>
    <row r="9650" spans="1:14" x14ac:dyDescent="0.2">
      <c r="A9650" t="s">
        <v>9904</v>
      </c>
      <c r="B9650" t="s">
        <v>35241</v>
      </c>
      <c r="I9650" t="s">
        <v>5</v>
      </c>
      <c r="J9650">
        <v>1037.17</v>
      </c>
      <c r="M9650">
        <v>1037.17</v>
      </c>
      <c r="N9650">
        <f t="shared" si="150"/>
        <v>0</v>
      </c>
    </row>
    <row r="9651" spans="1:14" x14ac:dyDescent="0.2">
      <c r="A9651" t="s">
        <v>9905</v>
      </c>
      <c r="B9651" t="s">
        <v>35242</v>
      </c>
      <c r="I9651" t="s">
        <v>5</v>
      </c>
      <c r="J9651">
        <v>1751.35</v>
      </c>
      <c r="M9651">
        <v>1751.35</v>
      </c>
      <c r="N9651">
        <f t="shared" si="150"/>
        <v>0</v>
      </c>
    </row>
    <row r="9652" spans="1:14" x14ac:dyDescent="0.2">
      <c r="A9652" t="s">
        <v>9906</v>
      </c>
      <c r="B9652" t="s">
        <v>35242</v>
      </c>
      <c r="I9652" t="s">
        <v>5</v>
      </c>
      <c r="J9652">
        <v>1711.92</v>
      </c>
      <c r="M9652">
        <v>1711.92</v>
      </c>
      <c r="N9652">
        <f t="shared" si="150"/>
        <v>0</v>
      </c>
    </row>
    <row r="9653" spans="1:14" x14ac:dyDescent="0.2">
      <c r="A9653" t="s">
        <v>9907</v>
      </c>
      <c r="B9653" t="s">
        <v>35243</v>
      </c>
      <c r="I9653" t="s">
        <v>5</v>
      </c>
      <c r="J9653">
        <v>3457.81</v>
      </c>
      <c r="M9653">
        <v>3457.81</v>
      </c>
      <c r="N9653">
        <f t="shared" si="150"/>
        <v>0</v>
      </c>
    </row>
    <row r="9654" spans="1:14" x14ac:dyDescent="0.2">
      <c r="A9654" t="s">
        <v>9908</v>
      </c>
      <c r="B9654" t="s">
        <v>35243</v>
      </c>
      <c r="I9654" t="s">
        <v>5</v>
      </c>
      <c r="J9654">
        <v>3414.07</v>
      </c>
      <c r="M9654">
        <v>3414.07</v>
      </c>
      <c r="N9654">
        <f t="shared" si="150"/>
        <v>0</v>
      </c>
    </row>
    <row r="9655" spans="1:14" x14ac:dyDescent="0.2">
      <c r="A9655" t="s">
        <v>9909</v>
      </c>
      <c r="B9655" t="s">
        <v>35244</v>
      </c>
      <c r="I9655" t="s">
        <v>5</v>
      </c>
      <c r="J9655">
        <v>4510.7</v>
      </c>
      <c r="M9655">
        <v>4510.7</v>
      </c>
      <c r="N9655">
        <f t="shared" si="150"/>
        <v>0</v>
      </c>
    </row>
    <row r="9656" spans="1:14" x14ac:dyDescent="0.2">
      <c r="A9656" t="s">
        <v>9910</v>
      </c>
      <c r="B9656" t="s">
        <v>35244</v>
      </c>
      <c r="I9656" t="s">
        <v>5</v>
      </c>
      <c r="J9656">
        <v>4463.72</v>
      </c>
      <c r="M9656">
        <v>4463.72</v>
      </c>
      <c r="N9656">
        <f t="shared" si="150"/>
        <v>0</v>
      </c>
    </row>
    <row r="9657" spans="1:14" x14ac:dyDescent="0.2">
      <c r="A9657" t="s">
        <v>9911</v>
      </c>
      <c r="B9657" t="s">
        <v>35245</v>
      </c>
      <c r="I9657" t="s">
        <v>5</v>
      </c>
      <c r="J9657">
        <v>5871.07</v>
      </c>
      <c r="M9657">
        <v>5871.07</v>
      </c>
      <c r="N9657">
        <f t="shared" si="150"/>
        <v>0</v>
      </c>
    </row>
    <row r="9658" spans="1:14" x14ac:dyDescent="0.2">
      <c r="A9658" t="s">
        <v>9912</v>
      </c>
      <c r="B9658" t="s">
        <v>35245</v>
      </c>
      <c r="I9658" t="s">
        <v>5</v>
      </c>
      <c r="J9658">
        <v>5821.18</v>
      </c>
      <c r="M9658">
        <v>5821.18</v>
      </c>
      <c r="N9658">
        <f t="shared" si="150"/>
        <v>0</v>
      </c>
    </row>
    <row r="9659" spans="1:14" x14ac:dyDescent="0.2">
      <c r="A9659" t="s">
        <v>9913</v>
      </c>
      <c r="B9659" t="s">
        <v>35246</v>
      </c>
      <c r="I9659" t="s">
        <v>5</v>
      </c>
      <c r="J9659">
        <v>7424.02</v>
      </c>
      <c r="M9659">
        <v>7424.02</v>
      </c>
      <c r="N9659">
        <f t="shared" si="150"/>
        <v>0</v>
      </c>
    </row>
    <row r="9660" spans="1:14" x14ac:dyDescent="0.2">
      <c r="A9660" t="s">
        <v>9914</v>
      </c>
      <c r="B9660" t="s">
        <v>35246</v>
      </c>
      <c r="I9660" t="s">
        <v>5</v>
      </c>
      <c r="J9660">
        <v>7367.59</v>
      </c>
      <c r="M9660">
        <v>7367.59</v>
      </c>
      <c r="N9660">
        <f t="shared" si="150"/>
        <v>0</v>
      </c>
    </row>
    <row r="9661" spans="1:14" x14ac:dyDescent="0.2">
      <c r="A9661" t="s">
        <v>9915</v>
      </c>
      <c r="B9661" t="s">
        <v>35247</v>
      </c>
      <c r="I9661" t="s">
        <v>5</v>
      </c>
      <c r="J9661">
        <v>328.85</v>
      </c>
      <c r="M9661">
        <v>328.85</v>
      </c>
      <c r="N9661">
        <f t="shared" si="150"/>
        <v>0</v>
      </c>
    </row>
    <row r="9662" spans="1:14" x14ac:dyDescent="0.2">
      <c r="A9662" t="s">
        <v>9916</v>
      </c>
      <c r="B9662" t="s">
        <v>35247</v>
      </c>
      <c r="I9662" t="s">
        <v>5</v>
      </c>
      <c r="J9662">
        <v>322.16000000000003</v>
      </c>
      <c r="M9662">
        <v>322.16000000000003</v>
      </c>
      <c r="N9662">
        <f t="shared" si="150"/>
        <v>0</v>
      </c>
    </row>
    <row r="9663" spans="1:14" x14ac:dyDescent="0.2">
      <c r="A9663" t="s">
        <v>9917</v>
      </c>
      <c r="B9663" t="s">
        <v>35248</v>
      </c>
      <c r="I9663" t="s">
        <v>5</v>
      </c>
      <c r="J9663">
        <v>440.13</v>
      </c>
      <c r="M9663">
        <v>440.13</v>
      </c>
      <c r="N9663">
        <f t="shared" si="150"/>
        <v>0</v>
      </c>
    </row>
    <row r="9664" spans="1:14" x14ac:dyDescent="0.2">
      <c r="A9664" t="s">
        <v>9918</v>
      </c>
      <c r="B9664" t="s">
        <v>35248</v>
      </c>
      <c r="I9664" t="s">
        <v>5</v>
      </c>
      <c r="J9664">
        <v>426.51</v>
      </c>
      <c r="M9664">
        <v>426.51</v>
      </c>
      <c r="N9664">
        <f t="shared" si="150"/>
        <v>0</v>
      </c>
    </row>
    <row r="9665" spans="1:14" x14ac:dyDescent="0.2">
      <c r="A9665" t="s">
        <v>9919</v>
      </c>
      <c r="B9665" t="s">
        <v>35249</v>
      </c>
      <c r="I9665" t="s">
        <v>5</v>
      </c>
      <c r="J9665">
        <v>562.04</v>
      </c>
      <c r="M9665">
        <v>562.04</v>
      </c>
      <c r="N9665">
        <f t="shared" si="150"/>
        <v>0</v>
      </c>
    </row>
    <row r="9666" spans="1:14" x14ac:dyDescent="0.2">
      <c r="A9666" t="s">
        <v>9920</v>
      </c>
      <c r="B9666" t="s">
        <v>35249</v>
      </c>
      <c r="I9666" t="s">
        <v>5</v>
      </c>
      <c r="J9666">
        <v>541.72</v>
      </c>
      <c r="M9666">
        <v>541.72</v>
      </c>
      <c r="N9666">
        <f t="shared" si="150"/>
        <v>0</v>
      </c>
    </row>
    <row r="9667" spans="1:14" x14ac:dyDescent="0.2">
      <c r="A9667" t="s">
        <v>9921</v>
      </c>
      <c r="B9667" t="s">
        <v>35250</v>
      </c>
      <c r="I9667" t="s">
        <v>5</v>
      </c>
      <c r="J9667">
        <v>706.08</v>
      </c>
      <c r="M9667">
        <v>706.08</v>
      </c>
      <c r="N9667">
        <f t="shared" si="150"/>
        <v>0</v>
      </c>
    </row>
    <row r="9668" spans="1:14" x14ac:dyDescent="0.2">
      <c r="A9668" t="s">
        <v>9922</v>
      </c>
      <c r="B9668" t="s">
        <v>35250</v>
      </c>
      <c r="I9668" t="s">
        <v>5</v>
      </c>
      <c r="J9668">
        <v>679.33</v>
      </c>
      <c r="M9668">
        <v>679.33</v>
      </c>
      <c r="N9668">
        <f t="shared" ref="N9668:N9731" si="151">J9668-M9668</f>
        <v>0</v>
      </c>
    </row>
    <row r="9669" spans="1:14" x14ac:dyDescent="0.2">
      <c r="A9669" t="s">
        <v>9923</v>
      </c>
      <c r="B9669" t="s">
        <v>35251</v>
      </c>
      <c r="I9669" t="s">
        <v>5</v>
      </c>
      <c r="J9669">
        <v>903.72</v>
      </c>
      <c r="M9669">
        <v>903.72</v>
      </c>
      <c r="N9669">
        <f t="shared" si="151"/>
        <v>0</v>
      </c>
    </row>
    <row r="9670" spans="1:14" x14ac:dyDescent="0.2">
      <c r="A9670" t="s">
        <v>9924</v>
      </c>
      <c r="B9670" t="s">
        <v>35251</v>
      </c>
      <c r="I9670" t="s">
        <v>5</v>
      </c>
      <c r="J9670">
        <v>875.73</v>
      </c>
      <c r="M9670">
        <v>875.73</v>
      </c>
      <c r="N9670">
        <f t="shared" si="151"/>
        <v>0</v>
      </c>
    </row>
    <row r="9671" spans="1:14" x14ac:dyDescent="0.2">
      <c r="A9671" t="s">
        <v>9925</v>
      </c>
      <c r="B9671" t="s">
        <v>35252</v>
      </c>
      <c r="I9671" t="s">
        <v>5</v>
      </c>
      <c r="J9671">
        <v>914.45</v>
      </c>
      <c r="M9671">
        <v>914.45</v>
      </c>
      <c r="N9671">
        <f t="shared" si="151"/>
        <v>0</v>
      </c>
    </row>
    <row r="9672" spans="1:14" x14ac:dyDescent="0.2">
      <c r="A9672" t="s">
        <v>9926</v>
      </c>
      <c r="B9672" t="s">
        <v>35252</v>
      </c>
      <c r="I9672" t="s">
        <v>5</v>
      </c>
      <c r="J9672">
        <v>885.38</v>
      </c>
      <c r="M9672">
        <v>885.38</v>
      </c>
      <c r="N9672">
        <f t="shared" si="151"/>
        <v>0</v>
      </c>
    </row>
    <row r="9673" spans="1:14" x14ac:dyDescent="0.2">
      <c r="A9673" t="s">
        <v>9927</v>
      </c>
      <c r="B9673" t="s">
        <v>35253</v>
      </c>
      <c r="I9673" t="s">
        <v>5</v>
      </c>
      <c r="J9673">
        <v>923.38</v>
      </c>
      <c r="M9673">
        <v>923.38</v>
      </c>
      <c r="N9673">
        <f t="shared" si="151"/>
        <v>0</v>
      </c>
    </row>
    <row r="9674" spans="1:14" x14ac:dyDescent="0.2">
      <c r="A9674" t="s">
        <v>9928</v>
      </c>
      <c r="B9674" t="s">
        <v>35253</v>
      </c>
      <c r="I9674" t="s">
        <v>5</v>
      </c>
      <c r="J9674">
        <v>893.35</v>
      </c>
      <c r="M9674">
        <v>893.35</v>
      </c>
      <c r="N9674">
        <f t="shared" si="151"/>
        <v>0</v>
      </c>
    </row>
    <row r="9675" spans="1:14" x14ac:dyDescent="0.2">
      <c r="A9675" t="s">
        <v>9929</v>
      </c>
      <c r="B9675" t="s">
        <v>35254</v>
      </c>
      <c r="I9675" t="s">
        <v>5</v>
      </c>
      <c r="J9675">
        <v>1334.47</v>
      </c>
      <c r="M9675">
        <v>1334.47</v>
      </c>
      <c r="N9675">
        <f t="shared" si="151"/>
        <v>0</v>
      </c>
    </row>
    <row r="9676" spans="1:14" x14ac:dyDescent="0.2">
      <c r="A9676" t="s">
        <v>9930</v>
      </c>
      <c r="B9676" t="s">
        <v>35254</v>
      </c>
      <c r="I9676" t="s">
        <v>5</v>
      </c>
      <c r="J9676">
        <v>1301.29</v>
      </c>
      <c r="M9676">
        <v>1301.29</v>
      </c>
      <c r="N9676">
        <f t="shared" si="151"/>
        <v>0</v>
      </c>
    </row>
    <row r="9677" spans="1:14" x14ac:dyDescent="0.2">
      <c r="A9677" t="s">
        <v>9931</v>
      </c>
      <c r="B9677" t="s">
        <v>35255</v>
      </c>
      <c r="I9677" t="s">
        <v>5</v>
      </c>
      <c r="J9677">
        <v>2158.4299999999998</v>
      </c>
      <c r="M9677">
        <v>2158.4299999999998</v>
      </c>
      <c r="N9677">
        <f t="shared" si="151"/>
        <v>0</v>
      </c>
    </row>
    <row r="9678" spans="1:14" x14ac:dyDescent="0.2">
      <c r="A9678" t="s">
        <v>9932</v>
      </c>
      <c r="B9678" t="s">
        <v>35255</v>
      </c>
      <c r="I9678" t="s">
        <v>5</v>
      </c>
      <c r="J9678">
        <v>2119</v>
      </c>
      <c r="M9678">
        <v>2119</v>
      </c>
      <c r="N9678">
        <f t="shared" si="151"/>
        <v>0</v>
      </c>
    </row>
    <row r="9679" spans="1:14" x14ac:dyDescent="0.2">
      <c r="A9679" t="s">
        <v>9933</v>
      </c>
      <c r="B9679" t="s">
        <v>35256</v>
      </c>
      <c r="I9679" t="s">
        <v>5</v>
      </c>
      <c r="J9679">
        <v>3212.03</v>
      </c>
      <c r="M9679">
        <v>3212.03</v>
      </c>
      <c r="N9679">
        <f t="shared" si="151"/>
        <v>0</v>
      </c>
    </row>
    <row r="9680" spans="1:14" x14ac:dyDescent="0.2">
      <c r="A9680" t="s">
        <v>9934</v>
      </c>
      <c r="B9680" t="s">
        <v>35256</v>
      </c>
      <c r="I9680" t="s">
        <v>5</v>
      </c>
      <c r="J9680">
        <v>3168.29</v>
      </c>
      <c r="M9680">
        <v>3168.29</v>
      </c>
      <c r="N9680">
        <f t="shared" si="151"/>
        <v>0</v>
      </c>
    </row>
    <row r="9681" spans="1:14" x14ac:dyDescent="0.2">
      <c r="A9681" t="s">
        <v>9935</v>
      </c>
      <c r="B9681" t="s">
        <v>35257</v>
      </c>
      <c r="I9681" t="s">
        <v>5</v>
      </c>
      <c r="J9681">
        <v>4620.62</v>
      </c>
      <c r="M9681">
        <v>4620.62</v>
      </c>
      <c r="N9681">
        <f t="shared" si="151"/>
        <v>0</v>
      </c>
    </row>
    <row r="9682" spans="1:14" x14ac:dyDescent="0.2">
      <c r="A9682" t="s">
        <v>9936</v>
      </c>
      <c r="B9682" t="s">
        <v>35257</v>
      </c>
      <c r="I9682" t="s">
        <v>5</v>
      </c>
      <c r="J9682">
        <v>4573.6400000000003</v>
      </c>
      <c r="M9682">
        <v>4573.6400000000003</v>
      </c>
      <c r="N9682">
        <f t="shared" si="151"/>
        <v>0</v>
      </c>
    </row>
    <row r="9683" spans="1:14" x14ac:dyDescent="0.2">
      <c r="A9683" t="s">
        <v>9937</v>
      </c>
      <c r="B9683" t="s">
        <v>35258</v>
      </c>
      <c r="I9683" t="s">
        <v>5</v>
      </c>
      <c r="J9683">
        <v>4937.49</v>
      </c>
      <c r="M9683">
        <v>4937.49</v>
      </c>
      <c r="N9683">
        <f t="shared" si="151"/>
        <v>0</v>
      </c>
    </row>
    <row r="9684" spans="1:14" x14ac:dyDescent="0.2">
      <c r="A9684" t="s">
        <v>9938</v>
      </c>
      <c r="B9684" t="s">
        <v>35258</v>
      </c>
      <c r="I9684" t="s">
        <v>5</v>
      </c>
      <c r="J9684">
        <v>4887.6000000000004</v>
      </c>
      <c r="M9684">
        <v>4887.6000000000004</v>
      </c>
      <c r="N9684">
        <f t="shared" si="151"/>
        <v>0</v>
      </c>
    </row>
    <row r="9685" spans="1:14" x14ac:dyDescent="0.2">
      <c r="A9685" t="s">
        <v>9939</v>
      </c>
      <c r="B9685" t="s">
        <v>35259</v>
      </c>
      <c r="I9685" t="s">
        <v>5</v>
      </c>
      <c r="J9685">
        <v>9816.6299999999992</v>
      </c>
      <c r="M9685">
        <v>9816.6299999999992</v>
      </c>
      <c r="N9685">
        <f t="shared" si="151"/>
        <v>0</v>
      </c>
    </row>
    <row r="9686" spans="1:14" x14ac:dyDescent="0.2">
      <c r="A9686" t="s">
        <v>9940</v>
      </c>
      <c r="B9686" t="s">
        <v>35259</v>
      </c>
      <c r="I9686" t="s">
        <v>5</v>
      </c>
      <c r="J9686">
        <v>9760.2000000000007</v>
      </c>
      <c r="M9686">
        <v>9760.2000000000007</v>
      </c>
      <c r="N9686">
        <f t="shared" si="151"/>
        <v>0</v>
      </c>
    </row>
    <row r="9687" spans="1:14" x14ac:dyDescent="0.2">
      <c r="A9687" t="s">
        <v>9941</v>
      </c>
      <c r="B9687" t="s">
        <v>35260</v>
      </c>
      <c r="I9687" t="s">
        <v>20</v>
      </c>
      <c r="J9687">
        <v>2397.33</v>
      </c>
      <c r="M9687">
        <v>2397.33</v>
      </c>
      <c r="N9687">
        <f t="shared" si="151"/>
        <v>0</v>
      </c>
    </row>
    <row r="9688" spans="1:14" x14ac:dyDescent="0.2">
      <c r="A9688" t="s">
        <v>9942</v>
      </c>
      <c r="B9688" t="s">
        <v>35260</v>
      </c>
      <c r="I9688" t="s">
        <v>20</v>
      </c>
      <c r="J9688">
        <v>2241.59</v>
      </c>
      <c r="M9688">
        <v>2241.59</v>
      </c>
      <c r="N9688">
        <f t="shared" si="151"/>
        <v>0</v>
      </c>
    </row>
    <row r="9689" spans="1:14" x14ac:dyDescent="0.2">
      <c r="A9689" t="s">
        <v>9943</v>
      </c>
      <c r="B9689" t="s">
        <v>35261</v>
      </c>
      <c r="I9689" t="s">
        <v>4</v>
      </c>
      <c r="J9689">
        <v>368.54</v>
      </c>
      <c r="M9689">
        <v>368.54</v>
      </c>
      <c r="N9689">
        <f t="shared" si="151"/>
        <v>0</v>
      </c>
    </row>
    <row r="9690" spans="1:14" x14ac:dyDescent="0.2">
      <c r="A9690" t="s">
        <v>9944</v>
      </c>
      <c r="B9690" t="s">
        <v>35261</v>
      </c>
      <c r="I9690" t="s">
        <v>4</v>
      </c>
      <c r="J9690">
        <v>345.56</v>
      </c>
      <c r="M9690">
        <v>345.56</v>
      </c>
      <c r="N9690">
        <f t="shared" si="151"/>
        <v>0</v>
      </c>
    </row>
    <row r="9691" spans="1:14" x14ac:dyDescent="0.2">
      <c r="A9691" t="s">
        <v>9945</v>
      </c>
      <c r="B9691" t="s">
        <v>35262</v>
      </c>
      <c r="I9691" t="s">
        <v>4</v>
      </c>
      <c r="J9691">
        <v>34.25</v>
      </c>
      <c r="M9691">
        <v>34.25</v>
      </c>
      <c r="N9691">
        <f t="shared" si="151"/>
        <v>0</v>
      </c>
    </row>
    <row r="9692" spans="1:14" x14ac:dyDescent="0.2">
      <c r="A9692" t="s">
        <v>9946</v>
      </c>
      <c r="B9692" t="s">
        <v>35262</v>
      </c>
      <c r="I9692" t="s">
        <v>4</v>
      </c>
      <c r="J9692">
        <v>31.73</v>
      </c>
      <c r="M9692">
        <v>31.73</v>
      </c>
      <c r="N9692">
        <f t="shared" si="151"/>
        <v>0</v>
      </c>
    </row>
    <row r="9693" spans="1:14" x14ac:dyDescent="0.2">
      <c r="A9693" t="s">
        <v>9947</v>
      </c>
      <c r="B9693" t="s">
        <v>35263</v>
      </c>
      <c r="I9693" t="s">
        <v>3</v>
      </c>
      <c r="J9693">
        <v>47.99</v>
      </c>
      <c r="M9693">
        <v>47.99</v>
      </c>
      <c r="N9693">
        <f t="shared" si="151"/>
        <v>0</v>
      </c>
    </row>
    <row r="9694" spans="1:14" x14ac:dyDescent="0.2">
      <c r="A9694" t="s">
        <v>9948</v>
      </c>
      <c r="B9694" t="s">
        <v>35263</v>
      </c>
      <c r="I9694" t="s">
        <v>3</v>
      </c>
      <c r="J9694">
        <v>45.24</v>
      </c>
      <c r="M9694">
        <v>45.24</v>
      </c>
      <c r="N9694">
        <f t="shared" si="151"/>
        <v>0</v>
      </c>
    </row>
    <row r="9695" spans="1:14" x14ac:dyDescent="0.2">
      <c r="A9695" t="s">
        <v>9949</v>
      </c>
      <c r="B9695" t="s">
        <v>35264</v>
      </c>
      <c r="I9695" t="s">
        <v>20</v>
      </c>
      <c r="J9695">
        <v>2741.07</v>
      </c>
      <c r="M9695">
        <v>2741.07</v>
      </c>
      <c r="N9695">
        <f t="shared" si="151"/>
        <v>0</v>
      </c>
    </row>
    <row r="9696" spans="1:14" x14ac:dyDescent="0.2">
      <c r="A9696" t="s">
        <v>9950</v>
      </c>
      <c r="B9696" t="s">
        <v>35264</v>
      </c>
      <c r="I9696" t="s">
        <v>20</v>
      </c>
      <c r="J9696">
        <v>2586.08</v>
      </c>
      <c r="M9696">
        <v>2586.08</v>
      </c>
      <c r="N9696">
        <f t="shared" si="151"/>
        <v>0</v>
      </c>
    </row>
    <row r="9697" spans="1:14" x14ac:dyDescent="0.2">
      <c r="A9697" t="s">
        <v>9951</v>
      </c>
      <c r="B9697" t="s">
        <v>35265</v>
      </c>
      <c r="I9697" t="s">
        <v>20</v>
      </c>
      <c r="J9697">
        <v>2761.07</v>
      </c>
      <c r="M9697">
        <v>2761.07</v>
      </c>
      <c r="N9697">
        <f t="shared" si="151"/>
        <v>0</v>
      </c>
    </row>
    <row r="9698" spans="1:14" x14ac:dyDescent="0.2">
      <c r="A9698" t="s">
        <v>9952</v>
      </c>
      <c r="B9698" t="s">
        <v>35265</v>
      </c>
      <c r="I9698" t="s">
        <v>20</v>
      </c>
      <c r="J9698">
        <v>2606.08</v>
      </c>
      <c r="M9698">
        <v>2606.08</v>
      </c>
      <c r="N9698">
        <f t="shared" si="151"/>
        <v>0</v>
      </c>
    </row>
    <row r="9699" spans="1:14" x14ac:dyDescent="0.2">
      <c r="A9699" t="s">
        <v>9953</v>
      </c>
      <c r="B9699" t="s">
        <v>35266</v>
      </c>
      <c r="I9699" t="s">
        <v>20</v>
      </c>
      <c r="J9699">
        <v>2781.07</v>
      </c>
      <c r="M9699">
        <v>2781.07</v>
      </c>
      <c r="N9699">
        <f t="shared" si="151"/>
        <v>0</v>
      </c>
    </row>
    <row r="9700" spans="1:14" x14ac:dyDescent="0.2">
      <c r="A9700" t="s">
        <v>9954</v>
      </c>
      <c r="B9700" t="s">
        <v>35266</v>
      </c>
      <c r="I9700" t="s">
        <v>20</v>
      </c>
      <c r="J9700">
        <v>2626.08</v>
      </c>
      <c r="M9700">
        <v>2626.08</v>
      </c>
      <c r="N9700">
        <f t="shared" si="151"/>
        <v>0</v>
      </c>
    </row>
    <row r="9701" spans="1:14" x14ac:dyDescent="0.2">
      <c r="A9701" t="s">
        <v>9955</v>
      </c>
      <c r="B9701" t="s">
        <v>35267</v>
      </c>
      <c r="I9701" t="s">
        <v>3</v>
      </c>
      <c r="J9701">
        <v>201.98</v>
      </c>
      <c r="M9701">
        <v>201.98</v>
      </c>
      <c r="N9701">
        <f t="shared" si="151"/>
        <v>0</v>
      </c>
    </row>
    <row r="9702" spans="1:14" x14ac:dyDescent="0.2">
      <c r="A9702" t="s">
        <v>9956</v>
      </c>
      <c r="B9702" t="s">
        <v>35267</v>
      </c>
      <c r="I9702" t="s">
        <v>3</v>
      </c>
      <c r="J9702">
        <v>187.47</v>
      </c>
      <c r="M9702">
        <v>187.47</v>
      </c>
      <c r="N9702">
        <f t="shared" si="151"/>
        <v>0</v>
      </c>
    </row>
    <row r="9703" spans="1:14" x14ac:dyDescent="0.2">
      <c r="A9703" t="s">
        <v>9957</v>
      </c>
      <c r="B9703" t="s">
        <v>35268</v>
      </c>
      <c r="I9703" t="s">
        <v>3</v>
      </c>
      <c r="J9703">
        <v>228.62</v>
      </c>
      <c r="M9703">
        <v>228.62</v>
      </c>
      <c r="N9703">
        <f t="shared" si="151"/>
        <v>0</v>
      </c>
    </row>
    <row r="9704" spans="1:14" x14ac:dyDescent="0.2">
      <c r="A9704" t="s">
        <v>9958</v>
      </c>
      <c r="B9704" t="s">
        <v>35268</v>
      </c>
      <c r="I9704" t="s">
        <v>3</v>
      </c>
      <c r="J9704">
        <v>215.2</v>
      </c>
      <c r="M9704">
        <v>215.2</v>
      </c>
      <c r="N9704">
        <f t="shared" si="151"/>
        <v>0</v>
      </c>
    </row>
    <row r="9705" spans="1:14" x14ac:dyDescent="0.2">
      <c r="A9705" t="s">
        <v>9959</v>
      </c>
      <c r="B9705" t="s">
        <v>35269</v>
      </c>
      <c r="I9705" t="s">
        <v>3</v>
      </c>
      <c r="J9705">
        <v>233.68</v>
      </c>
      <c r="M9705">
        <v>233.68</v>
      </c>
      <c r="N9705">
        <f t="shared" si="151"/>
        <v>0</v>
      </c>
    </row>
    <row r="9706" spans="1:14" x14ac:dyDescent="0.2">
      <c r="A9706" t="s">
        <v>9960</v>
      </c>
      <c r="B9706" t="s">
        <v>35269</v>
      </c>
      <c r="I9706" t="s">
        <v>3</v>
      </c>
      <c r="J9706">
        <v>217.7</v>
      </c>
      <c r="M9706">
        <v>217.7</v>
      </c>
      <c r="N9706">
        <f t="shared" si="151"/>
        <v>0</v>
      </c>
    </row>
    <row r="9707" spans="1:14" x14ac:dyDescent="0.2">
      <c r="A9707" t="s">
        <v>9961</v>
      </c>
      <c r="B9707" t="s">
        <v>35270</v>
      </c>
      <c r="I9707" t="s">
        <v>3</v>
      </c>
      <c r="J9707">
        <v>271.26</v>
      </c>
      <c r="M9707">
        <v>271.26</v>
      </c>
      <c r="N9707">
        <f t="shared" si="151"/>
        <v>0</v>
      </c>
    </row>
    <row r="9708" spans="1:14" x14ac:dyDescent="0.2">
      <c r="A9708" t="s">
        <v>9962</v>
      </c>
      <c r="B9708" t="s">
        <v>35270</v>
      </c>
      <c r="I9708" t="s">
        <v>3</v>
      </c>
      <c r="J9708">
        <v>255.69</v>
      </c>
      <c r="M9708">
        <v>255.69</v>
      </c>
      <c r="N9708">
        <f t="shared" si="151"/>
        <v>0</v>
      </c>
    </row>
    <row r="9709" spans="1:14" x14ac:dyDescent="0.2">
      <c r="A9709" t="s">
        <v>9963</v>
      </c>
      <c r="B9709" t="s">
        <v>35271</v>
      </c>
      <c r="I9709" t="s">
        <v>3</v>
      </c>
      <c r="J9709">
        <v>276.52</v>
      </c>
      <c r="M9709">
        <v>276.52</v>
      </c>
      <c r="N9709">
        <f t="shared" si="151"/>
        <v>0</v>
      </c>
    </row>
    <row r="9710" spans="1:14" x14ac:dyDescent="0.2">
      <c r="A9710" t="s">
        <v>9964</v>
      </c>
      <c r="B9710" t="s">
        <v>35271</v>
      </c>
      <c r="I9710" t="s">
        <v>3</v>
      </c>
      <c r="J9710">
        <v>257.92</v>
      </c>
      <c r="M9710">
        <v>257.92</v>
      </c>
      <c r="N9710">
        <f t="shared" si="151"/>
        <v>0</v>
      </c>
    </row>
    <row r="9711" spans="1:14" x14ac:dyDescent="0.2">
      <c r="A9711" t="s">
        <v>9965</v>
      </c>
      <c r="B9711" t="s">
        <v>35272</v>
      </c>
      <c r="I9711" t="s">
        <v>3</v>
      </c>
      <c r="J9711">
        <v>305.89</v>
      </c>
      <c r="M9711">
        <v>305.89</v>
      </c>
      <c r="N9711">
        <f t="shared" si="151"/>
        <v>0</v>
      </c>
    </row>
    <row r="9712" spans="1:14" x14ac:dyDescent="0.2">
      <c r="A9712" t="s">
        <v>9966</v>
      </c>
      <c r="B9712" t="s">
        <v>35272</v>
      </c>
      <c r="I9712" t="s">
        <v>3</v>
      </c>
      <c r="J9712">
        <v>288.49</v>
      </c>
      <c r="M9712">
        <v>288.49</v>
      </c>
      <c r="N9712">
        <f t="shared" si="151"/>
        <v>0</v>
      </c>
    </row>
    <row r="9713" spans="1:14" x14ac:dyDescent="0.2">
      <c r="A9713" t="s">
        <v>9967</v>
      </c>
      <c r="B9713" t="s">
        <v>35273</v>
      </c>
      <c r="I9713" t="s">
        <v>3</v>
      </c>
      <c r="J9713">
        <v>742.69</v>
      </c>
      <c r="M9713">
        <v>742.69</v>
      </c>
      <c r="N9713">
        <f t="shared" si="151"/>
        <v>0</v>
      </c>
    </row>
    <row r="9714" spans="1:14" x14ac:dyDescent="0.2">
      <c r="A9714" t="s">
        <v>9968</v>
      </c>
      <c r="B9714" t="s">
        <v>35273</v>
      </c>
      <c r="I9714" t="s">
        <v>3</v>
      </c>
      <c r="J9714">
        <v>674.14</v>
      </c>
      <c r="M9714">
        <v>674.14</v>
      </c>
      <c r="N9714">
        <f t="shared" si="151"/>
        <v>0</v>
      </c>
    </row>
    <row r="9715" spans="1:14" x14ac:dyDescent="0.2">
      <c r="A9715" t="s">
        <v>9969</v>
      </c>
      <c r="B9715" t="s">
        <v>35274</v>
      </c>
      <c r="I9715" t="s">
        <v>3</v>
      </c>
      <c r="J9715">
        <v>310.83</v>
      </c>
      <c r="M9715">
        <v>310.83</v>
      </c>
      <c r="N9715">
        <f t="shared" si="151"/>
        <v>0</v>
      </c>
    </row>
    <row r="9716" spans="1:14" x14ac:dyDescent="0.2">
      <c r="A9716" t="s">
        <v>9970</v>
      </c>
      <c r="B9716" t="s">
        <v>35274</v>
      </c>
      <c r="I9716" t="s">
        <v>3</v>
      </c>
      <c r="J9716">
        <v>293.05</v>
      </c>
      <c r="M9716">
        <v>293.05</v>
      </c>
      <c r="N9716">
        <f t="shared" si="151"/>
        <v>0</v>
      </c>
    </row>
    <row r="9717" spans="1:14" x14ac:dyDescent="0.2">
      <c r="A9717" t="s">
        <v>9971</v>
      </c>
      <c r="B9717" t="s">
        <v>35275</v>
      </c>
      <c r="I9717" t="s">
        <v>3</v>
      </c>
      <c r="J9717">
        <v>756.23</v>
      </c>
      <c r="M9717">
        <v>756.23</v>
      </c>
      <c r="N9717">
        <f t="shared" si="151"/>
        <v>0</v>
      </c>
    </row>
    <row r="9718" spans="1:14" x14ac:dyDescent="0.2">
      <c r="A9718" t="s">
        <v>9972</v>
      </c>
      <c r="B9718" t="s">
        <v>35275</v>
      </c>
      <c r="I9718" t="s">
        <v>3</v>
      </c>
      <c r="J9718">
        <v>687.29</v>
      </c>
      <c r="M9718">
        <v>687.29</v>
      </c>
      <c r="N9718">
        <f t="shared" si="151"/>
        <v>0</v>
      </c>
    </row>
    <row r="9719" spans="1:14" x14ac:dyDescent="0.2">
      <c r="A9719" t="s">
        <v>9973</v>
      </c>
      <c r="B9719" t="s">
        <v>35276</v>
      </c>
      <c r="I9719" t="s">
        <v>3</v>
      </c>
      <c r="J9719">
        <v>360.51</v>
      </c>
      <c r="M9719">
        <v>360.51</v>
      </c>
      <c r="N9719">
        <f t="shared" si="151"/>
        <v>0</v>
      </c>
    </row>
    <row r="9720" spans="1:14" x14ac:dyDescent="0.2">
      <c r="A9720" t="s">
        <v>9974</v>
      </c>
      <c r="B9720" t="s">
        <v>35276</v>
      </c>
      <c r="I9720" t="s">
        <v>3</v>
      </c>
      <c r="J9720">
        <v>340.19</v>
      </c>
      <c r="M9720">
        <v>340.19</v>
      </c>
      <c r="N9720">
        <f t="shared" si="151"/>
        <v>0</v>
      </c>
    </row>
    <row r="9721" spans="1:14" x14ac:dyDescent="0.2">
      <c r="A9721" t="s">
        <v>9975</v>
      </c>
      <c r="B9721" t="s">
        <v>35277</v>
      </c>
      <c r="I9721" t="s">
        <v>3</v>
      </c>
      <c r="J9721">
        <v>818.66</v>
      </c>
      <c r="M9721">
        <v>818.66</v>
      </c>
      <c r="N9721">
        <f t="shared" si="151"/>
        <v>0</v>
      </c>
    </row>
    <row r="9722" spans="1:14" x14ac:dyDescent="0.2">
      <c r="A9722" t="s">
        <v>9976</v>
      </c>
      <c r="B9722" t="s">
        <v>35277</v>
      </c>
      <c r="I9722" t="s">
        <v>3</v>
      </c>
      <c r="J9722">
        <v>747.18</v>
      </c>
      <c r="M9722">
        <v>747.18</v>
      </c>
      <c r="N9722">
        <f t="shared" si="151"/>
        <v>0</v>
      </c>
    </row>
    <row r="9723" spans="1:14" x14ac:dyDescent="0.2">
      <c r="A9723" t="s">
        <v>9977</v>
      </c>
      <c r="B9723" t="s">
        <v>35278</v>
      </c>
      <c r="I9723" t="s">
        <v>20</v>
      </c>
      <c r="J9723">
        <v>2810.75</v>
      </c>
      <c r="M9723">
        <v>2810.75</v>
      </c>
      <c r="N9723">
        <f t="shared" si="151"/>
        <v>0</v>
      </c>
    </row>
    <row r="9724" spans="1:14" x14ac:dyDescent="0.2">
      <c r="A9724" t="s">
        <v>9978</v>
      </c>
      <c r="B9724" t="s">
        <v>35278</v>
      </c>
      <c r="I9724" t="s">
        <v>20</v>
      </c>
      <c r="J9724">
        <v>2650.67</v>
      </c>
      <c r="M9724">
        <v>2650.67</v>
      </c>
      <c r="N9724">
        <f t="shared" si="151"/>
        <v>0</v>
      </c>
    </row>
    <row r="9725" spans="1:14" x14ac:dyDescent="0.2">
      <c r="A9725" t="s">
        <v>9979</v>
      </c>
      <c r="B9725" t="s">
        <v>35279</v>
      </c>
      <c r="I9725" t="s">
        <v>20</v>
      </c>
      <c r="J9725">
        <v>2830.75</v>
      </c>
      <c r="M9725">
        <v>2830.75</v>
      </c>
      <c r="N9725">
        <f t="shared" si="151"/>
        <v>0</v>
      </c>
    </row>
    <row r="9726" spans="1:14" x14ac:dyDescent="0.2">
      <c r="A9726" t="s">
        <v>9980</v>
      </c>
      <c r="B9726" t="s">
        <v>35279</v>
      </c>
      <c r="I9726" t="s">
        <v>20</v>
      </c>
      <c r="J9726">
        <v>2670.67</v>
      </c>
      <c r="M9726">
        <v>2670.67</v>
      </c>
      <c r="N9726">
        <f t="shared" si="151"/>
        <v>0</v>
      </c>
    </row>
    <row r="9727" spans="1:14" x14ac:dyDescent="0.2">
      <c r="A9727" t="s">
        <v>9981</v>
      </c>
      <c r="B9727" t="s">
        <v>35280</v>
      </c>
      <c r="I9727" t="s">
        <v>20</v>
      </c>
      <c r="J9727">
        <v>2850.75</v>
      </c>
      <c r="M9727">
        <v>2850.75</v>
      </c>
      <c r="N9727">
        <f t="shared" si="151"/>
        <v>0</v>
      </c>
    </row>
    <row r="9728" spans="1:14" x14ac:dyDescent="0.2">
      <c r="A9728" t="s">
        <v>9982</v>
      </c>
      <c r="B9728" t="s">
        <v>35280</v>
      </c>
      <c r="I9728" t="s">
        <v>20</v>
      </c>
      <c r="J9728">
        <v>2690.67</v>
      </c>
      <c r="M9728">
        <v>2690.67</v>
      </c>
      <c r="N9728">
        <f t="shared" si="151"/>
        <v>0</v>
      </c>
    </row>
    <row r="9729" spans="1:14" x14ac:dyDescent="0.2">
      <c r="A9729" t="s">
        <v>9983</v>
      </c>
      <c r="B9729" t="s">
        <v>35281</v>
      </c>
      <c r="I9729" t="s">
        <v>20</v>
      </c>
      <c r="J9729">
        <v>2918.9</v>
      </c>
      <c r="M9729">
        <v>2918.9</v>
      </c>
      <c r="N9729">
        <f t="shared" si="151"/>
        <v>0</v>
      </c>
    </row>
    <row r="9730" spans="1:14" x14ac:dyDescent="0.2">
      <c r="A9730" t="s">
        <v>9984</v>
      </c>
      <c r="B9730" t="s">
        <v>35281</v>
      </c>
      <c r="I9730" t="s">
        <v>20</v>
      </c>
      <c r="J9730">
        <v>2756.89</v>
      </c>
      <c r="M9730">
        <v>2756.89</v>
      </c>
      <c r="N9730">
        <f t="shared" si="151"/>
        <v>0</v>
      </c>
    </row>
    <row r="9731" spans="1:14" x14ac:dyDescent="0.2">
      <c r="A9731" t="s">
        <v>9985</v>
      </c>
      <c r="B9731" t="s">
        <v>35282</v>
      </c>
      <c r="I9731" t="s">
        <v>20</v>
      </c>
      <c r="J9731">
        <v>2883.26</v>
      </c>
      <c r="M9731">
        <v>2883.26</v>
      </c>
      <c r="N9731">
        <f t="shared" si="151"/>
        <v>0</v>
      </c>
    </row>
    <row r="9732" spans="1:14" x14ac:dyDescent="0.2">
      <c r="A9732" t="s">
        <v>9986</v>
      </c>
      <c r="B9732" t="s">
        <v>35282</v>
      </c>
      <c r="I9732" t="s">
        <v>20</v>
      </c>
      <c r="J9732">
        <v>2728.68</v>
      </c>
      <c r="M9732">
        <v>2728.68</v>
      </c>
      <c r="N9732">
        <f t="shared" ref="N9732:N9795" si="152">J9732-M9732</f>
        <v>0</v>
      </c>
    </row>
    <row r="9733" spans="1:14" x14ac:dyDescent="0.2">
      <c r="A9733" t="s">
        <v>9987</v>
      </c>
      <c r="B9733" t="s">
        <v>35283</v>
      </c>
      <c r="I9733" t="s">
        <v>20</v>
      </c>
      <c r="J9733">
        <v>2907.77</v>
      </c>
      <c r="M9733">
        <v>2907.77</v>
      </c>
      <c r="N9733">
        <f t="shared" si="152"/>
        <v>0</v>
      </c>
    </row>
    <row r="9734" spans="1:14" x14ac:dyDescent="0.2">
      <c r="A9734" t="s">
        <v>9988</v>
      </c>
      <c r="B9734" t="s">
        <v>35283</v>
      </c>
      <c r="I9734" t="s">
        <v>20</v>
      </c>
      <c r="J9734">
        <v>2753.19</v>
      </c>
      <c r="M9734">
        <v>2753.19</v>
      </c>
      <c r="N9734">
        <f t="shared" si="152"/>
        <v>0</v>
      </c>
    </row>
    <row r="9735" spans="1:14" x14ac:dyDescent="0.2">
      <c r="A9735" t="s">
        <v>9989</v>
      </c>
      <c r="B9735" t="s">
        <v>35284</v>
      </c>
      <c r="I9735" t="s">
        <v>22157</v>
      </c>
      <c r="J9735">
        <v>2327.66</v>
      </c>
      <c r="M9735">
        <v>2327.66</v>
      </c>
      <c r="N9735">
        <f t="shared" si="152"/>
        <v>0</v>
      </c>
    </row>
    <row r="9736" spans="1:14" x14ac:dyDescent="0.2">
      <c r="A9736" t="s">
        <v>9990</v>
      </c>
      <c r="B9736" t="s">
        <v>35284</v>
      </c>
      <c r="I9736" t="s">
        <v>22157</v>
      </c>
      <c r="J9736">
        <v>2204.9899999999998</v>
      </c>
      <c r="M9736">
        <v>2204.9899999999998</v>
      </c>
      <c r="N9736">
        <f t="shared" si="152"/>
        <v>0</v>
      </c>
    </row>
    <row r="9737" spans="1:14" x14ac:dyDescent="0.2">
      <c r="A9737" t="s">
        <v>9991</v>
      </c>
      <c r="B9737" t="s">
        <v>35285</v>
      </c>
      <c r="I9737" t="s">
        <v>20</v>
      </c>
      <c r="J9737">
        <v>2347.66</v>
      </c>
      <c r="M9737">
        <v>2347.66</v>
      </c>
      <c r="N9737">
        <f t="shared" si="152"/>
        <v>0</v>
      </c>
    </row>
    <row r="9738" spans="1:14" x14ac:dyDescent="0.2">
      <c r="A9738" t="s">
        <v>9992</v>
      </c>
      <c r="B9738" t="s">
        <v>35285</v>
      </c>
      <c r="I9738" t="s">
        <v>20</v>
      </c>
      <c r="J9738">
        <v>2224.9899999999998</v>
      </c>
      <c r="M9738">
        <v>2224.9899999999998</v>
      </c>
      <c r="N9738">
        <f t="shared" si="152"/>
        <v>0</v>
      </c>
    </row>
    <row r="9739" spans="1:14" x14ac:dyDescent="0.2">
      <c r="A9739" t="s">
        <v>9993</v>
      </c>
      <c r="B9739" t="s">
        <v>35286</v>
      </c>
      <c r="I9739" t="s">
        <v>20</v>
      </c>
      <c r="J9739">
        <v>2367.66</v>
      </c>
      <c r="M9739">
        <v>2367.66</v>
      </c>
      <c r="N9739">
        <f t="shared" si="152"/>
        <v>0</v>
      </c>
    </row>
    <row r="9740" spans="1:14" x14ac:dyDescent="0.2">
      <c r="A9740" t="s">
        <v>9994</v>
      </c>
      <c r="B9740" t="s">
        <v>35286</v>
      </c>
      <c r="I9740" t="s">
        <v>20</v>
      </c>
      <c r="J9740">
        <v>2244.9899999999998</v>
      </c>
      <c r="M9740">
        <v>2244.9899999999998</v>
      </c>
      <c r="N9740">
        <f t="shared" si="152"/>
        <v>0</v>
      </c>
    </row>
    <row r="9741" spans="1:14" x14ac:dyDescent="0.2">
      <c r="A9741" t="s">
        <v>9995</v>
      </c>
      <c r="B9741" t="s">
        <v>35287</v>
      </c>
      <c r="I9741" t="s">
        <v>113</v>
      </c>
      <c r="J9741">
        <v>5.88</v>
      </c>
      <c r="M9741">
        <v>5.88</v>
      </c>
      <c r="N9741">
        <f t="shared" si="152"/>
        <v>0</v>
      </c>
    </row>
    <row r="9742" spans="1:14" x14ac:dyDescent="0.2">
      <c r="A9742" t="s">
        <v>9996</v>
      </c>
      <c r="B9742" t="s">
        <v>35287</v>
      </c>
      <c r="I9742" t="s">
        <v>113</v>
      </c>
      <c r="J9742">
        <v>5.88</v>
      </c>
      <c r="M9742">
        <v>5.88</v>
      </c>
      <c r="N9742">
        <f t="shared" si="152"/>
        <v>0</v>
      </c>
    </row>
    <row r="9743" spans="1:14" x14ac:dyDescent="0.2">
      <c r="A9743" t="s">
        <v>9997</v>
      </c>
      <c r="B9743" t="s">
        <v>35288</v>
      </c>
      <c r="I9743" t="s">
        <v>113</v>
      </c>
      <c r="J9743">
        <v>6.47</v>
      </c>
      <c r="M9743">
        <v>6.47</v>
      </c>
      <c r="N9743">
        <f t="shared" si="152"/>
        <v>0</v>
      </c>
    </row>
    <row r="9744" spans="1:14" x14ac:dyDescent="0.2">
      <c r="A9744" t="s">
        <v>9998</v>
      </c>
      <c r="B9744" t="s">
        <v>35288</v>
      </c>
      <c r="I9744" t="s">
        <v>113</v>
      </c>
      <c r="J9744">
        <v>6.47</v>
      </c>
      <c r="M9744">
        <v>6.47</v>
      </c>
      <c r="N9744">
        <f t="shared" si="152"/>
        <v>0</v>
      </c>
    </row>
    <row r="9745" spans="1:14" x14ac:dyDescent="0.2">
      <c r="A9745" t="s">
        <v>9999</v>
      </c>
      <c r="B9745" t="s">
        <v>35289</v>
      </c>
      <c r="I9745" t="s">
        <v>113</v>
      </c>
      <c r="J9745">
        <v>6.23</v>
      </c>
      <c r="M9745">
        <v>6.23</v>
      </c>
      <c r="N9745">
        <f t="shared" si="152"/>
        <v>0</v>
      </c>
    </row>
    <row r="9746" spans="1:14" x14ac:dyDescent="0.2">
      <c r="A9746" t="s">
        <v>10000</v>
      </c>
      <c r="B9746" t="s">
        <v>35289</v>
      </c>
      <c r="I9746" t="s">
        <v>113</v>
      </c>
      <c r="J9746">
        <v>6.23</v>
      </c>
      <c r="M9746">
        <v>6.23</v>
      </c>
      <c r="N9746">
        <f t="shared" si="152"/>
        <v>0</v>
      </c>
    </row>
    <row r="9747" spans="1:14" x14ac:dyDescent="0.2">
      <c r="A9747" t="s">
        <v>10001</v>
      </c>
      <c r="B9747" t="s">
        <v>35290</v>
      </c>
      <c r="I9747" t="s">
        <v>20</v>
      </c>
      <c r="J9747">
        <v>3197.3</v>
      </c>
      <c r="M9747">
        <v>3197.3</v>
      </c>
      <c r="N9747">
        <f t="shared" si="152"/>
        <v>0</v>
      </c>
    </row>
    <row r="9748" spans="1:14" x14ac:dyDescent="0.2">
      <c r="A9748" t="s">
        <v>10002</v>
      </c>
      <c r="B9748" t="s">
        <v>35290</v>
      </c>
      <c r="I9748" t="s">
        <v>20</v>
      </c>
      <c r="J9748">
        <v>3160.78</v>
      </c>
      <c r="M9748">
        <v>3160.78</v>
      </c>
      <c r="N9748">
        <f t="shared" si="152"/>
        <v>0</v>
      </c>
    </row>
    <row r="9749" spans="1:14" x14ac:dyDescent="0.2">
      <c r="A9749" t="s">
        <v>10003</v>
      </c>
      <c r="B9749" t="s">
        <v>35291</v>
      </c>
      <c r="I9749" t="s">
        <v>20</v>
      </c>
      <c r="J9749">
        <v>2894.09</v>
      </c>
      <c r="M9749">
        <v>2894.09</v>
      </c>
      <c r="N9749">
        <f t="shared" si="152"/>
        <v>0</v>
      </c>
    </row>
    <row r="9750" spans="1:14" x14ac:dyDescent="0.2">
      <c r="A9750" t="s">
        <v>10004</v>
      </c>
      <c r="B9750" t="s">
        <v>35291</v>
      </c>
      <c r="I9750" t="s">
        <v>20</v>
      </c>
      <c r="J9750">
        <v>2857.56</v>
      </c>
      <c r="M9750">
        <v>2857.56</v>
      </c>
      <c r="N9750">
        <f t="shared" si="152"/>
        <v>0</v>
      </c>
    </row>
    <row r="9751" spans="1:14" x14ac:dyDescent="0.2">
      <c r="A9751" t="s">
        <v>10005</v>
      </c>
      <c r="B9751" t="s">
        <v>35292</v>
      </c>
      <c r="I9751" t="s">
        <v>150</v>
      </c>
      <c r="J9751">
        <v>14.74</v>
      </c>
      <c r="M9751">
        <v>14.74</v>
      </c>
      <c r="N9751">
        <f t="shared" si="152"/>
        <v>0</v>
      </c>
    </row>
    <row r="9752" spans="1:14" x14ac:dyDescent="0.2">
      <c r="A9752" t="s">
        <v>10006</v>
      </c>
      <c r="B9752" t="s">
        <v>35292</v>
      </c>
      <c r="I9752" t="s">
        <v>150</v>
      </c>
      <c r="J9752">
        <v>13.07</v>
      </c>
      <c r="M9752">
        <v>13.07</v>
      </c>
      <c r="N9752">
        <f t="shared" si="152"/>
        <v>0</v>
      </c>
    </row>
    <row r="9753" spans="1:14" x14ac:dyDescent="0.2">
      <c r="A9753" t="s">
        <v>10007</v>
      </c>
      <c r="B9753" t="s">
        <v>35293</v>
      </c>
      <c r="I9753" t="s">
        <v>150</v>
      </c>
      <c r="J9753">
        <v>28.05</v>
      </c>
      <c r="M9753">
        <v>28.05</v>
      </c>
      <c r="N9753">
        <f t="shared" si="152"/>
        <v>0</v>
      </c>
    </row>
    <row r="9754" spans="1:14" x14ac:dyDescent="0.2">
      <c r="A9754" t="s">
        <v>10008</v>
      </c>
      <c r="B9754" t="s">
        <v>35293</v>
      </c>
      <c r="I9754" t="s">
        <v>150</v>
      </c>
      <c r="J9754">
        <v>24.71</v>
      </c>
      <c r="M9754">
        <v>24.71</v>
      </c>
      <c r="N9754">
        <f t="shared" si="152"/>
        <v>0</v>
      </c>
    </row>
    <row r="9755" spans="1:14" x14ac:dyDescent="0.2">
      <c r="A9755" t="s">
        <v>10009</v>
      </c>
      <c r="B9755" t="s">
        <v>35294</v>
      </c>
      <c r="I9755" t="s">
        <v>20</v>
      </c>
      <c r="J9755">
        <v>62.67</v>
      </c>
      <c r="M9755">
        <v>62.67</v>
      </c>
      <c r="N9755">
        <f t="shared" si="152"/>
        <v>0</v>
      </c>
    </row>
    <row r="9756" spans="1:14" x14ac:dyDescent="0.2">
      <c r="A9756" t="s">
        <v>10010</v>
      </c>
      <c r="B9756" t="s">
        <v>35294</v>
      </c>
      <c r="I9756" t="s">
        <v>20</v>
      </c>
      <c r="J9756">
        <v>61.46</v>
      </c>
      <c r="M9756">
        <v>61.46</v>
      </c>
      <c r="N9756">
        <f t="shared" si="152"/>
        <v>0</v>
      </c>
    </row>
    <row r="9757" spans="1:14" x14ac:dyDescent="0.2">
      <c r="A9757" t="s">
        <v>10011</v>
      </c>
      <c r="B9757" t="s">
        <v>35295</v>
      </c>
      <c r="I9757" t="s">
        <v>113</v>
      </c>
      <c r="J9757">
        <v>21.39</v>
      </c>
      <c r="M9757">
        <v>21.39</v>
      </c>
      <c r="N9757">
        <f t="shared" si="152"/>
        <v>0</v>
      </c>
    </row>
    <row r="9758" spans="1:14" x14ac:dyDescent="0.2">
      <c r="A9758" t="s">
        <v>10012</v>
      </c>
      <c r="B9758" t="s">
        <v>35295</v>
      </c>
      <c r="I9758" t="s">
        <v>113</v>
      </c>
      <c r="J9758">
        <v>20.59</v>
      </c>
      <c r="M9758">
        <v>20.59</v>
      </c>
      <c r="N9758">
        <f t="shared" si="152"/>
        <v>0</v>
      </c>
    </row>
    <row r="9759" spans="1:14" x14ac:dyDescent="0.2">
      <c r="A9759" t="s">
        <v>10013</v>
      </c>
      <c r="B9759" t="s">
        <v>35296</v>
      </c>
      <c r="I9759" t="s">
        <v>674</v>
      </c>
      <c r="J9759">
        <v>26769.05</v>
      </c>
      <c r="M9759">
        <v>26769.05</v>
      </c>
      <c r="N9759">
        <f t="shared" si="152"/>
        <v>0</v>
      </c>
    </row>
    <row r="9760" spans="1:14" x14ac:dyDescent="0.2">
      <c r="A9760" t="s">
        <v>10014</v>
      </c>
      <c r="B9760" t="s">
        <v>35296</v>
      </c>
      <c r="I9760" t="s">
        <v>674</v>
      </c>
      <c r="J9760">
        <v>25136.84</v>
      </c>
      <c r="M9760">
        <v>25136.84</v>
      </c>
      <c r="N9760">
        <f t="shared" si="152"/>
        <v>0</v>
      </c>
    </row>
    <row r="9761" spans="1:14" x14ac:dyDescent="0.2">
      <c r="A9761" t="s">
        <v>10015</v>
      </c>
      <c r="B9761" t="s">
        <v>35297</v>
      </c>
      <c r="I9761" t="s">
        <v>3</v>
      </c>
      <c r="J9761">
        <v>267.36</v>
      </c>
      <c r="M9761">
        <v>267.36</v>
      </c>
      <c r="N9761">
        <f t="shared" si="152"/>
        <v>0</v>
      </c>
    </row>
    <row r="9762" spans="1:14" x14ac:dyDescent="0.2">
      <c r="A9762" t="s">
        <v>10016</v>
      </c>
      <c r="B9762" t="s">
        <v>35297</v>
      </c>
      <c r="I9762" t="s">
        <v>3</v>
      </c>
      <c r="J9762">
        <v>257.36</v>
      </c>
      <c r="M9762">
        <v>257.36</v>
      </c>
      <c r="N9762">
        <f t="shared" si="152"/>
        <v>0</v>
      </c>
    </row>
    <row r="9763" spans="1:14" x14ac:dyDescent="0.2">
      <c r="A9763" t="s">
        <v>10017</v>
      </c>
      <c r="B9763" t="s">
        <v>35298</v>
      </c>
      <c r="I9763" t="s">
        <v>3</v>
      </c>
      <c r="J9763">
        <v>289.68</v>
      </c>
      <c r="M9763">
        <v>289.68</v>
      </c>
      <c r="N9763">
        <f t="shared" si="152"/>
        <v>0</v>
      </c>
    </row>
    <row r="9764" spans="1:14" x14ac:dyDescent="0.2">
      <c r="A9764" t="s">
        <v>10018</v>
      </c>
      <c r="B9764" t="s">
        <v>35298</v>
      </c>
      <c r="I9764" t="s">
        <v>3</v>
      </c>
      <c r="J9764">
        <v>278.83999999999997</v>
      </c>
      <c r="M9764">
        <v>278.83999999999997</v>
      </c>
      <c r="N9764">
        <f t="shared" si="152"/>
        <v>0</v>
      </c>
    </row>
    <row r="9765" spans="1:14" x14ac:dyDescent="0.2">
      <c r="A9765" t="s">
        <v>10019</v>
      </c>
      <c r="B9765" t="s">
        <v>35299</v>
      </c>
      <c r="I9765" t="s">
        <v>3</v>
      </c>
      <c r="J9765">
        <v>366.86</v>
      </c>
      <c r="M9765">
        <v>366.86</v>
      </c>
      <c r="N9765">
        <f t="shared" si="152"/>
        <v>0</v>
      </c>
    </row>
    <row r="9766" spans="1:14" x14ac:dyDescent="0.2">
      <c r="A9766" t="s">
        <v>10020</v>
      </c>
      <c r="B9766" t="s">
        <v>35299</v>
      </c>
      <c r="I9766" t="s">
        <v>3</v>
      </c>
      <c r="J9766">
        <v>353.14</v>
      </c>
      <c r="M9766">
        <v>353.14</v>
      </c>
      <c r="N9766">
        <f t="shared" si="152"/>
        <v>0</v>
      </c>
    </row>
    <row r="9767" spans="1:14" x14ac:dyDescent="0.2">
      <c r="A9767" t="s">
        <v>10021</v>
      </c>
      <c r="B9767" t="s">
        <v>35300</v>
      </c>
      <c r="I9767" t="s">
        <v>3</v>
      </c>
      <c r="J9767">
        <v>470.59</v>
      </c>
      <c r="M9767">
        <v>470.59</v>
      </c>
      <c r="N9767">
        <f t="shared" si="152"/>
        <v>0</v>
      </c>
    </row>
    <row r="9768" spans="1:14" x14ac:dyDescent="0.2">
      <c r="A9768" t="s">
        <v>10022</v>
      </c>
      <c r="B9768" t="s">
        <v>35300</v>
      </c>
      <c r="I9768" t="s">
        <v>3</v>
      </c>
      <c r="J9768">
        <v>452.99</v>
      </c>
      <c r="M9768">
        <v>452.99</v>
      </c>
      <c r="N9768">
        <f t="shared" si="152"/>
        <v>0</v>
      </c>
    </row>
    <row r="9769" spans="1:14" x14ac:dyDescent="0.2">
      <c r="A9769" t="s">
        <v>10023</v>
      </c>
      <c r="B9769" t="s">
        <v>35301</v>
      </c>
      <c r="I9769" t="s">
        <v>113</v>
      </c>
      <c r="J9769">
        <v>20.49</v>
      </c>
      <c r="M9769">
        <v>20.49</v>
      </c>
      <c r="N9769">
        <f t="shared" si="152"/>
        <v>0</v>
      </c>
    </row>
    <row r="9770" spans="1:14" x14ac:dyDescent="0.2">
      <c r="A9770" t="s">
        <v>10024</v>
      </c>
      <c r="B9770" t="s">
        <v>35301</v>
      </c>
      <c r="I9770" t="s">
        <v>113</v>
      </c>
      <c r="J9770">
        <v>19.809999999999999</v>
      </c>
      <c r="M9770">
        <v>19.809999999999999</v>
      </c>
      <c r="N9770">
        <f t="shared" si="152"/>
        <v>0</v>
      </c>
    </row>
    <row r="9771" spans="1:14" x14ac:dyDescent="0.2">
      <c r="A9771" t="s">
        <v>10025</v>
      </c>
      <c r="B9771" t="s">
        <v>35302</v>
      </c>
      <c r="I9771" t="s">
        <v>113</v>
      </c>
      <c r="J9771">
        <v>13.59</v>
      </c>
      <c r="M9771">
        <v>13.59</v>
      </c>
      <c r="N9771">
        <f t="shared" si="152"/>
        <v>0</v>
      </c>
    </row>
    <row r="9772" spans="1:14" x14ac:dyDescent="0.2">
      <c r="A9772" t="s">
        <v>10026</v>
      </c>
      <c r="B9772" t="s">
        <v>35302</v>
      </c>
      <c r="I9772" t="s">
        <v>113</v>
      </c>
      <c r="J9772">
        <v>13.33</v>
      </c>
      <c r="M9772">
        <v>13.33</v>
      </c>
      <c r="N9772">
        <f t="shared" si="152"/>
        <v>0</v>
      </c>
    </row>
    <row r="9773" spans="1:14" x14ac:dyDescent="0.2">
      <c r="A9773" t="s">
        <v>10027</v>
      </c>
      <c r="B9773" t="s">
        <v>35303</v>
      </c>
      <c r="I9773" t="s">
        <v>113</v>
      </c>
      <c r="J9773">
        <v>18.850000000000001</v>
      </c>
      <c r="M9773">
        <v>18.850000000000001</v>
      </c>
      <c r="N9773">
        <f t="shared" si="152"/>
        <v>0</v>
      </c>
    </row>
    <row r="9774" spans="1:14" x14ac:dyDescent="0.2">
      <c r="A9774" t="s">
        <v>10028</v>
      </c>
      <c r="B9774" t="s">
        <v>35303</v>
      </c>
      <c r="I9774" t="s">
        <v>113</v>
      </c>
      <c r="J9774">
        <v>18.12</v>
      </c>
      <c r="M9774">
        <v>18.12</v>
      </c>
      <c r="N9774">
        <f t="shared" si="152"/>
        <v>0</v>
      </c>
    </row>
    <row r="9775" spans="1:14" x14ac:dyDescent="0.2">
      <c r="A9775" t="s">
        <v>10029</v>
      </c>
      <c r="B9775" t="s">
        <v>35304</v>
      </c>
      <c r="I9775" t="s">
        <v>113</v>
      </c>
      <c r="J9775">
        <v>26.91</v>
      </c>
      <c r="M9775">
        <v>26.91</v>
      </c>
      <c r="N9775">
        <f t="shared" si="152"/>
        <v>0</v>
      </c>
    </row>
    <row r="9776" spans="1:14" x14ac:dyDescent="0.2">
      <c r="A9776" t="s">
        <v>10030</v>
      </c>
      <c r="B9776" t="s">
        <v>35304</v>
      </c>
      <c r="I9776" t="s">
        <v>113</v>
      </c>
      <c r="J9776">
        <v>25.39</v>
      </c>
      <c r="M9776">
        <v>25.39</v>
      </c>
      <c r="N9776">
        <f t="shared" si="152"/>
        <v>0</v>
      </c>
    </row>
    <row r="9777" spans="1:14" x14ac:dyDescent="0.2">
      <c r="A9777" t="s">
        <v>10031</v>
      </c>
      <c r="B9777" t="s">
        <v>35305</v>
      </c>
      <c r="I9777" t="s">
        <v>3</v>
      </c>
      <c r="J9777">
        <v>971.73</v>
      </c>
      <c r="M9777">
        <v>971.73</v>
      </c>
      <c r="N9777">
        <f t="shared" si="152"/>
        <v>0</v>
      </c>
    </row>
    <row r="9778" spans="1:14" x14ac:dyDescent="0.2">
      <c r="A9778" t="s">
        <v>10032</v>
      </c>
      <c r="B9778" t="s">
        <v>35305</v>
      </c>
      <c r="I9778" t="s">
        <v>3</v>
      </c>
      <c r="J9778">
        <v>938.62</v>
      </c>
      <c r="M9778">
        <v>938.62</v>
      </c>
      <c r="N9778">
        <f t="shared" si="152"/>
        <v>0</v>
      </c>
    </row>
    <row r="9779" spans="1:14" x14ac:dyDescent="0.2">
      <c r="A9779" t="s">
        <v>10033</v>
      </c>
      <c r="B9779" t="s">
        <v>35306</v>
      </c>
      <c r="I9779" t="s">
        <v>3</v>
      </c>
      <c r="J9779">
        <v>622.77</v>
      </c>
      <c r="M9779">
        <v>622.77</v>
      </c>
      <c r="N9779">
        <f t="shared" si="152"/>
        <v>0</v>
      </c>
    </row>
    <row r="9780" spans="1:14" x14ac:dyDescent="0.2">
      <c r="A9780" t="s">
        <v>10034</v>
      </c>
      <c r="B9780" t="s">
        <v>35306</v>
      </c>
      <c r="I9780" t="s">
        <v>3</v>
      </c>
      <c r="J9780">
        <v>622.29999999999995</v>
      </c>
      <c r="M9780">
        <v>622.29999999999995</v>
      </c>
      <c r="N9780">
        <f t="shared" si="152"/>
        <v>0</v>
      </c>
    </row>
    <row r="9781" spans="1:14" x14ac:dyDescent="0.2">
      <c r="A9781" t="s">
        <v>10035</v>
      </c>
      <c r="B9781" t="s">
        <v>35307</v>
      </c>
      <c r="I9781" t="s">
        <v>3</v>
      </c>
      <c r="J9781">
        <v>351.56</v>
      </c>
      <c r="M9781">
        <v>351.56</v>
      </c>
      <c r="N9781">
        <f t="shared" si="152"/>
        <v>0</v>
      </c>
    </row>
    <row r="9782" spans="1:14" x14ac:dyDescent="0.2">
      <c r="A9782" t="s">
        <v>10036</v>
      </c>
      <c r="B9782" t="s">
        <v>35307</v>
      </c>
      <c r="I9782" t="s">
        <v>3</v>
      </c>
      <c r="J9782">
        <v>318.82</v>
      </c>
      <c r="M9782">
        <v>318.82</v>
      </c>
      <c r="N9782">
        <f t="shared" si="152"/>
        <v>0</v>
      </c>
    </row>
    <row r="9783" spans="1:14" x14ac:dyDescent="0.2">
      <c r="A9783" t="s">
        <v>10037</v>
      </c>
      <c r="B9783" t="s">
        <v>35308</v>
      </c>
      <c r="I9783" t="s">
        <v>113</v>
      </c>
      <c r="J9783">
        <v>32.15</v>
      </c>
      <c r="M9783">
        <v>32.15</v>
      </c>
      <c r="N9783">
        <f t="shared" si="152"/>
        <v>0</v>
      </c>
    </row>
    <row r="9784" spans="1:14" x14ac:dyDescent="0.2">
      <c r="A9784" t="s">
        <v>10038</v>
      </c>
      <c r="B9784" t="s">
        <v>35308</v>
      </c>
      <c r="I9784" t="s">
        <v>113</v>
      </c>
      <c r="J9784">
        <v>30.57</v>
      </c>
      <c r="M9784">
        <v>30.57</v>
      </c>
      <c r="N9784">
        <f t="shared" si="152"/>
        <v>0</v>
      </c>
    </row>
    <row r="9785" spans="1:14" x14ac:dyDescent="0.2">
      <c r="A9785" t="s">
        <v>10039</v>
      </c>
      <c r="B9785" t="s">
        <v>35309</v>
      </c>
      <c r="I9785" t="s">
        <v>113</v>
      </c>
      <c r="J9785">
        <v>14.78</v>
      </c>
      <c r="M9785">
        <v>14.78</v>
      </c>
      <c r="N9785">
        <f t="shared" si="152"/>
        <v>0</v>
      </c>
    </row>
    <row r="9786" spans="1:14" x14ac:dyDescent="0.2">
      <c r="A9786" t="s">
        <v>10040</v>
      </c>
      <c r="B9786" t="s">
        <v>35309</v>
      </c>
      <c r="I9786" t="s">
        <v>113</v>
      </c>
      <c r="J9786">
        <v>13.19</v>
      </c>
      <c r="M9786">
        <v>13.19</v>
      </c>
      <c r="N9786">
        <f t="shared" si="152"/>
        <v>0</v>
      </c>
    </row>
    <row r="9787" spans="1:14" x14ac:dyDescent="0.2">
      <c r="A9787" t="s">
        <v>10041</v>
      </c>
      <c r="B9787" t="s">
        <v>35310</v>
      </c>
      <c r="I9787" t="s">
        <v>113</v>
      </c>
      <c r="J9787">
        <v>17.37</v>
      </c>
      <c r="M9787">
        <v>17.37</v>
      </c>
      <c r="N9787">
        <f t="shared" si="152"/>
        <v>0</v>
      </c>
    </row>
    <row r="9788" spans="1:14" x14ac:dyDescent="0.2">
      <c r="A9788" t="s">
        <v>10042</v>
      </c>
      <c r="B9788" t="s">
        <v>35310</v>
      </c>
      <c r="I9788" t="s">
        <v>113</v>
      </c>
      <c r="J9788">
        <v>17.37</v>
      </c>
      <c r="M9788">
        <v>17.37</v>
      </c>
      <c r="N9788">
        <f t="shared" si="152"/>
        <v>0</v>
      </c>
    </row>
    <row r="9789" spans="1:14" x14ac:dyDescent="0.2">
      <c r="A9789" t="s">
        <v>10043</v>
      </c>
      <c r="B9789" t="s">
        <v>35311</v>
      </c>
      <c r="I9789" t="s">
        <v>113</v>
      </c>
      <c r="J9789">
        <v>14.99</v>
      </c>
      <c r="M9789">
        <v>14.99</v>
      </c>
      <c r="N9789">
        <f t="shared" si="152"/>
        <v>0</v>
      </c>
    </row>
    <row r="9790" spans="1:14" x14ac:dyDescent="0.2">
      <c r="A9790" t="s">
        <v>10044</v>
      </c>
      <c r="B9790" t="s">
        <v>35311</v>
      </c>
      <c r="I9790" t="s">
        <v>113</v>
      </c>
      <c r="J9790">
        <v>14.99</v>
      </c>
      <c r="M9790">
        <v>14.99</v>
      </c>
      <c r="N9790">
        <f t="shared" si="152"/>
        <v>0</v>
      </c>
    </row>
    <row r="9791" spans="1:14" x14ac:dyDescent="0.2">
      <c r="A9791" t="s">
        <v>151</v>
      </c>
      <c r="B9791" t="s">
        <v>35312</v>
      </c>
      <c r="I9791" t="s">
        <v>113</v>
      </c>
      <c r="J9791">
        <v>16.98</v>
      </c>
      <c r="M9791">
        <v>16.98</v>
      </c>
      <c r="N9791">
        <f t="shared" si="152"/>
        <v>0</v>
      </c>
    </row>
    <row r="9792" spans="1:14" x14ac:dyDescent="0.2">
      <c r="A9792" t="s">
        <v>10045</v>
      </c>
      <c r="B9792" t="s">
        <v>35312</v>
      </c>
      <c r="I9792" t="s">
        <v>113</v>
      </c>
      <c r="J9792">
        <v>14.84</v>
      </c>
      <c r="M9792">
        <v>14.84</v>
      </c>
      <c r="N9792">
        <f t="shared" si="152"/>
        <v>0</v>
      </c>
    </row>
    <row r="9793" spans="1:14" x14ac:dyDescent="0.2">
      <c r="A9793" t="s">
        <v>10046</v>
      </c>
      <c r="B9793" t="s">
        <v>35313</v>
      </c>
      <c r="I9793" t="s">
        <v>113</v>
      </c>
      <c r="J9793">
        <v>20.65</v>
      </c>
      <c r="M9793">
        <v>20.65</v>
      </c>
      <c r="N9793">
        <f t="shared" si="152"/>
        <v>0</v>
      </c>
    </row>
    <row r="9794" spans="1:14" x14ac:dyDescent="0.2">
      <c r="A9794" t="s">
        <v>10047</v>
      </c>
      <c r="B9794" t="s">
        <v>35313</v>
      </c>
      <c r="I9794" t="s">
        <v>113</v>
      </c>
      <c r="J9794">
        <v>20.02</v>
      </c>
      <c r="M9794">
        <v>20.02</v>
      </c>
      <c r="N9794">
        <f t="shared" si="152"/>
        <v>0</v>
      </c>
    </row>
    <row r="9795" spans="1:14" x14ac:dyDescent="0.2">
      <c r="A9795" t="s">
        <v>10048</v>
      </c>
      <c r="B9795" t="s">
        <v>35314</v>
      </c>
      <c r="I9795" t="s">
        <v>4</v>
      </c>
      <c r="J9795">
        <v>122.22</v>
      </c>
      <c r="M9795">
        <v>122.22</v>
      </c>
      <c r="N9795">
        <f t="shared" si="152"/>
        <v>0</v>
      </c>
    </row>
    <row r="9796" spans="1:14" x14ac:dyDescent="0.2">
      <c r="A9796" t="s">
        <v>10049</v>
      </c>
      <c r="B9796" t="s">
        <v>35314</v>
      </c>
      <c r="I9796" t="s">
        <v>4</v>
      </c>
      <c r="J9796">
        <v>122.22</v>
      </c>
      <c r="M9796">
        <v>122.22</v>
      </c>
      <c r="N9796">
        <f t="shared" ref="N9796:N9859" si="153">J9796-M9796</f>
        <v>0</v>
      </c>
    </row>
    <row r="9797" spans="1:14" x14ac:dyDescent="0.2">
      <c r="A9797" t="s">
        <v>10050</v>
      </c>
      <c r="B9797" t="s">
        <v>35315</v>
      </c>
      <c r="I9797" t="s">
        <v>4</v>
      </c>
      <c r="J9797">
        <v>531.64</v>
      </c>
      <c r="M9797">
        <v>531.64</v>
      </c>
      <c r="N9797">
        <f t="shared" si="153"/>
        <v>0</v>
      </c>
    </row>
    <row r="9798" spans="1:14" x14ac:dyDescent="0.2">
      <c r="A9798" t="s">
        <v>10051</v>
      </c>
      <c r="B9798" t="s">
        <v>35315</v>
      </c>
      <c r="I9798" t="s">
        <v>4</v>
      </c>
      <c r="J9798">
        <v>514.16</v>
      </c>
      <c r="M9798">
        <v>514.16</v>
      </c>
      <c r="N9798">
        <f t="shared" si="153"/>
        <v>0</v>
      </c>
    </row>
    <row r="9799" spans="1:14" x14ac:dyDescent="0.2">
      <c r="A9799" t="s">
        <v>10052</v>
      </c>
      <c r="B9799" t="s">
        <v>35316</v>
      </c>
      <c r="I9799" t="s">
        <v>4</v>
      </c>
      <c r="J9799">
        <v>130.47999999999999</v>
      </c>
      <c r="M9799">
        <v>130.47999999999999</v>
      </c>
      <c r="N9799">
        <f t="shared" si="153"/>
        <v>0</v>
      </c>
    </row>
    <row r="9800" spans="1:14" x14ac:dyDescent="0.2">
      <c r="A9800" t="s">
        <v>10053</v>
      </c>
      <c r="B9800" t="s">
        <v>35316</v>
      </c>
      <c r="I9800" t="s">
        <v>4</v>
      </c>
      <c r="J9800">
        <v>130.47999999999999</v>
      </c>
      <c r="M9800">
        <v>130.47999999999999</v>
      </c>
      <c r="N9800">
        <f t="shared" si="153"/>
        <v>0</v>
      </c>
    </row>
    <row r="9801" spans="1:14" x14ac:dyDescent="0.2">
      <c r="A9801" t="s">
        <v>10054</v>
      </c>
      <c r="B9801" t="s">
        <v>35317</v>
      </c>
      <c r="I9801" t="s">
        <v>4</v>
      </c>
      <c r="J9801">
        <v>539.91</v>
      </c>
      <c r="M9801">
        <v>539.91</v>
      </c>
      <c r="N9801">
        <f t="shared" si="153"/>
        <v>0</v>
      </c>
    </row>
    <row r="9802" spans="1:14" x14ac:dyDescent="0.2">
      <c r="A9802" t="s">
        <v>10055</v>
      </c>
      <c r="B9802" t="s">
        <v>35317</v>
      </c>
      <c r="I9802" t="s">
        <v>4</v>
      </c>
      <c r="J9802">
        <v>522.42999999999995</v>
      </c>
      <c r="M9802">
        <v>522.42999999999995</v>
      </c>
      <c r="N9802">
        <f t="shared" si="153"/>
        <v>0</v>
      </c>
    </row>
    <row r="9803" spans="1:14" x14ac:dyDescent="0.2">
      <c r="A9803" t="s">
        <v>10056</v>
      </c>
      <c r="B9803" t="s">
        <v>35318</v>
      </c>
      <c r="I9803" t="s">
        <v>4</v>
      </c>
      <c r="J9803">
        <v>147</v>
      </c>
      <c r="M9803">
        <v>147</v>
      </c>
      <c r="N9803">
        <f t="shared" si="153"/>
        <v>0</v>
      </c>
    </row>
    <row r="9804" spans="1:14" x14ac:dyDescent="0.2">
      <c r="A9804" t="s">
        <v>10057</v>
      </c>
      <c r="B9804" t="s">
        <v>35318</v>
      </c>
      <c r="I9804" t="s">
        <v>4</v>
      </c>
      <c r="J9804">
        <v>147</v>
      </c>
      <c r="M9804">
        <v>147</v>
      </c>
      <c r="N9804">
        <f t="shared" si="153"/>
        <v>0</v>
      </c>
    </row>
    <row r="9805" spans="1:14" x14ac:dyDescent="0.2">
      <c r="A9805" t="s">
        <v>10058</v>
      </c>
      <c r="B9805" t="s">
        <v>35319</v>
      </c>
      <c r="I9805" t="s">
        <v>4</v>
      </c>
      <c r="J9805">
        <v>556.41999999999996</v>
      </c>
      <c r="M9805">
        <v>556.41999999999996</v>
      </c>
      <c r="N9805">
        <f t="shared" si="153"/>
        <v>0</v>
      </c>
    </row>
    <row r="9806" spans="1:14" x14ac:dyDescent="0.2">
      <c r="A9806" t="s">
        <v>10059</v>
      </c>
      <c r="B9806" t="s">
        <v>35319</v>
      </c>
      <c r="I9806" t="s">
        <v>4</v>
      </c>
      <c r="J9806">
        <v>538.94000000000005</v>
      </c>
      <c r="M9806">
        <v>538.94000000000005</v>
      </c>
      <c r="N9806">
        <f t="shared" si="153"/>
        <v>0</v>
      </c>
    </row>
    <row r="9807" spans="1:14" x14ac:dyDescent="0.2">
      <c r="A9807" t="s">
        <v>10060</v>
      </c>
      <c r="B9807" t="s">
        <v>35320</v>
      </c>
      <c r="I9807" t="s">
        <v>4</v>
      </c>
      <c r="J9807">
        <v>171.76</v>
      </c>
      <c r="M9807">
        <v>171.76</v>
      </c>
      <c r="N9807">
        <f t="shared" si="153"/>
        <v>0</v>
      </c>
    </row>
    <row r="9808" spans="1:14" x14ac:dyDescent="0.2">
      <c r="A9808" t="s">
        <v>10061</v>
      </c>
      <c r="B9808" t="s">
        <v>35320</v>
      </c>
      <c r="I9808" t="s">
        <v>4</v>
      </c>
      <c r="J9808">
        <v>171.76</v>
      </c>
      <c r="M9808">
        <v>171.76</v>
      </c>
      <c r="N9808">
        <f t="shared" si="153"/>
        <v>0</v>
      </c>
    </row>
    <row r="9809" spans="1:14" x14ac:dyDescent="0.2">
      <c r="A9809" t="s">
        <v>10062</v>
      </c>
      <c r="B9809" t="s">
        <v>35321</v>
      </c>
      <c r="I9809" t="s">
        <v>4</v>
      </c>
      <c r="J9809">
        <v>218.02</v>
      </c>
      <c r="M9809">
        <v>218.02</v>
      </c>
      <c r="N9809">
        <f t="shared" si="153"/>
        <v>0</v>
      </c>
    </row>
    <row r="9810" spans="1:14" x14ac:dyDescent="0.2">
      <c r="A9810" t="s">
        <v>10063</v>
      </c>
      <c r="B9810" t="s">
        <v>35321</v>
      </c>
      <c r="I9810" t="s">
        <v>4</v>
      </c>
      <c r="J9810">
        <v>218.02</v>
      </c>
      <c r="M9810">
        <v>218.02</v>
      </c>
      <c r="N9810">
        <f t="shared" si="153"/>
        <v>0</v>
      </c>
    </row>
    <row r="9811" spans="1:14" x14ac:dyDescent="0.2">
      <c r="A9811" t="s">
        <v>10064</v>
      </c>
      <c r="B9811" t="s">
        <v>35322</v>
      </c>
      <c r="I9811" t="s">
        <v>4</v>
      </c>
      <c r="J9811">
        <v>107.36</v>
      </c>
      <c r="M9811">
        <v>107.36</v>
      </c>
      <c r="N9811">
        <f t="shared" si="153"/>
        <v>0</v>
      </c>
    </row>
    <row r="9812" spans="1:14" x14ac:dyDescent="0.2">
      <c r="A9812" t="s">
        <v>10065</v>
      </c>
      <c r="B9812" t="s">
        <v>35322</v>
      </c>
      <c r="I9812" t="s">
        <v>4</v>
      </c>
      <c r="J9812">
        <v>107.36</v>
      </c>
      <c r="M9812">
        <v>107.36</v>
      </c>
      <c r="N9812">
        <f t="shared" si="153"/>
        <v>0</v>
      </c>
    </row>
    <row r="9813" spans="1:14" x14ac:dyDescent="0.2">
      <c r="A9813" t="s">
        <v>10066</v>
      </c>
      <c r="B9813" t="s">
        <v>35323</v>
      </c>
      <c r="I9813" t="s">
        <v>4</v>
      </c>
      <c r="J9813">
        <v>244.44</v>
      </c>
      <c r="M9813">
        <v>244.44</v>
      </c>
      <c r="N9813">
        <f t="shared" si="153"/>
        <v>0</v>
      </c>
    </row>
    <row r="9814" spans="1:14" x14ac:dyDescent="0.2">
      <c r="A9814" t="s">
        <v>10067</v>
      </c>
      <c r="B9814" t="s">
        <v>35323</v>
      </c>
      <c r="I9814" t="s">
        <v>4</v>
      </c>
      <c r="J9814">
        <v>244.44</v>
      </c>
      <c r="M9814">
        <v>244.44</v>
      </c>
      <c r="N9814">
        <f t="shared" si="153"/>
        <v>0</v>
      </c>
    </row>
    <row r="9815" spans="1:14" x14ac:dyDescent="0.2">
      <c r="A9815" t="s">
        <v>10068</v>
      </c>
      <c r="B9815" t="s">
        <v>35324</v>
      </c>
      <c r="I9815" t="s">
        <v>4</v>
      </c>
      <c r="J9815">
        <v>229.58</v>
      </c>
      <c r="M9815">
        <v>229.58</v>
      </c>
      <c r="N9815">
        <f t="shared" si="153"/>
        <v>0</v>
      </c>
    </row>
    <row r="9816" spans="1:14" x14ac:dyDescent="0.2">
      <c r="A9816" t="s">
        <v>10069</v>
      </c>
      <c r="B9816" t="s">
        <v>35324</v>
      </c>
      <c r="I9816" t="s">
        <v>4</v>
      </c>
      <c r="J9816">
        <v>229.58</v>
      </c>
      <c r="M9816">
        <v>229.58</v>
      </c>
      <c r="N9816">
        <f t="shared" si="153"/>
        <v>0</v>
      </c>
    </row>
    <row r="9817" spans="1:14" x14ac:dyDescent="0.2">
      <c r="A9817" t="s">
        <v>10070</v>
      </c>
      <c r="B9817" t="s">
        <v>35325</v>
      </c>
      <c r="I9817" t="s">
        <v>4</v>
      </c>
      <c r="J9817">
        <v>178.02</v>
      </c>
      <c r="M9817">
        <v>178.02</v>
      </c>
      <c r="N9817">
        <f t="shared" si="153"/>
        <v>0</v>
      </c>
    </row>
    <row r="9818" spans="1:14" x14ac:dyDescent="0.2">
      <c r="A9818" t="s">
        <v>10071</v>
      </c>
      <c r="B9818" t="s">
        <v>35325</v>
      </c>
      <c r="I9818" t="s">
        <v>4</v>
      </c>
      <c r="J9818">
        <v>178.02</v>
      </c>
      <c r="M9818">
        <v>178.02</v>
      </c>
      <c r="N9818">
        <f t="shared" si="153"/>
        <v>0</v>
      </c>
    </row>
    <row r="9819" spans="1:14" x14ac:dyDescent="0.2">
      <c r="A9819" t="s">
        <v>10072</v>
      </c>
      <c r="B9819" t="s">
        <v>35326</v>
      </c>
      <c r="I9819" t="s">
        <v>3</v>
      </c>
      <c r="J9819">
        <v>30.99</v>
      </c>
      <c r="M9819">
        <v>30.99</v>
      </c>
      <c r="N9819">
        <f t="shared" si="153"/>
        <v>0</v>
      </c>
    </row>
    <row r="9820" spans="1:14" x14ac:dyDescent="0.2">
      <c r="A9820" t="s">
        <v>10073</v>
      </c>
      <c r="B9820" t="s">
        <v>35326</v>
      </c>
      <c r="I9820" t="s">
        <v>3</v>
      </c>
      <c r="J9820">
        <v>28.12</v>
      </c>
      <c r="M9820">
        <v>28.12</v>
      </c>
      <c r="N9820">
        <f t="shared" si="153"/>
        <v>0</v>
      </c>
    </row>
    <row r="9821" spans="1:14" x14ac:dyDescent="0.2">
      <c r="A9821" t="s">
        <v>10074</v>
      </c>
      <c r="B9821" t="s">
        <v>35327</v>
      </c>
      <c r="I9821" t="s">
        <v>3</v>
      </c>
      <c r="J9821">
        <v>34.82</v>
      </c>
      <c r="M9821">
        <v>34.82</v>
      </c>
      <c r="N9821">
        <f t="shared" si="153"/>
        <v>0</v>
      </c>
    </row>
    <row r="9822" spans="1:14" x14ac:dyDescent="0.2">
      <c r="A9822" t="s">
        <v>10075</v>
      </c>
      <c r="B9822" t="s">
        <v>35327</v>
      </c>
      <c r="I9822" t="s">
        <v>3</v>
      </c>
      <c r="J9822">
        <v>31.95</v>
      </c>
      <c r="M9822">
        <v>31.95</v>
      </c>
      <c r="N9822">
        <f t="shared" si="153"/>
        <v>0</v>
      </c>
    </row>
    <row r="9823" spans="1:14" x14ac:dyDescent="0.2">
      <c r="A9823" t="s">
        <v>10076</v>
      </c>
      <c r="B9823" t="s">
        <v>35328</v>
      </c>
      <c r="I9823" t="s">
        <v>3</v>
      </c>
      <c r="J9823">
        <v>38.29</v>
      </c>
      <c r="M9823">
        <v>38.29</v>
      </c>
      <c r="N9823">
        <f t="shared" si="153"/>
        <v>0</v>
      </c>
    </row>
    <row r="9824" spans="1:14" x14ac:dyDescent="0.2">
      <c r="A9824" t="s">
        <v>10077</v>
      </c>
      <c r="B9824" t="s">
        <v>35328</v>
      </c>
      <c r="I9824" t="s">
        <v>3</v>
      </c>
      <c r="J9824">
        <v>35.409999999999997</v>
      </c>
      <c r="M9824">
        <v>35.409999999999997</v>
      </c>
      <c r="N9824">
        <f t="shared" si="153"/>
        <v>0</v>
      </c>
    </row>
    <row r="9825" spans="1:14" x14ac:dyDescent="0.2">
      <c r="A9825" t="s">
        <v>10078</v>
      </c>
      <c r="B9825" t="s">
        <v>35329</v>
      </c>
      <c r="I9825" t="s">
        <v>3</v>
      </c>
      <c r="J9825">
        <v>45.11</v>
      </c>
      <c r="M9825">
        <v>45.11</v>
      </c>
      <c r="N9825">
        <f t="shared" si="153"/>
        <v>0</v>
      </c>
    </row>
    <row r="9826" spans="1:14" x14ac:dyDescent="0.2">
      <c r="A9826" t="s">
        <v>10079</v>
      </c>
      <c r="B9826" t="s">
        <v>35329</v>
      </c>
      <c r="I9826" t="s">
        <v>3</v>
      </c>
      <c r="J9826">
        <v>42.24</v>
      </c>
      <c r="M9826">
        <v>42.24</v>
      </c>
      <c r="N9826">
        <f t="shared" si="153"/>
        <v>0</v>
      </c>
    </row>
    <row r="9827" spans="1:14" x14ac:dyDescent="0.2">
      <c r="A9827" t="s">
        <v>10080</v>
      </c>
      <c r="B9827" t="s">
        <v>35330</v>
      </c>
      <c r="I9827" t="s">
        <v>3</v>
      </c>
      <c r="J9827">
        <v>61.23</v>
      </c>
      <c r="M9827">
        <v>61.23</v>
      </c>
      <c r="N9827">
        <f t="shared" si="153"/>
        <v>0</v>
      </c>
    </row>
    <row r="9828" spans="1:14" x14ac:dyDescent="0.2">
      <c r="A9828" t="s">
        <v>10081</v>
      </c>
      <c r="B9828" t="s">
        <v>35330</v>
      </c>
      <c r="I9828" t="s">
        <v>3</v>
      </c>
      <c r="J9828">
        <v>58.3</v>
      </c>
      <c r="M9828">
        <v>58.3</v>
      </c>
      <c r="N9828">
        <f t="shared" si="153"/>
        <v>0</v>
      </c>
    </row>
    <row r="9829" spans="1:14" x14ac:dyDescent="0.2">
      <c r="A9829" t="s">
        <v>10082</v>
      </c>
      <c r="B9829" t="s">
        <v>35331</v>
      </c>
      <c r="I9829" t="s">
        <v>3</v>
      </c>
      <c r="J9829">
        <v>598.94000000000005</v>
      </c>
      <c r="M9829">
        <v>598.94000000000005</v>
      </c>
      <c r="N9829">
        <f t="shared" si="153"/>
        <v>0</v>
      </c>
    </row>
    <row r="9830" spans="1:14" x14ac:dyDescent="0.2">
      <c r="A9830" t="s">
        <v>10083</v>
      </c>
      <c r="B9830" t="s">
        <v>35331</v>
      </c>
      <c r="I9830" t="s">
        <v>3</v>
      </c>
      <c r="J9830">
        <v>571.34</v>
      </c>
      <c r="M9830">
        <v>571.34</v>
      </c>
      <c r="N9830">
        <f t="shared" si="153"/>
        <v>0</v>
      </c>
    </row>
    <row r="9831" spans="1:14" x14ac:dyDescent="0.2">
      <c r="A9831" t="s">
        <v>10084</v>
      </c>
      <c r="B9831" t="s">
        <v>35332</v>
      </c>
      <c r="I9831" t="s">
        <v>3</v>
      </c>
      <c r="J9831">
        <v>585.11</v>
      </c>
      <c r="M9831">
        <v>585.11</v>
      </c>
      <c r="N9831">
        <f t="shared" si="153"/>
        <v>0</v>
      </c>
    </row>
    <row r="9832" spans="1:14" x14ac:dyDescent="0.2">
      <c r="A9832" t="s">
        <v>10085</v>
      </c>
      <c r="B9832" t="s">
        <v>35332</v>
      </c>
      <c r="I9832" t="s">
        <v>3</v>
      </c>
      <c r="J9832">
        <v>557.51</v>
      </c>
      <c r="M9832">
        <v>557.51</v>
      </c>
      <c r="N9832">
        <f t="shared" si="153"/>
        <v>0</v>
      </c>
    </row>
    <row r="9833" spans="1:14" x14ac:dyDescent="0.2">
      <c r="A9833" t="s">
        <v>10086</v>
      </c>
      <c r="B9833" t="s">
        <v>35333</v>
      </c>
      <c r="I9833" t="s">
        <v>3</v>
      </c>
      <c r="J9833">
        <v>583.88</v>
      </c>
      <c r="M9833">
        <v>583.88</v>
      </c>
      <c r="N9833">
        <f t="shared" si="153"/>
        <v>0</v>
      </c>
    </row>
    <row r="9834" spans="1:14" x14ac:dyDescent="0.2">
      <c r="A9834" t="s">
        <v>10087</v>
      </c>
      <c r="B9834" t="s">
        <v>35333</v>
      </c>
      <c r="I9834" t="s">
        <v>3</v>
      </c>
      <c r="J9834">
        <v>556.28</v>
      </c>
      <c r="M9834">
        <v>556.28</v>
      </c>
      <c r="N9834">
        <f t="shared" si="153"/>
        <v>0</v>
      </c>
    </row>
    <row r="9835" spans="1:14" x14ac:dyDescent="0.2">
      <c r="A9835" t="s">
        <v>10088</v>
      </c>
      <c r="B9835" t="s">
        <v>35334</v>
      </c>
      <c r="I9835" t="s">
        <v>113</v>
      </c>
      <c r="J9835">
        <v>51.04</v>
      </c>
      <c r="M9835">
        <v>51.04</v>
      </c>
      <c r="N9835">
        <f t="shared" si="153"/>
        <v>0</v>
      </c>
    </row>
    <row r="9836" spans="1:14" x14ac:dyDescent="0.2">
      <c r="A9836" t="s">
        <v>10089</v>
      </c>
      <c r="B9836" t="s">
        <v>35334</v>
      </c>
      <c r="I9836" t="s">
        <v>113</v>
      </c>
      <c r="J9836">
        <v>46.98</v>
      </c>
      <c r="M9836">
        <v>46.98</v>
      </c>
      <c r="N9836">
        <f t="shared" si="153"/>
        <v>0</v>
      </c>
    </row>
    <row r="9837" spans="1:14" x14ac:dyDescent="0.2">
      <c r="A9837" t="s">
        <v>10090</v>
      </c>
      <c r="B9837" t="s">
        <v>35335</v>
      </c>
      <c r="I9837" t="s">
        <v>113</v>
      </c>
      <c r="J9837">
        <v>29.51</v>
      </c>
      <c r="M9837">
        <v>29.51</v>
      </c>
      <c r="N9837">
        <f t="shared" si="153"/>
        <v>0</v>
      </c>
    </row>
    <row r="9838" spans="1:14" x14ac:dyDescent="0.2">
      <c r="A9838" t="s">
        <v>10091</v>
      </c>
      <c r="B9838" t="s">
        <v>35335</v>
      </c>
      <c r="I9838" t="s">
        <v>113</v>
      </c>
      <c r="J9838">
        <v>27.38</v>
      </c>
      <c r="M9838">
        <v>27.38</v>
      </c>
      <c r="N9838">
        <f t="shared" si="153"/>
        <v>0</v>
      </c>
    </row>
    <row r="9839" spans="1:14" x14ac:dyDescent="0.2">
      <c r="A9839" t="s">
        <v>10092</v>
      </c>
      <c r="B9839" t="s">
        <v>35336</v>
      </c>
      <c r="I9839" t="s">
        <v>4</v>
      </c>
      <c r="J9839">
        <v>125.69</v>
      </c>
      <c r="M9839">
        <v>125.69</v>
      </c>
      <c r="N9839">
        <f t="shared" si="153"/>
        <v>0</v>
      </c>
    </row>
    <row r="9840" spans="1:14" x14ac:dyDescent="0.2">
      <c r="A9840" t="s">
        <v>10093</v>
      </c>
      <c r="B9840" t="s">
        <v>35336</v>
      </c>
      <c r="I9840" t="s">
        <v>4</v>
      </c>
      <c r="J9840">
        <v>119.01</v>
      </c>
      <c r="M9840">
        <v>119.01</v>
      </c>
      <c r="N9840">
        <f t="shared" si="153"/>
        <v>0</v>
      </c>
    </row>
    <row r="9841" spans="1:14" x14ac:dyDescent="0.2">
      <c r="A9841" t="s">
        <v>10094</v>
      </c>
      <c r="B9841" t="s">
        <v>35337</v>
      </c>
      <c r="I9841" t="s">
        <v>4</v>
      </c>
      <c r="J9841">
        <v>216.43</v>
      </c>
      <c r="M9841">
        <v>216.43</v>
      </c>
      <c r="N9841">
        <f t="shared" si="153"/>
        <v>0</v>
      </c>
    </row>
    <row r="9842" spans="1:14" x14ac:dyDescent="0.2">
      <c r="A9842" t="s">
        <v>10095</v>
      </c>
      <c r="B9842" t="s">
        <v>35337</v>
      </c>
      <c r="I9842" t="s">
        <v>4</v>
      </c>
      <c r="J9842">
        <v>205.78</v>
      </c>
      <c r="M9842">
        <v>205.78</v>
      </c>
      <c r="N9842">
        <f t="shared" si="153"/>
        <v>0</v>
      </c>
    </row>
    <row r="9843" spans="1:14" x14ac:dyDescent="0.2">
      <c r="A9843" t="s">
        <v>10096</v>
      </c>
      <c r="B9843" t="s">
        <v>35338</v>
      </c>
      <c r="I9843" t="s">
        <v>4</v>
      </c>
      <c r="J9843">
        <v>96.69</v>
      </c>
      <c r="M9843">
        <v>96.69</v>
      </c>
      <c r="N9843">
        <f t="shared" si="153"/>
        <v>0</v>
      </c>
    </row>
    <row r="9844" spans="1:14" x14ac:dyDescent="0.2">
      <c r="A9844" t="s">
        <v>10097</v>
      </c>
      <c r="B9844" t="s">
        <v>35338</v>
      </c>
      <c r="I9844" t="s">
        <v>4</v>
      </c>
      <c r="J9844">
        <v>91.55</v>
      </c>
      <c r="M9844">
        <v>91.55</v>
      </c>
      <c r="N9844">
        <f t="shared" si="153"/>
        <v>0</v>
      </c>
    </row>
    <row r="9845" spans="1:14" x14ac:dyDescent="0.2">
      <c r="A9845" t="s">
        <v>10098</v>
      </c>
      <c r="B9845" t="s">
        <v>35339</v>
      </c>
      <c r="I9845" t="s">
        <v>4</v>
      </c>
      <c r="J9845">
        <v>166.48</v>
      </c>
      <c r="M9845">
        <v>166.48</v>
      </c>
      <c r="N9845">
        <f t="shared" si="153"/>
        <v>0</v>
      </c>
    </row>
    <row r="9846" spans="1:14" x14ac:dyDescent="0.2">
      <c r="A9846" t="s">
        <v>10099</v>
      </c>
      <c r="B9846" t="s">
        <v>35339</v>
      </c>
      <c r="I9846" t="s">
        <v>4</v>
      </c>
      <c r="J9846">
        <v>158.29</v>
      </c>
      <c r="M9846">
        <v>158.29</v>
      </c>
      <c r="N9846">
        <f t="shared" si="153"/>
        <v>0</v>
      </c>
    </row>
    <row r="9847" spans="1:14" x14ac:dyDescent="0.2">
      <c r="A9847" t="s">
        <v>10100</v>
      </c>
      <c r="B9847" t="s">
        <v>35340</v>
      </c>
      <c r="I9847" t="s">
        <v>4</v>
      </c>
      <c r="J9847">
        <v>82.18</v>
      </c>
      <c r="M9847">
        <v>82.18</v>
      </c>
      <c r="N9847">
        <f t="shared" si="153"/>
        <v>0</v>
      </c>
    </row>
    <row r="9848" spans="1:14" x14ac:dyDescent="0.2">
      <c r="A9848" t="s">
        <v>10101</v>
      </c>
      <c r="B9848" t="s">
        <v>35340</v>
      </c>
      <c r="I9848" t="s">
        <v>4</v>
      </c>
      <c r="J9848">
        <v>77.81</v>
      </c>
      <c r="M9848">
        <v>77.81</v>
      </c>
      <c r="N9848">
        <f t="shared" si="153"/>
        <v>0</v>
      </c>
    </row>
    <row r="9849" spans="1:14" x14ac:dyDescent="0.2">
      <c r="A9849" t="s">
        <v>10102</v>
      </c>
      <c r="B9849" t="s">
        <v>35341</v>
      </c>
      <c r="I9849" t="s">
        <v>4</v>
      </c>
      <c r="J9849">
        <v>141.51</v>
      </c>
      <c r="M9849">
        <v>141.51</v>
      </c>
      <c r="N9849">
        <f t="shared" si="153"/>
        <v>0</v>
      </c>
    </row>
    <row r="9850" spans="1:14" x14ac:dyDescent="0.2">
      <c r="A9850" t="s">
        <v>10103</v>
      </c>
      <c r="B9850" t="s">
        <v>35341</v>
      </c>
      <c r="I9850" t="s">
        <v>4</v>
      </c>
      <c r="J9850">
        <v>134.55000000000001</v>
      </c>
      <c r="M9850">
        <v>134.55000000000001</v>
      </c>
      <c r="N9850">
        <f t="shared" si="153"/>
        <v>0</v>
      </c>
    </row>
    <row r="9851" spans="1:14" x14ac:dyDescent="0.2">
      <c r="A9851" t="s">
        <v>10104</v>
      </c>
      <c r="B9851" t="s">
        <v>35342</v>
      </c>
      <c r="I9851" t="s">
        <v>5</v>
      </c>
      <c r="J9851">
        <v>26.55</v>
      </c>
      <c r="M9851">
        <v>26.55</v>
      </c>
      <c r="N9851">
        <f t="shared" si="153"/>
        <v>0</v>
      </c>
    </row>
    <row r="9852" spans="1:14" x14ac:dyDescent="0.2">
      <c r="A9852" t="s">
        <v>10105</v>
      </c>
      <c r="B9852" t="s">
        <v>35342</v>
      </c>
      <c r="I9852" t="s">
        <v>5</v>
      </c>
      <c r="J9852">
        <v>23.01</v>
      </c>
      <c r="M9852">
        <v>23.01</v>
      </c>
      <c r="N9852">
        <f t="shared" si="153"/>
        <v>0</v>
      </c>
    </row>
    <row r="9853" spans="1:14" x14ac:dyDescent="0.2">
      <c r="A9853" t="s">
        <v>10106</v>
      </c>
      <c r="B9853" t="s">
        <v>35343</v>
      </c>
      <c r="I9853" t="s">
        <v>4</v>
      </c>
      <c r="J9853">
        <v>52.64</v>
      </c>
      <c r="M9853">
        <v>52.64</v>
      </c>
      <c r="N9853">
        <f t="shared" si="153"/>
        <v>0</v>
      </c>
    </row>
    <row r="9854" spans="1:14" x14ac:dyDescent="0.2">
      <c r="A9854" t="s">
        <v>10107</v>
      </c>
      <c r="B9854" t="s">
        <v>35343</v>
      </c>
      <c r="I9854" t="s">
        <v>4</v>
      </c>
      <c r="J9854">
        <v>51.43</v>
      </c>
      <c r="M9854">
        <v>51.43</v>
      </c>
      <c r="N9854">
        <f t="shared" si="153"/>
        <v>0</v>
      </c>
    </row>
    <row r="9855" spans="1:14" x14ac:dyDescent="0.2">
      <c r="A9855" t="s">
        <v>148</v>
      </c>
      <c r="B9855" t="s">
        <v>35344</v>
      </c>
      <c r="I9855" t="s">
        <v>113</v>
      </c>
      <c r="J9855">
        <v>11.25</v>
      </c>
      <c r="M9855">
        <v>11.25</v>
      </c>
      <c r="N9855">
        <f t="shared" si="153"/>
        <v>0</v>
      </c>
    </row>
    <row r="9856" spans="1:14" x14ac:dyDescent="0.2">
      <c r="A9856" t="s">
        <v>10108</v>
      </c>
      <c r="B9856" t="s">
        <v>35344</v>
      </c>
      <c r="I9856" t="s">
        <v>113</v>
      </c>
      <c r="J9856">
        <v>11.25</v>
      </c>
      <c r="M9856">
        <v>11.25</v>
      </c>
      <c r="N9856">
        <f t="shared" si="153"/>
        <v>0</v>
      </c>
    </row>
    <row r="9857" spans="1:14" x14ac:dyDescent="0.2">
      <c r="A9857" t="s">
        <v>10109</v>
      </c>
      <c r="B9857" t="s">
        <v>35345</v>
      </c>
      <c r="I9857" t="s">
        <v>113</v>
      </c>
      <c r="J9857">
        <v>10.3</v>
      </c>
      <c r="M9857">
        <v>10.3</v>
      </c>
      <c r="N9857">
        <f t="shared" si="153"/>
        <v>0</v>
      </c>
    </row>
    <row r="9858" spans="1:14" x14ac:dyDescent="0.2">
      <c r="A9858" t="s">
        <v>10110</v>
      </c>
      <c r="B9858" t="s">
        <v>35345</v>
      </c>
      <c r="I9858" t="s">
        <v>113</v>
      </c>
      <c r="J9858">
        <v>10.3</v>
      </c>
      <c r="M9858">
        <v>10.3</v>
      </c>
      <c r="N9858">
        <f t="shared" si="153"/>
        <v>0</v>
      </c>
    </row>
    <row r="9859" spans="1:14" x14ac:dyDescent="0.2">
      <c r="A9859" t="s">
        <v>10111</v>
      </c>
      <c r="B9859" t="s">
        <v>35346</v>
      </c>
      <c r="I9859" t="s">
        <v>113</v>
      </c>
      <c r="J9859">
        <v>11.37</v>
      </c>
      <c r="M9859">
        <v>11.37</v>
      </c>
      <c r="N9859">
        <f t="shared" si="153"/>
        <v>0</v>
      </c>
    </row>
    <row r="9860" spans="1:14" x14ac:dyDescent="0.2">
      <c r="A9860" t="s">
        <v>10112</v>
      </c>
      <c r="B9860" t="s">
        <v>35346</v>
      </c>
      <c r="I9860" t="s">
        <v>113</v>
      </c>
      <c r="J9860">
        <v>11.37</v>
      </c>
      <c r="M9860">
        <v>11.37</v>
      </c>
      <c r="N9860">
        <f t="shared" ref="N9860:N9923" si="154">J9860-M9860</f>
        <v>0</v>
      </c>
    </row>
    <row r="9861" spans="1:14" x14ac:dyDescent="0.2">
      <c r="A9861" t="s">
        <v>28056</v>
      </c>
      <c r="B9861" t="s">
        <v>35347</v>
      </c>
      <c r="I9861" t="s">
        <v>113</v>
      </c>
      <c r="J9861">
        <v>10</v>
      </c>
      <c r="M9861">
        <v>10</v>
      </c>
      <c r="N9861">
        <f t="shared" si="154"/>
        <v>0</v>
      </c>
    </row>
    <row r="9862" spans="1:14" x14ac:dyDescent="0.2">
      <c r="A9862" t="s">
        <v>28057</v>
      </c>
      <c r="B9862" t="s">
        <v>35347</v>
      </c>
      <c r="I9862" t="s">
        <v>113</v>
      </c>
      <c r="J9862">
        <v>10</v>
      </c>
      <c r="M9862">
        <v>10</v>
      </c>
      <c r="N9862">
        <f t="shared" si="154"/>
        <v>0</v>
      </c>
    </row>
    <row r="9863" spans="1:14" x14ac:dyDescent="0.2">
      <c r="A9863" t="s">
        <v>10113</v>
      </c>
      <c r="B9863" t="s">
        <v>35348</v>
      </c>
      <c r="I9863" t="s">
        <v>113</v>
      </c>
      <c r="J9863">
        <v>10.97</v>
      </c>
      <c r="M9863">
        <v>10.97</v>
      </c>
      <c r="N9863">
        <f t="shared" si="154"/>
        <v>0</v>
      </c>
    </row>
    <row r="9864" spans="1:14" x14ac:dyDescent="0.2">
      <c r="A9864" t="s">
        <v>10114</v>
      </c>
      <c r="B9864" t="s">
        <v>35348</v>
      </c>
      <c r="I9864" t="s">
        <v>113</v>
      </c>
      <c r="J9864">
        <v>10.97</v>
      </c>
      <c r="M9864">
        <v>10.97</v>
      </c>
      <c r="N9864">
        <f t="shared" si="154"/>
        <v>0</v>
      </c>
    </row>
    <row r="9865" spans="1:14" x14ac:dyDescent="0.2">
      <c r="A9865" t="s">
        <v>10115</v>
      </c>
      <c r="B9865" t="s">
        <v>35349</v>
      </c>
      <c r="I9865" t="s">
        <v>20</v>
      </c>
      <c r="J9865">
        <v>1766.56</v>
      </c>
      <c r="M9865">
        <v>1766.56</v>
      </c>
      <c r="N9865">
        <f t="shared" si="154"/>
        <v>0</v>
      </c>
    </row>
    <row r="9866" spans="1:14" x14ac:dyDescent="0.2">
      <c r="A9866" t="s">
        <v>10116</v>
      </c>
      <c r="B9866" t="s">
        <v>35349</v>
      </c>
      <c r="I9866" t="s">
        <v>20</v>
      </c>
      <c r="J9866">
        <v>1724.29</v>
      </c>
      <c r="M9866">
        <v>1724.29</v>
      </c>
      <c r="N9866">
        <f t="shared" si="154"/>
        <v>0</v>
      </c>
    </row>
    <row r="9867" spans="1:14" x14ac:dyDescent="0.2">
      <c r="A9867" t="s">
        <v>10117</v>
      </c>
      <c r="B9867" t="s">
        <v>35350</v>
      </c>
      <c r="I9867" t="s">
        <v>20</v>
      </c>
      <c r="J9867">
        <v>1413.25</v>
      </c>
      <c r="M9867">
        <v>1413.25</v>
      </c>
      <c r="N9867">
        <f t="shared" si="154"/>
        <v>0</v>
      </c>
    </row>
    <row r="9868" spans="1:14" x14ac:dyDescent="0.2">
      <c r="A9868" t="s">
        <v>10118</v>
      </c>
      <c r="B9868" t="s">
        <v>35350</v>
      </c>
      <c r="I9868" t="s">
        <v>20</v>
      </c>
      <c r="J9868">
        <v>1379.43</v>
      </c>
      <c r="M9868">
        <v>1379.43</v>
      </c>
      <c r="N9868">
        <f t="shared" si="154"/>
        <v>0</v>
      </c>
    </row>
    <row r="9869" spans="1:14" x14ac:dyDescent="0.2">
      <c r="A9869" t="s">
        <v>10119</v>
      </c>
      <c r="B9869" t="s">
        <v>35351</v>
      </c>
      <c r="I9869" t="s">
        <v>20</v>
      </c>
      <c r="J9869">
        <v>1236.5899999999999</v>
      </c>
      <c r="M9869">
        <v>1236.5899999999999</v>
      </c>
      <c r="N9869">
        <f t="shared" si="154"/>
        <v>0</v>
      </c>
    </row>
    <row r="9870" spans="1:14" x14ac:dyDescent="0.2">
      <c r="A9870" t="s">
        <v>10120</v>
      </c>
      <c r="B9870" t="s">
        <v>35351</v>
      </c>
      <c r="I9870" t="s">
        <v>20</v>
      </c>
      <c r="J9870">
        <v>1207</v>
      </c>
      <c r="M9870">
        <v>1207</v>
      </c>
      <c r="N9870">
        <f t="shared" si="154"/>
        <v>0</v>
      </c>
    </row>
    <row r="9871" spans="1:14" x14ac:dyDescent="0.2">
      <c r="A9871" t="s">
        <v>10121</v>
      </c>
      <c r="B9871" t="s">
        <v>35352</v>
      </c>
      <c r="I9871" t="s">
        <v>20</v>
      </c>
      <c r="J9871">
        <v>989.27</v>
      </c>
      <c r="M9871">
        <v>989.27</v>
      </c>
      <c r="N9871">
        <f t="shared" si="154"/>
        <v>0</v>
      </c>
    </row>
    <row r="9872" spans="1:14" x14ac:dyDescent="0.2">
      <c r="A9872" t="s">
        <v>10122</v>
      </c>
      <c r="B9872" t="s">
        <v>35352</v>
      </c>
      <c r="I9872" t="s">
        <v>20</v>
      </c>
      <c r="J9872">
        <v>965.6</v>
      </c>
      <c r="M9872">
        <v>965.6</v>
      </c>
      <c r="N9872">
        <f t="shared" si="154"/>
        <v>0</v>
      </c>
    </row>
    <row r="9873" spans="1:14" x14ac:dyDescent="0.2">
      <c r="A9873" t="s">
        <v>10123</v>
      </c>
      <c r="B9873" t="s">
        <v>35353</v>
      </c>
      <c r="I9873" t="s">
        <v>20</v>
      </c>
      <c r="J9873">
        <v>2371.89</v>
      </c>
      <c r="M9873">
        <v>2371.89</v>
      </c>
      <c r="N9873">
        <f t="shared" si="154"/>
        <v>0</v>
      </c>
    </row>
    <row r="9874" spans="1:14" x14ac:dyDescent="0.2">
      <c r="A9874" t="s">
        <v>10124</v>
      </c>
      <c r="B9874" t="s">
        <v>35353</v>
      </c>
      <c r="I9874" t="s">
        <v>20</v>
      </c>
      <c r="J9874">
        <v>2329.62</v>
      </c>
      <c r="M9874">
        <v>2329.62</v>
      </c>
      <c r="N9874">
        <f t="shared" si="154"/>
        <v>0</v>
      </c>
    </row>
    <row r="9875" spans="1:14" x14ac:dyDescent="0.2">
      <c r="A9875" t="s">
        <v>10125</v>
      </c>
      <c r="B9875" t="s">
        <v>35354</v>
      </c>
      <c r="I9875" t="s">
        <v>20</v>
      </c>
      <c r="J9875">
        <v>1897.51</v>
      </c>
      <c r="M9875">
        <v>1897.51</v>
      </c>
      <c r="N9875">
        <f t="shared" si="154"/>
        <v>0</v>
      </c>
    </row>
    <row r="9876" spans="1:14" x14ac:dyDescent="0.2">
      <c r="A9876" t="s">
        <v>10126</v>
      </c>
      <c r="B9876" t="s">
        <v>35354</v>
      </c>
      <c r="I9876" t="s">
        <v>20</v>
      </c>
      <c r="J9876">
        <v>1863.7</v>
      </c>
      <c r="M9876">
        <v>1863.7</v>
      </c>
      <c r="N9876">
        <f t="shared" si="154"/>
        <v>0</v>
      </c>
    </row>
    <row r="9877" spans="1:14" x14ac:dyDescent="0.2">
      <c r="A9877" t="s">
        <v>10127</v>
      </c>
      <c r="B9877" t="s">
        <v>35355</v>
      </c>
      <c r="I9877" t="s">
        <v>20</v>
      </c>
      <c r="J9877">
        <v>1660.32</v>
      </c>
      <c r="M9877">
        <v>1660.32</v>
      </c>
      <c r="N9877">
        <f t="shared" si="154"/>
        <v>0</v>
      </c>
    </row>
    <row r="9878" spans="1:14" x14ac:dyDescent="0.2">
      <c r="A9878" t="s">
        <v>10128</v>
      </c>
      <c r="B9878" t="s">
        <v>35355</v>
      </c>
      <c r="I9878" t="s">
        <v>20</v>
      </c>
      <c r="J9878">
        <v>1630.73</v>
      </c>
      <c r="M9878">
        <v>1630.73</v>
      </c>
      <c r="N9878">
        <f t="shared" si="154"/>
        <v>0</v>
      </c>
    </row>
    <row r="9879" spans="1:14" x14ac:dyDescent="0.2">
      <c r="A9879" t="s">
        <v>10129</v>
      </c>
      <c r="B9879" t="s">
        <v>35356</v>
      </c>
      <c r="I9879" t="s">
        <v>20</v>
      </c>
      <c r="J9879">
        <v>1328.26</v>
      </c>
      <c r="M9879">
        <v>1328.26</v>
      </c>
      <c r="N9879">
        <f t="shared" si="154"/>
        <v>0</v>
      </c>
    </row>
    <row r="9880" spans="1:14" x14ac:dyDescent="0.2">
      <c r="A9880" t="s">
        <v>10130</v>
      </c>
      <c r="B9880" t="s">
        <v>35356</v>
      </c>
      <c r="I9880" t="s">
        <v>20</v>
      </c>
      <c r="J9880">
        <v>1304.5899999999999</v>
      </c>
      <c r="M9880">
        <v>1304.5899999999999</v>
      </c>
      <c r="N9880">
        <f t="shared" si="154"/>
        <v>0</v>
      </c>
    </row>
    <row r="9881" spans="1:14" x14ac:dyDescent="0.2">
      <c r="A9881" t="s">
        <v>10131</v>
      </c>
      <c r="B9881" t="s">
        <v>35357</v>
      </c>
      <c r="I9881" t="s">
        <v>20</v>
      </c>
      <c r="J9881">
        <v>540.05999999999995</v>
      </c>
      <c r="M9881">
        <v>540.05999999999995</v>
      </c>
      <c r="N9881">
        <f t="shared" si="154"/>
        <v>0</v>
      </c>
    </row>
    <row r="9882" spans="1:14" x14ac:dyDescent="0.2">
      <c r="A9882" t="s">
        <v>10132</v>
      </c>
      <c r="B9882" t="s">
        <v>35357</v>
      </c>
      <c r="I9882" t="s">
        <v>20</v>
      </c>
      <c r="J9882">
        <v>530.1</v>
      </c>
      <c r="M9882">
        <v>530.1</v>
      </c>
      <c r="N9882">
        <f t="shared" si="154"/>
        <v>0</v>
      </c>
    </row>
    <row r="9883" spans="1:14" x14ac:dyDescent="0.2">
      <c r="A9883" t="s">
        <v>10133</v>
      </c>
      <c r="B9883" t="s">
        <v>35358</v>
      </c>
      <c r="I9883" t="s">
        <v>20</v>
      </c>
      <c r="J9883">
        <v>548.46</v>
      </c>
      <c r="M9883">
        <v>548.46</v>
      </c>
      <c r="N9883">
        <f t="shared" si="154"/>
        <v>0</v>
      </c>
    </row>
    <row r="9884" spans="1:14" x14ac:dyDescent="0.2">
      <c r="A9884" t="s">
        <v>10134</v>
      </c>
      <c r="B9884" t="s">
        <v>35358</v>
      </c>
      <c r="I9884" t="s">
        <v>20</v>
      </c>
      <c r="J9884">
        <v>538.5</v>
      </c>
      <c r="M9884">
        <v>538.5</v>
      </c>
      <c r="N9884">
        <f t="shared" si="154"/>
        <v>0</v>
      </c>
    </row>
    <row r="9885" spans="1:14" x14ac:dyDescent="0.2">
      <c r="A9885" t="s">
        <v>10135</v>
      </c>
      <c r="B9885" t="s">
        <v>35359</v>
      </c>
      <c r="I9885" t="s">
        <v>20</v>
      </c>
      <c r="J9885">
        <v>561.05999999999995</v>
      </c>
      <c r="M9885">
        <v>561.05999999999995</v>
      </c>
      <c r="N9885">
        <f t="shared" si="154"/>
        <v>0</v>
      </c>
    </row>
    <row r="9886" spans="1:14" x14ac:dyDescent="0.2">
      <c r="A9886" t="s">
        <v>10136</v>
      </c>
      <c r="B9886" t="s">
        <v>35359</v>
      </c>
      <c r="I9886" t="s">
        <v>20</v>
      </c>
      <c r="J9886">
        <v>551.1</v>
      </c>
      <c r="M9886">
        <v>551.1</v>
      </c>
      <c r="N9886">
        <f t="shared" si="154"/>
        <v>0</v>
      </c>
    </row>
    <row r="9887" spans="1:14" x14ac:dyDescent="0.2">
      <c r="A9887" t="s">
        <v>10137</v>
      </c>
      <c r="B9887" t="s">
        <v>35360</v>
      </c>
      <c r="I9887" t="s">
        <v>20</v>
      </c>
      <c r="J9887">
        <v>585.21</v>
      </c>
      <c r="M9887">
        <v>585.21</v>
      </c>
      <c r="N9887">
        <f t="shared" si="154"/>
        <v>0</v>
      </c>
    </row>
    <row r="9888" spans="1:14" x14ac:dyDescent="0.2">
      <c r="A9888" t="s">
        <v>10138</v>
      </c>
      <c r="B9888" t="s">
        <v>35360</v>
      </c>
      <c r="I9888" t="s">
        <v>20</v>
      </c>
      <c r="J9888">
        <v>575.25</v>
      </c>
      <c r="M9888">
        <v>575.25</v>
      </c>
      <c r="N9888">
        <f t="shared" si="154"/>
        <v>0</v>
      </c>
    </row>
    <row r="9889" spans="1:14" x14ac:dyDescent="0.2">
      <c r="A9889" t="s">
        <v>10139</v>
      </c>
      <c r="B9889" t="s">
        <v>35361</v>
      </c>
      <c r="I9889" t="s">
        <v>20</v>
      </c>
      <c r="J9889">
        <v>597.80999999999995</v>
      </c>
      <c r="M9889">
        <v>597.80999999999995</v>
      </c>
      <c r="N9889">
        <f t="shared" si="154"/>
        <v>0</v>
      </c>
    </row>
    <row r="9890" spans="1:14" x14ac:dyDescent="0.2">
      <c r="A9890" t="s">
        <v>10140</v>
      </c>
      <c r="B9890" t="s">
        <v>35361</v>
      </c>
      <c r="I9890" t="s">
        <v>20</v>
      </c>
      <c r="J9890">
        <v>587.85</v>
      </c>
      <c r="M9890">
        <v>587.85</v>
      </c>
      <c r="N9890">
        <f t="shared" si="154"/>
        <v>0</v>
      </c>
    </row>
    <row r="9891" spans="1:14" x14ac:dyDescent="0.2">
      <c r="A9891" t="s">
        <v>10141</v>
      </c>
      <c r="B9891" t="s">
        <v>35362</v>
      </c>
      <c r="I9891" t="s">
        <v>20</v>
      </c>
      <c r="J9891">
        <v>624.05999999999995</v>
      </c>
      <c r="M9891">
        <v>624.05999999999995</v>
      </c>
      <c r="N9891">
        <f t="shared" si="154"/>
        <v>0</v>
      </c>
    </row>
    <row r="9892" spans="1:14" x14ac:dyDescent="0.2">
      <c r="A9892" t="s">
        <v>10142</v>
      </c>
      <c r="B9892" t="s">
        <v>35362</v>
      </c>
      <c r="I9892" t="s">
        <v>20</v>
      </c>
      <c r="J9892">
        <v>614.1</v>
      </c>
      <c r="M9892">
        <v>614.1</v>
      </c>
      <c r="N9892">
        <f t="shared" si="154"/>
        <v>0</v>
      </c>
    </row>
    <row r="9893" spans="1:14" x14ac:dyDescent="0.2">
      <c r="A9893" t="s">
        <v>10143</v>
      </c>
      <c r="B9893" t="s">
        <v>35363</v>
      </c>
      <c r="I9893" t="s">
        <v>3</v>
      </c>
      <c r="J9893">
        <v>74.88</v>
      </c>
      <c r="M9893">
        <v>74.88</v>
      </c>
      <c r="N9893">
        <f t="shared" si="154"/>
        <v>0</v>
      </c>
    </row>
    <row r="9894" spans="1:14" x14ac:dyDescent="0.2">
      <c r="A9894" t="s">
        <v>10144</v>
      </c>
      <c r="B9894" t="s">
        <v>35363</v>
      </c>
      <c r="I9894" t="s">
        <v>3</v>
      </c>
      <c r="J9894">
        <v>70.37</v>
      </c>
      <c r="M9894">
        <v>70.37</v>
      </c>
      <c r="N9894">
        <f t="shared" si="154"/>
        <v>0</v>
      </c>
    </row>
    <row r="9895" spans="1:14" x14ac:dyDescent="0.2">
      <c r="A9895" t="s">
        <v>10145</v>
      </c>
      <c r="B9895" t="s">
        <v>35364</v>
      </c>
      <c r="I9895" t="s">
        <v>3</v>
      </c>
      <c r="J9895">
        <v>3.07</v>
      </c>
      <c r="M9895">
        <v>3.07</v>
      </c>
      <c r="N9895">
        <f t="shared" si="154"/>
        <v>0</v>
      </c>
    </row>
    <row r="9896" spans="1:14" x14ac:dyDescent="0.2">
      <c r="A9896" t="s">
        <v>10146</v>
      </c>
      <c r="B9896" t="s">
        <v>35364</v>
      </c>
      <c r="I9896" t="s">
        <v>3</v>
      </c>
      <c r="J9896">
        <v>2.66</v>
      </c>
      <c r="M9896">
        <v>2.66</v>
      </c>
      <c r="N9896">
        <f t="shared" si="154"/>
        <v>0</v>
      </c>
    </row>
    <row r="9897" spans="1:14" x14ac:dyDescent="0.2">
      <c r="A9897" t="s">
        <v>10147</v>
      </c>
      <c r="B9897" t="s">
        <v>35365</v>
      </c>
      <c r="I9897" t="s">
        <v>3</v>
      </c>
      <c r="J9897">
        <v>13.1</v>
      </c>
      <c r="M9897">
        <v>13.1</v>
      </c>
      <c r="N9897">
        <f t="shared" si="154"/>
        <v>0</v>
      </c>
    </row>
    <row r="9898" spans="1:14" x14ac:dyDescent="0.2">
      <c r="A9898" t="s">
        <v>10148</v>
      </c>
      <c r="B9898" t="s">
        <v>35365</v>
      </c>
      <c r="I9898" t="s">
        <v>3</v>
      </c>
      <c r="J9898">
        <v>11.37</v>
      </c>
      <c r="M9898">
        <v>11.37</v>
      </c>
      <c r="N9898">
        <f t="shared" si="154"/>
        <v>0</v>
      </c>
    </row>
    <row r="9899" spans="1:14" x14ac:dyDescent="0.2">
      <c r="A9899" t="s">
        <v>10149</v>
      </c>
      <c r="B9899" t="s">
        <v>35366</v>
      </c>
      <c r="I9899" t="s">
        <v>3</v>
      </c>
      <c r="J9899">
        <v>153.88999999999999</v>
      </c>
      <c r="M9899">
        <v>153.88999999999999</v>
      </c>
      <c r="N9899">
        <f t="shared" si="154"/>
        <v>0</v>
      </c>
    </row>
    <row r="9900" spans="1:14" x14ac:dyDescent="0.2">
      <c r="A9900" t="s">
        <v>10150</v>
      </c>
      <c r="B9900" t="s">
        <v>35366</v>
      </c>
      <c r="I9900" t="s">
        <v>3</v>
      </c>
      <c r="J9900">
        <v>138.59</v>
      </c>
      <c r="M9900">
        <v>138.59</v>
      </c>
      <c r="N9900">
        <f t="shared" si="154"/>
        <v>0</v>
      </c>
    </row>
    <row r="9901" spans="1:14" x14ac:dyDescent="0.2">
      <c r="A9901" t="s">
        <v>10151</v>
      </c>
      <c r="B9901" t="s">
        <v>35367</v>
      </c>
      <c r="I9901" t="s">
        <v>3</v>
      </c>
      <c r="J9901">
        <v>152.53</v>
      </c>
      <c r="M9901">
        <v>152.53</v>
      </c>
      <c r="N9901">
        <f t="shared" si="154"/>
        <v>0</v>
      </c>
    </row>
    <row r="9902" spans="1:14" x14ac:dyDescent="0.2">
      <c r="A9902" t="s">
        <v>10152</v>
      </c>
      <c r="B9902" t="s">
        <v>35367</v>
      </c>
      <c r="I9902" t="s">
        <v>3</v>
      </c>
      <c r="J9902">
        <v>137.54</v>
      </c>
      <c r="M9902">
        <v>137.54</v>
      </c>
      <c r="N9902">
        <f t="shared" si="154"/>
        <v>0</v>
      </c>
    </row>
    <row r="9903" spans="1:14" x14ac:dyDescent="0.2">
      <c r="A9903" t="s">
        <v>10153</v>
      </c>
      <c r="B9903" t="s">
        <v>35368</v>
      </c>
      <c r="I9903" t="s">
        <v>3</v>
      </c>
      <c r="J9903">
        <v>289.32</v>
      </c>
      <c r="M9903">
        <v>289.32</v>
      </c>
      <c r="N9903">
        <f t="shared" si="154"/>
        <v>0</v>
      </c>
    </row>
    <row r="9904" spans="1:14" x14ac:dyDescent="0.2">
      <c r="A9904" t="s">
        <v>10154</v>
      </c>
      <c r="B9904" t="s">
        <v>35368</v>
      </c>
      <c r="I9904" t="s">
        <v>3</v>
      </c>
      <c r="J9904">
        <v>280.83</v>
      </c>
      <c r="M9904">
        <v>280.83</v>
      </c>
      <c r="N9904">
        <f t="shared" si="154"/>
        <v>0</v>
      </c>
    </row>
    <row r="9905" spans="1:14" x14ac:dyDescent="0.2">
      <c r="A9905" t="s">
        <v>10155</v>
      </c>
      <c r="B9905" t="s">
        <v>35369</v>
      </c>
      <c r="I9905" t="s">
        <v>3</v>
      </c>
      <c r="J9905">
        <v>649.57000000000005</v>
      </c>
      <c r="M9905">
        <v>649.57000000000005</v>
      </c>
      <c r="N9905">
        <f t="shared" si="154"/>
        <v>0</v>
      </c>
    </row>
    <row r="9906" spans="1:14" x14ac:dyDescent="0.2">
      <c r="A9906" t="s">
        <v>10156</v>
      </c>
      <c r="B9906" t="s">
        <v>35369</v>
      </c>
      <c r="I9906" t="s">
        <v>3</v>
      </c>
      <c r="J9906">
        <v>637.33000000000004</v>
      </c>
      <c r="M9906">
        <v>637.33000000000004</v>
      </c>
      <c r="N9906">
        <f t="shared" si="154"/>
        <v>0</v>
      </c>
    </row>
    <row r="9907" spans="1:14" x14ac:dyDescent="0.2">
      <c r="A9907" t="s">
        <v>10157</v>
      </c>
      <c r="B9907" t="s">
        <v>35370</v>
      </c>
      <c r="I9907" t="s">
        <v>3</v>
      </c>
      <c r="J9907">
        <v>616.1</v>
      </c>
      <c r="M9907">
        <v>616.1</v>
      </c>
      <c r="N9907">
        <f t="shared" si="154"/>
        <v>0</v>
      </c>
    </row>
    <row r="9908" spans="1:14" x14ac:dyDescent="0.2">
      <c r="A9908" t="s">
        <v>10158</v>
      </c>
      <c r="B9908" t="s">
        <v>35370</v>
      </c>
      <c r="I9908" t="s">
        <v>3</v>
      </c>
      <c r="J9908">
        <v>603.87</v>
      </c>
      <c r="M9908">
        <v>603.87</v>
      </c>
      <c r="N9908">
        <f t="shared" si="154"/>
        <v>0</v>
      </c>
    </row>
    <row r="9909" spans="1:14" x14ac:dyDescent="0.2">
      <c r="A9909" t="s">
        <v>10159</v>
      </c>
      <c r="B9909" t="s">
        <v>35371</v>
      </c>
      <c r="I9909" t="s">
        <v>3</v>
      </c>
      <c r="J9909">
        <v>57.86</v>
      </c>
      <c r="M9909">
        <v>57.86</v>
      </c>
      <c r="N9909">
        <f t="shared" si="154"/>
        <v>0</v>
      </c>
    </row>
    <row r="9910" spans="1:14" x14ac:dyDescent="0.2">
      <c r="A9910" t="s">
        <v>10160</v>
      </c>
      <c r="B9910" t="s">
        <v>35371</v>
      </c>
      <c r="I9910" t="s">
        <v>3</v>
      </c>
      <c r="J9910">
        <v>54.81</v>
      </c>
      <c r="M9910">
        <v>54.81</v>
      </c>
      <c r="N9910">
        <f t="shared" si="154"/>
        <v>0</v>
      </c>
    </row>
    <row r="9911" spans="1:14" x14ac:dyDescent="0.2">
      <c r="A9911" t="s">
        <v>10161</v>
      </c>
      <c r="B9911" t="s">
        <v>41142</v>
      </c>
      <c r="I9911" t="s">
        <v>3</v>
      </c>
      <c r="J9911">
        <v>178.77</v>
      </c>
      <c r="M9911">
        <v>178.77</v>
      </c>
      <c r="N9911">
        <f t="shared" si="154"/>
        <v>0</v>
      </c>
    </row>
    <row r="9912" spans="1:14" x14ac:dyDescent="0.2">
      <c r="A9912" t="s">
        <v>10162</v>
      </c>
      <c r="B9912" t="s">
        <v>41142</v>
      </c>
      <c r="I9912" t="s">
        <v>3</v>
      </c>
      <c r="J9912">
        <v>173.73</v>
      </c>
      <c r="M9912">
        <v>173.73</v>
      </c>
      <c r="N9912">
        <f t="shared" si="154"/>
        <v>0</v>
      </c>
    </row>
    <row r="9913" spans="1:14" x14ac:dyDescent="0.2">
      <c r="A9913" t="s">
        <v>10163</v>
      </c>
      <c r="B9913" t="s">
        <v>41143</v>
      </c>
      <c r="I9913" t="s">
        <v>3</v>
      </c>
      <c r="J9913">
        <v>179.47</v>
      </c>
      <c r="M9913">
        <v>179.47</v>
      </c>
      <c r="N9913">
        <f t="shared" si="154"/>
        <v>0</v>
      </c>
    </row>
    <row r="9914" spans="1:14" x14ac:dyDescent="0.2">
      <c r="A9914" t="s">
        <v>10164</v>
      </c>
      <c r="B9914" t="s">
        <v>41143</v>
      </c>
      <c r="I9914" t="s">
        <v>3</v>
      </c>
      <c r="J9914">
        <v>174.43</v>
      </c>
      <c r="M9914">
        <v>174.43</v>
      </c>
      <c r="N9914">
        <f t="shared" si="154"/>
        <v>0</v>
      </c>
    </row>
    <row r="9915" spans="1:14" x14ac:dyDescent="0.2">
      <c r="A9915" t="s">
        <v>10165</v>
      </c>
      <c r="B9915" t="s">
        <v>41144</v>
      </c>
      <c r="I9915" t="s">
        <v>3</v>
      </c>
      <c r="J9915">
        <v>180.17</v>
      </c>
      <c r="M9915">
        <v>180.17</v>
      </c>
      <c r="N9915">
        <f t="shared" si="154"/>
        <v>0</v>
      </c>
    </row>
    <row r="9916" spans="1:14" x14ac:dyDescent="0.2">
      <c r="A9916" t="s">
        <v>10166</v>
      </c>
      <c r="B9916" t="s">
        <v>41144</v>
      </c>
      <c r="I9916" t="s">
        <v>3</v>
      </c>
      <c r="J9916">
        <v>175.13</v>
      </c>
      <c r="M9916">
        <v>175.13</v>
      </c>
      <c r="N9916">
        <f t="shared" si="154"/>
        <v>0</v>
      </c>
    </row>
    <row r="9917" spans="1:14" x14ac:dyDescent="0.2">
      <c r="A9917" t="s">
        <v>10167</v>
      </c>
      <c r="B9917" t="s">
        <v>41145</v>
      </c>
      <c r="I9917" t="s">
        <v>22128</v>
      </c>
      <c r="J9917">
        <v>184.17</v>
      </c>
      <c r="M9917">
        <v>184.17</v>
      </c>
      <c r="N9917">
        <f t="shared" si="154"/>
        <v>0</v>
      </c>
    </row>
    <row r="9918" spans="1:14" x14ac:dyDescent="0.2">
      <c r="A9918" t="s">
        <v>10168</v>
      </c>
      <c r="B9918" t="s">
        <v>41145</v>
      </c>
      <c r="I9918" t="s">
        <v>22128</v>
      </c>
      <c r="J9918">
        <v>178.63</v>
      </c>
      <c r="M9918">
        <v>178.63</v>
      </c>
      <c r="N9918">
        <f t="shared" si="154"/>
        <v>0</v>
      </c>
    </row>
    <row r="9919" spans="1:14" x14ac:dyDescent="0.2">
      <c r="A9919" t="s">
        <v>10169</v>
      </c>
      <c r="B9919" t="s">
        <v>41146</v>
      </c>
      <c r="I9919" t="s">
        <v>3</v>
      </c>
      <c r="J9919">
        <v>185.07</v>
      </c>
      <c r="M9919">
        <v>185.07</v>
      </c>
      <c r="N9919">
        <f t="shared" si="154"/>
        <v>0</v>
      </c>
    </row>
    <row r="9920" spans="1:14" x14ac:dyDescent="0.2">
      <c r="A9920" t="s">
        <v>10170</v>
      </c>
      <c r="B9920" t="s">
        <v>41146</v>
      </c>
      <c r="I9920" t="s">
        <v>3</v>
      </c>
      <c r="J9920">
        <v>179.53</v>
      </c>
      <c r="M9920">
        <v>179.53</v>
      </c>
      <c r="N9920">
        <f t="shared" si="154"/>
        <v>0</v>
      </c>
    </row>
    <row r="9921" spans="1:14" x14ac:dyDescent="0.2">
      <c r="A9921" t="s">
        <v>10171</v>
      </c>
      <c r="B9921" t="s">
        <v>41147</v>
      </c>
      <c r="I9921" t="s">
        <v>3</v>
      </c>
      <c r="J9921">
        <v>185.97</v>
      </c>
      <c r="M9921">
        <v>185.97</v>
      </c>
      <c r="N9921">
        <f t="shared" si="154"/>
        <v>0</v>
      </c>
    </row>
    <row r="9922" spans="1:14" x14ac:dyDescent="0.2">
      <c r="A9922" t="s">
        <v>10172</v>
      </c>
      <c r="B9922" t="s">
        <v>41147</v>
      </c>
      <c r="I9922" t="s">
        <v>3</v>
      </c>
      <c r="J9922">
        <v>180.43</v>
      </c>
      <c r="M9922">
        <v>180.43</v>
      </c>
      <c r="N9922">
        <f t="shared" si="154"/>
        <v>0</v>
      </c>
    </row>
    <row r="9923" spans="1:14" x14ac:dyDescent="0.2">
      <c r="A9923" t="s">
        <v>10173</v>
      </c>
      <c r="B9923" t="s">
        <v>41148</v>
      </c>
      <c r="I9923" t="s">
        <v>3</v>
      </c>
      <c r="J9923">
        <v>194.82</v>
      </c>
      <c r="M9923">
        <v>194.82</v>
      </c>
      <c r="N9923">
        <f t="shared" si="154"/>
        <v>0</v>
      </c>
    </row>
    <row r="9924" spans="1:14" x14ac:dyDescent="0.2">
      <c r="A9924" t="s">
        <v>10174</v>
      </c>
      <c r="B9924" t="s">
        <v>41148</v>
      </c>
      <c r="I9924" t="s">
        <v>3</v>
      </c>
      <c r="J9924">
        <v>188.79</v>
      </c>
      <c r="M9924">
        <v>188.79</v>
      </c>
      <c r="N9924">
        <f t="shared" ref="N9924:N9987" si="155">J9924-M9924</f>
        <v>0</v>
      </c>
    </row>
    <row r="9925" spans="1:14" x14ac:dyDescent="0.2">
      <c r="A9925" t="s">
        <v>10175</v>
      </c>
      <c r="B9925" t="s">
        <v>41149</v>
      </c>
      <c r="I9925" t="s">
        <v>3</v>
      </c>
      <c r="J9925">
        <v>195.72</v>
      </c>
      <c r="M9925">
        <v>195.72</v>
      </c>
      <c r="N9925">
        <f t="shared" si="155"/>
        <v>0</v>
      </c>
    </row>
    <row r="9926" spans="1:14" x14ac:dyDescent="0.2">
      <c r="A9926" t="s">
        <v>10176</v>
      </c>
      <c r="B9926" t="s">
        <v>41149</v>
      </c>
      <c r="I9926" t="s">
        <v>3</v>
      </c>
      <c r="J9926">
        <v>189.69</v>
      </c>
      <c r="M9926">
        <v>189.69</v>
      </c>
      <c r="N9926">
        <f t="shared" si="155"/>
        <v>0</v>
      </c>
    </row>
    <row r="9927" spans="1:14" x14ac:dyDescent="0.2">
      <c r="A9927" t="s">
        <v>10177</v>
      </c>
      <c r="B9927" t="s">
        <v>41150</v>
      </c>
      <c r="I9927" t="s">
        <v>3</v>
      </c>
      <c r="J9927">
        <v>196.62</v>
      </c>
      <c r="M9927">
        <v>196.62</v>
      </c>
      <c r="N9927">
        <f t="shared" si="155"/>
        <v>0</v>
      </c>
    </row>
    <row r="9928" spans="1:14" x14ac:dyDescent="0.2">
      <c r="A9928" t="s">
        <v>10178</v>
      </c>
      <c r="B9928" t="s">
        <v>41150</v>
      </c>
      <c r="I9928" t="s">
        <v>3</v>
      </c>
      <c r="J9928">
        <v>190.59</v>
      </c>
      <c r="M9928">
        <v>190.59</v>
      </c>
      <c r="N9928">
        <f t="shared" si="155"/>
        <v>0</v>
      </c>
    </row>
    <row r="9929" spans="1:14" x14ac:dyDescent="0.2">
      <c r="A9929" t="s">
        <v>10179</v>
      </c>
      <c r="B9929" t="s">
        <v>41151</v>
      </c>
      <c r="I9929" t="s">
        <v>3</v>
      </c>
      <c r="J9929">
        <v>239.63</v>
      </c>
      <c r="M9929">
        <v>239.63</v>
      </c>
      <c r="N9929">
        <f t="shared" si="155"/>
        <v>0</v>
      </c>
    </row>
    <row r="9930" spans="1:14" x14ac:dyDescent="0.2">
      <c r="A9930" t="s">
        <v>10180</v>
      </c>
      <c r="B9930" t="s">
        <v>41151</v>
      </c>
      <c r="I9930" t="s">
        <v>3</v>
      </c>
      <c r="J9930">
        <v>233.45</v>
      </c>
      <c r="M9930">
        <v>233.45</v>
      </c>
      <c r="N9930">
        <f t="shared" si="155"/>
        <v>0</v>
      </c>
    </row>
    <row r="9931" spans="1:14" x14ac:dyDescent="0.2">
      <c r="A9931" t="s">
        <v>10181</v>
      </c>
      <c r="B9931" t="s">
        <v>41152</v>
      </c>
      <c r="I9931" t="s">
        <v>3</v>
      </c>
      <c r="J9931">
        <v>240.53</v>
      </c>
      <c r="M9931">
        <v>240.53</v>
      </c>
      <c r="N9931">
        <f t="shared" si="155"/>
        <v>0</v>
      </c>
    </row>
    <row r="9932" spans="1:14" x14ac:dyDescent="0.2">
      <c r="A9932" t="s">
        <v>10182</v>
      </c>
      <c r="B9932" t="s">
        <v>41152</v>
      </c>
      <c r="I9932" t="s">
        <v>3</v>
      </c>
      <c r="J9932">
        <v>234.35</v>
      </c>
      <c r="M9932">
        <v>234.35</v>
      </c>
      <c r="N9932">
        <f t="shared" si="155"/>
        <v>0</v>
      </c>
    </row>
    <row r="9933" spans="1:14" x14ac:dyDescent="0.2">
      <c r="A9933" t="s">
        <v>10183</v>
      </c>
      <c r="B9933" t="s">
        <v>41153</v>
      </c>
      <c r="I9933" t="s">
        <v>3</v>
      </c>
      <c r="J9933">
        <v>241.43</v>
      </c>
      <c r="M9933">
        <v>241.43</v>
      </c>
      <c r="N9933">
        <f t="shared" si="155"/>
        <v>0</v>
      </c>
    </row>
    <row r="9934" spans="1:14" x14ac:dyDescent="0.2">
      <c r="A9934" t="s">
        <v>10184</v>
      </c>
      <c r="B9934" t="s">
        <v>41153</v>
      </c>
      <c r="I9934" t="s">
        <v>3</v>
      </c>
      <c r="J9934">
        <v>235.25</v>
      </c>
      <c r="M9934">
        <v>235.25</v>
      </c>
      <c r="N9934">
        <f t="shared" si="155"/>
        <v>0</v>
      </c>
    </row>
    <row r="9935" spans="1:14" x14ac:dyDescent="0.2">
      <c r="A9935" t="s">
        <v>10185</v>
      </c>
      <c r="B9935" t="s">
        <v>35372</v>
      </c>
      <c r="I9935" t="s">
        <v>3</v>
      </c>
      <c r="J9935">
        <v>403.55</v>
      </c>
      <c r="M9935">
        <v>403.55</v>
      </c>
      <c r="N9935">
        <f t="shared" si="155"/>
        <v>0</v>
      </c>
    </row>
    <row r="9936" spans="1:14" x14ac:dyDescent="0.2">
      <c r="A9936" t="s">
        <v>10186</v>
      </c>
      <c r="B9936" t="s">
        <v>35372</v>
      </c>
      <c r="I9936" t="s">
        <v>3</v>
      </c>
      <c r="J9936">
        <v>395.99</v>
      </c>
      <c r="M9936">
        <v>395.99</v>
      </c>
      <c r="N9936">
        <f t="shared" si="155"/>
        <v>0</v>
      </c>
    </row>
    <row r="9937" spans="1:14" x14ac:dyDescent="0.2">
      <c r="A9937" t="s">
        <v>10187</v>
      </c>
      <c r="B9937" t="s">
        <v>35373</v>
      </c>
      <c r="I9937" t="s">
        <v>3</v>
      </c>
      <c r="J9937">
        <v>242.72</v>
      </c>
      <c r="M9937">
        <v>242.72</v>
      </c>
      <c r="N9937">
        <f t="shared" si="155"/>
        <v>0</v>
      </c>
    </row>
    <row r="9938" spans="1:14" x14ac:dyDescent="0.2">
      <c r="A9938" t="s">
        <v>10188</v>
      </c>
      <c r="B9938" t="s">
        <v>35373</v>
      </c>
      <c r="I9938" t="s">
        <v>3</v>
      </c>
      <c r="J9938">
        <v>237.95</v>
      </c>
      <c r="M9938">
        <v>237.95</v>
      </c>
      <c r="N9938">
        <f t="shared" si="155"/>
        <v>0</v>
      </c>
    </row>
    <row r="9939" spans="1:14" x14ac:dyDescent="0.2">
      <c r="A9939" t="s">
        <v>10189</v>
      </c>
      <c r="B9939" t="s">
        <v>35374</v>
      </c>
      <c r="I9939" t="s">
        <v>3</v>
      </c>
      <c r="J9939">
        <v>374.3</v>
      </c>
      <c r="M9939">
        <v>374.3</v>
      </c>
      <c r="N9939">
        <f t="shared" si="155"/>
        <v>0</v>
      </c>
    </row>
    <row r="9940" spans="1:14" x14ac:dyDescent="0.2">
      <c r="A9940" t="s">
        <v>10190</v>
      </c>
      <c r="B9940" t="s">
        <v>35374</v>
      </c>
      <c r="I9940" t="s">
        <v>3</v>
      </c>
      <c r="J9940">
        <v>366.74</v>
      </c>
      <c r="M9940">
        <v>366.74</v>
      </c>
      <c r="N9940">
        <f t="shared" si="155"/>
        <v>0</v>
      </c>
    </row>
    <row r="9941" spans="1:14" x14ac:dyDescent="0.2">
      <c r="A9941" t="s">
        <v>10191</v>
      </c>
      <c r="B9941" t="s">
        <v>35375</v>
      </c>
      <c r="I9941" t="s">
        <v>3</v>
      </c>
      <c r="J9941">
        <v>213.47</v>
      </c>
      <c r="M9941">
        <v>213.47</v>
      </c>
      <c r="N9941">
        <f t="shared" si="155"/>
        <v>0</v>
      </c>
    </row>
    <row r="9942" spans="1:14" x14ac:dyDescent="0.2">
      <c r="A9942" t="s">
        <v>10192</v>
      </c>
      <c r="B9942" t="s">
        <v>35375</v>
      </c>
      <c r="I9942" t="s">
        <v>3</v>
      </c>
      <c r="J9942">
        <v>208.7</v>
      </c>
      <c r="M9942">
        <v>208.7</v>
      </c>
      <c r="N9942">
        <f t="shared" si="155"/>
        <v>0</v>
      </c>
    </row>
    <row r="9943" spans="1:14" x14ac:dyDescent="0.2">
      <c r="A9943" t="s">
        <v>10193</v>
      </c>
      <c r="B9943" t="s">
        <v>35376</v>
      </c>
      <c r="I9943" t="s">
        <v>3</v>
      </c>
      <c r="J9943">
        <v>219.45</v>
      </c>
      <c r="M9943">
        <v>219.45</v>
      </c>
      <c r="N9943">
        <f t="shared" si="155"/>
        <v>0</v>
      </c>
    </row>
    <row r="9944" spans="1:14" x14ac:dyDescent="0.2">
      <c r="A9944" t="s">
        <v>10194</v>
      </c>
      <c r="B9944" t="s">
        <v>35376</v>
      </c>
      <c r="I9944" t="s">
        <v>3</v>
      </c>
      <c r="J9944">
        <v>215.04</v>
      </c>
      <c r="M9944">
        <v>215.04</v>
      </c>
      <c r="N9944">
        <f t="shared" si="155"/>
        <v>0</v>
      </c>
    </row>
    <row r="9945" spans="1:14" x14ac:dyDescent="0.2">
      <c r="A9945" t="s">
        <v>10195</v>
      </c>
      <c r="B9945" t="s">
        <v>35377</v>
      </c>
      <c r="I9945" t="s">
        <v>3</v>
      </c>
      <c r="J9945">
        <v>157.61000000000001</v>
      </c>
      <c r="M9945">
        <v>157.61000000000001</v>
      </c>
      <c r="N9945">
        <f t="shared" si="155"/>
        <v>0</v>
      </c>
    </row>
    <row r="9946" spans="1:14" x14ac:dyDescent="0.2">
      <c r="A9946" t="s">
        <v>10196</v>
      </c>
      <c r="B9946" t="s">
        <v>35377</v>
      </c>
      <c r="I9946" t="s">
        <v>3</v>
      </c>
      <c r="J9946">
        <v>154.38999999999999</v>
      </c>
      <c r="M9946">
        <v>154.38999999999999</v>
      </c>
      <c r="N9946">
        <f t="shared" si="155"/>
        <v>0</v>
      </c>
    </row>
    <row r="9947" spans="1:14" x14ac:dyDescent="0.2">
      <c r="A9947" t="s">
        <v>10197</v>
      </c>
      <c r="B9947" t="s">
        <v>35378</v>
      </c>
      <c r="I9947" t="s">
        <v>3</v>
      </c>
      <c r="J9947">
        <v>438.03</v>
      </c>
      <c r="M9947">
        <v>438.03</v>
      </c>
      <c r="N9947">
        <f t="shared" si="155"/>
        <v>0</v>
      </c>
    </row>
    <row r="9948" spans="1:14" x14ac:dyDescent="0.2">
      <c r="A9948" t="s">
        <v>10198</v>
      </c>
      <c r="B9948" t="s">
        <v>35378</v>
      </c>
      <c r="I9948" t="s">
        <v>3</v>
      </c>
      <c r="J9948">
        <v>431.93</v>
      </c>
      <c r="M9948">
        <v>431.93</v>
      </c>
      <c r="N9948">
        <f t="shared" si="155"/>
        <v>0</v>
      </c>
    </row>
    <row r="9949" spans="1:14" x14ac:dyDescent="0.2">
      <c r="A9949" t="s">
        <v>10199</v>
      </c>
      <c r="B9949" t="s">
        <v>35379</v>
      </c>
      <c r="I9949" t="s">
        <v>4</v>
      </c>
      <c r="J9949">
        <v>191.86</v>
      </c>
      <c r="M9949">
        <v>191.86</v>
      </c>
      <c r="N9949">
        <f t="shared" si="155"/>
        <v>0</v>
      </c>
    </row>
    <row r="9950" spans="1:14" x14ac:dyDescent="0.2">
      <c r="A9950" t="s">
        <v>10200</v>
      </c>
      <c r="B9950" t="s">
        <v>35379</v>
      </c>
      <c r="I9950" t="s">
        <v>4</v>
      </c>
      <c r="J9950">
        <v>188.32</v>
      </c>
      <c r="M9950">
        <v>188.32</v>
      </c>
      <c r="N9950">
        <f t="shared" si="155"/>
        <v>0</v>
      </c>
    </row>
    <row r="9951" spans="1:14" x14ac:dyDescent="0.2">
      <c r="A9951" t="s">
        <v>10201</v>
      </c>
      <c r="B9951" t="s">
        <v>35380</v>
      </c>
      <c r="I9951" t="s">
        <v>4</v>
      </c>
      <c r="J9951">
        <v>235.81</v>
      </c>
      <c r="M9951">
        <v>235.81</v>
      </c>
      <c r="N9951">
        <f t="shared" si="155"/>
        <v>0</v>
      </c>
    </row>
    <row r="9952" spans="1:14" x14ac:dyDescent="0.2">
      <c r="A9952" t="s">
        <v>10202</v>
      </c>
      <c r="B9952" t="s">
        <v>35380</v>
      </c>
      <c r="I9952" t="s">
        <v>4</v>
      </c>
      <c r="J9952">
        <v>231.84</v>
      </c>
      <c r="M9952">
        <v>231.84</v>
      </c>
      <c r="N9952">
        <f t="shared" si="155"/>
        <v>0</v>
      </c>
    </row>
    <row r="9953" spans="1:14" x14ac:dyDescent="0.2">
      <c r="A9953" t="s">
        <v>10203</v>
      </c>
      <c r="B9953" t="s">
        <v>35381</v>
      </c>
      <c r="I9953" t="s">
        <v>3</v>
      </c>
      <c r="J9953">
        <v>19.03</v>
      </c>
      <c r="M9953">
        <v>19.03</v>
      </c>
      <c r="N9953">
        <f t="shared" si="155"/>
        <v>0</v>
      </c>
    </row>
    <row r="9954" spans="1:14" x14ac:dyDescent="0.2">
      <c r="A9954" t="s">
        <v>10204</v>
      </c>
      <c r="B9954" t="s">
        <v>35381</v>
      </c>
      <c r="I9954" t="s">
        <v>3</v>
      </c>
      <c r="J9954">
        <v>17.559999999999999</v>
      </c>
      <c r="M9954">
        <v>17.559999999999999</v>
      </c>
      <c r="N9954">
        <f t="shared" si="155"/>
        <v>0</v>
      </c>
    </row>
    <row r="9955" spans="1:14" x14ac:dyDescent="0.2">
      <c r="A9955" t="s">
        <v>10205</v>
      </c>
      <c r="B9955" t="s">
        <v>35382</v>
      </c>
      <c r="I9955" t="s">
        <v>3</v>
      </c>
      <c r="J9955">
        <v>15.43</v>
      </c>
      <c r="M9955">
        <v>15.43</v>
      </c>
      <c r="N9955">
        <f t="shared" si="155"/>
        <v>0</v>
      </c>
    </row>
    <row r="9956" spans="1:14" x14ac:dyDescent="0.2">
      <c r="A9956" t="s">
        <v>10206</v>
      </c>
      <c r="B9956" t="s">
        <v>35382</v>
      </c>
      <c r="I9956" t="s">
        <v>3</v>
      </c>
      <c r="J9956">
        <v>13.96</v>
      </c>
      <c r="M9956">
        <v>13.96</v>
      </c>
      <c r="N9956">
        <f t="shared" si="155"/>
        <v>0</v>
      </c>
    </row>
    <row r="9957" spans="1:14" x14ac:dyDescent="0.2">
      <c r="A9957" t="s">
        <v>10207</v>
      </c>
      <c r="B9957" t="s">
        <v>35383</v>
      </c>
      <c r="I9957" t="s">
        <v>3</v>
      </c>
      <c r="J9957">
        <v>101.56</v>
      </c>
      <c r="M9957">
        <v>101.56</v>
      </c>
      <c r="N9957">
        <f t="shared" si="155"/>
        <v>0</v>
      </c>
    </row>
    <row r="9958" spans="1:14" x14ac:dyDescent="0.2">
      <c r="A9958" t="s">
        <v>10208</v>
      </c>
      <c r="B9958" t="s">
        <v>35383</v>
      </c>
      <c r="I9958" t="s">
        <v>3</v>
      </c>
      <c r="J9958">
        <v>100.38</v>
      </c>
      <c r="M9958">
        <v>100.38</v>
      </c>
      <c r="N9958">
        <f t="shared" si="155"/>
        <v>0</v>
      </c>
    </row>
    <row r="9959" spans="1:14" x14ac:dyDescent="0.2">
      <c r="A9959" t="s">
        <v>10209</v>
      </c>
      <c r="B9959" t="s">
        <v>35384</v>
      </c>
      <c r="I9959" t="s">
        <v>3</v>
      </c>
      <c r="J9959">
        <v>150.49</v>
      </c>
      <c r="M9959">
        <v>150.49</v>
      </c>
      <c r="N9959">
        <f t="shared" si="155"/>
        <v>0</v>
      </c>
    </row>
    <row r="9960" spans="1:14" x14ac:dyDescent="0.2">
      <c r="A9960" t="s">
        <v>10210</v>
      </c>
      <c r="B9960" t="s">
        <v>35384</v>
      </c>
      <c r="I9960" t="s">
        <v>3</v>
      </c>
      <c r="J9960">
        <v>148.97999999999999</v>
      </c>
      <c r="M9960">
        <v>148.97999999999999</v>
      </c>
      <c r="N9960">
        <f t="shared" si="155"/>
        <v>0</v>
      </c>
    </row>
    <row r="9961" spans="1:14" x14ac:dyDescent="0.2">
      <c r="A9961" t="s">
        <v>10211</v>
      </c>
      <c r="B9961" t="s">
        <v>35385</v>
      </c>
      <c r="I9961" t="s">
        <v>3</v>
      </c>
      <c r="J9961">
        <v>195.83</v>
      </c>
      <c r="M9961">
        <v>195.83</v>
      </c>
      <c r="N9961">
        <f t="shared" si="155"/>
        <v>0</v>
      </c>
    </row>
    <row r="9962" spans="1:14" x14ac:dyDescent="0.2">
      <c r="A9962" t="s">
        <v>10212</v>
      </c>
      <c r="B9962" t="s">
        <v>35385</v>
      </c>
      <c r="I9962" t="s">
        <v>3</v>
      </c>
      <c r="J9962">
        <v>194</v>
      </c>
      <c r="M9962">
        <v>194</v>
      </c>
      <c r="N9962">
        <f t="shared" si="155"/>
        <v>0</v>
      </c>
    </row>
    <row r="9963" spans="1:14" x14ac:dyDescent="0.2">
      <c r="A9963" t="s">
        <v>10213</v>
      </c>
      <c r="B9963" t="s">
        <v>35386</v>
      </c>
      <c r="I9963" t="s">
        <v>3</v>
      </c>
      <c r="J9963">
        <v>230.46</v>
      </c>
      <c r="M9963">
        <v>230.46</v>
      </c>
      <c r="N9963">
        <f t="shared" si="155"/>
        <v>0</v>
      </c>
    </row>
    <row r="9964" spans="1:14" x14ac:dyDescent="0.2">
      <c r="A9964" t="s">
        <v>10214</v>
      </c>
      <c r="B9964" t="s">
        <v>35386</v>
      </c>
      <c r="I9964" t="s">
        <v>3</v>
      </c>
      <c r="J9964">
        <v>228.29</v>
      </c>
      <c r="M9964">
        <v>228.29</v>
      </c>
      <c r="N9964">
        <f t="shared" si="155"/>
        <v>0</v>
      </c>
    </row>
    <row r="9965" spans="1:14" x14ac:dyDescent="0.2">
      <c r="A9965" t="s">
        <v>10215</v>
      </c>
      <c r="B9965" t="s">
        <v>35387</v>
      </c>
      <c r="I9965" t="s">
        <v>150</v>
      </c>
      <c r="J9965">
        <v>77.53</v>
      </c>
      <c r="M9965">
        <v>77.53</v>
      </c>
      <c r="N9965">
        <f t="shared" si="155"/>
        <v>0</v>
      </c>
    </row>
    <row r="9966" spans="1:14" x14ac:dyDescent="0.2">
      <c r="A9966" t="s">
        <v>10216</v>
      </c>
      <c r="B9966" t="s">
        <v>35387</v>
      </c>
      <c r="I9966" t="s">
        <v>150</v>
      </c>
      <c r="J9966">
        <v>77.16</v>
      </c>
      <c r="M9966">
        <v>77.16</v>
      </c>
      <c r="N9966">
        <f t="shared" si="155"/>
        <v>0</v>
      </c>
    </row>
    <row r="9967" spans="1:14" x14ac:dyDescent="0.2">
      <c r="A9967" t="s">
        <v>10217</v>
      </c>
      <c r="B9967" t="s">
        <v>35388</v>
      </c>
      <c r="I9967" t="s">
        <v>150</v>
      </c>
      <c r="J9967">
        <v>101.73</v>
      </c>
      <c r="M9967">
        <v>101.73</v>
      </c>
      <c r="N9967">
        <f t="shared" si="155"/>
        <v>0</v>
      </c>
    </row>
    <row r="9968" spans="1:14" x14ac:dyDescent="0.2">
      <c r="A9968" t="s">
        <v>10218</v>
      </c>
      <c r="B9968" t="s">
        <v>35388</v>
      </c>
      <c r="I9968" t="s">
        <v>150</v>
      </c>
      <c r="J9968">
        <v>101.36</v>
      </c>
      <c r="M9968">
        <v>101.36</v>
      </c>
      <c r="N9968">
        <f t="shared" si="155"/>
        <v>0</v>
      </c>
    </row>
    <row r="9969" spans="1:14" x14ac:dyDescent="0.2">
      <c r="A9969" t="s">
        <v>10219</v>
      </c>
      <c r="B9969" t="s">
        <v>35389</v>
      </c>
      <c r="I9969" t="s">
        <v>113</v>
      </c>
      <c r="J9969">
        <v>94.56</v>
      </c>
      <c r="M9969">
        <v>94.56</v>
      </c>
      <c r="N9969">
        <f t="shared" si="155"/>
        <v>0</v>
      </c>
    </row>
    <row r="9970" spans="1:14" x14ac:dyDescent="0.2">
      <c r="A9970" t="s">
        <v>10220</v>
      </c>
      <c r="B9970" t="s">
        <v>35389</v>
      </c>
      <c r="I9970" t="s">
        <v>113</v>
      </c>
      <c r="J9970">
        <v>90.4</v>
      </c>
      <c r="M9970">
        <v>90.4</v>
      </c>
      <c r="N9970">
        <f t="shared" si="155"/>
        <v>0</v>
      </c>
    </row>
    <row r="9971" spans="1:14" x14ac:dyDescent="0.2">
      <c r="A9971" t="s">
        <v>10221</v>
      </c>
      <c r="B9971" t="s">
        <v>35390</v>
      </c>
      <c r="I9971" t="s">
        <v>3</v>
      </c>
      <c r="J9971">
        <v>13.23</v>
      </c>
      <c r="M9971">
        <v>13.23</v>
      </c>
      <c r="N9971">
        <f t="shared" si="155"/>
        <v>0</v>
      </c>
    </row>
    <row r="9972" spans="1:14" x14ac:dyDescent="0.2">
      <c r="A9972" t="s">
        <v>10222</v>
      </c>
      <c r="B9972" t="s">
        <v>35390</v>
      </c>
      <c r="I9972" t="s">
        <v>3</v>
      </c>
      <c r="J9972">
        <v>11.67</v>
      </c>
      <c r="M9972">
        <v>11.67</v>
      </c>
      <c r="N9972">
        <f t="shared" si="155"/>
        <v>0</v>
      </c>
    </row>
    <row r="9973" spans="1:14" x14ac:dyDescent="0.2">
      <c r="A9973" t="s">
        <v>10223</v>
      </c>
      <c r="B9973" t="s">
        <v>35391</v>
      </c>
      <c r="I9973" t="s">
        <v>5</v>
      </c>
      <c r="J9973">
        <v>211580.09</v>
      </c>
      <c r="M9973">
        <v>211580.09</v>
      </c>
      <c r="N9973">
        <f t="shared" si="155"/>
        <v>0</v>
      </c>
    </row>
    <row r="9974" spans="1:14" x14ac:dyDescent="0.2">
      <c r="A9974" t="s">
        <v>10224</v>
      </c>
      <c r="B9974" t="s">
        <v>35391</v>
      </c>
      <c r="I9974" t="s">
        <v>5</v>
      </c>
      <c r="J9974">
        <v>203400.48</v>
      </c>
      <c r="M9974">
        <v>203400.48</v>
      </c>
      <c r="N9974">
        <f t="shared" si="155"/>
        <v>0</v>
      </c>
    </row>
    <row r="9975" spans="1:14" x14ac:dyDescent="0.2">
      <c r="A9975" t="s">
        <v>10225</v>
      </c>
      <c r="B9975" t="s">
        <v>35392</v>
      </c>
      <c r="I9975" t="s">
        <v>3</v>
      </c>
      <c r="J9975">
        <v>4725.3599999999997</v>
      </c>
      <c r="M9975">
        <v>4725.3599999999997</v>
      </c>
      <c r="N9975">
        <f t="shared" si="155"/>
        <v>0</v>
      </c>
    </row>
    <row r="9976" spans="1:14" x14ac:dyDescent="0.2">
      <c r="A9976" t="s">
        <v>10226</v>
      </c>
      <c r="B9976" t="s">
        <v>35392</v>
      </c>
      <c r="I9976" t="s">
        <v>3</v>
      </c>
      <c r="J9976">
        <v>4659.1400000000003</v>
      </c>
      <c r="M9976">
        <v>4659.1400000000003</v>
      </c>
      <c r="N9976">
        <f t="shared" si="155"/>
        <v>0</v>
      </c>
    </row>
    <row r="9977" spans="1:14" x14ac:dyDescent="0.2">
      <c r="A9977" t="s">
        <v>10227</v>
      </c>
      <c r="B9977" t="s">
        <v>35393</v>
      </c>
      <c r="I9977" t="s">
        <v>3</v>
      </c>
      <c r="J9977">
        <v>6865.36</v>
      </c>
      <c r="M9977">
        <v>6865.36</v>
      </c>
      <c r="N9977">
        <f t="shared" si="155"/>
        <v>0</v>
      </c>
    </row>
    <row r="9978" spans="1:14" x14ac:dyDescent="0.2">
      <c r="A9978" t="s">
        <v>10228</v>
      </c>
      <c r="B9978" t="s">
        <v>35393</v>
      </c>
      <c r="I9978" t="s">
        <v>3</v>
      </c>
      <c r="J9978">
        <v>6799.14</v>
      </c>
      <c r="M9978">
        <v>6799.14</v>
      </c>
      <c r="N9978">
        <f t="shared" si="155"/>
        <v>0</v>
      </c>
    </row>
    <row r="9979" spans="1:14" x14ac:dyDescent="0.2">
      <c r="A9979" t="s">
        <v>10229</v>
      </c>
      <c r="B9979" t="s">
        <v>35394</v>
      </c>
      <c r="I9979" t="s">
        <v>3</v>
      </c>
      <c r="J9979">
        <v>886.74</v>
      </c>
      <c r="M9979">
        <v>886.74</v>
      </c>
      <c r="N9979">
        <f t="shared" si="155"/>
        <v>0</v>
      </c>
    </row>
    <row r="9980" spans="1:14" x14ac:dyDescent="0.2">
      <c r="A9980" t="s">
        <v>10230</v>
      </c>
      <c r="B9980" t="s">
        <v>35394</v>
      </c>
      <c r="I9980" t="s">
        <v>3</v>
      </c>
      <c r="J9980">
        <v>822.2</v>
      </c>
      <c r="M9980">
        <v>822.2</v>
      </c>
      <c r="N9980">
        <f t="shared" si="155"/>
        <v>0</v>
      </c>
    </row>
    <row r="9981" spans="1:14" x14ac:dyDescent="0.2">
      <c r="A9981" t="s">
        <v>10231</v>
      </c>
      <c r="B9981" t="s">
        <v>35395</v>
      </c>
      <c r="I9981" t="s">
        <v>3</v>
      </c>
      <c r="J9981">
        <v>1254.74</v>
      </c>
      <c r="M9981">
        <v>1254.74</v>
      </c>
      <c r="N9981">
        <f t="shared" si="155"/>
        <v>0</v>
      </c>
    </row>
    <row r="9982" spans="1:14" x14ac:dyDescent="0.2">
      <c r="A9982" t="s">
        <v>10232</v>
      </c>
      <c r="B9982" t="s">
        <v>35395</v>
      </c>
      <c r="I9982" t="s">
        <v>3</v>
      </c>
      <c r="J9982">
        <v>1190.2</v>
      </c>
      <c r="M9982">
        <v>1190.2</v>
      </c>
      <c r="N9982">
        <f t="shared" si="155"/>
        <v>0</v>
      </c>
    </row>
    <row r="9983" spans="1:14" x14ac:dyDescent="0.2">
      <c r="A9983" t="s">
        <v>10233</v>
      </c>
      <c r="B9983" t="s">
        <v>35396</v>
      </c>
      <c r="I9983" t="s">
        <v>4</v>
      </c>
      <c r="J9983">
        <v>81.22</v>
      </c>
      <c r="M9983">
        <v>81.22</v>
      </c>
      <c r="N9983">
        <f t="shared" si="155"/>
        <v>0</v>
      </c>
    </row>
    <row r="9984" spans="1:14" x14ac:dyDescent="0.2">
      <c r="A9984" t="s">
        <v>10234</v>
      </c>
      <c r="B9984" t="s">
        <v>35396</v>
      </c>
      <c r="I9984" t="s">
        <v>4</v>
      </c>
      <c r="J9984">
        <v>77.25</v>
      </c>
      <c r="M9984">
        <v>77.25</v>
      </c>
      <c r="N9984">
        <f t="shared" si="155"/>
        <v>0</v>
      </c>
    </row>
    <row r="9985" spans="1:14" x14ac:dyDescent="0.2">
      <c r="A9985" t="s">
        <v>10235</v>
      </c>
      <c r="B9985" t="s">
        <v>35397</v>
      </c>
      <c r="I9985" t="s">
        <v>4</v>
      </c>
      <c r="J9985">
        <v>98.41</v>
      </c>
      <c r="M9985">
        <v>98.41</v>
      </c>
      <c r="N9985">
        <f t="shared" si="155"/>
        <v>0</v>
      </c>
    </row>
    <row r="9986" spans="1:14" x14ac:dyDescent="0.2">
      <c r="A9986" t="s">
        <v>10236</v>
      </c>
      <c r="B9986" t="s">
        <v>35397</v>
      </c>
      <c r="I9986" t="s">
        <v>4</v>
      </c>
      <c r="J9986">
        <v>94.44</v>
      </c>
      <c r="M9986">
        <v>94.44</v>
      </c>
      <c r="N9986">
        <f t="shared" si="155"/>
        <v>0</v>
      </c>
    </row>
    <row r="9987" spans="1:14" x14ac:dyDescent="0.2">
      <c r="A9987" t="s">
        <v>10237</v>
      </c>
      <c r="B9987" t="s">
        <v>35398</v>
      </c>
      <c r="I9987" t="s">
        <v>4</v>
      </c>
      <c r="J9987">
        <v>115.6</v>
      </c>
      <c r="M9987">
        <v>115.6</v>
      </c>
      <c r="N9987">
        <f t="shared" si="155"/>
        <v>0</v>
      </c>
    </row>
    <row r="9988" spans="1:14" x14ac:dyDescent="0.2">
      <c r="A9988" t="s">
        <v>10238</v>
      </c>
      <c r="B9988" t="s">
        <v>35398</v>
      </c>
      <c r="I9988" t="s">
        <v>4</v>
      </c>
      <c r="J9988">
        <v>111.63</v>
      </c>
      <c r="M9988">
        <v>111.63</v>
      </c>
      <c r="N9988">
        <f t="shared" ref="N9988:N10051" si="156">J9988-M9988</f>
        <v>0</v>
      </c>
    </row>
    <row r="9989" spans="1:14" x14ac:dyDescent="0.2">
      <c r="A9989" t="s">
        <v>10239</v>
      </c>
      <c r="B9989" t="s">
        <v>35399</v>
      </c>
      <c r="I9989" t="s">
        <v>4</v>
      </c>
      <c r="J9989">
        <v>132.79</v>
      </c>
      <c r="M9989">
        <v>132.79</v>
      </c>
      <c r="N9989">
        <f t="shared" si="156"/>
        <v>0</v>
      </c>
    </row>
    <row r="9990" spans="1:14" x14ac:dyDescent="0.2">
      <c r="A9990" t="s">
        <v>10240</v>
      </c>
      <c r="B9990" t="s">
        <v>35399</v>
      </c>
      <c r="I9990" t="s">
        <v>4</v>
      </c>
      <c r="J9990">
        <v>128.82</v>
      </c>
      <c r="M9990">
        <v>128.82</v>
      </c>
      <c r="N9990">
        <f t="shared" si="156"/>
        <v>0</v>
      </c>
    </row>
    <row r="9991" spans="1:14" x14ac:dyDescent="0.2">
      <c r="A9991" t="s">
        <v>10241</v>
      </c>
      <c r="B9991" t="s">
        <v>35400</v>
      </c>
      <c r="I9991" t="s">
        <v>4</v>
      </c>
      <c r="J9991">
        <v>107.74</v>
      </c>
      <c r="M9991">
        <v>107.74</v>
      </c>
      <c r="N9991">
        <f t="shared" si="156"/>
        <v>0</v>
      </c>
    </row>
    <row r="9992" spans="1:14" x14ac:dyDescent="0.2">
      <c r="A9992" t="s">
        <v>10242</v>
      </c>
      <c r="B9992" t="s">
        <v>35400</v>
      </c>
      <c r="I9992" t="s">
        <v>4</v>
      </c>
      <c r="J9992">
        <v>102.53</v>
      </c>
      <c r="M9992">
        <v>102.53</v>
      </c>
      <c r="N9992">
        <f t="shared" si="156"/>
        <v>0</v>
      </c>
    </row>
    <row r="9993" spans="1:14" x14ac:dyDescent="0.2">
      <c r="A9993" t="s">
        <v>10243</v>
      </c>
      <c r="B9993" t="s">
        <v>35401</v>
      </c>
      <c r="I9993" t="s">
        <v>4</v>
      </c>
      <c r="J9993">
        <v>142.11000000000001</v>
      </c>
      <c r="M9993">
        <v>142.11000000000001</v>
      </c>
      <c r="N9993">
        <f t="shared" si="156"/>
        <v>0</v>
      </c>
    </row>
    <row r="9994" spans="1:14" x14ac:dyDescent="0.2">
      <c r="A9994" t="s">
        <v>10244</v>
      </c>
      <c r="B9994" t="s">
        <v>35401</v>
      </c>
      <c r="I9994" t="s">
        <v>4</v>
      </c>
      <c r="J9994">
        <v>136.9</v>
      </c>
      <c r="M9994">
        <v>136.9</v>
      </c>
      <c r="N9994">
        <f t="shared" si="156"/>
        <v>0</v>
      </c>
    </row>
    <row r="9995" spans="1:14" x14ac:dyDescent="0.2">
      <c r="A9995" t="s">
        <v>10245</v>
      </c>
      <c r="B9995" t="s">
        <v>35402</v>
      </c>
      <c r="I9995" t="s">
        <v>4</v>
      </c>
      <c r="J9995">
        <v>176.48</v>
      </c>
      <c r="M9995">
        <v>176.48</v>
      </c>
      <c r="N9995">
        <f t="shared" si="156"/>
        <v>0</v>
      </c>
    </row>
    <row r="9996" spans="1:14" x14ac:dyDescent="0.2">
      <c r="A9996" t="s">
        <v>10246</v>
      </c>
      <c r="B9996" t="s">
        <v>35402</v>
      </c>
      <c r="I9996" t="s">
        <v>4</v>
      </c>
      <c r="J9996">
        <v>171.27</v>
      </c>
      <c r="M9996">
        <v>171.27</v>
      </c>
      <c r="N9996">
        <f t="shared" si="156"/>
        <v>0</v>
      </c>
    </row>
    <row r="9997" spans="1:14" x14ac:dyDescent="0.2">
      <c r="A9997" t="s">
        <v>10247</v>
      </c>
      <c r="B9997" t="s">
        <v>35403</v>
      </c>
      <c r="I9997" t="s">
        <v>4</v>
      </c>
      <c r="J9997">
        <v>210.85</v>
      </c>
      <c r="M9997">
        <v>210.85</v>
      </c>
      <c r="N9997">
        <f t="shared" si="156"/>
        <v>0</v>
      </c>
    </row>
    <row r="9998" spans="1:14" x14ac:dyDescent="0.2">
      <c r="A9998" t="s">
        <v>10248</v>
      </c>
      <c r="B9998" t="s">
        <v>35403</v>
      </c>
      <c r="I9998" t="s">
        <v>4</v>
      </c>
      <c r="J9998">
        <v>205.64</v>
      </c>
      <c r="M9998">
        <v>205.64</v>
      </c>
      <c r="N9998">
        <f t="shared" si="156"/>
        <v>0</v>
      </c>
    </row>
    <row r="9999" spans="1:14" x14ac:dyDescent="0.2">
      <c r="A9999" t="s">
        <v>10249</v>
      </c>
      <c r="B9999" t="s">
        <v>35404</v>
      </c>
      <c r="I9999" t="s">
        <v>4</v>
      </c>
      <c r="J9999">
        <v>245.22</v>
      </c>
      <c r="M9999">
        <v>245.22</v>
      </c>
      <c r="N9999">
        <f t="shared" si="156"/>
        <v>0</v>
      </c>
    </row>
    <row r="10000" spans="1:14" x14ac:dyDescent="0.2">
      <c r="A10000" t="s">
        <v>10250</v>
      </c>
      <c r="B10000" t="s">
        <v>35404</v>
      </c>
      <c r="I10000" t="s">
        <v>4</v>
      </c>
      <c r="J10000">
        <v>240</v>
      </c>
      <c r="M10000">
        <v>240</v>
      </c>
      <c r="N10000">
        <f t="shared" si="156"/>
        <v>0</v>
      </c>
    </row>
    <row r="10001" spans="1:14" x14ac:dyDescent="0.2">
      <c r="A10001" t="s">
        <v>10251</v>
      </c>
      <c r="B10001" t="s">
        <v>35405</v>
      </c>
      <c r="I10001" t="s">
        <v>4</v>
      </c>
      <c r="J10001">
        <v>95.34</v>
      </c>
      <c r="M10001">
        <v>95.34</v>
      </c>
      <c r="N10001">
        <f t="shared" si="156"/>
        <v>0</v>
      </c>
    </row>
    <row r="10002" spans="1:14" x14ac:dyDescent="0.2">
      <c r="A10002" t="s">
        <v>10252</v>
      </c>
      <c r="B10002" t="s">
        <v>35405</v>
      </c>
      <c r="I10002" t="s">
        <v>4</v>
      </c>
      <c r="J10002">
        <v>90.34</v>
      </c>
      <c r="M10002">
        <v>90.34</v>
      </c>
      <c r="N10002">
        <f t="shared" si="156"/>
        <v>0</v>
      </c>
    </row>
    <row r="10003" spans="1:14" x14ac:dyDescent="0.2">
      <c r="A10003" t="s">
        <v>10253</v>
      </c>
      <c r="B10003" t="s">
        <v>35406</v>
      </c>
      <c r="I10003" t="s">
        <v>4</v>
      </c>
      <c r="J10003">
        <v>112.53</v>
      </c>
      <c r="M10003">
        <v>112.53</v>
      </c>
      <c r="N10003">
        <f t="shared" si="156"/>
        <v>0</v>
      </c>
    </row>
    <row r="10004" spans="1:14" x14ac:dyDescent="0.2">
      <c r="A10004" t="s">
        <v>10254</v>
      </c>
      <c r="B10004" t="s">
        <v>35406</v>
      </c>
      <c r="I10004" t="s">
        <v>4</v>
      </c>
      <c r="J10004">
        <v>107.53</v>
      </c>
      <c r="M10004">
        <v>107.53</v>
      </c>
      <c r="N10004">
        <f t="shared" si="156"/>
        <v>0</v>
      </c>
    </row>
    <row r="10005" spans="1:14" x14ac:dyDescent="0.2">
      <c r="A10005" t="s">
        <v>10255</v>
      </c>
      <c r="B10005" t="s">
        <v>35407</v>
      </c>
      <c r="I10005" t="s">
        <v>4</v>
      </c>
      <c r="J10005">
        <v>129.72</v>
      </c>
      <c r="M10005">
        <v>129.72</v>
      </c>
      <c r="N10005">
        <f t="shared" si="156"/>
        <v>0</v>
      </c>
    </row>
    <row r="10006" spans="1:14" x14ac:dyDescent="0.2">
      <c r="A10006" t="s">
        <v>10256</v>
      </c>
      <c r="B10006" t="s">
        <v>35407</v>
      </c>
      <c r="I10006" t="s">
        <v>4</v>
      </c>
      <c r="J10006">
        <v>124.72</v>
      </c>
      <c r="M10006">
        <v>124.72</v>
      </c>
      <c r="N10006">
        <f t="shared" si="156"/>
        <v>0</v>
      </c>
    </row>
    <row r="10007" spans="1:14" x14ac:dyDescent="0.2">
      <c r="A10007" t="s">
        <v>10257</v>
      </c>
      <c r="B10007" t="s">
        <v>35408</v>
      </c>
      <c r="I10007" t="s">
        <v>4</v>
      </c>
      <c r="J10007">
        <v>146.91</v>
      </c>
      <c r="M10007">
        <v>146.91</v>
      </c>
      <c r="N10007">
        <f t="shared" si="156"/>
        <v>0</v>
      </c>
    </row>
    <row r="10008" spans="1:14" x14ac:dyDescent="0.2">
      <c r="A10008" t="s">
        <v>10258</v>
      </c>
      <c r="B10008" t="s">
        <v>35408</v>
      </c>
      <c r="I10008" t="s">
        <v>4</v>
      </c>
      <c r="J10008">
        <v>141.91</v>
      </c>
      <c r="M10008">
        <v>141.91</v>
      </c>
      <c r="N10008">
        <f t="shared" si="156"/>
        <v>0</v>
      </c>
    </row>
    <row r="10009" spans="1:14" x14ac:dyDescent="0.2">
      <c r="A10009" t="s">
        <v>10259</v>
      </c>
      <c r="B10009" t="s">
        <v>35409</v>
      </c>
      <c r="I10009" t="s">
        <v>4</v>
      </c>
      <c r="J10009">
        <v>183.44</v>
      </c>
      <c r="M10009">
        <v>183.44</v>
      </c>
      <c r="N10009">
        <f t="shared" si="156"/>
        <v>0</v>
      </c>
    </row>
    <row r="10010" spans="1:14" x14ac:dyDescent="0.2">
      <c r="A10010" t="s">
        <v>10260</v>
      </c>
      <c r="B10010" t="s">
        <v>35409</v>
      </c>
      <c r="I10010" t="s">
        <v>4</v>
      </c>
      <c r="J10010">
        <v>178.44</v>
      </c>
      <c r="M10010">
        <v>178.44</v>
      </c>
      <c r="N10010">
        <f t="shared" si="156"/>
        <v>0</v>
      </c>
    </row>
    <row r="10011" spans="1:14" x14ac:dyDescent="0.2">
      <c r="A10011" t="s">
        <v>10261</v>
      </c>
      <c r="B10011" t="s">
        <v>35410</v>
      </c>
      <c r="I10011" t="s">
        <v>4</v>
      </c>
      <c r="J10011">
        <v>115.63</v>
      </c>
      <c r="M10011">
        <v>115.63</v>
      </c>
      <c r="N10011">
        <f t="shared" si="156"/>
        <v>0</v>
      </c>
    </row>
    <row r="10012" spans="1:14" x14ac:dyDescent="0.2">
      <c r="A10012" t="s">
        <v>10262</v>
      </c>
      <c r="B10012" t="s">
        <v>35410</v>
      </c>
      <c r="I10012" t="s">
        <v>4</v>
      </c>
      <c r="J10012">
        <v>110.21</v>
      </c>
      <c r="M10012">
        <v>110.21</v>
      </c>
      <c r="N10012">
        <f t="shared" si="156"/>
        <v>0</v>
      </c>
    </row>
    <row r="10013" spans="1:14" x14ac:dyDescent="0.2">
      <c r="A10013" t="s">
        <v>10263</v>
      </c>
      <c r="B10013" t="s">
        <v>35411</v>
      </c>
      <c r="I10013" t="s">
        <v>4</v>
      </c>
      <c r="J10013">
        <v>150</v>
      </c>
      <c r="M10013">
        <v>150</v>
      </c>
      <c r="N10013">
        <f t="shared" si="156"/>
        <v>0</v>
      </c>
    </row>
    <row r="10014" spans="1:14" x14ac:dyDescent="0.2">
      <c r="A10014" t="s">
        <v>10264</v>
      </c>
      <c r="B10014" t="s">
        <v>35411</v>
      </c>
      <c r="I10014" t="s">
        <v>4</v>
      </c>
      <c r="J10014">
        <v>144.57</v>
      </c>
      <c r="M10014">
        <v>144.57</v>
      </c>
      <c r="N10014">
        <f t="shared" si="156"/>
        <v>0</v>
      </c>
    </row>
    <row r="10015" spans="1:14" x14ac:dyDescent="0.2">
      <c r="A10015" t="s">
        <v>10265</v>
      </c>
      <c r="B10015" t="s">
        <v>35412</v>
      </c>
      <c r="I10015" t="s">
        <v>4</v>
      </c>
      <c r="J10015">
        <v>184.37</v>
      </c>
      <c r="M10015">
        <v>184.37</v>
      </c>
      <c r="N10015">
        <f t="shared" si="156"/>
        <v>0</v>
      </c>
    </row>
    <row r="10016" spans="1:14" x14ac:dyDescent="0.2">
      <c r="A10016" t="s">
        <v>10266</v>
      </c>
      <c r="B10016" t="s">
        <v>35412</v>
      </c>
      <c r="I10016" t="s">
        <v>4</v>
      </c>
      <c r="J10016">
        <v>178.94</v>
      </c>
      <c r="M10016">
        <v>178.94</v>
      </c>
      <c r="N10016">
        <f t="shared" si="156"/>
        <v>0</v>
      </c>
    </row>
    <row r="10017" spans="1:14" x14ac:dyDescent="0.2">
      <c r="A10017" t="s">
        <v>10267</v>
      </c>
      <c r="B10017" t="s">
        <v>35413</v>
      </c>
      <c r="I10017" t="s">
        <v>4</v>
      </c>
      <c r="J10017">
        <v>224.98</v>
      </c>
      <c r="M10017">
        <v>224.98</v>
      </c>
      <c r="N10017">
        <f t="shared" si="156"/>
        <v>0</v>
      </c>
    </row>
    <row r="10018" spans="1:14" x14ac:dyDescent="0.2">
      <c r="A10018" t="s">
        <v>10268</v>
      </c>
      <c r="B10018" t="s">
        <v>35413</v>
      </c>
      <c r="I10018" t="s">
        <v>4</v>
      </c>
      <c r="J10018">
        <v>218.72</v>
      </c>
      <c r="M10018">
        <v>218.72</v>
      </c>
      <c r="N10018">
        <f t="shared" si="156"/>
        <v>0</v>
      </c>
    </row>
    <row r="10019" spans="1:14" x14ac:dyDescent="0.2">
      <c r="A10019" t="s">
        <v>10269</v>
      </c>
      <c r="B10019" t="s">
        <v>35414</v>
      </c>
      <c r="I10019" t="s">
        <v>4</v>
      </c>
      <c r="J10019">
        <v>259.33999999999997</v>
      </c>
      <c r="M10019">
        <v>259.33999999999997</v>
      </c>
      <c r="N10019">
        <f t="shared" si="156"/>
        <v>0</v>
      </c>
    </row>
    <row r="10020" spans="1:14" x14ac:dyDescent="0.2">
      <c r="A10020" t="s">
        <v>10270</v>
      </c>
      <c r="B10020" t="s">
        <v>35414</v>
      </c>
      <c r="I10020" t="s">
        <v>4</v>
      </c>
      <c r="J10020">
        <v>253.09</v>
      </c>
      <c r="M10020">
        <v>253.09</v>
      </c>
      <c r="N10020">
        <f t="shared" si="156"/>
        <v>0</v>
      </c>
    </row>
    <row r="10021" spans="1:14" x14ac:dyDescent="0.2">
      <c r="A10021" t="s">
        <v>10271</v>
      </c>
      <c r="B10021" t="s">
        <v>35415</v>
      </c>
      <c r="I10021" t="s">
        <v>4</v>
      </c>
      <c r="J10021">
        <v>160.91999999999999</v>
      </c>
      <c r="M10021">
        <v>160.91999999999999</v>
      </c>
      <c r="N10021">
        <f t="shared" si="156"/>
        <v>0</v>
      </c>
    </row>
    <row r="10022" spans="1:14" x14ac:dyDescent="0.2">
      <c r="A10022" t="s">
        <v>10272</v>
      </c>
      <c r="B10022" t="s">
        <v>35415</v>
      </c>
      <c r="I10022" t="s">
        <v>4</v>
      </c>
      <c r="J10022">
        <v>147.57</v>
      </c>
      <c r="M10022">
        <v>147.57</v>
      </c>
      <c r="N10022">
        <f t="shared" si="156"/>
        <v>0</v>
      </c>
    </row>
    <row r="10023" spans="1:14" x14ac:dyDescent="0.2">
      <c r="A10023" t="s">
        <v>10273</v>
      </c>
      <c r="B10023" t="s">
        <v>35416</v>
      </c>
      <c r="I10023" t="s">
        <v>4</v>
      </c>
      <c r="J10023">
        <v>178.11</v>
      </c>
      <c r="M10023">
        <v>178.11</v>
      </c>
      <c r="N10023">
        <f t="shared" si="156"/>
        <v>0</v>
      </c>
    </row>
    <row r="10024" spans="1:14" x14ac:dyDescent="0.2">
      <c r="A10024" t="s">
        <v>10274</v>
      </c>
      <c r="B10024" t="s">
        <v>35416</v>
      </c>
      <c r="I10024" t="s">
        <v>4</v>
      </c>
      <c r="J10024">
        <v>164.76</v>
      </c>
      <c r="M10024">
        <v>164.76</v>
      </c>
      <c r="N10024">
        <f t="shared" si="156"/>
        <v>0</v>
      </c>
    </row>
    <row r="10025" spans="1:14" x14ac:dyDescent="0.2">
      <c r="A10025" t="s">
        <v>10275</v>
      </c>
      <c r="B10025" t="s">
        <v>35417</v>
      </c>
      <c r="I10025" t="s">
        <v>4</v>
      </c>
      <c r="J10025">
        <v>195.3</v>
      </c>
      <c r="M10025">
        <v>195.3</v>
      </c>
      <c r="N10025">
        <f t="shared" si="156"/>
        <v>0</v>
      </c>
    </row>
    <row r="10026" spans="1:14" x14ac:dyDescent="0.2">
      <c r="A10026" t="s">
        <v>10276</v>
      </c>
      <c r="B10026" t="s">
        <v>35417</v>
      </c>
      <c r="I10026" t="s">
        <v>4</v>
      </c>
      <c r="J10026">
        <v>181.95</v>
      </c>
      <c r="M10026">
        <v>181.95</v>
      </c>
      <c r="N10026">
        <f t="shared" si="156"/>
        <v>0</v>
      </c>
    </row>
    <row r="10027" spans="1:14" x14ac:dyDescent="0.2">
      <c r="A10027" t="s">
        <v>10277</v>
      </c>
      <c r="B10027" t="s">
        <v>35418</v>
      </c>
      <c r="I10027" t="s">
        <v>4</v>
      </c>
      <c r="J10027">
        <v>212.49</v>
      </c>
      <c r="M10027">
        <v>212.49</v>
      </c>
      <c r="N10027">
        <f t="shared" si="156"/>
        <v>0</v>
      </c>
    </row>
    <row r="10028" spans="1:14" x14ac:dyDescent="0.2">
      <c r="A10028" t="s">
        <v>10278</v>
      </c>
      <c r="B10028" t="s">
        <v>35418</v>
      </c>
      <c r="I10028" t="s">
        <v>4</v>
      </c>
      <c r="J10028">
        <v>199.14</v>
      </c>
      <c r="M10028">
        <v>199.14</v>
      </c>
      <c r="N10028">
        <f t="shared" si="156"/>
        <v>0</v>
      </c>
    </row>
    <row r="10029" spans="1:14" x14ac:dyDescent="0.2">
      <c r="A10029" t="s">
        <v>10279</v>
      </c>
      <c r="B10029" t="s">
        <v>35419</v>
      </c>
      <c r="I10029" t="s">
        <v>4</v>
      </c>
      <c r="J10029">
        <v>249.02</v>
      </c>
      <c r="M10029">
        <v>249.02</v>
      </c>
      <c r="N10029">
        <f t="shared" si="156"/>
        <v>0</v>
      </c>
    </row>
    <row r="10030" spans="1:14" x14ac:dyDescent="0.2">
      <c r="A10030" t="s">
        <v>10280</v>
      </c>
      <c r="B10030" t="s">
        <v>35419</v>
      </c>
      <c r="I10030" t="s">
        <v>4</v>
      </c>
      <c r="J10030">
        <v>235.67</v>
      </c>
      <c r="M10030">
        <v>235.67</v>
      </c>
      <c r="N10030">
        <f t="shared" si="156"/>
        <v>0</v>
      </c>
    </row>
    <row r="10031" spans="1:14" x14ac:dyDescent="0.2">
      <c r="A10031" t="s">
        <v>10281</v>
      </c>
      <c r="B10031" t="s">
        <v>35420</v>
      </c>
      <c r="I10031" t="s">
        <v>4</v>
      </c>
      <c r="J10031">
        <v>181.21</v>
      </c>
      <c r="M10031">
        <v>181.21</v>
      </c>
      <c r="N10031">
        <f t="shared" si="156"/>
        <v>0</v>
      </c>
    </row>
    <row r="10032" spans="1:14" x14ac:dyDescent="0.2">
      <c r="A10032" t="s">
        <v>10282</v>
      </c>
      <c r="B10032" t="s">
        <v>35420</v>
      </c>
      <c r="I10032" t="s">
        <v>4</v>
      </c>
      <c r="J10032">
        <v>167.44</v>
      </c>
      <c r="M10032">
        <v>167.44</v>
      </c>
      <c r="N10032">
        <f t="shared" si="156"/>
        <v>0</v>
      </c>
    </row>
    <row r="10033" spans="1:14" x14ac:dyDescent="0.2">
      <c r="A10033" t="s">
        <v>10283</v>
      </c>
      <c r="B10033" t="s">
        <v>35421</v>
      </c>
      <c r="I10033" t="s">
        <v>4</v>
      </c>
      <c r="J10033">
        <v>215.58</v>
      </c>
      <c r="M10033">
        <v>215.58</v>
      </c>
      <c r="N10033">
        <f t="shared" si="156"/>
        <v>0</v>
      </c>
    </row>
    <row r="10034" spans="1:14" x14ac:dyDescent="0.2">
      <c r="A10034" t="s">
        <v>10284</v>
      </c>
      <c r="B10034" t="s">
        <v>35421</v>
      </c>
      <c r="I10034" t="s">
        <v>4</v>
      </c>
      <c r="J10034">
        <v>201.81</v>
      </c>
      <c r="M10034">
        <v>201.81</v>
      </c>
      <c r="N10034">
        <f t="shared" si="156"/>
        <v>0</v>
      </c>
    </row>
    <row r="10035" spans="1:14" x14ac:dyDescent="0.2">
      <c r="A10035" t="s">
        <v>10285</v>
      </c>
      <c r="B10035" t="s">
        <v>35422</v>
      </c>
      <c r="I10035" t="s">
        <v>4</v>
      </c>
      <c r="J10035">
        <v>249.95</v>
      </c>
      <c r="M10035">
        <v>249.95</v>
      </c>
      <c r="N10035">
        <f t="shared" si="156"/>
        <v>0</v>
      </c>
    </row>
    <row r="10036" spans="1:14" x14ac:dyDescent="0.2">
      <c r="A10036" t="s">
        <v>10286</v>
      </c>
      <c r="B10036" t="s">
        <v>35422</v>
      </c>
      <c r="I10036" t="s">
        <v>4</v>
      </c>
      <c r="J10036">
        <v>236.18</v>
      </c>
      <c r="M10036">
        <v>236.18</v>
      </c>
      <c r="N10036">
        <f t="shared" si="156"/>
        <v>0</v>
      </c>
    </row>
    <row r="10037" spans="1:14" x14ac:dyDescent="0.2">
      <c r="A10037" t="s">
        <v>10287</v>
      </c>
      <c r="B10037" t="s">
        <v>35423</v>
      </c>
      <c r="I10037" t="s">
        <v>4</v>
      </c>
      <c r="J10037">
        <v>306.16000000000003</v>
      </c>
      <c r="M10037">
        <v>306.16000000000003</v>
      </c>
      <c r="N10037">
        <f t="shared" si="156"/>
        <v>0</v>
      </c>
    </row>
    <row r="10038" spans="1:14" x14ac:dyDescent="0.2">
      <c r="A10038" t="s">
        <v>10288</v>
      </c>
      <c r="B10038" t="s">
        <v>35423</v>
      </c>
      <c r="I10038" t="s">
        <v>4</v>
      </c>
      <c r="J10038">
        <v>289.47000000000003</v>
      </c>
      <c r="M10038">
        <v>289.47000000000003</v>
      </c>
      <c r="N10038">
        <f t="shared" si="156"/>
        <v>0</v>
      </c>
    </row>
    <row r="10039" spans="1:14" x14ac:dyDescent="0.2">
      <c r="A10039" t="s">
        <v>10289</v>
      </c>
      <c r="B10039" t="s">
        <v>35424</v>
      </c>
      <c r="I10039" t="s">
        <v>4</v>
      </c>
      <c r="J10039">
        <v>340.53</v>
      </c>
      <c r="M10039">
        <v>340.53</v>
      </c>
      <c r="N10039">
        <f t="shared" si="156"/>
        <v>0</v>
      </c>
    </row>
    <row r="10040" spans="1:14" x14ac:dyDescent="0.2">
      <c r="A10040" t="s">
        <v>10290</v>
      </c>
      <c r="B10040" t="s">
        <v>35424</v>
      </c>
      <c r="I10040" t="s">
        <v>4</v>
      </c>
      <c r="J10040">
        <v>323.83999999999997</v>
      </c>
      <c r="M10040">
        <v>323.83999999999997</v>
      </c>
      <c r="N10040">
        <f t="shared" si="156"/>
        <v>0</v>
      </c>
    </row>
    <row r="10041" spans="1:14" x14ac:dyDescent="0.2">
      <c r="A10041" t="s">
        <v>10291</v>
      </c>
      <c r="B10041" t="s">
        <v>35425</v>
      </c>
      <c r="I10041" t="s">
        <v>5</v>
      </c>
      <c r="J10041">
        <v>2514.2199999999998</v>
      </c>
      <c r="M10041">
        <v>2514.2199999999998</v>
      </c>
      <c r="N10041">
        <f t="shared" si="156"/>
        <v>0</v>
      </c>
    </row>
    <row r="10042" spans="1:14" x14ac:dyDescent="0.2">
      <c r="A10042" t="s">
        <v>10292</v>
      </c>
      <c r="B10042" t="s">
        <v>35425</v>
      </c>
      <c r="I10042" t="s">
        <v>5</v>
      </c>
      <c r="J10042">
        <v>2292.75</v>
      </c>
      <c r="M10042">
        <v>2292.75</v>
      </c>
      <c r="N10042">
        <f t="shared" si="156"/>
        <v>0</v>
      </c>
    </row>
    <row r="10043" spans="1:14" x14ac:dyDescent="0.2">
      <c r="A10043" t="s">
        <v>10293</v>
      </c>
      <c r="B10043" t="s">
        <v>35426</v>
      </c>
      <c r="I10043" t="s">
        <v>5</v>
      </c>
      <c r="J10043">
        <v>2983.72</v>
      </c>
      <c r="M10043">
        <v>2983.72</v>
      </c>
      <c r="N10043">
        <f t="shared" si="156"/>
        <v>0</v>
      </c>
    </row>
    <row r="10044" spans="1:14" x14ac:dyDescent="0.2">
      <c r="A10044" t="s">
        <v>10294</v>
      </c>
      <c r="B10044" t="s">
        <v>35426</v>
      </c>
      <c r="I10044" t="s">
        <v>5</v>
      </c>
      <c r="J10044">
        <v>2725.27</v>
      </c>
      <c r="M10044">
        <v>2725.27</v>
      </c>
      <c r="N10044">
        <f t="shared" si="156"/>
        <v>0</v>
      </c>
    </row>
    <row r="10045" spans="1:14" x14ac:dyDescent="0.2">
      <c r="A10045" t="s">
        <v>10295</v>
      </c>
      <c r="B10045" t="s">
        <v>35427</v>
      </c>
      <c r="I10045" t="s">
        <v>5</v>
      </c>
      <c r="J10045">
        <v>3485.17</v>
      </c>
      <c r="M10045">
        <v>3485.17</v>
      </c>
      <c r="N10045">
        <f t="shared" si="156"/>
        <v>0</v>
      </c>
    </row>
    <row r="10046" spans="1:14" x14ac:dyDescent="0.2">
      <c r="A10046" t="s">
        <v>10296</v>
      </c>
      <c r="B10046" t="s">
        <v>35427</v>
      </c>
      <c r="I10046" t="s">
        <v>5</v>
      </c>
      <c r="J10046">
        <v>3203.55</v>
      </c>
      <c r="M10046">
        <v>3203.55</v>
      </c>
      <c r="N10046">
        <f t="shared" si="156"/>
        <v>0</v>
      </c>
    </row>
    <row r="10047" spans="1:14" x14ac:dyDescent="0.2">
      <c r="A10047" t="s">
        <v>10297</v>
      </c>
      <c r="B10047" t="s">
        <v>35428</v>
      </c>
      <c r="I10047" t="s">
        <v>5</v>
      </c>
      <c r="J10047">
        <v>4212.96</v>
      </c>
      <c r="M10047">
        <v>4212.96</v>
      </c>
      <c r="N10047">
        <f t="shared" si="156"/>
        <v>0</v>
      </c>
    </row>
    <row r="10048" spans="1:14" x14ac:dyDescent="0.2">
      <c r="A10048" t="s">
        <v>10298</v>
      </c>
      <c r="B10048" t="s">
        <v>35428</v>
      </c>
      <c r="I10048" t="s">
        <v>5</v>
      </c>
      <c r="J10048">
        <v>3834.18</v>
      </c>
      <c r="M10048">
        <v>3834.18</v>
      </c>
      <c r="N10048">
        <f t="shared" si="156"/>
        <v>0</v>
      </c>
    </row>
    <row r="10049" spans="1:14" x14ac:dyDescent="0.2">
      <c r="A10049" t="s">
        <v>10299</v>
      </c>
      <c r="B10049" t="s">
        <v>35429</v>
      </c>
      <c r="I10049" t="s">
        <v>5</v>
      </c>
      <c r="J10049">
        <v>5040.2</v>
      </c>
      <c r="M10049">
        <v>5040.2</v>
      </c>
      <c r="N10049">
        <f t="shared" si="156"/>
        <v>0</v>
      </c>
    </row>
    <row r="10050" spans="1:14" x14ac:dyDescent="0.2">
      <c r="A10050" t="s">
        <v>10300</v>
      </c>
      <c r="B10050" t="s">
        <v>35429</v>
      </c>
      <c r="I10050" t="s">
        <v>5</v>
      </c>
      <c r="J10050">
        <v>4550.9399999999996</v>
      </c>
      <c r="M10050">
        <v>4550.9399999999996</v>
      </c>
      <c r="N10050">
        <f t="shared" si="156"/>
        <v>0</v>
      </c>
    </row>
    <row r="10051" spans="1:14" x14ac:dyDescent="0.2">
      <c r="A10051" t="s">
        <v>10301</v>
      </c>
      <c r="B10051" t="s">
        <v>35430</v>
      </c>
      <c r="I10051" t="s">
        <v>5</v>
      </c>
      <c r="J10051">
        <v>925.14</v>
      </c>
      <c r="M10051">
        <v>925.14</v>
      </c>
      <c r="N10051">
        <f t="shared" si="156"/>
        <v>0</v>
      </c>
    </row>
    <row r="10052" spans="1:14" x14ac:dyDescent="0.2">
      <c r="A10052" t="s">
        <v>10302</v>
      </c>
      <c r="B10052" t="s">
        <v>35430</v>
      </c>
      <c r="I10052" t="s">
        <v>5</v>
      </c>
      <c r="J10052">
        <v>832.97</v>
      </c>
      <c r="M10052">
        <v>832.97</v>
      </c>
      <c r="N10052">
        <f t="shared" ref="N10052:N10115" si="157">J10052-M10052</f>
        <v>0</v>
      </c>
    </row>
    <row r="10053" spans="1:14" x14ac:dyDescent="0.2">
      <c r="A10053" t="s">
        <v>10303</v>
      </c>
      <c r="B10053" t="s">
        <v>35431</v>
      </c>
      <c r="I10053" t="s">
        <v>5</v>
      </c>
      <c r="J10053">
        <v>1079.4000000000001</v>
      </c>
      <c r="M10053">
        <v>1079.4000000000001</v>
      </c>
      <c r="N10053">
        <f t="shared" si="157"/>
        <v>0</v>
      </c>
    </row>
    <row r="10054" spans="1:14" x14ac:dyDescent="0.2">
      <c r="A10054" t="s">
        <v>10304</v>
      </c>
      <c r="B10054" t="s">
        <v>35431</v>
      </c>
      <c r="I10054" t="s">
        <v>5</v>
      </c>
      <c r="J10054">
        <v>971.84</v>
      </c>
      <c r="M10054">
        <v>971.84</v>
      </c>
      <c r="N10054">
        <f t="shared" si="157"/>
        <v>0</v>
      </c>
    </row>
    <row r="10055" spans="1:14" x14ac:dyDescent="0.2">
      <c r="A10055" t="s">
        <v>10305</v>
      </c>
      <c r="B10055" t="s">
        <v>35432</v>
      </c>
      <c r="I10055" t="s">
        <v>5</v>
      </c>
      <c r="J10055">
        <v>1454.54</v>
      </c>
      <c r="M10055">
        <v>1454.54</v>
      </c>
      <c r="N10055">
        <f t="shared" si="157"/>
        <v>0</v>
      </c>
    </row>
    <row r="10056" spans="1:14" x14ac:dyDescent="0.2">
      <c r="A10056" t="s">
        <v>10306</v>
      </c>
      <c r="B10056" t="s">
        <v>35432</v>
      </c>
      <c r="I10056" t="s">
        <v>5</v>
      </c>
      <c r="J10056">
        <v>1296.9100000000001</v>
      </c>
      <c r="M10056">
        <v>1296.9100000000001</v>
      </c>
      <c r="N10056">
        <f t="shared" si="157"/>
        <v>0</v>
      </c>
    </row>
    <row r="10057" spans="1:14" x14ac:dyDescent="0.2">
      <c r="A10057" t="s">
        <v>10307</v>
      </c>
      <c r="B10057" t="s">
        <v>35433</v>
      </c>
      <c r="I10057" t="s">
        <v>5</v>
      </c>
      <c r="J10057">
        <v>2583.31</v>
      </c>
      <c r="M10057">
        <v>2583.31</v>
      </c>
      <c r="N10057">
        <f t="shared" si="157"/>
        <v>0</v>
      </c>
    </row>
    <row r="10058" spans="1:14" x14ac:dyDescent="0.2">
      <c r="A10058" t="s">
        <v>10308</v>
      </c>
      <c r="B10058" t="s">
        <v>35433</v>
      </c>
      <c r="I10058" t="s">
        <v>5</v>
      </c>
      <c r="J10058">
        <v>2352.62</v>
      </c>
      <c r="M10058">
        <v>2352.62</v>
      </c>
      <c r="N10058">
        <f t="shared" si="157"/>
        <v>0</v>
      </c>
    </row>
    <row r="10059" spans="1:14" x14ac:dyDescent="0.2">
      <c r="A10059" t="s">
        <v>10309</v>
      </c>
      <c r="B10059" t="s">
        <v>35434</v>
      </c>
      <c r="I10059" t="s">
        <v>5</v>
      </c>
      <c r="J10059">
        <v>3064.35</v>
      </c>
      <c r="M10059">
        <v>3064.35</v>
      </c>
      <c r="N10059">
        <f t="shared" si="157"/>
        <v>0</v>
      </c>
    </row>
    <row r="10060" spans="1:14" x14ac:dyDescent="0.2">
      <c r="A10060" t="s">
        <v>10310</v>
      </c>
      <c r="B10060" t="s">
        <v>35434</v>
      </c>
      <c r="I10060" t="s">
        <v>5</v>
      </c>
      <c r="J10060">
        <v>2795.14</v>
      </c>
      <c r="M10060">
        <v>2795.14</v>
      </c>
      <c r="N10060">
        <f t="shared" si="157"/>
        <v>0</v>
      </c>
    </row>
    <row r="10061" spans="1:14" x14ac:dyDescent="0.2">
      <c r="A10061" t="s">
        <v>10311</v>
      </c>
      <c r="B10061" t="s">
        <v>35435</v>
      </c>
      <c r="I10061" t="s">
        <v>5</v>
      </c>
      <c r="J10061">
        <v>3573.04</v>
      </c>
      <c r="M10061">
        <v>3573.04</v>
      </c>
      <c r="N10061">
        <f t="shared" si="157"/>
        <v>0</v>
      </c>
    </row>
    <row r="10062" spans="1:14" x14ac:dyDescent="0.2">
      <c r="A10062" t="s">
        <v>10312</v>
      </c>
      <c r="B10062" t="s">
        <v>35435</v>
      </c>
      <c r="I10062" t="s">
        <v>5</v>
      </c>
      <c r="J10062">
        <v>3279.69</v>
      </c>
      <c r="M10062">
        <v>3279.69</v>
      </c>
      <c r="N10062">
        <f t="shared" si="157"/>
        <v>0</v>
      </c>
    </row>
    <row r="10063" spans="1:14" x14ac:dyDescent="0.2">
      <c r="A10063" t="s">
        <v>10313</v>
      </c>
      <c r="B10063" t="s">
        <v>35436</v>
      </c>
      <c r="I10063" t="s">
        <v>5</v>
      </c>
      <c r="J10063">
        <v>4331.1499999999996</v>
      </c>
      <c r="M10063">
        <v>4331.1499999999996</v>
      </c>
      <c r="N10063">
        <f t="shared" si="157"/>
        <v>0</v>
      </c>
    </row>
    <row r="10064" spans="1:14" x14ac:dyDescent="0.2">
      <c r="A10064" t="s">
        <v>10314</v>
      </c>
      <c r="B10064" t="s">
        <v>35436</v>
      </c>
      <c r="I10064" t="s">
        <v>5</v>
      </c>
      <c r="J10064">
        <v>3936.6</v>
      </c>
      <c r="M10064">
        <v>3936.6</v>
      </c>
      <c r="N10064">
        <f t="shared" si="157"/>
        <v>0</v>
      </c>
    </row>
    <row r="10065" spans="1:14" x14ac:dyDescent="0.2">
      <c r="A10065" t="s">
        <v>10315</v>
      </c>
      <c r="B10065" t="s">
        <v>35437</v>
      </c>
      <c r="I10065" t="s">
        <v>5</v>
      </c>
      <c r="J10065">
        <v>5192.87</v>
      </c>
      <c r="M10065">
        <v>5192.87</v>
      </c>
      <c r="N10065">
        <f t="shared" si="157"/>
        <v>0</v>
      </c>
    </row>
    <row r="10066" spans="1:14" x14ac:dyDescent="0.2">
      <c r="A10066" t="s">
        <v>10316</v>
      </c>
      <c r="B10066" t="s">
        <v>35437</v>
      </c>
      <c r="I10066" t="s">
        <v>5</v>
      </c>
      <c r="J10066">
        <v>4683.22</v>
      </c>
      <c r="M10066">
        <v>4683.22</v>
      </c>
      <c r="N10066">
        <f t="shared" si="157"/>
        <v>0</v>
      </c>
    </row>
    <row r="10067" spans="1:14" x14ac:dyDescent="0.2">
      <c r="A10067" t="s">
        <v>10317</v>
      </c>
      <c r="B10067" t="s">
        <v>35438</v>
      </c>
      <c r="I10067" t="s">
        <v>20</v>
      </c>
      <c r="J10067">
        <v>342</v>
      </c>
      <c r="M10067">
        <v>342</v>
      </c>
      <c r="N10067">
        <f t="shared" si="157"/>
        <v>0</v>
      </c>
    </row>
    <row r="10068" spans="1:14" x14ac:dyDescent="0.2">
      <c r="A10068" t="s">
        <v>10318</v>
      </c>
      <c r="B10068" t="s">
        <v>35438</v>
      </c>
      <c r="I10068" t="s">
        <v>20</v>
      </c>
      <c r="J10068">
        <v>342</v>
      </c>
      <c r="M10068">
        <v>342</v>
      </c>
      <c r="N10068">
        <f t="shared" si="157"/>
        <v>0</v>
      </c>
    </row>
    <row r="10069" spans="1:14" x14ac:dyDescent="0.2">
      <c r="A10069" t="s">
        <v>10319</v>
      </c>
      <c r="B10069" t="s">
        <v>35439</v>
      </c>
      <c r="I10069" t="s">
        <v>20</v>
      </c>
      <c r="J10069">
        <v>360</v>
      </c>
      <c r="M10069">
        <v>360</v>
      </c>
      <c r="N10069">
        <f t="shared" si="157"/>
        <v>0</v>
      </c>
    </row>
    <row r="10070" spans="1:14" x14ac:dyDescent="0.2">
      <c r="A10070" t="s">
        <v>10320</v>
      </c>
      <c r="B10070" t="s">
        <v>35439</v>
      </c>
      <c r="I10070" t="s">
        <v>20</v>
      </c>
      <c r="J10070">
        <v>360</v>
      </c>
      <c r="M10070">
        <v>360</v>
      </c>
      <c r="N10070">
        <f t="shared" si="157"/>
        <v>0</v>
      </c>
    </row>
    <row r="10071" spans="1:14" x14ac:dyDescent="0.2">
      <c r="A10071" t="s">
        <v>10321</v>
      </c>
      <c r="B10071" t="s">
        <v>35440</v>
      </c>
      <c r="I10071" t="s">
        <v>20</v>
      </c>
      <c r="J10071">
        <v>370</v>
      </c>
      <c r="M10071">
        <v>370</v>
      </c>
      <c r="N10071">
        <f t="shared" si="157"/>
        <v>0</v>
      </c>
    </row>
    <row r="10072" spans="1:14" x14ac:dyDescent="0.2">
      <c r="A10072" t="s">
        <v>10322</v>
      </c>
      <c r="B10072" t="s">
        <v>35440</v>
      </c>
      <c r="I10072" t="s">
        <v>20</v>
      </c>
      <c r="J10072">
        <v>370</v>
      </c>
      <c r="M10072">
        <v>370</v>
      </c>
      <c r="N10072">
        <f t="shared" si="157"/>
        <v>0</v>
      </c>
    </row>
    <row r="10073" spans="1:14" x14ac:dyDescent="0.2">
      <c r="A10073" t="s">
        <v>10323</v>
      </c>
      <c r="B10073" t="s">
        <v>35441</v>
      </c>
      <c r="I10073" t="s">
        <v>20</v>
      </c>
      <c r="J10073">
        <v>390</v>
      </c>
      <c r="M10073">
        <v>390</v>
      </c>
      <c r="N10073">
        <f t="shared" si="157"/>
        <v>0</v>
      </c>
    </row>
    <row r="10074" spans="1:14" x14ac:dyDescent="0.2">
      <c r="A10074" t="s">
        <v>10324</v>
      </c>
      <c r="B10074" t="s">
        <v>35441</v>
      </c>
      <c r="I10074" t="s">
        <v>20</v>
      </c>
      <c r="J10074">
        <v>390</v>
      </c>
      <c r="M10074">
        <v>390</v>
      </c>
      <c r="N10074">
        <f t="shared" si="157"/>
        <v>0</v>
      </c>
    </row>
    <row r="10075" spans="1:14" x14ac:dyDescent="0.2">
      <c r="A10075" t="s">
        <v>10325</v>
      </c>
      <c r="B10075" t="s">
        <v>35442</v>
      </c>
      <c r="I10075" t="s">
        <v>20</v>
      </c>
      <c r="J10075">
        <v>410</v>
      </c>
      <c r="M10075">
        <v>410</v>
      </c>
      <c r="N10075">
        <f t="shared" si="157"/>
        <v>0</v>
      </c>
    </row>
    <row r="10076" spans="1:14" x14ac:dyDescent="0.2">
      <c r="A10076" t="s">
        <v>10326</v>
      </c>
      <c r="B10076" t="s">
        <v>35442</v>
      </c>
      <c r="I10076" t="s">
        <v>20</v>
      </c>
      <c r="J10076">
        <v>410</v>
      </c>
      <c r="M10076">
        <v>410</v>
      </c>
      <c r="N10076">
        <f t="shared" si="157"/>
        <v>0</v>
      </c>
    </row>
    <row r="10077" spans="1:14" x14ac:dyDescent="0.2">
      <c r="A10077" t="s">
        <v>10327</v>
      </c>
      <c r="B10077" t="s">
        <v>35443</v>
      </c>
      <c r="I10077" t="s">
        <v>20</v>
      </c>
      <c r="J10077">
        <v>425</v>
      </c>
      <c r="M10077">
        <v>425</v>
      </c>
      <c r="N10077">
        <f t="shared" si="157"/>
        <v>0</v>
      </c>
    </row>
    <row r="10078" spans="1:14" x14ac:dyDescent="0.2">
      <c r="A10078" t="s">
        <v>10328</v>
      </c>
      <c r="B10078" t="s">
        <v>35443</v>
      </c>
      <c r="I10078" t="s">
        <v>20</v>
      </c>
      <c r="J10078">
        <v>425</v>
      </c>
      <c r="M10078">
        <v>425</v>
      </c>
      <c r="N10078">
        <f t="shared" si="157"/>
        <v>0</v>
      </c>
    </row>
    <row r="10079" spans="1:14" x14ac:dyDescent="0.2">
      <c r="A10079" t="s">
        <v>10329</v>
      </c>
      <c r="B10079" t="s">
        <v>35444</v>
      </c>
      <c r="I10079" t="s">
        <v>20</v>
      </c>
      <c r="J10079">
        <v>450</v>
      </c>
      <c r="M10079">
        <v>450</v>
      </c>
      <c r="N10079">
        <f t="shared" si="157"/>
        <v>0</v>
      </c>
    </row>
    <row r="10080" spans="1:14" x14ac:dyDescent="0.2">
      <c r="A10080" t="s">
        <v>10330</v>
      </c>
      <c r="B10080" t="s">
        <v>35444</v>
      </c>
      <c r="I10080" t="s">
        <v>20</v>
      </c>
      <c r="J10080">
        <v>450</v>
      </c>
      <c r="M10080">
        <v>450</v>
      </c>
      <c r="N10080">
        <f t="shared" si="157"/>
        <v>0</v>
      </c>
    </row>
    <row r="10081" spans="1:14" x14ac:dyDescent="0.2">
      <c r="A10081" t="s">
        <v>10331</v>
      </c>
      <c r="B10081" t="s">
        <v>35445</v>
      </c>
      <c r="I10081" t="s">
        <v>20</v>
      </c>
      <c r="J10081">
        <v>409.18</v>
      </c>
      <c r="M10081">
        <v>409.18</v>
      </c>
      <c r="N10081">
        <f t="shared" si="157"/>
        <v>0</v>
      </c>
    </row>
    <row r="10082" spans="1:14" x14ac:dyDescent="0.2">
      <c r="A10082" t="s">
        <v>10332</v>
      </c>
      <c r="B10082" t="s">
        <v>35445</v>
      </c>
      <c r="I10082" t="s">
        <v>20</v>
      </c>
      <c r="J10082">
        <v>409.18</v>
      </c>
      <c r="M10082">
        <v>409.18</v>
      </c>
      <c r="N10082">
        <f t="shared" si="157"/>
        <v>0</v>
      </c>
    </row>
    <row r="10083" spans="1:14" x14ac:dyDescent="0.2">
      <c r="A10083" t="s">
        <v>22158</v>
      </c>
      <c r="B10083" t="s">
        <v>35446</v>
      </c>
      <c r="I10083" t="s">
        <v>20</v>
      </c>
      <c r="J10083">
        <v>622.63</v>
      </c>
      <c r="M10083">
        <v>622.63</v>
      </c>
      <c r="N10083">
        <f t="shared" si="157"/>
        <v>0</v>
      </c>
    </row>
    <row r="10084" spans="1:14" x14ac:dyDescent="0.2">
      <c r="A10084" t="s">
        <v>22159</v>
      </c>
      <c r="B10084" t="s">
        <v>35446</v>
      </c>
      <c r="I10084" t="s">
        <v>20</v>
      </c>
      <c r="J10084">
        <v>598.57000000000005</v>
      </c>
      <c r="M10084">
        <v>598.57000000000005</v>
      </c>
      <c r="N10084">
        <f t="shared" si="157"/>
        <v>0</v>
      </c>
    </row>
    <row r="10085" spans="1:14" x14ac:dyDescent="0.2">
      <c r="A10085" t="s">
        <v>10333</v>
      </c>
      <c r="B10085" t="s">
        <v>35447</v>
      </c>
      <c r="I10085" t="s">
        <v>20</v>
      </c>
      <c r="J10085">
        <v>671.57</v>
      </c>
      <c r="M10085">
        <v>671.57</v>
      </c>
      <c r="N10085">
        <f t="shared" si="157"/>
        <v>0</v>
      </c>
    </row>
    <row r="10086" spans="1:14" x14ac:dyDescent="0.2">
      <c r="A10086" t="s">
        <v>10334</v>
      </c>
      <c r="B10086" t="s">
        <v>35447</v>
      </c>
      <c r="I10086" t="s">
        <v>20</v>
      </c>
      <c r="J10086">
        <v>647.51</v>
      </c>
      <c r="M10086">
        <v>647.51</v>
      </c>
      <c r="N10086">
        <f t="shared" si="157"/>
        <v>0</v>
      </c>
    </row>
    <row r="10087" spans="1:14" x14ac:dyDescent="0.2">
      <c r="A10087" t="s">
        <v>10335</v>
      </c>
      <c r="B10087" t="s">
        <v>35448</v>
      </c>
      <c r="I10087" t="s">
        <v>20</v>
      </c>
      <c r="J10087">
        <v>707.22</v>
      </c>
      <c r="M10087">
        <v>707.22</v>
      </c>
      <c r="N10087">
        <f t="shared" si="157"/>
        <v>0</v>
      </c>
    </row>
    <row r="10088" spans="1:14" x14ac:dyDescent="0.2">
      <c r="A10088" t="s">
        <v>10336</v>
      </c>
      <c r="B10088" t="s">
        <v>35448</v>
      </c>
      <c r="I10088" t="s">
        <v>20</v>
      </c>
      <c r="J10088">
        <v>683.16</v>
      </c>
      <c r="M10088">
        <v>683.16</v>
      </c>
      <c r="N10088">
        <f t="shared" si="157"/>
        <v>0</v>
      </c>
    </row>
    <row r="10089" spans="1:14" x14ac:dyDescent="0.2">
      <c r="A10089" t="s">
        <v>10337</v>
      </c>
      <c r="B10089" t="s">
        <v>35449</v>
      </c>
      <c r="I10089" t="s">
        <v>20</v>
      </c>
      <c r="J10089">
        <v>738.68</v>
      </c>
      <c r="M10089">
        <v>738.68</v>
      </c>
      <c r="N10089">
        <f t="shared" si="157"/>
        <v>0</v>
      </c>
    </row>
    <row r="10090" spans="1:14" x14ac:dyDescent="0.2">
      <c r="A10090" t="s">
        <v>10338</v>
      </c>
      <c r="B10090" t="s">
        <v>35449</v>
      </c>
      <c r="I10090" t="s">
        <v>20</v>
      </c>
      <c r="J10090">
        <v>714.62</v>
      </c>
      <c r="M10090">
        <v>714.62</v>
      </c>
      <c r="N10090">
        <f t="shared" si="157"/>
        <v>0</v>
      </c>
    </row>
    <row r="10091" spans="1:14" x14ac:dyDescent="0.2">
      <c r="A10091" t="s">
        <v>10339</v>
      </c>
      <c r="B10091" t="s">
        <v>10340</v>
      </c>
      <c r="I10091" t="s">
        <v>20</v>
      </c>
      <c r="J10091">
        <v>40</v>
      </c>
      <c r="M10091">
        <v>40</v>
      </c>
      <c r="N10091">
        <f t="shared" si="157"/>
        <v>0</v>
      </c>
    </row>
    <row r="10092" spans="1:14" x14ac:dyDescent="0.2">
      <c r="A10092" t="s">
        <v>10341</v>
      </c>
      <c r="B10092" t="s">
        <v>10340</v>
      </c>
      <c r="I10092" t="s">
        <v>20</v>
      </c>
      <c r="J10092">
        <v>40</v>
      </c>
      <c r="M10092">
        <v>40</v>
      </c>
      <c r="N10092">
        <f t="shared" si="157"/>
        <v>0</v>
      </c>
    </row>
    <row r="10093" spans="1:14" x14ac:dyDescent="0.2">
      <c r="A10093" t="s">
        <v>10342</v>
      </c>
      <c r="B10093" t="s">
        <v>35450</v>
      </c>
      <c r="I10093" t="s">
        <v>4</v>
      </c>
      <c r="J10093">
        <v>437.81</v>
      </c>
      <c r="M10093">
        <v>437.81</v>
      </c>
      <c r="N10093">
        <f t="shared" si="157"/>
        <v>0</v>
      </c>
    </row>
    <row r="10094" spans="1:14" x14ac:dyDescent="0.2">
      <c r="A10094" t="s">
        <v>10343</v>
      </c>
      <c r="B10094" t="s">
        <v>35450</v>
      </c>
      <c r="I10094" t="s">
        <v>4</v>
      </c>
      <c r="J10094">
        <v>426.29</v>
      </c>
      <c r="M10094">
        <v>426.29</v>
      </c>
      <c r="N10094">
        <f t="shared" si="157"/>
        <v>0</v>
      </c>
    </row>
    <row r="10095" spans="1:14" x14ac:dyDescent="0.2">
      <c r="A10095" t="s">
        <v>10344</v>
      </c>
      <c r="B10095" t="s">
        <v>35451</v>
      </c>
      <c r="I10095" t="s">
        <v>5</v>
      </c>
      <c r="J10095">
        <v>2275.9</v>
      </c>
      <c r="M10095">
        <v>2275.9</v>
      </c>
      <c r="N10095">
        <f t="shared" si="157"/>
        <v>0</v>
      </c>
    </row>
    <row r="10096" spans="1:14" x14ac:dyDescent="0.2">
      <c r="A10096" t="s">
        <v>10345</v>
      </c>
      <c r="B10096" t="s">
        <v>35451</v>
      </c>
      <c r="I10096" t="s">
        <v>5</v>
      </c>
      <c r="J10096">
        <v>2174.62</v>
      </c>
      <c r="M10096">
        <v>2174.62</v>
      </c>
      <c r="N10096">
        <f t="shared" si="157"/>
        <v>0</v>
      </c>
    </row>
    <row r="10097" spans="1:14" x14ac:dyDescent="0.2">
      <c r="A10097" t="s">
        <v>10346</v>
      </c>
      <c r="B10097" t="s">
        <v>35452</v>
      </c>
      <c r="I10097" t="s">
        <v>4</v>
      </c>
      <c r="J10097">
        <v>453.75</v>
      </c>
      <c r="M10097">
        <v>453.75</v>
      </c>
      <c r="N10097">
        <f t="shared" si="157"/>
        <v>0</v>
      </c>
    </row>
    <row r="10098" spans="1:14" x14ac:dyDescent="0.2">
      <c r="A10098" t="s">
        <v>10347</v>
      </c>
      <c r="B10098" t="s">
        <v>35452</v>
      </c>
      <c r="I10098" t="s">
        <v>4</v>
      </c>
      <c r="J10098">
        <v>442.23</v>
      </c>
      <c r="M10098">
        <v>442.23</v>
      </c>
      <c r="N10098">
        <f t="shared" si="157"/>
        <v>0</v>
      </c>
    </row>
    <row r="10099" spans="1:14" x14ac:dyDescent="0.2">
      <c r="A10099" t="s">
        <v>10348</v>
      </c>
      <c r="B10099" t="s">
        <v>35453</v>
      </c>
      <c r="I10099" t="s">
        <v>4</v>
      </c>
      <c r="J10099">
        <v>243.3</v>
      </c>
      <c r="M10099">
        <v>243.3</v>
      </c>
      <c r="N10099">
        <f t="shared" si="157"/>
        <v>0</v>
      </c>
    </row>
    <row r="10100" spans="1:14" x14ac:dyDescent="0.2">
      <c r="A10100" t="s">
        <v>10349</v>
      </c>
      <c r="B10100" t="s">
        <v>35453</v>
      </c>
      <c r="I10100" t="s">
        <v>4</v>
      </c>
      <c r="J10100">
        <v>237.91</v>
      </c>
      <c r="M10100">
        <v>237.91</v>
      </c>
      <c r="N10100">
        <f t="shared" si="157"/>
        <v>0</v>
      </c>
    </row>
    <row r="10101" spans="1:14" x14ac:dyDescent="0.2">
      <c r="A10101" t="s">
        <v>10350</v>
      </c>
      <c r="B10101" t="s">
        <v>35454</v>
      </c>
      <c r="I10101" t="s">
        <v>5</v>
      </c>
      <c r="J10101">
        <v>1738.54</v>
      </c>
      <c r="M10101">
        <v>1738.54</v>
      </c>
      <c r="N10101">
        <f t="shared" si="157"/>
        <v>0</v>
      </c>
    </row>
    <row r="10102" spans="1:14" x14ac:dyDescent="0.2">
      <c r="A10102" t="s">
        <v>10351</v>
      </c>
      <c r="B10102" t="s">
        <v>35454</v>
      </c>
      <c r="I10102" t="s">
        <v>5</v>
      </c>
      <c r="J10102">
        <v>1637.26</v>
      </c>
      <c r="M10102">
        <v>1637.26</v>
      </c>
      <c r="N10102">
        <f t="shared" si="157"/>
        <v>0</v>
      </c>
    </row>
    <row r="10103" spans="1:14" x14ac:dyDescent="0.2">
      <c r="A10103" t="s">
        <v>10352</v>
      </c>
      <c r="B10103" t="s">
        <v>35455</v>
      </c>
      <c r="I10103" t="s">
        <v>5</v>
      </c>
      <c r="J10103">
        <v>428.76</v>
      </c>
      <c r="M10103">
        <v>428.76</v>
      </c>
      <c r="N10103">
        <f t="shared" si="157"/>
        <v>0</v>
      </c>
    </row>
    <row r="10104" spans="1:14" x14ac:dyDescent="0.2">
      <c r="A10104" t="s">
        <v>10353</v>
      </c>
      <c r="B10104" t="s">
        <v>35455</v>
      </c>
      <c r="I10104" t="s">
        <v>5</v>
      </c>
      <c r="J10104">
        <v>390.35</v>
      </c>
      <c r="M10104">
        <v>390.35</v>
      </c>
      <c r="N10104">
        <f t="shared" si="157"/>
        <v>0</v>
      </c>
    </row>
    <row r="10105" spans="1:14" x14ac:dyDescent="0.2">
      <c r="A10105" t="s">
        <v>10354</v>
      </c>
      <c r="B10105" t="s">
        <v>35456</v>
      </c>
      <c r="I10105" t="s">
        <v>20</v>
      </c>
      <c r="J10105">
        <v>421.94</v>
      </c>
      <c r="M10105">
        <v>421.94</v>
      </c>
      <c r="N10105">
        <f t="shared" si="157"/>
        <v>0</v>
      </c>
    </row>
    <row r="10106" spans="1:14" x14ac:dyDescent="0.2">
      <c r="A10106" t="s">
        <v>10355</v>
      </c>
      <c r="B10106" t="s">
        <v>35456</v>
      </c>
      <c r="I10106" t="s">
        <v>20</v>
      </c>
      <c r="J10106">
        <v>411.37</v>
      </c>
      <c r="M10106">
        <v>411.37</v>
      </c>
      <c r="N10106">
        <f t="shared" si="157"/>
        <v>0</v>
      </c>
    </row>
    <row r="10107" spans="1:14" x14ac:dyDescent="0.2">
      <c r="A10107" t="s">
        <v>10356</v>
      </c>
      <c r="B10107" t="s">
        <v>35457</v>
      </c>
      <c r="I10107" t="s">
        <v>20</v>
      </c>
      <c r="J10107">
        <v>439.94</v>
      </c>
      <c r="M10107">
        <v>439.94</v>
      </c>
      <c r="N10107">
        <f t="shared" si="157"/>
        <v>0</v>
      </c>
    </row>
    <row r="10108" spans="1:14" x14ac:dyDescent="0.2">
      <c r="A10108" t="s">
        <v>10357</v>
      </c>
      <c r="B10108" t="s">
        <v>35457</v>
      </c>
      <c r="I10108" t="s">
        <v>20</v>
      </c>
      <c r="J10108">
        <v>429.37</v>
      </c>
      <c r="M10108">
        <v>429.37</v>
      </c>
      <c r="N10108">
        <f t="shared" si="157"/>
        <v>0</v>
      </c>
    </row>
    <row r="10109" spans="1:14" x14ac:dyDescent="0.2">
      <c r="A10109" t="s">
        <v>10358</v>
      </c>
      <c r="B10109" t="s">
        <v>35458</v>
      </c>
      <c r="I10109" t="s">
        <v>20</v>
      </c>
      <c r="J10109">
        <v>449.94</v>
      </c>
      <c r="M10109">
        <v>449.94</v>
      </c>
      <c r="N10109">
        <f t="shared" si="157"/>
        <v>0</v>
      </c>
    </row>
    <row r="10110" spans="1:14" x14ac:dyDescent="0.2">
      <c r="A10110" t="s">
        <v>10359</v>
      </c>
      <c r="B10110" t="s">
        <v>35458</v>
      </c>
      <c r="I10110" t="s">
        <v>20</v>
      </c>
      <c r="J10110">
        <v>439.37</v>
      </c>
      <c r="M10110">
        <v>439.37</v>
      </c>
      <c r="N10110">
        <f t="shared" si="157"/>
        <v>0</v>
      </c>
    </row>
    <row r="10111" spans="1:14" x14ac:dyDescent="0.2">
      <c r="A10111" t="s">
        <v>10360</v>
      </c>
      <c r="B10111" t="s">
        <v>35459</v>
      </c>
      <c r="I10111" t="s">
        <v>20</v>
      </c>
      <c r="J10111">
        <v>469.94</v>
      </c>
      <c r="M10111">
        <v>469.94</v>
      </c>
      <c r="N10111">
        <f t="shared" si="157"/>
        <v>0</v>
      </c>
    </row>
    <row r="10112" spans="1:14" x14ac:dyDescent="0.2">
      <c r="A10112" t="s">
        <v>10361</v>
      </c>
      <c r="B10112" t="s">
        <v>35459</v>
      </c>
      <c r="I10112" t="s">
        <v>20</v>
      </c>
      <c r="J10112">
        <v>459.37</v>
      </c>
      <c r="M10112">
        <v>459.37</v>
      </c>
      <c r="N10112">
        <f t="shared" si="157"/>
        <v>0</v>
      </c>
    </row>
    <row r="10113" spans="1:14" x14ac:dyDescent="0.2">
      <c r="A10113" t="s">
        <v>10362</v>
      </c>
      <c r="B10113" t="s">
        <v>35460</v>
      </c>
      <c r="I10113" t="s">
        <v>20</v>
      </c>
      <c r="J10113">
        <v>489.94</v>
      </c>
      <c r="M10113">
        <v>489.94</v>
      </c>
      <c r="N10113">
        <f t="shared" si="157"/>
        <v>0</v>
      </c>
    </row>
    <row r="10114" spans="1:14" x14ac:dyDescent="0.2">
      <c r="A10114" t="s">
        <v>10363</v>
      </c>
      <c r="B10114" t="s">
        <v>35460</v>
      </c>
      <c r="I10114" t="s">
        <v>20</v>
      </c>
      <c r="J10114">
        <v>479.37</v>
      </c>
      <c r="M10114">
        <v>479.37</v>
      </c>
      <c r="N10114">
        <f t="shared" si="157"/>
        <v>0</v>
      </c>
    </row>
    <row r="10115" spans="1:14" x14ac:dyDescent="0.2">
      <c r="A10115" t="s">
        <v>10364</v>
      </c>
      <c r="B10115" t="s">
        <v>35461</v>
      </c>
      <c r="I10115" t="s">
        <v>20</v>
      </c>
      <c r="J10115">
        <v>504.94</v>
      </c>
      <c r="M10115">
        <v>504.94</v>
      </c>
      <c r="N10115">
        <f t="shared" si="157"/>
        <v>0</v>
      </c>
    </row>
    <row r="10116" spans="1:14" x14ac:dyDescent="0.2">
      <c r="A10116" t="s">
        <v>10365</v>
      </c>
      <c r="B10116" t="s">
        <v>35461</v>
      </c>
      <c r="I10116" t="s">
        <v>20</v>
      </c>
      <c r="J10116">
        <v>494.37</v>
      </c>
      <c r="M10116">
        <v>494.37</v>
      </c>
      <c r="N10116">
        <f t="shared" ref="N10116:N10179" si="158">J10116-M10116</f>
        <v>0</v>
      </c>
    </row>
    <row r="10117" spans="1:14" x14ac:dyDescent="0.2">
      <c r="A10117" t="s">
        <v>10366</v>
      </c>
      <c r="B10117" t="s">
        <v>35462</v>
      </c>
      <c r="I10117" t="s">
        <v>20</v>
      </c>
      <c r="J10117">
        <v>529.94000000000005</v>
      </c>
      <c r="M10117">
        <v>529.94000000000005</v>
      </c>
      <c r="N10117">
        <f t="shared" si="158"/>
        <v>0</v>
      </c>
    </row>
    <row r="10118" spans="1:14" x14ac:dyDescent="0.2">
      <c r="A10118" t="s">
        <v>10367</v>
      </c>
      <c r="B10118" t="s">
        <v>35462</v>
      </c>
      <c r="I10118" t="s">
        <v>20</v>
      </c>
      <c r="J10118">
        <v>519.37</v>
      </c>
      <c r="M10118">
        <v>519.37</v>
      </c>
      <c r="N10118">
        <f t="shared" si="158"/>
        <v>0</v>
      </c>
    </row>
    <row r="10119" spans="1:14" x14ac:dyDescent="0.2">
      <c r="A10119" t="s">
        <v>10368</v>
      </c>
      <c r="B10119" t="s">
        <v>35463</v>
      </c>
      <c r="I10119" t="s">
        <v>3</v>
      </c>
      <c r="J10119">
        <v>194.4</v>
      </c>
      <c r="M10119">
        <v>194.4</v>
      </c>
      <c r="N10119">
        <f t="shared" si="158"/>
        <v>0</v>
      </c>
    </row>
    <row r="10120" spans="1:14" x14ac:dyDescent="0.2">
      <c r="A10120" t="s">
        <v>10369</v>
      </c>
      <c r="B10120" t="s">
        <v>35463</v>
      </c>
      <c r="I10120" t="s">
        <v>3</v>
      </c>
      <c r="J10120">
        <v>187.67</v>
      </c>
      <c r="M10120">
        <v>187.67</v>
      </c>
      <c r="N10120">
        <f t="shared" si="158"/>
        <v>0</v>
      </c>
    </row>
    <row r="10121" spans="1:14" x14ac:dyDescent="0.2">
      <c r="A10121" t="s">
        <v>10370</v>
      </c>
      <c r="B10121" t="s">
        <v>35464</v>
      </c>
      <c r="I10121" t="s">
        <v>3</v>
      </c>
      <c r="J10121">
        <v>206.85</v>
      </c>
      <c r="M10121">
        <v>206.85</v>
      </c>
      <c r="N10121">
        <f t="shared" si="158"/>
        <v>0</v>
      </c>
    </row>
    <row r="10122" spans="1:14" x14ac:dyDescent="0.2">
      <c r="A10122" t="s">
        <v>10371</v>
      </c>
      <c r="B10122" t="s">
        <v>35464</v>
      </c>
      <c r="I10122" t="s">
        <v>3</v>
      </c>
      <c r="J10122">
        <v>199.64</v>
      </c>
      <c r="M10122">
        <v>199.64</v>
      </c>
      <c r="N10122">
        <f t="shared" si="158"/>
        <v>0</v>
      </c>
    </row>
    <row r="10123" spans="1:14" x14ac:dyDescent="0.2">
      <c r="A10123" t="s">
        <v>10372</v>
      </c>
      <c r="B10123" t="s">
        <v>35465</v>
      </c>
      <c r="I10123" t="s">
        <v>3</v>
      </c>
      <c r="J10123">
        <v>219.3</v>
      </c>
      <c r="M10123">
        <v>219.3</v>
      </c>
      <c r="N10123">
        <f t="shared" si="158"/>
        <v>0</v>
      </c>
    </row>
    <row r="10124" spans="1:14" x14ac:dyDescent="0.2">
      <c r="A10124" t="s">
        <v>10373</v>
      </c>
      <c r="B10124" t="s">
        <v>35465</v>
      </c>
      <c r="I10124" t="s">
        <v>3</v>
      </c>
      <c r="J10124">
        <v>211.61</v>
      </c>
      <c r="M10124">
        <v>211.61</v>
      </c>
      <c r="N10124">
        <f t="shared" si="158"/>
        <v>0</v>
      </c>
    </row>
    <row r="10125" spans="1:14" x14ac:dyDescent="0.2">
      <c r="A10125" t="s">
        <v>10374</v>
      </c>
      <c r="B10125" t="s">
        <v>35466</v>
      </c>
      <c r="I10125" t="s">
        <v>10375</v>
      </c>
      <c r="J10125">
        <v>14.15</v>
      </c>
      <c r="M10125">
        <v>14.15</v>
      </c>
      <c r="N10125">
        <f t="shared" si="158"/>
        <v>0</v>
      </c>
    </row>
    <row r="10126" spans="1:14" x14ac:dyDescent="0.2">
      <c r="A10126" t="s">
        <v>10376</v>
      </c>
      <c r="B10126" t="s">
        <v>35466</v>
      </c>
      <c r="I10126" t="s">
        <v>10375</v>
      </c>
      <c r="J10126">
        <v>14.15</v>
      </c>
      <c r="M10126">
        <v>14.15</v>
      </c>
      <c r="N10126">
        <f t="shared" si="158"/>
        <v>0</v>
      </c>
    </row>
    <row r="10127" spans="1:14" x14ac:dyDescent="0.2">
      <c r="A10127" t="s">
        <v>10377</v>
      </c>
      <c r="B10127" t="s">
        <v>35467</v>
      </c>
      <c r="I10127" t="s">
        <v>3504</v>
      </c>
      <c r="J10127">
        <v>2.83</v>
      </c>
      <c r="M10127">
        <v>2.83</v>
      </c>
      <c r="N10127">
        <f t="shared" si="158"/>
        <v>0</v>
      </c>
    </row>
    <row r="10128" spans="1:14" x14ac:dyDescent="0.2">
      <c r="A10128" t="s">
        <v>10378</v>
      </c>
      <c r="B10128" t="s">
        <v>35467</v>
      </c>
      <c r="I10128" t="s">
        <v>3504</v>
      </c>
      <c r="J10128">
        <v>2.83</v>
      </c>
      <c r="M10128">
        <v>2.83</v>
      </c>
      <c r="N10128">
        <f t="shared" si="158"/>
        <v>0</v>
      </c>
    </row>
    <row r="10129" spans="1:14" x14ac:dyDescent="0.2">
      <c r="A10129" t="s">
        <v>10379</v>
      </c>
      <c r="B10129" t="s">
        <v>35468</v>
      </c>
      <c r="I10129" t="s">
        <v>10375</v>
      </c>
      <c r="J10129">
        <v>9.08</v>
      </c>
      <c r="M10129">
        <v>9.08</v>
      </c>
      <c r="N10129">
        <f t="shared" si="158"/>
        <v>0</v>
      </c>
    </row>
    <row r="10130" spans="1:14" x14ac:dyDescent="0.2">
      <c r="A10130" t="s">
        <v>10380</v>
      </c>
      <c r="B10130" t="s">
        <v>35468</v>
      </c>
      <c r="I10130" t="s">
        <v>10375</v>
      </c>
      <c r="J10130">
        <v>9.08</v>
      </c>
      <c r="M10130">
        <v>9.08</v>
      </c>
      <c r="N10130">
        <f t="shared" si="158"/>
        <v>0</v>
      </c>
    </row>
    <row r="10131" spans="1:14" x14ac:dyDescent="0.2">
      <c r="A10131" t="s">
        <v>10381</v>
      </c>
      <c r="B10131" t="s">
        <v>35469</v>
      </c>
      <c r="I10131" t="s">
        <v>20</v>
      </c>
      <c r="J10131">
        <v>22.4</v>
      </c>
      <c r="M10131">
        <v>22.4</v>
      </c>
      <c r="N10131">
        <f t="shared" si="158"/>
        <v>0</v>
      </c>
    </row>
    <row r="10132" spans="1:14" x14ac:dyDescent="0.2">
      <c r="A10132" t="s">
        <v>10382</v>
      </c>
      <c r="B10132" t="s">
        <v>35469</v>
      </c>
      <c r="I10132" t="s">
        <v>20</v>
      </c>
      <c r="J10132">
        <v>19.7</v>
      </c>
      <c r="M10132">
        <v>19.7</v>
      </c>
      <c r="N10132">
        <f t="shared" si="158"/>
        <v>0</v>
      </c>
    </row>
    <row r="10133" spans="1:14" x14ac:dyDescent="0.2">
      <c r="A10133" t="s">
        <v>10383</v>
      </c>
      <c r="B10133" t="s">
        <v>35470</v>
      </c>
      <c r="I10133" t="s">
        <v>4</v>
      </c>
      <c r="J10133">
        <v>5.21</v>
      </c>
      <c r="M10133">
        <v>5.21</v>
      </c>
      <c r="N10133">
        <f t="shared" si="158"/>
        <v>0</v>
      </c>
    </row>
    <row r="10134" spans="1:14" x14ac:dyDescent="0.2">
      <c r="A10134" t="s">
        <v>10384</v>
      </c>
      <c r="B10134" t="s">
        <v>35470</v>
      </c>
      <c r="I10134" t="s">
        <v>4</v>
      </c>
      <c r="J10134">
        <v>4.57</v>
      </c>
      <c r="M10134">
        <v>4.57</v>
      </c>
      <c r="N10134">
        <f t="shared" si="158"/>
        <v>0</v>
      </c>
    </row>
    <row r="10135" spans="1:14" x14ac:dyDescent="0.2">
      <c r="A10135" t="s">
        <v>10385</v>
      </c>
      <c r="B10135" t="s">
        <v>35471</v>
      </c>
      <c r="I10135" t="s">
        <v>20</v>
      </c>
      <c r="J10135">
        <v>12.67</v>
      </c>
      <c r="M10135">
        <v>12.67</v>
      </c>
      <c r="N10135">
        <f t="shared" si="158"/>
        <v>0</v>
      </c>
    </row>
    <row r="10136" spans="1:14" x14ac:dyDescent="0.2">
      <c r="A10136" t="s">
        <v>10386</v>
      </c>
      <c r="B10136" t="s">
        <v>35471</v>
      </c>
      <c r="I10136" t="s">
        <v>20</v>
      </c>
      <c r="J10136">
        <v>11.28</v>
      </c>
      <c r="M10136">
        <v>11.28</v>
      </c>
      <c r="N10136">
        <f t="shared" si="158"/>
        <v>0</v>
      </c>
    </row>
    <row r="10137" spans="1:14" x14ac:dyDescent="0.2">
      <c r="A10137" t="s">
        <v>10387</v>
      </c>
      <c r="B10137" t="s">
        <v>35472</v>
      </c>
      <c r="I10137" t="s">
        <v>4</v>
      </c>
      <c r="J10137">
        <v>19175.099999999999</v>
      </c>
      <c r="M10137">
        <v>19175.099999999999</v>
      </c>
      <c r="N10137">
        <f t="shared" si="158"/>
        <v>0</v>
      </c>
    </row>
    <row r="10138" spans="1:14" x14ac:dyDescent="0.2">
      <c r="A10138" t="s">
        <v>10388</v>
      </c>
      <c r="B10138" t="s">
        <v>35472</v>
      </c>
      <c r="I10138" t="s">
        <v>4</v>
      </c>
      <c r="J10138">
        <v>17611.310000000001</v>
      </c>
      <c r="M10138">
        <v>17611.310000000001</v>
      </c>
      <c r="N10138">
        <f t="shared" si="158"/>
        <v>0</v>
      </c>
    </row>
    <row r="10139" spans="1:14" x14ac:dyDescent="0.2">
      <c r="A10139" t="s">
        <v>10389</v>
      </c>
      <c r="B10139" t="s">
        <v>35473</v>
      </c>
      <c r="I10139" t="s">
        <v>4</v>
      </c>
      <c r="J10139">
        <v>36091.660000000003</v>
      </c>
      <c r="M10139">
        <v>36091.660000000003</v>
      </c>
      <c r="N10139">
        <f t="shared" si="158"/>
        <v>0</v>
      </c>
    </row>
    <row r="10140" spans="1:14" x14ac:dyDescent="0.2">
      <c r="A10140" t="s">
        <v>10390</v>
      </c>
      <c r="B10140" t="s">
        <v>35473</v>
      </c>
      <c r="I10140" t="s">
        <v>4</v>
      </c>
      <c r="J10140">
        <v>33333.699999999997</v>
      </c>
      <c r="M10140">
        <v>33333.699999999997</v>
      </c>
      <c r="N10140">
        <f t="shared" si="158"/>
        <v>0</v>
      </c>
    </row>
    <row r="10141" spans="1:14" x14ac:dyDescent="0.2">
      <c r="A10141" t="s">
        <v>10391</v>
      </c>
      <c r="B10141" t="s">
        <v>35474</v>
      </c>
      <c r="I10141" t="s">
        <v>4</v>
      </c>
      <c r="J10141">
        <v>21977</v>
      </c>
      <c r="M10141">
        <v>21977</v>
      </c>
      <c r="N10141">
        <f t="shared" si="158"/>
        <v>0</v>
      </c>
    </row>
    <row r="10142" spans="1:14" x14ac:dyDescent="0.2">
      <c r="A10142" t="s">
        <v>10392</v>
      </c>
      <c r="B10142" t="s">
        <v>35474</v>
      </c>
      <c r="I10142" t="s">
        <v>4</v>
      </c>
      <c r="J10142">
        <v>20134.86</v>
      </c>
      <c r="M10142">
        <v>20134.86</v>
      </c>
      <c r="N10142">
        <f t="shared" si="158"/>
        <v>0</v>
      </c>
    </row>
    <row r="10143" spans="1:14" x14ac:dyDescent="0.2">
      <c r="A10143" t="s">
        <v>10393</v>
      </c>
      <c r="B10143" t="s">
        <v>35475</v>
      </c>
      <c r="I10143" t="s">
        <v>4</v>
      </c>
      <c r="J10143">
        <v>41195.97</v>
      </c>
      <c r="M10143">
        <v>41195.97</v>
      </c>
      <c r="N10143">
        <f t="shared" si="158"/>
        <v>0</v>
      </c>
    </row>
    <row r="10144" spans="1:14" x14ac:dyDescent="0.2">
      <c r="A10144" t="s">
        <v>10394</v>
      </c>
      <c r="B10144" t="s">
        <v>35475</v>
      </c>
      <c r="I10144" t="s">
        <v>4</v>
      </c>
      <c r="J10144">
        <v>38146.550000000003</v>
      </c>
      <c r="M10144">
        <v>38146.550000000003</v>
      </c>
      <c r="N10144">
        <f t="shared" si="158"/>
        <v>0</v>
      </c>
    </row>
    <row r="10145" spans="1:14" x14ac:dyDescent="0.2">
      <c r="A10145" t="s">
        <v>10395</v>
      </c>
      <c r="B10145" t="s">
        <v>35476</v>
      </c>
      <c r="I10145" t="s">
        <v>4</v>
      </c>
      <c r="J10145">
        <v>46881.68</v>
      </c>
      <c r="M10145">
        <v>46881.68</v>
      </c>
      <c r="N10145">
        <f t="shared" si="158"/>
        <v>0</v>
      </c>
    </row>
    <row r="10146" spans="1:14" x14ac:dyDescent="0.2">
      <c r="A10146" t="s">
        <v>10396</v>
      </c>
      <c r="B10146" t="s">
        <v>35476</v>
      </c>
      <c r="I10146" t="s">
        <v>4</v>
      </c>
      <c r="J10146">
        <v>43265.279999999999</v>
      </c>
      <c r="M10146">
        <v>43265.279999999999</v>
      </c>
      <c r="N10146">
        <f t="shared" si="158"/>
        <v>0</v>
      </c>
    </row>
    <row r="10147" spans="1:14" x14ac:dyDescent="0.2">
      <c r="A10147" t="s">
        <v>10397</v>
      </c>
      <c r="B10147" t="s">
        <v>35477</v>
      </c>
      <c r="I10147" t="s">
        <v>4</v>
      </c>
      <c r="J10147">
        <v>40819.06</v>
      </c>
      <c r="M10147">
        <v>40819.06</v>
      </c>
      <c r="N10147">
        <f t="shared" si="158"/>
        <v>0</v>
      </c>
    </row>
    <row r="10148" spans="1:14" x14ac:dyDescent="0.2">
      <c r="A10148" t="s">
        <v>10398</v>
      </c>
      <c r="B10148" t="s">
        <v>35477</v>
      </c>
      <c r="I10148" t="s">
        <v>4</v>
      </c>
      <c r="J10148">
        <v>37634.400000000001</v>
      </c>
      <c r="M10148">
        <v>37634.400000000001</v>
      </c>
      <c r="N10148">
        <f t="shared" si="158"/>
        <v>0</v>
      </c>
    </row>
    <row r="10149" spans="1:14" x14ac:dyDescent="0.2">
      <c r="A10149" t="s">
        <v>10399</v>
      </c>
      <c r="B10149" t="s">
        <v>35478</v>
      </c>
      <c r="I10149" t="s">
        <v>4</v>
      </c>
      <c r="J10149">
        <v>47956.84</v>
      </c>
      <c r="M10149">
        <v>47956.84</v>
      </c>
      <c r="N10149">
        <f t="shared" si="158"/>
        <v>0</v>
      </c>
    </row>
    <row r="10150" spans="1:14" x14ac:dyDescent="0.2">
      <c r="A10150" t="s">
        <v>10400</v>
      </c>
      <c r="B10150" t="s">
        <v>35478</v>
      </c>
      <c r="I10150" t="s">
        <v>4</v>
      </c>
      <c r="J10150">
        <v>44322.38</v>
      </c>
      <c r="M10150">
        <v>44322.38</v>
      </c>
      <c r="N10150">
        <f t="shared" si="158"/>
        <v>0</v>
      </c>
    </row>
    <row r="10151" spans="1:14" x14ac:dyDescent="0.2">
      <c r="A10151" t="s">
        <v>10401</v>
      </c>
      <c r="B10151" t="s">
        <v>35479</v>
      </c>
      <c r="I10151" t="s">
        <v>4</v>
      </c>
      <c r="J10151">
        <v>53938.22</v>
      </c>
      <c r="M10151">
        <v>53938.22</v>
      </c>
      <c r="N10151">
        <f t="shared" si="158"/>
        <v>0</v>
      </c>
    </row>
    <row r="10152" spans="1:14" x14ac:dyDescent="0.2">
      <c r="A10152" t="s">
        <v>10402</v>
      </c>
      <c r="B10152" t="s">
        <v>35479</v>
      </c>
      <c r="I10152" t="s">
        <v>4</v>
      </c>
      <c r="J10152">
        <v>49971.63</v>
      </c>
      <c r="M10152">
        <v>49971.63</v>
      </c>
      <c r="N10152">
        <f t="shared" si="158"/>
        <v>0</v>
      </c>
    </row>
    <row r="10153" spans="1:14" x14ac:dyDescent="0.2">
      <c r="A10153" t="s">
        <v>10403</v>
      </c>
      <c r="B10153" t="s">
        <v>35480</v>
      </c>
      <c r="I10153" t="s">
        <v>4</v>
      </c>
      <c r="J10153">
        <v>9046.0400000000009</v>
      </c>
      <c r="M10153">
        <v>9046.0400000000009</v>
      </c>
      <c r="N10153">
        <f t="shared" si="158"/>
        <v>0</v>
      </c>
    </row>
    <row r="10154" spans="1:14" x14ac:dyDescent="0.2">
      <c r="A10154" t="s">
        <v>10404</v>
      </c>
      <c r="B10154" t="s">
        <v>35480</v>
      </c>
      <c r="I10154" t="s">
        <v>4</v>
      </c>
      <c r="J10154">
        <v>8450.92</v>
      </c>
      <c r="M10154">
        <v>8450.92</v>
      </c>
      <c r="N10154">
        <f t="shared" si="158"/>
        <v>0</v>
      </c>
    </row>
    <row r="10155" spans="1:14" x14ac:dyDescent="0.2">
      <c r="A10155" t="s">
        <v>10405</v>
      </c>
      <c r="B10155" t="s">
        <v>35481</v>
      </c>
      <c r="I10155" t="s">
        <v>5</v>
      </c>
      <c r="J10155">
        <v>10754.86</v>
      </c>
      <c r="M10155">
        <v>10754.86</v>
      </c>
      <c r="N10155">
        <f t="shared" si="158"/>
        <v>0</v>
      </c>
    </row>
    <row r="10156" spans="1:14" x14ac:dyDescent="0.2">
      <c r="A10156" t="s">
        <v>10406</v>
      </c>
      <c r="B10156" t="s">
        <v>35481</v>
      </c>
      <c r="I10156" t="s">
        <v>5</v>
      </c>
      <c r="J10156">
        <v>10754.86</v>
      </c>
      <c r="M10156">
        <v>10754.86</v>
      </c>
      <c r="N10156">
        <f t="shared" si="158"/>
        <v>0</v>
      </c>
    </row>
    <row r="10157" spans="1:14" x14ac:dyDescent="0.2">
      <c r="A10157" t="s">
        <v>10407</v>
      </c>
      <c r="B10157" t="s">
        <v>35482</v>
      </c>
      <c r="I10157" t="s">
        <v>3</v>
      </c>
      <c r="J10157">
        <v>579.62</v>
      </c>
      <c r="M10157">
        <v>579.62</v>
      </c>
      <c r="N10157">
        <f t="shared" si="158"/>
        <v>0</v>
      </c>
    </row>
    <row r="10158" spans="1:14" x14ac:dyDescent="0.2">
      <c r="A10158" t="s">
        <v>10408</v>
      </c>
      <c r="B10158" t="s">
        <v>35482</v>
      </c>
      <c r="I10158" t="s">
        <v>3</v>
      </c>
      <c r="J10158">
        <v>560.41999999999996</v>
      </c>
      <c r="M10158">
        <v>560.41999999999996</v>
      </c>
      <c r="N10158">
        <f t="shared" si="158"/>
        <v>0</v>
      </c>
    </row>
    <row r="10159" spans="1:14" x14ac:dyDescent="0.2">
      <c r="A10159" t="s">
        <v>10409</v>
      </c>
      <c r="B10159" t="s">
        <v>35483</v>
      </c>
      <c r="I10159" t="s">
        <v>3</v>
      </c>
      <c r="J10159">
        <v>167.18</v>
      </c>
      <c r="M10159">
        <v>167.18</v>
      </c>
      <c r="N10159">
        <f t="shared" si="158"/>
        <v>0</v>
      </c>
    </row>
    <row r="10160" spans="1:14" x14ac:dyDescent="0.2">
      <c r="A10160" t="s">
        <v>10410</v>
      </c>
      <c r="B10160" t="s">
        <v>35483</v>
      </c>
      <c r="I10160" t="s">
        <v>3</v>
      </c>
      <c r="J10160">
        <v>152.13</v>
      </c>
      <c r="M10160">
        <v>152.13</v>
      </c>
      <c r="N10160">
        <f t="shared" si="158"/>
        <v>0</v>
      </c>
    </row>
    <row r="10161" spans="1:14" x14ac:dyDescent="0.2">
      <c r="A10161" t="s">
        <v>10411</v>
      </c>
      <c r="B10161" t="s">
        <v>35484</v>
      </c>
      <c r="I10161" t="s">
        <v>20</v>
      </c>
      <c r="J10161">
        <v>428.53</v>
      </c>
      <c r="M10161">
        <v>428.53</v>
      </c>
      <c r="N10161">
        <f t="shared" si="158"/>
        <v>0</v>
      </c>
    </row>
    <row r="10162" spans="1:14" x14ac:dyDescent="0.2">
      <c r="A10162" t="s">
        <v>10412</v>
      </c>
      <c r="B10162" t="s">
        <v>35484</v>
      </c>
      <c r="I10162" t="s">
        <v>20</v>
      </c>
      <c r="J10162">
        <v>408.56</v>
      </c>
      <c r="M10162">
        <v>408.56</v>
      </c>
      <c r="N10162">
        <f t="shared" si="158"/>
        <v>0</v>
      </c>
    </row>
    <row r="10163" spans="1:14" x14ac:dyDescent="0.2">
      <c r="A10163" t="s">
        <v>10413</v>
      </c>
      <c r="B10163" t="s">
        <v>35485</v>
      </c>
      <c r="I10163" t="s">
        <v>20</v>
      </c>
      <c r="J10163">
        <v>149.53</v>
      </c>
      <c r="M10163">
        <v>149.53</v>
      </c>
      <c r="N10163">
        <f t="shared" si="158"/>
        <v>0</v>
      </c>
    </row>
    <row r="10164" spans="1:14" x14ac:dyDescent="0.2">
      <c r="A10164" t="s">
        <v>10414</v>
      </c>
      <c r="B10164" t="s">
        <v>35485</v>
      </c>
      <c r="I10164" t="s">
        <v>20</v>
      </c>
      <c r="J10164">
        <v>129.56</v>
      </c>
      <c r="M10164">
        <v>129.56</v>
      </c>
      <c r="N10164">
        <f t="shared" si="158"/>
        <v>0</v>
      </c>
    </row>
    <row r="10165" spans="1:14" x14ac:dyDescent="0.2">
      <c r="A10165" t="s">
        <v>10415</v>
      </c>
      <c r="B10165" t="s">
        <v>35486</v>
      </c>
      <c r="I10165" t="s">
        <v>4</v>
      </c>
      <c r="J10165">
        <v>74.739999999999995</v>
      </c>
      <c r="M10165">
        <v>74.739999999999995</v>
      </c>
      <c r="N10165">
        <f t="shared" si="158"/>
        <v>0</v>
      </c>
    </row>
    <row r="10166" spans="1:14" x14ac:dyDescent="0.2">
      <c r="A10166" t="s">
        <v>10416</v>
      </c>
      <c r="B10166" t="s">
        <v>35486</v>
      </c>
      <c r="I10166" t="s">
        <v>4</v>
      </c>
      <c r="J10166">
        <v>71.87</v>
      </c>
      <c r="M10166">
        <v>71.87</v>
      </c>
      <c r="N10166">
        <f t="shared" si="158"/>
        <v>0</v>
      </c>
    </row>
    <row r="10167" spans="1:14" x14ac:dyDescent="0.2">
      <c r="A10167" t="s">
        <v>10417</v>
      </c>
      <c r="B10167" t="s">
        <v>35487</v>
      </c>
      <c r="I10167" t="s">
        <v>113</v>
      </c>
      <c r="J10167">
        <v>53.4</v>
      </c>
      <c r="M10167">
        <v>53.4</v>
      </c>
      <c r="N10167">
        <f t="shared" si="158"/>
        <v>0</v>
      </c>
    </row>
    <row r="10168" spans="1:14" x14ac:dyDescent="0.2">
      <c r="A10168" t="s">
        <v>10418</v>
      </c>
      <c r="B10168" t="s">
        <v>35487</v>
      </c>
      <c r="I10168" t="s">
        <v>113</v>
      </c>
      <c r="J10168">
        <v>49.22</v>
      </c>
      <c r="M10168">
        <v>49.22</v>
      </c>
      <c r="N10168">
        <f t="shared" si="158"/>
        <v>0</v>
      </c>
    </row>
    <row r="10169" spans="1:14" x14ac:dyDescent="0.2">
      <c r="A10169" t="s">
        <v>10419</v>
      </c>
      <c r="B10169" t="s">
        <v>35488</v>
      </c>
      <c r="I10169" t="s">
        <v>113</v>
      </c>
      <c r="J10169">
        <v>113.52</v>
      </c>
      <c r="M10169">
        <v>113.52</v>
      </c>
      <c r="N10169">
        <f t="shared" si="158"/>
        <v>0</v>
      </c>
    </row>
    <row r="10170" spans="1:14" x14ac:dyDescent="0.2">
      <c r="A10170" t="s">
        <v>10420</v>
      </c>
      <c r="B10170" t="s">
        <v>35488</v>
      </c>
      <c r="I10170" t="s">
        <v>113</v>
      </c>
      <c r="J10170">
        <v>109.47</v>
      </c>
      <c r="M10170">
        <v>109.47</v>
      </c>
      <c r="N10170">
        <f t="shared" si="158"/>
        <v>0</v>
      </c>
    </row>
    <row r="10171" spans="1:14" x14ac:dyDescent="0.2">
      <c r="A10171" t="s">
        <v>10421</v>
      </c>
      <c r="B10171" t="s">
        <v>35489</v>
      </c>
      <c r="I10171" t="s">
        <v>113</v>
      </c>
      <c r="J10171">
        <v>31.7</v>
      </c>
      <c r="M10171">
        <v>31.7</v>
      </c>
      <c r="N10171">
        <f t="shared" si="158"/>
        <v>0</v>
      </c>
    </row>
    <row r="10172" spans="1:14" x14ac:dyDescent="0.2">
      <c r="A10172" t="s">
        <v>10422</v>
      </c>
      <c r="B10172" t="s">
        <v>35489</v>
      </c>
      <c r="I10172" t="s">
        <v>113</v>
      </c>
      <c r="J10172">
        <v>28.82</v>
      </c>
      <c r="M10172">
        <v>28.82</v>
      </c>
      <c r="N10172">
        <f t="shared" si="158"/>
        <v>0</v>
      </c>
    </row>
    <row r="10173" spans="1:14" x14ac:dyDescent="0.2">
      <c r="A10173" t="s">
        <v>10423</v>
      </c>
      <c r="B10173" t="s">
        <v>35490</v>
      </c>
      <c r="I10173" t="s">
        <v>3</v>
      </c>
      <c r="J10173">
        <v>56.32</v>
      </c>
      <c r="M10173">
        <v>56.32</v>
      </c>
      <c r="N10173">
        <f t="shared" si="158"/>
        <v>0</v>
      </c>
    </row>
    <row r="10174" spans="1:14" x14ac:dyDescent="0.2">
      <c r="A10174" t="s">
        <v>10424</v>
      </c>
      <c r="B10174" t="s">
        <v>35490</v>
      </c>
      <c r="I10174" t="s">
        <v>3</v>
      </c>
      <c r="J10174">
        <v>53.91</v>
      </c>
      <c r="M10174">
        <v>53.91</v>
      </c>
      <c r="N10174">
        <f t="shared" si="158"/>
        <v>0</v>
      </c>
    </row>
    <row r="10175" spans="1:14" x14ac:dyDescent="0.2">
      <c r="A10175" t="s">
        <v>10425</v>
      </c>
      <c r="B10175" t="s">
        <v>35491</v>
      </c>
      <c r="I10175" t="s">
        <v>3</v>
      </c>
      <c r="J10175">
        <v>644.71</v>
      </c>
      <c r="M10175">
        <v>644.71</v>
      </c>
      <c r="N10175">
        <f t="shared" si="158"/>
        <v>0</v>
      </c>
    </row>
    <row r="10176" spans="1:14" x14ac:dyDescent="0.2">
      <c r="A10176" t="s">
        <v>10426</v>
      </c>
      <c r="B10176" t="s">
        <v>35491</v>
      </c>
      <c r="I10176" t="s">
        <v>3</v>
      </c>
      <c r="J10176">
        <v>627.47</v>
      </c>
      <c r="M10176">
        <v>627.47</v>
      </c>
      <c r="N10176">
        <f t="shared" si="158"/>
        <v>0</v>
      </c>
    </row>
    <row r="10177" spans="1:14" x14ac:dyDescent="0.2">
      <c r="A10177" t="s">
        <v>10427</v>
      </c>
      <c r="B10177" t="s">
        <v>35492</v>
      </c>
      <c r="I10177" t="s">
        <v>4</v>
      </c>
      <c r="J10177">
        <v>209.19</v>
      </c>
      <c r="M10177">
        <v>209.19</v>
      </c>
      <c r="N10177">
        <f t="shared" si="158"/>
        <v>0</v>
      </c>
    </row>
    <row r="10178" spans="1:14" x14ac:dyDescent="0.2">
      <c r="A10178" t="s">
        <v>10428</v>
      </c>
      <c r="B10178" t="s">
        <v>35492</v>
      </c>
      <c r="I10178" t="s">
        <v>4</v>
      </c>
      <c r="J10178">
        <v>206.34</v>
      </c>
      <c r="M10178">
        <v>206.34</v>
      </c>
      <c r="N10178">
        <f t="shared" si="158"/>
        <v>0</v>
      </c>
    </row>
    <row r="10179" spans="1:14" x14ac:dyDescent="0.2">
      <c r="A10179" t="s">
        <v>10429</v>
      </c>
      <c r="B10179" t="s">
        <v>35493</v>
      </c>
      <c r="I10179" t="s">
        <v>3</v>
      </c>
      <c r="J10179">
        <v>75.75</v>
      </c>
      <c r="M10179">
        <v>75.75</v>
      </c>
      <c r="N10179">
        <f t="shared" si="158"/>
        <v>0</v>
      </c>
    </row>
    <row r="10180" spans="1:14" x14ac:dyDescent="0.2">
      <c r="A10180" t="s">
        <v>10430</v>
      </c>
      <c r="B10180" t="s">
        <v>35493</v>
      </c>
      <c r="I10180" t="s">
        <v>3</v>
      </c>
      <c r="J10180">
        <v>73.930000000000007</v>
      </c>
      <c r="M10180">
        <v>73.930000000000007</v>
      </c>
      <c r="N10180">
        <f t="shared" ref="N10180:N10243" si="159">J10180-M10180</f>
        <v>0</v>
      </c>
    </row>
    <row r="10181" spans="1:14" x14ac:dyDescent="0.2">
      <c r="A10181" t="s">
        <v>10431</v>
      </c>
      <c r="B10181" t="s">
        <v>35494</v>
      </c>
      <c r="I10181" t="s">
        <v>20</v>
      </c>
      <c r="J10181">
        <v>4034.26</v>
      </c>
      <c r="M10181">
        <v>4034.26</v>
      </c>
      <c r="N10181">
        <f t="shared" si="159"/>
        <v>0</v>
      </c>
    </row>
    <row r="10182" spans="1:14" x14ac:dyDescent="0.2">
      <c r="A10182" t="s">
        <v>10432</v>
      </c>
      <c r="B10182" t="s">
        <v>35494</v>
      </c>
      <c r="I10182" t="s">
        <v>20</v>
      </c>
      <c r="J10182">
        <v>3988.28</v>
      </c>
      <c r="M10182">
        <v>3988.28</v>
      </c>
      <c r="N10182">
        <f t="shared" si="159"/>
        <v>0</v>
      </c>
    </row>
    <row r="10183" spans="1:14" x14ac:dyDescent="0.2">
      <c r="A10183" t="s">
        <v>10433</v>
      </c>
      <c r="B10183" t="s">
        <v>35495</v>
      </c>
      <c r="I10183" t="s">
        <v>20</v>
      </c>
      <c r="J10183">
        <v>2248.9</v>
      </c>
      <c r="M10183">
        <v>2248.9</v>
      </c>
      <c r="N10183">
        <f t="shared" si="159"/>
        <v>0</v>
      </c>
    </row>
    <row r="10184" spans="1:14" x14ac:dyDescent="0.2">
      <c r="A10184" t="s">
        <v>10434</v>
      </c>
      <c r="B10184" t="s">
        <v>35495</v>
      </c>
      <c r="I10184" t="s">
        <v>20</v>
      </c>
      <c r="J10184">
        <v>2207.7399999999998</v>
      </c>
      <c r="M10184">
        <v>2207.7399999999998</v>
      </c>
      <c r="N10184">
        <f t="shared" si="159"/>
        <v>0</v>
      </c>
    </row>
    <row r="10185" spans="1:14" x14ac:dyDescent="0.2">
      <c r="A10185" t="s">
        <v>10435</v>
      </c>
      <c r="B10185" t="s">
        <v>35496</v>
      </c>
      <c r="I10185" t="s">
        <v>3</v>
      </c>
      <c r="J10185">
        <v>24.01</v>
      </c>
      <c r="M10185">
        <v>24.01</v>
      </c>
      <c r="N10185">
        <f t="shared" si="159"/>
        <v>0</v>
      </c>
    </row>
    <row r="10186" spans="1:14" x14ac:dyDescent="0.2">
      <c r="A10186" t="s">
        <v>10436</v>
      </c>
      <c r="B10186" t="s">
        <v>35496</v>
      </c>
      <c r="I10186" t="s">
        <v>3</v>
      </c>
      <c r="J10186">
        <v>20.8</v>
      </c>
      <c r="M10186">
        <v>20.8</v>
      </c>
      <c r="N10186">
        <f t="shared" si="159"/>
        <v>0</v>
      </c>
    </row>
    <row r="10187" spans="1:14" x14ac:dyDescent="0.2">
      <c r="A10187" t="s">
        <v>10437</v>
      </c>
      <c r="B10187" t="s">
        <v>35497</v>
      </c>
      <c r="I10187" t="s">
        <v>3</v>
      </c>
      <c r="J10187">
        <v>11.45</v>
      </c>
      <c r="M10187">
        <v>11.45</v>
      </c>
      <c r="N10187">
        <f t="shared" si="159"/>
        <v>0</v>
      </c>
    </row>
    <row r="10188" spans="1:14" x14ac:dyDescent="0.2">
      <c r="A10188" t="s">
        <v>10438</v>
      </c>
      <c r="B10188" t="s">
        <v>35497</v>
      </c>
      <c r="I10188" t="s">
        <v>3</v>
      </c>
      <c r="J10188">
        <v>10.029999999999999</v>
      </c>
      <c r="M10188">
        <v>10.029999999999999</v>
      </c>
      <c r="N10188">
        <f t="shared" si="159"/>
        <v>0</v>
      </c>
    </row>
    <row r="10189" spans="1:14" x14ac:dyDescent="0.2">
      <c r="A10189" t="s">
        <v>10439</v>
      </c>
      <c r="B10189" t="s">
        <v>35498</v>
      </c>
      <c r="I10189" t="s">
        <v>5</v>
      </c>
      <c r="J10189">
        <v>1130.6300000000001</v>
      </c>
      <c r="M10189">
        <v>1130.6300000000001</v>
      </c>
      <c r="N10189">
        <f t="shared" si="159"/>
        <v>0</v>
      </c>
    </row>
    <row r="10190" spans="1:14" x14ac:dyDescent="0.2">
      <c r="A10190" t="s">
        <v>10440</v>
      </c>
      <c r="B10190" t="s">
        <v>35498</v>
      </c>
      <c r="I10190" t="s">
        <v>5</v>
      </c>
      <c r="J10190">
        <v>1008.68</v>
      </c>
      <c r="M10190">
        <v>1008.68</v>
      </c>
      <c r="N10190">
        <f t="shared" si="159"/>
        <v>0</v>
      </c>
    </row>
    <row r="10191" spans="1:14" x14ac:dyDescent="0.2">
      <c r="A10191" t="s">
        <v>10441</v>
      </c>
      <c r="B10191" t="s">
        <v>35499</v>
      </c>
      <c r="I10191" t="s">
        <v>5</v>
      </c>
      <c r="J10191">
        <v>680.98</v>
      </c>
      <c r="M10191">
        <v>680.98</v>
      </c>
      <c r="N10191">
        <f t="shared" si="159"/>
        <v>0</v>
      </c>
    </row>
    <row r="10192" spans="1:14" x14ac:dyDescent="0.2">
      <c r="A10192" t="s">
        <v>10442</v>
      </c>
      <c r="B10192" t="s">
        <v>35499</v>
      </c>
      <c r="I10192" t="s">
        <v>5</v>
      </c>
      <c r="J10192">
        <v>653.05999999999995</v>
      </c>
      <c r="M10192">
        <v>653.05999999999995</v>
      </c>
      <c r="N10192">
        <f t="shared" si="159"/>
        <v>0</v>
      </c>
    </row>
    <row r="10193" spans="1:14" x14ac:dyDescent="0.2">
      <c r="A10193" t="s">
        <v>10443</v>
      </c>
      <c r="B10193" t="s">
        <v>34834</v>
      </c>
      <c r="I10193" t="s">
        <v>20</v>
      </c>
      <c r="J10193">
        <v>458.81</v>
      </c>
      <c r="M10193">
        <v>458.81</v>
      </c>
      <c r="N10193">
        <f t="shared" si="159"/>
        <v>0</v>
      </c>
    </row>
    <row r="10194" spans="1:14" x14ac:dyDescent="0.2">
      <c r="A10194" t="s">
        <v>10444</v>
      </c>
      <c r="B10194" t="s">
        <v>34834</v>
      </c>
      <c r="I10194" t="s">
        <v>20</v>
      </c>
      <c r="J10194">
        <v>417.48</v>
      </c>
      <c r="M10194">
        <v>417.48</v>
      </c>
      <c r="N10194">
        <f t="shared" si="159"/>
        <v>0</v>
      </c>
    </row>
    <row r="10195" spans="1:14" x14ac:dyDescent="0.2">
      <c r="A10195" t="s">
        <v>10445</v>
      </c>
      <c r="B10195" t="s">
        <v>34833</v>
      </c>
      <c r="I10195" t="s">
        <v>20</v>
      </c>
      <c r="J10195">
        <v>564.4</v>
      </c>
      <c r="M10195">
        <v>564.4</v>
      </c>
      <c r="N10195">
        <f t="shared" si="159"/>
        <v>0</v>
      </c>
    </row>
    <row r="10196" spans="1:14" x14ac:dyDescent="0.2">
      <c r="A10196" t="s">
        <v>10446</v>
      </c>
      <c r="B10196" t="s">
        <v>34833</v>
      </c>
      <c r="I10196" t="s">
        <v>20</v>
      </c>
      <c r="J10196">
        <v>511.07</v>
      </c>
      <c r="M10196">
        <v>511.07</v>
      </c>
      <c r="N10196">
        <f t="shared" si="159"/>
        <v>0</v>
      </c>
    </row>
    <row r="10197" spans="1:14" x14ac:dyDescent="0.2">
      <c r="A10197" t="s">
        <v>10447</v>
      </c>
      <c r="B10197" t="s">
        <v>35500</v>
      </c>
      <c r="I10197" t="s">
        <v>20</v>
      </c>
      <c r="J10197">
        <v>397.71</v>
      </c>
      <c r="M10197">
        <v>397.71</v>
      </c>
      <c r="N10197">
        <f t="shared" si="159"/>
        <v>0</v>
      </c>
    </row>
    <row r="10198" spans="1:14" x14ac:dyDescent="0.2">
      <c r="A10198" t="s">
        <v>10448</v>
      </c>
      <c r="B10198" t="s">
        <v>35500</v>
      </c>
      <c r="I10198" t="s">
        <v>20</v>
      </c>
      <c r="J10198">
        <v>364.54</v>
      </c>
      <c r="M10198">
        <v>364.54</v>
      </c>
      <c r="N10198">
        <f t="shared" si="159"/>
        <v>0</v>
      </c>
    </row>
    <row r="10199" spans="1:14" x14ac:dyDescent="0.2">
      <c r="A10199" t="s">
        <v>10449</v>
      </c>
      <c r="B10199" t="s">
        <v>35501</v>
      </c>
      <c r="I10199" t="s">
        <v>20</v>
      </c>
      <c r="J10199">
        <v>497.33</v>
      </c>
      <c r="M10199">
        <v>497.33</v>
      </c>
      <c r="N10199">
        <f t="shared" si="159"/>
        <v>0</v>
      </c>
    </row>
    <row r="10200" spans="1:14" x14ac:dyDescent="0.2">
      <c r="A10200" t="s">
        <v>10450</v>
      </c>
      <c r="B10200" t="s">
        <v>35501</v>
      </c>
      <c r="I10200" t="s">
        <v>20</v>
      </c>
      <c r="J10200">
        <v>450.85</v>
      </c>
      <c r="M10200">
        <v>450.85</v>
      </c>
      <c r="N10200">
        <f t="shared" si="159"/>
        <v>0</v>
      </c>
    </row>
    <row r="10201" spans="1:14" x14ac:dyDescent="0.2">
      <c r="A10201" t="s">
        <v>10451</v>
      </c>
      <c r="B10201" t="s">
        <v>35502</v>
      </c>
      <c r="I10201" t="s">
        <v>20</v>
      </c>
      <c r="J10201">
        <v>605.98</v>
      </c>
      <c r="M10201">
        <v>605.98</v>
      </c>
      <c r="N10201">
        <f t="shared" si="159"/>
        <v>0</v>
      </c>
    </row>
    <row r="10202" spans="1:14" x14ac:dyDescent="0.2">
      <c r="A10202" t="s">
        <v>10452</v>
      </c>
      <c r="B10202" t="s">
        <v>35502</v>
      </c>
      <c r="I10202" t="s">
        <v>20</v>
      </c>
      <c r="J10202">
        <v>544.99</v>
      </c>
      <c r="M10202">
        <v>544.99</v>
      </c>
      <c r="N10202">
        <f t="shared" si="159"/>
        <v>0</v>
      </c>
    </row>
    <row r="10203" spans="1:14" x14ac:dyDescent="0.2">
      <c r="A10203" t="s">
        <v>10453</v>
      </c>
      <c r="B10203" t="s">
        <v>35503</v>
      </c>
      <c r="I10203" t="s">
        <v>20</v>
      </c>
      <c r="J10203">
        <v>717.34</v>
      </c>
      <c r="M10203">
        <v>717.34</v>
      </c>
      <c r="N10203">
        <f t="shared" si="159"/>
        <v>0</v>
      </c>
    </row>
    <row r="10204" spans="1:14" x14ac:dyDescent="0.2">
      <c r="A10204" t="s">
        <v>10454</v>
      </c>
      <c r="B10204" t="s">
        <v>35503</v>
      </c>
      <c r="I10204" t="s">
        <v>20</v>
      </c>
      <c r="J10204">
        <v>641.49</v>
      </c>
      <c r="M10204">
        <v>641.49</v>
      </c>
      <c r="N10204">
        <f t="shared" si="159"/>
        <v>0</v>
      </c>
    </row>
    <row r="10205" spans="1:14" x14ac:dyDescent="0.2">
      <c r="A10205" t="s">
        <v>10455</v>
      </c>
      <c r="B10205" t="s">
        <v>35504</v>
      </c>
      <c r="I10205" t="s">
        <v>3</v>
      </c>
      <c r="J10205">
        <v>85.87</v>
      </c>
      <c r="M10205">
        <v>85.87</v>
      </c>
      <c r="N10205">
        <f t="shared" si="159"/>
        <v>0</v>
      </c>
    </row>
    <row r="10206" spans="1:14" x14ac:dyDescent="0.2">
      <c r="A10206" t="s">
        <v>10456</v>
      </c>
      <c r="B10206" t="s">
        <v>35504</v>
      </c>
      <c r="I10206" t="s">
        <v>3</v>
      </c>
      <c r="J10206">
        <v>74.760000000000005</v>
      </c>
      <c r="M10206">
        <v>74.760000000000005</v>
      </c>
      <c r="N10206">
        <f t="shared" si="159"/>
        <v>0</v>
      </c>
    </row>
    <row r="10207" spans="1:14" x14ac:dyDescent="0.2">
      <c r="A10207" t="s">
        <v>10457</v>
      </c>
      <c r="B10207" t="s">
        <v>35505</v>
      </c>
      <c r="I10207" t="s">
        <v>3</v>
      </c>
      <c r="J10207">
        <v>171.75</v>
      </c>
      <c r="M10207">
        <v>171.75</v>
      </c>
      <c r="N10207">
        <f t="shared" si="159"/>
        <v>0</v>
      </c>
    </row>
    <row r="10208" spans="1:14" x14ac:dyDescent="0.2">
      <c r="A10208" t="s">
        <v>10458</v>
      </c>
      <c r="B10208" t="s">
        <v>35505</v>
      </c>
      <c r="I10208" t="s">
        <v>3</v>
      </c>
      <c r="J10208">
        <v>149.52000000000001</v>
      </c>
      <c r="M10208">
        <v>149.52000000000001</v>
      </c>
      <c r="N10208">
        <f t="shared" si="159"/>
        <v>0</v>
      </c>
    </row>
    <row r="10209" spans="1:14" x14ac:dyDescent="0.2">
      <c r="A10209" t="s">
        <v>10459</v>
      </c>
      <c r="B10209" t="s">
        <v>35506</v>
      </c>
      <c r="I10209" t="s">
        <v>20</v>
      </c>
      <c r="J10209">
        <v>256.86</v>
      </c>
      <c r="M10209">
        <v>256.86</v>
      </c>
      <c r="N10209">
        <f t="shared" si="159"/>
        <v>0</v>
      </c>
    </row>
    <row r="10210" spans="1:14" x14ac:dyDescent="0.2">
      <c r="A10210" t="s">
        <v>10460</v>
      </c>
      <c r="B10210" t="s">
        <v>35506</v>
      </c>
      <c r="I10210" t="s">
        <v>20</v>
      </c>
      <c r="J10210">
        <v>235.06</v>
      </c>
      <c r="M10210">
        <v>235.06</v>
      </c>
      <c r="N10210">
        <f t="shared" si="159"/>
        <v>0</v>
      </c>
    </row>
    <row r="10211" spans="1:14" x14ac:dyDescent="0.2">
      <c r="A10211" t="s">
        <v>10461</v>
      </c>
      <c r="B10211" t="s">
        <v>35507</v>
      </c>
      <c r="I10211" t="s">
        <v>20</v>
      </c>
      <c r="J10211">
        <v>334.03</v>
      </c>
      <c r="M10211">
        <v>334.03</v>
      </c>
      <c r="N10211">
        <f t="shared" si="159"/>
        <v>0</v>
      </c>
    </row>
    <row r="10212" spans="1:14" x14ac:dyDescent="0.2">
      <c r="A10212" t="s">
        <v>10462</v>
      </c>
      <c r="B10212" t="s">
        <v>35507</v>
      </c>
      <c r="I10212" t="s">
        <v>20</v>
      </c>
      <c r="J10212">
        <v>302.88</v>
      </c>
      <c r="M10212">
        <v>302.88</v>
      </c>
      <c r="N10212">
        <f t="shared" si="159"/>
        <v>0</v>
      </c>
    </row>
    <row r="10213" spans="1:14" x14ac:dyDescent="0.2">
      <c r="A10213" t="s">
        <v>10463</v>
      </c>
      <c r="B10213" t="s">
        <v>35508</v>
      </c>
      <c r="I10213" t="s">
        <v>20</v>
      </c>
      <c r="J10213">
        <v>645.04</v>
      </c>
      <c r="M10213">
        <v>645.04</v>
      </c>
      <c r="N10213">
        <f t="shared" si="159"/>
        <v>0</v>
      </c>
    </row>
    <row r="10214" spans="1:14" x14ac:dyDescent="0.2">
      <c r="A10214" t="s">
        <v>10464</v>
      </c>
      <c r="B10214" t="s">
        <v>35508</v>
      </c>
      <c r="I10214" t="s">
        <v>20</v>
      </c>
      <c r="J10214">
        <v>579.79999999999995</v>
      </c>
      <c r="M10214">
        <v>579.79999999999995</v>
      </c>
      <c r="N10214">
        <f t="shared" si="159"/>
        <v>0</v>
      </c>
    </row>
    <row r="10215" spans="1:14" x14ac:dyDescent="0.2">
      <c r="A10215" t="s">
        <v>10465</v>
      </c>
      <c r="B10215" t="s">
        <v>35509</v>
      </c>
      <c r="I10215" t="s">
        <v>20</v>
      </c>
      <c r="J10215">
        <v>774.14</v>
      </c>
      <c r="M10215">
        <v>774.14</v>
      </c>
      <c r="N10215">
        <f t="shared" si="159"/>
        <v>0</v>
      </c>
    </row>
    <row r="10216" spans="1:14" x14ac:dyDescent="0.2">
      <c r="A10216" t="s">
        <v>10466</v>
      </c>
      <c r="B10216" t="s">
        <v>35509</v>
      </c>
      <c r="I10216" t="s">
        <v>20</v>
      </c>
      <c r="J10216">
        <v>691.66</v>
      </c>
      <c r="M10216">
        <v>691.66</v>
      </c>
      <c r="N10216">
        <f t="shared" si="159"/>
        <v>0</v>
      </c>
    </row>
    <row r="10217" spans="1:14" x14ac:dyDescent="0.2">
      <c r="A10217" t="s">
        <v>10467</v>
      </c>
      <c r="B10217" t="s">
        <v>35510</v>
      </c>
      <c r="I10217" t="s">
        <v>20</v>
      </c>
      <c r="J10217">
        <v>887.32</v>
      </c>
      <c r="M10217">
        <v>887.32</v>
      </c>
      <c r="N10217">
        <f t="shared" si="159"/>
        <v>0</v>
      </c>
    </row>
    <row r="10218" spans="1:14" x14ac:dyDescent="0.2">
      <c r="A10218" t="s">
        <v>10468</v>
      </c>
      <c r="B10218" t="s">
        <v>35510</v>
      </c>
      <c r="I10218" t="s">
        <v>20</v>
      </c>
      <c r="J10218">
        <v>788.1</v>
      </c>
      <c r="M10218">
        <v>788.1</v>
      </c>
      <c r="N10218">
        <f t="shared" si="159"/>
        <v>0</v>
      </c>
    </row>
    <row r="10219" spans="1:14" x14ac:dyDescent="0.2">
      <c r="A10219" t="s">
        <v>10469</v>
      </c>
      <c r="B10219" t="s">
        <v>35511</v>
      </c>
      <c r="I10219" t="s">
        <v>20</v>
      </c>
      <c r="J10219">
        <v>1059.46</v>
      </c>
      <c r="M10219">
        <v>1059.46</v>
      </c>
      <c r="N10219">
        <f t="shared" si="159"/>
        <v>0</v>
      </c>
    </row>
    <row r="10220" spans="1:14" x14ac:dyDescent="0.2">
      <c r="A10220" t="s">
        <v>10470</v>
      </c>
      <c r="B10220" t="s">
        <v>35511</v>
      </c>
      <c r="I10220" t="s">
        <v>20</v>
      </c>
      <c r="J10220">
        <v>937.24</v>
      </c>
      <c r="M10220">
        <v>937.24</v>
      </c>
      <c r="N10220">
        <f t="shared" si="159"/>
        <v>0</v>
      </c>
    </row>
    <row r="10221" spans="1:14" x14ac:dyDescent="0.2">
      <c r="A10221" t="s">
        <v>10471</v>
      </c>
      <c r="B10221" t="s">
        <v>35512</v>
      </c>
      <c r="I10221" t="s">
        <v>3</v>
      </c>
      <c r="J10221">
        <v>150.41999999999999</v>
      </c>
      <c r="M10221">
        <v>150.41999999999999</v>
      </c>
      <c r="N10221">
        <f t="shared" si="159"/>
        <v>0</v>
      </c>
    </row>
    <row r="10222" spans="1:14" x14ac:dyDescent="0.2">
      <c r="A10222" t="s">
        <v>10472</v>
      </c>
      <c r="B10222" t="s">
        <v>35512</v>
      </c>
      <c r="I10222" t="s">
        <v>3</v>
      </c>
      <c r="J10222">
        <v>130.68</v>
      </c>
      <c r="M10222">
        <v>130.68</v>
      </c>
      <c r="N10222">
        <f t="shared" si="159"/>
        <v>0</v>
      </c>
    </row>
    <row r="10223" spans="1:14" x14ac:dyDescent="0.2">
      <c r="A10223" t="s">
        <v>10473</v>
      </c>
      <c r="B10223" t="s">
        <v>35513</v>
      </c>
      <c r="I10223" t="s">
        <v>20</v>
      </c>
      <c r="J10223">
        <v>1468.66</v>
      </c>
      <c r="M10223">
        <v>1468.66</v>
      </c>
      <c r="N10223">
        <f t="shared" si="159"/>
        <v>0</v>
      </c>
    </row>
    <row r="10224" spans="1:14" x14ac:dyDescent="0.2">
      <c r="A10224" t="s">
        <v>10474</v>
      </c>
      <c r="B10224" t="s">
        <v>35513</v>
      </c>
      <c r="I10224" t="s">
        <v>20</v>
      </c>
      <c r="J10224">
        <v>1398.72</v>
      </c>
      <c r="M10224">
        <v>1398.72</v>
      </c>
      <c r="N10224">
        <f t="shared" si="159"/>
        <v>0</v>
      </c>
    </row>
    <row r="10225" spans="1:14" x14ac:dyDescent="0.2">
      <c r="A10225" t="s">
        <v>10475</v>
      </c>
      <c r="B10225" t="s">
        <v>35514</v>
      </c>
      <c r="I10225" t="s">
        <v>20</v>
      </c>
      <c r="J10225">
        <v>1441.46</v>
      </c>
      <c r="M10225">
        <v>1441.46</v>
      </c>
      <c r="N10225">
        <f t="shared" si="159"/>
        <v>0</v>
      </c>
    </row>
    <row r="10226" spans="1:14" x14ac:dyDescent="0.2">
      <c r="A10226" t="s">
        <v>10476</v>
      </c>
      <c r="B10226" t="s">
        <v>35514</v>
      </c>
      <c r="I10226" t="s">
        <v>20</v>
      </c>
      <c r="J10226">
        <v>1375.16</v>
      </c>
      <c r="M10226">
        <v>1375.16</v>
      </c>
      <c r="N10226">
        <f t="shared" si="159"/>
        <v>0</v>
      </c>
    </row>
    <row r="10227" spans="1:14" x14ac:dyDescent="0.2">
      <c r="A10227" t="s">
        <v>10477</v>
      </c>
      <c r="B10227" t="s">
        <v>35515</v>
      </c>
      <c r="I10227" t="s">
        <v>3</v>
      </c>
      <c r="J10227">
        <v>278.08999999999997</v>
      </c>
      <c r="M10227">
        <v>278.08999999999997</v>
      </c>
      <c r="N10227">
        <f t="shared" si="159"/>
        <v>0</v>
      </c>
    </row>
    <row r="10228" spans="1:14" x14ac:dyDescent="0.2">
      <c r="A10228" t="s">
        <v>10478</v>
      </c>
      <c r="B10228" t="s">
        <v>35515</v>
      </c>
      <c r="I10228" t="s">
        <v>3</v>
      </c>
      <c r="J10228">
        <v>266.19</v>
      </c>
      <c r="M10228">
        <v>266.19</v>
      </c>
      <c r="N10228">
        <f t="shared" si="159"/>
        <v>0</v>
      </c>
    </row>
    <row r="10229" spans="1:14" x14ac:dyDescent="0.2">
      <c r="A10229" t="s">
        <v>10479</v>
      </c>
      <c r="B10229" t="s">
        <v>35516</v>
      </c>
      <c r="I10229" t="s">
        <v>3</v>
      </c>
      <c r="J10229">
        <v>274.01</v>
      </c>
      <c r="M10229">
        <v>274.01</v>
      </c>
      <c r="N10229">
        <f t="shared" si="159"/>
        <v>0</v>
      </c>
    </row>
    <row r="10230" spans="1:14" x14ac:dyDescent="0.2">
      <c r="A10230" t="s">
        <v>10480</v>
      </c>
      <c r="B10230" t="s">
        <v>35516</v>
      </c>
      <c r="I10230" t="s">
        <v>3</v>
      </c>
      <c r="J10230">
        <v>262.64999999999998</v>
      </c>
      <c r="M10230">
        <v>262.64999999999998</v>
      </c>
      <c r="N10230">
        <f t="shared" si="159"/>
        <v>0</v>
      </c>
    </row>
    <row r="10231" spans="1:14" x14ac:dyDescent="0.2">
      <c r="A10231" t="s">
        <v>10481</v>
      </c>
      <c r="B10231" t="s">
        <v>35517</v>
      </c>
      <c r="I10231" t="s">
        <v>3</v>
      </c>
      <c r="J10231">
        <v>303.72000000000003</v>
      </c>
      <c r="M10231">
        <v>303.72000000000003</v>
      </c>
      <c r="N10231">
        <f t="shared" si="159"/>
        <v>0</v>
      </c>
    </row>
    <row r="10232" spans="1:14" x14ac:dyDescent="0.2">
      <c r="A10232" t="s">
        <v>10482</v>
      </c>
      <c r="B10232" t="s">
        <v>35517</v>
      </c>
      <c r="I10232" t="s">
        <v>3</v>
      </c>
      <c r="J10232">
        <v>289.42</v>
      </c>
      <c r="M10232">
        <v>289.42</v>
      </c>
      <c r="N10232">
        <f t="shared" si="159"/>
        <v>0</v>
      </c>
    </row>
    <row r="10233" spans="1:14" x14ac:dyDescent="0.2">
      <c r="A10233" t="s">
        <v>10483</v>
      </c>
      <c r="B10233" t="s">
        <v>35518</v>
      </c>
      <c r="I10233" t="s">
        <v>3</v>
      </c>
      <c r="J10233">
        <v>339.97</v>
      </c>
      <c r="M10233">
        <v>339.97</v>
      </c>
      <c r="N10233">
        <f t="shared" si="159"/>
        <v>0</v>
      </c>
    </row>
    <row r="10234" spans="1:14" x14ac:dyDescent="0.2">
      <c r="A10234" t="s">
        <v>10484</v>
      </c>
      <c r="B10234" t="s">
        <v>35518</v>
      </c>
      <c r="I10234" t="s">
        <v>3</v>
      </c>
      <c r="J10234">
        <v>319.81</v>
      </c>
      <c r="M10234">
        <v>319.81</v>
      </c>
      <c r="N10234">
        <f t="shared" si="159"/>
        <v>0</v>
      </c>
    </row>
    <row r="10235" spans="1:14" x14ac:dyDescent="0.2">
      <c r="A10235" t="s">
        <v>10485</v>
      </c>
      <c r="B10235" t="s">
        <v>35519</v>
      </c>
      <c r="I10235" t="s">
        <v>3</v>
      </c>
      <c r="J10235">
        <v>375.64</v>
      </c>
      <c r="M10235">
        <v>375.64</v>
      </c>
      <c r="N10235">
        <f t="shared" si="159"/>
        <v>0</v>
      </c>
    </row>
    <row r="10236" spans="1:14" x14ac:dyDescent="0.2">
      <c r="A10236" t="s">
        <v>10486</v>
      </c>
      <c r="B10236" t="s">
        <v>35519</v>
      </c>
      <c r="I10236" t="s">
        <v>3</v>
      </c>
      <c r="J10236">
        <v>351.75</v>
      </c>
      <c r="M10236">
        <v>351.75</v>
      </c>
      <c r="N10236">
        <f t="shared" si="159"/>
        <v>0</v>
      </c>
    </row>
    <row r="10237" spans="1:14" x14ac:dyDescent="0.2">
      <c r="A10237" t="s">
        <v>10487</v>
      </c>
      <c r="B10237" t="s">
        <v>35520</v>
      </c>
      <c r="I10237" t="s">
        <v>3</v>
      </c>
      <c r="J10237">
        <v>144.25</v>
      </c>
      <c r="M10237">
        <v>144.25</v>
      </c>
      <c r="N10237">
        <f t="shared" si="159"/>
        <v>0</v>
      </c>
    </row>
    <row r="10238" spans="1:14" x14ac:dyDescent="0.2">
      <c r="A10238" t="s">
        <v>10488</v>
      </c>
      <c r="B10238" t="s">
        <v>35520</v>
      </c>
      <c r="I10238" t="s">
        <v>3</v>
      </c>
      <c r="J10238">
        <v>137.37</v>
      </c>
      <c r="M10238">
        <v>137.37</v>
      </c>
      <c r="N10238">
        <f t="shared" si="159"/>
        <v>0</v>
      </c>
    </row>
    <row r="10239" spans="1:14" x14ac:dyDescent="0.2">
      <c r="A10239" t="s">
        <v>10489</v>
      </c>
      <c r="B10239" t="s">
        <v>35521</v>
      </c>
      <c r="I10239" t="s">
        <v>3</v>
      </c>
      <c r="J10239">
        <v>141.53</v>
      </c>
      <c r="M10239">
        <v>141.53</v>
      </c>
      <c r="N10239">
        <f t="shared" si="159"/>
        <v>0</v>
      </c>
    </row>
    <row r="10240" spans="1:14" x14ac:dyDescent="0.2">
      <c r="A10240" t="s">
        <v>10490</v>
      </c>
      <c r="B10240" t="s">
        <v>35521</v>
      </c>
      <c r="I10240" t="s">
        <v>3</v>
      </c>
      <c r="J10240">
        <v>135.01</v>
      </c>
      <c r="M10240">
        <v>135.01</v>
      </c>
      <c r="N10240">
        <f t="shared" si="159"/>
        <v>0</v>
      </c>
    </row>
    <row r="10241" spans="1:14" x14ac:dyDescent="0.2">
      <c r="A10241" t="s">
        <v>10491</v>
      </c>
      <c r="B10241" t="s">
        <v>35522</v>
      </c>
      <c r="I10241" t="s">
        <v>3</v>
      </c>
      <c r="J10241">
        <v>154.77000000000001</v>
      </c>
      <c r="M10241">
        <v>154.77000000000001</v>
      </c>
      <c r="N10241">
        <f t="shared" si="159"/>
        <v>0</v>
      </c>
    </row>
    <row r="10242" spans="1:14" x14ac:dyDescent="0.2">
      <c r="A10242" t="s">
        <v>10492</v>
      </c>
      <c r="B10242" t="s">
        <v>35522</v>
      </c>
      <c r="I10242" t="s">
        <v>3</v>
      </c>
      <c r="J10242">
        <v>147.07</v>
      </c>
      <c r="M10242">
        <v>147.07</v>
      </c>
      <c r="N10242">
        <f t="shared" si="159"/>
        <v>0</v>
      </c>
    </row>
    <row r="10243" spans="1:14" x14ac:dyDescent="0.2">
      <c r="A10243" t="s">
        <v>10493</v>
      </c>
      <c r="B10243" t="s">
        <v>35523</v>
      </c>
      <c r="I10243" t="s">
        <v>3</v>
      </c>
      <c r="J10243">
        <v>177.05</v>
      </c>
      <c r="M10243">
        <v>177.05</v>
      </c>
      <c r="N10243">
        <f t="shared" si="159"/>
        <v>0</v>
      </c>
    </row>
    <row r="10244" spans="1:14" x14ac:dyDescent="0.2">
      <c r="A10244" t="s">
        <v>10494</v>
      </c>
      <c r="B10244" t="s">
        <v>35523</v>
      </c>
      <c r="I10244" t="s">
        <v>3</v>
      </c>
      <c r="J10244">
        <v>165.79</v>
      </c>
      <c r="M10244">
        <v>165.79</v>
      </c>
      <c r="N10244">
        <f t="shared" ref="N10244:N10307" si="160">J10244-M10244</f>
        <v>0</v>
      </c>
    </row>
    <row r="10245" spans="1:14" x14ac:dyDescent="0.2">
      <c r="A10245" t="s">
        <v>10495</v>
      </c>
      <c r="B10245" t="s">
        <v>35524</v>
      </c>
      <c r="I10245" t="s">
        <v>3</v>
      </c>
      <c r="J10245">
        <v>196.51</v>
      </c>
      <c r="M10245">
        <v>196.51</v>
      </c>
      <c r="N10245">
        <f t="shared" si="160"/>
        <v>0</v>
      </c>
    </row>
    <row r="10246" spans="1:14" x14ac:dyDescent="0.2">
      <c r="A10246" t="s">
        <v>10496</v>
      </c>
      <c r="B10246" t="s">
        <v>35524</v>
      </c>
      <c r="I10246" t="s">
        <v>3</v>
      </c>
      <c r="J10246">
        <v>183.24</v>
      </c>
      <c r="M10246">
        <v>183.24</v>
      </c>
      <c r="N10246">
        <f t="shared" si="160"/>
        <v>0</v>
      </c>
    </row>
    <row r="10247" spans="1:14" x14ac:dyDescent="0.2">
      <c r="A10247" t="s">
        <v>10497</v>
      </c>
      <c r="B10247" t="s">
        <v>35525</v>
      </c>
      <c r="I10247" t="s">
        <v>3</v>
      </c>
      <c r="J10247">
        <v>155.94</v>
      </c>
      <c r="M10247">
        <v>155.94</v>
      </c>
      <c r="N10247">
        <f t="shared" si="160"/>
        <v>0</v>
      </c>
    </row>
    <row r="10248" spans="1:14" x14ac:dyDescent="0.2">
      <c r="A10248" t="s">
        <v>10498</v>
      </c>
      <c r="B10248" t="s">
        <v>35525</v>
      </c>
      <c r="I10248" t="s">
        <v>3</v>
      </c>
      <c r="J10248">
        <v>148.21</v>
      </c>
      <c r="M10248">
        <v>148.21</v>
      </c>
      <c r="N10248">
        <f t="shared" si="160"/>
        <v>0</v>
      </c>
    </row>
    <row r="10249" spans="1:14" x14ac:dyDescent="0.2">
      <c r="A10249" t="s">
        <v>10499</v>
      </c>
      <c r="B10249" t="s">
        <v>35526</v>
      </c>
      <c r="I10249" t="s">
        <v>3</v>
      </c>
      <c r="J10249">
        <v>306.99</v>
      </c>
      <c r="M10249">
        <v>306.99</v>
      </c>
      <c r="N10249">
        <f t="shared" si="160"/>
        <v>0</v>
      </c>
    </row>
    <row r="10250" spans="1:14" x14ac:dyDescent="0.2">
      <c r="A10250" t="s">
        <v>10500</v>
      </c>
      <c r="B10250" t="s">
        <v>35526</v>
      </c>
      <c r="I10250" t="s">
        <v>3</v>
      </c>
      <c r="J10250">
        <v>293.07</v>
      </c>
      <c r="M10250">
        <v>293.07</v>
      </c>
      <c r="N10250">
        <f t="shared" si="160"/>
        <v>0</v>
      </c>
    </row>
    <row r="10251" spans="1:14" x14ac:dyDescent="0.2">
      <c r="A10251" t="s">
        <v>10501</v>
      </c>
      <c r="B10251" t="s">
        <v>35527</v>
      </c>
      <c r="I10251" t="s">
        <v>3</v>
      </c>
      <c r="J10251">
        <v>338.49</v>
      </c>
      <c r="M10251">
        <v>338.49</v>
      </c>
      <c r="N10251">
        <f t="shared" si="160"/>
        <v>0</v>
      </c>
    </row>
    <row r="10252" spans="1:14" x14ac:dyDescent="0.2">
      <c r="A10252" t="s">
        <v>10502</v>
      </c>
      <c r="B10252" t="s">
        <v>35527</v>
      </c>
      <c r="I10252" t="s">
        <v>3</v>
      </c>
      <c r="J10252">
        <v>322.14999999999998</v>
      </c>
      <c r="M10252">
        <v>322.14999999999998</v>
      </c>
      <c r="N10252">
        <f t="shared" si="160"/>
        <v>0</v>
      </c>
    </row>
    <row r="10253" spans="1:14" x14ac:dyDescent="0.2">
      <c r="A10253" t="s">
        <v>10503</v>
      </c>
      <c r="B10253" t="s">
        <v>35528</v>
      </c>
      <c r="I10253" t="s">
        <v>4</v>
      </c>
      <c r="J10253">
        <v>59.6</v>
      </c>
      <c r="M10253">
        <v>59.6</v>
      </c>
      <c r="N10253">
        <f t="shared" si="160"/>
        <v>0</v>
      </c>
    </row>
    <row r="10254" spans="1:14" x14ac:dyDescent="0.2">
      <c r="A10254" t="s">
        <v>10504</v>
      </c>
      <c r="B10254" t="s">
        <v>35528</v>
      </c>
      <c r="I10254" t="s">
        <v>4</v>
      </c>
      <c r="J10254">
        <v>56.96</v>
      </c>
      <c r="M10254">
        <v>56.96</v>
      </c>
      <c r="N10254">
        <f t="shared" si="160"/>
        <v>0</v>
      </c>
    </row>
    <row r="10255" spans="1:14" x14ac:dyDescent="0.2">
      <c r="A10255" t="s">
        <v>10505</v>
      </c>
      <c r="B10255" t="s">
        <v>35529</v>
      </c>
      <c r="I10255" t="s">
        <v>4</v>
      </c>
      <c r="J10255">
        <v>34.96</v>
      </c>
      <c r="M10255">
        <v>34.96</v>
      </c>
      <c r="N10255">
        <f t="shared" si="160"/>
        <v>0</v>
      </c>
    </row>
    <row r="10256" spans="1:14" x14ac:dyDescent="0.2">
      <c r="A10256" t="s">
        <v>10506</v>
      </c>
      <c r="B10256" t="s">
        <v>35529</v>
      </c>
      <c r="I10256" t="s">
        <v>4</v>
      </c>
      <c r="J10256">
        <v>32.950000000000003</v>
      </c>
      <c r="M10256">
        <v>32.950000000000003</v>
      </c>
      <c r="N10256">
        <f t="shared" si="160"/>
        <v>0</v>
      </c>
    </row>
    <row r="10257" spans="1:14" x14ac:dyDescent="0.2">
      <c r="A10257" t="s">
        <v>10507</v>
      </c>
      <c r="B10257" t="s">
        <v>35530</v>
      </c>
      <c r="I10257" t="s">
        <v>20</v>
      </c>
      <c r="J10257">
        <v>799.9</v>
      </c>
      <c r="M10257">
        <v>799.9</v>
      </c>
      <c r="N10257">
        <f t="shared" si="160"/>
        <v>0</v>
      </c>
    </row>
    <row r="10258" spans="1:14" x14ac:dyDescent="0.2">
      <c r="A10258" t="s">
        <v>10508</v>
      </c>
      <c r="B10258" t="s">
        <v>35530</v>
      </c>
      <c r="I10258" t="s">
        <v>20</v>
      </c>
      <c r="J10258">
        <v>759.67</v>
      </c>
      <c r="M10258">
        <v>759.67</v>
      </c>
      <c r="N10258">
        <f t="shared" si="160"/>
        <v>0</v>
      </c>
    </row>
    <row r="10259" spans="1:14" x14ac:dyDescent="0.2">
      <c r="A10259" t="s">
        <v>10509</v>
      </c>
      <c r="B10259" t="s">
        <v>35531</v>
      </c>
      <c r="I10259" t="s">
        <v>3</v>
      </c>
      <c r="J10259">
        <v>122.48</v>
      </c>
      <c r="M10259">
        <v>122.48</v>
      </c>
      <c r="N10259">
        <f t="shared" si="160"/>
        <v>0</v>
      </c>
    </row>
    <row r="10260" spans="1:14" x14ac:dyDescent="0.2">
      <c r="A10260" t="s">
        <v>10510</v>
      </c>
      <c r="B10260" t="s">
        <v>35531</v>
      </c>
      <c r="I10260" t="s">
        <v>3</v>
      </c>
      <c r="J10260">
        <v>112.46</v>
      </c>
      <c r="M10260">
        <v>112.46</v>
      </c>
      <c r="N10260">
        <f t="shared" si="160"/>
        <v>0</v>
      </c>
    </row>
    <row r="10261" spans="1:14" x14ac:dyDescent="0.2">
      <c r="A10261" t="s">
        <v>10511</v>
      </c>
      <c r="B10261" t="s">
        <v>35532</v>
      </c>
      <c r="I10261" t="s">
        <v>3</v>
      </c>
      <c r="J10261">
        <v>119.08</v>
      </c>
      <c r="M10261">
        <v>119.08</v>
      </c>
      <c r="N10261">
        <f t="shared" si="160"/>
        <v>0</v>
      </c>
    </row>
    <row r="10262" spans="1:14" x14ac:dyDescent="0.2">
      <c r="A10262" t="s">
        <v>10512</v>
      </c>
      <c r="B10262" t="s">
        <v>35532</v>
      </c>
      <c r="I10262" t="s">
        <v>3</v>
      </c>
      <c r="J10262">
        <v>109.51</v>
      </c>
      <c r="M10262">
        <v>109.51</v>
      </c>
      <c r="N10262">
        <f t="shared" si="160"/>
        <v>0</v>
      </c>
    </row>
    <row r="10263" spans="1:14" x14ac:dyDescent="0.2">
      <c r="A10263" t="s">
        <v>10513</v>
      </c>
      <c r="B10263" t="s">
        <v>35533</v>
      </c>
      <c r="I10263" t="s">
        <v>3</v>
      </c>
      <c r="J10263">
        <v>138.25</v>
      </c>
      <c r="M10263">
        <v>138.25</v>
      </c>
      <c r="N10263">
        <f t="shared" si="160"/>
        <v>0</v>
      </c>
    </row>
    <row r="10264" spans="1:14" x14ac:dyDescent="0.2">
      <c r="A10264" t="s">
        <v>10514</v>
      </c>
      <c r="B10264" t="s">
        <v>35533</v>
      </c>
      <c r="I10264" t="s">
        <v>3</v>
      </c>
      <c r="J10264">
        <v>126.4</v>
      </c>
      <c r="M10264">
        <v>126.4</v>
      </c>
      <c r="N10264">
        <f t="shared" si="160"/>
        <v>0</v>
      </c>
    </row>
    <row r="10265" spans="1:14" x14ac:dyDescent="0.2">
      <c r="A10265" t="s">
        <v>10515</v>
      </c>
      <c r="B10265" t="s">
        <v>35534</v>
      </c>
      <c r="I10265" t="s">
        <v>3</v>
      </c>
      <c r="J10265">
        <v>171.22</v>
      </c>
      <c r="M10265">
        <v>171.22</v>
      </c>
      <c r="N10265">
        <f t="shared" si="160"/>
        <v>0</v>
      </c>
    </row>
    <row r="10266" spans="1:14" x14ac:dyDescent="0.2">
      <c r="A10266" t="s">
        <v>10516</v>
      </c>
      <c r="B10266" t="s">
        <v>35534</v>
      </c>
      <c r="I10266" t="s">
        <v>3</v>
      </c>
      <c r="J10266">
        <v>154.68</v>
      </c>
      <c r="M10266">
        <v>154.68</v>
      </c>
      <c r="N10266">
        <f t="shared" si="160"/>
        <v>0</v>
      </c>
    </row>
    <row r="10267" spans="1:14" x14ac:dyDescent="0.2">
      <c r="A10267" t="s">
        <v>10517</v>
      </c>
      <c r="B10267" t="s">
        <v>35535</v>
      </c>
      <c r="I10267" t="s">
        <v>3</v>
      </c>
      <c r="J10267">
        <v>199.2</v>
      </c>
      <c r="M10267">
        <v>199.2</v>
      </c>
      <c r="N10267">
        <f t="shared" si="160"/>
        <v>0</v>
      </c>
    </row>
    <row r="10268" spans="1:14" x14ac:dyDescent="0.2">
      <c r="A10268" t="s">
        <v>10518</v>
      </c>
      <c r="B10268" t="s">
        <v>35535</v>
      </c>
      <c r="I10268" t="s">
        <v>3</v>
      </c>
      <c r="J10268">
        <v>179.22</v>
      </c>
      <c r="M10268">
        <v>179.22</v>
      </c>
      <c r="N10268">
        <f t="shared" si="160"/>
        <v>0</v>
      </c>
    </row>
    <row r="10269" spans="1:14" x14ac:dyDescent="0.2">
      <c r="A10269" t="s">
        <v>10519</v>
      </c>
      <c r="B10269" t="s">
        <v>35536</v>
      </c>
      <c r="I10269" t="s">
        <v>3</v>
      </c>
      <c r="J10269">
        <v>62.36</v>
      </c>
      <c r="M10269">
        <v>62.36</v>
      </c>
      <c r="N10269">
        <f t="shared" si="160"/>
        <v>0</v>
      </c>
    </row>
    <row r="10270" spans="1:14" x14ac:dyDescent="0.2">
      <c r="A10270" t="s">
        <v>10520</v>
      </c>
      <c r="B10270" t="s">
        <v>35536</v>
      </c>
      <c r="I10270" t="s">
        <v>3</v>
      </c>
      <c r="J10270">
        <v>57.04</v>
      </c>
      <c r="M10270">
        <v>57.04</v>
      </c>
      <c r="N10270">
        <f t="shared" si="160"/>
        <v>0</v>
      </c>
    </row>
    <row r="10271" spans="1:14" x14ac:dyDescent="0.2">
      <c r="A10271" t="s">
        <v>10521</v>
      </c>
      <c r="B10271" t="s">
        <v>35537</v>
      </c>
      <c r="I10271" t="s">
        <v>3</v>
      </c>
      <c r="J10271">
        <v>60.14</v>
      </c>
      <c r="M10271">
        <v>60.14</v>
      </c>
      <c r="N10271">
        <f t="shared" si="160"/>
        <v>0</v>
      </c>
    </row>
    <row r="10272" spans="1:14" x14ac:dyDescent="0.2">
      <c r="A10272" t="s">
        <v>10522</v>
      </c>
      <c r="B10272" t="s">
        <v>35537</v>
      </c>
      <c r="I10272" t="s">
        <v>3</v>
      </c>
      <c r="J10272">
        <v>55.11</v>
      </c>
      <c r="M10272">
        <v>55.11</v>
      </c>
      <c r="N10272">
        <f t="shared" si="160"/>
        <v>0</v>
      </c>
    </row>
    <row r="10273" spans="1:14" x14ac:dyDescent="0.2">
      <c r="A10273" t="s">
        <v>10523</v>
      </c>
      <c r="B10273" t="s">
        <v>35538</v>
      </c>
      <c r="I10273" t="s">
        <v>3</v>
      </c>
      <c r="J10273">
        <v>69.91</v>
      </c>
      <c r="M10273">
        <v>69.91</v>
      </c>
      <c r="N10273">
        <f t="shared" si="160"/>
        <v>0</v>
      </c>
    </row>
    <row r="10274" spans="1:14" x14ac:dyDescent="0.2">
      <c r="A10274" t="s">
        <v>10524</v>
      </c>
      <c r="B10274" t="s">
        <v>35538</v>
      </c>
      <c r="I10274" t="s">
        <v>3</v>
      </c>
      <c r="J10274">
        <v>63.58</v>
      </c>
      <c r="M10274">
        <v>63.58</v>
      </c>
      <c r="N10274">
        <f t="shared" si="160"/>
        <v>0</v>
      </c>
    </row>
    <row r="10275" spans="1:14" x14ac:dyDescent="0.2">
      <c r="A10275" t="s">
        <v>10525</v>
      </c>
      <c r="B10275" t="s">
        <v>35539</v>
      </c>
      <c r="I10275" t="s">
        <v>3</v>
      </c>
      <c r="J10275">
        <v>90.8</v>
      </c>
      <c r="M10275">
        <v>90.8</v>
      </c>
      <c r="N10275">
        <f t="shared" si="160"/>
        <v>0</v>
      </c>
    </row>
    <row r="10276" spans="1:14" x14ac:dyDescent="0.2">
      <c r="A10276" t="s">
        <v>10526</v>
      </c>
      <c r="B10276" t="s">
        <v>35539</v>
      </c>
      <c r="I10276" t="s">
        <v>3</v>
      </c>
      <c r="J10276">
        <v>81.680000000000007</v>
      </c>
      <c r="M10276">
        <v>81.680000000000007</v>
      </c>
      <c r="N10276">
        <f t="shared" si="160"/>
        <v>0</v>
      </c>
    </row>
    <row r="10277" spans="1:14" x14ac:dyDescent="0.2">
      <c r="A10277" t="s">
        <v>10527</v>
      </c>
      <c r="B10277" t="s">
        <v>35540</v>
      </c>
      <c r="I10277" t="s">
        <v>3</v>
      </c>
      <c r="J10277">
        <v>105.86</v>
      </c>
      <c r="M10277">
        <v>105.86</v>
      </c>
      <c r="N10277">
        <f t="shared" si="160"/>
        <v>0</v>
      </c>
    </row>
    <row r="10278" spans="1:14" x14ac:dyDescent="0.2">
      <c r="A10278" t="s">
        <v>10528</v>
      </c>
      <c r="B10278" t="s">
        <v>35540</v>
      </c>
      <c r="I10278" t="s">
        <v>3</v>
      </c>
      <c r="J10278">
        <v>94.73</v>
      </c>
      <c r="M10278">
        <v>94.73</v>
      </c>
      <c r="N10278">
        <f t="shared" si="160"/>
        <v>0</v>
      </c>
    </row>
    <row r="10279" spans="1:14" x14ac:dyDescent="0.2">
      <c r="A10279" t="s">
        <v>10529</v>
      </c>
      <c r="B10279" t="s">
        <v>35541</v>
      </c>
      <c r="I10279" t="s">
        <v>3</v>
      </c>
      <c r="J10279">
        <v>101.07</v>
      </c>
      <c r="M10279">
        <v>101.07</v>
      </c>
      <c r="N10279">
        <f t="shared" si="160"/>
        <v>0</v>
      </c>
    </row>
    <row r="10280" spans="1:14" x14ac:dyDescent="0.2">
      <c r="A10280" t="s">
        <v>10530</v>
      </c>
      <c r="B10280" t="s">
        <v>35541</v>
      </c>
      <c r="I10280" t="s">
        <v>3</v>
      </c>
      <c r="J10280">
        <v>93.8</v>
      </c>
      <c r="M10280">
        <v>93.8</v>
      </c>
      <c r="N10280">
        <f t="shared" si="160"/>
        <v>0</v>
      </c>
    </row>
    <row r="10281" spans="1:14" x14ac:dyDescent="0.2">
      <c r="A10281" t="s">
        <v>10531</v>
      </c>
      <c r="B10281" t="s">
        <v>35542</v>
      </c>
      <c r="I10281" t="s">
        <v>3</v>
      </c>
      <c r="J10281">
        <v>98.35</v>
      </c>
      <c r="M10281">
        <v>98.35</v>
      </c>
      <c r="N10281">
        <f t="shared" si="160"/>
        <v>0</v>
      </c>
    </row>
    <row r="10282" spans="1:14" x14ac:dyDescent="0.2">
      <c r="A10282" t="s">
        <v>10532</v>
      </c>
      <c r="B10282" t="s">
        <v>35542</v>
      </c>
      <c r="I10282" t="s">
        <v>3</v>
      </c>
      <c r="J10282">
        <v>91.44</v>
      </c>
      <c r="M10282">
        <v>91.44</v>
      </c>
      <c r="N10282">
        <f t="shared" si="160"/>
        <v>0</v>
      </c>
    </row>
    <row r="10283" spans="1:14" x14ac:dyDescent="0.2">
      <c r="A10283" t="s">
        <v>10533</v>
      </c>
      <c r="B10283" t="s">
        <v>35543</v>
      </c>
      <c r="I10283" t="s">
        <v>3</v>
      </c>
      <c r="J10283">
        <v>110.52</v>
      </c>
      <c r="M10283">
        <v>110.52</v>
      </c>
      <c r="N10283">
        <f t="shared" si="160"/>
        <v>0</v>
      </c>
    </row>
    <row r="10284" spans="1:14" x14ac:dyDescent="0.2">
      <c r="A10284" t="s">
        <v>10534</v>
      </c>
      <c r="B10284" t="s">
        <v>35543</v>
      </c>
      <c r="I10284" t="s">
        <v>3</v>
      </c>
      <c r="J10284">
        <v>101.99</v>
      </c>
      <c r="M10284">
        <v>101.99</v>
      </c>
      <c r="N10284">
        <f t="shared" si="160"/>
        <v>0</v>
      </c>
    </row>
    <row r="10285" spans="1:14" x14ac:dyDescent="0.2">
      <c r="A10285" t="s">
        <v>10535</v>
      </c>
      <c r="B10285" t="s">
        <v>35544</v>
      </c>
      <c r="I10285" t="s">
        <v>3</v>
      </c>
      <c r="J10285">
        <v>136.13</v>
      </c>
      <c r="M10285">
        <v>136.13</v>
      </c>
      <c r="N10285">
        <f t="shared" si="160"/>
        <v>0</v>
      </c>
    </row>
    <row r="10286" spans="1:14" x14ac:dyDescent="0.2">
      <c r="A10286" t="s">
        <v>10536</v>
      </c>
      <c r="B10286" t="s">
        <v>35544</v>
      </c>
      <c r="I10286" t="s">
        <v>3</v>
      </c>
      <c r="J10286">
        <v>124.18</v>
      </c>
      <c r="M10286">
        <v>124.18</v>
      </c>
      <c r="N10286">
        <f t="shared" si="160"/>
        <v>0</v>
      </c>
    </row>
    <row r="10287" spans="1:14" x14ac:dyDescent="0.2">
      <c r="A10287" t="s">
        <v>10537</v>
      </c>
      <c r="B10287" t="s">
        <v>35545</v>
      </c>
      <c r="I10287" t="s">
        <v>3</v>
      </c>
      <c r="J10287">
        <v>153.34</v>
      </c>
      <c r="M10287">
        <v>153.34</v>
      </c>
      <c r="N10287">
        <f t="shared" si="160"/>
        <v>0</v>
      </c>
    </row>
    <row r="10288" spans="1:14" x14ac:dyDescent="0.2">
      <c r="A10288" t="s">
        <v>10538</v>
      </c>
      <c r="B10288" t="s">
        <v>35545</v>
      </c>
      <c r="I10288" t="s">
        <v>3</v>
      </c>
      <c r="J10288">
        <v>139.1</v>
      </c>
      <c r="M10288">
        <v>139.1</v>
      </c>
      <c r="N10288">
        <f t="shared" si="160"/>
        <v>0</v>
      </c>
    </row>
    <row r="10289" spans="1:14" x14ac:dyDescent="0.2">
      <c r="A10289" t="s">
        <v>10539</v>
      </c>
      <c r="B10289" t="s">
        <v>35546</v>
      </c>
      <c r="I10289" t="s">
        <v>3</v>
      </c>
      <c r="J10289">
        <v>50.82</v>
      </c>
      <c r="M10289">
        <v>50.82</v>
      </c>
      <c r="N10289">
        <f t="shared" si="160"/>
        <v>0</v>
      </c>
    </row>
    <row r="10290" spans="1:14" x14ac:dyDescent="0.2">
      <c r="A10290" t="s">
        <v>10540</v>
      </c>
      <c r="B10290" t="s">
        <v>35546</v>
      </c>
      <c r="I10290" t="s">
        <v>3</v>
      </c>
      <c r="J10290">
        <v>47.02</v>
      </c>
      <c r="M10290">
        <v>47.02</v>
      </c>
      <c r="N10290">
        <f t="shared" si="160"/>
        <v>0</v>
      </c>
    </row>
    <row r="10291" spans="1:14" x14ac:dyDescent="0.2">
      <c r="A10291" t="s">
        <v>10541</v>
      </c>
      <c r="B10291" t="s">
        <v>35547</v>
      </c>
      <c r="I10291" t="s">
        <v>3</v>
      </c>
      <c r="J10291">
        <v>49.64</v>
      </c>
      <c r="M10291">
        <v>49.64</v>
      </c>
      <c r="N10291">
        <f t="shared" si="160"/>
        <v>0</v>
      </c>
    </row>
    <row r="10292" spans="1:14" x14ac:dyDescent="0.2">
      <c r="A10292" t="s">
        <v>10542</v>
      </c>
      <c r="B10292" t="s">
        <v>35547</v>
      </c>
      <c r="I10292" t="s">
        <v>3</v>
      </c>
      <c r="J10292">
        <v>45.99</v>
      </c>
      <c r="M10292">
        <v>45.99</v>
      </c>
      <c r="N10292">
        <f t="shared" si="160"/>
        <v>0</v>
      </c>
    </row>
    <row r="10293" spans="1:14" x14ac:dyDescent="0.2">
      <c r="A10293" t="s">
        <v>10543</v>
      </c>
      <c r="B10293" t="s">
        <v>35548</v>
      </c>
      <c r="I10293" t="s">
        <v>3</v>
      </c>
      <c r="J10293">
        <v>57.97</v>
      </c>
      <c r="M10293">
        <v>57.97</v>
      </c>
      <c r="N10293">
        <f t="shared" si="160"/>
        <v>0</v>
      </c>
    </row>
    <row r="10294" spans="1:14" x14ac:dyDescent="0.2">
      <c r="A10294" t="s">
        <v>10544</v>
      </c>
      <c r="B10294" t="s">
        <v>35548</v>
      </c>
      <c r="I10294" t="s">
        <v>3</v>
      </c>
      <c r="J10294">
        <v>53.28</v>
      </c>
      <c r="M10294">
        <v>53.28</v>
      </c>
      <c r="N10294">
        <f t="shared" si="160"/>
        <v>0</v>
      </c>
    </row>
    <row r="10295" spans="1:14" x14ac:dyDescent="0.2">
      <c r="A10295" t="s">
        <v>10545</v>
      </c>
      <c r="B10295" t="s">
        <v>35549</v>
      </c>
      <c r="I10295" t="s">
        <v>3</v>
      </c>
      <c r="J10295">
        <v>71.31</v>
      </c>
      <c r="M10295">
        <v>71.31</v>
      </c>
      <c r="N10295">
        <f t="shared" si="160"/>
        <v>0</v>
      </c>
    </row>
    <row r="10296" spans="1:14" x14ac:dyDescent="0.2">
      <c r="A10296" t="s">
        <v>10546</v>
      </c>
      <c r="B10296" t="s">
        <v>35549</v>
      </c>
      <c r="I10296" t="s">
        <v>3</v>
      </c>
      <c r="J10296">
        <v>64.83</v>
      </c>
      <c r="M10296">
        <v>64.83</v>
      </c>
      <c r="N10296">
        <f t="shared" si="160"/>
        <v>0</v>
      </c>
    </row>
    <row r="10297" spans="1:14" x14ac:dyDescent="0.2">
      <c r="A10297" t="s">
        <v>10547</v>
      </c>
      <c r="B10297" t="s">
        <v>35550</v>
      </c>
      <c r="I10297" t="s">
        <v>3</v>
      </c>
      <c r="J10297">
        <v>81.209999999999994</v>
      </c>
      <c r="M10297">
        <v>81.209999999999994</v>
      </c>
      <c r="N10297">
        <f t="shared" si="160"/>
        <v>0</v>
      </c>
    </row>
    <row r="10298" spans="1:14" x14ac:dyDescent="0.2">
      <c r="A10298" t="s">
        <v>10548</v>
      </c>
      <c r="B10298" t="s">
        <v>35550</v>
      </c>
      <c r="I10298" t="s">
        <v>3</v>
      </c>
      <c r="J10298">
        <v>73.41</v>
      </c>
      <c r="M10298">
        <v>73.41</v>
      </c>
      <c r="N10298">
        <f t="shared" si="160"/>
        <v>0</v>
      </c>
    </row>
    <row r="10299" spans="1:14" x14ac:dyDescent="0.2">
      <c r="A10299" t="s">
        <v>10549</v>
      </c>
      <c r="B10299" t="s">
        <v>35551</v>
      </c>
      <c r="I10299" t="s">
        <v>3</v>
      </c>
      <c r="J10299">
        <v>129.79</v>
      </c>
      <c r="M10299">
        <v>129.79</v>
      </c>
      <c r="N10299">
        <f t="shared" si="160"/>
        <v>0</v>
      </c>
    </row>
    <row r="10300" spans="1:14" x14ac:dyDescent="0.2">
      <c r="A10300" t="s">
        <v>10550</v>
      </c>
      <c r="B10300" t="s">
        <v>35551</v>
      </c>
      <c r="I10300" t="s">
        <v>3</v>
      </c>
      <c r="J10300">
        <v>119.94</v>
      </c>
      <c r="M10300">
        <v>119.94</v>
      </c>
      <c r="N10300">
        <f t="shared" si="160"/>
        <v>0</v>
      </c>
    </row>
    <row r="10301" spans="1:14" x14ac:dyDescent="0.2">
      <c r="A10301" t="s">
        <v>10551</v>
      </c>
      <c r="B10301" t="s">
        <v>35552</v>
      </c>
      <c r="I10301" t="s">
        <v>3</v>
      </c>
      <c r="J10301">
        <v>126.39</v>
      </c>
      <c r="M10301">
        <v>126.39</v>
      </c>
      <c r="N10301">
        <f t="shared" si="160"/>
        <v>0</v>
      </c>
    </row>
    <row r="10302" spans="1:14" x14ac:dyDescent="0.2">
      <c r="A10302" t="s">
        <v>10552</v>
      </c>
      <c r="B10302" t="s">
        <v>35552</v>
      </c>
      <c r="I10302" t="s">
        <v>3</v>
      </c>
      <c r="J10302">
        <v>116.99</v>
      </c>
      <c r="M10302">
        <v>116.99</v>
      </c>
      <c r="N10302">
        <f t="shared" si="160"/>
        <v>0</v>
      </c>
    </row>
    <row r="10303" spans="1:14" x14ac:dyDescent="0.2">
      <c r="A10303" t="s">
        <v>10553</v>
      </c>
      <c r="B10303" t="s">
        <v>35553</v>
      </c>
      <c r="I10303" t="s">
        <v>3</v>
      </c>
      <c r="J10303">
        <v>145.55000000000001</v>
      </c>
      <c r="M10303">
        <v>145.55000000000001</v>
      </c>
      <c r="N10303">
        <f t="shared" si="160"/>
        <v>0</v>
      </c>
    </row>
    <row r="10304" spans="1:14" x14ac:dyDescent="0.2">
      <c r="A10304" t="s">
        <v>10554</v>
      </c>
      <c r="B10304" t="s">
        <v>35553</v>
      </c>
      <c r="I10304" t="s">
        <v>3</v>
      </c>
      <c r="J10304">
        <v>133.88</v>
      </c>
      <c r="M10304">
        <v>133.88</v>
      </c>
      <c r="N10304">
        <f t="shared" si="160"/>
        <v>0</v>
      </c>
    </row>
    <row r="10305" spans="1:14" x14ac:dyDescent="0.2">
      <c r="A10305" t="s">
        <v>10555</v>
      </c>
      <c r="B10305" t="s">
        <v>35554</v>
      </c>
      <c r="I10305" t="s">
        <v>3</v>
      </c>
      <c r="J10305">
        <v>178.52</v>
      </c>
      <c r="M10305">
        <v>178.52</v>
      </c>
      <c r="N10305">
        <f t="shared" si="160"/>
        <v>0</v>
      </c>
    </row>
    <row r="10306" spans="1:14" x14ac:dyDescent="0.2">
      <c r="A10306" t="s">
        <v>10556</v>
      </c>
      <c r="B10306" t="s">
        <v>35554</v>
      </c>
      <c r="I10306" t="s">
        <v>3</v>
      </c>
      <c r="J10306">
        <v>162.16</v>
      </c>
      <c r="M10306">
        <v>162.16</v>
      </c>
      <c r="N10306">
        <f t="shared" si="160"/>
        <v>0</v>
      </c>
    </row>
    <row r="10307" spans="1:14" x14ac:dyDescent="0.2">
      <c r="A10307" t="s">
        <v>10557</v>
      </c>
      <c r="B10307" t="s">
        <v>35555</v>
      </c>
      <c r="I10307" t="s">
        <v>3</v>
      </c>
      <c r="J10307">
        <v>206.5</v>
      </c>
      <c r="M10307">
        <v>206.5</v>
      </c>
      <c r="N10307">
        <f t="shared" si="160"/>
        <v>0</v>
      </c>
    </row>
    <row r="10308" spans="1:14" x14ac:dyDescent="0.2">
      <c r="A10308" t="s">
        <v>10558</v>
      </c>
      <c r="B10308" t="s">
        <v>35555</v>
      </c>
      <c r="I10308" t="s">
        <v>3</v>
      </c>
      <c r="J10308">
        <v>186.69</v>
      </c>
      <c r="M10308">
        <v>186.69</v>
      </c>
      <c r="N10308">
        <f t="shared" ref="N10308:N10371" si="161">J10308-M10308</f>
        <v>0</v>
      </c>
    </row>
    <row r="10309" spans="1:14" x14ac:dyDescent="0.2">
      <c r="A10309" t="s">
        <v>10559</v>
      </c>
      <c r="B10309" t="s">
        <v>35556</v>
      </c>
      <c r="I10309" t="s">
        <v>3</v>
      </c>
      <c r="J10309">
        <v>64.459999999999994</v>
      </c>
      <c r="M10309">
        <v>64.459999999999994</v>
      </c>
      <c r="N10309">
        <f t="shared" si="161"/>
        <v>0</v>
      </c>
    </row>
    <row r="10310" spans="1:14" x14ac:dyDescent="0.2">
      <c r="A10310" t="s">
        <v>10560</v>
      </c>
      <c r="B10310" t="s">
        <v>35556</v>
      </c>
      <c r="I10310" t="s">
        <v>3</v>
      </c>
      <c r="J10310">
        <v>59.19</v>
      </c>
      <c r="M10310">
        <v>59.19</v>
      </c>
      <c r="N10310">
        <f t="shared" si="161"/>
        <v>0</v>
      </c>
    </row>
    <row r="10311" spans="1:14" x14ac:dyDescent="0.2">
      <c r="A10311" t="s">
        <v>10561</v>
      </c>
      <c r="B10311" t="s">
        <v>35557</v>
      </c>
      <c r="I10311" t="s">
        <v>3</v>
      </c>
      <c r="J10311">
        <v>62.24</v>
      </c>
      <c r="M10311">
        <v>62.24</v>
      </c>
      <c r="N10311">
        <f t="shared" si="161"/>
        <v>0</v>
      </c>
    </row>
    <row r="10312" spans="1:14" x14ac:dyDescent="0.2">
      <c r="A10312" t="s">
        <v>10562</v>
      </c>
      <c r="B10312" t="s">
        <v>35557</v>
      </c>
      <c r="I10312" t="s">
        <v>3</v>
      </c>
      <c r="J10312">
        <v>57.27</v>
      </c>
      <c r="M10312">
        <v>57.27</v>
      </c>
      <c r="N10312">
        <f t="shared" si="161"/>
        <v>0</v>
      </c>
    </row>
    <row r="10313" spans="1:14" x14ac:dyDescent="0.2">
      <c r="A10313" t="s">
        <v>10563</v>
      </c>
      <c r="B10313" t="s">
        <v>35558</v>
      </c>
      <c r="I10313" t="s">
        <v>3</v>
      </c>
      <c r="J10313">
        <v>72.010000000000005</v>
      </c>
      <c r="M10313">
        <v>72.010000000000005</v>
      </c>
      <c r="N10313">
        <f t="shared" si="161"/>
        <v>0</v>
      </c>
    </row>
    <row r="10314" spans="1:14" x14ac:dyDescent="0.2">
      <c r="A10314" t="s">
        <v>10564</v>
      </c>
      <c r="B10314" t="s">
        <v>35558</v>
      </c>
      <c r="I10314" t="s">
        <v>3</v>
      </c>
      <c r="J10314">
        <v>65.73</v>
      </c>
      <c r="M10314">
        <v>65.73</v>
      </c>
      <c r="N10314">
        <f t="shared" si="161"/>
        <v>0</v>
      </c>
    </row>
    <row r="10315" spans="1:14" x14ac:dyDescent="0.2">
      <c r="A10315" t="s">
        <v>10565</v>
      </c>
      <c r="B10315" t="s">
        <v>35559</v>
      </c>
      <c r="I10315" t="s">
        <v>3</v>
      </c>
      <c r="J10315">
        <v>92.9</v>
      </c>
      <c r="M10315">
        <v>92.9</v>
      </c>
      <c r="N10315">
        <f t="shared" si="161"/>
        <v>0</v>
      </c>
    </row>
    <row r="10316" spans="1:14" x14ac:dyDescent="0.2">
      <c r="A10316" t="s">
        <v>10566</v>
      </c>
      <c r="B10316" t="s">
        <v>35559</v>
      </c>
      <c r="I10316" t="s">
        <v>3</v>
      </c>
      <c r="J10316">
        <v>83.84</v>
      </c>
      <c r="M10316">
        <v>83.84</v>
      </c>
      <c r="N10316">
        <f t="shared" si="161"/>
        <v>0</v>
      </c>
    </row>
    <row r="10317" spans="1:14" x14ac:dyDescent="0.2">
      <c r="A10317" t="s">
        <v>10567</v>
      </c>
      <c r="B10317" t="s">
        <v>35560</v>
      </c>
      <c r="I10317" t="s">
        <v>3</v>
      </c>
      <c r="J10317">
        <v>107.97</v>
      </c>
      <c r="M10317">
        <v>107.97</v>
      </c>
      <c r="N10317">
        <f t="shared" si="161"/>
        <v>0</v>
      </c>
    </row>
    <row r="10318" spans="1:14" x14ac:dyDescent="0.2">
      <c r="A10318" t="s">
        <v>10568</v>
      </c>
      <c r="B10318" t="s">
        <v>35560</v>
      </c>
      <c r="I10318" t="s">
        <v>3</v>
      </c>
      <c r="J10318">
        <v>96.89</v>
      </c>
      <c r="M10318">
        <v>96.89</v>
      </c>
      <c r="N10318">
        <f t="shared" si="161"/>
        <v>0</v>
      </c>
    </row>
    <row r="10319" spans="1:14" x14ac:dyDescent="0.2">
      <c r="A10319" t="s">
        <v>10569</v>
      </c>
      <c r="B10319" t="s">
        <v>35561</v>
      </c>
      <c r="I10319" t="s">
        <v>3</v>
      </c>
      <c r="J10319">
        <v>105.63</v>
      </c>
      <c r="M10319">
        <v>105.63</v>
      </c>
      <c r="N10319">
        <f t="shared" si="161"/>
        <v>0</v>
      </c>
    </row>
    <row r="10320" spans="1:14" x14ac:dyDescent="0.2">
      <c r="A10320" t="s">
        <v>10570</v>
      </c>
      <c r="B10320" t="s">
        <v>35561</v>
      </c>
      <c r="I10320" t="s">
        <v>3</v>
      </c>
      <c r="J10320">
        <v>98.47</v>
      </c>
      <c r="M10320">
        <v>98.47</v>
      </c>
      <c r="N10320">
        <f t="shared" si="161"/>
        <v>0</v>
      </c>
    </row>
    <row r="10321" spans="1:14" x14ac:dyDescent="0.2">
      <c r="A10321" t="s">
        <v>10571</v>
      </c>
      <c r="B10321" t="s">
        <v>35562</v>
      </c>
      <c r="I10321" t="s">
        <v>3</v>
      </c>
      <c r="J10321">
        <v>102.91</v>
      </c>
      <c r="M10321">
        <v>102.91</v>
      </c>
      <c r="N10321">
        <f t="shared" si="161"/>
        <v>0</v>
      </c>
    </row>
    <row r="10322" spans="1:14" x14ac:dyDescent="0.2">
      <c r="A10322" t="s">
        <v>10572</v>
      </c>
      <c r="B10322" t="s">
        <v>35562</v>
      </c>
      <c r="I10322" t="s">
        <v>3</v>
      </c>
      <c r="J10322">
        <v>96.11</v>
      </c>
      <c r="M10322">
        <v>96.11</v>
      </c>
      <c r="N10322">
        <f t="shared" si="161"/>
        <v>0</v>
      </c>
    </row>
    <row r="10323" spans="1:14" x14ac:dyDescent="0.2">
      <c r="A10323" t="s">
        <v>10573</v>
      </c>
      <c r="B10323" t="s">
        <v>35563</v>
      </c>
      <c r="I10323" t="s">
        <v>3</v>
      </c>
      <c r="J10323">
        <v>115.08</v>
      </c>
      <c r="M10323">
        <v>115.08</v>
      </c>
      <c r="N10323">
        <f t="shared" si="161"/>
        <v>0</v>
      </c>
    </row>
    <row r="10324" spans="1:14" x14ac:dyDescent="0.2">
      <c r="A10324" t="s">
        <v>10574</v>
      </c>
      <c r="B10324" t="s">
        <v>35563</v>
      </c>
      <c r="I10324" t="s">
        <v>3</v>
      </c>
      <c r="J10324">
        <v>106.66</v>
      </c>
      <c r="M10324">
        <v>106.66</v>
      </c>
      <c r="N10324">
        <f t="shared" si="161"/>
        <v>0</v>
      </c>
    </row>
    <row r="10325" spans="1:14" x14ac:dyDescent="0.2">
      <c r="A10325" t="s">
        <v>10575</v>
      </c>
      <c r="B10325" t="s">
        <v>35564</v>
      </c>
      <c r="I10325" t="s">
        <v>3</v>
      </c>
      <c r="J10325">
        <v>140.69999999999999</v>
      </c>
      <c r="M10325">
        <v>140.69999999999999</v>
      </c>
      <c r="N10325">
        <f t="shared" si="161"/>
        <v>0</v>
      </c>
    </row>
    <row r="10326" spans="1:14" x14ac:dyDescent="0.2">
      <c r="A10326" t="s">
        <v>10576</v>
      </c>
      <c r="B10326" t="s">
        <v>35564</v>
      </c>
      <c r="I10326" t="s">
        <v>3</v>
      </c>
      <c r="J10326">
        <v>128.86000000000001</v>
      </c>
      <c r="M10326">
        <v>128.86000000000001</v>
      </c>
      <c r="N10326">
        <f t="shared" si="161"/>
        <v>0</v>
      </c>
    </row>
    <row r="10327" spans="1:14" x14ac:dyDescent="0.2">
      <c r="A10327" t="s">
        <v>10577</v>
      </c>
      <c r="B10327" t="s">
        <v>35565</v>
      </c>
      <c r="I10327" t="s">
        <v>3</v>
      </c>
      <c r="J10327">
        <v>157.91</v>
      </c>
      <c r="M10327">
        <v>157.91</v>
      </c>
      <c r="N10327">
        <f t="shared" si="161"/>
        <v>0</v>
      </c>
    </row>
    <row r="10328" spans="1:14" x14ac:dyDescent="0.2">
      <c r="A10328" t="s">
        <v>10578</v>
      </c>
      <c r="B10328" t="s">
        <v>35565</v>
      </c>
      <c r="I10328" t="s">
        <v>3</v>
      </c>
      <c r="J10328">
        <v>143.77000000000001</v>
      </c>
      <c r="M10328">
        <v>143.77000000000001</v>
      </c>
      <c r="N10328">
        <f t="shared" si="161"/>
        <v>0</v>
      </c>
    </row>
    <row r="10329" spans="1:14" x14ac:dyDescent="0.2">
      <c r="A10329" t="s">
        <v>10579</v>
      </c>
      <c r="B10329" t="s">
        <v>35566</v>
      </c>
      <c r="I10329" t="s">
        <v>3</v>
      </c>
      <c r="J10329">
        <v>52.23</v>
      </c>
      <c r="M10329">
        <v>52.23</v>
      </c>
      <c r="N10329">
        <f t="shared" si="161"/>
        <v>0</v>
      </c>
    </row>
    <row r="10330" spans="1:14" x14ac:dyDescent="0.2">
      <c r="A10330" t="s">
        <v>10580</v>
      </c>
      <c r="B10330" t="s">
        <v>35566</v>
      </c>
      <c r="I10330" t="s">
        <v>3</v>
      </c>
      <c r="J10330">
        <v>48.45</v>
      </c>
      <c r="M10330">
        <v>48.45</v>
      </c>
      <c r="N10330">
        <f t="shared" si="161"/>
        <v>0</v>
      </c>
    </row>
    <row r="10331" spans="1:14" x14ac:dyDescent="0.2">
      <c r="A10331" t="s">
        <v>10581</v>
      </c>
      <c r="B10331" t="s">
        <v>35567</v>
      </c>
      <c r="I10331" t="s">
        <v>3</v>
      </c>
      <c r="J10331">
        <v>51.05</v>
      </c>
      <c r="M10331">
        <v>51.05</v>
      </c>
      <c r="N10331">
        <f t="shared" si="161"/>
        <v>0</v>
      </c>
    </row>
    <row r="10332" spans="1:14" x14ac:dyDescent="0.2">
      <c r="A10332" t="s">
        <v>10582</v>
      </c>
      <c r="B10332" t="s">
        <v>35567</v>
      </c>
      <c r="I10332" t="s">
        <v>3</v>
      </c>
      <c r="J10332">
        <v>47.43</v>
      </c>
      <c r="M10332">
        <v>47.43</v>
      </c>
      <c r="N10332">
        <f t="shared" si="161"/>
        <v>0</v>
      </c>
    </row>
    <row r="10333" spans="1:14" x14ac:dyDescent="0.2">
      <c r="A10333" t="s">
        <v>10583</v>
      </c>
      <c r="B10333" t="s">
        <v>35568</v>
      </c>
      <c r="I10333" t="s">
        <v>3</v>
      </c>
      <c r="J10333">
        <v>59.52</v>
      </c>
      <c r="M10333">
        <v>59.52</v>
      </c>
      <c r="N10333">
        <f t="shared" si="161"/>
        <v>0</v>
      </c>
    </row>
    <row r="10334" spans="1:14" x14ac:dyDescent="0.2">
      <c r="A10334" t="s">
        <v>10584</v>
      </c>
      <c r="B10334" t="s">
        <v>35568</v>
      </c>
      <c r="I10334" t="s">
        <v>3</v>
      </c>
      <c r="J10334">
        <v>54.86</v>
      </c>
      <c r="M10334">
        <v>54.86</v>
      </c>
      <c r="N10334">
        <f t="shared" si="161"/>
        <v>0</v>
      </c>
    </row>
    <row r="10335" spans="1:14" x14ac:dyDescent="0.2">
      <c r="A10335" t="s">
        <v>10585</v>
      </c>
      <c r="B10335" t="s">
        <v>35569</v>
      </c>
      <c r="I10335" t="s">
        <v>3</v>
      </c>
      <c r="J10335">
        <v>72.849999999999994</v>
      </c>
      <c r="M10335">
        <v>72.849999999999994</v>
      </c>
      <c r="N10335">
        <f t="shared" si="161"/>
        <v>0</v>
      </c>
    </row>
    <row r="10336" spans="1:14" x14ac:dyDescent="0.2">
      <c r="A10336" t="s">
        <v>10586</v>
      </c>
      <c r="B10336" t="s">
        <v>35569</v>
      </c>
      <c r="I10336" t="s">
        <v>3</v>
      </c>
      <c r="J10336">
        <v>66.42</v>
      </c>
      <c r="M10336">
        <v>66.42</v>
      </c>
      <c r="N10336">
        <f t="shared" si="161"/>
        <v>0</v>
      </c>
    </row>
    <row r="10337" spans="1:14" x14ac:dyDescent="0.2">
      <c r="A10337" t="s">
        <v>10587</v>
      </c>
      <c r="B10337" t="s">
        <v>35570</v>
      </c>
      <c r="I10337" t="s">
        <v>3</v>
      </c>
      <c r="J10337">
        <v>82.75</v>
      </c>
      <c r="M10337">
        <v>82.75</v>
      </c>
      <c r="N10337">
        <f t="shared" si="161"/>
        <v>0</v>
      </c>
    </row>
    <row r="10338" spans="1:14" x14ac:dyDescent="0.2">
      <c r="A10338" t="s">
        <v>10588</v>
      </c>
      <c r="B10338" t="s">
        <v>35570</v>
      </c>
      <c r="I10338" t="s">
        <v>3</v>
      </c>
      <c r="J10338">
        <v>74.989999999999995</v>
      </c>
      <c r="M10338">
        <v>74.989999999999995</v>
      </c>
      <c r="N10338">
        <f t="shared" si="161"/>
        <v>0</v>
      </c>
    </row>
    <row r="10339" spans="1:14" x14ac:dyDescent="0.2">
      <c r="A10339" t="s">
        <v>10589</v>
      </c>
      <c r="B10339" t="s">
        <v>35571</v>
      </c>
      <c r="I10339" t="s">
        <v>3</v>
      </c>
      <c r="J10339">
        <v>655.97</v>
      </c>
      <c r="M10339">
        <v>655.97</v>
      </c>
      <c r="N10339">
        <f t="shared" si="161"/>
        <v>0</v>
      </c>
    </row>
    <row r="10340" spans="1:14" x14ac:dyDescent="0.2">
      <c r="A10340" t="s">
        <v>10590</v>
      </c>
      <c r="B10340" t="s">
        <v>35571</v>
      </c>
      <c r="I10340" t="s">
        <v>3</v>
      </c>
      <c r="J10340">
        <v>648.25</v>
      </c>
      <c r="M10340">
        <v>648.25</v>
      </c>
      <c r="N10340">
        <f t="shared" si="161"/>
        <v>0</v>
      </c>
    </row>
    <row r="10341" spans="1:14" x14ac:dyDescent="0.2">
      <c r="A10341" t="s">
        <v>10591</v>
      </c>
      <c r="B10341" t="s">
        <v>35572</v>
      </c>
      <c r="I10341" t="s">
        <v>3</v>
      </c>
      <c r="J10341">
        <v>59.61</v>
      </c>
      <c r="M10341">
        <v>59.61</v>
      </c>
      <c r="N10341">
        <f t="shared" si="161"/>
        <v>0</v>
      </c>
    </row>
    <row r="10342" spans="1:14" x14ac:dyDescent="0.2">
      <c r="A10342" t="s">
        <v>10592</v>
      </c>
      <c r="B10342" t="s">
        <v>35572</v>
      </c>
      <c r="I10342" t="s">
        <v>3</v>
      </c>
      <c r="J10342">
        <v>55.45</v>
      </c>
      <c r="M10342">
        <v>55.45</v>
      </c>
      <c r="N10342">
        <f t="shared" si="161"/>
        <v>0</v>
      </c>
    </row>
    <row r="10343" spans="1:14" x14ac:dyDescent="0.2">
      <c r="A10343" t="s">
        <v>10593</v>
      </c>
      <c r="B10343" t="s">
        <v>35573</v>
      </c>
      <c r="I10343" t="s">
        <v>3</v>
      </c>
      <c r="J10343">
        <v>68.22</v>
      </c>
      <c r="M10343">
        <v>68.22</v>
      </c>
      <c r="N10343">
        <f t="shared" si="161"/>
        <v>0</v>
      </c>
    </row>
    <row r="10344" spans="1:14" x14ac:dyDescent="0.2">
      <c r="A10344" t="s">
        <v>10594</v>
      </c>
      <c r="B10344" t="s">
        <v>35573</v>
      </c>
      <c r="I10344" t="s">
        <v>3</v>
      </c>
      <c r="J10344">
        <v>62.9</v>
      </c>
      <c r="M10344">
        <v>62.9</v>
      </c>
      <c r="N10344">
        <f t="shared" si="161"/>
        <v>0</v>
      </c>
    </row>
    <row r="10345" spans="1:14" x14ac:dyDescent="0.2">
      <c r="A10345" t="s">
        <v>10595</v>
      </c>
      <c r="B10345" t="s">
        <v>35574</v>
      </c>
      <c r="I10345" t="s">
        <v>3</v>
      </c>
      <c r="J10345">
        <v>87.58</v>
      </c>
      <c r="M10345">
        <v>87.58</v>
      </c>
      <c r="N10345">
        <f t="shared" si="161"/>
        <v>0</v>
      </c>
    </row>
    <row r="10346" spans="1:14" x14ac:dyDescent="0.2">
      <c r="A10346" t="s">
        <v>10596</v>
      </c>
      <c r="B10346" t="s">
        <v>35574</v>
      </c>
      <c r="I10346" t="s">
        <v>3</v>
      </c>
      <c r="J10346">
        <v>79.680000000000007</v>
      </c>
      <c r="M10346">
        <v>79.680000000000007</v>
      </c>
      <c r="N10346">
        <f t="shared" si="161"/>
        <v>0</v>
      </c>
    </row>
    <row r="10347" spans="1:14" x14ac:dyDescent="0.2">
      <c r="A10347" t="s">
        <v>10597</v>
      </c>
      <c r="B10347" t="s">
        <v>35575</v>
      </c>
      <c r="I10347" t="s">
        <v>3</v>
      </c>
      <c r="J10347">
        <v>89.73</v>
      </c>
      <c r="M10347">
        <v>89.73</v>
      </c>
      <c r="N10347">
        <f t="shared" si="161"/>
        <v>0</v>
      </c>
    </row>
    <row r="10348" spans="1:14" x14ac:dyDescent="0.2">
      <c r="A10348" t="s">
        <v>10598</v>
      </c>
      <c r="B10348" t="s">
        <v>35575</v>
      </c>
      <c r="I10348" t="s">
        <v>3</v>
      </c>
      <c r="J10348">
        <v>81.55</v>
      </c>
      <c r="M10348">
        <v>81.55</v>
      </c>
      <c r="N10348">
        <f t="shared" si="161"/>
        <v>0</v>
      </c>
    </row>
    <row r="10349" spans="1:14" x14ac:dyDescent="0.2">
      <c r="A10349" t="s">
        <v>10599</v>
      </c>
      <c r="B10349" t="s">
        <v>35576</v>
      </c>
      <c r="I10349" t="s">
        <v>3</v>
      </c>
      <c r="J10349">
        <v>76.23</v>
      </c>
      <c r="M10349">
        <v>76.23</v>
      </c>
      <c r="N10349">
        <f t="shared" si="161"/>
        <v>0</v>
      </c>
    </row>
    <row r="10350" spans="1:14" x14ac:dyDescent="0.2">
      <c r="A10350" t="s">
        <v>10600</v>
      </c>
      <c r="B10350" t="s">
        <v>35576</v>
      </c>
      <c r="I10350" t="s">
        <v>3</v>
      </c>
      <c r="J10350">
        <v>71.25</v>
      </c>
      <c r="M10350">
        <v>71.25</v>
      </c>
      <c r="N10350">
        <f t="shared" si="161"/>
        <v>0</v>
      </c>
    </row>
    <row r="10351" spans="1:14" x14ac:dyDescent="0.2">
      <c r="A10351" t="s">
        <v>10601</v>
      </c>
      <c r="B10351" t="s">
        <v>35577</v>
      </c>
      <c r="I10351" t="s">
        <v>3</v>
      </c>
      <c r="J10351">
        <v>79.239999999999995</v>
      </c>
      <c r="M10351">
        <v>79.239999999999995</v>
      </c>
      <c r="N10351">
        <f t="shared" si="161"/>
        <v>0</v>
      </c>
    </row>
    <row r="10352" spans="1:14" x14ac:dyDescent="0.2">
      <c r="A10352" t="s">
        <v>10602</v>
      </c>
      <c r="B10352" t="s">
        <v>35577</v>
      </c>
      <c r="I10352" t="s">
        <v>3</v>
      </c>
      <c r="J10352">
        <v>73.86</v>
      </c>
      <c r="M10352">
        <v>73.86</v>
      </c>
      <c r="N10352">
        <f t="shared" si="161"/>
        <v>0</v>
      </c>
    </row>
    <row r="10353" spans="1:14" x14ac:dyDescent="0.2">
      <c r="A10353" t="s">
        <v>10603</v>
      </c>
      <c r="B10353" t="s">
        <v>35578</v>
      </c>
      <c r="I10353" t="s">
        <v>3</v>
      </c>
      <c r="J10353">
        <v>89.14</v>
      </c>
      <c r="M10353">
        <v>89.14</v>
      </c>
      <c r="N10353">
        <f t="shared" si="161"/>
        <v>0</v>
      </c>
    </row>
    <row r="10354" spans="1:14" x14ac:dyDescent="0.2">
      <c r="A10354" t="s">
        <v>10604</v>
      </c>
      <c r="B10354" t="s">
        <v>35578</v>
      </c>
      <c r="I10354" t="s">
        <v>3</v>
      </c>
      <c r="J10354">
        <v>82.43</v>
      </c>
      <c r="M10354">
        <v>82.43</v>
      </c>
      <c r="N10354">
        <f t="shared" si="161"/>
        <v>0</v>
      </c>
    </row>
    <row r="10355" spans="1:14" x14ac:dyDescent="0.2">
      <c r="A10355" t="s">
        <v>10605</v>
      </c>
      <c r="B10355" t="s">
        <v>35579</v>
      </c>
      <c r="I10355" t="s">
        <v>3</v>
      </c>
      <c r="J10355">
        <v>95.59</v>
      </c>
      <c r="M10355">
        <v>95.59</v>
      </c>
      <c r="N10355">
        <f t="shared" si="161"/>
        <v>0</v>
      </c>
    </row>
    <row r="10356" spans="1:14" x14ac:dyDescent="0.2">
      <c r="A10356" t="s">
        <v>10606</v>
      </c>
      <c r="B10356" t="s">
        <v>35579</v>
      </c>
      <c r="I10356" t="s">
        <v>3</v>
      </c>
      <c r="J10356">
        <v>88.03</v>
      </c>
      <c r="M10356">
        <v>88.03</v>
      </c>
      <c r="N10356">
        <f t="shared" si="161"/>
        <v>0</v>
      </c>
    </row>
    <row r="10357" spans="1:14" x14ac:dyDescent="0.2">
      <c r="A10357" t="s">
        <v>10607</v>
      </c>
      <c r="B10357" t="s">
        <v>35580</v>
      </c>
      <c r="I10357" t="s">
        <v>3</v>
      </c>
      <c r="J10357">
        <v>102.29</v>
      </c>
      <c r="M10357">
        <v>102.29</v>
      </c>
      <c r="N10357">
        <f t="shared" si="161"/>
        <v>0</v>
      </c>
    </row>
    <row r="10358" spans="1:14" x14ac:dyDescent="0.2">
      <c r="A10358" t="s">
        <v>10608</v>
      </c>
      <c r="B10358" t="s">
        <v>35580</v>
      </c>
      <c r="I10358" t="s">
        <v>3</v>
      </c>
      <c r="J10358">
        <v>95.74</v>
      </c>
      <c r="M10358">
        <v>95.74</v>
      </c>
      <c r="N10358">
        <f t="shared" si="161"/>
        <v>0</v>
      </c>
    </row>
    <row r="10359" spans="1:14" x14ac:dyDescent="0.2">
      <c r="A10359" t="s">
        <v>10609</v>
      </c>
      <c r="B10359" t="s">
        <v>35581</v>
      </c>
      <c r="I10359" t="s">
        <v>3</v>
      </c>
      <c r="J10359">
        <v>106.59</v>
      </c>
      <c r="M10359">
        <v>106.59</v>
      </c>
      <c r="N10359">
        <f t="shared" si="161"/>
        <v>0</v>
      </c>
    </row>
    <row r="10360" spans="1:14" x14ac:dyDescent="0.2">
      <c r="A10360" t="s">
        <v>10610</v>
      </c>
      <c r="B10360" t="s">
        <v>35581</v>
      </c>
      <c r="I10360" t="s">
        <v>3</v>
      </c>
      <c r="J10360">
        <v>99.47</v>
      </c>
      <c r="M10360">
        <v>99.47</v>
      </c>
      <c r="N10360">
        <f t="shared" si="161"/>
        <v>0</v>
      </c>
    </row>
    <row r="10361" spans="1:14" x14ac:dyDescent="0.2">
      <c r="A10361" t="s">
        <v>10611</v>
      </c>
      <c r="B10361" t="s">
        <v>35582</v>
      </c>
      <c r="I10361" t="s">
        <v>3</v>
      </c>
      <c r="J10361">
        <v>119.5</v>
      </c>
      <c r="M10361">
        <v>119.5</v>
      </c>
      <c r="N10361">
        <f t="shared" si="161"/>
        <v>0</v>
      </c>
    </row>
    <row r="10362" spans="1:14" x14ac:dyDescent="0.2">
      <c r="A10362" t="s">
        <v>10612</v>
      </c>
      <c r="B10362" t="s">
        <v>35582</v>
      </c>
      <c r="I10362" t="s">
        <v>3</v>
      </c>
      <c r="J10362">
        <v>110.66</v>
      </c>
      <c r="M10362">
        <v>110.66</v>
      </c>
      <c r="N10362">
        <f t="shared" si="161"/>
        <v>0</v>
      </c>
    </row>
    <row r="10363" spans="1:14" x14ac:dyDescent="0.2">
      <c r="A10363" t="s">
        <v>10613</v>
      </c>
      <c r="B10363" t="s">
        <v>35583</v>
      </c>
      <c r="I10363" t="s">
        <v>3</v>
      </c>
      <c r="J10363">
        <v>128.11000000000001</v>
      </c>
      <c r="M10363">
        <v>128.11000000000001</v>
      </c>
      <c r="N10363">
        <f t="shared" si="161"/>
        <v>0</v>
      </c>
    </row>
    <row r="10364" spans="1:14" x14ac:dyDescent="0.2">
      <c r="A10364" t="s">
        <v>10614</v>
      </c>
      <c r="B10364" t="s">
        <v>35583</v>
      </c>
      <c r="I10364" t="s">
        <v>3</v>
      </c>
      <c r="J10364">
        <v>118.11</v>
      </c>
      <c r="M10364">
        <v>118.11</v>
      </c>
      <c r="N10364">
        <f t="shared" si="161"/>
        <v>0</v>
      </c>
    </row>
    <row r="10365" spans="1:14" x14ac:dyDescent="0.2">
      <c r="A10365" t="s">
        <v>10615</v>
      </c>
      <c r="B10365" t="s">
        <v>35584</v>
      </c>
      <c r="I10365" t="s">
        <v>3</v>
      </c>
      <c r="J10365">
        <v>59.69</v>
      </c>
      <c r="M10365">
        <v>59.69</v>
      </c>
      <c r="N10365">
        <f t="shared" si="161"/>
        <v>0</v>
      </c>
    </row>
    <row r="10366" spans="1:14" x14ac:dyDescent="0.2">
      <c r="A10366" t="s">
        <v>10616</v>
      </c>
      <c r="B10366" t="s">
        <v>35584</v>
      </c>
      <c r="I10366" t="s">
        <v>3</v>
      </c>
      <c r="J10366">
        <v>55.55</v>
      </c>
      <c r="M10366">
        <v>55.55</v>
      </c>
      <c r="N10366">
        <f t="shared" si="161"/>
        <v>0</v>
      </c>
    </row>
    <row r="10367" spans="1:14" x14ac:dyDescent="0.2">
      <c r="A10367" t="s">
        <v>10617</v>
      </c>
      <c r="B10367" t="s">
        <v>35585</v>
      </c>
      <c r="I10367" t="s">
        <v>3</v>
      </c>
      <c r="J10367">
        <v>68.3</v>
      </c>
      <c r="M10367">
        <v>68.3</v>
      </c>
      <c r="N10367">
        <f t="shared" si="161"/>
        <v>0</v>
      </c>
    </row>
    <row r="10368" spans="1:14" x14ac:dyDescent="0.2">
      <c r="A10368" t="s">
        <v>10618</v>
      </c>
      <c r="B10368" t="s">
        <v>35585</v>
      </c>
      <c r="I10368" t="s">
        <v>3</v>
      </c>
      <c r="J10368">
        <v>63.01</v>
      </c>
      <c r="M10368">
        <v>63.01</v>
      </c>
      <c r="N10368">
        <f t="shared" si="161"/>
        <v>0</v>
      </c>
    </row>
    <row r="10369" spans="1:14" x14ac:dyDescent="0.2">
      <c r="A10369" t="s">
        <v>10619</v>
      </c>
      <c r="B10369" t="s">
        <v>35586</v>
      </c>
      <c r="I10369" t="s">
        <v>3</v>
      </c>
      <c r="J10369">
        <v>87.66</v>
      </c>
      <c r="M10369">
        <v>87.66</v>
      </c>
      <c r="N10369">
        <f t="shared" si="161"/>
        <v>0</v>
      </c>
    </row>
    <row r="10370" spans="1:14" x14ac:dyDescent="0.2">
      <c r="A10370" t="s">
        <v>10620</v>
      </c>
      <c r="B10370" t="s">
        <v>35586</v>
      </c>
      <c r="I10370" t="s">
        <v>3</v>
      </c>
      <c r="J10370">
        <v>79.790000000000006</v>
      </c>
      <c r="M10370">
        <v>79.790000000000006</v>
      </c>
      <c r="N10370">
        <f t="shared" si="161"/>
        <v>0</v>
      </c>
    </row>
    <row r="10371" spans="1:14" x14ac:dyDescent="0.2">
      <c r="A10371" t="s">
        <v>10621</v>
      </c>
      <c r="B10371" t="s">
        <v>35587</v>
      </c>
      <c r="I10371" t="s">
        <v>3</v>
      </c>
      <c r="J10371">
        <v>89.81</v>
      </c>
      <c r="M10371">
        <v>89.81</v>
      </c>
      <c r="N10371">
        <f t="shared" si="161"/>
        <v>0</v>
      </c>
    </row>
    <row r="10372" spans="1:14" x14ac:dyDescent="0.2">
      <c r="A10372" t="s">
        <v>10622</v>
      </c>
      <c r="B10372" t="s">
        <v>35587</v>
      </c>
      <c r="I10372" t="s">
        <v>3</v>
      </c>
      <c r="J10372">
        <v>81.650000000000006</v>
      </c>
      <c r="M10372">
        <v>81.650000000000006</v>
      </c>
      <c r="N10372">
        <f t="shared" ref="N10372:N10435" si="162">J10372-M10372</f>
        <v>0</v>
      </c>
    </row>
    <row r="10373" spans="1:14" x14ac:dyDescent="0.2">
      <c r="A10373" t="s">
        <v>10623</v>
      </c>
      <c r="B10373" t="s">
        <v>35588</v>
      </c>
      <c r="I10373" t="s">
        <v>3</v>
      </c>
      <c r="J10373">
        <v>76.349999999999994</v>
      </c>
      <c r="M10373">
        <v>76.349999999999994</v>
      </c>
      <c r="N10373">
        <f t="shared" si="162"/>
        <v>0</v>
      </c>
    </row>
    <row r="10374" spans="1:14" x14ac:dyDescent="0.2">
      <c r="A10374" t="s">
        <v>10624</v>
      </c>
      <c r="B10374" t="s">
        <v>35588</v>
      </c>
      <c r="I10374" t="s">
        <v>3</v>
      </c>
      <c r="J10374">
        <v>71.41</v>
      </c>
      <c r="M10374">
        <v>71.41</v>
      </c>
      <c r="N10374">
        <f t="shared" si="162"/>
        <v>0</v>
      </c>
    </row>
    <row r="10375" spans="1:14" x14ac:dyDescent="0.2">
      <c r="A10375" t="s">
        <v>10625</v>
      </c>
      <c r="B10375" t="s">
        <v>35589</v>
      </c>
      <c r="I10375" t="s">
        <v>3</v>
      </c>
      <c r="J10375">
        <v>79.36</v>
      </c>
      <c r="M10375">
        <v>79.36</v>
      </c>
      <c r="N10375">
        <f t="shared" si="162"/>
        <v>0</v>
      </c>
    </row>
    <row r="10376" spans="1:14" x14ac:dyDescent="0.2">
      <c r="A10376" t="s">
        <v>10626</v>
      </c>
      <c r="B10376" t="s">
        <v>35589</v>
      </c>
      <c r="I10376" t="s">
        <v>3</v>
      </c>
      <c r="J10376">
        <v>74.02</v>
      </c>
      <c r="M10376">
        <v>74.02</v>
      </c>
      <c r="N10376">
        <f t="shared" si="162"/>
        <v>0</v>
      </c>
    </row>
    <row r="10377" spans="1:14" x14ac:dyDescent="0.2">
      <c r="A10377" t="s">
        <v>10627</v>
      </c>
      <c r="B10377" t="s">
        <v>35590</v>
      </c>
      <c r="I10377" t="s">
        <v>3</v>
      </c>
      <c r="J10377">
        <v>89.26</v>
      </c>
      <c r="M10377">
        <v>89.26</v>
      </c>
      <c r="N10377">
        <f t="shared" si="162"/>
        <v>0</v>
      </c>
    </row>
    <row r="10378" spans="1:14" x14ac:dyDescent="0.2">
      <c r="A10378" t="s">
        <v>10628</v>
      </c>
      <c r="B10378" t="s">
        <v>35590</v>
      </c>
      <c r="I10378" t="s">
        <v>3</v>
      </c>
      <c r="J10378">
        <v>82.59</v>
      </c>
      <c r="M10378">
        <v>82.59</v>
      </c>
      <c r="N10378">
        <f t="shared" si="162"/>
        <v>0</v>
      </c>
    </row>
    <row r="10379" spans="1:14" x14ac:dyDescent="0.2">
      <c r="A10379" t="s">
        <v>10629</v>
      </c>
      <c r="B10379" t="s">
        <v>35591</v>
      </c>
      <c r="I10379" t="s">
        <v>3</v>
      </c>
      <c r="J10379">
        <v>95.71</v>
      </c>
      <c r="M10379">
        <v>95.71</v>
      </c>
      <c r="N10379">
        <f t="shared" si="162"/>
        <v>0</v>
      </c>
    </row>
    <row r="10380" spans="1:14" x14ac:dyDescent="0.2">
      <c r="A10380" t="s">
        <v>10630</v>
      </c>
      <c r="B10380" t="s">
        <v>35591</v>
      </c>
      <c r="I10380" t="s">
        <v>3</v>
      </c>
      <c r="J10380">
        <v>88.19</v>
      </c>
      <c r="M10380">
        <v>88.19</v>
      </c>
      <c r="N10380">
        <f t="shared" si="162"/>
        <v>0</v>
      </c>
    </row>
    <row r="10381" spans="1:14" x14ac:dyDescent="0.2">
      <c r="A10381" t="s">
        <v>10631</v>
      </c>
      <c r="B10381" t="s">
        <v>35592</v>
      </c>
      <c r="I10381" t="s">
        <v>3</v>
      </c>
      <c r="J10381">
        <v>102.32</v>
      </c>
      <c r="M10381">
        <v>102.32</v>
      </c>
      <c r="N10381">
        <f t="shared" si="162"/>
        <v>0</v>
      </c>
    </row>
    <row r="10382" spans="1:14" x14ac:dyDescent="0.2">
      <c r="A10382" t="s">
        <v>10632</v>
      </c>
      <c r="B10382" t="s">
        <v>35592</v>
      </c>
      <c r="I10382" t="s">
        <v>3</v>
      </c>
      <c r="J10382">
        <v>95.77</v>
      </c>
      <c r="M10382">
        <v>95.77</v>
      </c>
      <c r="N10382">
        <f t="shared" si="162"/>
        <v>0</v>
      </c>
    </row>
    <row r="10383" spans="1:14" x14ac:dyDescent="0.2">
      <c r="A10383" t="s">
        <v>10633</v>
      </c>
      <c r="B10383" t="s">
        <v>35593</v>
      </c>
      <c r="I10383" t="s">
        <v>3</v>
      </c>
      <c r="J10383">
        <v>106.62</v>
      </c>
      <c r="M10383">
        <v>106.62</v>
      </c>
      <c r="N10383">
        <f t="shared" si="162"/>
        <v>0</v>
      </c>
    </row>
    <row r="10384" spans="1:14" x14ac:dyDescent="0.2">
      <c r="A10384" t="s">
        <v>10634</v>
      </c>
      <c r="B10384" t="s">
        <v>35593</v>
      </c>
      <c r="I10384" t="s">
        <v>3</v>
      </c>
      <c r="J10384">
        <v>99.5</v>
      </c>
      <c r="M10384">
        <v>99.5</v>
      </c>
      <c r="N10384">
        <f t="shared" si="162"/>
        <v>0</v>
      </c>
    </row>
    <row r="10385" spans="1:14" x14ac:dyDescent="0.2">
      <c r="A10385" t="s">
        <v>10635</v>
      </c>
      <c r="B10385" t="s">
        <v>35594</v>
      </c>
      <c r="I10385" t="s">
        <v>3</v>
      </c>
      <c r="J10385">
        <v>119.53</v>
      </c>
      <c r="M10385">
        <v>119.53</v>
      </c>
      <c r="N10385">
        <f t="shared" si="162"/>
        <v>0</v>
      </c>
    </row>
    <row r="10386" spans="1:14" x14ac:dyDescent="0.2">
      <c r="A10386" t="s">
        <v>10636</v>
      </c>
      <c r="B10386" t="s">
        <v>35594</v>
      </c>
      <c r="I10386" t="s">
        <v>3</v>
      </c>
      <c r="J10386">
        <v>110.68</v>
      </c>
      <c r="M10386">
        <v>110.68</v>
      </c>
      <c r="N10386">
        <f t="shared" si="162"/>
        <v>0</v>
      </c>
    </row>
    <row r="10387" spans="1:14" x14ac:dyDescent="0.2">
      <c r="A10387" t="s">
        <v>10637</v>
      </c>
      <c r="B10387" t="s">
        <v>35595</v>
      </c>
      <c r="I10387" t="s">
        <v>3</v>
      </c>
      <c r="J10387">
        <v>128.13999999999999</v>
      </c>
      <c r="M10387">
        <v>128.13999999999999</v>
      </c>
      <c r="N10387">
        <f t="shared" si="162"/>
        <v>0</v>
      </c>
    </row>
    <row r="10388" spans="1:14" x14ac:dyDescent="0.2">
      <c r="A10388" t="s">
        <v>10638</v>
      </c>
      <c r="B10388" t="s">
        <v>35595</v>
      </c>
      <c r="I10388" t="s">
        <v>3</v>
      </c>
      <c r="J10388">
        <v>118.14</v>
      </c>
      <c r="M10388">
        <v>118.14</v>
      </c>
      <c r="N10388">
        <f t="shared" si="162"/>
        <v>0</v>
      </c>
    </row>
    <row r="10389" spans="1:14" x14ac:dyDescent="0.2">
      <c r="A10389" t="s">
        <v>10639</v>
      </c>
      <c r="B10389" t="s">
        <v>35596</v>
      </c>
      <c r="I10389" t="s">
        <v>3</v>
      </c>
      <c r="J10389">
        <v>83.96</v>
      </c>
      <c r="M10389">
        <v>83.96</v>
      </c>
      <c r="N10389">
        <f t="shared" si="162"/>
        <v>0</v>
      </c>
    </row>
    <row r="10390" spans="1:14" x14ac:dyDescent="0.2">
      <c r="A10390" t="s">
        <v>10640</v>
      </c>
      <c r="B10390" t="s">
        <v>35596</v>
      </c>
      <c r="I10390" t="s">
        <v>3</v>
      </c>
      <c r="J10390">
        <v>78.7</v>
      </c>
      <c r="M10390">
        <v>78.7</v>
      </c>
      <c r="N10390">
        <f t="shared" si="162"/>
        <v>0</v>
      </c>
    </row>
    <row r="10391" spans="1:14" x14ac:dyDescent="0.2">
      <c r="A10391" t="s">
        <v>10641</v>
      </c>
      <c r="B10391" t="s">
        <v>35597</v>
      </c>
      <c r="I10391" t="s">
        <v>3</v>
      </c>
      <c r="J10391">
        <v>140.88</v>
      </c>
      <c r="M10391">
        <v>140.88</v>
      </c>
      <c r="N10391">
        <f t="shared" si="162"/>
        <v>0</v>
      </c>
    </row>
    <row r="10392" spans="1:14" x14ac:dyDescent="0.2">
      <c r="A10392" t="s">
        <v>10642</v>
      </c>
      <c r="B10392" t="s">
        <v>35597</v>
      </c>
      <c r="I10392" t="s">
        <v>3</v>
      </c>
      <c r="J10392">
        <v>134.96</v>
      </c>
      <c r="M10392">
        <v>134.96</v>
      </c>
      <c r="N10392">
        <f t="shared" si="162"/>
        <v>0</v>
      </c>
    </row>
    <row r="10393" spans="1:14" x14ac:dyDescent="0.2">
      <c r="A10393" t="s">
        <v>10643</v>
      </c>
      <c r="B10393" t="s">
        <v>35598</v>
      </c>
      <c r="I10393" t="s">
        <v>3</v>
      </c>
      <c r="J10393">
        <v>149.49</v>
      </c>
      <c r="M10393">
        <v>149.49</v>
      </c>
      <c r="N10393">
        <f t="shared" si="162"/>
        <v>0</v>
      </c>
    </row>
    <row r="10394" spans="1:14" x14ac:dyDescent="0.2">
      <c r="A10394" t="s">
        <v>10644</v>
      </c>
      <c r="B10394" t="s">
        <v>35598</v>
      </c>
      <c r="I10394" t="s">
        <v>3</v>
      </c>
      <c r="J10394">
        <v>142.41999999999999</v>
      </c>
      <c r="M10394">
        <v>142.41999999999999</v>
      </c>
      <c r="N10394">
        <f t="shared" si="162"/>
        <v>0</v>
      </c>
    </row>
    <row r="10395" spans="1:14" x14ac:dyDescent="0.2">
      <c r="A10395" t="s">
        <v>10645</v>
      </c>
      <c r="B10395" t="s">
        <v>35599</v>
      </c>
      <c r="I10395" t="s">
        <v>3</v>
      </c>
      <c r="J10395">
        <v>80.73</v>
      </c>
      <c r="M10395">
        <v>80.73</v>
      </c>
      <c r="N10395">
        <f t="shared" si="162"/>
        <v>0</v>
      </c>
    </row>
    <row r="10396" spans="1:14" x14ac:dyDescent="0.2">
      <c r="A10396" t="s">
        <v>10646</v>
      </c>
      <c r="B10396" t="s">
        <v>35599</v>
      </c>
      <c r="I10396" t="s">
        <v>3</v>
      </c>
      <c r="J10396">
        <v>75.75</v>
      </c>
      <c r="M10396">
        <v>75.75</v>
      </c>
      <c r="N10396">
        <f t="shared" si="162"/>
        <v>0</v>
      </c>
    </row>
    <row r="10397" spans="1:14" x14ac:dyDescent="0.2">
      <c r="A10397" t="s">
        <v>10647</v>
      </c>
      <c r="B10397" t="s">
        <v>35600</v>
      </c>
      <c r="I10397" t="s">
        <v>3</v>
      </c>
      <c r="J10397">
        <v>83.74</v>
      </c>
      <c r="M10397">
        <v>83.74</v>
      </c>
      <c r="N10397">
        <f t="shared" si="162"/>
        <v>0</v>
      </c>
    </row>
    <row r="10398" spans="1:14" x14ac:dyDescent="0.2">
      <c r="A10398" t="s">
        <v>10648</v>
      </c>
      <c r="B10398" t="s">
        <v>35600</v>
      </c>
      <c r="I10398" t="s">
        <v>3</v>
      </c>
      <c r="J10398">
        <v>78.36</v>
      </c>
      <c r="M10398">
        <v>78.36</v>
      </c>
      <c r="N10398">
        <f t="shared" si="162"/>
        <v>0</v>
      </c>
    </row>
    <row r="10399" spans="1:14" x14ac:dyDescent="0.2">
      <c r="A10399" t="s">
        <v>10649</v>
      </c>
      <c r="B10399" t="s">
        <v>35601</v>
      </c>
      <c r="I10399" t="s">
        <v>3</v>
      </c>
      <c r="J10399">
        <v>93.64</v>
      </c>
      <c r="M10399">
        <v>93.64</v>
      </c>
      <c r="N10399">
        <f t="shared" si="162"/>
        <v>0</v>
      </c>
    </row>
    <row r="10400" spans="1:14" x14ac:dyDescent="0.2">
      <c r="A10400" t="s">
        <v>10650</v>
      </c>
      <c r="B10400" t="s">
        <v>35601</v>
      </c>
      <c r="I10400" t="s">
        <v>3</v>
      </c>
      <c r="J10400">
        <v>86.94</v>
      </c>
      <c r="M10400">
        <v>86.94</v>
      </c>
      <c r="N10400">
        <f t="shared" si="162"/>
        <v>0</v>
      </c>
    </row>
    <row r="10401" spans="1:14" x14ac:dyDescent="0.2">
      <c r="A10401" t="s">
        <v>10651</v>
      </c>
      <c r="B10401" t="s">
        <v>35602</v>
      </c>
      <c r="I10401" t="s">
        <v>3</v>
      </c>
      <c r="J10401">
        <v>100.09</v>
      </c>
      <c r="M10401">
        <v>100.09</v>
      </c>
      <c r="N10401">
        <f t="shared" si="162"/>
        <v>0</v>
      </c>
    </row>
    <row r="10402" spans="1:14" x14ac:dyDescent="0.2">
      <c r="A10402" t="s">
        <v>10652</v>
      </c>
      <c r="B10402" t="s">
        <v>35602</v>
      </c>
      <c r="I10402" t="s">
        <v>3</v>
      </c>
      <c r="J10402">
        <v>92.53</v>
      </c>
      <c r="M10402">
        <v>92.53</v>
      </c>
      <c r="N10402">
        <f t="shared" si="162"/>
        <v>0</v>
      </c>
    </row>
    <row r="10403" spans="1:14" x14ac:dyDescent="0.2">
      <c r="A10403" t="s">
        <v>10653</v>
      </c>
      <c r="B10403" t="s">
        <v>35603</v>
      </c>
      <c r="I10403" t="s">
        <v>3</v>
      </c>
      <c r="J10403">
        <v>81.48</v>
      </c>
      <c r="M10403">
        <v>81.48</v>
      </c>
      <c r="N10403">
        <f t="shared" si="162"/>
        <v>0</v>
      </c>
    </row>
    <row r="10404" spans="1:14" x14ac:dyDescent="0.2">
      <c r="A10404" t="s">
        <v>10654</v>
      </c>
      <c r="B10404" t="s">
        <v>35603</v>
      </c>
      <c r="I10404" t="s">
        <v>3</v>
      </c>
      <c r="J10404">
        <v>76.55</v>
      </c>
      <c r="M10404">
        <v>76.55</v>
      </c>
      <c r="N10404">
        <f t="shared" si="162"/>
        <v>0</v>
      </c>
    </row>
    <row r="10405" spans="1:14" x14ac:dyDescent="0.2">
      <c r="A10405" t="s">
        <v>10655</v>
      </c>
      <c r="B10405" t="s">
        <v>35604</v>
      </c>
      <c r="I10405" t="s">
        <v>3</v>
      </c>
      <c r="J10405">
        <v>84.49</v>
      </c>
      <c r="M10405">
        <v>84.49</v>
      </c>
      <c r="N10405">
        <f t="shared" si="162"/>
        <v>0</v>
      </c>
    </row>
    <row r="10406" spans="1:14" x14ac:dyDescent="0.2">
      <c r="A10406" t="s">
        <v>10656</v>
      </c>
      <c r="B10406" t="s">
        <v>35604</v>
      </c>
      <c r="I10406" t="s">
        <v>3</v>
      </c>
      <c r="J10406">
        <v>79.16</v>
      </c>
      <c r="M10406">
        <v>79.16</v>
      </c>
      <c r="N10406">
        <f t="shared" si="162"/>
        <v>0</v>
      </c>
    </row>
    <row r="10407" spans="1:14" x14ac:dyDescent="0.2">
      <c r="A10407" t="s">
        <v>10657</v>
      </c>
      <c r="B10407" t="s">
        <v>35605</v>
      </c>
      <c r="I10407" t="s">
        <v>3</v>
      </c>
      <c r="J10407">
        <v>94.39</v>
      </c>
      <c r="M10407">
        <v>94.39</v>
      </c>
      <c r="N10407">
        <f t="shared" si="162"/>
        <v>0</v>
      </c>
    </row>
    <row r="10408" spans="1:14" x14ac:dyDescent="0.2">
      <c r="A10408" t="s">
        <v>10658</v>
      </c>
      <c r="B10408" t="s">
        <v>35605</v>
      </c>
      <c r="I10408" t="s">
        <v>3</v>
      </c>
      <c r="J10408">
        <v>87.74</v>
      </c>
      <c r="M10408">
        <v>87.74</v>
      </c>
      <c r="N10408">
        <f t="shared" si="162"/>
        <v>0</v>
      </c>
    </row>
    <row r="10409" spans="1:14" x14ac:dyDescent="0.2">
      <c r="A10409" t="s">
        <v>10659</v>
      </c>
      <c r="B10409" t="s">
        <v>35606</v>
      </c>
      <c r="I10409" t="s">
        <v>3</v>
      </c>
      <c r="J10409">
        <v>100.85</v>
      </c>
      <c r="M10409">
        <v>100.85</v>
      </c>
      <c r="N10409">
        <f t="shared" si="162"/>
        <v>0</v>
      </c>
    </row>
    <row r="10410" spans="1:14" x14ac:dyDescent="0.2">
      <c r="A10410" t="s">
        <v>10660</v>
      </c>
      <c r="B10410" t="s">
        <v>35606</v>
      </c>
      <c r="I10410" t="s">
        <v>3</v>
      </c>
      <c r="J10410">
        <v>93.33</v>
      </c>
      <c r="M10410">
        <v>93.33</v>
      </c>
      <c r="N10410">
        <f t="shared" si="162"/>
        <v>0</v>
      </c>
    </row>
    <row r="10411" spans="1:14" x14ac:dyDescent="0.2">
      <c r="A10411" t="s">
        <v>10661</v>
      </c>
      <c r="B10411" t="s">
        <v>35607</v>
      </c>
      <c r="I10411" t="s">
        <v>3</v>
      </c>
      <c r="J10411">
        <v>244.92</v>
      </c>
      <c r="M10411">
        <v>244.92</v>
      </c>
      <c r="N10411">
        <f t="shared" si="162"/>
        <v>0</v>
      </c>
    </row>
    <row r="10412" spans="1:14" x14ac:dyDescent="0.2">
      <c r="A10412" t="s">
        <v>10662</v>
      </c>
      <c r="B10412" t="s">
        <v>35607</v>
      </c>
      <c r="I10412" t="s">
        <v>3</v>
      </c>
      <c r="J10412">
        <v>233.34</v>
      </c>
      <c r="M10412">
        <v>233.34</v>
      </c>
      <c r="N10412">
        <f t="shared" si="162"/>
        <v>0</v>
      </c>
    </row>
    <row r="10413" spans="1:14" x14ac:dyDescent="0.2">
      <c r="A10413" t="s">
        <v>10663</v>
      </c>
      <c r="B10413" t="s">
        <v>35608</v>
      </c>
      <c r="I10413" t="s">
        <v>3</v>
      </c>
      <c r="J10413">
        <v>195.88</v>
      </c>
      <c r="M10413">
        <v>195.88</v>
      </c>
      <c r="N10413">
        <f t="shared" si="162"/>
        <v>0</v>
      </c>
    </row>
    <row r="10414" spans="1:14" x14ac:dyDescent="0.2">
      <c r="A10414" t="s">
        <v>10664</v>
      </c>
      <c r="B10414" t="s">
        <v>35608</v>
      </c>
      <c r="I10414" t="s">
        <v>3</v>
      </c>
      <c r="J10414">
        <v>191.2</v>
      </c>
      <c r="M10414">
        <v>191.2</v>
      </c>
      <c r="N10414">
        <f t="shared" si="162"/>
        <v>0</v>
      </c>
    </row>
    <row r="10415" spans="1:14" x14ac:dyDescent="0.2">
      <c r="A10415" t="s">
        <v>10665</v>
      </c>
      <c r="B10415" t="s">
        <v>35609</v>
      </c>
      <c r="I10415" t="s">
        <v>3</v>
      </c>
      <c r="J10415">
        <v>144.59</v>
      </c>
      <c r="M10415">
        <v>144.59</v>
      </c>
      <c r="N10415">
        <f t="shared" si="162"/>
        <v>0</v>
      </c>
    </row>
    <row r="10416" spans="1:14" x14ac:dyDescent="0.2">
      <c r="A10416" t="s">
        <v>10666</v>
      </c>
      <c r="B10416" t="s">
        <v>35609</v>
      </c>
      <c r="I10416" t="s">
        <v>3</v>
      </c>
      <c r="J10416">
        <v>142.22</v>
      </c>
      <c r="M10416">
        <v>142.22</v>
      </c>
      <c r="N10416">
        <f t="shared" si="162"/>
        <v>0</v>
      </c>
    </row>
    <row r="10417" spans="1:14" x14ac:dyDescent="0.2">
      <c r="A10417" t="s">
        <v>10667</v>
      </c>
      <c r="B10417" t="s">
        <v>35610</v>
      </c>
      <c r="I10417" t="s">
        <v>3</v>
      </c>
      <c r="J10417">
        <v>179.05</v>
      </c>
      <c r="M10417">
        <v>179.05</v>
      </c>
      <c r="N10417">
        <f t="shared" si="162"/>
        <v>0</v>
      </c>
    </row>
    <row r="10418" spans="1:14" x14ac:dyDescent="0.2">
      <c r="A10418" t="s">
        <v>10668</v>
      </c>
      <c r="B10418" t="s">
        <v>35610</v>
      </c>
      <c r="I10418" t="s">
        <v>3</v>
      </c>
      <c r="J10418">
        <v>175.76</v>
      </c>
      <c r="M10418">
        <v>175.76</v>
      </c>
      <c r="N10418">
        <f t="shared" si="162"/>
        <v>0</v>
      </c>
    </row>
    <row r="10419" spans="1:14" x14ac:dyDescent="0.2">
      <c r="A10419" t="s">
        <v>10669</v>
      </c>
      <c r="B10419" t="s">
        <v>35611</v>
      </c>
      <c r="I10419" t="s">
        <v>3</v>
      </c>
      <c r="J10419">
        <v>232.5</v>
      </c>
      <c r="M10419">
        <v>232.5</v>
      </c>
      <c r="N10419">
        <f t="shared" si="162"/>
        <v>0</v>
      </c>
    </row>
    <row r="10420" spans="1:14" x14ac:dyDescent="0.2">
      <c r="A10420" t="s">
        <v>10670</v>
      </c>
      <c r="B10420" t="s">
        <v>35611</v>
      </c>
      <c r="I10420" t="s">
        <v>3</v>
      </c>
      <c r="J10420">
        <v>227.66</v>
      </c>
      <c r="M10420">
        <v>227.66</v>
      </c>
      <c r="N10420">
        <f t="shared" si="162"/>
        <v>0</v>
      </c>
    </row>
    <row r="10421" spans="1:14" x14ac:dyDescent="0.2">
      <c r="A10421" t="s">
        <v>10671</v>
      </c>
      <c r="B10421" t="s">
        <v>35612</v>
      </c>
      <c r="I10421" t="s">
        <v>3</v>
      </c>
      <c r="J10421">
        <v>342.79</v>
      </c>
      <c r="M10421">
        <v>342.79</v>
      </c>
      <c r="N10421">
        <f t="shared" si="162"/>
        <v>0</v>
      </c>
    </row>
    <row r="10422" spans="1:14" x14ac:dyDescent="0.2">
      <c r="A10422" t="s">
        <v>10672</v>
      </c>
      <c r="B10422" t="s">
        <v>35612</v>
      </c>
      <c r="I10422" t="s">
        <v>3</v>
      </c>
      <c r="J10422">
        <v>335.05</v>
      </c>
      <c r="M10422">
        <v>335.05</v>
      </c>
      <c r="N10422">
        <f t="shared" si="162"/>
        <v>0</v>
      </c>
    </row>
    <row r="10423" spans="1:14" x14ac:dyDescent="0.2">
      <c r="A10423" t="s">
        <v>10673</v>
      </c>
      <c r="B10423" t="s">
        <v>35613</v>
      </c>
      <c r="I10423" t="s">
        <v>3</v>
      </c>
      <c r="J10423">
        <v>263.82</v>
      </c>
      <c r="M10423">
        <v>263.82</v>
      </c>
      <c r="N10423">
        <f t="shared" si="162"/>
        <v>0</v>
      </c>
    </row>
    <row r="10424" spans="1:14" x14ac:dyDescent="0.2">
      <c r="A10424" t="s">
        <v>10674</v>
      </c>
      <c r="B10424" t="s">
        <v>35613</v>
      </c>
      <c r="I10424" t="s">
        <v>3</v>
      </c>
      <c r="J10424">
        <v>260.36</v>
      </c>
      <c r="M10424">
        <v>260.36</v>
      </c>
      <c r="N10424">
        <f t="shared" si="162"/>
        <v>0</v>
      </c>
    </row>
    <row r="10425" spans="1:14" x14ac:dyDescent="0.2">
      <c r="A10425" t="s">
        <v>10675</v>
      </c>
      <c r="B10425" t="s">
        <v>35614</v>
      </c>
      <c r="I10425" t="s">
        <v>3</v>
      </c>
      <c r="J10425">
        <v>192.7</v>
      </c>
      <c r="M10425">
        <v>192.7</v>
      </c>
      <c r="N10425">
        <f t="shared" si="162"/>
        <v>0</v>
      </c>
    </row>
    <row r="10426" spans="1:14" x14ac:dyDescent="0.2">
      <c r="A10426" t="s">
        <v>10676</v>
      </c>
      <c r="B10426" t="s">
        <v>35614</v>
      </c>
      <c r="I10426" t="s">
        <v>3</v>
      </c>
      <c r="J10426">
        <v>181.08</v>
      </c>
      <c r="M10426">
        <v>181.08</v>
      </c>
      <c r="N10426">
        <f t="shared" si="162"/>
        <v>0</v>
      </c>
    </row>
    <row r="10427" spans="1:14" x14ac:dyDescent="0.2">
      <c r="A10427" t="s">
        <v>10677</v>
      </c>
      <c r="B10427" t="s">
        <v>35615</v>
      </c>
      <c r="I10427" t="s">
        <v>3</v>
      </c>
      <c r="J10427">
        <v>184.48</v>
      </c>
      <c r="M10427">
        <v>184.48</v>
      </c>
      <c r="N10427">
        <f t="shared" si="162"/>
        <v>0</v>
      </c>
    </row>
    <row r="10428" spans="1:14" x14ac:dyDescent="0.2">
      <c r="A10428" t="s">
        <v>10678</v>
      </c>
      <c r="B10428" t="s">
        <v>35615</v>
      </c>
      <c r="I10428" t="s">
        <v>3</v>
      </c>
      <c r="J10428">
        <v>171.91</v>
      </c>
      <c r="M10428">
        <v>171.91</v>
      </c>
      <c r="N10428">
        <f t="shared" si="162"/>
        <v>0</v>
      </c>
    </row>
    <row r="10429" spans="1:14" x14ac:dyDescent="0.2">
      <c r="A10429" t="s">
        <v>10679</v>
      </c>
      <c r="B10429" t="s">
        <v>35616</v>
      </c>
      <c r="I10429" t="s">
        <v>3</v>
      </c>
      <c r="J10429">
        <v>1418.4</v>
      </c>
      <c r="M10429">
        <v>1418.4</v>
      </c>
      <c r="N10429">
        <f t="shared" si="162"/>
        <v>0</v>
      </c>
    </row>
    <row r="10430" spans="1:14" x14ac:dyDescent="0.2">
      <c r="A10430" t="s">
        <v>10680</v>
      </c>
      <c r="B10430" t="s">
        <v>35616</v>
      </c>
      <c r="I10430" t="s">
        <v>3</v>
      </c>
      <c r="J10430">
        <v>1389.63</v>
      </c>
      <c r="M10430">
        <v>1389.63</v>
      </c>
      <c r="N10430">
        <f t="shared" si="162"/>
        <v>0</v>
      </c>
    </row>
    <row r="10431" spans="1:14" x14ac:dyDescent="0.2">
      <c r="A10431" t="s">
        <v>10681</v>
      </c>
      <c r="B10431" t="s">
        <v>35617</v>
      </c>
      <c r="I10431" t="s">
        <v>3</v>
      </c>
      <c r="J10431">
        <v>1693.63</v>
      </c>
      <c r="M10431">
        <v>1693.63</v>
      </c>
      <c r="N10431">
        <f t="shared" si="162"/>
        <v>0</v>
      </c>
    </row>
    <row r="10432" spans="1:14" x14ac:dyDescent="0.2">
      <c r="A10432" t="s">
        <v>10682</v>
      </c>
      <c r="B10432" t="s">
        <v>35617</v>
      </c>
      <c r="I10432" t="s">
        <v>3</v>
      </c>
      <c r="J10432">
        <v>1664.83</v>
      </c>
      <c r="M10432">
        <v>1664.83</v>
      </c>
      <c r="N10432">
        <f t="shared" si="162"/>
        <v>0</v>
      </c>
    </row>
    <row r="10433" spans="1:14" x14ac:dyDescent="0.2">
      <c r="A10433" t="s">
        <v>10683</v>
      </c>
      <c r="B10433" t="s">
        <v>35618</v>
      </c>
      <c r="I10433" t="s">
        <v>3</v>
      </c>
      <c r="J10433">
        <v>869.38</v>
      </c>
      <c r="M10433">
        <v>869.38</v>
      </c>
      <c r="N10433">
        <f t="shared" si="162"/>
        <v>0</v>
      </c>
    </row>
    <row r="10434" spans="1:14" x14ac:dyDescent="0.2">
      <c r="A10434" t="s">
        <v>10684</v>
      </c>
      <c r="B10434" t="s">
        <v>35618</v>
      </c>
      <c r="I10434" t="s">
        <v>3</v>
      </c>
      <c r="J10434">
        <v>843.49</v>
      </c>
      <c r="M10434">
        <v>843.49</v>
      </c>
      <c r="N10434">
        <f t="shared" si="162"/>
        <v>0</v>
      </c>
    </row>
    <row r="10435" spans="1:14" x14ac:dyDescent="0.2">
      <c r="A10435" t="s">
        <v>10685</v>
      </c>
      <c r="B10435" t="s">
        <v>35619</v>
      </c>
      <c r="I10435" t="s">
        <v>3</v>
      </c>
      <c r="J10435">
        <v>642.79999999999995</v>
      </c>
      <c r="M10435">
        <v>642.79999999999995</v>
      </c>
      <c r="N10435">
        <f t="shared" si="162"/>
        <v>0</v>
      </c>
    </row>
    <row r="10436" spans="1:14" x14ac:dyDescent="0.2">
      <c r="A10436" t="s">
        <v>10686</v>
      </c>
      <c r="B10436" t="s">
        <v>35619</v>
      </c>
      <c r="I10436" t="s">
        <v>3</v>
      </c>
      <c r="J10436">
        <v>619.74</v>
      </c>
      <c r="M10436">
        <v>619.74</v>
      </c>
      <c r="N10436">
        <f t="shared" ref="N10436:N10499" si="163">J10436-M10436</f>
        <v>0</v>
      </c>
    </row>
    <row r="10437" spans="1:14" x14ac:dyDescent="0.2">
      <c r="A10437" t="s">
        <v>10687</v>
      </c>
      <c r="B10437" t="s">
        <v>35620</v>
      </c>
      <c r="I10437" t="s">
        <v>3</v>
      </c>
      <c r="J10437">
        <v>69.56</v>
      </c>
      <c r="M10437">
        <v>69.56</v>
      </c>
      <c r="N10437">
        <f t="shared" si="163"/>
        <v>0</v>
      </c>
    </row>
    <row r="10438" spans="1:14" x14ac:dyDescent="0.2">
      <c r="A10438" t="s">
        <v>10688</v>
      </c>
      <c r="B10438" t="s">
        <v>35620</v>
      </c>
      <c r="I10438" t="s">
        <v>3</v>
      </c>
      <c r="J10438">
        <v>68.2</v>
      </c>
      <c r="M10438">
        <v>68.2</v>
      </c>
      <c r="N10438">
        <f t="shared" si="163"/>
        <v>0</v>
      </c>
    </row>
    <row r="10439" spans="1:14" x14ac:dyDescent="0.2">
      <c r="A10439" t="s">
        <v>10689</v>
      </c>
      <c r="B10439" t="s">
        <v>35621</v>
      </c>
      <c r="I10439" t="s">
        <v>3</v>
      </c>
      <c r="J10439">
        <v>143.35</v>
      </c>
      <c r="M10439">
        <v>143.35</v>
      </c>
      <c r="N10439">
        <f t="shared" si="163"/>
        <v>0</v>
      </c>
    </row>
    <row r="10440" spans="1:14" x14ac:dyDescent="0.2">
      <c r="A10440" t="s">
        <v>10690</v>
      </c>
      <c r="B10440" t="s">
        <v>35621</v>
      </c>
      <c r="I10440" t="s">
        <v>3</v>
      </c>
      <c r="J10440">
        <v>140.77000000000001</v>
      </c>
      <c r="M10440">
        <v>140.77000000000001</v>
      </c>
      <c r="N10440">
        <f t="shared" si="163"/>
        <v>0</v>
      </c>
    </row>
    <row r="10441" spans="1:14" x14ac:dyDescent="0.2">
      <c r="A10441" t="s">
        <v>10691</v>
      </c>
      <c r="B10441" t="s">
        <v>35622</v>
      </c>
      <c r="I10441" t="s">
        <v>3</v>
      </c>
      <c r="J10441">
        <v>104.18</v>
      </c>
      <c r="M10441">
        <v>104.18</v>
      </c>
      <c r="N10441">
        <f t="shared" si="163"/>
        <v>0</v>
      </c>
    </row>
    <row r="10442" spans="1:14" x14ac:dyDescent="0.2">
      <c r="A10442" t="s">
        <v>10692</v>
      </c>
      <c r="B10442" t="s">
        <v>35622</v>
      </c>
      <c r="I10442" t="s">
        <v>3</v>
      </c>
      <c r="J10442">
        <v>102.15</v>
      </c>
      <c r="M10442">
        <v>102.15</v>
      </c>
      <c r="N10442">
        <f t="shared" si="163"/>
        <v>0</v>
      </c>
    </row>
    <row r="10443" spans="1:14" x14ac:dyDescent="0.2">
      <c r="A10443" t="s">
        <v>10693</v>
      </c>
      <c r="B10443" t="s">
        <v>35623</v>
      </c>
      <c r="I10443" t="s">
        <v>3</v>
      </c>
      <c r="J10443">
        <v>220.99</v>
      </c>
      <c r="M10443">
        <v>220.99</v>
      </c>
      <c r="N10443">
        <f t="shared" si="163"/>
        <v>0</v>
      </c>
    </row>
    <row r="10444" spans="1:14" x14ac:dyDescent="0.2">
      <c r="A10444" t="s">
        <v>10694</v>
      </c>
      <c r="B10444" t="s">
        <v>35623</v>
      </c>
      <c r="I10444" t="s">
        <v>3</v>
      </c>
      <c r="J10444">
        <v>213.63</v>
      </c>
      <c r="M10444">
        <v>213.63</v>
      </c>
      <c r="N10444">
        <f t="shared" si="163"/>
        <v>0</v>
      </c>
    </row>
    <row r="10445" spans="1:14" x14ac:dyDescent="0.2">
      <c r="A10445" t="s">
        <v>10695</v>
      </c>
      <c r="B10445" t="s">
        <v>35624</v>
      </c>
      <c r="I10445" t="s">
        <v>3</v>
      </c>
      <c r="J10445">
        <v>251.51</v>
      </c>
      <c r="M10445">
        <v>251.51</v>
      </c>
      <c r="N10445">
        <f t="shared" si="163"/>
        <v>0</v>
      </c>
    </row>
    <row r="10446" spans="1:14" x14ac:dyDescent="0.2">
      <c r="A10446" t="s">
        <v>10696</v>
      </c>
      <c r="B10446" t="s">
        <v>35624</v>
      </c>
      <c r="I10446" t="s">
        <v>3</v>
      </c>
      <c r="J10446">
        <v>243.44</v>
      </c>
      <c r="M10446">
        <v>243.44</v>
      </c>
      <c r="N10446">
        <f t="shared" si="163"/>
        <v>0</v>
      </c>
    </row>
    <row r="10447" spans="1:14" x14ac:dyDescent="0.2">
      <c r="A10447" t="s">
        <v>10697</v>
      </c>
      <c r="B10447" t="s">
        <v>35625</v>
      </c>
      <c r="I10447" t="s">
        <v>3</v>
      </c>
      <c r="J10447">
        <v>449.24</v>
      </c>
      <c r="M10447">
        <v>449.24</v>
      </c>
      <c r="N10447">
        <f t="shared" si="163"/>
        <v>0</v>
      </c>
    </row>
    <row r="10448" spans="1:14" x14ac:dyDescent="0.2">
      <c r="A10448" t="s">
        <v>10698</v>
      </c>
      <c r="B10448" t="s">
        <v>35625</v>
      </c>
      <c r="I10448" t="s">
        <v>3</v>
      </c>
      <c r="J10448">
        <v>401.2</v>
      </c>
      <c r="M10448">
        <v>401.2</v>
      </c>
      <c r="N10448">
        <f t="shared" si="163"/>
        <v>0</v>
      </c>
    </row>
    <row r="10449" spans="1:14" x14ac:dyDescent="0.2">
      <c r="A10449" t="s">
        <v>10699</v>
      </c>
      <c r="B10449" t="s">
        <v>35626</v>
      </c>
      <c r="I10449" t="s">
        <v>3</v>
      </c>
      <c r="J10449">
        <v>473.03</v>
      </c>
      <c r="M10449">
        <v>473.03</v>
      </c>
      <c r="N10449">
        <f t="shared" si="163"/>
        <v>0</v>
      </c>
    </row>
    <row r="10450" spans="1:14" x14ac:dyDescent="0.2">
      <c r="A10450" t="s">
        <v>10700</v>
      </c>
      <c r="B10450" t="s">
        <v>35626</v>
      </c>
      <c r="I10450" t="s">
        <v>3</v>
      </c>
      <c r="J10450">
        <v>423.65</v>
      </c>
      <c r="M10450">
        <v>423.65</v>
      </c>
      <c r="N10450">
        <f t="shared" si="163"/>
        <v>0</v>
      </c>
    </row>
    <row r="10451" spans="1:14" x14ac:dyDescent="0.2">
      <c r="A10451" t="s">
        <v>10701</v>
      </c>
      <c r="B10451" t="s">
        <v>35627</v>
      </c>
      <c r="I10451" t="s">
        <v>3</v>
      </c>
      <c r="J10451">
        <v>214.01</v>
      </c>
      <c r="M10451">
        <v>214.01</v>
      </c>
      <c r="N10451">
        <f t="shared" si="163"/>
        <v>0</v>
      </c>
    </row>
    <row r="10452" spans="1:14" x14ac:dyDescent="0.2">
      <c r="A10452" t="s">
        <v>10702</v>
      </c>
      <c r="B10452" t="s">
        <v>35627</v>
      </c>
      <c r="I10452" t="s">
        <v>3</v>
      </c>
      <c r="J10452">
        <v>202</v>
      </c>
      <c r="M10452">
        <v>202</v>
      </c>
      <c r="N10452">
        <f t="shared" si="163"/>
        <v>0</v>
      </c>
    </row>
    <row r="10453" spans="1:14" x14ac:dyDescent="0.2">
      <c r="A10453" t="s">
        <v>10703</v>
      </c>
      <c r="B10453" t="s">
        <v>41154</v>
      </c>
      <c r="I10453" t="s">
        <v>3</v>
      </c>
      <c r="J10453">
        <v>108.5</v>
      </c>
      <c r="M10453">
        <v>108.5</v>
      </c>
      <c r="N10453">
        <f t="shared" si="163"/>
        <v>0</v>
      </c>
    </row>
    <row r="10454" spans="1:14" x14ac:dyDescent="0.2">
      <c r="A10454" t="s">
        <v>10704</v>
      </c>
      <c r="B10454" t="s">
        <v>41154</v>
      </c>
      <c r="I10454" t="s">
        <v>3</v>
      </c>
      <c r="J10454">
        <v>108.5</v>
      </c>
      <c r="M10454">
        <v>108.5</v>
      </c>
      <c r="N10454">
        <f t="shared" si="163"/>
        <v>0</v>
      </c>
    </row>
    <row r="10455" spans="1:14" x14ac:dyDescent="0.2">
      <c r="A10455" t="s">
        <v>10705</v>
      </c>
      <c r="B10455" t="s">
        <v>41155</v>
      </c>
      <c r="I10455" t="s">
        <v>3</v>
      </c>
      <c r="J10455">
        <v>108.5</v>
      </c>
      <c r="M10455">
        <v>108.5</v>
      </c>
      <c r="N10455">
        <f t="shared" si="163"/>
        <v>0</v>
      </c>
    </row>
    <row r="10456" spans="1:14" x14ac:dyDescent="0.2">
      <c r="A10456" t="s">
        <v>10706</v>
      </c>
      <c r="B10456" t="s">
        <v>41155</v>
      </c>
      <c r="I10456" t="s">
        <v>3</v>
      </c>
      <c r="J10456">
        <v>108.5</v>
      </c>
      <c r="M10456">
        <v>108.5</v>
      </c>
      <c r="N10456">
        <f t="shared" si="163"/>
        <v>0</v>
      </c>
    </row>
    <row r="10457" spans="1:14" x14ac:dyDescent="0.2">
      <c r="A10457" t="s">
        <v>10707</v>
      </c>
      <c r="B10457" t="s">
        <v>41156</v>
      </c>
      <c r="I10457" t="s">
        <v>3</v>
      </c>
      <c r="J10457">
        <v>108.5</v>
      </c>
      <c r="M10457">
        <v>108.5</v>
      </c>
      <c r="N10457">
        <f t="shared" si="163"/>
        <v>0</v>
      </c>
    </row>
    <row r="10458" spans="1:14" x14ac:dyDescent="0.2">
      <c r="A10458" t="s">
        <v>10708</v>
      </c>
      <c r="B10458" t="s">
        <v>41156</v>
      </c>
      <c r="I10458" t="s">
        <v>3</v>
      </c>
      <c r="J10458">
        <v>108.5</v>
      </c>
      <c r="M10458">
        <v>108.5</v>
      </c>
      <c r="N10458">
        <f t="shared" si="163"/>
        <v>0</v>
      </c>
    </row>
    <row r="10459" spans="1:14" x14ac:dyDescent="0.2">
      <c r="A10459" t="s">
        <v>10709</v>
      </c>
      <c r="B10459" t="s">
        <v>35628</v>
      </c>
      <c r="I10459" t="s">
        <v>3</v>
      </c>
      <c r="J10459">
        <v>75.69</v>
      </c>
      <c r="M10459">
        <v>75.69</v>
      </c>
      <c r="N10459">
        <f t="shared" si="163"/>
        <v>0</v>
      </c>
    </row>
    <row r="10460" spans="1:14" x14ac:dyDescent="0.2">
      <c r="A10460" t="s">
        <v>10710</v>
      </c>
      <c r="B10460" t="s">
        <v>35628</v>
      </c>
      <c r="I10460" t="s">
        <v>3</v>
      </c>
      <c r="J10460">
        <v>73.400000000000006</v>
      </c>
      <c r="M10460">
        <v>73.400000000000006</v>
      </c>
      <c r="N10460">
        <f t="shared" si="163"/>
        <v>0</v>
      </c>
    </row>
    <row r="10461" spans="1:14" x14ac:dyDescent="0.2">
      <c r="A10461" t="s">
        <v>10711</v>
      </c>
      <c r="B10461" t="s">
        <v>35629</v>
      </c>
      <c r="I10461" t="s">
        <v>3</v>
      </c>
      <c r="J10461">
        <v>87.24</v>
      </c>
      <c r="M10461">
        <v>87.24</v>
      </c>
      <c r="N10461">
        <f t="shared" si="163"/>
        <v>0</v>
      </c>
    </row>
    <row r="10462" spans="1:14" x14ac:dyDescent="0.2">
      <c r="A10462" t="s">
        <v>10712</v>
      </c>
      <c r="B10462" t="s">
        <v>35629</v>
      </c>
      <c r="I10462" t="s">
        <v>3</v>
      </c>
      <c r="J10462">
        <v>84.67</v>
      </c>
      <c r="M10462">
        <v>84.67</v>
      </c>
      <c r="N10462">
        <f t="shared" si="163"/>
        <v>0</v>
      </c>
    </row>
    <row r="10463" spans="1:14" x14ac:dyDescent="0.2">
      <c r="A10463" t="s">
        <v>10713</v>
      </c>
      <c r="B10463" t="s">
        <v>35630</v>
      </c>
      <c r="I10463" t="s">
        <v>3</v>
      </c>
      <c r="J10463">
        <v>79.97</v>
      </c>
      <c r="M10463">
        <v>79.97</v>
      </c>
      <c r="N10463">
        <f t="shared" si="163"/>
        <v>0</v>
      </c>
    </row>
    <row r="10464" spans="1:14" x14ac:dyDescent="0.2">
      <c r="A10464" t="s">
        <v>10714</v>
      </c>
      <c r="B10464" t="s">
        <v>35630</v>
      </c>
      <c r="I10464" t="s">
        <v>3</v>
      </c>
      <c r="J10464">
        <v>77.680000000000007</v>
      </c>
      <c r="M10464">
        <v>77.680000000000007</v>
      </c>
      <c r="N10464">
        <f t="shared" si="163"/>
        <v>0</v>
      </c>
    </row>
    <row r="10465" spans="1:14" x14ac:dyDescent="0.2">
      <c r="A10465" t="s">
        <v>10715</v>
      </c>
      <c r="B10465" t="s">
        <v>35631</v>
      </c>
      <c r="I10465" t="s">
        <v>3</v>
      </c>
      <c r="J10465">
        <v>91.52</v>
      </c>
      <c r="M10465">
        <v>91.52</v>
      </c>
      <c r="N10465">
        <f t="shared" si="163"/>
        <v>0</v>
      </c>
    </row>
    <row r="10466" spans="1:14" x14ac:dyDescent="0.2">
      <c r="A10466" t="s">
        <v>10716</v>
      </c>
      <c r="B10466" t="s">
        <v>35631</v>
      </c>
      <c r="I10466" t="s">
        <v>3</v>
      </c>
      <c r="J10466">
        <v>88.95</v>
      </c>
      <c r="M10466">
        <v>88.95</v>
      </c>
      <c r="N10466">
        <f t="shared" si="163"/>
        <v>0</v>
      </c>
    </row>
    <row r="10467" spans="1:14" x14ac:dyDescent="0.2">
      <c r="A10467" t="s">
        <v>10717</v>
      </c>
      <c r="B10467" t="s">
        <v>35632</v>
      </c>
      <c r="I10467" t="s">
        <v>3</v>
      </c>
      <c r="J10467">
        <v>120.44</v>
      </c>
      <c r="M10467">
        <v>120.44</v>
      </c>
      <c r="N10467">
        <f t="shared" si="163"/>
        <v>0</v>
      </c>
    </row>
    <row r="10468" spans="1:14" x14ac:dyDescent="0.2">
      <c r="A10468" t="s">
        <v>10718</v>
      </c>
      <c r="B10468" t="s">
        <v>35632</v>
      </c>
      <c r="I10468" t="s">
        <v>3</v>
      </c>
      <c r="J10468">
        <v>117.34</v>
      </c>
      <c r="M10468">
        <v>117.34</v>
      </c>
      <c r="N10468">
        <f t="shared" si="163"/>
        <v>0</v>
      </c>
    </row>
    <row r="10469" spans="1:14" x14ac:dyDescent="0.2">
      <c r="A10469" t="s">
        <v>10719</v>
      </c>
      <c r="B10469" t="s">
        <v>35633</v>
      </c>
      <c r="I10469" t="s">
        <v>3</v>
      </c>
      <c r="J10469">
        <v>131.99</v>
      </c>
      <c r="M10469">
        <v>131.99</v>
      </c>
      <c r="N10469">
        <f t="shared" si="163"/>
        <v>0</v>
      </c>
    </row>
    <row r="10470" spans="1:14" x14ac:dyDescent="0.2">
      <c r="A10470" t="s">
        <v>10720</v>
      </c>
      <c r="B10470" t="s">
        <v>35633</v>
      </c>
      <c r="I10470" t="s">
        <v>3</v>
      </c>
      <c r="J10470">
        <v>128.61000000000001</v>
      </c>
      <c r="M10470">
        <v>128.61000000000001</v>
      </c>
      <c r="N10470">
        <f t="shared" si="163"/>
        <v>0</v>
      </c>
    </row>
    <row r="10471" spans="1:14" x14ac:dyDescent="0.2">
      <c r="A10471" t="s">
        <v>10721</v>
      </c>
      <c r="B10471" t="s">
        <v>35634</v>
      </c>
      <c r="I10471" t="s">
        <v>3</v>
      </c>
      <c r="J10471">
        <v>123.95</v>
      </c>
      <c r="M10471">
        <v>123.95</v>
      </c>
      <c r="N10471">
        <f t="shared" si="163"/>
        <v>0</v>
      </c>
    </row>
    <row r="10472" spans="1:14" x14ac:dyDescent="0.2">
      <c r="A10472" t="s">
        <v>10722</v>
      </c>
      <c r="B10472" t="s">
        <v>35634</v>
      </c>
      <c r="I10472" t="s">
        <v>3</v>
      </c>
      <c r="J10472">
        <v>120.86</v>
      </c>
      <c r="M10472">
        <v>120.86</v>
      </c>
      <c r="N10472">
        <f t="shared" si="163"/>
        <v>0</v>
      </c>
    </row>
    <row r="10473" spans="1:14" x14ac:dyDescent="0.2">
      <c r="A10473" t="s">
        <v>10723</v>
      </c>
      <c r="B10473" t="s">
        <v>35635</v>
      </c>
      <c r="I10473" t="s">
        <v>3</v>
      </c>
      <c r="J10473">
        <v>135.5</v>
      </c>
      <c r="M10473">
        <v>135.5</v>
      </c>
      <c r="N10473">
        <f t="shared" si="163"/>
        <v>0</v>
      </c>
    </row>
    <row r="10474" spans="1:14" x14ac:dyDescent="0.2">
      <c r="A10474" t="s">
        <v>10724</v>
      </c>
      <c r="B10474" t="s">
        <v>35635</v>
      </c>
      <c r="I10474" t="s">
        <v>3</v>
      </c>
      <c r="J10474">
        <v>132.13</v>
      </c>
      <c r="M10474">
        <v>132.13</v>
      </c>
      <c r="N10474">
        <f t="shared" si="163"/>
        <v>0</v>
      </c>
    </row>
    <row r="10475" spans="1:14" x14ac:dyDescent="0.2">
      <c r="A10475" t="s">
        <v>10725</v>
      </c>
      <c r="B10475" t="s">
        <v>35636</v>
      </c>
      <c r="I10475" t="s">
        <v>3</v>
      </c>
      <c r="J10475">
        <v>84.64</v>
      </c>
      <c r="M10475">
        <v>84.64</v>
      </c>
      <c r="N10475">
        <f t="shared" si="163"/>
        <v>0</v>
      </c>
    </row>
    <row r="10476" spans="1:14" x14ac:dyDescent="0.2">
      <c r="A10476" t="s">
        <v>10726</v>
      </c>
      <c r="B10476" t="s">
        <v>35636</v>
      </c>
      <c r="I10476" t="s">
        <v>3</v>
      </c>
      <c r="J10476">
        <v>82.35</v>
      </c>
      <c r="M10476">
        <v>82.35</v>
      </c>
      <c r="N10476">
        <f t="shared" si="163"/>
        <v>0</v>
      </c>
    </row>
    <row r="10477" spans="1:14" x14ac:dyDescent="0.2">
      <c r="A10477" t="s">
        <v>10727</v>
      </c>
      <c r="B10477" t="s">
        <v>35637</v>
      </c>
      <c r="I10477" t="s">
        <v>3</v>
      </c>
      <c r="J10477">
        <v>96.19</v>
      </c>
      <c r="M10477">
        <v>96.19</v>
      </c>
      <c r="N10477">
        <f t="shared" si="163"/>
        <v>0</v>
      </c>
    </row>
    <row r="10478" spans="1:14" x14ac:dyDescent="0.2">
      <c r="A10478" t="s">
        <v>10728</v>
      </c>
      <c r="B10478" t="s">
        <v>35637</v>
      </c>
      <c r="I10478" t="s">
        <v>3</v>
      </c>
      <c r="J10478">
        <v>93.62</v>
      </c>
      <c r="M10478">
        <v>93.62</v>
      </c>
      <c r="N10478">
        <f t="shared" si="163"/>
        <v>0</v>
      </c>
    </row>
    <row r="10479" spans="1:14" x14ac:dyDescent="0.2">
      <c r="A10479" t="s">
        <v>10729</v>
      </c>
      <c r="B10479" t="s">
        <v>35638</v>
      </c>
      <c r="I10479" t="s">
        <v>3</v>
      </c>
      <c r="J10479">
        <v>87.27</v>
      </c>
      <c r="M10479">
        <v>87.27</v>
      </c>
      <c r="N10479">
        <f t="shared" si="163"/>
        <v>0</v>
      </c>
    </row>
    <row r="10480" spans="1:14" x14ac:dyDescent="0.2">
      <c r="A10480" t="s">
        <v>10730</v>
      </c>
      <c r="B10480" t="s">
        <v>35638</v>
      </c>
      <c r="I10480" t="s">
        <v>3</v>
      </c>
      <c r="J10480">
        <v>84.99</v>
      </c>
      <c r="M10480">
        <v>84.99</v>
      </c>
      <c r="N10480">
        <f t="shared" si="163"/>
        <v>0</v>
      </c>
    </row>
    <row r="10481" spans="1:14" x14ac:dyDescent="0.2">
      <c r="A10481" t="s">
        <v>10731</v>
      </c>
      <c r="B10481" t="s">
        <v>35639</v>
      </c>
      <c r="I10481" t="s">
        <v>3</v>
      </c>
      <c r="J10481">
        <v>98.83</v>
      </c>
      <c r="M10481">
        <v>98.83</v>
      </c>
      <c r="N10481">
        <f t="shared" si="163"/>
        <v>0</v>
      </c>
    </row>
    <row r="10482" spans="1:14" x14ac:dyDescent="0.2">
      <c r="A10482" t="s">
        <v>10732</v>
      </c>
      <c r="B10482" t="s">
        <v>35639</v>
      </c>
      <c r="I10482" t="s">
        <v>3</v>
      </c>
      <c r="J10482">
        <v>96.25</v>
      </c>
      <c r="M10482">
        <v>96.25</v>
      </c>
      <c r="N10482">
        <f t="shared" si="163"/>
        <v>0</v>
      </c>
    </row>
    <row r="10483" spans="1:14" x14ac:dyDescent="0.2">
      <c r="A10483" t="s">
        <v>10733</v>
      </c>
      <c r="B10483" t="s">
        <v>35640</v>
      </c>
      <c r="I10483" t="s">
        <v>3</v>
      </c>
      <c r="J10483">
        <v>84.26</v>
      </c>
      <c r="M10483">
        <v>84.26</v>
      </c>
      <c r="N10483">
        <f t="shared" si="163"/>
        <v>0</v>
      </c>
    </row>
    <row r="10484" spans="1:14" x14ac:dyDescent="0.2">
      <c r="A10484" t="s">
        <v>10734</v>
      </c>
      <c r="B10484" t="s">
        <v>35640</v>
      </c>
      <c r="I10484" t="s">
        <v>3</v>
      </c>
      <c r="J10484">
        <v>81.97</v>
      </c>
      <c r="M10484">
        <v>81.97</v>
      </c>
      <c r="N10484">
        <f t="shared" si="163"/>
        <v>0</v>
      </c>
    </row>
    <row r="10485" spans="1:14" x14ac:dyDescent="0.2">
      <c r="A10485" t="s">
        <v>10735</v>
      </c>
      <c r="B10485" t="s">
        <v>35641</v>
      </c>
      <c r="I10485" t="s">
        <v>3</v>
      </c>
      <c r="J10485">
        <v>95.81</v>
      </c>
      <c r="M10485">
        <v>95.81</v>
      </c>
      <c r="N10485">
        <f t="shared" si="163"/>
        <v>0</v>
      </c>
    </row>
    <row r="10486" spans="1:14" x14ac:dyDescent="0.2">
      <c r="A10486" t="s">
        <v>10736</v>
      </c>
      <c r="B10486" t="s">
        <v>35641</v>
      </c>
      <c r="I10486" t="s">
        <v>3</v>
      </c>
      <c r="J10486">
        <v>93.24</v>
      </c>
      <c r="M10486">
        <v>93.24</v>
      </c>
      <c r="N10486">
        <f t="shared" si="163"/>
        <v>0</v>
      </c>
    </row>
    <row r="10487" spans="1:14" x14ac:dyDescent="0.2">
      <c r="A10487" t="s">
        <v>10737</v>
      </c>
      <c r="B10487" t="s">
        <v>35642</v>
      </c>
      <c r="I10487" t="s">
        <v>3</v>
      </c>
      <c r="J10487">
        <v>87.27</v>
      </c>
      <c r="M10487">
        <v>87.27</v>
      </c>
      <c r="N10487">
        <f t="shared" si="163"/>
        <v>0</v>
      </c>
    </row>
    <row r="10488" spans="1:14" x14ac:dyDescent="0.2">
      <c r="A10488" t="s">
        <v>10738</v>
      </c>
      <c r="B10488" t="s">
        <v>35642</v>
      </c>
      <c r="I10488" t="s">
        <v>3</v>
      </c>
      <c r="J10488">
        <v>84.99</v>
      </c>
      <c r="M10488">
        <v>84.99</v>
      </c>
      <c r="N10488">
        <f t="shared" si="163"/>
        <v>0</v>
      </c>
    </row>
    <row r="10489" spans="1:14" x14ac:dyDescent="0.2">
      <c r="A10489" t="s">
        <v>10739</v>
      </c>
      <c r="B10489" t="s">
        <v>35643</v>
      </c>
      <c r="I10489" t="s">
        <v>3</v>
      </c>
      <c r="J10489">
        <v>98.83</v>
      </c>
      <c r="M10489">
        <v>98.83</v>
      </c>
      <c r="N10489">
        <f t="shared" si="163"/>
        <v>0</v>
      </c>
    </row>
    <row r="10490" spans="1:14" x14ac:dyDescent="0.2">
      <c r="A10490" t="s">
        <v>10740</v>
      </c>
      <c r="B10490" t="s">
        <v>35643</v>
      </c>
      <c r="I10490" t="s">
        <v>3</v>
      </c>
      <c r="J10490">
        <v>96.25</v>
      </c>
      <c r="M10490">
        <v>96.25</v>
      </c>
      <c r="N10490">
        <f t="shared" si="163"/>
        <v>0</v>
      </c>
    </row>
    <row r="10491" spans="1:14" x14ac:dyDescent="0.2">
      <c r="A10491" t="s">
        <v>10741</v>
      </c>
      <c r="B10491" t="s">
        <v>35644</v>
      </c>
      <c r="I10491" t="s">
        <v>3</v>
      </c>
      <c r="J10491">
        <v>382.29</v>
      </c>
      <c r="M10491">
        <v>382.29</v>
      </c>
      <c r="N10491">
        <f t="shared" si="163"/>
        <v>0</v>
      </c>
    </row>
    <row r="10492" spans="1:14" x14ac:dyDescent="0.2">
      <c r="A10492" t="s">
        <v>10742</v>
      </c>
      <c r="B10492" t="s">
        <v>35644</v>
      </c>
      <c r="I10492" t="s">
        <v>3</v>
      </c>
      <c r="J10492">
        <v>346.88</v>
      </c>
      <c r="M10492">
        <v>346.88</v>
      </c>
      <c r="N10492">
        <f t="shared" si="163"/>
        <v>0</v>
      </c>
    </row>
    <row r="10493" spans="1:14" x14ac:dyDescent="0.2">
      <c r="A10493" t="s">
        <v>10743</v>
      </c>
      <c r="B10493" t="s">
        <v>35645</v>
      </c>
      <c r="I10493" t="s">
        <v>3</v>
      </c>
      <c r="J10493">
        <v>502.19</v>
      </c>
      <c r="M10493">
        <v>502.19</v>
      </c>
      <c r="N10493">
        <f t="shared" si="163"/>
        <v>0</v>
      </c>
    </row>
    <row r="10494" spans="1:14" x14ac:dyDescent="0.2">
      <c r="A10494" t="s">
        <v>10744</v>
      </c>
      <c r="B10494" t="s">
        <v>35645</v>
      </c>
      <c r="I10494" t="s">
        <v>3</v>
      </c>
      <c r="J10494">
        <v>485.88</v>
      </c>
      <c r="M10494">
        <v>485.88</v>
      </c>
      <c r="N10494">
        <f t="shared" si="163"/>
        <v>0</v>
      </c>
    </row>
    <row r="10495" spans="1:14" x14ac:dyDescent="0.2">
      <c r="A10495" t="s">
        <v>10745</v>
      </c>
      <c r="B10495" t="s">
        <v>35646</v>
      </c>
      <c r="I10495" t="s">
        <v>3</v>
      </c>
      <c r="J10495">
        <v>173.92</v>
      </c>
      <c r="M10495">
        <v>173.92</v>
      </c>
      <c r="N10495">
        <f t="shared" si="163"/>
        <v>0</v>
      </c>
    </row>
    <row r="10496" spans="1:14" x14ac:dyDescent="0.2">
      <c r="A10496" t="s">
        <v>10746</v>
      </c>
      <c r="B10496" t="s">
        <v>35646</v>
      </c>
      <c r="I10496" t="s">
        <v>3</v>
      </c>
      <c r="J10496">
        <v>160.53</v>
      </c>
      <c r="M10496">
        <v>160.53</v>
      </c>
      <c r="N10496">
        <f t="shared" si="163"/>
        <v>0</v>
      </c>
    </row>
    <row r="10497" spans="1:14" x14ac:dyDescent="0.2">
      <c r="A10497" t="s">
        <v>10747</v>
      </c>
      <c r="B10497" t="s">
        <v>35647</v>
      </c>
      <c r="I10497" t="s">
        <v>3</v>
      </c>
      <c r="J10497">
        <v>510.19</v>
      </c>
      <c r="M10497">
        <v>510.19</v>
      </c>
      <c r="N10497">
        <f t="shared" si="163"/>
        <v>0</v>
      </c>
    </row>
    <row r="10498" spans="1:14" x14ac:dyDescent="0.2">
      <c r="A10498" t="s">
        <v>10748</v>
      </c>
      <c r="B10498" t="s">
        <v>35647</v>
      </c>
      <c r="I10498" t="s">
        <v>3</v>
      </c>
      <c r="J10498">
        <v>493.88</v>
      </c>
      <c r="M10498">
        <v>493.88</v>
      </c>
      <c r="N10498">
        <f t="shared" si="163"/>
        <v>0</v>
      </c>
    </row>
    <row r="10499" spans="1:14" x14ac:dyDescent="0.2">
      <c r="A10499" t="s">
        <v>10749</v>
      </c>
      <c r="B10499" t="s">
        <v>35648</v>
      </c>
      <c r="I10499" t="s">
        <v>3</v>
      </c>
      <c r="J10499">
        <v>567.19000000000005</v>
      </c>
      <c r="M10499">
        <v>567.19000000000005</v>
      </c>
      <c r="N10499">
        <f t="shared" si="163"/>
        <v>0</v>
      </c>
    </row>
    <row r="10500" spans="1:14" x14ac:dyDescent="0.2">
      <c r="A10500" t="s">
        <v>10750</v>
      </c>
      <c r="B10500" t="s">
        <v>35648</v>
      </c>
      <c r="I10500" t="s">
        <v>3</v>
      </c>
      <c r="J10500">
        <v>550.88</v>
      </c>
      <c r="M10500">
        <v>550.88</v>
      </c>
      <c r="N10500">
        <f t="shared" ref="N10500:N10563" si="164">J10500-M10500</f>
        <v>0</v>
      </c>
    </row>
    <row r="10501" spans="1:14" x14ac:dyDescent="0.2">
      <c r="A10501" t="s">
        <v>10751</v>
      </c>
      <c r="B10501" t="s">
        <v>35649</v>
      </c>
      <c r="I10501" t="s">
        <v>3</v>
      </c>
      <c r="J10501">
        <v>520.19000000000005</v>
      </c>
      <c r="M10501">
        <v>520.19000000000005</v>
      </c>
      <c r="N10501">
        <f t="shared" si="164"/>
        <v>0</v>
      </c>
    </row>
    <row r="10502" spans="1:14" x14ac:dyDescent="0.2">
      <c r="A10502" t="s">
        <v>10752</v>
      </c>
      <c r="B10502" t="s">
        <v>35649</v>
      </c>
      <c r="I10502" t="s">
        <v>3</v>
      </c>
      <c r="J10502">
        <v>503.88</v>
      </c>
      <c r="M10502">
        <v>503.88</v>
      </c>
      <c r="N10502">
        <f t="shared" si="164"/>
        <v>0</v>
      </c>
    </row>
    <row r="10503" spans="1:14" x14ac:dyDescent="0.2">
      <c r="A10503" t="s">
        <v>10753</v>
      </c>
      <c r="B10503" t="s">
        <v>35650</v>
      </c>
      <c r="I10503" t="s">
        <v>3</v>
      </c>
      <c r="J10503">
        <v>550.19000000000005</v>
      </c>
      <c r="M10503">
        <v>550.19000000000005</v>
      </c>
      <c r="N10503">
        <f t="shared" si="164"/>
        <v>0</v>
      </c>
    </row>
    <row r="10504" spans="1:14" x14ac:dyDescent="0.2">
      <c r="A10504" t="s">
        <v>10754</v>
      </c>
      <c r="B10504" t="s">
        <v>35650</v>
      </c>
      <c r="I10504" t="s">
        <v>3</v>
      </c>
      <c r="J10504">
        <v>533.88</v>
      </c>
      <c r="M10504">
        <v>533.88</v>
      </c>
      <c r="N10504">
        <f t="shared" si="164"/>
        <v>0</v>
      </c>
    </row>
    <row r="10505" spans="1:14" x14ac:dyDescent="0.2">
      <c r="A10505" t="s">
        <v>10755</v>
      </c>
      <c r="B10505" t="s">
        <v>35651</v>
      </c>
      <c r="I10505" t="s">
        <v>3</v>
      </c>
      <c r="J10505">
        <v>199.19</v>
      </c>
      <c r="M10505">
        <v>199.19</v>
      </c>
      <c r="N10505">
        <f t="shared" si="164"/>
        <v>0</v>
      </c>
    </row>
    <row r="10506" spans="1:14" x14ac:dyDescent="0.2">
      <c r="A10506" t="s">
        <v>10756</v>
      </c>
      <c r="B10506" t="s">
        <v>35651</v>
      </c>
      <c r="I10506" t="s">
        <v>3</v>
      </c>
      <c r="J10506">
        <v>182.88</v>
      </c>
      <c r="M10506">
        <v>182.88</v>
      </c>
      <c r="N10506">
        <f t="shared" si="164"/>
        <v>0</v>
      </c>
    </row>
    <row r="10507" spans="1:14" x14ac:dyDescent="0.2">
      <c r="A10507" t="s">
        <v>10757</v>
      </c>
      <c r="B10507" t="s">
        <v>35652</v>
      </c>
      <c r="I10507" t="s">
        <v>3</v>
      </c>
      <c r="J10507">
        <v>740.19</v>
      </c>
      <c r="M10507">
        <v>740.19</v>
      </c>
      <c r="N10507">
        <f t="shared" si="164"/>
        <v>0</v>
      </c>
    </row>
    <row r="10508" spans="1:14" x14ac:dyDescent="0.2">
      <c r="A10508" t="s">
        <v>10758</v>
      </c>
      <c r="B10508" t="s">
        <v>35652</v>
      </c>
      <c r="I10508" t="s">
        <v>3</v>
      </c>
      <c r="J10508">
        <v>723.88</v>
      </c>
      <c r="M10508">
        <v>723.88</v>
      </c>
      <c r="N10508">
        <f t="shared" si="164"/>
        <v>0</v>
      </c>
    </row>
    <row r="10509" spans="1:14" x14ac:dyDescent="0.2">
      <c r="A10509" t="s">
        <v>10759</v>
      </c>
      <c r="B10509" t="s">
        <v>35653</v>
      </c>
      <c r="I10509" t="s">
        <v>3</v>
      </c>
      <c r="J10509">
        <v>232.52</v>
      </c>
      <c r="M10509">
        <v>232.52</v>
      </c>
      <c r="N10509">
        <f t="shared" si="164"/>
        <v>0</v>
      </c>
    </row>
    <row r="10510" spans="1:14" x14ac:dyDescent="0.2">
      <c r="A10510" t="s">
        <v>10760</v>
      </c>
      <c r="B10510" t="s">
        <v>35653</v>
      </c>
      <c r="I10510" t="s">
        <v>3</v>
      </c>
      <c r="J10510">
        <v>226.25</v>
      </c>
      <c r="M10510">
        <v>226.25</v>
      </c>
      <c r="N10510">
        <f t="shared" si="164"/>
        <v>0</v>
      </c>
    </row>
    <row r="10511" spans="1:14" x14ac:dyDescent="0.2">
      <c r="A10511" t="s">
        <v>10761</v>
      </c>
      <c r="B10511" t="s">
        <v>35654</v>
      </c>
      <c r="I10511" t="s">
        <v>3</v>
      </c>
      <c r="J10511">
        <v>28.68</v>
      </c>
      <c r="M10511">
        <v>28.68</v>
      </c>
      <c r="N10511">
        <f t="shared" si="164"/>
        <v>0</v>
      </c>
    </row>
    <row r="10512" spans="1:14" x14ac:dyDescent="0.2">
      <c r="A10512" t="s">
        <v>10762</v>
      </c>
      <c r="B10512" t="s">
        <v>35654</v>
      </c>
      <c r="I10512" t="s">
        <v>3</v>
      </c>
      <c r="J10512">
        <v>26.88</v>
      </c>
      <c r="M10512">
        <v>26.88</v>
      </c>
      <c r="N10512">
        <f t="shared" si="164"/>
        <v>0</v>
      </c>
    </row>
    <row r="10513" spans="1:14" x14ac:dyDescent="0.2">
      <c r="A10513" t="s">
        <v>22160</v>
      </c>
      <c r="B10513" t="s">
        <v>35655</v>
      </c>
      <c r="I10513" t="s">
        <v>3</v>
      </c>
      <c r="J10513">
        <v>207.09</v>
      </c>
      <c r="M10513">
        <v>207.09</v>
      </c>
      <c r="N10513">
        <f t="shared" si="164"/>
        <v>0</v>
      </c>
    </row>
    <row r="10514" spans="1:14" x14ac:dyDescent="0.2">
      <c r="A10514" t="s">
        <v>22161</v>
      </c>
      <c r="B10514" t="s">
        <v>35655</v>
      </c>
      <c r="I10514" t="s">
        <v>3</v>
      </c>
      <c r="J10514">
        <v>206.59</v>
      </c>
      <c r="M10514">
        <v>206.59</v>
      </c>
      <c r="N10514">
        <f t="shared" si="164"/>
        <v>0</v>
      </c>
    </row>
    <row r="10515" spans="1:14" x14ac:dyDescent="0.2">
      <c r="A10515" t="s">
        <v>10763</v>
      </c>
      <c r="B10515" t="s">
        <v>35656</v>
      </c>
      <c r="I10515" t="s">
        <v>3</v>
      </c>
      <c r="J10515">
        <v>100.57</v>
      </c>
      <c r="M10515">
        <v>100.57</v>
      </c>
      <c r="N10515">
        <f t="shared" si="164"/>
        <v>0</v>
      </c>
    </row>
    <row r="10516" spans="1:14" x14ac:dyDescent="0.2">
      <c r="A10516" t="s">
        <v>10764</v>
      </c>
      <c r="B10516" t="s">
        <v>35656</v>
      </c>
      <c r="I10516" t="s">
        <v>3</v>
      </c>
      <c r="J10516">
        <v>94.02</v>
      </c>
      <c r="M10516">
        <v>94.02</v>
      </c>
      <c r="N10516">
        <f t="shared" si="164"/>
        <v>0</v>
      </c>
    </row>
    <row r="10517" spans="1:14" x14ac:dyDescent="0.2">
      <c r="A10517" t="s">
        <v>10765</v>
      </c>
      <c r="B10517" t="s">
        <v>35657</v>
      </c>
      <c r="I10517" t="s">
        <v>4</v>
      </c>
      <c r="J10517">
        <v>32.35</v>
      </c>
      <c r="M10517">
        <v>32.35</v>
      </c>
      <c r="N10517">
        <f t="shared" si="164"/>
        <v>0</v>
      </c>
    </row>
    <row r="10518" spans="1:14" x14ac:dyDescent="0.2">
      <c r="A10518" t="s">
        <v>10766</v>
      </c>
      <c r="B10518" t="s">
        <v>35657</v>
      </c>
      <c r="I10518" t="s">
        <v>4</v>
      </c>
      <c r="J10518">
        <v>30.17</v>
      </c>
      <c r="M10518">
        <v>30.17</v>
      </c>
      <c r="N10518">
        <f t="shared" si="164"/>
        <v>0</v>
      </c>
    </row>
    <row r="10519" spans="1:14" x14ac:dyDescent="0.2">
      <c r="A10519" t="s">
        <v>10767</v>
      </c>
      <c r="B10519" t="s">
        <v>35658</v>
      </c>
      <c r="I10519" t="s">
        <v>4</v>
      </c>
      <c r="J10519">
        <v>24.47</v>
      </c>
      <c r="M10519">
        <v>24.47</v>
      </c>
      <c r="N10519">
        <f t="shared" si="164"/>
        <v>0</v>
      </c>
    </row>
    <row r="10520" spans="1:14" x14ac:dyDescent="0.2">
      <c r="A10520" t="s">
        <v>10768</v>
      </c>
      <c r="B10520" t="s">
        <v>35658</v>
      </c>
      <c r="I10520" t="s">
        <v>4</v>
      </c>
      <c r="J10520">
        <v>22.54</v>
      </c>
      <c r="M10520">
        <v>22.54</v>
      </c>
      <c r="N10520">
        <f t="shared" si="164"/>
        <v>0</v>
      </c>
    </row>
    <row r="10521" spans="1:14" x14ac:dyDescent="0.2">
      <c r="A10521" t="s">
        <v>10769</v>
      </c>
      <c r="B10521" t="s">
        <v>35659</v>
      </c>
      <c r="I10521" t="s">
        <v>3</v>
      </c>
      <c r="J10521">
        <v>134.26</v>
      </c>
      <c r="M10521">
        <v>134.26</v>
      </c>
      <c r="N10521">
        <f t="shared" si="164"/>
        <v>0</v>
      </c>
    </row>
    <row r="10522" spans="1:14" x14ac:dyDescent="0.2">
      <c r="A10522" t="s">
        <v>10770</v>
      </c>
      <c r="B10522" t="s">
        <v>35659</v>
      </c>
      <c r="I10522" t="s">
        <v>3</v>
      </c>
      <c r="J10522">
        <v>120.57</v>
      </c>
      <c r="M10522">
        <v>120.57</v>
      </c>
      <c r="N10522">
        <f t="shared" si="164"/>
        <v>0</v>
      </c>
    </row>
    <row r="10523" spans="1:14" x14ac:dyDescent="0.2">
      <c r="A10523" t="s">
        <v>10771</v>
      </c>
      <c r="B10523" t="s">
        <v>35660</v>
      </c>
      <c r="I10523" t="s">
        <v>3</v>
      </c>
      <c r="J10523">
        <v>127.95</v>
      </c>
      <c r="M10523">
        <v>127.95</v>
      </c>
      <c r="N10523">
        <f t="shared" si="164"/>
        <v>0</v>
      </c>
    </row>
    <row r="10524" spans="1:14" x14ac:dyDescent="0.2">
      <c r="A10524" t="s">
        <v>10772</v>
      </c>
      <c r="B10524" t="s">
        <v>35660</v>
      </c>
      <c r="I10524" t="s">
        <v>3</v>
      </c>
      <c r="J10524">
        <v>117.74</v>
      </c>
      <c r="M10524">
        <v>117.74</v>
      </c>
      <c r="N10524">
        <f t="shared" si="164"/>
        <v>0</v>
      </c>
    </row>
    <row r="10525" spans="1:14" x14ac:dyDescent="0.2">
      <c r="A10525" t="s">
        <v>10773</v>
      </c>
      <c r="B10525" t="s">
        <v>35661</v>
      </c>
      <c r="I10525" t="s">
        <v>3</v>
      </c>
      <c r="J10525">
        <v>6.6</v>
      </c>
      <c r="M10525">
        <v>6.6</v>
      </c>
      <c r="N10525">
        <f t="shared" si="164"/>
        <v>0</v>
      </c>
    </row>
    <row r="10526" spans="1:14" x14ac:dyDescent="0.2">
      <c r="A10526" t="s">
        <v>10774</v>
      </c>
      <c r="B10526" t="s">
        <v>35661</v>
      </c>
      <c r="I10526" t="s">
        <v>3</v>
      </c>
      <c r="J10526">
        <v>5.98</v>
      </c>
      <c r="M10526">
        <v>5.98</v>
      </c>
      <c r="N10526">
        <f t="shared" si="164"/>
        <v>0</v>
      </c>
    </row>
    <row r="10527" spans="1:14" x14ac:dyDescent="0.2">
      <c r="A10527" t="s">
        <v>10775</v>
      </c>
      <c r="B10527" t="s">
        <v>35662</v>
      </c>
      <c r="I10527" t="s">
        <v>3</v>
      </c>
      <c r="J10527">
        <v>15.13</v>
      </c>
      <c r="M10527">
        <v>15.13</v>
      </c>
      <c r="N10527">
        <f t="shared" si="164"/>
        <v>0</v>
      </c>
    </row>
    <row r="10528" spans="1:14" x14ac:dyDescent="0.2">
      <c r="A10528" t="s">
        <v>10776</v>
      </c>
      <c r="B10528" t="s">
        <v>35662</v>
      </c>
      <c r="I10528" t="s">
        <v>3</v>
      </c>
      <c r="J10528">
        <v>14.23</v>
      </c>
      <c r="M10528">
        <v>14.23</v>
      </c>
      <c r="N10528">
        <f t="shared" si="164"/>
        <v>0</v>
      </c>
    </row>
    <row r="10529" spans="1:14" x14ac:dyDescent="0.2">
      <c r="A10529" t="s">
        <v>10777</v>
      </c>
      <c r="B10529" t="s">
        <v>35663</v>
      </c>
      <c r="I10529" t="s">
        <v>3</v>
      </c>
      <c r="J10529">
        <v>5.47</v>
      </c>
      <c r="M10529">
        <v>5.47</v>
      </c>
      <c r="N10529">
        <f t="shared" si="164"/>
        <v>0</v>
      </c>
    </row>
    <row r="10530" spans="1:14" x14ac:dyDescent="0.2">
      <c r="A10530" t="s">
        <v>10778</v>
      </c>
      <c r="B10530" t="s">
        <v>35663</v>
      </c>
      <c r="I10530" t="s">
        <v>3</v>
      </c>
      <c r="J10530">
        <v>5.13</v>
      </c>
      <c r="M10530">
        <v>5.13</v>
      </c>
      <c r="N10530">
        <f t="shared" si="164"/>
        <v>0</v>
      </c>
    </row>
    <row r="10531" spans="1:14" x14ac:dyDescent="0.2">
      <c r="A10531" t="s">
        <v>10779</v>
      </c>
      <c r="B10531" t="s">
        <v>35664</v>
      </c>
      <c r="I10531" t="s">
        <v>3</v>
      </c>
      <c r="J10531">
        <v>12.74</v>
      </c>
      <c r="M10531">
        <v>12.74</v>
      </c>
      <c r="N10531">
        <f t="shared" si="164"/>
        <v>0</v>
      </c>
    </row>
    <row r="10532" spans="1:14" x14ac:dyDescent="0.2">
      <c r="A10532" t="s">
        <v>10780</v>
      </c>
      <c r="B10532" t="s">
        <v>35664</v>
      </c>
      <c r="I10532" t="s">
        <v>3</v>
      </c>
      <c r="J10532">
        <v>11.52</v>
      </c>
      <c r="M10532">
        <v>11.52</v>
      </c>
      <c r="N10532">
        <f t="shared" si="164"/>
        <v>0</v>
      </c>
    </row>
    <row r="10533" spans="1:14" x14ac:dyDescent="0.2">
      <c r="A10533" t="s">
        <v>10781</v>
      </c>
      <c r="B10533" t="s">
        <v>35665</v>
      </c>
      <c r="I10533" t="s">
        <v>3</v>
      </c>
      <c r="J10533">
        <v>33.159999999999997</v>
      </c>
      <c r="M10533">
        <v>33.159999999999997</v>
      </c>
      <c r="N10533">
        <f t="shared" si="164"/>
        <v>0</v>
      </c>
    </row>
    <row r="10534" spans="1:14" x14ac:dyDescent="0.2">
      <c r="A10534" t="s">
        <v>10782</v>
      </c>
      <c r="B10534" t="s">
        <v>35665</v>
      </c>
      <c r="I10534" t="s">
        <v>3</v>
      </c>
      <c r="J10534">
        <v>30.16</v>
      </c>
      <c r="M10534">
        <v>30.16</v>
      </c>
      <c r="N10534">
        <f t="shared" si="164"/>
        <v>0</v>
      </c>
    </row>
    <row r="10535" spans="1:14" x14ac:dyDescent="0.2">
      <c r="A10535" t="s">
        <v>10783</v>
      </c>
      <c r="B10535" t="s">
        <v>35666</v>
      </c>
      <c r="I10535" t="s">
        <v>3</v>
      </c>
      <c r="J10535">
        <v>32.549999999999997</v>
      </c>
      <c r="M10535">
        <v>32.549999999999997</v>
      </c>
      <c r="N10535">
        <f t="shared" si="164"/>
        <v>0</v>
      </c>
    </row>
    <row r="10536" spans="1:14" x14ac:dyDescent="0.2">
      <c r="A10536" t="s">
        <v>10784</v>
      </c>
      <c r="B10536" t="s">
        <v>35666</v>
      </c>
      <c r="I10536" t="s">
        <v>3</v>
      </c>
      <c r="J10536">
        <v>29.54</v>
      </c>
      <c r="M10536">
        <v>29.54</v>
      </c>
      <c r="N10536">
        <f t="shared" si="164"/>
        <v>0</v>
      </c>
    </row>
    <row r="10537" spans="1:14" x14ac:dyDescent="0.2">
      <c r="A10537" t="s">
        <v>10785</v>
      </c>
      <c r="B10537" t="s">
        <v>35667</v>
      </c>
      <c r="I10537" t="s">
        <v>3</v>
      </c>
      <c r="J10537">
        <v>31.63</v>
      </c>
      <c r="M10537">
        <v>31.63</v>
      </c>
      <c r="N10537">
        <f t="shared" si="164"/>
        <v>0</v>
      </c>
    </row>
    <row r="10538" spans="1:14" x14ac:dyDescent="0.2">
      <c r="A10538" t="s">
        <v>10786</v>
      </c>
      <c r="B10538" t="s">
        <v>35667</v>
      </c>
      <c r="I10538" t="s">
        <v>3</v>
      </c>
      <c r="J10538">
        <v>28.59</v>
      </c>
      <c r="M10538">
        <v>28.59</v>
      </c>
      <c r="N10538">
        <f t="shared" si="164"/>
        <v>0</v>
      </c>
    </row>
    <row r="10539" spans="1:14" x14ac:dyDescent="0.2">
      <c r="A10539" t="s">
        <v>10787</v>
      </c>
      <c r="B10539" t="s">
        <v>35668</v>
      </c>
      <c r="I10539" t="s">
        <v>3</v>
      </c>
      <c r="J10539">
        <v>34.840000000000003</v>
      </c>
      <c r="M10539">
        <v>34.840000000000003</v>
      </c>
      <c r="N10539">
        <f t="shared" si="164"/>
        <v>0</v>
      </c>
    </row>
    <row r="10540" spans="1:14" x14ac:dyDescent="0.2">
      <c r="A10540" t="s">
        <v>10788</v>
      </c>
      <c r="B10540" t="s">
        <v>35668</v>
      </c>
      <c r="I10540" t="s">
        <v>3</v>
      </c>
      <c r="J10540">
        <v>31.75</v>
      </c>
      <c r="M10540">
        <v>31.75</v>
      </c>
      <c r="N10540">
        <f t="shared" si="164"/>
        <v>0</v>
      </c>
    </row>
    <row r="10541" spans="1:14" x14ac:dyDescent="0.2">
      <c r="A10541" t="s">
        <v>10789</v>
      </c>
      <c r="B10541" t="s">
        <v>35669</v>
      </c>
      <c r="I10541" t="s">
        <v>3</v>
      </c>
      <c r="J10541">
        <v>31.25</v>
      </c>
      <c r="M10541">
        <v>31.25</v>
      </c>
      <c r="N10541">
        <f t="shared" si="164"/>
        <v>0</v>
      </c>
    </row>
    <row r="10542" spans="1:14" x14ac:dyDescent="0.2">
      <c r="A10542" t="s">
        <v>10790</v>
      </c>
      <c r="B10542" t="s">
        <v>35669</v>
      </c>
      <c r="I10542" t="s">
        <v>3</v>
      </c>
      <c r="J10542">
        <v>28.19</v>
      </c>
      <c r="M10542">
        <v>28.19</v>
      </c>
      <c r="N10542">
        <f t="shared" si="164"/>
        <v>0</v>
      </c>
    </row>
    <row r="10543" spans="1:14" x14ac:dyDescent="0.2">
      <c r="A10543" t="s">
        <v>10791</v>
      </c>
      <c r="B10543" t="s">
        <v>35670</v>
      </c>
      <c r="I10543" t="s">
        <v>3</v>
      </c>
      <c r="J10543">
        <v>41.86</v>
      </c>
      <c r="M10543">
        <v>41.86</v>
      </c>
      <c r="N10543">
        <f t="shared" si="164"/>
        <v>0</v>
      </c>
    </row>
    <row r="10544" spans="1:14" x14ac:dyDescent="0.2">
      <c r="A10544" t="s">
        <v>10792</v>
      </c>
      <c r="B10544" t="s">
        <v>35670</v>
      </c>
      <c r="I10544" t="s">
        <v>3</v>
      </c>
      <c r="J10544">
        <v>38.76</v>
      </c>
      <c r="M10544">
        <v>38.76</v>
      </c>
      <c r="N10544">
        <f t="shared" si="164"/>
        <v>0</v>
      </c>
    </row>
    <row r="10545" spans="1:14" x14ac:dyDescent="0.2">
      <c r="A10545" t="s">
        <v>10793</v>
      </c>
      <c r="B10545" t="s">
        <v>35671</v>
      </c>
      <c r="I10545" t="s">
        <v>3</v>
      </c>
      <c r="J10545">
        <v>30.92</v>
      </c>
      <c r="M10545">
        <v>30.92</v>
      </c>
      <c r="N10545">
        <f t="shared" si="164"/>
        <v>0</v>
      </c>
    </row>
    <row r="10546" spans="1:14" x14ac:dyDescent="0.2">
      <c r="A10546" t="s">
        <v>10794</v>
      </c>
      <c r="B10546" t="s">
        <v>35671</v>
      </c>
      <c r="I10546" t="s">
        <v>3</v>
      </c>
      <c r="J10546">
        <v>27.84</v>
      </c>
      <c r="M10546">
        <v>27.84</v>
      </c>
      <c r="N10546">
        <f t="shared" si="164"/>
        <v>0</v>
      </c>
    </row>
    <row r="10547" spans="1:14" x14ac:dyDescent="0.2">
      <c r="A10547" t="s">
        <v>10795</v>
      </c>
      <c r="B10547" t="s">
        <v>35672</v>
      </c>
      <c r="I10547" t="s">
        <v>3</v>
      </c>
      <c r="J10547">
        <v>24.31</v>
      </c>
      <c r="M10547">
        <v>24.31</v>
      </c>
      <c r="N10547">
        <f t="shared" si="164"/>
        <v>0</v>
      </c>
    </row>
    <row r="10548" spans="1:14" x14ac:dyDescent="0.2">
      <c r="A10548" t="s">
        <v>10796</v>
      </c>
      <c r="B10548" t="s">
        <v>35672</v>
      </c>
      <c r="I10548" t="s">
        <v>3</v>
      </c>
      <c r="J10548">
        <v>21.85</v>
      </c>
      <c r="M10548">
        <v>21.85</v>
      </c>
      <c r="N10548">
        <f t="shared" si="164"/>
        <v>0</v>
      </c>
    </row>
    <row r="10549" spans="1:14" x14ac:dyDescent="0.2">
      <c r="A10549" t="s">
        <v>10797</v>
      </c>
      <c r="B10549" t="s">
        <v>35673</v>
      </c>
      <c r="I10549" t="s">
        <v>3</v>
      </c>
      <c r="J10549">
        <v>33.28</v>
      </c>
      <c r="M10549">
        <v>33.28</v>
      </c>
      <c r="N10549">
        <f t="shared" si="164"/>
        <v>0</v>
      </c>
    </row>
    <row r="10550" spans="1:14" x14ac:dyDescent="0.2">
      <c r="A10550" t="s">
        <v>10798</v>
      </c>
      <c r="B10550" t="s">
        <v>35673</v>
      </c>
      <c r="I10550" t="s">
        <v>3</v>
      </c>
      <c r="J10550">
        <v>30.15</v>
      </c>
      <c r="M10550">
        <v>30.15</v>
      </c>
      <c r="N10550">
        <f t="shared" si="164"/>
        <v>0</v>
      </c>
    </row>
    <row r="10551" spans="1:14" x14ac:dyDescent="0.2">
      <c r="A10551" t="s">
        <v>10799</v>
      </c>
      <c r="B10551" t="s">
        <v>35674</v>
      </c>
      <c r="I10551" t="s">
        <v>3</v>
      </c>
      <c r="J10551">
        <v>26.68</v>
      </c>
      <c r="M10551">
        <v>26.68</v>
      </c>
      <c r="N10551">
        <f t="shared" si="164"/>
        <v>0</v>
      </c>
    </row>
    <row r="10552" spans="1:14" x14ac:dyDescent="0.2">
      <c r="A10552" t="s">
        <v>10800</v>
      </c>
      <c r="B10552" t="s">
        <v>35674</v>
      </c>
      <c r="I10552" t="s">
        <v>3</v>
      </c>
      <c r="J10552">
        <v>24.16</v>
      </c>
      <c r="M10552">
        <v>24.16</v>
      </c>
      <c r="N10552">
        <f t="shared" si="164"/>
        <v>0</v>
      </c>
    </row>
    <row r="10553" spans="1:14" x14ac:dyDescent="0.2">
      <c r="A10553" t="s">
        <v>10801</v>
      </c>
      <c r="B10553" t="s">
        <v>35675</v>
      </c>
      <c r="I10553" t="s">
        <v>3</v>
      </c>
      <c r="J10553">
        <v>41.18</v>
      </c>
      <c r="M10553">
        <v>41.18</v>
      </c>
      <c r="N10553">
        <f t="shared" si="164"/>
        <v>0</v>
      </c>
    </row>
    <row r="10554" spans="1:14" x14ac:dyDescent="0.2">
      <c r="A10554" t="s">
        <v>10802</v>
      </c>
      <c r="B10554" t="s">
        <v>35675</v>
      </c>
      <c r="I10554" t="s">
        <v>3</v>
      </c>
      <c r="J10554">
        <v>38.04</v>
      </c>
      <c r="M10554">
        <v>38.04</v>
      </c>
      <c r="N10554">
        <f t="shared" si="164"/>
        <v>0</v>
      </c>
    </row>
    <row r="10555" spans="1:14" x14ac:dyDescent="0.2">
      <c r="A10555" t="s">
        <v>10803</v>
      </c>
      <c r="B10555" t="s">
        <v>35676</v>
      </c>
      <c r="I10555" t="s">
        <v>3</v>
      </c>
      <c r="J10555">
        <v>37.520000000000003</v>
      </c>
      <c r="M10555">
        <v>37.520000000000003</v>
      </c>
      <c r="N10555">
        <f t="shared" si="164"/>
        <v>0</v>
      </c>
    </row>
    <row r="10556" spans="1:14" x14ac:dyDescent="0.2">
      <c r="A10556" t="s">
        <v>10804</v>
      </c>
      <c r="B10556" t="s">
        <v>35676</v>
      </c>
      <c r="I10556" t="s">
        <v>3</v>
      </c>
      <c r="J10556">
        <v>34.299999999999997</v>
      </c>
      <c r="M10556">
        <v>34.299999999999997</v>
      </c>
      <c r="N10556">
        <f t="shared" si="164"/>
        <v>0</v>
      </c>
    </row>
    <row r="10557" spans="1:14" x14ac:dyDescent="0.2">
      <c r="A10557" t="s">
        <v>10805</v>
      </c>
      <c r="B10557" t="s">
        <v>35677</v>
      </c>
      <c r="I10557" t="s">
        <v>3</v>
      </c>
      <c r="J10557">
        <v>36.51</v>
      </c>
      <c r="M10557">
        <v>36.51</v>
      </c>
      <c r="N10557">
        <f t="shared" si="164"/>
        <v>0</v>
      </c>
    </row>
    <row r="10558" spans="1:14" x14ac:dyDescent="0.2">
      <c r="A10558" t="s">
        <v>10806</v>
      </c>
      <c r="B10558" t="s">
        <v>35677</v>
      </c>
      <c r="I10558" t="s">
        <v>3</v>
      </c>
      <c r="J10558">
        <v>33.19</v>
      </c>
      <c r="M10558">
        <v>33.19</v>
      </c>
      <c r="N10558">
        <f t="shared" si="164"/>
        <v>0</v>
      </c>
    </row>
    <row r="10559" spans="1:14" x14ac:dyDescent="0.2">
      <c r="A10559" t="s">
        <v>10807</v>
      </c>
      <c r="B10559" t="s">
        <v>35678</v>
      </c>
      <c r="I10559" t="s">
        <v>3</v>
      </c>
      <c r="J10559">
        <v>33.64</v>
      </c>
      <c r="M10559">
        <v>33.64</v>
      </c>
      <c r="N10559">
        <f t="shared" si="164"/>
        <v>0</v>
      </c>
    </row>
    <row r="10560" spans="1:14" x14ac:dyDescent="0.2">
      <c r="A10560" t="s">
        <v>10808</v>
      </c>
      <c r="B10560" t="s">
        <v>35678</v>
      </c>
      <c r="I10560" t="s">
        <v>3</v>
      </c>
      <c r="J10560">
        <v>30.39</v>
      </c>
      <c r="M10560">
        <v>30.39</v>
      </c>
      <c r="N10560">
        <f t="shared" si="164"/>
        <v>0</v>
      </c>
    </row>
    <row r="10561" spans="1:14" x14ac:dyDescent="0.2">
      <c r="A10561" t="s">
        <v>10809</v>
      </c>
      <c r="B10561" t="s">
        <v>35679</v>
      </c>
      <c r="I10561" t="s">
        <v>3</v>
      </c>
      <c r="J10561">
        <v>19.239999999999998</v>
      </c>
      <c r="M10561">
        <v>19.239999999999998</v>
      </c>
      <c r="N10561">
        <f t="shared" si="164"/>
        <v>0</v>
      </c>
    </row>
    <row r="10562" spans="1:14" x14ac:dyDescent="0.2">
      <c r="A10562" t="s">
        <v>10810</v>
      </c>
      <c r="B10562" t="s">
        <v>35679</v>
      </c>
      <c r="I10562" t="s">
        <v>3</v>
      </c>
      <c r="J10562">
        <v>18.27</v>
      </c>
      <c r="M10562">
        <v>18.27</v>
      </c>
      <c r="N10562">
        <f t="shared" si="164"/>
        <v>0</v>
      </c>
    </row>
    <row r="10563" spans="1:14" x14ac:dyDescent="0.2">
      <c r="A10563" t="s">
        <v>10811</v>
      </c>
      <c r="B10563" t="s">
        <v>35680</v>
      </c>
      <c r="I10563" t="s">
        <v>3</v>
      </c>
      <c r="J10563">
        <v>25.81</v>
      </c>
      <c r="M10563">
        <v>25.81</v>
      </c>
      <c r="N10563">
        <f t="shared" si="164"/>
        <v>0</v>
      </c>
    </row>
    <row r="10564" spans="1:14" x14ac:dyDescent="0.2">
      <c r="A10564" t="s">
        <v>10812</v>
      </c>
      <c r="B10564" t="s">
        <v>35680</v>
      </c>
      <c r="I10564" t="s">
        <v>3</v>
      </c>
      <c r="J10564">
        <v>24.26</v>
      </c>
      <c r="M10564">
        <v>24.26</v>
      </c>
      <c r="N10564">
        <f t="shared" ref="N10564:N10627" si="165">J10564-M10564</f>
        <v>0</v>
      </c>
    </row>
    <row r="10565" spans="1:14" x14ac:dyDescent="0.2">
      <c r="A10565" t="s">
        <v>10813</v>
      </c>
      <c r="B10565" t="s">
        <v>35681</v>
      </c>
      <c r="I10565" t="s">
        <v>3</v>
      </c>
      <c r="J10565">
        <v>20.53</v>
      </c>
      <c r="M10565">
        <v>20.53</v>
      </c>
      <c r="N10565">
        <f t="shared" si="165"/>
        <v>0</v>
      </c>
    </row>
    <row r="10566" spans="1:14" x14ac:dyDescent="0.2">
      <c r="A10566" t="s">
        <v>10814</v>
      </c>
      <c r="B10566" t="s">
        <v>35681</v>
      </c>
      <c r="I10566" t="s">
        <v>3</v>
      </c>
      <c r="J10566">
        <v>19.05</v>
      </c>
      <c r="M10566">
        <v>19.05</v>
      </c>
      <c r="N10566">
        <f t="shared" si="165"/>
        <v>0</v>
      </c>
    </row>
    <row r="10567" spans="1:14" x14ac:dyDescent="0.2">
      <c r="A10567" t="s">
        <v>10815</v>
      </c>
      <c r="B10567" t="s">
        <v>35682</v>
      </c>
      <c r="I10567" t="s">
        <v>3</v>
      </c>
      <c r="J10567">
        <v>15.26</v>
      </c>
      <c r="M10567">
        <v>15.26</v>
      </c>
      <c r="N10567">
        <f t="shared" si="165"/>
        <v>0</v>
      </c>
    </row>
    <row r="10568" spans="1:14" x14ac:dyDescent="0.2">
      <c r="A10568" t="s">
        <v>10816</v>
      </c>
      <c r="B10568" t="s">
        <v>35682</v>
      </c>
      <c r="I10568" t="s">
        <v>3</v>
      </c>
      <c r="J10568">
        <v>13.85</v>
      </c>
      <c r="M10568">
        <v>13.85</v>
      </c>
      <c r="N10568">
        <f t="shared" si="165"/>
        <v>0</v>
      </c>
    </row>
    <row r="10569" spans="1:14" x14ac:dyDescent="0.2">
      <c r="A10569" t="s">
        <v>10817</v>
      </c>
      <c r="B10569" t="s">
        <v>35683</v>
      </c>
      <c r="I10569" t="s">
        <v>3</v>
      </c>
      <c r="J10569">
        <v>39.82</v>
      </c>
      <c r="M10569">
        <v>39.82</v>
      </c>
      <c r="N10569">
        <f t="shared" si="165"/>
        <v>0</v>
      </c>
    </row>
    <row r="10570" spans="1:14" x14ac:dyDescent="0.2">
      <c r="A10570" t="s">
        <v>10818</v>
      </c>
      <c r="B10570" t="s">
        <v>35683</v>
      </c>
      <c r="I10570" t="s">
        <v>3</v>
      </c>
      <c r="J10570">
        <v>36.56</v>
      </c>
      <c r="M10570">
        <v>36.56</v>
      </c>
      <c r="N10570">
        <f t="shared" si="165"/>
        <v>0</v>
      </c>
    </row>
    <row r="10571" spans="1:14" x14ac:dyDescent="0.2">
      <c r="A10571" t="s">
        <v>10819</v>
      </c>
      <c r="B10571" t="s">
        <v>35684</v>
      </c>
      <c r="I10571" t="s">
        <v>3</v>
      </c>
      <c r="J10571">
        <v>35.15</v>
      </c>
      <c r="M10571">
        <v>35.15</v>
      </c>
      <c r="N10571">
        <f t="shared" si="165"/>
        <v>0</v>
      </c>
    </row>
    <row r="10572" spans="1:14" x14ac:dyDescent="0.2">
      <c r="A10572" t="s">
        <v>10820</v>
      </c>
      <c r="B10572" t="s">
        <v>35684</v>
      </c>
      <c r="I10572" t="s">
        <v>3</v>
      </c>
      <c r="J10572">
        <v>31.9</v>
      </c>
      <c r="M10572">
        <v>31.9</v>
      </c>
      <c r="N10572">
        <f t="shared" si="165"/>
        <v>0</v>
      </c>
    </row>
    <row r="10573" spans="1:14" x14ac:dyDescent="0.2">
      <c r="A10573" t="s">
        <v>10821</v>
      </c>
      <c r="B10573" t="s">
        <v>35685</v>
      </c>
      <c r="I10573" t="s">
        <v>3</v>
      </c>
      <c r="J10573">
        <v>38.93</v>
      </c>
      <c r="M10573">
        <v>38.93</v>
      </c>
      <c r="N10573">
        <f t="shared" si="165"/>
        <v>0</v>
      </c>
    </row>
    <row r="10574" spans="1:14" x14ac:dyDescent="0.2">
      <c r="A10574" t="s">
        <v>10822</v>
      </c>
      <c r="B10574" t="s">
        <v>35685</v>
      </c>
      <c r="I10574" t="s">
        <v>3</v>
      </c>
      <c r="J10574">
        <v>35.57</v>
      </c>
      <c r="M10574">
        <v>35.57</v>
      </c>
      <c r="N10574">
        <f t="shared" si="165"/>
        <v>0</v>
      </c>
    </row>
    <row r="10575" spans="1:14" x14ac:dyDescent="0.2">
      <c r="A10575" t="s">
        <v>10823</v>
      </c>
      <c r="B10575" t="s">
        <v>35686</v>
      </c>
      <c r="I10575" t="s">
        <v>3</v>
      </c>
      <c r="J10575">
        <v>34.21</v>
      </c>
      <c r="M10575">
        <v>34.21</v>
      </c>
      <c r="N10575">
        <f t="shared" si="165"/>
        <v>0</v>
      </c>
    </row>
    <row r="10576" spans="1:14" x14ac:dyDescent="0.2">
      <c r="A10576" t="s">
        <v>10824</v>
      </c>
      <c r="B10576" t="s">
        <v>35686</v>
      </c>
      <c r="I10576" t="s">
        <v>3</v>
      </c>
      <c r="J10576">
        <v>31.03</v>
      </c>
      <c r="M10576">
        <v>31.03</v>
      </c>
      <c r="N10576">
        <f t="shared" si="165"/>
        <v>0</v>
      </c>
    </row>
    <row r="10577" spans="1:14" x14ac:dyDescent="0.2">
      <c r="A10577" t="s">
        <v>10825</v>
      </c>
      <c r="B10577" t="s">
        <v>35687</v>
      </c>
      <c r="I10577" t="s">
        <v>3</v>
      </c>
      <c r="J10577">
        <v>33.299999999999997</v>
      </c>
      <c r="M10577">
        <v>33.299999999999997</v>
      </c>
      <c r="N10577">
        <f t="shared" si="165"/>
        <v>0</v>
      </c>
    </row>
    <row r="10578" spans="1:14" x14ac:dyDescent="0.2">
      <c r="A10578" t="s">
        <v>10826</v>
      </c>
      <c r="B10578" t="s">
        <v>35687</v>
      </c>
      <c r="I10578" t="s">
        <v>3</v>
      </c>
      <c r="J10578">
        <v>30.05</v>
      </c>
      <c r="M10578">
        <v>30.05</v>
      </c>
      <c r="N10578">
        <f t="shared" si="165"/>
        <v>0</v>
      </c>
    </row>
    <row r="10579" spans="1:14" x14ac:dyDescent="0.2">
      <c r="A10579" t="s">
        <v>10827</v>
      </c>
      <c r="B10579" t="s">
        <v>35688</v>
      </c>
      <c r="I10579" t="s">
        <v>3</v>
      </c>
      <c r="J10579">
        <v>29.79</v>
      </c>
      <c r="M10579">
        <v>29.79</v>
      </c>
      <c r="N10579">
        <f t="shared" si="165"/>
        <v>0</v>
      </c>
    </row>
    <row r="10580" spans="1:14" x14ac:dyDescent="0.2">
      <c r="A10580" t="s">
        <v>10828</v>
      </c>
      <c r="B10580" t="s">
        <v>35688</v>
      </c>
      <c r="I10580" t="s">
        <v>3</v>
      </c>
      <c r="J10580">
        <v>26.92</v>
      </c>
      <c r="M10580">
        <v>26.92</v>
      </c>
      <c r="N10580">
        <f t="shared" si="165"/>
        <v>0</v>
      </c>
    </row>
    <row r="10581" spans="1:14" x14ac:dyDescent="0.2">
      <c r="A10581" t="s">
        <v>10829</v>
      </c>
      <c r="B10581" t="s">
        <v>35689</v>
      </c>
      <c r="I10581" t="s">
        <v>3</v>
      </c>
      <c r="J10581">
        <v>36.979999999999997</v>
      </c>
      <c r="M10581">
        <v>36.979999999999997</v>
      </c>
      <c r="N10581">
        <f t="shared" si="165"/>
        <v>0</v>
      </c>
    </row>
    <row r="10582" spans="1:14" x14ac:dyDescent="0.2">
      <c r="A10582" t="s">
        <v>10830</v>
      </c>
      <c r="B10582" t="s">
        <v>35689</v>
      </c>
      <c r="I10582" t="s">
        <v>3</v>
      </c>
      <c r="J10582">
        <v>34.69</v>
      </c>
      <c r="M10582">
        <v>34.69</v>
      </c>
      <c r="N10582">
        <f t="shared" si="165"/>
        <v>0</v>
      </c>
    </row>
    <row r="10583" spans="1:14" x14ac:dyDescent="0.2">
      <c r="A10583" t="s">
        <v>10831</v>
      </c>
      <c r="B10583" t="s">
        <v>35690</v>
      </c>
      <c r="I10583" t="s">
        <v>3</v>
      </c>
      <c r="J10583">
        <v>46.87</v>
      </c>
      <c r="M10583">
        <v>46.87</v>
      </c>
      <c r="N10583">
        <f t="shared" si="165"/>
        <v>0</v>
      </c>
    </row>
    <row r="10584" spans="1:14" x14ac:dyDescent="0.2">
      <c r="A10584" t="s">
        <v>10832</v>
      </c>
      <c r="B10584" t="s">
        <v>35690</v>
      </c>
      <c r="I10584" t="s">
        <v>3</v>
      </c>
      <c r="J10584">
        <v>44.57</v>
      </c>
      <c r="M10584">
        <v>44.57</v>
      </c>
      <c r="N10584">
        <f t="shared" si="165"/>
        <v>0</v>
      </c>
    </row>
    <row r="10585" spans="1:14" x14ac:dyDescent="0.2">
      <c r="A10585" t="s">
        <v>10833</v>
      </c>
      <c r="B10585" t="s">
        <v>35691</v>
      </c>
      <c r="I10585" t="s">
        <v>3</v>
      </c>
      <c r="J10585">
        <v>53.47</v>
      </c>
      <c r="M10585">
        <v>53.47</v>
      </c>
      <c r="N10585">
        <f t="shared" si="165"/>
        <v>0</v>
      </c>
    </row>
    <row r="10586" spans="1:14" x14ac:dyDescent="0.2">
      <c r="A10586" t="s">
        <v>10834</v>
      </c>
      <c r="B10586" t="s">
        <v>35691</v>
      </c>
      <c r="I10586" t="s">
        <v>3</v>
      </c>
      <c r="J10586">
        <v>50.56</v>
      </c>
      <c r="M10586">
        <v>50.56</v>
      </c>
      <c r="N10586">
        <f t="shared" si="165"/>
        <v>0</v>
      </c>
    </row>
    <row r="10587" spans="1:14" x14ac:dyDescent="0.2">
      <c r="A10587" t="s">
        <v>10835</v>
      </c>
      <c r="B10587" t="s">
        <v>35692</v>
      </c>
      <c r="I10587" t="s">
        <v>3</v>
      </c>
      <c r="J10587">
        <v>30.99</v>
      </c>
      <c r="M10587">
        <v>30.99</v>
      </c>
      <c r="N10587">
        <f t="shared" si="165"/>
        <v>0</v>
      </c>
    </row>
    <row r="10588" spans="1:14" x14ac:dyDescent="0.2">
      <c r="A10588" t="s">
        <v>10836</v>
      </c>
      <c r="B10588" t="s">
        <v>35692</v>
      </c>
      <c r="I10588" t="s">
        <v>3</v>
      </c>
      <c r="J10588">
        <v>27.89</v>
      </c>
      <c r="M10588">
        <v>27.89</v>
      </c>
      <c r="N10588">
        <f t="shared" si="165"/>
        <v>0</v>
      </c>
    </row>
    <row r="10589" spans="1:14" x14ac:dyDescent="0.2">
      <c r="A10589" t="s">
        <v>10837</v>
      </c>
      <c r="B10589" t="s">
        <v>35693</v>
      </c>
      <c r="I10589" t="s">
        <v>3</v>
      </c>
      <c r="J10589">
        <v>51.76</v>
      </c>
      <c r="M10589">
        <v>51.76</v>
      </c>
      <c r="N10589">
        <f t="shared" si="165"/>
        <v>0</v>
      </c>
    </row>
    <row r="10590" spans="1:14" x14ac:dyDescent="0.2">
      <c r="A10590" t="s">
        <v>10838</v>
      </c>
      <c r="B10590" t="s">
        <v>35693</v>
      </c>
      <c r="I10590" t="s">
        <v>3</v>
      </c>
      <c r="J10590">
        <v>46.93</v>
      </c>
      <c r="M10590">
        <v>46.93</v>
      </c>
      <c r="N10590">
        <f t="shared" si="165"/>
        <v>0</v>
      </c>
    </row>
    <row r="10591" spans="1:14" x14ac:dyDescent="0.2">
      <c r="A10591" t="s">
        <v>10839</v>
      </c>
      <c r="B10591" t="s">
        <v>35694</v>
      </c>
      <c r="I10591" t="s">
        <v>3</v>
      </c>
      <c r="J10591">
        <v>49.17</v>
      </c>
      <c r="M10591">
        <v>49.17</v>
      </c>
      <c r="N10591">
        <f t="shared" si="165"/>
        <v>0</v>
      </c>
    </row>
    <row r="10592" spans="1:14" x14ac:dyDescent="0.2">
      <c r="A10592" t="s">
        <v>10840</v>
      </c>
      <c r="B10592" t="s">
        <v>35694</v>
      </c>
      <c r="I10592" t="s">
        <v>3</v>
      </c>
      <c r="J10592">
        <v>44.38</v>
      </c>
      <c r="M10592">
        <v>44.38</v>
      </c>
      <c r="N10592">
        <f t="shared" si="165"/>
        <v>0</v>
      </c>
    </row>
    <row r="10593" spans="1:14" x14ac:dyDescent="0.2">
      <c r="A10593" t="s">
        <v>10841</v>
      </c>
      <c r="B10593" t="s">
        <v>35695</v>
      </c>
      <c r="I10593" t="s">
        <v>3</v>
      </c>
      <c r="J10593">
        <v>62.75</v>
      </c>
      <c r="M10593">
        <v>62.75</v>
      </c>
      <c r="N10593">
        <f t="shared" si="165"/>
        <v>0</v>
      </c>
    </row>
    <row r="10594" spans="1:14" x14ac:dyDescent="0.2">
      <c r="A10594" t="s">
        <v>10842</v>
      </c>
      <c r="B10594" t="s">
        <v>35695</v>
      </c>
      <c r="I10594" t="s">
        <v>3</v>
      </c>
      <c r="J10594">
        <v>57.8</v>
      </c>
      <c r="M10594">
        <v>57.8</v>
      </c>
      <c r="N10594">
        <f t="shared" si="165"/>
        <v>0</v>
      </c>
    </row>
    <row r="10595" spans="1:14" x14ac:dyDescent="0.2">
      <c r="A10595" t="s">
        <v>10843</v>
      </c>
      <c r="B10595" t="s">
        <v>35696</v>
      </c>
      <c r="I10595" t="s">
        <v>3</v>
      </c>
      <c r="J10595">
        <v>61.15</v>
      </c>
      <c r="M10595">
        <v>61.15</v>
      </c>
      <c r="N10595">
        <f t="shared" si="165"/>
        <v>0</v>
      </c>
    </row>
    <row r="10596" spans="1:14" x14ac:dyDescent="0.2">
      <c r="A10596" t="s">
        <v>10844</v>
      </c>
      <c r="B10596" t="s">
        <v>35696</v>
      </c>
      <c r="I10596" t="s">
        <v>3</v>
      </c>
      <c r="J10596">
        <v>56.23</v>
      </c>
      <c r="M10596">
        <v>56.23</v>
      </c>
      <c r="N10596">
        <f t="shared" si="165"/>
        <v>0</v>
      </c>
    </row>
    <row r="10597" spans="1:14" x14ac:dyDescent="0.2">
      <c r="A10597" t="s">
        <v>10845</v>
      </c>
      <c r="B10597" t="s">
        <v>35697</v>
      </c>
      <c r="I10597" t="s">
        <v>3</v>
      </c>
      <c r="J10597">
        <v>56.35</v>
      </c>
      <c r="M10597">
        <v>56.35</v>
      </c>
      <c r="N10597">
        <f t="shared" si="165"/>
        <v>0</v>
      </c>
    </row>
    <row r="10598" spans="1:14" x14ac:dyDescent="0.2">
      <c r="A10598" t="s">
        <v>10846</v>
      </c>
      <c r="B10598" t="s">
        <v>35697</v>
      </c>
      <c r="I10598" t="s">
        <v>3</v>
      </c>
      <c r="J10598">
        <v>51.54</v>
      </c>
      <c r="M10598">
        <v>51.54</v>
      </c>
      <c r="N10598">
        <f t="shared" si="165"/>
        <v>0</v>
      </c>
    </row>
    <row r="10599" spans="1:14" x14ac:dyDescent="0.2">
      <c r="A10599" t="s">
        <v>10847</v>
      </c>
      <c r="B10599" t="s">
        <v>35698</v>
      </c>
      <c r="I10599" t="s">
        <v>3</v>
      </c>
      <c r="J10599">
        <v>58.95</v>
      </c>
      <c r="M10599">
        <v>58.95</v>
      </c>
      <c r="N10599">
        <f t="shared" si="165"/>
        <v>0</v>
      </c>
    </row>
    <row r="10600" spans="1:14" x14ac:dyDescent="0.2">
      <c r="A10600" t="s">
        <v>10848</v>
      </c>
      <c r="B10600" t="s">
        <v>35698</v>
      </c>
      <c r="I10600" t="s">
        <v>3</v>
      </c>
      <c r="J10600">
        <v>53.3</v>
      </c>
      <c r="M10600">
        <v>53.3</v>
      </c>
      <c r="N10600">
        <f t="shared" si="165"/>
        <v>0</v>
      </c>
    </row>
    <row r="10601" spans="1:14" x14ac:dyDescent="0.2">
      <c r="A10601" t="s">
        <v>10849</v>
      </c>
      <c r="B10601" t="s">
        <v>35699</v>
      </c>
      <c r="I10601" t="s">
        <v>3</v>
      </c>
      <c r="J10601">
        <v>56.56</v>
      </c>
      <c r="M10601">
        <v>56.56</v>
      </c>
      <c r="N10601">
        <f t="shared" si="165"/>
        <v>0</v>
      </c>
    </row>
    <row r="10602" spans="1:14" x14ac:dyDescent="0.2">
      <c r="A10602" t="s">
        <v>10850</v>
      </c>
      <c r="B10602" t="s">
        <v>35699</v>
      </c>
      <c r="I10602" t="s">
        <v>3</v>
      </c>
      <c r="J10602">
        <v>50.86</v>
      </c>
      <c r="M10602">
        <v>50.86</v>
      </c>
      <c r="N10602">
        <f t="shared" si="165"/>
        <v>0</v>
      </c>
    </row>
    <row r="10603" spans="1:14" x14ac:dyDescent="0.2">
      <c r="A10603" t="s">
        <v>10851</v>
      </c>
      <c r="B10603" t="s">
        <v>35700</v>
      </c>
      <c r="I10603" t="s">
        <v>3</v>
      </c>
      <c r="J10603">
        <v>52.9</v>
      </c>
      <c r="M10603">
        <v>52.9</v>
      </c>
      <c r="N10603">
        <f t="shared" si="165"/>
        <v>0</v>
      </c>
    </row>
    <row r="10604" spans="1:14" x14ac:dyDescent="0.2">
      <c r="A10604" t="s">
        <v>10852</v>
      </c>
      <c r="B10604" t="s">
        <v>35700</v>
      </c>
      <c r="I10604" t="s">
        <v>3</v>
      </c>
      <c r="J10604">
        <v>47.53</v>
      </c>
      <c r="M10604">
        <v>47.53</v>
      </c>
      <c r="N10604">
        <f t="shared" si="165"/>
        <v>0</v>
      </c>
    </row>
    <row r="10605" spans="1:14" x14ac:dyDescent="0.2">
      <c r="A10605" t="s">
        <v>10853</v>
      </c>
      <c r="B10605" t="s">
        <v>35701</v>
      </c>
      <c r="I10605" t="s">
        <v>3</v>
      </c>
      <c r="J10605">
        <v>46.21</v>
      </c>
      <c r="M10605">
        <v>46.21</v>
      </c>
      <c r="N10605">
        <f t="shared" si="165"/>
        <v>0</v>
      </c>
    </row>
    <row r="10606" spans="1:14" x14ac:dyDescent="0.2">
      <c r="A10606" t="s">
        <v>10854</v>
      </c>
      <c r="B10606" t="s">
        <v>35701</v>
      </c>
      <c r="I10606" t="s">
        <v>3</v>
      </c>
      <c r="J10606">
        <v>41.27</v>
      </c>
      <c r="M10606">
        <v>41.27</v>
      </c>
      <c r="N10606">
        <f t="shared" si="165"/>
        <v>0</v>
      </c>
    </row>
    <row r="10607" spans="1:14" x14ac:dyDescent="0.2">
      <c r="A10607" t="s">
        <v>10855</v>
      </c>
      <c r="B10607" t="s">
        <v>35702</v>
      </c>
      <c r="I10607" t="s">
        <v>3</v>
      </c>
      <c r="J10607">
        <v>20.61</v>
      </c>
      <c r="M10607">
        <v>20.61</v>
      </c>
      <c r="N10607">
        <f t="shared" si="165"/>
        <v>0</v>
      </c>
    </row>
    <row r="10608" spans="1:14" x14ac:dyDescent="0.2">
      <c r="A10608" t="s">
        <v>10856</v>
      </c>
      <c r="B10608" t="s">
        <v>35702</v>
      </c>
      <c r="I10608" t="s">
        <v>3</v>
      </c>
      <c r="J10608">
        <v>18.07</v>
      </c>
      <c r="M10608">
        <v>18.07</v>
      </c>
      <c r="N10608">
        <f t="shared" si="165"/>
        <v>0</v>
      </c>
    </row>
    <row r="10609" spans="1:14" x14ac:dyDescent="0.2">
      <c r="A10609" t="s">
        <v>10857</v>
      </c>
      <c r="B10609" t="s">
        <v>35703</v>
      </c>
      <c r="I10609" t="s">
        <v>3</v>
      </c>
      <c r="J10609">
        <v>22.74</v>
      </c>
      <c r="M10609">
        <v>22.74</v>
      </c>
      <c r="N10609">
        <f t="shared" si="165"/>
        <v>0</v>
      </c>
    </row>
    <row r="10610" spans="1:14" x14ac:dyDescent="0.2">
      <c r="A10610" t="s">
        <v>10858</v>
      </c>
      <c r="B10610" t="s">
        <v>35703</v>
      </c>
      <c r="I10610" t="s">
        <v>3</v>
      </c>
      <c r="J10610">
        <v>20.190000000000001</v>
      </c>
      <c r="M10610">
        <v>20.190000000000001</v>
      </c>
      <c r="N10610">
        <f t="shared" si="165"/>
        <v>0</v>
      </c>
    </row>
    <row r="10611" spans="1:14" x14ac:dyDescent="0.2">
      <c r="A10611" t="s">
        <v>10859</v>
      </c>
      <c r="B10611" t="s">
        <v>35704</v>
      </c>
      <c r="I10611" t="s">
        <v>3</v>
      </c>
      <c r="J10611">
        <v>27.99</v>
      </c>
      <c r="M10611">
        <v>27.99</v>
      </c>
      <c r="N10611">
        <f t="shared" si="165"/>
        <v>0</v>
      </c>
    </row>
    <row r="10612" spans="1:14" x14ac:dyDescent="0.2">
      <c r="A10612" t="s">
        <v>10860</v>
      </c>
      <c r="B10612" t="s">
        <v>35704</v>
      </c>
      <c r="I10612" t="s">
        <v>3</v>
      </c>
      <c r="J10612">
        <v>25.69</v>
      </c>
      <c r="M10612">
        <v>25.69</v>
      </c>
      <c r="N10612">
        <f t="shared" si="165"/>
        <v>0</v>
      </c>
    </row>
    <row r="10613" spans="1:14" x14ac:dyDescent="0.2">
      <c r="A10613" t="s">
        <v>28058</v>
      </c>
      <c r="B10613" t="s">
        <v>35705</v>
      </c>
      <c r="I10613" t="s">
        <v>3</v>
      </c>
      <c r="J10613">
        <v>23.68</v>
      </c>
      <c r="M10613">
        <v>23.68</v>
      </c>
      <c r="N10613">
        <f t="shared" si="165"/>
        <v>0</v>
      </c>
    </row>
    <row r="10614" spans="1:14" x14ac:dyDescent="0.2">
      <c r="A10614" t="s">
        <v>28059</v>
      </c>
      <c r="B10614" t="s">
        <v>35705</v>
      </c>
      <c r="I10614" t="s">
        <v>3</v>
      </c>
      <c r="J10614">
        <v>21.38</v>
      </c>
      <c r="M10614">
        <v>21.38</v>
      </c>
      <c r="N10614">
        <f t="shared" si="165"/>
        <v>0</v>
      </c>
    </row>
    <row r="10615" spans="1:14" x14ac:dyDescent="0.2">
      <c r="A10615" t="s">
        <v>28060</v>
      </c>
      <c r="B10615" t="s">
        <v>35706</v>
      </c>
      <c r="I10615" t="s">
        <v>3</v>
      </c>
      <c r="J10615">
        <v>30.34</v>
      </c>
      <c r="M10615">
        <v>30.34</v>
      </c>
      <c r="N10615">
        <f t="shared" si="165"/>
        <v>0</v>
      </c>
    </row>
    <row r="10616" spans="1:14" x14ac:dyDescent="0.2">
      <c r="A10616" t="s">
        <v>28061</v>
      </c>
      <c r="B10616" t="s">
        <v>35706</v>
      </c>
      <c r="I10616" t="s">
        <v>3</v>
      </c>
      <c r="J10616">
        <v>27.76</v>
      </c>
      <c r="M10616">
        <v>27.76</v>
      </c>
      <c r="N10616">
        <f t="shared" si="165"/>
        <v>0</v>
      </c>
    </row>
    <row r="10617" spans="1:14" x14ac:dyDescent="0.2">
      <c r="A10617" t="s">
        <v>28062</v>
      </c>
      <c r="B10617" t="s">
        <v>35707</v>
      </c>
      <c r="I10617" t="s">
        <v>3</v>
      </c>
      <c r="J10617">
        <v>25.95</v>
      </c>
      <c r="M10617">
        <v>25.95</v>
      </c>
      <c r="N10617">
        <f t="shared" si="165"/>
        <v>0</v>
      </c>
    </row>
    <row r="10618" spans="1:14" x14ac:dyDescent="0.2">
      <c r="A10618" t="s">
        <v>28063</v>
      </c>
      <c r="B10618" t="s">
        <v>35707</v>
      </c>
      <c r="I10618" t="s">
        <v>3</v>
      </c>
      <c r="J10618">
        <v>23.36</v>
      </c>
      <c r="M10618">
        <v>23.36</v>
      </c>
      <c r="N10618">
        <f t="shared" si="165"/>
        <v>0</v>
      </c>
    </row>
    <row r="10619" spans="1:14" x14ac:dyDescent="0.2">
      <c r="A10619" t="s">
        <v>10861</v>
      </c>
      <c r="B10619" t="s">
        <v>35708</v>
      </c>
      <c r="I10619" t="s">
        <v>3</v>
      </c>
      <c r="J10619">
        <v>46.69</v>
      </c>
      <c r="M10619">
        <v>46.69</v>
      </c>
      <c r="N10619">
        <f t="shared" si="165"/>
        <v>0</v>
      </c>
    </row>
    <row r="10620" spans="1:14" x14ac:dyDescent="0.2">
      <c r="A10620" t="s">
        <v>10862</v>
      </c>
      <c r="B10620" t="s">
        <v>35708</v>
      </c>
      <c r="I10620" t="s">
        <v>3</v>
      </c>
      <c r="J10620">
        <v>42.84</v>
      </c>
      <c r="M10620">
        <v>42.84</v>
      </c>
      <c r="N10620">
        <f t="shared" si="165"/>
        <v>0</v>
      </c>
    </row>
    <row r="10621" spans="1:14" x14ac:dyDescent="0.2">
      <c r="A10621" t="s">
        <v>10863</v>
      </c>
      <c r="B10621" t="s">
        <v>35709</v>
      </c>
      <c r="I10621" t="s">
        <v>3</v>
      </c>
      <c r="J10621">
        <v>54.36</v>
      </c>
      <c r="M10621">
        <v>54.36</v>
      </c>
      <c r="N10621">
        <f t="shared" si="165"/>
        <v>0</v>
      </c>
    </row>
    <row r="10622" spans="1:14" x14ac:dyDescent="0.2">
      <c r="A10622" t="s">
        <v>10864</v>
      </c>
      <c r="B10622" t="s">
        <v>35709</v>
      </c>
      <c r="I10622" t="s">
        <v>3</v>
      </c>
      <c r="J10622">
        <v>50.4</v>
      </c>
      <c r="M10622">
        <v>50.4</v>
      </c>
      <c r="N10622">
        <f t="shared" si="165"/>
        <v>0</v>
      </c>
    </row>
    <row r="10623" spans="1:14" x14ac:dyDescent="0.2">
      <c r="A10623" t="s">
        <v>10865</v>
      </c>
      <c r="B10623" t="s">
        <v>35710</v>
      </c>
      <c r="I10623" t="s">
        <v>4</v>
      </c>
      <c r="J10623">
        <v>17.079999999999998</v>
      </c>
      <c r="M10623">
        <v>17.079999999999998</v>
      </c>
      <c r="N10623">
        <f t="shared" si="165"/>
        <v>0</v>
      </c>
    </row>
    <row r="10624" spans="1:14" x14ac:dyDescent="0.2">
      <c r="A10624" t="s">
        <v>10866</v>
      </c>
      <c r="B10624" t="s">
        <v>35710</v>
      </c>
      <c r="I10624" t="s">
        <v>4</v>
      </c>
      <c r="J10624">
        <v>14.81</v>
      </c>
      <c r="M10624">
        <v>14.81</v>
      </c>
      <c r="N10624">
        <f t="shared" si="165"/>
        <v>0</v>
      </c>
    </row>
    <row r="10625" spans="1:14" x14ac:dyDescent="0.2">
      <c r="A10625" t="s">
        <v>10867</v>
      </c>
      <c r="B10625" t="s">
        <v>35711</v>
      </c>
      <c r="I10625" t="s">
        <v>4</v>
      </c>
      <c r="J10625">
        <v>18.11</v>
      </c>
      <c r="M10625">
        <v>18.11</v>
      </c>
      <c r="N10625">
        <f t="shared" si="165"/>
        <v>0</v>
      </c>
    </row>
    <row r="10626" spans="1:14" x14ac:dyDescent="0.2">
      <c r="A10626" t="s">
        <v>10868</v>
      </c>
      <c r="B10626" t="s">
        <v>35711</v>
      </c>
      <c r="I10626" t="s">
        <v>4</v>
      </c>
      <c r="J10626">
        <v>15.71</v>
      </c>
      <c r="M10626">
        <v>15.71</v>
      </c>
      <c r="N10626">
        <f t="shared" si="165"/>
        <v>0</v>
      </c>
    </row>
    <row r="10627" spans="1:14" x14ac:dyDescent="0.2">
      <c r="A10627" t="s">
        <v>10869</v>
      </c>
      <c r="B10627" t="s">
        <v>35712</v>
      </c>
      <c r="I10627" t="s">
        <v>4</v>
      </c>
      <c r="J10627">
        <v>17.98</v>
      </c>
      <c r="M10627">
        <v>17.98</v>
      </c>
      <c r="N10627">
        <f t="shared" si="165"/>
        <v>0</v>
      </c>
    </row>
    <row r="10628" spans="1:14" x14ac:dyDescent="0.2">
      <c r="A10628" t="s">
        <v>10870</v>
      </c>
      <c r="B10628" t="s">
        <v>35712</v>
      </c>
      <c r="I10628" t="s">
        <v>4</v>
      </c>
      <c r="J10628">
        <v>15.59</v>
      </c>
      <c r="M10628">
        <v>15.59</v>
      </c>
      <c r="N10628">
        <f t="shared" ref="N10628:N10691" si="166">J10628-M10628</f>
        <v>0</v>
      </c>
    </row>
    <row r="10629" spans="1:14" x14ac:dyDescent="0.2">
      <c r="A10629" t="s">
        <v>10871</v>
      </c>
      <c r="B10629" t="s">
        <v>10872</v>
      </c>
      <c r="I10629" t="s">
        <v>20</v>
      </c>
      <c r="J10629">
        <v>1039.6099999999999</v>
      </c>
      <c r="M10629">
        <v>1039.6099999999999</v>
      </c>
      <c r="N10629">
        <f t="shared" si="166"/>
        <v>0</v>
      </c>
    </row>
    <row r="10630" spans="1:14" x14ac:dyDescent="0.2">
      <c r="A10630" t="s">
        <v>10873</v>
      </c>
      <c r="B10630" t="s">
        <v>10872</v>
      </c>
      <c r="I10630" t="s">
        <v>20</v>
      </c>
      <c r="J10630">
        <v>958.72</v>
      </c>
      <c r="M10630">
        <v>958.72</v>
      </c>
      <c r="N10630">
        <f t="shared" si="166"/>
        <v>0</v>
      </c>
    </row>
    <row r="10631" spans="1:14" x14ac:dyDescent="0.2">
      <c r="A10631" t="s">
        <v>10874</v>
      </c>
      <c r="B10631" t="s">
        <v>35713</v>
      </c>
      <c r="I10631" t="s">
        <v>20</v>
      </c>
      <c r="J10631">
        <v>960.94</v>
      </c>
      <c r="M10631">
        <v>960.94</v>
      </c>
      <c r="N10631">
        <f t="shared" si="166"/>
        <v>0</v>
      </c>
    </row>
    <row r="10632" spans="1:14" x14ac:dyDescent="0.2">
      <c r="A10632" t="s">
        <v>10875</v>
      </c>
      <c r="B10632" t="s">
        <v>35713</v>
      </c>
      <c r="I10632" t="s">
        <v>20</v>
      </c>
      <c r="J10632">
        <v>874.3</v>
      </c>
      <c r="M10632">
        <v>874.3</v>
      </c>
      <c r="N10632">
        <f t="shared" si="166"/>
        <v>0</v>
      </c>
    </row>
    <row r="10633" spans="1:14" x14ac:dyDescent="0.2">
      <c r="A10633" t="s">
        <v>10876</v>
      </c>
      <c r="B10633" t="s">
        <v>35714</v>
      </c>
      <c r="I10633" t="s">
        <v>3</v>
      </c>
      <c r="J10633">
        <v>14.32</v>
      </c>
      <c r="M10633">
        <v>14.32</v>
      </c>
      <c r="N10633">
        <f t="shared" si="166"/>
        <v>0</v>
      </c>
    </row>
    <row r="10634" spans="1:14" x14ac:dyDescent="0.2">
      <c r="A10634" t="s">
        <v>10877</v>
      </c>
      <c r="B10634" t="s">
        <v>35714</v>
      </c>
      <c r="I10634" t="s">
        <v>3</v>
      </c>
      <c r="J10634">
        <v>13.17</v>
      </c>
      <c r="M10634">
        <v>13.17</v>
      </c>
      <c r="N10634">
        <f t="shared" si="166"/>
        <v>0</v>
      </c>
    </row>
    <row r="10635" spans="1:14" x14ac:dyDescent="0.2">
      <c r="A10635" t="s">
        <v>10878</v>
      </c>
      <c r="B10635" t="s">
        <v>35715</v>
      </c>
      <c r="I10635" t="s">
        <v>3</v>
      </c>
      <c r="J10635">
        <v>37.4</v>
      </c>
      <c r="M10635">
        <v>37.4</v>
      </c>
      <c r="N10635">
        <f t="shared" si="166"/>
        <v>0</v>
      </c>
    </row>
    <row r="10636" spans="1:14" x14ac:dyDescent="0.2">
      <c r="A10636" t="s">
        <v>10879</v>
      </c>
      <c r="B10636" t="s">
        <v>35715</v>
      </c>
      <c r="I10636" t="s">
        <v>3</v>
      </c>
      <c r="J10636">
        <v>34.869999999999997</v>
      </c>
      <c r="M10636">
        <v>34.869999999999997</v>
      </c>
      <c r="N10636">
        <f t="shared" si="166"/>
        <v>0</v>
      </c>
    </row>
    <row r="10637" spans="1:14" x14ac:dyDescent="0.2">
      <c r="A10637" t="s">
        <v>10880</v>
      </c>
      <c r="B10637" t="s">
        <v>35716</v>
      </c>
      <c r="I10637" t="s">
        <v>3</v>
      </c>
      <c r="J10637">
        <v>107.14</v>
      </c>
      <c r="M10637">
        <v>107.14</v>
      </c>
      <c r="N10637">
        <f t="shared" si="166"/>
        <v>0</v>
      </c>
    </row>
    <row r="10638" spans="1:14" x14ac:dyDescent="0.2">
      <c r="A10638" t="s">
        <v>10881</v>
      </c>
      <c r="B10638" t="s">
        <v>35716</v>
      </c>
      <c r="I10638" t="s">
        <v>3</v>
      </c>
      <c r="J10638">
        <v>105.99</v>
      </c>
      <c r="M10638">
        <v>105.99</v>
      </c>
      <c r="N10638">
        <f t="shared" si="166"/>
        <v>0</v>
      </c>
    </row>
    <row r="10639" spans="1:14" x14ac:dyDescent="0.2">
      <c r="A10639" t="s">
        <v>10882</v>
      </c>
      <c r="B10639" t="s">
        <v>35717</v>
      </c>
      <c r="I10639" t="s">
        <v>3</v>
      </c>
      <c r="J10639">
        <v>183.02</v>
      </c>
      <c r="M10639">
        <v>183.02</v>
      </c>
      <c r="N10639">
        <f t="shared" si="166"/>
        <v>0</v>
      </c>
    </row>
    <row r="10640" spans="1:14" x14ac:dyDescent="0.2">
      <c r="A10640" t="s">
        <v>10883</v>
      </c>
      <c r="B10640" t="s">
        <v>35717</v>
      </c>
      <c r="I10640" t="s">
        <v>3</v>
      </c>
      <c r="J10640">
        <v>175.18</v>
      </c>
      <c r="M10640">
        <v>175.18</v>
      </c>
      <c r="N10640">
        <f t="shared" si="166"/>
        <v>0</v>
      </c>
    </row>
    <row r="10641" spans="1:14" x14ac:dyDescent="0.2">
      <c r="A10641" t="s">
        <v>10884</v>
      </c>
      <c r="B10641" t="s">
        <v>35718</v>
      </c>
      <c r="I10641" t="s">
        <v>3</v>
      </c>
      <c r="J10641">
        <v>345.53</v>
      </c>
      <c r="M10641">
        <v>345.53</v>
      </c>
      <c r="N10641">
        <f t="shared" si="166"/>
        <v>0</v>
      </c>
    </row>
    <row r="10642" spans="1:14" x14ac:dyDescent="0.2">
      <c r="A10642" t="s">
        <v>10885</v>
      </c>
      <c r="B10642" t="s">
        <v>35718</v>
      </c>
      <c r="I10642" t="s">
        <v>3</v>
      </c>
      <c r="J10642">
        <v>337.69</v>
      </c>
      <c r="M10642">
        <v>337.69</v>
      </c>
      <c r="N10642">
        <f t="shared" si="166"/>
        <v>0</v>
      </c>
    </row>
    <row r="10643" spans="1:14" x14ac:dyDescent="0.2">
      <c r="A10643" t="s">
        <v>10886</v>
      </c>
      <c r="B10643" t="s">
        <v>35719</v>
      </c>
      <c r="I10643" t="s">
        <v>3</v>
      </c>
      <c r="J10643">
        <v>174.48</v>
      </c>
      <c r="M10643">
        <v>174.48</v>
      </c>
      <c r="N10643">
        <f t="shared" si="166"/>
        <v>0</v>
      </c>
    </row>
    <row r="10644" spans="1:14" x14ac:dyDescent="0.2">
      <c r="A10644" t="s">
        <v>10887</v>
      </c>
      <c r="B10644" t="s">
        <v>35719</v>
      </c>
      <c r="I10644" t="s">
        <v>3</v>
      </c>
      <c r="J10644">
        <v>168.77</v>
      </c>
      <c r="M10644">
        <v>168.77</v>
      </c>
      <c r="N10644">
        <f t="shared" si="166"/>
        <v>0</v>
      </c>
    </row>
    <row r="10645" spans="1:14" x14ac:dyDescent="0.2">
      <c r="A10645" t="s">
        <v>10888</v>
      </c>
      <c r="B10645" t="s">
        <v>35720</v>
      </c>
      <c r="I10645" t="s">
        <v>3</v>
      </c>
      <c r="J10645">
        <v>335.15</v>
      </c>
      <c r="M10645">
        <v>335.15</v>
      </c>
      <c r="N10645">
        <f t="shared" si="166"/>
        <v>0</v>
      </c>
    </row>
    <row r="10646" spans="1:14" x14ac:dyDescent="0.2">
      <c r="A10646" t="s">
        <v>10889</v>
      </c>
      <c r="B10646" t="s">
        <v>35720</v>
      </c>
      <c r="I10646" t="s">
        <v>3</v>
      </c>
      <c r="J10646">
        <v>327.33</v>
      </c>
      <c r="M10646">
        <v>327.33</v>
      </c>
      <c r="N10646">
        <f t="shared" si="166"/>
        <v>0</v>
      </c>
    </row>
    <row r="10647" spans="1:14" x14ac:dyDescent="0.2">
      <c r="A10647" t="s">
        <v>10890</v>
      </c>
      <c r="B10647" t="s">
        <v>35721</v>
      </c>
      <c r="I10647" t="s">
        <v>3</v>
      </c>
      <c r="J10647">
        <v>138.09</v>
      </c>
      <c r="M10647">
        <v>138.09</v>
      </c>
      <c r="N10647">
        <f t="shared" si="166"/>
        <v>0</v>
      </c>
    </row>
    <row r="10648" spans="1:14" x14ac:dyDescent="0.2">
      <c r="A10648" t="s">
        <v>10891</v>
      </c>
      <c r="B10648" t="s">
        <v>35721</v>
      </c>
      <c r="I10648" t="s">
        <v>3</v>
      </c>
      <c r="J10648">
        <v>130.26</v>
      </c>
      <c r="M10648">
        <v>130.26</v>
      </c>
      <c r="N10648">
        <f t="shared" si="166"/>
        <v>0</v>
      </c>
    </row>
    <row r="10649" spans="1:14" x14ac:dyDescent="0.2">
      <c r="A10649" t="s">
        <v>28064</v>
      </c>
      <c r="B10649" t="s">
        <v>35722</v>
      </c>
      <c r="I10649" t="s">
        <v>3</v>
      </c>
      <c r="J10649">
        <v>190.58</v>
      </c>
      <c r="M10649">
        <v>190.58</v>
      </c>
      <c r="N10649">
        <f t="shared" si="166"/>
        <v>0</v>
      </c>
    </row>
    <row r="10650" spans="1:14" x14ac:dyDescent="0.2">
      <c r="A10650" t="s">
        <v>28065</v>
      </c>
      <c r="B10650" t="s">
        <v>35722</v>
      </c>
      <c r="I10650" t="s">
        <v>3</v>
      </c>
      <c r="J10650">
        <v>179.14</v>
      </c>
      <c r="M10650">
        <v>179.14</v>
      </c>
      <c r="N10650">
        <f t="shared" si="166"/>
        <v>0</v>
      </c>
    </row>
    <row r="10651" spans="1:14" x14ac:dyDescent="0.2">
      <c r="A10651" t="s">
        <v>28066</v>
      </c>
      <c r="B10651" t="s">
        <v>35723</v>
      </c>
      <c r="I10651" t="s">
        <v>3</v>
      </c>
      <c r="J10651">
        <v>179.33</v>
      </c>
      <c r="M10651">
        <v>179.33</v>
      </c>
      <c r="N10651">
        <f t="shared" si="166"/>
        <v>0</v>
      </c>
    </row>
    <row r="10652" spans="1:14" x14ac:dyDescent="0.2">
      <c r="A10652" t="s">
        <v>28067</v>
      </c>
      <c r="B10652" t="s">
        <v>35723</v>
      </c>
      <c r="I10652" t="s">
        <v>3</v>
      </c>
      <c r="J10652">
        <v>171.21</v>
      </c>
      <c r="M10652">
        <v>171.21</v>
      </c>
      <c r="N10652">
        <f t="shared" si="166"/>
        <v>0</v>
      </c>
    </row>
    <row r="10653" spans="1:14" x14ac:dyDescent="0.2">
      <c r="A10653" t="s">
        <v>28068</v>
      </c>
      <c r="B10653" t="s">
        <v>35724</v>
      </c>
      <c r="I10653" t="s">
        <v>3</v>
      </c>
      <c r="J10653">
        <v>141.88</v>
      </c>
      <c r="M10653">
        <v>141.88</v>
      </c>
      <c r="N10653">
        <f t="shared" si="166"/>
        <v>0</v>
      </c>
    </row>
    <row r="10654" spans="1:14" x14ac:dyDescent="0.2">
      <c r="A10654" t="s">
        <v>28069</v>
      </c>
      <c r="B10654" t="s">
        <v>35724</v>
      </c>
      <c r="I10654" t="s">
        <v>3</v>
      </c>
      <c r="J10654">
        <v>134.37</v>
      </c>
      <c r="M10654">
        <v>134.37</v>
      </c>
      <c r="N10654">
        <f t="shared" si="166"/>
        <v>0</v>
      </c>
    </row>
    <row r="10655" spans="1:14" x14ac:dyDescent="0.2">
      <c r="A10655" t="s">
        <v>10892</v>
      </c>
      <c r="B10655" t="s">
        <v>35725</v>
      </c>
      <c r="I10655" t="s">
        <v>3</v>
      </c>
      <c r="J10655">
        <v>88.3</v>
      </c>
      <c r="M10655">
        <v>88.3</v>
      </c>
      <c r="N10655">
        <f t="shared" si="166"/>
        <v>0</v>
      </c>
    </row>
    <row r="10656" spans="1:14" x14ac:dyDescent="0.2">
      <c r="A10656" t="s">
        <v>10893</v>
      </c>
      <c r="B10656" t="s">
        <v>35725</v>
      </c>
      <c r="I10656" t="s">
        <v>3</v>
      </c>
      <c r="J10656">
        <v>79.319999999999993</v>
      </c>
      <c r="M10656">
        <v>79.319999999999993</v>
      </c>
      <c r="N10656">
        <f t="shared" si="166"/>
        <v>0</v>
      </c>
    </row>
    <row r="10657" spans="1:14" x14ac:dyDescent="0.2">
      <c r="A10657" t="s">
        <v>10894</v>
      </c>
      <c r="B10657" t="s">
        <v>35726</v>
      </c>
      <c r="I10657" t="s">
        <v>3</v>
      </c>
      <c r="J10657">
        <v>258.81</v>
      </c>
      <c r="M10657">
        <v>258.81</v>
      </c>
      <c r="N10657">
        <f t="shared" si="166"/>
        <v>0</v>
      </c>
    </row>
    <row r="10658" spans="1:14" x14ac:dyDescent="0.2">
      <c r="A10658" t="s">
        <v>10895</v>
      </c>
      <c r="B10658" t="s">
        <v>35726</v>
      </c>
      <c r="I10658" t="s">
        <v>3</v>
      </c>
      <c r="J10658">
        <v>250.07</v>
      </c>
      <c r="M10658">
        <v>250.07</v>
      </c>
      <c r="N10658">
        <f t="shared" si="166"/>
        <v>0</v>
      </c>
    </row>
    <row r="10659" spans="1:14" x14ac:dyDescent="0.2">
      <c r="A10659" t="s">
        <v>10896</v>
      </c>
      <c r="B10659" t="s">
        <v>35727</v>
      </c>
      <c r="I10659" t="s">
        <v>3</v>
      </c>
      <c r="J10659">
        <v>208.26</v>
      </c>
      <c r="M10659">
        <v>208.26</v>
      </c>
      <c r="N10659">
        <f t="shared" si="166"/>
        <v>0</v>
      </c>
    </row>
    <row r="10660" spans="1:14" x14ac:dyDescent="0.2">
      <c r="A10660" t="s">
        <v>10897</v>
      </c>
      <c r="B10660" t="s">
        <v>35727</v>
      </c>
      <c r="I10660" t="s">
        <v>3</v>
      </c>
      <c r="J10660">
        <v>203.46</v>
      </c>
      <c r="M10660">
        <v>203.46</v>
      </c>
      <c r="N10660">
        <f t="shared" si="166"/>
        <v>0</v>
      </c>
    </row>
    <row r="10661" spans="1:14" x14ac:dyDescent="0.2">
      <c r="A10661" t="s">
        <v>10898</v>
      </c>
      <c r="B10661" t="s">
        <v>35728</v>
      </c>
      <c r="I10661" t="s">
        <v>3</v>
      </c>
      <c r="J10661">
        <v>304.3</v>
      </c>
      <c r="M10661">
        <v>304.3</v>
      </c>
      <c r="N10661">
        <f t="shared" si="166"/>
        <v>0</v>
      </c>
    </row>
    <row r="10662" spans="1:14" x14ac:dyDescent="0.2">
      <c r="A10662" t="s">
        <v>10899</v>
      </c>
      <c r="B10662" t="s">
        <v>35728</v>
      </c>
      <c r="I10662" t="s">
        <v>3</v>
      </c>
      <c r="J10662">
        <v>295.55</v>
      </c>
      <c r="M10662">
        <v>295.55</v>
      </c>
      <c r="N10662">
        <f t="shared" si="166"/>
        <v>0</v>
      </c>
    </row>
    <row r="10663" spans="1:14" x14ac:dyDescent="0.2">
      <c r="A10663" t="s">
        <v>10900</v>
      </c>
      <c r="B10663" t="s">
        <v>35729</v>
      </c>
      <c r="I10663" t="s">
        <v>3</v>
      </c>
      <c r="J10663">
        <v>253.75</v>
      </c>
      <c r="M10663">
        <v>253.75</v>
      </c>
      <c r="N10663">
        <f t="shared" si="166"/>
        <v>0</v>
      </c>
    </row>
    <row r="10664" spans="1:14" x14ac:dyDescent="0.2">
      <c r="A10664" t="s">
        <v>10901</v>
      </c>
      <c r="B10664" t="s">
        <v>35729</v>
      </c>
      <c r="I10664" t="s">
        <v>3</v>
      </c>
      <c r="J10664">
        <v>248.94</v>
      </c>
      <c r="M10664">
        <v>248.94</v>
      </c>
      <c r="N10664">
        <f t="shared" si="166"/>
        <v>0</v>
      </c>
    </row>
    <row r="10665" spans="1:14" x14ac:dyDescent="0.2">
      <c r="A10665" t="s">
        <v>10902</v>
      </c>
      <c r="B10665" t="s">
        <v>35730</v>
      </c>
      <c r="I10665" t="s">
        <v>3</v>
      </c>
      <c r="J10665">
        <v>194.45</v>
      </c>
      <c r="M10665">
        <v>194.45</v>
      </c>
      <c r="N10665">
        <f t="shared" si="166"/>
        <v>0</v>
      </c>
    </row>
    <row r="10666" spans="1:14" x14ac:dyDescent="0.2">
      <c r="A10666" t="s">
        <v>10903</v>
      </c>
      <c r="B10666" t="s">
        <v>35730</v>
      </c>
      <c r="I10666" t="s">
        <v>3</v>
      </c>
      <c r="J10666">
        <v>185.71</v>
      </c>
      <c r="M10666">
        <v>185.71</v>
      </c>
      <c r="N10666">
        <f t="shared" si="166"/>
        <v>0</v>
      </c>
    </row>
    <row r="10667" spans="1:14" x14ac:dyDescent="0.2">
      <c r="A10667" t="s">
        <v>10904</v>
      </c>
      <c r="B10667" t="s">
        <v>35731</v>
      </c>
      <c r="I10667" t="s">
        <v>3</v>
      </c>
      <c r="J10667">
        <v>143.9</v>
      </c>
      <c r="M10667">
        <v>143.9</v>
      </c>
      <c r="N10667">
        <f t="shared" si="166"/>
        <v>0</v>
      </c>
    </row>
    <row r="10668" spans="1:14" x14ac:dyDescent="0.2">
      <c r="A10668" t="s">
        <v>10905</v>
      </c>
      <c r="B10668" t="s">
        <v>35731</v>
      </c>
      <c r="I10668" t="s">
        <v>3</v>
      </c>
      <c r="J10668">
        <v>139.1</v>
      </c>
      <c r="M10668">
        <v>139.1</v>
      </c>
      <c r="N10668">
        <f t="shared" si="166"/>
        <v>0</v>
      </c>
    </row>
    <row r="10669" spans="1:14" x14ac:dyDescent="0.2">
      <c r="A10669" t="s">
        <v>10906</v>
      </c>
      <c r="B10669" t="s">
        <v>35732</v>
      </c>
      <c r="I10669" t="s">
        <v>3</v>
      </c>
      <c r="J10669">
        <v>293.39</v>
      </c>
      <c r="M10669">
        <v>293.39</v>
      </c>
      <c r="N10669">
        <f t="shared" si="166"/>
        <v>0</v>
      </c>
    </row>
    <row r="10670" spans="1:14" x14ac:dyDescent="0.2">
      <c r="A10670" t="s">
        <v>10907</v>
      </c>
      <c r="B10670" t="s">
        <v>35732</v>
      </c>
      <c r="I10670" t="s">
        <v>3</v>
      </c>
      <c r="J10670">
        <v>284.64999999999998</v>
      </c>
      <c r="M10670">
        <v>284.64999999999998</v>
      </c>
      <c r="N10670">
        <f t="shared" si="166"/>
        <v>0</v>
      </c>
    </row>
    <row r="10671" spans="1:14" x14ac:dyDescent="0.2">
      <c r="A10671" t="s">
        <v>10908</v>
      </c>
      <c r="B10671" t="s">
        <v>35733</v>
      </c>
      <c r="I10671" t="s">
        <v>3</v>
      </c>
      <c r="J10671">
        <v>242.85</v>
      </c>
      <c r="M10671">
        <v>242.85</v>
      </c>
      <c r="N10671">
        <f t="shared" si="166"/>
        <v>0</v>
      </c>
    </row>
    <row r="10672" spans="1:14" x14ac:dyDescent="0.2">
      <c r="A10672" t="s">
        <v>10909</v>
      </c>
      <c r="B10672" t="s">
        <v>35733</v>
      </c>
      <c r="I10672" t="s">
        <v>3</v>
      </c>
      <c r="J10672">
        <v>238.04</v>
      </c>
      <c r="M10672">
        <v>238.04</v>
      </c>
      <c r="N10672">
        <f t="shared" si="166"/>
        <v>0</v>
      </c>
    </row>
    <row r="10673" spans="1:14" x14ac:dyDescent="0.2">
      <c r="A10673" t="s">
        <v>10910</v>
      </c>
      <c r="B10673" t="s">
        <v>35734</v>
      </c>
      <c r="I10673" t="s">
        <v>3</v>
      </c>
      <c r="J10673">
        <v>47.78</v>
      </c>
      <c r="M10673">
        <v>47.78</v>
      </c>
      <c r="N10673">
        <f t="shared" si="166"/>
        <v>0</v>
      </c>
    </row>
    <row r="10674" spans="1:14" x14ac:dyDescent="0.2">
      <c r="A10674" t="s">
        <v>10911</v>
      </c>
      <c r="B10674" t="s">
        <v>35734</v>
      </c>
      <c r="I10674" t="s">
        <v>3</v>
      </c>
      <c r="J10674">
        <v>41.71</v>
      </c>
      <c r="M10674">
        <v>41.71</v>
      </c>
      <c r="N10674">
        <f t="shared" si="166"/>
        <v>0</v>
      </c>
    </row>
    <row r="10675" spans="1:14" x14ac:dyDescent="0.2">
      <c r="A10675" t="s">
        <v>10912</v>
      </c>
      <c r="B10675" t="s">
        <v>35735</v>
      </c>
      <c r="I10675" t="s">
        <v>3</v>
      </c>
      <c r="J10675">
        <v>89.53</v>
      </c>
      <c r="M10675">
        <v>89.53</v>
      </c>
      <c r="N10675">
        <f t="shared" si="166"/>
        <v>0</v>
      </c>
    </row>
    <row r="10676" spans="1:14" x14ac:dyDescent="0.2">
      <c r="A10676" t="s">
        <v>10913</v>
      </c>
      <c r="B10676" t="s">
        <v>35735</v>
      </c>
      <c r="I10676" t="s">
        <v>3</v>
      </c>
      <c r="J10676">
        <v>79.599999999999994</v>
      </c>
      <c r="M10676">
        <v>79.599999999999994</v>
      </c>
      <c r="N10676">
        <f t="shared" si="166"/>
        <v>0</v>
      </c>
    </row>
    <row r="10677" spans="1:14" x14ac:dyDescent="0.2">
      <c r="A10677" t="s">
        <v>10914</v>
      </c>
      <c r="B10677" t="s">
        <v>35736</v>
      </c>
      <c r="I10677" t="s">
        <v>3</v>
      </c>
      <c r="J10677">
        <v>93.63</v>
      </c>
      <c r="M10677">
        <v>93.63</v>
      </c>
      <c r="N10677">
        <f t="shared" si="166"/>
        <v>0</v>
      </c>
    </row>
    <row r="10678" spans="1:14" x14ac:dyDescent="0.2">
      <c r="A10678" t="s">
        <v>10915</v>
      </c>
      <c r="B10678" t="s">
        <v>35736</v>
      </c>
      <c r="I10678" t="s">
        <v>3</v>
      </c>
      <c r="J10678">
        <v>83.7</v>
      </c>
      <c r="M10678">
        <v>83.7</v>
      </c>
      <c r="N10678">
        <f t="shared" si="166"/>
        <v>0</v>
      </c>
    </row>
    <row r="10679" spans="1:14" x14ac:dyDescent="0.2">
      <c r="A10679" t="s">
        <v>10916</v>
      </c>
      <c r="B10679" t="s">
        <v>35737</v>
      </c>
      <c r="I10679" t="s">
        <v>3</v>
      </c>
      <c r="J10679">
        <v>2.6</v>
      </c>
      <c r="M10679">
        <v>2.6</v>
      </c>
      <c r="N10679">
        <f t="shared" si="166"/>
        <v>0</v>
      </c>
    </row>
    <row r="10680" spans="1:14" x14ac:dyDescent="0.2">
      <c r="A10680" t="s">
        <v>10917</v>
      </c>
      <c r="B10680" t="s">
        <v>35737</v>
      </c>
      <c r="I10680" t="s">
        <v>3</v>
      </c>
      <c r="J10680">
        <v>2.2800000000000002</v>
      </c>
      <c r="M10680">
        <v>2.2800000000000002</v>
      </c>
      <c r="N10680">
        <f t="shared" si="166"/>
        <v>0</v>
      </c>
    </row>
    <row r="10681" spans="1:14" x14ac:dyDescent="0.2">
      <c r="A10681" t="s">
        <v>10918</v>
      </c>
      <c r="B10681" t="s">
        <v>35738</v>
      </c>
      <c r="I10681" t="s">
        <v>3</v>
      </c>
      <c r="J10681">
        <v>75.78</v>
      </c>
      <c r="M10681">
        <v>75.78</v>
      </c>
      <c r="N10681">
        <f t="shared" si="166"/>
        <v>0</v>
      </c>
    </row>
    <row r="10682" spans="1:14" x14ac:dyDescent="0.2">
      <c r="A10682" t="s">
        <v>10919</v>
      </c>
      <c r="B10682" t="s">
        <v>35738</v>
      </c>
      <c r="I10682" t="s">
        <v>3</v>
      </c>
      <c r="J10682">
        <v>69.78</v>
      </c>
      <c r="M10682">
        <v>69.78</v>
      </c>
      <c r="N10682">
        <f t="shared" si="166"/>
        <v>0</v>
      </c>
    </row>
    <row r="10683" spans="1:14" x14ac:dyDescent="0.2">
      <c r="A10683" t="s">
        <v>10920</v>
      </c>
      <c r="B10683" t="s">
        <v>35739</v>
      </c>
      <c r="I10683" t="s">
        <v>3</v>
      </c>
      <c r="J10683">
        <v>82.39</v>
      </c>
      <c r="M10683">
        <v>82.39</v>
      </c>
      <c r="N10683">
        <f t="shared" si="166"/>
        <v>0</v>
      </c>
    </row>
    <row r="10684" spans="1:14" x14ac:dyDescent="0.2">
      <c r="A10684" t="s">
        <v>10921</v>
      </c>
      <c r="B10684" t="s">
        <v>35739</v>
      </c>
      <c r="I10684" t="s">
        <v>3</v>
      </c>
      <c r="J10684">
        <v>75.77</v>
      </c>
      <c r="M10684">
        <v>75.77</v>
      </c>
      <c r="N10684">
        <f t="shared" si="166"/>
        <v>0</v>
      </c>
    </row>
    <row r="10685" spans="1:14" x14ac:dyDescent="0.2">
      <c r="A10685" t="s">
        <v>10922</v>
      </c>
      <c r="B10685" t="s">
        <v>35740</v>
      </c>
      <c r="I10685" t="s">
        <v>3</v>
      </c>
      <c r="J10685">
        <v>44.93</v>
      </c>
      <c r="M10685">
        <v>44.93</v>
      </c>
      <c r="N10685">
        <f t="shared" si="166"/>
        <v>0</v>
      </c>
    </row>
    <row r="10686" spans="1:14" x14ac:dyDescent="0.2">
      <c r="A10686" t="s">
        <v>10923</v>
      </c>
      <c r="B10686" t="s">
        <v>35740</v>
      </c>
      <c r="I10686" t="s">
        <v>3</v>
      </c>
      <c r="J10686">
        <v>38.93</v>
      </c>
      <c r="M10686">
        <v>38.93</v>
      </c>
      <c r="N10686">
        <f t="shared" si="166"/>
        <v>0</v>
      </c>
    </row>
    <row r="10687" spans="1:14" x14ac:dyDescent="0.2">
      <c r="A10687" t="s">
        <v>10924</v>
      </c>
      <c r="B10687" t="s">
        <v>35741</v>
      </c>
      <c r="I10687" t="s">
        <v>4</v>
      </c>
      <c r="J10687">
        <v>45.57</v>
      </c>
      <c r="M10687">
        <v>45.57</v>
      </c>
      <c r="N10687">
        <f t="shared" si="166"/>
        <v>0</v>
      </c>
    </row>
    <row r="10688" spans="1:14" x14ac:dyDescent="0.2">
      <c r="A10688" t="s">
        <v>10925</v>
      </c>
      <c r="B10688" t="s">
        <v>35741</v>
      </c>
      <c r="I10688" t="s">
        <v>4</v>
      </c>
      <c r="J10688">
        <v>40</v>
      </c>
      <c r="M10688">
        <v>40</v>
      </c>
      <c r="N10688">
        <f t="shared" si="166"/>
        <v>0</v>
      </c>
    </row>
    <row r="10689" spans="1:14" x14ac:dyDescent="0.2">
      <c r="A10689" t="s">
        <v>10926</v>
      </c>
      <c r="B10689" t="s">
        <v>35742</v>
      </c>
      <c r="I10689" t="s">
        <v>4</v>
      </c>
      <c r="J10689">
        <v>47.61</v>
      </c>
      <c r="M10689">
        <v>47.61</v>
      </c>
      <c r="N10689">
        <f t="shared" si="166"/>
        <v>0</v>
      </c>
    </row>
    <row r="10690" spans="1:14" x14ac:dyDescent="0.2">
      <c r="A10690" t="s">
        <v>10927</v>
      </c>
      <c r="B10690" t="s">
        <v>35742</v>
      </c>
      <c r="I10690" t="s">
        <v>4</v>
      </c>
      <c r="J10690">
        <v>42.01</v>
      </c>
      <c r="M10690">
        <v>42.01</v>
      </c>
      <c r="N10690">
        <f t="shared" si="166"/>
        <v>0</v>
      </c>
    </row>
    <row r="10691" spans="1:14" x14ac:dyDescent="0.2">
      <c r="A10691" t="s">
        <v>10928</v>
      </c>
      <c r="B10691" t="s">
        <v>35743</v>
      </c>
      <c r="I10691" t="s">
        <v>3</v>
      </c>
      <c r="J10691">
        <v>31.12</v>
      </c>
      <c r="M10691">
        <v>31.12</v>
      </c>
      <c r="N10691">
        <f t="shared" si="166"/>
        <v>0</v>
      </c>
    </row>
    <row r="10692" spans="1:14" x14ac:dyDescent="0.2">
      <c r="A10692" t="s">
        <v>10929</v>
      </c>
      <c r="B10692" t="s">
        <v>35743</v>
      </c>
      <c r="I10692" t="s">
        <v>3</v>
      </c>
      <c r="J10692">
        <v>30.98</v>
      </c>
      <c r="M10692">
        <v>30.98</v>
      </c>
      <c r="N10692">
        <f t="shared" ref="N10692:N10755" si="167">J10692-M10692</f>
        <v>0</v>
      </c>
    </row>
    <row r="10693" spans="1:14" x14ac:dyDescent="0.2">
      <c r="A10693" t="s">
        <v>10930</v>
      </c>
      <c r="B10693" t="s">
        <v>35744</v>
      </c>
      <c r="I10693" t="s">
        <v>3</v>
      </c>
      <c r="J10693">
        <v>122.53</v>
      </c>
      <c r="M10693">
        <v>122.53</v>
      </c>
      <c r="N10693">
        <f t="shared" si="167"/>
        <v>0</v>
      </c>
    </row>
    <row r="10694" spans="1:14" x14ac:dyDescent="0.2">
      <c r="A10694" t="s">
        <v>10931</v>
      </c>
      <c r="B10694" t="s">
        <v>35744</v>
      </c>
      <c r="I10694" t="s">
        <v>3</v>
      </c>
      <c r="J10694">
        <v>112.6</v>
      </c>
      <c r="M10694">
        <v>112.6</v>
      </c>
      <c r="N10694">
        <f t="shared" si="167"/>
        <v>0</v>
      </c>
    </row>
    <row r="10695" spans="1:14" x14ac:dyDescent="0.2">
      <c r="A10695" t="s">
        <v>10932</v>
      </c>
      <c r="B10695" t="s">
        <v>35745</v>
      </c>
      <c r="I10695" t="s">
        <v>3</v>
      </c>
      <c r="J10695">
        <v>80.78</v>
      </c>
      <c r="M10695">
        <v>80.78</v>
      </c>
      <c r="N10695">
        <f t="shared" si="167"/>
        <v>0</v>
      </c>
    </row>
    <row r="10696" spans="1:14" x14ac:dyDescent="0.2">
      <c r="A10696" t="s">
        <v>10933</v>
      </c>
      <c r="B10696" t="s">
        <v>35745</v>
      </c>
      <c r="I10696" t="s">
        <v>3</v>
      </c>
      <c r="J10696">
        <v>74.709999999999994</v>
      </c>
      <c r="M10696">
        <v>74.709999999999994</v>
      </c>
      <c r="N10696">
        <f t="shared" si="167"/>
        <v>0</v>
      </c>
    </row>
    <row r="10697" spans="1:14" x14ac:dyDescent="0.2">
      <c r="A10697" t="s">
        <v>10934</v>
      </c>
      <c r="B10697" t="s">
        <v>35746</v>
      </c>
      <c r="I10697" t="s">
        <v>3</v>
      </c>
      <c r="J10697">
        <v>115.39</v>
      </c>
      <c r="M10697">
        <v>115.39</v>
      </c>
      <c r="N10697">
        <f t="shared" si="167"/>
        <v>0</v>
      </c>
    </row>
    <row r="10698" spans="1:14" x14ac:dyDescent="0.2">
      <c r="A10698" t="s">
        <v>10935</v>
      </c>
      <c r="B10698" t="s">
        <v>35746</v>
      </c>
      <c r="I10698" t="s">
        <v>3</v>
      </c>
      <c r="J10698">
        <v>108.77</v>
      </c>
      <c r="M10698">
        <v>108.77</v>
      </c>
      <c r="N10698">
        <f t="shared" si="167"/>
        <v>0</v>
      </c>
    </row>
    <row r="10699" spans="1:14" x14ac:dyDescent="0.2">
      <c r="A10699" t="s">
        <v>10936</v>
      </c>
      <c r="B10699" t="s">
        <v>35747</v>
      </c>
      <c r="I10699" t="s">
        <v>3</v>
      </c>
      <c r="J10699">
        <v>219.01</v>
      </c>
      <c r="M10699">
        <v>219.01</v>
      </c>
      <c r="N10699">
        <f t="shared" si="167"/>
        <v>0</v>
      </c>
    </row>
    <row r="10700" spans="1:14" x14ac:dyDescent="0.2">
      <c r="A10700" t="s">
        <v>10937</v>
      </c>
      <c r="B10700" t="s">
        <v>35747</v>
      </c>
      <c r="I10700" t="s">
        <v>3</v>
      </c>
      <c r="J10700">
        <v>195.87</v>
      </c>
      <c r="M10700">
        <v>195.87</v>
      </c>
      <c r="N10700">
        <f t="shared" si="167"/>
        <v>0</v>
      </c>
    </row>
    <row r="10701" spans="1:14" x14ac:dyDescent="0.2">
      <c r="A10701" t="s">
        <v>10938</v>
      </c>
      <c r="B10701" t="s">
        <v>35748</v>
      </c>
      <c r="I10701" t="s">
        <v>3</v>
      </c>
      <c r="J10701">
        <v>215.8</v>
      </c>
      <c r="M10701">
        <v>215.8</v>
      </c>
      <c r="N10701">
        <f t="shared" si="167"/>
        <v>0</v>
      </c>
    </row>
    <row r="10702" spans="1:14" x14ac:dyDescent="0.2">
      <c r="A10702" t="s">
        <v>10939</v>
      </c>
      <c r="B10702" t="s">
        <v>35748</v>
      </c>
      <c r="I10702" t="s">
        <v>3</v>
      </c>
      <c r="J10702">
        <v>192.06</v>
      </c>
      <c r="M10702">
        <v>192.06</v>
      </c>
      <c r="N10702">
        <f t="shared" si="167"/>
        <v>0</v>
      </c>
    </row>
    <row r="10703" spans="1:14" x14ac:dyDescent="0.2">
      <c r="A10703" t="s">
        <v>10940</v>
      </c>
      <c r="B10703" t="s">
        <v>35749</v>
      </c>
      <c r="I10703" t="s">
        <v>3</v>
      </c>
      <c r="J10703">
        <v>140.22999999999999</v>
      </c>
      <c r="M10703">
        <v>140.22999999999999</v>
      </c>
      <c r="N10703">
        <f t="shared" si="167"/>
        <v>0</v>
      </c>
    </row>
    <row r="10704" spans="1:14" x14ac:dyDescent="0.2">
      <c r="A10704" t="s">
        <v>10941</v>
      </c>
      <c r="B10704" t="s">
        <v>35749</v>
      </c>
      <c r="I10704" t="s">
        <v>3</v>
      </c>
      <c r="J10704">
        <v>129.1</v>
      </c>
      <c r="M10704">
        <v>129.1</v>
      </c>
      <c r="N10704">
        <f t="shared" si="167"/>
        <v>0</v>
      </c>
    </row>
    <row r="10705" spans="1:14" x14ac:dyDescent="0.2">
      <c r="A10705" t="s">
        <v>10942</v>
      </c>
      <c r="B10705" t="s">
        <v>35750</v>
      </c>
      <c r="I10705" t="s">
        <v>3</v>
      </c>
      <c r="J10705">
        <v>133.09</v>
      </c>
      <c r="M10705">
        <v>133.09</v>
      </c>
      <c r="N10705">
        <f t="shared" si="167"/>
        <v>0</v>
      </c>
    </row>
    <row r="10706" spans="1:14" x14ac:dyDescent="0.2">
      <c r="A10706" t="s">
        <v>10943</v>
      </c>
      <c r="B10706" t="s">
        <v>35750</v>
      </c>
      <c r="I10706" t="s">
        <v>3</v>
      </c>
      <c r="J10706">
        <v>125.27</v>
      </c>
      <c r="M10706">
        <v>125.27</v>
      </c>
      <c r="N10706">
        <f t="shared" si="167"/>
        <v>0</v>
      </c>
    </row>
    <row r="10707" spans="1:14" x14ac:dyDescent="0.2">
      <c r="A10707" t="s">
        <v>10944</v>
      </c>
      <c r="B10707" t="s">
        <v>35751</v>
      </c>
      <c r="I10707" t="s">
        <v>3</v>
      </c>
      <c r="J10707">
        <v>93.23</v>
      </c>
      <c r="M10707">
        <v>93.23</v>
      </c>
      <c r="N10707">
        <f t="shared" si="167"/>
        <v>0</v>
      </c>
    </row>
    <row r="10708" spans="1:14" x14ac:dyDescent="0.2">
      <c r="A10708" t="s">
        <v>10945</v>
      </c>
      <c r="B10708" t="s">
        <v>35751</v>
      </c>
      <c r="I10708" t="s">
        <v>3</v>
      </c>
      <c r="J10708">
        <v>87.82</v>
      </c>
      <c r="M10708">
        <v>87.82</v>
      </c>
      <c r="N10708">
        <f t="shared" si="167"/>
        <v>0</v>
      </c>
    </row>
    <row r="10709" spans="1:14" x14ac:dyDescent="0.2">
      <c r="A10709" t="s">
        <v>10946</v>
      </c>
      <c r="B10709" t="s">
        <v>35752</v>
      </c>
      <c r="I10709" t="s">
        <v>3</v>
      </c>
      <c r="J10709">
        <v>109.24</v>
      </c>
      <c r="M10709">
        <v>109.24</v>
      </c>
      <c r="N10709">
        <f t="shared" si="167"/>
        <v>0</v>
      </c>
    </row>
    <row r="10710" spans="1:14" x14ac:dyDescent="0.2">
      <c r="A10710" t="s">
        <v>10947</v>
      </c>
      <c r="B10710" t="s">
        <v>35752</v>
      </c>
      <c r="I10710" t="s">
        <v>3</v>
      </c>
      <c r="J10710">
        <v>103.84</v>
      </c>
      <c r="M10710">
        <v>103.84</v>
      </c>
      <c r="N10710">
        <f t="shared" si="167"/>
        <v>0</v>
      </c>
    </row>
    <row r="10711" spans="1:14" x14ac:dyDescent="0.2">
      <c r="A10711" t="s">
        <v>10948</v>
      </c>
      <c r="B10711" t="s">
        <v>35753</v>
      </c>
      <c r="I10711" t="s">
        <v>3</v>
      </c>
      <c r="J10711">
        <v>135.62</v>
      </c>
      <c r="M10711">
        <v>135.62</v>
      </c>
      <c r="N10711">
        <f t="shared" si="167"/>
        <v>0</v>
      </c>
    </row>
    <row r="10712" spans="1:14" x14ac:dyDescent="0.2">
      <c r="A10712" t="s">
        <v>10949</v>
      </c>
      <c r="B10712" t="s">
        <v>35753</v>
      </c>
      <c r="I10712" t="s">
        <v>3</v>
      </c>
      <c r="J10712">
        <v>129.6</v>
      </c>
      <c r="M10712">
        <v>129.6</v>
      </c>
      <c r="N10712">
        <f t="shared" si="167"/>
        <v>0</v>
      </c>
    </row>
    <row r="10713" spans="1:14" x14ac:dyDescent="0.2">
      <c r="A10713" t="s">
        <v>10950</v>
      </c>
      <c r="B10713" t="s">
        <v>35754</v>
      </c>
      <c r="I10713" t="s">
        <v>3</v>
      </c>
      <c r="J10713">
        <v>154.91</v>
      </c>
      <c r="M10713">
        <v>154.91</v>
      </c>
      <c r="N10713">
        <f t="shared" si="167"/>
        <v>0</v>
      </c>
    </row>
    <row r="10714" spans="1:14" x14ac:dyDescent="0.2">
      <c r="A10714" t="s">
        <v>10951</v>
      </c>
      <c r="B10714" t="s">
        <v>35754</v>
      </c>
      <c r="I10714" t="s">
        <v>3</v>
      </c>
      <c r="J10714">
        <v>146.13999999999999</v>
      </c>
      <c r="M10714">
        <v>146.13999999999999</v>
      </c>
      <c r="N10714">
        <f t="shared" si="167"/>
        <v>0</v>
      </c>
    </row>
    <row r="10715" spans="1:14" x14ac:dyDescent="0.2">
      <c r="A10715" t="s">
        <v>10952</v>
      </c>
      <c r="B10715" t="s">
        <v>35755</v>
      </c>
      <c r="I10715" t="s">
        <v>3</v>
      </c>
      <c r="J10715">
        <v>139.24</v>
      </c>
      <c r="M10715">
        <v>139.24</v>
      </c>
      <c r="N10715">
        <f t="shared" si="167"/>
        <v>0</v>
      </c>
    </row>
    <row r="10716" spans="1:14" x14ac:dyDescent="0.2">
      <c r="A10716" t="s">
        <v>10953</v>
      </c>
      <c r="B10716" t="s">
        <v>35755</v>
      </c>
      <c r="I10716" t="s">
        <v>3</v>
      </c>
      <c r="J10716">
        <v>131.13</v>
      </c>
      <c r="M10716">
        <v>131.13</v>
      </c>
      <c r="N10716">
        <f t="shared" si="167"/>
        <v>0</v>
      </c>
    </row>
    <row r="10717" spans="1:14" x14ac:dyDescent="0.2">
      <c r="A10717" t="s">
        <v>10954</v>
      </c>
      <c r="B10717" t="s">
        <v>35756</v>
      </c>
      <c r="I10717" t="s">
        <v>3</v>
      </c>
      <c r="J10717">
        <v>145.93</v>
      </c>
      <c r="M10717">
        <v>145.93</v>
      </c>
      <c r="N10717">
        <f t="shared" si="167"/>
        <v>0</v>
      </c>
    </row>
    <row r="10718" spans="1:14" x14ac:dyDescent="0.2">
      <c r="A10718" t="s">
        <v>10955</v>
      </c>
      <c r="B10718" t="s">
        <v>35756</v>
      </c>
      <c r="I10718" t="s">
        <v>3</v>
      </c>
      <c r="J10718">
        <v>138.36000000000001</v>
      </c>
      <c r="M10718">
        <v>138.36000000000001</v>
      </c>
      <c r="N10718">
        <f t="shared" si="167"/>
        <v>0</v>
      </c>
    </row>
    <row r="10719" spans="1:14" x14ac:dyDescent="0.2">
      <c r="A10719" t="s">
        <v>10956</v>
      </c>
      <c r="B10719" t="s">
        <v>35757</v>
      </c>
      <c r="I10719" t="s">
        <v>3</v>
      </c>
      <c r="J10719">
        <v>130.26</v>
      </c>
      <c r="M10719">
        <v>130.26</v>
      </c>
      <c r="N10719">
        <f t="shared" si="167"/>
        <v>0</v>
      </c>
    </row>
    <row r="10720" spans="1:14" x14ac:dyDescent="0.2">
      <c r="A10720" t="s">
        <v>10957</v>
      </c>
      <c r="B10720" t="s">
        <v>35757</v>
      </c>
      <c r="I10720" t="s">
        <v>3</v>
      </c>
      <c r="J10720">
        <v>123.35</v>
      </c>
      <c r="M10720">
        <v>123.35</v>
      </c>
      <c r="N10720">
        <f t="shared" si="167"/>
        <v>0</v>
      </c>
    </row>
    <row r="10721" spans="1:14" x14ac:dyDescent="0.2">
      <c r="A10721" t="s">
        <v>10958</v>
      </c>
      <c r="B10721" t="s">
        <v>35758</v>
      </c>
      <c r="I10721" t="s">
        <v>3</v>
      </c>
      <c r="J10721">
        <v>154.6</v>
      </c>
      <c r="M10721">
        <v>154.6</v>
      </c>
      <c r="N10721">
        <f t="shared" si="167"/>
        <v>0</v>
      </c>
    </row>
    <row r="10722" spans="1:14" x14ac:dyDescent="0.2">
      <c r="A10722" t="s">
        <v>10959</v>
      </c>
      <c r="B10722" t="s">
        <v>35758</v>
      </c>
      <c r="I10722" t="s">
        <v>3</v>
      </c>
      <c r="J10722">
        <v>147.03</v>
      </c>
      <c r="M10722">
        <v>147.03</v>
      </c>
      <c r="N10722">
        <f t="shared" si="167"/>
        <v>0</v>
      </c>
    </row>
    <row r="10723" spans="1:14" x14ac:dyDescent="0.2">
      <c r="A10723" t="s">
        <v>10960</v>
      </c>
      <c r="B10723" t="s">
        <v>35759</v>
      </c>
      <c r="I10723" t="s">
        <v>3</v>
      </c>
      <c r="J10723">
        <v>138.93</v>
      </c>
      <c r="M10723">
        <v>138.93</v>
      </c>
      <c r="N10723">
        <f t="shared" si="167"/>
        <v>0</v>
      </c>
    </row>
    <row r="10724" spans="1:14" x14ac:dyDescent="0.2">
      <c r="A10724" t="s">
        <v>10961</v>
      </c>
      <c r="B10724" t="s">
        <v>35759</v>
      </c>
      <c r="I10724" t="s">
        <v>3</v>
      </c>
      <c r="J10724">
        <v>132.02000000000001</v>
      </c>
      <c r="M10724">
        <v>132.02000000000001</v>
      </c>
      <c r="N10724">
        <f t="shared" si="167"/>
        <v>0</v>
      </c>
    </row>
    <row r="10725" spans="1:14" x14ac:dyDescent="0.2">
      <c r="A10725" t="s">
        <v>10962</v>
      </c>
      <c r="B10725" t="s">
        <v>35760</v>
      </c>
      <c r="I10725" t="s">
        <v>3</v>
      </c>
      <c r="J10725">
        <v>128.63999999999999</v>
      </c>
      <c r="M10725">
        <v>128.63999999999999</v>
      </c>
      <c r="N10725">
        <f t="shared" si="167"/>
        <v>0</v>
      </c>
    </row>
    <row r="10726" spans="1:14" x14ac:dyDescent="0.2">
      <c r="A10726" t="s">
        <v>10963</v>
      </c>
      <c r="B10726" t="s">
        <v>35760</v>
      </c>
      <c r="I10726" t="s">
        <v>3</v>
      </c>
      <c r="J10726">
        <v>118.71</v>
      </c>
      <c r="M10726">
        <v>118.71</v>
      </c>
      <c r="N10726">
        <f t="shared" si="167"/>
        <v>0</v>
      </c>
    </row>
    <row r="10727" spans="1:14" x14ac:dyDescent="0.2">
      <c r="A10727" t="s">
        <v>10964</v>
      </c>
      <c r="B10727" t="s">
        <v>35761</v>
      </c>
      <c r="I10727" t="s">
        <v>3</v>
      </c>
      <c r="J10727">
        <v>117.4</v>
      </c>
      <c r="M10727">
        <v>117.4</v>
      </c>
      <c r="N10727">
        <f t="shared" si="167"/>
        <v>0</v>
      </c>
    </row>
    <row r="10728" spans="1:14" x14ac:dyDescent="0.2">
      <c r="A10728" t="s">
        <v>10965</v>
      </c>
      <c r="B10728" t="s">
        <v>35761</v>
      </c>
      <c r="I10728" t="s">
        <v>3</v>
      </c>
      <c r="J10728">
        <v>110.78</v>
      </c>
      <c r="M10728">
        <v>110.78</v>
      </c>
      <c r="N10728">
        <f t="shared" si="167"/>
        <v>0</v>
      </c>
    </row>
    <row r="10729" spans="1:14" x14ac:dyDescent="0.2">
      <c r="A10729" t="s">
        <v>10966</v>
      </c>
      <c r="B10729" t="s">
        <v>35762</v>
      </c>
      <c r="I10729" t="s">
        <v>3</v>
      </c>
      <c r="J10729">
        <v>79.95</v>
      </c>
      <c r="M10729">
        <v>79.95</v>
      </c>
      <c r="N10729">
        <f t="shared" si="167"/>
        <v>0</v>
      </c>
    </row>
    <row r="10730" spans="1:14" x14ac:dyDescent="0.2">
      <c r="A10730" t="s">
        <v>10967</v>
      </c>
      <c r="B10730" t="s">
        <v>35762</v>
      </c>
      <c r="I10730" t="s">
        <v>3</v>
      </c>
      <c r="J10730">
        <v>73.94</v>
      </c>
      <c r="M10730">
        <v>73.94</v>
      </c>
      <c r="N10730">
        <f t="shared" si="167"/>
        <v>0</v>
      </c>
    </row>
    <row r="10731" spans="1:14" x14ac:dyDescent="0.2">
      <c r="A10731" t="s">
        <v>10968</v>
      </c>
      <c r="B10731" t="s">
        <v>35763</v>
      </c>
      <c r="I10731" t="s">
        <v>3</v>
      </c>
      <c r="J10731">
        <v>329.18</v>
      </c>
      <c r="M10731">
        <v>329.18</v>
      </c>
      <c r="N10731">
        <f t="shared" si="167"/>
        <v>0</v>
      </c>
    </row>
    <row r="10732" spans="1:14" x14ac:dyDescent="0.2">
      <c r="A10732" t="s">
        <v>10969</v>
      </c>
      <c r="B10732" t="s">
        <v>35763</v>
      </c>
      <c r="I10732" t="s">
        <v>3</v>
      </c>
      <c r="J10732">
        <v>294.08999999999997</v>
      </c>
      <c r="M10732">
        <v>294.08999999999997</v>
      </c>
      <c r="N10732">
        <f t="shared" si="167"/>
        <v>0</v>
      </c>
    </row>
    <row r="10733" spans="1:14" x14ac:dyDescent="0.2">
      <c r="A10733" t="s">
        <v>10970</v>
      </c>
      <c r="B10733" t="s">
        <v>35764</v>
      </c>
      <c r="I10733" t="s">
        <v>3</v>
      </c>
      <c r="J10733">
        <v>417.27</v>
      </c>
      <c r="M10733">
        <v>417.27</v>
      </c>
      <c r="N10733">
        <f t="shared" si="167"/>
        <v>0</v>
      </c>
    </row>
    <row r="10734" spans="1:14" x14ac:dyDescent="0.2">
      <c r="A10734" t="s">
        <v>10971</v>
      </c>
      <c r="B10734" t="s">
        <v>35764</v>
      </c>
      <c r="I10734" t="s">
        <v>3</v>
      </c>
      <c r="J10734">
        <v>370.69</v>
      </c>
      <c r="M10734">
        <v>370.69</v>
      </c>
      <c r="N10734">
        <f t="shared" si="167"/>
        <v>0</v>
      </c>
    </row>
    <row r="10735" spans="1:14" x14ac:dyDescent="0.2">
      <c r="A10735" t="s">
        <v>10972</v>
      </c>
      <c r="B10735" t="s">
        <v>35765</v>
      </c>
      <c r="I10735" t="s">
        <v>3</v>
      </c>
      <c r="J10735">
        <v>460.58</v>
      </c>
      <c r="M10735">
        <v>460.58</v>
      </c>
      <c r="N10735">
        <f t="shared" si="167"/>
        <v>0</v>
      </c>
    </row>
    <row r="10736" spans="1:14" x14ac:dyDescent="0.2">
      <c r="A10736" t="s">
        <v>10973</v>
      </c>
      <c r="B10736" t="s">
        <v>35765</v>
      </c>
      <c r="I10736" t="s">
        <v>3</v>
      </c>
      <c r="J10736">
        <v>408.21</v>
      </c>
      <c r="M10736">
        <v>408.21</v>
      </c>
      <c r="N10736">
        <f t="shared" si="167"/>
        <v>0</v>
      </c>
    </row>
    <row r="10737" spans="1:14" x14ac:dyDescent="0.2">
      <c r="A10737" t="s">
        <v>10974</v>
      </c>
      <c r="B10737" t="s">
        <v>35766</v>
      </c>
      <c r="I10737" t="s">
        <v>3</v>
      </c>
      <c r="J10737">
        <v>591.70000000000005</v>
      </c>
      <c r="M10737">
        <v>591.70000000000005</v>
      </c>
      <c r="N10737">
        <f t="shared" si="167"/>
        <v>0</v>
      </c>
    </row>
    <row r="10738" spans="1:14" x14ac:dyDescent="0.2">
      <c r="A10738" t="s">
        <v>10975</v>
      </c>
      <c r="B10738" t="s">
        <v>35766</v>
      </c>
      <c r="I10738" t="s">
        <v>3</v>
      </c>
      <c r="J10738">
        <v>522.09</v>
      </c>
      <c r="M10738">
        <v>522.09</v>
      </c>
      <c r="N10738">
        <f t="shared" si="167"/>
        <v>0</v>
      </c>
    </row>
    <row r="10739" spans="1:14" x14ac:dyDescent="0.2">
      <c r="A10739" t="s">
        <v>10976</v>
      </c>
      <c r="B10739" t="s">
        <v>35767</v>
      </c>
      <c r="I10739" t="s">
        <v>3</v>
      </c>
      <c r="J10739">
        <v>421.74</v>
      </c>
      <c r="M10739">
        <v>421.74</v>
      </c>
      <c r="N10739">
        <f t="shared" si="167"/>
        <v>0</v>
      </c>
    </row>
    <row r="10740" spans="1:14" x14ac:dyDescent="0.2">
      <c r="A10740" t="s">
        <v>10977</v>
      </c>
      <c r="B10740" t="s">
        <v>35767</v>
      </c>
      <c r="I10740" t="s">
        <v>3</v>
      </c>
      <c r="J10740">
        <v>406.85</v>
      </c>
      <c r="M10740">
        <v>406.85</v>
      </c>
      <c r="N10740">
        <f t="shared" si="167"/>
        <v>0</v>
      </c>
    </row>
    <row r="10741" spans="1:14" x14ac:dyDescent="0.2">
      <c r="A10741" t="s">
        <v>10978</v>
      </c>
      <c r="B10741" t="s">
        <v>35768</v>
      </c>
      <c r="I10741" t="s">
        <v>3</v>
      </c>
      <c r="J10741">
        <v>405.78</v>
      </c>
      <c r="M10741">
        <v>405.78</v>
      </c>
      <c r="N10741">
        <f t="shared" si="167"/>
        <v>0</v>
      </c>
    </row>
    <row r="10742" spans="1:14" x14ac:dyDescent="0.2">
      <c r="A10742" t="s">
        <v>10979</v>
      </c>
      <c r="B10742" t="s">
        <v>35768</v>
      </c>
      <c r="I10742" t="s">
        <v>3</v>
      </c>
      <c r="J10742">
        <v>391.41</v>
      </c>
      <c r="M10742">
        <v>391.41</v>
      </c>
      <c r="N10742">
        <f t="shared" si="167"/>
        <v>0</v>
      </c>
    </row>
    <row r="10743" spans="1:14" x14ac:dyDescent="0.2">
      <c r="A10743" t="s">
        <v>10980</v>
      </c>
      <c r="B10743" t="s">
        <v>35769</v>
      </c>
      <c r="I10743" t="s">
        <v>4</v>
      </c>
      <c r="J10743">
        <v>66.45</v>
      </c>
      <c r="M10743">
        <v>66.45</v>
      </c>
      <c r="N10743">
        <f t="shared" si="167"/>
        <v>0</v>
      </c>
    </row>
    <row r="10744" spans="1:14" x14ac:dyDescent="0.2">
      <c r="A10744" t="s">
        <v>10981</v>
      </c>
      <c r="B10744" t="s">
        <v>35769</v>
      </c>
      <c r="I10744" t="s">
        <v>4</v>
      </c>
      <c r="J10744">
        <v>62.95</v>
      </c>
      <c r="M10744">
        <v>62.95</v>
      </c>
      <c r="N10744">
        <f t="shared" si="167"/>
        <v>0</v>
      </c>
    </row>
    <row r="10745" spans="1:14" x14ac:dyDescent="0.2">
      <c r="A10745" t="s">
        <v>10982</v>
      </c>
      <c r="B10745" t="s">
        <v>35770</v>
      </c>
      <c r="I10745" t="s">
        <v>4</v>
      </c>
      <c r="J10745">
        <v>58.27</v>
      </c>
      <c r="M10745">
        <v>58.27</v>
      </c>
      <c r="N10745">
        <f t="shared" si="167"/>
        <v>0</v>
      </c>
    </row>
    <row r="10746" spans="1:14" x14ac:dyDescent="0.2">
      <c r="A10746" t="s">
        <v>10983</v>
      </c>
      <c r="B10746" t="s">
        <v>35770</v>
      </c>
      <c r="I10746" t="s">
        <v>4</v>
      </c>
      <c r="J10746">
        <v>54.86</v>
      </c>
      <c r="M10746">
        <v>54.86</v>
      </c>
      <c r="N10746">
        <f t="shared" si="167"/>
        <v>0</v>
      </c>
    </row>
    <row r="10747" spans="1:14" x14ac:dyDescent="0.2">
      <c r="A10747" t="s">
        <v>10984</v>
      </c>
      <c r="B10747" t="s">
        <v>35771</v>
      </c>
      <c r="I10747" t="s">
        <v>3</v>
      </c>
      <c r="J10747">
        <v>476.74</v>
      </c>
      <c r="M10747">
        <v>476.74</v>
      </c>
      <c r="N10747">
        <f t="shared" si="167"/>
        <v>0</v>
      </c>
    </row>
    <row r="10748" spans="1:14" x14ac:dyDescent="0.2">
      <c r="A10748" t="s">
        <v>10985</v>
      </c>
      <c r="B10748" t="s">
        <v>35771</v>
      </c>
      <c r="I10748" t="s">
        <v>3</v>
      </c>
      <c r="J10748">
        <v>461.85</v>
      </c>
      <c r="M10748">
        <v>461.85</v>
      </c>
      <c r="N10748">
        <f t="shared" si="167"/>
        <v>0</v>
      </c>
    </row>
    <row r="10749" spans="1:14" x14ac:dyDescent="0.2">
      <c r="A10749" t="s">
        <v>10986</v>
      </c>
      <c r="B10749" t="s">
        <v>35772</v>
      </c>
      <c r="I10749" t="s">
        <v>3</v>
      </c>
      <c r="J10749">
        <v>460.78</v>
      </c>
      <c r="M10749">
        <v>460.78</v>
      </c>
      <c r="N10749">
        <f t="shared" si="167"/>
        <v>0</v>
      </c>
    </row>
    <row r="10750" spans="1:14" x14ac:dyDescent="0.2">
      <c r="A10750" t="s">
        <v>10987</v>
      </c>
      <c r="B10750" t="s">
        <v>35772</v>
      </c>
      <c r="I10750" t="s">
        <v>3</v>
      </c>
      <c r="J10750">
        <v>446.41</v>
      </c>
      <c r="M10750">
        <v>446.41</v>
      </c>
      <c r="N10750">
        <f t="shared" si="167"/>
        <v>0</v>
      </c>
    </row>
    <row r="10751" spans="1:14" x14ac:dyDescent="0.2">
      <c r="A10751" t="s">
        <v>10988</v>
      </c>
      <c r="B10751" t="s">
        <v>35773</v>
      </c>
      <c r="I10751" t="s">
        <v>3</v>
      </c>
      <c r="J10751">
        <v>455.23</v>
      </c>
      <c r="M10751">
        <v>455.23</v>
      </c>
      <c r="N10751">
        <f t="shared" si="167"/>
        <v>0</v>
      </c>
    </row>
    <row r="10752" spans="1:14" x14ac:dyDescent="0.2">
      <c r="A10752" t="s">
        <v>10989</v>
      </c>
      <c r="B10752" t="s">
        <v>35773</v>
      </c>
      <c r="I10752" t="s">
        <v>3</v>
      </c>
      <c r="J10752">
        <v>443.2</v>
      </c>
      <c r="M10752">
        <v>443.2</v>
      </c>
      <c r="N10752">
        <f t="shared" si="167"/>
        <v>0</v>
      </c>
    </row>
    <row r="10753" spans="1:14" x14ac:dyDescent="0.2">
      <c r="A10753" t="s">
        <v>10990</v>
      </c>
      <c r="B10753" t="s">
        <v>35774</v>
      </c>
      <c r="I10753" t="s">
        <v>3</v>
      </c>
      <c r="J10753">
        <v>439.27</v>
      </c>
      <c r="M10753">
        <v>439.27</v>
      </c>
      <c r="N10753">
        <f t="shared" si="167"/>
        <v>0</v>
      </c>
    </row>
    <row r="10754" spans="1:14" x14ac:dyDescent="0.2">
      <c r="A10754" t="s">
        <v>10991</v>
      </c>
      <c r="B10754" t="s">
        <v>35774</v>
      </c>
      <c r="I10754" t="s">
        <v>3</v>
      </c>
      <c r="J10754">
        <v>427.77</v>
      </c>
      <c r="M10754">
        <v>427.77</v>
      </c>
      <c r="N10754">
        <f t="shared" si="167"/>
        <v>0</v>
      </c>
    </row>
    <row r="10755" spans="1:14" x14ac:dyDescent="0.2">
      <c r="A10755" t="s">
        <v>10992</v>
      </c>
      <c r="B10755" t="s">
        <v>35775</v>
      </c>
      <c r="I10755" t="s">
        <v>4</v>
      </c>
      <c r="J10755">
        <v>73.260000000000005</v>
      </c>
      <c r="M10755">
        <v>73.260000000000005</v>
      </c>
      <c r="N10755">
        <f t="shared" si="167"/>
        <v>0</v>
      </c>
    </row>
    <row r="10756" spans="1:14" x14ac:dyDescent="0.2">
      <c r="A10756" t="s">
        <v>10993</v>
      </c>
      <c r="B10756" t="s">
        <v>35775</v>
      </c>
      <c r="I10756" t="s">
        <v>4</v>
      </c>
      <c r="J10756">
        <v>70.260000000000005</v>
      </c>
      <c r="M10756">
        <v>70.260000000000005</v>
      </c>
      <c r="N10756">
        <f t="shared" ref="N10756:N10819" si="168">J10756-M10756</f>
        <v>0</v>
      </c>
    </row>
    <row r="10757" spans="1:14" x14ac:dyDescent="0.2">
      <c r="A10757" t="s">
        <v>10994</v>
      </c>
      <c r="B10757" t="s">
        <v>35776</v>
      </c>
      <c r="I10757" t="s">
        <v>4</v>
      </c>
      <c r="J10757">
        <v>79.11</v>
      </c>
      <c r="M10757">
        <v>79.11</v>
      </c>
      <c r="N10757">
        <f t="shared" si="168"/>
        <v>0</v>
      </c>
    </row>
    <row r="10758" spans="1:14" x14ac:dyDescent="0.2">
      <c r="A10758" t="s">
        <v>10995</v>
      </c>
      <c r="B10758" t="s">
        <v>35776</v>
      </c>
      <c r="I10758" t="s">
        <v>4</v>
      </c>
      <c r="J10758">
        <v>76.06</v>
      </c>
      <c r="M10758">
        <v>76.06</v>
      </c>
      <c r="N10758">
        <f t="shared" si="168"/>
        <v>0</v>
      </c>
    </row>
    <row r="10759" spans="1:14" x14ac:dyDescent="0.2">
      <c r="A10759" t="s">
        <v>10996</v>
      </c>
      <c r="B10759" t="s">
        <v>35777</v>
      </c>
      <c r="I10759" t="s">
        <v>4</v>
      </c>
      <c r="J10759">
        <v>100.58</v>
      </c>
      <c r="M10759">
        <v>100.58</v>
      </c>
      <c r="N10759">
        <f t="shared" si="168"/>
        <v>0</v>
      </c>
    </row>
    <row r="10760" spans="1:14" x14ac:dyDescent="0.2">
      <c r="A10760" t="s">
        <v>10997</v>
      </c>
      <c r="B10760" t="s">
        <v>35777</v>
      </c>
      <c r="I10760" t="s">
        <v>4</v>
      </c>
      <c r="J10760">
        <v>97.47</v>
      </c>
      <c r="M10760">
        <v>97.47</v>
      </c>
      <c r="N10760">
        <f t="shared" si="168"/>
        <v>0</v>
      </c>
    </row>
    <row r="10761" spans="1:14" x14ac:dyDescent="0.2">
      <c r="A10761" t="s">
        <v>10998</v>
      </c>
      <c r="B10761" t="s">
        <v>35778</v>
      </c>
      <c r="I10761" t="s">
        <v>4</v>
      </c>
      <c r="J10761">
        <v>35.39</v>
      </c>
      <c r="M10761">
        <v>35.39</v>
      </c>
      <c r="N10761">
        <f t="shared" si="168"/>
        <v>0</v>
      </c>
    </row>
    <row r="10762" spans="1:14" x14ac:dyDescent="0.2">
      <c r="A10762" t="s">
        <v>10999</v>
      </c>
      <c r="B10762" t="s">
        <v>35778</v>
      </c>
      <c r="I10762" t="s">
        <v>4</v>
      </c>
      <c r="J10762">
        <v>33.4</v>
      </c>
      <c r="M10762">
        <v>33.4</v>
      </c>
      <c r="N10762">
        <f t="shared" si="168"/>
        <v>0</v>
      </c>
    </row>
    <row r="10763" spans="1:14" x14ac:dyDescent="0.2">
      <c r="A10763" t="s">
        <v>11000</v>
      </c>
      <c r="B10763" t="s">
        <v>35779</v>
      </c>
      <c r="I10763" t="s">
        <v>4</v>
      </c>
      <c r="J10763">
        <v>64.55</v>
      </c>
      <c r="M10763">
        <v>64.55</v>
      </c>
      <c r="N10763">
        <f t="shared" si="168"/>
        <v>0</v>
      </c>
    </row>
    <row r="10764" spans="1:14" x14ac:dyDescent="0.2">
      <c r="A10764" t="s">
        <v>11001</v>
      </c>
      <c r="B10764" t="s">
        <v>35779</v>
      </c>
      <c r="I10764" t="s">
        <v>4</v>
      </c>
      <c r="J10764">
        <v>62.02</v>
      </c>
      <c r="M10764">
        <v>62.02</v>
      </c>
      <c r="N10764">
        <f t="shared" si="168"/>
        <v>0</v>
      </c>
    </row>
    <row r="10765" spans="1:14" x14ac:dyDescent="0.2">
      <c r="A10765" t="s">
        <v>11002</v>
      </c>
      <c r="B10765" t="s">
        <v>35780</v>
      </c>
      <c r="I10765" t="s">
        <v>4</v>
      </c>
      <c r="J10765">
        <v>98.65</v>
      </c>
      <c r="M10765">
        <v>98.65</v>
      </c>
      <c r="N10765">
        <f t="shared" si="168"/>
        <v>0</v>
      </c>
    </row>
    <row r="10766" spans="1:14" x14ac:dyDescent="0.2">
      <c r="A10766" t="s">
        <v>11003</v>
      </c>
      <c r="B10766" t="s">
        <v>35780</v>
      </c>
      <c r="I10766" t="s">
        <v>4</v>
      </c>
      <c r="J10766">
        <v>95.65</v>
      </c>
      <c r="M10766">
        <v>95.65</v>
      </c>
      <c r="N10766">
        <f t="shared" si="168"/>
        <v>0</v>
      </c>
    </row>
    <row r="10767" spans="1:14" x14ac:dyDescent="0.2">
      <c r="A10767" t="s">
        <v>11004</v>
      </c>
      <c r="B10767" t="s">
        <v>35781</v>
      </c>
      <c r="I10767" t="s">
        <v>3</v>
      </c>
      <c r="J10767">
        <v>414.6</v>
      </c>
      <c r="M10767">
        <v>414.6</v>
      </c>
      <c r="N10767">
        <f t="shared" si="168"/>
        <v>0</v>
      </c>
    </row>
    <row r="10768" spans="1:14" x14ac:dyDescent="0.2">
      <c r="A10768" t="s">
        <v>11005</v>
      </c>
      <c r="B10768" t="s">
        <v>35781</v>
      </c>
      <c r="I10768" t="s">
        <v>3</v>
      </c>
      <c r="J10768">
        <v>399.64</v>
      </c>
      <c r="M10768">
        <v>399.64</v>
      </c>
      <c r="N10768">
        <f t="shared" si="168"/>
        <v>0</v>
      </c>
    </row>
    <row r="10769" spans="1:14" x14ac:dyDescent="0.2">
      <c r="A10769" t="s">
        <v>11006</v>
      </c>
      <c r="B10769" t="s">
        <v>35782</v>
      </c>
      <c r="I10769" t="s">
        <v>3</v>
      </c>
      <c r="J10769">
        <v>394.78</v>
      </c>
      <c r="M10769">
        <v>394.78</v>
      </c>
      <c r="N10769">
        <f t="shared" si="168"/>
        <v>0</v>
      </c>
    </row>
    <row r="10770" spans="1:14" x14ac:dyDescent="0.2">
      <c r="A10770" t="s">
        <v>11007</v>
      </c>
      <c r="B10770" t="s">
        <v>35782</v>
      </c>
      <c r="I10770" t="s">
        <v>3</v>
      </c>
      <c r="J10770">
        <v>380.41</v>
      </c>
      <c r="M10770">
        <v>380.41</v>
      </c>
      <c r="N10770">
        <f t="shared" si="168"/>
        <v>0</v>
      </c>
    </row>
    <row r="10771" spans="1:14" x14ac:dyDescent="0.2">
      <c r="A10771" t="s">
        <v>11008</v>
      </c>
      <c r="B10771" t="s">
        <v>35783</v>
      </c>
      <c r="I10771" t="s">
        <v>3</v>
      </c>
      <c r="J10771">
        <v>433.25</v>
      </c>
      <c r="M10771">
        <v>433.25</v>
      </c>
      <c r="N10771">
        <f t="shared" si="168"/>
        <v>0</v>
      </c>
    </row>
    <row r="10772" spans="1:14" x14ac:dyDescent="0.2">
      <c r="A10772" t="s">
        <v>11009</v>
      </c>
      <c r="B10772" t="s">
        <v>35783</v>
      </c>
      <c r="I10772" t="s">
        <v>3</v>
      </c>
      <c r="J10772">
        <v>414.57</v>
      </c>
      <c r="M10772">
        <v>414.57</v>
      </c>
      <c r="N10772">
        <f t="shared" si="168"/>
        <v>0</v>
      </c>
    </row>
    <row r="10773" spans="1:14" x14ac:dyDescent="0.2">
      <c r="A10773" t="s">
        <v>11010</v>
      </c>
      <c r="B10773" t="s">
        <v>35784</v>
      </c>
      <c r="I10773" t="s">
        <v>3</v>
      </c>
      <c r="J10773">
        <v>408.6</v>
      </c>
      <c r="M10773">
        <v>408.6</v>
      </c>
      <c r="N10773">
        <f t="shared" si="168"/>
        <v>0</v>
      </c>
    </row>
    <row r="10774" spans="1:14" x14ac:dyDescent="0.2">
      <c r="A10774" t="s">
        <v>11011</v>
      </c>
      <c r="B10774" t="s">
        <v>35784</v>
      </c>
      <c r="I10774" t="s">
        <v>3</v>
      </c>
      <c r="J10774">
        <v>390.79</v>
      </c>
      <c r="M10774">
        <v>390.79</v>
      </c>
      <c r="N10774">
        <f t="shared" si="168"/>
        <v>0</v>
      </c>
    </row>
    <row r="10775" spans="1:14" x14ac:dyDescent="0.2">
      <c r="A10775" t="s">
        <v>11012</v>
      </c>
      <c r="B10775" t="s">
        <v>35785</v>
      </c>
      <c r="I10775" t="s">
        <v>3</v>
      </c>
      <c r="J10775">
        <v>460.9</v>
      </c>
      <c r="M10775">
        <v>460.9</v>
      </c>
      <c r="N10775">
        <f t="shared" si="168"/>
        <v>0</v>
      </c>
    </row>
    <row r="10776" spans="1:14" x14ac:dyDescent="0.2">
      <c r="A10776" t="s">
        <v>11013</v>
      </c>
      <c r="B10776" t="s">
        <v>35785</v>
      </c>
      <c r="I10776" t="s">
        <v>3</v>
      </c>
      <c r="J10776">
        <v>445.94</v>
      </c>
      <c r="M10776">
        <v>445.94</v>
      </c>
      <c r="N10776">
        <f t="shared" si="168"/>
        <v>0</v>
      </c>
    </row>
    <row r="10777" spans="1:14" x14ac:dyDescent="0.2">
      <c r="A10777" t="s">
        <v>11014</v>
      </c>
      <c r="B10777" t="s">
        <v>35786</v>
      </c>
      <c r="I10777" t="s">
        <v>3</v>
      </c>
      <c r="J10777">
        <v>435.02</v>
      </c>
      <c r="M10777">
        <v>435.02</v>
      </c>
      <c r="N10777">
        <f t="shared" si="168"/>
        <v>0</v>
      </c>
    </row>
    <row r="10778" spans="1:14" x14ac:dyDescent="0.2">
      <c r="A10778" t="s">
        <v>11015</v>
      </c>
      <c r="B10778" t="s">
        <v>35786</v>
      </c>
      <c r="I10778" t="s">
        <v>3</v>
      </c>
      <c r="J10778">
        <v>422.09</v>
      </c>
      <c r="M10778">
        <v>422.09</v>
      </c>
      <c r="N10778">
        <f t="shared" si="168"/>
        <v>0</v>
      </c>
    </row>
    <row r="10779" spans="1:14" x14ac:dyDescent="0.2">
      <c r="A10779" t="s">
        <v>11016</v>
      </c>
      <c r="B10779" t="s">
        <v>35787</v>
      </c>
      <c r="I10779" t="s">
        <v>3</v>
      </c>
      <c r="J10779">
        <v>377.63</v>
      </c>
      <c r="M10779">
        <v>377.63</v>
      </c>
      <c r="N10779">
        <f t="shared" si="168"/>
        <v>0</v>
      </c>
    </row>
    <row r="10780" spans="1:14" x14ac:dyDescent="0.2">
      <c r="A10780" t="s">
        <v>11017</v>
      </c>
      <c r="B10780" t="s">
        <v>35787</v>
      </c>
      <c r="I10780" t="s">
        <v>3</v>
      </c>
      <c r="J10780">
        <v>366.98</v>
      </c>
      <c r="M10780">
        <v>366.98</v>
      </c>
      <c r="N10780">
        <f t="shared" si="168"/>
        <v>0</v>
      </c>
    </row>
    <row r="10781" spans="1:14" x14ac:dyDescent="0.2">
      <c r="A10781" t="s">
        <v>11018</v>
      </c>
      <c r="B10781" t="s">
        <v>35788</v>
      </c>
      <c r="I10781" t="s">
        <v>3</v>
      </c>
      <c r="J10781">
        <v>362.51</v>
      </c>
      <c r="M10781">
        <v>362.51</v>
      </c>
      <c r="N10781">
        <f t="shared" si="168"/>
        <v>0</v>
      </c>
    </row>
    <row r="10782" spans="1:14" x14ac:dyDescent="0.2">
      <c r="A10782" t="s">
        <v>11019</v>
      </c>
      <c r="B10782" t="s">
        <v>35788</v>
      </c>
      <c r="I10782" t="s">
        <v>3</v>
      </c>
      <c r="J10782">
        <v>352.45</v>
      </c>
      <c r="M10782">
        <v>352.45</v>
      </c>
      <c r="N10782">
        <f t="shared" si="168"/>
        <v>0</v>
      </c>
    </row>
    <row r="10783" spans="1:14" x14ac:dyDescent="0.2">
      <c r="A10783" t="s">
        <v>11020</v>
      </c>
      <c r="B10783" t="s">
        <v>35789</v>
      </c>
      <c r="I10783" t="s">
        <v>4</v>
      </c>
      <c r="J10783">
        <v>66.53</v>
      </c>
      <c r="M10783">
        <v>66.53</v>
      </c>
      <c r="N10783">
        <f t="shared" si="168"/>
        <v>0</v>
      </c>
    </row>
    <row r="10784" spans="1:14" x14ac:dyDescent="0.2">
      <c r="A10784" t="s">
        <v>11021</v>
      </c>
      <c r="B10784" t="s">
        <v>35789</v>
      </c>
      <c r="I10784" t="s">
        <v>4</v>
      </c>
      <c r="J10784">
        <v>63.54</v>
      </c>
      <c r="M10784">
        <v>63.54</v>
      </c>
      <c r="N10784">
        <f t="shared" si="168"/>
        <v>0</v>
      </c>
    </row>
    <row r="10785" spans="1:14" x14ac:dyDescent="0.2">
      <c r="A10785" t="s">
        <v>11022</v>
      </c>
      <c r="B10785" t="s">
        <v>35790</v>
      </c>
      <c r="I10785" t="s">
        <v>3</v>
      </c>
      <c r="J10785">
        <v>402.6</v>
      </c>
      <c r="M10785">
        <v>402.6</v>
      </c>
      <c r="N10785">
        <f t="shared" si="168"/>
        <v>0</v>
      </c>
    </row>
    <row r="10786" spans="1:14" x14ac:dyDescent="0.2">
      <c r="A10786" t="s">
        <v>11023</v>
      </c>
      <c r="B10786" t="s">
        <v>35790</v>
      </c>
      <c r="I10786" t="s">
        <v>3</v>
      </c>
      <c r="J10786">
        <v>387.64</v>
      </c>
      <c r="M10786">
        <v>387.64</v>
      </c>
      <c r="N10786">
        <f t="shared" si="168"/>
        <v>0</v>
      </c>
    </row>
    <row r="10787" spans="1:14" x14ac:dyDescent="0.2">
      <c r="A10787" t="s">
        <v>11024</v>
      </c>
      <c r="B10787" t="s">
        <v>35791</v>
      </c>
      <c r="I10787" t="s">
        <v>3</v>
      </c>
      <c r="J10787">
        <v>433.25</v>
      </c>
      <c r="M10787">
        <v>433.25</v>
      </c>
      <c r="N10787">
        <f t="shared" si="168"/>
        <v>0</v>
      </c>
    </row>
    <row r="10788" spans="1:14" x14ac:dyDescent="0.2">
      <c r="A10788" t="s">
        <v>11025</v>
      </c>
      <c r="B10788" t="s">
        <v>35791</v>
      </c>
      <c r="I10788" t="s">
        <v>3</v>
      </c>
      <c r="J10788">
        <v>414.57</v>
      </c>
      <c r="M10788">
        <v>414.57</v>
      </c>
      <c r="N10788">
        <f t="shared" si="168"/>
        <v>0</v>
      </c>
    </row>
    <row r="10789" spans="1:14" x14ac:dyDescent="0.2">
      <c r="A10789" t="s">
        <v>11026</v>
      </c>
      <c r="B10789" t="s">
        <v>35792</v>
      </c>
      <c r="I10789" t="s">
        <v>3</v>
      </c>
      <c r="J10789">
        <v>641.38</v>
      </c>
      <c r="M10789">
        <v>641.38</v>
      </c>
      <c r="N10789">
        <f t="shared" si="168"/>
        <v>0</v>
      </c>
    </row>
    <row r="10790" spans="1:14" x14ac:dyDescent="0.2">
      <c r="A10790" t="s">
        <v>11027</v>
      </c>
      <c r="B10790" t="s">
        <v>35792</v>
      </c>
      <c r="I10790" t="s">
        <v>3</v>
      </c>
      <c r="J10790">
        <v>626.41999999999996</v>
      </c>
      <c r="M10790">
        <v>626.41999999999996</v>
      </c>
      <c r="N10790">
        <f t="shared" si="168"/>
        <v>0</v>
      </c>
    </row>
    <row r="10791" spans="1:14" x14ac:dyDescent="0.2">
      <c r="A10791" t="s">
        <v>11028</v>
      </c>
      <c r="B10791" t="s">
        <v>35793</v>
      </c>
      <c r="I10791" t="s">
        <v>3</v>
      </c>
      <c r="J10791">
        <v>894.31</v>
      </c>
      <c r="M10791">
        <v>894.31</v>
      </c>
      <c r="N10791">
        <f t="shared" si="168"/>
        <v>0</v>
      </c>
    </row>
    <row r="10792" spans="1:14" x14ac:dyDescent="0.2">
      <c r="A10792" t="s">
        <v>11029</v>
      </c>
      <c r="B10792" t="s">
        <v>35793</v>
      </c>
      <c r="I10792" t="s">
        <v>3</v>
      </c>
      <c r="J10792">
        <v>878.51</v>
      </c>
      <c r="M10792">
        <v>878.51</v>
      </c>
      <c r="N10792">
        <f t="shared" si="168"/>
        <v>0</v>
      </c>
    </row>
    <row r="10793" spans="1:14" x14ac:dyDescent="0.2">
      <c r="A10793" t="s">
        <v>11030</v>
      </c>
      <c r="B10793" t="s">
        <v>35794</v>
      </c>
      <c r="I10793" t="s">
        <v>3</v>
      </c>
      <c r="J10793">
        <v>915.83</v>
      </c>
      <c r="M10793">
        <v>915.83</v>
      </c>
      <c r="N10793">
        <f t="shared" si="168"/>
        <v>0</v>
      </c>
    </row>
    <row r="10794" spans="1:14" x14ac:dyDescent="0.2">
      <c r="A10794" t="s">
        <v>11031</v>
      </c>
      <c r="B10794" t="s">
        <v>35794</v>
      </c>
      <c r="I10794" t="s">
        <v>3</v>
      </c>
      <c r="J10794">
        <v>897.15</v>
      </c>
      <c r="M10794">
        <v>897.15</v>
      </c>
      <c r="N10794">
        <f t="shared" si="168"/>
        <v>0</v>
      </c>
    </row>
    <row r="10795" spans="1:14" x14ac:dyDescent="0.2">
      <c r="A10795" t="s">
        <v>11032</v>
      </c>
      <c r="B10795" t="s">
        <v>35795</v>
      </c>
      <c r="I10795" t="s">
        <v>3</v>
      </c>
      <c r="J10795">
        <v>150.43</v>
      </c>
      <c r="M10795">
        <v>150.43</v>
      </c>
      <c r="N10795">
        <f t="shared" si="168"/>
        <v>0</v>
      </c>
    </row>
    <row r="10796" spans="1:14" x14ac:dyDescent="0.2">
      <c r="A10796" t="s">
        <v>11033</v>
      </c>
      <c r="B10796" t="s">
        <v>35795</v>
      </c>
      <c r="I10796" t="s">
        <v>3</v>
      </c>
      <c r="J10796">
        <v>144.54</v>
      </c>
      <c r="M10796">
        <v>144.54</v>
      </c>
      <c r="N10796">
        <f t="shared" si="168"/>
        <v>0</v>
      </c>
    </row>
    <row r="10797" spans="1:14" x14ac:dyDescent="0.2">
      <c r="A10797" t="s">
        <v>26465</v>
      </c>
      <c r="B10797" t="s">
        <v>35796</v>
      </c>
      <c r="I10797" t="s">
        <v>3</v>
      </c>
      <c r="J10797">
        <v>1300</v>
      </c>
      <c r="M10797">
        <v>1300</v>
      </c>
      <c r="N10797">
        <f t="shared" si="168"/>
        <v>0</v>
      </c>
    </row>
    <row r="10798" spans="1:14" x14ac:dyDescent="0.2">
      <c r="A10798" t="s">
        <v>26466</v>
      </c>
      <c r="B10798" t="s">
        <v>35796</v>
      </c>
      <c r="I10798" t="s">
        <v>3</v>
      </c>
      <c r="J10798">
        <v>1300</v>
      </c>
      <c r="M10798">
        <v>1300</v>
      </c>
      <c r="N10798">
        <f t="shared" si="168"/>
        <v>0</v>
      </c>
    </row>
    <row r="10799" spans="1:14" x14ac:dyDescent="0.2">
      <c r="A10799" t="s">
        <v>26467</v>
      </c>
      <c r="B10799" t="s">
        <v>35797</v>
      </c>
      <c r="I10799" t="s">
        <v>3</v>
      </c>
      <c r="J10799">
        <v>1238.1300000000001</v>
      </c>
      <c r="M10799">
        <v>1238.1300000000001</v>
      </c>
      <c r="N10799">
        <f t="shared" si="168"/>
        <v>0</v>
      </c>
    </row>
    <row r="10800" spans="1:14" x14ac:dyDescent="0.2">
      <c r="A10800" t="s">
        <v>26468</v>
      </c>
      <c r="B10800" t="s">
        <v>35797</v>
      </c>
      <c r="I10800" t="s">
        <v>3</v>
      </c>
      <c r="J10800">
        <v>1238.1300000000001</v>
      </c>
      <c r="M10800">
        <v>1238.1300000000001</v>
      </c>
      <c r="N10800">
        <f t="shared" si="168"/>
        <v>0</v>
      </c>
    </row>
    <row r="10801" spans="1:14" x14ac:dyDescent="0.2">
      <c r="A10801" t="s">
        <v>11034</v>
      </c>
      <c r="B10801" t="s">
        <v>35798</v>
      </c>
      <c r="I10801" t="s">
        <v>3</v>
      </c>
      <c r="J10801">
        <v>33.1</v>
      </c>
      <c r="M10801">
        <v>33.1</v>
      </c>
      <c r="N10801">
        <f t="shared" si="168"/>
        <v>0</v>
      </c>
    </row>
    <row r="10802" spans="1:14" x14ac:dyDescent="0.2">
      <c r="A10802" t="s">
        <v>11035</v>
      </c>
      <c r="B10802" t="s">
        <v>35798</v>
      </c>
      <c r="I10802" t="s">
        <v>3</v>
      </c>
      <c r="J10802">
        <v>31.1</v>
      </c>
      <c r="M10802">
        <v>31.1</v>
      </c>
      <c r="N10802">
        <f t="shared" si="168"/>
        <v>0</v>
      </c>
    </row>
    <row r="10803" spans="1:14" x14ac:dyDescent="0.2">
      <c r="A10803" t="s">
        <v>11036</v>
      </c>
      <c r="B10803" t="s">
        <v>35799</v>
      </c>
      <c r="I10803" t="s">
        <v>3</v>
      </c>
      <c r="J10803">
        <v>1138.79</v>
      </c>
      <c r="M10803">
        <v>1138.79</v>
      </c>
      <c r="N10803">
        <f t="shared" si="168"/>
        <v>0</v>
      </c>
    </row>
    <row r="10804" spans="1:14" x14ac:dyDescent="0.2">
      <c r="A10804" t="s">
        <v>11037</v>
      </c>
      <c r="B10804" t="s">
        <v>35799</v>
      </c>
      <c r="I10804" t="s">
        <v>3</v>
      </c>
      <c r="J10804">
        <v>1120.77</v>
      </c>
      <c r="M10804">
        <v>1120.77</v>
      </c>
      <c r="N10804">
        <f t="shared" si="168"/>
        <v>0</v>
      </c>
    </row>
    <row r="10805" spans="1:14" x14ac:dyDescent="0.2">
      <c r="A10805" t="s">
        <v>11038</v>
      </c>
      <c r="B10805" t="s">
        <v>35800</v>
      </c>
      <c r="I10805" t="s">
        <v>3</v>
      </c>
      <c r="J10805">
        <v>215.87</v>
      </c>
      <c r="M10805">
        <v>215.87</v>
      </c>
      <c r="N10805">
        <f t="shared" si="168"/>
        <v>0</v>
      </c>
    </row>
    <row r="10806" spans="1:14" x14ac:dyDescent="0.2">
      <c r="A10806" t="s">
        <v>11039</v>
      </c>
      <c r="B10806" t="s">
        <v>35800</v>
      </c>
      <c r="I10806" t="s">
        <v>3</v>
      </c>
      <c r="J10806">
        <v>207.25</v>
      </c>
      <c r="M10806">
        <v>207.25</v>
      </c>
      <c r="N10806">
        <f t="shared" si="168"/>
        <v>0</v>
      </c>
    </row>
    <row r="10807" spans="1:14" x14ac:dyDescent="0.2">
      <c r="A10807" t="s">
        <v>11040</v>
      </c>
      <c r="B10807" t="s">
        <v>35801</v>
      </c>
      <c r="I10807" t="s">
        <v>3</v>
      </c>
      <c r="J10807">
        <v>741.6</v>
      </c>
      <c r="M10807">
        <v>741.6</v>
      </c>
      <c r="N10807">
        <f t="shared" si="168"/>
        <v>0</v>
      </c>
    </row>
    <row r="10808" spans="1:14" x14ac:dyDescent="0.2">
      <c r="A10808" t="s">
        <v>11041</v>
      </c>
      <c r="B10808" t="s">
        <v>35801</v>
      </c>
      <c r="I10808" t="s">
        <v>3</v>
      </c>
      <c r="J10808">
        <v>741.6</v>
      </c>
      <c r="M10808">
        <v>741.6</v>
      </c>
      <c r="N10808">
        <f t="shared" si="168"/>
        <v>0</v>
      </c>
    </row>
    <row r="10809" spans="1:14" x14ac:dyDescent="0.2">
      <c r="A10809" t="s">
        <v>11042</v>
      </c>
      <c r="B10809" t="s">
        <v>35802</v>
      </c>
      <c r="I10809" t="s">
        <v>3</v>
      </c>
      <c r="J10809">
        <v>597.4</v>
      </c>
      <c r="M10809">
        <v>597.4</v>
      </c>
      <c r="N10809">
        <f t="shared" si="168"/>
        <v>0</v>
      </c>
    </row>
    <row r="10810" spans="1:14" x14ac:dyDescent="0.2">
      <c r="A10810" t="s">
        <v>11043</v>
      </c>
      <c r="B10810" t="s">
        <v>35802</v>
      </c>
      <c r="I10810" t="s">
        <v>3</v>
      </c>
      <c r="J10810">
        <v>597.4</v>
      </c>
      <c r="M10810">
        <v>597.4</v>
      </c>
      <c r="N10810">
        <f t="shared" si="168"/>
        <v>0</v>
      </c>
    </row>
    <row r="10811" spans="1:14" x14ac:dyDescent="0.2">
      <c r="A10811" t="s">
        <v>11044</v>
      </c>
      <c r="B10811" t="s">
        <v>35803</v>
      </c>
      <c r="I10811" t="s">
        <v>3</v>
      </c>
      <c r="J10811">
        <v>158.5</v>
      </c>
      <c r="M10811">
        <v>158.5</v>
      </c>
      <c r="N10811">
        <f t="shared" si="168"/>
        <v>0</v>
      </c>
    </row>
    <row r="10812" spans="1:14" x14ac:dyDescent="0.2">
      <c r="A10812" t="s">
        <v>11045</v>
      </c>
      <c r="B10812" t="s">
        <v>35803</v>
      </c>
      <c r="I10812" t="s">
        <v>3</v>
      </c>
      <c r="J10812">
        <v>152.97999999999999</v>
      </c>
      <c r="M10812">
        <v>152.97999999999999</v>
      </c>
      <c r="N10812">
        <f t="shared" si="168"/>
        <v>0</v>
      </c>
    </row>
    <row r="10813" spans="1:14" x14ac:dyDescent="0.2">
      <c r="A10813" t="s">
        <v>11046</v>
      </c>
      <c r="B10813" t="s">
        <v>35804</v>
      </c>
      <c r="I10813" t="s">
        <v>3</v>
      </c>
      <c r="J10813">
        <v>174.67</v>
      </c>
      <c r="M10813">
        <v>174.67</v>
      </c>
      <c r="N10813">
        <f t="shared" si="168"/>
        <v>0</v>
      </c>
    </row>
    <row r="10814" spans="1:14" x14ac:dyDescent="0.2">
      <c r="A10814" t="s">
        <v>11047</v>
      </c>
      <c r="B10814" t="s">
        <v>35804</v>
      </c>
      <c r="I10814" t="s">
        <v>3</v>
      </c>
      <c r="J10814">
        <v>166.99</v>
      </c>
      <c r="M10814">
        <v>166.99</v>
      </c>
      <c r="N10814">
        <f t="shared" si="168"/>
        <v>0</v>
      </c>
    </row>
    <row r="10815" spans="1:14" x14ac:dyDescent="0.2">
      <c r="A10815" t="s">
        <v>11048</v>
      </c>
      <c r="B10815" t="s">
        <v>35805</v>
      </c>
      <c r="I10815" t="s">
        <v>3</v>
      </c>
      <c r="J10815">
        <v>84.25</v>
      </c>
      <c r="M10815">
        <v>84.25</v>
      </c>
      <c r="N10815">
        <f t="shared" si="168"/>
        <v>0</v>
      </c>
    </row>
    <row r="10816" spans="1:14" x14ac:dyDescent="0.2">
      <c r="A10816" t="s">
        <v>11049</v>
      </c>
      <c r="B10816" t="s">
        <v>35805</v>
      </c>
      <c r="I10816" t="s">
        <v>3</v>
      </c>
      <c r="J10816">
        <v>83.48</v>
      </c>
      <c r="M10816">
        <v>83.48</v>
      </c>
      <c r="N10816">
        <f t="shared" si="168"/>
        <v>0</v>
      </c>
    </row>
    <row r="10817" spans="1:14" x14ac:dyDescent="0.2">
      <c r="A10817" t="s">
        <v>11050</v>
      </c>
      <c r="B10817" t="s">
        <v>35806</v>
      </c>
      <c r="I10817" t="s">
        <v>3</v>
      </c>
      <c r="J10817">
        <v>76.56</v>
      </c>
      <c r="M10817">
        <v>76.56</v>
      </c>
      <c r="N10817">
        <f t="shared" si="168"/>
        <v>0</v>
      </c>
    </row>
    <row r="10818" spans="1:14" x14ac:dyDescent="0.2">
      <c r="A10818" t="s">
        <v>11051</v>
      </c>
      <c r="B10818" t="s">
        <v>35806</v>
      </c>
      <c r="I10818" t="s">
        <v>3</v>
      </c>
      <c r="J10818">
        <v>70.81</v>
      </c>
      <c r="M10818">
        <v>70.81</v>
      </c>
      <c r="N10818">
        <f t="shared" si="168"/>
        <v>0</v>
      </c>
    </row>
    <row r="10819" spans="1:14" x14ac:dyDescent="0.2">
      <c r="A10819" t="s">
        <v>11052</v>
      </c>
      <c r="B10819" t="s">
        <v>35807</v>
      </c>
      <c r="I10819" t="s">
        <v>3</v>
      </c>
      <c r="J10819">
        <v>85.15</v>
      </c>
      <c r="M10819">
        <v>85.15</v>
      </c>
      <c r="N10819">
        <f t="shared" si="168"/>
        <v>0</v>
      </c>
    </row>
    <row r="10820" spans="1:14" x14ac:dyDescent="0.2">
      <c r="A10820" t="s">
        <v>11053</v>
      </c>
      <c r="B10820" t="s">
        <v>35807</v>
      </c>
      <c r="I10820" t="s">
        <v>3</v>
      </c>
      <c r="J10820">
        <v>80.55</v>
      </c>
      <c r="M10820">
        <v>80.55</v>
      </c>
      <c r="N10820">
        <f t="shared" ref="N10820:N10883" si="169">J10820-M10820</f>
        <v>0</v>
      </c>
    </row>
    <row r="10821" spans="1:14" x14ac:dyDescent="0.2">
      <c r="A10821" t="s">
        <v>11054</v>
      </c>
      <c r="B10821" t="s">
        <v>35808</v>
      </c>
      <c r="I10821" t="s">
        <v>3</v>
      </c>
      <c r="J10821">
        <v>73</v>
      </c>
      <c r="M10821">
        <v>73</v>
      </c>
      <c r="N10821">
        <f t="shared" si="169"/>
        <v>0</v>
      </c>
    </row>
    <row r="10822" spans="1:14" x14ac:dyDescent="0.2">
      <c r="A10822" t="s">
        <v>11055</v>
      </c>
      <c r="B10822" t="s">
        <v>35808</v>
      </c>
      <c r="I10822" t="s">
        <v>3</v>
      </c>
      <c r="J10822">
        <v>73</v>
      </c>
      <c r="M10822">
        <v>73</v>
      </c>
      <c r="N10822">
        <f t="shared" si="169"/>
        <v>0</v>
      </c>
    </row>
    <row r="10823" spans="1:14" x14ac:dyDescent="0.2">
      <c r="A10823" t="s">
        <v>11056</v>
      </c>
      <c r="B10823" t="s">
        <v>35809</v>
      </c>
      <c r="I10823" t="s">
        <v>3</v>
      </c>
      <c r="J10823">
        <v>56.19</v>
      </c>
      <c r="M10823">
        <v>56.19</v>
      </c>
      <c r="N10823">
        <f t="shared" si="169"/>
        <v>0</v>
      </c>
    </row>
    <row r="10824" spans="1:14" x14ac:dyDescent="0.2">
      <c r="A10824" t="s">
        <v>11057</v>
      </c>
      <c r="B10824" t="s">
        <v>35809</v>
      </c>
      <c r="I10824" t="s">
        <v>3</v>
      </c>
      <c r="J10824">
        <v>50.2</v>
      </c>
      <c r="M10824">
        <v>50.2</v>
      </c>
      <c r="N10824">
        <f t="shared" si="169"/>
        <v>0</v>
      </c>
    </row>
    <row r="10825" spans="1:14" x14ac:dyDescent="0.2">
      <c r="A10825" t="s">
        <v>11058</v>
      </c>
      <c r="B10825" t="s">
        <v>35810</v>
      </c>
      <c r="I10825" t="s">
        <v>3</v>
      </c>
      <c r="J10825">
        <v>65</v>
      </c>
      <c r="M10825">
        <v>65</v>
      </c>
      <c r="N10825">
        <f t="shared" si="169"/>
        <v>0</v>
      </c>
    </row>
    <row r="10826" spans="1:14" x14ac:dyDescent="0.2">
      <c r="A10826" t="s">
        <v>11059</v>
      </c>
      <c r="B10826" t="s">
        <v>35810</v>
      </c>
      <c r="I10826" t="s">
        <v>3</v>
      </c>
      <c r="J10826">
        <v>65</v>
      </c>
      <c r="M10826">
        <v>65</v>
      </c>
      <c r="N10826">
        <f t="shared" si="169"/>
        <v>0</v>
      </c>
    </row>
    <row r="10827" spans="1:14" x14ac:dyDescent="0.2">
      <c r="A10827" t="s">
        <v>11060</v>
      </c>
      <c r="B10827" t="s">
        <v>35811</v>
      </c>
      <c r="I10827" t="s">
        <v>3</v>
      </c>
      <c r="J10827">
        <v>158.6</v>
      </c>
      <c r="M10827">
        <v>158.6</v>
      </c>
      <c r="N10827">
        <f t="shared" si="169"/>
        <v>0</v>
      </c>
    </row>
    <row r="10828" spans="1:14" x14ac:dyDescent="0.2">
      <c r="A10828" t="s">
        <v>11061</v>
      </c>
      <c r="B10828" t="s">
        <v>35811</v>
      </c>
      <c r="I10828" t="s">
        <v>3</v>
      </c>
      <c r="J10828">
        <v>153.08000000000001</v>
      </c>
      <c r="M10828">
        <v>153.08000000000001</v>
      </c>
      <c r="N10828">
        <f t="shared" si="169"/>
        <v>0</v>
      </c>
    </row>
    <row r="10829" spans="1:14" x14ac:dyDescent="0.2">
      <c r="A10829" t="s">
        <v>11062</v>
      </c>
      <c r="B10829" t="s">
        <v>35812</v>
      </c>
      <c r="I10829" t="s">
        <v>3</v>
      </c>
      <c r="J10829">
        <v>261.48</v>
      </c>
      <c r="M10829">
        <v>261.48</v>
      </c>
      <c r="N10829">
        <f t="shared" si="169"/>
        <v>0</v>
      </c>
    </row>
    <row r="10830" spans="1:14" x14ac:dyDescent="0.2">
      <c r="A10830" t="s">
        <v>11063</v>
      </c>
      <c r="B10830" t="s">
        <v>35812</v>
      </c>
      <c r="I10830" t="s">
        <v>3</v>
      </c>
      <c r="J10830">
        <v>261.48</v>
      </c>
      <c r="M10830">
        <v>261.48</v>
      </c>
      <c r="N10830">
        <f t="shared" si="169"/>
        <v>0</v>
      </c>
    </row>
    <row r="10831" spans="1:14" x14ac:dyDescent="0.2">
      <c r="A10831" t="s">
        <v>11064</v>
      </c>
      <c r="B10831" t="s">
        <v>35813</v>
      </c>
      <c r="I10831" t="s">
        <v>3</v>
      </c>
      <c r="J10831">
        <v>327.2</v>
      </c>
      <c r="M10831">
        <v>327.2</v>
      </c>
      <c r="N10831">
        <f t="shared" si="169"/>
        <v>0</v>
      </c>
    </row>
    <row r="10832" spans="1:14" x14ac:dyDescent="0.2">
      <c r="A10832" t="s">
        <v>11065</v>
      </c>
      <c r="B10832" t="s">
        <v>35813</v>
      </c>
      <c r="I10832" t="s">
        <v>3</v>
      </c>
      <c r="J10832">
        <v>327.2</v>
      </c>
      <c r="M10832">
        <v>327.2</v>
      </c>
      <c r="N10832">
        <f t="shared" si="169"/>
        <v>0</v>
      </c>
    </row>
    <row r="10833" spans="1:14" x14ac:dyDescent="0.2">
      <c r="A10833" t="s">
        <v>11066</v>
      </c>
      <c r="B10833" t="s">
        <v>35814</v>
      </c>
      <c r="I10833" t="s">
        <v>3</v>
      </c>
      <c r="J10833">
        <v>120.74</v>
      </c>
      <c r="M10833">
        <v>120.74</v>
      </c>
      <c r="N10833">
        <f t="shared" si="169"/>
        <v>0</v>
      </c>
    </row>
    <row r="10834" spans="1:14" x14ac:dyDescent="0.2">
      <c r="A10834" t="s">
        <v>11067</v>
      </c>
      <c r="B10834" t="s">
        <v>35814</v>
      </c>
      <c r="I10834" t="s">
        <v>3</v>
      </c>
      <c r="J10834">
        <v>114.42</v>
      </c>
      <c r="M10834">
        <v>114.42</v>
      </c>
      <c r="N10834">
        <f t="shared" si="169"/>
        <v>0</v>
      </c>
    </row>
    <row r="10835" spans="1:14" x14ac:dyDescent="0.2">
      <c r="A10835" t="s">
        <v>11068</v>
      </c>
      <c r="B10835" t="s">
        <v>35815</v>
      </c>
      <c r="I10835" t="s">
        <v>3</v>
      </c>
      <c r="J10835">
        <v>190.96</v>
      </c>
      <c r="M10835">
        <v>190.96</v>
      </c>
      <c r="N10835">
        <f t="shared" si="169"/>
        <v>0</v>
      </c>
    </row>
    <row r="10836" spans="1:14" x14ac:dyDescent="0.2">
      <c r="A10836" t="s">
        <v>11069</v>
      </c>
      <c r="B10836" t="s">
        <v>35815</v>
      </c>
      <c r="I10836" t="s">
        <v>3</v>
      </c>
      <c r="J10836">
        <v>184.64</v>
      </c>
      <c r="M10836">
        <v>184.64</v>
      </c>
      <c r="N10836">
        <f t="shared" si="169"/>
        <v>0</v>
      </c>
    </row>
    <row r="10837" spans="1:14" x14ac:dyDescent="0.2">
      <c r="A10837" t="s">
        <v>11070</v>
      </c>
      <c r="B10837" t="s">
        <v>35816</v>
      </c>
      <c r="I10837" t="s">
        <v>3</v>
      </c>
      <c r="J10837">
        <v>78.459999999999994</v>
      </c>
      <c r="M10837">
        <v>78.459999999999994</v>
      </c>
      <c r="N10837">
        <f t="shared" si="169"/>
        <v>0</v>
      </c>
    </row>
    <row r="10838" spans="1:14" x14ac:dyDescent="0.2">
      <c r="A10838" t="s">
        <v>11071</v>
      </c>
      <c r="B10838" t="s">
        <v>35816</v>
      </c>
      <c r="I10838" t="s">
        <v>3</v>
      </c>
      <c r="J10838">
        <v>72.849999999999994</v>
      </c>
      <c r="M10838">
        <v>72.849999999999994</v>
      </c>
      <c r="N10838">
        <f t="shared" si="169"/>
        <v>0</v>
      </c>
    </row>
    <row r="10839" spans="1:14" x14ac:dyDescent="0.2">
      <c r="A10839" t="s">
        <v>11072</v>
      </c>
      <c r="B10839" t="s">
        <v>35817</v>
      </c>
      <c r="I10839" t="s">
        <v>3</v>
      </c>
      <c r="J10839">
        <v>93.12</v>
      </c>
      <c r="M10839">
        <v>93.12</v>
      </c>
      <c r="N10839">
        <f t="shared" si="169"/>
        <v>0</v>
      </c>
    </row>
    <row r="10840" spans="1:14" x14ac:dyDescent="0.2">
      <c r="A10840" t="s">
        <v>11073</v>
      </c>
      <c r="B10840" t="s">
        <v>35817</v>
      </c>
      <c r="I10840" t="s">
        <v>3</v>
      </c>
      <c r="J10840">
        <v>90.38</v>
      </c>
      <c r="M10840">
        <v>90.38</v>
      </c>
      <c r="N10840">
        <f t="shared" si="169"/>
        <v>0</v>
      </c>
    </row>
    <row r="10841" spans="1:14" x14ac:dyDescent="0.2">
      <c r="A10841" t="s">
        <v>11074</v>
      </c>
      <c r="B10841" t="s">
        <v>35818</v>
      </c>
      <c r="I10841" t="s">
        <v>3</v>
      </c>
      <c r="J10841">
        <v>104.68</v>
      </c>
      <c r="M10841">
        <v>104.68</v>
      </c>
      <c r="N10841">
        <f t="shared" si="169"/>
        <v>0</v>
      </c>
    </row>
    <row r="10842" spans="1:14" x14ac:dyDescent="0.2">
      <c r="A10842" t="s">
        <v>11075</v>
      </c>
      <c r="B10842" t="s">
        <v>35818</v>
      </c>
      <c r="I10842" t="s">
        <v>3</v>
      </c>
      <c r="J10842">
        <v>101.65</v>
      </c>
      <c r="M10842">
        <v>101.65</v>
      </c>
      <c r="N10842">
        <f t="shared" si="169"/>
        <v>0</v>
      </c>
    </row>
    <row r="10843" spans="1:14" x14ac:dyDescent="0.2">
      <c r="A10843" t="s">
        <v>11076</v>
      </c>
      <c r="B10843" t="s">
        <v>35819</v>
      </c>
      <c r="I10843" t="s">
        <v>3</v>
      </c>
      <c r="J10843">
        <v>104.69</v>
      </c>
      <c r="M10843">
        <v>104.69</v>
      </c>
      <c r="N10843">
        <f t="shared" si="169"/>
        <v>0</v>
      </c>
    </row>
    <row r="10844" spans="1:14" x14ac:dyDescent="0.2">
      <c r="A10844" t="s">
        <v>11077</v>
      </c>
      <c r="B10844" t="s">
        <v>35819</v>
      </c>
      <c r="I10844" t="s">
        <v>3</v>
      </c>
      <c r="J10844">
        <v>101.95</v>
      </c>
      <c r="M10844">
        <v>101.95</v>
      </c>
      <c r="N10844">
        <f t="shared" si="169"/>
        <v>0</v>
      </c>
    </row>
    <row r="10845" spans="1:14" x14ac:dyDescent="0.2">
      <c r="A10845" t="s">
        <v>11078</v>
      </c>
      <c r="B10845" t="s">
        <v>35820</v>
      </c>
      <c r="I10845" t="s">
        <v>3</v>
      </c>
      <c r="J10845">
        <v>116.25</v>
      </c>
      <c r="M10845">
        <v>116.25</v>
      </c>
      <c r="N10845">
        <f t="shared" si="169"/>
        <v>0</v>
      </c>
    </row>
    <row r="10846" spans="1:14" x14ac:dyDescent="0.2">
      <c r="A10846" t="s">
        <v>11079</v>
      </c>
      <c r="B10846" t="s">
        <v>35820</v>
      </c>
      <c r="I10846" t="s">
        <v>3</v>
      </c>
      <c r="J10846">
        <v>113.22</v>
      </c>
      <c r="M10846">
        <v>113.22</v>
      </c>
      <c r="N10846">
        <f t="shared" si="169"/>
        <v>0</v>
      </c>
    </row>
    <row r="10847" spans="1:14" x14ac:dyDescent="0.2">
      <c r="A10847" t="s">
        <v>11080</v>
      </c>
      <c r="B10847" t="s">
        <v>35821</v>
      </c>
      <c r="I10847" t="s">
        <v>3</v>
      </c>
      <c r="J10847">
        <v>77.739999999999995</v>
      </c>
      <c r="M10847">
        <v>77.739999999999995</v>
      </c>
      <c r="N10847">
        <f t="shared" si="169"/>
        <v>0</v>
      </c>
    </row>
    <row r="10848" spans="1:14" x14ac:dyDescent="0.2">
      <c r="A10848" t="s">
        <v>11081</v>
      </c>
      <c r="B10848" t="s">
        <v>35821</v>
      </c>
      <c r="I10848" t="s">
        <v>3</v>
      </c>
      <c r="J10848">
        <v>75</v>
      </c>
      <c r="M10848">
        <v>75</v>
      </c>
      <c r="N10848">
        <f t="shared" si="169"/>
        <v>0</v>
      </c>
    </row>
    <row r="10849" spans="1:14" x14ac:dyDescent="0.2">
      <c r="A10849" t="s">
        <v>11082</v>
      </c>
      <c r="B10849" t="s">
        <v>35822</v>
      </c>
      <c r="I10849" t="s">
        <v>3</v>
      </c>
      <c r="J10849">
        <v>89.29</v>
      </c>
      <c r="M10849">
        <v>89.29</v>
      </c>
      <c r="N10849">
        <f t="shared" si="169"/>
        <v>0</v>
      </c>
    </row>
    <row r="10850" spans="1:14" x14ac:dyDescent="0.2">
      <c r="A10850" t="s">
        <v>11083</v>
      </c>
      <c r="B10850" t="s">
        <v>35822</v>
      </c>
      <c r="I10850" t="s">
        <v>3</v>
      </c>
      <c r="J10850">
        <v>86.26</v>
      </c>
      <c r="M10850">
        <v>86.26</v>
      </c>
      <c r="N10850">
        <f t="shared" si="169"/>
        <v>0</v>
      </c>
    </row>
    <row r="10851" spans="1:14" x14ac:dyDescent="0.2">
      <c r="A10851" t="s">
        <v>11084</v>
      </c>
      <c r="B10851" t="s">
        <v>35823</v>
      </c>
      <c r="I10851" t="s">
        <v>3</v>
      </c>
      <c r="J10851">
        <v>98.53</v>
      </c>
      <c r="M10851">
        <v>98.53</v>
      </c>
      <c r="N10851">
        <f t="shared" si="169"/>
        <v>0</v>
      </c>
    </row>
    <row r="10852" spans="1:14" x14ac:dyDescent="0.2">
      <c r="A10852" t="s">
        <v>11085</v>
      </c>
      <c r="B10852" t="s">
        <v>35823</v>
      </c>
      <c r="I10852" t="s">
        <v>3</v>
      </c>
      <c r="J10852">
        <v>95.79</v>
      </c>
      <c r="M10852">
        <v>95.79</v>
      </c>
      <c r="N10852">
        <f t="shared" si="169"/>
        <v>0</v>
      </c>
    </row>
    <row r="10853" spans="1:14" x14ac:dyDescent="0.2">
      <c r="A10853" t="s">
        <v>11086</v>
      </c>
      <c r="B10853" t="s">
        <v>35824</v>
      </c>
      <c r="I10853" t="s">
        <v>3</v>
      </c>
      <c r="J10853">
        <v>110.09</v>
      </c>
      <c r="M10853">
        <v>110.09</v>
      </c>
      <c r="N10853">
        <f t="shared" si="169"/>
        <v>0</v>
      </c>
    </row>
    <row r="10854" spans="1:14" x14ac:dyDescent="0.2">
      <c r="A10854" t="s">
        <v>11087</v>
      </c>
      <c r="B10854" t="s">
        <v>35824</v>
      </c>
      <c r="I10854" t="s">
        <v>3</v>
      </c>
      <c r="J10854">
        <v>107.06</v>
      </c>
      <c r="M10854">
        <v>107.06</v>
      </c>
      <c r="N10854">
        <f t="shared" si="169"/>
        <v>0</v>
      </c>
    </row>
    <row r="10855" spans="1:14" x14ac:dyDescent="0.2">
      <c r="A10855" t="s">
        <v>11088</v>
      </c>
      <c r="B10855" t="s">
        <v>35825</v>
      </c>
      <c r="I10855" t="s">
        <v>3</v>
      </c>
      <c r="J10855">
        <v>149.77000000000001</v>
      </c>
      <c r="M10855">
        <v>149.77000000000001</v>
      </c>
      <c r="N10855">
        <f t="shared" si="169"/>
        <v>0</v>
      </c>
    </row>
    <row r="10856" spans="1:14" x14ac:dyDescent="0.2">
      <c r="A10856" t="s">
        <v>11089</v>
      </c>
      <c r="B10856" t="s">
        <v>35825</v>
      </c>
      <c r="I10856" t="s">
        <v>3</v>
      </c>
      <c r="J10856">
        <v>147.03</v>
      </c>
      <c r="M10856">
        <v>147.03</v>
      </c>
      <c r="N10856">
        <f t="shared" si="169"/>
        <v>0</v>
      </c>
    </row>
    <row r="10857" spans="1:14" x14ac:dyDescent="0.2">
      <c r="A10857" t="s">
        <v>11090</v>
      </c>
      <c r="B10857" t="s">
        <v>35826</v>
      </c>
      <c r="I10857" t="s">
        <v>3</v>
      </c>
      <c r="J10857">
        <v>56.24</v>
      </c>
      <c r="M10857">
        <v>56.24</v>
      </c>
      <c r="N10857">
        <f t="shared" si="169"/>
        <v>0</v>
      </c>
    </row>
    <row r="10858" spans="1:14" x14ac:dyDescent="0.2">
      <c r="A10858" t="s">
        <v>11091</v>
      </c>
      <c r="B10858" t="s">
        <v>35826</v>
      </c>
      <c r="I10858" t="s">
        <v>3</v>
      </c>
      <c r="J10858">
        <v>54.72</v>
      </c>
      <c r="M10858">
        <v>54.72</v>
      </c>
      <c r="N10858">
        <f t="shared" si="169"/>
        <v>0</v>
      </c>
    </row>
    <row r="10859" spans="1:14" x14ac:dyDescent="0.2">
      <c r="A10859" t="s">
        <v>11092</v>
      </c>
      <c r="B10859" t="s">
        <v>35827</v>
      </c>
      <c r="I10859" t="s">
        <v>3</v>
      </c>
      <c r="J10859">
        <v>58</v>
      </c>
      <c r="M10859">
        <v>58</v>
      </c>
      <c r="N10859">
        <f t="shared" si="169"/>
        <v>0</v>
      </c>
    </row>
    <row r="10860" spans="1:14" x14ac:dyDescent="0.2">
      <c r="A10860" t="s">
        <v>11093</v>
      </c>
      <c r="B10860" t="s">
        <v>35827</v>
      </c>
      <c r="I10860" t="s">
        <v>3</v>
      </c>
      <c r="J10860">
        <v>56.48</v>
      </c>
      <c r="M10860">
        <v>56.48</v>
      </c>
      <c r="N10860">
        <f t="shared" si="169"/>
        <v>0</v>
      </c>
    </row>
    <row r="10861" spans="1:14" x14ac:dyDescent="0.2">
      <c r="A10861" t="s">
        <v>11094</v>
      </c>
      <c r="B10861" t="s">
        <v>35828</v>
      </c>
      <c r="I10861" t="s">
        <v>3</v>
      </c>
      <c r="J10861">
        <v>58.44</v>
      </c>
      <c r="M10861">
        <v>58.44</v>
      </c>
      <c r="N10861">
        <f t="shared" si="169"/>
        <v>0</v>
      </c>
    </row>
    <row r="10862" spans="1:14" x14ac:dyDescent="0.2">
      <c r="A10862" t="s">
        <v>11095</v>
      </c>
      <c r="B10862" t="s">
        <v>35828</v>
      </c>
      <c r="I10862" t="s">
        <v>3</v>
      </c>
      <c r="J10862">
        <v>56.92</v>
      </c>
      <c r="M10862">
        <v>56.92</v>
      </c>
      <c r="N10862">
        <f t="shared" si="169"/>
        <v>0</v>
      </c>
    </row>
    <row r="10863" spans="1:14" x14ac:dyDescent="0.2">
      <c r="A10863" t="s">
        <v>11096</v>
      </c>
      <c r="B10863" t="s">
        <v>41157</v>
      </c>
      <c r="I10863" t="s">
        <v>3</v>
      </c>
      <c r="J10863">
        <v>158.79</v>
      </c>
      <c r="M10863">
        <v>158.79</v>
      </c>
      <c r="N10863">
        <f t="shared" si="169"/>
        <v>0</v>
      </c>
    </row>
    <row r="10864" spans="1:14" x14ac:dyDescent="0.2">
      <c r="A10864" t="s">
        <v>11097</v>
      </c>
      <c r="B10864" t="s">
        <v>41157</v>
      </c>
      <c r="I10864" t="s">
        <v>3</v>
      </c>
      <c r="J10864">
        <v>157.26</v>
      </c>
      <c r="M10864">
        <v>157.26</v>
      </c>
      <c r="N10864">
        <f t="shared" si="169"/>
        <v>0</v>
      </c>
    </row>
    <row r="10865" spans="1:14" x14ac:dyDescent="0.2">
      <c r="A10865" t="s">
        <v>11098</v>
      </c>
      <c r="B10865" t="s">
        <v>35829</v>
      </c>
      <c r="I10865" t="s">
        <v>3</v>
      </c>
      <c r="J10865">
        <v>163.02000000000001</v>
      </c>
      <c r="M10865">
        <v>163.02000000000001</v>
      </c>
      <c r="N10865">
        <f t="shared" si="169"/>
        <v>0</v>
      </c>
    </row>
    <row r="10866" spans="1:14" x14ac:dyDescent="0.2">
      <c r="A10866" t="s">
        <v>11099</v>
      </c>
      <c r="B10866" t="s">
        <v>35829</v>
      </c>
      <c r="I10866" t="s">
        <v>3</v>
      </c>
      <c r="J10866">
        <v>161.97</v>
      </c>
      <c r="M10866">
        <v>161.97</v>
      </c>
      <c r="N10866">
        <f t="shared" si="169"/>
        <v>0</v>
      </c>
    </row>
    <row r="10867" spans="1:14" x14ac:dyDescent="0.2">
      <c r="A10867" t="s">
        <v>11100</v>
      </c>
      <c r="B10867" t="s">
        <v>35830</v>
      </c>
      <c r="I10867" t="s">
        <v>3</v>
      </c>
      <c r="J10867">
        <v>86.23</v>
      </c>
      <c r="M10867">
        <v>86.23</v>
      </c>
      <c r="N10867">
        <f t="shared" si="169"/>
        <v>0</v>
      </c>
    </row>
    <row r="10868" spans="1:14" x14ac:dyDescent="0.2">
      <c r="A10868" t="s">
        <v>11101</v>
      </c>
      <c r="B10868" t="s">
        <v>35830</v>
      </c>
      <c r="I10868" t="s">
        <v>3</v>
      </c>
      <c r="J10868">
        <v>83.49</v>
      </c>
      <c r="M10868">
        <v>83.49</v>
      </c>
      <c r="N10868">
        <f t="shared" si="169"/>
        <v>0</v>
      </c>
    </row>
    <row r="10869" spans="1:14" x14ac:dyDescent="0.2">
      <c r="A10869" t="s">
        <v>11102</v>
      </c>
      <c r="B10869" t="s">
        <v>35831</v>
      </c>
      <c r="I10869" t="s">
        <v>3</v>
      </c>
      <c r="J10869">
        <v>89.87</v>
      </c>
      <c r="M10869">
        <v>89.87</v>
      </c>
      <c r="N10869">
        <f t="shared" si="169"/>
        <v>0</v>
      </c>
    </row>
    <row r="10870" spans="1:14" x14ac:dyDescent="0.2">
      <c r="A10870" t="s">
        <v>11103</v>
      </c>
      <c r="B10870" t="s">
        <v>35831</v>
      </c>
      <c r="I10870" t="s">
        <v>3</v>
      </c>
      <c r="J10870">
        <v>87.12</v>
      </c>
      <c r="M10870">
        <v>87.12</v>
      </c>
      <c r="N10870">
        <f t="shared" si="169"/>
        <v>0</v>
      </c>
    </row>
    <row r="10871" spans="1:14" x14ac:dyDescent="0.2">
      <c r="A10871" t="s">
        <v>11104</v>
      </c>
      <c r="B10871" t="s">
        <v>35832</v>
      </c>
      <c r="I10871" t="s">
        <v>3</v>
      </c>
      <c r="J10871">
        <v>107.85</v>
      </c>
      <c r="M10871">
        <v>107.85</v>
      </c>
      <c r="N10871">
        <f t="shared" si="169"/>
        <v>0</v>
      </c>
    </row>
    <row r="10872" spans="1:14" x14ac:dyDescent="0.2">
      <c r="A10872" t="s">
        <v>11105</v>
      </c>
      <c r="B10872" t="s">
        <v>35832</v>
      </c>
      <c r="I10872" t="s">
        <v>3</v>
      </c>
      <c r="J10872">
        <v>105.1</v>
      </c>
      <c r="M10872">
        <v>105.1</v>
      </c>
      <c r="N10872">
        <f t="shared" si="169"/>
        <v>0</v>
      </c>
    </row>
    <row r="10873" spans="1:14" x14ac:dyDescent="0.2">
      <c r="A10873" t="s">
        <v>11106</v>
      </c>
      <c r="B10873" t="s">
        <v>35833</v>
      </c>
      <c r="I10873" t="s">
        <v>3</v>
      </c>
      <c r="J10873">
        <v>96.38</v>
      </c>
      <c r="M10873">
        <v>96.38</v>
      </c>
      <c r="N10873">
        <f t="shared" si="169"/>
        <v>0</v>
      </c>
    </row>
    <row r="10874" spans="1:14" x14ac:dyDescent="0.2">
      <c r="A10874" t="s">
        <v>11107</v>
      </c>
      <c r="B10874" t="s">
        <v>35833</v>
      </c>
      <c r="I10874" t="s">
        <v>3</v>
      </c>
      <c r="J10874">
        <v>93.64</v>
      </c>
      <c r="M10874">
        <v>93.64</v>
      </c>
      <c r="N10874">
        <f t="shared" si="169"/>
        <v>0</v>
      </c>
    </row>
    <row r="10875" spans="1:14" x14ac:dyDescent="0.2">
      <c r="A10875" t="s">
        <v>11108</v>
      </c>
      <c r="B10875" t="s">
        <v>35834</v>
      </c>
      <c r="I10875" t="s">
        <v>3</v>
      </c>
      <c r="J10875">
        <v>177.85</v>
      </c>
      <c r="M10875">
        <v>177.85</v>
      </c>
      <c r="N10875">
        <f t="shared" si="169"/>
        <v>0</v>
      </c>
    </row>
    <row r="10876" spans="1:14" x14ac:dyDescent="0.2">
      <c r="A10876" t="s">
        <v>11109</v>
      </c>
      <c r="B10876" t="s">
        <v>35834</v>
      </c>
      <c r="I10876" t="s">
        <v>3</v>
      </c>
      <c r="J10876">
        <v>175.11</v>
      </c>
      <c r="M10876">
        <v>175.11</v>
      </c>
      <c r="N10876">
        <f t="shared" si="169"/>
        <v>0</v>
      </c>
    </row>
    <row r="10877" spans="1:14" x14ac:dyDescent="0.2">
      <c r="A10877" t="s">
        <v>11110</v>
      </c>
      <c r="B10877" t="s">
        <v>35835</v>
      </c>
      <c r="I10877" t="s">
        <v>3</v>
      </c>
      <c r="J10877">
        <v>105</v>
      </c>
      <c r="M10877">
        <v>105</v>
      </c>
      <c r="N10877">
        <f t="shared" si="169"/>
        <v>0</v>
      </c>
    </row>
    <row r="10878" spans="1:14" x14ac:dyDescent="0.2">
      <c r="A10878" t="s">
        <v>11111</v>
      </c>
      <c r="B10878" t="s">
        <v>35835</v>
      </c>
      <c r="I10878" t="s">
        <v>3</v>
      </c>
      <c r="J10878">
        <v>102.26</v>
      </c>
      <c r="M10878">
        <v>102.26</v>
      </c>
      <c r="N10878">
        <f t="shared" si="169"/>
        <v>0</v>
      </c>
    </row>
    <row r="10879" spans="1:14" x14ac:dyDescent="0.2">
      <c r="A10879" t="s">
        <v>11112</v>
      </c>
      <c r="B10879" t="s">
        <v>35836</v>
      </c>
      <c r="I10879" t="s">
        <v>3</v>
      </c>
      <c r="J10879">
        <v>33.630000000000003</v>
      </c>
      <c r="M10879">
        <v>33.630000000000003</v>
      </c>
      <c r="N10879">
        <f t="shared" si="169"/>
        <v>0</v>
      </c>
    </row>
    <row r="10880" spans="1:14" x14ac:dyDescent="0.2">
      <c r="A10880" t="s">
        <v>11113</v>
      </c>
      <c r="B10880" t="s">
        <v>35836</v>
      </c>
      <c r="I10880" t="s">
        <v>3</v>
      </c>
      <c r="J10880">
        <v>32.200000000000003</v>
      </c>
      <c r="M10880">
        <v>32.200000000000003</v>
      </c>
      <c r="N10880">
        <f t="shared" si="169"/>
        <v>0</v>
      </c>
    </row>
    <row r="10881" spans="1:14" x14ac:dyDescent="0.2">
      <c r="A10881" t="s">
        <v>11114</v>
      </c>
      <c r="B10881" t="s">
        <v>35837</v>
      </c>
      <c r="I10881" t="s">
        <v>3</v>
      </c>
      <c r="J10881">
        <v>35.380000000000003</v>
      </c>
      <c r="M10881">
        <v>35.380000000000003</v>
      </c>
      <c r="N10881">
        <f t="shared" si="169"/>
        <v>0</v>
      </c>
    </row>
    <row r="10882" spans="1:14" x14ac:dyDescent="0.2">
      <c r="A10882" t="s">
        <v>11115</v>
      </c>
      <c r="B10882" t="s">
        <v>35837</v>
      </c>
      <c r="I10882" t="s">
        <v>3</v>
      </c>
      <c r="J10882">
        <v>33.96</v>
      </c>
      <c r="M10882">
        <v>33.96</v>
      </c>
      <c r="N10882">
        <f t="shared" si="169"/>
        <v>0</v>
      </c>
    </row>
    <row r="10883" spans="1:14" x14ac:dyDescent="0.2">
      <c r="A10883" t="s">
        <v>11116</v>
      </c>
      <c r="B10883" t="s">
        <v>35838</v>
      </c>
      <c r="I10883" t="s">
        <v>3</v>
      </c>
      <c r="J10883">
        <v>34.53</v>
      </c>
      <c r="M10883">
        <v>34.53</v>
      </c>
      <c r="N10883">
        <f t="shared" si="169"/>
        <v>0</v>
      </c>
    </row>
    <row r="10884" spans="1:14" x14ac:dyDescent="0.2">
      <c r="A10884" t="s">
        <v>11117</v>
      </c>
      <c r="B10884" t="s">
        <v>35838</v>
      </c>
      <c r="I10884" t="s">
        <v>3</v>
      </c>
      <c r="J10884">
        <v>33.11</v>
      </c>
      <c r="M10884">
        <v>33.11</v>
      </c>
      <c r="N10884">
        <f t="shared" ref="N10884:N10947" si="170">J10884-M10884</f>
        <v>0</v>
      </c>
    </row>
    <row r="10885" spans="1:14" x14ac:dyDescent="0.2">
      <c r="A10885" t="s">
        <v>11118</v>
      </c>
      <c r="B10885" t="s">
        <v>35839</v>
      </c>
      <c r="I10885" t="s">
        <v>3</v>
      </c>
      <c r="J10885">
        <v>60.21</v>
      </c>
      <c r="M10885">
        <v>60.21</v>
      </c>
      <c r="N10885">
        <f t="shared" si="170"/>
        <v>0</v>
      </c>
    </row>
    <row r="10886" spans="1:14" x14ac:dyDescent="0.2">
      <c r="A10886" t="s">
        <v>11119</v>
      </c>
      <c r="B10886" t="s">
        <v>35839</v>
      </c>
      <c r="I10886" t="s">
        <v>3</v>
      </c>
      <c r="J10886">
        <v>57.92</v>
      </c>
      <c r="M10886">
        <v>57.92</v>
      </c>
      <c r="N10886">
        <f t="shared" si="170"/>
        <v>0</v>
      </c>
    </row>
    <row r="10887" spans="1:14" x14ac:dyDescent="0.2">
      <c r="A10887" t="s">
        <v>11120</v>
      </c>
      <c r="B10887" t="s">
        <v>35840</v>
      </c>
      <c r="I10887" t="s">
        <v>3</v>
      </c>
      <c r="J10887">
        <v>71.760000000000005</v>
      </c>
      <c r="M10887">
        <v>71.760000000000005</v>
      </c>
      <c r="N10887">
        <f t="shared" si="170"/>
        <v>0</v>
      </c>
    </row>
    <row r="10888" spans="1:14" x14ac:dyDescent="0.2">
      <c r="A10888" t="s">
        <v>11121</v>
      </c>
      <c r="B10888" t="s">
        <v>35840</v>
      </c>
      <c r="I10888" t="s">
        <v>3</v>
      </c>
      <c r="J10888">
        <v>69.19</v>
      </c>
      <c r="M10888">
        <v>69.19</v>
      </c>
      <c r="N10888">
        <f t="shared" si="170"/>
        <v>0</v>
      </c>
    </row>
    <row r="10889" spans="1:14" x14ac:dyDescent="0.2">
      <c r="A10889" t="s">
        <v>11122</v>
      </c>
      <c r="B10889" t="s">
        <v>35841</v>
      </c>
      <c r="I10889" t="s">
        <v>3</v>
      </c>
      <c r="J10889">
        <v>61.96</v>
      </c>
      <c r="M10889">
        <v>61.96</v>
      </c>
      <c r="N10889">
        <f t="shared" si="170"/>
        <v>0</v>
      </c>
    </row>
    <row r="10890" spans="1:14" x14ac:dyDescent="0.2">
      <c r="A10890" t="s">
        <v>11123</v>
      </c>
      <c r="B10890" t="s">
        <v>35841</v>
      </c>
      <c r="I10890" t="s">
        <v>3</v>
      </c>
      <c r="J10890">
        <v>59.68</v>
      </c>
      <c r="M10890">
        <v>59.68</v>
      </c>
      <c r="N10890">
        <f t="shared" si="170"/>
        <v>0</v>
      </c>
    </row>
    <row r="10891" spans="1:14" x14ac:dyDescent="0.2">
      <c r="A10891" t="s">
        <v>11124</v>
      </c>
      <c r="B10891" t="s">
        <v>35842</v>
      </c>
      <c r="I10891" t="s">
        <v>3</v>
      </c>
      <c r="J10891">
        <v>73.510000000000005</v>
      </c>
      <c r="M10891">
        <v>73.510000000000005</v>
      </c>
      <c r="N10891">
        <f t="shared" si="170"/>
        <v>0</v>
      </c>
    </row>
    <row r="10892" spans="1:14" x14ac:dyDescent="0.2">
      <c r="A10892" t="s">
        <v>11125</v>
      </c>
      <c r="B10892" t="s">
        <v>35842</v>
      </c>
      <c r="I10892" t="s">
        <v>3</v>
      </c>
      <c r="J10892">
        <v>70.95</v>
      </c>
      <c r="M10892">
        <v>70.95</v>
      </c>
      <c r="N10892">
        <f t="shared" si="170"/>
        <v>0</v>
      </c>
    </row>
    <row r="10893" spans="1:14" x14ac:dyDescent="0.2">
      <c r="A10893" t="s">
        <v>11126</v>
      </c>
      <c r="B10893" t="s">
        <v>35843</v>
      </c>
      <c r="I10893" t="s">
        <v>3</v>
      </c>
      <c r="J10893">
        <v>61.11</v>
      </c>
      <c r="M10893">
        <v>61.11</v>
      </c>
      <c r="N10893">
        <f t="shared" si="170"/>
        <v>0</v>
      </c>
    </row>
    <row r="10894" spans="1:14" x14ac:dyDescent="0.2">
      <c r="A10894" t="s">
        <v>11127</v>
      </c>
      <c r="B10894" t="s">
        <v>35843</v>
      </c>
      <c r="I10894" t="s">
        <v>3</v>
      </c>
      <c r="J10894">
        <v>58.83</v>
      </c>
      <c r="M10894">
        <v>58.83</v>
      </c>
      <c r="N10894">
        <f t="shared" si="170"/>
        <v>0</v>
      </c>
    </row>
    <row r="10895" spans="1:14" x14ac:dyDescent="0.2">
      <c r="A10895" t="s">
        <v>11128</v>
      </c>
      <c r="B10895" t="s">
        <v>35844</v>
      </c>
      <c r="I10895" t="s">
        <v>3</v>
      </c>
      <c r="J10895">
        <v>72.66</v>
      </c>
      <c r="M10895">
        <v>72.66</v>
      </c>
      <c r="N10895">
        <f t="shared" si="170"/>
        <v>0</v>
      </c>
    </row>
    <row r="10896" spans="1:14" x14ac:dyDescent="0.2">
      <c r="A10896" t="s">
        <v>11129</v>
      </c>
      <c r="B10896" t="s">
        <v>35844</v>
      </c>
      <c r="I10896" t="s">
        <v>3</v>
      </c>
      <c r="J10896">
        <v>70.09</v>
      </c>
      <c r="M10896">
        <v>70.09</v>
      </c>
      <c r="N10896">
        <f t="shared" si="170"/>
        <v>0</v>
      </c>
    </row>
    <row r="10897" spans="1:14" x14ac:dyDescent="0.2">
      <c r="A10897" t="s">
        <v>11130</v>
      </c>
      <c r="B10897" t="s">
        <v>35845</v>
      </c>
      <c r="I10897" t="s">
        <v>3</v>
      </c>
      <c r="J10897">
        <v>58.67</v>
      </c>
      <c r="M10897">
        <v>58.67</v>
      </c>
      <c r="N10897">
        <f t="shared" si="170"/>
        <v>0</v>
      </c>
    </row>
    <row r="10898" spans="1:14" x14ac:dyDescent="0.2">
      <c r="A10898" t="s">
        <v>11131</v>
      </c>
      <c r="B10898" t="s">
        <v>35845</v>
      </c>
      <c r="I10898" t="s">
        <v>3</v>
      </c>
      <c r="J10898">
        <v>56.39</v>
      </c>
      <c r="M10898">
        <v>56.39</v>
      </c>
      <c r="N10898">
        <f t="shared" si="170"/>
        <v>0</v>
      </c>
    </row>
    <row r="10899" spans="1:14" x14ac:dyDescent="0.2">
      <c r="A10899" t="s">
        <v>11132</v>
      </c>
      <c r="B10899" t="s">
        <v>35846</v>
      </c>
      <c r="I10899" t="s">
        <v>3</v>
      </c>
      <c r="J10899">
        <v>70.22</v>
      </c>
      <c r="M10899">
        <v>70.22</v>
      </c>
      <c r="N10899">
        <f t="shared" si="170"/>
        <v>0</v>
      </c>
    </row>
    <row r="10900" spans="1:14" x14ac:dyDescent="0.2">
      <c r="A10900" t="s">
        <v>11133</v>
      </c>
      <c r="B10900" t="s">
        <v>35846</v>
      </c>
      <c r="I10900" t="s">
        <v>3</v>
      </c>
      <c r="J10900">
        <v>67.66</v>
      </c>
      <c r="M10900">
        <v>67.66</v>
      </c>
      <c r="N10900">
        <f t="shared" si="170"/>
        <v>0</v>
      </c>
    </row>
    <row r="10901" spans="1:14" x14ac:dyDescent="0.2">
      <c r="A10901" t="s">
        <v>11134</v>
      </c>
      <c r="B10901" t="s">
        <v>35847</v>
      </c>
      <c r="I10901" t="s">
        <v>3</v>
      </c>
      <c r="J10901">
        <v>60.42</v>
      </c>
      <c r="M10901">
        <v>60.42</v>
      </c>
      <c r="N10901">
        <f t="shared" si="170"/>
        <v>0</v>
      </c>
    </row>
    <row r="10902" spans="1:14" x14ac:dyDescent="0.2">
      <c r="A10902" t="s">
        <v>11135</v>
      </c>
      <c r="B10902" t="s">
        <v>35847</v>
      </c>
      <c r="I10902" t="s">
        <v>3</v>
      </c>
      <c r="J10902">
        <v>58.14</v>
      </c>
      <c r="M10902">
        <v>58.14</v>
      </c>
      <c r="N10902">
        <f t="shared" si="170"/>
        <v>0</v>
      </c>
    </row>
    <row r="10903" spans="1:14" x14ac:dyDescent="0.2">
      <c r="A10903" t="s">
        <v>11136</v>
      </c>
      <c r="B10903" t="s">
        <v>35848</v>
      </c>
      <c r="I10903" t="s">
        <v>3</v>
      </c>
      <c r="J10903">
        <v>71.98</v>
      </c>
      <c r="M10903">
        <v>71.98</v>
      </c>
      <c r="N10903">
        <f t="shared" si="170"/>
        <v>0</v>
      </c>
    </row>
    <row r="10904" spans="1:14" x14ac:dyDescent="0.2">
      <c r="A10904" t="s">
        <v>11137</v>
      </c>
      <c r="B10904" t="s">
        <v>35848</v>
      </c>
      <c r="I10904" t="s">
        <v>3</v>
      </c>
      <c r="J10904">
        <v>69.41</v>
      </c>
      <c r="M10904">
        <v>69.41</v>
      </c>
      <c r="N10904">
        <f t="shared" si="170"/>
        <v>0</v>
      </c>
    </row>
    <row r="10905" spans="1:14" x14ac:dyDescent="0.2">
      <c r="A10905" t="s">
        <v>11138</v>
      </c>
      <c r="B10905" t="s">
        <v>35849</v>
      </c>
      <c r="I10905" t="s">
        <v>3</v>
      </c>
      <c r="J10905">
        <v>59.57</v>
      </c>
      <c r="M10905">
        <v>59.57</v>
      </c>
      <c r="N10905">
        <f t="shared" si="170"/>
        <v>0</v>
      </c>
    </row>
    <row r="10906" spans="1:14" x14ac:dyDescent="0.2">
      <c r="A10906" t="s">
        <v>11139</v>
      </c>
      <c r="B10906" t="s">
        <v>35849</v>
      </c>
      <c r="I10906" t="s">
        <v>3</v>
      </c>
      <c r="J10906">
        <v>57.29</v>
      </c>
      <c r="M10906">
        <v>57.29</v>
      </c>
      <c r="N10906">
        <f t="shared" si="170"/>
        <v>0</v>
      </c>
    </row>
    <row r="10907" spans="1:14" x14ac:dyDescent="0.2">
      <c r="A10907" t="s">
        <v>11140</v>
      </c>
      <c r="B10907" t="s">
        <v>35850</v>
      </c>
      <c r="I10907" t="s">
        <v>3</v>
      </c>
      <c r="J10907">
        <v>71.12</v>
      </c>
      <c r="M10907">
        <v>71.12</v>
      </c>
      <c r="N10907">
        <f t="shared" si="170"/>
        <v>0</v>
      </c>
    </row>
    <row r="10908" spans="1:14" x14ac:dyDescent="0.2">
      <c r="A10908" t="s">
        <v>11141</v>
      </c>
      <c r="B10908" t="s">
        <v>35850</v>
      </c>
      <c r="I10908" t="s">
        <v>3</v>
      </c>
      <c r="J10908">
        <v>68.56</v>
      </c>
      <c r="M10908">
        <v>68.56</v>
      </c>
      <c r="N10908">
        <f t="shared" si="170"/>
        <v>0</v>
      </c>
    </row>
    <row r="10909" spans="1:14" x14ac:dyDescent="0.2">
      <c r="A10909" t="s">
        <v>11142</v>
      </c>
      <c r="B10909" t="s">
        <v>35851</v>
      </c>
      <c r="I10909" t="s">
        <v>3</v>
      </c>
      <c r="J10909">
        <v>62.95</v>
      </c>
      <c r="M10909">
        <v>62.95</v>
      </c>
      <c r="N10909">
        <f t="shared" si="170"/>
        <v>0</v>
      </c>
    </row>
    <row r="10910" spans="1:14" x14ac:dyDescent="0.2">
      <c r="A10910" t="s">
        <v>11143</v>
      </c>
      <c r="B10910" t="s">
        <v>35851</v>
      </c>
      <c r="I10910" t="s">
        <v>3</v>
      </c>
      <c r="J10910">
        <v>60.66</v>
      </c>
      <c r="M10910">
        <v>60.66</v>
      </c>
      <c r="N10910">
        <f t="shared" si="170"/>
        <v>0</v>
      </c>
    </row>
    <row r="10911" spans="1:14" x14ac:dyDescent="0.2">
      <c r="A10911" t="s">
        <v>11144</v>
      </c>
      <c r="B10911" t="s">
        <v>35852</v>
      </c>
      <c r="I10911" t="s">
        <v>3</v>
      </c>
      <c r="J10911">
        <v>74.5</v>
      </c>
      <c r="M10911">
        <v>74.5</v>
      </c>
      <c r="N10911">
        <f t="shared" si="170"/>
        <v>0</v>
      </c>
    </row>
    <row r="10912" spans="1:14" x14ac:dyDescent="0.2">
      <c r="A10912" t="s">
        <v>11145</v>
      </c>
      <c r="B10912" t="s">
        <v>35852</v>
      </c>
      <c r="I10912" t="s">
        <v>3</v>
      </c>
      <c r="J10912">
        <v>71.930000000000007</v>
      </c>
      <c r="M10912">
        <v>71.930000000000007</v>
      </c>
      <c r="N10912">
        <f t="shared" si="170"/>
        <v>0</v>
      </c>
    </row>
    <row r="10913" spans="1:14" x14ac:dyDescent="0.2">
      <c r="A10913" t="s">
        <v>11146</v>
      </c>
      <c r="B10913" t="s">
        <v>35853</v>
      </c>
      <c r="E10913" s="307"/>
      <c r="I10913" t="s">
        <v>3</v>
      </c>
      <c r="J10913">
        <v>64.7</v>
      </c>
      <c r="M10913">
        <v>64.7</v>
      </c>
      <c r="N10913">
        <f t="shared" si="170"/>
        <v>0</v>
      </c>
    </row>
    <row r="10914" spans="1:14" x14ac:dyDescent="0.2">
      <c r="A10914" t="s">
        <v>11147</v>
      </c>
      <c r="B10914" t="s">
        <v>35853</v>
      </c>
      <c r="E10914" s="307"/>
      <c r="I10914" t="s">
        <v>3</v>
      </c>
      <c r="J10914">
        <v>62.42</v>
      </c>
      <c r="M10914">
        <v>62.42</v>
      </c>
      <c r="N10914">
        <f t="shared" si="170"/>
        <v>0</v>
      </c>
    </row>
    <row r="10915" spans="1:14" x14ac:dyDescent="0.2">
      <c r="A10915" t="s">
        <v>11148</v>
      </c>
      <c r="B10915" t="s">
        <v>35854</v>
      </c>
      <c r="I10915" t="s">
        <v>3</v>
      </c>
      <c r="J10915">
        <v>76.25</v>
      </c>
      <c r="M10915">
        <v>76.25</v>
      </c>
      <c r="N10915">
        <f t="shared" si="170"/>
        <v>0</v>
      </c>
    </row>
    <row r="10916" spans="1:14" x14ac:dyDescent="0.2">
      <c r="A10916" t="s">
        <v>11149</v>
      </c>
      <c r="B10916" t="s">
        <v>35854</v>
      </c>
      <c r="I10916" t="s">
        <v>3</v>
      </c>
      <c r="J10916">
        <v>73.69</v>
      </c>
      <c r="M10916">
        <v>73.69</v>
      </c>
      <c r="N10916">
        <f t="shared" si="170"/>
        <v>0</v>
      </c>
    </row>
    <row r="10917" spans="1:14" x14ac:dyDescent="0.2">
      <c r="A10917" t="s">
        <v>11150</v>
      </c>
      <c r="B10917" t="s">
        <v>35855</v>
      </c>
      <c r="E10917" s="307"/>
      <c r="I10917" t="s">
        <v>3</v>
      </c>
      <c r="J10917">
        <v>63.85</v>
      </c>
      <c r="M10917">
        <v>63.85</v>
      </c>
      <c r="N10917">
        <f t="shared" si="170"/>
        <v>0</v>
      </c>
    </row>
    <row r="10918" spans="1:14" x14ac:dyDescent="0.2">
      <c r="A10918" t="s">
        <v>11151</v>
      </c>
      <c r="B10918" t="s">
        <v>35855</v>
      </c>
      <c r="E10918" s="307"/>
      <c r="I10918" t="s">
        <v>3</v>
      </c>
      <c r="J10918">
        <v>61.57</v>
      </c>
      <c r="M10918">
        <v>61.57</v>
      </c>
      <c r="N10918">
        <f t="shared" si="170"/>
        <v>0</v>
      </c>
    </row>
    <row r="10919" spans="1:14" x14ac:dyDescent="0.2">
      <c r="A10919" t="s">
        <v>11152</v>
      </c>
      <c r="B10919" t="s">
        <v>35856</v>
      </c>
      <c r="I10919" t="s">
        <v>3</v>
      </c>
      <c r="J10919">
        <v>75.400000000000006</v>
      </c>
      <c r="M10919">
        <v>75.400000000000006</v>
      </c>
      <c r="N10919">
        <f t="shared" si="170"/>
        <v>0</v>
      </c>
    </row>
    <row r="10920" spans="1:14" x14ac:dyDescent="0.2">
      <c r="A10920" t="s">
        <v>11153</v>
      </c>
      <c r="B10920" t="s">
        <v>35856</v>
      </c>
      <c r="I10920" t="s">
        <v>3</v>
      </c>
      <c r="J10920">
        <v>72.84</v>
      </c>
      <c r="M10920">
        <v>72.84</v>
      </c>
      <c r="N10920">
        <f t="shared" si="170"/>
        <v>0</v>
      </c>
    </row>
    <row r="10921" spans="1:14" x14ac:dyDescent="0.2">
      <c r="A10921" t="s">
        <v>11154</v>
      </c>
      <c r="B10921" t="s">
        <v>35857</v>
      </c>
      <c r="I10921" t="s">
        <v>3</v>
      </c>
      <c r="J10921">
        <v>66.459999999999994</v>
      </c>
      <c r="M10921">
        <v>66.459999999999994</v>
      </c>
      <c r="N10921">
        <f t="shared" si="170"/>
        <v>0</v>
      </c>
    </row>
    <row r="10922" spans="1:14" x14ac:dyDescent="0.2">
      <c r="A10922" t="s">
        <v>11155</v>
      </c>
      <c r="B10922" t="s">
        <v>35857</v>
      </c>
      <c r="I10922" t="s">
        <v>3</v>
      </c>
      <c r="J10922">
        <v>64.180000000000007</v>
      </c>
      <c r="M10922">
        <v>64.180000000000007</v>
      </c>
      <c r="N10922">
        <f t="shared" si="170"/>
        <v>0</v>
      </c>
    </row>
    <row r="10923" spans="1:14" x14ac:dyDescent="0.2">
      <c r="A10923" t="s">
        <v>11156</v>
      </c>
      <c r="B10923" t="s">
        <v>35858</v>
      </c>
      <c r="I10923" t="s">
        <v>3</v>
      </c>
      <c r="J10923">
        <v>78.010000000000005</v>
      </c>
      <c r="M10923">
        <v>78.010000000000005</v>
      </c>
      <c r="N10923">
        <f t="shared" si="170"/>
        <v>0</v>
      </c>
    </row>
    <row r="10924" spans="1:14" x14ac:dyDescent="0.2">
      <c r="A10924" t="s">
        <v>11157</v>
      </c>
      <c r="B10924" t="s">
        <v>35858</v>
      </c>
      <c r="I10924" t="s">
        <v>3</v>
      </c>
      <c r="J10924">
        <v>75.45</v>
      </c>
      <c r="M10924">
        <v>75.45</v>
      </c>
      <c r="N10924">
        <f t="shared" si="170"/>
        <v>0</v>
      </c>
    </row>
    <row r="10925" spans="1:14" x14ac:dyDescent="0.2">
      <c r="A10925" t="s">
        <v>11158</v>
      </c>
      <c r="B10925" t="s">
        <v>35859</v>
      </c>
      <c r="I10925" t="s">
        <v>3</v>
      </c>
      <c r="J10925">
        <v>68.209999999999994</v>
      </c>
      <c r="M10925">
        <v>68.209999999999994</v>
      </c>
      <c r="N10925">
        <f t="shared" si="170"/>
        <v>0</v>
      </c>
    </row>
    <row r="10926" spans="1:14" x14ac:dyDescent="0.2">
      <c r="A10926" t="s">
        <v>11159</v>
      </c>
      <c r="B10926" t="s">
        <v>35859</v>
      </c>
      <c r="I10926" t="s">
        <v>3</v>
      </c>
      <c r="J10926">
        <v>65.930000000000007</v>
      </c>
      <c r="M10926">
        <v>65.930000000000007</v>
      </c>
      <c r="N10926">
        <f t="shared" si="170"/>
        <v>0</v>
      </c>
    </row>
    <row r="10927" spans="1:14" x14ac:dyDescent="0.2">
      <c r="A10927" t="s">
        <v>11160</v>
      </c>
      <c r="B10927" t="s">
        <v>35860</v>
      </c>
      <c r="I10927" t="s">
        <v>3</v>
      </c>
      <c r="J10927">
        <v>79.77</v>
      </c>
      <c r="M10927">
        <v>79.77</v>
      </c>
      <c r="N10927">
        <f t="shared" si="170"/>
        <v>0</v>
      </c>
    </row>
    <row r="10928" spans="1:14" x14ac:dyDescent="0.2">
      <c r="A10928" t="s">
        <v>11161</v>
      </c>
      <c r="B10928" t="s">
        <v>35860</v>
      </c>
      <c r="I10928" t="s">
        <v>3</v>
      </c>
      <c r="J10928">
        <v>77.2</v>
      </c>
      <c r="M10928">
        <v>77.2</v>
      </c>
      <c r="N10928">
        <f t="shared" si="170"/>
        <v>0</v>
      </c>
    </row>
    <row r="10929" spans="1:14" x14ac:dyDescent="0.2">
      <c r="A10929" t="s">
        <v>11162</v>
      </c>
      <c r="B10929" t="s">
        <v>35861</v>
      </c>
      <c r="I10929" t="s">
        <v>3</v>
      </c>
      <c r="J10929">
        <v>67.36</v>
      </c>
      <c r="M10929">
        <v>67.36</v>
      </c>
      <c r="N10929">
        <f t="shared" si="170"/>
        <v>0</v>
      </c>
    </row>
    <row r="10930" spans="1:14" x14ac:dyDescent="0.2">
      <c r="A10930" t="s">
        <v>11163</v>
      </c>
      <c r="B10930" t="s">
        <v>35861</v>
      </c>
      <c r="I10930" t="s">
        <v>3</v>
      </c>
      <c r="J10930">
        <v>65.08</v>
      </c>
      <c r="M10930">
        <v>65.08</v>
      </c>
      <c r="N10930">
        <f t="shared" si="170"/>
        <v>0</v>
      </c>
    </row>
    <row r="10931" spans="1:14" x14ac:dyDescent="0.2">
      <c r="A10931" t="s">
        <v>11164</v>
      </c>
      <c r="B10931" t="s">
        <v>35862</v>
      </c>
      <c r="I10931" t="s">
        <v>3</v>
      </c>
      <c r="J10931">
        <v>78.92</v>
      </c>
      <c r="M10931">
        <v>78.92</v>
      </c>
      <c r="N10931">
        <f t="shared" si="170"/>
        <v>0</v>
      </c>
    </row>
    <row r="10932" spans="1:14" x14ac:dyDescent="0.2">
      <c r="A10932" t="s">
        <v>11165</v>
      </c>
      <c r="B10932" t="s">
        <v>35862</v>
      </c>
      <c r="I10932" t="s">
        <v>3</v>
      </c>
      <c r="J10932">
        <v>76.349999999999994</v>
      </c>
      <c r="M10932">
        <v>76.349999999999994</v>
      </c>
      <c r="N10932">
        <f t="shared" si="170"/>
        <v>0</v>
      </c>
    </row>
    <row r="10933" spans="1:14" x14ac:dyDescent="0.2">
      <c r="A10933" t="s">
        <v>11166</v>
      </c>
      <c r="B10933" t="s">
        <v>35863</v>
      </c>
      <c r="I10933" t="s">
        <v>3</v>
      </c>
      <c r="J10933">
        <v>51.08</v>
      </c>
      <c r="M10933">
        <v>51.08</v>
      </c>
      <c r="N10933">
        <f t="shared" si="170"/>
        <v>0</v>
      </c>
    </row>
    <row r="10934" spans="1:14" x14ac:dyDescent="0.2">
      <c r="A10934" t="s">
        <v>11167</v>
      </c>
      <c r="B10934" t="s">
        <v>35863</v>
      </c>
      <c r="I10934" t="s">
        <v>3</v>
      </c>
      <c r="J10934">
        <v>49.55</v>
      </c>
      <c r="M10934">
        <v>49.55</v>
      </c>
      <c r="N10934">
        <f t="shared" si="170"/>
        <v>0</v>
      </c>
    </row>
    <row r="10935" spans="1:14" x14ac:dyDescent="0.2">
      <c r="A10935" t="s">
        <v>11168</v>
      </c>
      <c r="B10935" t="s">
        <v>35864</v>
      </c>
      <c r="I10935" t="s">
        <v>3</v>
      </c>
      <c r="J10935">
        <v>62.63</v>
      </c>
      <c r="M10935">
        <v>62.63</v>
      </c>
      <c r="N10935">
        <f t="shared" si="170"/>
        <v>0</v>
      </c>
    </row>
    <row r="10936" spans="1:14" x14ac:dyDescent="0.2">
      <c r="A10936" t="s">
        <v>11169</v>
      </c>
      <c r="B10936" t="s">
        <v>35864</v>
      </c>
      <c r="I10936" t="s">
        <v>3</v>
      </c>
      <c r="J10936">
        <v>60.82</v>
      </c>
      <c r="M10936">
        <v>60.82</v>
      </c>
      <c r="N10936">
        <f t="shared" si="170"/>
        <v>0</v>
      </c>
    </row>
    <row r="10937" spans="1:14" x14ac:dyDescent="0.2">
      <c r="A10937" t="s">
        <v>11170</v>
      </c>
      <c r="B10937" t="s">
        <v>35865</v>
      </c>
      <c r="I10937" t="s">
        <v>3</v>
      </c>
      <c r="J10937">
        <v>52.83</v>
      </c>
      <c r="M10937">
        <v>52.83</v>
      </c>
      <c r="N10937">
        <f t="shared" si="170"/>
        <v>0</v>
      </c>
    </row>
    <row r="10938" spans="1:14" x14ac:dyDescent="0.2">
      <c r="A10938" t="s">
        <v>11171</v>
      </c>
      <c r="B10938" t="s">
        <v>35865</v>
      </c>
      <c r="I10938" t="s">
        <v>3</v>
      </c>
      <c r="J10938">
        <v>51.31</v>
      </c>
      <c r="M10938">
        <v>51.31</v>
      </c>
      <c r="N10938">
        <f t="shared" si="170"/>
        <v>0</v>
      </c>
    </row>
    <row r="10939" spans="1:14" x14ac:dyDescent="0.2">
      <c r="A10939" t="s">
        <v>11172</v>
      </c>
      <c r="B10939" t="s">
        <v>35866</v>
      </c>
      <c r="I10939" t="s">
        <v>3</v>
      </c>
      <c r="J10939">
        <v>64.38</v>
      </c>
      <c r="M10939">
        <v>64.38</v>
      </c>
      <c r="N10939">
        <f t="shared" si="170"/>
        <v>0</v>
      </c>
    </row>
    <row r="10940" spans="1:14" x14ac:dyDescent="0.2">
      <c r="A10940" t="s">
        <v>11173</v>
      </c>
      <c r="B10940" t="s">
        <v>35866</v>
      </c>
      <c r="I10940" t="s">
        <v>3</v>
      </c>
      <c r="J10940">
        <v>62.58</v>
      </c>
      <c r="M10940">
        <v>62.58</v>
      </c>
      <c r="N10940">
        <f t="shared" si="170"/>
        <v>0</v>
      </c>
    </row>
    <row r="10941" spans="1:14" x14ac:dyDescent="0.2">
      <c r="A10941" t="s">
        <v>11174</v>
      </c>
      <c r="B10941" t="s">
        <v>35867</v>
      </c>
      <c r="I10941" t="s">
        <v>3</v>
      </c>
      <c r="J10941">
        <v>51.98</v>
      </c>
      <c r="M10941">
        <v>51.98</v>
      </c>
      <c r="N10941">
        <f t="shared" si="170"/>
        <v>0</v>
      </c>
    </row>
    <row r="10942" spans="1:14" x14ac:dyDescent="0.2">
      <c r="A10942" t="s">
        <v>11175</v>
      </c>
      <c r="B10942" t="s">
        <v>35867</v>
      </c>
      <c r="I10942" t="s">
        <v>3</v>
      </c>
      <c r="J10942">
        <v>50.46</v>
      </c>
      <c r="M10942">
        <v>50.46</v>
      </c>
      <c r="N10942">
        <f t="shared" si="170"/>
        <v>0</v>
      </c>
    </row>
    <row r="10943" spans="1:14" x14ac:dyDescent="0.2">
      <c r="A10943" t="s">
        <v>11176</v>
      </c>
      <c r="B10943" t="s">
        <v>35868</v>
      </c>
      <c r="I10943" t="s">
        <v>3</v>
      </c>
      <c r="J10943">
        <v>63.53</v>
      </c>
      <c r="M10943">
        <v>63.53</v>
      </c>
      <c r="N10943">
        <f t="shared" si="170"/>
        <v>0</v>
      </c>
    </row>
    <row r="10944" spans="1:14" x14ac:dyDescent="0.2">
      <c r="A10944" t="s">
        <v>11177</v>
      </c>
      <c r="B10944" t="s">
        <v>35868</v>
      </c>
      <c r="I10944" t="s">
        <v>3</v>
      </c>
      <c r="J10944">
        <v>61.73</v>
      </c>
      <c r="M10944">
        <v>61.73</v>
      </c>
      <c r="N10944">
        <f t="shared" si="170"/>
        <v>0</v>
      </c>
    </row>
    <row r="10945" spans="1:14" x14ac:dyDescent="0.2">
      <c r="A10945" t="s">
        <v>11178</v>
      </c>
      <c r="B10945" t="s">
        <v>35869</v>
      </c>
      <c r="I10945" t="s">
        <v>3</v>
      </c>
      <c r="J10945">
        <v>55.35</v>
      </c>
      <c r="M10945">
        <v>55.35</v>
      </c>
      <c r="N10945">
        <f t="shared" si="170"/>
        <v>0</v>
      </c>
    </row>
    <row r="10946" spans="1:14" x14ac:dyDescent="0.2">
      <c r="A10946" t="s">
        <v>11179</v>
      </c>
      <c r="B10946" t="s">
        <v>35869</v>
      </c>
      <c r="I10946" t="s">
        <v>3</v>
      </c>
      <c r="J10946">
        <v>53.83</v>
      </c>
      <c r="M10946">
        <v>53.83</v>
      </c>
      <c r="N10946">
        <f t="shared" si="170"/>
        <v>0</v>
      </c>
    </row>
    <row r="10947" spans="1:14" x14ac:dyDescent="0.2">
      <c r="A10947" t="s">
        <v>11180</v>
      </c>
      <c r="B10947" t="s">
        <v>35870</v>
      </c>
      <c r="I10947" t="s">
        <v>3</v>
      </c>
      <c r="J10947">
        <v>66.91</v>
      </c>
      <c r="M10947">
        <v>66.91</v>
      </c>
      <c r="N10947">
        <f t="shared" si="170"/>
        <v>0</v>
      </c>
    </row>
    <row r="10948" spans="1:14" x14ac:dyDescent="0.2">
      <c r="A10948" t="s">
        <v>11181</v>
      </c>
      <c r="B10948" t="s">
        <v>35870</v>
      </c>
      <c r="I10948" t="s">
        <v>3</v>
      </c>
      <c r="J10948">
        <v>65.099999999999994</v>
      </c>
      <c r="M10948">
        <v>65.099999999999994</v>
      </c>
      <c r="N10948">
        <f t="shared" ref="N10948:N11011" si="171">J10948-M10948</f>
        <v>0</v>
      </c>
    </row>
    <row r="10949" spans="1:14" x14ac:dyDescent="0.2">
      <c r="A10949" t="s">
        <v>11182</v>
      </c>
      <c r="B10949" t="s">
        <v>35871</v>
      </c>
      <c r="I10949" t="s">
        <v>3</v>
      </c>
      <c r="J10949">
        <v>57.11</v>
      </c>
      <c r="M10949">
        <v>57.11</v>
      </c>
      <c r="N10949">
        <f t="shared" si="171"/>
        <v>0</v>
      </c>
    </row>
    <row r="10950" spans="1:14" x14ac:dyDescent="0.2">
      <c r="A10950" t="s">
        <v>11183</v>
      </c>
      <c r="B10950" t="s">
        <v>35871</v>
      </c>
      <c r="I10950" t="s">
        <v>3</v>
      </c>
      <c r="J10950">
        <v>55.59</v>
      </c>
      <c r="M10950">
        <v>55.59</v>
      </c>
      <c r="N10950">
        <f t="shared" si="171"/>
        <v>0</v>
      </c>
    </row>
    <row r="10951" spans="1:14" x14ac:dyDescent="0.2">
      <c r="A10951" t="s">
        <v>11184</v>
      </c>
      <c r="B10951" t="s">
        <v>35872</v>
      </c>
      <c r="I10951" t="s">
        <v>3</v>
      </c>
      <c r="J10951">
        <v>68.66</v>
      </c>
      <c r="M10951">
        <v>68.66</v>
      </c>
      <c r="N10951">
        <f t="shared" si="171"/>
        <v>0</v>
      </c>
    </row>
    <row r="10952" spans="1:14" x14ac:dyDescent="0.2">
      <c r="A10952" t="s">
        <v>11185</v>
      </c>
      <c r="B10952" t="s">
        <v>35872</v>
      </c>
      <c r="I10952" t="s">
        <v>3</v>
      </c>
      <c r="J10952">
        <v>66.849999999999994</v>
      </c>
      <c r="M10952">
        <v>66.849999999999994</v>
      </c>
      <c r="N10952">
        <f t="shared" si="171"/>
        <v>0</v>
      </c>
    </row>
    <row r="10953" spans="1:14" x14ac:dyDescent="0.2">
      <c r="A10953" t="s">
        <v>11186</v>
      </c>
      <c r="B10953" t="s">
        <v>35873</v>
      </c>
      <c r="I10953" t="s">
        <v>3</v>
      </c>
      <c r="J10953">
        <v>56.26</v>
      </c>
      <c r="M10953">
        <v>56.26</v>
      </c>
      <c r="N10953">
        <f t="shared" si="171"/>
        <v>0</v>
      </c>
    </row>
    <row r="10954" spans="1:14" x14ac:dyDescent="0.2">
      <c r="A10954" t="s">
        <v>11187</v>
      </c>
      <c r="B10954" t="s">
        <v>35873</v>
      </c>
      <c r="I10954" t="s">
        <v>3</v>
      </c>
      <c r="J10954">
        <v>54.73</v>
      </c>
      <c r="M10954">
        <v>54.73</v>
      </c>
      <c r="N10954">
        <f t="shared" si="171"/>
        <v>0</v>
      </c>
    </row>
    <row r="10955" spans="1:14" x14ac:dyDescent="0.2">
      <c r="A10955" t="s">
        <v>11188</v>
      </c>
      <c r="B10955" t="s">
        <v>35874</v>
      </c>
      <c r="I10955" t="s">
        <v>3</v>
      </c>
      <c r="J10955">
        <v>67.81</v>
      </c>
      <c r="M10955">
        <v>67.81</v>
      </c>
      <c r="N10955">
        <f t="shared" si="171"/>
        <v>0</v>
      </c>
    </row>
    <row r="10956" spans="1:14" x14ac:dyDescent="0.2">
      <c r="A10956" t="s">
        <v>11189</v>
      </c>
      <c r="B10956" t="s">
        <v>35874</v>
      </c>
      <c r="I10956" t="s">
        <v>3</v>
      </c>
      <c r="J10956">
        <v>66</v>
      </c>
      <c r="M10956">
        <v>66</v>
      </c>
      <c r="N10956">
        <f t="shared" si="171"/>
        <v>0</v>
      </c>
    </row>
    <row r="10957" spans="1:14" x14ac:dyDescent="0.2">
      <c r="A10957" t="s">
        <v>11190</v>
      </c>
      <c r="B10957" t="s">
        <v>35875</v>
      </c>
      <c r="I10957" t="s">
        <v>3</v>
      </c>
      <c r="J10957">
        <v>58.87</v>
      </c>
      <c r="M10957">
        <v>58.87</v>
      </c>
      <c r="N10957">
        <f t="shared" si="171"/>
        <v>0</v>
      </c>
    </row>
    <row r="10958" spans="1:14" x14ac:dyDescent="0.2">
      <c r="A10958" t="s">
        <v>11191</v>
      </c>
      <c r="B10958" t="s">
        <v>35875</v>
      </c>
      <c r="I10958" t="s">
        <v>3</v>
      </c>
      <c r="J10958">
        <v>57.35</v>
      </c>
      <c r="M10958">
        <v>57.35</v>
      </c>
      <c r="N10958">
        <f t="shared" si="171"/>
        <v>0</v>
      </c>
    </row>
    <row r="10959" spans="1:14" x14ac:dyDescent="0.2">
      <c r="A10959" t="s">
        <v>11192</v>
      </c>
      <c r="B10959" t="s">
        <v>35876</v>
      </c>
      <c r="I10959" t="s">
        <v>3</v>
      </c>
      <c r="J10959">
        <v>70.42</v>
      </c>
      <c r="M10959">
        <v>70.42</v>
      </c>
      <c r="N10959">
        <f t="shared" si="171"/>
        <v>0</v>
      </c>
    </row>
    <row r="10960" spans="1:14" x14ac:dyDescent="0.2">
      <c r="A10960" t="s">
        <v>11193</v>
      </c>
      <c r="B10960" t="s">
        <v>35876</v>
      </c>
      <c r="I10960" t="s">
        <v>3</v>
      </c>
      <c r="J10960">
        <v>68.61</v>
      </c>
      <c r="M10960">
        <v>68.61</v>
      </c>
      <c r="N10960">
        <f t="shared" si="171"/>
        <v>0</v>
      </c>
    </row>
    <row r="10961" spans="1:14" x14ac:dyDescent="0.2">
      <c r="A10961" t="s">
        <v>11194</v>
      </c>
      <c r="B10961" t="s">
        <v>35877</v>
      </c>
      <c r="I10961" t="s">
        <v>3</v>
      </c>
      <c r="J10961">
        <v>60.62</v>
      </c>
      <c r="M10961">
        <v>60.62</v>
      </c>
      <c r="N10961">
        <f t="shared" si="171"/>
        <v>0</v>
      </c>
    </row>
    <row r="10962" spans="1:14" x14ac:dyDescent="0.2">
      <c r="A10962" t="s">
        <v>11195</v>
      </c>
      <c r="B10962" t="s">
        <v>35877</v>
      </c>
      <c r="I10962" t="s">
        <v>3</v>
      </c>
      <c r="J10962">
        <v>59.1</v>
      </c>
      <c r="M10962">
        <v>59.1</v>
      </c>
      <c r="N10962">
        <f t="shared" si="171"/>
        <v>0</v>
      </c>
    </row>
    <row r="10963" spans="1:14" x14ac:dyDescent="0.2">
      <c r="A10963" t="s">
        <v>11196</v>
      </c>
      <c r="B10963" t="s">
        <v>35878</v>
      </c>
      <c r="I10963" t="s">
        <v>3</v>
      </c>
      <c r="J10963">
        <v>72.17</v>
      </c>
      <c r="M10963">
        <v>72.17</v>
      </c>
      <c r="N10963">
        <f t="shared" si="171"/>
        <v>0</v>
      </c>
    </row>
    <row r="10964" spans="1:14" x14ac:dyDescent="0.2">
      <c r="A10964" t="s">
        <v>11197</v>
      </c>
      <c r="B10964" t="s">
        <v>35878</v>
      </c>
      <c r="I10964" t="s">
        <v>3</v>
      </c>
      <c r="J10964">
        <v>70.37</v>
      </c>
      <c r="M10964">
        <v>70.37</v>
      </c>
      <c r="N10964">
        <f t="shared" si="171"/>
        <v>0</v>
      </c>
    </row>
    <row r="10965" spans="1:14" x14ac:dyDescent="0.2">
      <c r="A10965" t="s">
        <v>11198</v>
      </c>
      <c r="B10965" t="s">
        <v>35879</v>
      </c>
      <c r="I10965" t="s">
        <v>3</v>
      </c>
      <c r="J10965">
        <v>59.77</v>
      </c>
      <c r="M10965">
        <v>59.77</v>
      </c>
      <c r="N10965">
        <f t="shared" si="171"/>
        <v>0</v>
      </c>
    </row>
    <row r="10966" spans="1:14" x14ac:dyDescent="0.2">
      <c r="A10966" t="s">
        <v>11199</v>
      </c>
      <c r="B10966" t="s">
        <v>35879</v>
      </c>
      <c r="I10966" t="s">
        <v>3</v>
      </c>
      <c r="J10966">
        <v>58.25</v>
      </c>
      <c r="M10966">
        <v>58.25</v>
      </c>
      <c r="N10966">
        <f t="shared" si="171"/>
        <v>0</v>
      </c>
    </row>
    <row r="10967" spans="1:14" x14ac:dyDescent="0.2">
      <c r="A10967" t="s">
        <v>11200</v>
      </c>
      <c r="B10967" t="s">
        <v>35880</v>
      </c>
      <c r="I10967" t="s">
        <v>3</v>
      </c>
      <c r="J10967">
        <v>71.319999999999993</v>
      </c>
      <c r="M10967">
        <v>71.319999999999993</v>
      </c>
      <c r="N10967">
        <f t="shared" si="171"/>
        <v>0</v>
      </c>
    </row>
    <row r="10968" spans="1:14" x14ac:dyDescent="0.2">
      <c r="A10968" t="s">
        <v>11201</v>
      </c>
      <c r="B10968" t="s">
        <v>35880</v>
      </c>
      <c r="I10968" t="s">
        <v>3</v>
      </c>
      <c r="J10968">
        <v>69.52</v>
      </c>
      <c r="M10968">
        <v>69.52</v>
      </c>
      <c r="N10968">
        <f t="shared" si="171"/>
        <v>0</v>
      </c>
    </row>
    <row r="10969" spans="1:14" x14ac:dyDescent="0.2">
      <c r="A10969" t="s">
        <v>11202</v>
      </c>
      <c r="B10969" t="s">
        <v>35881</v>
      </c>
      <c r="I10969" t="s">
        <v>3</v>
      </c>
      <c r="J10969">
        <v>68.3</v>
      </c>
      <c r="M10969">
        <v>68.3</v>
      </c>
      <c r="N10969">
        <f t="shared" si="171"/>
        <v>0</v>
      </c>
    </row>
    <row r="10970" spans="1:14" x14ac:dyDescent="0.2">
      <c r="A10970" t="s">
        <v>11203</v>
      </c>
      <c r="B10970" t="s">
        <v>35881</v>
      </c>
      <c r="I10970" t="s">
        <v>3</v>
      </c>
      <c r="J10970">
        <v>66.78</v>
      </c>
      <c r="M10970">
        <v>66.78</v>
      </c>
      <c r="N10970">
        <f t="shared" si="171"/>
        <v>0</v>
      </c>
    </row>
    <row r="10971" spans="1:14" x14ac:dyDescent="0.2">
      <c r="A10971" t="s">
        <v>11204</v>
      </c>
      <c r="B10971" t="s">
        <v>35882</v>
      </c>
      <c r="I10971" t="s">
        <v>3</v>
      </c>
      <c r="J10971">
        <v>79.849999999999994</v>
      </c>
      <c r="M10971">
        <v>79.849999999999994</v>
      </c>
      <c r="N10971">
        <f t="shared" si="171"/>
        <v>0</v>
      </c>
    </row>
    <row r="10972" spans="1:14" x14ac:dyDescent="0.2">
      <c r="A10972" t="s">
        <v>11205</v>
      </c>
      <c r="B10972" t="s">
        <v>35882</v>
      </c>
      <c r="I10972" t="s">
        <v>3</v>
      </c>
      <c r="J10972">
        <v>78.040000000000006</v>
      </c>
      <c r="M10972">
        <v>78.040000000000006</v>
      </c>
      <c r="N10972">
        <f t="shared" si="171"/>
        <v>0</v>
      </c>
    </row>
    <row r="10973" spans="1:14" x14ac:dyDescent="0.2">
      <c r="A10973" t="s">
        <v>11206</v>
      </c>
      <c r="B10973" t="s">
        <v>35883</v>
      </c>
      <c r="I10973" t="s">
        <v>3</v>
      </c>
      <c r="J10973">
        <v>71.8</v>
      </c>
      <c r="M10973">
        <v>71.8</v>
      </c>
      <c r="N10973">
        <f t="shared" si="171"/>
        <v>0</v>
      </c>
    </row>
    <row r="10974" spans="1:14" x14ac:dyDescent="0.2">
      <c r="A10974" t="s">
        <v>11207</v>
      </c>
      <c r="B10974" t="s">
        <v>35883</v>
      </c>
      <c r="I10974" t="s">
        <v>3</v>
      </c>
      <c r="J10974">
        <v>70.28</v>
      </c>
      <c r="M10974">
        <v>70.28</v>
      </c>
      <c r="N10974">
        <f t="shared" si="171"/>
        <v>0</v>
      </c>
    </row>
    <row r="10975" spans="1:14" x14ac:dyDescent="0.2">
      <c r="A10975" t="s">
        <v>11208</v>
      </c>
      <c r="B10975" t="s">
        <v>35884</v>
      </c>
      <c r="I10975" t="s">
        <v>3</v>
      </c>
      <c r="J10975">
        <v>83.36</v>
      </c>
      <c r="M10975">
        <v>83.36</v>
      </c>
      <c r="N10975">
        <f t="shared" si="171"/>
        <v>0</v>
      </c>
    </row>
    <row r="10976" spans="1:14" x14ac:dyDescent="0.2">
      <c r="A10976" t="s">
        <v>11209</v>
      </c>
      <c r="B10976" t="s">
        <v>35884</v>
      </c>
      <c r="I10976" t="s">
        <v>3</v>
      </c>
      <c r="J10976">
        <v>81.55</v>
      </c>
      <c r="M10976">
        <v>81.55</v>
      </c>
      <c r="N10976">
        <f t="shared" si="171"/>
        <v>0</v>
      </c>
    </row>
    <row r="10977" spans="1:14" x14ac:dyDescent="0.2">
      <c r="A10977" t="s">
        <v>11210</v>
      </c>
      <c r="B10977" t="s">
        <v>35885</v>
      </c>
      <c r="I10977" t="s">
        <v>3</v>
      </c>
      <c r="J10977">
        <v>70.099999999999994</v>
      </c>
      <c r="M10977">
        <v>70.099999999999994</v>
      </c>
      <c r="N10977">
        <f t="shared" si="171"/>
        <v>0</v>
      </c>
    </row>
    <row r="10978" spans="1:14" x14ac:dyDescent="0.2">
      <c r="A10978" t="s">
        <v>11211</v>
      </c>
      <c r="B10978" t="s">
        <v>35885</v>
      </c>
      <c r="I10978" t="s">
        <v>3</v>
      </c>
      <c r="J10978">
        <v>68.58</v>
      </c>
      <c r="M10978">
        <v>68.58</v>
      </c>
      <c r="N10978">
        <f t="shared" si="171"/>
        <v>0</v>
      </c>
    </row>
    <row r="10979" spans="1:14" x14ac:dyDescent="0.2">
      <c r="A10979" t="s">
        <v>11212</v>
      </c>
      <c r="B10979" t="s">
        <v>35886</v>
      </c>
      <c r="I10979" t="s">
        <v>3</v>
      </c>
      <c r="J10979">
        <v>81.66</v>
      </c>
      <c r="M10979">
        <v>81.66</v>
      </c>
      <c r="N10979">
        <f t="shared" si="171"/>
        <v>0</v>
      </c>
    </row>
    <row r="10980" spans="1:14" x14ac:dyDescent="0.2">
      <c r="A10980" t="s">
        <v>11213</v>
      </c>
      <c r="B10980" t="s">
        <v>35886</v>
      </c>
      <c r="I10980" t="s">
        <v>3</v>
      </c>
      <c r="J10980">
        <v>79.849999999999994</v>
      </c>
      <c r="M10980">
        <v>79.849999999999994</v>
      </c>
      <c r="N10980">
        <f t="shared" si="171"/>
        <v>0</v>
      </c>
    </row>
    <row r="10981" spans="1:14" x14ac:dyDescent="0.2">
      <c r="A10981" t="s">
        <v>11214</v>
      </c>
      <c r="B10981" t="s">
        <v>35887</v>
      </c>
      <c r="I10981" t="s">
        <v>3</v>
      </c>
      <c r="J10981">
        <v>72.569999999999993</v>
      </c>
      <c r="M10981">
        <v>72.569999999999993</v>
      </c>
      <c r="N10981">
        <f t="shared" si="171"/>
        <v>0</v>
      </c>
    </row>
    <row r="10982" spans="1:14" x14ac:dyDescent="0.2">
      <c r="A10982" t="s">
        <v>11215</v>
      </c>
      <c r="B10982" t="s">
        <v>35887</v>
      </c>
      <c r="I10982" t="s">
        <v>3</v>
      </c>
      <c r="J10982">
        <v>71.05</v>
      </c>
      <c r="M10982">
        <v>71.05</v>
      </c>
      <c r="N10982">
        <f t="shared" si="171"/>
        <v>0</v>
      </c>
    </row>
    <row r="10983" spans="1:14" x14ac:dyDescent="0.2">
      <c r="A10983" t="s">
        <v>11216</v>
      </c>
      <c r="B10983" t="s">
        <v>35888</v>
      </c>
      <c r="I10983" t="s">
        <v>3</v>
      </c>
      <c r="J10983">
        <v>84.13</v>
      </c>
      <c r="M10983">
        <v>84.13</v>
      </c>
      <c r="N10983">
        <f t="shared" si="171"/>
        <v>0</v>
      </c>
    </row>
    <row r="10984" spans="1:14" x14ac:dyDescent="0.2">
      <c r="A10984" t="s">
        <v>11217</v>
      </c>
      <c r="B10984" t="s">
        <v>35888</v>
      </c>
      <c r="I10984" t="s">
        <v>3</v>
      </c>
      <c r="J10984">
        <v>82.32</v>
      </c>
      <c r="M10984">
        <v>82.32</v>
      </c>
      <c r="N10984">
        <f t="shared" si="171"/>
        <v>0</v>
      </c>
    </row>
    <row r="10985" spans="1:14" x14ac:dyDescent="0.2">
      <c r="A10985" t="s">
        <v>11218</v>
      </c>
      <c r="B10985" t="s">
        <v>35889</v>
      </c>
      <c r="I10985" t="s">
        <v>3</v>
      </c>
      <c r="J10985">
        <v>76.08</v>
      </c>
      <c r="M10985">
        <v>76.08</v>
      </c>
      <c r="N10985">
        <f t="shared" si="171"/>
        <v>0</v>
      </c>
    </row>
    <row r="10986" spans="1:14" x14ac:dyDescent="0.2">
      <c r="A10986" t="s">
        <v>11219</v>
      </c>
      <c r="B10986" t="s">
        <v>35889</v>
      </c>
      <c r="I10986" t="s">
        <v>3</v>
      </c>
      <c r="J10986">
        <v>74.56</v>
      </c>
      <c r="M10986">
        <v>74.56</v>
      </c>
      <c r="N10986">
        <f t="shared" si="171"/>
        <v>0</v>
      </c>
    </row>
    <row r="10987" spans="1:14" x14ac:dyDescent="0.2">
      <c r="A10987" t="s">
        <v>11220</v>
      </c>
      <c r="B10987" t="s">
        <v>35890</v>
      </c>
      <c r="I10987" t="s">
        <v>3</v>
      </c>
      <c r="J10987">
        <v>87.63</v>
      </c>
      <c r="M10987">
        <v>87.63</v>
      </c>
      <c r="N10987">
        <f t="shared" si="171"/>
        <v>0</v>
      </c>
    </row>
    <row r="10988" spans="1:14" x14ac:dyDescent="0.2">
      <c r="A10988" t="s">
        <v>11221</v>
      </c>
      <c r="B10988" t="s">
        <v>35890</v>
      </c>
      <c r="I10988" t="s">
        <v>3</v>
      </c>
      <c r="J10988">
        <v>85.83</v>
      </c>
      <c r="M10988">
        <v>85.83</v>
      </c>
      <c r="N10988">
        <f t="shared" si="171"/>
        <v>0</v>
      </c>
    </row>
    <row r="10989" spans="1:14" x14ac:dyDescent="0.2">
      <c r="A10989" t="s">
        <v>11222</v>
      </c>
      <c r="B10989" t="s">
        <v>35891</v>
      </c>
      <c r="I10989" t="s">
        <v>3</v>
      </c>
      <c r="J10989">
        <v>74.38</v>
      </c>
      <c r="M10989">
        <v>74.38</v>
      </c>
      <c r="N10989">
        <f t="shared" si="171"/>
        <v>0</v>
      </c>
    </row>
    <row r="10990" spans="1:14" x14ac:dyDescent="0.2">
      <c r="A10990" t="s">
        <v>11223</v>
      </c>
      <c r="B10990" t="s">
        <v>35891</v>
      </c>
      <c r="I10990" t="s">
        <v>3</v>
      </c>
      <c r="J10990">
        <v>72.86</v>
      </c>
      <c r="M10990">
        <v>72.86</v>
      </c>
      <c r="N10990">
        <f t="shared" si="171"/>
        <v>0</v>
      </c>
    </row>
    <row r="10991" spans="1:14" x14ac:dyDescent="0.2">
      <c r="A10991" t="s">
        <v>11224</v>
      </c>
      <c r="B10991" t="s">
        <v>35892</v>
      </c>
      <c r="I10991" t="s">
        <v>3</v>
      </c>
      <c r="J10991">
        <v>85.93</v>
      </c>
      <c r="M10991">
        <v>85.93</v>
      </c>
      <c r="N10991">
        <f t="shared" si="171"/>
        <v>0</v>
      </c>
    </row>
    <row r="10992" spans="1:14" x14ac:dyDescent="0.2">
      <c r="A10992" t="s">
        <v>11225</v>
      </c>
      <c r="B10992" t="s">
        <v>35892</v>
      </c>
      <c r="I10992" t="s">
        <v>3</v>
      </c>
      <c r="J10992">
        <v>84.13</v>
      </c>
      <c r="M10992">
        <v>84.13</v>
      </c>
      <c r="N10992">
        <f t="shared" si="171"/>
        <v>0</v>
      </c>
    </row>
    <row r="10993" spans="1:14" x14ac:dyDescent="0.2">
      <c r="A10993" t="s">
        <v>11226</v>
      </c>
      <c r="B10993" t="s">
        <v>35893</v>
      </c>
      <c r="I10993" t="s">
        <v>3</v>
      </c>
      <c r="J10993">
        <v>76.09</v>
      </c>
      <c r="M10993">
        <v>76.09</v>
      </c>
      <c r="N10993">
        <f t="shared" si="171"/>
        <v>0</v>
      </c>
    </row>
    <row r="10994" spans="1:14" x14ac:dyDescent="0.2">
      <c r="A10994" t="s">
        <v>11227</v>
      </c>
      <c r="B10994" t="s">
        <v>35893</v>
      </c>
      <c r="I10994" t="s">
        <v>3</v>
      </c>
      <c r="J10994">
        <v>74.569999999999993</v>
      </c>
      <c r="M10994">
        <v>74.569999999999993</v>
      </c>
      <c r="N10994">
        <f t="shared" si="171"/>
        <v>0</v>
      </c>
    </row>
    <row r="10995" spans="1:14" x14ac:dyDescent="0.2">
      <c r="A10995" t="s">
        <v>11228</v>
      </c>
      <c r="B10995" t="s">
        <v>35894</v>
      </c>
      <c r="I10995" t="s">
        <v>3</v>
      </c>
      <c r="J10995">
        <v>87.64</v>
      </c>
      <c r="M10995">
        <v>87.64</v>
      </c>
      <c r="N10995">
        <f t="shared" si="171"/>
        <v>0</v>
      </c>
    </row>
    <row r="10996" spans="1:14" x14ac:dyDescent="0.2">
      <c r="A10996" t="s">
        <v>11229</v>
      </c>
      <c r="B10996" t="s">
        <v>35894</v>
      </c>
      <c r="I10996" t="s">
        <v>3</v>
      </c>
      <c r="J10996">
        <v>85.84</v>
      </c>
      <c r="M10996">
        <v>85.84</v>
      </c>
      <c r="N10996">
        <f t="shared" si="171"/>
        <v>0</v>
      </c>
    </row>
    <row r="10997" spans="1:14" x14ac:dyDescent="0.2">
      <c r="A10997" t="s">
        <v>11230</v>
      </c>
      <c r="B10997" t="s">
        <v>35895</v>
      </c>
      <c r="I10997" t="s">
        <v>3</v>
      </c>
      <c r="J10997">
        <v>79.599999999999994</v>
      </c>
      <c r="M10997">
        <v>79.599999999999994</v>
      </c>
      <c r="N10997">
        <f t="shared" si="171"/>
        <v>0</v>
      </c>
    </row>
    <row r="10998" spans="1:14" x14ac:dyDescent="0.2">
      <c r="A10998" t="s">
        <v>11231</v>
      </c>
      <c r="B10998" t="s">
        <v>35895</v>
      </c>
      <c r="I10998" t="s">
        <v>3</v>
      </c>
      <c r="J10998">
        <v>78.069999999999993</v>
      </c>
      <c r="M10998">
        <v>78.069999999999993</v>
      </c>
      <c r="N10998">
        <f t="shared" si="171"/>
        <v>0</v>
      </c>
    </row>
    <row r="10999" spans="1:14" x14ac:dyDescent="0.2">
      <c r="A10999" t="s">
        <v>11232</v>
      </c>
      <c r="B10999" t="s">
        <v>35896</v>
      </c>
      <c r="I10999" t="s">
        <v>3</v>
      </c>
      <c r="J10999">
        <v>91.15</v>
      </c>
      <c r="M10999">
        <v>91.15</v>
      </c>
      <c r="N10999">
        <f t="shared" si="171"/>
        <v>0</v>
      </c>
    </row>
    <row r="11000" spans="1:14" x14ac:dyDescent="0.2">
      <c r="A11000" t="s">
        <v>11233</v>
      </c>
      <c r="B11000" t="s">
        <v>35896</v>
      </c>
      <c r="I11000" t="s">
        <v>3</v>
      </c>
      <c r="J11000">
        <v>89.34</v>
      </c>
      <c r="M11000">
        <v>89.34</v>
      </c>
      <c r="N11000">
        <f t="shared" si="171"/>
        <v>0</v>
      </c>
    </row>
    <row r="11001" spans="1:14" x14ac:dyDescent="0.2">
      <c r="A11001" t="s">
        <v>11234</v>
      </c>
      <c r="B11001" t="s">
        <v>35897</v>
      </c>
      <c r="I11001" t="s">
        <v>3</v>
      </c>
      <c r="J11001">
        <v>77.89</v>
      </c>
      <c r="M11001">
        <v>77.89</v>
      </c>
      <c r="N11001">
        <f t="shared" si="171"/>
        <v>0</v>
      </c>
    </row>
    <row r="11002" spans="1:14" x14ac:dyDescent="0.2">
      <c r="A11002" t="s">
        <v>11235</v>
      </c>
      <c r="B11002" t="s">
        <v>35897</v>
      </c>
      <c r="I11002" t="s">
        <v>3</v>
      </c>
      <c r="J11002">
        <v>76.37</v>
      </c>
      <c r="M11002">
        <v>76.37</v>
      </c>
      <c r="N11002">
        <f t="shared" si="171"/>
        <v>0</v>
      </c>
    </row>
    <row r="11003" spans="1:14" x14ac:dyDescent="0.2">
      <c r="A11003" t="s">
        <v>11236</v>
      </c>
      <c r="B11003" t="s">
        <v>35898</v>
      </c>
      <c r="I11003" t="s">
        <v>3</v>
      </c>
      <c r="J11003">
        <v>89.45</v>
      </c>
      <c r="M11003">
        <v>89.45</v>
      </c>
      <c r="N11003">
        <f t="shared" si="171"/>
        <v>0</v>
      </c>
    </row>
    <row r="11004" spans="1:14" x14ac:dyDescent="0.2">
      <c r="A11004" t="s">
        <v>11237</v>
      </c>
      <c r="B11004" t="s">
        <v>35898</v>
      </c>
      <c r="I11004" t="s">
        <v>3</v>
      </c>
      <c r="J11004">
        <v>87.64</v>
      </c>
      <c r="M11004">
        <v>87.64</v>
      </c>
      <c r="N11004">
        <f t="shared" si="171"/>
        <v>0</v>
      </c>
    </row>
    <row r="11005" spans="1:14" x14ac:dyDescent="0.2">
      <c r="A11005" t="s">
        <v>11238</v>
      </c>
      <c r="B11005" t="s">
        <v>35899</v>
      </c>
      <c r="I11005" t="s">
        <v>3</v>
      </c>
      <c r="J11005">
        <v>52.93</v>
      </c>
      <c r="M11005">
        <v>52.93</v>
      </c>
      <c r="N11005">
        <f t="shared" si="171"/>
        <v>0</v>
      </c>
    </row>
    <row r="11006" spans="1:14" x14ac:dyDescent="0.2">
      <c r="A11006" t="s">
        <v>11239</v>
      </c>
      <c r="B11006" t="s">
        <v>35899</v>
      </c>
      <c r="I11006" t="s">
        <v>3</v>
      </c>
      <c r="J11006">
        <v>47.76</v>
      </c>
      <c r="M11006">
        <v>47.76</v>
      </c>
      <c r="N11006">
        <f t="shared" si="171"/>
        <v>0</v>
      </c>
    </row>
    <row r="11007" spans="1:14" x14ac:dyDescent="0.2">
      <c r="A11007" t="s">
        <v>11240</v>
      </c>
      <c r="B11007" t="s">
        <v>35900</v>
      </c>
      <c r="I11007" t="s">
        <v>3</v>
      </c>
      <c r="J11007">
        <v>196.65</v>
      </c>
      <c r="M11007">
        <v>196.65</v>
      </c>
      <c r="N11007">
        <f t="shared" si="171"/>
        <v>0</v>
      </c>
    </row>
    <row r="11008" spans="1:14" x14ac:dyDescent="0.2">
      <c r="A11008" t="s">
        <v>11241</v>
      </c>
      <c r="B11008" t="s">
        <v>35900</v>
      </c>
      <c r="I11008" t="s">
        <v>3</v>
      </c>
      <c r="J11008">
        <v>186.44</v>
      </c>
      <c r="M11008">
        <v>186.44</v>
      </c>
      <c r="N11008">
        <f t="shared" si="171"/>
        <v>0</v>
      </c>
    </row>
    <row r="11009" spans="1:14" x14ac:dyDescent="0.2">
      <c r="A11009" t="s">
        <v>11242</v>
      </c>
      <c r="B11009" t="s">
        <v>35901</v>
      </c>
      <c r="I11009" t="s">
        <v>3</v>
      </c>
      <c r="J11009">
        <v>1334.38</v>
      </c>
      <c r="M11009">
        <v>1334.38</v>
      </c>
      <c r="N11009">
        <f t="shared" si="171"/>
        <v>0</v>
      </c>
    </row>
    <row r="11010" spans="1:14" x14ac:dyDescent="0.2">
      <c r="A11010" t="s">
        <v>11243</v>
      </c>
      <c r="B11010" t="s">
        <v>35901</v>
      </c>
      <c r="I11010" t="s">
        <v>3</v>
      </c>
      <c r="J11010">
        <v>1324.18</v>
      </c>
      <c r="M11010">
        <v>1324.18</v>
      </c>
      <c r="N11010">
        <f t="shared" si="171"/>
        <v>0</v>
      </c>
    </row>
    <row r="11011" spans="1:14" x14ac:dyDescent="0.2">
      <c r="A11011" t="s">
        <v>11244</v>
      </c>
      <c r="B11011" t="s">
        <v>35902</v>
      </c>
      <c r="I11011" t="s">
        <v>3</v>
      </c>
      <c r="J11011">
        <v>129.75</v>
      </c>
      <c r="M11011">
        <v>129.75</v>
      </c>
      <c r="N11011">
        <f t="shared" si="171"/>
        <v>0</v>
      </c>
    </row>
    <row r="11012" spans="1:14" x14ac:dyDescent="0.2">
      <c r="A11012" t="s">
        <v>11245</v>
      </c>
      <c r="B11012" t="s">
        <v>35902</v>
      </c>
      <c r="I11012" t="s">
        <v>3</v>
      </c>
      <c r="J11012">
        <v>124.84</v>
      </c>
      <c r="M11012">
        <v>124.84</v>
      </c>
      <c r="N11012">
        <f t="shared" ref="N11012:N11075" si="172">J11012-M11012</f>
        <v>0</v>
      </c>
    </row>
    <row r="11013" spans="1:14" x14ac:dyDescent="0.2">
      <c r="A11013" t="s">
        <v>11246</v>
      </c>
      <c r="B11013" t="s">
        <v>35903</v>
      </c>
      <c r="I11013" t="s">
        <v>3</v>
      </c>
      <c r="J11013">
        <v>113.11</v>
      </c>
      <c r="M11013">
        <v>113.11</v>
      </c>
      <c r="N11013">
        <f t="shared" si="172"/>
        <v>0</v>
      </c>
    </row>
    <row r="11014" spans="1:14" x14ac:dyDescent="0.2">
      <c r="A11014" t="s">
        <v>11247</v>
      </c>
      <c r="B11014" t="s">
        <v>35903</v>
      </c>
      <c r="I11014" t="s">
        <v>3</v>
      </c>
      <c r="J11014">
        <v>103.9</v>
      </c>
      <c r="M11014">
        <v>103.9</v>
      </c>
      <c r="N11014">
        <f t="shared" si="172"/>
        <v>0</v>
      </c>
    </row>
    <row r="11015" spans="1:14" x14ac:dyDescent="0.2">
      <c r="A11015" t="s">
        <v>11248</v>
      </c>
      <c r="B11015" t="s">
        <v>35904</v>
      </c>
      <c r="I11015" t="s">
        <v>3</v>
      </c>
      <c r="J11015">
        <v>147.62</v>
      </c>
      <c r="M11015">
        <v>147.62</v>
      </c>
      <c r="N11015">
        <f t="shared" si="172"/>
        <v>0</v>
      </c>
    </row>
    <row r="11016" spans="1:14" x14ac:dyDescent="0.2">
      <c r="A11016" t="s">
        <v>11249</v>
      </c>
      <c r="B11016" t="s">
        <v>35904</v>
      </c>
      <c r="I11016" t="s">
        <v>3</v>
      </c>
      <c r="J11016">
        <v>133.81</v>
      </c>
      <c r="M11016">
        <v>133.81</v>
      </c>
      <c r="N11016">
        <f t="shared" si="172"/>
        <v>0</v>
      </c>
    </row>
    <row r="11017" spans="1:14" x14ac:dyDescent="0.2">
      <c r="A11017" t="s">
        <v>11250</v>
      </c>
      <c r="B11017" t="s">
        <v>35905</v>
      </c>
      <c r="I11017" t="s">
        <v>3</v>
      </c>
      <c r="J11017">
        <v>182.14</v>
      </c>
      <c r="M11017">
        <v>182.14</v>
      </c>
      <c r="N11017">
        <f t="shared" si="172"/>
        <v>0</v>
      </c>
    </row>
    <row r="11018" spans="1:14" x14ac:dyDescent="0.2">
      <c r="A11018" t="s">
        <v>11251</v>
      </c>
      <c r="B11018" t="s">
        <v>35905</v>
      </c>
      <c r="I11018" t="s">
        <v>3</v>
      </c>
      <c r="J11018">
        <v>163.72</v>
      </c>
      <c r="M11018">
        <v>163.72</v>
      </c>
      <c r="N11018">
        <f t="shared" si="172"/>
        <v>0</v>
      </c>
    </row>
    <row r="11019" spans="1:14" x14ac:dyDescent="0.2">
      <c r="A11019" t="s">
        <v>11252</v>
      </c>
      <c r="B11019" t="s">
        <v>35906</v>
      </c>
      <c r="I11019" t="s">
        <v>4</v>
      </c>
      <c r="J11019">
        <v>159.44</v>
      </c>
      <c r="M11019">
        <v>159.44</v>
      </c>
      <c r="N11019">
        <f t="shared" si="172"/>
        <v>0</v>
      </c>
    </row>
    <row r="11020" spans="1:14" x14ac:dyDescent="0.2">
      <c r="A11020" t="s">
        <v>11253</v>
      </c>
      <c r="B11020" t="s">
        <v>35906</v>
      </c>
      <c r="I11020" t="s">
        <v>4</v>
      </c>
      <c r="J11020">
        <v>158.47</v>
      </c>
      <c r="M11020">
        <v>158.47</v>
      </c>
      <c r="N11020">
        <f t="shared" si="172"/>
        <v>0</v>
      </c>
    </row>
    <row r="11021" spans="1:14" x14ac:dyDescent="0.2">
      <c r="A11021" t="s">
        <v>11254</v>
      </c>
      <c r="B11021" t="s">
        <v>35907</v>
      </c>
      <c r="I11021" t="s">
        <v>4</v>
      </c>
      <c r="J11021">
        <v>144.35</v>
      </c>
      <c r="M11021">
        <v>144.35</v>
      </c>
      <c r="N11021">
        <f t="shared" si="172"/>
        <v>0</v>
      </c>
    </row>
    <row r="11022" spans="1:14" x14ac:dyDescent="0.2">
      <c r="A11022" t="s">
        <v>11255</v>
      </c>
      <c r="B11022" t="s">
        <v>35907</v>
      </c>
      <c r="I11022" t="s">
        <v>4</v>
      </c>
      <c r="J11022">
        <v>143.38999999999999</v>
      </c>
      <c r="M11022">
        <v>143.38999999999999</v>
      </c>
      <c r="N11022">
        <f t="shared" si="172"/>
        <v>0</v>
      </c>
    </row>
    <row r="11023" spans="1:14" x14ac:dyDescent="0.2">
      <c r="A11023" t="s">
        <v>11256</v>
      </c>
      <c r="B11023" t="s">
        <v>35908</v>
      </c>
      <c r="I11023" t="s">
        <v>4</v>
      </c>
      <c r="J11023">
        <v>144.35</v>
      </c>
      <c r="M11023">
        <v>144.35</v>
      </c>
      <c r="N11023">
        <f t="shared" si="172"/>
        <v>0</v>
      </c>
    </row>
    <row r="11024" spans="1:14" x14ac:dyDescent="0.2">
      <c r="A11024" t="s">
        <v>11257</v>
      </c>
      <c r="B11024" t="s">
        <v>35908</v>
      </c>
      <c r="I11024" t="s">
        <v>4</v>
      </c>
      <c r="J11024">
        <v>143.38999999999999</v>
      </c>
      <c r="M11024">
        <v>143.38999999999999</v>
      </c>
      <c r="N11024">
        <f t="shared" si="172"/>
        <v>0</v>
      </c>
    </row>
    <row r="11025" spans="1:14" x14ac:dyDescent="0.2">
      <c r="A11025" t="s">
        <v>26469</v>
      </c>
      <c r="B11025" t="s">
        <v>35909</v>
      </c>
      <c r="I11025" t="s">
        <v>4</v>
      </c>
      <c r="J11025">
        <v>115.34</v>
      </c>
      <c r="M11025">
        <v>115.34</v>
      </c>
      <c r="N11025">
        <f t="shared" si="172"/>
        <v>0</v>
      </c>
    </row>
    <row r="11026" spans="1:14" x14ac:dyDescent="0.2">
      <c r="A11026" t="s">
        <v>26470</v>
      </c>
      <c r="B11026" t="s">
        <v>35909</v>
      </c>
      <c r="I11026" t="s">
        <v>4</v>
      </c>
      <c r="J11026">
        <v>114.37</v>
      </c>
      <c r="M11026">
        <v>114.37</v>
      </c>
      <c r="N11026">
        <f t="shared" si="172"/>
        <v>0</v>
      </c>
    </row>
    <row r="11027" spans="1:14" x14ac:dyDescent="0.2">
      <c r="A11027" t="s">
        <v>11258</v>
      </c>
      <c r="B11027" t="s">
        <v>35910</v>
      </c>
      <c r="I11027" t="s">
        <v>3</v>
      </c>
      <c r="J11027">
        <v>192.77</v>
      </c>
      <c r="M11027">
        <v>192.77</v>
      </c>
      <c r="N11027">
        <f t="shared" si="172"/>
        <v>0</v>
      </c>
    </row>
    <row r="11028" spans="1:14" x14ac:dyDescent="0.2">
      <c r="A11028" t="s">
        <v>11259</v>
      </c>
      <c r="B11028" t="s">
        <v>35910</v>
      </c>
      <c r="I11028" t="s">
        <v>3</v>
      </c>
      <c r="J11028">
        <v>186.77</v>
      </c>
      <c r="M11028">
        <v>186.77</v>
      </c>
      <c r="N11028">
        <f t="shared" si="172"/>
        <v>0</v>
      </c>
    </row>
    <row r="11029" spans="1:14" x14ac:dyDescent="0.2">
      <c r="A11029" t="s">
        <v>11260</v>
      </c>
      <c r="B11029" t="s">
        <v>35911</v>
      </c>
      <c r="I11029" t="s">
        <v>3</v>
      </c>
      <c r="J11029">
        <v>40.78</v>
      </c>
      <c r="M11029">
        <v>40.78</v>
      </c>
      <c r="N11029">
        <f t="shared" si="172"/>
        <v>0</v>
      </c>
    </row>
    <row r="11030" spans="1:14" x14ac:dyDescent="0.2">
      <c r="A11030" t="s">
        <v>11261</v>
      </c>
      <c r="B11030" t="s">
        <v>35911</v>
      </c>
      <c r="I11030" t="s">
        <v>3</v>
      </c>
      <c r="J11030">
        <v>36.14</v>
      </c>
      <c r="M11030">
        <v>36.14</v>
      </c>
      <c r="N11030">
        <f t="shared" si="172"/>
        <v>0</v>
      </c>
    </row>
    <row r="11031" spans="1:14" x14ac:dyDescent="0.2">
      <c r="A11031" t="s">
        <v>11262</v>
      </c>
      <c r="B11031" t="s">
        <v>35912</v>
      </c>
      <c r="I11031" t="s">
        <v>3</v>
      </c>
      <c r="J11031">
        <v>37.33</v>
      </c>
      <c r="M11031">
        <v>37.33</v>
      </c>
      <c r="N11031">
        <f t="shared" si="172"/>
        <v>0</v>
      </c>
    </row>
    <row r="11032" spans="1:14" x14ac:dyDescent="0.2">
      <c r="A11032" t="s">
        <v>11263</v>
      </c>
      <c r="B11032" t="s">
        <v>35912</v>
      </c>
      <c r="I11032" t="s">
        <v>3</v>
      </c>
      <c r="J11032">
        <v>33.15</v>
      </c>
      <c r="M11032">
        <v>33.15</v>
      </c>
      <c r="N11032">
        <f t="shared" si="172"/>
        <v>0</v>
      </c>
    </row>
    <row r="11033" spans="1:14" x14ac:dyDescent="0.2">
      <c r="A11033" t="s">
        <v>11264</v>
      </c>
      <c r="B11033" t="s">
        <v>35913</v>
      </c>
      <c r="I11033" t="s">
        <v>3</v>
      </c>
      <c r="J11033">
        <v>55.39</v>
      </c>
      <c r="M11033">
        <v>55.39</v>
      </c>
      <c r="N11033">
        <f t="shared" si="172"/>
        <v>0</v>
      </c>
    </row>
    <row r="11034" spans="1:14" x14ac:dyDescent="0.2">
      <c r="A11034" t="s">
        <v>11265</v>
      </c>
      <c r="B11034" t="s">
        <v>35913</v>
      </c>
      <c r="I11034" t="s">
        <v>3</v>
      </c>
      <c r="J11034">
        <v>49.49</v>
      </c>
      <c r="M11034">
        <v>49.49</v>
      </c>
      <c r="N11034">
        <f t="shared" si="172"/>
        <v>0</v>
      </c>
    </row>
    <row r="11035" spans="1:14" x14ac:dyDescent="0.2">
      <c r="A11035" t="s">
        <v>11266</v>
      </c>
      <c r="B11035" t="s">
        <v>35914</v>
      </c>
      <c r="I11035" t="s">
        <v>3</v>
      </c>
      <c r="J11035">
        <v>59.51</v>
      </c>
      <c r="M11035">
        <v>59.51</v>
      </c>
      <c r="N11035">
        <f t="shared" si="172"/>
        <v>0</v>
      </c>
    </row>
    <row r="11036" spans="1:14" x14ac:dyDescent="0.2">
      <c r="A11036" t="s">
        <v>11267</v>
      </c>
      <c r="B11036" t="s">
        <v>35914</v>
      </c>
      <c r="I11036" t="s">
        <v>3</v>
      </c>
      <c r="J11036">
        <v>53.15</v>
      </c>
      <c r="M11036">
        <v>53.15</v>
      </c>
      <c r="N11036">
        <f t="shared" si="172"/>
        <v>0</v>
      </c>
    </row>
    <row r="11037" spans="1:14" x14ac:dyDescent="0.2">
      <c r="A11037" t="s">
        <v>11268</v>
      </c>
      <c r="B11037" t="s">
        <v>35915</v>
      </c>
      <c r="I11037" t="s">
        <v>3</v>
      </c>
      <c r="J11037">
        <v>54.23</v>
      </c>
      <c r="M11037">
        <v>54.23</v>
      </c>
      <c r="N11037">
        <f t="shared" si="172"/>
        <v>0</v>
      </c>
    </row>
    <row r="11038" spans="1:14" x14ac:dyDescent="0.2">
      <c r="A11038" t="s">
        <v>11269</v>
      </c>
      <c r="B11038" t="s">
        <v>35915</v>
      </c>
      <c r="I11038" t="s">
        <v>3</v>
      </c>
      <c r="J11038">
        <v>47.79</v>
      </c>
      <c r="M11038">
        <v>47.79</v>
      </c>
      <c r="N11038">
        <f t="shared" si="172"/>
        <v>0</v>
      </c>
    </row>
    <row r="11039" spans="1:14" x14ac:dyDescent="0.2">
      <c r="A11039" t="s">
        <v>11270</v>
      </c>
      <c r="B11039" t="s">
        <v>35916</v>
      </c>
      <c r="I11039" t="s">
        <v>3</v>
      </c>
      <c r="J11039">
        <v>49.98</v>
      </c>
      <c r="M11039">
        <v>49.98</v>
      </c>
      <c r="N11039">
        <f t="shared" si="172"/>
        <v>0</v>
      </c>
    </row>
    <row r="11040" spans="1:14" x14ac:dyDescent="0.2">
      <c r="A11040" t="s">
        <v>11271</v>
      </c>
      <c r="B11040" t="s">
        <v>35916</v>
      </c>
      <c r="I11040" t="s">
        <v>3</v>
      </c>
      <c r="J11040">
        <v>44.12</v>
      </c>
      <c r="M11040">
        <v>44.12</v>
      </c>
      <c r="N11040">
        <f t="shared" si="172"/>
        <v>0</v>
      </c>
    </row>
    <row r="11041" spans="1:14" x14ac:dyDescent="0.2">
      <c r="A11041" t="s">
        <v>11272</v>
      </c>
      <c r="B11041" t="s">
        <v>35917</v>
      </c>
      <c r="I11041" t="s">
        <v>4</v>
      </c>
      <c r="J11041">
        <v>19.100000000000001</v>
      </c>
      <c r="M11041">
        <v>19.100000000000001</v>
      </c>
      <c r="N11041">
        <f t="shared" si="172"/>
        <v>0</v>
      </c>
    </row>
    <row r="11042" spans="1:14" x14ac:dyDescent="0.2">
      <c r="A11042" t="s">
        <v>11273</v>
      </c>
      <c r="B11042" t="s">
        <v>35917</v>
      </c>
      <c r="I11042" t="s">
        <v>4</v>
      </c>
      <c r="J11042">
        <v>16.71</v>
      </c>
      <c r="M11042">
        <v>16.71</v>
      </c>
      <c r="N11042">
        <f t="shared" si="172"/>
        <v>0</v>
      </c>
    </row>
    <row r="11043" spans="1:14" x14ac:dyDescent="0.2">
      <c r="A11043" t="s">
        <v>11274</v>
      </c>
      <c r="B11043" t="s">
        <v>35918</v>
      </c>
      <c r="I11043" t="s">
        <v>4</v>
      </c>
      <c r="J11043">
        <v>26.81</v>
      </c>
      <c r="M11043">
        <v>26.81</v>
      </c>
      <c r="N11043">
        <f t="shared" si="172"/>
        <v>0</v>
      </c>
    </row>
    <row r="11044" spans="1:14" x14ac:dyDescent="0.2">
      <c r="A11044" t="s">
        <v>11275</v>
      </c>
      <c r="B11044" t="s">
        <v>35918</v>
      </c>
      <c r="I11044" t="s">
        <v>4</v>
      </c>
      <c r="J11044">
        <v>23.94</v>
      </c>
      <c r="M11044">
        <v>23.94</v>
      </c>
      <c r="N11044">
        <f t="shared" si="172"/>
        <v>0</v>
      </c>
    </row>
    <row r="11045" spans="1:14" x14ac:dyDescent="0.2">
      <c r="A11045" t="s">
        <v>11276</v>
      </c>
      <c r="B11045" t="s">
        <v>35919</v>
      </c>
      <c r="I11045" t="s">
        <v>4</v>
      </c>
      <c r="J11045">
        <v>15.39</v>
      </c>
      <c r="M11045">
        <v>15.39</v>
      </c>
      <c r="N11045">
        <f t="shared" si="172"/>
        <v>0</v>
      </c>
    </row>
    <row r="11046" spans="1:14" x14ac:dyDescent="0.2">
      <c r="A11046" t="s">
        <v>11277</v>
      </c>
      <c r="B11046" t="s">
        <v>35919</v>
      </c>
      <c r="I11046" t="s">
        <v>4</v>
      </c>
      <c r="J11046">
        <v>13.41</v>
      </c>
      <c r="M11046">
        <v>13.41</v>
      </c>
      <c r="N11046">
        <f t="shared" si="172"/>
        <v>0</v>
      </c>
    </row>
    <row r="11047" spans="1:14" x14ac:dyDescent="0.2">
      <c r="A11047" t="s">
        <v>11278</v>
      </c>
      <c r="B11047" t="s">
        <v>35920</v>
      </c>
      <c r="I11047" t="s">
        <v>3</v>
      </c>
      <c r="J11047">
        <v>37.409999999999997</v>
      </c>
      <c r="M11047">
        <v>37.409999999999997</v>
      </c>
      <c r="N11047">
        <f t="shared" si="172"/>
        <v>0</v>
      </c>
    </row>
    <row r="11048" spans="1:14" x14ac:dyDescent="0.2">
      <c r="A11048" t="s">
        <v>11279</v>
      </c>
      <c r="B11048" t="s">
        <v>35920</v>
      </c>
      <c r="I11048" t="s">
        <v>3</v>
      </c>
      <c r="J11048">
        <v>33.340000000000003</v>
      </c>
      <c r="M11048">
        <v>33.340000000000003</v>
      </c>
      <c r="N11048">
        <f t="shared" si="172"/>
        <v>0</v>
      </c>
    </row>
    <row r="11049" spans="1:14" x14ac:dyDescent="0.2">
      <c r="A11049" t="s">
        <v>11280</v>
      </c>
      <c r="B11049" t="s">
        <v>35921</v>
      </c>
      <c r="I11049" t="s">
        <v>3</v>
      </c>
      <c r="J11049">
        <v>65.489999999999995</v>
      </c>
      <c r="M11049">
        <v>65.489999999999995</v>
      </c>
      <c r="N11049">
        <f t="shared" si="172"/>
        <v>0</v>
      </c>
    </row>
    <row r="11050" spans="1:14" x14ac:dyDescent="0.2">
      <c r="A11050" t="s">
        <v>11281</v>
      </c>
      <c r="B11050" t="s">
        <v>35921</v>
      </c>
      <c r="I11050" t="s">
        <v>3</v>
      </c>
      <c r="J11050">
        <v>58.61</v>
      </c>
      <c r="M11050">
        <v>58.61</v>
      </c>
      <c r="N11050">
        <f t="shared" si="172"/>
        <v>0</v>
      </c>
    </row>
    <row r="11051" spans="1:14" x14ac:dyDescent="0.2">
      <c r="A11051" t="s">
        <v>11282</v>
      </c>
      <c r="B11051" t="s">
        <v>35922</v>
      </c>
      <c r="I11051" t="s">
        <v>4</v>
      </c>
      <c r="J11051">
        <v>16.39</v>
      </c>
      <c r="M11051">
        <v>16.39</v>
      </c>
      <c r="N11051">
        <f t="shared" si="172"/>
        <v>0</v>
      </c>
    </row>
    <row r="11052" spans="1:14" x14ac:dyDescent="0.2">
      <c r="A11052" t="s">
        <v>11283</v>
      </c>
      <c r="B11052" t="s">
        <v>35922</v>
      </c>
      <c r="I11052" t="s">
        <v>4</v>
      </c>
      <c r="J11052">
        <v>14.29</v>
      </c>
      <c r="M11052">
        <v>14.29</v>
      </c>
      <c r="N11052">
        <f t="shared" si="172"/>
        <v>0</v>
      </c>
    </row>
    <row r="11053" spans="1:14" x14ac:dyDescent="0.2">
      <c r="A11053" t="s">
        <v>11284</v>
      </c>
      <c r="B11053" t="s">
        <v>35923</v>
      </c>
      <c r="I11053" t="s">
        <v>4</v>
      </c>
      <c r="J11053">
        <v>18.22</v>
      </c>
      <c r="M11053">
        <v>18.22</v>
      </c>
      <c r="N11053">
        <f t="shared" si="172"/>
        <v>0</v>
      </c>
    </row>
    <row r="11054" spans="1:14" x14ac:dyDescent="0.2">
      <c r="A11054" t="s">
        <v>11285</v>
      </c>
      <c r="B11054" t="s">
        <v>35923</v>
      </c>
      <c r="I11054" t="s">
        <v>4</v>
      </c>
      <c r="J11054">
        <v>15.97</v>
      </c>
      <c r="M11054">
        <v>15.97</v>
      </c>
      <c r="N11054">
        <f t="shared" si="172"/>
        <v>0</v>
      </c>
    </row>
    <row r="11055" spans="1:14" x14ac:dyDescent="0.2">
      <c r="A11055" t="s">
        <v>11286</v>
      </c>
      <c r="B11055" t="s">
        <v>35924</v>
      </c>
      <c r="I11055" t="s">
        <v>4</v>
      </c>
      <c r="J11055">
        <v>30.42</v>
      </c>
      <c r="M11055">
        <v>30.42</v>
      </c>
      <c r="N11055">
        <f t="shared" si="172"/>
        <v>0</v>
      </c>
    </row>
    <row r="11056" spans="1:14" x14ac:dyDescent="0.2">
      <c r="A11056" t="s">
        <v>11287</v>
      </c>
      <c r="B11056" t="s">
        <v>35924</v>
      </c>
      <c r="I11056" t="s">
        <v>4</v>
      </c>
      <c r="J11056">
        <v>26.82</v>
      </c>
      <c r="M11056">
        <v>26.82</v>
      </c>
      <c r="N11056">
        <f t="shared" si="172"/>
        <v>0</v>
      </c>
    </row>
    <row r="11057" spans="1:14" x14ac:dyDescent="0.2">
      <c r="A11057" t="s">
        <v>11288</v>
      </c>
      <c r="B11057" t="s">
        <v>35925</v>
      </c>
      <c r="I11057" t="s">
        <v>3</v>
      </c>
      <c r="J11057">
        <v>19.43</v>
      </c>
      <c r="M11057">
        <v>19.43</v>
      </c>
      <c r="N11057">
        <f t="shared" si="172"/>
        <v>0</v>
      </c>
    </row>
    <row r="11058" spans="1:14" x14ac:dyDescent="0.2">
      <c r="A11058" t="s">
        <v>11289</v>
      </c>
      <c r="B11058" t="s">
        <v>35925</v>
      </c>
      <c r="I11058" t="s">
        <v>3</v>
      </c>
      <c r="J11058">
        <v>17.329999999999998</v>
      </c>
      <c r="M11058">
        <v>17.329999999999998</v>
      </c>
      <c r="N11058">
        <f t="shared" si="172"/>
        <v>0</v>
      </c>
    </row>
    <row r="11059" spans="1:14" x14ac:dyDescent="0.2">
      <c r="A11059" t="s">
        <v>11290</v>
      </c>
      <c r="B11059" t="s">
        <v>35926</v>
      </c>
      <c r="I11059" t="s">
        <v>3</v>
      </c>
      <c r="J11059">
        <v>23.77</v>
      </c>
      <c r="M11059">
        <v>23.77</v>
      </c>
      <c r="N11059">
        <f t="shared" si="172"/>
        <v>0</v>
      </c>
    </row>
    <row r="11060" spans="1:14" x14ac:dyDescent="0.2">
      <c r="A11060" t="s">
        <v>11291</v>
      </c>
      <c r="B11060" t="s">
        <v>35926</v>
      </c>
      <c r="I11060" t="s">
        <v>3</v>
      </c>
      <c r="J11060">
        <v>21.34</v>
      </c>
      <c r="M11060">
        <v>21.34</v>
      </c>
      <c r="N11060">
        <f t="shared" si="172"/>
        <v>0</v>
      </c>
    </row>
    <row r="11061" spans="1:14" x14ac:dyDescent="0.2">
      <c r="A11061" t="s">
        <v>11292</v>
      </c>
      <c r="B11061" t="s">
        <v>35927</v>
      </c>
      <c r="I11061" t="s">
        <v>3</v>
      </c>
      <c r="J11061">
        <v>28.11</v>
      </c>
      <c r="M11061">
        <v>28.11</v>
      </c>
      <c r="N11061">
        <f t="shared" si="172"/>
        <v>0</v>
      </c>
    </row>
    <row r="11062" spans="1:14" x14ac:dyDescent="0.2">
      <c r="A11062" t="s">
        <v>11293</v>
      </c>
      <c r="B11062" t="s">
        <v>35927</v>
      </c>
      <c r="I11062" t="s">
        <v>3</v>
      </c>
      <c r="J11062">
        <v>25.35</v>
      </c>
      <c r="M11062">
        <v>25.35</v>
      </c>
      <c r="N11062">
        <f t="shared" si="172"/>
        <v>0</v>
      </c>
    </row>
    <row r="11063" spans="1:14" x14ac:dyDescent="0.2">
      <c r="A11063" t="s">
        <v>11294</v>
      </c>
      <c r="B11063" t="s">
        <v>35928</v>
      </c>
      <c r="I11063" t="s">
        <v>3</v>
      </c>
      <c r="J11063">
        <v>32.450000000000003</v>
      </c>
      <c r="M11063">
        <v>32.450000000000003</v>
      </c>
      <c r="N11063">
        <f t="shared" si="172"/>
        <v>0</v>
      </c>
    </row>
    <row r="11064" spans="1:14" x14ac:dyDescent="0.2">
      <c r="A11064" t="s">
        <v>11295</v>
      </c>
      <c r="B11064" t="s">
        <v>35928</v>
      </c>
      <c r="I11064" t="s">
        <v>3</v>
      </c>
      <c r="J11064">
        <v>29.36</v>
      </c>
      <c r="M11064">
        <v>29.36</v>
      </c>
      <c r="N11064">
        <f t="shared" si="172"/>
        <v>0</v>
      </c>
    </row>
    <row r="11065" spans="1:14" x14ac:dyDescent="0.2">
      <c r="A11065" t="s">
        <v>11296</v>
      </c>
      <c r="B11065" t="s">
        <v>35929</v>
      </c>
      <c r="I11065" t="s">
        <v>3</v>
      </c>
      <c r="J11065">
        <v>36.79</v>
      </c>
      <c r="M11065">
        <v>36.79</v>
      </c>
      <c r="N11065">
        <f t="shared" si="172"/>
        <v>0</v>
      </c>
    </row>
    <row r="11066" spans="1:14" x14ac:dyDescent="0.2">
      <c r="A11066" t="s">
        <v>11297</v>
      </c>
      <c r="B11066" t="s">
        <v>35929</v>
      </c>
      <c r="I11066" t="s">
        <v>3</v>
      </c>
      <c r="J11066">
        <v>33.369999999999997</v>
      </c>
      <c r="M11066">
        <v>33.369999999999997</v>
      </c>
      <c r="N11066">
        <f t="shared" si="172"/>
        <v>0</v>
      </c>
    </row>
    <row r="11067" spans="1:14" x14ac:dyDescent="0.2">
      <c r="A11067" t="s">
        <v>11298</v>
      </c>
      <c r="B11067" t="s">
        <v>35930</v>
      </c>
      <c r="E11067" s="307"/>
      <c r="I11067" t="s">
        <v>3</v>
      </c>
      <c r="J11067">
        <v>41.13</v>
      </c>
      <c r="M11067">
        <v>41.13</v>
      </c>
      <c r="N11067">
        <f t="shared" si="172"/>
        <v>0</v>
      </c>
    </row>
    <row r="11068" spans="1:14" x14ac:dyDescent="0.2">
      <c r="A11068" t="s">
        <v>11299</v>
      </c>
      <c r="B11068" t="s">
        <v>35930</v>
      </c>
      <c r="E11068" s="307"/>
      <c r="I11068" t="s">
        <v>3</v>
      </c>
      <c r="J11068">
        <v>37.380000000000003</v>
      </c>
      <c r="M11068">
        <v>37.380000000000003</v>
      </c>
      <c r="N11068">
        <f t="shared" si="172"/>
        <v>0</v>
      </c>
    </row>
    <row r="11069" spans="1:14" x14ac:dyDescent="0.2">
      <c r="A11069" t="s">
        <v>11300</v>
      </c>
      <c r="B11069" t="s">
        <v>35931</v>
      </c>
      <c r="I11069" t="s">
        <v>3</v>
      </c>
      <c r="J11069">
        <v>45.47</v>
      </c>
      <c r="M11069">
        <v>45.47</v>
      </c>
      <c r="N11069">
        <f t="shared" si="172"/>
        <v>0</v>
      </c>
    </row>
    <row r="11070" spans="1:14" x14ac:dyDescent="0.2">
      <c r="A11070" t="s">
        <v>11301</v>
      </c>
      <c r="B11070" t="s">
        <v>35931</v>
      </c>
      <c r="I11070" t="s">
        <v>3</v>
      </c>
      <c r="J11070">
        <v>41.39</v>
      </c>
      <c r="M11070">
        <v>41.39</v>
      </c>
      <c r="N11070">
        <f t="shared" si="172"/>
        <v>0</v>
      </c>
    </row>
    <row r="11071" spans="1:14" x14ac:dyDescent="0.2">
      <c r="A11071" t="s">
        <v>11302</v>
      </c>
      <c r="B11071" t="s">
        <v>35932</v>
      </c>
      <c r="I11071" t="s">
        <v>3</v>
      </c>
      <c r="J11071">
        <v>54.15</v>
      </c>
      <c r="M11071">
        <v>54.15</v>
      </c>
      <c r="N11071">
        <f t="shared" si="172"/>
        <v>0</v>
      </c>
    </row>
    <row r="11072" spans="1:14" x14ac:dyDescent="0.2">
      <c r="A11072" t="s">
        <v>11303</v>
      </c>
      <c r="B11072" t="s">
        <v>35932</v>
      </c>
      <c r="I11072" t="s">
        <v>3</v>
      </c>
      <c r="J11072">
        <v>49.4</v>
      </c>
      <c r="M11072">
        <v>49.4</v>
      </c>
      <c r="N11072">
        <f t="shared" si="172"/>
        <v>0</v>
      </c>
    </row>
    <row r="11073" spans="1:14" x14ac:dyDescent="0.2">
      <c r="A11073" t="s">
        <v>11304</v>
      </c>
      <c r="B11073" t="s">
        <v>35933</v>
      </c>
      <c r="I11073" t="s">
        <v>3</v>
      </c>
      <c r="J11073">
        <v>62.83</v>
      </c>
      <c r="M11073">
        <v>62.83</v>
      </c>
      <c r="N11073">
        <f t="shared" si="172"/>
        <v>0</v>
      </c>
    </row>
    <row r="11074" spans="1:14" x14ac:dyDescent="0.2">
      <c r="A11074" t="s">
        <v>11305</v>
      </c>
      <c r="B11074" t="s">
        <v>35933</v>
      </c>
      <c r="I11074" t="s">
        <v>3</v>
      </c>
      <c r="J11074">
        <v>57.42</v>
      </c>
      <c r="M11074">
        <v>57.42</v>
      </c>
      <c r="N11074">
        <f t="shared" si="172"/>
        <v>0</v>
      </c>
    </row>
    <row r="11075" spans="1:14" x14ac:dyDescent="0.2">
      <c r="A11075" t="s">
        <v>11306</v>
      </c>
      <c r="B11075" t="s">
        <v>35934</v>
      </c>
      <c r="I11075" t="s">
        <v>3</v>
      </c>
      <c r="J11075">
        <v>67.17</v>
      </c>
      <c r="M11075">
        <v>67.17</v>
      </c>
      <c r="N11075">
        <f t="shared" si="172"/>
        <v>0</v>
      </c>
    </row>
    <row r="11076" spans="1:14" x14ac:dyDescent="0.2">
      <c r="A11076" t="s">
        <v>11307</v>
      </c>
      <c r="B11076" t="s">
        <v>35934</v>
      </c>
      <c r="I11076" t="s">
        <v>3</v>
      </c>
      <c r="J11076">
        <v>61.43</v>
      </c>
      <c r="M11076">
        <v>61.43</v>
      </c>
      <c r="N11076">
        <f t="shared" ref="N11076:N11139" si="173">J11076-M11076</f>
        <v>0</v>
      </c>
    </row>
    <row r="11077" spans="1:14" x14ac:dyDescent="0.2">
      <c r="A11077" t="s">
        <v>11308</v>
      </c>
      <c r="B11077" t="s">
        <v>35935</v>
      </c>
      <c r="I11077" t="s">
        <v>3</v>
      </c>
      <c r="J11077">
        <v>80.19</v>
      </c>
      <c r="M11077">
        <v>80.19</v>
      </c>
      <c r="N11077">
        <f t="shared" si="173"/>
        <v>0</v>
      </c>
    </row>
    <row r="11078" spans="1:14" x14ac:dyDescent="0.2">
      <c r="A11078" t="s">
        <v>11309</v>
      </c>
      <c r="B11078" t="s">
        <v>35935</v>
      </c>
      <c r="I11078" t="s">
        <v>3</v>
      </c>
      <c r="J11078">
        <v>73.45</v>
      </c>
      <c r="M11078">
        <v>73.45</v>
      </c>
      <c r="N11078">
        <f t="shared" si="173"/>
        <v>0</v>
      </c>
    </row>
    <row r="11079" spans="1:14" x14ac:dyDescent="0.2">
      <c r="A11079" t="s">
        <v>11310</v>
      </c>
      <c r="B11079" t="s">
        <v>35936</v>
      </c>
      <c r="I11079" t="s">
        <v>3</v>
      </c>
      <c r="J11079">
        <v>56.76</v>
      </c>
      <c r="M11079">
        <v>56.76</v>
      </c>
      <c r="N11079">
        <f t="shared" si="173"/>
        <v>0</v>
      </c>
    </row>
    <row r="11080" spans="1:14" x14ac:dyDescent="0.2">
      <c r="A11080" t="s">
        <v>11311</v>
      </c>
      <c r="B11080" t="s">
        <v>35936</v>
      </c>
      <c r="I11080" t="s">
        <v>3</v>
      </c>
      <c r="J11080">
        <v>50.36</v>
      </c>
      <c r="M11080">
        <v>50.36</v>
      </c>
      <c r="N11080">
        <f t="shared" si="173"/>
        <v>0</v>
      </c>
    </row>
    <row r="11081" spans="1:14" x14ac:dyDescent="0.2">
      <c r="A11081" t="s">
        <v>11312</v>
      </c>
      <c r="B11081" t="s">
        <v>35937</v>
      </c>
      <c r="I11081" t="s">
        <v>3</v>
      </c>
      <c r="J11081">
        <v>98.81</v>
      </c>
      <c r="M11081">
        <v>98.81</v>
      </c>
      <c r="N11081">
        <f t="shared" si="173"/>
        <v>0</v>
      </c>
    </row>
    <row r="11082" spans="1:14" x14ac:dyDescent="0.2">
      <c r="A11082" t="s">
        <v>11313</v>
      </c>
      <c r="B11082" t="s">
        <v>35937</v>
      </c>
      <c r="I11082" t="s">
        <v>3</v>
      </c>
      <c r="J11082">
        <v>91.73</v>
      </c>
      <c r="M11082">
        <v>91.73</v>
      </c>
      <c r="N11082">
        <f t="shared" si="173"/>
        <v>0</v>
      </c>
    </row>
    <row r="11083" spans="1:14" x14ac:dyDescent="0.2">
      <c r="A11083" t="s">
        <v>11314</v>
      </c>
      <c r="B11083" t="s">
        <v>35938</v>
      </c>
      <c r="I11083" t="s">
        <v>3</v>
      </c>
      <c r="J11083">
        <v>111.08</v>
      </c>
      <c r="M11083">
        <v>111.08</v>
      </c>
      <c r="N11083">
        <f t="shared" si="173"/>
        <v>0</v>
      </c>
    </row>
    <row r="11084" spans="1:14" x14ac:dyDescent="0.2">
      <c r="A11084" t="s">
        <v>11315</v>
      </c>
      <c r="B11084" t="s">
        <v>35938</v>
      </c>
      <c r="I11084" t="s">
        <v>3</v>
      </c>
      <c r="J11084">
        <v>103.17</v>
      </c>
      <c r="M11084">
        <v>103.17</v>
      </c>
      <c r="N11084">
        <f t="shared" si="173"/>
        <v>0</v>
      </c>
    </row>
    <row r="11085" spans="1:14" x14ac:dyDescent="0.2">
      <c r="A11085" t="s">
        <v>11316</v>
      </c>
      <c r="B11085" t="s">
        <v>35939</v>
      </c>
      <c r="I11085" t="s">
        <v>3</v>
      </c>
      <c r="J11085">
        <v>12.27</v>
      </c>
      <c r="M11085">
        <v>12.27</v>
      </c>
      <c r="N11085">
        <f t="shared" si="173"/>
        <v>0</v>
      </c>
    </row>
    <row r="11086" spans="1:14" x14ac:dyDescent="0.2">
      <c r="A11086" t="s">
        <v>11317</v>
      </c>
      <c r="B11086" t="s">
        <v>35939</v>
      </c>
      <c r="I11086" t="s">
        <v>3</v>
      </c>
      <c r="J11086">
        <v>11</v>
      </c>
      <c r="M11086">
        <v>11</v>
      </c>
      <c r="N11086">
        <f t="shared" si="173"/>
        <v>0</v>
      </c>
    </row>
    <row r="11087" spans="1:14" x14ac:dyDescent="0.2">
      <c r="A11087" t="s">
        <v>11318</v>
      </c>
      <c r="B11087" t="s">
        <v>35940</v>
      </c>
      <c r="I11087" t="s">
        <v>3</v>
      </c>
      <c r="J11087">
        <v>72.37</v>
      </c>
      <c r="M11087">
        <v>72.37</v>
      </c>
      <c r="N11087">
        <f t="shared" si="173"/>
        <v>0</v>
      </c>
    </row>
    <row r="11088" spans="1:14" x14ac:dyDescent="0.2">
      <c r="A11088" t="s">
        <v>11319</v>
      </c>
      <c r="B11088" t="s">
        <v>35940</v>
      </c>
      <c r="I11088" t="s">
        <v>3</v>
      </c>
      <c r="J11088">
        <v>64.790000000000006</v>
      </c>
      <c r="M11088">
        <v>64.790000000000006</v>
      </c>
      <c r="N11088">
        <f t="shared" si="173"/>
        <v>0</v>
      </c>
    </row>
    <row r="11089" spans="1:14" x14ac:dyDescent="0.2">
      <c r="A11089" t="s">
        <v>11320</v>
      </c>
      <c r="B11089" t="s">
        <v>35941</v>
      </c>
      <c r="I11089" t="s">
        <v>3</v>
      </c>
      <c r="J11089">
        <v>69.81</v>
      </c>
      <c r="M11089">
        <v>69.81</v>
      </c>
      <c r="N11089">
        <f t="shared" si="173"/>
        <v>0</v>
      </c>
    </row>
    <row r="11090" spans="1:14" x14ac:dyDescent="0.2">
      <c r="A11090" t="s">
        <v>11321</v>
      </c>
      <c r="B11090" t="s">
        <v>35941</v>
      </c>
      <c r="I11090" t="s">
        <v>3</v>
      </c>
      <c r="J11090">
        <v>62.76</v>
      </c>
      <c r="M11090">
        <v>62.76</v>
      </c>
      <c r="N11090">
        <f t="shared" si="173"/>
        <v>0</v>
      </c>
    </row>
    <row r="11091" spans="1:14" x14ac:dyDescent="0.2">
      <c r="A11091" t="s">
        <v>11322</v>
      </c>
      <c r="B11091" t="s">
        <v>35942</v>
      </c>
      <c r="I11091" t="s">
        <v>3</v>
      </c>
      <c r="J11091">
        <v>61.69</v>
      </c>
      <c r="M11091">
        <v>61.69</v>
      </c>
      <c r="N11091">
        <f t="shared" si="173"/>
        <v>0</v>
      </c>
    </row>
    <row r="11092" spans="1:14" x14ac:dyDescent="0.2">
      <c r="A11092" t="s">
        <v>11323</v>
      </c>
      <c r="B11092" t="s">
        <v>35942</v>
      </c>
      <c r="I11092" t="s">
        <v>3</v>
      </c>
      <c r="J11092">
        <v>55.09</v>
      </c>
      <c r="M11092">
        <v>55.09</v>
      </c>
      <c r="N11092">
        <f t="shared" si="173"/>
        <v>0</v>
      </c>
    </row>
    <row r="11093" spans="1:14" x14ac:dyDescent="0.2">
      <c r="A11093" t="s">
        <v>11324</v>
      </c>
      <c r="B11093" t="s">
        <v>35943</v>
      </c>
      <c r="I11093" t="s">
        <v>3</v>
      </c>
      <c r="J11093">
        <v>41.13</v>
      </c>
      <c r="M11093">
        <v>41.13</v>
      </c>
      <c r="N11093">
        <f t="shared" si="173"/>
        <v>0</v>
      </c>
    </row>
    <row r="11094" spans="1:14" x14ac:dyDescent="0.2">
      <c r="A11094" t="s">
        <v>11325</v>
      </c>
      <c r="B11094" t="s">
        <v>35943</v>
      </c>
      <c r="I11094" t="s">
        <v>3</v>
      </c>
      <c r="J11094">
        <v>37.14</v>
      </c>
      <c r="M11094">
        <v>37.14</v>
      </c>
      <c r="N11094">
        <f t="shared" si="173"/>
        <v>0</v>
      </c>
    </row>
    <row r="11095" spans="1:14" x14ac:dyDescent="0.2">
      <c r="A11095" t="s">
        <v>11326</v>
      </c>
      <c r="B11095" t="s">
        <v>35944</v>
      </c>
      <c r="I11095" t="s">
        <v>3</v>
      </c>
      <c r="J11095">
        <v>111.27</v>
      </c>
      <c r="M11095">
        <v>111.27</v>
      </c>
      <c r="N11095">
        <f t="shared" si="173"/>
        <v>0</v>
      </c>
    </row>
    <row r="11096" spans="1:14" x14ac:dyDescent="0.2">
      <c r="A11096" t="s">
        <v>11327</v>
      </c>
      <c r="B11096" t="s">
        <v>35944</v>
      </c>
      <c r="I11096" t="s">
        <v>3</v>
      </c>
      <c r="J11096">
        <v>99.4</v>
      </c>
      <c r="M11096">
        <v>99.4</v>
      </c>
      <c r="N11096">
        <f t="shared" si="173"/>
        <v>0</v>
      </c>
    </row>
    <row r="11097" spans="1:14" x14ac:dyDescent="0.2">
      <c r="A11097" t="s">
        <v>11328</v>
      </c>
      <c r="B11097" t="s">
        <v>35945</v>
      </c>
      <c r="I11097" t="s">
        <v>3</v>
      </c>
      <c r="J11097">
        <v>109.35</v>
      </c>
      <c r="M11097">
        <v>109.35</v>
      </c>
      <c r="N11097">
        <f t="shared" si="173"/>
        <v>0</v>
      </c>
    </row>
    <row r="11098" spans="1:14" x14ac:dyDescent="0.2">
      <c r="A11098" t="s">
        <v>11329</v>
      </c>
      <c r="B11098" t="s">
        <v>35945</v>
      </c>
      <c r="I11098" t="s">
        <v>3</v>
      </c>
      <c r="J11098">
        <v>97.39</v>
      </c>
      <c r="M11098">
        <v>97.39</v>
      </c>
      <c r="N11098">
        <f t="shared" si="173"/>
        <v>0</v>
      </c>
    </row>
    <row r="11099" spans="1:14" x14ac:dyDescent="0.2">
      <c r="A11099" t="s">
        <v>11330</v>
      </c>
      <c r="B11099" t="s">
        <v>35946</v>
      </c>
      <c r="I11099" t="s">
        <v>3</v>
      </c>
      <c r="J11099">
        <v>111.27</v>
      </c>
      <c r="M11099">
        <v>111.27</v>
      </c>
      <c r="N11099">
        <f t="shared" si="173"/>
        <v>0</v>
      </c>
    </row>
    <row r="11100" spans="1:14" x14ac:dyDescent="0.2">
      <c r="A11100" t="s">
        <v>11331</v>
      </c>
      <c r="B11100" t="s">
        <v>35946</v>
      </c>
      <c r="I11100" t="s">
        <v>3</v>
      </c>
      <c r="J11100">
        <v>99.4</v>
      </c>
      <c r="M11100">
        <v>99.4</v>
      </c>
      <c r="N11100">
        <f t="shared" si="173"/>
        <v>0</v>
      </c>
    </row>
    <row r="11101" spans="1:14" x14ac:dyDescent="0.2">
      <c r="A11101" t="s">
        <v>11332</v>
      </c>
      <c r="B11101" t="s">
        <v>35947</v>
      </c>
      <c r="I11101" t="s">
        <v>3</v>
      </c>
      <c r="J11101">
        <v>109.35</v>
      </c>
      <c r="M11101">
        <v>109.35</v>
      </c>
      <c r="N11101">
        <f t="shared" si="173"/>
        <v>0</v>
      </c>
    </row>
    <row r="11102" spans="1:14" x14ac:dyDescent="0.2">
      <c r="A11102" t="s">
        <v>11333</v>
      </c>
      <c r="B11102" t="s">
        <v>35947</v>
      </c>
      <c r="I11102" t="s">
        <v>3</v>
      </c>
      <c r="J11102">
        <v>97.39</v>
      </c>
      <c r="M11102">
        <v>97.39</v>
      </c>
      <c r="N11102">
        <f t="shared" si="173"/>
        <v>0</v>
      </c>
    </row>
    <row r="11103" spans="1:14" x14ac:dyDescent="0.2">
      <c r="A11103" t="s">
        <v>11334</v>
      </c>
      <c r="B11103" t="s">
        <v>35948</v>
      </c>
      <c r="I11103" t="s">
        <v>3</v>
      </c>
      <c r="J11103">
        <v>56.38</v>
      </c>
      <c r="M11103">
        <v>56.38</v>
      </c>
      <c r="N11103">
        <f t="shared" si="173"/>
        <v>0</v>
      </c>
    </row>
    <row r="11104" spans="1:14" x14ac:dyDescent="0.2">
      <c r="A11104" t="s">
        <v>11335</v>
      </c>
      <c r="B11104" t="s">
        <v>35948</v>
      </c>
      <c r="I11104" t="s">
        <v>3</v>
      </c>
      <c r="J11104">
        <v>49.38</v>
      </c>
      <c r="M11104">
        <v>49.38</v>
      </c>
      <c r="N11104">
        <f t="shared" si="173"/>
        <v>0</v>
      </c>
    </row>
    <row r="11105" spans="1:14" x14ac:dyDescent="0.2">
      <c r="A11105" t="s">
        <v>11336</v>
      </c>
      <c r="B11105" t="s">
        <v>35949</v>
      </c>
      <c r="I11105" t="s">
        <v>4</v>
      </c>
      <c r="J11105">
        <v>28.54</v>
      </c>
      <c r="M11105">
        <v>28.54</v>
      </c>
      <c r="N11105">
        <f t="shared" si="173"/>
        <v>0</v>
      </c>
    </row>
    <row r="11106" spans="1:14" x14ac:dyDescent="0.2">
      <c r="A11106" t="s">
        <v>11337</v>
      </c>
      <c r="B11106" t="s">
        <v>35949</v>
      </c>
      <c r="I11106" t="s">
        <v>4</v>
      </c>
      <c r="J11106">
        <v>25.03</v>
      </c>
      <c r="M11106">
        <v>25.03</v>
      </c>
      <c r="N11106">
        <f t="shared" si="173"/>
        <v>0</v>
      </c>
    </row>
    <row r="11107" spans="1:14" x14ac:dyDescent="0.2">
      <c r="A11107" t="s">
        <v>11338</v>
      </c>
      <c r="B11107" t="s">
        <v>35950</v>
      </c>
      <c r="I11107" t="s">
        <v>4</v>
      </c>
      <c r="J11107">
        <v>70.03</v>
      </c>
      <c r="M11107">
        <v>70.03</v>
      </c>
      <c r="N11107">
        <f t="shared" si="173"/>
        <v>0</v>
      </c>
    </row>
    <row r="11108" spans="1:14" x14ac:dyDescent="0.2">
      <c r="A11108" t="s">
        <v>11339</v>
      </c>
      <c r="B11108" t="s">
        <v>35950</v>
      </c>
      <c r="I11108" t="s">
        <v>4</v>
      </c>
      <c r="J11108">
        <v>61.24</v>
      </c>
      <c r="M11108">
        <v>61.24</v>
      </c>
      <c r="N11108">
        <f t="shared" si="173"/>
        <v>0</v>
      </c>
    </row>
    <row r="11109" spans="1:14" x14ac:dyDescent="0.2">
      <c r="A11109" t="s">
        <v>11340</v>
      </c>
      <c r="B11109" t="s">
        <v>35951</v>
      </c>
      <c r="I11109" t="s">
        <v>4</v>
      </c>
      <c r="J11109">
        <v>21.51</v>
      </c>
      <c r="M11109">
        <v>21.51</v>
      </c>
      <c r="N11109">
        <f t="shared" si="173"/>
        <v>0</v>
      </c>
    </row>
    <row r="11110" spans="1:14" x14ac:dyDescent="0.2">
      <c r="A11110" t="s">
        <v>11341</v>
      </c>
      <c r="B11110" t="s">
        <v>35951</v>
      </c>
      <c r="I11110" t="s">
        <v>4</v>
      </c>
      <c r="J11110">
        <v>19.04</v>
      </c>
      <c r="M11110">
        <v>19.04</v>
      </c>
      <c r="N11110">
        <f t="shared" si="173"/>
        <v>0</v>
      </c>
    </row>
    <row r="11111" spans="1:14" x14ac:dyDescent="0.2">
      <c r="A11111" t="s">
        <v>11342</v>
      </c>
      <c r="B11111" t="s">
        <v>35952</v>
      </c>
      <c r="I11111" t="s">
        <v>4</v>
      </c>
      <c r="J11111">
        <v>25.55</v>
      </c>
      <c r="M11111">
        <v>25.55</v>
      </c>
      <c r="N11111">
        <f t="shared" si="173"/>
        <v>0</v>
      </c>
    </row>
    <row r="11112" spans="1:14" x14ac:dyDescent="0.2">
      <c r="A11112" t="s">
        <v>11343</v>
      </c>
      <c r="B11112" t="s">
        <v>35952</v>
      </c>
      <c r="I11112" t="s">
        <v>4</v>
      </c>
      <c r="J11112">
        <v>22.61</v>
      </c>
      <c r="M11112">
        <v>22.61</v>
      </c>
      <c r="N11112">
        <f t="shared" si="173"/>
        <v>0</v>
      </c>
    </row>
    <row r="11113" spans="1:14" x14ac:dyDescent="0.2">
      <c r="A11113" t="s">
        <v>11344</v>
      </c>
      <c r="B11113" t="s">
        <v>35953</v>
      </c>
      <c r="I11113" t="s">
        <v>4</v>
      </c>
      <c r="J11113">
        <v>34.47</v>
      </c>
      <c r="M11113">
        <v>34.47</v>
      </c>
      <c r="N11113">
        <f t="shared" si="173"/>
        <v>0</v>
      </c>
    </row>
    <row r="11114" spans="1:14" x14ac:dyDescent="0.2">
      <c r="A11114" t="s">
        <v>11345</v>
      </c>
      <c r="B11114" t="s">
        <v>35953</v>
      </c>
      <c r="I11114" t="s">
        <v>4</v>
      </c>
      <c r="J11114">
        <v>30.67</v>
      </c>
      <c r="M11114">
        <v>30.67</v>
      </c>
      <c r="N11114">
        <f t="shared" si="173"/>
        <v>0</v>
      </c>
    </row>
    <row r="11115" spans="1:14" x14ac:dyDescent="0.2">
      <c r="A11115" t="s">
        <v>11346</v>
      </c>
      <c r="B11115" t="s">
        <v>35954</v>
      </c>
      <c r="I11115" t="s">
        <v>4</v>
      </c>
      <c r="J11115">
        <v>59.11</v>
      </c>
      <c r="M11115">
        <v>59.11</v>
      </c>
      <c r="N11115">
        <f t="shared" si="173"/>
        <v>0</v>
      </c>
    </row>
    <row r="11116" spans="1:14" x14ac:dyDescent="0.2">
      <c r="A11116" t="s">
        <v>11347</v>
      </c>
      <c r="B11116" t="s">
        <v>35954</v>
      </c>
      <c r="I11116" t="s">
        <v>4</v>
      </c>
      <c r="J11116">
        <v>52.09</v>
      </c>
      <c r="M11116">
        <v>52.09</v>
      </c>
      <c r="N11116">
        <f t="shared" si="173"/>
        <v>0</v>
      </c>
    </row>
    <row r="11117" spans="1:14" x14ac:dyDescent="0.2">
      <c r="A11117" t="s">
        <v>11348</v>
      </c>
      <c r="B11117" t="s">
        <v>35955</v>
      </c>
      <c r="I11117" t="s">
        <v>4</v>
      </c>
      <c r="J11117">
        <v>29.76</v>
      </c>
      <c r="M11117">
        <v>29.76</v>
      </c>
      <c r="N11117">
        <f t="shared" si="173"/>
        <v>0</v>
      </c>
    </row>
    <row r="11118" spans="1:14" x14ac:dyDescent="0.2">
      <c r="A11118" t="s">
        <v>11349</v>
      </c>
      <c r="B11118" t="s">
        <v>35955</v>
      </c>
      <c r="I11118" t="s">
        <v>4</v>
      </c>
      <c r="J11118">
        <v>26.76</v>
      </c>
      <c r="M11118">
        <v>26.76</v>
      </c>
      <c r="N11118">
        <f t="shared" si="173"/>
        <v>0</v>
      </c>
    </row>
    <row r="11119" spans="1:14" x14ac:dyDescent="0.2">
      <c r="A11119" t="s">
        <v>11350</v>
      </c>
      <c r="B11119" t="s">
        <v>35956</v>
      </c>
      <c r="I11119" t="s">
        <v>3</v>
      </c>
      <c r="J11119">
        <v>100.2</v>
      </c>
      <c r="M11119">
        <v>100.2</v>
      </c>
      <c r="N11119">
        <f t="shared" si="173"/>
        <v>0</v>
      </c>
    </row>
    <row r="11120" spans="1:14" x14ac:dyDescent="0.2">
      <c r="A11120" t="s">
        <v>11351</v>
      </c>
      <c r="B11120" t="s">
        <v>35956</v>
      </c>
      <c r="I11120" t="s">
        <v>3</v>
      </c>
      <c r="J11120">
        <v>93.2</v>
      </c>
      <c r="M11120">
        <v>93.2</v>
      </c>
      <c r="N11120">
        <f t="shared" si="173"/>
        <v>0</v>
      </c>
    </row>
    <row r="11121" spans="1:14" x14ac:dyDescent="0.2">
      <c r="A11121" t="s">
        <v>11352</v>
      </c>
      <c r="B11121" t="s">
        <v>35957</v>
      </c>
      <c r="I11121" t="s">
        <v>3</v>
      </c>
      <c r="J11121">
        <v>107.4</v>
      </c>
      <c r="M11121">
        <v>107.4</v>
      </c>
      <c r="N11121">
        <f t="shared" si="173"/>
        <v>0</v>
      </c>
    </row>
    <row r="11122" spans="1:14" x14ac:dyDescent="0.2">
      <c r="A11122" t="s">
        <v>11353</v>
      </c>
      <c r="B11122" t="s">
        <v>35957</v>
      </c>
      <c r="I11122" t="s">
        <v>3</v>
      </c>
      <c r="J11122">
        <v>100.47</v>
      </c>
      <c r="M11122">
        <v>100.47</v>
      </c>
      <c r="N11122">
        <f t="shared" si="173"/>
        <v>0</v>
      </c>
    </row>
    <row r="11123" spans="1:14" x14ac:dyDescent="0.2">
      <c r="A11123" t="s">
        <v>11354</v>
      </c>
      <c r="B11123" t="s">
        <v>35958</v>
      </c>
      <c r="I11123" t="s">
        <v>3</v>
      </c>
      <c r="J11123">
        <v>114.27</v>
      </c>
      <c r="M11123">
        <v>114.27</v>
      </c>
      <c r="N11123">
        <f t="shared" si="173"/>
        <v>0</v>
      </c>
    </row>
    <row r="11124" spans="1:14" x14ac:dyDescent="0.2">
      <c r="A11124" t="s">
        <v>11355</v>
      </c>
      <c r="B11124" t="s">
        <v>35958</v>
      </c>
      <c r="I11124" t="s">
        <v>3</v>
      </c>
      <c r="J11124">
        <v>106.07</v>
      </c>
      <c r="M11124">
        <v>106.07</v>
      </c>
      <c r="N11124">
        <f t="shared" si="173"/>
        <v>0</v>
      </c>
    </row>
    <row r="11125" spans="1:14" x14ac:dyDescent="0.2">
      <c r="A11125" t="s">
        <v>11356</v>
      </c>
      <c r="B11125" t="s">
        <v>35959</v>
      </c>
      <c r="I11125" t="s">
        <v>3</v>
      </c>
      <c r="J11125">
        <v>121.47</v>
      </c>
      <c r="M11125">
        <v>121.47</v>
      </c>
      <c r="N11125">
        <f t="shared" si="173"/>
        <v>0</v>
      </c>
    </row>
    <row r="11126" spans="1:14" x14ac:dyDescent="0.2">
      <c r="A11126" t="s">
        <v>11357</v>
      </c>
      <c r="B11126" t="s">
        <v>35959</v>
      </c>
      <c r="I11126" t="s">
        <v>3</v>
      </c>
      <c r="J11126">
        <v>113.34</v>
      </c>
      <c r="M11126">
        <v>113.34</v>
      </c>
      <c r="N11126">
        <f t="shared" si="173"/>
        <v>0</v>
      </c>
    </row>
    <row r="11127" spans="1:14" x14ac:dyDescent="0.2">
      <c r="A11127" t="s">
        <v>11358</v>
      </c>
      <c r="B11127" t="s">
        <v>35960</v>
      </c>
      <c r="I11127" t="s">
        <v>3</v>
      </c>
      <c r="J11127">
        <v>172.75</v>
      </c>
      <c r="M11127">
        <v>172.75</v>
      </c>
      <c r="N11127">
        <f t="shared" si="173"/>
        <v>0</v>
      </c>
    </row>
    <row r="11128" spans="1:14" x14ac:dyDescent="0.2">
      <c r="A11128" t="s">
        <v>11359</v>
      </c>
      <c r="B11128" t="s">
        <v>35960</v>
      </c>
      <c r="I11128" t="s">
        <v>3</v>
      </c>
      <c r="J11128">
        <v>165.75</v>
      </c>
      <c r="M11128">
        <v>165.75</v>
      </c>
      <c r="N11128">
        <f t="shared" si="173"/>
        <v>0</v>
      </c>
    </row>
    <row r="11129" spans="1:14" x14ac:dyDescent="0.2">
      <c r="A11129" t="s">
        <v>11360</v>
      </c>
      <c r="B11129" t="s">
        <v>35961</v>
      </c>
      <c r="I11129" t="s">
        <v>3</v>
      </c>
      <c r="J11129">
        <v>179.96</v>
      </c>
      <c r="M11129">
        <v>179.96</v>
      </c>
      <c r="N11129">
        <f t="shared" si="173"/>
        <v>0</v>
      </c>
    </row>
    <row r="11130" spans="1:14" x14ac:dyDescent="0.2">
      <c r="A11130" t="s">
        <v>11361</v>
      </c>
      <c r="B11130" t="s">
        <v>35961</v>
      </c>
      <c r="I11130" t="s">
        <v>3</v>
      </c>
      <c r="J11130">
        <v>173.03</v>
      </c>
      <c r="M11130">
        <v>173.03</v>
      </c>
      <c r="N11130">
        <f t="shared" si="173"/>
        <v>0</v>
      </c>
    </row>
    <row r="11131" spans="1:14" x14ac:dyDescent="0.2">
      <c r="A11131" t="s">
        <v>11362</v>
      </c>
      <c r="B11131" t="s">
        <v>35962</v>
      </c>
      <c r="I11131" t="s">
        <v>3</v>
      </c>
      <c r="J11131">
        <v>87.05</v>
      </c>
      <c r="M11131">
        <v>87.05</v>
      </c>
      <c r="N11131">
        <f t="shared" si="173"/>
        <v>0</v>
      </c>
    </row>
    <row r="11132" spans="1:14" x14ac:dyDescent="0.2">
      <c r="A11132" t="s">
        <v>11363</v>
      </c>
      <c r="B11132" t="s">
        <v>35962</v>
      </c>
      <c r="I11132" t="s">
        <v>3</v>
      </c>
      <c r="J11132">
        <v>80.95</v>
      </c>
      <c r="M11132">
        <v>80.95</v>
      </c>
      <c r="N11132">
        <f t="shared" si="173"/>
        <v>0</v>
      </c>
    </row>
    <row r="11133" spans="1:14" x14ac:dyDescent="0.2">
      <c r="A11133" t="s">
        <v>11364</v>
      </c>
      <c r="B11133" t="s">
        <v>35963</v>
      </c>
      <c r="I11133" t="s">
        <v>3</v>
      </c>
      <c r="J11133">
        <v>94.26</v>
      </c>
      <c r="M11133">
        <v>94.26</v>
      </c>
      <c r="N11133">
        <f t="shared" si="173"/>
        <v>0</v>
      </c>
    </row>
    <row r="11134" spans="1:14" x14ac:dyDescent="0.2">
      <c r="A11134" t="s">
        <v>11365</v>
      </c>
      <c r="B11134" t="s">
        <v>35963</v>
      </c>
      <c r="I11134" t="s">
        <v>3</v>
      </c>
      <c r="J11134">
        <v>88.23</v>
      </c>
      <c r="M11134">
        <v>88.23</v>
      </c>
      <c r="N11134">
        <f t="shared" si="173"/>
        <v>0</v>
      </c>
    </row>
    <row r="11135" spans="1:14" x14ac:dyDescent="0.2">
      <c r="A11135" t="s">
        <v>11366</v>
      </c>
      <c r="B11135" t="s">
        <v>35964</v>
      </c>
      <c r="I11135" t="s">
        <v>3</v>
      </c>
      <c r="J11135">
        <v>74.42</v>
      </c>
      <c r="M11135">
        <v>74.42</v>
      </c>
      <c r="N11135">
        <f t="shared" si="173"/>
        <v>0</v>
      </c>
    </row>
    <row r="11136" spans="1:14" x14ac:dyDescent="0.2">
      <c r="A11136" t="s">
        <v>11367</v>
      </c>
      <c r="B11136" t="s">
        <v>35964</v>
      </c>
      <c r="I11136" t="s">
        <v>3</v>
      </c>
      <c r="J11136">
        <v>69.34</v>
      </c>
      <c r="M11136">
        <v>69.34</v>
      </c>
      <c r="N11136">
        <f t="shared" si="173"/>
        <v>0</v>
      </c>
    </row>
    <row r="11137" spans="1:14" x14ac:dyDescent="0.2">
      <c r="A11137" t="s">
        <v>11368</v>
      </c>
      <c r="B11137" t="s">
        <v>35965</v>
      </c>
      <c r="I11137" t="s">
        <v>3</v>
      </c>
      <c r="J11137">
        <v>85.09</v>
      </c>
      <c r="M11137">
        <v>85.09</v>
      </c>
      <c r="N11137">
        <f t="shared" si="173"/>
        <v>0</v>
      </c>
    </row>
    <row r="11138" spans="1:14" x14ac:dyDescent="0.2">
      <c r="A11138" t="s">
        <v>11369</v>
      </c>
      <c r="B11138" t="s">
        <v>35965</v>
      </c>
      <c r="I11138" t="s">
        <v>3</v>
      </c>
      <c r="J11138">
        <v>79.34</v>
      </c>
      <c r="M11138">
        <v>79.34</v>
      </c>
      <c r="N11138">
        <f t="shared" si="173"/>
        <v>0</v>
      </c>
    </row>
    <row r="11139" spans="1:14" x14ac:dyDescent="0.2">
      <c r="A11139" t="s">
        <v>11370</v>
      </c>
      <c r="B11139" t="s">
        <v>35966</v>
      </c>
      <c r="I11139" t="s">
        <v>4</v>
      </c>
      <c r="J11139">
        <v>35.57</v>
      </c>
      <c r="M11139">
        <v>35.57</v>
      </c>
      <c r="N11139">
        <f t="shared" si="173"/>
        <v>0</v>
      </c>
    </row>
    <row r="11140" spans="1:14" x14ac:dyDescent="0.2">
      <c r="A11140" t="s">
        <v>11371</v>
      </c>
      <c r="B11140" t="s">
        <v>35966</v>
      </c>
      <c r="I11140" t="s">
        <v>4</v>
      </c>
      <c r="J11140">
        <v>31.63</v>
      </c>
      <c r="M11140">
        <v>31.63</v>
      </c>
      <c r="N11140">
        <f t="shared" ref="N11140:N11203" si="174">J11140-M11140</f>
        <v>0</v>
      </c>
    </row>
    <row r="11141" spans="1:14" x14ac:dyDescent="0.2">
      <c r="A11141" t="s">
        <v>11372</v>
      </c>
      <c r="B11141" t="s">
        <v>35967</v>
      </c>
      <c r="I11141" t="s">
        <v>4</v>
      </c>
      <c r="J11141">
        <v>35.72</v>
      </c>
      <c r="M11141">
        <v>35.72</v>
      </c>
      <c r="N11141">
        <f t="shared" si="174"/>
        <v>0</v>
      </c>
    </row>
    <row r="11142" spans="1:14" x14ac:dyDescent="0.2">
      <c r="A11142" t="s">
        <v>11373</v>
      </c>
      <c r="B11142" t="s">
        <v>35967</v>
      </c>
      <c r="I11142" t="s">
        <v>4</v>
      </c>
      <c r="J11142">
        <v>31.94</v>
      </c>
      <c r="M11142">
        <v>31.94</v>
      </c>
      <c r="N11142">
        <f t="shared" si="174"/>
        <v>0</v>
      </c>
    </row>
    <row r="11143" spans="1:14" x14ac:dyDescent="0.2">
      <c r="A11143" t="s">
        <v>11374</v>
      </c>
      <c r="B11143" t="s">
        <v>35968</v>
      </c>
      <c r="I11143" t="s">
        <v>4</v>
      </c>
      <c r="J11143">
        <v>39.9</v>
      </c>
      <c r="M11143">
        <v>39.9</v>
      </c>
      <c r="N11143">
        <f t="shared" si="174"/>
        <v>0</v>
      </c>
    </row>
    <row r="11144" spans="1:14" x14ac:dyDescent="0.2">
      <c r="A11144" t="s">
        <v>11375</v>
      </c>
      <c r="B11144" t="s">
        <v>35968</v>
      </c>
      <c r="I11144" t="s">
        <v>4</v>
      </c>
      <c r="J11144">
        <v>35.770000000000003</v>
      </c>
      <c r="M11144">
        <v>35.770000000000003</v>
      </c>
      <c r="N11144">
        <f t="shared" si="174"/>
        <v>0</v>
      </c>
    </row>
    <row r="11145" spans="1:14" x14ac:dyDescent="0.2">
      <c r="A11145" t="s">
        <v>11376</v>
      </c>
      <c r="B11145" t="s">
        <v>35969</v>
      </c>
      <c r="I11145" t="s">
        <v>4</v>
      </c>
      <c r="J11145">
        <v>40.369999999999997</v>
      </c>
      <c r="M11145">
        <v>40.369999999999997</v>
      </c>
      <c r="N11145">
        <f t="shared" si="174"/>
        <v>0</v>
      </c>
    </row>
    <row r="11146" spans="1:14" x14ac:dyDescent="0.2">
      <c r="A11146" t="s">
        <v>11377</v>
      </c>
      <c r="B11146" t="s">
        <v>35969</v>
      </c>
      <c r="I11146" t="s">
        <v>4</v>
      </c>
      <c r="J11146">
        <v>36.450000000000003</v>
      </c>
      <c r="M11146">
        <v>36.450000000000003</v>
      </c>
      <c r="N11146">
        <f t="shared" si="174"/>
        <v>0</v>
      </c>
    </row>
    <row r="11147" spans="1:14" x14ac:dyDescent="0.2">
      <c r="A11147" t="s">
        <v>11378</v>
      </c>
      <c r="B11147" t="s">
        <v>35970</v>
      </c>
      <c r="I11147" t="s">
        <v>3</v>
      </c>
      <c r="J11147">
        <v>67.87</v>
      </c>
      <c r="M11147">
        <v>67.87</v>
      </c>
      <c r="N11147">
        <f t="shared" si="174"/>
        <v>0</v>
      </c>
    </row>
    <row r="11148" spans="1:14" x14ac:dyDescent="0.2">
      <c r="A11148" t="s">
        <v>11379</v>
      </c>
      <c r="B11148" t="s">
        <v>35970</v>
      </c>
      <c r="I11148" t="s">
        <v>3</v>
      </c>
      <c r="J11148">
        <v>60.9</v>
      </c>
      <c r="M11148">
        <v>60.9</v>
      </c>
      <c r="N11148">
        <f t="shared" si="174"/>
        <v>0</v>
      </c>
    </row>
    <row r="11149" spans="1:14" x14ac:dyDescent="0.2">
      <c r="A11149" t="s">
        <v>11380</v>
      </c>
      <c r="B11149" t="s">
        <v>35971</v>
      </c>
      <c r="I11149" t="s">
        <v>3</v>
      </c>
      <c r="J11149">
        <v>196.66</v>
      </c>
      <c r="M11149">
        <v>196.66</v>
      </c>
      <c r="N11149">
        <f t="shared" si="174"/>
        <v>0</v>
      </c>
    </row>
    <row r="11150" spans="1:14" x14ac:dyDescent="0.2">
      <c r="A11150" t="s">
        <v>11381</v>
      </c>
      <c r="B11150" t="s">
        <v>35971</v>
      </c>
      <c r="I11150" t="s">
        <v>3</v>
      </c>
      <c r="J11150">
        <v>190.05</v>
      </c>
      <c r="M11150">
        <v>190.05</v>
      </c>
      <c r="N11150">
        <f t="shared" si="174"/>
        <v>0</v>
      </c>
    </row>
    <row r="11151" spans="1:14" x14ac:dyDescent="0.2">
      <c r="A11151" t="s">
        <v>11382</v>
      </c>
      <c r="B11151" t="s">
        <v>35972</v>
      </c>
      <c r="I11151" t="s">
        <v>3</v>
      </c>
      <c r="J11151">
        <v>207.33</v>
      </c>
      <c r="M11151">
        <v>207.33</v>
      </c>
      <c r="N11151">
        <f t="shared" si="174"/>
        <v>0</v>
      </c>
    </row>
    <row r="11152" spans="1:14" x14ac:dyDescent="0.2">
      <c r="A11152" t="s">
        <v>11383</v>
      </c>
      <c r="B11152" t="s">
        <v>35972</v>
      </c>
      <c r="I11152" t="s">
        <v>3</v>
      </c>
      <c r="J11152">
        <v>199.76</v>
      </c>
      <c r="M11152">
        <v>199.76</v>
      </c>
      <c r="N11152">
        <f t="shared" si="174"/>
        <v>0</v>
      </c>
    </row>
    <row r="11153" spans="1:14" x14ac:dyDescent="0.2">
      <c r="A11153" t="s">
        <v>11384</v>
      </c>
      <c r="B11153" t="s">
        <v>35973</v>
      </c>
      <c r="I11153" t="s">
        <v>3</v>
      </c>
      <c r="J11153">
        <v>184.39</v>
      </c>
      <c r="M11153">
        <v>184.39</v>
      </c>
      <c r="N11153">
        <f t="shared" si="174"/>
        <v>0</v>
      </c>
    </row>
    <row r="11154" spans="1:14" x14ac:dyDescent="0.2">
      <c r="A11154" t="s">
        <v>11385</v>
      </c>
      <c r="B11154" t="s">
        <v>35973</v>
      </c>
      <c r="I11154" t="s">
        <v>3</v>
      </c>
      <c r="J11154">
        <v>177.79</v>
      </c>
      <c r="M11154">
        <v>177.79</v>
      </c>
      <c r="N11154">
        <f t="shared" si="174"/>
        <v>0</v>
      </c>
    </row>
    <row r="11155" spans="1:14" x14ac:dyDescent="0.2">
      <c r="A11155" t="s">
        <v>11386</v>
      </c>
      <c r="B11155" t="s">
        <v>35974</v>
      </c>
      <c r="I11155" t="s">
        <v>4</v>
      </c>
      <c r="J11155">
        <v>46.82</v>
      </c>
      <c r="M11155">
        <v>46.82</v>
      </c>
      <c r="N11155">
        <f t="shared" si="174"/>
        <v>0</v>
      </c>
    </row>
    <row r="11156" spans="1:14" x14ac:dyDescent="0.2">
      <c r="A11156" t="s">
        <v>11387</v>
      </c>
      <c r="B11156" t="s">
        <v>35974</v>
      </c>
      <c r="I11156" t="s">
        <v>4</v>
      </c>
      <c r="J11156">
        <v>42.88</v>
      </c>
      <c r="M11156">
        <v>42.88</v>
      </c>
      <c r="N11156">
        <f t="shared" si="174"/>
        <v>0</v>
      </c>
    </row>
    <row r="11157" spans="1:14" x14ac:dyDescent="0.2">
      <c r="A11157" t="s">
        <v>11388</v>
      </c>
      <c r="B11157" t="s">
        <v>35975</v>
      </c>
      <c r="I11157" t="s">
        <v>4</v>
      </c>
      <c r="J11157">
        <v>46.86</v>
      </c>
      <c r="M11157">
        <v>46.86</v>
      </c>
      <c r="N11157">
        <f t="shared" si="174"/>
        <v>0</v>
      </c>
    </row>
    <row r="11158" spans="1:14" x14ac:dyDescent="0.2">
      <c r="A11158" t="s">
        <v>11389</v>
      </c>
      <c r="B11158" t="s">
        <v>35975</v>
      </c>
      <c r="I11158" t="s">
        <v>4</v>
      </c>
      <c r="J11158">
        <v>43.1</v>
      </c>
      <c r="M11158">
        <v>43.1</v>
      </c>
      <c r="N11158">
        <f t="shared" si="174"/>
        <v>0</v>
      </c>
    </row>
    <row r="11159" spans="1:14" x14ac:dyDescent="0.2">
      <c r="A11159" t="s">
        <v>11390</v>
      </c>
      <c r="B11159" t="s">
        <v>35976</v>
      </c>
      <c r="I11159" t="s">
        <v>3</v>
      </c>
      <c r="J11159">
        <v>126.44</v>
      </c>
      <c r="M11159">
        <v>126.44</v>
      </c>
      <c r="N11159">
        <f t="shared" si="174"/>
        <v>0</v>
      </c>
    </row>
    <row r="11160" spans="1:14" x14ac:dyDescent="0.2">
      <c r="A11160" t="s">
        <v>11391</v>
      </c>
      <c r="B11160" t="s">
        <v>35976</v>
      </c>
      <c r="I11160" t="s">
        <v>3</v>
      </c>
      <c r="J11160">
        <v>118.87</v>
      </c>
      <c r="M11160">
        <v>118.87</v>
      </c>
      <c r="N11160">
        <f t="shared" si="174"/>
        <v>0</v>
      </c>
    </row>
    <row r="11161" spans="1:14" x14ac:dyDescent="0.2">
      <c r="A11161" t="s">
        <v>11392</v>
      </c>
      <c r="B11161" t="s">
        <v>35977</v>
      </c>
      <c r="I11161" t="s">
        <v>3</v>
      </c>
      <c r="J11161">
        <v>115.77</v>
      </c>
      <c r="M11161">
        <v>115.77</v>
      </c>
      <c r="N11161">
        <f t="shared" si="174"/>
        <v>0</v>
      </c>
    </row>
    <row r="11162" spans="1:14" x14ac:dyDescent="0.2">
      <c r="A11162" t="s">
        <v>11393</v>
      </c>
      <c r="B11162" t="s">
        <v>35977</v>
      </c>
      <c r="I11162" t="s">
        <v>3</v>
      </c>
      <c r="J11162">
        <v>109.16</v>
      </c>
      <c r="M11162">
        <v>109.16</v>
      </c>
      <c r="N11162">
        <f t="shared" si="174"/>
        <v>0</v>
      </c>
    </row>
    <row r="11163" spans="1:14" x14ac:dyDescent="0.2">
      <c r="A11163" t="s">
        <v>11394</v>
      </c>
      <c r="B11163" t="s">
        <v>35978</v>
      </c>
      <c r="I11163" t="s">
        <v>3</v>
      </c>
      <c r="J11163">
        <v>103.5</v>
      </c>
      <c r="M11163">
        <v>103.5</v>
      </c>
      <c r="N11163">
        <f t="shared" si="174"/>
        <v>0</v>
      </c>
    </row>
    <row r="11164" spans="1:14" x14ac:dyDescent="0.2">
      <c r="A11164" t="s">
        <v>11395</v>
      </c>
      <c r="B11164" t="s">
        <v>35978</v>
      </c>
      <c r="I11164" t="s">
        <v>3</v>
      </c>
      <c r="J11164">
        <v>96.9</v>
      </c>
      <c r="M11164">
        <v>96.9</v>
      </c>
      <c r="N11164">
        <f t="shared" si="174"/>
        <v>0</v>
      </c>
    </row>
    <row r="11165" spans="1:14" x14ac:dyDescent="0.2">
      <c r="A11165" t="s">
        <v>11396</v>
      </c>
      <c r="B11165" t="s">
        <v>35979</v>
      </c>
      <c r="I11165" t="s">
        <v>3</v>
      </c>
      <c r="J11165">
        <v>149.54</v>
      </c>
      <c r="M11165">
        <v>149.54</v>
      </c>
      <c r="N11165">
        <f t="shared" si="174"/>
        <v>0</v>
      </c>
    </row>
    <row r="11166" spans="1:14" x14ac:dyDescent="0.2">
      <c r="A11166" t="s">
        <v>11397</v>
      </c>
      <c r="B11166" t="s">
        <v>35979</v>
      </c>
      <c r="I11166" t="s">
        <v>3</v>
      </c>
      <c r="J11166">
        <v>141.97</v>
      </c>
      <c r="M11166">
        <v>141.97</v>
      </c>
      <c r="N11166">
        <f t="shared" si="174"/>
        <v>0</v>
      </c>
    </row>
    <row r="11167" spans="1:14" x14ac:dyDescent="0.2">
      <c r="A11167" t="s">
        <v>11398</v>
      </c>
      <c r="B11167" t="s">
        <v>35980</v>
      </c>
      <c r="I11167" t="s">
        <v>3</v>
      </c>
      <c r="J11167">
        <v>126.6</v>
      </c>
      <c r="M11167">
        <v>126.6</v>
      </c>
      <c r="N11167">
        <f t="shared" si="174"/>
        <v>0</v>
      </c>
    </row>
    <row r="11168" spans="1:14" x14ac:dyDescent="0.2">
      <c r="A11168" t="s">
        <v>11399</v>
      </c>
      <c r="B11168" t="s">
        <v>35980</v>
      </c>
      <c r="I11168" t="s">
        <v>3</v>
      </c>
      <c r="J11168">
        <v>120</v>
      </c>
      <c r="M11168">
        <v>120</v>
      </c>
      <c r="N11168">
        <f t="shared" si="174"/>
        <v>0</v>
      </c>
    </row>
    <row r="11169" spans="1:14" x14ac:dyDescent="0.2">
      <c r="A11169" t="s">
        <v>126</v>
      </c>
      <c r="B11169" t="s">
        <v>35981</v>
      </c>
      <c r="I11169" t="s">
        <v>3</v>
      </c>
      <c r="J11169">
        <v>149.54</v>
      </c>
      <c r="M11169">
        <v>149.54</v>
      </c>
      <c r="N11169">
        <f t="shared" si="174"/>
        <v>0</v>
      </c>
    </row>
    <row r="11170" spans="1:14" x14ac:dyDescent="0.2">
      <c r="A11170" t="s">
        <v>11400</v>
      </c>
      <c r="B11170" t="s">
        <v>35981</v>
      </c>
      <c r="I11170" t="s">
        <v>3</v>
      </c>
      <c r="J11170">
        <v>141.97</v>
      </c>
      <c r="M11170">
        <v>141.97</v>
      </c>
      <c r="N11170">
        <f t="shared" si="174"/>
        <v>0</v>
      </c>
    </row>
    <row r="11171" spans="1:14" x14ac:dyDescent="0.2">
      <c r="A11171" t="s">
        <v>11401</v>
      </c>
      <c r="B11171" t="s">
        <v>35982</v>
      </c>
      <c r="I11171" t="s">
        <v>3</v>
      </c>
      <c r="J11171">
        <v>126.6</v>
      </c>
      <c r="M11171">
        <v>126.6</v>
      </c>
      <c r="N11171">
        <f t="shared" si="174"/>
        <v>0</v>
      </c>
    </row>
    <row r="11172" spans="1:14" x14ac:dyDescent="0.2">
      <c r="A11172" t="s">
        <v>11402</v>
      </c>
      <c r="B11172" t="s">
        <v>35982</v>
      </c>
      <c r="I11172" t="s">
        <v>3</v>
      </c>
      <c r="J11172">
        <v>120</v>
      </c>
      <c r="M11172">
        <v>120</v>
      </c>
      <c r="N11172">
        <f t="shared" si="174"/>
        <v>0</v>
      </c>
    </row>
    <row r="11173" spans="1:14" x14ac:dyDescent="0.2">
      <c r="A11173" t="s">
        <v>11403</v>
      </c>
      <c r="B11173" t="s">
        <v>35983</v>
      </c>
      <c r="I11173" t="s">
        <v>3</v>
      </c>
      <c r="J11173">
        <v>152.69</v>
      </c>
      <c r="M11173">
        <v>152.69</v>
      </c>
      <c r="N11173">
        <f t="shared" si="174"/>
        <v>0</v>
      </c>
    </row>
    <row r="11174" spans="1:14" x14ac:dyDescent="0.2">
      <c r="A11174" t="s">
        <v>11404</v>
      </c>
      <c r="B11174" t="s">
        <v>35983</v>
      </c>
      <c r="I11174" t="s">
        <v>3</v>
      </c>
      <c r="J11174">
        <v>140.04</v>
      </c>
      <c r="M11174">
        <v>140.04</v>
      </c>
      <c r="N11174">
        <f t="shared" si="174"/>
        <v>0</v>
      </c>
    </row>
    <row r="11175" spans="1:14" x14ac:dyDescent="0.2">
      <c r="A11175" t="s">
        <v>11405</v>
      </c>
      <c r="B11175" t="s">
        <v>35984</v>
      </c>
      <c r="I11175" t="s">
        <v>3</v>
      </c>
      <c r="J11175">
        <v>360.24</v>
      </c>
      <c r="M11175">
        <v>360.24</v>
      </c>
      <c r="N11175">
        <f t="shared" si="174"/>
        <v>0</v>
      </c>
    </row>
    <row r="11176" spans="1:14" x14ac:dyDescent="0.2">
      <c r="A11176" t="s">
        <v>11406</v>
      </c>
      <c r="B11176" t="s">
        <v>35984</v>
      </c>
      <c r="I11176" t="s">
        <v>3</v>
      </c>
      <c r="J11176">
        <v>348.42</v>
      </c>
      <c r="M11176">
        <v>348.42</v>
      </c>
      <c r="N11176">
        <f t="shared" si="174"/>
        <v>0</v>
      </c>
    </row>
    <row r="11177" spans="1:14" x14ac:dyDescent="0.2">
      <c r="A11177" t="s">
        <v>11407</v>
      </c>
      <c r="B11177" t="s">
        <v>35985</v>
      </c>
      <c r="I11177" t="s">
        <v>3</v>
      </c>
      <c r="J11177">
        <v>423.24</v>
      </c>
      <c r="M11177">
        <v>423.24</v>
      </c>
      <c r="N11177">
        <f t="shared" si="174"/>
        <v>0</v>
      </c>
    </row>
    <row r="11178" spans="1:14" x14ac:dyDescent="0.2">
      <c r="A11178" t="s">
        <v>11408</v>
      </c>
      <c r="B11178" t="s">
        <v>35985</v>
      </c>
      <c r="I11178" t="s">
        <v>3</v>
      </c>
      <c r="J11178">
        <v>411.42</v>
      </c>
      <c r="M11178">
        <v>411.42</v>
      </c>
      <c r="N11178">
        <f t="shared" si="174"/>
        <v>0</v>
      </c>
    </row>
    <row r="11179" spans="1:14" x14ac:dyDescent="0.2">
      <c r="A11179" t="s">
        <v>11409</v>
      </c>
      <c r="B11179" t="s">
        <v>35986</v>
      </c>
      <c r="I11179" t="s">
        <v>3</v>
      </c>
      <c r="J11179">
        <v>338.06</v>
      </c>
      <c r="M11179">
        <v>338.06</v>
      </c>
      <c r="N11179">
        <f t="shared" si="174"/>
        <v>0</v>
      </c>
    </row>
    <row r="11180" spans="1:14" x14ac:dyDescent="0.2">
      <c r="A11180" t="s">
        <v>11410</v>
      </c>
      <c r="B11180" t="s">
        <v>35986</v>
      </c>
      <c r="I11180" t="s">
        <v>3</v>
      </c>
      <c r="J11180">
        <v>326.57</v>
      </c>
      <c r="M11180">
        <v>326.57</v>
      </c>
      <c r="N11180">
        <f t="shared" si="174"/>
        <v>0</v>
      </c>
    </row>
    <row r="11181" spans="1:14" x14ac:dyDescent="0.2">
      <c r="A11181" t="s">
        <v>11411</v>
      </c>
      <c r="B11181" t="s">
        <v>35987</v>
      </c>
      <c r="I11181" t="s">
        <v>3</v>
      </c>
      <c r="J11181">
        <v>401.06</v>
      </c>
      <c r="M11181">
        <v>401.06</v>
      </c>
      <c r="N11181">
        <f t="shared" si="174"/>
        <v>0</v>
      </c>
    </row>
    <row r="11182" spans="1:14" x14ac:dyDescent="0.2">
      <c r="A11182" t="s">
        <v>11412</v>
      </c>
      <c r="B11182" t="s">
        <v>35987</v>
      </c>
      <c r="I11182" t="s">
        <v>3</v>
      </c>
      <c r="J11182">
        <v>389.57</v>
      </c>
      <c r="M11182">
        <v>389.57</v>
      </c>
      <c r="N11182">
        <f t="shared" si="174"/>
        <v>0</v>
      </c>
    </row>
    <row r="11183" spans="1:14" x14ac:dyDescent="0.2">
      <c r="A11183" t="s">
        <v>11413</v>
      </c>
      <c r="B11183" t="s">
        <v>35988</v>
      </c>
      <c r="I11183" t="s">
        <v>4</v>
      </c>
      <c r="J11183">
        <v>55.42</v>
      </c>
      <c r="M11183">
        <v>55.42</v>
      </c>
      <c r="N11183">
        <f t="shared" si="174"/>
        <v>0</v>
      </c>
    </row>
    <row r="11184" spans="1:14" x14ac:dyDescent="0.2">
      <c r="A11184" t="s">
        <v>11414</v>
      </c>
      <c r="B11184" t="s">
        <v>35988</v>
      </c>
      <c r="I11184" t="s">
        <v>4</v>
      </c>
      <c r="J11184">
        <v>51.91</v>
      </c>
      <c r="M11184">
        <v>51.91</v>
      </c>
      <c r="N11184">
        <f t="shared" si="174"/>
        <v>0</v>
      </c>
    </row>
    <row r="11185" spans="1:14" x14ac:dyDescent="0.2">
      <c r="A11185" t="s">
        <v>11415</v>
      </c>
      <c r="B11185" t="s">
        <v>35989</v>
      </c>
      <c r="I11185" t="s">
        <v>4</v>
      </c>
      <c r="J11185">
        <v>51.96</v>
      </c>
      <c r="M11185">
        <v>51.96</v>
      </c>
      <c r="N11185">
        <f t="shared" si="174"/>
        <v>0</v>
      </c>
    </row>
    <row r="11186" spans="1:14" x14ac:dyDescent="0.2">
      <c r="A11186" t="s">
        <v>11416</v>
      </c>
      <c r="B11186" t="s">
        <v>35989</v>
      </c>
      <c r="I11186" t="s">
        <v>4</v>
      </c>
      <c r="J11186">
        <v>48.54</v>
      </c>
      <c r="M11186">
        <v>48.54</v>
      </c>
      <c r="N11186">
        <f t="shared" si="174"/>
        <v>0</v>
      </c>
    </row>
    <row r="11187" spans="1:14" x14ac:dyDescent="0.2">
      <c r="A11187" t="s">
        <v>11417</v>
      </c>
      <c r="B11187" t="s">
        <v>35990</v>
      </c>
      <c r="I11187" t="s">
        <v>4</v>
      </c>
      <c r="J11187">
        <v>55.27</v>
      </c>
      <c r="M11187">
        <v>55.27</v>
      </c>
      <c r="N11187">
        <f t="shared" si="174"/>
        <v>0</v>
      </c>
    </row>
    <row r="11188" spans="1:14" x14ac:dyDescent="0.2">
      <c r="A11188" t="s">
        <v>11418</v>
      </c>
      <c r="B11188" t="s">
        <v>35990</v>
      </c>
      <c r="I11188" t="s">
        <v>4</v>
      </c>
      <c r="J11188">
        <v>52.8</v>
      </c>
      <c r="M11188">
        <v>52.8</v>
      </c>
      <c r="N11188">
        <f t="shared" si="174"/>
        <v>0</v>
      </c>
    </row>
    <row r="11189" spans="1:14" x14ac:dyDescent="0.2">
      <c r="A11189" t="s">
        <v>11419</v>
      </c>
      <c r="B11189" t="s">
        <v>35991</v>
      </c>
      <c r="I11189" t="s">
        <v>4</v>
      </c>
      <c r="J11189">
        <v>51.71</v>
      </c>
      <c r="M11189">
        <v>51.71</v>
      </c>
      <c r="N11189">
        <f t="shared" si="174"/>
        <v>0</v>
      </c>
    </row>
    <row r="11190" spans="1:14" x14ac:dyDescent="0.2">
      <c r="A11190" t="s">
        <v>11420</v>
      </c>
      <c r="B11190" t="s">
        <v>35991</v>
      </c>
      <c r="I11190" t="s">
        <v>4</v>
      </c>
      <c r="J11190">
        <v>49.29</v>
      </c>
      <c r="M11190">
        <v>49.29</v>
      </c>
      <c r="N11190">
        <f t="shared" si="174"/>
        <v>0</v>
      </c>
    </row>
    <row r="11191" spans="1:14" x14ac:dyDescent="0.2">
      <c r="A11191" t="s">
        <v>11421</v>
      </c>
      <c r="B11191" t="s">
        <v>35992</v>
      </c>
      <c r="I11191" t="s">
        <v>4</v>
      </c>
      <c r="J11191">
        <v>60.5</v>
      </c>
      <c r="M11191">
        <v>60.5</v>
      </c>
      <c r="N11191">
        <f t="shared" si="174"/>
        <v>0</v>
      </c>
    </row>
    <row r="11192" spans="1:14" x14ac:dyDescent="0.2">
      <c r="A11192" t="s">
        <v>11422</v>
      </c>
      <c r="B11192" t="s">
        <v>35992</v>
      </c>
      <c r="I11192" t="s">
        <v>4</v>
      </c>
      <c r="J11192">
        <v>58.02</v>
      </c>
      <c r="M11192">
        <v>58.02</v>
      </c>
      <c r="N11192">
        <f t="shared" si="174"/>
        <v>0</v>
      </c>
    </row>
    <row r="11193" spans="1:14" x14ac:dyDescent="0.2">
      <c r="A11193" t="s">
        <v>11423</v>
      </c>
      <c r="B11193" t="s">
        <v>35993</v>
      </c>
      <c r="I11193" t="s">
        <v>4</v>
      </c>
      <c r="J11193">
        <v>56.51</v>
      </c>
      <c r="M11193">
        <v>56.51</v>
      </c>
      <c r="N11193">
        <f t="shared" si="174"/>
        <v>0</v>
      </c>
    </row>
    <row r="11194" spans="1:14" x14ac:dyDescent="0.2">
      <c r="A11194" t="s">
        <v>11424</v>
      </c>
      <c r="B11194" t="s">
        <v>35993</v>
      </c>
      <c r="I11194" t="s">
        <v>4</v>
      </c>
      <c r="J11194">
        <v>54.09</v>
      </c>
      <c r="M11194">
        <v>54.09</v>
      </c>
      <c r="N11194">
        <f t="shared" si="174"/>
        <v>0</v>
      </c>
    </row>
    <row r="11195" spans="1:14" x14ac:dyDescent="0.2">
      <c r="A11195" t="s">
        <v>11425</v>
      </c>
      <c r="B11195" t="s">
        <v>35994</v>
      </c>
      <c r="I11195" t="s">
        <v>4</v>
      </c>
      <c r="J11195">
        <v>86.7</v>
      </c>
      <c r="M11195">
        <v>86.7</v>
      </c>
      <c r="N11195">
        <f t="shared" si="174"/>
        <v>0</v>
      </c>
    </row>
    <row r="11196" spans="1:14" x14ac:dyDescent="0.2">
      <c r="A11196" t="s">
        <v>11426</v>
      </c>
      <c r="B11196" t="s">
        <v>35994</v>
      </c>
      <c r="I11196" t="s">
        <v>4</v>
      </c>
      <c r="J11196">
        <v>84.19</v>
      </c>
      <c r="M11196">
        <v>84.19</v>
      </c>
      <c r="N11196">
        <f t="shared" si="174"/>
        <v>0</v>
      </c>
    </row>
    <row r="11197" spans="1:14" x14ac:dyDescent="0.2">
      <c r="A11197" t="s">
        <v>11427</v>
      </c>
      <c r="B11197" t="s">
        <v>35995</v>
      </c>
      <c r="I11197" t="s">
        <v>4</v>
      </c>
      <c r="J11197">
        <v>80.510000000000005</v>
      </c>
      <c r="M11197">
        <v>80.510000000000005</v>
      </c>
      <c r="N11197">
        <f t="shared" si="174"/>
        <v>0</v>
      </c>
    </row>
    <row r="11198" spans="1:14" x14ac:dyDescent="0.2">
      <c r="A11198" t="s">
        <v>11428</v>
      </c>
      <c r="B11198" t="s">
        <v>35995</v>
      </c>
      <c r="I11198" t="s">
        <v>4</v>
      </c>
      <c r="J11198">
        <v>78.09</v>
      </c>
      <c r="M11198">
        <v>78.09</v>
      </c>
      <c r="N11198">
        <f t="shared" si="174"/>
        <v>0</v>
      </c>
    </row>
    <row r="11199" spans="1:14" x14ac:dyDescent="0.2">
      <c r="A11199" t="s">
        <v>11429</v>
      </c>
      <c r="B11199" t="s">
        <v>35996</v>
      </c>
      <c r="I11199" t="s">
        <v>4</v>
      </c>
      <c r="J11199">
        <v>140.85</v>
      </c>
      <c r="M11199">
        <v>140.85</v>
      </c>
      <c r="N11199">
        <f t="shared" si="174"/>
        <v>0</v>
      </c>
    </row>
    <row r="11200" spans="1:14" x14ac:dyDescent="0.2">
      <c r="A11200" t="s">
        <v>11430</v>
      </c>
      <c r="B11200" t="s">
        <v>35996</v>
      </c>
      <c r="I11200" t="s">
        <v>4</v>
      </c>
      <c r="J11200">
        <v>138.24</v>
      </c>
      <c r="M11200">
        <v>138.24</v>
      </c>
      <c r="N11200">
        <f t="shared" si="174"/>
        <v>0</v>
      </c>
    </row>
    <row r="11201" spans="1:14" x14ac:dyDescent="0.2">
      <c r="A11201" t="s">
        <v>11431</v>
      </c>
      <c r="B11201" t="s">
        <v>35997</v>
      </c>
      <c r="I11201" t="s">
        <v>4</v>
      </c>
      <c r="J11201">
        <v>128.51</v>
      </c>
      <c r="M11201">
        <v>128.51</v>
      </c>
      <c r="N11201">
        <f t="shared" si="174"/>
        <v>0</v>
      </c>
    </row>
    <row r="11202" spans="1:14" x14ac:dyDescent="0.2">
      <c r="A11202" t="s">
        <v>11432</v>
      </c>
      <c r="B11202" t="s">
        <v>35997</v>
      </c>
      <c r="I11202" t="s">
        <v>4</v>
      </c>
      <c r="J11202">
        <v>126.09</v>
      </c>
      <c r="M11202">
        <v>126.09</v>
      </c>
      <c r="N11202">
        <f t="shared" si="174"/>
        <v>0</v>
      </c>
    </row>
    <row r="11203" spans="1:14" x14ac:dyDescent="0.2">
      <c r="A11203" t="s">
        <v>11433</v>
      </c>
      <c r="B11203" t="s">
        <v>35998</v>
      </c>
      <c r="I11203" t="s">
        <v>4</v>
      </c>
      <c r="J11203">
        <v>66.59</v>
      </c>
      <c r="M11203">
        <v>66.59</v>
      </c>
      <c r="N11203">
        <f t="shared" si="174"/>
        <v>0</v>
      </c>
    </row>
    <row r="11204" spans="1:14" x14ac:dyDescent="0.2">
      <c r="A11204" t="s">
        <v>11434</v>
      </c>
      <c r="B11204" t="s">
        <v>35998</v>
      </c>
      <c r="I11204" t="s">
        <v>4</v>
      </c>
      <c r="J11204">
        <v>64.010000000000005</v>
      </c>
      <c r="M11204">
        <v>64.010000000000005</v>
      </c>
      <c r="N11204">
        <f t="shared" ref="N11204:N11267" si="175">J11204-M11204</f>
        <v>0</v>
      </c>
    </row>
    <row r="11205" spans="1:14" x14ac:dyDescent="0.2">
      <c r="A11205" t="s">
        <v>11435</v>
      </c>
      <c r="B11205" t="s">
        <v>35999</v>
      </c>
      <c r="I11205" t="s">
        <v>4</v>
      </c>
      <c r="J11205">
        <v>61.31</v>
      </c>
      <c r="M11205">
        <v>61.31</v>
      </c>
      <c r="N11205">
        <f t="shared" si="175"/>
        <v>0</v>
      </c>
    </row>
    <row r="11206" spans="1:14" x14ac:dyDescent="0.2">
      <c r="A11206" t="s">
        <v>11436</v>
      </c>
      <c r="B11206" t="s">
        <v>35999</v>
      </c>
      <c r="I11206" t="s">
        <v>4</v>
      </c>
      <c r="J11206">
        <v>58.89</v>
      </c>
      <c r="M11206">
        <v>58.89</v>
      </c>
      <c r="N11206">
        <f t="shared" si="175"/>
        <v>0</v>
      </c>
    </row>
    <row r="11207" spans="1:14" x14ac:dyDescent="0.2">
      <c r="A11207" t="s">
        <v>11437</v>
      </c>
      <c r="B11207" t="s">
        <v>36000</v>
      </c>
      <c r="I11207" t="s">
        <v>4</v>
      </c>
      <c r="J11207">
        <v>115</v>
      </c>
      <c r="M11207">
        <v>115</v>
      </c>
      <c r="N11207">
        <f t="shared" si="175"/>
        <v>0</v>
      </c>
    </row>
    <row r="11208" spans="1:14" x14ac:dyDescent="0.2">
      <c r="A11208" t="s">
        <v>11438</v>
      </c>
      <c r="B11208" t="s">
        <v>36000</v>
      </c>
      <c r="I11208" t="s">
        <v>4</v>
      </c>
      <c r="J11208">
        <v>110.05</v>
      </c>
      <c r="M11208">
        <v>110.05</v>
      </c>
      <c r="N11208">
        <f t="shared" si="175"/>
        <v>0</v>
      </c>
    </row>
    <row r="11209" spans="1:14" x14ac:dyDescent="0.2">
      <c r="A11209" t="s">
        <v>11439</v>
      </c>
      <c r="B11209" t="s">
        <v>36001</v>
      </c>
      <c r="I11209" t="s">
        <v>4</v>
      </c>
      <c r="J11209">
        <v>108.23</v>
      </c>
      <c r="M11209">
        <v>108.23</v>
      </c>
      <c r="N11209">
        <f t="shared" si="175"/>
        <v>0</v>
      </c>
    </row>
    <row r="11210" spans="1:14" x14ac:dyDescent="0.2">
      <c r="A11210" t="s">
        <v>11440</v>
      </c>
      <c r="B11210" t="s">
        <v>36001</v>
      </c>
      <c r="I11210" t="s">
        <v>4</v>
      </c>
      <c r="J11210">
        <v>103.39</v>
      </c>
      <c r="M11210">
        <v>103.39</v>
      </c>
      <c r="N11210">
        <f t="shared" si="175"/>
        <v>0</v>
      </c>
    </row>
    <row r="11211" spans="1:14" x14ac:dyDescent="0.2">
      <c r="A11211" t="s">
        <v>11441</v>
      </c>
      <c r="B11211" t="s">
        <v>36002</v>
      </c>
      <c r="I11211" t="s">
        <v>4</v>
      </c>
      <c r="J11211">
        <v>118.57</v>
      </c>
      <c r="M11211">
        <v>118.57</v>
      </c>
      <c r="N11211">
        <f t="shared" si="175"/>
        <v>0</v>
      </c>
    </row>
    <row r="11212" spans="1:14" x14ac:dyDescent="0.2">
      <c r="A11212" t="s">
        <v>11442</v>
      </c>
      <c r="B11212" t="s">
        <v>36002</v>
      </c>
      <c r="I11212" t="s">
        <v>4</v>
      </c>
      <c r="J11212">
        <v>113.61</v>
      </c>
      <c r="M11212">
        <v>113.61</v>
      </c>
      <c r="N11212">
        <f t="shared" si="175"/>
        <v>0</v>
      </c>
    </row>
    <row r="11213" spans="1:14" x14ac:dyDescent="0.2">
      <c r="A11213" t="s">
        <v>11443</v>
      </c>
      <c r="B11213" t="s">
        <v>36003</v>
      </c>
      <c r="I11213" t="s">
        <v>4</v>
      </c>
      <c r="J11213">
        <v>110.63</v>
      </c>
      <c r="M11213">
        <v>110.63</v>
      </c>
      <c r="N11213">
        <f t="shared" si="175"/>
        <v>0</v>
      </c>
    </row>
    <row r="11214" spans="1:14" x14ac:dyDescent="0.2">
      <c r="A11214" t="s">
        <v>11444</v>
      </c>
      <c r="B11214" t="s">
        <v>36003</v>
      </c>
      <c r="I11214" t="s">
        <v>4</v>
      </c>
      <c r="J11214">
        <v>105.79</v>
      </c>
      <c r="M11214">
        <v>105.79</v>
      </c>
      <c r="N11214">
        <f t="shared" si="175"/>
        <v>0</v>
      </c>
    </row>
    <row r="11215" spans="1:14" x14ac:dyDescent="0.2">
      <c r="A11215" t="s">
        <v>11445</v>
      </c>
      <c r="B11215" t="s">
        <v>36004</v>
      </c>
      <c r="E11215" s="307"/>
      <c r="I11215" t="s">
        <v>3</v>
      </c>
      <c r="J11215">
        <v>310.36</v>
      </c>
      <c r="M11215">
        <v>310.36</v>
      </c>
      <c r="N11215">
        <f t="shared" si="175"/>
        <v>0</v>
      </c>
    </row>
    <row r="11216" spans="1:14" x14ac:dyDescent="0.2">
      <c r="A11216" t="s">
        <v>11446</v>
      </c>
      <c r="B11216" t="s">
        <v>36004</v>
      </c>
      <c r="E11216" s="307"/>
      <c r="I11216" t="s">
        <v>3</v>
      </c>
      <c r="J11216">
        <v>298.52999999999997</v>
      </c>
      <c r="M11216">
        <v>298.52999999999997</v>
      </c>
      <c r="N11216">
        <f t="shared" si="175"/>
        <v>0</v>
      </c>
    </row>
    <row r="11217" spans="1:14" x14ac:dyDescent="0.2">
      <c r="A11217" t="s">
        <v>11447</v>
      </c>
      <c r="B11217" t="s">
        <v>36005</v>
      </c>
      <c r="I11217" t="s">
        <v>3</v>
      </c>
      <c r="J11217">
        <v>289.38</v>
      </c>
      <c r="M11217">
        <v>289.38</v>
      </c>
      <c r="N11217">
        <f t="shared" si="175"/>
        <v>0</v>
      </c>
    </row>
    <row r="11218" spans="1:14" x14ac:dyDescent="0.2">
      <c r="A11218" t="s">
        <v>11448</v>
      </c>
      <c r="B11218" t="s">
        <v>36005</v>
      </c>
      <c r="I11218" t="s">
        <v>3</v>
      </c>
      <c r="J11218">
        <v>277.89</v>
      </c>
      <c r="M11218">
        <v>277.89</v>
      </c>
      <c r="N11218">
        <f t="shared" si="175"/>
        <v>0</v>
      </c>
    </row>
    <row r="11219" spans="1:14" x14ac:dyDescent="0.2">
      <c r="A11219" t="s">
        <v>40768</v>
      </c>
      <c r="B11219" t="s">
        <v>41158</v>
      </c>
      <c r="I11219" t="s">
        <v>4</v>
      </c>
      <c r="J11219">
        <v>67.11</v>
      </c>
      <c r="M11219">
        <v>67.11</v>
      </c>
      <c r="N11219">
        <f t="shared" si="175"/>
        <v>0</v>
      </c>
    </row>
    <row r="11220" spans="1:14" x14ac:dyDescent="0.2">
      <c r="A11220" t="s">
        <v>40769</v>
      </c>
      <c r="B11220" t="s">
        <v>41158</v>
      </c>
      <c r="I11220" t="s">
        <v>4</v>
      </c>
      <c r="J11220">
        <v>63.6</v>
      </c>
      <c r="M11220">
        <v>63.6</v>
      </c>
      <c r="N11220">
        <f t="shared" si="175"/>
        <v>0</v>
      </c>
    </row>
    <row r="11221" spans="1:14" x14ac:dyDescent="0.2">
      <c r="A11221" t="s">
        <v>40770</v>
      </c>
      <c r="B11221" t="s">
        <v>41159</v>
      </c>
      <c r="I11221" t="s">
        <v>4</v>
      </c>
      <c r="J11221">
        <v>58.27</v>
      </c>
      <c r="M11221">
        <v>58.27</v>
      </c>
      <c r="N11221">
        <f t="shared" si="175"/>
        <v>0</v>
      </c>
    </row>
    <row r="11222" spans="1:14" x14ac:dyDescent="0.2">
      <c r="A11222" t="s">
        <v>40771</v>
      </c>
      <c r="B11222" t="s">
        <v>41159</v>
      </c>
      <c r="I11222" t="s">
        <v>4</v>
      </c>
      <c r="J11222">
        <v>54.86</v>
      </c>
      <c r="M11222">
        <v>54.86</v>
      </c>
      <c r="N11222">
        <f t="shared" si="175"/>
        <v>0</v>
      </c>
    </row>
    <row r="11223" spans="1:14" x14ac:dyDescent="0.2">
      <c r="A11223" t="s">
        <v>11449</v>
      </c>
      <c r="B11223" t="s">
        <v>36006</v>
      </c>
      <c r="I11223" t="s">
        <v>4</v>
      </c>
      <c r="J11223">
        <v>128.22</v>
      </c>
      <c r="M11223">
        <v>128.22</v>
      </c>
      <c r="N11223">
        <f t="shared" si="175"/>
        <v>0</v>
      </c>
    </row>
    <row r="11224" spans="1:14" x14ac:dyDescent="0.2">
      <c r="A11224" t="s">
        <v>11450</v>
      </c>
      <c r="B11224" t="s">
        <v>36006</v>
      </c>
      <c r="I11224" t="s">
        <v>4</v>
      </c>
      <c r="J11224">
        <v>123.38</v>
      </c>
      <c r="M11224">
        <v>123.38</v>
      </c>
      <c r="N11224">
        <f t="shared" si="175"/>
        <v>0</v>
      </c>
    </row>
    <row r="11225" spans="1:14" x14ac:dyDescent="0.2">
      <c r="A11225" t="s">
        <v>11451</v>
      </c>
      <c r="B11225" t="s">
        <v>36007</v>
      </c>
      <c r="I11225" t="s">
        <v>4</v>
      </c>
      <c r="J11225">
        <v>120.76</v>
      </c>
      <c r="M11225">
        <v>120.76</v>
      </c>
      <c r="N11225">
        <f t="shared" si="175"/>
        <v>0</v>
      </c>
    </row>
    <row r="11226" spans="1:14" x14ac:dyDescent="0.2">
      <c r="A11226" t="s">
        <v>11452</v>
      </c>
      <c r="B11226" t="s">
        <v>36007</v>
      </c>
      <c r="I11226" t="s">
        <v>4</v>
      </c>
      <c r="J11226">
        <v>116.05</v>
      </c>
      <c r="M11226">
        <v>116.05</v>
      </c>
      <c r="N11226">
        <f t="shared" si="175"/>
        <v>0</v>
      </c>
    </row>
    <row r="11227" spans="1:14" x14ac:dyDescent="0.2">
      <c r="A11227" t="s">
        <v>11453</v>
      </c>
      <c r="B11227" t="s">
        <v>36008</v>
      </c>
      <c r="I11227" t="s">
        <v>4</v>
      </c>
      <c r="J11227">
        <v>93.89</v>
      </c>
      <c r="M11227">
        <v>93.89</v>
      </c>
      <c r="N11227">
        <f t="shared" si="175"/>
        <v>0</v>
      </c>
    </row>
    <row r="11228" spans="1:14" x14ac:dyDescent="0.2">
      <c r="A11228" t="s">
        <v>11454</v>
      </c>
      <c r="B11228" t="s">
        <v>36008</v>
      </c>
      <c r="I11228" t="s">
        <v>4</v>
      </c>
      <c r="J11228">
        <v>90.67</v>
      </c>
      <c r="M11228">
        <v>90.67</v>
      </c>
      <c r="N11228">
        <f t="shared" si="175"/>
        <v>0</v>
      </c>
    </row>
    <row r="11229" spans="1:14" x14ac:dyDescent="0.2">
      <c r="A11229" t="s">
        <v>11455</v>
      </c>
      <c r="B11229" t="s">
        <v>36009</v>
      </c>
      <c r="I11229" t="s">
        <v>4</v>
      </c>
      <c r="J11229">
        <v>88.91</v>
      </c>
      <c r="M11229">
        <v>88.91</v>
      </c>
      <c r="N11229">
        <f t="shared" si="175"/>
        <v>0</v>
      </c>
    </row>
    <row r="11230" spans="1:14" x14ac:dyDescent="0.2">
      <c r="A11230" t="s">
        <v>11456</v>
      </c>
      <c r="B11230" t="s">
        <v>36009</v>
      </c>
      <c r="I11230" t="s">
        <v>4</v>
      </c>
      <c r="J11230">
        <v>85.77</v>
      </c>
      <c r="M11230">
        <v>85.77</v>
      </c>
      <c r="N11230">
        <f t="shared" si="175"/>
        <v>0</v>
      </c>
    </row>
    <row r="11231" spans="1:14" x14ac:dyDescent="0.2">
      <c r="A11231" t="s">
        <v>11457</v>
      </c>
      <c r="B11231" t="s">
        <v>36010</v>
      </c>
      <c r="I11231" t="s">
        <v>4</v>
      </c>
      <c r="J11231">
        <v>84.14</v>
      </c>
      <c r="M11231">
        <v>84.14</v>
      </c>
      <c r="N11231">
        <f t="shared" si="175"/>
        <v>0</v>
      </c>
    </row>
    <row r="11232" spans="1:14" x14ac:dyDescent="0.2">
      <c r="A11232" t="s">
        <v>11458</v>
      </c>
      <c r="B11232" t="s">
        <v>36010</v>
      </c>
      <c r="I11232" t="s">
        <v>4</v>
      </c>
      <c r="J11232">
        <v>81.14</v>
      </c>
      <c r="M11232">
        <v>81.14</v>
      </c>
      <c r="N11232">
        <f t="shared" si="175"/>
        <v>0</v>
      </c>
    </row>
    <row r="11233" spans="1:14" x14ac:dyDescent="0.2">
      <c r="A11233" t="s">
        <v>11459</v>
      </c>
      <c r="B11233" t="s">
        <v>36011</v>
      </c>
      <c r="I11233" t="s">
        <v>4</v>
      </c>
      <c r="J11233">
        <v>80.05</v>
      </c>
      <c r="M11233">
        <v>80.05</v>
      </c>
      <c r="N11233">
        <f t="shared" si="175"/>
        <v>0</v>
      </c>
    </row>
    <row r="11234" spans="1:14" x14ac:dyDescent="0.2">
      <c r="A11234" t="s">
        <v>11460</v>
      </c>
      <c r="B11234" t="s">
        <v>36011</v>
      </c>
      <c r="I11234" t="s">
        <v>4</v>
      </c>
      <c r="J11234">
        <v>77.22</v>
      </c>
      <c r="M11234">
        <v>77.22</v>
      </c>
      <c r="N11234">
        <f t="shared" si="175"/>
        <v>0</v>
      </c>
    </row>
    <row r="11235" spans="1:14" x14ac:dyDescent="0.2">
      <c r="A11235" t="s">
        <v>11461</v>
      </c>
      <c r="B11235" t="s">
        <v>36012</v>
      </c>
      <c r="I11235" t="s">
        <v>4</v>
      </c>
      <c r="J11235">
        <v>116.8</v>
      </c>
      <c r="M11235">
        <v>116.8</v>
      </c>
      <c r="N11235">
        <f t="shared" si="175"/>
        <v>0</v>
      </c>
    </row>
    <row r="11236" spans="1:14" x14ac:dyDescent="0.2">
      <c r="A11236" t="s">
        <v>11462</v>
      </c>
      <c r="B11236" t="s">
        <v>36012</v>
      </c>
      <c r="I11236" t="s">
        <v>4</v>
      </c>
      <c r="J11236">
        <v>114.1</v>
      </c>
      <c r="M11236">
        <v>114.1</v>
      </c>
      <c r="N11236">
        <f t="shared" si="175"/>
        <v>0</v>
      </c>
    </row>
    <row r="11237" spans="1:14" x14ac:dyDescent="0.2">
      <c r="A11237" t="s">
        <v>11463</v>
      </c>
      <c r="B11237" t="s">
        <v>36013</v>
      </c>
      <c r="I11237" t="s">
        <v>4</v>
      </c>
      <c r="J11237">
        <v>112.44</v>
      </c>
      <c r="M11237">
        <v>112.44</v>
      </c>
      <c r="N11237">
        <f t="shared" si="175"/>
        <v>0</v>
      </c>
    </row>
    <row r="11238" spans="1:14" x14ac:dyDescent="0.2">
      <c r="A11238" t="s">
        <v>11464</v>
      </c>
      <c r="B11238" t="s">
        <v>36013</v>
      </c>
      <c r="I11238" t="s">
        <v>4</v>
      </c>
      <c r="J11238">
        <v>109.62</v>
      </c>
      <c r="M11238">
        <v>109.62</v>
      </c>
      <c r="N11238">
        <f t="shared" si="175"/>
        <v>0</v>
      </c>
    </row>
    <row r="11239" spans="1:14" x14ac:dyDescent="0.2">
      <c r="A11239" t="s">
        <v>11465</v>
      </c>
      <c r="B11239" t="s">
        <v>36014</v>
      </c>
      <c r="I11239" t="s">
        <v>4</v>
      </c>
      <c r="J11239">
        <v>63.68</v>
      </c>
      <c r="M11239">
        <v>63.68</v>
      </c>
      <c r="N11239">
        <f t="shared" si="175"/>
        <v>0</v>
      </c>
    </row>
    <row r="11240" spans="1:14" x14ac:dyDescent="0.2">
      <c r="A11240" t="s">
        <v>11466</v>
      </c>
      <c r="B11240" t="s">
        <v>36014</v>
      </c>
      <c r="I11240" t="s">
        <v>4</v>
      </c>
      <c r="J11240">
        <v>61.22</v>
      </c>
      <c r="M11240">
        <v>61.22</v>
      </c>
      <c r="N11240">
        <f t="shared" si="175"/>
        <v>0</v>
      </c>
    </row>
    <row r="11241" spans="1:14" x14ac:dyDescent="0.2">
      <c r="A11241" t="s">
        <v>11467</v>
      </c>
      <c r="B11241" t="s">
        <v>36015</v>
      </c>
      <c r="I11241" t="s">
        <v>4</v>
      </c>
      <c r="J11241">
        <v>60.64</v>
      </c>
      <c r="M11241">
        <v>60.64</v>
      </c>
      <c r="N11241">
        <f t="shared" si="175"/>
        <v>0</v>
      </c>
    </row>
    <row r="11242" spans="1:14" x14ac:dyDescent="0.2">
      <c r="A11242" t="s">
        <v>11468</v>
      </c>
      <c r="B11242" t="s">
        <v>36015</v>
      </c>
      <c r="I11242" t="s">
        <v>4</v>
      </c>
      <c r="J11242">
        <v>58.22</v>
      </c>
      <c r="M11242">
        <v>58.22</v>
      </c>
      <c r="N11242">
        <f t="shared" si="175"/>
        <v>0</v>
      </c>
    </row>
    <row r="11243" spans="1:14" x14ac:dyDescent="0.2">
      <c r="A11243" t="s">
        <v>11469</v>
      </c>
      <c r="B11243" t="s">
        <v>36016</v>
      </c>
      <c r="I11243" t="s">
        <v>4</v>
      </c>
      <c r="J11243">
        <v>70.709999999999994</v>
      </c>
      <c r="M11243">
        <v>70.709999999999994</v>
      </c>
      <c r="N11243">
        <f t="shared" si="175"/>
        <v>0</v>
      </c>
    </row>
    <row r="11244" spans="1:14" x14ac:dyDescent="0.2">
      <c r="A11244" t="s">
        <v>11470</v>
      </c>
      <c r="B11244" t="s">
        <v>36016</v>
      </c>
      <c r="I11244" t="s">
        <v>4</v>
      </c>
      <c r="J11244">
        <v>68.239999999999995</v>
      </c>
      <c r="M11244">
        <v>68.239999999999995</v>
      </c>
      <c r="N11244">
        <f t="shared" si="175"/>
        <v>0</v>
      </c>
    </row>
    <row r="11245" spans="1:14" x14ac:dyDescent="0.2">
      <c r="A11245" t="s">
        <v>11471</v>
      </c>
      <c r="B11245" t="s">
        <v>36017</v>
      </c>
      <c r="I11245" t="s">
        <v>4</v>
      </c>
      <c r="J11245">
        <v>67.19</v>
      </c>
      <c r="M11245">
        <v>67.19</v>
      </c>
      <c r="N11245">
        <f t="shared" si="175"/>
        <v>0</v>
      </c>
    </row>
    <row r="11246" spans="1:14" x14ac:dyDescent="0.2">
      <c r="A11246" t="s">
        <v>11472</v>
      </c>
      <c r="B11246" t="s">
        <v>36017</v>
      </c>
      <c r="I11246" t="s">
        <v>4</v>
      </c>
      <c r="J11246">
        <v>64.77</v>
      </c>
      <c r="M11246">
        <v>64.77</v>
      </c>
      <c r="N11246">
        <f t="shared" si="175"/>
        <v>0</v>
      </c>
    </row>
    <row r="11247" spans="1:14" x14ac:dyDescent="0.2">
      <c r="A11247" t="s">
        <v>11473</v>
      </c>
      <c r="B11247" t="s">
        <v>36018</v>
      </c>
      <c r="I11247" t="s">
        <v>4</v>
      </c>
      <c r="J11247">
        <v>105.74</v>
      </c>
      <c r="M11247">
        <v>105.74</v>
      </c>
      <c r="N11247">
        <f t="shared" si="175"/>
        <v>0</v>
      </c>
    </row>
    <row r="11248" spans="1:14" x14ac:dyDescent="0.2">
      <c r="A11248" t="s">
        <v>11474</v>
      </c>
      <c r="B11248" t="s">
        <v>36018</v>
      </c>
      <c r="I11248" t="s">
        <v>4</v>
      </c>
      <c r="J11248">
        <v>103.23</v>
      </c>
      <c r="M11248">
        <v>103.23</v>
      </c>
      <c r="N11248">
        <f t="shared" si="175"/>
        <v>0</v>
      </c>
    </row>
    <row r="11249" spans="1:14" x14ac:dyDescent="0.2">
      <c r="A11249" t="s">
        <v>11475</v>
      </c>
      <c r="B11249" t="s">
        <v>36019</v>
      </c>
      <c r="I11249" t="s">
        <v>4</v>
      </c>
      <c r="J11249">
        <v>99.9</v>
      </c>
      <c r="M11249">
        <v>99.9</v>
      </c>
      <c r="N11249">
        <f t="shared" si="175"/>
        <v>0</v>
      </c>
    </row>
    <row r="11250" spans="1:14" x14ac:dyDescent="0.2">
      <c r="A11250" t="s">
        <v>11476</v>
      </c>
      <c r="B11250" t="s">
        <v>36019</v>
      </c>
      <c r="I11250" t="s">
        <v>4</v>
      </c>
      <c r="J11250">
        <v>97.48</v>
      </c>
      <c r="M11250">
        <v>97.48</v>
      </c>
      <c r="N11250">
        <f t="shared" si="175"/>
        <v>0</v>
      </c>
    </row>
    <row r="11251" spans="1:14" x14ac:dyDescent="0.2">
      <c r="A11251" t="s">
        <v>11477</v>
      </c>
      <c r="B11251" t="s">
        <v>36020</v>
      </c>
      <c r="I11251" t="s">
        <v>3</v>
      </c>
      <c r="J11251">
        <v>595.94000000000005</v>
      </c>
      <c r="M11251">
        <v>595.94000000000005</v>
      </c>
      <c r="N11251">
        <f t="shared" si="175"/>
        <v>0</v>
      </c>
    </row>
    <row r="11252" spans="1:14" x14ac:dyDescent="0.2">
      <c r="A11252" t="s">
        <v>11478</v>
      </c>
      <c r="B11252" t="s">
        <v>36020</v>
      </c>
      <c r="I11252" t="s">
        <v>3</v>
      </c>
      <c r="J11252">
        <v>584.12</v>
      </c>
      <c r="M11252">
        <v>584.12</v>
      </c>
      <c r="N11252">
        <f t="shared" si="175"/>
        <v>0</v>
      </c>
    </row>
    <row r="11253" spans="1:14" x14ac:dyDescent="0.2">
      <c r="A11253" t="s">
        <v>11479</v>
      </c>
      <c r="B11253" t="s">
        <v>36021</v>
      </c>
      <c r="I11253" t="s">
        <v>3</v>
      </c>
      <c r="J11253">
        <v>572.74</v>
      </c>
      <c r="M11253">
        <v>572.74</v>
      </c>
      <c r="N11253">
        <f t="shared" si="175"/>
        <v>0</v>
      </c>
    </row>
    <row r="11254" spans="1:14" x14ac:dyDescent="0.2">
      <c r="A11254" t="s">
        <v>11480</v>
      </c>
      <c r="B11254" t="s">
        <v>36021</v>
      </c>
      <c r="I11254" t="s">
        <v>3</v>
      </c>
      <c r="J11254">
        <v>561.24</v>
      </c>
      <c r="M11254">
        <v>561.24</v>
      </c>
      <c r="N11254">
        <f t="shared" si="175"/>
        <v>0</v>
      </c>
    </row>
    <row r="11255" spans="1:14" x14ac:dyDescent="0.2">
      <c r="A11255" t="s">
        <v>11481</v>
      </c>
      <c r="B11255" t="s">
        <v>36022</v>
      </c>
      <c r="I11255" t="s">
        <v>3</v>
      </c>
      <c r="J11255">
        <v>595.94000000000005</v>
      </c>
      <c r="M11255">
        <v>595.94000000000005</v>
      </c>
      <c r="N11255">
        <f t="shared" si="175"/>
        <v>0</v>
      </c>
    </row>
    <row r="11256" spans="1:14" x14ac:dyDescent="0.2">
      <c r="A11256" t="s">
        <v>11482</v>
      </c>
      <c r="B11256" t="s">
        <v>36022</v>
      </c>
      <c r="I11256" t="s">
        <v>3</v>
      </c>
      <c r="J11256">
        <v>584.12</v>
      </c>
      <c r="M11256">
        <v>584.12</v>
      </c>
      <c r="N11256">
        <f t="shared" si="175"/>
        <v>0</v>
      </c>
    </row>
    <row r="11257" spans="1:14" x14ac:dyDescent="0.2">
      <c r="A11257" t="s">
        <v>11483</v>
      </c>
      <c r="B11257" t="s">
        <v>36023</v>
      </c>
      <c r="I11257" t="s">
        <v>3</v>
      </c>
      <c r="J11257">
        <v>572.74</v>
      </c>
      <c r="M11257">
        <v>572.74</v>
      </c>
      <c r="N11257">
        <f t="shared" si="175"/>
        <v>0</v>
      </c>
    </row>
    <row r="11258" spans="1:14" x14ac:dyDescent="0.2">
      <c r="A11258" t="s">
        <v>11484</v>
      </c>
      <c r="B11258" t="s">
        <v>36023</v>
      </c>
      <c r="I11258" t="s">
        <v>3</v>
      </c>
      <c r="J11258">
        <v>561.24</v>
      </c>
      <c r="M11258">
        <v>561.24</v>
      </c>
      <c r="N11258">
        <f t="shared" si="175"/>
        <v>0</v>
      </c>
    </row>
    <row r="11259" spans="1:14" x14ac:dyDescent="0.2">
      <c r="A11259" t="s">
        <v>11485</v>
      </c>
      <c r="B11259" t="s">
        <v>36024</v>
      </c>
      <c r="I11259" t="s">
        <v>4</v>
      </c>
      <c r="J11259">
        <v>79.52</v>
      </c>
      <c r="M11259">
        <v>79.52</v>
      </c>
      <c r="N11259">
        <f t="shared" si="175"/>
        <v>0</v>
      </c>
    </row>
    <row r="11260" spans="1:14" x14ac:dyDescent="0.2">
      <c r="A11260" t="s">
        <v>11486</v>
      </c>
      <c r="B11260" t="s">
        <v>36024</v>
      </c>
      <c r="I11260" t="s">
        <v>4</v>
      </c>
      <c r="J11260">
        <v>76.010000000000005</v>
      </c>
      <c r="M11260">
        <v>76.010000000000005</v>
      </c>
      <c r="N11260">
        <f t="shared" si="175"/>
        <v>0</v>
      </c>
    </row>
    <row r="11261" spans="1:14" x14ac:dyDescent="0.2">
      <c r="A11261" t="s">
        <v>11487</v>
      </c>
      <c r="B11261" t="s">
        <v>36025</v>
      </c>
      <c r="I11261" t="s">
        <v>4</v>
      </c>
      <c r="J11261">
        <v>76.540000000000006</v>
      </c>
      <c r="M11261">
        <v>76.540000000000006</v>
      </c>
      <c r="N11261">
        <f t="shared" si="175"/>
        <v>0</v>
      </c>
    </row>
    <row r="11262" spans="1:14" x14ac:dyDescent="0.2">
      <c r="A11262" t="s">
        <v>11488</v>
      </c>
      <c r="B11262" t="s">
        <v>36025</v>
      </c>
      <c r="I11262" t="s">
        <v>4</v>
      </c>
      <c r="J11262">
        <v>73.13</v>
      </c>
      <c r="M11262">
        <v>73.13</v>
      </c>
      <c r="N11262">
        <f t="shared" si="175"/>
        <v>0</v>
      </c>
    </row>
    <row r="11263" spans="1:14" x14ac:dyDescent="0.2">
      <c r="A11263" t="s">
        <v>11489</v>
      </c>
      <c r="B11263" t="s">
        <v>36026</v>
      </c>
      <c r="I11263" t="s">
        <v>4</v>
      </c>
      <c r="J11263">
        <v>86.4</v>
      </c>
      <c r="M11263">
        <v>86.4</v>
      </c>
      <c r="N11263">
        <f t="shared" si="175"/>
        <v>0</v>
      </c>
    </row>
    <row r="11264" spans="1:14" x14ac:dyDescent="0.2">
      <c r="A11264" t="s">
        <v>11490</v>
      </c>
      <c r="B11264" t="s">
        <v>36026</v>
      </c>
      <c r="I11264" t="s">
        <v>4</v>
      </c>
      <c r="J11264">
        <v>83.93</v>
      </c>
      <c r="M11264">
        <v>83.93</v>
      </c>
      <c r="N11264">
        <f t="shared" si="175"/>
        <v>0</v>
      </c>
    </row>
    <row r="11265" spans="1:14" x14ac:dyDescent="0.2">
      <c r="A11265" t="s">
        <v>11491</v>
      </c>
      <c r="B11265" t="s">
        <v>36027</v>
      </c>
      <c r="I11265" t="s">
        <v>4</v>
      </c>
      <c r="J11265">
        <v>83</v>
      </c>
      <c r="M11265">
        <v>83</v>
      </c>
      <c r="N11265">
        <f t="shared" si="175"/>
        <v>0</v>
      </c>
    </row>
    <row r="11266" spans="1:14" x14ac:dyDescent="0.2">
      <c r="A11266" t="s">
        <v>11492</v>
      </c>
      <c r="B11266" t="s">
        <v>36027</v>
      </c>
      <c r="I11266" t="s">
        <v>4</v>
      </c>
      <c r="J11266">
        <v>80.58</v>
      </c>
      <c r="M11266">
        <v>80.58</v>
      </c>
      <c r="N11266">
        <f t="shared" si="175"/>
        <v>0</v>
      </c>
    </row>
    <row r="11267" spans="1:14" x14ac:dyDescent="0.2">
      <c r="A11267" t="s">
        <v>11493</v>
      </c>
      <c r="B11267" t="s">
        <v>36028</v>
      </c>
      <c r="I11267" t="s">
        <v>4</v>
      </c>
      <c r="J11267">
        <v>96.31</v>
      </c>
      <c r="M11267">
        <v>96.31</v>
      </c>
      <c r="N11267">
        <f t="shared" si="175"/>
        <v>0</v>
      </c>
    </row>
    <row r="11268" spans="1:14" x14ac:dyDescent="0.2">
      <c r="A11268" t="s">
        <v>11494</v>
      </c>
      <c r="B11268" t="s">
        <v>36028</v>
      </c>
      <c r="I11268" t="s">
        <v>4</v>
      </c>
      <c r="J11268">
        <v>93.83</v>
      </c>
      <c r="M11268">
        <v>93.83</v>
      </c>
      <c r="N11268">
        <f t="shared" ref="N11268:N11331" si="176">J11268-M11268</f>
        <v>0</v>
      </c>
    </row>
    <row r="11269" spans="1:14" x14ac:dyDescent="0.2">
      <c r="A11269" t="s">
        <v>11495</v>
      </c>
      <c r="B11269" t="s">
        <v>36029</v>
      </c>
      <c r="I11269" t="s">
        <v>4</v>
      </c>
      <c r="J11269">
        <v>92.27</v>
      </c>
      <c r="M11269">
        <v>92.27</v>
      </c>
      <c r="N11269">
        <f t="shared" si="176"/>
        <v>0</v>
      </c>
    </row>
    <row r="11270" spans="1:14" x14ac:dyDescent="0.2">
      <c r="A11270" t="s">
        <v>11496</v>
      </c>
      <c r="B11270" t="s">
        <v>36029</v>
      </c>
      <c r="I11270" t="s">
        <v>4</v>
      </c>
      <c r="J11270">
        <v>89.85</v>
      </c>
      <c r="M11270">
        <v>89.85</v>
      </c>
      <c r="N11270">
        <f t="shared" si="176"/>
        <v>0</v>
      </c>
    </row>
    <row r="11271" spans="1:14" x14ac:dyDescent="0.2">
      <c r="A11271" t="s">
        <v>11497</v>
      </c>
      <c r="B11271" t="s">
        <v>36030</v>
      </c>
      <c r="I11271" t="s">
        <v>4</v>
      </c>
      <c r="J11271">
        <v>145.07</v>
      </c>
      <c r="M11271">
        <v>145.07</v>
      </c>
      <c r="N11271">
        <f t="shared" si="176"/>
        <v>0</v>
      </c>
    </row>
    <row r="11272" spans="1:14" x14ac:dyDescent="0.2">
      <c r="A11272" t="s">
        <v>11498</v>
      </c>
      <c r="B11272" t="s">
        <v>36030</v>
      </c>
      <c r="I11272" t="s">
        <v>4</v>
      </c>
      <c r="J11272">
        <v>142.55000000000001</v>
      </c>
      <c r="M11272">
        <v>142.55000000000001</v>
      </c>
      <c r="N11272">
        <f t="shared" si="176"/>
        <v>0</v>
      </c>
    </row>
    <row r="11273" spans="1:14" x14ac:dyDescent="0.2">
      <c r="A11273" t="s">
        <v>11499</v>
      </c>
      <c r="B11273" t="s">
        <v>36031</v>
      </c>
      <c r="I11273" t="s">
        <v>4</v>
      </c>
      <c r="J11273">
        <v>138.62</v>
      </c>
      <c r="M11273">
        <v>138.62</v>
      </c>
      <c r="N11273">
        <f t="shared" si="176"/>
        <v>0</v>
      </c>
    </row>
    <row r="11274" spans="1:14" x14ac:dyDescent="0.2">
      <c r="A11274" t="s">
        <v>11500</v>
      </c>
      <c r="B11274" t="s">
        <v>36031</v>
      </c>
      <c r="I11274" t="s">
        <v>4</v>
      </c>
      <c r="J11274">
        <v>136.19999999999999</v>
      </c>
      <c r="M11274">
        <v>136.19999999999999</v>
      </c>
      <c r="N11274">
        <f t="shared" si="176"/>
        <v>0</v>
      </c>
    </row>
    <row r="11275" spans="1:14" x14ac:dyDescent="0.2">
      <c r="A11275" t="s">
        <v>11501</v>
      </c>
      <c r="B11275" t="s">
        <v>36032</v>
      </c>
      <c r="E11275" s="307"/>
      <c r="I11275" t="s">
        <v>4</v>
      </c>
      <c r="J11275">
        <v>107.03</v>
      </c>
      <c r="M11275">
        <v>107.03</v>
      </c>
      <c r="N11275">
        <f t="shared" si="176"/>
        <v>0</v>
      </c>
    </row>
    <row r="11276" spans="1:14" x14ac:dyDescent="0.2">
      <c r="A11276" t="s">
        <v>11502</v>
      </c>
      <c r="B11276" t="s">
        <v>36032</v>
      </c>
      <c r="E11276" s="307"/>
      <c r="I11276" t="s">
        <v>4</v>
      </c>
      <c r="J11276">
        <v>104.44</v>
      </c>
      <c r="M11276">
        <v>104.44</v>
      </c>
      <c r="N11276">
        <f t="shared" si="176"/>
        <v>0</v>
      </c>
    </row>
    <row r="11277" spans="1:14" x14ac:dyDescent="0.2">
      <c r="A11277" t="s">
        <v>11503</v>
      </c>
      <c r="B11277" t="s">
        <v>36033</v>
      </c>
      <c r="I11277" t="s">
        <v>4</v>
      </c>
      <c r="J11277">
        <v>101.54</v>
      </c>
      <c r="M11277">
        <v>101.54</v>
      </c>
      <c r="N11277">
        <f t="shared" si="176"/>
        <v>0</v>
      </c>
    </row>
    <row r="11278" spans="1:14" x14ac:dyDescent="0.2">
      <c r="A11278" t="s">
        <v>11504</v>
      </c>
      <c r="B11278" t="s">
        <v>36033</v>
      </c>
      <c r="I11278" t="s">
        <v>4</v>
      </c>
      <c r="J11278">
        <v>99.12</v>
      </c>
      <c r="M11278">
        <v>99.12</v>
      </c>
      <c r="N11278">
        <f t="shared" si="176"/>
        <v>0</v>
      </c>
    </row>
    <row r="11279" spans="1:14" x14ac:dyDescent="0.2">
      <c r="A11279" t="s">
        <v>11505</v>
      </c>
      <c r="B11279" t="s">
        <v>36034</v>
      </c>
      <c r="I11279" t="s">
        <v>4</v>
      </c>
      <c r="J11279">
        <v>181.85</v>
      </c>
      <c r="M11279">
        <v>181.85</v>
      </c>
      <c r="N11279">
        <f t="shared" si="176"/>
        <v>0</v>
      </c>
    </row>
    <row r="11280" spans="1:14" x14ac:dyDescent="0.2">
      <c r="A11280" t="s">
        <v>11506</v>
      </c>
      <c r="B11280" t="s">
        <v>36034</v>
      </c>
      <c r="I11280" t="s">
        <v>4</v>
      </c>
      <c r="J11280">
        <v>177.01</v>
      </c>
      <c r="M11280">
        <v>177.01</v>
      </c>
      <c r="N11280">
        <f t="shared" si="176"/>
        <v>0</v>
      </c>
    </row>
    <row r="11281" spans="1:14" x14ac:dyDescent="0.2">
      <c r="A11281" t="s">
        <v>11507</v>
      </c>
      <c r="B11281" t="s">
        <v>36035</v>
      </c>
      <c r="I11281" t="s">
        <v>4</v>
      </c>
      <c r="J11281">
        <v>174.37</v>
      </c>
      <c r="M11281">
        <v>174.37</v>
      </c>
      <c r="N11281">
        <f t="shared" si="176"/>
        <v>0</v>
      </c>
    </row>
    <row r="11282" spans="1:14" x14ac:dyDescent="0.2">
      <c r="A11282" t="s">
        <v>11508</v>
      </c>
      <c r="B11282" t="s">
        <v>36035</v>
      </c>
      <c r="I11282" t="s">
        <v>4</v>
      </c>
      <c r="J11282">
        <v>169.66</v>
      </c>
      <c r="M11282">
        <v>169.66</v>
      </c>
      <c r="N11282">
        <f t="shared" si="176"/>
        <v>0</v>
      </c>
    </row>
    <row r="11283" spans="1:14" x14ac:dyDescent="0.2">
      <c r="A11283" t="s">
        <v>11509</v>
      </c>
      <c r="B11283" t="s">
        <v>36036</v>
      </c>
      <c r="I11283" t="s">
        <v>4</v>
      </c>
      <c r="J11283">
        <v>187.26</v>
      </c>
      <c r="M11283">
        <v>187.26</v>
      </c>
      <c r="N11283">
        <f t="shared" si="176"/>
        <v>0</v>
      </c>
    </row>
    <row r="11284" spans="1:14" x14ac:dyDescent="0.2">
      <c r="A11284" t="s">
        <v>11510</v>
      </c>
      <c r="B11284" t="s">
        <v>36036</v>
      </c>
      <c r="I11284" t="s">
        <v>4</v>
      </c>
      <c r="J11284">
        <v>182.42</v>
      </c>
      <c r="M11284">
        <v>182.42</v>
      </c>
      <c r="N11284">
        <f t="shared" si="176"/>
        <v>0</v>
      </c>
    </row>
    <row r="11285" spans="1:14" x14ac:dyDescent="0.2">
      <c r="A11285" t="s">
        <v>11511</v>
      </c>
      <c r="B11285" t="s">
        <v>36037</v>
      </c>
      <c r="I11285" t="s">
        <v>4</v>
      </c>
      <c r="J11285">
        <v>179.01</v>
      </c>
      <c r="M11285">
        <v>179.01</v>
      </c>
      <c r="N11285">
        <f t="shared" si="176"/>
        <v>0</v>
      </c>
    </row>
    <row r="11286" spans="1:14" x14ac:dyDescent="0.2">
      <c r="A11286" t="s">
        <v>11512</v>
      </c>
      <c r="B11286" t="s">
        <v>36037</v>
      </c>
      <c r="I11286" t="s">
        <v>4</v>
      </c>
      <c r="J11286">
        <v>174.29</v>
      </c>
      <c r="M11286">
        <v>174.29</v>
      </c>
      <c r="N11286">
        <f t="shared" si="176"/>
        <v>0</v>
      </c>
    </row>
    <row r="11287" spans="1:14" x14ac:dyDescent="0.2">
      <c r="A11287" t="s">
        <v>11513</v>
      </c>
      <c r="B11287" t="s">
        <v>36038</v>
      </c>
      <c r="I11287" t="s">
        <v>3</v>
      </c>
      <c r="J11287">
        <v>362.02</v>
      </c>
      <c r="M11287">
        <v>362.02</v>
      </c>
      <c r="N11287">
        <f t="shared" si="176"/>
        <v>0</v>
      </c>
    </row>
    <row r="11288" spans="1:14" x14ac:dyDescent="0.2">
      <c r="A11288" t="s">
        <v>11514</v>
      </c>
      <c r="B11288" t="s">
        <v>36038</v>
      </c>
      <c r="I11288" t="s">
        <v>3</v>
      </c>
      <c r="J11288">
        <v>350.52</v>
      </c>
      <c r="M11288">
        <v>350.52</v>
      </c>
      <c r="N11288">
        <f t="shared" si="176"/>
        <v>0</v>
      </c>
    </row>
    <row r="11289" spans="1:14" x14ac:dyDescent="0.2">
      <c r="A11289" t="s">
        <v>11515</v>
      </c>
      <c r="B11289" t="s">
        <v>36039</v>
      </c>
      <c r="I11289" t="s">
        <v>3</v>
      </c>
      <c r="J11289">
        <v>348.56</v>
      </c>
      <c r="M11289">
        <v>348.56</v>
      </c>
      <c r="N11289">
        <f t="shared" si="176"/>
        <v>0</v>
      </c>
    </row>
    <row r="11290" spans="1:14" x14ac:dyDescent="0.2">
      <c r="A11290" t="s">
        <v>11516</v>
      </c>
      <c r="B11290" t="s">
        <v>36039</v>
      </c>
      <c r="I11290" t="s">
        <v>3</v>
      </c>
      <c r="J11290">
        <v>337.07</v>
      </c>
      <c r="M11290">
        <v>337.07</v>
      </c>
      <c r="N11290">
        <f t="shared" si="176"/>
        <v>0</v>
      </c>
    </row>
    <row r="11291" spans="1:14" x14ac:dyDescent="0.2">
      <c r="A11291" t="s">
        <v>11517</v>
      </c>
      <c r="B11291" t="s">
        <v>36040</v>
      </c>
      <c r="I11291" t="s">
        <v>4</v>
      </c>
      <c r="J11291">
        <v>67.11</v>
      </c>
      <c r="M11291">
        <v>67.11</v>
      </c>
      <c r="N11291">
        <f t="shared" si="176"/>
        <v>0</v>
      </c>
    </row>
    <row r="11292" spans="1:14" x14ac:dyDescent="0.2">
      <c r="A11292" t="s">
        <v>11518</v>
      </c>
      <c r="B11292" t="s">
        <v>36040</v>
      </c>
      <c r="I11292" t="s">
        <v>4</v>
      </c>
      <c r="J11292">
        <v>63.6</v>
      </c>
      <c r="M11292">
        <v>63.6</v>
      </c>
      <c r="N11292">
        <f t="shared" si="176"/>
        <v>0</v>
      </c>
    </row>
    <row r="11293" spans="1:14" x14ac:dyDescent="0.2">
      <c r="A11293" t="s">
        <v>11519</v>
      </c>
      <c r="B11293" t="s">
        <v>36041</v>
      </c>
      <c r="E11293" s="307"/>
      <c r="I11293" t="s">
        <v>4</v>
      </c>
      <c r="J11293">
        <v>58.27</v>
      </c>
      <c r="M11293">
        <v>58.27</v>
      </c>
      <c r="N11293">
        <f t="shared" si="176"/>
        <v>0</v>
      </c>
    </row>
    <row r="11294" spans="1:14" x14ac:dyDescent="0.2">
      <c r="A11294" t="s">
        <v>11520</v>
      </c>
      <c r="B11294" t="s">
        <v>36041</v>
      </c>
      <c r="E11294" s="307"/>
      <c r="I11294" t="s">
        <v>4</v>
      </c>
      <c r="J11294">
        <v>54.86</v>
      </c>
      <c r="M11294">
        <v>54.86</v>
      </c>
      <c r="N11294">
        <f t="shared" si="176"/>
        <v>0</v>
      </c>
    </row>
    <row r="11295" spans="1:14" x14ac:dyDescent="0.2">
      <c r="A11295" t="s">
        <v>11521</v>
      </c>
      <c r="B11295" t="s">
        <v>36042</v>
      </c>
      <c r="I11295" t="s">
        <v>4</v>
      </c>
      <c r="J11295">
        <v>139.46</v>
      </c>
      <c r="M11295">
        <v>139.46</v>
      </c>
      <c r="N11295">
        <f t="shared" si="176"/>
        <v>0</v>
      </c>
    </row>
    <row r="11296" spans="1:14" x14ac:dyDescent="0.2">
      <c r="A11296" t="s">
        <v>11522</v>
      </c>
      <c r="B11296" t="s">
        <v>36042</v>
      </c>
      <c r="I11296" t="s">
        <v>4</v>
      </c>
      <c r="J11296">
        <v>134.61000000000001</v>
      </c>
      <c r="M11296">
        <v>134.61000000000001</v>
      </c>
      <c r="N11296">
        <f t="shared" si="176"/>
        <v>0</v>
      </c>
    </row>
    <row r="11297" spans="1:14" x14ac:dyDescent="0.2">
      <c r="A11297" t="s">
        <v>11523</v>
      </c>
      <c r="B11297" t="s">
        <v>36043</v>
      </c>
      <c r="I11297" t="s">
        <v>4</v>
      </c>
      <c r="J11297">
        <v>129.82</v>
      </c>
      <c r="M11297">
        <v>129.82</v>
      </c>
      <c r="N11297">
        <f t="shared" si="176"/>
        <v>0</v>
      </c>
    </row>
    <row r="11298" spans="1:14" x14ac:dyDescent="0.2">
      <c r="A11298" t="s">
        <v>11524</v>
      </c>
      <c r="B11298" t="s">
        <v>36043</v>
      </c>
      <c r="I11298" t="s">
        <v>4</v>
      </c>
      <c r="J11298">
        <v>125.11</v>
      </c>
      <c r="M11298">
        <v>125.11</v>
      </c>
      <c r="N11298">
        <f t="shared" si="176"/>
        <v>0</v>
      </c>
    </row>
    <row r="11299" spans="1:14" x14ac:dyDescent="0.2">
      <c r="A11299" t="s">
        <v>11525</v>
      </c>
      <c r="B11299" t="s">
        <v>36044</v>
      </c>
      <c r="E11299" s="307"/>
      <c r="I11299" t="s">
        <v>4</v>
      </c>
      <c r="J11299">
        <v>101.55</v>
      </c>
      <c r="M11299">
        <v>101.55</v>
      </c>
      <c r="N11299">
        <f t="shared" si="176"/>
        <v>0</v>
      </c>
    </row>
    <row r="11300" spans="1:14" x14ac:dyDescent="0.2">
      <c r="A11300" t="s">
        <v>11526</v>
      </c>
      <c r="B11300" t="s">
        <v>36044</v>
      </c>
      <c r="E11300" s="307"/>
      <c r="I11300" t="s">
        <v>4</v>
      </c>
      <c r="J11300">
        <v>98.93</v>
      </c>
      <c r="M11300">
        <v>98.93</v>
      </c>
      <c r="N11300">
        <f t="shared" si="176"/>
        <v>0</v>
      </c>
    </row>
    <row r="11301" spans="1:14" x14ac:dyDescent="0.2">
      <c r="A11301" t="s">
        <v>11527</v>
      </c>
      <c r="B11301" t="s">
        <v>36045</v>
      </c>
      <c r="I11301" t="s">
        <v>4</v>
      </c>
      <c r="J11301">
        <v>81.11</v>
      </c>
      <c r="M11301">
        <v>81.11</v>
      </c>
      <c r="N11301">
        <f t="shared" si="176"/>
        <v>0</v>
      </c>
    </row>
    <row r="11302" spans="1:14" x14ac:dyDescent="0.2">
      <c r="A11302" t="s">
        <v>11528</v>
      </c>
      <c r="B11302" t="s">
        <v>36045</v>
      </c>
      <c r="I11302" t="s">
        <v>4</v>
      </c>
      <c r="J11302">
        <v>78.69</v>
      </c>
      <c r="M11302">
        <v>78.69</v>
      </c>
      <c r="N11302">
        <f t="shared" si="176"/>
        <v>0</v>
      </c>
    </row>
    <row r="11303" spans="1:14" x14ac:dyDescent="0.2">
      <c r="A11303" t="s">
        <v>11529</v>
      </c>
      <c r="B11303" t="s">
        <v>36046</v>
      </c>
      <c r="I11303" t="s">
        <v>4</v>
      </c>
      <c r="J11303">
        <v>61.05</v>
      </c>
      <c r="M11303">
        <v>61.05</v>
      </c>
      <c r="N11303">
        <f t="shared" si="176"/>
        <v>0</v>
      </c>
    </row>
    <row r="11304" spans="1:14" x14ac:dyDescent="0.2">
      <c r="A11304" t="s">
        <v>11530</v>
      </c>
      <c r="B11304" t="s">
        <v>36046</v>
      </c>
      <c r="I11304" t="s">
        <v>4</v>
      </c>
      <c r="J11304">
        <v>58.53</v>
      </c>
      <c r="M11304">
        <v>58.53</v>
      </c>
      <c r="N11304">
        <f t="shared" si="176"/>
        <v>0</v>
      </c>
    </row>
    <row r="11305" spans="1:14" x14ac:dyDescent="0.2">
      <c r="A11305" t="s">
        <v>11531</v>
      </c>
      <c r="B11305" t="s">
        <v>36047</v>
      </c>
      <c r="I11305" t="s">
        <v>4</v>
      </c>
      <c r="J11305">
        <v>50.83</v>
      </c>
      <c r="M11305">
        <v>50.83</v>
      </c>
      <c r="N11305">
        <f t="shared" si="176"/>
        <v>0</v>
      </c>
    </row>
    <row r="11306" spans="1:14" x14ac:dyDescent="0.2">
      <c r="A11306" t="s">
        <v>11532</v>
      </c>
      <c r="B11306" t="s">
        <v>36047</v>
      </c>
      <c r="I11306" t="s">
        <v>4</v>
      </c>
      <c r="J11306">
        <v>48.41</v>
      </c>
      <c r="M11306">
        <v>48.41</v>
      </c>
      <c r="N11306">
        <f t="shared" si="176"/>
        <v>0</v>
      </c>
    </row>
    <row r="11307" spans="1:14" x14ac:dyDescent="0.2">
      <c r="A11307" t="s">
        <v>11533</v>
      </c>
      <c r="B11307" t="s">
        <v>36048</v>
      </c>
      <c r="I11307" t="s">
        <v>4</v>
      </c>
      <c r="J11307">
        <v>84.14</v>
      </c>
      <c r="M11307">
        <v>84.14</v>
      </c>
      <c r="N11307">
        <f t="shared" si="176"/>
        <v>0</v>
      </c>
    </row>
    <row r="11308" spans="1:14" x14ac:dyDescent="0.2">
      <c r="A11308" t="s">
        <v>11534</v>
      </c>
      <c r="B11308" t="s">
        <v>36048</v>
      </c>
      <c r="I11308" t="s">
        <v>4</v>
      </c>
      <c r="J11308">
        <v>81.14</v>
      </c>
      <c r="M11308">
        <v>81.14</v>
      </c>
      <c r="N11308">
        <f t="shared" si="176"/>
        <v>0</v>
      </c>
    </row>
    <row r="11309" spans="1:14" x14ac:dyDescent="0.2">
      <c r="A11309" t="s">
        <v>11535</v>
      </c>
      <c r="B11309" t="s">
        <v>36049</v>
      </c>
      <c r="I11309" t="s">
        <v>4</v>
      </c>
      <c r="J11309">
        <v>80.05</v>
      </c>
      <c r="M11309">
        <v>80.05</v>
      </c>
      <c r="N11309">
        <f t="shared" si="176"/>
        <v>0</v>
      </c>
    </row>
    <row r="11310" spans="1:14" x14ac:dyDescent="0.2">
      <c r="A11310" t="s">
        <v>11536</v>
      </c>
      <c r="B11310" t="s">
        <v>36049</v>
      </c>
      <c r="I11310" t="s">
        <v>4</v>
      </c>
      <c r="J11310">
        <v>77.22</v>
      </c>
      <c r="M11310">
        <v>77.22</v>
      </c>
      <c r="N11310">
        <f t="shared" si="176"/>
        <v>0</v>
      </c>
    </row>
    <row r="11311" spans="1:14" x14ac:dyDescent="0.2">
      <c r="A11311" t="s">
        <v>11537</v>
      </c>
      <c r="B11311" t="s">
        <v>36050</v>
      </c>
      <c r="I11311" t="s">
        <v>4</v>
      </c>
      <c r="J11311">
        <v>119.85</v>
      </c>
      <c r="M11311">
        <v>119.85</v>
      </c>
      <c r="N11311">
        <f t="shared" si="176"/>
        <v>0</v>
      </c>
    </row>
    <row r="11312" spans="1:14" x14ac:dyDescent="0.2">
      <c r="A11312" t="s">
        <v>11538</v>
      </c>
      <c r="B11312" t="s">
        <v>36050</v>
      </c>
      <c r="I11312" t="s">
        <v>4</v>
      </c>
      <c r="J11312">
        <v>116.74</v>
      </c>
      <c r="M11312">
        <v>116.74</v>
      </c>
      <c r="N11312">
        <f t="shared" si="176"/>
        <v>0</v>
      </c>
    </row>
    <row r="11313" spans="1:14" x14ac:dyDescent="0.2">
      <c r="A11313" t="s">
        <v>11539</v>
      </c>
      <c r="B11313" t="s">
        <v>36051</v>
      </c>
      <c r="I11313" t="s">
        <v>4</v>
      </c>
      <c r="J11313">
        <v>109.39</v>
      </c>
      <c r="M11313">
        <v>109.39</v>
      </c>
      <c r="N11313">
        <f t="shared" si="176"/>
        <v>0</v>
      </c>
    </row>
    <row r="11314" spans="1:14" x14ac:dyDescent="0.2">
      <c r="A11314" t="s">
        <v>11540</v>
      </c>
      <c r="B11314" t="s">
        <v>36051</v>
      </c>
      <c r="I11314" t="s">
        <v>4</v>
      </c>
      <c r="J11314">
        <v>106.97</v>
      </c>
      <c r="M11314">
        <v>106.97</v>
      </c>
      <c r="N11314">
        <f t="shared" si="176"/>
        <v>0</v>
      </c>
    </row>
    <row r="11315" spans="1:14" x14ac:dyDescent="0.2">
      <c r="A11315" t="s">
        <v>11541</v>
      </c>
      <c r="B11315" t="s">
        <v>36052</v>
      </c>
      <c r="I11315" t="s">
        <v>4</v>
      </c>
      <c r="J11315">
        <v>64.03</v>
      </c>
      <c r="M11315">
        <v>64.03</v>
      </c>
      <c r="N11315">
        <f t="shared" si="176"/>
        <v>0</v>
      </c>
    </row>
    <row r="11316" spans="1:14" x14ac:dyDescent="0.2">
      <c r="A11316" t="s">
        <v>11542</v>
      </c>
      <c r="B11316" t="s">
        <v>36052</v>
      </c>
      <c r="I11316" t="s">
        <v>4</v>
      </c>
      <c r="J11316">
        <v>61.56</v>
      </c>
      <c r="M11316">
        <v>61.56</v>
      </c>
      <c r="N11316">
        <f t="shared" si="176"/>
        <v>0</v>
      </c>
    </row>
    <row r="11317" spans="1:14" x14ac:dyDescent="0.2">
      <c r="A11317" t="s">
        <v>11543</v>
      </c>
      <c r="B11317" t="s">
        <v>36053</v>
      </c>
      <c r="I11317" t="s">
        <v>4</v>
      </c>
      <c r="J11317">
        <v>60.64</v>
      </c>
      <c r="M11317">
        <v>60.64</v>
      </c>
      <c r="N11317">
        <f t="shared" si="176"/>
        <v>0</v>
      </c>
    </row>
    <row r="11318" spans="1:14" x14ac:dyDescent="0.2">
      <c r="A11318" t="s">
        <v>11544</v>
      </c>
      <c r="B11318" t="s">
        <v>36053</v>
      </c>
      <c r="I11318" t="s">
        <v>4</v>
      </c>
      <c r="J11318">
        <v>58.22</v>
      </c>
      <c r="M11318">
        <v>58.22</v>
      </c>
      <c r="N11318">
        <f t="shared" si="176"/>
        <v>0</v>
      </c>
    </row>
    <row r="11319" spans="1:14" x14ac:dyDescent="0.2">
      <c r="A11319" t="s">
        <v>11545</v>
      </c>
      <c r="B11319" t="s">
        <v>36054</v>
      </c>
      <c r="I11319" t="s">
        <v>4</v>
      </c>
      <c r="J11319">
        <v>71.16</v>
      </c>
      <c r="M11319">
        <v>71.16</v>
      </c>
      <c r="N11319">
        <f t="shared" si="176"/>
        <v>0</v>
      </c>
    </row>
    <row r="11320" spans="1:14" x14ac:dyDescent="0.2">
      <c r="A11320" t="s">
        <v>11546</v>
      </c>
      <c r="B11320" t="s">
        <v>36054</v>
      </c>
      <c r="I11320" t="s">
        <v>4</v>
      </c>
      <c r="J11320">
        <v>68.67</v>
      </c>
      <c r="M11320">
        <v>68.67</v>
      </c>
      <c r="N11320">
        <f t="shared" si="176"/>
        <v>0</v>
      </c>
    </row>
    <row r="11321" spans="1:14" x14ac:dyDescent="0.2">
      <c r="A11321" t="s">
        <v>11547</v>
      </c>
      <c r="B11321" t="s">
        <v>36055</v>
      </c>
      <c r="I11321" t="s">
        <v>4</v>
      </c>
      <c r="J11321">
        <v>67.19</v>
      </c>
      <c r="M11321">
        <v>67.19</v>
      </c>
      <c r="N11321">
        <f t="shared" si="176"/>
        <v>0</v>
      </c>
    </row>
    <row r="11322" spans="1:14" x14ac:dyDescent="0.2">
      <c r="A11322" t="s">
        <v>11548</v>
      </c>
      <c r="B11322" t="s">
        <v>36055</v>
      </c>
      <c r="I11322" t="s">
        <v>4</v>
      </c>
      <c r="J11322">
        <v>64.77</v>
      </c>
      <c r="M11322">
        <v>64.77</v>
      </c>
      <c r="N11322">
        <f t="shared" si="176"/>
        <v>0</v>
      </c>
    </row>
    <row r="11323" spans="1:14" x14ac:dyDescent="0.2">
      <c r="A11323" t="s">
        <v>11549</v>
      </c>
      <c r="B11323" t="s">
        <v>36056</v>
      </c>
      <c r="I11323" t="s">
        <v>4</v>
      </c>
      <c r="J11323">
        <v>106.44</v>
      </c>
      <c r="M11323">
        <v>106.44</v>
      </c>
      <c r="N11323">
        <f t="shared" si="176"/>
        <v>0</v>
      </c>
    </row>
    <row r="11324" spans="1:14" x14ac:dyDescent="0.2">
      <c r="A11324" t="s">
        <v>11550</v>
      </c>
      <c r="B11324" t="s">
        <v>36056</v>
      </c>
      <c r="I11324" t="s">
        <v>4</v>
      </c>
      <c r="J11324">
        <v>103.91</v>
      </c>
      <c r="M11324">
        <v>103.91</v>
      </c>
      <c r="N11324">
        <f t="shared" si="176"/>
        <v>0</v>
      </c>
    </row>
    <row r="11325" spans="1:14" x14ac:dyDescent="0.2">
      <c r="A11325" t="s">
        <v>11551</v>
      </c>
      <c r="B11325" t="s">
        <v>36057</v>
      </c>
      <c r="I11325" t="s">
        <v>4</v>
      </c>
      <c r="J11325">
        <v>99.9</v>
      </c>
      <c r="M11325">
        <v>99.9</v>
      </c>
      <c r="N11325">
        <f t="shared" si="176"/>
        <v>0</v>
      </c>
    </row>
    <row r="11326" spans="1:14" x14ac:dyDescent="0.2">
      <c r="A11326" t="s">
        <v>11552</v>
      </c>
      <c r="B11326" t="s">
        <v>36057</v>
      </c>
      <c r="I11326" t="s">
        <v>4</v>
      </c>
      <c r="J11326">
        <v>97.48</v>
      </c>
      <c r="M11326">
        <v>97.48</v>
      </c>
      <c r="N11326">
        <f t="shared" si="176"/>
        <v>0</v>
      </c>
    </row>
    <row r="11327" spans="1:14" x14ac:dyDescent="0.2">
      <c r="A11327" t="s">
        <v>11553</v>
      </c>
      <c r="B11327" t="s">
        <v>36058</v>
      </c>
      <c r="I11327" t="s">
        <v>3</v>
      </c>
      <c r="J11327">
        <v>322.63</v>
      </c>
      <c r="M11327">
        <v>322.63</v>
      </c>
      <c r="N11327">
        <f t="shared" si="176"/>
        <v>0</v>
      </c>
    </row>
    <row r="11328" spans="1:14" x14ac:dyDescent="0.2">
      <c r="A11328" t="s">
        <v>11554</v>
      </c>
      <c r="B11328" t="s">
        <v>36058</v>
      </c>
      <c r="I11328" t="s">
        <v>3</v>
      </c>
      <c r="J11328">
        <v>310.26</v>
      </c>
      <c r="M11328">
        <v>310.26</v>
      </c>
      <c r="N11328">
        <f t="shared" si="176"/>
        <v>0</v>
      </c>
    </row>
    <row r="11329" spans="1:14" x14ac:dyDescent="0.2">
      <c r="A11329" t="s">
        <v>11555</v>
      </c>
      <c r="B11329" t="s">
        <v>36059</v>
      </c>
      <c r="I11329" t="s">
        <v>3</v>
      </c>
      <c r="J11329">
        <v>267.75</v>
      </c>
      <c r="M11329">
        <v>267.75</v>
      </c>
      <c r="N11329">
        <f t="shared" si="176"/>
        <v>0</v>
      </c>
    </row>
    <row r="11330" spans="1:14" x14ac:dyDescent="0.2">
      <c r="A11330" t="s">
        <v>11556</v>
      </c>
      <c r="B11330" t="s">
        <v>36059</v>
      </c>
      <c r="I11330" t="s">
        <v>3</v>
      </c>
      <c r="J11330">
        <v>256.26</v>
      </c>
      <c r="M11330">
        <v>256.26</v>
      </c>
      <c r="N11330">
        <f t="shared" si="176"/>
        <v>0</v>
      </c>
    </row>
    <row r="11331" spans="1:14" x14ac:dyDescent="0.2">
      <c r="A11331" t="s">
        <v>11557</v>
      </c>
      <c r="B11331" t="s">
        <v>36060</v>
      </c>
      <c r="I11331" t="s">
        <v>3</v>
      </c>
      <c r="J11331">
        <v>292.97000000000003</v>
      </c>
      <c r="M11331">
        <v>292.97000000000003</v>
      </c>
      <c r="N11331">
        <f t="shared" si="176"/>
        <v>0</v>
      </c>
    </row>
    <row r="11332" spans="1:14" x14ac:dyDescent="0.2">
      <c r="A11332" t="s">
        <v>11558</v>
      </c>
      <c r="B11332" t="s">
        <v>36060</v>
      </c>
      <c r="I11332" t="s">
        <v>3</v>
      </c>
      <c r="J11332">
        <v>286.57</v>
      </c>
      <c r="M11332">
        <v>286.57</v>
      </c>
      <c r="N11332">
        <f t="shared" ref="N11332:N11395" si="177">J11332-M11332</f>
        <v>0</v>
      </c>
    </row>
    <row r="11333" spans="1:14" x14ac:dyDescent="0.2">
      <c r="A11333" t="s">
        <v>11559</v>
      </c>
      <c r="B11333" t="s">
        <v>36061</v>
      </c>
      <c r="I11333" t="s">
        <v>3</v>
      </c>
      <c r="J11333">
        <v>250.93</v>
      </c>
      <c r="M11333">
        <v>250.93</v>
      </c>
      <c r="N11333">
        <f t="shared" si="177"/>
        <v>0</v>
      </c>
    </row>
    <row r="11334" spans="1:14" x14ac:dyDescent="0.2">
      <c r="A11334" t="s">
        <v>11560</v>
      </c>
      <c r="B11334" t="s">
        <v>36061</v>
      </c>
      <c r="I11334" t="s">
        <v>3</v>
      </c>
      <c r="J11334">
        <v>245.18</v>
      </c>
      <c r="M11334">
        <v>245.18</v>
      </c>
      <c r="N11334">
        <f t="shared" si="177"/>
        <v>0</v>
      </c>
    </row>
    <row r="11335" spans="1:14" x14ac:dyDescent="0.2">
      <c r="A11335" t="s">
        <v>11561</v>
      </c>
      <c r="B11335" t="s">
        <v>36062</v>
      </c>
      <c r="I11335" t="s">
        <v>3</v>
      </c>
      <c r="J11335">
        <v>334.3</v>
      </c>
      <c r="M11335">
        <v>334.3</v>
      </c>
      <c r="N11335">
        <f t="shared" si="177"/>
        <v>0</v>
      </c>
    </row>
    <row r="11336" spans="1:14" x14ac:dyDescent="0.2">
      <c r="A11336" t="s">
        <v>11562</v>
      </c>
      <c r="B11336" t="s">
        <v>36062</v>
      </c>
      <c r="I11336" t="s">
        <v>3</v>
      </c>
      <c r="J11336">
        <v>321.93</v>
      </c>
      <c r="M11336">
        <v>321.93</v>
      </c>
      <c r="N11336">
        <f t="shared" si="177"/>
        <v>0</v>
      </c>
    </row>
    <row r="11337" spans="1:14" x14ac:dyDescent="0.2">
      <c r="A11337" t="s">
        <v>11563</v>
      </c>
      <c r="B11337" t="s">
        <v>36063</v>
      </c>
      <c r="I11337" t="s">
        <v>3</v>
      </c>
      <c r="J11337">
        <v>293.95999999999998</v>
      </c>
      <c r="M11337">
        <v>293.95999999999998</v>
      </c>
      <c r="N11337">
        <f t="shared" si="177"/>
        <v>0</v>
      </c>
    </row>
    <row r="11338" spans="1:14" x14ac:dyDescent="0.2">
      <c r="A11338" t="s">
        <v>11564</v>
      </c>
      <c r="B11338" t="s">
        <v>36063</v>
      </c>
      <c r="I11338" t="s">
        <v>3</v>
      </c>
      <c r="J11338">
        <v>282.47000000000003</v>
      </c>
      <c r="M11338">
        <v>282.47000000000003</v>
      </c>
      <c r="N11338">
        <f t="shared" si="177"/>
        <v>0</v>
      </c>
    </row>
    <row r="11339" spans="1:14" x14ac:dyDescent="0.2">
      <c r="A11339" t="s">
        <v>11565</v>
      </c>
      <c r="B11339" t="s">
        <v>36064</v>
      </c>
      <c r="I11339" t="s">
        <v>3</v>
      </c>
      <c r="J11339">
        <v>64.83</v>
      </c>
      <c r="M11339">
        <v>64.83</v>
      </c>
      <c r="N11339">
        <f t="shared" si="177"/>
        <v>0</v>
      </c>
    </row>
    <row r="11340" spans="1:14" x14ac:dyDescent="0.2">
      <c r="A11340" t="s">
        <v>11566</v>
      </c>
      <c r="B11340" t="s">
        <v>36064</v>
      </c>
      <c r="I11340" t="s">
        <v>3</v>
      </c>
      <c r="J11340">
        <v>60.61</v>
      </c>
      <c r="M11340">
        <v>60.61</v>
      </c>
      <c r="N11340">
        <f t="shared" si="177"/>
        <v>0</v>
      </c>
    </row>
    <row r="11341" spans="1:14" x14ac:dyDescent="0.2">
      <c r="A11341" t="s">
        <v>11567</v>
      </c>
      <c r="B11341" t="s">
        <v>36065</v>
      </c>
      <c r="I11341" t="s">
        <v>3</v>
      </c>
      <c r="J11341">
        <v>65.760000000000005</v>
      </c>
      <c r="M11341">
        <v>65.760000000000005</v>
      </c>
      <c r="N11341">
        <f t="shared" si="177"/>
        <v>0</v>
      </c>
    </row>
    <row r="11342" spans="1:14" x14ac:dyDescent="0.2">
      <c r="A11342" t="s">
        <v>11568</v>
      </c>
      <c r="B11342" t="s">
        <v>36065</v>
      </c>
      <c r="I11342" t="s">
        <v>3</v>
      </c>
      <c r="J11342">
        <v>62.32</v>
      </c>
      <c r="M11342">
        <v>62.32</v>
      </c>
      <c r="N11342">
        <f t="shared" si="177"/>
        <v>0</v>
      </c>
    </row>
    <row r="11343" spans="1:14" x14ac:dyDescent="0.2">
      <c r="A11343" t="s">
        <v>11569</v>
      </c>
      <c r="B11343" t="s">
        <v>36066</v>
      </c>
      <c r="I11343" t="s">
        <v>3</v>
      </c>
      <c r="J11343">
        <v>75.59</v>
      </c>
      <c r="M11343">
        <v>75.59</v>
      </c>
      <c r="N11343">
        <f t="shared" si="177"/>
        <v>0</v>
      </c>
    </row>
    <row r="11344" spans="1:14" x14ac:dyDescent="0.2">
      <c r="A11344" t="s">
        <v>11570</v>
      </c>
      <c r="B11344" t="s">
        <v>36066</v>
      </c>
      <c r="I11344" t="s">
        <v>3</v>
      </c>
      <c r="J11344">
        <v>71.84</v>
      </c>
      <c r="M11344">
        <v>71.84</v>
      </c>
      <c r="N11344">
        <f t="shared" si="177"/>
        <v>0</v>
      </c>
    </row>
    <row r="11345" spans="1:14" x14ac:dyDescent="0.2">
      <c r="A11345" t="s">
        <v>11571</v>
      </c>
      <c r="B11345" t="s">
        <v>36067</v>
      </c>
      <c r="I11345" t="s">
        <v>3</v>
      </c>
      <c r="J11345">
        <v>91.25</v>
      </c>
      <c r="M11345">
        <v>91.25</v>
      </c>
      <c r="N11345">
        <f t="shared" si="177"/>
        <v>0</v>
      </c>
    </row>
    <row r="11346" spans="1:14" x14ac:dyDescent="0.2">
      <c r="A11346" t="s">
        <v>11572</v>
      </c>
      <c r="B11346" t="s">
        <v>36067</v>
      </c>
      <c r="I11346" t="s">
        <v>3</v>
      </c>
      <c r="J11346">
        <v>87.04</v>
      </c>
      <c r="M11346">
        <v>87.04</v>
      </c>
      <c r="N11346">
        <f t="shared" si="177"/>
        <v>0</v>
      </c>
    </row>
    <row r="11347" spans="1:14" x14ac:dyDescent="0.2">
      <c r="A11347" t="s">
        <v>11573</v>
      </c>
      <c r="B11347" t="s">
        <v>36068</v>
      </c>
      <c r="I11347" t="s">
        <v>3</v>
      </c>
      <c r="J11347">
        <v>78.069999999999993</v>
      </c>
      <c r="M11347">
        <v>78.069999999999993</v>
      </c>
      <c r="N11347">
        <f t="shared" si="177"/>
        <v>0</v>
      </c>
    </row>
    <row r="11348" spans="1:14" x14ac:dyDescent="0.2">
      <c r="A11348" t="s">
        <v>11574</v>
      </c>
      <c r="B11348" t="s">
        <v>36068</v>
      </c>
      <c r="I11348" t="s">
        <v>3</v>
      </c>
      <c r="J11348">
        <v>72.650000000000006</v>
      </c>
      <c r="M11348">
        <v>72.650000000000006</v>
      </c>
      <c r="N11348">
        <f t="shared" si="177"/>
        <v>0</v>
      </c>
    </row>
    <row r="11349" spans="1:14" x14ac:dyDescent="0.2">
      <c r="A11349" t="s">
        <v>11575</v>
      </c>
      <c r="B11349" t="s">
        <v>36069</v>
      </c>
      <c r="I11349" t="s">
        <v>3</v>
      </c>
      <c r="J11349">
        <v>94.88</v>
      </c>
      <c r="M11349">
        <v>94.88</v>
      </c>
      <c r="N11349">
        <f t="shared" si="177"/>
        <v>0</v>
      </c>
    </row>
    <row r="11350" spans="1:14" x14ac:dyDescent="0.2">
      <c r="A11350" t="s">
        <v>11576</v>
      </c>
      <c r="B11350" t="s">
        <v>36069</v>
      </c>
      <c r="I11350" t="s">
        <v>3</v>
      </c>
      <c r="J11350">
        <v>88.79</v>
      </c>
      <c r="M11350">
        <v>88.79</v>
      </c>
      <c r="N11350">
        <f t="shared" si="177"/>
        <v>0</v>
      </c>
    </row>
    <row r="11351" spans="1:14" x14ac:dyDescent="0.2">
      <c r="A11351" t="s">
        <v>11577</v>
      </c>
      <c r="B11351" t="s">
        <v>36070</v>
      </c>
      <c r="I11351" t="s">
        <v>3</v>
      </c>
      <c r="J11351">
        <v>87.36</v>
      </c>
      <c r="M11351">
        <v>87.36</v>
      </c>
      <c r="N11351">
        <f t="shared" si="177"/>
        <v>0</v>
      </c>
    </row>
    <row r="11352" spans="1:14" x14ac:dyDescent="0.2">
      <c r="A11352" t="s">
        <v>11578</v>
      </c>
      <c r="B11352" t="s">
        <v>36070</v>
      </c>
      <c r="I11352" t="s">
        <v>3</v>
      </c>
      <c r="J11352">
        <v>81.48</v>
      </c>
      <c r="M11352">
        <v>81.48</v>
      </c>
      <c r="N11352">
        <f t="shared" si="177"/>
        <v>0</v>
      </c>
    </row>
    <row r="11353" spans="1:14" x14ac:dyDescent="0.2">
      <c r="A11353" t="s">
        <v>11579</v>
      </c>
      <c r="B11353" t="s">
        <v>36071</v>
      </c>
      <c r="I11353" t="s">
        <v>3</v>
      </c>
      <c r="J11353">
        <v>88.46</v>
      </c>
      <c r="M11353">
        <v>88.46</v>
      </c>
      <c r="N11353">
        <f t="shared" si="177"/>
        <v>0</v>
      </c>
    </row>
    <row r="11354" spans="1:14" x14ac:dyDescent="0.2">
      <c r="A11354" t="s">
        <v>11580</v>
      </c>
      <c r="B11354" t="s">
        <v>36071</v>
      </c>
      <c r="I11354" t="s">
        <v>3</v>
      </c>
      <c r="J11354">
        <v>81.599999999999994</v>
      </c>
      <c r="M11354">
        <v>81.599999999999994</v>
      </c>
      <c r="N11354">
        <f t="shared" si="177"/>
        <v>0</v>
      </c>
    </row>
    <row r="11355" spans="1:14" x14ac:dyDescent="0.2">
      <c r="A11355" t="s">
        <v>11581</v>
      </c>
      <c r="B11355" t="s">
        <v>36072</v>
      </c>
      <c r="I11355" t="s">
        <v>3</v>
      </c>
      <c r="J11355">
        <v>59.91</v>
      </c>
      <c r="M11355">
        <v>59.91</v>
      </c>
      <c r="N11355">
        <f t="shared" si="177"/>
        <v>0</v>
      </c>
    </row>
    <row r="11356" spans="1:14" x14ac:dyDescent="0.2">
      <c r="A11356" t="s">
        <v>11582</v>
      </c>
      <c r="B11356" t="s">
        <v>36072</v>
      </c>
      <c r="I11356" t="s">
        <v>3</v>
      </c>
      <c r="J11356">
        <v>54.24</v>
      </c>
      <c r="M11356">
        <v>54.24</v>
      </c>
      <c r="N11356">
        <f t="shared" si="177"/>
        <v>0</v>
      </c>
    </row>
    <row r="11357" spans="1:14" x14ac:dyDescent="0.2">
      <c r="A11357" t="s">
        <v>11583</v>
      </c>
      <c r="B11357" t="s">
        <v>36073</v>
      </c>
      <c r="I11357" t="s">
        <v>3</v>
      </c>
      <c r="J11357">
        <v>61.17</v>
      </c>
      <c r="M11357">
        <v>61.17</v>
      </c>
      <c r="N11357">
        <f t="shared" si="177"/>
        <v>0</v>
      </c>
    </row>
    <row r="11358" spans="1:14" x14ac:dyDescent="0.2">
      <c r="A11358" t="s">
        <v>11584</v>
      </c>
      <c r="B11358" t="s">
        <v>36073</v>
      </c>
      <c r="I11358" t="s">
        <v>3</v>
      </c>
      <c r="J11358">
        <v>57.49</v>
      </c>
      <c r="M11358">
        <v>57.49</v>
      </c>
      <c r="N11358">
        <f t="shared" si="177"/>
        <v>0</v>
      </c>
    </row>
    <row r="11359" spans="1:14" x14ac:dyDescent="0.2">
      <c r="A11359" t="s">
        <v>11585</v>
      </c>
      <c r="B11359" t="s">
        <v>36074</v>
      </c>
      <c r="I11359" t="s">
        <v>3</v>
      </c>
      <c r="J11359">
        <v>61.38</v>
      </c>
      <c r="M11359">
        <v>61.38</v>
      </c>
      <c r="N11359">
        <f t="shared" si="177"/>
        <v>0</v>
      </c>
    </row>
    <row r="11360" spans="1:14" x14ac:dyDescent="0.2">
      <c r="A11360" t="s">
        <v>11586</v>
      </c>
      <c r="B11360" t="s">
        <v>36074</v>
      </c>
      <c r="I11360" t="s">
        <v>3</v>
      </c>
      <c r="J11360">
        <v>58.42</v>
      </c>
      <c r="M11360">
        <v>58.42</v>
      </c>
      <c r="N11360">
        <f t="shared" si="177"/>
        <v>0</v>
      </c>
    </row>
    <row r="11361" spans="1:14" x14ac:dyDescent="0.2">
      <c r="A11361" t="s">
        <v>11587</v>
      </c>
      <c r="B11361" t="s">
        <v>36075</v>
      </c>
      <c r="I11361" t="s">
        <v>3</v>
      </c>
      <c r="J11361">
        <v>69.819999999999993</v>
      </c>
      <c r="M11361">
        <v>69.819999999999993</v>
      </c>
      <c r="N11361">
        <f t="shared" si="177"/>
        <v>0</v>
      </c>
    </row>
    <row r="11362" spans="1:14" x14ac:dyDescent="0.2">
      <c r="A11362" t="s">
        <v>11588</v>
      </c>
      <c r="B11362" t="s">
        <v>36075</v>
      </c>
      <c r="I11362" t="s">
        <v>3</v>
      </c>
      <c r="J11362">
        <v>66.650000000000006</v>
      </c>
      <c r="M11362">
        <v>66.650000000000006</v>
      </c>
      <c r="N11362">
        <f t="shared" si="177"/>
        <v>0</v>
      </c>
    </row>
    <row r="11363" spans="1:14" x14ac:dyDescent="0.2">
      <c r="A11363" t="s">
        <v>11589</v>
      </c>
      <c r="B11363" t="s">
        <v>36076</v>
      </c>
      <c r="I11363" t="s">
        <v>3</v>
      </c>
      <c r="J11363">
        <v>82.48</v>
      </c>
      <c r="M11363">
        <v>82.48</v>
      </c>
      <c r="N11363">
        <f t="shared" si="177"/>
        <v>0</v>
      </c>
    </row>
    <row r="11364" spans="1:14" x14ac:dyDescent="0.2">
      <c r="A11364" t="s">
        <v>11590</v>
      </c>
      <c r="B11364" t="s">
        <v>36076</v>
      </c>
      <c r="I11364" t="s">
        <v>3</v>
      </c>
      <c r="J11364">
        <v>78.989999999999995</v>
      </c>
      <c r="M11364">
        <v>78.989999999999995</v>
      </c>
      <c r="N11364">
        <f t="shared" si="177"/>
        <v>0</v>
      </c>
    </row>
    <row r="11365" spans="1:14" x14ac:dyDescent="0.2">
      <c r="A11365" t="s">
        <v>11591</v>
      </c>
      <c r="B11365" t="s">
        <v>36077</v>
      </c>
      <c r="I11365" t="s">
        <v>3</v>
      </c>
      <c r="J11365">
        <v>31.55</v>
      </c>
      <c r="M11365">
        <v>31.55</v>
      </c>
      <c r="N11365">
        <f t="shared" si="177"/>
        <v>0</v>
      </c>
    </row>
    <row r="11366" spans="1:14" x14ac:dyDescent="0.2">
      <c r="A11366" t="s">
        <v>11592</v>
      </c>
      <c r="B11366" t="s">
        <v>36077</v>
      </c>
      <c r="I11366" t="s">
        <v>3</v>
      </c>
      <c r="J11366">
        <v>28.53</v>
      </c>
      <c r="M11366">
        <v>28.53</v>
      </c>
      <c r="N11366">
        <f t="shared" si="177"/>
        <v>0</v>
      </c>
    </row>
    <row r="11367" spans="1:14" x14ac:dyDescent="0.2">
      <c r="A11367" t="s">
        <v>11593</v>
      </c>
      <c r="B11367" t="s">
        <v>36078</v>
      </c>
      <c r="I11367" t="s">
        <v>3</v>
      </c>
      <c r="J11367">
        <v>122.88</v>
      </c>
      <c r="M11367">
        <v>122.88</v>
      </c>
      <c r="N11367">
        <f t="shared" si="177"/>
        <v>0</v>
      </c>
    </row>
    <row r="11368" spans="1:14" x14ac:dyDescent="0.2">
      <c r="A11368" t="s">
        <v>11594</v>
      </c>
      <c r="B11368" t="s">
        <v>36078</v>
      </c>
      <c r="I11368" t="s">
        <v>3</v>
      </c>
      <c r="J11368">
        <v>117.17</v>
      </c>
      <c r="M11368">
        <v>117.17</v>
      </c>
      <c r="N11368">
        <f t="shared" si="177"/>
        <v>0</v>
      </c>
    </row>
    <row r="11369" spans="1:14" x14ac:dyDescent="0.2">
      <c r="A11369" t="s">
        <v>11595</v>
      </c>
      <c r="B11369" t="s">
        <v>36079</v>
      </c>
      <c r="I11369" t="s">
        <v>3</v>
      </c>
      <c r="J11369">
        <v>83.73</v>
      </c>
      <c r="M11369">
        <v>83.73</v>
      </c>
      <c r="N11369">
        <f t="shared" si="177"/>
        <v>0</v>
      </c>
    </row>
    <row r="11370" spans="1:14" x14ac:dyDescent="0.2">
      <c r="A11370" t="s">
        <v>11596</v>
      </c>
      <c r="B11370" t="s">
        <v>36079</v>
      </c>
      <c r="I11370" t="s">
        <v>3</v>
      </c>
      <c r="J11370">
        <v>78.94</v>
      </c>
      <c r="M11370">
        <v>78.94</v>
      </c>
      <c r="N11370">
        <f t="shared" si="177"/>
        <v>0</v>
      </c>
    </row>
    <row r="11371" spans="1:14" x14ac:dyDescent="0.2">
      <c r="A11371" t="s">
        <v>11597</v>
      </c>
      <c r="B11371" t="s">
        <v>36080</v>
      </c>
      <c r="I11371" t="s">
        <v>3</v>
      </c>
      <c r="J11371">
        <v>151.97</v>
      </c>
      <c r="M11371">
        <v>151.97</v>
      </c>
      <c r="N11371">
        <f t="shared" si="177"/>
        <v>0</v>
      </c>
    </row>
    <row r="11372" spans="1:14" x14ac:dyDescent="0.2">
      <c r="A11372" t="s">
        <v>11598</v>
      </c>
      <c r="B11372" t="s">
        <v>36080</v>
      </c>
      <c r="I11372" t="s">
        <v>3</v>
      </c>
      <c r="J11372">
        <v>143.4</v>
      </c>
      <c r="M11372">
        <v>143.4</v>
      </c>
      <c r="N11372">
        <f t="shared" si="177"/>
        <v>0</v>
      </c>
    </row>
    <row r="11373" spans="1:14" x14ac:dyDescent="0.2">
      <c r="A11373" t="s">
        <v>11599</v>
      </c>
      <c r="B11373" t="s">
        <v>36081</v>
      </c>
      <c r="I11373" t="s">
        <v>3</v>
      </c>
      <c r="J11373">
        <v>114.5</v>
      </c>
      <c r="M11373">
        <v>114.5</v>
      </c>
      <c r="N11373">
        <f t="shared" si="177"/>
        <v>0</v>
      </c>
    </row>
    <row r="11374" spans="1:14" x14ac:dyDescent="0.2">
      <c r="A11374" t="s">
        <v>11600</v>
      </c>
      <c r="B11374" t="s">
        <v>36081</v>
      </c>
      <c r="I11374" t="s">
        <v>3</v>
      </c>
      <c r="J11374">
        <v>106.47</v>
      </c>
      <c r="M11374">
        <v>106.47</v>
      </c>
      <c r="N11374">
        <f t="shared" si="177"/>
        <v>0</v>
      </c>
    </row>
    <row r="11375" spans="1:14" x14ac:dyDescent="0.2">
      <c r="A11375" t="s">
        <v>11601</v>
      </c>
      <c r="B11375" t="s">
        <v>36082</v>
      </c>
      <c r="I11375" t="s">
        <v>3</v>
      </c>
      <c r="J11375">
        <v>143.71</v>
      </c>
      <c r="M11375">
        <v>143.71</v>
      </c>
      <c r="N11375">
        <f t="shared" si="177"/>
        <v>0</v>
      </c>
    </row>
    <row r="11376" spans="1:14" x14ac:dyDescent="0.2">
      <c r="A11376" t="s">
        <v>11602</v>
      </c>
      <c r="B11376" t="s">
        <v>36082</v>
      </c>
      <c r="I11376" t="s">
        <v>3</v>
      </c>
      <c r="J11376">
        <v>138</v>
      </c>
      <c r="M11376">
        <v>138</v>
      </c>
      <c r="N11376">
        <f t="shared" si="177"/>
        <v>0</v>
      </c>
    </row>
    <row r="11377" spans="1:14" x14ac:dyDescent="0.2">
      <c r="A11377" t="s">
        <v>11603</v>
      </c>
      <c r="B11377" t="s">
        <v>36083</v>
      </c>
      <c r="I11377" t="s">
        <v>3</v>
      </c>
      <c r="J11377">
        <v>109.64</v>
      </c>
      <c r="M11377">
        <v>109.64</v>
      </c>
      <c r="N11377">
        <f t="shared" si="177"/>
        <v>0</v>
      </c>
    </row>
    <row r="11378" spans="1:14" x14ac:dyDescent="0.2">
      <c r="A11378" t="s">
        <v>11604</v>
      </c>
      <c r="B11378" t="s">
        <v>36083</v>
      </c>
      <c r="I11378" t="s">
        <v>3</v>
      </c>
      <c r="J11378">
        <v>104.01</v>
      </c>
      <c r="M11378">
        <v>104.01</v>
      </c>
      <c r="N11378">
        <f t="shared" si="177"/>
        <v>0</v>
      </c>
    </row>
    <row r="11379" spans="1:14" x14ac:dyDescent="0.2">
      <c r="A11379" t="s">
        <v>11605</v>
      </c>
      <c r="B11379" t="s">
        <v>36084</v>
      </c>
      <c r="I11379" t="s">
        <v>3</v>
      </c>
      <c r="J11379">
        <v>165.71</v>
      </c>
      <c r="M11379">
        <v>165.71</v>
      </c>
      <c r="N11379">
        <f t="shared" si="177"/>
        <v>0</v>
      </c>
    </row>
    <row r="11380" spans="1:14" x14ac:dyDescent="0.2">
      <c r="A11380" t="s">
        <v>11606</v>
      </c>
      <c r="B11380" t="s">
        <v>36084</v>
      </c>
      <c r="I11380" t="s">
        <v>3</v>
      </c>
      <c r="J11380">
        <v>159.99</v>
      </c>
      <c r="M11380">
        <v>159.99</v>
      </c>
      <c r="N11380">
        <f t="shared" si="177"/>
        <v>0</v>
      </c>
    </row>
    <row r="11381" spans="1:14" x14ac:dyDescent="0.2">
      <c r="A11381" t="s">
        <v>11607</v>
      </c>
      <c r="B11381" t="s">
        <v>36085</v>
      </c>
      <c r="I11381" t="s">
        <v>3</v>
      </c>
      <c r="J11381">
        <v>132.22999999999999</v>
      </c>
      <c r="M11381">
        <v>132.22999999999999</v>
      </c>
      <c r="N11381">
        <f t="shared" si="177"/>
        <v>0</v>
      </c>
    </row>
    <row r="11382" spans="1:14" x14ac:dyDescent="0.2">
      <c r="A11382" t="s">
        <v>11608</v>
      </c>
      <c r="B11382" t="s">
        <v>36085</v>
      </c>
      <c r="I11382" t="s">
        <v>3</v>
      </c>
      <c r="J11382">
        <v>126.52</v>
      </c>
      <c r="M11382">
        <v>126.52</v>
      </c>
      <c r="N11382">
        <f t="shared" si="177"/>
        <v>0</v>
      </c>
    </row>
    <row r="11383" spans="1:14" x14ac:dyDescent="0.2">
      <c r="A11383" t="s">
        <v>11609</v>
      </c>
      <c r="B11383" t="s">
        <v>36086</v>
      </c>
      <c r="I11383" t="s">
        <v>3</v>
      </c>
      <c r="J11383">
        <v>36.700000000000003</v>
      </c>
      <c r="M11383">
        <v>36.700000000000003</v>
      </c>
      <c r="N11383">
        <f t="shared" si="177"/>
        <v>0</v>
      </c>
    </row>
    <row r="11384" spans="1:14" x14ac:dyDescent="0.2">
      <c r="A11384" t="s">
        <v>11610</v>
      </c>
      <c r="B11384" t="s">
        <v>36086</v>
      </c>
      <c r="I11384" t="s">
        <v>3</v>
      </c>
      <c r="J11384">
        <v>35.47</v>
      </c>
      <c r="M11384">
        <v>35.47</v>
      </c>
      <c r="N11384">
        <f t="shared" si="177"/>
        <v>0</v>
      </c>
    </row>
    <row r="11385" spans="1:14" x14ac:dyDescent="0.2">
      <c r="A11385" t="s">
        <v>11611</v>
      </c>
      <c r="B11385" t="s">
        <v>36087</v>
      </c>
      <c r="I11385" t="s">
        <v>3</v>
      </c>
      <c r="J11385">
        <v>45.73</v>
      </c>
      <c r="M11385">
        <v>45.73</v>
      </c>
      <c r="N11385">
        <f t="shared" si="177"/>
        <v>0</v>
      </c>
    </row>
    <row r="11386" spans="1:14" x14ac:dyDescent="0.2">
      <c r="A11386" t="s">
        <v>11612</v>
      </c>
      <c r="B11386" t="s">
        <v>36087</v>
      </c>
      <c r="I11386" t="s">
        <v>3</v>
      </c>
      <c r="J11386">
        <v>44.19</v>
      </c>
      <c r="M11386">
        <v>44.19</v>
      </c>
      <c r="N11386">
        <f t="shared" si="177"/>
        <v>0</v>
      </c>
    </row>
    <row r="11387" spans="1:14" x14ac:dyDescent="0.2">
      <c r="A11387" t="s">
        <v>11613</v>
      </c>
      <c r="B11387" t="s">
        <v>36088</v>
      </c>
      <c r="I11387" t="s">
        <v>3</v>
      </c>
      <c r="J11387">
        <v>79.8</v>
      </c>
      <c r="M11387">
        <v>79.8</v>
      </c>
      <c r="N11387">
        <f t="shared" si="177"/>
        <v>0</v>
      </c>
    </row>
    <row r="11388" spans="1:14" x14ac:dyDescent="0.2">
      <c r="A11388" t="s">
        <v>11614</v>
      </c>
      <c r="B11388" t="s">
        <v>36088</v>
      </c>
      <c r="I11388" t="s">
        <v>3</v>
      </c>
      <c r="J11388">
        <v>74.150000000000006</v>
      </c>
      <c r="M11388">
        <v>74.150000000000006</v>
      </c>
      <c r="N11388">
        <f t="shared" si="177"/>
        <v>0</v>
      </c>
    </row>
    <row r="11389" spans="1:14" x14ac:dyDescent="0.2">
      <c r="A11389" t="s">
        <v>11615</v>
      </c>
      <c r="B11389" t="s">
        <v>36089</v>
      </c>
      <c r="I11389" t="s">
        <v>3</v>
      </c>
      <c r="J11389">
        <v>84.76</v>
      </c>
      <c r="M11389">
        <v>84.76</v>
      </c>
      <c r="N11389">
        <f t="shared" si="177"/>
        <v>0</v>
      </c>
    </row>
    <row r="11390" spans="1:14" x14ac:dyDescent="0.2">
      <c r="A11390" t="s">
        <v>11616</v>
      </c>
      <c r="B11390" t="s">
        <v>36089</v>
      </c>
      <c r="I11390" t="s">
        <v>3</v>
      </c>
      <c r="J11390">
        <v>79.11</v>
      </c>
      <c r="M11390">
        <v>79.11</v>
      </c>
      <c r="N11390">
        <f t="shared" si="177"/>
        <v>0</v>
      </c>
    </row>
    <row r="11391" spans="1:14" x14ac:dyDescent="0.2">
      <c r="A11391" t="s">
        <v>11617</v>
      </c>
      <c r="B11391" t="s">
        <v>36090</v>
      </c>
      <c r="I11391" t="s">
        <v>3</v>
      </c>
      <c r="J11391">
        <v>71.92</v>
      </c>
      <c r="M11391">
        <v>71.92</v>
      </c>
      <c r="N11391">
        <f t="shared" si="177"/>
        <v>0</v>
      </c>
    </row>
    <row r="11392" spans="1:14" x14ac:dyDescent="0.2">
      <c r="A11392" t="s">
        <v>11618</v>
      </c>
      <c r="B11392" t="s">
        <v>36090</v>
      </c>
      <c r="I11392" t="s">
        <v>3</v>
      </c>
      <c r="J11392">
        <v>66.27</v>
      </c>
      <c r="M11392">
        <v>66.27</v>
      </c>
      <c r="N11392">
        <f t="shared" si="177"/>
        <v>0</v>
      </c>
    </row>
    <row r="11393" spans="1:14" x14ac:dyDescent="0.2">
      <c r="A11393" t="s">
        <v>11619</v>
      </c>
      <c r="B11393" t="s">
        <v>36091</v>
      </c>
      <c r="I11393" t="s">
        <v>3</v>
      </c>
      <c r="J11393">
        <v>83.02</v>
      </c>
      <c r="M11393">
        <v>83.02</v>
      </c>
      <c r="N11393">
        <f t="shared" si="177"/>
        <v>0</v>
      </c>
    </row>
    <row r="11394" spans="1:14" x14ac:dyDescent="0.2">
      <c r="A11394" t="s">
        <v>11620</v>
      </c>
      <c r="B11394" t="s">
        <v>36091</v>
      </c>
      <c r="I11394" t="s">
        <v>3</v>
      </c>
      <c r="J11394">
        <v>77.37</v>
      </c>
      <c r="M11394">
        <v>77.37</v>
      </c>
      <c r="N11394">
        <f t="shared" si="177"/>
        <v>0</v>
      </c>
    </row>
    <row r="11395" spans="1:14" x14ac:dyDescent="0.2">
      <c r="A11395" t="s">
        <v>11621</v>
      </c>
      <c r="B11395" t="s">
        <v>36092</v>
      </c>
      <c r="I11395" t="s">
        <v>4</v>
      </c>
      <c r="J11395">
        <v>25.92</v>
      </c>
      <c r="M11395">
        <v>25.92</v>
      </c>
      <c r="N11395">
        <f t="shared" si="177"/>
        <v>0</v>
      </c>
    </row>
    <row r="11396" spans="1:14" x14ac:dyDescent="0.2">
      <c r="A11396" t="s">
        <v>11622</v>
      </c>
      <c r="B11396" t="s">
        <v>36092</v>
      </c>
      <c r="I11396" t="s">
        <v>4</v>
      </c>
      <c r="J11396">
        <v>22.78</v>
      </c>
      <c r="M11396">
        <v>22.78</v>
      </c>
      <c r="N11396">
        <f t="shared" ref="N11396:N11459" si="178">J11396-M11396</f>
        <v>0</v>
      </c>
    </row>
    <row r="11397" spans="1:14" x14ac:dyDescent="0.2">
      <c r="A11397" t="s">
        <v>11623</v>
      </c>
      <c r="B11397" t="s">
        <v>36093</v>
      </c>
      <c r="I11397" t="s">
        <v>4</v>
      </c>
      <c r="J11397">
        <v>26.19</v>
      </c>
      <c r="M11397">
        <v>26.19</v>
      </c>
      <c r="N11397">
        <f t="shared" si="178"/>
        <v>0</v>
      </c>
    </row>
    <row r="11398" spans="1:14" x14ac:dyDescent="0.2">
      <c r="A11398" t="s">
        <v>11624</v>
      </c>
      <c r="B11398" t="s">
        <v>36093</v>
      </c>
      <c r="I11398" t="s">
        <v>4</v>
      </c>
      <c r="J11398">
        <v>23.05</v>
      </c>
      <c r="M11398">
        <v>23.05</v>
      </c>
      <c r="N11398">
        <f t="shared" si="178"/>
        <v>0</v>
      </c>
    </row>
    <row r="11399" spans="1:14" x14ac:dyDescent="0.2">
      <c r="A11399" t="s">
        <v>11625</v>
      </c>
      <c r="B11399" t="s">
        <v>36094</v>
      </c>
      <c r="I11399" t="s">
        <v>4</v>
      </c>
      <c r="J11399">
        <v>71.61</v>
      </c>
      <c r="M11399">
        <v>71.61</v>
      </c>
      <c r="N11399">
        <f t="shared" si="178"/>
        <v>0</v>
      </c>
    </row>
    <row r="11400" spans="1:14" x14ac:dyDescent="0.2">
      <c r="A11400" t="s">
        <v>11626</v>
      </c>
      <c r="B11400" t="s">
        <v>36094</v>
      </c>
      <c r="I11400" t="s">
        <v>4</v>
      </c>
      <c r="J11400">
        <v>65.67</v>
      </c>
      <c r="M11400">
        <v>65.67</v>
      </c>
      <c r="N11400">
        <f t="shared" si="178"/>
        <v>0</v>
      </c>
    </row>
    <row r="11401" spans="1:14" x14ac:dyDescent="0.2">
      <c r="A11401" t="s">
        <v>11627</v>
      </c>
      <c r="B11401" t="s">
        <v>36095</v>
      </c>
      <c r="I11401" t="s">
        <v>4</v>
      </c>
      <c r="J11401">
        <v>72.06</v>
      </c>
      <c r="M11401">
        <v>72.06</v>
      </c>
      <c r="N11401">
        <f t="shared" si="178"/>
        <v>0</v>
      </c>
    </row>
    <row r="11402" spans="1:14" x14ac:dyDescent="0.2">
      <c r="A11402" t="s">
        <v>11628</v>
      </c>
      <c r="B11402" t="s">
        <v>36095</v>
      </c>
      <c r="I11402" t="s">
        <v>4</v>
      </c>
      <c r="J11402">
        <v>66.13</v>
      </c>
      <c r="M11402">
        <v>66.13</v>
      </c>
      <c r="N11402">
        <f t="shared" si="178"/>
        <v>0</v>
      </c>
    </row>
    <row r="11403" spans="1:14" x14ac:dyDescent="0.2">
      <c r="A11403" t="s">
        <v>11629</v>
      </c>
      <c r="B11403" t="s">
        <v>36096</v>
      </c>
      <c r="I11403" t="s">
        <v>3</v>
      </c>
      <c r="J11403">
        <v>174.93</v>
      </c>
      <c r="M11403">
        <v>174.93</v>
      </c>
      <c r="N11403">
        <f t="shared" si="178"/>
        <v>0</v>
      </c>
    </row>
    <row r="11404" spans="1:14" x14ac:dyDescent="0.2">
      <c r="A11404" t="s">
        <v>11630</v>
      </c>
      <c r="B11404" t="s">
        <v>36096</v>
      </c>
      <c r="I11404" t="s">
        <v>3</v>
      </c>
      <c r="J11404">
        <v>158.22</v>
      </c>
      <c r="M11404">
        <v>158.22</v>
      </c>
      <c r="N11404">
        <f t="shared" si="178"/>
        <v>0</v>
      </c>
    </row>
    <row r="11405" spans="1:14" x14ac:dyDescent="0.2">
      <c r="A11405" t="s">
        <v>11631</v>
      </c>
      <c r="B11405" t="s">
        <v>36097</v>
      </c>
      <c r="I11405" t="s">
        <v>3</v>
      </c>
      <c r="J11405">
        <v>202.08</v>
      </c>
      <c r="M11405">
        <v>202.08</v>
      </c>
      <c r="N11405">
        <f t="shared" si="178"/>
        <v>0</v>
      </c>
    </row>
    <row r="11406" spans="1:14" x14ac:dyDescent="0.2">
      <c r="A11406" t="s">
        <v>11632</v>
      </c>
      <c r="B11406" t="s">
        <v>36097</v>
      </c>
      <c r="I11406" t="s">
        <v>3</v>
      </c>
      <c r="J11406">
        <v>182.89</v>
      </c>
      <c r="M11406">
        <v>182.89</v>
      </c>
      <c r="N11406">
        <f t="shared" si="178"/>
        <v>0</v>
      </c>
    </row>
    <row r="11407" spans="1:14" x14ac:dyDescent="0.2">
      <c r="A11407" t="s">
        <v>11633</v>
      </c>
      <c r="B11407" t="s">
        <v>36098</v>
      </c>
      <c r="I11407" t="s">
        <v>3</v>
      </c>
      <c r="J11407">
        <v>113.43</v>
      </c>
      <c r="M11407">
        <v>113.43</v>
      </c>
      <c r="N11407">
        <f t="shared" si="178"/>
        <v>0</v>
      </c>
    </row>
    <row r="11408" spans="1:14" x14ac:dyDescent="0.2">
      <c r="A11408" t="s">
        <v>11634</v>
      </c>
      <c r="B11408" t="s">
        <v>36098</v>
      </c>
      <c r="I11408" t="s">
        <v>3</v>
      </c>
      <c r="J11408">
        <v>100.88</v>
      </c>
      <c r="M11408">
        <v>100.88</v>
      </c>
      <c r="N11408">
        <f t="shared" si="178"/>
        <v>0</v>
      </c>
    </row>
    <row r="11409" spans="1:14" x14ac:dyDescent="0.2">
      <c r="A11409" t="s">
        <v>11635</v>
      </c>
      <c r="B11409" t="s">
        <v>36099</v>
      </c>
      <c r="I11409" t="s">
        <v>3</v>
      </c>
      <c r="J11409">
        <v>93.86</v>
      </c>
      <c r="M11409">
        <v>93.86</v>
      </c>
      <c r="N11409">
        <f t="shared" si="178"/>
        <v>0</v>
      </c>
    </row>
    <row r="11410" spans="1:14" x14ac:dyDescent="0.2">
      <c r="A11410" t="s">
        <v>11636</v>
      </c>
      <c r="B11410" t="s">
        <v>36099</v>
      </c>
      <c r="I11410" t="s">
        <v>3</v>
      </c>
      <c r="J11410">
        <v>81.319999999999993</v>
      </c>
      <c r="M11410">
        <v>81.319999999999993</v>
      </c>
      <c r="N11410">
        <f t="shared" si="178"/>
        <v>0</v>
      </c>
    </row>
    <row r="11411" spans="1:14" x14ac:dyDescent="0.2">
      <c r="A11411" t="s">
        <v>11637</v>
      </c>
      <c r="B11411" t="s">
        <v>36100</v>
      </c>
      <c r="I11411" t="s">
        <v>4</v>
      </c>
      <c r="J11411">
        <v>8.4700000000000006</v>
      </c>
      <c r="M11411">
        <v>8.4700000000000006</v>
      </c>
      <c r="N11411">
        <f t="shared" si="178"/>
        <v>0</v>
      </c>
    </row>
    <row r="11412" spans="1:14" x14ac:dyDescent="0.2">
      <c r="A11412" t="s">
        <v>11638</v>
      </c>
      <c r="B11412" t="s">
        <v>36100</v>
      </c>
      <c r="I11412" t="s">
        <v>4</v>
      </c>
      <c r="J11412">
        <v>7.56</v>
      </c>
      <c r="M11412">
        <v>7.56</v>
      </c>
      <c r="N11412">
        <f t="shared" si="178"/>
        <v>0</v>
      </c>
    </row>
    <row r="11413" spans="1:14" x14ac:dyDescent="0.2">
      <c r="A11413" t="s">
        <v>11639</v>
      </c>
      <c r="B11413" t="s">
        <v>36101</v>
      </c>
      <c r="I11413" t="s">
        <v>4</v>
      </c>
      <c r="J11413">
        <v>9.49</v>
      </c>
      <c r="M11413">
        <v>9.49</v>
      </c>
      <c r="N11413">
        <f t="shared" si="178"/>
        <v>0</v>
      </c>
    </row>
    <row r="11414" spans="1:14" x14ac:dyDescent="0.2">
      <c r="A11414" t="s">
        <v>11640</v>
      </c>
      <c r="B11414" t="s">
        <v>36101</v>
      </c>
      <c r="I11414" t="s">
        <v>4</v>
      </c>
      <c r="J11414">
        <v>8.58</v>
      </c>
      <c r="M11414">
        <v>8.58</v>
      </c>
      <c r="N11414">
        <f t="shared" si="178"/>
        <v>0</v>
      </c>
    </row>
    <row r="11415" spans="1:14" x14ac:dyDescent="0.2">
      <c r="A11415" t="s">
        <v>11641</v>
      </c>
      <c r="B11415" t="s">
        <v>36102</v>
      </c>
      <c r="I11415" t="s">
        <v>4</v>
      </c>
      <c r="J11415">
        <v>17.87</v>
      </c>
      <c r="M11415">
        <v>17.87</v>
      </c>
      <c r="N11415">
        <f t="shared" si="178"/>
        <v>0</v>
      </c>
    </row>
    <row r="11416" spans="1:14" x14ac:dyDescent="0.2">
      <c r="A11416" t="s">
        <v>11642</v>
      </c>
      <c r="B11416" t="s">
        <v>36102</v>
      </c>
      <c r="I11416" t="s">
        <v>4</v>
      </c>
      <c r="J11416">
        <v>16.96</v>
      </c>
      <c r="M11416">
        <v>16.96</v>
      </c>
      <c r="N11416">
        <f t="shared" si="178"/>
        <v>0</v>
      </c>
    </row>
    <row r="11417" spans="1:14" x14ac:dyDescent="0.2">
      <c r="A11417" t="s">
        <v>11643</v>
      </c>
      <c r="B11417" t="s">
        <v>36103</v>
      </c>
      <c r="I11417" t="s">
        <v>4</v>
      </c>
      <c r="J11417">
        <v>14.05</v>
      </c>
      <c r="M11417">
        <v>14.05</v>
      </c>
      <c r="N11417">
        <f t="shared" si="178"/>
        <v>0</v>
      </c>
    </row>
    <row r="11418" spans="1:14" x14ac:dyDescent="0.2">
      <c r="A11418" t="s">
        <v>11644</v>
      </c>
      <c r="B11418" t="s">
        <v>36103</v>
      </c>
      <c r="I11418" t="s">
        <v>4</v>
      </c>
      <c r="J11418">
        <v>12.31</v>
      </c>
      <c r="M11418">
        <v>12.31</v>
      </c>
      <c r="N11418">
        <f t="shared" si="178"/>
        <v>0</v>
      </c>
    </row>
    <row r="11419" spans="1:14" x14ac:dyDescent="0.2">
      <c r="A11419" t="s">
        <v>11645</v>
      </c>
      <c r="B11419" t="s">
        <v>36104</v>
      </c>
      <c r="I11419" t="s">
        <v>4</v>
      </c>
      <c r="J11419">
        <v>34.14</v>
      </c>
      <c r="M11419">
        <v>34.14</v>
      </c>
      <c r="N11419">
        <f t="shared" si="178"/>
        <v>0</v>
      </c>
    </row>
    <row r="11420" spans="1:14" x14ac:dyDescent="0.2">
      <c r="A11420" t="s">
        <v>11646</v>
      </c>
      <c r="B11420" t="s">
        <v>36104</v>
      </c>
      <c r="I11420" t="s">
        <v>4</v>
      </c>
      <c r="J11420">
        <v>31.61</v>
      </c>
      <c r="M11420">
        <v>31.61</v>
      </c>
      <c r="N11420">
        <f t="shared" si="178"/>
        <v>0</v>
      </c>
    </row>
    <row r="11421" spans="1:14" x14ac:dyDescent="0.2">
      <c r="A11421" t="s">
        <v>11647</v>
      </c>
      <c r="B11421" t="s">
        <v>36105</v>
      </c>
      <c r="I11421" t="s">
        <v>4</v>
      </c>
      <c r="J11421">
        <v>25.08</v>
      </c>
      <c r="M11421">
        <v>25.08</v>
      </c>
      <c r="N11421">
        <f t="shared" si="178"/>
        <v>0</v>
      </c>
    </row>
    <row r="11422" spans="1:14" x14ac:dyDescent="0.2">
      <c r="A11422" t="s">
        <v>11648</v>
      </c>
      <c r="B11422" t="s">
        <v>36105</v>
      </c>
      <c r="I11422" t="s">
        <v>4</v>
      </c>
      <c r="J11422">
        <v>23.36</v>
      </c>
      <c r="M11422">
        <v>23.36</v>
      </c>
      <c r="N11422">
        <f t="shared" si="178"/>
        <v>0</v>
      </c>
    </row>
    <row r="11423" spans="1:14" x14ac:dyDescent="0.2">
      <c r="A11423" t="s">
        <v>11649</v>
      </c>
      <c r="B11423" t="s">
        <v>11650</v>
      </c>
      <c r="I11423" t="s">
        <v>4</v>
      </c>
      <c r="J11423">
        <v>17.79</v>
      </c>
      <c r="M11423">
        <v>17.79</v>
      </c>
      <c r="N11423">
        <f t="shared" si="178"/>
        <v>0</v>
      </c>
    </row>
    <row r="11424" spans="1:14" x14ac:dyDescent="0.2">
      <c r="A11424" t="s">
        <v>11651</v>
      </c>
      <c r="B11424" t="s">
        <v>11650</v>
      </c>
      <c r="I11424" t="s">
        <v>4</v>
      </c>
      <c r="J11424">
        <v>15.49</v>
      </c>
      <c r="M11424">
        <v>15.49</v>
      </c>
      <c r="N11424">
        <f t="shared" si="178"/>
        <v>0</v>
      </c>
    </row>
    <row r="11425" spans="1:14" x14ac:dyDescent="0.2">
      <c r="A11425" t="s">
        <v>11652</v>
      </c>
      <c r="B11425" t="s">
        <v>11653</v>
      </c>
      <c r="I11425" t="s">
        <v>4</v>
      </c>
      <c r="J11425">
        <v>18.14</v>
      </c>
      <c r="M11425">
        <v>18.14</v>
      </c>
      <c r="N11425">
        <f t="shared" si="178"/>
        <v>0</v>
      </c>
    </row>
    <row r="11426" spans="1:14" x14ac:dyDescent="0.2">
      <c r="A11426" t="s">
        <v>11654</v>
      </c>
      <c r="B11426" t="s">
        <v>11653</v>
      </c>
      <c r="I11426" t="s">
        <v>4</v>
      </c>
      <c r="J11426">
        <v>15.85</v>
      </c>
      <c r="M11426">
        <v>15.85</v>
      </c>
      <c r="N11426">
        <f t="shared" si="178"/>
        <v>0</v>
      </c>
    </row>
    <row r="11427" spans="1:14" x14ac:dyDescent="0.2">
      <c r="A11427" t="s">
        <v>11655</v>
      </c>
      <c r="B11427" t="s">
        <v>36106</v>
      </c>
      <c r="I11427" t="s">
        <v>3</v>
      </c>
      <c r="J11427">
        <v>113.87</v>
      </c>
      <c r="M11427">
        <v>113.87</v>
      </c>
      <c r="N11427">
        <f t="shared" si="178"/>
        <v>0</v>
      </c>
    </row>
    <row r="11428" spans="1:14" x14ac:dyDescent="0.2">
      <c r="A11428" t="s">
        <v>11656</v>
      </c>
      <c r="B11428" t="s">
        <v>36106</v>
      </c>
      <c r="I11428" t="s">
        <v>3</v>
      </c>
      <c r="J11428">
        <v>113.87</v>
      </c>
      <c r="M11428">
        <v>113.87</v>
      </c>
      <c r="N11428">
        <f t="shared" si="178"/>
        <v>0</v>
      </c>
    </row>
    <row r="11429" spans="1:14" x14ac:dyDescent="0.2">
      <c r="A11429" t="s">
        <v>11657</v>
      </c>
      <c r="B11429" t="s">
        <v>36107</v>
      </c>
      <c r="I11429" t="s">
        <v>3</v>
      </c>
      <c r="J11429">
        <v>152.51</v>
      </c>
      <c r="M11429">
        <v>152.51</v>
      </c>
      <c r="N11429">
        <f t="shared" si="178"/>
        <v>0</v>
      </c>
    </row>
    <row r="11430" spans="1:14" x14ac:dyDescent="0.2">
      <c r="A11430" t="s">
        <v>11658</v>
      </c>
      <c r="B11430" t="s">
        <v>36107</v>
      </c>
      <c r="I11430" t="s">
        <v>3</v>
      </c>
      <c r="J11430">
        <v>152.51</v>
      </c>
      <c r="M11430">
        <v>152.51</v>
      </c>
      <c r="N11430">
        <f t="shared" si="178"/>
        <v>0</v>
      </c>
    </row>
    <row r="11431" spans="1:14" x14ac:dyDescent="0.2">
      <c r="A11431" t="s">
        <v>11659</v>
      </c>
      <c r="B11431" t="s">
        <v>36108</v>
      </c>
      <c r="I11431" t="s">
        <v>3</v>
      </c>
      <c r="J11431">
        <v>152.51</v>
      </c>
      <c r="M11431">
        <v>152.51</v>
      </c>
      <c r="N11431">
        <f t="shared" si="178"/>
        <v>0</v>
      </c>
    </row>
    <row r="11432" spans="1:14" x14ac:dyDescent="0.2">
      <c r="A11432" t="s">
        <v>11660</v>
      </c>
      <c r="B11432" t="s">
        <v>36108</v>
      </c>
      <c r="I11432" t="s">
        <v>3</v>
      </c>
      <c r="J11432">
        <v>152.51</v>
      </c>
      <c r="M11432">
        <v>152.51</v>
      </c>
      <c r="N11432">
        <f t="shared" si="178"/>
        <v>0</v>
      </c>
    </row>
    <row r="11433" spans="1:14" x14ac:dyDescent="0.2">
      <c r="A11433" t="s">
        <v>11661</v>
      </c>
      <c r="B11433" t="s">
        <v>36109</v>
      </c>
      <c r="I11433" t="s">
        <v>4</v>
      </c>
      <c r="J11433">
        <v>39.380000000000003</v>
      </c>
      <c r="M11433">
        <v>39.380000000000003</v>
      </c>
      <c r="N11433">
        <f t="shared" si="178"/>
        <v>0</v>
      </c>
    </row>
    <row r="11434" spans="1:14" x14ac:dyDescent="0.2">
      <c r="A11434" t="s">
        <v>11662</v>
      </c>
      <c r="B11434" t="s">
        <v>36109</v>
      </c>
      <c r="I11434" t="s">
        <v>4</v>
      </c>
      <c r="J11434">
        <v>39.380000000000003</v>
      </c>
      <c r="M11434">
        <v>39.380000000000003</v>
      </c>
      <c r="N11434">
        <f t="shared" si="178"/>
        <v>0</v>
      </c>
    </row>
    <row r="11435" spans="1:14" x14ac:dyDescent="0.2">
      <c r="A11435" t="s">
        <v>11663</v>
      </c>
      <c r="B11435" t="s">
        <v>36110</v>
      </c>
      <c r="I11435" t="s">
        <v>4</v>
      </c>
      <c r="J11435">
        <v>50.51</v>
      </c>
      <c r="M11435">
        <v>50.51</v>
      </c>
      <c r="N11435">
        <f t="shared" si="178"/>
        <v>0</v>
      </c>
    </row>
    <row r="11436" spans="1:14" x14ac:dyDescent="0.2">
      <c r="A11436" t="s">
        <v>11664</v>
      </c>
      <c r="B11436" t="s">
        <v>36110</v>
      </c>
      <c r="I11436" t="s">
        <v>4</v>
      </c>
      <c r="J11436">
        <v>50.51</v>
      </c>
      <c r="M11436">
        <v>50.51</v>
      </c>
      <c r="N11436">
        <f t="shared" si="178"/>
        <v>0</v>
      </c>
    </row>
    <row r="11437" spans="1:14" x14ac:dyDescent="0.2">
      <c r="A11437" t="s">
        <v>11665</v>
      </c>
      <c r="B11437" t="s">
        <v>36111</v>
      </c>
      <c r="I11437" t="s">
        <v>4</v>
      </c>
      <c r="J11437">
        <v>50.51</v>
      </c>
      <c r="M11437">
        <v>50.51</v>
      </c>
      <c r="N11437">
        <f t="shared" si="178"/>
        <v>0</v>
      </c>
    </row>
    <row r="11438" spans="1:14" x14ac:dyDescent="0.2">
      <c r="A11438" t="s">
        <v>11666</v>
      </c>
      <c r="B11438" t="s">
        <v>36111</v>
      </c>
      <c r="I11438" t="s">
        <v>4</v>
      </c>
      <c r="J11438">
        <v>50.51</v>
      </c>
      <c r="M11438">
        <v>50.51</v>
      </c>
      <c r="N11438">
        <f t="shared" si="178"/>
        <v>0</v>
      </c>
    </row>
    <row r="11439" spans="1:14" x14ac:dyDescent="0.2">
      <c r="A11439" t="s">
        <v>11667</v>
      </c>
      <c r="B11439" t="s">
        <v>36112</v>
      </c>
      <c r="I11439" t="s">
        <v>4</v>
      </c>
      <c r="J11439">
        <v>101.97</v>
      </c>
      <c r="M11439">
        <v>101.97</v>
      </c>
      <c r="N11439">
        <f t="shared" si="178"/>
        <v>0</v>
      </c>
    </row>
    <row r="11440" spans="1:14" x14ac:dyDescent="0.2">
      <c r="A11440" t="s">
        <v>11668</v>
      </c>
      <c r="B11440" t="s">
        <v>36112</v>
      </c>
      <c r="I11440" t="s">
        <v>4</v>
      </c>
      <c r="J11440">
        <v>101.97</v>
      </c>
      <c r="M11440">
        <v>101.97</v>
      </c>
      <c r="N11440">
        <f t="shared" si="178"/>
        <v>0</v>
      </c>
    </row>
    <row r="11441" spans="1:14" x14ac:dyDescent="0.2">
      <c r="A11441" t="s">
        <v>11669</v>
      </c>
      <c r="B11441" t="s">
        <v>36113</v>
      </c>
      <c r="I11441" t="s">
        <v>4</v>
      </c>
      <c r="J11441">
        <v>127.59</v>
      </c>
      <c r="M11441">
        <v>127.59</v>
      </c>
      <c r="N11441">
        <f t="shared" si="178"/>
        <v>0</v>
      </c>
    </row>
    <row r="11442" spans="1:14" x14ac:dyDescent="0.2">
      <c r="A11442" t="s">
        <v>11670</v>
      </c>
      <c r="B11442" t="s">
        <v>36113</v>
      </c>
      <c r="I11442" t="s">
        <v>4</v>
      </c>
      <c r="J11442">
        <v>127.59</v>
      </c>
      <c r="M11442">
        <v>127.59</v>
      </c>
      <c r="N11442">
        <f t="shared" si="178"/>
        <v>0</v>
      </c>
    </row>
    <row r="11443" spans="1:14" x14ac:dyDescent="0.2">
      <c r="A11443" t="s">
        <v>11671</v>
      </c>
      <c r="B11443" t="s">
        <v>36114</v>
      </c>
      <c r="I11443" t="s">
        <v>4</v>
      </c>
      <c r="J11443">
        <v>127.59</v>
      </c>
      <c r="M11443">
        <v>127.59</v>
      </c>
      <c r="N11443">
        <f t="shared" si="178"/>
        <v>0</v>
      </c>
    </row>
    <row r="11444" spans="1:14" x14ac:dyDescent="0.2">
      <c r="A11444" t="s">
        <v>11672</v>
      </c>
      <c r="B11444" t="s">
        <v>36114</v>
      </c>
      <c r="I11444" t="s">
        <v>4</v>
      </c>
      <c r="J11444">
        <v>127.59</v>
      </c>
      <c r="M11444">
        <v>127.59</v>
      </c>
      <c r="N11444">
        <f t="shared" si="178"/>
        <v>0</v>
      </c>
    </row>
    <row r="11445" spans="1:14" x14ac:dyDescent="0.2">
      <c r="A11445" t="s">
        <v>11673</v>
      </c>
      <c r="B11445" t="s">
        <v>36115</v>
      </c>
      <c r="I11445" t="s">
        <v>3</v>
      </c>
      <c r="J11445">
        <v>340.88</v>
      </c>
      <c r="M11445">
        <v>340.88</v>
      </c>
      <c r="N11445">
        <f t="shared" si="178"/>
        <v>0</v>
      </c>
    </row>
    <row r="11446" spans="1:14" x14ac:dyDescent="0.2">
      <c r="A11446" t="s">
        <v>11674</v>
      </c>
      <c r="B11446" t="s">
        <v>36115</v>
      </c>
      <c r="I11446" t="s">
        <v>3</v>
      </c>
      <c r="J11446">
        <v>325.55</v>
      </c>
      <c r="M11446">
        <v>325.55</v>
      </c>
      <c r="N11446">
        <f t="shared" si="178"/>
        <v>0</v>
      </c>
    </row>
    <row r="11447" spans="1:14" x14ac:dyDescent="0.2">
      <c r="A11447" t="s">
        <v>11675</v>
      </c>
      <c r="B11447" t="s">
        <v>36116</v>
      </c>
      <c r="I11447" t="s">
        <v>3</v>
      </c>
      <c r="J11447">
        <v>196.72</v>
      </c>
      <c r="M11447">
        <v>196.72</v>
      </c>
      <c r="N11447">
        <f t="shared" si="178"/>
        <v>0</v>
      </c>
    </row>
    <row r="11448" spans="1:14" x14ac:dyDescent="0.2">
      <c r="A11448" t="s">
        <v>11676</v>
      </c>
      <c r="B11448" t="s">
        <v>36116</v>
      </c>
      <c r="I11448" t="s">
        <v>3</v>
      </c>
      <c r="J11448">
        <v>186.42</v>
      </c>
      <c r="M11448">
        <v>186.42</v>
      </c>
      <c r="N11448">
        <f t="shared" si="178"/>
        <v>0</v>
      </c>
    </row>
    <row r="11449" spans="1:14" x14ac:dyDescent="0.2">
      <c r="A11449" t="s">
        <v>11677</v>
      </c>
      <c r="B11449" t="s">
        <v>36117</v>
      </c>
      <c r="I11449" t="s">
        <v>3</v>
      </c>
      <c r="J11449">
        <v>231.39</v>
      </c>
      <c r="M11449">
        <v>231.39</v>
      </c>
      <c r="N11449">
        <f t="shared" si="178"/>
        <v>0</v>
      </c>
    </row>
    <row r="11450" spans="1:14" x14ac:dyDescent="0.2">
      <c r="A11450" t="s">
        <v>11678</v>
      </c>
      <c r="B11450" t="s">
        <v>36117</v>
      </c>
      <c r="I11450" t="s">
        <v>3</v>
      </c>
      <c r="J11450">
        <v>219.15</v>
      </c>
      <c r="M11450">
        <v>219.15</v>
      </c>
      <c r="N11450">
        <f t="shared" si="178"/>
        <v>0</v>
      </c>
    </row>
    <row r="11451" spans="1:14" x14ac:dyDescent="0.2">
      <c r="A11451" t="s">
        <v>11679</v>
      </c>
      <c r="B11451" t="s">
        <v>36118</v>
      </c>
      <c r="I11451" t="s">
        <v>3</v>
      </c>
      <c r="J11451">
        <v>184.19</v>
      </c>
      <c r="M11451">
        <v>184.19</v>
      </c>
      <c r="N11451">
        <f t="shared" si="178"/>
        <v>0</v>
      </c>
    </row>
    <row r="11452" spans="1:14" x14ac:dyDescent="0.2">
      <c r="A11452" t="s">
        <v>11680</v>
      </c>
      <c r="B11452" t="s">
        <v>36118</v>
      </c>
      <c r="I11452" t="s">
        <v>3</v>
      </c>
      <c r="J11452">
        <v>175.56</v>
      </c>
      <c r="M11452">
        <v>175.56</v>
      </c>
      <c r="N11452">
        <f t="shared" si="178"/>
        <v>0</v>
      </c>
    </row>
    <row r="11453" spans="1:14" x14ac:dyDescent="0.2">
      <c r="A11453" t="s">
        <v>11681</v>
      </c>
      <c r="B11453" t="s">
        <v>36119</v>
      </c>
      <c r="I11453" t="s">
        <v>4</v>
      </c>
      <c r="J11453">
        <v>88.64</v>
      </c>
      <c r="M11453">
        <v>88.64</v>
      </c>
      <c r="N11453">
        <f t="shared" si="178"/>
        <v>0</v>
      </c>
    </row>
    <row r="11454" spans="1:14" x14ac:dyDescent="0.2">
      <c r="A11454" t="s">
        <v>11682</v>
      </c>
      <c r="B11454" t="s">
        <v>36119</v>
      </c>
      <c r="I11454" t="s">
        <v>4</v>
      </c>
      <c r="J11454">
        <v>83.16</v>
      </c>
      <c r="M11454">
        <v>83.16</v>
      </c>
      <c r="N11454">
        <f t="shared" si="178"/>
        <v>0</v>
      </c>
    </row>
    <row r="11455" spans="1:14" x14ac:dyDescent="0.2">
      <c r="A11455" t="s">
        <v>11683</v>
      </c>
      <c r="B11455" t="s">
        <v>36120</v>
      </c>
      <c r="I11455" t="s">
        <v>4</v>
      </c>
      <c r="J11455">
        <v>61.35</v>
      </c>
      <c r="M11455">
        <v>61.35</v>
      </c>
      <c r="N11455">
        <f t="shared" si="178"/>
        <v>0</v>
      </c>
    </row>
    <row r="11456" spans="1:14" x14ac:dyDescent="0.2">
      <c r="A11456" t="s">
        <v>11684</v>
      </c>
      <c r="B11456" t="s">
        <v>36120</v>
      </c>
      <c r="I11456" t="s">
        <v>4</v>
      </c>
      <c r="J11456">
        <v>58.11</v>
      </c>
      <c r="M11456">
        <v>58.11</v>
      </c>
      <c r="N11456">
        <f t="shared" si="178"/>
        <v>0</v>
      </c>
    </row>
    <row r="11457" spans="1:14" x14ac:dyDescent="0.2">
      <c r="A11457" t="s">
        <v>11685</v>
      </c>
      <c r="B11457" t="s">
        <v>36121</v>
      </c>
      <c r="I11457" t="s">
        <v>3</v>
      </c>
      <c r="J11457">
        <v>122.83</v>
      </c>
      <c r="M11457">
        <v>122.83</v>
      </c>
      <c r="N11457">
        <f t="shared" si="178"/>
        <v>0</v>
      </c>
    </row>
    <row r="11458" spans="1:14" x14ac:dyDescent="0.2">
      <c r="A11458" t="s">
        <v>11686</v>
      </c>
      <c r="B11458" t="s">
        <v>36121</v>
      </c>
      <c r="I11458" t="s">
        <v>3</v>
      </c>
      <c r="J11458">
        <v>121.81</v>
      </c>
      <c r="M11458">
        <v>121.81</v>
      </c>
      <c r="N11458">
        <f t="shared" si="178"/>
        <v>0</v>
      </c>
    </row>
    <row r="11459" spans="1:14" x14ac:dyDescent="0.2">
      <c r="A11459" t="s">
        <v>11687</v>
      </c>
      <c r="B11459" t="s">
        <v>36122</v>
      </c>
      <c r="I11459" t="s">
        <v>3</v>
      </c>
      <c r="J11459">
        <v>192.76</v>
      </c>
      <c r="M11459">
        <v>192.76</v>
      </c>
      <c r="N11459">
        <f t="shared" si="178"/>
        <v>0</v>
      </c>
    </row>
    <row r="11460" spans="1:14" x14ac:dyDescent="0.2">
      <c r="A11460" t="s">
        <v>11688</v>
      </c>
      <c r="B11460" t="s">
        <v>36122</v>
      </c>
      <c r="I11460" t="s">
        <v>3</v>
      </c>
      <c r="J11460">
        <v>191.74</v>
      </c>
      <c r="M11460">
        <v>191.74</v>
      </c>
      <c r="N11460">
        <f t="shared" ref="N11460:N11523" si="179">J11460-M11460</f>
        <v>0</v>
      </c>
    </row>
    <row r="11461" spans="1:14" x14ac:dyDescent="0.2">
      <c r="A11461" t="s">
        <v>11689</v>
      </c>
      <c r="B11461" t="s">
        <v>36123</v>
      </c>
      <c r="I11461" t="s">
        <v>3</v>
      </c>
      <c r="J11461">
        <v>110.46</v>
      </c>
      <c r="M11461">
        <v>110.46</v>
      </c>
      <c r="N11461">
        <f t="shared" si="179"/>
        <v>0</v>
      </c>
    </row>
    <row r="11462" spans="1:14" x14ac:dyDescent="0.2">
      <c r="A11462" t="s">
        <v>11690</v>
      </c>
      <c r="B11462" t="s">
        <v>36123</v>
      </c>
      <c r="I11462" t="s">
        <v>3</v>
      </c>
      <c r="J11462">
        <v>109.44</v>
      </c>
      <c r="M11462">
        <v>109.44</v>
      </c>
      <c r="N11462">
        <f t="shared" si="179"/>
        <v>0</v>
      </c>
    </row>
    <row r="11463" spans="1:14" x14ac:dyDescent="0.2">
      <c r="A11463" t="s">
        <v>11691</v>
      </c>
      <c r="B11463" t="s">
        <v>36124</v>
      </c>
      <c r="I11463" t="s">
        <v>3</v>
      </c>
      <c r="J11463">
        <v>155.5</v>
      </c>
      <c r="M11463">
        <v>155.5</v>
      </c>
      <c r="N11463">
        <f t="shared" si="179"/>
        <v>0</v>
      </c>
    </row>
    <row r="11464" spans="1:14" x14ac:dyDescent="0.2">
      <c r="A11464" t="s">
        <v>11692</v>
      </c>
      <c r="B11464" t="s">
        <v>36124</v>
      </c>
      <c r="I11464" t="s">
        <v>3</v>
      </c>
      <c r="J11464">
        <v>154.47999999999999</v>
      </c>
      <c r="M11464">
        <v>154.47999999999999</v>
      </c>
      <c r="N11464">
        <f t="shared" si="179"/>
        <v>0</v>
      </c>
    </row>
    <row r="11465" spans="1:14" x14ac:dyDescent="0.2">
      <c r="A11465" t="s">
        <v>28070</v>
      </c>
      <c r="B11465" t="s">
        <v>36125</v>
      </c>
      <c r="I11465" t="s">
        <v>3</v>
      </c>
      <c r="J11465">
        <v>148.30000000000001</v>
      </c>
      <c r="M11465">
        <v>148.30000000000001</v>
      </c>
      <c r="N11465">
        <f t="shared" si="179"/>
        <v>0</v>
      </c>
    </row>
    <row r="11466" spans="1:14" x14ac:dyDescent="0.2">
      <c r="A11466" t="s">
        <v>28071</v>
      </c>
      <c r="B11466" t="s">
        <v>36125</v>
      </c>
      <c r="I11466" t="s">
        <v>3</v>
      </c>
      <c r="J11466">
        <v>147.38999999999999</v>
      </c>
      <c r="M11466">
        <v>147.38999999999999</v>
      </c>
      <c r="N11466">
        <f t="shared" si="179"/>
        <v>0</v>
      </c>
    </row>
    <row r="11467" spans="1:14" x14ac:dyDescent="0.2">
      <c r="A11467" t="s">
        <v>28072</v>
      </c>
      <c r="B11467" t="s">
        <v>36126</v>
      </c>
      <c r="I11467" t="s">
        <v>3</v>
      </c>
      <c r="J11467">
        <v>242.7</v>
      </c>
      <c r="M11467">
        <v>242.7</v>
      </c>
      <c r="N11467">
        <f t="shared" si="179"/>
        <v>0</v>
      </c>
    </row>
    <row r="11468" spans="1:14" x14ac:dyDescent="0.2">
      <c r="A11468" t="s">
        <v>28073</v>
      </c>
      <c r="B11468" t="s">
        <v>36126</v>
      </c>
      <c r="I11468" t="s">
        <v>3</v>
      </c>
      <c r="J11468">
        <v>241.8</v>
      </c>
      <c r="M11468">
        <v>241.8</v>
      </c>
      <c r="N11468">
        <f t="shared" si="179"/>
        <v>0</v>
      </c>
    </row>
    <row r="11469" spans="1:14" x14ac:dyDescent="0.2">
      <c r="A11469" t="s">
        <v>11693</v>
      </c>
      <c r="B11469" t="s">
        <v>36127</v>
      </c>
      <c r="I11469" t="s">
        <v>3</v>
      </c>
      <c r="J11469">
        <v>179.1</v>
      </c>
      <c r="M11469">
        <v>179.1</v>
      </c>
      <c r="N11469">
        <f t="shared" si="179"/>
        <v>0</v>
      </c>
    </row>
    <row r="11470" spans="1:14" x14ac:dyDescent="0.2">
      <c r="A11470" t="s">
        <v>11694</v>
      </c>
      <c r="B11470" t="s">
        <v>36127</v>
      </c>
      <c r="I11470" t="s">
        <v>3</v>
      </c>
      <c r="J11470">
        <v>178.2</v>
      </c>
      <c r="M11470">
        <v>178.2</v>
      </c>
      <c r="N11470">
        <f t="shared" si="179"/>
        <v>0</v>
      </c>
    </row>
    <row r="11471" spans="1:14" x14ac:dyDescent="0.2">
      <c r="A11471" t="s">
        <v>11695</v>
      </c>
      <c r="B11471" t="s">
        <v>36128</v>
      </c>
      <c r="I11471" t="s">
        <v>3</v>
      </c>
      <c r="J11471">
        <v>230.12</v>
      </c>
      <c r="M11471">
        <v>230.12</v>
      </c>
      <c r="N11471">
        <f t="shared" si="179"/>
        <v>0</v>
      </c>
    </row>
    <row r="11472" spans="1:14" x14ac:dyDescent="0.2">
      <c r="A11472" t="s">
        <v>11696</v>
      </c>
      <c r="B11472" t="s">
        <v>36128</v>
      </c>
      <c r="I11472" t="s">
        <v>3</v>
      </c>
      <c r="J11472">
        <v>229.22</v>
      </c>
      <c r="M11472">
        <v>229.22</v>
      </c>
      <c r="N11472">
        <f t="shared" si="179"/>
        <v>0</v>
      </c>
    </row>
    <row r="11473" spans="1:14" x14ac:dyDescent="0.2">
      <c r="A11473" t="s">
        <v>11697</v>
      </c>
      <c r="B11473" t="s">
        <v>36129</v>
      </c>
      <c r="I11473" t="s">
        <v>4</v>
      </c>
      <c r="J11473">
        <v>24.9</v>
      </c>
      <c r="M11473">
        <v>24.9</v>
      </c>
      <c r="N11473">
        <f t="shared" si="179"/>
        <v>0</v>
      </c>
    </row>
    <row r="11474" spans="1:14" x14ac:dyDescent="0.2">
      <c r="A11474" t="s">
        <v>11698</v>
      </c>
      <c r="B11474" t="s">
        <v>36129</v>
      </c>
      <c r="I11474" t="s">
        <v>4</v>
      </c>
      <c r="J11474">
        <v>24.48</v>
      </c>
      <c r="M11474">
        <v>24.48</v>
      </c>
      <c r="N11474">
        <f t="shared" si="179"/>
        <v>0</v>
      </c>
    </row>
    <row r="11475" spans="1:14" x14ac:dyDescent="0.2">
      <c r="A11475" t="s">
        <v>11699</v>
      </c>
      <c r="B11475" t="s">
        <v>36130</v>
      </c>
      <c r="I11475" t="s">
        <v>4</v>
      </c>
      <c r="J11475">
        <v>23</v>
      </c>
      <c r="M11475">
        <v>23</v>
      </c>
      <c r="N11475">
        <f t="shared" si="179"/>
        <v>0</v>
      </c>
    </row>
    <row r="11476" spans="1:14" x14ac:dyDescent="0.2">
      <c r="A11476" t="s">
        <v>11700</v>
      </c>
      <c r="B11476" t="s">
        <v>36130</v>
      </c>
      <c r="I11476" t="s">
        <v>4</v>
      </c>
      <c r="J11476">
        <v>22.1</v>
      </c>
      <c r="M11476">
        <v>22.1</v>
      </c>
      <c r="N11476">
        <f t="shared" si="179"/>
        <v>0</v>
      </c>
    </row>
    <row r="11477" spans="1:14" x14ac:dyDescent="0.2">
      <c r="A11477" t="s">
        <v>11701</v>
      </c>
      <c r="B11477" t="s">
        <v>36131</v>
      </c>
      <c r="I11477" t="s">
        <v>4</v>
      </c>
      <c r="J11477">
        <v>28.69</v>
      </c>
      <c r="M11477">
        <v>28.69</v>
      </c>
      <c r="N11477">
        <f t="shared" si="179"/>
        <v>0</v>
      </c>
    </row>
    <row r="11478" spans="1:14" x14ac:dyDescent="0.2">
      <c r="A11478" t="s">
        <v>11702</v>
      </c>
      <c r="B11478" t="s">
        <v>36131</v>
      </c>
      <c r="I11478" t="s">
        <v>4</v>
      </c>
      <c r="J11478">
        <v>27.79</v>
      </c>
      <c r="M11478">
        <v>27.79</v>
      </c>
      <c r="N11478">
        <f t="shared" si="179"/>
        <v>0</v>
      </c>
    </row>
    <row r="11479" spans="1:14" x14ac:dyDescent="0.2">
      <c r="A11479" t="s">
        <v>11703</v>
      </c>
      <c r="B11479" t="s">
        <v>36132</v>
      </c>
      <c r="I11479" t="s">
        <v>4</v>
      </c>
      <c r="J11479">
        <v>45.38</v>
      </c>
      <c r="M11479">
        <v>45.38</v>
      </c>
      <c r="N11479">
        <f t="shared" si="179"/>
        <v>0</v>
      </c>
    </row>
    <row r="11480" spans="1:14" x14ac:dyDescent="0.2">
      <c r="A11480" t="s">
        <v>11704</v>
      </c>
      <c r="B11480" t="s">
        <v>36132</v>
      </c>
      <c r="I11480" t="s">
        <v>4</v>
      </c>
      <c r="J11480">
        <v>42.68</v>
      </c>
      <c r="M11480">
        <v>42.68</v>
      </c>
      <c r="N11480">
        <f t="shared" si="179"/>
        <v>0</v>
      </c>
    </row>
    <row r="11481" spans="1:14" x14ac:dyDescent="0.2">
      <c r="A11481" t="s">
        <v>11705</v>
      </c>
      <c r="B11481" t="s">
        <v>36133</v>
      </c>
      <c r="I11481" t="s">
        <v>4</v>
      </c>
      <c r="J11481">
        <v>11.11</v>
      </c>
      <c r="M11481">
        <v>11.11</v>
      </c>
      <c r="N11481">
        <f t="shared" si="179"/>
        <v>0</v>
      </c>
    </row>
    <row r="11482" spans="1:14" x14ac:dyDescent="0.2">
      <c r="A11482" t="s">
        <v>11706</v>
      </c>
      <c r="B11482" t="s">
        <v>36133</v>
      </c>
      <c r="I11482" t="s">
        <v>4</v>
      </c>
      <c r="J11482">
        <v>10.57</v>
      </c>
      <c r="M11482">
        <v>10.57</v>
      </c>
      <c r="N11482">
        <f t="shared" si="179"/>
        <v>0</v>
      </c>
    </row>
    <row r="11483" spans="1:14" x14ac:dyDescent="0.2">
      <c r="A11483" t="s">
        <v>11707</v>
      </c>
      <c r="B11483" t="s">
        <v>36134</v>
      </c>
      <c r="I11483" t="s">
        <v>3</v>
      </c>
      <c r="J11483">
        <v>39.020000000000003</v>
      </c>
      <c r="M11483">
        <v>39.020000000000003</v>
      </c>
      <c r="N11483">
        <f t="shared" si="179"/>
        <v>0</v>
      </c>
    </row>
    <row r="11484" spans="1:14" x14ac:dyDescent="0.2">
      <c r="A11484" t="s">
        <v>11708</v>
      </c>
      <c r="B11484" t="s">
        <v>36134</v>
      </c>
      <c r="I11484" t="s">
        <v>3</v>
      </c>
      <c r="J11484">
        <v>34.99</v>
      </c>
      <c r="M11484">
        <v>34.99</v>
      </c>
      <c r="N11484">
        <f t="shared" si="179"/>
        <v>0</v>
      </c>
    </row>
    <row r="11485" spans="1:14" x14ac:dyDescent="0.2">
      <c r="A11485" t="s">
        <v>11709</v>
      </c>
      <c r="B11485" t="s">
        <v>36135</v>
      </c>
      <c r="I11485" t="s">
        <v>3</v>
      </c>
      <c r="J11485">
        <v>101.96</v>
      </c>
      <c r="M11485">
        <v>101.96</v>
      </c>
      <c r="N11485">
        <f t="shared" si="179"/>
        <v>0</v>
      </c>
    </row>
    <row r="11486" spans="1:14" x14ac:dyDescent="0.2">
      <c r="A11486" t="s">
        <v>11710</v>
      </c>
      <c r="B11486" t="s">
        <v>36135</v>
      </c>
      <c r="I11486" t="s">
        <v>3</v>
      </c>
      <c r="J11486">
        <v>101.38</v>
      </c>
      <c r="M11486">
        <v>101.38</v>
      </c>
      <c r="N11486">
        <f t="shared" si="179"/>
        <v>0</v>
      </c>
    </row>
    <row r="11487" spans="1:14" x14ac:dyDescent="0.2">
      <c r="A11487" t="s">
        <v>11711</v>
      </c>
      <c r="B11487" t="s">
        <v>36136</v>
      </c>
      <c r="I11487" t="s">
        <v>3</v>
      </c>
      <c r="J11487">
        <v>251.26</v>
      </c>
      <c r="M11487">
        <v>251.26</v>
      </c>
      <c r="N11487">
        <f t="shared" si="179"/>
        <v>0</v>
      </c>
    </row>
    <row r="11488" spans="1:14" x14ac:dyDescent="0.2">
      <c r="A11488" t="s">
        <v>11712</v>
      </c>
      <c r="B11488" t="s">
        <v>36136</v>
      </c>
      <c r="I11488" t="s">
        <v>3</v>
      </c>
      <c r="J11488">
        <v>250.68</v>
      </c>
      <c r="M11488">
        <v>250.68</v>
      </c>
      <c r="N11488">
        <f t="shared" si="179"/>
        <v>0</v>
      </c>
    </row>
    <row r="11489" spans="1:14" x14ac:dyDescent="0.2">
      <c r="A11489" t="s">
        <v>11713</v>
      </c>
      <c r="B11489" t="s">
        <v>36137</v>
      </c>
      <c r="I11489" t="s">
        <v>3</v>
      </c>
      <c r="J11489">
        <v>78.44</v>
      </c>
      <c r="M11489">
        <v>78.44</v>
      </c>
      <c r="N11489">
        <f t="shared" si="179"/>
        <v>0</v>
      </c>
    </row>
    <row r="11490" spans="1:14" x14ac:dyDescent="0.2">
      <c r="A11490" t="s">
        <v>11714</v>
      </c>
      <c r="B11490" t="s">
        <v>36137</v>
      </c>
      <c r="I11490" t="s">
        <v>3</v>
      </c>
      <c r="J11490">
        <v>77.86</v>
      </c>
      <c r="M11490">
        <v>77.86</v>
      </c>
      <c r="N11490">
        <f t="shared" si="179"/>
        <v>0</v>
      </c>
    </row>
    <row r="11491" spans="1:14" x14ac:dyDescent="0.2">
      <c r="A11491" t="s">
        <v>11715</v>
      </c>
      <c r="B11491" t="s">
        <v>36138</v>
      </c>
      <c r="I11491" t="s">
        <v>3</v>
      </c>
      <c r="J11491">
        <v>231.2</v>
      </c>
      <c r="M11491">
        <v>231.2</v>
      </c>
      <c r="N11491">
        <f t="shared" si="179"/>
        <v>0</v>
      </c>
    </row>
    <row r="11492" spans="1:14" x14ac:dyDescent="0.2">
      <c r="A11492" t="s">
        <v>11716</v>
      </c>
      <c r="B11492" t="s">
        <v>36138</v>
      </c>
      <c r="I11492" t="s">
        <v>3</v>
      </c>
      <c r="J11492">
        <v>230.63</v>
      </c>
      <c r="M11492">
        <v>230.63</v>
      </c>
      <c r="N11492">
        <f t="shared" si="179"/>
        <v>0</v>
      </c>
    </row>
    <row r="11493" spans="1:14" x14ac:dyDescent="0.2">
      <c r="A11493" t="s">
        <v>11717</v>
      </c>
      <c r="B11493" t="s">
        <v>41160</v>
      </c>
      <c r="I11493" t="s">
        <v>3</v>
      </c>
      <c r="J11493">
        <v>75.709999999999994</v>
      </c>
      <c r="M11493">
        <v>75.709999999999994</v>
      </c>
      <c r="N11493">
        <f t="shared" si="179"/>
        <v>0</v>
      </c>
    </row>
    <row r="11494" spans="1:14" x14ac:dyDescent="0.2">
      <c r="A11494" t="s">
        <v>11718</v>
      </c>
      <c r="B11494" t="s">
        <v>41160</v>
      </c>
      <c r="I11494" t="s">
        <v>3</v>
      </c>
      <c r="J11494">
        <v>75.13</v>
      </c>
      <c r="M11494">
        <v>75.13</v>
      </c>
      <c r="N11494">
        <f t="shared" si="179"/>
        <v>0</v>
      </c>
    </row>
    <row r="11495" spans="1:14" x14ac:dyDescent="0.2">
      <c r="A11495" t="s">
        <v>11719</v>
      </c>
      <c r="B11495" t="s">
        <v>41161</v>
      </c>
      <c r="I11495" t="s">
        <v>3</v>
      </c>
      <c r="J11495">
        <v>66.150000000000006</v>
      </c>
      <c r="M11495">
        <v>66.150000000000006</v>
      </c>
      <c r="N11495">
        <f t="shared" si="179"/>
        <v>0</v>
      </c>
    </row>
    <row r="11496" spans="1:14" x14ac:dyDescent="0.2">
      <c r="A11496" t="s">
        <v>11720</v>
      </c>
      <c r="B11496" t="s">
        <v>41161</v>
      </c>
      <c r="I11496" t="s">
        <v>3</v>
      </c>
      <c r="J11496">
        <v>65.58</v>
      </c>
      <c r="M11496">
        <v>65.58</v>
      </c>
      <c r="N11496">
        <f t="shared" si="179"/>
        <v>0</v>
      </c>
    </row>
    <row r="11497" spans="1:14" x14ac:dyDescent="0.2">
      <c r="A11497" t="s">
        <v>11721</v>
      </c>
      <c r="B11497" t="s">
        <v>36139</v>
      </c>
      <c r="I11497" t="s">
        <v>3</v>
      </c>
      <c r="J11497">
        <v>224.77</v>
      </c>
      <c r="M11497">
        <v>224.77</v>
      </c>
      <c r="N11497">
        <f t="shared" si="179"/>
        <v>0</v>
      </c>
    </row>
    <row r="11498" spans="1:14" x14ac:dyDescent="0.2">
      <c r="A11498" t="s">
        <v>11722</v>
      </c>
      <c r="B11498" t="s">
        <v>36139</v>
      </c>
      <c r="I11498" t="s">
        <v>3</v>
      </c>
      <c r="J11498">
        <v>219.72</v>
      </c>
      <c r="M11498">
        <v>219.72</v>
      </c>
      <c r="N11498">
        <f t="shared" si="179"/>
        <v>0</v>
      </c>
    </row>
    <row r="11499" spans="1:14" x14ac:dyDescent="0.2">
      <c r="A11499" t="s">
        <v>11723</v>
      </c>
      <c r="B11499" t="s">
        <v>36140</v>
      </c>
      <c r="I11499" t="s">
        <v>3</v>
      </c>
      <c r="J11499">
        <v>299.36</v>
      </c>
      <c r="M11499">
        <v>299.36</v>
      </c>
      <c r="N11499">
        <f t="shared" si="179"/>
        <v>0</v>
      </c>
    </row>
    <row r="11500" spans="1:14" x14ac:dyDescent="0.2">
      <c r="A11500" t="s">
        <v>11724</v>
      </c>
      <c r="B11500" t="s">
        <v>36140</v>
      </c>
      <c r="I11500" t="s">
        <v>3</v>
      </c>
      <c r="J11500">
        <v>290.54000000000002</v>
      </c>
      <c r="M11500">
        <v>290.54000000000002</v>
      </c>
      <c r="N11500">
        <f t="shared" si="179"/>
        <v>0</v>
      </c>
    </row>
    <row r="11501" spans="1:14" x14ac:dyDescent="0.2">
      <c r="A11501" t="s">
        <v>11725</v>
      </c>
      <c r="B11501" t="s">
        <v>36141</v>
      </c>
      <c r="I11501" t="s">
        <v>3</v>
      </c>
      <c r="J11501">
        <v>210.45</v>
      </c>
      <c r="M11501">
        <v>210.45</v>
      </c>
      <c r="N11501">
        <f t="shared" si="179"/>
        <v>0</v>
      </c>
    </row>
    <row r="11502" spans="1:14" x14ac:dyDescent="0.2">
      <c r="A11502" t="s">
        <v>11726</v>
      </c>
      <c r="B11502" t="s">
        <v>36141</v>
      </c>
      <c r="I11502" t="s">
        <v>3</v>
      </c>
      <c r="J11502">
        <v>205.85</v>
      </c>
      <c r="M11502">
        <v>205.85</v>
      </c>
      <c r="N11502">
        <f t="shared" si="179"/>
        <v>0</v>
      </c>
    </row>
    <row r="11503" spans="1:14" x14ac:dyDescent="0.2">
      <c r="A11503" t="s">
        <v>11727</v>
      </c>
      <c r="B11503" t="s">
        <v>36142</v>
      </c>
      <c r="I11503" t="s">
        <v>4</v>
      </c>
      <c r="J11503">
        <v>28.9</v>
      </c>
      <c r="M11503">
        <v>28.9</v>
      </c>
      <c r="N11503">
        <f t="shared" si="179"/>
        <v>0</v>
      </c>
    </row>
    <row r="11504" spans="1:14" x14ac:dyDescent="0.2">
      <c r="A11504" t="s">
        <v>11728</v>
      </c>
      <c r="B11504" t="s">
        <v>36142</v>
      </c>
      <c r="I11504" t="s">
        <v>4</v>
      </c>
      <c r="J11504">
        <v>27.27</v>
      </c>
      <c r="M11504">
        <v>27.27</v>
      </c>
      <c r="N11504">
        <f t="shared" si="179"/>
        <v>0</v>
      </c>
    </row>
    <row r="11505" spans="1:14" x14ac:dyDescent="0.2">
      <c r="A11505" t="s">
        <v>11729</v>
      </c>
      <c r="B11505" t="s">
        <v>36143</v>
      </c>
      <c r="I11505" t="s">
        <v>4</v>
      </c>
      <c r="J11505">
        <v>63.36</v>
      </c>
      <c r="M11505">
        <v>63.36</v>
      </c>
      <c r="N11505">
        <f t="shared" si="179"/>
        <v>0</v>
      </c>
    </row>
    <row r="11506" spans="1:14" x14ac:dyDescent="0.2">
      <c r="A11506" t="s">
        <v>11730</v>
      </c>
      <c r="B11506" t="s">
        <v>36143</v>
      </c>
      <c r="I11506" t="s">
        <v>4</v>
      </c>
      <c r="J11506">
        <v>61.73</v>
      </c>
      <c r="M11506">
        <v>61.73</v>
      </c>
      <c r="N11506">
        <f t="shared" si="179"/>
        <v>0</v>
      </c>
    </row>
    <row r="11507" spans="1:14" x14ac:dyDescent="0.2">
      <c r="A11507" t="s">
        <v>11731</v>
      </c>
      <c r="B11507" t="s">
        <v>36144</v>
      </c>
      <c r="I11507" t="s">
        <v>4</v>
      </c>
      <c r="J11507">
        <v>26.33</v>
      </c>
      <c r="M11507">
        <v>26.33</v>
      </c>
      <c r="N11507">
        <f t="shared" si="179"/>
        <v>0</v>
      </c>
    </row>
    <row r="11508" spans="1:14" x14ac:dyDescent="0.2">
      <c r="A11508" t="s">
        <v>11732</v>
      </c>
      <c r="B11508" t="s">
        <v>36144</v>
      </c>
      <c r="I11508" t="s">
        <v>4</v>
      </c>
      <c r="J11508">
        <v>24.83</v>
      </c>
      <c r="M11508">
        <v>24.83</v>
      </c>
      <c r="N11508">
        <f t="shared" si="179"/>
        <v>0</v>
      </c>
    </row>
    <row r="11509" spans="1:14" x14ac:dyDescent="0.2">
      <c r="A11509" t="s">
        <v>11733</v>
      </c>
      <c r="B11509" t="s">
        <v>36145</v>
      </c>
      <c r="I11509" t="s">
        <v>4</v>
      </c>
      <c r="J11509">
        <v>27.86</v>
      </c>
      <c r="M11509">
        <v>27.86</v>
      </c>
      <c r="N11509">
        <f t="shared" si="179"/>
        <v>0</v>
      </c>
    </row>
    <row r="11510" spans="1:14" x14ac:dyDescent="0.2">
      <c r="A11510" t="s">
        <v>11734</v>
      </c>
      <c r="B11510" t="s">
        <v>36145</v>
      </c>
      <c r="I11510" t="s">
        <v>4</v>
      </c>
      <c r="J11510">
        <v>26.36</v>
      </c>
      <c r="M11510">
        <v>26.36</v>
      </c>
      <c r="N11510">
        <f t="shared" si="179"/>
        <v>0</v>
      </c>
    </row>
    <row r="11511" spans="1:14" x14ac:dyDescent="0.2">
      <c r="A11511" t="s">
        <v>11735</v>
      </c>
      <c r="B11511" t="s">
        <v>36146</v>
      </c>
      <c r="I11511" t="s">
        <v>4</v>
      </c>
      <c r="J11511">
        <v>41.15</v>
      </c>
      <c r="M11511">
        <v>41.15</v>
      </c>
      <c r="N11511">
        <f t="shared" si="179"/>
        <v>0</v>
      </c>
    </row>
    <row r="11512" spans="1:14" x14ac:dyDescent="0.2">
      <c r="A11512" t="s">
        <v>11736</v>
      </c>
      <c r="B11512" t="s">
        <v>36146</v>
      </c>
      <c r="I11512" t="s">
        <v>4</v>
      </c>
      <c r="J11512">
        <v>39.65</v>
      </c>
      <c r="M11512">
        <v>39.65</v>
      </c>
      <c r="N11512">
        <f t="shared" si="179"/>
        <v>0</v>
      </c>
    </row>
    <row r="11513" spans="1:14" x14ac:dyDescent="0.2">
      <c r="A11513" t="s">
        <v>11737</v>
      </c>
      <c r="B11513" t="s">
        <v>36147</v>
      </c>
      <c r="I11513" t="s">
        <v>3</v>
      </c>
      <c r="J11513">
        <v>111.99</v>
      </c>
      <c r="M11513">
        <v>111.99</v>
      </c>
      <c r="N11513">
        <f t="shared" si="179"/>
        <v>0</v>
      </c>
    </row>
    <row r="11514" spans="1:14" x14ac:dyDescent="0.2">
      <c r="A11514" t="s">
        <v>11738</v>
      </c>
      <c r="B11514" t="s">
        <v>36147</v>
      </c>
      <c r="I11514" t="s">
        <v>3</v>
      </c>
      <c r="J11514">
        <v>106.95</v>
      </c>
      <c r="M11514">
        <v>106.95</v>
      </c>
      <c r="N11514">
        <f t="shared" si="179"/>
        <v>0</v>
      </c>
    </row>
    <row r="11515" spans="1:14" x14ac:dyDescent="0.2">
      <c r="A11515" t="s">
        <v>11739</v>
      </c>
      <c r="B11515" t="s">
        <v>36148</v>
      </c>
      <c r="I11515" t="s">
        <v>3</v>
      </c>
      <c r="J11515">
        <v>126.7</v>
      </c>
      <c r="M11515">
        <v>126.7</v>
      </c>
      <c r="N11515">
        <f t="shared" si="179"/>
        <v>0</v>
      </c>
    </row>
    <row r="11516" spans="1:14" x14ac:dyDescent="0.2">
      <c r="A11516" t="s">
        <v>11740</v>
      </c>
      <c r="B11516" t="s">
        <v>36148</v>
      </c>
      <c r="I11516" t="s">
        <v>3</v>
      </c>
      <c r="J11516">
        <v>119.7</v>
      </c>
      <c r="M11516">
        <v>119.7</v>
      </c>
      <c r="N11516">
        <f t="shared" si="179"/>
        <v>0</v>
      </c>
    </row>
    <row r="11517" spans="1:14" x14ac:dyDescent="0.2">
      <c r="A11517" t="s">
        <v>11741</v>
      </c>
      <c r="B11517" t="s">
        <v>36149</v>
      </c>
      <c r="I11517" t="s">
        <v>3</v>
      </c>
      <c r="J11517">
        <v>58.8</v>
      </c>
      <c r="M11517">
        <v>58.8</v>
      </c>
      <c r="N11517">
        <f t="shared" si="179"/>
        <v>0</v>
      </c>
    </row>
    <row r="11518" spans="1:14" x14ac:dyDescent="0.2">
      <c r="A11518" t="s">
        <v>11742</v>
      </c>
      <c r="B11518" t="s">
        <v>36149</v>
      </c>
      <c r="I11518" t="s">
        <v>3</v>
      </c>
      <c r="J11518">
        <v>58.8</v>
      </c>
      <c r="M11518">
        <v>58.8</v>
      </c>
      <c r="N11518">
        <f t="shared" si="179"/>
        <v>0</v>
      </c>
    </row>
    <row r="11519" spans="1:14" x14ac:dyDescent="0.2">
      <c r="A11519" t="s">
        <v>11743</v>
      </c>
      <c r="B11519" t="s">
        <v>36150</v>
      </c>
      <c r="I11519" t="s">
        <v>3</v>
      </c>
      <c r="J11519">
        <v>93.92</v>
      </c>
      <c r="M11519">
        <v>93.92</v>
      </c>
      <c r="N11519">
        <f t="shared" si="179"/>
        <v>0</v>
      </c>
    </row>
    <row r="11520" spans="1:14" x14ac:dyDescent="0.2">
      <c r="A11520" t="s">
        <v>11744</v>
      </c>
      <c r="B11520" t="s">
        <v>36150</v>
      </c>
      <c r="I11520" t="s">
        <v>3</v>
      </c>
      <c r="J11520">
        <v>91.29</v>
      </c>
      <c r="M11520">
        <v>91.29</v>
      </c>
      <c r="N11520">
        <f t="shared" si="179"/>
        <v>0</v>
      </c>
    </row>
    <row r="11521" spans="1:14" x14ac:dyDescent="0.2">
      <c r="A11521" t="s">
        <v>11745</v>
      </c>
      <c r="B11521" t="s">
        <v>36151</v>
      </c>
      <c r="I11521" t="s">
        <v>3</v>
      </c>
      <c r="J11521">
        <v>136.69</v>
      </c>
      <c r="M11521">
        <v>136.69</v>
      </c>
      <c r="N11521">
        <f t="shared" si="179"/>
        <v>0</v>
      </c>
    </row>
    <row r="11522" spans="1:14" x14ac:dyDescent="0.2">
      <c r="A11522" t="s">
        <v>11746</v>
      </c>
      <c r="B11522" t="s">
        <v>36151</v>
      </c>
      <c r="I11522" t="s">
        <v>3</v>
      </c>
      <c r="J11522">
        <v>128.35</v>
      </c>
      <c r="M11522">
        <v>128.35</v>
      </c>
      <c r="N11522">
        <f t="shared" si="179"/>
        <v>0</v>
      </c>
    </row>
    <row r="11523" spans="1:14" x14ac:dyDescent="0.2">
      <c r="A11523" t="s">
        <v>11747</v>
      </c>
      <c r="B11523" t="s">
        <v>36152</v>
      </c>
      <c r="I11523" t="s">
        <v>3</v>
      </c>
      <c r="J11523">
        <v>132.69999999999999</v>
      </c>
      <c r="M11523">
        <v>132.69999999999999</v>
      </c>
      <c r="N11523">
        <f t="shared" si="179"/>
        <v>0</v>
      </c>
    </row>
    <row r="11524" spans="1:14" x14ac:dyDescent="0.2">
      <c r="A11524" t="s">
        <v>11748</v>
      </c>
      <c r="B11524" t="s">
        <v>36152</v>
      </c>
      <c r="I11524" t="s">
        <v>3</v>
      </c>
      <c r="J11524">
        <v>124.89</v>
      </c>
      <c r="M11524">
        <v>124.89</v>
      </c>
      <c r="N11524">
        <f t="shared" ref="N11524:N11587" si="180">J11524-M11524</f>
        <v>0</v>
      </c>
    </row>
    <row r="11525" spans="1:14" x14ac:dyDescent="0.2">
      <c r="A11525" t="s">
        <v>11749</v>
      </c>
      <c r="B11525" t="s">
        <v>36153</v>
      </c>
      <c r="I11525" t="s">
        <v>3</v>
      </c>
      <c r="J11525">
        <v>111.99</v>
      </c>
      <c r="M11525">
        <v>111.99</v>
      </c>
      <c r="N11525">
        <f t="shared" si="180"/>
        <v>0</v>
      </c>
    </row>
    <row r="11526" spans="1:14" x14ac:dyDescent="0.2">
      <c r="A11526" t="s">
        <v>11750</v>
      </c>
      <c r="B11526" t="s">
        <v>36153</v>
      </c>
      <c r="I11526" t="s">
        <v>3</v>
      </c>
      <c r="J11526">
        <v>106.95</v>
      </c>
      <c r="M11526">
        <v>106.95</v>
      </c>
      <c r="N11526">
        <f t="shared" si="180"/>
        <v>0</v>
      </c>
    </row>
    <row r="11527" spans="1:14" x14ac:dyDescent="0.2">
      <c r="A11527" t="s">
        <v>11751</v>
      </c>
      <c r="B11527" t="s">
        <v>36154</v>
      </c>
      <c r="I11527" t="s">
        <v>3</v>
      </c>
      <c r="J11527">
        <v>96.56</v>
      </c>
      <c r="M11527">
        <v>96.56</v>
      </c>
      <c r="N11527">
        <f t="shared" si="180"/>
        <v>0</v>
      </c>
    </row>
    <row r="11528" spans="1:14" x14ac:dyDescent="0.2">
      <c r="A11528" t="s">
        <v>11752</v>
      </c>
      <c r="B11528" t="s">
        <v>36154</v>
      </c>
      <c r="I11528" t="s">
        <v>3</v>
      </c>
      <c r="J11528">
        <v>85.07</v>
      </c>
      <c r="M11528">
        <v>85.07</v>
      </c>
      <c r="N11528">
        <f t="shared" si="180"/>
        <v>0</v>
      </c>
    </row>
    <row r="11529" spans="1:14" x14ac:dyDescent="0.2">
      <c r="A11529" t="s">
        <v>11753</v>
      </c>
      <c r="B11529" t="s">
        <v>36155</v>
      </c>
      <c r="I11529" t="s">
        <v>3</v>
      </c>
      <c r="J11529">
        <v>202.88</v>
      </c>
      <c r="M11529">
        <v>202.88</v>
      </c>
      <c r="N11529">
        <f t="shared" si="180"/>
        <v>0</v>
      </c>
    </row>
    <row r="11530" spans="1:14" x14ac:dyDescent="0.2">
      <c r="A11530" t="s">
        <v>11754</v>
      </c>
      <c r="B11530" t="s">
        <v>36155</v>
      </c>
      <c r="I11530" t="s">
        <v>3</v>
      </c>
      <c r="J11530">
        <v>194.46</v>
      </c>
      <c r="M11530">
        <v>194.46</v>
      </c>
      <c r="N11530">
        <f t="shared" si="180"/>
        <v>0</v>
      </c>
    </row>
    <row r="11531" spans="1:14" x14ac:dyDescent="0.2">
      <c r="A11531" t="s">
        <v>11755</v>
      </c>
      <c r="B11531" t="s">
        <v>36156</v>
      </c>
      <c r="I11531" t="s">
        <v>3</v>
      </c>
      <c r="J11531">
        <v>190.87</v>
      </c>
      <c r="M11531">
        <v>190.87</v>
      </c>
      <c r="N11531">
        <f t="shared" si="180"/>
        <v>0</v>
      </c>
    </row>
    <row r="11532" spans="1:14" x14ac:dyDescent="0.2">
      <c r="A11532" t="s">
        <v>11756</v>
      </c>
      <c r="B11532" t="s">
        <v>36156</v>
      </c>
      <c r="I11532" t="s">
        <v>3</v>
      </c>
      <c r="J11532">
        <v>182.72</v>
      </c>
      <c r="M11532">
        <v>182.72</v>
      </c>
      <c r="N11532">
        <f t="shared" si="180"/>
        <v>0</v>
      </c>
    </row>
    <row r="11533" spans="1:14" x14ac:dyDescent="0.2">
      <c r="A11533" t="s">
        <v>11757</v>
      </c>
      <c r="B11533" t="s">
        <v>36157</v>
      </c>
      <c r="I11533" t="s">
        <v>3</v>
      </c>
      <c r="J11533">
        <v>159.36000000000001</v>
      </c>
      <c r="M11533">
        <v>159.36000000000001</v>
      </c>
      <c r="N11533">
        <f t="shared" si="180"/>
        <v>0</v>
      </c>
    </row>
    <row r="11534" spans="1:14" x14ac:dyDescent="0.2">
      <c r="A11534" t="s">
        <v>11758</v>
      </c>
      <c r="B11534" t="s">
        <v>36157</v>
      </c>
      <c r="I11534" t="s">
        <v>3</v>
      </c>
      <c r="J11534">
        <v>150.94</v>
      </c>
      <c r="M11534">
        <v>150.94</v>
      </c>
      <c r="N11534">
        <f t="shared" si="180"/>
        <v>0</v>
      </c>
    </row>
    <row r="11535" spans="1:14" x14ac:dyDescent="0.2">
      <c r="A11535" t="s">
        <v>11759</v>
      </c>
      <c r="B11535" t="s">
        <v>36158</v>
      </c>
      <c r="I11535" t="s">
        <v>3</v>
      </c>
      <c r="J11535">
        <v>146.13999999999999</v>
      </c>
      <c r="M11535">
        <v>146.13999999999999</v>
      </c>
      <c r="N11535">
        <f t="shared" si="180"/>
        <v>0</v>
      </c>
    </row>
    <row r="11536" spans="1:14" x14ac:dyDescent="0.2">
      <c r="A11536" t="s">
        <v>11760</v>
      </c>
      <c r="B11536" t="s">
        <v>36158</v>
      </c>
      <c r="I11536" t="s">
        <v>3</v>
      </c>
      <c r="J11536">
        <v>137.99</v>
      </c>
      <c r="M11536">
        <v>137.99</v>
      </c>
      <c r="N11536">
        <f t="shared" si="180"/>
        <v>0</v>
      </c>
    </row>
    <row r="11537" spans="1:14" x14ac:dyDescent="0.2">
      <c r="A11537" t="s">
        <v>11761</v>
      </c>
      <c r="B11537" t="s">
        <v>36159</v>
      </c>
      <c r="I11537" t="s">
        <v>3</v>
      </c>
      <c r="J11537">
        <v>77.77</v>
      </c>
      <c r="M11537">
        <v>77.77</v>
      </c>
      <c r="N11537">
        <f t="shared" si="180"/>
        <v>0</v>
      </c>
    </row>
    <row r="11538" spans="1:14" x14ac:dyDescent="0.2">
      <c r="A11538" t="s">
        <v>11762</v>
      </c>
      <c r="B11538" t="s">
        <v>36159</v>
      </c>
      <c r="I11538" t="s">
        <v>3</v>
      </c>
      <c r="J11538">
        <v>72.33</v>
      </c>
      <c r="M11538">
        <v>72.33</v>
      </c>
      <c r="N11538">
        <f t="shared" si="180"/>
        <v>0</v>
      </c>
    </row>
    <row r="11539" spans="1:14" x14ac:dyDescent="0.2">
      <c r="A11539" t="s">
        <v>11763</v>
      </c>
      <c r="B11539" t="s">
        <v>36160</v>
      </c>
      <c r="I11539" t="s">
        <v>3</v>
      </c>
      <c r="J11539">
        <v>65.760000000000005</v>
      </c>
      <c r="M11539">
        <v>65.760000000000005</v>
      </c>
      <c r="N11539">
        <f t="shared" si="180"/>
        <v>0</v>
      </c>
    </row>
    <row r="11540" spans="1:14" x14ac:dyDescent="0.2">
      <c r="A11540" t="s">
        <v>11764</v>
      </c>
      <c r="B11540" t="s">
        <v>36160</v>
      </c>
      <c r="I11540" t="s">
        <v>3</v>
      </c>
      <c r="J11540">
        <v>60.59</v>
      </c>
      <c r="M11540">
        <v>60.59</v>
      </c>
      <c r="N11540">
        <f t="shared" si="180"/>
        <v>0</v>
      </c>
    </row>
    <row r="11541" spans="1:14" x14ac:dyDescent="0.2">
      <c r="A11541" t="s">
        <v>11765</v>
      </c>
      <c r="B11541" t="s">
        <v>36161</v>
      </c>
      <c r="I11541" t="s">
        <v>3</v>
      </c>
      <c r="J11541">
        <v>85.39</v>
      </c>
      <c r="M11541">
        <v>85.39</v>
      </c>
      <c r="N11541">
        <f t="shared" si="180"/>
        <v>0</v>
      </c>
    </row>
    <row r="11542" spans="1:14" x14ac:dyDescent="0.2">
      <c r="A11542" t="s">
        <v>11766</v>
      </c>
      <c r="B11542" t="s">
        <v>36161</v>
      </c>
      <c r="I11542" t="s">
        <v>3</v>
      </c>
      <c r="J11542">
        <v>79.38</v>
      </c>
      <c r="M11542">
        <v>79.38</v>
      </c>
      <c r="N11542">
        <f t="shared" si="180"/>
        <v>0</v>
      </c>
    </row>
    <row r="11543" spans="1:14" x14ac:dyDescent="0.2">
      <c r="A11543" t="s">
        <v>11767</v>
      </c>
      <c r="B11543" t="s">
        <v>36162</v>
      </c>
      <c r="I11543" t="s">
        <v>3</v>
      </c>
      <c r="J11543">
        <v>73.38</v>
      </c>
      <c r="M11543">
        <v>73.38</v>
      </c>
      <c r="N11543">
        <f t="shared" si="180"/>
        <v>0</v>
      </c>
    </row>
    <row r="11544" spans="1:14" x14ac:dyDescent="0.2">
      <c r="A11544" t="s">
        <v>11768</v>
      </c>
      <c r="B11544" t="s">
        <v>36162</v>
      </c>
      <c r="I11544" t="s">
        <v>3</v>
      </c>
      <c r="J11544">
        <v>67.64</v>
      </c>
      <c r="M11544">
        <v>67.64</v>
      </c>
      <c r="N11544">
        <f t="shared" si="180"/>
        <v>0</v>
      </c>
    </row>
    <row r="11545" spans="1:14" x14ac:dyDescent="0.2">
      <c r="A11545" t="s">
        <v>11769</v>
      </c>
      <c r="B11545" t="s">
        <v>36163</v>
      </c>
      <c r="I11545" t="s">
        <v>3</v>
      </c>
      <c r="J11545">
        <v>79.08</v>
      </c>
      <c r="M11545">
        <v>79.08</v>
      </c>
      <c r="N11545">
        <f t="shared" si="180"/>
        <v>0</v>
      </c>
    </row>
    <row r="11546" spans="1:14" x14ac:dyDescent="0.2">
      <c r="A11546" t="s">
        <v>11770</v>
      </c>
      <c r="B11546" t="s">
        <v>36163</v>
      </c>
      <c r="I11546" t="s">
        <v>3</v>
      </c>
      <c r="J11546">
        <v>73.64</v>
      </c>
      <c r="M11546">
        <v>73.64</v>
      </c>
      <c r="N11546">
        <f t="shared" si="180"/>
        <v>0</v>
      </c>
    </row>
    <row r="11547" spans="1:14" x14ac:dyDescent="0.2">
      <c r="A11547" t="s">
        <v>11771</v>
      </c>
      <c r="B11547" t="s">
        <v>36164</v>
      </c>
      <c r="I11547" t="s">
        <v>3</v>
      </c>
      <c r="J11547">
        <v>67.069999999999993</v>
      </c>
      <c r="M11547">
        <v>67.069999999999993</v>
      </c>
      <c r="N11547">
        <f t="shared" si="180"/>
        <v>0</v>
      </c>
    </row>
    <row r="11548" spans="1:14" x14ac:dyDescent="0.2">
      <c r="A11548" t="s">
        <v>11772</v>
      </c>
      <c r="B11548" t="s">
        <v>36164</v>
      </c>
      <c r="I11548" t="s">
        <v>3</v>
      </c>
      <c r="J11548">
        <v>61.9</v>
      </c>
      <c r="M11548">
        <v>61.9</v>
      </c>
      <c r="N11548">
        <f t="shared" si="180"/>
        <v>0</v>
      </c>
    </row>
    <row r="11549" spans="1:14" x14ac:dyDescent="0.2">
      <c r="A11549" t="s">
        <v>11773</v>
      </c>
      <c r="B11549" t="s">
        <v>36165</v>
      </c>
      <c r="I11549" t="s">
        <v>4</v>
      </c>
      <c r="J11549">
        <v>32.020000000000003</v>
      </c>
      <c r="M11549">
        <v>32.020000000000003</v>
      </c>
      <c r="N11549">
        <f t="shared" si="180"/>
        <v>0</v>
      </c>
    </row>
    <row r="11550" spans="1:14" x14ac:dyDescent="0.2">
      <c r="A11550" t="s">
        <v>11774</v>
      </c>
      <c r="B11550" t="s">
        <v>36165</v>
      </c>
      <c r="I11550" t="s">
        <v>4</v>
      </c>
      <c r="J11550">
        <v>29.06</v>
      </c>
      <c r="M11550">
        <v>29.06</v>
      </c>
      <c r="N11550">
        <f t="shared" si="180"/>
        <v>0</v>
      </c>
    </row>
    <row r="11551" spans="1:14" x14ac:dyDescent="0.2">
      <c r="A11551" t="s">
        <v>11775</v>
      </c>
      <c r="B11551" t="s">
        <v>36166</v>
      </c>
      <c r="I11551" t="s">
        <v>4</v>
      </c>
      <c r="J11551">
        <v>30.16</v>
      </c>
      <c r="M11551">
        <v>30.16</v>
      </c>
      <c r="N11551">
        <f t="shared" si="180"/>
        <v>0</v>
      </c>
    </row>
    <row r="11552" spans="1:14" x14ac:dyDescent="0.2">
      <c r="A11552" t="s">
        <v>11776</v>
      </c>
      <c r="B11552" t="s">
        <v>36166</v>
      </c>
      <c r="I11552" t="s">
        <v>4</v>
      </c>
      <c r="J11552">
        <v>27.29</v>
      </c>
      <c r="M11552">
        <v>27.29</v>
      </c>
      <c r="N11552">
        <f t="shared" si="180"/>
        <v>0</v>
      </c>
    </row>
    <row r="11553" spans="1:14" x14ac:dyDescent="0.2">
      <c r="A11553" t="s">
        <v>11777</v>
      </c>
      <c r="B11553" t="s">
        <v>36167</v>
      </c>
      <c r="I11553" t="s">
        <v>4</v>
      </c>
      <c r="J11553">
        <v>32.26</v>
      </c>
      <c r="M11553">
        <v>32.26</v>
      </c>
      <c r="N11553">
        <f t="shared" si="180"/>
        <v>0</v>
      </c>
    </row>
    <row r="11554" spans="1:14" x14ac:dyDescent="0.2">
      <c r="A11554" t="s">
        <v>11778</v>
      </c>
      <c r="B11554" t="s">
        <v>36167</v>
      </c>
      <c r="I11554" t="s">
        <v>4</v>
      </c>
      <c r="J11554">
        <v>29.33</v>
      </c>
      <c r="M11554">
        <v>29.33</v>
      </c>
      <c r="N11554">
        <f t="shared" si="180"/>
        <v>0</v>
      </c>
    </row>
    <row r="11555" spans="1:14" x14ac:dyDescent="0.2">
      <c r="A11555" t="s">
        <v>11779</v>
      </c>
      <c r="B11555" t="s">
        <v>36168</v>
      </c>
      <c r="I11555" t="s">
        <v>4</v>
      </c>
      <c r="J11555">
        <v>30.96</v>
      </c>
      <c r="M11555">
        <v>30.96</v>
      </c>
      <c r="N11555">
        <f t="shared" si="180"/>
        <v>0</v>
      </c>
    </row>
    <row r="11556" spans="1:14" x14ac:dyDescent="0.2">
      <c r="A11556" t="s">
        <v>11780</v>
      </c>
      <c r="B11556" t="s">
        <v>36168</v>
      </c>
      <c r="I11556" t="s">
        <v>4</v>
      </c>
      <c r="J11556">
        <v>28.09</v>
      </c>
      <c r="M11556">
        <v>28.09</v>
      </c>
      <c r="N11556">
        <f t="shared" si="180"/>
        <v>0</v>
      </c>
    </row>
    <row r="11557" spans="1:14" x14ac:dyDescent="0.2">
      <c r="A11557" t="s">
        <v>11781</v>
      </c>
      <c r="B11557" t="s">
        <v>36169</v>
      </c>
      <c r="I11557" t="s">
        <v>3</v>
      </c>
      <c r="J11557">
        <v>82.28</v>
      </c>
      <c r="M11557">
        <v>82.28</v>
      </c>
      <c r="N11557">
        <f t="shared" si="180"/>
        <v>0</v>
      </c>
    </row>
    <row r="11558" spans="1:14" x14ac:dyDescent="0.2">
      <c r="A11558" t="s">
        <v>11782</v>
      </c>
      <c r="B11558" t="s">
        <v>36169</v>
      </c>
      <c r="I11558" t="s">
        <v>3</v>
      </c>
      <c r="J11558">
        <v>79.98</v>
      </c>
      <c r="M11558">
        <v>79.98</v>
      </c>
      <c r="N11558">
        <f t="shared" si="180"/>
        <v>0</v>
      </c>
    </row>
    <row r="11559" spans="1:14" x14ac:dyDescent="0.2">
      <c r="A11559" t="s">
        <v>11783</v>
      </c>
      <c r="B11559" t="s">
        <v>36170</v>
      </c>
      <c r="I11559" t="s">
        <v>3</v>
      </c>
      <c r="J11559">
        <v>146.32</v>
      </c>
      <c r="M11559">
        <v>146.32</v>
      </c>
      <c r="N11559">
        <f t="shared" si="180"/>
        <v>0</v>
      </c>
    </row>
    <row r="11560" spans="1:14" x14ac:dyDescent="0.2">
      <c r="A11560" t="s">
        <v>11784</v>
      </c>
      <c r="B11560" t="s">
        <v>36170</v>
      </c>
      <c r="I11560" t="s">
        <v>3</v>
      </c>
      <c r="J11560">
        <v>143.32</v>
      </c>
      <c r="M11560">
        <v>143.32</v>
      </c>
      <c r="N11560">
        <f t="shared" si="180"/>
        <v>0</v>
      </c>
    </row>
    <row r="11561" spans="1:14" x14ac:dyDescent="0.2">
      <c r="A11561" t="s">
        <v>11785</v>
      </c>
      <c r="B11561" t="s">
        <v>36171</v>
      </c>
      <c r="I11561" t="s">
        <v>4</v>
      </c>
      <c r="J11561">
        <v>48.17</v>
      </c>
      <c r="M11561">
        <v>48.17</v>
      </c>
      <c r="N11561">
        <f t="shared" si="180"/>
        <v>0</v>
      </c>
    </row>
    <row r="11562" spans="1:14" x14ac:dyDescent="0.2">
      <c r="A11562" t="s">
        <v>11786</v>
      </c>
      <c r="B11562" t="s">
        <v>36171</v>
      </c>
      <c r="I11562" t="s">
        <v>4</v>
      </c>
      <c r="J11562">
        <v>46.33</v>
      </c>
      <c r="M11562">
        <v>46.33</v>
      </c>
      <c r="N11562">
        <f t="shared" si="180"/>
        <v>0</v>
      </c>
    </row>
    <row r="11563" spans="1:14" x14ac:dyDescent="0.2">
      <c r="A11563" t="s">
        <v>11787</v>
      </c>
      <c r="B11563" t="s">
        <v>36172</v>
      </c>
      <c r="I11563" t="s">
        <v>4</v>
      </c>
      <c r="J11563">
        <v>89.41</v>
      </c>
      <c r="M11563">
        <v>89.41</v>
      </c>
      <c r="N11563">
        <f t="shared" si="180"/>
        <v>0</v>
      </c>
    </row>
    <row r="11564" spans="1:14" x14ac:dyDescent="0.2">
      <c r="A11564" t="s">
        <v>11788</v>
      </c>
      <c r="B11564" t="s">
        <v>36172</v>
      </c>
      <c r="I11564" t="s">
        <v>4</v>
      </c>
      <c r="J11564">
        <v>86.46</v>
      </c>
      <c r="M11564">
        <v>86.46</v>
      </c>
      <c r="N11564">
        <f t="shared" si="180"/>
        <v>0</v>
      </c>
    </row>
    <row r="11565" spans="1:14" x14ac:dyDescent="0.2">
      <c r="A11565" t="s">
        <v>11789</v>
      </c>
      <c r="B11565" t="s">
        <v>36173</v>
      </c>
      <c r="I11565" t="s">
        <v>3</v>
      </c>
      <c r="J11565">
        <v>102.93</v>
      </c>
      <c r="M11565">
        <v>102.93</v>
      </c>
      <c r="N11565">
        <f t="shared" si="180"/>
        <v>0</v>
      </c>
    </row>
    <row r="11566" spans="1:14" x14ac:dyDescent="0.2">
      <c r="A11566" t="s">
        <v>11790</v>
      </c>
      <c r="B11566" t="s">
        <v>36173</v>
      </c>
      <c r="I11566" t="s">
        <v>3</v>
      </c>
      <c r="J11566">
        <v>99.93</v>
      </c>
      <c r="M11566">
        <v>99.93</v>
      </c>
      <c r="N11566">
        <f t="shared" si="180"/>
        <v>0</v>
      </c>
    </row>
    <row r="11567" spans="1:14" x14ac:dyDescent="0.2">
      <c r="A11567" t="s">
        <v>11791</v>
      </c>
      <c r="B11567" t="s">
        <v>36174</v>
      </c>
      <c r="I11567" t="s">
        <v>3</v>
      </c>
      <c r="J11567">
        <v>102.93</v>
      </c>
      <c r="M11567">
        <v>102.93</v>
      </c>
      <c r="N11567">
        <f t="shared" si="180"/>
        <v>0</v>
      </c>
    </row>
    <row r="11568" spans="1:14" x14ac:dyDescent="0.2">
      <c r="A11568" t="s">
        <v>11792</v>
      </c>
      <c r="B11568" t="s">
        <v>36174</v>
      </c>
      <c r="I11568" t="s">
        <v>3</v>
      </c>
      <c r="J11568">
        <v>99.93</v>
      </c>
      <c r="M11568">
        <v>99.93</v>
      </c>
      <c r="N11568">
        <f t="shared" si="180"/>
        <v>0</v>
      </c>
    </row>
    <row r="11569" spans="1:14" x14ac:dyDescent="0.2">
      <c r="A11569" t="s">
        <v>11793</v>
      </c>
      <c r="B11569" t="s">
        <v>36175</v>
      </c>
      <c r="I11569" t="s">
        <v>3</v>
      </c>
      <c r="J11569">
        <v>806.35</v>
      </c>
      <c r="M11569">
        <v>806.35</v>
      </c>
      <c r="N11569">
        <f t="shared" si="180"/>
        <v>0</v>
      </c>
    </row>
    <row r="11570" spans="1:14" x14ac:dyDescent="0.2">
      <c r="A11570" t="s">
        <v>11794</v>
      </c>
      <c r="B11570" t="s">
        <v>36175</v>
      </c>
      <c r="I11570" t="s">
        <v>3</v>
      </c>
      <c r="J11570">
        <v>789.1</v>
      </c>
      <c r="M11570">
        <v>789.1</v>
      </c>
      <c r="N11570">
        <f t="shared" si="180"/>
        <v>0</v>
      </c>
    </row>
    <row r="11571" spans="1:14" x14ac:dyDescent="0.2">
      <c r="A11571" t="s">
        <v>11795</v>
      </c>
      <c r="B11571" t="s">
        <v>36176</v>
      </c>
      <c r="I11571" t="s">
        <v>3</v>
      </c>
      <c r="J11571">
        <v>931.3</v>
      </c>
      <c r="M11571">
        <v>931.3</v>
      </c>
      <c r="N11571">
        <f t="shared" si="180"/>
        <v>0</v>
      </c>
    </row>
    <row r="11572" spans="1:14" x14ac:dyDescent="0.2">
      <c r="A11572" t="s">
        <v>11796</v>
      </c>
      <c r="B11572" t="s">
        <v>36176</v>
      </c>
      <c r="I11572" t="s">
        <v>3</v>
      </c>
      <c r="J11572">
        <v>914.05</v>
      </c>
      <c r="M11572">
        <v>914.05</v>
      </c>
      <c r="N11572">
        <f t="shared" si="180"/>
        <v>0</v>
      </c>
    </row>
    <row r="11573" spans="1:14" x14ac:dyDescent="0.2">
      <c r="A11573" t="s">
        <v>11797</v>
      </c>
      <c r="B11573" t="s">
        <v>36177</v>
      </c>
      <c r="I11573" t="s">
        <v>3</v>
      </c>
      <c r="J11573">
        <v>423.13</v>
      </c>
      <c r="M11573">
        <v>423.13</v>
      </c>
      <c r="N11573">
        <f t="shared" si="180"/>
        <v>0</v>
      </c>
    </row>
    <row r="11574" spans="1:14" x14ac:dyDescent="0.2">
      <c r="A11574" t="s">
        <v>11798</v>
      </c>
      <c r="B11574" t="s">
        <v>36177</v>
      </c>
      <c r="I11574" t="s">
        <v>3</v>
      </c>
      <c r="J11574">
        <v>417.38</v>
      </c>
      <c r="M11574">
        <v>417.38</v>
      </c>
      <c r="N11574">
        <f t="shared" si="180"/>
        <v>0</v>
      </c>
    </row>
    <row r="11575" spans="1:14" x14ac:dyDescent="0.2">
      <c r="A11575" t="s">
        <v>11799</v>
      </c>
      <c r="B11575" t="s">
        <v>36178</v>
      </c>
      <c r="I11575" t="s">
        <v>3</v>
      </c>
      <c r="J11575">
        <v>548.72</v>
      </c>
      <c r="M11575">
        <v>548.72</v>
      </c>
      <c r="N11575">
        <f t="shared" si="180"/>
        <v>0</v>
      </c>
    </row>
    <row r="11576" spans="1:14" x14ac:dyDescent="0.2">
      <c r="A11576" t="s">
        <v>11800</v>
      </c>
      <c r="B11576" t="s">
        <v>36178</v>
      </c>
      <c r="I11576" t="s">
        <v>3</v>
      </c>
      <c r="J11576">
        <v>545.27</v>
      </c>
      <c r="M11576">
        <v>545.27</v>
      </c>
      <c r="N11576">
        <f t="shared" si="180"/>
        <v>0</v>
      </c>
    </row>
    <row r="11577" spans="1:14" x14ac:dyDescent="0.2">
      <c r="A11577" t="s">
        <v>11801</v>
      </c>
      <c r="B11577" t="s">
        <v>36179</v>
      </c>
      <c r="I11577" t="s">
        <v>3</v>
      </c>
      <c r="J11577">
        <v>538</v>
      </c>
      <c r="M11577">
        <v>538</v>
      </c>
      <c r="N11577">
        <f t="shared" si="180"/>
        <v>0</v>
      </c>
    </row>
    <row r="11578" spans="1:14" x14ac:dyDescent="0.2">
      <c r="A11578" t="s">
        <v>11802</v>
      </c>
      <c r="B11578" t="s">
        <v>36179</v>
      </c>
      <c r="I11578" t="s">
        <v>3</v>
      </c>
      <c r="J11578">
        <v>538</v>
      </c>
      <c r="M11578">
        <v>538</v>
      </c>
      <c r="N11578">
        <f t="shared" si="180"/>
        <v>0</v>
      </c>
    </row>
    <row r="11579" spans="1:14" x14ac:dyDescent="0.2">
      <c r="A11579" t="s">
        <v>28302</v>
      </c>
      <c r="B11579" t="s">
        <v>36180</v>
      </c>
      <c r="I11579" t="s">
        <v>3</v>
      </c>
      <c r="J11579">
        <v>175.35</v>
      </c>
      <c r="M11579">
        <v>175.35</v>
      </c>
      <c r="N11579">
        <f t="shared" si="180"/>
        <v>0</v>
      </c>
    </row>
    <row r="11580" spans="1:14" x14ac:dyDescent="0.2">
      <c r="A11580" t="s">
        <v>28303</v>
      </c>
      <c r="B11580" t="s">
        <v>36180</v>
      </c>
      <c r="I11580" t="s">
        <v>3</v>
      </c>
      <c r="J11580">
        <v>175.35</v>
      </c>
      <c r="M11580">
        <v>175.35</v>
      </c>
      <c r="N11580">
        <f t="shared" si="180"/>
        <v>0</v>
      </c>
    </row>
    <row r="11581" spans="1:14" x14ac:dyDescent="0.2">
      <c r="A11581" t="s">
        <v>28304</v>
      </c>
      <c r="B11581" t="s">
        <v>36181</v>
      </c>
      <c r="I11581" t="s">
        <v>3</v>
      </c>
      <c r="J11581">
        <v>416.5</v>
      </c>
      <c r="M11581">
        <v>416.5</v>
      </c>
      <c r="N11581">
        <f t="shared" si="180"/>
        <v>0</v>
      </c>
    </row>
    <row r="11582" spans="1:14" x14ac:dyDescent="0.2">
      <c r="A11582" t="s">
        <v>28305</v>
      </c>
      <c r="B11582" t="s">
        <v>36181</v>
      </c>
      <c r="I11582" t="s">
        <v>3</v>
      </c>
      <c r="J11582">
        <v>416.5</v>
      </c>
      <c r="M11582">
        <v>416.5</v>
      </c>
      <c r="N11582">
        <f t="shared" si="180"/>
        <v>0</v>
      </c>
    </row>
    <row r="11583" spans="1:14" x14ac:dyDescent="0.2">
      <c r="A11583" t="s">
        <v>28306</v>
      </c>
      <c r="B11583" t="s">
        <v>36182</v>
      </c>
      <c r="I11583" t="s">
        <v>3</v>
      </c>
      <c r="J11583">
        <v>358.75</v>
      </c>
      <c r="M11583">
        <v>358.75</v>
      </c>
      <c r="N11583">
        <f t="shared" si="180"/>
        <v>0</v>
      </c>
    </row>
    <row r="11584" spans="1:14" x14ac:dyDescent="0.2">
      <c r="A11584" t="s">
        <v>28307</v>
      </c>
      <c r="B11584" t="s">
        <v>36182</v>
      </c>
      <c r="I11584" t="s">
        <v>3</v>
      </c>
      <c r="J11584">
        <v>358.75</v>
      </c>
      <c r="M11584">
        <v>358.75</v>
      </c>
      <c r="N11584">
        <f t="shared" si="180"/>
        <v>0</v>
      </c>
    </row>
    <row r="11585" spans="1:14" x14ac:dyDescent="0.2">
      <c r="A11585" t="s">
        <v>28308</v>
      </c>
      <c r="B11585" t="s">
        <v>36183</v>
      </c>
      <c r="I11585" t="s">
        <v>3</v>
      </c>
      <c r="J11585">
        <v>514.46</v>
      </c>
      <c r="M11585">
        <v>514.46</v>
      </c>
      <c r="N11585">
        <f t="shared" si="180"/>
        <v>0</v>
      </c>
    </row>
    <row r="11586" spans="1:14" x14ac:dyDescent="0.2">
      <c r="A11586" t="s">
        <v>28309</v>
      </c>
      <c r="B11586" t="s">
        <v>36183</v>
      </c>
      <c r="I11586" t="s">
        <v>3</v>
      </c>
      <c r="J11586">
        <v>514.46</v>
      </c>
      <c r="M11586">
        <v>514.46</v>
      </c>
      <c r="N11586">
        <f t="shared" si="180"/>
        <v>0</v>
      </c>
    </row>
    <row r="11587" spans="1:14" x14ac:dyDescent="0.2">
      <c r="A11587" t="s">
        <v>11803</v>
      </c>
      <c r="B11587" t="s">
        <v>36184</v>
      </c>
      <c r="I11587" t="s">
        <v>3</v>
      </c>
      <c r="J11587">
        <v>167</v>
      </c>
      <c r="M11587">
        <v>167</v>
      </c>
      <c r="N11587">
        <f t="shared" si="180"/>
        <v>0</v>
      </c>
    </row>
    <row r="11588" spans="1:14" x14ac:dyDescent="0.2">
      <c r="A11588" t="s">
        <v>11804</v>
      </c>
      <c r="B11588" t="s">
        <v>36184</v>
      </c>
      <c r="I11588" t="s">
        <v>3</v>
      </c>
      <c r="J11588">
        <v>159.38999999999999</v>
      </c>
      <c r="M11588">
        <v>159.38999999999999</v>
      </c>
      <c r="N11588">
        <f t="shared" ref="N11588:N11651" si="181">J11588-M11588</f>
        <v>0</v>
      </c>
    </row>
    <row r="11589" spans="1:14" x14ac:dyDescent="0.2">
      <c r="A11589" t="s">
        <v>11805</v>
      </c>
      <c r="B11589" t="s">
        <v>36185</v>
      </c>
      <c r="I11589" t="s">
        <v>3</v>
      </c>
      <c r="J11589">
        <v>167</v>
      </c>
      <c r="M11589">
        <v>167</v>
      </c>
      <c r="N11589">
        <f t="shared" si="181"/>
        <v>0</v>
      </c>
    </row>
    <row r="11590" spans="1:14" x14ac:dyDescent="0.2">
      <c r="A11590" t="s">
        <v>11806</v>
      </c>
      <c r="B11590" t="s">
        <v>36185</v>
      </c>
      <c r="I11590" t="s">
        <v>3</v>
      </c>
      <c r="J11590">
        <v>159.38999999999999</v>
      </c>
      <c r="M11590">
        <v>159.38999999999999</v>
      </c>
      <c r="N11590">
        <f t="shared" si="181"/>
        <v>0</v>
      </c>
    </row>
    <row r="11591" spans="1:14" x14ac:dyDescent="0.2">
      <c r="A11591" t="s">
        <v>11807</v>
      </c>
      <c r="B11591" t="s">
        <v>36186</v>
      </c>
      <c r="I11591" t="s">
        <v>3</v>
      </c>
      <c r="J11591">
        <v>151.04</v>
      </c>
      <c r="M11591">
        <v>151.04</v>
      </c>
      <c r="N11591">
        <f t="shared" si="181"/>
        <v>0</v>
      </c>
    </row>
    <row r="11592" spans="1:14" x14ac:dyDescent="0.2">
      <c r="A11592" t="s">
        <v>11808</v>
      </c>
      <c r="B11592" t="s">
        <v>36186</v>
      </c>
      <c r="I11592" t="s">
        <v>3</v>
      </c>
      <c r="J11592">
        <v>144.22999999999999</v>
      </c>
      <c r="M11592">
        <v>144.22999999999999</v>
      </c>
      <c r="N11592">
        <f t="shared" si="181"/>
        <v>0</v>
      </c>
    </row>
    <row r="11593" spans="1:14" x14ac:dyDescent="0.2">
      <c r="A11593" t="s">
        <v>11809</v>
      </c>
      <c r="B11593" t="s">
        <v>36187</v>
      </c>
      <c r="I11593" t="s">
        <v>3</v>
      </c>
      <c r="J11593">
        <v>155.80000000000001</v>
      </c>
      <c r="M11593">
        <v>155.80000000000001</v>
      </c>
      <c r="N11593">
        <f t="shared" si="181"/>
        <v>0</v>
      </c>
    </row>
    <row r="11594" spans="1:14" x14ac:dyDescent="0.2">
      <c r="A11594" t="s">
        <v>11810</v>
      </c>
      <c r="B11594" t="s">
        <v>36187</v>
      </c>
      <c r="I11594" t="s">
        <v>3</v>
      </c>
      <c r="J11594">
        <v>148.99</v>
      </c>
      <c r="M11594">
        <v>148.99</v>
      </c>
      <c r="N11594">
        <f t="shared" si="181"/>
        <v>0</v>
      </c>
    </row>
    <row r="11595" spans="1:14" x14ac:dyDescent="0.2">
      <c r="A11595" t="s">
        <v>11811</v>
      </c>
      <c r="B11595" t="s">
        <v>36188</v>
      </c>
      <c r="I11595" t="s">
        <v>3</v>
      </c>
      <c r="J11595">
        <v>101.25</v>
      </c>
      <c r="M11595">
        <v>101.25</v>
      </c>
      <c r="N11595">
        <f t="shared" si="181"/>
        <v>0</v>
      </c>
    </row>
    <row r="11596" spans="1:14" x14ac:dyDescent="0.2">
      <c r="A11596" t="s">
        <v>11812</v>
      </c>
      <c r="B11596" t="s">
        <v>36188</v>
      </c>
      <c r="I11596" t="s">
        <v>3</v>
      </c>
      <c r="J11596">
        <v>92.29</v>
      </c>
      <c r="M11596">
        <v>92.29</v>
      </c>
      <c r="N11596">
        <f t="shared" si="181"/>
        <v>0</v>
      </c>
    </row>
    <row r="11597" spans="1:14" x14ac:dyDescent="0.2">
      <c r="A11597" t="s">
        <v>11813</v>
      </c>
      <c r="B11597" t="s">
        <v>36189</v>
      </c>
      <c r="I11597" t="s">
        <v>3</v>
      </c>
      <c r="J11597">
        <v>129.91999999999999</v>
      </c>
      <c r="M11597">
        <v>129.91999999999999</v>
      </c>
      <c r="N11597">
        <f t="shared" si="181"/>
        <v>0</v>
      </c>
    </row>
    <row r="11598" spans="1:14" x14ac:dyDescent="0.2">
      <c r="A11598" t="s">
        <v>11814</v>
      </c>
      <c r="B11598" t="s">
        <v>36189</v>
      </c>
      <c r="I11598" t="s">
        <v>3</v>
      </c>
      <c r="J11598">
        <v>121.53</v>
      </c>
      <c r="M11598">
        <v>121.53</v>
      </c>
      <c r="N11598">
        <f t="shared" si="181"/>
        <v>0</v>
      </c>
    </row>
    <row r="11599" spans="1:14" x14ac:dyDescent="0.2">
      <c r="A11599" t="s">
        <v>11815</v>
      </c>
      <c r="B11599" t="s">
        <v>41162</v>
      </c>
      <c r="I11599" t="s">
        <v>5</v>
      </c>
      <c r="J11599">
        <v>2451.13</v>
      </c>
      <c r="M11599">
        <v>2451.13</v>
      </c>
      <c r="N11599">
        <f t="shared" si="181"/>
        <v>0</v>
      </c>
    </row>
    <row r="11600" spans="1:14" x14ac:dyDescent="0.2">
      <c r="A11600" t="s">
        <v>11816</v>
      </c>
      <c r="B11600" t="s">
        <v>41162</v>
      </c>
      <c r="I11600" t="s">
        <v>5</v>
      </c>
      <c r="J11600">
        <v>2446.0300000000002</v>
      </c>
      <c r="M11600">
        <v>2446.0300000000002</v>
      </c>
      <c r="N11600">
        <f t="shared" si="181"/>
        <v>0</v>
      </c>
    </row>
    <row r="11601" spans="1:14" x14ac:dyDescent="0.2">
      <c r="A11601" t="s">
        <v>11817</v>
      </c>
      <c r="B11601" t="s">
        <v>41163</v>
      </c>
      <c r="I11601" t="s">
        <v>5</v>
      </c>
      <c r="J11601">
        <v>4451.6499999999996</v>
      </c>
      <c r="M11601">
        <v>4451.6499999999996</v>
      </c>
      <c r="N11601">
        <f t="shared" si="181"/>
        <v>0</v>
      </c>
    </row>
    <row r="11602" spans="1:14" x14ac:dyDescent="0.2">
      <c r="A11602" t="s">
        <v>11818</v>
      </c>
      <c r="B11602" t="s">
        <v>41163</v>
      </c>
      <c r="I11602" t="s">
        <v>5</v>
      </c>
      <c r="J11602">
        <v>4445.6499999999996</v>
      </c>
      <c r="M11602">
        <v>4445.6499999999996</v>
      </c>
      <c r="N11602">
        <f t="shared" si="181"/>
        <v>0</v>
      </c>
    </row>
    <row r="11603" spans="1:14" x14ac:dyDescent="0.2">
      <c r="A11603" t="s">
        <v>11819</v>
      </c>
      <c r="B11603" t="s">
        <v>41164</v>
      </c>
      <c r="I11603" t="s">
        <v>5</v>
      </c>
      <c r="J11603">
        <v>4194.0600000000004</v>
      </c>
      <c r="M11603">
        <v>4194.0600000000004</v>
      </c>
      <c r="N11603">
        <f t="shared" si="181"/>
        <v>0</v>
      </c>
    </row>
    <row r="11604" spans="1:14" x14ac:dyDescent="0.2">
      <c r="A11604" t="s">
        <v>11820</v>
      </c>
      <c r="B11604" t="s">
        <v>41164</v>
      </c>
      <c r="I11604" t="s">
        <v>5</v>
      </c>
      <c r="J11604">
        <v>4185.0600000000004</v>
      </c>
      <c r="M11604">
        <v>4185.0600000000004</v>
      </c>
      <c r="N11604">
        <f t="shared" si="181"/>
        <v>0</v>
      </c>
    </row>
    <row r="11605" spans="1:14" x14ac:dyDescent="0.2">
      <c r="A11605" t="s">
        <v>11821</v>
      </c>
      <c r="B11605" t="s">
        <v>41165</v>
      </c>
      <c r="I11605" t="s">
        <v>5</v>
      </c>
      <c r="J11605">
        <v>10294.15</v>
      </c>
      <c r="M11605">
        <v>10294.15</v>
      </c>
      <c r="N11605">
        <f t="shared" si="181"/>
        <v>0</v>
      </c>
    </row>
    <row r="11606" spans="1:14" x14ac:dyDescent="0.2">
      <c r="A11606" t="s">
        <v>11822</v>
      </c>
      <c r="B11606" t="s">
        <v>41165</v>
      </c>
      <c r="I11606" t="s">
        <v>5</v>
      </c>
      <c r="J11606">
        <v>10280.64</v>
      </c>
      <c r="M11606">
        <v>10280.64</v>
      </c>
      <c r="N11606">
        <f t="shared" si="181"/>
        <v>0</v>
      </c>
    </row>
    <row r="11607" spans="1:14" x14ac:dyDescent="0.2">
      <c r="A11607" t="s">
        <v>11823</v>
      </c>
      <c r="B11607" t="s">
        <v>41166</v>
      </c>
      <c r="I11607" t="s">
        <v>5</v>
      </c>
      <c r="J11607">
        <v>1453.39</v>
      </c>
      <c r="M11607">
        <v>1453.39</v>
      </c>
      <c r="N11607">
        <f t="shared" si="181"/>
        <v>0</v>
      </c>
    </row>
    <row r="11608" spans="1:14" x14ac:dyDescent="0.2">
      <c r="A11608" t="s">
        <v>11824</v>
      </c>
      <c r="B11608" t="s">
        <v>41166</v>
      </c>
      <c r="I11608" t="s">
        <v>5</v>
      </c>
      <c r="J11608">
        <v>1448.89</v>
      </c>
      <c r="M11608">
        <v>1448.89</v>
      </c>
      <c r="N11608">
        <f t="shared" si="181"/>
        <v>0</v>
      </c>
    </row>
    <row r="11609" spans="1:14" x14ac:dyDescent="0.2">
      <c r="A11609" t="s">
        <v>11825</v>
      </c>
      <c r="B11609" t="s">
        <v>41167</v>
      </c>
      <c r="I11609" t="s">
        <v>5</v>
      </c>
      <c r="J11609">
        <v>4744.1000000000004</v>
      </c>
      <c r="M11609">
        <v>4744.1000000000004</v>
      </c>
      <c r="N11609">
        <f t="shared" si="181"/>
        <v>0</v>
      </c>
    </row>
    <row r="11610" spans="1:14" x14ac:dyDescent="0.2">
      <c r="A11610" t="s">
        <v>11826</v>
      </c>
      <c r="B11610" t="s">
        <v>41167</v>
      </c>
      <c r="I11610" t="s">
        <v>5</v>
      </c>
      <c r="J11610">
        <v>4736.29</v>
      </c>
      <c r="M11610">
        <v>4736.29</v>
      </c>
      <c r="N11610">
        <f t="shared" si="181"/>
        <v>0</v>
      </c>
    </row>
    <row r="11611" spans="1:14" x14ac:dyDescent="0.2">
      <c r="A11611" t="s">
        <v>11827</v>
      </c>
      <c r="B11611" t="s">
        <v>41168</v>
      </c>
      <c r="I11611" t="s">
        <v>5</v>
      </c>
      <c r="J11611">
        <v>4649.7</v>
      </c>
      <c r="M11611">
        <v>4649.7</v>
      </c>
      <c r="N11611">
        <f t="shared" si="181"/>
        <v>0</v>
      </c>
    </row>
    <row r="11612" spans="1:14" x14ac:dyDescent="0.2">
      <c r="A11612" t="s">
        <v>11828</v>
      </c>
      <c r="B11612" t="s">
        <v>41168</v>
      </c>
      <c r="I11612" t="s">
        <v>5</v>
      </c>
      <c r="J11612">
        <v>4641.8900000000003</v>
      </c>
      <c r="M11612">
        <v>4641.8900000000003</v>
      </c>
      <c r="N11612">
        <f t="shared" si="181"/>
        <v>0</v>
      </c>
    </row>
    <row r="11613" spans="1:14" x14ac:dyDescent="0.2">
      <c r="A11613" t="s">
        <v>11829</v>
      </c>
      <c r="B11613" t="s">
        <v>41169</v>
      </c>
      <c r="I11613" t="s">
        <v>5</v>
      </c>
      <c r="J11613">
        <v>4560.97</v>
      </c>
      <c r="M11613">
        <v>4560.97</v>
      </c>
      <c r="N11613">
        <f t="shared" si="181"/>
        <v>0</v>
      </c>
    </row>
    <row r="11614" spans="1:14" x14ac:dyDescent="0.2">
      <c r="A11614" t="s">
        <v>11830</v>
      </c>
      <c r="B11614" t="s">
        <v>41169</v>
      </c>
      <c r="I11614" t="s">
        <v>5</v>
      </c>
      <c r="J11614">
        <v>4553.16</v>
      </c>
      <c r="M11614">
        <v>4553.16</v>
      </c>
      <c r="N11614">
        <f t="shared" si="181"/>
        <v>0</v>
      </c>
    </row>
    <row r="11615" spans="1:14" x14ac:dyDescent="0.2">
      <c r="A11615" t="s">
        <v>11831</v>
      </c>
      <c r="B11615" t="s">
        <v>41170</v>
      </c>
      <c r="I11615" t="s">
        <v>5</v>
      </c>
      <c r="J11615">
        <v>4696.58</v>
      </c>
      <c r="M11615">
        <v>4696.58</v>
      </c>
      <c r="N11615">
        <f t="shared" si="181"/>
        <v>0</v>
      </c>
    </row>
    <row r="11616" spans="1:14" x14ac:dyDescent="0.2">
      <c r="A11616" t="s">
        <v>11832</v>
      </c>
      <c r="B11616" t="s">
        <v>41170</v>
      </c>
      <c r="I11616" t="s">
        <v>5</v>
      </c>
      <c r="J11616">
        <v>4685.47</v>
      </c>
      <c r="M11616">
        <v>4685.47</v>
      </c>
      <c r="N11616">
        <f t="shared" si="181"/>
        <v>0</v>
      </c>
    </row>
    <row r="11617" spans="1:14" x14ac:dyDescent="0.2">
      <c r="A11617" t="s">
        <v>11833</v>
      </c>
      <c r="B11617" t="s">
        <v>41171</v>
      </c>
      <c r="I11617" t="s">
        <v>5</v>
      </c>
      <c r="J11617">
        <v>4513.7700000000004</v>
      </c>
      <c r="M11617">
        <v>4513.7700000000004</v>
      </c>
      <c r="N11617">
        <f t="shared" si="181"/>
        <v>0</v>
      </c>
    </row>
    <row r="11618" spans="1:14" x14ac:dyDescent="0.2">
      <c r="A11618" t="s">
        <v>11834</v>
      </c>
      <c r="B11618" t="s">
        <v>41171</v>
      </c>
      <c r="I11618" t="s">
        <v>5</v>
      </c>
      <c r="J11618">
        <v>4502.66</v>
      </c>
      <c r="M11618">
        <v>4502.66</v>
      </c>
      <c r="N11618">
        <f t="shared" si="181"/>
        <v>0</v>
      </c>
    </row>
    <row r="11619" spans="1:14" x14ac:dyDescent="0.2">
      <c r="A11619" t="s">
        <v>11835</v>
      </c>
      <c r="B11619" t="s">
        <v>41172</v>
      </c>
      <c r="I11619" t="s">
        <v>5</v>
      </c>
      <c r="J11619">
        <v>7331.26</v>
      </c>
      <c r="M11619">
        <v>7331.26</v>
      </c>
      <c r="N11619">
        <f t="shared" si="181"/>
        <v>0</v>
      </c>
    </row>
    <row r="11620" spans="1:14" x14ac:dyDescent="0.2">
      <c r="A11620" t="s">
        <v>11836</v>
      </c>
      <c r="B11620" t="s">
        <v>41172</v>
      </c>
      <c r="I11620" t="s">
        <v>5</v>
      </c>
      <c r="J11620">
        <v>7317.75</v>
      </c>
      <c r="M11620">
        <v>7317.75</v>
      </c>
      <c r="N11620">
        <f t="shared" si="181"/>
        <v>0</v>
      </c>
    </row>
    <row r="11621" spans="1:14" x14ac:dyDescent="0.2">
      <c r="A11621" t="s">
        <v>11837</v>
      </c>
      <c r="B11621" t="s">
        <v>36190</v>
      </c>
      <c r="I11621" t="s">
        <v>5</v>
      </c>
      <c r="J11621">
        <v>185.57</v>
      </c>
      <c r="M11621">
        <v>185.57</v>
      </c>
      <c r="N11621">
        <f t="shared" si="181"/>
        <v>0</v>
      </c>
    </row>
    <row r="11622" spans="1:14" x14ac:dyDescent="0.2">
      <c r="A11622" t="s">
        <v>11838</v>
      </c>
      <c r="B11622" t="s">
        <v>36190</v>
      </c>
      <c r="I11622" t="s">
        <v>5</v>
      </c>
      <c r="J11622">
        <v>176.65</v>
      </c>
      <c r="M11622">
        <v>176.65</v>
      </c>
      <c r="N11622">
        <f t="shared" si="181"/>
        <v>0</v>
      </c>
    </row>
    <row r="11623" spans="1:14" x14ac:dyDescent="0.2">
      <c r="A11623" t="s">
        <v>11839</v>
      </c>
      <c r="B11623" t="s">
        <v>36191</v>
      </c>
      <c r="I11623" t="s">
        <v>5</v>
      </c>
      <c r="J11623">
        <v>136.6</v>
      </c>
      <c r="M11623">
        <v>136.6</v>
      </c>
      <c r="N11623">
        <f t="shared" si="181"/>
        <v>0</v>
      </c>
    </row>
    <row r="11624" spans="1:14" x14ac:dyDescent="0.2">
      <c r="A11624" t="s">
        <v>11840</v>
      </c>
      <c r="B11624" t="s">
        <v>36191</v>
      </c>
      <c r="I11624" t="s">
        <v>5</v>
      </c>
      <c r="J11624">
        <v>130.6</v>
      </c>
      <c r="M11624">
        <v>130.6</v>
      </c>
      <c r="N11624">
        <f t="shared" si="181"/>
        <v>0</v>
      </c>
    </row>
    <row r="11625" spans="1:14" x14ac:dyDescent="0.2">
      <c r="A11625" t="s">
        <v>11841</v>
      </c>
      <c r="B11625" t="s">
        <v>36192</v>
      </c>
      <c r="I11625" t="s">
        <v>5</v>
      </c>
      <c r="J11625">
        <v>162.27000000000001</v>
      </c>
      <c r="M11625">
        <v>162.27000000000001</v>
      </c>
      <c r="N11625">
        <f t="shared" si="181"/>
        <v>0</v>
      </c>
    </row>
    <row r="11626" spans="1:14" x14ac:dyDescent="0.2">
      <c r="A11626" t="s">
        <v>11842</v>
      </c>
      <c r="B11626" t="s">
        <v>36192</v>
      </c>
      <c r="I11626" t="s">
        <v>5</v>
      </c>
      <c r="J11626">
        <v>155.07</v>
      </c>
      <c r="M11626">
        <v>155.07</v>
      </c>
      <c r="N11626">
        <f t="shared" si="181"/>
        <v>0</v>
      </c>
    </row>
    <row r="11627" spans="1:14" x14ac:dyDescent="0.2">
      <c r="A11627" t="s">
        <v>11843</v>
      </c>
      <c r="B11627" t="s">
        <v>36193</v>
      </c>
      <c r="I11627" t="s">
        <v>5</v>
      </c>
      <c r="J11627">
        <v>257.2</v>
      </c>
      <c r="M11627">
        <v>257.2</v>
      </c>
      <c r="N11627">
        <f t="shared" si="181"/>
        <v>0</v>
      </c>
    </row>
    <row r="11628" spans="1:14" x14ac:dyDescent="0.2">
      <c r="A11628" t="s">
        <v>11844</v>
      </c>
      <c r="B11628" t="s">
        <v>36193</v>
      </c>
      <c r="I11628" t="s">
        <v>5</v>
      </c>
      <c r="J11628">
        <v>247.59</v>
      </c>
      <c r="M11628">
        <v>247.59</v>
      </c>
      <c r="N11628">
        <f t="shared" si="181"/>
        <v>0</v>
      </c>
    </row>
    <row r="11629" spans="1:14" x14ac:dyDescent="0.2">
      <c r="A11629" t="s">
        <v>11845</v>
      </c>
      <c r="B11629" t="s">
        <v>36194</v>
      </c>
      <c r="I11629" t="s">
        <v>5</v>
      </c>
      <c r="J11629">
        <v>3375.95</v>
      </c>
      <c r="M11629">
        <v>3375.95</v>
      </c>
      <c r="N11629">
        <f t="shared" si="181"/>
        <v>0</v>
      </c>
    </row>
    <row r="11630" spans="1:14" x14ac:dyDescent="0.2">
      <c r="A11630" t="s">
        <v>11846</v>
      </c>
      <c r="B11630" t="s">
        <v>36194</v>
      </c>
      <c r="I11630" t="s">
        <v>5</v>
      </c>
      <c r="J11630">
        <v>3369.95</v>
      </c>
      <c r="M11630">
        <v>3369.95</v>
      </c>
      <c r="N11630">
        <f t="shared" si="181"/>
        <v>0</v>
      </c>
    </row>
    <row r="11631" spans="1:14" x14ac:dyDescent="0.2">
      <c r="A11631" t="s">
        <v>28074</v>
      </c>
      <c r="B11631" t="s">
        <v>36195</v>
      </c>
      <c r="I11631" t="s">
        <v>5</v>
      </c>
      <c r="J11631">
        <v>5044.93</v>
      </c>
      <c r="M11631">
        <v>5044.93</v>
      </c>
      <c r="N11631">
        <f t="shared" si="181"/>
        <v>0</v>
      </c>
    </row>
    <row r="11632" spans="1:14" x14ac:dyDescent="0.2">
      <c r="A11632" t="s">
        <v>28075</v>
      </c>
      <c r="B11632" t="s">
        <v>36195</v>
      </c>
      <c r="I11632" t="s">
        <v>5</v>
      </c>
      <c r="J11632">
        <v>5038.93</v>
      </c>
      <c r="M11632">
        <v>5038.93</v>
      </c>
      <c r="N11632">
        <f t="shared" si="181"/>
        <v>0</v>
      </c>
    </row>
    <row r="11633" spans="1:14" x14ac:dyDescent="0.2">
      <c r="A11633" t="s">
        <v>11847</v>
      </c>
      <c r="B11633" t="s">
        <v>36196</v>
      </c>
      <c r="I11633" t="s">
        <v>3</v>
      </c>
      <c r="J11633">
        <v>353.19</v>
      </c>
      <c r="M11633">
        <v>353.19</v>
      </c>
      <c r="N11633">
        <f t="shared" si="181"/>
        <v>0</v>
      </c>
    </row>
    <row r="11634" spans="1:14" x14ac:dyDescent="0.2">
      <c r="A11634" t="s">
        <v>11848</v>
      </c>
      <c r="B11634" t="s">
        <v>36196</v>
      </c>
      <c r="I11634" t="s">
        <v>3</v>
      </c>
      <c r="J11634">
        <v>348.09</v>
      </c>
      <c r="M11634">
        <v>348.09</v>
      </c>
      <c r="N11634">
        <f t="shared" si="181"/>
        <v>0</v>
      </c>
    </row>
    <row r="11635" spans="1:14" x14ac:dyDescent="0.2">
      <c r="A11635" t="s">
        <v>11849</v>
      </c>
      <c r="B11635" t="s">
        <v>36197</v>
      </c>
      <c r="I11635" t="s">
        <v>3</v>
      </c>
      <c r="J11635">
        <v>388.39</v>
      </c>
      <c r="M11635">
        <v>388.39</v>
      </c>
      <c r="N11635">
        <f t="shared" si="181"/>
        <v>0</v>
      </c>
    </row>
    <row r="11636" spans="1:14" x14ac:dyDescent="0.2">
      <c r="A11636" t="s">
        <v>11850</v>
      </c>
      <c r="B11636" t="s">
        <v>36197</v>
      </c>
      <c r="I11636" t="s">
        <v>3</v>
      </c>
      <c r="J11636">
        <v>383.29</v>
      </c>
      <c r="M11636">
        <v>383.29</v>
      </c>
      <c r="N11636">
        <f t="shared" si="181"/>
        <v>0</v>
      </c>
    </row>
    <row r="11637" spans="1:14" x14ac:dyDescent="0.2">
      <c r="A11637" t="s">
        <v>11851</v>
      </c>
      <c r="B11637" t="s">
        <v>36198</v>
      </c>
      <c r="I11637" t="s">
        <v>3</v>
      </c>
      <c r="J11637">
        <v>288.48</v>
      </c>
      <c r="M11637">
        <v>288.48</v>
      </c>
      <c r="N11637">
        <f t="shared" si="181"/>
        <v>0</v>
      </c>
    </row>
    <row r="11638" spans="1:14" x14ac:dyDescent="0.2">
      <c r="A11638" t="s">
        <v>11852</v>
      </c>
      <c r="B11638" t="s">
        <v>36198</v>
      </c>
      <c r="I11638" t="s">
        <v>3</v>
      </c>
      <c r="J11638">
        <v>283.38</v>
      </c>
      <c r="M11638">
        <v>283.38</v>
      </c>
      <c r="N11638">
        <f t="shared" si="181"/>
        <v>0</v>
      </c>
    </row>
    <row r="11639" spans="1:14" x14ac:dyDescent="0.2">
      <c r="A11639" t="s">
        <v>11853</v>
      </c>
      <c r="B11639" t="s">
        <v>36199</v>
      </c>
      <c r="I11639" t="s">
        <v>3</v>
      </c>
      <c r="J11639">
        <v>301.48</v>
      </c>
      <c r="M11639">
        <v>301.48</v>
      </c>
      <c r="N11639">
        <f t="shared" si="181"/>
        <v>0</v>
      </c>
    </row>
    <row r="11640" spans="1:14" x14ac:dyDescent="0.2">
      <c r="A11640" t="s">
        <v>11854</v>
      </c>
      <c r="B11640" t="s">
        <v>36199</v>
      </c>
      <c r="I11640" t="s">
        <v>3</v>
      </c>
      <c r="J11640">
        <v>296.38</v>
      </c>
      <c r="M11640">
        <v>296.38</v>
      </c>
      <c r="N11640">
        <f t="shared" si="181"/>
        <v>0</v>
      </c>
    </row>
    <row r="11641" spans="1:14" x14ac:dyDescent="0.2">
      <c r="A11641" t="s">
        <v>11855</v>
      </c>
      <c r="B11641" t="s">
        <v>36200</v>
      </c>
      <c r="I11641" t="s">
        <v>3</v>
      </c>
      <c r="J11641">
        <v>312.58</v>
      </c>
      <c r="M11641">
        <v>312.58</v>
      </c>
      <c r="N11641">
        <f t="shared" si="181"/>
        <v>0</v>
      </c>
    </row>
    <row r="11642" spans="1:14" x14ac:dyDescent="0.2">
      <c r="A11642" t="s">
        <v>11856</v>
      </c>
      <c r="B11642" t="s">
        <v>36200</v>
      </c>
      <c r="I11642" t="s">
        <v>3</v>
      </c>
      <c r="J11642">
        <v>307.48</v>
      </c>
      <c r="M11642">
        <v>307.48</v>
      </c>
      <c r="N11642">
        <f t="shared" si="181"/>
        <v>0</v>
      </c>
    </row>
    <row r="11643" spans="1:14" x14ac:dyDescent="0.2">
      <c r="A11643" t="s">
        <v>11857</v>
      </c>
      <c r="B11643" t="s">
        <v>36201</v>
      </c>
      <c r="I11643" t="s">
        <v>3</v>
      </c>
      <c r="J11643">
        <v>254.49</v>
      </c>
      <c r="M11643">
        <v>254.49</v>
      </c>
      <c r="N11643">
        <f t="shared" si="181"/>
        <v>0</v>
      </c>
    </row>
    <row r="11644" spans="1:14" x14ac:dyDescent="0.2">
      <c r="A11644" t="s">
        <v>11858</v>
      </c>
      <c r="B11644" t="s">
        <v>36201</v>
      </c>
      <c r="I11644" t="s">
        <v>3</v>
      </c>
      <c r="J11644">
        <v>249.39</v>
      </c>
      <c r="M11644">
        <v>249.39</v>
      </c>
      <c r="N11644">
        <f t="shared" si="181"/>
        <v>0</v>
      </c>
    </row>
    <row r="11645" spans="1:14" x14ac:dyDescent="0.2">
      <c r="A11645" t="s">
        <v>11859</v>
      </c>
      <c r="B11645" t="s">
        <v>36202</v>
      </c>
      <c r="I11645" t="s">
        <v>3</v>
      </c>
      <c r="J11645">
        <v>850</v>
      </c>
      <c r="M11645">
        <v>850</v>
      </c>
      <c r="N11645">
        <f t="shared" si="181"/>
        <v>0</v>
      </c>
    </row>
    <row r="11646" spans="1:14" x14ac:dyDescent="0.2">
      <c r="A11646" t="s">
        <v>11860</v>
      </c>
      <c r="B11646" t="s">
        <v>36202</v>
      </c>
      <c r="I11646" t="s">
        <v>3</v>
      </c>
      <c r="J11646">
        <v>850</v>
      </c>
      <c r="M11646">
        <v>850</v>
      </c>
      <c r="N11646">
        <f t="shared" si="181"/>
        <v>0</v>
      </c>
    </row>
    <row r="11647" spans="1:14" x14ac:dyDescent="0.2">
      <c r="A11647" t="s">
        <v>11861</v>
      </c>
      <c r="B11647" t="s">
        <v>36203</v>
      </c>
      <c r="I11647" t="s">
        <v>3</v>
      </c>
      <c r="J11647">
        <v>274.67</v>
      </c>
      <c r="M11647">
        <v>274.67</v>
      </c>
      <c r="N11647">
        <f t="shared" si="181"/>
        <v>0</v>
      </c>
    </row>
    <row r="11648" spans="1:14" x14ac:dyDescent="0.2">
      <c r="A11648" t="s">
        <v>11862</v>
      </c>
      <c r="B11648" t="s">
        <v>36203</v>
      </c>
      <c r="I11648" t="s">
        <v>3</v>
      </c>
      <c r="J11648">
        <v>274.67</v>
      </c>
      <c r="M11648">
        <v>274.67</v>
      </c>
      <c r="N11648">
        <f t="shared" si="181"/>
        <v>0</v>
      </c>
    </row>
    <row r="11649" spans="1:14" x14ac:dyDescent="0.2">
      <c r="A11649" t="s">
        <v>11863</v>
      </c>
      <c r="B11649" t="s">
        <v>36204</v>
      </c>
      <c r="I11649" t="s">
        <v>3</v>
      </c>
      <c r="J11649">
        <v>1581.18</v>
      </c>
      <c r="M11649">
        <v>1581.18</v>
      </c>
      <c r="N11649">
        <f t="shared" si="181"/>
        <v>0</v>
      </c>
    </row>
    <row r="11650" spans="1:14" x14ac:dyDescent="0.2">
      <c r="A11650" t="s">
        <v>11864</v>
      </c>
      <c r="B11650" t="s">
        <v>36204</v>
      </c>
      <c r="I11650" t="s">
        <v>3</v>
      </c>
      <c r="J11650">
        <v>1443.07</v>
      </c>
      <c r="M11650">
        <v>1443.07</v>
      </c>
      <c r="N11650">
        <f t="shared" si="181"/>
        <v>0</v>
      </c>
    </row>
    <row r="11651" spans="1:14" x14ac:dyDescent="0.2">
      <c r="A11651" t="s">
        <v>11865</v>
      </c>
      <c r="B11651" t="s">
        <v>36205</v>
      </c>
      <c r="I11651" t="s">
        <v>3</v>
      </c>
      <c r="J11651">
        <v>1633.25</v>
      </c>
      <c r="M11651">
        <v>1633.25</v>
      </c>
      <c r="N11651">
        <f t="shared" si="181"/>
        <v>0</v>
      </c>
    </row>
    <row r="11652" spans="1:14" x14ac:dyDescent="0.2">
      <c r="A11652" t="s">
        <v>11866</v>
      </c>
      <c r="B11652" t="s">
        <v>36205</v>
      </c>
      <c r="I11652" t="s">
        <v>3</v>
      </c>
      <c r="J11652">
        <v>1489.13</v>
      </c>
      <c r="M11652">
        <v>1489.13</v>
      </c>
      <c r="N11652">
        <f t="shared" ref="N11652:N11715" si="182">J11652-M11652</f>
        <v>0</v>
      </c>
    </row>
    <row r="11653" spans="1:14" x14ac:dyDescent="0.2">
      <c r="A11653" t="s">
        <v>11867</v>
      </c>
      <c r="B11653" t="s">
        <v>36206</v>
      </c>
      <c r="I11653" t="s">
        <v>3</v>
      </c>
      <c r="J11653">
        <v>1719.89</v>
      </c>
      <c r="M11653">
        <v>1719.89</v>
      </c>
      <c r="N11653">
        <f t="shared" si="182"/>
        <v>0</v>
      </c>
    </row>
    <row r="11654" spans="1:14" x14ac:dyDescent="0.2">
      <c r="A11654" t="s">
        <v>11868</v>
      </c>
      <c r="B11654" t="s">
        <v>36206</v>
      </c>
      <c r="I11654" t="s">
        <v>3</v>
      </c>
      <c r="J11654">
        <v>1569.76</v>
      </c>
      <c r="M11654">
        <v>1569.76</v>
      </c>
      <c r="N11654">
        <f t="shared" si="182"/>
        <v>0</v>
      </c>
    </row>
    <row r="11655" spans="1:14" x14ac:dyDescent="0.2">
      <c r="A11655" t="s">
        <v>11869</v>
      </c>
      <c r="B11655" t="s">
        <v>36207</v>
      </c>
      <c r="I11655" t="s">
        <v>3</v>
      </c>
      <c r="J11655">
        <v>1267.03</v>
      </c>
      <c r="M11655">
        <v>1267.03</v>
      </c>
      <c r="N11655">
        <f t="shared" si="182"/>
        <v>0</v>
      </c>
    </row>
    <row r="11656" spans="1:14" x14ac:dyDescent="0.2">
      <c r="A11656" t="s">
        <v>11870</v>
      </c>
      <c r="B11656" t="s">
        <v>36207</v>
      </c>
      <c r="I11656" t="s">
        <v>3</v>
      </c>
      <c r="J11656">
        <v>1151.73</v>
      </c>
      <c r="M11656">
        <v>1151.73</v>
      </c>
      <c r="N11656">
        <f t="shared" si="182"/>
        <v>0</v>
      </c>
    </row>
    <row r="11657" spans="1:14" x14ac:dyDescent="0.2">
      <c r="A11657" t="s">
        <v>11871</v>
      </c>
      <c r="B11657" t="s">
        <v>36208</v>
      </c>
      <c r="I11657" t="s">
        <v>3</v>
      </c>
      <c r="J11657">
        <v>588.94000000000005</v>
      </c>
      <c r="M11657">
        <v>588.94000000000005</v>
      </c>
      <c r="N11657">
        <f t="shared" si="182"/>
        <v>0</v>
      </c>
    </row>
    <row r="11658" spans="1:14" x14ac:dyDescent="0.2">
      <c r="A11658" t="s">
        <v>11872</v>
      </c>
      <c r="B11658" t="s">
        <v>36208</v>
      </c>
      <c r="I11658" t="s">
        <v>3</v>
      </c>
      <c r="J11658">
        <v>588.94000000000005</v>
      </c>
      <c r="M11658">
        <v>588.94000000000005</v>
      </c>
      <c r="N11658">
        <f t="shared" si="182"/>
        <v>0</v>
      </c>
    </row>
    <row r="11659" spans="1:14" x14ac:dyDescent="0.2">
      <c r="A11659" t="s">
        <v>11873</v>
      </c>
      <c r="B11659" t="s">
        <v>36209</v>
      </c>
      <c r="I11659" t="s">
        <v>3</v>
      </c>
      <c r="J11659">
        <v>723.94</v>
      </c>
      <c r="M11659">
        <v>723.94</v>
      </c>
      <c r="N11659">
        <f t="shared" si="182"/>
        <v>0</v>
      </c>
    </row>
    <row r="11660" spans="1:14" x14ac:dyDescent="0.2">
      <c r="A11660" t="s">
        <v>11874</v>
      </c>
      <c r="B11660" t="s">
        <v>36209</v>
      </c>
      <c r="I11660" t="s">
        <v>3</v>
      </c>
      <c r="J11660">
        <v>723.94</v>
      </c>
      <c r="M11660">
        <v>723.94</v>
      </c>
      <c r="N11660">
        <f t="shared" si="182"/>
        <v>0</v>
      </c>
    </row>
    <row r="11661" spans="1:14" x14ac:dyDescent="0.2">
      <c r="A11661" t="s">
        <v>11875</v>
      </c>
      <c r="B11661" t="s">
        <v>36210</v>
      </c>
      <c r="I11661" t="s">
        <v>3</v>
      </c>
      <c r="J11661">
        <v>3121.78</v>
      </c>
      <c r="M11661">
        <v>3121.78</v>
      </c>
      <c r="N11661">
        <f t="shared" si="182"/>
        <v>0</v>
      </c>
    </row>
    <row r="11662" spans="1:14" x14ac:dyDescent="0.2">
      <c r="A11662" t="s">
        <v>11876</v>
      </c>
      <c r="B11662" t="s">
        <v>36210</v>
      </c>
      <c r="I11662" t="s">
        <v>3</v>
      </c>
      <c r="J11662">
        <v>2855.76</v>
      </c>
      <c r="M11662">
        <v>2855.76</v>
      </c>
      <c r="N11662">
        <f t="shared" si="182"/>
        <v>0</v>
      </c>
    </row>
    <row r="11663" spans="1:14" x14ac:dyDescent="0.2">
      <c r="A11663" t="s">
        <v>11877</v>
      </c>
      <c r="B11663" t="s">
        <v>36211</v>
      </c>
      <c r="I11663" t="s">
        <v>3</v>
      </c>
      <c r="J11663">
        <v>1252.17</v>
      </c>
      <c r="M11663">
        <v>1252.17</v>
      </c>
      <c r="N11663">
        <f t="shared" si="182"/>
        <v>0</v>
      </c>
    </row>
    <row r="11664" spans="1:14" x14ac:dyDescent="0.2">
      <c r="A11664" t="s">
        <v>11878</v>
      </c>
      <c r="B11664" t="s">
        <v>36211</v>
      </c>
      <c r="I11664" t="s">
        <v>3</v>
      </c>
      <c r="J11664">
        <v>1150.08</v>
      </c>
      <c r="M11664">
        <v>1150.08</v>
      </c>
      <c r="N11664">
        <f t="shared" si="182"/>
        <v>0</v>
      </c>
    </row>
    <row r="11665" spans="1:14" x14ac:dyDescent="0.2">
      <c r="A11665" t="s">
        <v>11879</v>
      </c>
      <c r="B11665" t="s">
        <v>36212</v>
      </c>
      <c r="I11665" t="s">
        <v>3</v>
      </c>
      <c r="J11665">
        <v>2159.66</v>
      </c>
      <c r="M11665">
        <v>2159.66</v>
      </c>
      <c r="N11665">
        <f t="shared" si="182"/>
        <v>0</v>
      </c>
    </row>
    <row r="11666" spans="1:14" x14ac:dyDescent="0.2">
      <c r="A11666" t="s">
        <v>11880</v>
      </c>
      <c r="B11666" t="s">
        <v>36212</v>
      </c>
      <c r="I11666" t="s">
        <v>3</v>
      </c>
      <c r="J11666">
        <v>1974.71</v>
      </c>
      <c r="M11666">
        <v>1974.71</v>
      </c>
      <c r="N11666">
        <f t="shared" si="182"/>
        <v>0</v>
      </c>
    </row>
    <row r="11667" spans="1:14" x14ac:dyDescent="0.2">
      <c r="A11667" t="s">
        <v>11881</v>
      </c>
      <c r="B11667" t="s">
        <v>36213</v>
      </c>
      <c r="I11667" t="s">
        <v>3</v>
      </c>
      <c r="J11667">
        <v>792.71</v>
      </c>
      <c r="M11667">
        <v>792.71</v>
      </c>
      <c r="N11667">
        <f t="shared" si="182"/>
        <v>0</v>
      </c>
    </row>
    <row r="11668" spans="1:14" x14ac:dyDescent="0.2">
      <c r="A11668" t="s">
        <v>11882</v>
      </c>
      <c r="B11668" t="s">
        <v>36213</v>
      </c>
      <c r="I11668" t="s">
        <v>3</v>
      </c>
      <c r="J11668">
        <v>740.77</v>
      </c>
      <c r="M11668">
        <v>740.77</v>
      </c>
      <c r="N11668">
        <f t="shared" si="182"/>
        <v>0</v>
      </c>
    </row>
    <row r="11669" spans="1:14" x14ac:dyDescent="0.2">
      <c r="A11669" t="s">
        <v>11883</v>
      </c>
      <c r="B11669" t="s">
        <v>36214</v>
      </c>
      <c r="I11669" t="s">
        <v>3</v>
      </c>
      <c r="J11669">
        <v>804.91</v>
      </c>
      <c r="M11669">
        <v>804.91</v>
      </c>
      <c r="N11669">
        <f t="shared" si="182"/>
        <v>0</v>
      </c>
    </row>
    <row r="11670" spans="1:14" x14ac:dyDescent="0.2">
      <c r="A11670" t="s">
        <v>11884</v>
      </c>
      <c r="B11670" t="s">
        <v>36214</v>
      </c>
      <c r="I11670" t="s">
        <v>3</v>
      </c>
      <c r="J11670">
        <v>747.87</v>
      </c>
      <c r="M11670">
        <v>747.87</v>
      </c>
      <c r="N11670">
        <f t="shared" si="182"/>
        <v>0</v>
      </c>
    </row>
    <row r="11671" spans="1:14" x14ac:dyDescent="0.2">
      <c r="A11671" t="s">
        <v>11885</v>
      </c>
      <c r="B11671" t="s">
        <v>36215</v>
      </c>
      <c r="I11671" t="s">
        <v>5</v>
      </c>
      <c r="J11671">
        <v>148.21</v>
      </c>
      <c r="M11671">
        <v>148.21</v>
      </c>
      <c r="N11671">
        <f t="shared" si="182"/>
        <v>0</v>
      </c>
    </row>
    <row r="11672" spans="1:14" x14ac:dyDescent="0.2">
      <c r="A11672" t="s">
        <v>11886</v>
      </c>
      <c r="B11672" t="s">
        <v>36215</v>
      </c>
      <c r="I11672" t="s">
        <v>5</v>
      </c>
      <c r="J11672">
        <v>139.19999999999999</v>
      </c>
      <c r="M11672">
        <v>139.19999999999999</v>
      </c>
      <c r="N11672">
        <f t="shared" si="182"/>
        <v>0</v>
      </c>
    </row>
    <row r="11673" spans="1:14" x14ac:dyDescent="0.2">
      <c r="A11673" t="s">
        <v>11887</v>
      </c>
      <c r="B11673" t="s">
        <v>36216</v>
      </c>
      <c r="I11673" t="s">
        <v>5</v>
      </c>
      <c r="J11673">
        <v>1212.44</v>
      </c>
      <c r="M11673">
        <v>1212.44</v>
      </c>
      <c r="N11673">
        <f t="shared" si="182"/>
        <v>0</v>
      </c>
    </row>
    <row r="11674" spans="1:14" x14ac:dyDescent="0.2">
      <c r="A11674" t="s">
        <v>11888</v>
      </c>
      <c r="B11674" t="s">
        <v>36216</v>
      </c>
      <c r="I11674" t="s">
        <v>5</v>
      </c>
      <c r="J11674">
        <v>1199.24</v>
      </c>
      <c r="M11674">
        <v>1199.24</v>
      </c>
      <c r="N11674">
        <f t="shared" si="182"/>
        <v>0</v>
      </c>
    </row>
    <row r="11675" spans="1:14" x14ac:dyDescent="0.2">
      <c r="A11675" t="s">
        <v>11889</v>
      </c>
      <c r="B11675" t="s">
        <v>36217</v>
      </c>
      <c r="I11675" t="s">
        <v>5</v>
      </c>
      <c r="J11675">
        <v>1378.91</v>
      </c>
      <c r="M11675">
        <v>1378.91</v>
      </c>
      <c r="N11675">
        <f t="shared" si="182"/>
        <v>0</v>
      </c>
    </row>
    <row r="11676" spans="1:14" x14ac:dyDescent="0.2">
      <c r="A11676" t="s">
        <v>11890</v>
      </c>
      <c r="B11676" t="s">
        <v>36217</v>
      </c>
      <c r="I11676" t="s">
        <v>5</v>
      </c>
      <c r="J11676">
        <v>1365.7</v>
      </c>
      <c r="M11676">
        <v>1365.7</v>
      </c>
      <c r="N11676">
        <f t="shared" si="182"/>
        <v>0</v>
      </c>
    </row>
    <row r="11677" spans="1:14" x14ac:dyDescent="0.2">
      <c r="A11677" t="s">
        <v>11891</v>
      </c>
      <c r="B11677" t="s">
        <v>36218</v>
      </c>
      <c r="I11677" t="s">
        <v>5</v>
      </c>
      <c r="J11677">
        <v>1777.13</v>
      </c>
      <c r="M11677">
        <v>1777.13</v>
      </c>
      <c r="N11677">
        <f t="shared" si="182"/>
        <v>0</v>
      </c>
    </row>
    <row r="11678" spans="1:14" x14ac:dyDescent="0.2">
      <c r="A11678" t="s">
        <v>11892</v>
      </c>
      <c r="B11678" t="s">
        <v>36218</v>
      </c>
      <c r="I11678" t="s">
        <v>5</v>
      </c>
      <c r="J11678">
        <v>1763.92</v>
      </c>
      <c r="M11678">
        <v>1763.92</v>
      </c>
      <c r="N11678">
        <f t="shared" si="182"/>
        <v>0</v>
      </c>
    </row>
    <row r="11679" spans="1:14" x14ac:dyDescent="0.2">
      <c r="A11679" t="s">
        <v>22162</v>
      </c>
      <c r="B11679" t="s">
        <v>36219</v>
      </c>
      <c r="I11679" t="s">
        <v>5</v>
      </c>
      <c r="J11679">
        <v>952.24</v>
      </c>
      <c r="M11679">
        <v>952.24</v>
      </c>
      <c r="N11679">
        <f t="shared" si="182"/>
        <v>0</v>
      </c>
    </row>
    <row r="11680" spans="1:14" x14ac:dyDescent="0.2">
      <c r="A11680" t="s">
        <v>22163</v>
      </c>
      <c r="B11680" t="s">
        <v>36219</v>
      </c>
      <c r="I11680" t="s">
        <v>5</v>
      </c>
      <c r="J11680">
        <v>939.03</v>
      </c>
      <c r="M11680">
        <v>939.03</v>
      </c>
      <c r="N11680">
        <f t="shared" si="182"/>
        <v>0</v>
      </c>
    </row>
    <row r="11681" spans="1:14" x14ac:dyDescent="0.2">
      <c r="A11681" t="s">
        <v>22164</v>
      </c>
      <c r="B11681" t="s">
        <v>36220</v>
      </c>
      <c r="I11681" t="s">
        <v>5</v>
      </c>
      <c r="J11681">
        <v>1025.52</v>
      </c>
      <c r="M11681">
        <v>1025.52</v>
      </c>
      <c r="N11681">
        <f t="shared" si="182"/>
        <v>0</v>
      </c>
    </row>
    <row r="11682" spans="1:14" x14ac:dyDescent="0.2">
      <c r="A11682" t="s">
        <v>22165</v>
      </c>
      <c r="B11682" t="s">
        <v>36220</v>
      </c>
      <c r="I11682" t="s">
        <v>5</v>
      </c>
      <c r="J11682">
        <v>1012.31</v>
      </c>
      <c r="M11682">
        <v>1012.31</v>
      </c>
      <c r="N11682">
        <f t="shared" si="182"/>
        <v>0</v>
      </c>
    </row>
    <row r="11683" spans="1:14" x14ac:dyDescent="0.2">
      <c r="A11683" t="s">
        <v>22166</v>
      </c>
      <c r="B11683" t="s">
        <v>36221</v>
      </c>
      <c r="I11683" t="s">
        <v>5</v>
      </c>
      <c r="J11683">
        <v>1165.57</v>
      </c>
      <c r="M11683">
        <v>1165.57</v>
      </c>
      <c r="N11683">
        <f t="shared" si="182"/>
        <v>0</v>
      </c>
    </row>
    <row r="11684" spans="1:14" x14ac:dyDescent="0.2">
      <c r="A11684" t="s">
        <v>22167</v>
      </c>
      <c r="B11684" t="s">
        <v>36221</v>
      </c>
      <c r="I11684" t="s">
        <v>5</v>
      </c>
      <c r="J11684">
        <v>1152.3599999999999</v>
      </c>
      <c r="M11684">
        <v>1152.3599999999999</v>
      </c>
      <c r="N11684">
        <f t="shared" si="182"/>
        <v>0</v>
      </c>
    </row>
    <row r="11685" spans="1:14" x14ac:dyDescent="0.2">
      <c r="A11685" t="s">
        <v>11893</v>
      </c>
      <c r="B11685" t="s">
        <v>36222</v>
      </c>
      <c r="I11685" t="s">
        <v>3</v>
      </c>
      <c r="J11685">
        <v>1335.34</v>
      </c>
      <c r="M11685">
        <v>1335.34</v>
      </c>
      <c r="N11685">
        <f t="shared" si="182"/>
        <v>0</v>
      </c>
    </row>
    <row r="11686" spans="1:14" x14ac:dyDescent="0.2">
      <c r="A11686" t="s">
        <v>11894</v>
      </c>
      <c r="B11686" t="s">
        <v>36222</v>
      </c>
      <c r="I11686" t="s">
        <v>3</v>
      </c>
      <c r="J11686">
        <v>1209.23</v>
      </c>
      <c r="M11686">
        <v>1209.23</v>
      </c>
      <c r="N11686">
        <f t="shared" si="182"/>
        <v>0</v>
      </c>
    </row>
    <row r="11687" spans="1:14" x14ac:dyDescent="0.2">
      <c r="A11687" t="s">
        <v>11895</v>
      </c>
      <c r="B11687" t="s">
        <v>36223</v>
      </c>
      <c r="I11687" t="s">
        <v>3</v>
      </c>
      <c r="J11687">
        <v>1476.99</v>
      </c>
      <c r="M11687">
        <v>1476.99</v>
      </c>
      <c r="N11687">
        <f t="shared" si="182"/>
        <v>0</v>
      </c>
    </row>
    <row r="11688" spans="1:14" x14ac:dyDescent="0.2">
      <c r="A11688" t="s">
        <v>11896</v>
      </c>
      <c r="B11688" t="s">
        <v>36223</v>
      </c>
      <c r="I11688" t="s">
        <v>3</v>
      </c>
      <c r="J11688">
        <v>1350.89</v>
      </c>
      <c r="M11688">
        <v>1350.89</v>
      </c>
      <c r="N11688">
        <f t="shared" si="182"/>
        <v>0</v>
      </c>
    </row>
    <row r="11689" spans="1:14" x14ac:dyDescent="0.2">
      <c r="A11689" t="s">
        <v>11897</v>
      </c>
      <c r="B11689" t="s">
        <v>36224</v>
      </c>
      <c r="I11689" t="s">
        <v>3</v>
      </c>
      <c r="J11689">
        <v>1784.98</v>
      </c>
      <c r="M11689">
        <v>1784.98</v>
      </c>
      <c r="N11689">
        <f t="shared" si="182"/>
        <v>0</v>
      </c>
    </row>
    <row r="11690" spans="1:14" x14ac:dyDescent="0.2">
      <c r="A11690" t="s">
        <v>11898</v>
      </c>
      <c r="B11690" t="s">
        <v>36224</v>
      </c>
      <c r="I11690" t="s">
        <v>3</v>
      </c>
      <c r="J11690">
        <v>1616.84</v>
      </c>
      <c r="M11690">
        <v>1616.84</v>
      </c>
      <c r="N11690">
        <f t="shared" si="182"/>
        <v>0</v>
      </c>
    </row>
    <row r="11691" spans="1:14" x14ac:dyDescent="0.2">
      <c r="A11691" t="s">
        <v>11899</v>
      </c>
      <c r="B11691" t="s">
        <v>36225</v>
      </c>
      <c r="I11691" t="s">
        <v>3</v>
      </c>
      <c r="J11691">
        <v>2451.83</v>
      </c>
      <c r="M11691">
        <v>2451.83</v>
      </c>
      <c r="N11691">
        <f t="shared" si="182"/>
        <v>0</v>
      </c>
    </row>
    <row r="11692" spans="1:14" x14ac:dyDescent="0.2">
      <c r="A11692" t="s">
        <v>11900</v>
      </c>
      <c r="B11692" t="s">
        <v>36225</v>
      </c>
      <c r="I11692" t="s">
        <v>3</v>
      </c>
      <c r="J11692">
        <v>2271.6799999999998</v>
      </c>
      <c r="M11692">
        <v>2271.6799999999998</v>
      </c>
      <c r="N11692">
        <f t="shared" si="182"/>
        <v>0</v>
      </c>
    </row>
    <row r="11693" spans="1:14" x14ac:dyDescent="0.2">
      <c r="A11693" t="s">
        <v>11901</v>
      </c>
      <c r="B11693" t="s">
        <v>36226</v>
      </c>
      <c r="I11693" t="s">
        <v>3</v>
      </c>
      <c r="J11693">
        <v>2330.46</v>
      </c>
      <c r="M11693">
        <v>2330.46</v>
      </c>
      <c r="N11693">
        <f t="shared" si="182"/>
        <v>0</v>
      </c>
    </row>
    <row r="11694" spans="1:14" x14ac:dyDescent="0.2">
      <c r="A11694" t="s">
        <v>11902</v>
      </c>
      <c r="B11694" t="s">
        <v>36226</v>
      </c>
      <c r="I11694" t="s">
        <v>3</v>
      </c>
      <c r="J11694">
        <v>2150.31</v>
      </c>
      <c r="M11694">
        <v>2150.31</v>
      </c>
      <c r="N11694">
        <f t="shared" si="182"/>
        <v>0</v>
      </c>
    </row>
    <row r="11695" spans="1:14" x14ac:dyDescent="0.2">
      <c r="A11695" t="s">
        <v>11903</v>
      </c>
      <c r="B11695" t="s">
        <v>36227</v>
      </c>
      <c r="I11695" t="s">
        <v>3</v>
      </c>
      <c r="J11695">
        <v>1565.64</v>
      </c>
      <c r="M11695">
        <v>1565.64</v>
      </c>
      <c r="N11695">
        <f t="shared" si="182"/>
        <v>0</v>
      </c>
    </row>
    <row r="11696" spans="1:14" x14ac:dyDescent="0.2">
      <c r="A11696" t="s">
        <v>11904</v>
      </c>
      <c r="B11696" t="s">
        <v>36227</v>
      </c>
      <c r="I11696" t="s">
        <v>3</v>
      </c>
      <c r="J11696">
        <v>1455.15</v>
      </c>
      <c r="M11696">
        <v>1455.15</v>
      </c>
      <c r="N11696">
        <f t="shared" si="182"/>
        <v>0</v>
      </c>
    </row>
    <row r="11697" spans="1:14" x14ac:dyDescent="0.2">
      <c r="A11697" t="s">
        <v>11905</v>
      </c>
      <c r="B11697" t="s">
        <v>36228</v>
      </c>
      <c r="I11697" t="s">
        <v>3</v>
      </c>
      <c r="J11697">
        <v>894.27</v>
      </c>
      <c r="M11697">
        <v>894.27</v>
      </c>
      <c r="N11697">
        <f t="shared" si="182"/>
        <v>0</v>
      </c>
    </row>
    <row r="11698" spans="1:14" x14ac:dyDescent="0.2">
      <c r="A11698" t="s">
        <v>11906</v>
      </c>
      <c r="B11698" t="s">
        <v>36228</v>
      </c>
      <c r="I11698" t="s">
        <v>3</v>
      </c>
      <c r="J11698">
        <v>870.25</v>
      </c>
      <c r="M11698">
        <v>870.25</v>
      </c>
      <c r="N11698">
        <f t="shared" si="182"/>
        <v>0</v>
      </c>
    </row>
    <row r="11699" spans="1:14" x14ac:dyDescent="0.2">
      <c r="A11699" t="s">
        <v>11907</v>
      </c>
      <c r="B11699" t="s">
        <v>36229</v>
      </c>
      <c r="I11699" t="s">
        <v>3</v>
      </c>
      <c r="J11699">
        <v>852.88</v>
      </c>
      <c r="M11699">
        <v>852.88</v>
      </c>
      <c r="N11699">
        <f t="shared" si="182"/>
        <v>0</v>
      </c>
    </row>
    <row r="11700" spans="1:14" x14ac:dyDescent="0.2">
      <c r="A11700" t="s">
        <v>11908</v>
      </c>
      <c r="B11700" t="s">
        <v>36229</v>
      </c>
      <c r="I11700" t="s">
        <v>3</v>
      </c>
      <c r="J11700">
        <v>804.84</v>
      </c>
      <c r="M11700">
        <v>804.84</v>
      </c>
      <c r="N11700">
        <f t="shared" si="182"/>
        <v>0</v>
      </c>
    </row>
    <row r="11701" spans="1:14" x14ac:dyDescent="0.2">
      <c r="A11701" t="s">
        <v>11909</v>
      </c>
      <c r="B11701" t="s">
        <v>36230</v>
      </c>
      <c r="I11701" t="s">
        <v>5</v>
      </c>
      <c r="J11701">
        <v>6512.32</v>
      </c>
      <c r="M11701">
        <v>6512.32</v>
      </c>
      <c r="N11701">
        <f t="shared" si="182"/>
        <v>0</v>
      </c>
    </row>
    <row r="11702" spans="1:14" x14ac:dyDescent="0.2">
      <c r="A11702" t="s">
        <v>11910</v>
      </c>
      <c r="B11702" t="s">
        <v>36230</v>
      </c>
      <c r="I11702" t="s">
        <v>5</v>
      </c>
      <c r="J11702">
        <v>6416.17</v>
      </c>
      <c r="M11702">
        <v>6416.17</v>
      </c>
      <c r="N11702">
        <f t="shared" si="182"/>
        <v>0</v>
      </c>
    </row>
    <row r="11703" spans="1:14" x14ac:dyDescent="0.2">
      <c r="A11703" t="s">
        <v>11911</v>
      </c>
      <c r="B11703" t="s">
        <v>36231</v>
      </c>
      <c r="I11703" t="s">
        <v>3</v>
      </c>
      <c r="J11703">
        <v>1227.07</v>
      </c>
      <c r="M11703">
        <v>1227.07</v>
      </c>
      <c r="N11703">
        <f t="shared" si="182"/>
        <v>0</v>
      </c>
    </row>
    <row r="11704" spans="1:14" x14ac:dyDescent="0.2">
      <c r="A11704" t="s">
        <v>11912</v>
      </c>
      <c r="B11704" t="s">
        <v>36231</v>
      </c>
      <c r="I11704" t="s">
        <v>3</v>
      </c>
      <c r="J11704">
        <v>1188.04</v>
      </c>
      <c r="M11704">
        <v>1188.04</v>
      </c>
      <c r="N11704">
        <f t="shared" si="182"/>
        <v>0</v>
      </c>
    </row>
    <row r="11705" spans="1:14" x14ac:dyDescent="0.2">
      <c r="A11705" t="s">
        <v>11913</v>
      </c>
      <c r="B11705" t="s">
        <v>36232</v>
      </c>
      <c r="I11705" t="s">
        <v>5</v>
      </c>
      <c r="J11705">
        <v>2230.75</v>
      </c>
      <c r="M11705">
        <v>2230.75</v>
      </c>
      <c r="N11705">
        <f t="shared" si="182"/>
        <v>0</v>
      </c>
    </row>
    <row r="11706" spans="1:14" x14ac:dyDescent="0.2">
      <c r="A11706" t="s">
        <v>11914</v>
      </c>
      <c r="B11706" t="s">
        <v>36232</v>
      </c>
      <c r="I11706" t="s">
        <v>5</v>
      </c>
      <c r="J11706">
        <v>2123.65</v>
      </c>
      <c r="M11706">
        <v>2123.65</v>
      </c>
      <c r="N11706">
        <f t="shared" si="182"/>
        <v>0</v>
      </c>
    </row>
    <row r="11707" spans="1:14" x14ac:dyDescent="0.2">
      <c r="A11707" t="s">
        <v>11915</v>
      </c>
      <c r="B11707" t="s">
        <v>36233</v>
      </c>
      <c r="I11707" t="s">
        <v>5</v>
      </c>
      <c r="J11707">
        <v>2674.82</v>
      </c>
      <c r="M11707">
        <v>2674.82</v>
      </c>
      <c r="N11707">
        <f t="shared" si="182"/>
        <v>0</v>
      </c>
    </row>
    <row r="11708" spans="1:14" x14ac:dyDescent="0.2">
      <c r="A11708" t="s">
        <v>11916</v>
      </c>
      <c r="B11708" t="s">
        <v>36233</v>
      </c>
      <c r="I11708" t="s">
        <v>5</v>
      </c>
      <c r="J11708">
        <v>2555.4699999999998</v>
      </c>
      <c r="M11708">
        <v>2555.4699999999998</v>
      </c>
      <c r="N11708">
        <f t="shared" si="182"/>
        <v>0</v>
      </c>
    </row>
    <row r="11709" spans="1:14" x14ac:dyDescent="0.2">
      <c r="A11709" t="s">
        <v>11917</v>
      </c>
      <c r="B11709" t="s">
        <v>36234</v>
      </c>
      <c r="I11709" t="s">
        <v>5</v>
      </c>
      <c r="J11709">
        <v>2665.03</v>
      </c>
      <c r="M11709">
        <v>2665.03</v>
      </c>
      <c r="N11709">
        <f t="shared" si="182"/>
        <v>0</v>
      </c>
    </row>
    <row r="11710" spans="1:14" x14ac:dyDescent="0.2">
      <c r="A11710" t="s">
        <v>11918</v>
      </c>
      <c r="B11710" t="s">
        <v>36234</v>
      </c>
      <c r="I11710" t="s">
        <v>5</v>
      </c>
      <c r="J11710">
        <v>2539.92</v>
      </c>
      <c r="M11710">
        <v>2539.92</v>
      </c>
      <c r="N11710">
        <f t="shared" si="182"/>
        <v>0</v>
      </c>
    </row>
    <row r="11711" spans="1:14" x14ac:dyDescent="0.2">
      <c r="A11711" t="s">
        <v>11919</v>
      </c>
      <c r="B11711" t="s">
        <v>36235</v>
      </c>
      <c r="I11711" t="s">
        <v>5</v>
      </c>
      <c r="J11711">
        <v>3518.17</v>
      </c>
      <c r="M11711">
        <v>3518.17</v>
      </c>
      <c r="N11711">
        <f t="shared" si="182"/>
        <v>0</v>
      </c>
    </row>
    <row r="11712" spans="1:14" x14ac:dyDescent="0.2">
      <c r="A11712" t="s">
        <v>11920</v>
      </c>
      <c r="B11712" t="s">
        <v>36235</v>
      </c>
      <c r="I11712" t="s">
        <v>5</v>
      </c>
      <c r="J11712">
        <v>3374.57</v>
      </c>
      <c r="M11712">
        <v>3374.57</v>
      </c>
      <c r="N11712">
        <f t="shared" si="182"/>
        <v>0</v>
      </c>
    </row>
    <row r="11713" spans="1:14" x14ac:dyDescent="0.2">
      <c r="A11713" t="s">
        <v>11921</v>
      </c>
      <c r="B11713" t="s">
        <v>36236</v>
      </c>
      <c r="I11713" t="s">
        <v>5</v>
      </c>
      <c r="J11713">
        <v>4504.1400000000003</v>
      </c>
      <c r="M11713">
        <v>4504.1400000000003</v>
      </c>
      <c r="N11713">
        <f t="shared" si="182"/>
        <v>0</v>
      </c>
    </row>
    <row r="11714" spans="1:14" x14ac:dyDescent="0.2">
      <c r="A11714" t="s">
        <v>11922</v>
      </c>
      <c r="B11714" t="s">
        <v>36236</v>
      </c>
      <c r="I11714" t="s">
        <v>5</v>
      </c>
      <c r="J11714">
        <v>4369.03</v>
      </c>
      <c r="M11714">
        <v>4369.03</v>
      </c>
      <c r="N11714">
        <f t="shared" si="182"/>
        <v>0</v>
      </c>
    </row>
    <row r="11715" spans="1:14" x14ac:dyDescent="0.2">
      <c r="A11715" t="s">
        <v>11923</v>
      </c>
      <c r="B11715" t="s">
        <v>36237</v>
      </c>
      <c r="I11715" t="s">
        <v>3</v>
      </c>
      <c r="J11715">
        <v>1045.1300000000001</v>
      </c>
      <c r="M11715">
        <v>1045.1300000000001</v>
      </c>
      <c r="N11715">
        <f t="shared" si="182"/>
        <v>0</v>
      </c>
    </row>
    <row r="11716" spans="1:14" x14ac:dyDescent="0.2">
      <c r="A11716" t="s">
        <v>11924</v>
      </c>
      <c r="B11716" t="s">
        <v>36237</v>
      </c>
      <c r="I11716" t="s">
        <v>3</v>
      </c>
      <c r="J11716">
        <v>1018.11</v>
      </c>
      <c r="M11716">
        <v>1018.11</v>
      </c>
      <c r="N11716">
        <f t="shared" ref="N11716:N11779" si="183">J11716-M11716</f>
        <v>0</v>
      </c>
    </row>
    <row r="11717" spans="1:14" x14ac:dyDescent="0.2">
      <c r="A11717" t="s">
        <v>11925</v>
      </c>
      <c r="B11717" t="s">
        <v>36238</v>
      </c>
      <c r="I11717" t="s">
        <v>5</v>
      </c>
      <c r="J11717">
        <v>9021.42</v>
      </c>
      <c r="M11717">
        <v>9021.42</v>
      </c>
      <c r="N11717">
        <f t="shared" si="183"/>
        <v>0</v>
      </c>
    </row>
    <row r="11718" spans="1:14" x14ac:dyDescent="0.2">
      <c r="A11718" t="s">
        <v>11926</v>
      </c>
      <c r="B11718" t="s">
        <v>36238</v>
      </c>
      <c r="I11718" t="s">
        <v>5</v>
      </c>
      <c r="J11718">
        <v>8787.8799999999992</v>
      </c>
      <c r="M11718">
        <v>8787.8799999999992</v>
      </c>
      <c r="N11718">
        <f t="shared" si="183"/>
        <v>0</v>
      </c>
    </row>
    <row r="11719" spans="1:14" x14ac:dyDescent="0.2">
      <c r="A11719" t="s">
        <v>11927</v>
      </c>
      <c r="B11719" t="s">
        <v>36239</v>
      </c>
      <c r="I11719" t="s">
        <v>5</v>
      </c>
      <c r="J11719">
        <v>7738.51</v>
      </c>
      <c r="M11719">
        <v>7738.51</v>
      </c>
      <c r="N11719">
        <f t="shared" si="183"/>
        <v>0</v>
      </c>
    </row>
    <row r="11720" spans="1:14" x14ac:dyDescent="0.2">
      <c r="A11720" t="s">
        <v>11928</v>
      </c>
      <c r="B11720" t="s">
        <v>36239</v>
      </c>
      <c r="I11720" t="s">
        <v>5</v>
      </c>
      <c r="J11720">
        <v>7671.45</v>
      </c>
      <c r="M11720">
        <v>7671.45</v>
      </c>
      <c r="N11720">
        <f t="shared" si="183"/>
        <v>0</v>
      </c>
    </row>
    <row r="11721" spans="1:14" x14ac:dyDescent="0.2">
      <c r="A11721" t="s">
        <v>28076</v>
      </c>
      <c r="B11721" t="s">
        <v>36240</v>
      </c>
      <c r="I11721" t="s">
        <v>3</v>
      </c>
      <c r="J11721">
        <v>1135.48</v>
      </c>
      <c r="M11721">
        <v>1135.48</v>
      </c>
      <c r="N11721">
        <f t="shared" si="183"/>
        <v>0</v>
      </c>
    </row>
    <row r="11722" spans="1:14" x14ac:dyDescent="0.2">
      <c r="A11722" t="s">
        <v>28077</v>
      </c>
      <c r="B11722" t="s">
        <v>36240</v>
      </c>
      <c r="I11722" t="s">
        <v>3</v>
      </c>
      <c r="J11722">
        <v>1135.21</v>
      </c>
      <c r="M11722">
        <v>1135.21</v>
      </c>
      <c r="N11722">
        <f t="shared" si="183"/>
        <v>0</v>
      </c>
    </row>
    <row r="11723" spans="1:14" x14ac:dyDescent="0.2">
      <c r="A11723" t="s">
        <v>28078</v>
      </c>
      <c r="B11723" t="s">
        <v>36241</v>
      </c>
      <c r="I11723" t="s">
        <v>3</v>
      </c>
      <c r="J11723">
        <v>1229.94</v>
      </c>
      <c r="M11723">
        <v>1229.94</v>
      </c>
      <c r="N11723">
        <f t="shared" si="183"/>
        <v>0</v>
      </c>
    </row>
    <row r="11724" spans="1:14" x14ac:dyDescent="0.2">
      <c r="A11724" t="s">
        <v>28079</v>
      </c>
      <c r="B11724" t="s">
        <v>36241</v>
      </c>
      <c r="I11724" t="s">
        <v>3</v>
      </c>
      <c r="J11724">
        <v>1229.67</v>
      </c>
      <c r="M11724">
        <v>1229.67</v>
      </c>
      <c r="N11724">
        <f t="shared" si="183"/>
        <v>0</v>
      </c>
    </row>
    <row r="11725" spans="1:14" x14ac:dyDescent="0.2">
      <c r="A11725" t="s">
        <v>28080</v>
      </c>
      <c r="B11725" t="s">
        <v>36242</v>
      </c>
      <c r="I11725" t="s">
        <v>3</v>
      </c>
      <c r="J11725">
        <v>583.38</v>
      </c>
      <c r="M11725">
        <v>583.38</v>
      </c>
      <c r="N11725">
        <f t="shared" si="183"/>
        <v>0</v>
      </c>
    </row>
    <row r="11726" spans="1:14" x14ac:dyDescent="0.2">
      <c r="A11726" t="s">
        <v>28081</v>
      </c>
      <c r="B11726" t="s">
        <v>36242</v>
      </c>
      <c r="I11726" t="s">
        <v>3</v>
      </c>
      <c r="J11726">
        <v>583.11</v>
      </c>
      <c r="M11726">
        <v>583.11</v>
      </c>
      <c r="N11726">
        <f t="shared" si="183"/>
        <v>0</v>
      </c>
    </row>
    <row r="11727" spans="1:14" x14ac:dyDescent="0.2">
      <c r="A11727" t="s">
        <v>28082</v>
      </c>
      <c r="B11727" t="s">
        <v>36243</v>
      </c>
      <c r="I11727" t="s">
        <v>3</v>
      </c>
      <c r="J11727">
        <v>1261.6500000000001</v>
      </c>
      <c r="M11727">
        <v>1261.6500000000001</v>
      </c>
      <c r="N11727">
        <f t="shared" si="183"/>
        <v>0</v>
      </c>
    </row>
    <row r="11728" spans="1:14" x14ac:dyDescent="0.2">
      <c r="A11728" t="s">
        <v>28083</v>
      </c>
      <c r="B11728" t="s">
        <v>36243</v>
      </c>
      <c r="I11728" t="s">
        <v>3</v>
      </c>
      <c r="J11728">
        <v>1261.3800000000001</v>
      </c>
      <c r="M11728">
        <v>1261.3800000000001</v>
      </c>
      <c r="N11728">
        <f t="shared" si="183"/>
        <v>0</v>
      </c>
    </row>
    <row r="11729" spans="1:14" x14ac:dyDescent="0.2">
      <c r="A11729" t="s">
        <v>11929</v>
      </c>
      <c r="B11729" t="s">
        <v>36244</v>
      </c>
      <c r="I11729" t="s">
        <v>5</v>
      </c>
      <c r="J11729">
        <v>569.65</v>
      </c>
      <c r="M11729">
        <v>569.65</v>
      </c>
      <c r="N11729">
        <f t="shared" si="183"/>
        <v>0</v>
      </c>
    </row>
    <row r="11730" spans="1:14" x14ac:dyDescent="0.2">
      <c r="A11730" t="s">
        <v>11930</v>
      </c>
      <c r="B11730" t="s">
        <v>36244</v>
      </c>
      <c r="I11730" t="s">
        <v>5</v>
      </c>
      <c r="J11730">
        <v>503.6</v>
      </c>
      <c r="M11730">
        <v>503.6</v>
      </c>
      <c r="N11730">
        <f t="shared" si="183"/>
        <v>0</v>
      </c>
    </row>
    <row r="11731" spans="1:14" x14ac:dyDescent="0.2">
      <c r="A11731" t="s">
        <v>11931</v>
      </c>
      <c r="B11731" t="s">
        <v>36245</v>
      </c>
      <c r="I11731" t="s">
        <v>5</v>
      </c>
      <c r="J11731">
        <v>644.72</v>
      </c>
      <c r="M11731">
        <v>644.72</v>
      </c>
      <c r="N11731">
        <f t="shared" si="183"/>
        <v>0</v>
      </c>
    </row>
    <row r="11732" spans="1:14" x14ac:dyDescent="0.2">
      <c r="A11732" t="s">
        <v>11932</v>
      </c>
      <c r="B11732" t="s">
        <v>36245</v>
      </c>
      <c r="I11732" t="s">
        <v>5</v>
      </c>
      <c r="J11732">
        <v>572.66999999999996</v>
      </c>
      <c r="M11732">
        <v>572.66999999999996</v>
      </c>
      <c r="N11732">
        <f t="shared" si="183"/>
        <v>0</v>
      </c>
    </row>
    <row r="11733" spans="1:14" x14ac:dyDescent="0.2">
      <c r="A11733" t="s">
        <v>11933</v>
      </c>
      <c r="B11733" t="s">
        <v>36246</v>
      </c>
      <c r="I11733" t="s">
        <v>3</v>
      </c>
      <c r="J11733">
        <v>680.58</v>
      </c>
      <c r="M11733">
        <v>680.58</v>
      </c>
      <c r="N11733">
        <f t="shared" si="183"/>
        <v>0</v>
      </c>
    </row>
    <row r="11734" spans="1:14" x14ac:dyDescent="0.2">
      <c r="A11734" t="s">
        <v>11934</v>
      </c>
      <c r="B11734" t="s">
        <v>36246</v>
      </c>
      <c r="I11734" t="s">
        <v>3</v>
      </c>
      <c r="J11734">
        <v>627.73</v>
      </c>
      <c r="M11734">
        <v>627.73</v>
      </c>
      <c r="N11734">
        <f t="shared" si="183"/>
        <v>0</v>
      </c>
    </row>
    <row r="11735" spans="1:14" x14ac:dyDescent="0.2">
      <c r="A11735" t="s">
        <v>11935</v>
      </c>
      <c r="B11735" t="s">
        <v>36247</v>
      </c>
      <c r="I11735" t="s">
        <v>3</v>
      </c>
      <c r="J11735">
        <v>1561.37</v>
      </c>
      <c r="M11735">
        <v>1561.37</v>
      </c>
      <c r="N11735">
        <f t="shared" si="183"/>
        <v>0</v>
      </c>
    </row>
    <row r="11736" spans="1:14" x14ac:dyDescent="0.2">
      <c r="A11736" t="s">
        <v>11936</v>
      </c>
      <c r="B11736" t="s">
        <v>36247</v>
      </c>
      <c r="I11736" t="s">
        <v>3</v>
      </c>
      <c r="J11736">
        <v>1534.47</v>
      </c>
      <c r="M11736">
        <v>1534.47</v>
      </c>
      <c r="N11736">
        <f t="shared" si="183"/>
        <v>0</v>
      </c>
    </row>
    <row r="11737" spans="1:14" x14ac:dyDescent="0.2">
      <c r="A11737" t="s">
        <v>11937</v>
      </c>
      <c r="B11737" t="s">
        <v>36248</v>
      </c>
      <c r="I11737" t="s">
        <v>3</v>
      </c>
      <c r="J11737">
        <v>765.22</v>
      </c>
      <c r="M11737">
        <v>765.22</v>
      </c>
      <c r="N11737">
        <f t="shared" si="183"/>
        <v>0</v>
      </c>
    </row>
    <row r="11738" spans="1:14" x14ac:dyDescent="0.2">
      <c r="A11738" t="s">
        <v>11938</v>
      </c>
      <c r="B11738" t="s">
        <v>36248</v>
      </c>
      <c r="I11738" t="s">
        <v>3</v>
      </c>
      <c r="J11738">
        <v>698.77</v>
      </c>
      <c r="M11738">
        <v>698.77</v>
      </c>
      <c r="N11738">
        <f t="shared" si="183"/>
        <v>0</v>
      </c>
    </row>
    <row r="11739" spans="1:14" x14ac:dyDescent="0.2">
      <c r="A11739" t="s">
        <v>11939</v>
      </c>
      <c r="B11739" t="s">
        <v>36249</v>
      </c>
      <c r="I11739" t="s">
        <v>5</v>
      </c>
      <c r="J11739">
        <v>1443.43</v>
      </c>
      <c r="M11739">
        <v>1443.43</v>
      </c>
      <c r="N11739">
        <f t="shared" si="183"/>
        <v>0</v>
      </c>
    </row>
    <row r="11740" spans="1:14" x14ac:dyDescent="0.2">
      <c r="A11740" t="s">
        <v>11940</v>
      </c>
      <c r="B11740" t="s">
        <v>36249</v>
      </c>
      <c r="I11740" t="s">
        <v>5</v>
      </c>
      <c r="J11740">
        <v>1425.41</v>
      </c>
      <c r="M11740">
        <v>1425.41</v>
      </c>
      <c r="N11740">
        <f t="shared" si="183"/>
        <v>0</v>
      </c>
    </row>
    <row r="11741" spans="1:14" x14ac:dyDescent="0.2">
      <c r="A11741" t="s">
        <v>11941</v>
      </c>
      <c r="B11741" t="s">
        <v>36250</v>
      </c>
      <c r="I11741" t="s">
        <v>3</v>
      </c>
      <c r="J11741">
        <v>997.72</v>
      </c>
      <c r="M11741">
        <v>997.72</v>
      </c>
      <c r="N11741">
        <f t="shared" si="183"/>
        <v>0</v>
      </c>
    </row>
    <row r="11742" spans="1:14" x14ac:dyDescent="0.2">
      <c r="A11742" t="s">
        <v>11942</v>
      </c>
      <c r="B11742" t="s">
        <v>36250</v>
      </c>
      <c r="I11742" t="s">
        <v>3</v>
      </c>
      <c r="J11742">
        <v>916.35</v>
      </c>
      <c r="M11742">
        <v>916.35</v>
      </c>
      <c r="N11742">
        <f t="shared" si="183"/>
        <v>0</v>
      </c>
    </row>
    <row r="11743" spans="1:14" x14ac:dyDescent="0.2">
      <c r="A11743" t="s">
        <v>11943</v>
      </c>
      <c r="B11743" t="s">
        <v>36251</v>
      </c>
      <c r="I11743" t="s">
        <v>3</v>
      </c>
      <c r="J11743">
        <v>798.41</v>
      </c>
      <c r="M11743">
        <v>798.41</v>
      </c>
      <c r="N11743">
        <f t="shared" si="183"/>
        <v>0</v>
      </c>
    </row>
    <row r="11744" spans="1:14" x14ac:dyDescent="0.2">
      <c r="A11744" t="s">
        <v>11944</v>
      </c>
      <c r="B11744" t="s">
        <v>36251</v>
      </c>
      <c r="I11744" t="s">
        <v>3</v>
      </c>
      <c r="J11744">
        <v>756.97</v>
      </c>
      <c r="M11744">
        <v>756.97</v>
      </c>
      <c r="N11744">
        <f t="shared" si="183"/>
        <v>0</v>
      </c>
    </row>
    <row r="11745" spans="1:14" x14ac:dyDescent="0.2">
      <c r="A11745" t="s">
        <v>11945</v>
      </c>
      <c r="B11745" t="s">
        <v>41173</v>
      </c>
      <c r="I11745" t="s">
        <v>3</v>
      </c>
      <c r="J11745">
        <v>923.4</v>
      </c>
      <c r="M11745">
        <v>923.4</v>
      </c>
      <c r="N11745">
        <f t="shared" si="183"/>
        <v>0</v>
      </c>
    </row>
    <row r="11746" spans="1:14" x14ac:dyDescent="0.2">
      <c r="A11746" t="s">
        <v>11946</v>
      </c>
      <c r="B11746" t="s">
        <v>41173</v>
      </c>
      <c r="I11746" t="s">
        <v>3</v>
      </c>
      <c r="J11746">
        <v>875.36</v>
      </c>
      <c r="M11746">
        <v>875.36</v>
      </c>
      <c r="N11746">
        <f t="shared" si="183"/>
        <v>0</v>
      </c>
    </row>
    <row r="11747" spans="1:14" x14ac:dyDescent="0.2">
      <c r="A11747" t="s">
        <v>11947</v>
      </c>
      <c r="B11747" t="s">
        <v>36252</v>
      </c>
      <c r="I11747" t="s">
        <v>3</v>
      </c>
      <c r="J11747">
        <v>664.54</v>
      </c>
      <c r="M11747">
        <v>664.54</v>
      </c>
      <c r="N11747">
        <f t="shared" si="183"/>
        <v>0</v>
      </c>
    </row>
    <row r="11748" spans="1:14" x14ac:dyDescent="0.2">
      <c r="A11748" t="s">
        <v>11948</v>
      </c>
      <c r="B11748" t="s">
        <v>36252</v>
      </c>
      <c r="I11748" t="s">
        <v>3</v>
      </c>
      <c r="J11748">
        <v>610.38</v>
      </c>
      <c r="M11748">
        <v>610.38</v>
      </c>
      <c r="N11748">
        <f t="shared" si="183"/>
        <v>0</v>
      </c>
    </row>
    <row r="11749" spans="1:14" x14ac:dyDescent="0.2">
      <c r="A11749" t="s">
        <v>11949</v>
      </c>
      <c r="B11749" t="s">
        <v>36253</v>
      </c>
      <c r="I11749" t="s">
        <v>4</v>
      </c>
      <c r="J11749">
        <v>997.72</v>
      </c>
      <c r="M11749">
        <v>997.72</v>
      </c>
      <c r="N11749">
        <f t="shared" si="183"/>
        <v>0</v>
      </c>
    </row>
    <row r="11750" spans="1:14" x14ac:dyDescent="0.2">
      <c r="A11750" t="s">
        <v>11950</v>
      </c>
      <c r="B11750" t="s">
        <v>36253</v>
      </c>
      <c r="I11750" t="s">
        <v>4</v>
      </c>
      <c r="J11750">
        <v>916.35</v>
      </c>
      <c r="M11750">
        <v>916.35</v>
      </c>
      <c r="N11750">
        <f t="shared" si="183"/>
        <v>0</v>
      </c>
    </row>
    <row r="11751" spans="1:14" x14ac:dyDescent="0.2">
      <c r="A11751" t="s">
        <v>11951</v>
      </c>
      <c r="B11751" t="s">
        <v>36254</v>
      </c>
      <c r="I11751" t="s">
        <v>4</v>
      </c>
      <c r="J11751">
        <v>422.89</v>
      </c>
      <c r="M11751">
        <v>422.89</v>
      </c>
      <c r="N11751">
        <f t="shared" si="183"/>
        <v>0</v>
      </c>
    </row>
    <row r="11752" spans="1:14" x14ac:dyDescent="0.2">
      <c r="A11752" t="s">
        <v>11952</v>
      </c>
      <c r="B11752" t="s">
        <v>36254</v>
      </c>
      <c r="I11752" t="s">
        <v>4</v>
      </c>
      <c r="J11752">
        <v>410.88</v>
      </c>
      <c r="M11752">
        <v>410.88</v>
      </c>
      <c r="N11752">
        <f t="shared" si="183"/>
        <v>0</v>
      </c>
    </row>
    <row r="11753" spans="1:14" x14ac:dyDescent="0.2">
      <c r="A11753" t="s">
        <v>11953</v>
      </c>
      <c r="B11753" t="s">
        <v>36255</v>
      </c>
      <c r="I11753" t="s">
        <v>3</v>
      </c>
      <c r="J11753">
        <v>1961.73</v>
      </c>
      <c r="M11753">
        <v>1961.73</v>
      </c>
      <c r="N11753">
        <f t="shared" si="183"/>
        <v>0</v>
      </c>
    </row>
    <row r="11754" spans="1:14" x14ac:dyDescent="0.2">
      <c r="A11754" t="s">
        <v>11954</v>
      </c>
      <c r="B11754" t="s">
        <v>36255</v>
      </c>
      <c r="I11754" t="s">
        <v>3</v>
      </c>
      <c r="J11754">
        <v>1841.64</v>
      </c>
      <c r="M11754">
        <v>1841.64</v>
      </c>
      <c r="N11754">
        <f t="shared" si="183"/>
        <v>0</v>
      </c>
    </row>
    <row r="11755" spans="1:14" x14ac:dyDescent="0.2">
      <c r="A11755" t="s">
        <v>11955</v>
      </c>
      <c r="B11755" t="s">
        <v>36256</v>
      </c>
      <c r="I11755" t="s">
        <v>3</v>
      </c>
      <c r="J11755">
        <v>1229.99</v>
      </c>
      <c r="M11755">
        <v>1229.99</v>
      </c>
      <c r="N11755">
        <f t="shared" si="183"/>
        <v>0</v>
      </c>
    </row>
    <row r="11756" spans="1:14" x14ac:dyDescent="0.2">
      <c r="A11756" t="s">
        <v>11956</v>
      </c>
      <c r="B11756" t="s">
        <v>36256</v>
      </c>
      <c r="I11756" t="s">
        <v>3</v>
      </c>
      <c r="J11756">
        <v>1129.71</v>
      </c>
      <c r="M11756">
        <v>1129.71</v>
      </c>
      <c r="N11756">
        <f t="shared" si="183"/>
        <v>0</v>
      </c>
    </row>
    <row r="11757" spans="1:14" x14ac:dyDescent="0.2">
      <c r="A11757" t="s">
        <v>11957</v>
      </c>
      <c r="B11757" t="s">
        <v>36257</v>
      </c>
      <c r="I11757" t="s">
        <v>3</v>
      </c>
      <c r="J11757">
        <v>680.44</v>
      </c>
      <c r="M11757">
        <v>680.44</v>
      </c>
      <c r="N11757">
        <f t="shared" si="183"/>
        <v>0</v>
      </c>
    </row>
    <row r="11758" spans="1:14" x14ac:dyDescent="0.2">
      <c r="A11758" t="s">
        <v>11958</v>
      </c>
      <c r="B11758" t="s">
        <v>36257</v>
      </c>
      <c r="I11758" t="s">
        <v>3</v>
      </c>
      <c r="J11758">
        <v>632.4</v>
      </c>
      <c r="M11758">
        <v>632.4</v>
      </c>
      <c r="N11758">
        <f t="shared" si="183"/>
        <v>0</v>
      </c>
    </row>
    <row r="11759" spans="1:14" x14ac:dyDescent="0.2">
      <c r="A11759" t="s">
        <v>11959</v>
      </c>
      <c r="B11759" t="s">
        <v>36258</v>
      </c>
      <c r="I11759" t="s">
        <v>3</v>
      </c>
      <c r="J11759">
        <v>981.52</v>
      </c>
      <c r="M11759">
        <v>981.52</v>
      </c>
      <c r="N11759">
        <f t="shared" si="183"/>
        <v>0</v>
      </c>
    </row>
    <row r="11760" spans="1:14" x14ac:dyDescent="0.2">
      <c r="A11760" t="s">
        <v>11960</v>
      </c>
      <c r="B11760" t="s">
        <v>36258</v>
      </c>
      <c r="I11760" t="s">
        <v>3</v>
      </c>
      <c r="J11760">
        <v>900.15</v>
      </c>
      <c r="M11760">
        <v>900.15</v>
      </c>
      <c r="N11760">
        <f t="shared" si="183"/>
        <v>0</v>
      </c>
    </row>
    <row r="11761" spans="1:14" x14ac:dyDescent="0.2">
      <c r="A11761" t="s">
        <v>11961</v>
      </c>
      <c r="B11761" t="s">
        <v>36259</v>
      </c>
      <c r="I11761" t="s">
        <v>5</v>
      </c>
      <c r="J11761">
        <v>1959.33</v>
      </c>
      <c r="M11761">
        <v>1959.33</v>
      </c>
      <c r="N11761">
        <f t="shared" si="183"/>
        <v>0</v>
      </c>
    </row>
    <row r="11762" spans="1:14" x14ac:dyDescent="0.2">
      <c r="A11762" t="s">
        <v>11962</v>
      </c>
      <c r="B11762" t="s">
        <v>36259</v>
      </c>
      <c r="I11762" t="s">
        <v>5</v>
      </c>
      <c r="J11762">
        <v>1871.12</v>
      </c>
      <c r="M11762">
        <v>1871.12</v>
      </c>
      <c r="N11762">
        <f t="shared" si="183"/>
        <v>0</v>
      </c>
    </row>
    <row r="11763" spans="1:14" x14ac:dyDescent="0.2">
      <c r="A11763" t="s">
        <v>11963</v>
      </c>
      <c r="B11763" t="s">
        <v>36260</v>
      </c>
      <c r="I11763" t="s">
        <v>5</v>
      </c>
      <c r="J11763">
        <v>1549.28</v>
      </c>
      <c r="M11763">
        <v>1549.28</v>
      </c>
      <c r="N11763">
        <f t="shared" si="183"/>
        <v>0</v>
      </c>
    </row>
    <row r="11764" spans="1:14" x14ac:dyDescent="0.2">
      <c r="A11764" t="s">
        <v>11964</v>
      </c>
      <c r="B11764" t="s">
        <v>36260</v>
      </c>
      <c r="I11764" t="s">
        <v>5</v>
      </c>
      <c r="J11764">
        <v>1470.8</v>
      </c>
      <c r="M11764">
        <v>1470.8</v>
      </c>
      <c r="N11764">
        <f t="shared" si="183"/>
        <v>0</v>
      </c>
    </row>
    <row r="11765" spans="1:14" x14ac:dyDescent="0.2">
      <c r="A11765" t="s">
        <v>11965</v>
      </c>
      <c r="B11765" t="s">
        <v>36261</v>
      </c>
      <c r="I11765" t="s">
        <v>5</v>
      </c>
      <c r="J11765">
        <v>2123.63</v>
      </c>
      <c r="M11765">
        <v>2123.63</v>
      </c>
      <c r="N11765">
        <f t="shared" si="183"/>
        <v>0</v>
      </c>
    </row>
    <row r="11766" spans="1:14" x14ac:dyDescent="0.2">
      <c r="A11766" t="s">
        <v>11966</v>
      </c>
      <c r="B11766" t="s">
        <v>36261</v>
      </c>
      <c r="I11766" t="s">
        <v>5</v>
      </c>
      <c r="J11766">
        <v>2035.21</v>
      </c>
      <c r="M11766">
        <v>2035.21</v>
      </c>
      <c r="N11766">
        <f t="shared" si="183"/>
        <v>0</v>
      </c>
    </row>
    <row r="11767" spans="1:14" x14ac:dyDescent="0.2">
      <c r="A11767" t="s">
        <v>11967</v>
      </c>
      <c r="B11767" t="s">
        <v>36262</v>
      </c>
      <c r="I11767" t="s">
        <v>4</v>
      </c>
      <c r="J11767">
        <v>603.76</v>
      </c>
      <c r="M11767">
        <v>603.76</v>
      </c>
      <c r="N11767">
        <f t="shared" si="183"/>
        <v>0</v>
      </c>
    </row>
    <row r="11768" spans="1:14" x14ac:dyDescent="0.2">
      <c r="A11768" t="s">
        <v>11968</v>
      </c>
      <c r="B11768" t="s">
        <v>36262</v>
      </c>
      <c r="I11768" t="s">
        <v>4</v>
      </c>
      <c r="J11768">
        <v>551.73</v>
      </c>
      <c r="M11768">
        <v>551.73</v>
      </c>
      <c r="N11768">
        <f t="shared" si="183"/>
        <v>0</v>
      </c>
    </row>
    <row r="11769" spans="1:14" x14ac:dyDescent="0.2">
      <c r="A11769" t="s">
        <v>11969</v>
      </c>
      <c r="B11769" t="s">
        <v>36263</v>
      </c>
      <c r="I11769" t="s">
        <v>4</v>
      </c>
      <c r="J11769">
        <v>606.38</v>
      </c>
      <c r="M11769">
        <v>606.38</v>
      </c>
      <c r="N11769">
        <f t="shared" si="183"/>
        <v>0</v>
      </c>
    </row>
    <row r="11770" spans="1:14" x14ac:dyDescent="0.2">
      <c r="A11770" t="s">
        <v>11970</v>
      </c>
      <c r="B11770" t="s">
        <v>36263</v>
      </c>
      <c r="I11770" t="s">
        <v>4</v>
      </c>
      <c r="J11770">
        <v>575.32000000000005</v>
      </c>
      <c r="M11770">
        <v>575.32000000000005</v>
      </c>
      <c r="N11770">
        <f t="shared" si="183"/>
        <v>0</v>
      </c>
    </row>
    <row r="11771" spans="1:14" x14ac:dyDescent="0.2">
      <c r="A11771" t="s">
        <v>11971</v>
      </c>
      <c r="B11771" t="s">
        <v>36264</v>
      </c>
      <c r="I11771" t="s">
        <v>4</v>
      </c>
      <c r="J11771">
        <v>1090.74</v>
      </c>
      <c r="M11771">
        <v>1090.74</v>
      </c>
      <c r="N11771">
        <f t="shared" si="183"/>
        <v>0</v>
      </c>
    </row>
    <row r="11772" spans="1:14" x14ac:dyDescent="0.2">
      <c r="A11772" t="s">
        <v>11972</v>
      </c>
      <c r="B11772" t="s">
        <v>36264</v>
      </c>
      <c r="I11772" t="s">
        <v>4</v>
      </c>
      <c r="J11772">
        <v>1061.6500000000001</v>
      </c>
      <c r="M11772">
        <v>1061.6500000000001</v>
      </c>
      <c r="N11772">
        <f t="shared" si="183"/>
        <v>0</v>
      </c>
    </row>
    <row r="11773" spans="1:14" x14ac:dyDescent="0.2">
      <c r="A11773" t="s">
        <v>11973</v>
      </c>
      <c r="B11773" t="s">
        <v>36265</v>
      </c>
      <c r="I11773" t="s">
        <v>4</v>
      </c>
      <c r="J11773">
        <v>1044.75</v>
      </c>
      <c r="M11773">
        <v>1044.75</v>
      </c>
      <c r="N11773">
        <f t="shared" si="183"/>
        <v>0</v>
      </c>
    </row>
    <row r="11774" spans="1:14" x14ac:dyDescent="0.2">
      <c r="A11774" t="s">
        <v>11974</v>
      </c>
      <c r="B11774" t="s">
        <v>36265</v>
      </c>
      <c r="I11774" t="s">
        <v>4</v>
      </c>
      <c r="J11774">
        <v>1032.21</v>
      </c>
      <c r="M11774">
        <v>1032.21</v>
      </c>
      <c r="N11774">
        <f t="shared" si="183"/>
        <v>0</v>
      </c>
    </row>
    <row r="11775" spans="1:14" x14ac:dyDescent="0.2">
      <c r="A11775" t="s">
        <v>11975</v>
      </c>
      <c r="B11775" t="s">
        <v>36266</v>
      </c>
      <c r="I11775" t="s">
        <v>5</v>
      </c>
      <c r="J11775">
        <v>631.08000000000004</v>
      </c>
      <c r="M11775">
        <v>631.08000000000004</v>
      </c>
      <c r="N11775">
        <f t="shared" si="183"/>
        <v>0</v>
      </c>
    </row>
    <row r="11776" spans="1:14" x14ac:dyDescent="0.2">
      <c r="A11776" t="s">
        <v>11976</v>
      </c>
      <c r="B11776" t="s">
        <v>36266</v>
      </c>
      <c r="I11776" t="s">
        <v>5</v>
      </c>
      <c r="J11776">
        <v>607.79</v>
      </c>
      <c r="M11776">
        <v>607.79</v>
      </c>
      <c r="N11776">
        <f t="shared" si="183"/>
        <v>0</v>
      </c>
    </row>
    <row r="11777" spans="1:14" x14ac:dyDescent="0.2">
      <c r="A11777" t="s">
        <v>11977</v>
      </c>
      <c r="B11777" t="s">
        <v>36267</v>
      </c>
      <c r="I11777" t="s">
        <v>5</v>
      </c>
      <c r="J11777">
        <v>1103.9000000000001</v>
      </c>
      <c r="M11777">
        <v>1103.9000000000001</v>
      </c>
      <c r="N11777">
        <f t="shared" si="183"/>
        <v>0</v>
      </c>
    </row>
    <row r="11778" spans="1:14" x14ac:dyDescent="0.2">
      <c r="A11778" t="s">
        <v>11978</v>
      </c>
      <c r="B11778" t="s">
        <v>36267</v>
      </c>
      <c r="I11778" t="s">
        <v>5</v>
      </c>
      <c r="J11778">
        <v>1020.97</v>
      </c>
      <c r="M11778">
        <v>1020.97</v>
      </c>
      <c r="N11778">
        <f t="shared" si="183"/>
        <v>0</v>
      </c>
    </row>
    <row r="11779" spans="1:14" x14ac:dyDescent="0.2">
      <c r="A11779" t="s">
        <v>11979</v>
      </c>
      <c r="B11779" t="s">
        <v>36268</v>
      </c>
      <c r="I11779" t="s">
        <v>5</v>
      </c>
      <c r="J11779">
        <v>4341.59</v>
      </c>
      <c r="M11779">
        <v>4341.59</v>
      </c>
      <c r="N11779">
        <f t="shared" si="183"/>
        <v>0</v>
      </c>
    </row>
    <row r="11780" spans="1:14" x14ac:dyDescent="0.2">
      <c r="A11780" t="s">
        <v>11980</v>
      </c>
      <c r="B11780" t="s">
        <v>36268</v>
      </c>
      <c r="I11780" t="s">
        <v>5</v>
      </c>
      <c r="J11780">
        <v>4256.21</v>
      </c>
      <c r="M11780">
        <v>4256.21</v>
      </c>
      <c r="N11780">
        <f t="shared" ref="N11780:N11843" si="184">J11780-M11780</f>
        <v>0</v>
      </c>
    </row>
    <row r="11781" spans="1:14" x14ac:dyDescent="0.2">
      <c r="A11781" t="s">
        <v>11981</v>
      </c>
      <c r="B11781" t="s">
        <v>36269</v>
      </c>
      <c r="I11781" t="s">
        <v>5</v>
      </c>
      <c r="J11781">
        <v>2427.8200000000002</v>
      </c>
      <c r="M11781">
        <v>2427.8200000000002</v>
      </c>
      <c r="N11781">
        <f t="shared" si="184"/>
        <v>0</v>
      </c>
    </row>
    <row r="11782" spans="1:14" x14ac:dyDescent="0.2">
      <c r="A11782" t="s">
        <v>11982</v>
      </c>
      <c r="B11782" t="s">
        <v>36269</v>
      </c>
      <c r="I11782" t="s">
        <v>5</v>
      </c>
      <c r="J11782">
        <v>2343.8200000000002</v>
      </c>
      <c r="M11782">
        <v>2343.8200000000002</v>
      </c>
      <c r="N11782">
        <f t="shared" si="184"/>
        <v>0</v>
      </c>
    </row>
    <row r="11783" spans="1:14" x14ac:dyDescent="0.2">
      <c r="A11783" t="s">
        <v>11983</v>
      </c>
      <c r="B11783" t="s">
        <v>36270</v>
      </c>
      <c r="I11783" t="s">
        <v>5</v>
      </c>
      <c r="J11783">
        <v>1909.09</v>
      </c>
      <c r="M11783">
        <v>1909.09</v>
      </c>
      <c r="N11783">
        <f t="shared" si="184"/>
        <v>0</v>
      </c>
    </row>
    <row r="11784" spans="1:14" x14ac:dyDescent="0.2">
      <c r="A11784" t="s">
        <v>11984</v>
      </c>
      <c r="B11784" t="s">
        <v>36270</v>
      </c>
      <c r="I11784" t="s">
        <v>5</v>
      </c>
      <c r="J11784">
        <v>1835.13</v>
      </c>
      <c r="M11784">
        <v>1835.13</v>
      </c>
      <c r="N11784">
        <f t="shared" si="184"/>
        <v>0</v>
      </c>
    </row>
    <row r="11785" spans="1:14" x14ac:dyDescent="0.2">
      <c r="A11785" t="s">
        <v>11985</v>
      </c>
      <c r="B11785" t="s">
        <v>36271</v>
      </c>
      <c r="I11785" t="s">
        <v>5</v>
      </c>
      <c r="J11785">
        <v>2814.55</v>
      </c>
      <c r="M11785">
        <v>2814.55</v>
      </c>
      <c r="N11785">
        <f t="shared" si="184"/>
        <v>0</v>
      </c>
    </row>
    <row r="11786" spans="1:14" x14ac:dyDescent="0.2">
      <c r="A11786" t="s">
        <v>11986</v>
      </c>
      <c r="B11786" t="s">
        <v>36271</v>
      </c>
      <c r="I11786" t="s">
        <v>5</v>
      </c>
      <c r="J11786">
        <v>2725.67</v>
      </c>
      <c r="M11786">
        <v>2725.67</v>
      </c>
      <c r="N11786">
        <f t="shared" si="184"/>
        <v>0</v>
      </c>
    </row>
    <row r="11787" spans="1:14" x14ac:dyDescent="0.2">
      <c r="A11787" t="s">
        <v>11987</v>
      </c>
      <c r="B11787" t="s">
        <v>36272</v>
      </c>
      <c r="I11787" t="s">
        <v>4</v>
      </c>
      <c r="J11787">
        <v>599.35</v>
      </c>
      <c r="M11787">
        <v>599.35</v>
      </c>
      <c r="N11787">
        <f t="shared" si="184"/>
        <v>0</v>
      </c>
    </row>
    <row r="11788" spans="1:14" x14ac:dyDescent="0.2">
      <c r="A11788" t="s">
        <v>11988</v>
      </c>
      <c r="B11788" t="s">
        <v>36272</v>
      </c>
      <c r="I11788" t="s">
        <v>4</v>
      </c>
      <c r="J11788">
        <v>590.34</v>
      </c>
      <c r="M11788">
        <v>590.34</v>
      </c>
      <c r="N11788">
        <f t="shared" si="184"/>
        <v>0</v>
      </c>
    </row>
    <row r="11789" spans="1:14" x14ac:dyDescent="0.2">
      <c r="A11789" t="s">
        <v>11989</v>
      </c>
      <c r="B11789" t="s">
        <v>36273</v>
      </c>
      <c r="I11789" t="s">
        <v>3</v>
      </c>
      <c r="J11789">
        <v>404.34</v>
      </c>
      <c r="M11789">
        <v>404.34</v>
      </c>
      <c r="N11789">
        <f t="shared" si="184"/>
        <v>0</v>
      </c>
    </row>
    <row r="11790" spans="1:14" x14ac:dyDescent="0.2">
      <c r="A11790" t="s">
        <v>11990</v>
      </c>
      <c r="B11790" t="s">
        <v>36273</v>
      </c>
      <c r="I11790" t="s">
        <v>3</v>
      </c>
      <c r="J11790">
        <v>384.22</v>
      </c>
      <c r="M11790">
        <v>384.22</v>
      </c>
      <c r="N11790">
        <f t="shared" si="184"/>
        <v>0</v>
      </c>
    </row>
    <row r="11791" spans="1:14" x14ac:dyDescent="0.2">
      <c r="A11791" t="s">
        <v>11991</v>
      </c>
      <c r="B11791" t="s">
        <v>36274</v>
      </c>
      <c r="I11791" t="s">
        <v>3</v>
      </c>
      <c r="J11791">
        <v>141.54</v>
      </c>
      <c r="M11791">
        <v>141.54</v>
      </c>
      <c r="N11791">
        <f t="shared" si="184"/>
        <v>0</v>
      </c>
    </row>
    <row r="11792" spans="1:14" x14ac:dyDescent="0.2">
      <c r="A11792" t="s">
        <v>11992</v>
      </c>
      <c r="B11792" t="s">
        <v>36274</v>
      </c>
      <c r="I11792" t="s">
        <v>3</v>
      </c>
      <c r="J11792">
        <v>141.27000000000001</v>
      </c>
      <c r="M11792">
        <v>141.27000000000001</v>
      </c>
      <c r="N11792">
        <f t="shared" si="184"/>
        <v>0</v>
      </c>
    </row>
    <row r="11793" spans="1:14" x14ac:dyDescent="0.2">
      <c r="A11793" t="s">
        <v>26632</v>
      </c>
      <c r="B11793" t="s">
        <v>36275</v>
      </c>
      <c r="I11793" t="s">
        <v>3</v>
      </c>
      <c r="J11793">
        <v>153.83000000000001</v>
      </c>
      <c r="M11793">
        <v>153.83000000000001</v>
      </c>
      <c r="N11793">
        <f t="shared" si="184"/>
        <v>0</v>
      </c>
    </row>
    <row r="11794" spans="1:14" x14ac:dyDescent="0.2">
      <c r="A11794" t="s">
        <v>26633</v>
      </c>
      <c r="B11794" t="s">
        <v>36275</v>
      </c>
      <c r="I11794" t="s">
        <v>3</v>
      </c>
      <c r="J11794">
        <v>153.25</v>
      </c>
      <c r="M11794">
        <v>153.25</v>
      </c>
      <c r="N11794">
        <f t="shared" si="184"/>
        <v>0</v>
      </c>
    </row>
    <row r="11795" spans="1:14" x14ac:dyDescent="0.2">
      <c r="A11795" t="s">
        <v>26634</v>
      </c>
      <c r="B11795" t="s">
        <v>36276</v>
      </c>
      <c r="I11795" t="s">
        <v>3</v>
      </c>
      <c r="J11795">
        <v>298.94</v>
      </c>
      <c r="M11795">
        <v>298.94</v>
      </c>
      <c r="N11795">
        <f t="shared" si="184"/>
        <v>0</v>
      </c>
    </row>
    <row r="11796" spans="1:14" x14ac:dyDescent="0.2">
      <c r="A11796" t="s">
        <v>26635</v>
      </c>
      <c r="B11796" t="s">
        <v>36276</v>
      </c>
      <c r="I11796" t="s">
        <v>3</v>
      </c>
      <c r="J11796">
        <v>298.67</v>
      </c>
      <c r="M11796">
        <v>298.67</v>
      </c>
      <c r="N11796">
        <f t="shared" si="184"/>
        <v>0</v>
      </c>
    </row>
    <row r="11797" spans="1:14" x14ac:dyDescent="0.2">
      <c r="A11797" t="s">
        <v>26636</v>
      </c>
      <c r="B11797" t="s">
        <v>36277</v>
      </c>
      <c r="I11797" t="s">
        <v>3</v>
      </c>
      <c r="J11797">
        <v>308.55</v>
      </c>
      <c r="M11797">
        <v>308.55</v>
      </c>
      <c r="N11797">
        <f t="shared" si="184"/>
        <v>0</v>
      </c>
    </row>
    <row r="11798" spans="1:14" x14ac:dyDescent="0.2">
      <c r="A11798" t="s">
        <v>26637</v>
      </c>
      <c r="B11798" t="s">
        <v>36277</v>
      </c>
      <c r="I11798" t="s">
        <v>3</v>
      </c>
      <c r="J11798">
        <v>307.98</v>
      </c>
      <c r="M11798">
        <v>307.98</v>
      </c>
      <c r="N11798">
        <f t="shared" si="184"/>
        <v>0</v>
      </c>
    </row>
    <row r="11799" spans="1:14" x14ac:dyDescent="0.2">
      <c r="A11799" t="s">
        <v>11993</v>
      </c>
      <c r="B11799" t="s">
        <v>36278</v>
      </c>
      <c r="I11799" t="s">
        <v>4</v>
      </c>
      <c r="J11799">
        <v>1004.6</v>
      </c>
      <c r="M11799">
        <v>1004.6</v>
      </c>
      <c r="N11799">
        <f t="shared" si="184"/>
        <v>0</v>
      </c>
    </row>
    <row r="11800" spans="1:14" x14ac:dyDescent="0.2">
      <c r="A11800" t="s">
        <v>11994</v>
      </c>
      <c r="B11800" t="s">
        <v>36278</v>
      </c>
      <c r="I11800" t="s">
        <v>4</v>
      </c>
      <c r="J11800">
        <v>936.75</v>
      </c>
      <c r="M11800">
        <v>936.75</v>
      </c>
      <c r="N11800">
        <f t="shared" si="184"/>
        <v>0</v>
      </c>
    </row>
    <row r="11801" spans="1:14" x14ac:dyDescent="0.2">
      <c r="A11801" t="s">
        <v>11995</v>
      </c>
      <c r="B11801" t="s">
        <v>36279</v>
      </c>
      <c r="I11801" t="s">
        <v>4</v>
      </c>
      <c r="J11801">
        <v>1194.1600000000001</v>
      </c>
      <c r="M11801">
        <v>1194.1600000000001</v>
      </c>
      <c r="N11801">
        <f t="shared" si="184"/>
        <v>0</v>
      </c>
    </row>
    <row r="11802" spans="1:14" x14ac:dyDescent="0.2">
      <c r="A11802" t="s">
        <v>11996</v>
      </c>
      <c r="B11802" t="s">
        <v>36279</v>
      </c>
      <c r="I11802" t="s">
        <v>4</v>
      </c>
      <c r="J11802">
        <v>1092.68</v>
      </c>
      <c r="M11802">
        <v>1092.68</v>
      </c>
      <c r="N11802">
        <f t="shared" si="184"/>
        <v>0</v>
      </c>
    </row>
    <row r="11803" spans="1:14" x14ac:dyDescent="0.2">
      <c r="A11803" t="s">
        <v>11997</v>
      </c>
      <c r="B11803" t="s">
        <v>36280</v>
      </c>
      <c r="I11803" t="s">
        <v>4</v>
      </c>
      <c r="J11803">
        <v>976.77</v>
      </c>
      <c r="M11803">
        <v>976.77</v>
      </c>
      <c r="N11803">
        <f t="shared" si="184"/>
        <v>0</v>
      </c>
    </row>
    <row r="11804" spans="1:14" x14ac:dyDescent="0.2">
      <c r="A11804" t="s">
        <v>11998</v>
      </c>
      <c r="B11804" t="s">
        <v>36280</v>
      </c>
      <c r="I11804" t="s">
        <v>4</v>
      </c>
      <c r="J11804">
        <v>939.07</v>
      </c>
      <c r="M11804">
        <v>939.07</v>
      </c>
      <c r="N11804">
        <f t="shared" si="184"/>
        <v>0</v>
      </c>
    </row>
    <row r="11805" spans="1:14" x14ac:dyDescent="0.2">
      <c r="A11805" t="s">
        <v>11999</v>
      </c>
      <c r="B11805" t="s">
        <v>36281</v>
      </c>
      <c r="I11805" t="s">
        <v>4</v>
      </c>
      <c r="J11805">
        <v>428.49</v>
      </c>
      <c r="M11805">
        <v>428.49</v>
      </c>
      <c r="N11805">
        <f t="shared" si="184"/>
        <v>0</v>
      </c>
    </row>
    <row r="11806" spans="1:14" x14ac:dyDescent="0.2">
      <c r="A11806" t="s">
        <v>12000</v>
      </c>
      <c r="B11806" t="s">
        <v>36281</v>
      </c>
      <c r="I11806" t="s">
        <v>4</v>
      </c>
      <c r="J11806">
        <v>405.67</v>
      </c>
      <c r="M11806">
        <v>405.67</v>
      </c>
      <c r="N11806">
        <f t="shared" si="184"/>
        <v>0</v>
      </c>
    </row>
    <row r="11807" spans="1:14" x14ac:dyDescent="0.2">
      <c r="A11807" t="s">
        <v>12001</v>
      </c>
      <c r="B11807" t="s">
        <v>36282</v>
      </c>
      <c r="I11807" t="s">
        <v>4</v>
      </c>
      <c r="J11807">
        <v>520.85</v>
      </c>
      <c r="M11807">
        <v>520.85</v>
      </c>
      <c r="N11807">
        <f t="shared" si="184"/>
        <v>0</v>
      </c>
    </row>
    <row r="11808" spans="1:14" x14ac:dyDescent="0.2">
      <c r="A11808" t="s">
        <v>12002</v>
      </c>
      <c r="B11808" t="s">
        <v>36282</v>
      </c>
      <c r="I11808" t="s">
        <v>4</v>
      </c>
      <c r="J11808">
        <v>495.22</v>
      </c>
      <c r="M11808">
        <v>495.22</v>
      </c>
      <c r="N11808">
        <f t="shared" si="184"/>
        <v>0</v>
      </c>
    </row>
    <row r="11809" spans="1:14" x14ac:dyDescent="0.2">
      <c r="A11809" t="s">
        <v>12003</v>
      </c>
      <c r="B11809" t="s">
        <v>36283</v>
      </c>
      <c r="I11809" t="s">
        <v>5</v>
      </c>
      <c r="J11809">
        <v>634.37</v>
      </c>
      <c r="M11809">
        <v>634.37</v>
      </c>
      <c r="N11809">
        <f t="shared" si="184"/>
        <v>0</v>
      </c>
    </row>
    <row r="11810" spans="1:14" x14ac:dyDescent="0.2">
      <c r="A11810" t="s">
        <v>12004</v>
      </c>
      <c r="B11810" t="s">
        <v>36283</v>
      </c>
      <c r="I11810" t="s">
        <v>5</v>
      </c>
      <c r="J11810">
        <v>622.36</v>
      </c>
      <c r="M11810">
        <v>622.36</v>
      </c>
      <c r="N11810">
        <f t="shared" si="184"/>
        <v>0</v>
      </c>
    </row>
    <row r="11811" spans="1:14" x14ac:dyDescent="0.2">
      <c r="A11811" t="s">
        <v>12005</v>
      </c>
      <c r="B11811" t="s">
        <v>36284</v>
      </c>
      <c r="I11811" t="s">
        <v>4</v>
      </c>
      <c r="J11811">
        <v>461.53</v>
      </c>
      <c r="M11811">
        <v>461.53</v>
      </c>
      <c r="N11811">
        <f t="shared" si="184"/>
        <v>0</v>
      </c>
    </row>
    <row r="11812" spans="1:14" x14ac:dyDescent="0.2">
      <c r="A11812" t="s">
        <v>12006</v>
      </c>
      <c r="B11812" t="s">
        <v>36284</v>
      </c>
      <c r="I11812" t="s">
        <v>4</v>
      </c>
      <c r="J11812">
        <v>454.4</v>
      </c>
      <c r="M11812">
        <v>454.4</v>
      </c>
      <c r="N11812">
        <f t="shared" si="184"/>
        <v>0</v>
      </c>
    </row>
    <row r="11813" spans="1:14" x14ac:dyDescent="0.2">
      <c r="A11813" t="s">
        <v>12007</v>
      </c>
      <c r="B11813" t="s">
        <v>36285</v>
      </c>
      <c r="I11813" t="s">
        <v>4</v>
      </c>
      <c r="J11813">
        <v>453.32</v>
      </c>
      <c r="M11813">
        <v>453.32</v>
      </c>
      <c r="N11813">
        <f t="shared" si="184"/>
        <v>0</v>
      </c>
    </row>
    <row r="11814" spans="1:14" x14ac:dyDescent="0.2">
      <c r="A11814" t="s">
        <v>12008</v>
      </c>
      <c r="B11814" t="s">
        <v>36285</v>
      </c>
      <c r="I11814" t="s">
        <v>4</v>
      </c>
      <c r="J11814">
        <v>447.32</v>
      </c>
      <c r="M11814">
        <v>447.32</v>
      </c>
      <c r="N11814">
        <f t="shared" si="184"/>
        <v>0</v>
      </c>
    </row>
    <row r="11815" spans="1:14" x14ac:dyDescent="0.2">
      <c r="A11815" t="s">
        <v>12009</v>
      </c>
      <c r="B11815" t="s">
        <v>36286</v>
      </c>
      <c r="I11815" t="s">
        <v>5</v>
      </c>
      <c r="J11815">
        <v>1794.89</v>
      </c>
      <c r="M11815">
        <v>1794.89</v>
      </c>
      <c r="N11815">
        <f t="shared" si="184"/>
        <v>0</v>
      </c>
    </row>
    <row r="11816" spans="1:14" x14ac:dyDescent="0.2">
      <c r="A11816" t="s">
        <v>12010</v>
      </c>
      <c r="B11816" t="s">
        <v>36286</v>
      </c>
      <c r="I11816" t="s">
        <v>5</v>
      </c>
      <c r="J11816">
        <v>1785.88</v>
      </c>
      <c r="M11816">
        <v>1785.88</v>
      </c>
      <c r="N11816">
        <f t="shared" si="184"/>
        <v>0</v>
      </c>
    </row>
    <row r="11817" spans="1:14" x14ac:dyDescent="0.2">
      <c r="A11817" t="s">
        <v>12011</v>
      </c>
      <c r="B11817" t="s">
        <v>36287</v>
      </c>
      <c r="I11817" t="s">
        <v>5</v>
      </c>
      <c r="J11817">
        <v>1474.24</v>
      </c>
      <c r="M11817">
        <v>1474.24</v>
      </c>
      <c r="N11817">
        <f t="shared" si="184"/>
        <v>0</v>
      </c>
    </row>
    <row r="11818" spans="1:14" x14ac:dyDescent="0.2">
      <c r="A11818" t="s">
        <v>12012</v>
      </c>
      <c r="B11818" t="s">
        <v>36287</v>
      </c>
      <c r="I11818" t="s">
        <v>5</v>
      </c>
      <c r="J11818">
        <v>1419.68</v>
      </c>
      <c r="M11818">
        <v>1419.68</v>
      </c>
      <c r="N11818">
        <f t="shared" si="184"/>
        <v>0</v>
      </c>
    </row>
    <row r="11819" spans="1:14" x14ac:dyDescent="0.2">
      <c r="A11819" t="s">
        <v>12013</v>
      </c>
      <c r="B11819" t="s">
        <v>36288</v>
      </c>
      <c r="I11819" t="s">
        <v>4</v>
      </c>
      <c r="J11819">
        <v>162.05000000000001</v>
      </c>
      <c r="M11819">
        <v>162.05000000000001</v>
      </c>
      <c r="N11819">
        <f t="shared" si="184"/>
        <v>0</v>
      </c>
    </row>
    <row r="11820" spans="1:14" x14ac:dyDescent="0.2">
      <c r="A11820" t="s">
        <v>12014</v>
      </c>
      <c r="B11820" t="s">
        <v>36288</v>
      </c>
      <c r="I11820" t="s">
        <v>4</v>
      </c>
      <c r="J11820">
        <v>150.04</v>
      </c>
      <c r="M11820">
        <v>150.04</v>
      </c>
      <c r="N11820">
        <f t="shared" si="184"/>
        <v>0</v>
      </c>
    </row>
    <row r="11821" spans="1:14" x14ac:dyDescent="0.2">
      <c r="A11821" t="s">
        <v>12015</v>
      </c>
      <c r="B11821" t="s">
        <v>36289</v>
      </c>
      <c r="I11821" t="s">
        <v>4</v>
      </c>
      <c r="J11821">
        <v>743.96</v>
      </c>
      <c r="M11821">
        <v>743.96</v>
      </c>
      <c r="N11821">
        <f t="shared" si="184"/>
        <v>0</v>
      </c>
    </row>
    <row r="11822" spans="1:14" x14ac:dyDescent="0.2">
      <c r="A11822" t="s">
        <v>12016</v>
      </c>
      <c r="B11822" t="s">
        <v>36289</v>
      </c>
      <c r="I11822" t="s">
        <v>4</v>
      </c>
      <c r="J11822">
        <v>731.95</v>
      </c>
      <c r="M11822">
        <v>731.95</v>
      </c>
      <c r="N11822">
        <f t="shared" si="184"/>
        <v>0</v>
      </c>
    </row>
    <row r="11823" spans="1:14" x14ac:dyDescent="0.2">
      <c r="A11823" t="s">
        <v>12017</v>
      </c>
      <c r="B11823" t="s">
        <v>36290</v>
      </c>
      <c r="I11823" t="s">
        <v>3</v>
      </c>
      <c r="J11823">
        <v>645.35</v>
      </c>
      <c r="M11823">
        <v>645.35</v>
      </c>
      <c r="N11823">
        <f t="shared" si="184"/>
        <v>0</v>
      </c>
    </row>
    <row r="11824" spans="1:14" x14ac:dyDescent="0.2">
      <c r="A11824" t="s">
        <v>12018</v>
      </c>
      <c r="B11824" t="s">
        <v>36290</v>
      </c>
      <c r="I11824" t="s">
        <v>3</v>
      </c>
      <c r="J11824">
        <v>588.29999999999995</v>
      </c>
      <c r="M11824">
        <v>588.29999999999995</v>
      </c>
      <c r="N11824">
        <f t="shared" si="184"/>
        <v>0</v>
      </c>
    </row>
    <row r="11825" spans="1:14" x14ac:dyDescent="0.2">
      <c r="A11825" t="s">
        <v>12019</v>
      </c>
      <c r="B11825" t="s">
        <v>36291</v>
      </c>
      <c r="I11825" t="s">
        <v>3</v>
      </c>
      <c r="J11825">
        <v>714.98</v>
      </c>
      <c r="M11825">
        <v>714.98</v>
      </c>
      <c r="N11825">
        <f t="shared" si="184"/>
        <v>0</v>
      </c>
    </row>
    <row r="11826" spans="1:14" x14ac:dyDescent="0.2">
      <c r="A11826" t="s">
        <v>12020</v>
      </c>
      <c r="B11826" t="s">
        <v>36291</v>
      </c>
      <c r="I11826" t="s">
        <v>3</v>
      </c>
      <c r="J11826">
        <v>642.91999999999996</v>
      </c>
      <c r="M11826">
        <v>642.91999999999996</v>
      </c>
      <c r="N11826">
        <f t="shared" si="184"/>
        <v>0</v>
      </c>
    </row>
    <row r="11827" spans="1:14" x14ac:dyDescent="0.2">
      <c r="A11827" t="s">
        <v>12021</v>
      </c>
      <c r="B11827" t="s">
        <v>41174</v>
      </c>
      <c r="I11827" t="s">
        <v>3</v>
      </c>
      <c r="J11827">
        <v>694.56</v>
      </c>
      <c r="M11827">
        <v>694.56</v>
      </c>
      <c r="N11827">
        <f t="shared" si="184"/>
        <v>0</v>
      </c>
    </row>
    <row r="11828" spans="1:14" x14ac:dyDescent="0.2">
      <c r="A11828" t="s">
        <v>12022</v>
      </c>
      <c r="B11828" t="s">
        <v>41174</v>
      </c>
      <c r="I11828" t="s">
        <v>3</v>
      </c>
      <c r="J11828">
        <v>622.51</v>
      </c>
      <c r="M11828">
        <v>622.51</v>
      </c>
      <c r="N11828">
        <f t="shared" si="184"/>
        <v>0</v>
      </c>
    </row>
    <row r="11829" spans="1:14" x14ac:dyDescent="0.2">
      <c r="A11829" t="s">
        <v>12023</v>
      </c>
      <c r="B11829" t="s">
        <v>36292</v>
      </c>
      <c r="I11829" t="s">
        <v>4</v>
      </c>
      <c r="J11829">
        <v>117.44</v>
      </c>
      <c r="M11829">
        <v>117.44</v>
      </c>
      <c r="N11829">
        <f t="shared" si="184"/>
        <v>0</v>
      </c>
    </row>
    <row r="11830" spans="1:14" x14ac:dyDescent="0.2">
      <c r="A11830" t="s">
        <v>12024</v>
      </c>
      <c r="B11830" t="s">
        <v>36292</v>
      </c>
      <c r="I11830" t="s">
        <v>4</v>
      </c>
      <c r="J11830">
        <v>113.48</v>
      </c>
      <c r="M11830">
        <v>113.48</v>
      </c>
      <c r="N11830">
        <f t="shared" si="184"/>
        <v>0</v>
      </c>
    </row>
    <row r="11831" spans="1:14" x14ac:dyDescent="0.2">
      <c r="A11831" t="s">
        <v>12025</v>
      </c>
      <c r="B11831" t="s">
        <v>36293</v>
      </c>
      <c r="I11831" t="s">
        <v>4</v>
      </c>
      <c r="J11831">
        <v>52.58</v>
      </c>
      <c r="M11831">
        <v>52.58</v>
      </c>
      <c r="N11831">
        <f t="shared" si="184"/>
        <v>0</v>
      </c>
    </row>
    <row r="11832" spans="1:14" x14ac:dyDescent="0.2">
      <c r="A11832" t="s">
        <v>12026</v>
      </c>
      <c r="B11832" t="s">
        <v>36293</v>
      </c>
      <c r="I11832" t="s">
        <v>4</v>
      </c>
      <c r="J11832">
        <v>49.58</v>
      </c>
      <c r="M11832">
        <v>49.58</v>
      </c>
      <c r="N11832">
        <f t="shared" si="184"/>
        <v>0</v>
      </c>
    </row>
    <row r="11833" spans="1:14" x14ac:dyDescent="0.2">
      <c r="A11833" t="s">
        <v>12027</v>
      </c>
      <c r="B11833" t="s">
        <v>36294</v>
      </c>
      <c r="I11833" t="s">
        <v>4</v>
      </c>
      <c r="J11833">
        <v>35.090000000000003</v>
      </c>
      <c r="M11833">
        <v>35.090000000000003</v>
      </c>
      <c r="N11833">
        <f t="shared" si="184"/>
        <v>0</v>
      </c>
    </row>
    <row r="11834" spans="1:14" x14ac:dyDescent="0.2">
      <c r="A11834" t="s">
        <v>12028</v>
      </c>
      <c r="B11834" t="s">
        <v>36294</v>
      </c>
      <c r="I11834" t="s">
        <v>4</v>
      </c>
      <c r="J11834">
        <v>33.11</v>
      </c>
      <c r="M11834">
        <v>33.11</v>
      </c>
      <c r="N11834">
        <f t="shared" si="184"/>
        <v>0</v>
      </c>
    </row>
    <row r="11835" spans="1:14" x14ac:dyDescent="0.2">
      <c r="A11835" t="s">
        <v>12029</v>
      </c>
      <c r="B11835" t="s">
        <v>36295</v>
      </c>
      <c r="I11835" t="s">
        <v>4</v>
      </c>
      <c r="J11835">
        <v>27.91</v>
      </c>
      <c r="M11835">
        <v>27.91</v>
      </c>
      <c r="N11835">
        <f t="shared" si="184"/>
        <v>0</v>
      </c>
    </row>
    <row r="11836" spans="1:14" x14ac:dyDescent="0.2">
      <c r="A11836" t="s">
        <v>12030</v>
      </c>
      <c r="B11836" t="s">
        <v>36295</v>
      </c>
      <c r="I11836" t="s">
        <v>4</v>
      </c>
      <c r="J11836">
        <v>26.23</v>
      </c>
      <c r="M11836">
        <v>26.23</v>
      </c>
      <c r="N11836">
        <f t="shared" si="184"/>
        <v>0</v>
      </c>
    </row>
    <row r="11837" spans="1:14" x14ac:dyDescent="0.2">
      <c r="A11837" t="s">
        <v>12031</v>
      </c>
      <c r="B11837" t="s">
        <v>36296</v>
      </c>
      <c r="I11837" t="s">
        <v>4</v>
      </c>
      <c r="J11837">
        <v>80.31</v>
      </c>
      <c r="M11837">
        <v>80.31</v>
      </c>
      <c r="N11837">
        <f t="shared" si="184"/>
        <v>0</v>
      </c>
    </row>
    <row r="11838" spans="1:14" x14ac:dyDescent="0.2">
      <c r="A11838" t="s">
        <v>12032</v>
      </c>
      <c r="B11838" t="s">
        <v>36296</v>
      </c>
      <c r="I11838" t="s">
        <v>4</v>
      </c>
      <c r="J11838">
        <v>77.19</v>
      </c>
      <c r="M11838">
        <v>77.19</v>
      </c>
      <c r="N11838">
        <f t="shared" si="184"/>
        <v>0</v>
      </c>
    </row>
    <row r="11839" spans="1:14" x14ac:dyDescent="0.2">
      <c r="A11839" t="s">
        <v>26638</v>
      </c>
      <c r="B11839" t="s">
        <v>36297</v>
      </c>
      <c r="I11839" t="s">
        <v>4</v>
      </c>
      <c r="J11839">
        <v>33.31</v>
      </c>
      <c r="M11839">
        <v>33.31</v>
      </c>
      <c r="N11839">
        <f t="shared" si="184"/>
        <v>0</v>
      </c>
    </row>
    <row r="11840" spans="1:14" x14ac:dyDescent="0.2">
      <c r="A11840" t="s">
        <v>26639</v>
      </c>
      <c r="B11840" t="s">
        <v>36297</v>
      </c>
      <c r="I11840" t="s">
        <v>4</v>
      </c>
      <c r="J11840">
        <v>30.19</v>
      </c>
      <c r="M11840">
        <v>30.19</v>
      </c>
      <c r="N11840">
        <f t="shared" si="184"/>
        <v>0</v>
      </c>
    </row>
    <row r="11841" spans="1:14" x14ac:dyDescent="0.2">
      <c r="A11841" t="s">
        <v>12033</v>
      </c>
      <c r="B11841" t="s">
        <v>36298</v>
      </c>
      <c r="I11841" t="s">
        <v>4</v>
      </c>
      <c r="J11841">
        <v>528.65</v>
      </c>
      <c r="M11841">
        <v>528.65</v>
      </c>
      <c r="N11841">
        <f t="shared" si="184"/>
        <v>0</v>
      </c>
    </row>
    <row r="11842" spans="1:14" x14ac:dyDescent="0.2">
      <c r="A11842" t="s">
        <v>12034</v>
      </c>
      <c r="B11842" t="s">
        <v>36298</v>
      </c>
      <c r="I11842" t="s">
        <v>4</v>
      </c>
      <c r="J11842">
        <v>474.6</v>
      </c>
      <c r="M11842">
        <v>474.6</v>
      </c>
      <c r="N11842">
        <f t="shared" si="184"/>
        <v>0</v>
      </c>
    </row>
    <row r="11843" spans="1:14" x14ac:dyDescent="0.2">
      <c r="A11843" t="s">
        <v>12035</v>
      </c>
      <c r="B11843" t="s">
        <v>36299</v>
      </c>
      <c r="I11843" t="s">
        <v>5</v>
      </c>
      <c r="J11843">
        <v>734.9</v>
      </c>
      <c r="M11843">
        <v>734.9</v>
      </c>
      <c r="N11843">
        <f t="shared" si="184"/>
        <v>0</v>
      </c>
    </row>
    <row r="11844" spans="1:14" x14ac:dyDescent="0.2">
      <c r="A11844" t="s">
        <v>12036</v>
      </c>
      <c r="B11844" t="s">
        <v>36299</v>
      </c>
      <c r="I11844" t="s">
        <v>5</v>
      </c>
      <c r="J11844">
        <v>680.85</v>
      </c>
      <c r="M11844">
        <v>680.85</v>
      </c>
      <c r="N11844">
        <f t="shared" ref="N11844:N11907" si="185">J11844-M11844</f>
        <v>0</v>
      </c>
    </row>
    <row r="11845" spans="1:14" x14ac:dyDescent="0.2">
      <c r="A11845" t="s">
        <v>12037</v>
      </c>
      <c r="B11845" t="s">
        <v>36300</v>
      </c>
      <c r="I11845" t="s">
        <v>5</v>
      </c>
      <c r="J11845">
        <v>481.34</v>
      </c>
      <c r="M11845">
        <v>481.34</v>
      </c>
      <c r="N11845">
        <f t="shared" si="185"/>
        <v>0</v>
      </c>
    </row>
    <row r="11846" spans="1:14" x14ac:dyDescent="0.2">
      <c r="A11846" t="s">
        <v>12038</v>
      </c>
      <c r="B11846" t="s">
        <v>36300</v>
      </c>
      <c r="I11846" t="s">
        <v>5</v>
      </c>
      <c r="J11846">
        <v>430.29</v>
      </c>
      <c r="M11846">
        <v>430.29</v>
      </c>
      <c r="N11846">
        <f t="shared" si="185"/>
        <v>0</v>
      </c>
    </row>
    <row r="11847" spans="1:14" x14ac:dyDescent="0.2">
      <c r="A11847" t="s">
        <v>29912</v>
      </c>
      <c r="B11847" t="s">
        <v>36301</v>
      </c>
      <c r="I11847" t="s">
        <v>5</v>
      </c>
      <c r="J11847">
        <v>66.989999999999995</v>
      </c>
      <c r="M11847">
        <v>66.989999999999995</v>
      </c>
      <c r="N11847">
        <f t="shared" si="185"/>
        <v>0</v>
      </c>
    </row>
    <row r="11848" spans="1:14" x14ac:dyDescent="0.2">
      <c r="A11848" t="s">
        <v>29913</v>
      </c>
      <c r="B11848" t="s">
        <v>36301</v>
      </c>
      <c r="I11848" t="s">
        <v>5</v>
      </c>
      <c r="J11848">
        <v>65.05</v>
      </c>
      <c r="M11848">
        <v>65.05</v>
      </c>
      <c r="N11848">
        <f t="shared" si="185"/>
        <v>0</v>
      </c>
    </row>
    <row r="11849" spans="1:14" x14ac:dyDescent="0.2">
      <c r="A11849" t="s">
        <v>12039</v>
      </c>
      <c r="B11849" t="s">
        <v>36302</v>
      </c>
      <c r="I11849" t="s">
        <v>4</v>
      </c>
      <c r="J11849">
        <v>89.95</v>
      </c>
      <c r="M11849">
        <v>89.95</v>
      </c>
      <c r="N11849">
        <f t="shared" si="185"/>
        <v>0</v>
      </c>
    </row>
    <row r="11850" spans="1:14" x14ac:dyDescent="0.2">
      <c r="A11850" t="s">
        <v>12040</v>
      </c>
      <c r="B11850" t="s">
        <v>36302</v>
      </c>
      <c r="I11850" t="s">
        <v>4</v>
      </c>
      <c r="J11850">
        <v>86.95</v>
      </c>
      <c r="M11850">
        <v>86.95</v>
      </c>
      <c r="N11850">
        <f t="shared" si="185"/>
        <v>0</v>
      </c>
    </row>
    <row r="11851" spans="1:14" x14ac:dyDescent="0.2">
      <c r="A11851" t="s">
        <v>12041</v>
      </c>
      <c r="B11851" t="s">
        <v>36303</v>
      </c>
      <c r="I11851" t="s">
        <v>4</v>
      </c>
      <c r="J11851">
        <v>78.709999999999994</v>
      </c>
      <c r="M11851">
        <v>78.709999999999994</v>
      </c>
      <c r="N11851">
        <f t="shared" si="185"/>
        <v>0</v>
      </c>
    </row>
    <row r="11852" spans="1:14" x14ac:dyDescent="0.2">
      <c r="A11852" t="s">
        <v>12042</v>
      </c>
      <c r="B11852" t="s">
        <v>36303</v>
      </c>
      <c r="I11852" t="s">
        <v>4</v>
      </c>
      <c r="J11852">
        <v>75.7</v>
      </c>
      <c r="M11852">
        <v>75.7</v>
      </c>
      <c r="N11852">
        <f t="shared" si="185"/>
        <v>0</v>
      </c>
    </row>
    <row r="11853" spans="1:14" x14ac:dyDescent="0.2">
      <c r="A11853" t="s">
        <v>12043</v>
      </c>
      <c r="B11853" t="s">
        <v>36304</v>
      </c>
      <c r="I11853" t="s">
        <v>4</v>
      </c>
      <c r="J11853">
        <v>67.459999999999994</v>
      </c>
      <c r="M11853">
        <v>67.459999999999994</v>
      </c>
      <c r="N11853">
        <f t="shared" si="185"/>
        <v>0</v>
      </c>
    </row>
    <row r="11854" spans="1:14" x14ac:dyDescent="0.2">
      <c r="A11854" t="s">
        <v>12044</v>
      </c>
      <c r="B11854" t="s">
        <v>36304</v>
      </c>
      <c r="I11854" t="s">
        <v>4</v>
      </c>
      <c r="J11854">
        <v>64.45</v>
      </c>
      <c r="M11854">
        <v>64.45</v>
      </c>
      <c r="N11854">
        <f t="shared" si="185"/>
        <v>0</v>
      </c>
    </row>
    <row r="11855" spans="1:14" x14ac:dyDescent="0.2">
      <c r="A11855" t="s">
        <v>12045</v>
      </c>
      <c r="B11855" t="s">
        <v>36305</v>
      </c>
      <c r="I11855" t="s">
        <v>5</v>
      </c>
      <c r="J11855">
        <v>260.32</v>
      </c>
      <c r="M11855">
        <v>260.32</v>
      </c>
      <c r="N11855">
        <f t="shared" si="185"/>
        <v>0</v>
      </c>
    </row>
    <row r="11856" spans="1:14" x14ac:dyDescent="0.2">
      <c r="A11856" t="s">
        <v>12046</v>
      </c>
      <c r="B11856" t="s">
        <v>36305</v>
      </c>
      <c r="I11856" t="s">
        <v>5</v>
      </c>
      <c r="J11856">
        <v>253.08</v>
      </c>
      <c r="M11856">
        <v>253.08</v>
      </c>
      <c r="N11856">
        <f t="shared" si="185"/>
        <v>0</v>
      </c>
    </row>
    <row r="11857" spans="1:14" x14ac:dyDescent="0.2">
      <c r="A11857" t="s">
        <v>12047</v>
      </c>
      <c r="B11857" t="s">
        <v>36306</v>
      </c>
      <c r="I11857" t="s">
        <v>4</v>
      </c>
      <c r="J11857">
        <v>39.25</v>
      </c>
      <c r="M11857">
        <v>39.25</v>
      </c>
      <c r="N11857">
        <f t="shared" si="185"/>
        <v>0</v>
      </c>
    </row>
    <row r="11858" spans="1:14" x14ac:dyDescent="0.2">
      <c r="A11858" t="s">
        <v>12048</v>
      </c>
      <c r="B11858" t="s">
        <v>36306</v>
      </c>
      <c r="I11858" t="s">
        <v>4</v>
      </c>
      <c r="J11858">
        <v>36.24</v>
      </c>
      <c r="M11858">
        <v>36.24</v>
      </c>
      <c r="N11858">
        <f t="shared" si="185"/>
        <v>0</v>
      </c>
    </row>
    <row r="11859" spans="1:14" x14ac:dyDescent="0.2">
      <c r="A11859" t="s">
        <v>12049</v>
      </c>
      <c r="B11859" t="s">
        <v>36307</v>
      </c>
      <c r="I11859" t="s">
        <v>5</v>
      </c>
      <c r="J11859">
        <v>691.95</v>
      </c>
      <c r="M11859">
        <v>691.95</v>
      </c>
      <c r="N11859">
        <f t="shared" si="185"/>
        <v>0</v>
      </c>
    </row>
    <row r="11860" spans="1:14" x14ac:dyDescent="0.2">
      <c r="A11860" t="s">
        <v>12050</v>
      </c>
      <c r="B11860" t="s">
        <v>36307</v>
      </c>
      <c r="I11860" t="s">
        <v>5</v>
      </c>
      <c r="J11860">
        <v>679.94</v>
      </c>
      <c r="M11860">
        <v>679.94</v>
      </c>
      <c r="N11860">
        <f t="shared" si="185"/>
        <v>0</v>
      </c>
    </row>
    <row r="11861" spans="1:14" x14ac:dyDescent="0.2">
      <c r="A11861" t="s">
        <v>12051</v>
      </c>
      <c r="B11861" t="s">
        <v>36308</v>
      </c>
      <c r="I11861" t="s">
        <v>5</v>
      </c>
      <c r="J11861">
        <v>1631.66</v>
      </c>
      <c r="M11861">
        <v>1631.66</v>
      </c>
      <c r="N11861">
        <f t="shared" si="185"/>
        <v>0</v>
      </c>
    </row>
    <row r="11862" spans="1:14" x14ac:dyDescent="0.2">
      <c r="A11862" t="s">
        <v>12052</v>
      </c>
      <c r="B11862" t="s">
        <v>36308</v>
      </c>
      <c r="I11862" t="s">
        <v>5</v>
      </c>
      <c r="J11862">
        <v>1622.65</v>
      </c>
      <c r="M11862">
        <v>1622.65</v>
      </c>
      <c r="N11862">
        <f t="shared" si="185"/>
        <v>0</v>
      </c>
    </row>
    <row r="11863" spans="1:14" x14ac:dyDescent="0.2">
      <c r="A11863" t="s">
        <v>12053</v>
      </c>
      <c r="B11863" t="s">
        <v>36309</v>
      </c>
      <c r="I11863" t="s">
        <v>5</v>
      </c>
      <c r="J11863">
        <v>719.08</v>
      </c>
      <c r="M11863">
        <v>719.08</v>
      </c>
      <c r="N11863">
        <f t="shared" si="185"/>
        <v>0</v>
      </c>
    </row>
    <row r="11864" spans="1:14" x14ac:dyDescent="0.2">
      <c r="A11864" t="s">
        <v>12054</v>
      </c>
      <c r="B11864" t="s">
        <v>36309</v>
      </c>
      <c r="I11864" t="s">
        <v>5</v>
      </c>
      <c r="J11864">
        <v>701.07</v>
      </c>
      <c r="M11864">
        <v>701.07</v>
      </c>
      <c r="N11864">
        <f t="shared" si="185"/>
        <v>0</v>
      </c>
    </row>
    <row r="11865" spans="1:14" x14ac:dyDescent="0.2">
      <c r="A11865" t="s">
        <v>12055</v>
      </c>
      <c r="B11865" t="s">
        <v>36310</v>
      </c>
      <c r="I11865" t="s">
        <v>5</v>
      </c>
      <c r="J11865">
        <v>437.28</v>
      </c>
      <c r="M11865">
        <v>437.28</v>
      </c>
      <c r="N11865">
        <f t="shared" si="185"/>
        <v>0</v>
      </c>
    </row>
    <row r="11866" spans="1:14" x14ac:dyDescent="0.2">
      <c r="A11866" t="s">
        <v>12056</v>
      </c>
      <c r="B11866" t="s">
        <v>36310</v>
      </c>
      <c r="I11866" t="s">
        <v>5</v>
      </c>
      <c r="J11866">
        <v>413.26</v>
      </c>
      <c r="M11866">
        <v>413.26</v>
      </c>
      <c r="N11866">
        <f t="shared" si="185"/>
        <v>0</v>
      </c>
    </row>
    <row r="11867" spans="1:14" x14ac:dyDescent="0.2">
      <c r="A11867" t="s">
        <v>12057</v>
      </c>
      <c r="B11867" t="s">
        <v>36311</v>
      </c>
      <c r="I11867" t="s">
        <v>5</v>
      </c>
      <c r="J11867">
        <v>68.3</v>
      </c>
      <c r="M11867">
        <v>68.3</v>
      </c>
      <c r="N11867">
        <f t="shared" si="185"/>
        <v>0</v>
      </c>
    </row>
    <row r="11868" spans="1:14" x14ac:dyDescent="0.2">
      <c r="A11868" t="s">
        <v>12058</v>
      </c>
      <c r="B11868" t="s">
        <v>36311</v>
      </c>
      <c r="I11868" t="s">
        <v>5</v>
      </c>
      <c r="J11868">
        <v>67.58</v>
      </c>
      <c r="M11868">
        <v>67.58</v>
      </c>
      <c r="N11868">
        <f t="shared" si="185"/>
        <v>0</v>
      </c>
    </row>
    <row r="11869" spans="1:14" x14ac:dyDescent="0.2">
      <c r="A11869" t="s">
        <v>12059</v>
      </c>
      <c r="B11869" t="s">
        <v>36312</v>
      </c>
      <c r="I11869" t="s">
        <v>5</v>
      </c>
      <c r="J11869">
        <v>11.1</v>
      </c>
      <c r="M11869">
        <v>11.1</v>
      </c>
      <c r="N11869">
        <f t="shared" si="185"/>
        <v>0</v>
      </c>
    </row>
    <row r="11870" spans="1:14" x14ac:dyDescent="0.2">
      <c r="A11870" t="s">
        <v>12060</v>
      </c>
      <c r="B11870" t="s">
        <v>36312</v>
      </c>
      <c r="I11870" t="s">
        <v>5</v>
      </c>
      <c r="J11870">
        <v>10.47</v>
      </c>
      <c r="M11870">
        <v>10.47</v>
      </c>
      <c r="N11870">
        <f t="shared" si="185"/>
        <v>0</v>
      </c>
    </row>
    <row r="11871" spans="1:14" x14ac:dyDescent="0.2">
      <c r="A11871" t="s">
        <v>12061</v>
      </c>
      <c r="B11871" t="s">
        <v>36313</v>
      </c>
      <c r="I11871" t="s">
        <v>5</v>
      </c>
      <c r="J11871">
        <v>774.15</v>
      </c>
      <c r="M11871">
        <v>774.15</v>
      </c>
      <c r="N11871">
        <f t="shared" si="185"/>
        <v>0</v>
      </c>
    </row>
    <row r="11872" spans="1:14" x14ac:dyDescent="0.2">
      <c r="A11872" t="s">
        <v>12062</v>
      </c>
      <c r="B11872" t="s">
        <v>36313</v>
      </c>
      <c r="I11872" t="s">
        <v>5</v>
      </c>
      <c r="J11872">
        <v>721.61</v>
      </c>
      <c r="M11872">
        <v>721.61</v>
      </c>
      <c r="N11872">
        <f t="shared" si="185"/>
        <v>0</v>
      </c>
    </row>
    <row r="11873" spans="1:14" x14ac:dyDescent="0.2">
      <c r="A11873" t="s">
        <v>12063</v>
      </c>
      <c r="B11873" t="s">
        <v>36314</v>
      </c>
      <c r="I11873" t="s">
        <v>5</v>
      </c>
      <c r="J11873">
        <v>879</v>
      </c>
      <c r="M11873">
        <v>879</v>
      </c>
      <c r="N11873">
        <f t="shared" si="185"/>
        <v>0</v>
      </c>
    </row>
    <row r="11874" spans="1:14" x14ac:dyDescent="0.2">
      <c r="A11874" t="s">
        <v>12064</v>
      </c>
      <c r="B11874" t="s">
        <v>36314</v>
      </c>
      <c r="I11874" t="s">
        <v>5</v>
      </c>
      <c r="J11874">
        <v>823.75</v>
      </c>
      <c r="M11874">
        <v>823.75</v>
      </c>
      <c r="N11874">
        <f t="shared" si="185"/>
        <v>0</v>
      </c>
    </row>
    <row r="11875" spans="1:14" x14ac:dyDescent="0.2">
      <c r="A11875" t="s">
        <v>12065</v>
      </c>
      <c r="B11875" t="s">
        <v>36315</v>
      </c>
      <c r="I11875" t="s">
        <v>5</v>
      </c>
      <c r="J11875">
        <v>1413.27</v>
      </c>
      <c r="M11875">
        <v>1413.27</v>
      </c>
      <c r="N11875">
        <f t="shared" si="185"/>
        <v>0</v>
      </c>
    </row>
    <row r="11876" spans="1:14" x14ac:dyDescent="0.2">
      <c r="A11876" t="s">
        <v>12066</v>
      </c>
      <c r="B11876" t="s">
        <v>36315</v>
      </c>
      <c r="I11876" t="s">
        <v>5</v>
      </c>
      <c r="J11876">
        <v>1401.26</v>
      </c>
      <c r="M11876">
        <v>1401.26</v>
      </c>
      <c r="N11876">
        <f t="shared" si="185"/>
        <v>0</v>
      </c>
    </row>
    <row r="11877" spans="1:14" x14ac:dyDescent="0.2">
      <c r="A11877" t="s">
        <v>12067</v>
      </c>
      <c r="B11877" t="s">
        <v>36316</v>
      </c>
      <c r="I11877" t="s">
        <v>5</v>
      </c>
      <c r="J11877">
        <v>453.84</v>
      </c>
      <c r="M11877">
        <v>453.84</v>
      </c>
      <c r="N11877">
        <f t="shared" si="185"/>
        <v>0</v>
      </c>
    </row>
    <row r="11878" spans="1:14" x14ac:dyDescent="0.2">
      <c r="A11878" t="s">
        <v>12068</v>
      </c>
      <c r="B11878" t="s">
        <v>36316</v>
      </c>
      <c r="I11878" t="s">
        <v>5</v>
      </c>
      <c r="J11878">
        <v>444.84</v>
      </c>
      <c r="M11878">
        <v>444.84</v>
      </c>
      <c r="N11878">
        <f t="shared" si="185"/>
        <v>0</v>
      </c>
    </row>
    <row r="11879" spans="1:14" x14ac:dyDescent="0.2">
      <c r="A11879" t="s">
        <v>12069</v>
      </c>
      <c r="B11879" t="s">
        <v>36317</v>
      </c>
      <c r="I11879" t="s">
        <v>5</v>
      </c>
      <c r="J11879">
        <v>426.1</v>
      </c>
      <c r="M11879">
        <v>426.1</v>
      </c>
      <c r="N11879">
        <f t="shared" si="185"/>
        <v>0</v>
      </c>
    </row>
    <row r="11880" spans="1:14" x14ac:dyDescent="0.2">
      <c r="A11880" t="s">
        <v>12070</v>
      </c>
      <c r="B11880" t="s">
        <v>36317</v>
      </c>
      <c r="I11880" t="s">
        <v>5</v>
      </c>
      <c r="J11880">
        <v>417.1</v>
      </c>
      <c r="M11880">
        <v>417.1</v>
      </c>
      <c r="N11880">
        <f t="shared" si="185"/>
        <v>0</v>
      </c>
    </row>
    <row r="11881" spans="1:14" x14ac:dyDescent="0.2">
      <c r="A11881" t="s">
        <v>12071</v>
      </c>
      <c r="B11881" t="s">
        <v>36318</v>
      </c>
      <c r="I11881" t="s">
        <v>5</v>
      </c>
      <c r="J11881">
        <v>486.5</v>
      </c>
      <c r="M11881">
        <v>486.5</v>
      </c>
      <c r="N11881">
        <f t="shared" si="185"/>
        <v>0</v>
      </c>
    </row>
    <row r="11882" spans="1:14" x14ac:dyDescent="0.2">
      <c r="A11882" t="s">
        <v>12072</v>
      </c>
      <c r="B11882" t="s">
        <v>36318</v>
      </c>
      <c r="I11882" t="s">
        <v>5</v>
      </c>
      <c r="J11882">
        <v>477.5</v>
      </c>
      <c r="M11882">
        <v>477.5</v>
      </c>
      <c r="N11882">
        <f t="shared" si="185"/>
        <v>0</v>
      </c>
    </row>
    <row r="11883" spans="1:14" x14ac:dyDescent="0.2">
      <c r="A11883" t="s">
        <v>12073</v>
      </c>
      <c r="B11883" t="s">
        <v>36319</v>
      </c>
      <c r="I11883" t="s">
        <v>5</v>
      </c>
      <c r="J11883">
        <v>539.15</v>
      </c>
      <c r="M11883">
        <v>539.15</v>
      </c>
      <c r="N11883">
        <f t="shared" si="185"/>
        <v>0</v>
      </c>
    </row>
    <row r="11884" spans="1:14" x14ac:dyDescent="0.2">
      <c r="A11884" t="s">
        <v>12074</v>
      </c>
      <c r="B11884" t="s">
        <v>36319</v>
      </c>
      <c r="I11884" t="s">
        <v>5</v>
      </c>
      <c r="J11884">
        <v>530.15</v>
      </c>
      <c r="M11884">
        <v>530.15</v>
      </c>
      <c r="N11884">
        <f t="shared" si="185"/>
        <v>0</v>
      </c>
    </row>
    <row r="11885" spans="1:14" x14ac:dyDescent="0.2">
      <c r="A11885" t="s">
        <v>12075</v>
      </c>
      <c r="B11885" t="s">
        <v>36320</v>
      </c>
      <c r="I11885" t="s">
        <v>5</v>
      </c>
      <c r="J11885">
        <v>848.81</v>
      </c>
      <c r="M11885">
        <v>848.81</v>
      </c>
      <c r="N11885">
        <f t="shared" si="185"/>
        <v>0</v>
      </c>
    </row>
    <row r="11886" spans="1:14" x14ac:dyDescent="0.2">
      <c r="A11886" t="s">
        <v>12076</v>
      </c>
      <c r="B11886" t="s">
        <v>36320</v>
      </c>
      <c r="I11886" t="s">
        <v>5</v>
      </c>
      <c r="J11886">
        <v>836.8</v>
      </c>
      <c r="M11886">
        <v>836.8</v>
      </c>
      <c r="N11886">
        <f t="shared" si="185"/>
        <v>0</v>
      </c>
    </row>
    <row r="11887" spans="1:14" x14ac:dyDescent="0.2">
      <c r="A11887" t="s">
        <v>12077</v>
      </c>
      <c r="B11887" t="s">
        <v>36321</v>
      </c>
      <c r="I11887" t="s">
        <v>5</v>
      </c>
      <c r="J11887">
        <v>1298.77</v>
      </c>
      <c r="M11887">
        <v>1298.77</v>
      </c>
      <c r="N11887">
        <f t="shared" si="185"/>
        <v>0</v>
      </c>
    </row>
    <row r="11888" spans="1:14" x14ac:dyDescent="0.2">
      <c r="A11888" t="s">
        <v>12078</v>
      </c>
      <c r="B11888" t="s">
        <v>36321</v>
      </c>
      <c r="I11888" t="s">
        <v>5</v>
      </c>
      <c r="J11888">
        <v>1286.76</v>
      </c>
      <c r="M11888">
        <v>1286.76</v>
      </c>
      <c r="N11888">
        <f t="shared" si="185"/>
        <v>0</v>
      </c>
    </row>
    <row r="11889" spans="1:14" x14ac:dyDescent="0.2">
      <c r="A11889" t="s">
        <v>12079</v>
      </c>
      <c r="B11889" t="s">
        <v>36322</v>
      </c>
      <c r="I11889" t="s">
        <v>5</v>
      </c>
      <c r="J11889">
        <v>381.56</v>
      </c>
      <c r="M11889">
        <v>381.56</v>
      </c>
      <c r="N11889">
        <f t="shared" si="185"/>
        <v>0</v>
      </c>
    </row>
    <row r="11890" spans="1:14" x14ac:dyDescent="0.2">
      <c r="A11890" t="s">
        <v>12080</v>
      </c>
      <c r="B11890" t="s">
        <v>36322</v>
      </c>
      <c r="I11890" t="s">
        <v>5</v>
      </c>
      <c r="J11890">
        <v>372.56</v>
      </c>
      <c r="M11890">
        <v>372.56</v>
      </c>
      <c r="N11890">
        <f t="shared" si="185"/>
        <v>0</v>
      </c>
    </row>
    <row r="11891" spans="1:14" x14ac:dyDescent="0.2">
      <c r="A11891" t="s">
        <v>12081</v>
      </c>
      <c r="B11891" t="s">
        <v>36323</v>
      </c>
      <c r="I11891" t="s">
        <v>5</v>
      </c>
      <c r="J11891">
        <v>448.7</v>
      </c>
      <c r="M11891">
        <v>448.7</v>
      </c>
      <c r="N11891">
        <f t="shared" si="185"/>
        <v>0</v>
      </c>
    </row>
    <row r="11892" spans="1:14" x14ac:dyDescent="0.2">
      <c r="A11892" t="s">
        <v>12082</v>
      </c>
      <c r="B11892" t="s">
        <v>36323</v>
      </c>
      <c r="I11892" t="s">
        <v>5</v>
      </c>
      <c r="J11892">
        <v>439.7</v>
      </c>
      <c r="M11892">
        <v>439.7</v>
      </c>
      <c r="N11892">
        <f t="shared" si="185"/>
        <v>0</v>
      </c>
    </row>
    <row r="11893" spans="1:14" x14ac:dyDescent="0.2">
      <c r="A11893" t="s">
        <v>12083</v>
      </c>
      <c r="B11893" t="s">
        <v>36324</v>
      </c>
      <c r="I11893" t="s">
        <v>5</v>
      </c>
      <c r="J11893">
        <v>132.15</v>
      </c>
      <c r="M11893">
        <v>132.15</v>
      </c>
      <c r="N11893">
        <f t="shared" si="185"/>
        <v>0</v>
      </c>
    </row>
    <row r="11894" spans="1:14" x14ac:dyDescent="0.2">
      <c r="A11894" t="s">
        <v>12084</v>
      </c>
      <c r="B11894" t="s">
        <v>36324</v>
      </c>
      <c r="I11894" t="s">
        <v>5</v>
      </c>
      <c r="J11894">
        <v>129.84</v>
      </c>
      <c r="M11894">
        <v>129.84</v>
      </c>
      <c r="N11894">
        <f t="shared" si="185"/>
        <v>0</v>
      </c>
    </row>
    <row r="11895" spans="1:14" x14ac:dyDescent="0.2">
      <c r="A11895" t="s">
        <v>12085</v>
      </c>
      <c r="B11895" t="s">
        <v>36325</v>
      </c>
      <c r="I11895" t="s">
        <v>5</v>
      </c>
      <c r="J11895">
        <v>184.36</v>
      </c>
      <c r="M11895">
        <v>184.36</v>
      </c>
      <c r="N11895">
        <f t="shared" si="185"/>
        <v>0</v>
      </c>
    </row>
    <row r="11896" spans="1:14" x14ac:dyDescent="0.2">
      <c r="A11896" t="s">
        <v>12086</v>
      </c>
      <c r="B11896" t="s">
        <v>36325</v>
      </c>
      <c r="I11896" t="s">
        <v>5</v>
      </c>
      <c r="J11896">
        <v>181.22</v>
      </c>
      <c r="M11896">
        <v>181.22</v>
      </c>
      <c r="N11896">
        <f t="shared" si="185"/>
        <v>0</v>
      </c>
    </row>
    <row r="11897" spans="1:14" x14ac:dyDescent="0.2">
      <c r="A11897" t="s">
        <v>12087</v>
      </c>
      <c r="B11897" t="s">
        <v>36326</v>
      </c>
      <c r="I11897" t="s">
        <v>5</v>
      </c>
      <c r="J11897">
        <v>202.92</v>
      </c>
      <c r="M11897">
        <v>202.92</v>
      </c>
      <c r="N11897">
        <f t="shared" si="185"/>
        <v>0</v>
      </c>
    </row>
    <row r="11898" spans="1:14" x14ac:dyDescent="0.2">
      <c r="A11898" t="s">
        <v>12088</v>
      </c>
      <c r="B11898" t="s">
        <v>36326</v>
      </c>
      <c r="I11898" t="s">
        <v>5</v>
      </c>
      <c r="J11898">
        <v>199.44</v>
      </c>
      <c r="M11898">
        <v>199.44</v>
      </c>
      <c r="N11898">
        <f t="shared" si="185"/>
        <v>0</v>
      </c>
    </row>
    <row r="11899" spans="1:14" x14ac:dyDescent="0.2">
      <c r="A11899" t="s">
        <v>12089</v>
      </c>
      <c r="B11899" t="s">
        <v>36327</v>
      </c>
      <c r="I11899" t="s">
        <v>5</v>
      </c>
      <c r="J11899">
        <v>227.53</v>
      </c>
      <c r="M11899">
        <v>227.53</v>
      </c>
      <c r="N11899">
        <f t="shared" si="185"/>
        <v>0</v>
      </c>
    </row>
    <row r="11900" spans="1:14" x14ac:dyDescent="0.2">
      <c r="A11900" t="s">
        <v>12090</v>
      </c>
      <c r="B11900" t="s">
        <v>36327</v>
      </c>
      <c r="I11900" t="s">
        <v>5</v>
      </c>
      <c r="J11900">
        <v>223.62</v>
      </c>
      <c r="M11900">
        <v>223.62</v>
      </c>
      <c r="N11900">
        <f t="shared" si="185"/>
        <v>0</v>
      </c>
    </row>
    <row r="11901" spans="1:14" x14ac:dyDescent="0.2">
      <c r="A11901" t="s">
        <v>12091</v>
      </c>
      <c r="B11901" t="s">
        <v>36328</v>
      </c>
      <c r="I11901" t="s">
        <v>5</v>
      </c>
      <c r="J11901">
        <v>246.82</v>
      </c>
      <c r="M11901">
        <v>246.82</v>
      </c>
      <c r="N11901">
        <f t="shared" si="185"/>
        <v>0</v>
      </c>
    </row>
    <row r="11902" spans="1:14" x14ac:dyDescent="0.2">
      <c r="A11902" t="s">
        <v>12092</v>
      </c>
      <c r="B11902" t="s">
        <v>36328</v>
      </c>
      <c r="I11902" t="s">
        <v>5</v>
      </c>
      <c r="J11902">
        <v>242.34</v>
      </c>
      <c r="M11902">
        <v>242.34</v>
      </c>
      <c r="N11902">
        <f t="shared" si="185"/>
        <v>0</v>
      </c>
    </row>
    <row r="11903" spans="1:14" x14ac:dyDescent="0.2">
      <c r="A11903" t="s">
        <v>12093</v>
      </c>
      <c r="B11903" t="s">
        <v>36329</v>
      </c>
      <c r="I11903" t="s">
        <v>5</v>
      </c>
      <c r="J11903">
        <v>247.07</v>
      </c>
      <c r="M11903">
        <v>247.07</v>
      </c>
      <c r="N11903">
        <f t="shared" si="185"/>
        <v>0</v>
      </c>
    </row>
    <row r="11904" spans="1:14" x14ac:dyDescent="0.2">
      <c r="A11904" t="s">
        <v>12094</v>
      </c>
      <c r="B11904" t="s">
        <v>36329</v>
      </c>
      <c r="I11904" t="s">
        <v>5</v>
      </c>
      <c r="J11904">
        <v>242.81</v>
      </c>
      <c r="M11904">
        <v>242.81</v>
      </c>
      <c r="N11904">
        <f t="shared" si="185"/>
        <v>0</v>
      </c>
    </row>
    <row r="11905" spans="1:14" x14ac:dyDescent="0.2">
      <c r="A11905" t="s">
        <v>12095</v>
      </c>
      <c r="B11905" t="s">
        <v>36330</v>
      </c>
      <c r="I11905" t="s">
        <v>5</v>
      </c>
      <c r="J11905">
        <v>313.2</v>
      </c>
      <c r="M11905">
        <v>313.2</v>
      </c>
      <c r="N11905">
        <f t="shared" si="185"/>
        <v>0</v>
      </c>
    </row>
    <row r="11906" spans="1:14" x14ac:dyDescent="0.2">
      <c r="A11906" t="s">
        <v>12096</v>
      </c>
      <c r="B11906" t="s">
        <v>36330</v>
      </c>
      <c r="I11906" t="s">
        <v>5</v>
      </c>
      <c r="J11906">
        <v>307.43</v>
      </c>
      <c r="M11906">
        <v>307.43</v>
      </c>
      <c r="N11906">
        <f t="shared" si="185"/>
        <v>0</v>
      </c>
    </row>
    <row r="11907" spans="1:14" x14ac:dyDescent="0.2">
      <c r="A11907" t="s">
        <v>12097</v>
      </c>
      <c r="B11907" t="s">
        <v>36331</v>
      </c>
      <c r="I11907" t="s">
        <v>5</v>
      </c>
      <c r="J11907">
        <v>358.41</v>
      </c>
      <c r="M11907">
        <v>358.41</v>
      </c>
      <c r="N11907">
        <f t="shared" si="185"/>
        <v>0</v>
      </c>
    </row>
    <row r="11908" spans="1:14" x14ac:dyDescent="0.2">
      <c r="A11908" t="s">
        <v>12098</v>
      </c>
      <c r="B11908" t="s">
        <v>36331</v>
      </c>
      <c r="I11908" t="s">
        <v>5</v>
      </c>
      <c r="J11908">
        <v>351.54</v>
      </c>
      <c r="M11908">
        <v>351.54</v>
      </c>
      <c r="N11908">
        <f t="shared" ref="N11908:N11971" si="186">J11908-M11908</f>
        <v>0</v>
      </c>
    </row>
    <row r="11909" spans="1:14" x14ac:dyDescent="0.2">
      <c r="A11909" t="s">
        <v>12099</v>
      </c>
      <c r="B11909" t="s">
        <v>36332</v>
      </c>
      <c r="F11909" s="307"/>
      <c r="I11909" t="s">
        <v>5</v>
      </c>
      <c r="J11909">
        <v>320.39999999999998</v>
      </c>
      <c r="M11909">
        <v>320.39999999999998</v>
      </c>
      <c r="N11909">
        <f t="shared" si="186"/>
        <v>0</v>
      </c>
    </row>
    <row r="11910" spans="1:14" x14ac:dyDescent="0.2">
      <c r="A11910" t="s">
        <v>12100</v>
      </c>
      <c r="B11910" t="s">
        <v>36332</v>
      </c>
      <c r="F11910" s="307"/>
      <c r="I11910" t="s">
        <v>5</v>
      </c>
      <c r="J11910">
        <v>309.87</v>
      </c>
      <c r="M11910">
        <v>309.87</v>
      </c>
      <c r="N11910">
        <f t="shared" si="186"/>
        <v>0</v>
      </c>
    </row>
    <row r="11911" spans="1:14" x14ac:dyDescent="0.2">
      <c r="A11911" t="s">
        <v>12101</v>
      </c>
      <c r="B11911" t="s">
        <v>36333</v>
      </c>
      <c r="I11911" t="s">
        <v>5</v>
      </c>
      <c r="J11911">
        <v>367.74</v>
      </c>
      <c r="M11911">
        <v>367.74</v>
      </c>
      <c r="N11911">
        <f t="shared" si="186"/>
        <v>0</v>
      </c>
    </row>
    <row r="11912" spans="1:14" x14ac:dyDescent="0.2">
      <c r="A11912" t="s">
        <v>12102</v>
      </c>
      <c r="B11912" t="s">
        <v>36333</v>
      </c>
      <c r="I11912" t="s">
        <v>5</v>
      </c>
      <c r="J11912">
        <v>355.73</v>
      </c>
      <c r="M11912">
        <v>355.73</v>
      </c>
      <c r="N11912">
        <f t="shared" si="186"/>
        <v>0</v>
      </c>
    </row>
    <row r="11913" spans="1:14" x14ac:dyDescent="0.2">
      <c r="A11913" t="s">
        <v>12103</v>
      </c>
      <c r="B11913" t="s">
        <v>36334</v>
      </c>
      <c r="I11913" t="s">
        <v>5</v>
      </c>
      <c r="J11913">
        <v>171.97</v>
      </c>
      <c r="M11913">
        <v>171.97</v>
      </c>
      <c r="N11913">
        <f t="shared" si="186"/>
        <v>0</v>
      </c>
    </row>
    <row r="11914" spans="1:14" x14ac:dyDescent="0.2">
      <c r="A11914" t="s">
        <v>12104</v>
      </c>
      <c r="B11914" t="s">
        <v>36334</v>
      </c>
      <c r="I11914" t="s">
        <v>5</v>
      </c>
      <c r="J11914">
        <v>164.76</v>
      </c>
      <c r="M11914">
        <v>164.76</v>
      </c>
      <c r="N11914">
        <f t="shared" si="186"/>
        <v>0</v>
      </c>
    </row>
    <row r="11915" spans="1:14" x14ac:dyDescent="0.2">
      <c r="A11915" t="s">
        <v>12105</v>
      </c>
      <c r="B11915" t="s">
        <v>36335</v>
      </c>
      <c r="I11915" t="s">
        <v>5</v>
      </c>
      <c r="J11915">
        <v>220.9</v>
      </c>
      <c r="M11915">
        <v>220.9</v>
      </c>
      <c r="N11915">
        <f t="shared" si="186"/>
        <v>0</v>
      </c>
    </row>
    <row r="11916" spans="1:14" x14ac:dyDescent="0.2">
      <c r="A11916" t="s">
        <v>12106</v>
      </c>
      <c r="B11916" t="s">
        <v>36335</v>
      </c>
      <c r="I11916" t="s">
        <v>5</v>
      </c>
      <c r="J11916">
        <v>213.69</v>
      </c>
      <c r="M11916">
        <v>213.69</v>
      </c>
      <c r="N11916">
        <f t="shared" si="186"/>
        <v>0</v>
      </c>
    </row>
    <row r="11917" spans="1:14" x14ac:dyDescent="0.2">
      <c r="A11917" t="s">
        <v>12107</v>
      </c>
      <c r="B11917" t="s">
        <v>36336</v>
      </c>
      <c r="I11917" t="s">
        <v>5</v>
      </c>
      <c r="J11917">
        <v>280.13</v>
      </c>
      <c r="M11917">
        <v>280.13</v>
      </c>
      <c r="N11917">
        <f t="shared" si="186"/>
        <v>0</v>
      </c>
    </row>
    <row r="11918" spans="1:14" x14ac:dyDescent="0.2">
      <c r="A11918" t="s">
        <v>12108</v>
      </c>
      <c r="B11918" t="s">
        <v>36336</v>
      </c>
      <c r="I11918" t="s">
        <v>5</v>
      </c>
      <c r="J11918">
        <v>271.13</v>
      </c>
      <c r="M11918">
        <v>271.13</v>
      </c>
      <c r="N11918">
        <f t="shared" si="186"/>
        <v>0</v>
      </c>
    </row>
    <row r="11919" spans="1:14" x14ac:dyDescent="0.2">
      <c r="A11919" t="s">
        <v>12109</v>
      </c>
      <c r="B11919" t="s">
        <v>36337</v>
      </c>
      <c r="I11919" t="s">
        <v>5</v>
      </c>
      <c r="J11919">
        <v>362.53</v>
      </c>
      <c r="M11919">
        <v>362.53</v>
      </c>
      <c r="N11919">
        <f t="shared" si="186"/>
        <v>0</v>
      </c>
    </row>
    <row r="11920" spans="1:14" x14ac:dyDescent="0.2">
      <c r="A11920" t="s">
        <v>12110</v>
      </c>
      <c r="B11920" t="s">
        <v>36337</v>
      </c>
      <c r="I11920" t="s">
        <v>5</v>
      </c>
      <c r="J11920">
        <v>356.53</v>
      </c>
      <c r="M11920">
        <v>356.53</v>
      </c>
      <c r="N11920">
        <f t="shared" si="186"/>
        <v>0</v>
      </c>
    </row>
    <row r="11921" spans="1:14" x14ac:dyDescent="0.2">
      <c r="A11921" t="s">
        <v>12111</v>
      </c>
      <c r="B11921" t="s">
        <v>36338</v>
      </c>
      <c r="I11921" t="s">
        <v>5</v>
      </c>
      <c r="J11921">
        <v>377.76</v>
      </c>
      <c r="M11921">
        <v>377.76</v>
      </c>
      <c r="N11921">
        <f t="shared" si="186"/>
        <v>0</v>
      </c>
    </row>
    <row r="11922" spans="1:14" x14ac:dyDescent="0.2">
      <c r="A11922" t="s">
        <v>12112</v>
      </c>
      <c r="B11922" t="s">
        <v>36338</v>
      </c>
      <c r="I11922" t="s">
        <v>5</v>
      </c>
      <c r="J11922">
        <v>369.95</v>
      </c>
      <c r="M11922">
        <v>369.95</v>
      </c>
      <c r="N11922">
        <f t="shared" si="186"/>
        <v>0</v>
      </c>
    </row>
    <row r="11923" spans="1:14" x14ac:dyDescent="0.2">
      <c r="A11923" t="s">
        <v>12113</v>
      </c>
      <c r="B11923" t="s">
        <v>36339</v>
      </c>
      <c r="I11923" t="s">
        <v>5</v>
      </c>
      <c r="J11923">
        <v>315.54000000000002</v>
      </c>
      <c r="M11923">
        <v>315.54000000000002</v>
      </c>
      <c r="N11923">
        <f t="shared" si="186"/>
        <v>0</v>
      </c>
    </row>
    <row r="11924" spans="1:14" x14ac:dyDescent="0.2">
      <c r="A11924" t="s">
        <v>12114</v>
      </c>
      <c r="B11924" t="s">
        <v>36339</v>
      </c>
      <c r="I11924" t="s">
        <v>5</v>
      </c>
      <c r="J11924">
        <v>309.54000000000002</v>
      </c>
      <c r="M11924">
        <v>309.54000000000002</v>
      </c>
      <c r="N11924">
        <f t="shared" si="186"/>
        <v>0</v>
      </c>
    </row>
    <row r="11925" spans="1:14" x14ac:dyDescent="0.2">
      <c r="A11925" t="s">
        <v>12115</v>
      </c>
      <c r="B11925" t="s">
        <v>36340</v>
      </c>
      <c r="I11925" t="s">
        <v>5</v>
      </c>
      <c r="J11925">
        <v>441.41</v>
      </c>
      <c r="M11925">
        <v>441.41</v>
      </c>
      <c r="N11925">
        <f t="shared" si="186"/>
        <v>0</v>
      </c>
    </row>
    <row r="11926" spans="1:14" x14ac:dyDescent="0.2">
      <c r="A11926" t="s">
        <v>12116</v>
      </c>
      <c r="B11926" t="s">
        <v>36340</v>
      </c>
      <c r="I11926" t="s">
        <v>5</v>
      </c>
      <c r="J11926">
        <v>435.76</v>
      </c>
      <c r="M11926">
        <v>435.76</v>
      </c>
      <c r="N11926">
        <f t="shared" si="186"/>
        <v>0</v>
      </c>
    </row>
    <row r="11927" spans="1:14" x14ac:dyDescent="0.2">
      <c r="A11927" t="s">
        <v>12117</v>
      </c>
      <c r="B11927" t="s">
        <v>36341</v>
      </c>
      <c r="I11927" t="s">
        <v>5</v>
      </c>
      <c r="J11927">
        <v>659.44</v>
      </c>
      <c r="M11927">
        <v>659.44</v>
      </c>
      <c r="N11927">
        <f t="shared" si="186"/>
        <v>0</v>
      </c>
    </row>
    <row r="11928" spans="1:14" x14ac:dyDescent="0.2">
      <c r="A11928" t="s">
        <v>12118</v>
      </c>
      <c r="B11928" t="s">
        <v>36341</v>
      </c>
      <c r="I11928" t="s">
        <v>5</v>
      </c>
      <c r="J11928">
        <v>641.42999999999995</v>
      </c>
      <c r="M11928">
        <v>641.42999999999995</v>
      </c>
      <c r="N11928">
        <f t="shared" si="186"/>
        <v>0</v>
      </c>
    </row>
    <row r="11929" spans="1:14" x14ac:dyDescent="0.2">
      <c r="A11929" t="s">
        <v>12119</v>
      </c>
      <c r="B11929" t="s">
        <v>36342</v>
      </c>
      <c r="I11929" t="s">
        <v>5</v>
      </c>
      <c r="J11929">
        <v>794.29</v>
      </c>
      <c r="M11929">
        <v>794.29</v>
      </c>
      <c r="N11929">
        <f t="shared" si="186"/>
        <v>0</v>
      </c>
    </row>
    <row r="11930" spans="1:14" x14ac:dyDescent="0.2">
      <c r="A11930" t="s">
        <v>12120</v>
      </c>
      <c r="B11930" t="s">
        <v>36342</v>
      </c>
      <c r="I11930" t="s">
        <v>5</v>
      </c>
      <c r="J11930">
        <v>788.89</v>
      </c>
      <c r="M11930">
        <v>788.89</v>
      </c>
      <c r="N11930">
        <f t="shared" si="186"/>
        <v>0</v>
      </c>
    </row>
    <row r="11931" spans="1:14" x14ac:dyDescent="0.2">
      <c r="A11931" t="s">
        <v>12121</v>
      </c>
      <c r="B11931" t="s">
        <v>36343</v>
      </c>
      <c r="I11931" t="s">
        <v>5</v>
      </c>
      <c r="J11931">
        <v>186.36</v>
      </c>
      <c r="M11931">
        <v>186.36</v>
      </c>
      <c r="N11931">
        <f t="shared" si="186"/>
        <v>0</v>
      </c>
    </row>
    <row r="11932" spans="1:14" x14ac:dyDescent="0.2">
      <c r="A11932" t="s">
        <v>12122</v>
      </c>
      <c r="B11932" t="s">
        <v>36343</v>
      </c>
      <c r="I11932" t="s">
        <v>5</v>
      </c>
      <c r="J11932">
        <v>180.71</v>
      </c>
      <c r="M11932">
        <v>180.71</v>
      </c>
      <c r="N11932">
        <f t="shared" si="186"/>
        <v>0</v>
      </c>
    </row>
    <row r="11933" spans="1:14" x14ac:dyDescent="0.2">
      <c r="A11933" t="s">
        <v>12123</v>
      </c>
      <c r="B11933" t="s">
        <v>36344</v>
      </c>
      <c r="I11933" t="s">
        <v>5</v>
      </c>
      <c r="J11933">
        <v>243.72</v>
      </c>
      <c r="M11933">
        <v>243.72</v>
      </c>
      <c r="N11933">
        <f t="shared" si="186"/>
        <v>0</v>
      </c>
    </row>
    <row r="11934" spans="1:14" x14ac:dyDescent="0.2">
      <c r="A11934" t="s">
        <v>12124</v>
      </c>
      <c r="B11934" t="s">
        <v>36344</v>
      </c>
      <c r="I11934" t="s">
        <v>5</v>
      </c>
      <c r="J11934">
        <v>238.07</v>
      </c>
      <c r="M11934">
        <v>238.07</v>
      </c>
      <c r="N11934">
        <f t="shared" si="186"/>
        <v>0</v>
      </c>
    </row>
    <row r="11935" spans="1:14" x14ac:dyDescent="0.2">
      <c r="A11935" t="s">
        <v>12125</v>
      </c>
      <c r="B11935" t="s">
        <v>36345</v>
      </c>
      <c r="I11935" t="s">
        <v>5</v>
      </c>
      <c r="J11935">
        <v>402.38</v>
      </c>
      <c r="M11935">
        <v>402.38</v>
      </c>
      <c r="N11935">
        <f t="shared" si="186"/>
        <v>0</v>
      </c>
    </row>
    <row r="11936" spans="1:14" x14ac:dyDescent="0.2">
      <c r="A11936" t="s">
        <v>12126</v>
      </c>
      <c r="B11936" t="s">
        <v>36345</v>
      </c>
      <c r="I11936" t="s">
        <v>5</v>
      </c>
      <c r="J11936">
        <v>387.37</v>
      </c>
      <c r="M11936">
        <v>387.37</v>
      </c>
      <c r="N11936">
        <f t="shared" si="186"/>
        <v>0</v>
      </c>
    </row>
    <row r="11937" spans="1:14" x14ac:dyDescent="0.2">
      <c r="A11937" t="s">
        <v>12127</v>
      </c>
      <c r="B11937" t="s">
        <v>36346</v>
      </c>
      <c r="I11937" t="s">
        <v>5</v>
      </c>
      <c r="J11937">
        <v>365.31</v>
      </c>
      <c r="M11937">
        <v>365.31</v>
      </c>
      <c r="N11937">
        <f t="shared" si="186"/>
        <v>0</v>
      </c>
    </row>
    <row r="11938" spans="1:14" x14ac:dyDescent="0.2">
      <c r="A11938" t="s">
        <v>12128</v>
      </c>
      <c r="B11938" t="s">
        <v>36346</v>
      </c>
      <c r="I11938" t="s">
        <v>5</v>
      </c>
      <c r="J11938">
        <v>359.31</v>
      </c>
      <c r="M11938">
        <v>359.31</v>
      </c>
      <c r="N11938">
        <f t="shared" si="186"/>
        <v>0</v>
      </c>
    </row>
    <row r="11939" spans="1:14" x14ac:dyDescent="0.2">
      <c r="A11939" t="s">
        <v>12129</v>
      </c>
      <c r="B11939" t="s">
        <v>36347</v>
      </c>
      <c r="I11939" t="s">
        <v>5</v>
      </c>
      <c r="J11939">
        <v>571.01</v>
      </c>
      <c r="M11939">
        <v>571.01</v>
      </c>
      <c r="N11939">
        <f t="shared" si="186"/>
        <v>0</v>
      </c>
    </row>
    <row r="11940" spans="1:14" x14ac:dyDescent="0.2">
      <c r="A11940" t="s">
        <v>12130</v>
      </c>
      <c r="B11940" t="s">
        <v>36347</v>
      </c>
      <c r="I11940" t="s">
        <v>5</v>
      </c>
      <c r="J11940">
        <v>565.36</v>
      </c>
      <c r="M11940">
        <v>565.36</v>
      </c>
      <c r="N11940">
        <f t="shared" si="186"/>
        <v>0</v>
      </c>
    </row>
    <row r="11941" spans="1:14" x14ac:dyDescent="0.2">
      <c r="A11941" t="s">
        <v>12131</v>
      </c>
      <c r="B11941" t="s">
        <v>36348</v>
      </c>
      <c r="I11941" t="s">
        <v>5</v>
      </c>
      <c r="J11941">
        <v>1639.7</v>
      </c>
      <c r="M11941">
        <v>1639.7</v>
      </c>
      <c r="N11941">
        <f t="shared" si="186"/>
        <v>0</v>
      </c>
    </row>
    <row r="11942" spans="1:14" x14ac:dyDescent="0.2">
      <c r="A11942" t="s">
        <v>12132</v>
      </c>
      <c r="B11942" t="s">
        <v>36348</v>
      </c>
      <c r="I11942" t="s">
        <v>5</v>
      </c>
      <c r="J11942">
        <v>1631.39</v>
      </c>
      <c r="M11942">
        <v>1631.39</v>
      </c>
      <c r="N11942">
        <f t="shared" si="186"/>
        <v>0</v>
      </c>
    </row>
    <row r="11943" spans="1:14" x14ac:dyDescent="0.2">
      <c r="A11943" t="s">
        <v>12133</v>
      </c>
      <c r="B11943" t="s">
        <v>36349</v>
      </c>
      <c r="I11943" t="s">
        <v>5</v>
      </c>
      <c r="J11943">
        <v>834.3</v>
      </c>
      <c r="M11943">
        <v>834.3</v>
      </c>
      <c r="N11943">
        <f t="shared" si="186"/>
        <v>0</v>
      </c>
    </row>
    <row r="11944" spans="1:14" x14ac:dyDescent="0.2">
      <c r="A11944" t="s">
        <v>12134</v>
      </c>
      <c r="B11944" t="s">
        <v>36349</v>
      </c>
      <c r="I11944" t="s">
        <v>5</v>
      </c>
      <c r="J11944">
        <v>822.89</v>
      </c>
      <c r="M11944">
        <v>822.89</v>
      </c>
      <c r="N11944">
        <f t="shared" si="186"/>
        <v>0</v>
      </c>
    </row>
    <row r="11945" spans="1:14" x14ac:dyDescent="0.2">
      <c r="A11945" t="s">
        <v>12135</v>
      </c>
      <c r="B11945" t="s">
        <v>36350</v>
      </c>
      <c r="I11945" t="s">
        <v>5</v>
      </c>
      <c r="J11945">
        <v>570.29999999999995</v>
      </c>
      <c r="M11945">
        <v>570.29999999999995</v>
      </c>
      <c r="N11945">
        <f t="shared" si="186"/>
        <v>0</v>
      </c>
    </row>
    <row r="11946" spans="1:14" x14ac:dyDescent="0.2">
      <c r="A11946" t="s">
        <v>12136</v>
      </c>
      <c r="B11946" t="s">
        <v>36350</v>
      </c>
      <c r="I11946" t="s">
        <v>5</v>
      </c>
      <c r="J11946">
        <v>561.15</v>
      </c>
      <c r="M11946">
        <v>561.15</v>
      </c>
      <c r="N11946">
        <f t="shared" si="186"/>
        <v>0</v>
      </c>
    </row>
    <row r="11947" spans="1:14" x14ac:dyDescent="0.2">
      <c r="A11947" t="s">
        <v>12137</v>
      </c>
      <c r="B11947" t="s">
        <v>36351</v>
      </c>
      <c r="I11947" t="s">
        <v>5</v>
      </c>
      <c r="J11947">
        <v>465.24</v>
      </c>
      <c r="M11947">
        <v>465.24</v>
      </c>
      <c r="N11947">
        <f t="shared" si="186"/>
        <v>0</v>
      </c>
    </row>
    <row r="11948" spans="1:14" x14ac:dyDescent="0.2">
      <c r="A11948" t="s">
        <v>12138</v>
      </c>
      <c r="B11948" t="s">
        <v>36351</v>
      </c>
      <c r="I11948" t="s">
        <v>5</v>
      </c>
      <c r="J11948">
        <v>459.59</v>
      </c>
      <c r="M11948">
        <v>459.59</v>
      </c>
      <c r="N11948">
        <f t="shared" si="186"/>
        <v>0</v>
      </c>
    </row>
    <row r="11949" spans="1:14" x14ac:dyDescent="0.2">
      <c r="A11949" t="s">
        <v>12139</v>
      </c>
      <c r="B11949" t="s">
        <v>36352</v>
      </c>
      <c r="I11949" t="s">
        <v>5</v>
      </c>
      <c r="J11949">
        <v>1010.95</v>
      </c>
      <c r="M11949">
        <v>1010.95</v>
      </c>
      <c r="N11949">
        <f t="shared" si="186"/>
        <v>0</v>
      </c>
    </row>
    <row r="11950" spans="1:14" x14ac:dyDescent="0.2">
      <c r="A11950" t="s">
        <v>12140</v>
      </c>
      <c r="B11950" t="s">
        <v>36352</v>
      </c>
      <c r="I11950" t="s">
        <v>5</v>
      </c>
      <c r="J11950">
        <v>1003.14</v>
      </c>
      <c r="M11950">
        <v>1003.14</v>
      </c>
      <c r="N11950">
        <f t="shared" si="186"/>
        <v>0</v>
      </c>
    </row>
    <row r="11951" spans="1:14" x14ac:dyDescent="0.2">
      <c r="A11951" t="s">
        <v>12141</v>
      </c>
      <c r="B11951" t="s">
        <v>36353</v>
      </c>
      <c r="I11951" t="s">
        <v>5</v>
      </c>
      <c r="J11951">
        <v>575.33000000000004</v>
      </c>
      <c r="M11951">
        <v>575.33000000000004</v>
      </c>
      <c r="N11951">
        <f t="shared" si="186"/>
        <v>0</v>
      </c>
    </row>
    <row r="11952" spans="1:14" x14ac:dyDescent="0.2">
      <c r="A11952" t="s">
        <v>12142</v>
      </c>
      <c r="B11952" t="s">
        <v>36353</v>
      </c>
      <c r="I11952" t="s">
        <v>5</v>
      </c>
      <c r="J11952">
        <v>569.33000000000004</v>
      </c>
      <c r="M11952">
        <v>569.33000000000004</v>
      </c>
      <c r="N11952">
        <f t="shared" si="186"/>
        <v>0</v>
      </c>
    </row>
    <row r="11953" spans="1:14" x14ac:dyDescent="0.2">
      <c r="A11953" t="s">
        <v>12143</v>
      </c>
      <c r="B11953" t="s">
        <v>36354</v>
      </c>
      <c r="I11953" t="s">
        <v>5</v>
      </c>
      <c r="J11953">
        <v>6829.81</v>
      </c>
      <c r="M11953">
        <v>6829.81</v>
      </c>
      <c r="N11953">
        <f t="shared" si="186"/>
        <v>0</v>
      </c>
    </row>
    <row r="11954" spans="1:14" x14ac:dyDescent="0.2">
      <c r="A11954" t="s">
        <v>12144</v>
      </c>
      <c r="B11954" t="s">
        <v>36354</v>
      </c>
      <c r="I11954" t="s">
        <v>5</v>
      </c>
      <c r="J11954">
        <v>6811.8</v>
      </c>
      <c r="M11954">
        <v>6811.8</v>
      </c>
      <c r="N11954">
        <f t="shared" si="186"/>
        <v>0</v>
      </c>
    </row>
    <row r="11955" spans="1:14" x14ac:dyDescent="0.2">
      <c r="A11955" t="s">
        <v>12145</v>
      </c>
      <c r="B11955" t="s">
        <v>36355</v>
      </c>
      <c r="I11955" t="s">
        <v>5</v>
      </c>
      <c r="J11955">
        <v>7748.57</v>
      </c>
      <c r="M11955">
        <v>7748.57</v>
      </c>
      <c r="N11955">
        <f t="shared" si="186"/>
        <v>0</v>
      </c>
    </row>
    <row r="11956" spans="1:14" x14ac:dyDescent="0.2">
      <c r="A11956" t="s">
        <v>12146</v>
      </c>
      <c r="B11956" t="s">
        <v>36355</v>
      </c>
      <c r="I11956" t="s">
        <v>5</v>
      </c>
      <c r="J11956">
        <v>7730.56</v>
      </c>
      <c r="M11956">
        <v>7730.56</v>
      </c>
      <c r="N11956">
        <f t="shared" si="186"/>
        <v>0</v>
      </c>
    </row>
    <row r="11957" spans="1:14" x14ac:dyDescent="0.2">
      <c r="A11957" t="s">
        <v>12147</v>
      </c>
      <c r="B11957" t="s">
        <v>36356</v>
      </c>
      <c r="I11957" t="s">
        <v>5</v>
      </c>
      <c r="J11957">
        <v>8700.2900000000009</v>
      </c>
      <c r="M11957">
        <v>8700.2900000000009</v>
      </c>
      <c r="N11957">
        <f t="shared" si="186"/>
        <v>0</v>
      </c>
    </row>
    <row r="11958" spans="1:14" x14ac:dyDescent="0.2">
      <c r="A11958" t="s">
        <v>12148</v>
      </c>
      <c r="B11958" t="s">
        <v>36356</v>
      </c>
      <c r="I11958" t="s">
        <v>5</v>
      </c>
      <c r="J11958">
        <v>8682.2800000000007</v>
      </c>
      <c r="M11958">
        <v>8682.2800000000007</v>
      </c>
      <c r="N11958">
        <f t="shared" si="186"/>
        <v>0</v>
      </c>
    </row>
    <row r="11959" spans="1:14" x14ac:dyDescent="0.2">
      <c r="A11959" t="s">
        <v>12149</v>
      </c>
      <c r="B11959" t="s">
        <v>36357</v>
      </c>
      <c r="I11959" t="s">
        <v>5</v>
      </c>
      <c r="J11959">
        <v>9652.01</v>
      </c>
      <c r="M11959">
        <v>9652.01</v>
      </c>
      <c r="N11959">
        <f t="shared" si="186"/>
        <v>0</v>
      </c>
    </row>
    <row r="11960" spans="1:14" x14ac:dyDescent="0.2">
      <c r="A11960" t="s">
        <v>12150</v>
      </c>
      <c r="B11960" t="s">
        <v>36357</v>
      </c>
      <c r="I11960" t="s">
        <v>5</v>
      </c>
      <c r="J11960">
        <v>9634</v>
      </c>
      <c r="M11960">
        <v>9634</v>
      </c>
      <c r="N11960">
        <f t="shared" si="186"/>
        <v>0</v>
      </c>
    </row>
    <row r="11961" spans="1:14" x14ac:dyDescent="0.2">
      <c r="A11961" t="s">
        <v>12151</v>
      </c>
      <c r="B11961" t="s">
        <v>36358</v>
      </c>
      <c r="I11961" t="s">
        <v>5</v>
      </c>
      <c r="J11961">
        <v>13458.89</v>
      </c>
      <c r="M11961">
        <v>13458.89</v>
      </c>
      <c r="N11961">
        <f t="shared" si="186"/>
        <v>0</v>
      </c>
    </row>
    <row r="11962" spans="1:14" x14ac:dyDescent="0.2">
      <c r="A11962" t="s">
        <v>12152</v>
      </c>
      <c r="B11962" t="s">
        <v>36358</v>
      </c>
      <c r="I11962" t="s">
        <v>5</v>
      </c>
      <c r="J11962">
        <v>13440.88</v>
      </c>
      <c r="M11962">
        <v>13440.88</v>
      </c>
      <c r="N11962">
        <f t="shared" si="186"/>
        <v>0</v>
      </c>
    </row>
    <row r="11963" spans="1:14" x14ac:dyDescent="0.2">
      <c r="A11963" t="s">
        <v>12153</v>
      </c>
      <c r="B11963" t="s">
        <v>36359</v>
      </c>
      <c r="I11963" t="s">
        <v>5</v>
      </c>
      <c r="J11963">
        <v>15362.33</v>
      </c>
      <c r="M11963">
        <v>15362.33</v>
      </c>
      <c r="N11963">
        <f t="shared" si="186"/>
        <v>0</v>
      </c>
    </row>
    <row r="11964" spans="1:14" x14ac:dyDescent="0.2">
      <c r="A11964" t="s">
        <v>12154</v>
      </c>
      <c r="B11964" t="s">
        <v>36359</v>
      </c>
      <c r="I11964" t="s">
        <v>5</v>
      </c>
      <c r="J11964">
        <v>15344.32</v>
      </c>
      <c r="M11964">
        <v>15344.32</v>
      </c>
      <c r="N11964">
        <f t="shared" si="186"/>
        <v>0</v>
      </c>
    </row>
    <row r="11965" spans="1:14" x14ac:dyDescent="0.2">
      <c r="A11965" t="s">
        <v>12155</v>
      </c>
      <c r="B11965" t="s">
        <v>36360</v>
      </c>
      <c r="I11965" t="s">
        <v>5</v>
      </c>
      <c r="J11965">
        <v>17265.77</v>
      </c>
      <c r="M11965">
        <v>17265.77</v>
      </c>
      <c r="N11965">
        <f t="shared" si="186"/>
        <v>0</v>
      </c>
    </row>
    <row r="11966" spans="1:14" x14ac:dyDescent="0.2">
      <c r="A11966" t="s">
        <v>12156</v>
      </c>
      <c r="B11966" t="s">
        <v>36360</v>
      </c>
      <c r="I11966" t="s">
        <v>5</v>
      </c>
      <c r="J11966">
        <v>17247.759999999998</v>
      </c>
      <c r="M11966">
        <v>17247.759999999998</v>
      </c>
      <c r="N11966">
        <f t="shared" si="186"/>
        <v>0</v>
      </c>
    </row>
    <row r="11967" spans="1:14" x14ac:dyDescent="0.2">
      <c r="A11967" t="s">
        <v>12157</v>
      </c>
      <c r="B11967" t="s">
        <v>36361</v>
      </c>
      <c r="I11967" t="s">
        <v>5</v>
      </c>
      <c r="J11967">
        <v>18808.71</v>
      </c>
      <c r="M11967">
        <v>18808.71</v>
      </c>
      <c r="N11967">
        <f t="shared" si="186"/>
        <v>0</v>
      </c>
    </row>
    <row r="11968" spans="1:14" x14ac:dyDescent="0.2">
      <c r="A11968" t="s">
        <v>12158</v>
      </c>
      <c r="B11968" t="s">
        <v>36361</v>
      </c>
      <c r="I11968" t="s">
        <v>5</v>
      </c>
      <c r="J11968">
        <v>18790.7</v>
      </c>
      <c r="M11968">
        <v>18790.7</v>
      </c>
      <c r="N11968">
        <f t="shared" si="186"/>
        <v>0</v>
      </c>
    </row>
    <row r="11969" spans="1:14" x14ac:dyDescent="0.2">
      <c r="A11969" t="s">
        <v>12159</v>
      </c>
      <c r="B11969" t="s">
        <v>36362</v>
      </c>
      <c r="I11969" t="s">
        <v>5</v>
      </c>
      <c r="J11969">
        <v>11856.21</v>
      </c>
      <c r="M11969">
        <v>11856.21</v>
      </c>
      <c r="N11969">
        <f t="shared" si="186"/>
        <v>0</v>
      </c>
    </row>
    <row r="11970" spans="1:14" x14ac:dyDescent="0.2">
      <c r="A11970" t="s">
        <v>12160</v>
      </c>
      <c r="B11970" t="s">
        <v>36362</v>
      </c>
      <c r="I11970" t="s">
        <v>5</v>
      </c>
      <c r="J11970">
        <v>11838.2</v>
      </c>
      <c r="M11970">
        <v>11838.2</v>
      </c>
      <c r="N11970">
        <f t="shared" si="186"/>
        <v>0</v>
      </c>
    </row>
    <row r="11971" spans="1:14" x14ac:dyDescent="0.2">
      <c r="A11971" t="s">
        <v>12161</v>
      </c>
      <c r="B11971" t="s">
        <v>36363</v>
      </c>
      <c r="I11971" t="s">
        <v>5</v>
      </c>
      <c r="J11971">
        <v>12350.61</v>
      </c>
      <c r="M11971">
        <v>12350.61</v>
      </c>
      <c r="N11971">
        <f t="shared" si="186"/>
        <v>0</v>
      </c>
    </row>
    <row r="11972" spans="1:14" x14ac:dyDescent="0.2">
      <c r="A11972" t="s">
        <v>12162</v>
      </c>
      <c r="B11972" t="s">
        <v>36363</v>
      </c>
      <c r="I11972" t="s">
        <v>5</v>
      </c>
      <c r="J11972">
        <v>12332.6</v>
      </c>
      <c r="M11972">
        <v>12332.6</v>
      </c>
      <c r="N11972">
        <f t="shared" ref="N11972:N12035" si="187">J11972-M11972</f>
        <v>0</v>
      </c>
    </row>
    <row r="11973" spans="1:14" x14ac:dyDescent="0.2">
      <c r="A11973" t="s">
        <v>12163</v>
      </c>
      <c r="B11973" t="s">
        <v>36364</v>
      </c>
      <c r="I11973" t="s">
        <v>5</v>
      </c>
      <c r="J11973">
        <v>13030.41</v>
      </c>
      <c r="M11973">
        <v>13030.41</v>
      </c>
      <c r="N11973">
        <f t="shared" si="187"/>
        <v>0</v>
      </c>
    </row>
    <row r="11974" spans="1:14" x14ac:dyDescent="0.2">
      <c r="A11974" t="s">
        <v>12164</v>
      </c>
      <c r="B11974" t="s">
        <v>36364</v>
      </c>
      <c r="I11974" t="s">
        <v>5</v>
      </c>
      <c r="J11974">
        <v>13012.4</v>
      </c>
      <c r="M11974">
        <v>13012.4</v>
      </c>
      <c r="N11974">
        <f t="shared" si="187"/>
        <v>0</v>
      </c>
    </row>
    <row r="11975" spans="1:14" x14ac:dyDescent="0.2">
      <c r="A11975" t="s">
        <v>12165</v>
      </c>
      <c r="B11975" t="s">
        <v>36365</v>
      </c>
      <c r="I11975" t="s">
        <v>5</v>
      </c>
      <c r="J11975">
        <v>13576.31</v>
      </c>
      <c r="M11975">
        <v>13576.31</v>
      </c>
      <c r="N11975">
        <f t="shared" si="187"/>
        <v>0</v>
      </c>
    </row>
    <row r="11976" spans="1:14" x14ac:dyDescent="0.2">
      <c r="A11976" t="s">
        <v>12166</v>
      </c>
      <c r="B11976" t="s">
        <v>36365</v>
      </c>
      <c r="I11976" t="s">
        <v>5</v>
      </c>
      <c r="J11976">
        <v>13558.3</v>
      </c>
      <c r="M11976">
        <v>13558.3</v>
      </c>
      <c r="N11976">
        <f t="shared" si="187"/>
        <v>0</v>
      </c>
    </row>
    <row r="11977" spans="1:14" x14ac:dyDescent="0.2">
      <c r="A11977" t="s">
        <v>12167</v>
      </c>
      <c r="B11977" t="s">
        <v>36366</v>
      </c>
      <c r="I11977" t="s">
        <v>5</v>
      </c>
      <c r="J11977">
        <v>20044.71</v>
      </c>
      <c r="M11977">
        <v>20044.71</v>
      </c>
      <c r="N11977">
        <f t="shared" si="187"/>
        <v>0</v>
      </c>
    </row>
    <row r="11978" spans="1:14" x14ac:dyDescent="0.2">
      <c r="A11978" t="s">
        <v>12168</v>
      </c>
      <c r="B11978" t="s">
        <v>36366</v>
      </c>
      <c r="I11978" t="s">
        <v>5</v>
      </c>
      <c r="J11978">
        <v>20026.7</v>
      </c>
      <c r="M11978">
        <v>20026.7</v>
      </c>
      <c r="N11978">
        <f t="shared" si="187"/>
        <v>0</v>
      </c>
    </row>
    <row r="11979" spans="1:14" x14ac:dyDescent="0.2">
      <c r="A11979" t="s">
        <v>12169</v>
      </c>
      <c r="B11979" t="s">
        <v>36367</v>
      </c>
      <c r="I11979" t="s">
        <v>5</v>
      </c>
      <c r="J11979">
        <v>21146.81</v>
      </c>
      <c r="M11979">
        <v>21146.81</v>
      </c>
      <c r="N11979">
        <f t="shared" si="187"/>
        <v>0</v>
      </c>
    </row>
    <row r="11980" spans="1:14" x14ac:dyDescent="0.2">
      <c r="A11980" t="s">
        <v>12170</v>
      </c>
      <c r="B11980" t="s">
        <v>36367</v>
      </c>
      <c r="I11980" t="s">
        <v>5</v>
      </c>
      <c r="J11980">
        <v>21128.799999999999</v>
      </c>
      <c r="M11980">
        <v>21128.799999999999</v>
      </c>
      <c r="N11980">
        <f t="shared" si="187"/>
        <v>0</v>
      </c>
    </row>
    <row r="11981" spans="1:14" x14ac:dyDescent="0.2">
      <c r="A11981" t="s">
        <v>12171</v>
      </c>
      <c r="B11981" t="s">
        <v>36368</v>
      </c>
      <c r="I11981" t="s">
        <v>5</v>
      </c>
      <c r="J11981">
        <v>22115.01</v>
      </c>
      <c r="M11981">
        <v>22115.01</v>
      </c>
      <c r="N11981">
        <f t="shared" si="187"/>
        <v>0</v>
      </c>
    </row>
    <row r="11982" spans="1:14" x14ac:dyDescent="0.2">
      <c r="A11982" t="s">
        <v>12172</v>
      </c>
      <c r="B11982" t="s">
        <v>36368</v>
      </c>
      <c r="I11982" t="s">
        <v>5</v>
      </c>
      <c r="J11982">
        <v>22097</v>
      </c>
      <c r="M11982">
        <v>22097</v>
      </c>
      <c r="N11982">
        <f t="shared" si="187"/>
        <v>0</v>
      </c>
    </row>
    <row r="11983" spans="1:14" x14ac:dyDescent="0.2">
      <c r="A11983" t="s">
        <v>12173</v>
      </c>
      <c r="B11983" t="s">
        <v>36369</v>
      </c>
      <c r="I11983" t="s">
        <v>5</v>
      </c>
      <c r="J11983">
        <v>23289.21</v>
      </c>
      <c r="M11983">
        <v>23289.21</v>
      </c>
      <c r="N11983">
        <f t="shared" si="187"/>
        <v>0</v>
      </c>
    </row>
    <row r="11984" spans="1:14" x14ac:dyDescent="0.2">
      <c r="A11984" t="s">
        <v>12174</v>
      </c>
      <c r="B11984" t="s">
        <v>36369</v>
      </c>
      <c r="I11984" t="s">
        <v>5</v>
      </c>
      <c r="J11984">
        <v>23271.200000000001</v>
      </c>
      <c r="M11984">
        <v>23271.200000000001</v>
      </c>
      <c r="N11984">
        <f t="shared" si="187"/>
        <v>0</v>
      </c>
    </row>
    <row r="11985" spans="1:14" x14ac:dyDescent="0.2">
      <c r="A11985" t="s">
        <v>12175</v>
      </c>
      <c r="B11985" t="s">
        <v>36370</v>
      </c>
      <c r="I11985" t="s">
        <v>3</v>
      </c>
      <c r="J11985">
        <v>546.84</v>
      </c>
      <c r="M11985">
        <v>546.84</v>
      </c>
      <c r="N11985">
        <f t="shared" si="187"/>
        <v>0</v>
      </c>
    </row>
    <row r="11986" spans="1:14" x14ac:dyDescent="0.2">
      <c r="A11986" t="s">
        <v>12176</v>
      </c>
      <c r="B11986" t="s">
        <v>36370</v>
      </c>
      <c r="I11986" t="s">
        <v>3</v>
      </c>
      <c r="J11986">
        <v>522.82000000000005</v>
      </c>
      <c r="M11986">
        <v>522.82000000000005</v>
      </c>
      <c r="N11986">
        <f t="shared" si="187"/>
        <v>0</v>
      </c>
    </row>
    <row r="11987" spans="1:14" x14ac:dyDescent="0.2">
      <c r="A11987" t="s">
        <v>12177</v>
      </c>
      <c r="B11987" t="s">
        <v>36371</v>
      </c>
      <c r="I11987" t="s">
        <v>3</v>
      </c>
      <c r="J11987">
        <v>628.87</v>
      </c>
      <c r="M11987">
        <v>628.87</v>
      </c>
      <c r="N11987">
        <f t="shared" si="187"/>
        <v>0</v>
      </c>
    </row>
    <row r="11988" spans="1:14" x14ac:dyDescent="0.2">
      <c r="A11988" t="s">
        <v>12178</v>
      </c>
      <c r="B11988" t="s">
        <v>36371</v>
      </c>
      <c r="I11988" t="s">
        <v>3</v>
      </c>
      <c r="J11988">
        <v>601.25</v>
      </c>
      <c r="M11988">
        <v>601.25</v>
      </c>
      <c r="N11988">
        <f t="shared" si="187"/>
        <v>0</v>
      </c>
    </row>
    <row r="11989" spans="1:14" x14ac:dyDescent="0.2">
      <c r="A11989" t="s">
        <v>12179</v>
      </c>
      <c r="B11989" t="s">
        <v>36372</v>
      </c>
      <c r="I11989" t="s">
        <v>3</v>
      </c>
      <c r="J11989">
        <v>558.23</v>
      </c>
      <c r="M11989">
        <v>558.23</v>
      </c>
      <c r="N11989">
        <f t="shared" si="187"/>
        <v>0</v>
      </c>
    </row>
    <row r="11990" spans="1:14" x14ac:dyDescent="0.2">
      <c r="A11990" t="s">
        <v>12180</v>
      </c>
      <c r="B11990" t="s">
        <v>36372</v>
      </c>
      <c r="I11990" t="s">
        <v>3</v>
      </c>
      <c r="J11990">
        <v>534.21</v>
      </c>
      <c r="M11990">
        <v>534.21</v>
      </c>
      <c r="N11990">
        <f t="shared" si="187"/>
        <v>0</v>
      </c>
    </row>
    <row r="11991" spans="1:14" x14ac:dyDescent="0.2">
      <c r="A11991" t="s">
        <v>12181</v>
      </c>
      <c r="B11991" t="s">
        <v>36373</v>
      </c>
      <c r="I11991" t="s">
        <v>3</v>
      </c>
      <c r="J11991">
        <v>641.96</v>
      </c>
      <c r="M11991">
        <v>641.96</v>
      </c>
      <c r="N11991">
        <f t="shared" si="187"/>
        <v>0</v>
      </c>
    </row>
    <row r="11992" spans="1:14" x14ac:dyDescent="0.2">
      <c r="A11992" t="s">
        <v>12182</v>
      </c>
      <c r="B11992" t="s">
        <v>36373</v>
      </c>
      <c r="I11992" t="s">
        <v>3</v>
      </c>
      <c r="J11992">
        <v>614.34</v>
      </c>
      <c r="M11992">
        <v>614.34</v>
      </c>
      <c r="N11992">
        <f t="shared" si="187"/>
        <v>0</v>
      </c>
    </row>
    <row r="11993" spans="1:14" x14ac:dyDescent="0.2">
      <c r="A11993" t="s">
        <v>12183</v>
      </c>
      <c r="B11993" t="s">
        <v>36374</v>
      </c>
      <c r="I11993" t="s">
        <v>3</v>
      </c>
      <c r="J11993">
        <v>496.2</v>
      </c>
      <c r="M11993">
        <v>496.2</v>
      </c>
      <c r="N11993">
        <f t="shared" si="187"/>
        <v>0</v>
      </c>
    </row>
    <row r="11994" spans="1:14" x14ac:dyDescent="0.2">
      <c r="A11994" t="s">
        <v>12184</v>
      </c>
      <c r="B11994" t="s">
        <v>36374</v>
      </c>
      <c r="I11994" t="s">
        <v>3</v>
      </c>
      <c r="J11994">
        <v>472.18</v>
      </c>
      <c r="M11994">
        <v>472.18</v>
      </c>
      <c r="N11994">
        <f t="shared" si="187"/>
        <v>0</v>
      </c>
    </row>
    <row r="11995" spans="1:14" x14ac:dyDescent="0.2">
      <c r="A11995" t="s">
        <v>12185</v>
      </c>
      <c r="B11995" t="s">
        <v>36375</v>
      </c>
      <c r="I11995" t="s">
        <v>3</v>
      </c>
      <c r="J11995">
        <v>570.63</v>
      </c>
      <c r="M11995">
        <v>570.63</v>
      </c>
      <c r="N11995">
        <f t="shared" si="187"/>
        <v>0</v>
      </c>
    </row>
    <row r="11996" spans="1:14" x14ac:dyDescent="0.2">
      <c r="A11996" t="s">
        <v>12186</v>
      </c>
      <c r="B11996" t="s">
        <v>36375</v>
      </c>
      <c r="I11996" t="s">
        <v>3</v>
      </c>
      <c r="J11996">
        <v>543.01</v>
      </c>
      <c r="M11996">
        <v>543.01</v>
      </c>
      <c r="N11996">
        <f t="shared" si="187"/>
        <v>0</v>
      </c>
    </row>
    <row r="11997" spans="1:14" x14ac:dyDescent="0.2">
      <c r="A11997" t="s">
        <v>12187</v>
      </c>
      <c r="B11997" t="s">
        <v>36376</v>
      </c>
      <c r="I11997" t="s">
        <v>3</v>
      </c>
      <c r="J11997">
        <v>552.45000000000005</v>
      </c>
      <c r="M11997">
        <v>552.45000000000005</v>
      </c>
      <c r="N11997">
        <f t="shared" si="187"/>
        <v>0</v>
      </c>
    </row>
    <row r="11998" spans="1:14" x14ac:dyDescent="0.2">
      <c r="A11998" t="s">
        <v>12188</v>
      </c>
      <c r="B11998" t="s">
        <v>36376</v>
      </c>
      <c r="I11998" t="s">
        <v>3</v>
      </c>
      <c r="J11998">
        <v>528.42999999999995</v>
      </c>
      <c r="M11998">
        <v>528.42999999999995</v>
      </c>
      <c r="N11998">
        <f t="shared" si="187"/>
        <v>0</v>
      </c>
    </row>
    <row r="11999" spans="1:14" x14ac:dyDescent="0.2">
      <c r="A11999" t="s">
        <v>12189</v>
      </c>
      <c r="B11999" t="s">
        <v>36377</v>
      </c>
      <c r="I11999" t="s">
        <v>3</v>
      </c>
      <c r="J11999">
        <v>635.32000000000005</v>
      </c>
      <c r="M11999">
        <v>635.32000000000005</v>
      </c>
      <c r="N11999">
        <f t="shared" si="187"/>
        <v>0</v>
      </c>
    </row>
    <row r="12000" spans="1:14" x14ac:dyDescent="0.2">
      <c r="A12000" t="s">
        <v>12190</v>
      </c>
      <c r="B12000" t="s">
        <v>36377</v>
      </c>
      <c r="I12000" t="s">
        <v>3</v>
      </c>
      <c r="J12000">
        <v>607.70000000000005</v>
      </c>
      <c r="M12000">
        <v>607.70000000000005</v>
      </c>
      <c r="N12000">
        <f t="shared" si="187"/>
        <v>0</v>
      </c>
    </row>
    <row r="12001" spans="1:14" x14ac:dyDescent="0.2">
      <c r="A12001" t="s">
        <v>12191</v>
      </c>
      <c r="B12001" t="s">
        <v>36378</v>
      </c>
      <c r="I12001" t="s">
        <v>3</v>
      </c>
      <c r="J12001">
        <v>684.16</v>
      </c>
      <c r="M12001">
        <v>684.16</v>
      </c>
      <c r="N12001">
        <f t="shared" si="187"/>
        <v>0</v>
      </c>
    </row>
    <row r="12002" spans="1:14" x14ac:dyDescent="0.2">
      <c r="A12002" t="s">
        <v>12192</v>
      </c>
      <c r="B12002" t="s">
        <v>36378</v>
      </c>
      <c r="I12002" t="s">
        <v>3</v>
      </c>
      <c r="J12002">
        <v>660.14</v>
      </c>
      <c r="M12002">
        <v>660.14</v>
      </c>
      <c r="N12002">
        <f t="shared" si="187"/>
        <v>0</v>
      </c>
    </row>
    <row r="12003" spans="1:14" x14ac:dyDescent="0.2">
      <c r="A12003" t="s">
        <v>12193</v>
      </c>
      <c r="B12003" t="s">
        <v>36379</v>
      </c>
      <c r="I12003" t="s">
        <v>3</v>
      </c>
      <c r="J12003">
        <v>786.79</v>
      </c>
      <c r="M12003">
        <v>786.79</v>
      </c>
      <c r="N12003">
        <f t="shared" si="187"/>
        <v>0</v>
      </c>
    </row>
    <row r="12004" spans="1:14" x14ac:dyDescent="0.2">
      <c r="A12004" t="s">
        <v>12194</v>
      </c>
      <c r="B12004" t="s">
        <v>36379</v>
      </c>
      <c r="I12004" t="s">
        <v>3</v>
      </c>
      <c r="J12004">
        <v>759.16</v>
      </c>
      <c r="M12004">
        <v>759.16</v>
      </c>
      <c r="N12004">
        <f t="shared" si="187"/>
        <v>0</v>
      </c>
    </row>
    <row r="12005" spans="1:14" x14ac:dyDescent="0.2">
      <c r="A12005" t="s">
        <v>12195</v>
      </c>
      <c r="B12005" t="s">
        <v>36380</v>
      </c>
      <c r="I12005" t="s">
        <v>3</v>
      </c>
      <c r="J12005">
        <v>679.4</v>
      </c>
      <c r="M12005">
        <v>679.4</v>
      </c>
      <c r="N12005">
        <f t="shared" si="187"/>
        <v>0</v>
      </c>
    </row>
    <row r="12006" spans="1:14" x14ac:dyDescent="0.2">
      <c r="A12006" t="s">
        <v>12196</v>
      </c>
      <c r="B12006" t="s">
        <v>36380</v>
      </c>
      <c r="I12006" t="s">
        <v>3</v>
      </c>
      <c r="J12006">
        <v>655.38</v>
      </c>
      <c r="M12006">
        <v>655.38</v>
      </c>
      <c r="N12006">
        <f t="shared" si="187"/>
        <v>0</v>
      </c>
    </row>
    <row r="12007" spans="1:14" x14ac:dyDescent="0.2">
      <c r="A12007" t="s">
        <v>12197</v>
      </c>
      <c r="B12007" t="s">
        <v>36381</v>
      </c>
      <c r="I12007" t="s">
        <v>3</v>
      </c>
      <c r="J12007">
        <v>781.31</v>
      </c>
      <c r="M12007">
        <v>781.31</v>
      </c>
      <c r="N12007">
        <f t="shared" si="187"/>
        <v>0</v>
      </c>
    </row>
    <row r="12008" spans="1:14" x14ac:dyDescent="0.2">
      <c r="A12008" t="s">
        <v>12198</v>
      </c>
      <c r="B12008" t="s">
        <v>36381</v>
      </c>
      <c r="I12008" t="s">
        <v>3</v>
      </c>
      <c r="J12008">
        <v>753.69</v>
      </c>
      <c r="M12008">
        <v>753.69</v>
      </c>
      <c r="N12008">
        <f t="shared" si="187"/>
        <v>0</v>
      </c>
    </row>
    <row r="12009" spans="1:14" x14ac:dyDescent="0.2">
      <c r="A12009" t="s">
        <v>12199</v>
      </c>
      <c r="B12009" t="s">
        <v>36382</v>
      </c>
      <c r="I12009" t="s">
        <v>3</v>
      </c>
      <c r="J12009">
        <v>469.27</v>
      </c>
      <c r="M12009">
        <v>469.27</v>
      </c>
      <c r="N12009">
        <f t="shared" si="187"/>
        <v>0</v>
      </c>
    </row>
    <row r="12010" spans="1:14" x14ac:dyDescent="0.2">
      <c r="A12010" t="s">
        <v>12200</v>
      </c>
      <c r="B12010" t="s">
        <v>36382</v>
      </c>
      <c r="I12010" t="s">
        <v>3</v>
      </c>
      <c r="J12010">
        <v>451.26</v>
      </c>
      <c r="M12010">
        <v>451.26</v>
      </c>
      <c r="N12010">
        <f t="shared" si="187"/>
        <v>0</v>
      </c>
    </row>
    <row r="12011" spans="1:14" x14ac:dyDescent="0.2">
      <c r="A12011" t="s">
        <v>12201</v>
      </c>
      <c r="B12011" t="s">
        <v>36383</v>
      </c>
      <c r="I12011" t="s">
        <v>3</v>
      </c>
      <c r="J12011">
        <v>539.66</v>
      </c>
      <c r="M12011">
        <v>539.66</v>
      </c>
      <c r="N12011">
        <f t="shared" si="187"/>
        <v>0</v>
      </c>
    </row>
    <row r="12012" spans="1:14" x14ac:dyDescent="0.2">
      <c r="A12012" t="s">
        <v>12202</v>
      </c>
      <c r="B12012" t="s">
        <v>36383</v>
      </c>
      <c r="I12012" t="s">
        <v>3</v>
      </c>
      <c r="J12012">
        <v>518.95000000000005</v>
      </c>
      <c r="M12012">
        <v>518.95000000000005</v>
      </c>
      <c r="N12012">
        <f t="shared" si="187"/>
        <v>0</v>
      </c>
    </row>
    <row r="12013" spans="1:14" x14ac:dyDescent="0.2">
      <c r="A12013" t="s">
        <v>12203</v>
      </c>
      <c r="B12013" t="s">
        <v>36384</v>
      </c>
      <c r="I12013" t="s">
        <v>3</v>
      </c>
      <c r="J12013">
        <v>548.71</v>
      </c>
      <c r="M12013">
        <v>548.71</v>
      </c>
      <c r="N12013">
        <f t="shared" si="187"/>
        <v>0</v>
      </c>
    </row>
    <row r="12014" spans="1:14" x14ac:dyDescent="0.2">
      <c r="A12014" t="s">
        <v>12204</v>
      </c>
      <c r="B12014" t="s">
        <v>36384</v>
      </c>
      <c r="I12014" t="s">
        <v>3</v>
      </c>
      <c r="J12014">
        <v>530.69000000000005</v>
      </c>
      <c r="M12014">
        <v>530.69000000000005</v>
      </c>
      <c r="N12014">
        <f t="shared" si="187"/>
        <v>0</v>
      </c>
    </row>
    <row r="12015" spans="1:14" x14ac:dyDescent="0.2">
      <c r="A12015" t="s">
        <v>12205</v>
      </c>
      <c r="B12015" t="s">
        <v>36385</v>
      </c>
      <c r="I12015" t="s">
        <v>3</v>
      </c>
      <c r="J12015">
        <v>631.01</v>
      </c>
      <c r="M12015">
        <v>631.01</v>
      </c>
      <c r="N12015">
        <f t="shared" si="187"/>
        <v>0</v>
      </c>
    </row>
    <row r="12016" spans="1:14" x14ac:dyDescent="0.2">
      <c r="A12016" t="s">
        <v>12206</v>
      </c>
      <c r="B12016" t="s">
        <v>36385</v>
      </c>
      <c r="I12016" t="s">
        <v>3</v>
      </c>
      <c r="J12016">
        <v>610.29999999999995</v>
      </c>
      <c r="M12016">
        <v>610.29999999999995</v>
      </c>
      <c r="N12016">
        <f t="shared" si="187"/>
        <v>0</v>
      </c>
    </row>
    <row r="12017" spans="1:14" x14ac:dyDescent="0.2">
      <c r="A12017" t="s">
        <v>12207</v>
      </c>
      <c r="B12017" t="s">
        <v>36386</v>
      </c>
      <c r="I12017" t="s">
        <v>3</v>
      </c>
      <c r="J12017">
        <v>743.2</v>
      </c>
      <c r="M12017">
        <v>743.2</v>
      </c>
      <c r="N12017">
        <f t="shared" si="187"/>
        <v>0</v>
      </c>
    </row>
    <row r="12018" spans="1:14" x14ac:dyDescent="0.2">
      <c r="A12018" t="s">
        <v>12208</v>
      </c>
      <c r="B12018" t="s">
        <v>36386</v>
      </c>
      <c r="I12018" t="s">
        <v>3</v>
      </c>
      <c r="J12018">
        <v>719.18</v>
      </c>
      <c r="M12018">
        <v>719.18</v>
      </c>
      <c r="N12018">
        <f t="shared" si="187"/>
        <v>0</v>
      </c>
    </row>
    <row r="12019" spans="1:14" x14ac:dyDescent="0.2">
      <c r="A12019" t="s">
        <v>12209</v>
      </c>
      <c r="B12019" t="s">
        <v>36387</v>
      </c>
      <c r="I12019" t="s">
        <v>3</v>
      </c>
      <c r="J12019">
        <v>854.68</v>
      </c>
      <c r="M12019">
        <v>854.68</v>
      </c>
      <c r="N12019">
        <f t="shared" si="187"/>
        <v>0</v>
      </c>
    </row>
    <row r="12020" spans="1:14" x14ac:dyDescent="0.2">
      <c r="A12020" t="s">
        <v>12210</v>
      </c>
      <c r="B12020" t="s">
        <v>36387</v>
      </c>
      <c r="I12020" t="s">
        <v>3</v>
      </c>
      <c r="J12020">
        <v>827.06</v>
      </c>
      <c r="M12020">
        <v>827.06</v>
      </c>
      <c r="N12020">
        <f t="shared" si="187"/>
        <v>0</v>
      </c>
    </row>
    <row r="12021" spans="1:14" x14ac:dyDescent="0.2">
      <c r="A12021" t="s">
        <v>12211</v>
      </c>
      <c r="B12021" t="s">
        <v>36388</v>
      </c>
      <c r="I12021" t="s">
        <v>3</v>
      </c>
      <c r="J12021">
        <v>623.32000000000005</v>
      </c>
      <c r="M12021">
        <v>623.32000000000005</v>
      </c>
      <c r="N12021">
        <f t="shared" si="187"/>
        <v>0</v>
      </c>
    </row>
    <row r="12022" spans="1:14" x14ac:dyDescent="0.2">
      <c r="A12022" t="s">
        <v>12212</v>
      </c>
      <c r="B12022" t="s">
        <v>36388</v>
      </c>
      <c r="I12022" t="s">
        <v>3</v>
      </c>
      <c r="J12022">
        <v>599.29999999999995</v>
      </c>
      <c r="M12022">
        <v>599.29999999999995</v>
      </c>
      <c r="N12022">
        <f t="shared" si="187"/>
        <v>0</v>
      </c>
    </row>
    <row r="12023" spans="1:14" x14ac:dyDescent="0.2">
      <c r="A12023" t="s">
        <v>12213</v>
      </c>
      <c r="B12023" t="s">
        <v>36389</v>
      </c>
      <c r="I12023" t="s">
        <v>3</v>
      </c>
      <c r="J12023">
        <v>716.82</v>
      </c>
      <c r="M12023">
        <v>716.82</v>
      </c>
      <c r="N12023">
        <f t="shared" si="187"/>
        <v>0</v>
      </c>
    </row>
    <row r="12024" spans="1:14" x14ac:dyDescent="0.2">
      <c r="A12024" t="s">
        <v>12214</v>
      </c>
      <c r="B12024" t="s">
        <v>36389</v>
      </c>
      <c r="I12024" t="s">
        <v>3</v>
      </c>
      <c r="J12024">
        <v>689.2</v>
      </c>
      <c r="M12024">
        <v>689.2</v>
      </c>
      <c r="N12024">
        <f t="shared" si="187"/>
        <v>0</v>
      </c>
    </row>
    <row r="12025" spans="1:14" x14ac:dyDescent="0.2">
      <c r="A12025" t="s">
        <v>12215</v>
      </c>
      <c r="B12025" t="s">
        <v>36390</v>
      </c>
      <c r="I12025" t="s">
        <v>3</v>
      </c>
      <c r="J12025">
        <v>894.39</v>
      </c>
      <c r="M12025">
        <v>894.39</v>
      </c>
      <c r="N12025">
        <f t="shared" si="187"/>
        <v>0</v>
      </c>
    </row>
    <row r="12026" spans="1:14" x14ac:dyDescent="0.2">
      <c r="A12026" t="s">
        <v>12216</v>
      </c>
      <c r="B12026" t="s">
        <v>36390</v>
      </c>
      <c r="I12026" t="s">
        <v>3</v>
      </c>
      <c r="J12026">
        <v>870.37</v>
      </c>
      <c r="M12026">
        <v>870.37</v>
      </c>
      <c r="N12026">
        <f t="shared" si="187"/>
        <v>0</v>
      </c>
    </row>
    <row r="12027" spans="1:14" x14ac:dyDescent="0.2">
      <c r="A12027" t="s">
        <v>12217</v>
      </c>
      <c r="B12027" t="s">
        <v>36391</v>
      </c>
      <c r="I12027" t="s">
        <v>3</v>
      </c>
      <c r="J12027">
        <v>1028.55</v>
      </c>
      <c r="M12027">
        <v>1028.55</v>
      </c>
      <c r="N12027">
        <f t="shared" si="187"/>
        <v>0</v>
      </c>
    </row>
    <row r="12028" spans="1:14" x14ac:dyDescent="0.2">
      <c r="A12028" t="s">
        <v>12218</v>
      </c>
      <c r="B12028" t="s">
        <v>36391</v>
      </c>
      <c r="I12028" t="s">
        <v>3</v>
      </c>
      <c r="J12028">
        <v>1000.93</v>
      </c>
      <c r="M12028">
        <v>1000.93</v>
      </c>
      <c r="N12028">
        <f t="shared" si="187"/>
        <v>0</v>
      </c>
    </row>
    <row r="12029" spans="1:14" x14ac:dyDescent="0.2">
      <c r="A12029" t="s">
        <v>12219</v>
      </c>
      <c r="B12029" t="s">
        <v>36392</v>
      </c>
      <c r="I12029" t="s">
        <v>3</v>
      </c>
      <c r="J12029">
        <v>978.18</v>
      </c>
      <c r="M12029">
        <v>978.18</v>
      </c>
      <c r="N12029">
        <f t="shared" si="187"/>
        <v>0</v>
      </c>
    </row>
    <row r="12030" spans="1:14" x14ac:dyDescent="0.2">
      <c r="A12030" t="s">
        <v>12220</v>
      </c>
      <c r="B12030" t="s">
        <v>36392</v>
      </c>
      <c r="I12030" t="s">
        <v>3</v>
      </c>
      <c r="J12030">
        <v>954.16</v>
      </c>
      <c r="M12030">
        <v>954.16</v>
      </c>
      <c r="N12030">
        <f t="shared" si="187"/>
        <v>0</v>
      </c>
    </row>
    <row r="12031" spans="1:14" x14ac:dyDescent="0.2">
      <c r="A12031" t="s">
        <v>12221</v>
      </c>
      <c r="B12031" t="s">
        <v>36393</v>
      </c>
      <c r="I12031" t="s">
        <v>3</v>
      </c>
      <c r="J12031">
        <v>1124.4100000000001</v>
      </c>
      <c r="M12031">
        <v>1124.4100000000001</v>
      </c>
      <c r="N12031">
        <f t="shared" si="187"/>
        <v>0</v>
      </c>
    </row>
    <row r="12032" spans="1:14" x14ac:dyDescent="0.2">
      <c r="A12032" t="s">
        <v>12222</v>
      </c>
      <c r="B12032" t="s">
        <v>36393</v>
      </c>
      <c r="I12032" t="s">
        <v>3</v>
      </c>
      <c r="J12032">
        <v>1096.79</v>
      </c>
      <c r="M12032">
        <v>1096.79</v>
      </c>
      <c r="N12032">
        <f t="shared" si="187"/>
        <v>0</v>
      </c>
    </row>
    <row r="12033" spans="1:14" x14ac:dyDescent="0.2">
      <c r="A12033" t="s">
        <v>12223</v>
      </c>
      <c r="B12033" t="s">
        <v>36394</v>
      </c>
      <c r="I12033" t="s">
        <v>3</v>
      </c>
      <c r="J12033">
        <v>894.39</v>
      </c>
      <c r="M12033">
        <v>894.39</v>
      </c>
      <c r="N12033">
        <f t="shared" si="187"/>
        <v>0</v>
      </c>
    </row>
    <row r="12034" spans="1:14" x14ac:dyDescent="0.2">
      <c r="A12034" t="s">
        <v>12224</v>
      </c>
      <c r="B12034" t="s">
        <v>36394</v>
      </c>
      <c r="I12034" t="s">
        <v>3</v>
      </c>
      <c r="J12034">
        <v>870.37</v>
      </c>
      <c r="M12034">
        <v>870.37</v>
      </c>
      <c r="N12034">
        <f t="shared" si="187"/>
        <v>0</v>
      </c>
    </row>
    <row r="12035" spans="1:14" x14ac:dyDescent="0.2">
      <c r="A12035" t="s">
        <v>12225</v>
      </c>
      <c r="B12035" t="s">
        <v>36395</v>
      </c>
      <c r="I12035" t="s">
        <v>3</v>
      </c>
      <c r="J12035">
        <v>1028.55</v>
      </c>
      <c r="M12035">
        <v>1028.55</v>
      </c>
      <c r="N12035">
        <f t="shared" si="187"/>
        <v>0</v>
      </c>
    </row>
    <row r="12036" spans="1:14" x14ac:dyDescent="0.2">
      <c r="A12036" t="s">
        <v>12226</v>
      </c>
      <c r="B12036" t="s">
        <v>36395</v>
      </c>
      <c r="I12036" t="s">
        <v>3</v>
      </c>
      <c r="J12036">
        <v>1000.93</v>
      </c>
      <c r="M12036">
        <v>1000.93</v>
      </c>
      <c r="N12036">
        <f t="shared" ref="N12036:N12099" si="188">J12036-M12036</f>
        <v>0</v>
      </c>
    </row>
    <row r="12037" spans="1:14" x14ac:dyDescent="0.2">
      <c r="A12037" t="s">
        <v>12227</v>
      </c>
      <c r="B12037" t="s">
        <v>36396</v>
      </c>
      <c r="I12037" t="s">
        <v>3</v>
      </c>
      <c r="J12037">
        <v>526.45000000000005</v>
      </c>
      <c r="M12037">
        <v>526.45000000000005</v>
      </c>
      <c r="N12037">
        <f t="shared" si="188"/>
        <v>0</v>
      </c>
    </row>
    <row r="12038" spans="1:14" x14ac:dyDescent="0.2">
      <c r="A12038" t="s">
        <v>12228</v>
      </c>
      <c r="B12038" t="s">
        <v>36396</v>
      </c>
      <c r="I12038" t="s">
        <v>3</v>
      </c>
      <c r="J12038">
        <v>502.43</v>
      </c>
      <c r="M12038">
        <v>502.43</v>
      </c>
      <c r="N12038">
        <f t="shared" si="188"/>
        <v>0</v>
      </c>
    </row>
    <row r="12039" spans="1:14" x14ac:dyDescent="0.2">
      <c r="A12039" t="s">
        <v>12229</v>
      </c>
      <c r="B12039" t="s">
        <v>36397</v>
      </c>
      <c r="I12039" t="s">
        <v>3</v>
      </c>
      <c r="J12039">
        <v>605.41999999999996</v>
      </c>
      <c r="M12039">
        <v>605.41999999999996</v>
      </c>
      <c r="N12039">
        <f t="shared" si="188"/>
        <v>0</v>
      </c>
    </row>
    <row r="12040" spans="1:14" x14ac:dyDescent="0.2">
      <c r="A12040" t="s">
        <v>12230</v>
      </c>
      <c r="B12040" t="s">
        <v>36397</v>
      </c>
      <c r="I12040" t="s">
        <v>3</v>
      </c>
      <c r="J12040">
        <v>577.79</v>
      </c>
      <c r="M12040">
        <v>577.79</v>
      </c>
      <c r="N12040">
        <f t="shared" si="188"/>
        <v>0</v>
      </c>
    </row>
    <row r="12041" spans="1:14" x14ac:dyDescent="0.2">
      <c r="A12041" t="s">
        <v>12231</v>
      </c>
      <c r="B12041" t="s">
        <v>36398</v>
      </c>
      <c r="I12041" t="s">
        <v>3</v>
      </c>
      <c r="J12041">
        <v>873.15</v>
      </c>
      <c r="M12041">
        <v>873.15</v>
      </c>
      <c r="N12041">
        <f t="shared" si="188"/>
        <v>0</v>
      </c>
    </row>
    <row r="12042" spans="1:14" x14ac:dyDescent="0.2">
      <c r="A12042" t="s">
        <v>12232</v>
      </c>
      <c r="B12042" t="s">
        <v>36398</v>
      </c>
      <c r="I12042" t="s">
        <v>3</v>
      </c>
      <c r="J12042">
        <v>849.13</v>
      </c>
      <c r="M12042">
        <v>849.13</v>
      </c>
      <c r="N12042">
        <f t="shared" si="188"/>
        <v>0</v>
      </c>
    </row>
    <row r="12043" spans="1:14" x14ac:dyDescent="0.2">
      <c r="A12043" t="s">
        <v>12233</v>
      </c>
      <c r="B12043" t="s">
        <v>36399</v>
      </c>
      <c r="I12043" t="s">
        <v>3</v>
      </c>
      <c r="J12043">
        <v>1004.12</v>
      </c>
      <c r="M12043">
        <v>1004.12</v>
      </c>
      <c r="N12043">
        <f t="shared" si="188"/>
        <v>0</v>
      </c>
    </row>
    <row r="12044" spans="1:14" x14ac:dyDescent="0.2">
      <c r="A12044" t="s">
        <v>12234</v>
      </c>
      <c r="B12044" t="s">
        <v>36399</v>
      </c>
      <c r="I12044" t="s">
        <v>3</v>
      </c>
      <c r="J12044">
        <v>976.5</v>
      </c>
      <c r="M12044">
        <v>976.5</v>
      </c>
      <c r="N12044">
        <f t="shared" si="188"/>
        <v>0</v>
      </c>
    </row>
    <row r="12045" spans="1:14" x14ac:dyDescent="0.2">
      <c r="A12045" t="s">
        <v>12235</v>
      </c>
      <c r="B12045" t="s">
        <v>36400</v>
      </c>
      <c r="I12045" t="s">
        <v>3</v>
      </c>
      <c r="J12045">
        <v>587.63</v>
      </c>
      <c r="M12045">
        <v>587.63</v>
      </c>
      <c r="N12045">
        <f t="shared" si="188"/>
        <v>0</v>
      </c>
    </row>
    <row r="12046" spans="1:14" x14ac:dyDescent="0.2">
      <c r="A12046" t="s">
        <v>12236</v>
      </c>
      <c r="B12046" t="s">
        <v>36400</v>
      </c>
      <c r="I12046" t="s">
        <v>3</v>
      </c>
      <c r="J12046">
        <v>563.61</v>
      </c>
      <c r="M12046">
        <v>563.61</v>
      </c>
      <c r="N12046">
        <f t="shared" si="188"/>
        <v>0</v>
      </c>
    </row>
    <row r="12047" spans="1:14" x14ac:dyDescent="0.2">
      <c r="A12047" t="s">
        <v>12237</v>
      </c>
      <c r="B12047" t="s">
        <v>36401</v>
      </c>
      <c r="I12047" t="s">
        <v>3</v>
      </c>
      <c r="J12047">
        <v>675.78</v>
      </c>
      <c r="M12047">
        <v>675.78</v>
      </c>
      <c r="N12047">
        <f t="shared" si="188"/>
        <v>0</v>
      </c>
    </row>
    <row r="12048" spans="1:14" x14ac:dyDescent="0.2">
      <c r="A12048" t="s">
        <v>12238</v>
      </c>
      <c r="B12048" t="s">
        <v>36401</v>
      </c>
      <c r="I12048" t="s">
        <v>3</v>
      </c>
      <c r="J12048">
        <v>648.15</v>
      </c>
      <c r="M12048">
        <v>648.15</v>
      </c>
      <c r="N12048">
        <f t="shared" si="188"/>
        <v>0</v>
      </c>
    </row>
    <row r="12049" spans="1:14" x14ac:dyDescent="0.2">
      <c r="A12049" t="s">
        <v>12239</v>
      </c>
      <c r="B12049" t="s">
        <v>36402</v>
      </c>
      <c r="I12049" t="s">
        <v>3</v>
      </c>
      <c r="J12049">
        <v>399.93</v>
      </c>
      <c r="M12049">
        <v>399.93</v>
      </c>
      <c r="N12049">
        <f t="shared" si="188"/>
        <v>0</v>
      </c>
    </row>
    <row r="12050" spans="1:14" x14ac:dyDescent="0.2">
      <c r="A12050" t="s">
        <v>12240</v>
      </c>
      <c r="B12050" t="s">
        <v>36402</v>
      </c>
      <c r="I12050" t="s">
        <v>3</v>
      </c>
      <c r="J12050">
        <v>381.92</v>
      </c>
      <c r="M12050">
        <v>381.92</v>
      </c>
      <c r="N12050">
        <f t="shared" si="188"/>
        <v>0</v>
      </c>
    </row>
    <row r="12051" spans="1:14" x14ac:dyDescent="0.2">
      <c r="A12051" t="s">
        <v>12241</v>
      </c>
      <c r="B12051" t="s">
        <v>36403</v>
      </c>
      <c r="I12051" t="s">
        <v>3</v>
      </c>
      <c r="J12051">
        <v>459.92</v>
      </c>
      <c r="M12051">
        <v>459.92</v>
      </c>
      <c r="N12051">
        <f t="shared" si="188"/>
        <v>0</v>
      </c>
    </row>
    <row r="12052" spans="1:14" x14ac:dyDescent="0.2">
      <c r="A12052" t="s">
        <v>12242</v>
      </c>
      <c r="B12052" t="s">
        <v>36403</v>
      </c>
      <c r="I12052" t="s">
        <v>3</v>
      </c>
      <c r="J12052">
        <v>439.21</v>
      </c>
      <c r="M12052">
        <v>439.21</v>
      </c>
      <c r="N12052">
        <f t="shared" si="188"/>
        <v>0</v>
      </c>
    </row>
    <row r="12053" spans="1:14" x14ac:dyDescent="0.2">
      <c r="A12053" t="s">
        <v>12243</v>
      </c>
      <c r="B12053" t="s">
        <v>36404</v>
      </c>
      <c r="I12053" t="s">
        <v>4</v>
      </c>
      <c r="J12053">
        <v>28.48</v>
      </c>
      <c r="M12053">
        <v>28.48</v>
      </c>
      <c r="N12053">
        <f t="shared" si="188"/>
        <v>0</v>
      </c>
    </row>
    <row r="12054" spans="1:14" x14ac:dyDescent="0.2">
      <c r="A12054" t="s">
        <v>12244</v>
      </c>
      <c r="B12054" t="s">
        <v>36404</v>
      </c>
      <c r="I12054" t="s">
        <v>4</v>
      </c>
      <c r="J12054">
        <v>25.48</v>
      </c>
      <c r="M12054">
        <v>25.48</v>
      </c>
      <c r="N12054">
        <f t="shared" si="188"/>
        <v>0</v>
      </c>
    </row>
    <row r="12055" spans="1:14" x14ac:dyDescent="0.2">
      <c r="A12055" t="s">
        <v>12245</v>
      </c>
      <c r="B12055" t="s">
        <v>36405</v>
      </c>
      <c r="I12055" t="s">
        <v>3</v>
      </c>
      <c r="J12055">
        <v>1281.97</v>
      </c>
      <c r="M12055">
        <v>1281.97</v>
      </c>
      <c r="N12055">
        <f t="shared" si="188"/>
        <v>0</v>
      </c>
    </row>
    <row r="12056" spans="1:14" x14ac:dyDescent="0.2">
      <c r="A12056" t="s">
        <v>12246</v>
      </c>
      <c r="B12056" t="s">
        <v>36405</v>
      </c>
      <c r="I12056" t="s">
        <v>3</v>
      </c>
      <c r="J12056">
        <v>1263.96</v>
      </c>
      <c r="M12056">
        <v>1263.96</v>
      </c>
      <c r="N12056">
        <f t="shared" si="188"/>
        <v>0</v>
      </c>
    </row>
    <row r="12057" spans="1:14" x14ac:dyDescent="0.2">
      <c r="A12057" t="s">
        <v>12247</v>
      </c>
      <c r="B12057" t="s">
        <v>36406</v>
      </c>
      <c r="I12057" t="s">
        <v>3</v>
      </c>
      <c r="J12057">
        <v>1474.27</v>
      </c>
      <c r="M12057">
        <v>1474.27</v>
      </c>
      <c r="N12057">
        <f t="shared" si="188"/>
        <v>0</v>
      </c>
    </row>
    <row r="12058" spans="1:14" x14ac:dyDescent="0.2">
      <c r="A12058" t="s">
        <v>12248</v>
      </c>
      <c r="B12058" t="s">
        <v>36406</v>
      </c>
      <c r="I12058" t="s">
        <v>3</v>
      </c>
      <c r="J12058">
        <v>1453.55</v>
      </c>
      <c r="M12058">
        <v>1453.55</v>
      </c>
      <c r="N12058">
        <f t="shared" si="188"/>
        <v>0</v>
      </c>
    </row>
    <row r="12059" spans="1:14" x14ac:dyDescent="0.2">
      <c r="A12059" t="s">
        <v>12249</v>
      </c>
      <c r="B12059" t="s">
        <v>36407</v>
      </c>
      <c r="I12059" t="s">
        <v>3</v>
      </c>
      <c r="J12059">
        <v>1221.47</v>
      </c>
      <c r="M12059">
        <v>1221.47</v>
      </c>
      <c r="N12059">
        <f t="shared" si="188"/>
        <v>0</v>
      </c>
    </row>
    <row r="12060" spans="1:14" x14ac:dyDescent="0.2">
      <c r="A12060" t="s">
        <v>12250</v>
      </c>
      <c r="B12060" t="s">
        <v>36407</v>
      </c>
      <c r="I12060" t="s">
        <v>3</v>
      </c>
      <c r="J12060">
        <v>1203.46</v>
      </c>
      <c r="M12060">
        <v>1203.46</v>
      </c>
      <c r="N12060">
        <f t="shared" si="188"/>
        <v>0</v>
      </c>
    </row>
    <row r="12061" spans="1:14" x14ac:dyDescent="0.2">
      <c r="A12061" t="s">
        <v>12251</v>
      </c>
      <c r="B12061" t="s">
        <v>36408</v>
      </c>
      <c r="I12061" t="s">
        <v>3</v>
      </c>
      <c r="J12061">
        <v>1404.69</v>
      </c>
      <c r="M12061">
        <v>1404.69</v>
      </c>
      <c r="N12061">
        <f t="shared" si="188"/>
        <v>0</v>
      </c>
    </row>
    <row r="12062" spans="1:14" x14ac:dyDescent="0.2">
      <c r="A12062" t="s">
        <v>12252</v>
      </c>
      <c r="B12062" t="s">
        <v>36408</v>
      </c>
      <c r="I12062" t="s">
        <v>3</v>
      </c>
      <c r="J12062">
        <v>1383.98</v>
      </c>
      <c r="M12062">
        <v>1383.98</v>
      </c>
      <c r="N12062">
        <f t="shared" si="188"/>
        <v>0</v>
      </c>
    </row>
    <row r="12063" spans="1:14" x14ac:dyDescent="0.2">
      <c r="A12063" t="s">
        <v>12253</v>
      </c>
      <c r="B12063" t="s">
        <v>36409</v>
      </c>
      <c r="I12063" t="s">
        <v>3</v>
      </c>
      <c r="J12063">
        <v>1345.54</v>
      </c>
      <c r="M12063">
        <v>1345.54</v>
      </c>
      <c r="N12063">
        <f t="shared" si="188"/>
        <v>0</v>
      </c>
    </row>
    <row r="12064" spans="1:14" x14ac:dyDescent="0.2">
      <c r="A12064" t="s">
        <v>12254</v>
      </c>
      <c r="B12064" t="s">
        <v>36409</v>
      </c>
      <c r="I12064" t="s">
        <v>3</v>
      </c>
      <c r="J12064">
        <v>1327.52</v>
      </c>
      <c r="M12064">
        <v>1327.52</v>
      </c>
      <c r="N12064">
        <f t="shared" si="188"/>
        <v>0</v>
      </c>
    </row>
    <row r="12065" spans="1:14" x14ac:dyDescent="0.2">
      <c r="A12065" t="s">
        <v>12255</v>
      </c>
      <c r="B12065" t="s">
        <v>36410</v>
      </c>
      <c r="I12065" t="s">
        <v>3</v>
      </c>
      <c r="J12065">
        <v>1547.37</v>
      </c>
      <c r="M12065">
        <v>1547.37</v>
      </c>
      <c r="N12065">
        <f t="shared" si="188"/>
        <v>0</v>
      </c>
    </row>
    <row r="12066" spans="1:14" x14ac:dyDescent="0.2">
      <c r="A12066" t="s">
        <v>12256</v>
      </c>
      <c r="B12066" t="s">
        <v>36410</v>
      </c>
      <c r="I12066" t="s">
        <v>3</v>
      </c>
      <c r="J12066">
        <v>1526.65</v>
      </c>
      <c r="M12066">
        <v>1526.65</v>
      </c>
      <c r="N12066">
        <f t="shared" si="188"/>
        <v>0</v>
      </c>
    </row>
    <row r="12067" spans="1:14" x14ac:dyDescent="0.2">
      <c r="A12067" t="s">
        <v>12257</v>
      </c>
      <c r="B12067" t="s">
        <v>36411</v>
      </c>
      <c r="I12067" t="s">
        <v>3</v>
      </c>
      <c r="J12067">
        <v>1531.8</v>
      </c>
      <c r="M12067">
        <v>1531.8</v>
      </c>
      <c r="N12067">
        <f t="shared" si="188"/>
        <v>0</v>
      </c>
    </row>
    <row r="12068" spans="1:14" x14ac:dyDescent="0.2">
      <c r="A12068" t="s">
        <v>12258</v>
      </c>
      <c r="B12068" t="s">
        <v>36411</v>
      </c>
      <c r="I12068" t="s">
        <v>3</v>
      </c>
      <c r="J12068">
        <v>1513.79</v>
      </c>
      <c r="M12068">
        <v>1513.79</v>
      </c>
      <c r="N12068">
        <f t="shared" si="188"/>
        <v>0</v>
      </c>
    </row>
    <row r="12069" spans="1:14" x14ac:dyDescent="0.2">
      <c r="A12069" t="s">
        <v>12259</v>
      </c>
      <c r="B12069" t="s">
        <v>36412</v>
      </c>
      <c r="I12069" t="s">
        <v>3</v>
      </c>
      <c r="J12069">
        <v>1761.57</v>
      </c>
      <c r="M12069">
        <v>1761.57</v>
      </c>
      <c r="N12069">
        <f t="shared" si="188"/>
        <v>0</v>
      </c>
    </row>
    <row r="12070" spans="1:14" x14ac:dyDescent="0.2">
      <c r="A12070" t="s">
        <v>12260</v>
      </c>
      <c r="B12070" t="s">
        <v>36412</v>
      </c>
      <c r="I12070" t="s">
        <v>3</v>
      </c>
      <c r="J12070">
        <v>1740.85</v>
      </c>
      <c r="M12070">
        <v>1740.85</v>
      </c>
      <c r="N12070">
        <f t="shared" si="188"/>
        <v>0</v>
      </c>
    </row>
    <row r="12071" spans="1:14" x14ac:dyDescent="0.2">
      <c r="A12071" t="s">
        <v>12261</v>
      </c>
      <c r="B12071" t="s">
        <v>36413</v>
      </c>
      <c r="I12071" t="s">
        <v>3</v>
      </c>
      <c r="J12071">
        <v>1315.96</v>
      </c>
      <c r="M12071">
        <v>1315.96</v>
      </c>
      <c r="N12071">
        <f t="shared" si="188"/>
        <v>0</v>
      </c>
    </row>
    <row r="12072" spans="1:14" x14ac:dyDescent="0.2">
      <c r="A12072" t="s">
        <v>12262</v>
      </c>
      <c r="B12072" t="s">
        <v>36413</v>
      </c>
      <c r="I12072" t="s">
        <v>3</v>
      </c>
      <c r="J12072">
        <v>1297.95</v>
      </c>
      <c r="M12072">
        <v>1297.95</v>
      </c>
      <c r="N12072">
        <f t="shared" si="188"/>
        <v>0</v>
      </c>
    </row>
    <row r="12073" spans="1:14" x14ac:dyDescent="0.2">
      <c r="A12073" t="s">
        <v>12263</v>
      </c>
      <c r="B12073" t="s">
        <v>36414</v>
      </c>
      <c r="I12073" t="s">
        <v>3</v>
      </c>
      <c r="J12073">
        <v>1513.36</v>
      </c>
      <c r="M12073">
        <v>1513.36</v>
      </c>
      <c r="N12073">
        <f t="shared" si="188"/>
        <v>0</v>
      </c>
    </row>
    <row r="12074" spans="1:14" x14ac:dyDescent="0.2">
      <c r="A12074" t="s">
        <v>12264</v>
      </c>
      <c r="B12074" t="s">
        <v>36414</v>
      </c>
      <c r="I12074" t="s">
        <v>3</v>
      </c>
      <c r="J12074">
        <v>1492.64</v>
      </c>
      <c r="M12074">
        <v>1492.64</v>
      </c>
      <c r="N12074">
        <f t="shared" si="188"/>
        <v>0</v>
      </c>
    </row>
    <row r="12075" spans="1:14" x14ac:dyDescent="0.2">
      <c r="A12075" t="s">
        <v>12265</v>
      </c>
      <c r="B12075" t="s">
        <v>36415</v>
      </c>
      <c r="I12075" t="s">
        <v>3</v>
      </c>
      <c r="J12075">
        <v>1315.96</v>
      </c>
      <c r="M12075">
        <v>1315.96</v>
      </c>
      <c r="N12075">
        <f t="shared" si="188"/>
        <v>0</v>
      </c>
    </row>
    <row r="12076" spans="1:14" x14ac:dyDescent="0.2">
      <c r="A12076" t="s">
        <v>12266</v>
      </c>
      <c r="B12076" t="s">
        <v>36415</v>
      </c>
      <c r="I12076" t="s">
        <v>3</v>
      </c>
      <c r="J12076">
        <v>1297.95</v>
      </c>
      <c r="M12076">
        <v>1297.95</v>
      </c>
      <c r="N12076">
        <f t="shared" si="188"/>
        <v>0</v>
      </c>
    </row>
    <row r="12077" spans="1:14" x14ac:dyDescent="0.2">
      <c r="A12077" t="s">
        <v>12267</v>
      </c>
      <c r="B12077" t="s">
        <v>36416</v>
      </c>
      <c r="I12077" t="s">
        <v>3</v>
      </c>
      <c r="J12077">
        <v>1513.36</v>
      </c>
      <c r="M12077">
        <v>1513.36</v>
      </c>
      <c r="N12077">
        <f t="shared" si="188"/>
        <v>0</v>
      </c>
    </row>
    <row r="12078" spans="1:14" x14ac:dyDescent="0.2">
      <c r="A12078" t="s">
        <v>12268</v>
      </c>
      <c r="B12078" t="s">
        <v>36416</v>
      </c>
      <c r="I12078" t="s">
        <v>3</v>
      </c>
      <c r="J12078">
        <v>1492.64</v>
      </c>
      <c r="M12078">
        <v>1492.64</v>
      </c>
      <c r="N12078">
        <f t="shared" si="188"/>
        <v>0</v>
      </c>
    </row>
    <row r="12079" spans="1:14" x14ac:dyDescent="0.2">
      <c r="A12079" t="s">
        <v>12269</v>
      </c>
      <c r="B12079" t="s">
        <v>36417</v>
      </c>
      <c r="I12079" t="s">
        <v>5</v>
      </c>
      <c r="J12079">
        <v>209.71</v>
      </c>
      <c r="M12079">
        <v>209.71</v>
      </c>
      <c r="N12079">
        <f t="shared" si="188"/>
        <v>0</v>
      </c>
    </row>
    <row r="12080" spans="1:14" x14ac:dyDescent="0.2">
      <c r="A12080" t="s">
        <v>12270</v>
      </c>
      <c r="B12080" t="s">
        <v>36417</v>
      </c>
      <c r="I12080" t="s">
        <v>5</v>
      </c>
      <c r="J12080">
        <v>200.71</v>
      </c>
      <c r="M12080">
        <v>200.71</v>
      </c>
      <c r="N12080">
        <f t="shared" si="188"/>
        <v>0</v>
      </c>
    </row>
    <row r="12081" spans="1:14" x14ac:dyDescent="0.2">
      <c r="A12081" t="s">
        <v>12271</v>
      </c>
      <c r="B12081" t="s">
        <v>36418</v>
      </c>
      <c r="I12081" t="s">
        <v>3</v>
      </c>
      <c r="J12081">
        <v>545.74</v>
      </c>
      <c r="M12081">
        <v>545.74</v>
      </c>
      <c r="N12081">
        <f t="shared" si="188"/>
        <v>0</v>
      </c>
    </row>
    <row r="12082" spans="1:14" x14ac:dyDescent="0.2">
      <c r="A12082" t="s">
        <v>12272</v>
      </c>
      <c r="B12082" t="s">
        <v>36418</v>
      </c>
      <c r="I12082" t="s">
        <v>3</v>
      </c>
      <c r="J12082">
        <v>517.51</v>
      </c>
      <c r="M12082">
        <v>517.51</v>
      </c>
      <c r="N12082">
        <f t="shared" si="188"/>
        <v>0</v>
      </c>
    </row>
    <row r="12083" spans="1:14" x14ac:dyDescent="0.2">
      <c r="A12083" t="s">
        <v>12273</v>
      </c>
      <c r="B12083" t="s">
        <v>36419</v>
      </c>
      <c r="I12083" t="s">
        <v>5</v>
      </c>
      <c r="J12083">
        <v>779.04</v>
      </c>
      <c r="M12083">
        <v>779.04</v>
      </c>
      <c r="N12083">
        <f t="shared" si="188"/>
        <v>0</v>
      </c>
    </row>
    <row r="12084" spans="1:14" x14ac:dyDescent="0.2">
      <c r="A12084" t="s">
        <v>12274</v>
      </c>
      <c r="B12084" t="s">
        <v>36419</v>
      </c>
      <c r="I12084" t="s">
        <v>5</v>
      </c>
      <c r="J12084">
        <v>711.19</v>
      </c>
      <c r="M12084">
        <v>711.19</v>
      </c>
      <c r="N12084">
        <f t="shared" si="188"/>
        <v>0</v>
      </c>
    </row>
    <row r="12085" spans="1:14" x14ac:dyDescent="0.2">
      <c r="A12085" t="s">
        <v>12275</v>
      </c>
      <c r="B12085" t="s">
        <v>36420</v>
      </c>
      <c r="I12085" t="s">
        <v>4</v>
      </c>
      <c r="J12085">
        <v>47.86</v>
      </c>
      <c r="M12085">
        <v>47.86</v>
      </c>
      <c r="N12085">
        <f t="shared" si="188"/>
        <v>0</v>
      </c>
    </row>
    <row r="12086" spans="1:14" x14ac:dyDescent="0.2">
      <c r="A12086" t="s">
        <v>12276</v>
      </c>
      <c r="B12086" t="s">
        <v>36420</v>
      </c>
      <c r="I12086" t="s">
        <v>4</v>
      </c>
      <c r="J12086">
        <v>44.74</v>
      </c>
      <c r="M12086">
        <v>44.74</v>
      </c>
      <c r="N12086">
        <f t="shared" si="188"/>
        <v>0</v>
      </c>
    </row>
    <row r="12087" spans="1:14" x14ac:dyDescent="0.2">
      <c r="A12087" t="s">
        <v>12277</v>
      </c>
      <c r="B12087" t="s">
        <v>36421</v>
      </c>
      <c r="I12087" t="s">
        <v>4</v>
      </c>
      <c r="J12087">
        <v>30.08</v>
      </c>
      <c r="M12087">
        <v>30.08</v>
      </c>
      <c r="N12087">
        <f t="shared" si="188"/>
        <v>0</v>
      </c>
    </row>
    <row r="12088" spans="1:14" x14ac:dyDescent="0.2">
      <c r="A12088" t="s">
        <v>12278</v>
      </c>
      <c r="B12088" t="s">
        <v>36421</v>
      </c>
      <c r="I12088" t="s">
        <v>4</v>
      </c>
      <c r="J12088">
        <v>26.96</v>
      </c>
      <c r="M12088">
        <v>26.96</v>
      </c>
      <c r="N12088">
        <f t="shared" si="188"/>
        <v>0</v>
      </c>
    </row>
    <row r="12089" spans="1:14" x14ac:dyDescent="0.2">
      <c r="A12089" t="s">
        <v>12279</v>
      </c>
      <c r="B12089" t="s">
        <v>36422</v>
      </c>
      <c r="I12089" t="s">
        <v>4</v>
      </c>
      <c r="J12089">
        <v>33.96</v>
      </c>
      <c r="M12089">
        <v>33.96</v>
      </c>
      <c r="N12089">
        <f t="shared" si="188"/>
        <v>0</v>
      </c>
    </row>
    <row r="12090" spans="1:14" x14ac:dyDescent="0.2">
      <c r="A12090" t="s">
        <v>12280</v>
      </c>
      <c r="B12090" t="s">
        <v>36422</v>
      </c>
      <c r="I12090" t="s">
        <v>4</v>
      </c>
      <c r="J12090">
        <v>30.84</v>
      </c>
      <c r="M12090">
        <v>30.84</v>
      </c>
      <c r="N12090">
        <f t="shared" si="188"/>
        <v>0</v>
      </c>
    </row>
    <row r="12091" spans="1:14" x14ac:dyDescent="0.2">
      <c r="A12091" t="s">
        <v>12281</v>
      </c>
      <c r="B12091" t="s">
        <v>36423</v>
      </c>
      <c r="I12091" t="s">
        <v>3</v>
      </c>
      <c r="J12091">
        <v>169.15</v>
      </c>
      <c r="M12091">
        <v>169.15</v>
      </c>
      <c r="N12091">
        <f t="shared" si="188"/>
        <v>0</v>
      </c>
    </row>
    <row r="12092" spans="1:14" x14ac:dyDescent="0.2">
      <c r="A12092" t="s">
        <v>12282</v>
      </c>
      <c r="B12092" t="s">
        <v>36423</v>
      </c>
      <c r="I12092" t="s">
        <v>3</v>
      </c>
      <c r="J12092">
        <v>167.35</v>
      </c>
      <c r="M12092">
        <v>167.35</v>
      </c>
      <c r="N12092">
        <f t="shared" si="188"/>
        <v>0</v>
      </c>
    </row>
    <row r="12093" spans="1:14" x14ac:dyDescent="0.2">
      <c r="A12093" t="s">
        <v>12283</v>
      </c>
      <c r="B12093" t="s">
        <v>36424</v>
      </c>
      <c r="I12093" t="s">
        <v>3</v>
      </c>
      <c r="J12093">
        <v>904.76</v>
      </c>
      <c r="M12093">
        <v>904.76</v>
      </c>
      <c r="N12093">
        <f t="shared" si="188"/>
        <v>0</v>
      </c>
    </row>
    <row r="12094" spans="1:14" x14ac:dyDescent="0.2">
      <c r="A12094" t="s">
        <v>12284</v>
      </c>
      <c r="B12094" t="s">
        <v>36424</v>
      </c>
      <c r="I12094" t="s">
        <v>3</v>
      </c>
      <c r="J12094">
        <v>816.37</v>
      </c>
      <c r="M12094">
        <v>816.37</v>
      </c>
      <c r="N12094">
        <f t="shared" si="188"/>
        <v>0</v>
      </c>
    </row>
    <row r="12095" spans="1:14" x14ac:dyDescent="0.2">
      <c r="A12095" t="s">
        <v>40772</v>
      </c>
      <c r="B12095" t="s">
        <v>41175</v>
      </c>
      <c r="I12095" t="s">
        <v>3</v>
      </c>
      <c r="J12095">
        <v>112.97</v>
      </c>
      <c r="M12095">
        <v>112.97</v>
      </c>
      <c r="N12095">
        <f t="shared" si="188"/>
        <v>0</v>
      </c>
    </row>
    <row r="12096" spans="1:14" x14ac:dyDescent="0.2">
      <c r="A12096" t="s">
        <v>40773</v>
      </c>
      <c r="B12096" t="s">
        <v>41175</v>
      </c>
      <c r="I12096" t="s">
        <v>3</v>
      </c>
      <c r="J12096">
        <v>108.17</v>
      </c>
      <c r="M12096">
        <v>108.17</v>
      </c>
      <c r="N12096">
        <f t="shared" si="188"/>
        <v>0</v>
      </c>
    </row>
    <row r="12097" spans="1:14" x14ac:dyDescent="0.2">
      <c r="A12097" t="s">
        <v>12285</v>
      </c>
      <c r="B12097" t="s">
        <v>36425</v>
      </c>
      <c r="I12097" t="s">
        <v>3</v>
      </c>
      <c r="J12097">
        <v>94.71</v>
      </c>
      <c r="M12097">
        <v>94.71</v>
      </c>
      <c r="N12097">
        <f t="shared" si="188"/>
        <v>0</v>
      </c>
    </row>
    <row r="12098" spans="1:14" x14ac:dyDescent="0.2">
      <c r="A12098" t="s">
        <v>12286</v>
      </c>
      <c r="B12098" t="s">
        <v>36425</v>
      </c>
      <c r="I12098" t="s">
        <v>3</v>
      </c>
      <c r="J12098">
        <v>92.41</v>
      </c>
      <c r="M12098">
        <v>92.41</v>
      </c>
      <c r="N12098">
        <f t="shared" si="188"/>
        <v>0</v>
      </c>
    </row>
    <row r="12099" spans="1:14" x14ac:dyDescent="0.2">
      <c r="A12099" t="s">
        <v>12287</v>
      </c>
      <c r="B12099" t="s">
        <v>36426</v>
      </c>
      <c r="I12099" t="s">
        <v>3</v>
      </c>
      <c r="J12099">
        <v>120.11</v>
      </c>
      <c r="M12099">
        <v>120.11</v>
      </c>
      <c r="N12099">
        <f t="shared" si="188"/>
        <v>0</v>
      </c>
    </row>
    <row r="12100" spans="1:14" x14ac:dyDescent="0.2">
      <c r="A12100" t="s">
        <v>12288</v>
      </c>
      <c r="B12100" t="s">
        <v>36426</v>
      </c>
      <c r="I12100" t="s">
        <v>3</v>
      </c>
      <c r="J12100">
        <v>117.52</v>
      </c>
      <c r="M12100">
        <v>117.52</v>
      </c>
      <c r="N12100">
        <f t="shared" ref="N12100:N12163" si="189">J12100-M12100</f>
        <v>0</v>
      </c>
    </row>
    <row r="12101" spans="1:14" x14ac:dyDescent="0.2">
      <c r="A12101" t="s">
        <v>12289</v>
      </c>
      <c r="B12101" t="s">
        <v>36427</v>
      </c>
      <c r="I12101" t="s">
        <v>3</v>
      </c>
      <c r="J12101">
        <v>146.80000000000001</v>
      </c>
      <c r="M12101">
        <v>146.80000000000001</v>
      </c>
      <c r="N12101">
        <f t="shared" si="189"/>
        <v>0</v>
      </c>
    </row>
    <row r="12102" spans="1:14" x14ac:dyDescent="0.2">
      <c r="A12102" t="s">
        <v>12290</v>
      </c>
      <c r="B12102" t="s">
        <v>36427</v>
      </c>
      <c r="I12102" t="s">
        <v>3</v>
      </c>
      <c r="J12102">
        <v>143.93</v>
      </c>
      <c r="M12102">
        <v>143.93</v>
      </c>
      <c r="N12102">
        <f t="shared" si="189"/>
        <v>0</v>
      </c>
    </row>
    <row r="12103" spans="1:14" x14ac:dyDescent="0.2">
      <c r="A12103" t="s">
        <v>12291</v>
      </c>
      <c r="B12103" t="s">
        <v>36428</v>
      </c>
      <c r="I12103" t="s">
        <v>3</v>
      </c>
      <c r="J12103">
        <v>184.44</v>
      </c>
      <c r="M12103">
        <v>184.44</v>
      </c>
      <c r="N12103">
        <f t="shared" si="189"/>
        <v>0</v>
      </c>
    </row>
    <row r="12104" spans="1:14" x14ac:dyDescent="0.2">
      <c r="A12104" t="s">
        <v>12292</v>
      </c>
      <c r="B12104" t="s">
        <v>36428</v>
      </c>
      <c r="I12104" t="s">
        <v>3</v>
      </c>
      <c r="J12104">
        <v>180.99</v>
      </c>
      <c r="M12104">
        <v>180.99</v>
      </c>
      <c r="N12104">
        <f t="shared" si="189"/>
        <v>0</v>
      </c>
    </row>
    <row r="12105" spans="1:14" x14ac:dyDescent="0.2">
      <c r="A12105" t="s">
        <v>12293</v>
      </c>
      <c r="B12105" t="s">
        <v>36429</v>
      </c>
      <c r="I12105" t="s">
        <v>3</v>
      </c>
      <c r="J12105">
        <v>335.37</v>
      </c>
      <c r="M12105">
        <v>335.37</v>
      </c>
      <c r="N12105">
        <f t="shared" si="189"/>
        <v>0</v>
      </c>
    </row>
    <row r="12106" spans="1:14" x14ac:dyDescent="0.2">
      <c r="A12106" t="s">
        <v>12294</v>
      </c>
      <c r="B12106" t="s">
        <v>36429</v>
      </c>
      <c r="I12106" t="s">
        <v>3</v>
      </c>
      <c r="J12106">
        <v>330.77</v>
      </c>
      <c r="M12106">
        <v>330.77</v>
      </c>
      <c r="N12106">
        <f t="shared" si="189"/>
        <v>0</v>
      </c>
    </row>
    <row r="12107" spans="1:14" x14ac:dyDescent="0.2">
      <c r="A12107" t="s">
        <v>12295</v>
      </c>
      <c r="B12107" t="s">
        <v>36430</v>
      </c>
      <c r="I12107" t="s">
        <v>3</v>
      </c>
      <c r="J12107">
        <v>133.79</v>
      </c>
      <c r="M12107">
        <v>133.79</v>
      </c>
      <c r="N12107">
        <f t="shared" si="189"/>
        <v>0</v>
      </c>
    </row>
    <row r="12108" spans="1:14" x14ac:dyDescent="0.2">
      <c r="A12108" t="s">
        <v>12296</v>
      </c>
      <c r="B12108" t="s">
        <v>36430</v>
      </c>
      <c r="I12108" t="s">
        <v>3</v>
      </c>
      <c r="J12108">
        <v>131.21</v>
      </c>
      <c r="M12108">
        <v>131.21</v>
      </c>
      <c r="N12108">
        <f t="shared" si="189"/>
        <v>0</v>
      </c>
    </row>
    <row r="12109" spans="1:14" x14ac:dyDescent="0.2">
      <c r="A12109" t="s">
        <v>12297</v>
      </c>
      <c r="B12109" t="s">
        <v>36431</v>
      </c>
      <c r="I12109" t="s">
        <v>3</v>
      </c>
      <c r="J12109">
        <v>96.4</v>
      </c>
      <c r="M12109">
        <v>96.4</v>
      </c>
      <c r="N12109">
        <f t="shared" si="189"/>
        <v>0</v>
      </c>
    </row>
    <row r="12110" spans="1:14" x14ac:dyDescent="0.2">
      <c r="A12110" t="s">
        <v>12298</v>
      </c>
      <c r="B12110" t="s">
        <v>36431</v>
      </c>
      <c r="I12110" t="s">
        <v>3</v>
      </c>
      <c r="J12110">
        <v>93.82</v>
      </c>
      <c r="M12110">
        <v>93.82</v>
      </c>
      <c r="N12110">
        <f t="shared" si="189"/>
        <v>0</v>
      </c>
    </row>
    <row r="12111" spans="1:14" x14ac:dyDescent="0.2">
      <c r="A12111" t="s">
        <v>12299</v>
      </c>
      <c r="B12111" t="s">
        <v>22168</v>
      </c>
      <c r="I12111" t="s">
        <v>3</v>
      </c>
      <c r="J12111">
        <v>384.87</v>
      </c>
      <c r="M12111">
        <v>384.87</v>
      </c>
      <c r="N12111">
        <f t="shared" si="189"/>
        <v>0</v>
      </c>
    </row>
    <row r="12112" spans="1:14" x14ac:dyDescent="0.2">
      <c r="A12112" t="s">
        <v>12300</v>
      </c>
      <c r="B12112" t="s">
        <v>22168</v>
      </c>
      <c r="I12112" t="s">
        <v>3</v>
      </c>
      <c r="J12112">
        <v>381.14</v>
      </c>
      <c r="M12112">
        <v>381.14</v>
      </c>
      <c r="N12112">
        <f t="shared" si="189"/>
        <v>0</v>
      </c>
    </row>
    <row r="12113" spans="1:14" x14ac:dyDescent="0.2">
      <c r="A12113" t="s">
        <v>12301</v>
      </c>
      <c r="B12113" t="s">
        <v>22169</v>
      </c>
      <c r="I12113" t="s">
        <v>3</v>
      </c>
      <c r="J12113">
        <v>371.38</v>
      </c>
      <c r="M12113">
        <v>371.38</v>
      </c>
      <c r="N12113">
        <f t="shared" si="189"/>
        <v>0</v>
      </c>
    </row>
    <row r="12114" spans="1:14" x14ac:dyDescent="0.2">
      <c r="A12114" t="s">
        <v>12302</v>
      </c>
      <c r="B12114" t="s">
        <v>22169</v>
      </c>
      <c r="I12114" t="s">
        <v>3</v>
      </c>
      <c r="J12114">
        <v>367.93</v>
      </c>
      <c r="M12114">
        <v>367.93</v>
      </c>
      <c r="N12114">
        <f t="shared" si="189"/>
        <v>0</v>
      </c>
    </row>
    <row r="12115" spans="1:14" x14ac:dyDescent="0.2">
      <c r="A12115" t="s">
        <v>12303</v>
      </c>
      <c r="B12115" t="s">
        <v>22170</v>
      </c>
      <c r="I12115" t="s">
        <v>3</v>
      </c>
      <c r="J12115">
        <v>245.96</v>
      </c>
      <c r="M12115">
        <v>245.96</v>
      </c>
      <c r="N12115">
        <f t="shared" si="189"/>
        <v>0</v>
      </c>
    </row>
    <row r="12116" spans="1:14" x14ac:dyDescent="0.2">
      <c r="A12116" t="s">
        <v>12304</v>
      </c>
      <c r="B12116" t="s">
        <v>22170</v>
      </c>
      <c r="I12116" t="s">
        <v>3</v>
      </c>
      <c r="J12116">
        <v>243.37</v>
      </c>
      <c r="M12116">
        <v>243.37</v>
      </c>
      <c r="N12116">
        <f t="shared" si="189"/>
        <v>0</v>
      </c>
    </row>
    <row r="12117" spans="1:14" x14ac:dyDescent="0.2">
      <c r="A12117" t="s">
        <v>12305</v>
      </c>
      <c r="B12117" t="s">
        <v>36432</v>
      </c>
      <c r="I12117" t="s">
        <v>3</v>
      </c>
      <c r="J12117">
        <v>249.27</v>
      </c>
      <c r="M12117">
        <v>249.27</v>
      </c>
      <c r="N12117">
        <f t="shared" si="189"/>
        <v>0</v>
      </c>
    </row>
    <row r="12118" spans="1:14" x14ac:dyDescent="0.2">
      <c r="A12118" t="s">
        <v>12306</v>
      </c>
      <c r="B12118" t="s">
        <v>36432</v>
      </c>
      <c r="I12118" t="s">
        <v>3</v>
      </c>
      <c r="J12118">
        <v>245.82</v>
      </c>
      <c r="M12118">
        <v>245.82</v>
      </c>
      <c r="N12118">
        <f t="shared" si="189"/>
        <v>0</v>
      </c>
    </row>
    <row r="12119" spans="1:14" x14ac:dyDescent="0.2">
      <c r="A12119" t="s">
        <v>12307</v>
      </c>
      <c r="B12119" t="s">
        <v>36433</v>
      </c>
      <c r="I12119" t="s">
        <v>3</v>
      </c>
      <c r="J12119">
        <v>155.32</v>
      </c>
      <c r="M12119">
        <v>155.32</v>
      </c>
      <c r="N12119">
        <f t="shared" si="189"/>
        <v>0</v>
      </c>
    </row>
    <row r="12120" spans="1:14" x14ac:dyDescent="0.2">
      <c r="A12120" t="s">
        <v>12308</v>
      </c>
      <c r="B12120" t="s">
        <v>36433</v>
      </c>
      <c r="I12120" t="s">
        <v>3</v>
      </c>
      <c r="J12120">
        <v>152.72999999999999</v>
      </c>
      <c r="M12120">
        <v>152.72999999999999</v>
      </c>
      <c r="N12120">
        <f t="shared" si="189"/>
        <v>0</v>
      </c>
    </row>
    <row r="12121" spans="1:14" x14ac:dyDescent="0.2">
      <c r="A12121" t="s">
        <v>12309</v>
      </c>
      <c r="B12121" t="s">
        <v>36434</v>
      </c>
      <c r="I12121" t="s">
        <v>3</v>
      </c>
      <c r="J12121">
        <v>388.38</v>
      </c>
      <c r="M12121">
        <v>388.38</v>
      </c>
      <c r="N12121">
        <f t="shared" si="189"/>
        <v>0</v>
      </c>
    </row>
    <row r="12122" spans="1:14" x14ac:dyDescent="0.2">
      <c r="A12122" t="s">
        <v>12310</v>
      </c>
      <c r="B12122" t="s">
        <v>36434</v>
      </c>
      <c r="I12122" t="s">
        <v>3</v>
      </c>
      <c r="J12122">
        <v>384.93</v>
      </c>
      <c r="M12122">
        <v>384.93</v>
      </c>
      <c r="N12122">
        <f t="shared" si="189"/>
        <v>0</v>
      </c>
    </row>
    <row r="12123" spans="1:14" x14ac:dyDescent="0.2">
      <c r="A12123" t="s">
        <v>12311</v>
      </c>
      <c r="B12123" t="s">
        <v>36435</v>
      </c>
      <c r="I12123" t="s">
        <v>3</v>
      </c>
      <c r="J12123">
        <v>487.62</v>
      </c>
      <c r="M12123">
        <v>487.62</v>
      </c>
      <c r="N12123">
        <f t="shared" si="189"/>
        <v>0</v>
      </c>
    </row>
    <row r="12124" spans="1:14" x14ac:dyDescent="0.2">
      <c r="A12124" t="s">
        <v>12312</v>
      </c>
      <c r="B12124" t="s">
        <v>36435</v>
      </c>
      <c r="I12124" t="s">
        <v>3</v>
      </c>
      <c r="J12124">
        <v>483.02</v>
      </c>
      <c r="M12124">
        <v>483.02</v>
      </c>
      <c r="N12124">
        <f t="shared" si="189"/>
        <v>0</v>
      </c>
    </row>
    <row r="12125" spans="1:14" x14ac:dyDescent="0.2">
      <c r="A12125" t="s">
        <v>12313</v>
      </c>
      <c r="B12125" t="s">
        <v>36436</v>
      </c>
      <c r="I12125" t="s">
        <v>3</v>
      </c>
      <c r="J12125">
        <v>354.05</v>
      </c>
      <c r="M12125">
        <v>354.05</v>
      </c>
      <c r="N12125">
        <f t="shared" si="189"/>
        <v>0</v>
      </c>
    </row>
    <row r="12126" spans="1:14" x14ac:dyDescent="0.2">
      <c r="A12126" t="s">
        <v>12314</v>
      </c>
      <c r="B12126" t="s">
        <v>36436</v>
      </c>
      <c r="I12126" t="s">
        <v>3</v>
      </c>
      <c r="J12126">
        <v>342.04</v>
      </c>
      <c r="M12126">
        <v>342.04</v>
      </c>
      <c r="N12126">
        <f t="shared" si="189"/>
        <v>0</v>
      </c>
    </row>
    <row r="12127" spans="1:14" x14ac:dyDescent="0.2">
      <c r="A12127" t="s">
        <v>12315</v>
      </c>
      <c r="B12127" t="s">
        <v>36437</v>
      </c>
      <c r="I12127" t="s">
        <v>3</v>
      </c>
      <c r="J12127">
        <v>515</v>
      </c>
      <c r="M12127">
        <v>515</v>
      </c>
      <c r="N12127">
        <f t="shared" si="189"/>
        <v>0</v>
      </c>
    </row>
    <row r="12128" spans="1:14" x14ac:dyDescent="0.2">
      <c r="A12128" t="s">
        <v>12316</v>
      </c>
      <c r="B12128" t="s">
        <v>36437</v>
      </c>
      <c r="I12128" t="s">
        <v>3</v>
      </c>
      <c r="J12128">
        <v>515</v>
      </c>
      <c r="M12128">
        <v>515</v>
      </c>
      <c r="N12128">
        <f t="shared" si="189"/>
        <v>0</v>
      </c>
    </row>
    <row r="12129" spans="1:14" x14ac:dyDescent="0.2">
      <c r="A12129" t="s">
        <v>12317</v>
      </c>
      <c r="B12129" t="s">
        <v>36438</v>
      </c>
      <c r="I12129" t="s">
        <v>3</v>
      </c>
      <c r="J12129">
        <v>315.89</v>
      </c>
      <c r="M12129">
        <v>315.89</v>
      </c>
      <c r="N12129">
        <f t="shared" si="189"/>
        <v>0</v>
      </c>
    </row>
    <row r="12130" spans="1:14" x14ac:dyDescent="0.2">
      <c r="A12130" t="s">
        <v>12318</v>
      </c>
      <c r="B12130" t="s">
        <v>36438</v>
      </c>
      <c r="I12130" t="s">
        <v>3</v>
      </c>
      <c r="J12130">
        <v>315.89</v>
      </c>
      <c r="M12130">
        <v>315.89</v>
      </c>
      <c r="N12130">
        <f t="shared" si="189"/>
        <v>0</v>
      </c>
    </row>
    <row r="12131" spans="1:14" x14ac:dyDescent="0.2">
      <c r="A12131" t="s">
        <v>12319</v>
      </c>
      <c r="B12131" t="s">
        <v>36439</v>
      </c>
      <c r="I12131" t="s">
        <v>5</v>
      </c>
      <c r="J12131">
        <v>956.5</v>
      </c>
      <c r="M12131">
        <v>956.5</v>
      </c>
      <c r="N12131">
        <f t="shared" si="189"/>
        <v>0</v>
      </c>
    </row>
    <row r="12132" spans="1:14" x14ac:dyDescent="0.2">
      <c r="A12132" t="s">
        <v>12320</v>
      </c>
      <c r="B12132" t="s">
        <v>36439</v>
      </c>
      <c r="I12132" t="s">
        <v>5</v>
      </c>
      <c r="J12132">
        <v>950.75</v>
      </c>
      <c r="M12132">
        <v>950.75</v>
      </c>
      <c r="N12132">
        <f t="shared" si="189"/>
        <v>0</v>
      </c>
    </row>
    <row r="12133" spans="1:14" x14ac:dyDescent="0.2">
      <c r="A12133" t="s">
        <v>12321</v>
      </c>
      <c r="B12133" t="s">
        <v>36440</v>
      </c>
      <c r="I12133" t="s">
        <v>5</v>
      </c>
      <c r="J12133">
        <v>2233.39</v>
      </c>
      <c r="M12133">
        <v>2233.39</v>
      </c>
      <c r="N12133">
        <f t="shared" si="189"/>
        <v>0</v>
      </c>
    </row>
    <row r="12134" spans="1:14" x14ac:dyDescent="0.2">
      <c r="A12134" t="s">
        <v>12322</v>
      </c>
      <c r="B12134" t="s">
        <v>36440</v>
      </c>
      <c r="I12134" t="s">
        <v>5</v>
      </c>
      <c r="J12134">
        <v>2224.77</v>
      </c>
      <c r="M12134">
        <v>2224.77</v>
      </c>
      <c r="N12134">
        <f t="shared" si="189"/>
        <v>0</v>
      </c>
    </row>
    <row r="12135" spans="1:14" x14ac:dyDescent="0.2">
      <c r="A12135" t="s">
        <v>12323</v>
      </c>
      <c r="B12135" t="s">
        <v>36441</v>
      </c>
      <c r="I12135" t="s">
        <v>5</v>
      </c>
      <c r="J12135">
        <v>11947.43</v>
      </c>
      <c r="M12135">
        <v>11947.43</v>
      </c>
      <c r="N12135">
        <f t="shared" si="189"/>
        <v>0</v>
      </c>
    </row>
    <row r="12136" spans="1:14" x14ac:dyDescent="0.2">
      <c r="A12136" t="s">
        <v>12324</v>
      </c>
      <c r="B12136" t="s">
        <v>36441</v>
      </c>
      <c r="I12136" t="s">
        <v>5</v>
      </c>
      <c r="J12136">
        <v>11933.06</v>
      </c>
      <c r="M12136">
        <v>11933.06</v>
      </c>
      <c r="N12136">
        <f t="shared" si="189"/>
        <v>0</v>
      </c>
    </row>
    <row r="12137" spans="1:14" x14ac:dyDescent="0.2">
      <c r="A12137" t="s">
        <v>12325</v>
      </c>
      <c r="B12137" t="s">
        <v>36442</v>
      </c>
      <c r="I12137" t="s">
        <v>3</v>
      </c>
      <c r="J12137">
        <v>36.11</v>
      </c>
      <c r="M12137">
        <v>36.11</v>
      </c>
      <c r="N12137">
        <f t="shared" si="189"/>
        <v>0</v>
      </c>
    </row>
    <row r="12138" spans="1:14" x14ac:dyDescent="0.2">
      <c r="A12138" t="s">
        <v>12326</v>
      </c>
      <c r="B12138" t="s">
        <v>36442</v>
      </c>
      <c r="I12138" t="s">
        <v>3</v>
      </c>
      <c r="J12138">
        <v>35.61</v>
      </c>
      <c r="M12138">
        <v>35.61</v>
      </c>
      <c r="N12138">
        <f t="shared" si="189"/>
        <v>0</v>
      </c>
    </row>
    <row r="12139" spans="1:14" x14ac:dyDescent="0.2">
      <c r="A12139" t="s">
        <v>26471</v>
      </c>
      <c r="B12139" t="s">
        <v>36443</v>
      </c>
      <c r="I12139" t="s">
        <v>3</v>
      </c>
      <c r="J12139">
        <v>22.12</v>
      </c>
      <c r="M12139">
        <v>22.12</v>
      </c>
      <c r="N12139">
        <f t="shared" si="189"/>
        <v>0</v>
      </c>
    </row>
    <row r="12140" spans="1:14" x14ac:dyDescent="0.2">
      <c r="A12140" t="s">
        <v>26472</v>
      </c>
      <c r="B12140" t="s">
        <v>36443</v>
      </c>
      <c r="I12140" t="s">
        <v>3</v>
      </c>
      <c r="J12140">
        <v>21.61</v>
      </c>
      <c r="M12140">
        <v>21.61</v>
      </c>
      <c r="N12140">
        <f t="shared" si="189"/>
        <v>0</v>
      </c>
    </row>
    <row r="12141" spans="1:14" x14ac:dyDescent="0.2">
      <c r="A12141" t="s">
        <v>12327</v>
      </c>
      <c r="B12141" t="s">
        <v>36444</v>
      </c>
      <c r="I12141" t="s">
        <v>3</v>
      </c>
      <c r="J12141">
        <v>288.49</v>
      </c>
      <c r="M12141">
        <v>288.49</v>
      </c>
      <c r="N12141">
        <f t="shared" si="189"/>
        <v>0</v>
      </c>
    </row>
    <row r="12142" spans="1:14" x14ac:dyDescent="0.2">
      <c r="A12142" t="s">
        <v>12328</v>
      </c>
      <c r="B12142" t="s">
        <v>36444</v>
      </c>
      <c r="I12142" t="s">
        <v>3</v>
      </c>
      <c r="J12142">
        <v>286.69</v>
      </c>
      <c r="M12142">
        <v>286.69</v>
      </c>
      <c r="N12142">
        <f t="shared" si="189"/>
        <v>0</v>
      </c>
    </row>
    <row r="12143" spans="1:14" x14ac:dyDescent="0.2">
      <c r="A12143" t="s">
        <v>12329</v>
      </c>
      <c r="B12143" t="s">
        <v>36445</v>
      </c>
      <c r="I12143" t="s">
        <v>3</v>
      </c>
      <c r="J12143">
        <v>421</v>
      </c>
      <c r="M12143">
        <v>421</v>
      </c>
      <c r="N12143">
        <f t="shared" si="189"/>
        <v>0</v>
      </c>
    </row>
    <row r="12144" spans="1:14" x14ac:dyDescent="0.2">
      <c r="A12144" t="s">
        <v>12330</v>
      </c>
      <c r="B12144" t="s">
        <v>36445</v>
      </c>
      <c r="I12144" t="s">
        <v>3</v>
      </c>
      <c r="J12144">
        <v>419.2</v>
      </c>
      <c r="M12144">
        <v>419.2</v>
      </c>
      <c r="N12144">
        <f t="shared" si="189"/>
        <v>0</v>
      </c>
    </row>
    <row r="12145" spans="1:14" x14ac:dyDescent="0.2">
      <c r="A12145" t="s">
        <v>12331</v>
      </c>
      <c r="B12145" t="s">
        <v>36446</v>
      </c>
      <c r="I12145" t="s">
        <v>3</v>
      </c>
      <c r="J12145">
        <v>552.35</v>
      </c>
      <c r="M12145">
        <v>552.35</v>
      </c>
      <c r="N12145">
        <f t="shared" si="189"/>
        <v>0</v>
      </c>
    </row>
    <row r="12146" spans="1:14" x14ac:dyDescent="0.2">
      <c r="A12146" t="s">
        <v>12332</v>
      </c>
      <c r="B12146" t="s">
        <v>36446</v>
      </c>
      <c r="I12146" t="s">
        <v>3</v>
      </c>
      <c r="J12146">
        <v>550.54999999999995</v>
      </c>
      <c r="M12146">
        <v>550.54999999999995</v>
      </c>
      <c r="N12146">
        <f t="shared" si="189"/>
        <v>0</v>
      </c>
    </row>
    <row r="12147" spans="1:14" x14ac:dyDescent="0.2">
      <c r="A12147" t="s">
        <v>12333</v>
      </c>
      <c r="B12147" t="s">
        <v>36447</v>
      </c>
      <c r="I12147" t="s">
        <v>3</v>
      </c>
      <c r="J12147">
        <v>681.38</v>
      </c>
      <c r="M12147">
        <v>681.38</v>
      </c>
      <c r="N12147">
        <f t="shared" si="189"/>
        <v>0</v>
      </c>
    </row>
    <row r="12148" spans="1:14" x14ac:dyDescent="0.2">
      <c r="A12148" t="s">
        <v>12334</v>
      </c>
      <c r="B12148" t="s">
        <v>36447</v>
      </c>
      <c r="I12148" t="s">
        <v>3</v>
      </c>
      <c r="J12148">
        <v>679.58</v>
      </c>
      <c r="M12148">
        <v>679.58</v>
      </c>
      <c r="N12148">
        <f t="shared" si="189"/>
        <v>0</v>
      </c>
    </row>
    <row r="12149" spans="1:14" x14ac:dyDescent="0.2">
      <c r="A12149" t="s">
        <v>12335</v>
      </c>
      <c r="B12149" t="s">
        <v>36448</v>
      </c>
      <c r="I12149" t="s">
        <v>5</v>
      </c>
      <c r="J12149">
        <v>736.88</v>
      </c>
      <c r="M12149">
        <v>736.88</v>
      </c>
      <c r="N12149">
        <f t="shared" si="189"/>
        <v>0</v>
      </c>
    </row>
    <row r="12150" spans="1:14" x14ac:dyDescent="0.2">
      <c r="A12150" t="s">
        <v>12336</v>
      </c>
      <c r="B12150" t="s">
        <v>36448</v>
      </c>
      <c r="I12150" t="s">
        <v>5</v>
      </c>
      <c r="J12150">
        <v>700.85</v>
      </c>
      <c r="M12150">
        <v>700.85</v>
      </c>
      <c r="N12150">
        <f t="shared" si="189"/>
        <v>0</v>
      </c>
    </row>
    <row r="12151" spans="1:14" x14ac:dyDescent="0.2">
      <c r="A12151" t="s">
        <v>12337</v>
      </c>
      <c r="B12151" t="s">
        <v>36449</v>
      </c>
      <c r="I12151" t="s">
        <v>5</v>
      </c>
      <c r="J12151">
        <v>720.15</v>
      </c>
      <c r="M12151">
        <v>720.15</v>
      </c>
      <c r="N12151">
        <f t="shared" si="189"/>
        <v>0</v>
      </c>
    </row>
    <row r="12152" spans="1:14" x14ac:dyDescent="0.2">
      <c r="A12152" t="s">
        <v>12338</v>
      </c>
      <c r="B12152" t="s">
        <v>36449</v>
      </c>
      <c r="I12152" t="s">
        <v>5</v>
      </c>
      <c r="J12152">
        <v>684.12</v>
      </c>
      <c r="M12152">
        <v>684.12</v>
      </c>
      <c r="N12152">
        <f t="shared" si="189"/>
        <v>0</v>
      </c>
    </row>
    <row r="12153" spans="1:14" x14ac:dyDescent="0.2">
      <c r="A12153" t="s">
        <v>12339</v>
      </c>
      <c r="B12153" t="s">
        <v>36450</v>
      </c>
      <c r="I12153" t="s">
        <v>5</v>
      </c>
      <c r="J12153">
        <v>685.93</v>
      </c>
      <c r="M12153">
        <v>685.93</v>
      </c>
      <c r="N12153">
        <f t="shared" si="189"/>
        <v>0</v>
      </c>
    </row>
    <row r="12154" spans="1:14" x14ac:dyDescent="0.2">
      <c r="A12154" t="s">
        <v>12340</v>
      </c>
      <c r="B12154" t="s">
        <v>36450</v>
      </c>
      <c r="I12154" t="s">
        <v>5</v>
      </c>
      <c r="J12154">
        <v>649.9</v>
      </c>
      <c r="M12154">
        <v>649.9</v>
      </c>
      <c r="N12154">
        <f t="shared" si="189"/>
        <v>0</v>
      </c>
    </row>
    <row r="12155" spans="1:14" x14ac:dyDescent="0.2">
      <c r="A12155" t="s">
        <v>12341</v>
      </c>
      <c r="B12155" t="s">
        <v>36451</v>
      </c>
      <c r="I12155" t="s">
        <v>5</v>
      </c>
      <c r="J12155">
        <v>666.06</v>
      </c>
      <c r="M12155">
        <v>666.06</v>
      </c>
      <c r="N12155">
        <f t="shared" si="189"/>
        <v>0</v>
      </c>
    </row>
    <row r="12156" spans="1:14" x14ac:dyDescent="0.2">
      <c r="A12156" t="s">
        <v>12342</v>
      </c>
      <c r="B12156" t="s">
        <v>36451</v>
      </c>
      <c r="I12156" t="s">
        <v>5</v>
      </c>
      <c r="J12156">
        <v>630.03</v>
      </c>
      <c r="M12156">
        <v>630.03</v>
      </c>
      <c r="N12156">
        <f t="shared" si="189"/>
        <v>0</v>
      </c>
    </row>
    <row r="12157" spans="1:14" x14ac:dyDescent="0.2">
      <c r="A12157" t="s">
        <v>12343</v>
      </c>
      <c r="B12157" t="s">
        <v>36452</v>
      </c>
      <c r="I12157" t="s">
        <v>5</v>
      </c>
      <c r="J12157">
        <v>660.77</v>
      </c>
      <c r="M12157">
        <v>660.77</v>
      </c>
      <c r="N12157">
        <f t="shared" si="189"/>
        <v>0</v>
      </c>
    </row>
    <row r="12158" spans="1:14" x14ac:dyDescent="0.2">
      <c r="A12158" t="s">
        <v>12344</v>
      </c>
      <c r="B12158" t="s">
        <v>36452</v>
      </c>
      <c r="I12158" t="s">
        <v>5</v>
      </c>
      <c r="J12158">
        <v>624.74</v>
      </c>
      <c r="M12158">
        <v>624.74</v>
      </c>
      <c r="N12158">
        <f t="shared" si="189"/>
        <v>0</v>
      </c>
    </row>
    <row r="12159" spans="1:14" x14ac:dyDescent="0.2">
      <c r="A12159" t="s">
        <v>26473</v>
      </c>
      <c r="B12159" t="s">
        <v>36453</v>
      </c>
      <c r="I12159" t="s">
        <v>5</v>
      </c>
      <c r="J12159">
        <v>1011.66</v>
      </c>
      <c r="M12159">
        <v>1011.66</v>
      </c>
      <c r="N12159">
        <f t="shared" si="189"/>
        <v>0</v>
      </c>
    </row>
    <row r="12160" spans="1:14" x14ac:dyDescent="0.2">
      <c r="A12160" t="s">
        <v>26474</v>
      </c>
      <c r="B12160" t="s">
        <v>36453</v>
      </c>
      <c r="I12160" t="s">
        <v>5</v>
      </c>
      <c r="J12160">
        <v>968.43</v>
      </c>
      <c r="M12160">
        <v>968.43</v>
      </c>
      <c r="N12160">
        <f t="shared" si="189"/>
        <v>0</v>
      </c>
    </row>
    <row r="12161" spans="1:14" x14ac:dyDescent="0.2">
      <c r="A12161" t="s">
        <v>12345</v>
      </c>
      <c r="B12161" t="s">
        <v>36454</v>
      </c>
      <c r="I12161" t="s">
        <v>5</v>
      </c>
      <c r="J12161">
        <v>284.81</v>
      </c>
      <c r="M12161">
        <v>284.81</v>
      </c>
      <c r="N12161">
        <f t="shared" si="189"/>
        <v>0</v>
      </c>
    </row>
    <row r="12162" spans="1:14" x14ac:dyDescent="0.2">
      <c r="A12162" t="s">
        <v>12346</v>
      </c>
      <c r="B12162" t="s">
        <v>36454</v>
      </c>
      <c r="I12162" t="s">
        <v>5</v>
      </c>
      <c r="J12162">
        <v>260.79000000000002</v>
      </c>
      <c r="M12162">
        <v>260.79000000000002</v>
      </c>
      <c r="N12162">
        <f t="shared" si="189"/>
        <v>0</v>
      </c>
    </row>
    <row r="12163" spans="1:14" x14ac:dyDescent="0.2">
      <c r="A12163" t="s">
        <v>12347</v>
      </c>
      <c r="B12163" t="s">
        <v>36455</v>
      </c>
      <c r="I12163" t="s">
        <v>5</v>
      </c>
      <c r="J12163">
        <v>284.81</v>
      </c>
      <c r="M12163">
        <v>284.81</v>
      </c>
      <c r="N12163">
        <f t="shared" si="189"/>
        <v>0</v>
      </c>
    </row>
    <row r="12164" spans="1:14" x14ac:dyDescent="0.2">
      <c r="A12164" t="s">
        <v>12348</v>
      </c>
      <c r="B12164" t="s">
        <v>36455</v>
      </c>
      <c r="I12164" t="s">
        <v>5</v>
      </c>
      <c r="J12164">
        <v>260.79000000000002</v>
      </c>
      <c r="M12164">
        <v>260.79000000000002</v>
      </c>
      <c r="N12164">
        <f t="shared" ref="N12164:N12227" si="190">J12164-M12164</f>
        <v>0</v>
      </c>
    </row>
    <row r="12165" spans="1:14" x14ac:dyDescent="0.2">
      <c r="A12165" t="s">
        <v>12349</v>
      </c>
      <c r="B12165" t="s">
        <v>36456</v>
      </c>
      <c r="I12165" t="s">
        <v>5</v>
      </c>
      <c r="J12165">
        <v>299.38</v>
      </c>
      <c r="M12165">
        <v>299.38</v>
      </c>
      <c r="N12165">
        <f t="shared" si="190"/>
        <v>0</v>
      </c>
    </row>
    <row r="12166" spans="1:14" x14ac:dyDescent="0.2">
      <c r="A12166" t="s">
        <v>12350</v>
      </c>
      <c r="B12166" t="s">
        <v>36456</v>
      </c>
      <c r="I12166" t="s">
        <v>5</v>
      </c>
      <c r="J12166">
        <v>275.36</v>
      </c>
      <c r="M12166">
        <v>275.36</v>
      </c>
      <c r="N12166">
        <f t="shared" si="190"/>
        <v>0</v>
      </c>
    </row>
    <row r="12167" spans="1:14" x14ac:dyDescent="0.2">
      <c r="A12167" t="s">
        <v>12351</v>
      </c>
      <c r="B12167" t="s">
        <v>36457</v>
      </c>
      <c r="I12167" t="s">
        <v>5</v>
      </c>
      <c r="J12167">
        <v>328.31</v>
      </c>
      <c r="M12167">
        <v>328.31</v>
      </c>
      <c r="N12167">
        <f t="shared" si="190"/>
        <v>0</v>
      </c>
    </row>
    <row r="12168" spans="1:14" x14ac:dyDescent="0.2">
      <c r="A12168" t="s">
        <v>12352</v>
      </c>
      <c r="B12168" t="s">
        <v>36457</v>
      </c>
      <c r="I12168" t="s">
        <v>5</v>
      </c>
      <c r="J12168">
        <v>304.29000000000002</v>
      </c>
      <c r="M12168">
        <v>304.29000000000002</v>
      </c>
      <c r="N12168">
        <f t="shared" si="190"/>
        <v>0</v>
      </c>
    </row>
    <row r="12169" spans="1:14" x14ac:dyDescent="0.2">
      <c r="A12169" t="s">
        <v>12353</v>
      </c>
      <c r="B12169" t="s">
        <v>36458</v>
      </c>
      <c r="I12169" t="s">
        <v>5</v>
      </c>
      <c r="J12169">
        <v>339.75</v>
      </c>
      <c r="M12169">
        <v>339.75</v>
      </c>
      <c r="N12169">
        <f t="shared" si="190"/>
        <v>0</v>
      </c>
    </row>
    <row r="12170" spans="1:14" x14ac:dyDescent="0.2">
      <c r="A12170" t="s">
        <v>12354</v>
      </c>
      <c r="B12170" t="s">
        <v>36458</v>
      </c>
      <c r="I12170" t="s">
        <v>5</v>
      </c>
      <c r="J12170">
        <v>315.73</v>
      </c>
      <c r="M12170">
        <v>315.73</v>
      </c>
      <c r="N12170">
        <f t="shared" si="190"/>
        <v>0</v>
      </c>
    </row>
    <row r="12171" spans="1:14" x14ac:dyDescent="0.2">
      <c r="A12171" t="s">
        <v>12355</v>
      </c>
      <c r="B12171" t="s">
        <v>36459</v>
      </c>
      <c r="I12171" t="s">
        <v>5</v>
      </c>
      <c r="J12171">
        <v>935.12</v>
      </c>
      <c r="M12171">
        <v>935.12</v>
      </c>
      <c r="N12171">
        <f t="shared" si="190"/>
        <v>0</v>
      </c>
    </row>
    <row r="12172" spans="1:14" x14ac:dyDescent="0.2">
      <c r="A12172" t="s">
        <v>12356</v>
      </c>
      <c r="B12172" t="s">
        <v>36459</v>
      </c>
      <c r="I12172" t="s">
        <v>5</v>
      </c>
      <c r="J12172">
        <v>899.09</v>
      </c>
      <c r="M12172">
        <v>899.09</v>
      </c>
      <c r="N12172">
        <f t="shared" si="190"/>
        <v>0</v>
      </c>
    </row>
    <row r="12173" spans="1:14" x14ac:dyDescent="0.2">
      <c r="A12173" t="s">
        <v>12357</v>
      </c>
      <c r="B12173" t="s">
        <v>36460</v>
      </c>
      <c r="I12173" t="s">
        <v>5</v>
      </c>
      <c r="J12173">
        <v>902.21</v>
      </c>
      <c r="M12173">
        <v>902.21</v>
      </c>
      <c r="N12173">
        <f t="shared" si="190"/>
        <v>0</v>
      </c>
    </row>
    <row r="12174" spans="1:14" x14ac:dyDescent="0.2">
      <c r="A12174" t="s">
        <v>12358</v>
      </c>
      <c r="B12174" t="s">
        <v>36460</v>
      </c>
      <c r="I12174" t="s">
        <v>5</v>
      </c>
      <c r="J12174">
        <v>866.18</v>
      </c>
      <c r="M12174">
        <v>866.18</v>
      </c>
      <c r="N12174">
        <f t="shared" si="190"/>
        <v>0</v>
      </c>
    </row>
    <row r="12175" spans="1:14" x14ac:dyDescent="0.2">
      <c r="A12175" t="s">
        <v>12359</v>
      </c>
      <c r="B12175" t="s">
        <v>36461</v>
      </c>
      <c r="I12175" t="s">
        <v>5</v>
      </c>
      <c r="J12175">
        <v>868.4</v>
      </c>
      <c r="M12175">
        <v>868.4</v>
      </c>
      <c r="N12175">
        <f t="shared" si="190"/>
        <v>0</v>
      </c>
    </row>
    <row r="12176" spans="1:14" x14ac:dyDescent="0.2">
      <c r="A12176" t="s">
        <v>12360</v>
      </c>
      <c r="B12176" t="s">
        <v>36461</v>
      </c>
      <c r="I12176" t="s">
        <v>5</v>
      </c>
      <c r="J12176">
        <v>832.37</v>
      </c>
      <c r="M12176">
        <v>832.37</v>
      </c>
      <c r="N12176">
        <f t="shared" si="190"/>
        <v>0</v>
      </c>
    </row>
    <row r="12177" spans="1:14" x14ac:dyDescent="0.2">
      <c r="A12177" t="s">
        <v>12361</v>
      </c>
      <c r="B12177" t="s">
        <v>36462</v>
      </c>
      <c r="I12177" t="s">
        <v>5</v>
      </c>
      <c r="J12177">
        <v>868.05</v>
      </c>
      <c r="M12177">
        <v>868.05</v>
      </c>
      <c r="N12177">
        <f t="shared" si="190"/>
        <v>0</v>
      </c>
    </row>
    <row r="12178" spans="1:14" x14ac:dyDescent="0.2">
      <c r="A12178" t="s">
        <v>12362</v>
      </c>
      <c r="B12178" t="s">
        <v>36462</v>
      </c>
      <c r="I12178" t="s">
        <v>5</v>
      </c>
      <c r="J12178">
        <v>832.02</v>
      </c>
      <c r="M12178">
        <v>832.02</v>
      </c>
      <c r="N12178">
        <f t="shared" si="190"/>
        <v>0</v>
      </c>
    </row>
    <row r="12179" spans="1:14" x14ac:dyDescent="0.2">
      <c r="A12179" t="s">
        <v>12363</v>
      </c>
      <c r="B12179" t="s">
        <v>36463</v>
      </c>
      <c r="I12179" t="s">
        <v>5</v>
      </c>
      <c r="J12179">
        <v>836.87</v>
      </c>
      <c r="M12179">
        <v>836.87</v>
      </c>
      <c r="N12179">
        <f t="shared" si="190"/>
        <v>0</v>
      </c>
    </row>
    <row r="12180" spans="1:14" x14ac:dyDescent="0.2">
      <c r="A12180" t="s">
        <v>12364</v>
      </c>
      <c r="B12180" t="s">
        <v>36463</v>
      </c>
      <c r="I12180" t="s">
        <v>5</v>
      </c>
      <c r="J12180">
        <v>800.84</v>
      </c>
      <c r="M12180">
        <v>800.84</v>
      </c>
      <c r="N12180">
        <f t="shared" si="190"/>
        <v>0</v>
      </c>
    </row>
    <row r="12181" spans="1:14" x14ac:dyDescent="0.2">
      <c r="A12181" t="s">
        <v>12365</v>
      </c>
      <c r="B12181" t="s">
        <v>36464</v>
      </c>
      <c r="I12181" t="s">
        <v>5</v>
      </c>
      <c r="J12181">
        <v>549.74</v>
      </c>
      <c r="M12181">
        <v>549.74</v>
      </c>
      <c r="N12181">
        <f t="shared" si="190"/>
        <v>0</v>
      </c>
    </row>
    <row r="12182" spans="1:14" x14ac:dyDescent="0.2">
      <c r="A12182" t="s">
        <v>12366</v>
      </c>
      <c r="B12182" t="s">
        <v>36464</v>
      </c>
      <c r="I12182" t="s">
        <v>5</v>
      </c>
      <c r="J12182">
        <v>525.72</v>
      </c>
      <c r="M12182">
        <v>525.72</v>
      </c>
      <c r="N12182">
        <f t="shared" si="190"/>
        <v>0</v>
      </c>
    </row>
    <row r="12183" spans="1:14" x14ac:dyDescent="0.2">
      <c r="A12183" t="s">
        <v>12367</v>
      </c>
      <c r="B12183" t="s">
        <v>36465</v>
      </c>
      <c r="I12183" t="s">
        <v>5</v>
      </c>
      <c r="J12183">
        <v>522.12</v>
      </c>
      <c r="M12183">
        <v>522.12</v>
      </c>
      <c r="N12183">
        <f t="shared" si="190"/>
        <v>0</v>
      </c>
    </row>
    <row r="12184" spans="1:14" x14ac:dyDescent="0.2">
      <c r="A12184" t="s">
        <v>12368</v>
      </c>
      <c r="B12184" t="s">
        <v>36465</v>
      </c>
      <c r="I12184" t="s">
        <v>5</v>
      </c>
      <c r="J12184">
        <v>498.1</v>
      </c>
      <c r="M12184">
        <v>498.1</v>
      </c>
      <c r="N12184">
        <f t="shared" si="190"/>
        <v>0</v>
      </c>
    </row>
    <row r="12185" spans="1:14" x14ac:dyDescent="0.2">
      <c r="A12185" t="s">
        <v>12369</v>
      </c>
      <c r="B12185" t="s">
        <v>36466</v>
      </c>
      <c r="I12185" t="s">
        <v>5</v>
      </c>
      <c r="J12185">
        <v>493.6</v>
      </c>
      <c r="M12185">
        <v>493.6</v>
      </c>
      <c r="N12185">
        <f t="shared" si="190"/>
        <v>0</v>
      </c>
    </row>
    <row r="12186" spans="1:14" x14ac:dyDescent="0.2">
      <c r="A12186" t="s">
        <v>12370</v>
      </c>
      <c r="B12186" t="s">
        <v>36466</v>
      </c>
      <c r="I12186" t="s">
        <v>5</v>
      </c>
      <c r="J12186">
        <v>469.58</v>
      </c>
      <c r="M12186">
        <v>469.58</v>
      </c>
      <c r="N12186">
        <f t="shared" si="190"/>
        <v>0</v>
      </c>
    </row>
    <row r="12187" spans="1:14" x14ac:dyDescent="0.2">
      <c r="A12187" t="s">
        <v>12371</v>
      </c>
      <c r="B12187" t="s">
        <v>36467</v>
      </c>
      <c r="I12187" t="s">
        <v>5</v>
      </c>
      <c r="J12187">
        <v>1172.83</v>
      </c>
      <c r="M12187">
        <v>1172.83</v>
      </c>
      <c r="N12187">
        <f t="shared" si="190"/>
        <v>0</v>
      </c>
    </row>
    <row r="12188" spans="1:14" x14ac:dyDescent="0.2">
      <c r="A12188" t="s">
        <v>12372</v>
      </c>
      <c r="B12188" t="s">
        <v>36467</v>
      </c>
      <c r="I12188" t="s">
        <v>5</v>
      </c>
      <c r="J12188">
        <v>1136.8</v>
      </c>
      <c r="M12188">
        <v>1136.8</v>
      </c>
      <c r="N12188">
        <f t="shared" si="190"/>
        <v>0</v>
      </c>
    </row>
    <row r="12189" spans="1:14" x14ac:dyDescent="0.2">
      <c r="A12189" t="s">
        <v>12373</v>
      </c>
      <c r="B12189" t="s">
        <v>36468</v>
      </c>
      <c r="I12189" t="s">
        <v>5</v>
      </c>
      <c r="J12189">
        <v>1160.33</v>
      </c>
      <c r="M12189">
        <v>1160.33</v>
      </c>
      <c r="N12189">
        <f t="shared" si="190"/>
        <v>0</v>
      </c>
    </row>
    <row r="12190" spans="1:14" x14ac:dyDescent="0.2">
      <c r="A12190" t="s">
        <v>12374</v>
      </c>
      <c r="B12190" t="s">
        <v>36468</v>
      </c>
      <c r="I12190" t="s">
        <v>5</v>
      </c>
      <c r="J12190">
        <v>1124.3</v>
      </c>
      <c r="M12190">
        <v>1124.3</v>
      </c>
      <c r="N12190">
        <f t="shared" si="190"/>
        <v>0</v>
      </c>
    </row>
    <row r="12191" spans="1:14" x14ac:dyDescent="0.2">
      <c r="A12191" t="s">
        <v>12375</v>
      </c>
      <c r="B12191" t="s">
        <v>36469</v>
      </c>
      <c r="I12191" t="s">
        <v>5</v>
      </c>
      <c r="J12191">
        <v>1092.21</v>
      </c>
      <c r="M12191">
        <v>1092.21</v>
      </c>
      <c r="N12191">
        <f t="shared" si="190"/>
        <v>0</v>
      </c>
    </row>
    <row r="12192" spans="1:14" x14ac:dyDescent="0.2">
      <c r="A12192" t="s">
        <v>12376</v>
      </c>
      <c r="B12192" t="s">
        <v>36469</v>
      </c>
      <c r="I12192" t="s">
        <v>5</v>
      </c>
      <c r="J12192">
        <v>1056.18</v>
      </c>
      <c r="M12192">
        <v>1056.18</v>
      </c>
      <c r="N12192">
        <f t="shared" si="190"/>
        <v>0</v>
      </c>
    </row>
    <row r="12193" spans="1:14" x14ac:dyDescent="0.2">
      <c r="A12193" t="s">
        <v>12377</v>
      </c>
      <c r="B12193" t="s">
        <v>36470</v>
      </c>
      <c r="I12193" t="s">
        <v>5</v>
      </c>
      <c r="J12193">
        <v>787.45</v>
      </c>
      <c r="M12193">
        <v>787.45</v>
      </c>
      <c r="N12193">
        <f t="shared" si="190"/>
        <v>0</v>
      </c>
    </row>
    <row r="12194" spans="1:14" x14ac:dyDescent="0.2">
      <c r="A12194" t="s">
        <v>12378</v>
      </c>
      <c r="B12194" t="s">
        <v>36470</v>
      </c>
      <c r="I12194" t="s">
        <v>5</v>
      </c>
      <c r="J12194">
        <v>763.43</v>
      </c>
      <c r="M12194">
        <v>763.43</v>
      </c>
      <c r="N12194">
        <f t="shared" si="190"/>
        <v>0</v>
      </c>
    </row>
    <row r="12195" spans="1:14" x14ac:dyDescent="0.2">
      <c r="A12195" t="s">
        <v>12379</v>
      </c>
      <c r="B12195" t="s">
        <v>36471</v>
      </c>
      <c r="I12195" t="s">
        <v>5</v>
      </c>
      <c r="J12195">
        <v>780.24</v>
      </c>
      <c r="M12195">
        <v>780.24</v>
      </c>
      <c r="N12195">
        <f t="shared" si="190"/>
        <v>0</v>
      </c>
    </row>
    <row r="12196" spans="1:14" x14ac:dyDescent="0.2">
      <c r="A12196" t="s">
        <v>12380</v>
      </c>
      <c r="B12196" t="s">
        <v>36471</v>
      </c>
      <c r="I12196" t="s">
        <v>5</v>
      </c>
      <c r="J12196">
        <v>756.22</v>
      </c>
      <c r="M12196">
        <v>756.22</v>
      </c>
      <c r="N12196">
        <f t="shared" si="190"/>
        <v>0</v>
      </c>
    </row>
    <row r="12197" spans="1:14" x14ac:dyDescent="0.2">
      <c r="A12197" t="s">
        <v>12381</v>
      </c>
      <c r="B12197" t="s">
        <v>36472</v>
      </c>
      <c r="I12197" t="s">
        <v>5</v>
      </c>
      <c r="J12197">
        <v>717.41</v>
      </c>
      <c r="M12197">
        <v>717.41</v>
      </c>
      <c r="N12197">
        <f t="shared" si="190"/>
        <v>0</v>
      </c>
    </row>
    <row r="12198" spans="1:14" x14ac:dyDescent="0.2">
      <c r="A12198" t="s">
        <v>12382</v>
      </c>
      <c r="B12198" t="s">
        <v>36472</v>
      </c>
      <c r="I12198" t="s">
        <v>5</v>
      </c>
      <c r="J12198">
        <v>693.39</v>
      </c>
      <c r="M12198">
        <v>693.39</v>
      </c>
      <c r="N12198">
        <f t="shared" si="190"/>
        <v>0</v>
      </c>
    </row>
    <row r="12199" spans="1:14" x14ac:dyDescent="0.2">
      <c r="A12199" t="s">
        <v>12383</v>
      </c>
      <c r="B12199" t="s">
        <v>36473</v>
      </c>
      <c r="I12199" t="s">
        <v>5</v>
      </c>
      <c r="J12199">
        <v>790.15</v>
      </c>
      <c r="M12199">
        <v>790.15</v>
      </c>
      <c r="N12199">
        <f t="shared" si="190"/>
        <v>0</v>
      </c>
    </row>
    <row r="12200" spans="1:14" x14ac:dyDescent="0.2">
      <c r="A12200" t="s">
        <v>12384</v>
      </c>
      <c r="B12200" t="s">
        <v>36473</v>
      </c>
      <c r="I12200" t="s">
        <v>5</v>
      </c>
      <c r="J12200">
        <v>754.12</v>
      </c>
      <c r="M12200">
        <v>754.12</v>
      </c>
      <c r="N12200">
        <f t="shared" si="190"/>
        <v>0</v>
      </c>
    </row>
    <row r="12201" spans="1:14" x14ac:dyDescent="0.2">
      <c r="A12201" t="s">
        <v>12385</v>
      </c>
      <c r="B12201" t="s">
        <v>36474</v>
      </c>
      <c r="I12201" t="s">
        <v>5</v>
      </c>
      <c r="J12201">
        <v>884.83</v>
      </c>
      <c r="M12201">
        <v>884.83</v>
      </c>
      <c r="N12201">
        <f t="shared" si="190"/>
        <v>0</v>
      </c>
    </row>
    <row r="12202" spans="1:14" x14ac:dyDescent="0.2">
      <c r="A12202" t="s">
        <v>12386</v>
      </c>
      <c r="B12202" t="s">
        <v>36474</v>
      </c>
      <c r="I12202" t="s">
        <v>5</v>
      </c>
      <c r="J12202">
        <v>848.8</v>
      </c>
      <c r="M12202">
        <v>848.8</v>
      </c>
      <c r="N12202">
        <f t="shared" si="190"/>
        <v>0</v>
      </c>
    </row>
    <row r="12203" spans="1:14" x14ac:dyDescent="0.2">
      <c r="A12203" t="s">
        <v>12387</v>
      </c>
      <c r="B12203" t="s">
        <v>36475</v>
      </c>
      <c r="I12203" t="s">
        <v>5</v>
      </c>
      <c r="J12203">
        <v>852.86</v>
      </c>
      <c r="M12203">
        <v>852.86</v>
      </c>
      <c r="N12203">
        <f t="shared" si="190"/>
        <v>0</v>
      </c>
    </row>
    <row r="12204" spans="1:14" x14ac:dyDescent="0.2">
      <c r="A12204" t="s">
        <v>12388</v>
      </c>
      <c r="B12204" t="s">
        <v>36475</v>
      </c>
      <c r="I12204" t="s">
        <v>5</v>
      </c>
      <c r="J12204">
        <v>816.83</v>
      </c>
      <c r="M12204">
        <v>816.83</v>
      </c>
      <c r="N12204">
        <f t="shared" si="190"/>
        <v>0</v>
      </c>
    </row>
    <row r="12205" spans="1:14" x14ac:dyDescent="0.2">
      <c r="A12205" t="s">
        <v>12389</v>
      </c>
      <c r="B12205" t="s">
        <v>36476</v>
      </c>
      <c r="I12205" t="s">
        <v>5</v>
      </c>
      <c r="J12205">
        <v>820</v>
      </c>
      <c r="M12205">
        <v>820</v>
      </c>
      <c r="N12205">
        <f t="shared" si="190"/>
        <v>0</v>
      </c>
    </row>
    <row r="12206" spans="1:14" x14ac:dyDescent="0.2">
      <c r="A12206" t="s">
        <v>12390</v>
      </c>
      <c r="B12206" t="s">
        <v>36476</v>
      </c>
      <c r="I12206" t="s">
        <v>5</v>
      </c>
      <c r="J12206">
        <v>783.97</v>
      </c>
      <c r="M12206">
        <v>783.97</v>
      </c>
      <c r="N12206">
        <f t="shared" si="190"/>
        <v>0</v>
      </c>
    </row>
    <row r="12207" spans="1:14" x14ac:dyDescent="0.2">
      <c r="A12207" t="s">
        <v>12391</v>
      </c>
      <c r="B12207" t="s">
        <v>36477</v>
      </c>
      <c r="I12207" t="s">
        <v>5</v>
      </c>
      <c r="J12207">
        <v>549.74</v>
      </c>
      <c r="M12207">
        <v>549.74</v>
      </c>
      <c r="N12207">
        <f t="shared" si="190"/>
        <v>0</v>
      </c>
    </row>
    <row r="12208" spans="1:14" x14ac:dyDescent="0.2">
      <c r="A12208" t="s">
        <v>12392</v>
      </c>
      <c r="B12208" t="s">
        <v>36477</v>
      </c>
      <c r="I12208" t="s">
        <v>5</v>
      </c>
      <c r="J12208">
        <v>525.72</v>
      </c>
      <c r="M12208">
        <v>525.72</v>
      </c>
      <c r="N12208">
        <f t="shared" si="190"/>
        <v>0</v>
      </c>
    </row>
    <row r="12209" spans="1:14" x14ac:dyDescent="0.2">
      <c r="A12209" t="s">
        <v>12393</v>
      </c>
      <c r="B12209" t="s">
        <v>36478</v>
      </c>
      <c r="I12209" t="s">
        <v>5</v>
      </c>
      <c r="J12209">
        <v>522.12</v>
      </c>
      <c r="M12209">
        <v>522.12</v>
      </c>
      <c r="N12209">
        <f t="shared" si="190"/>
        <v>0</v>
      </c>
    </row>
    <row r="12210" spans="1:14" x14ac:dyDescent="0.2">
      <c r="A12210" t="s">
        <v>12394</v>
      </c>
      <c r="B12210" t="s">
        <v>36478</v>
      </c>
      <c r="I12210" t="s">
        <v>5</v>
      </c>
      <c r="J12210">
        <v>498.1</v>
      </c>
      <c r="M12210">
        <v>498.1</v>
      </c>
      <c r="N12210">
        <f t="shared" si="190"/>
        <v>0</v>
      </c>
    </row>
    <row r="12211" spans="1:14" x14ac:dyDescent="0.2">
      <c r="A12211" t="s">
        <v>12395</v>
      </c>
      <c r="B12211" t="s">
        <v>36479</v>
      </c>
      <c r="I12211" t="s">
        <v>5</v>
      </c>
      <c r="J12211">
        <v>493.6</v>
      </c>
      <c r="M12211">
        <v>493.6</v>
      </c>
      <c r="N12211">
        <f t="shared" si="190"/>
        <v>0</v>
      </c>
    </row>
    <row r="12212" spans="1:14" x14ac:dyDescent="0.2">
      <c r="A12212" t="s">
        <v>12396</v>
      </c>
      <c r="B12212" t="s">
        <v>36479</v>
      </c>
      <c r="I12212" t="s">
        <v>5</v>
      </c>
      <c r="J12212">
        <v>469.58</v>
      </c>
      <c r="M12212">
        <v>469.58</v>
      </c>
      <c r="N12212">
        <f t="shared" si="190"/>
        <v>0</v>
      </c>
    </row>
    <row r="12213" spans="1:14" x14ac:dyDescent="0.2">
      <c r="A12213" t="s">
        <v>12397</v>
      </c>
      <c r="B12213" t="s">
        <v>36480</v>
      </c>
      <c r="I12213" t="s">
        <v>5</v>
      </c>
      <c r="J12213">
        <v>290.63</v>
      </c>
      <c r="M12213">
        <v>290.63</v>
      </c>
      <c r="N12213">
        <f t="shared" si="190"/>
        <v>0</v>
      </c>
    </row>
    <row r="12214" spans="1:14" x14ac:dyDescent="0.2">
      <c r="A12214" t="s">
        <v>12398</v>
      </c>
      <c r="B12214" t="s">
        <v>36480</v>
      </c>
      <c r="I12214" t="s">
        <v>5</v>
      </c>
      <c r="J12214">
        <v>266.61</v>
      </c>
      <c r="M12214">
        <v>266.61</v>
      </c>
      <c r="N12214">
        <f t="shared" si="190"/>
        <v>0</v>
      </c>
    </row>
    <row r="12215" spans="1:14" x14ac:dyDescent="0.2">
      <c r="A12215" t="s">
        <v>12399</v>
      </c>
      <c r="B12215" t="s">
        <v>36481</v>
      </c>
      <c r="I12215" t="s">
        <v>5</v>
      </c>
      <c r="J12215">
        <v>280.19</v>
      </c>
      <c r="M12215">
        <v>280.19</v>
      </c>
      <c r="N12215">
        <f t="shared" si="190"/>
        <v>0</v>
      </c>
    </row>
    <row r="12216" spans="1:14" x14ac:dyDescent="0.2">
      <c r="A12216" t="s">
        <v>12400</v>
      </c>
      <c r="B12216" t="s">
        <v>36481</v>
      </c>
      <c r="I12216" t="s">
        <v>5</v>
      </c>
      <c r="J12216">
        <v>256.17</v>
      </c>
      <c r="M12216">
        <v>256.17</v>
      </c>
      <c r="N12216">
        <f t="shared" si="190"/>
        <v>0</v>
      </c>
    </row>
    <row r="12217" spans="1:14" x14ac:dyDescent="0.2">
      <c r="A12217" t="s">
        <v>12401</v>
      </c>
      <c r="B12217" t="s">
        <v>36482</v>
      </c>
      <c r="I12217" t="s">
        <v>5</v>
      </c>
      <c r="J12217">
        <v>266.61</v>
      </c>
      <c r="M12217">
        <v>266.61</v>
      </c>
      <c r="N12217">
        <f t="shared" si="190"/>
        <v>0</v>
      </c>
    </row>
    <row r="12218" spans="1:14" x14ac:dyDescent="0.2">
      <c r="A12218" t="s">
        <v>12402</v>
      </c>
      <c r="B12218" t="s">
        <v>36482</v>
      </c>
      <c r="I12218" t="s">
        <v>5</v>
      </c>
      <c r="J12218">
        <v>242.59</v>
      </c>
      <c r="M12218">
        <v>242.59</v>
      </c>
      <c r="N12218">
        <f t="shared" si="190"/>
        <v>0</v>
      </c>
    </row>
    <row r="12219" spans="1:14" x14ac:dyDescent="0.2">
      <c r="A12219" t="s">
        <v>12403</v>
      </c>
      <c r="B12219" t="s">
        <v>36483</v>
      </c>
      <c r="I12219" t="s">
        <v>5</v>
      </c>
      <c r="J12219">
        <v>445.81</v>
      </c>
      <c r="M12219">
        <v>445.81</v>
      </c>
      <c r="N12219">
        <f t="shared" si="190"/>
        <v>0</v>
      </c>
    </row>
    <row r="12220" spans="1:14" x14ac:dyDescent="0.2">
      <c r="A12220" t="s">
        <v>12404</v>
      </c>
      <c r="B12220" t="s">
        <v>36483</v>
      </c>
      <c r="I12220" t="s">
        <v>5</v>
      </c>
      <c r="J12220">
        <v>421.79</v>
      </c>
      <c r="M12220">
        <v>421.79</v>
      </c>
      <c r="N12220">
        <f t="shared" si="190"/>
        <v>0</v>
      </c>
    </row>
    <row r="12221" spans="1:14" x14ac:dyDescent="0.2">
      <c r="A12221" t="s">
        <v>12405</v>
      </c>
      <c r="B12221" t="s">
        <v>36484</v>
      </c>
      <c r="I12221" t="s">
        <v>5</v>
      </c>
      <c r="J12221">
        <v>424.43</v>
      </c>
      <c r="M12221">
        <v>424.43</v>
      </c>
      <c r="N12221">
        <f t="shared" si="190"/>
        <v>0</v>
      </c>
    </row>
    <row r="12222" spans="1:14" x14ac:dyDescent="0.2">
      <c r="A12222" t="s">
        <v>12406</v>
      </c>
      <c r="B12222" t="s">
        <v>36484</v>
      </c>
      <c r="I12222" t="s">
        <v>5</v>
      </c>
      <c r="J12222">
        <v>400.42</v>
      </c>
      <c r="M12222">
        <v>400.42</v>
      </c>
      <c r="N12222">
        <f t="shared" si="190"/>
        <v>0</v>
      </c>
    </row>
    <row r="12223" spans="1:14" x14ac:dyDescent="0.2">
      <c r="A12223" t="s">
        <v>26475</v>
      </c>
      <c r="B12223" t="s">
        <v>36485</v>
      </c>
      <c r="I12223" t="s">
        <v>5</v>
      </c>
      <c r="J12223">
        <v>499.84</v>
      </c>
      <c r="M12223">
        <v>499.84</v>
      </c>
      <c r="N12223">
        <f t="shared" si="190"/>
        <v>0</v>
      </c>
    </row>
    <row r="12224" spans="1:14" x14ac:dyDescent="0.2">
      <c r="A12224" t="s">
        <v>26476</v>
      </c>
      <c r="B12224" t="s">
        <v>36485</v>
      </c>
      <c r="I12224" t="s">
        <v>5</v>
      </c>
      <c r="J12224">
        <v>475.82</v>
      </c>
      <c r="M12224">
        <v>475.82</v>
      </c>
      <c r="N12224">
        <f t="shared" si="190"/>
        <v>0</v>
      </c>
    </row>
    <row r="12225" spans="1:14" x14ac:dyDescent="0.2">
      <c r="A12225" t="s">
        <v>12407</v>
      </c>
      <c r="B12225" t="s">
        <v>36486</v>
      </c>
      <c r="I12225" t="s">
        <v>5</v>
      </c>
      <c r="J12225">
        <v>1170.93</v>
      </c>
      <c r="M12225">
        <v>1170.93</v>
      </c>
      <c r="N12225">
        <f t="shared" si="190"/>
        <v>0</v>
      </c>
    </row>
    <row r="12226" spans="1:14" x14ac:dyDescent="0.2">
      <c r="A12226" t="s">
        <v>12408</v>
      </c>
      <c r="B12226" t="s">
        <v>36486</v>
      </c>
      <c r="I12226" t="s">
        <v>5</v>
      </c>
      <c r="J12226">
        <v>1134.9000000000001</v>
      </c>
      <c r="M12226">
        <v>1134.9000000000001</v>
      </c>
      <c r="N12226">
        <f t="shared" si="190"/>
        <v>0</v>
      </c>
    </row>
    <row r="12227" spans="1:14" x14ac:dyDescent="0.2">
      <c r="A12227" t="s">
        <v>12409</v>
      </c>
      <c r="B12227" t="s">
        <v>36487</v>
      </c>
      <c r="I12227" t="s">
        <v>5</v>
      </c>
      <c r="J12227">
        <v>1165.6400000000001</v>
      </c>
      <c r="M12227">
        <v>1165.6400000000001</v>
      </c>
      <c r="N12227">
        <f t="shared" si="190"/>
        <v>0</v>
      </c>
    </row>
    <row r="12228" spans="1:14" x14ac:dyDescent="0.2">
      <c r="A12228" t="s">
        <v>12410</v>
      </c>
      <c r="B12228" t="s">
        <v>36487</v>
      </c>
      <c r="I12228" t="s">
        <v>5</v>
      </c>
      <c r="J12228">
        <v>1129.6099999999999</v>
      </c>
      <c r="M12228">
        <v>1129.6099999999999</v>
      </c>
      <c r="N12228">
        <f t="shared" ref="N12228:N12291" si="191">J12228-M12228</f>
        <v>0</v>
      </c>
    </row>
    <row r="12229" spans="1:14" x14ac:dyDescent="0.2">
      <c r="A12229" t="s">
        <v>12411</v>
      </c>
      <c r="B12229" t="s">
        <v>36488</v>
      </c>
      <c r="I12229" t="s">
        <v>5</v>
      </c>
      <c r="J12229">
        <v>1333.18</v>
      </c>
      <c r="M12229">
        <v>1333.18</v>
      </c>
      <c r="N12229">
        <f t="shared" si="191"/>
        <v>0</v>
      </c>
    </row>
    <row r="12230" spans="1:14" x14ac:dyDescent="0.2">
      <c r="A12230" t="s">
        <v>12412</v>
      </c>
      <c r="B12230" t="s">
        <v>36488</v>
      </c>
      <c r="I12230" t="s">
        <v>5</v>
      </c>
      <c r="J12230">
        <v>1294.1500000000001</v>
      </c>
      <c r="M12230">
        <v>1294.1500000000001</v>
      </c>
      <c r="N12230">
        <f t="shared" si="191"/>
        <v>0</v>
      </c>
    </row>
    <row r="12231" spans="1:14" x14ac:dyDescent="0.2">
      <c r="A12231" t="s">
        <v>12413</v>
      </c>
      <c r="B12231" t="s">
        <v>36489</v>
      </c>
      <c r="I12231" t="s">
        <v>5</v>
      </c>
      <c r="J12231">
        <v>1325.26</v>
      </c>
      <c r="M12231">
        <v>1325.26</v>
      </c>
      <c r="N12231">
        <f t="shared" si="191"/>
        <v>0</v>
      </c>
    </row>
    <row r="12232" spans="1:14" x14ac:dyDescent="0.2">
      <c r="A12232" t="s">
        <v>12414</v>
      </c>
      <c r="B12232" t="s">
        <v>36489</v>
      </c>
      <c r="I12232" t="s">
        <v>5</v>
      </c>
      <c r="J12232">
        <v>1286.23</v>
      </c>
      <c r="M12232">
        <v>1286.23</v>
      </c>
      <c r="N12232">
        <f t="shared" si="191"/>
        <v>0</v>
      </c>
    </row>
    <row r="12233" spans="1:14" x14ac:dyDescent="0.2">
      <c r="A12233" t="s">
        <v>12415</v>
      </c>
      <c r="B12233" t="s">
        <v>36490</v>
      </c>
      <c r="I12233" t="s">
        <v>5</v>
      </c>
      <c r="J12233">
        <v>1317.34</v>
      </c>
      <c r="M12233">
        <v>1317.34</v>
      </c>
      <c r="N12233">
        <f t="shared" si="191"/>
        <v>0</v>
      </c>
    </row>
    <row r="12234" spans="1:14" x14ac:dyDescent="0.2">
      <c r="A12234" t="s">
        <v>12416</v>
      </c>
      <c r="B12234" t="s">
        <v>36490</v>
      </c>
      <c r="I12234" t="s">
        <v>5</v>
      </c>
      <c r="J12234">
        <v>1278.31</v>
      </c>
      <c r="M12234">
        <v>1278.31</v>
      </c>
      <c r="N12234">
        <f t="shared" si="191"/>
        <v>0</v>
      </c>
    </row>
    <row r="12235" spans="1:14" x14ac:dyDescent="0.2">
      <c r="A12235" t="s">
        <v>12417</v>
      </c>
      <c r="B12235" t="s">
        <v>36491</v>
      </c>
      <c r="I12235" t="s">
        <v>5</v>
      </c>
      <c r="J12235">
        <v>2217.83</v>
      </c>
      <c r="M12235">
        <v>2217.83</v>
      </c>
      <c r="N12235">
        <f t="shared" si="191"/>
        <v>0</v>
      </c>
    </row>
    <row r="12236" spans="1:14" x14ac:dyDescent="0.2">
      <c r="A12236" t="s">
        <v>12418</v>
      </c>
      <c r="B12236" t="s">
        <v>36491</v>
      </c>
      <c r="I12236" t="s">
        <v>5</v>
      </c>
      <c r="J12236">
        <v>2145.77</v>
      </c>
      <c r="M12236">
        <v>2145.77</v>
      </c>
      <c r="N12236">
        <f t="shared" si="191"/>
        <v>0</v>
      </c>
    </row>
    <row r="12237" spans="1:14" x14ac:dyDescent="0.2">
      <c r="A12237" t="s">
        <v>12419</v>
      </c>
      <c r="B12237" t="s">
        <v>36492</v>
      </c>
      <c r="I12237" t="s">
        <v>5</v>
      </c>
      <c r="J12237">
        <v>2233.6799999999998</v>
      </c>
      <c r="M12237">
        <v>2233.6799999999998</v>
      </c>
      <c r="N12237">
        <f t="shared" si="191"/>
        <v>0</v>
      </c>
    </row>
    <row r="12238" spans="1:14" x14ac:dyDescent="0.2">
      <c r="A12238" t="s">
        <v>12420</v>
      </c>
      <c r="B12238" t="s">
        <v>36492</v>
      </c>
      <c r="I12238" t="s">
        <v>5</v>
      </c>
      <c r="J12238">
        <v>2161.62</v>
      </c>
      <c r="M12238">
        <v>2161.62</v>
      </c>
      <c r="N12238">
        <f t="shared" si="191"/>
        <v>0</v>
      </c>
    </row>
    <row r="12239" spans="1:14" x14ac:dyDescent="0.2">
      <c r="A12239" t="s">
        <v>12421</v>
      </c>
      <c r="B12239" t="s">
        <v>36493</v>
      </c>
      <c r="I12239" t="s">
        <v>5</v>
      </c>
      <c r="J12239">
        <v>2765.11</v>
      </c>
      <c r="M12239">
        <v>2765.11</v>
      </c>
      <c r="N12239">
        <f t="shared" si="191"/>
        <v>0</v>
      </c>
    </row>
    <row r="12240" spans="1:14" x14ac:dyDescent="0.2">
      <c r="A12240" t="s">
        <v>12422</v>
      </c>
      <c r="B12240" t="s">
        <v>36493</v>
      </c>
      <c r="I12240" t="s">
        <v>5</v>
      </c>
      <c r="J12240">
        <v>2687.04</v>
      </c>
      <c r="M12240">
        <v>2687.04</v>
      </c>
      <c r="N12240">
        <f t="shared" si="191"/>
        <v>0</v>
      </c>
    </row>
    <row r="12241" spans="1:14" x14ac:dyDescent="0.2">
      <c r="A12241" t="s">
        <v>12423</v>
      </c>
      <c r="B12241" t="s">
        <v>36494</v>
      </c>
      <c r="I12241" t="s">
        <v>5</v>
      </c>
      <c r="J12241">
        <v>785.55</v>
      </c>
      <c r="M12241">
        <v>785.55</v>
      </c>
      <c r="N12241">
        <f t="shared" si="191"/>
        <v>0</v>
      </c>
    </row>
    <row r="12242" spans="1:14" x14ac:dyDescent="0.2">
      <c r="A12242" t="s">
        <v>12424</v>
      </c>
      <c r="B12242" t="s">
        <v>36494</v>
      </c>
      <c r="I12242" t="s">
        <v>5</v>
      </c>
      <c r="J12242">
        <v>761.53</v>
      </c>
      <c r="M12242">
        <v>761.53</v>
      </c>
      <c r="N12242">
        <f t="shared" si="191"/>
        <v>0</v>
      </c>
    </row>
    <row r="12243" spans="1:14" x14ac:dyDescent="0.2">
      <c r="A12243" t="s">
        <v>12425</v>
      </c>
      <c r="B12243" t="s">
        <v>36495</v>
      </c>
      <c r="I12243" t="s">
        <v>5</v>
      </c>
      <c r="J12243">
        <v>785.55</v>
      </c>
      <c r="M12243">
        <v>785.55</v>
      </c>
      <c r="N12243">
        <f t="shared" si="191"/>
        <v>0</v>
      </c>
    </row>
    <row r="12244" spans="1:14" x14ac:dyDescent="0.2">
      <c r="A12244" t="s">
        <v>12426</v>
      </c>
      <c r="B12244" t="s">
        <v>36495</v>
      </c>
      <c r="I12244" t="s">
        <v>5</v>
      </c>
      <c r="J12244">
        <v>761.53</v>
      </c>
      <c r="M12244">
        <v>761.53</v>
      </c>
      <c r="N12244">
        <f t="shared" si="191"/>
        <v>0</v>
      </c>
    </row>
    <row r="12245" spans="1:14" x14ac:dyDescent="0.2">
      <c r="A12245" t="s">
        <v>12427</v>
      </c>
      <c r="B12245" t="s">
        <v>36496</v>
      </c>
      <c r="I12245" t="s">
        <v>5</v>
      </c>
      <c r="J12245">
        <v>1328.29</v>
      </c>
      <c r="M12245">
        <v>1328.29</v>
      </c>
      <c r="N12245">
        <f t="shared" si="191"/>
        <v>0</v>
      </c>
    </row>
    <row r="12246" spans="1:14" x14ac:dyDescent="0.2">
      <c r="A12246" t="s">
        <v>12428</v>
      </c>
      <c r="B12246" t="s">
        <v>36496</v>
      </c>
      <c r="I12246" t="s">
        <v>5</v>
      </c>
      <c r="J12246">
        <v>1292.26</v>
      </c>
      <c r="M12246">
        <v>1292.26</v>
      </c>
      <c r="N12246">
        <f t="shared" si="191"/>
        <v>0</v>
      </c>
    </row>
    <row r="12247" spans="1:14" x14ac:dyDescent="0.2">
      <c r="A12247" t="s">
        <v>12429</v>
      </c>
      <c r="B12247" t="s">
        <v>36497</v>
      </c>
      <c r="I12247" t="s">
        <v>5</v>
      </c>
      <c r="J12247">
        <v>1321.16</v>
      </c>
      <c r="M12247">
        <v>1321.16</v>
      </c>
      <c r="N12247">
        <f t="shared" si="191"/>
        <v>0</v>
      </c>
    </row>
    <row r="12248" spans="1:14" x14ac:dyDescent="0.2">
      <c r="A12248" t="s">
        <v>12430</v>
      </c>
      <c r="B12248" t="s">
        <v>36497</v>
      </c>
      <c r="I12248" t="s">
        <v>5</v>
      </c>
      <c r="J12248">
        <v>1285.1300000000001</v>
      </c>
      <c r="M12248">
        <v>1285.1300000000001</v>
      </c>
      <c r="N12248">
        <f t="shared" si="191"/>
        <v>0</v>
      </c>
    </row>
    <row r="12249" spans="1:14" x14ac:dyDescent="0.2">
      <c r="A12249" t="s">
        <v>12431</v>
      </c>
      <c r="B12249" t="s">
        <v>36498</v>
      </c>
      <c r="I12249" t="s">
        <v>5</v>
      </c>
      <c r="J12249">
        <v>1313</v>
      </c>
      <c r="M12249">
        <v>1313</v>
      </c>
      <c r="N12249">
        <f t="shared" si="191"/>
        <v>0</v>
      </c>
    </row>
    <row r="12250" spans="1:14" x14ac:dyDescent="0.2">
      <c r="A12250" t="s">
        <v>12432</v>
      </c>
      <c r="B12250" t="s">
        <v>36498</v>
      </c>
      <c r="I12250" t="s">
        <v>5</v>
      </c>
      <c r="J12250">
        <v>1276.97</v>
      </c>
      <c r="M12250">
        <v>1276.97</v>
      </c>
      <c r="N12250">
        <f t="shared" si="191"/>
        <v>0</v>
      </c>
    </row>
    <row r="12251" spans="1:14" x14ac:dyDescent="0.2">
      <c r="A12251" t="s">
        <v>12433</v>
      </c>
      <c r="B12251" t="s">
        <v>36499</v>
      </c>
      <c r="I12251" t="s">
        <v>5</v>
      </c>
      <c r="J12251">
        <v>1697.79</v>
      </c>
      <c r="M12251">
        <v>1697.79</v>
      </c>
      <c r="N12251">
        <f t="shared" si="191"/>
        <v>0</v>
      </c>
    </row>
    <row r="12252" spans="1:14" x14ac:dyDescent="0.2">
      <c r="A12252" t="s">
        <v>12434</v>
      </c>
      <c r="B12252" t="s">
        <v>36499</v>
      </c>
      <c r="I12252" t="s">
        <v>5</v>
      </c>
      <c r="J12252">
        <v>1649.76</v>
      </c>
      <c r="M12252">
        <v>1649.76</v>
      </c>
      <c r="N12252">
        <f t="shared" si="191"/>
        <v>0</v>
      </c>
    </row>
    <row r="12253" spans="1:14" x14ac:dyDescent="0.2">
      <c r="A12253" t="s">
        <v>12435</v>
      </c>
      <c r="B12253" t="s">
        <v>36500</v>
      </c>
      <c r="I12253" t="s">
        <v>5</v>
      </c>
      <c r="J12253">
        <v>1663.21</v>
      </c>
      <c r="M12253">
        <v>1663.21</v>
      </c>
      <c r="N12253">
        <f t="shared" si="191"/>
        <v>0</v>
      </c>
    </row>
    <row r="12254" spans="1:14" x14ac:dyDescent="0.2">
      <c r="A12254" t="s">
        <v>12436</v>
      </c>
      <c r="B12254" t="s">
        <v>36500</v>
      </c>
      <c r="I12254" t="s">
        <v>5</v>
      </c>
      <c r="J12254">
        <v>1615.17</v>
      </c>
      <c r="M12254">
        <v>1615.17</v>
      </c>
      <c r="N12254">
        <f t="shared" si="191"/>
        <v>0</v>
      </c>
    </row>
    <row r="12255" spans="1:14" x14ac:dyDescent="0.2">
      <c r="A12255" t="s">
        <v>12437</v>
      </c>
      <c r="B12255" t="s">
        <v>36501</v>
      </c>
      <c r="I12255" t="s">
        <v>5</v>
      </c>
      <c r="J12255">
        <v>3512.73</v>
      </c>
      <c r="M12255">
        <v>3512.73</v>
      </c>
      <c r="N12255">
        <f t="shared" si="191"/>
        <v>0</v>
      </c>
    </row>
    <row r="12256" spans="1:14" x14ac:dyDescent="0.2">
      <c r="A12256" t="s">
        <v>12438</v>
      </c>
      <c r="B12256" t="s">
        <v>36501</v>
      </c>
      <c r="I12256" t="s">
        <v>5</v>
      </c>
      <c r="J12256">
        <v>3422.65</v>
      </c>
      <c r="M12256">
        <v>3422.65</v>
      </c>
      <c r="N12256">
        <f t="shared" si="191"/>
        <v>0</v>
      </c>
    </row>
    <row r="12257" spans="1:14" x14ac:dyDescent="0.2">
      <c r="A12257" t="s">
        <v>12439</v>
      </c>
      <c r="B12257" t="s">
        <v>36502</v>
      </c>
      <c r="I12257" t="s">
        <v>5</v>
      </c>
      <c r="J12257">
        <v>8891.17</v>
      </c>
      <c r="M12257">
        <v>8891.17</v>
      </c>
      <c r="N12257">
        <f t="shared" si="191"/>
        <v>0</v>
      </c>
    </row>
    <row r="12258" spans="1:14" x14ac:dyDescent="0.2">
      <c r="A12258" t="s">
        <v>12440</v>
      </c>
      <c r="B12258" t="s">
        <v>36502</v>
      </c>
      <c r="I12258" t="s">
        <v>5</v>
      </c>
      <c r="J12258">
        <v>8673.89</v>
      </c>
      <c r="M12258">
        <v>8673.89</v>
      </c>
      <c r="N12258">
        <f t="shared" si="191"/>
        <v>0</v>
      </c>
    </row>
    <row r="12259" spans="1:14" x14ac:dyDescent="0.2">
      <c r="A12259" t="s">
        <v>12441</v>
      </c>
      <c r="B12259" t="s">
        <v>36503</v>
      </c>
      <c r="I12259" t="s">
        <v>5</v>
      </c>
      <c r="J12259">
        <v>2418.73</v>
      </c>
      <c r="M12259">
        <v>2418.73</v>
      </c>
      <c r="N12259">
        <f t="shared" si="191"/>
        <v>0</v>
      </c>
    </row>
    <row r="12260" spans="1:14" x14ac:dyDescent="0.2">
      <c r="A12260" t="s">
        <v>12442</v>
      </c>
      <c r="B12260" t="s">
        <v>36503</v>
      </c>
      <c r="I12260" t="s">
        <v>5</v>
      </c>
      <c r="J12260">
        <v>2352.6799999999998</v>
      </c>
      <c r="M12260">
        <v>2352.6799999999998</v>
      </c>
      <c r="N12260">
        <f t="shared" si="191"/>
        <v>0</v>
      </c>
    </row>
    <row r="12261" spans="1:14" x14ac:dyDescent="0.2">
      <c r="A12261" t="s">
        <v>12443</v>
      </c>
      <c r="B12261" t="s">
        <v>36504</v>
      </c>
      <c r="I12261" t="s">
        <v>5</v>
      </c>
      <c r="J12261">
        <v>898.67</v>
      </c>
      <c r="M12261">
        <v>898.67</v>
      </c>
      <c r="N12261">
        <f t="shared" si="191"/>
        <v>0</v>
      </c>
    </row>
    <row r="12262" spans="1:14" x14ac:dyDescent="0.2">
      <c r="A12262" t="s">
        <v>12444</v>
      </c>
      <c r="B12262" t="s">
        <v>36504</v>
      </c>
      <c r="I12262" t="s">
        <v>5</v>
      </c>
      <c r="J12262">
        <v>887.24</v>
      </c>
      <c r="M12262">
        <v>887.24</v>
      </c>
      <c r="N12262">
        <f t="shared" si="191"/>
        <v>0</v>
      </c>
    </row>
    <row r="12263" spans="1:14" x14ac:dyDescent="0.2">
      <c r="A12263" t="s">
        <v>12445</v>
      </c>
      <c r="B12263" t="s">
        <v>36505</v>
      </c>
      <c r="I12263" t="s">
        <v>5</v>
      </c>
      <c r="J12263">
        <v>1043.97</v>
      </c>
      <c r="M12263">
        <v>1043.97</v>
      </c>
      <c r="N12263">
        <f t="shared" si="191"/>
        <v>0</v>
      </c>
    </row>
    <row r="12264" spans="1:14" x14ac:dyDescent="0.2">
      <c r="A12264" t="s">
        <v>12446</v>
      </c>
      <c r="B12264" t="s">
        <v>36505</v>
      </c>
      <c r="I12264" t="s">
        <v>5</v>
      </c>
      <c r="J12264">
        <v>974.92</v>
      </c>
      <c r="M12264">
        <v>974.92</v>
      </c>
      <c r="N12264">
        <f t="shared" si="191"/>
        <v>0</v>
      </c>
    </row>
    <row r="12265" spans="1:14" x14ac:dyDescent="0.2">
      <c r="A12265" t="s">
        <v>12447</v>
      </c>
      <c r="B12265" t="s">
        <v>36506</v>
      </c>
      <c r="I12265" t="s">
        <v>5</v>
      </c>
      <c r="J12265">
        <v>1054.56</v>
      </c>
      <c r="M12265">
        <v>1054.56</v>
      </c>
      <c r="N12265">
        <f t="shared" si="191"/>
        <v>0</v>
      </c>
    </row>
    <row r="12266" spans="1:14" x14ac:dyDescent="0.2">
      <c r="A12266" t="s">
        <v>12448</v>
      </c>
      <c r="B12266" t="s">
        <v>36506</v>
      </c>
      <c r="I12266" t="s">
        <v>5</v>
      </c>
      <c r="J12266">
        <v>985.5</v>
      </c>
      <c r="M12266">
        <v>985.5</v>
      </c>
      <c r="N12266">
        <f t="shared" si="191"/>
        <v>0</v>
      </c>
    </row>
    <row r="12267" spans="1:14" x14ac:dyDescent="0.2">
      <c r="A12267" t="s">
        <v>12449</v>
      </c>
      <c r="B12267" t="s">
        <v>36507</v>
      </c>
      <c r="I12267" t="s">
        <v>5</v>
      </c>
      <c r="J12267">
        <v>1088.99</v>
      </c>
      <c r="M12267">
        <v>1088.99</v>
      </c>
      <c r="N12267">
        <f t="shared" si="191"/>
        <v>0</v>
      </c>
    </row>
    <row r="12268" spans="1:14" x14ac:dyDescent="0.2">
      <c r="A12268" t="s">
        <v>12450</v>
      </c>
      <c r="B12268" t="s">
        <v>36507</v>
      </c>
      <c r="I12268" t="s">
        <v>5</v>
      </c>
      <c r="J12268">
        <v>1019.93</v>
      </c>
      <c r="M12268">
        <v>1019.93</v>
      </c>
      <c r="N12268">
        <f t="shared" si="191"/>
        <v>0</v>
      </c>
    </row>
    <row r="12269" spans="1:14" x14ac:dyDescent="0.2">
      <c r="A12269" t="s">
        <v>12451</v>
      </c>
      <c r="B12269" t="s">
        <v>36508</v>
      </c>
      <c r="I12269" t="s">
        <v>5</v>
      </c>
      <c r="J12269">
        <v>1094.28</v>
      </c>
      <c r="M12269">
        <v>1094.28</v>
      </c>
      <c r="N12269">
        <f t="shared" si="191"/>
        <v>0</v>
      </c>
    </row>
    <row r="12270" spans="1:14" x14ac:dyDescent="0.2">
      <c r="A12270" t="s">
        <v>12452</v>
      </c>
      <c r="B12270" t="s">
        <v>36508</v>
      </c>
      <c r="I12270" t="s">
        <v>5</v>
      </c>
      <c r="J12270">
        <v>1025.23</v>
      </c>
      <c r="M12270">
        <v>1025.23</v>
      </c>
      <c r="N12270">
        <f t="shared" si="191"/>
        <v>0</v>
      </c>
    </row>
    <row r="12271" spans="1:14" x14ac:dyDescent="0.2">
      <c r="A12271" t="s">
        <v>12453</v>
      </c>
      <c r="B12271" t="s">
        <v>36509</v>
      </c>
      <c r="I12271" t="s">
        <v>5</v>
      </c>
      <c r="J12271">
        <v>1513.75</v>
      </c>
      <c r="M12271">
        <v>1513.75</v>
      </c>
      <c r="N12271">
        <f t="shared" si="191"/>
        <v>0</v>
      </c>
    </row>
    <row r="12272" spans="1:14" x14ac:dyDescent="0.2">
      <c r="A12272" t="s">
        <v>12454</v>
      </c>
      <c r="B12272" t="s">
        <v>36509</v>
      </c>
      <c r="I12272" t="s">
        <v>5</v>
      </c>
      <c r="J12272">
        <v>1477.72</v>
      </c>
      <c r="M12272">
        <v>1477.72</v>
      </c>
      <c r="N12272">
        <f t="shared" si="191"/>
        <v>0</v>
      </c>
    </row>
    <row r="12273" spans="1:14" x14ac:dyDescent="0.2">
      <c r="A12273" t="s">
        <v>12455</v>
      </c>
      <c r="B12273" t="s">
        <v>36510</v>
      </c>
      <c r="I12273" t="s">
        <v>5</v>
      </c>
      <c r="J12273">
        <v>1032.56</v>
      </c>
      <c r="M12273">
        <v>1032.56</v>
      </c>
      <c r="N12273">
        <f t="shared" si="191"/>
        <v>0</v>
      </c>
    </row>
    <row r="12274" spans="1:14" x14ac:dyDescent="0.2">
      <c r="A12274" t="s">
        <v>12456</v>
      </c>
      <c r="B12274" t="s">
        <v>36510</v>
      </c>
      <c r="I12274" t="s">
        <v>5</v>
      </c>
      <c r="J12274">
        <v>990.53</v>
      </c>
      <c r="M12274">
        <v>990.53</v>
      </c>
      <c r="N12274">
        <f t="shared" si="191"/>
        <v>0</v>
      </c>
    </row>
    <row r="12275" spans="1:14" x14ac:dyDescent="0.2">
      <c r="A12275" t="s">
        <v>12457</v>
      </c>
      <c r="B12275" t="s">
        <v>36511</v>
      </c>
      <c r="I12275" t="s">
        <v>5</v>
      </c>
      <c r="J12275">
        <v>578.61</v>
      </c>
      <c r="M12275">
        <v>578.61</v>
      </c>
      <c r="N12275">
        <f t="shared" si="191"/>
        <v>0</v>
      </c>
    </row>
    <row r="12276" spans="1:14" x14ac:dyDescent="0.2">
      <c r="A12276" t="s">
        <v>12458</v>
      </c>
      <c r="B12276" t="s">
        <v>36511</v>
      </c>
      <c r="I12276" t="s">
        <v>5</v>
      </c>
      <c r="J12276">
        <v>542.58000000000004</v>
      </c>
      <c r="M12276">
        <v>542.58000000000004</v>
      </c>
      <c r="N12276">
        <f t="shared" si="191"/>
        <v>0</v>
      </c>
    </row>
    <row r="12277" spans="1:14" x14ac:dyDescent="0.2">
      <c r="A12277" t="s">
        <v>12459</v>
      </c>
      <c r="B12277" t="s">
        <v>36512</v>
      </c>
      <c r="I12277" t="s">
        <v>5</v>
      </c>
      <c r="J12277">
        <v>756.05</v>
      </c>
      <c r="M12277">
        <v>756.05</v>
      </c>
      <c r="N12277">
        <f t="shared" si="191"/>
        <v>0</v>
      </c>
    </row>
    <row r="12278" spans="1:14" x14ac:dyDescent="0.2">
      <c r="A12278" t="s">
        <v>12460</v>
      </c>
      <c r="B12278" t="s">
        <v>36512</v>
      </c>
      <c r="I12278" t="s">
        <v>5</v>
      </c>
      <c r="J12278">
        <v>687</v>
      </c>
      <c r="M12278">
        <v>687</v>
      </c>
      <c r="N12278">
        <f t="shared" si="191"/>
        <v>0</v>
      </c>
    </row>
    <row r="12279" spans="1:14" x14ac:dyDescent="0.2">
      <c r="A12279" t="s">
        <v>26477</v>
      </c>
      <c r="B12279" t="s">
        <v>36513</v>
      </c>
      <c r="I12279" t="s">
        <v>5</v>
      </c>
      <c r="J12279">
        <v>1935.02</v>
      </c>
      <c r="M12279">
        <v>1935.02</v>
      </c>
      <c r="N12279">
        <f t="shared" si="191"/>
        <v>0</v>
      </c>
    </row>
    <row r="12280" spans="1:14" x14ac:dyDescent="0.2">
      <c r="A12280" t="s">
        <v>26478</v>
      </c>
      <c r="B12280" t="s">
        <v>36513</v>
      </c>
      <c r="I12280" t="s">
        <v>5</v>
      </c>
      <c r="J12280">
        <v>1884.58</v>
      </c>
      <c r="M12280">
        <v>1884.58</v>
      </c>
      <c r="N12280">
        <f t="shared" si="191"/>
        <v>0</v>
      </c>
    </row>
    <row r="12281" spans="1:14" x14ac:dyDescent="0.2">
      <c r="A12281" t="s">
        <v>12461</v>
      </c>
      <c r="B12281" t="s">
        <v>36514</v>
      </c>
      <c r="I12281" t="s">
        <v>5</v>
      </c>
      <c r="J12281">
        <v>1164.81</v>
      </c>
      <c r="M12281">
        <v>1164.81</v>
      </c>
      <c r="N12281">
        <f t="shared" si="191"/>
        <v>0</v>
      </c>
    </row>
    <row r="12282" spans="1:14" x14ac:dyDescent="0.2">
      <c r="A12282" t="s">
        <v>12462</v>
      </c>
      <c r="B12282" t="s">
        <v>36514</v>
      </c>
      <c r="I12282" t="s">
        <v>5</v>
      </c>
      <c r="J12282">
        <v>1123.8499999999999</v>
      </c>
      <c r="M12282">
        <v>1123.8499999999999</v>
      </c>
      <c r="N12282">
        <f t="shared" si="191"/>
        <v>0</v>
      </c>
    </row>
    <row r="12283" spans="1:14" x14ac:dyDescent="0.2">
      <c r="A12283" t="s">
        <v>12463</v>
      </c>
      <c r="B12283" t="s">
        <v>36515</v>
      </c>
      <c r="I12283" t="s">
        <v>5</v>
      </c>
      <c r="J12283">
        <v>1203.95</v>
      </c>
      <c r="M12283">
        <v>1203.95</v>
      </c>
      <c r="N12283">
        <f t="shared" si="191"/>
        <v>0</v>
      </c>
    </row>
    <row r="12284" spans="1:14" x14ac:dyDescent="0.2">
      <c r="A12284" t="s">
        <v>12464</v>
      </c>
      <c r="B12284" t="s">
        <v>36515</v>
      </c>
      <c r="I12284" t="s">
        <v>5</v>
      </c>
      <c r="J12284">
        <v>1162.3900000000001</v>
      </c>
      <c r="M12284">
        <v>1162.3900000000001</v>
      </c>
      <c r="N12284">
        <f t="shared" si="191"/>
        <v>0</v>
      </c>
    </row>
    <row r="12285" spans="1:14" x14ac:dyDescent="0.2">
      <c r="A12285" t="s">
        <v>12465</v>
      </c>
      <c r="B12285" t="s">
        <v>36516</v>
      </c>
      <c r="I12285" t="s">
        <v>5</v>
      </c>
      <c r="J12285">
        <v>1257.45</v>
      </c>
      <c r="M12285">
        <v>1257.45</v>
      </c>
      <c r="N12285">
        <f t="shared" si="191"/>
        <v>0</v>
      </c>
    </row>
    <row r="12286" spans="1:14" x14ac:dyDescent="0.2">
      <c r="A12286" t="s">
        <v>12466</v>
      </c>
      <c r="B12286" t="s">
        <v>36516</v>
      </c>
      <c r="I12286" t="s">
        <v>5</v>
      </c>
      <c r="J12286">
        <v>1215.29</v>
      </c>
      <c r="M12286">
        <v>1215.29</v>
      </c>
      <c r="N12286">
        <f t="shared" si="191"/>
        <v>0</v>
      </c>
    </row>
    <row r="12287" spans="1:14" x14ac:dyDescent="0.2">
      <c r="A12287" t="s">
        <v>12467</v>
      </c>
      <c r="B12287" t="s">
        <v>36517</v>
      </c>
      <c r="I12287" t="s">
        <v>5</v>
      </c>
      <c r="J12287">
        <v>660.16</v>
      </c>
      <c r="M12287">
        <v>660.16</v>
      </c>
      <c r="N12287">
        <f t="shared" si="191"/>
        <v>0</v>
      </c>
    </row>
    <row r="12288" spans="1:14" x14ac:dyDescent="0.2">
      <c r="A12288" t="s">
        <v>12468</v>
      </c>
      <c r="B12288" t="s">
        <v>36517</v>
      </c>
      <c r="I12288" t="s">
        <v>5</v>
      </c>
      <c r="J12288">
        <v>624.13</v>
      </c>
      <c r="M12288">
        <v>624.13</v>
      </c>
      <c r="N12288">
        <f t="shared" si="191"/>
        <v>0</v>
      </c>
    </row>
    <row r="12289" spans="1:14" x14ac:dyDescent="0.2">
      <c r="A12289" t="s">
        <v>12469</v>
      </c>
      <c r="B12289" t="s">
        <v>36518</v>
      </c>
      <c r="I12289" t="s">
        <v>5</v>
      </c>
      <c r="J12289">
        <v>656.25</v>
      </c>
      <c r="M12289">
        <v>656.25</v>
      </c>
      <c r="N12289">
        <f t="shared" si="191"/>
        <v>0</v>
      </c>
    </row>
    <row r="12290" spans="1:14" x14ac:dyDescent="0.2">
      <c r="A12290" t="s">
        <v>12470</v>
      </c>
      <c r="B12290" t="s">
        <v>36518</v>
      </c>
      <c r="I12290" t="s">
        <v>5</v>
      </c>
      <c r="J12290">
        <v>620.22</v>
      </c>
      <c r="M12290">
        <v>620.22</v>
      </c>
      <c r="N12290">
        <f t="shared" si="191"/>
        <v>0</v>
      </c>
    </row>
    <row r="12291" spans="1:14" x14ac:dyDescent="0.2">
      <c r="A12291" t="s">
        <v>12471</v>
      </c>
      <c r="B12291" t="s">
        <v>36519</v>
      </c>
      <c r="I12291" t="s">
        <v>5</v>
      </c>
      <c r="J12291">
        <v>652.34</v>
      </c>
      <c r="M12291">
        <v>652.34</v>
      </c>
      <c r="N12291">
        <f t="shared" si="191"/>
        <v>0</v>
      </c>
    </row>
    <row r="12292" spans="1:14" x14ac:dyDescent="0.2">
      <c r="A12292" t="s">
        <v>12472</v>
      </c>
      <c r="B12292" t="s">
        <v>36519</v>
      </c>
      <c r="I12292" t="s">
        <v>5</v>
      </c>
      <c r="J12292">
        <v>616.30999999999995</v>
      </c>
      <c r="M12292">
        <v>616.30999999999995</v>
      </c>
      <c r="N12292">
        <f t="shared" ref="N12292:N12355" si="192">J12292-M12292</f>
        <v>0</v>
      </c>
    </row>
    <row r="12293" spans="1:14" x14ac:dyDescent="0.2">
      <c r="A12293" t="s">
        <v>28310</v>
      </c>
      <c r="B12293" t="s">
        <v>36520</v>
      </c>
      <c r="I12293" t="s">
        <v>5</v>
      </c>
      <c r="J12293">
        <v>1090.74</v>
      </c>
      <c r="M12293">
        <v>1090.74</v>
      </c>
      <c r="N12293">
        <f t="shared" si="192"/>
        <v>0</v>
      </c>
    </row>
    <row r="12294" spans="1:14" x14ac:dyDescent="0.2">
      <c r="A12294" t="s">
        <v>28311</v>
      </c>
      <c r="B12294" t="s">
        <v>36520</v>
      </c>
      <c r="I12294" t="s">
        <v>5</v>
      </c>
      <c r="J12294">
        <v>1021.68</v>
      </c>
      <c r="M12294">
        <v>1021.68</v>
      </c>
      <c r="N12294">
        <f t="shared" si="192"/>
        <v>0</v>
      </c>
    </row>
    <row r="12295" spans="1:14" x14ac:dyDescent="0.2">
      <c r="A12295" t="s">
        <v>28312</v>
      </c>
      <c r="B12295" t="s">
        <v>36521</v>
      </c>
      <c r="I12295" t="s">
        <v>5</v>
      </c>
      <c r="J12295">
        <v>1083.6300000000001</v>
      </c>
      <c r="M12295">
        <v>1083.6300000000001</v>
      </c>
      <c r="N12295">
        <f t="shared" si="192"/>
        <v>0</v>
      </c>
    </row>
    <row r="12296" spans="1:14" x14ac:dyDescent="0.2">
      <c r="A12296" t="s">
        <v>28313</v>
      </c>
      <c r="B12296" t="s">
        <v>36521</v>
      </c>
      <c r="I12296" t="s">
        <v>5</v>
      </c>
      <c r="J12296">
        <v>1014.58</v>
      </c>
      <c r="M12296">
        <v>1014.58</v>
      </c>
      <c r="N12296">
        <f t="shared" si="192"/>
        <v>0</v>
      </c>
    </row>
    <row r="12297" spans="1:14" x14ac:dyDescent="0.2">
      <c r="A12297" t="s">
        <v>28314</v>
      </c>
      <c r="B12297" t="s">
        <v>36522</v>
      </c>
      <c r="I12297" t="s">
        <v>5</v>
      </c>
      <c r="J12297">
        <v>1076.53</v>
      </c>
      <c r="M12297">
        <v>1076.53</v>
      </c>
      <c r="N12297">
        <f t="shared" si="192"/>
        <v>0</v>
      </c>
    </row>
    <row r="12298" spans="1:14" x14ac:dyDescent="0.2">
      <c r="A12298" t="s">
        <v>28315</v>
      </c>
      <c r="B12298" t="s">
        <v>36522</v>
      </c>
      <c r="I12298" t="s">
        <v>5</v>
      </c>
      <c r="J12298">
        <v>1007.47</v>
      </c>
      <c r="M12298">
        <v>1007.47</v>
      </c>
      <c r="N12298">
        <f t="shared" si="192"/>
        <v>0</v>
      </c>
    </row>
    <row r="12299" spans="1:14" x14ac:dyDescent="0.2">
      <c r="A12299" t="s">
        <v>28316</v>
      </c>
      <c r="B12299" t="s">
        <v>36523</v>
      </c>
      <c r="I12299" t="s">
        <v>3</v>
      </c>
      <c r="J12299">
        <v>438.44</v>
      </c>
      <c r="M12299">
        <v>438.44</v>
      </c>
      <c r="N12299">
        <f t="shared" si="192"/>
        <v>0</v>
      </c>
    </row>
    <row r="12300" spans="1:14" x14ac:dyDescent="0.2">
      <c r="A12300" t="s">
        <v>28317</v>
      </c>
      <c r="B12300" t="s">
        <v>36523</v>
      </c>
      <c r="I12300" t="s">
        <v>3</v>
      </c>
      <c r="J12300">
        <v>414.42</v>
      </c>
      <c r="M12300">
        <v>414.42</v>
      </c>
      <c r="N12300">
        <f t="shared" si="192"/>
        <v>0</v>
      </c>
    </row>
    <row r="12301" spans="1:14" x14ac:dyDescent="0.2">
      <c r="A12301" t="s">
        <v>28318</v>
      </c>
      <c r="B12301" t="s">
        <v>36524</v>
      </c>
      <c r="I12301" t="s">
        <v>5</v>
      </c>
      <c r="J12301">
        <v>237.9</v>
      </c>
      <c r="M12301">
        <v>237.9</v>
      </c>
      <c r="N12301">
        <f t="shared" si="192"/>
        <v>0</v>
      </c>
    </row>
    <row r="12302" spans="1:14" x14ac:dyDescent="0.2">
      <c r="A12302" t="s">
        <v>28319</v>
      </c>
      <c r="B12302" t="s">
        <v>36524</v>
      </c>
      <c r="I12302" t="s">
        <v>5</v>
      </c>
      <c r="J12302">
        <v>225.89</v>
      </c>
      <c r="M12302">
        <v>225.89</v>
      </c>
      <c r="N12302">
        <f t="shared" si="192"/>
        <v>0</v>
      </c>
    </row>
    <row r="12303" spans="1:14" x14ac:dyDescent="0.2">
      <c r="A12303" t="s">
        <v>12473</v>
      </c>
      <c r="B12303" t="s">
        <v>36525</v>
      </c>
      <c r="I12303" t="s">
        <v>3</v>
      </c>
      <c r="J12303">
        <v>3157.58</v>
      </c>
      <c r="M12303">
        <v>3157.58</v>
      </c>
      <c r="N12303">
        <f t="shared" si="192"/>
        <v>0</v>
      </c>
    </row>
    <row r="12304" spans="1:14" x14ac:dyDescent="0.2">
      <c r="A12304" t="s">
        <v>12474</v>
      </c>
      <c r="B12304" t="s">
        <v>36525</v>
      </c>
      <c r="I12304" t="s">
        <v>3</v>
      </c>
      <c r="J12304">
        <v>3085.52</v>
      </c>
      <c r="M12304">
        <v>3085.52</v>
      </c>
      <c r="N12304">
        <f t="shared" si="192"/>
        <v>0</v>
      </c>
    </row>
    <row r="12305" spans="1:14" x14ac:dyDescent="0.2">
      <c r="A12305" t="s">
        <v>12475</v>
      </c>
      <c r="B12305" t="s">
        <v>36526</v>
      </c>
      <c r="I12305" t="s">
        <v>5</v>
      </c>
      <c r="J12305">
        <v>1492.91</v>
      </c>
      <c r="M12305">
        <v>1492.91</v>
      </c>
      <c r="N12305">
        <f t="shared" si="192"/>
        <v>0</v>
      </c>
    </row>
    <row r="12306" spans="1:14" x14ac:dyDescent="0.2">
      <c r="A12306" t="s">
        <v>12476</v>
      </c>
      <c r="B12306" t="s">
        <v>36526</v>
      </c>
      <c r="I12306" t="s">
        <v>5</v>
      </c>
      <c r="J12306">
        <v>1383.21</v>
      </c>
      <c r="M12306">
        <v>1383.21</v>
      </c>
      <c r="N12306">
        <f t="shared" si="192"/>
        <v>0</v>
      </c>
    </row>
    <row r="12307" spans="1:14" x14ac:dyDescent="0.2">
      <c r="A12307" t="s">
        <v>12477</v>
      </c>
      <c r="B12307" t="s">
        <v>36527</v>
      </c>
      <c r="I12307" t="s">
        <v>5</v>
      </c>
      <c r="J12307">
        <v>1577.24</v>
      </c>
      <c r="M12307">
        <v>1577.24</v>
      </c>
      <c r="N12307">
        <f t="shared" si="192"/>
        <v>0</v>
      </c>
    </row>
    <row r="12308" spans="1:14" x14ac:dyDescent="0.2">
      <c r="A12308" t="s">
        <v>12478</v>
      </c>
      <c r="B12308" t="s">
        <v>36527</v>
      </c>
      <c r="I12308" t="s">
        <v>5</v>
      </c>
      <c r="J12308">
        <v>1541.21</v>
      </c>
      <c r="M12308">
        <v>1541.21</v>
      </c>
      <c r="N12308">
        <f t="shared" si="192"/>
        <v>0</v>
      </c>
    </row>
    <row r="12309" spans="1:14" x14ac:dyDescent="0.2">
      <c r="A12309" t="s">
        <v>12479</v>
      </c>
      <c r="B12309" t="s">
        <v>36528</v>
      </c>
      <c r="I12309" t="s">
        <v>5</v>
      </c>
      <c r="J12309">
        <v>1830.43</v>
      </c>
      <c r="M12309">
        <v>1830.43</v>
      </c>
      <c r="N12309">
        <f t="shared" si="192"/>
        <v>0</v>
      </c>
    </row>
    <row r="12310" spans="1:14" x14ac:dyDescent="0.2">
      <c r="A12310" t="s">
        <v>12480</v>
      </c>
      <c r="B12310" t="s">
        <v>36528</v>
      </c>
      <c r="I12310" t="s">
        <v>5</v>
      </c>
      <c r="J12310">
        <v>1794.4</v>
      </c>
      <c r="M12310">
        <v>1794.4</v>
      </c>
      <c r="N12310">
        <f t="shared" si="192"/>
        <v>0</v>
      </c>
    </row>
    <row r="12311" spans="1:14" x14ac:dyDescent="0.2">
      <c r="A12311" t="s">
        <v>12481</v>
      </c>
      <c r="B12311" t="s">
        <v>36529</v>
      </c>
      <c r="I12311" t="s">
        <v>5</v>
      </c>
      <c r="J12311">
        <v>2266.4499999999998</v>
      </c>
      <c r="M12311">
        <v>2266.4499999999998</v>
      </c>
      <c r="N12311">
        <f t="shared" si="192"/>
        <v>0</v>
      </c>
    </row>
    <row r="12312" spans="1:14" x14ac:dyDescent="0.2">
      <c r="A12312" t="s">
        <v>12482</v>
      </c>
      <c r="B12312" t="s">
        <v>36529</v>
      </c>
      <c r="I12312" t="s">
        <v>5</v>
      </c>
      <c r="J12312">
        <v>2224.42</v>
      </c>
      <c r="M12312">
        <v>2224.42</v>
      </c>
      <c r="N12312">
        <f t="shared" si="192"/>
        <v>0</v>
      </c>
    </row>
    <row r="12313" spans="1:14" x14ac:dyDescent="0.2">
      <c r="A12313" t="s">
        <v>12483</v>
      </c>
      <c r="B12313" t="s">
        <v>36530</v>
      </c>
      <c r="I12313" t="s">
        <v>5</v>
      </c>
      <c r="J12313">
        <v>1588.62</v>
      </c>
      <c r="M12313">
        <v>1588.62</v>
      </c>
      <c r="N12313">
        <f t="shared" si="192"/>
        <v>0</v>
      </c>
    </row>
    <row r="12314" spans="1:14" x14ac:dyDescent="0.2">
      <c r="A12314" t="s">
        <v>12484</v>
      </c>
      <c r="B12314" t="s">
        <v>36530</v>
      </c>
      <c r="I12314" t="s">
        <v>5</v>
      </c>
      <c r="J12314">
        <v>1552.59</v>
      </c>
      <c r="M12314">
        <v>1552.59</v>
      </c>
      <c r="N12314">
        <f t="shared" si="192"/>
        <v>0</v>
      </c>
    </row>
    <row r="12315" spans="1:14" x14ac:dyDescent="0.2">
      <c r="A12315" t="s">
        <v>12485</v>
      </c>
      <c r="B12315" t="s">
        <v>36531</v>
      </c>
      <c r="I12315" t="s">
        <v>5</v>
      </c>
      <c r="J12315">
        <v>1317.91</v>
      </c>
      <c r="M12315">
        <v>1317.91</v>
      </c>
      <c r="N12315">
        <f t="shared" si="192"/>
        <v>0</v>
      </c>
    </row>
    <row r="12316" spans="1:14" x14ac:dyDescent="0.2">
      <c r="A12316" t="s">
        <v>12486</v>
      </c>
      <c r="B12316" t="s">
        <v>36531</v>
      </c>
      <c r="I12316" t="s">
        <v>5</v>
      </c>
      <c r="J12316">
        <v>1287.8800000000001</v>
      </c>
      <c r="M12316">
        <v>1287.8800000000001</v>
      </c>
      <c r="N12316">
        <f t="shared" si="192"/>
        <v>0</v>
      </c>
    </row>
    <row r="12317" spans="1:14" x14ac:dyDescent="0.2">
      <c r="A12317" t="s">
        <v>12487</v>
      </c>
      <c r="B12317" t="s">
        <v>36532</v>
      </c>
      <c r="I12317" t="s">
        <v>5</v>
      </c>
      <c r="J12317">
        <v>1596.36</v>
      </c>
      <c r="M12317">
        <v>1596.36</v>
      </c>
      <c r="N12317">
        <f t="shared" si="192"/>
        <v>0</v>
      </c>
    </row>
    <row r="12318" spans="1:14" x14ac:dyDescent="0.2">
      <c r="A12318" t="s">
        <v>12488</v>
      </c>
      <c r="B12318" t="s">
        <v>36532</v>
      </c>
      <c r="I12318" t="s">
        <v>5</v>
      </c>
      <c r="J12318">
        <v>1542.31</v>
      </c>
      <c r="M12318">
        <v>1542.31</v>
      </c>
      <c r="N12318">
        <f t="shared" si="192"/>
        <v>0</v>
      </c>
    </row>
    <row r="12319" spans="1:14" x14ac:dyDescent="0.2">
      <c r="A12319" t="s">
        <v>12489</v>
      </c>
      <c r="B12319" t="s">
        <v>36533</v>
      </c>
      <c r="I12319" t="s">
        <v>5</v>
      </c>
      <c r="J12319">
        <v>2304.56</v>
      </c>
      <c r="M12319">
        <v>2304.56</v>
      </c>
      <c r="N12319">
        <f t="shared" si="192"/>
        <v>0</v>
      </c>
    </row>
    <row r="12320" spans="1:14" x14ac:dyDescent="0.2">
      <c r="A12320" t="s">
        <v>12490</v>
      </c>
      <c r="B12320" t="s">
        <v>36533</v>
      </c>
      <c r="I12320" t="s">
        <v>5</v>
      </c>
      <c r="J12320">
        <v>2262.5300000000002</v>
      </c>
      <c r="M12320">
        <v>2262.5300000000002</v>
      </c>
      <c r="N12320">
        <f t="shared" si="192"/>
        <v>0</v>
      </c>
    </row>
    <row r="12321" spans="1:14" x14ac:dyDescent="0.2">
      <c r="A12321" t="s">
        <v>12491</v>
      </c>
      <c r="B12321" t="s">
        <v>36534</v>
      </c>
      <c r="I12321" t="s">
        <v>5</v>
      </c>
      <c r="J12321">
        <v>2985.98</v>
      </c>
      <c r="M12321">
        <v>2985.98</v>
      </c>
      <c r="N12321">
        <f t="shared" si="192"/>
        <v>0</v>
      </c>
    </row>
    <row r="12322" spans="1:14" x14ac:dyDescent="0.2">
      <c r="A12322" t="s">
        <v>12492</v>
      </c>
      <c r="B12322" t="s">
        <v>36534</v>
      </c>
      <c r="I12322" t="s">
        <v>5</v>
      </c>
      <c r="J12322">
        <v>2937.94</v>
      </c>
      <c r="M12322">
        <v>2937.94</v>
      </c>
      <c r="N12322">
        <f t="shared" si="192"/>
        <v>0</v>
      </c>
    </row>
    <row r="12323" spans="1:14" x14ac:dyDescent="0.2">
      <c r="A12323" t="s">
        <v>12493</v>
      </c>
      <c r="B12323" t="s">
        <v>36535</v>
      </c>
      <c r="I12323" t="s">
        <v>5</v>
      </c>
      <c r="J12323">
        <v>2305.25</v>
      </c>
      <c r="M12323">
        <v>2305.25</v>
      </c>
      <c r="N12323">
        <f t="shared" si="192"/>
        <v>0</v>
      </c>
    </row>
    <row r="12324" spans="1:14" x14ac:dyDescent="0.2">
      <c r="A12324" t="s">
        <v>12494</v>
      </c>
      <c r="B12324" t="s">
        <v>36535</v>
      </c>
      <c r="I12324" t="s">
        <v>5</v>
      </c>
      <c r="J12324">
        <v>2275.23</v>
      </c>
      <c r="M12324">
        <v>2275.23</v>
      </c>
      <c r="N12324">
        <f t="shared" si="192"/>
        <v>0</v>
      </c>
    </row>
    <row r="12325" spans="1:14" x14ac:dyDescent="0.2">
      <c r="A12325" t="s">
        <v>12495</v>
      </c>
      <c r="B12325" t="s">
        <v>36536</v>
      </c>
      <c r="I12325" t="s">
        <v>5</v>
      </c>
      <c r="J12325">
        <v>2637.14</v>
      </c>
      <c r="M12325">
        <v>2637.14</v>
      </c>
      <c r="N12325">
        <f t="shared" si="192"/>
        <v>0</v>
      </c>
    </row>
    <row r="12326" spans="1:14" x14ac:dyDescent="0.2">
      <c r="A12326" t="s">
        <v>12496</v>
      </c>
      <c r="B12326" t="s">
        <v>36536</v>
      </c>
      <c r="I12326" t="s">
        <v>5</v>
      </c>
      <c r="J12326">
        <v>2607.11</v>
      </c>
      <c r="M12326">
        <v>2607.11</v>
      </c>
      <c r="N12326">
        <f t="shared" si="192"/>
        <v>0</v>
      </c>
    </row>
    <row r="12327" spans="1:14" x14ac:dyDescent="0.2">
      <c r="A12327" t="s">
        <v>12497</v>
      </c>
      <c r="B12327" t="s">
        <v>36537</v>
      </c>
      <c r="I12327" t="s">
        <v>5</v>
      </c>
      <c r="J12327">
        <v>3307.81</v>
      </c>
      <c r="M12327">
        <v>3307.81</v>
      </c>
      <c r="N12327">
        <f t="shared" si="192"/>
        <v>0</v>
      </c>
    </row>
    <row r="12328" spans="1:14" x14ac:dyDescent="0.2">
      <c r="A12328" t="s">
        <v>12498</v>
      </c>
      <c r="B12328" t="s">
        <v>36537</v>
      </c>
      <c r="I12328" t="s">
        <v>5</v>
      </c>
      <c r="J12328">
        <v>3265.77</v>
      </c>
      <c r="M12328">
        <v>3265.77</v>
      </c>
      <c r="N12328">
        <f t="shared" si="192"/>
        <v>0</v>
      </c>
    </row>
    <row r="12329" spans="1:14" x14ac:dyDescent="0.2">
      <c r="A12329" t="s">
        <v>12499</v>
      </c>
      <c r="B12329" t="s">
        <v>36538</v>
      </c>
      <c r="I12329" t="s">
        <v>5</v>
      </c>
      <c r="J12329">
        <v>4929.18</v>
      </c>
      <c r="M12329">
        <v>4929.18</v>
      </c>
      <c r="N12329">
        <f t="shared" si="192"/>
        <v>0</v>
      </c>
    </row>
    <row r="12330" spans="1:14" x14ac:dyDescent="0.2">
      <c r="A12330" t="s">
        <v>12500</v>
      </c>
      <c r="B12330" t="s">
        <v>36538</v>
      </c>
      <c r="I12330" t="s">
        <v>5</v>
      </c>
      <c r="J12330">
        <v>4881.1499999999996</v>
      </c>
      <c r="M12330">
        <v>4881.1499999999996</v>
      </c>
      <c r="N12330">
        <f t="shared" si="192"/>
        <v>0</v>
      </c>
    </row>
    <row r="12331" spans="1:14" x14ac:dyDescent="0.2">
      <c r="A12331" t="s">
        <v>12501</v>
      </c>
      <c r="B12331" t="s">
        <v>36539</v>
      </c>
      <c r="I12331" t="s">
        <v>5</v>
      </c>
      <c r="J12331">
        <v>1296.31</v>
      </c>
      <c r="M12331">
        <v>1296.31</v>
      </c>
      <c r="N12331">
        <f t="shared" si="192"/>
        <v>0</v>
      </c>
    </row>
    <row r="12332" spans="1:14" x14ac:dyDescent="0.2">
      <c r="A12332" t="s">
        <v>12502</v>
      </c>
      <c r="B12332" t="s">
        <v>36539</v>
      </c>
      <c r="I12332" t="s">
        <v>5</v>
      </c>
      <c r="J12332">
        <v>1248.27</v>
      </c>
      <c r="M12332">
        <v>1248.27</v>
      </c>
      <c r="N12332">
        <f t="shared" si="192"/>
        <v>0</v>
      </c>
    </row>
    <row r="12333" spans="1:14" x14ac:dyDescent="0.2">
      <c r="A12333" t="s">
        <v>12503</v>
      </c>
      <c r="B12333" t="s">
        <v>36540</v>
      </c>
      <c r="I12333" t="s">
        <v>4</v>
      </c>
      <c r="J12333">
        <v>236.16</v>
      </c>
      <c r="M12333">
        <v>236.16</v>
      </c>
      <c r="N12333">
        <f t="shared" si="192"/>
        <v>0</v>
      </c>
    </row>
    <row r="12334" spans="1:14" x14ac:dyDescent="0.2">
      <c r="A12334" t="s">
        <v>12504</v>
      </c>
      <c r="B12334" t="s">
        <v>36540</v>
      </c>
      <c r="I12334" t="s">
        <v>4</v>
      </c>
      <c r="J12334">
        <v>220.55</v>
      </c>
      <c r="M12334">
        <v>220.55</v>
      </c>
      <c r="N12334">
        <f t="shared" si="192"/>
        <v>0</v>
      </c>
    </row>
    <row r="12335" spans="1:14" x14ac:dyDescent="0.2">
      <c r="A12335" t="s">
        <v>12505</v>
      </c>
      <c r="B12335" t="s">
        <v>36541</v>
      </c>
      <c r="I12335" t="s">
        <v>3</v>
      </c>
      <c r="J12335">
        <v>452.65</v>
      </c>
      <c r="M12335">
        <v>452.65</v>
      </c>
      <c r="N12335">
        <f t="shared" si="192"/>
        <v>0</v>
      </c>
    </row>
    <row r="12336" spans="1:14" x14ac:dyDescent="0.2">
      <c r="A12336" t="s">
        <v>12506</v>
      </c>
      <c r="B12336" t="s">
        <v>36541</v>
      </c>
      <c r="I12336" t="s">
        <v>3</v>
      </c>
      <c r="J12336">
        <v>434.63</v>
      </c>
      <c r="M12336">
        <v>434.63</v>
      </c>
      <c r="N12336">
        <f t="shared" si="192"/>
        <v>0</v>
      </c>
    </row>
    <row r="12337" spans="1:14" x14ac:dyDescent="0.2">
      <c r="A12337" t="s">
        <v>12507</v>
      </c>
      <c r="B12337" t="s">
        <v>36542</v>
      </c>
      <c r="I12337" t="s">
        <v>3</v>
      </c>
      <c r="J12337">
        <v>629.73</v>
      </c>
      <c r="M12337">
        <v>629.73</v>
      </c>
      <c r="N12337">
        <f t="shared" si="192"/>
        <v>0</v>
      </c>
    </row>
    <row r="12338" spans="1:14" x14ac:dyDescent="0.2">
      <c r="A12338" t="s">
        <v>12508</v>
      </c>
      <c r="B12338" t="s">
        <v>36542</v>
      </c>
      <c r="I12338" t="s">
        <v>3</v>
      </c>
      <c r="J12338">
        <v>599.71</v>
      </c>
      <c r="M12338">
        <v>599.71</v>
      </c>
      <c r="N12338">
        <f t="shared" si="192"/>
        <v>0</v>
      </c>
    </row>
    <row r="12339" spans="1:14" x14ac:dyDescent="0.2">
      <c r="A12339" t="s">
        <v>12509</v>
      </c>
      <c r="B12339" t="s">
        <v>36543</v>
      </c>
      <c r="I12339" t="s">
        <v>5</v>
      </c>
      <c r="J12339">
        <v>223.31</v>
      </c>
      <c r="M12339">
        <v>223.31</v>
      </c>
      <c r="N12339">
        <f t="shared" si="192"/>
        <v>0</v>
      </c>
    </row>
    <row r="12340" spans="1:14" x14ac:dyDescent="0.2">
      <c r="A12340" t="s">
        <v>12510</v>
      </c>
      <c r="B12340" t="s">
        <v>36543</v>
      </c>
      <c r="I12340" t="s">
        <v>5</v>
      </c>
      <c r="J12340">
        <v>211.3</v>
      </c>
      <c r="M12340">
        <v>211.3</v>
      </c>
      <c r="N12340">
        <f t="shared" si="192"/>
        <v>0</v>
      </c>
    </row>
    <row r="12341" spans="1:14" x14ac:dyDescent="0.2">
      <c r="A12341" t="s">
        <v>12511</v>
      </c>
      <c r="B12341" t="s">
        <v>36544</v>
      </c>
      <c r="I12341" t="s">
        <v>3</v>
      </c>
      <c r="J12341">
        <v>391.92</v>
      </c>
      <c r="M12341">
        <v>391.92</v>
      </c>
      <c r="N12341">
        <f t="shared" si="192"/>
        <v>0</v>
      </c>
    </row>
    <row r="12342" spans="1:14" x14ac:dyDescent="0.2">
      <c r="A12342" t="s">
        <v>12512</v>
      </c>
      <c r="B12342" t="s">
        <v>36544</v>
      </c>
      <c r="I12342" t="s">
        <v>3</v>
      </c>
      <c r="J12342">
        <v>379.91</v>
      </c>
      <c r="M12342">
        <v>379.91</v>
      </c>
      <c r="N12342">
        <f t="shared" si="192"/>
        <v>0</v>
      </c>
    </row>
    <row r="12343" spans="1:14" x14ac:dyDescent="0.2">
      <c r="A12343" t="s">
        <v>12513</v>
      </c>
      <c r="B12343" t="s">
        <v>36545</v>
      </c>
      <c r="I12343" t="s">
        <v>3</v>
      </c>
      <c r="J12343">
        <v>292.23</v>
      </c>
      <c r="M12343">
        <v>292.23</v>
      </c>
      <c r="N12343">
        <f t="shared" si="192"/>
        <v>0</v>
      </c>
    </row>
    <row r="12344" spans="1:14" x14ac:dyDescent="0.2">
      <c r="A12344" t="s">
        <v>12514</v>
      </c>
      <c r="B12344" t="s">
        <v>36545</v>
      </c>
      <c r="I12344" t="s">
        <v>3</v>
      </c>
      <c r="J12344">
        <v>269.38</v>
      </c>
      <c r="M12344">
        <v>269.38</v>
      </c>
      <c r="N12344">
        <f t="shared" si="192"/>
        <v>0</v>
      </c>
    </row>
    <row r="12345" spans="1:14" x14ac:dyDescent="0.2">
      <c r="A12345" t="s">
        <v>12515</v>
      </c>
      <c r="B12345" t="s">
        <v>36546</v>
      </c>
      <c r="I12345" t="s">
        <v>5</v>
      </c>
      <c r="J12345">
        <v>1941.63</v>
      </c>
      <c r="M12345">
        <v>1941.63</v>
      </c>
      <c r="N12345">
        <f t="shared" si="192"/>
        <v>0</v>
      </c>
    </row>
    <row r="12346" spans="1:14" x14ac:dyDescent="0.2">
      <c r="A12346" t="s">
        <v>12516</v>
      </c>
      <c r="B12346" t="s">
        <v>36546</v>
      </c>
      <c r="I12346" t="s">
        <v>5</v>
      </c>
      <c r="J12346">
        <v>1812.19</v>
      </c>
      <c r="M12346">
        <v>1812.19</v>
      </c>
      <c r="N12346">
        <f t="shared" si="192"/>
        <v>0</v>
      </c>
    </row>
    <row r="12347" spans="1:14" x14ac:dyDescent="0.2">
      <c r="A12347" t="s">
        <v>12517</v>
      </c>
      <c r="B12347" t="s">
        <v>36547</v>
      </c>
      <c r="I12347" t="s">
        <v>5</v>
      </c>
      <c r="J12347">
        <v>2015.32</v>
      </c>
      <c r="M12347">
        <v>2015.32</v>
      </c>
      <c r="N12347">
        <f t="shared" si="192"/>
        <v>0</v>
      </c>
    </row>
    <row r="12348" spans="1:14" x14ac:dyDescent="0.2">
      <c r="A12348" t="s">
        <v>12518</v>
      </c>
      <c r="B12348" t="s">
        <v>36547</v>
      </c>
      <c r="I12348" t="s">
        <v>5</v>
      </c>
      <c r="J12348">
        <v>1937.25</v>
      </c>
      <c r="M12348">
        <v>1937.25</v>
      </c>
      <c r="N12348">
        <f t="shared" si="192"/>
        <v>0</v>
      </c>
    </row>
    <row r="12349" spans="1:14" x14ac:dyDescent="0.2">
      <c r="A12349" t="s">
        <v>12519</v>
      </c>
      <c r="B12349" t="s">
        <v>36548</v>
      </c>
      <c r="I12349" t="s">
        <v>5</v>
      </c>
      <c r="J12349">
        <v>1228.31</v>
      </c>
      <c r="M12349">
        <v>1228.31</v>
      </c>
      <c r="N12349">
        <f t="shared" si="192"/>
        <v>0</v>
      </c>
    </row>
    <row r="12350" spans="1:14" x14ac:dyDescent="0.2">
      <c r="A12350" t="s">
        <v>12520</v>
      </c>
      <c r="B12350" t="s">
        <v>36548</v>
      </c>
      <c r="I12350" t="s">
        <v>5</v>
      </c>
      <c r="J12350">
        <v>1132.23</v>
      </c>
      <c r="M12350">
        <v>1132.23</v>
      </c>
      <c r="N12350">
        <f t="shared" si="192"/>
        <v>0</v>
      </c>
    </row>
    <row r="12351" spans="1:14" x14ac:dyDescent="0.2">
      <c r="A12351" t="s">
        <v>12521</v>
      </c>
      <c r="B12351" t="s">
        <v>36549</v>
      </c>
      <c r="I12351" t="s">
        <v>4</v>
      </c>
      <c r="J12351">
        <v>93.08</v>
      </c>
      <c r="M12351">
        <v>93.08</v>
      </c>
      <c r="N12351">
        <f t="shared" si="192"/>
        <v>0</v>
      </c>
    </row>
    <row r="12352" spans="1:14" x14ac:dyDescent="0.2">
      <c r="A12352" t="s">
        <v>12522</v>
      </c>
      <c r="B12352" t="s">
        <v>36549</v>
      </c>
      <c r="I12352" t="s">
        <v>4</v>
      </c>
      <c r="J12352">
        <v>87.07</v>
      </c>
      <c r="M12352">
        <v>87.07</v>
      </c>
      <c r="N12352">
        <f t="shared" si="192"/>
        <v>0</v>
      </c>
    </row>
    <row r="12353" spans="1:14" x14ac:dyDescent="0.2">
      <c r="A12353" t="s">
        <v>12523</v>
      </c>
      <c r="B12353" t="s">
        <v>36550</v>
      </c>
      <c r="I12353" t="s">
        <v>4</v>
      </c>
      <c r="J12353">
        <v>102.79</v>
      </c>
      <c r="M12353">
        <v>102.79</v>
      </c>
      <c r="N12353">
        <f t="shared" si="192"/>
        <v>0</v>
      </c>
    </row>
    <row r="12354" spans="1:14" x14ac:dyDescent="0.2">
      <c r="A12354" t="s">
        <v>12524</v>
      </c>
      <c r="B12354" t="s">
        <v>36550</v>
      </c>
      <c r="I12354" t="s">
        <v>4</v>
      </c>
      <c r="J12354">
        <v>96.79</v>
      </c>
      <c r="M12354">
        <v>96.79</v>
      </c>
      <c r="N12354">
        <f t="shared" si="192"/>
        <v>0</v>
      </c>
    </row>
    <row r="12355" spans="1:14" x14ac:dyDescent="0.2">
      <c r="A12355" t="s">
        <v>12525</v>
      </c>
      <c r="B12355" t="s">
        <v>36551</v>
      </c>
      <c r="I12355" t="s">
        <v>4</v>
      </c>
      <c r="J12355">
        <v>112.19</v>
      </c>
      <c r="M12355">
        <v>112.19</v>
      </c>
      <c r="N12355">
        <f t="shared" si="192"/>
        <v>0</v>
      </c>
    </row>
    <row r="12356" spans="1:14" x14ac:dyDescent="0.2">
      <c r="A12356" t="s">
        <v>12526</v>
      </c>
      <c r="B12356" t="s">
        <v>36551</v>
      </c>
      <c r="I12356" t="s">
        <v>4</v>
      </c>
      <c r="J12356">
        <v>106.19</v>
      </c>
      <c r="M12356">
        <v>106.19</v>
      </c>
      <c r="N12356">
        <f t="shared" ref="N12356:N12419" si="193">J12356-M12356</f>
        <v>0</v>
      </c>
    </row>
    <row r="12357" spans="1:14" x14ac:dyDescent="0.2">
      <c r="A12357" t="s">
        <v>12527</v>
      </c>
      <c r="B12357" t="s">
        <v>36552</v>
      </c>
      <c r="I12357" t="s">
        <v>4</v>
      </c>
      <c r="J12357">
        <v>98.96</v>
      </c>
      <c r="M12357">
        <v>98.96</v>
      </c>
      <c r="N12357">
        <f t="shared" si="193"/>
        <v>0</v>
      </c>
    </row>
    <row r="12358" spans="1:14" x14ac:dyDescent="0.2">
      <c r="A12358" t="s">
        <v>12528</v>
      </c>
      <c r="B12358" t="s">
        <v>36552</v>
      </c>
      <c r="I12358" t="s">
        <v>4</v>
      </c>
      <c r="J12358">
        <v>94.16</v>
      </c>
      <c r="M12358">
        <v>94.16</v>
      </c>
      <c r="N12358">
        <f t="shared" si="193"/>
        <v>0</v>
      </c>
    </row>
    <row r="12359" spans="1:14" x14ac:dyDescent="0.2">
      <c r="A12359" t="s">
        <v>12529</v>
      </c>
      <c r="B12359" t="s">
        <v>36553</v>
      </c>
      <c r="I12359" t="s">
        <v>4</v>
      </c>
      <c r="J12359">
        <v>92.14</v>
      </c>
      <c r="M12359">
        <v>92.14</v>
      </c>
      <c r="N12359">
        <f t="shared" si="193"/>
        <v>0</v>
      </c>
    </row>
    <row r="12360" spans="1:14" x14ac:dyDescent="0.2">
      <c r="A12360" t="s">
        <v>12530</v>
      </c>
      <c r="B12360" t="s">
        <v>36553</v>
      </c>
      <c r="I12360" t="s">
        <v>4</v>
      </c>
      <c r="J12360">
        <v>87.33</v>
      </c>
      <c r="M12360">
        <v>87.33</v>
      </c>
      <c r="N12360">
        <f t="shared" si="193"/>
        <v>0</v>
      </c>
    </row>
    <row r="12361" spans="1:14" x14ac:dyDescent="0.2">
      <c r="A12361" t="s">
        <v>12531</v>
      </c>
      <c r="B12361" t="s">
        <v>36554</v>
      </c>
      <c r="I12361" t="s">
        <v>4</v>
      </c>
      <c r="J12361">
        <v>29.53</v>
      </c>
      <c r="M12361">
        <v>29.53</v>
      </c>
      <c r="N12361">
        <f t="shared" si="193"/>
        <v>0</v>
      </c>
    </row>
    <row r="12362" spans="1:14" x14ac:dyDescent="0.2">
      <c r="A12362" t="s">
        <v>12532</v>
      </c>
      <c r="B12362" t="s">
        <v>36554</v>
      </c>
      <c r="I12362" t="s">
        <v>4</v>
      </c>
      <c r="J12362">
        <v>28.38</v>
      </c>
      <c r="M12362">
        <v>28.38</v>
      </c>
      <c r="N12362">
        <f t="shared" si="193"/>
        <v>0</v>
      </c>
    </row>
    <row r="12363" spans="1:14" x14ac:dyDescent="0.2">
      <c r="A12363" t="s">
        <v>12533</v>
      </c>
      <c r="B12363" t="s">
        <v>22171</v>
      </c>
      <c r="I12363" t="s">
        <v>4</v>
      </c>
      <c r="J12363">
        <v>53.63</v>
      </c>
      <c r="M12363">
        <v>53.63</v>
      </c>
      <c r="N12363">
        <f t="shared" si="193"/>
        <v>0</v>
      </c>
    </row>
    <row r="12364" spans="1:14" x14ac:dyDescent="0.2">
      <c r="A12364" t="s">
        <v>12534</v>
      </c>
      <c r="B12364" t="s">
        <v>22171</v>
      </c>
      <c r="I12364" t="s">
        <v>4</v>
      </c>
      <c r="J12364">
        <v>51.52</v>
      </c>
      <c r="M12364">
        <v>51.52</v>
      </c>
      <c r="N12364">
        <f t="shared" si="193"/>
        <v>0</v>
      </c>
    </row>
    <row r="12365" spans="1:14" x14ac:dyDescent="0.2">
      <c r="A12365" t="s">
        <v>12535</v>
      </c>
      <c r="B12365" t="s">
        <v>36555</v>
      </c>
      <c r="I12365" t="s">
        <v>4</v>
      </c>
      <c r="J12365">
        <v>71.98</v>
      </c>
      <c r="M12365">
        <v>71.98</v>
      </c>
      <c r="N12365">
        <f t="shared" si="193"/>
        <v>0</v>
      </c>
    </row>
    <row r="12366" spans="1:14" x14ac:dyDescent="0.2">
      <c r="A12366" t="s">
        <v>12536</v>
      </c>
      <c r="B12366" t="s">
        <v>36555</v>
      </c>
      <c r="I12366" t="s">
        <v>4</v>
      </c>
      <c r="J12366">
        <v>69.88</v>
      </c>
      <c r="M12366">
        <v>69.88</v>
      </c>
      <c r="N12366">
        <f t="shared" si="193"/>
        <v>0</v>
      </c>
    </row>
    <row r="12367" spans="1:14" x14ac:dyDescent="0.2">
      <c r="A12367" t="s">
        <v>12537</v>
      </c>
      <c r="B12367" t="s">
        <v>22172</v>
      </c>
      <c r="I12367" t="s">
        <v>4</v>
      </c>
      <c r="J12367">
        <v>54.78</v>
      </c>
      <c r="M12367">
        <v>54.78</v>
      </c>
      <c r="N12367">
        <f t="shared" si="193"/>
        <v>0</v>
      </c>
    </row>
    <row r="12368" spans="1:14" x14ac:dyDescent="0.2">
      <c r="A12368" t="s">
        <v>12538</v>
      </c>
      <c r="B12368" t="s">
        <v>22172</v>
      </c>
      <c r="I12368" t="s">
        <v>4</v>
      </c>
      <c r="J12368">
        <v>52.68</v>
      </c>
      <c r="M12368">
        <v>52.68</v>
      </c>
      <c r="N12368">
        <f t="shared" si="193"/>
        <v>0</v>
      </c>
    </row>
    <row r="12369" spans="1:14" x14ac:dyDescent="0.2">
      <c r="A12369" t="s">
        <v>12539</v>
      </c>
      <c r="B12369" t="s">
        <v>22173</v>
      </c>
      <c r="I12369" t="s">
        <v>4</v>
      </c>
      <c r="J12369">
        <v>15.06</v>
      </c>
      <c r="M12369">
        <v>15.06</v>
      </c>
      <c r="N12369">
        <f t="shared" si="193"/>
        <v>0</v>
      </c>
    </row>
    <row r="12370" spans="1:14" x14ac:dyDescent="0.2">
      <c r="A12370" t="s">
        <v>12540</v>
      </c>
      <c r="B12370" t="s">
        <v>22173</v>
      </c>
      <c r="I12370" t="s">
        <v>4</v>
      </c>
      <c r="J12370">
        <v>14.61</v>
      </c>
      <c r="M12370">
        <v>14.61</v>
      </c>
      <c r="N12370">
        <f t="shared" si="193"/>
        <v>0</v>
      </c>
    </row>
    <row r="12371" spans="1:14" x14ac:dyDescent="0.2">
      <c r="A12371" t="s">
        <v>12541</v>
      </c>
      <c r="B12371" t="s">
        <v>36556</v>
      </c>
      <c r="I12371" t="s">
        <v>4</v>
      </c>
      <c r="J12371">
        <v>63.77</v>
      </c>
      <c r="M12371">
        <v>63.77</v>
      </c>
      <c r="N12371">
        <f t="shared" si="193"/>
        <v>0</v>
      </c>
    </row>
    <row r="12372" spans="1:14" x14ac:dyDescent="0.2">
      <c r="A12372" t="s">
        <v>12542</v>
      </c>
      <c r="B12372" t="s">
        <v>36556</v>
      </c>
      <c r="I12372" t="s">
        <v>4</v>
      </c>
      <c r="J12372">
        <v>57.77</v>
      </c>
      <c r="M12372">
        <v>57.77</v>
      </c>
      <c r="N12372">
        <f t="shared" si="193"/>
        <v>0</v>
      </c>
    </row>
    <row r="12373" spans="1:14" x14ac:dyDescent="0.2">
      <c r="A12373" t="s">
        <v>12543</v>
      </c>
      <c r="B12373" t="s">
        <v>36557</v>
      </c>
      <c r="I12373" t="s">
        <v>4</v>
      </c>
      <c r="J12373">
        <v>82.22</v>
      </c>
      <c r="M12373">
        <v>82.22</v>
      </c>
      <c r="N12373">
        <f t="shared" si="193"/>
        <v>0</v>
      </c>
    </row>
    <row r="12374" spans="1:14" x14ac:dyDescent="0.2">
      <c r="A12374" t="s">
        <v>12544</v>
      </c>
      <c r="B12374" t="s">
        <v>36557</v>
      </c>
      <c r="I12374" t="s">
        <v>4</v>
      </c>
      <c r="J12374">
        <v>76.22</v>
      </c>
      <c r="M12374">
        <v>76.22</v>
      </c>
      <c r="N12374">
        <f t="shared" si="193"/>
        <v>0</v>
      </c>
    </row>
    <row r="12375" spans="1:14" x14ac:dyDescent="0.2">
      <c r="A12375" t="s">
        <v>12545</v>
      </c>
      <c r="B12375" t="s">
        <v>36558</v>
      </c>
      <c r="I12375" t="s">
        <v>3</v>
      </c>
      <c r="J12375">
        <v>951.93</v>
      </c>
      <c r="M12375">
        <v>951.93</v>
      </c>
      <c r="N12375">
        <f t="shared" si="193"/>
        <v>0</v>
      </c>
    </row>
    <row r="12376" spans="1:14" x14ac:dyDescent="0.2">
      <c r="A12376" t="s">
        <v>12546</v>
      </c>
      <c r="B12376" t="s">
        <v>36558</v>
      </c>
      <c r="I12376" t="s">
        <v>3</v>
      </c>
      <c r="J12376">
        <v>935.6</v>
      </c>
      <c r="M12376">
        <v>935.6</v>
      </c>
      <c r="N12376">
        <f t="shared" si="193"/>
        <v>0</v>
      </c>
    </row>
    <row r="12377" spans="1:14" x14ac:dyDescent="0.2">
      <c r="A12377" t="s">
        <v>12547</v>
      </c>
      <c r="B12377" t="s">
        <v>36559</v>
      </c>
      <c r="I12377" t="s">
        <v>3</v>
      </c>
      <c r="J12377">
        <v>1283.82</v>
      </c>
      <c r="M12377">
        <v>1283.82</v>
      </c>
      <c r="N12377">
        <f t="shared" si="193"/>
        <v>0</v>
      </c>
    </row>
    <row r="12378" spans="1:14" x14ac:dyDescent="0.2">
      <c r="A12378" t="s">
        <v>12548</v>
      </c>
      <c r="B12378" t="s">
        <v>36559</v>
      </c>
      <c r="I12378" t="s">
        <v>3</v>
      </c>
      <c r="J12378">
        <v>1267.48</v>
      </c>
      <c r="M12378">
        <v>1267.48</v>
      </c>
      <c r="N12378">
        <f t="shared" si="193"/>
        <v>0</v>
      </c>
    </row>
    <row r="12379" spans="1:14" x14ac:dyDescent="0.2">
      <c r="A12379" t="s">
        <v>12549</v>
      </c>
      <c r="B12379" t="s">
        <v>36560</v>
      </c>
      <c r="I12379" t="s">
        <v>3</v>
      </c>
      <c r="J12379">
        <v>1117.8699999999999</v>
      </c>
      <c r="M12379">
        <v>1117.8699999999999</v>
      </c>
      <c r="N12379">
        <f t="shared" si="193"/>
        <v>0</v>
      </c>
    </row>
    <row r="12380" spans="1:14" x14ac:dyDescent="0.2">
      <c r="A12380" t="s">
        <v>12550</v>
      </c>
      <c r="B12380" t="s">
        <v>36560</v>
      </c>
      <c r="I12380" t="s">
        <v>3</v>
      </c>
      <c r="J12380">
        <v>1101.54</v>
      </c>
      <c r="M12380">
        <v>1101.54</v>
      </c>
      <c r="N12380">
        <f t="shared" si="193"/>
        <v>0</v>
      </c>
    </row>
    <row r="12381" spans="1:14" x14ac:dyDescent="0.2">
      <c r="A12381" t="s">
        <v>12551</v>
      </c>
      <c r="B12381" t="s">
        <v>36561</v>
      </c>
      <c r="I12381" t="s">
        <v>3</v>
      </c>
      <c r="J12381">
        <v>1260.45</v>
      </c>
      <c r="M12381">
        <v>1260.45</v>
      </c>
      <c r="N12381">
        <f t="shared" si="193"/>
        <v>0</v>
      </c>
    </row>
    <row r="12382" spans="1:14" x14ac:dyDescent="0.2">
      <c r="A12382" t="s">
        <v>12552</v>
      </c>
      <c r="B12382" t="s">
        <v>36561</v>
      </c>
      <c r="I12382" t="s">
        <v>3</v>
      </c>
      <c r="J12382">
        <v>1247.24</v>
      </c>
      <c r="M12382">
        <v>1247.24</v>
      </c>
      <c r="N12382">
        <f t="shared" si="193"/>
        <v>0</v>
      </c>
    </row>
    <row r="12383" spans="1:14" x14ac:dyDescent="0.2">
      <c r="A12383" t="s">
        <v>12553</v>
      </c>
      <c r="B12383" t="s">
        <v>36562</v>
      </c>
      <c r="I12383" t="s">
        <v>3</v>
      </c>
      <c r="J12383">
        <v>845.6</v>
      </c>
      <c r="M12383">
        <v>845.6</v>
      </c>
      <c r="N12383">
        <f t="shared" si="193"/>
        <v>0</v>
      </c>
    </row>
    <row r="12384" spans="1:14" x14ac:dyDescent="0.2">
      <c r="A12384" t="s">
        <v>12554</v>
      </c>
      <c r="B12384" t="s">
        <v>36562</v>
      </c>
      <c r="I12384" t="s">
        <v>3</v>
      </c>
      <c r="J12384">
        <v>832.38</v>
      </c>
      <c r="M12384">
        <v>832.38</v>
      </c>
      <c r="N12384">
        <f t="shared" si="193"/>
        <v>0</v>
      </c>
    </row>
    <row r="12385" spans="1:14" x14ac:dyDescent="0.2">
      <c r="A12385" t="s">
        <v>12555</v>
      </c>
      <c r="B12385" t="s">
        <v>36563</v>
      </c>
      <c r="I12385" t="s">
        <v>3</v>
      </c>
      <c r="J12385">
        <v>1206.52</v>
      </c>
      <c r="M12385">
        <v>1206.52</v>
      </c>
      <c r="N12385">
        <f t="shared" si="193"/>
        <v>0</v>
      </c>
    </row>
    <row r="12386" spans="1:14" x14ac:dyDescent="0.2">
      <c r="A12386" t="s">
        <v>12556</v>
      </c>
      <c r="B12386" t="s">
        <v>36564</v>
      </c>
      <c r="I12386" t="s">
        <v>3</v>
      </c>
      <c r="J12386">
        <v>1200.52</v>
      </c>
      <c r="M12386">
        <v>1200.52</v>
      </c>
      <c r="N12386">
        <f t="shared" si="193"/>
        <v>0</v>
      </c>
    </row>
    <row r="12387" spans="1:14" x14ac:dyDescent="0.2">
      <c r="A12387" t="s">
        <v>12557</v>
      </c>
      <c r="B12387" t="s">
        <v>36565</v>
      </c>
      <c r="I12387" t="s">
        <v>3</v>
      </c>
      <c r="J12387">
        <v>780.43</v>
      </c>
      <c r="M12387">
        <v>780.43</v>
      </c>
      <c r="N12387">
        <f t="shared" si="193"/>
        <v>0</v>
      </c>
    </row>
    <row r="12388" spans="1:14" x14ac:dyDescent="0.2">
      <c r="A12388" t="s">
        <v>12558</v>
      </c>
      <c r="B12388" t="s">
        <v>36565</v>
      </c>
      <c r="I12388" t="s">
        <v>3</v>
      </c>
      <c r="J12388">
        <v>775.93</v>
      </c>
      <c r="M12388">
        <v>775.93</v>
      </c>
      <c r="N12388">
        <f t="shared" si="193"/>
        <v>0</v>
      </c>
    </row>
    <row r="12389" spans="1:14" x14ac:dyDescent="0.2">
      <c r="A12389" t="s">
        <v>12559</v>
      </c>
      <c r="B12389" t="s">
        <v>36566</v>
      </c>
      <c r="I12389" t="s">
        <v>3</v>
      </c>
      <c r="J12389">
        <v>2341.6</v>
      </c>
      <c r="M12389">
        <v>2341.6</v>
      </c>
      <c r="N12389">
        <f t="shared" si="193"/>
        <v>0</v>
      </c>
    </row>
    <row r="12390" spans="1:14" x14ac:dyDescent="0.2">
      <c r="A12390" t="s">
        <v>12560</v>
      </c>
      <c r="B12390" t="s">
        <v>36566</v>
      </c>
      <c r="I12390" t="s">
        <v>3</v>
      </c>
      <c r="J12390">
        <v>2202.08</v>
      </c>
      <c r="M12390">
        <v>2202.08</v>
      </c>
      <c r="N12390">
        <f t="shared" si="193"/>
        <v>0</v>
      </c>
    </row>
    <row r="12391" spans="1:14" x14ac:dyDescent="0.2">
      <c r="A12391" t="s">
        <v>12561</v>
      </c>
      <c r="B12391" t="s">
        <v>36567</v>
      </c>
      <c r="I12391" t="s">
        <v>3</v>
      </c>
      <c r="J12391">
        <v>623.77</v>
      </c>
      <c r="M12391">
        <v>623.77</v>
      </c>
      <c r="N12391">
        <f t="shared" si="193"/>
        <v>0</v>
      </c>
    </row>
    <row r="12392" spans="1:14" x14ac:dyDescent="0.2">
      <c r="A12392" t="s">
        <v>12562</v>
      </c>
      <c r="B12392" t="s">
        <v>36567</v>
      </c>
      <c r="I12392" t="s">
        <v>3</v>
      </c>
      <c r="J12392">
        <v>606.94000000000005</v>
      </c>
      <c r="M12392">
        <v>606.94000000000005</v>
      </c>
      <c r="N12392">
        <f t="shared" si="193"/>
        <v>0</v>
      </c>
    </row>
    <row r="12393" spans="1:14" x14ac:dyDescent="0.2">
      <c r="A12393" t="s">
        <v>12563</v>
      </c>
      <c r="B12393" t="s">
        <v>22174</v>
      </c>
      <c r="I12393" t="s">
        <v>4</v>
      </c>
      <c r="J12393">
        <v>25.65</v>
      </c>
      <c r="M12393">
        <v>25.65</v>
      </c>
      <c r="N12393">
        <f t="shared" si="193"/>
        <v>0</v>
      </c>
    </row>
    <row r="12394" spans="1:14" x14ac:dyDescent="0.2">
      <c r="A12394" t="s">
        <v>12564</v>
      </c>
      <c r="B12394" t="s">
        <v>22174</v>
      </c>
      <c r="I12394" t="s">
        <v>4</v>
      </c>
      <c r="J12394">
        <v>25.65</v>
      </c>
      <c r="M12394">
        <v>25.65</v>
      </c>
      <c r="N12394">
        <f t="shared" si="193"/>
        <v>0</v>
      </c>
    </row>
    <row r="12395" spans="1:14" x14ac:dyDescent="0.2">
      <c r="A12395" t="s">
        <v>12565</v>
      </c>
      <c r="B12395" t="s">
        <v>22175</v>
      </c>
      <c r="I12395" t="s">
        <v>4</v>
      </c>
      <c r="J12395">
        <v>46.5</v>
      </c>
      <c r="M12395">
        <v>46.5</v>
      </c>
      <c r="N12395">
        <f t="shared" si="193"/>
        <v>0</v>
      </c>
    </row>
    <row r="12396" spans="1:14" x14ac:dyDescent="0.2">
      <c r="A12396" t="s">
        <v>12566</v>
      </c>
      <c r="B12396" t="s">
        <v>22175</v>
      </c>
      <c r="I12396" t="s">
        <v>4</v>
      </c>
      <c r="J12396">
        <v>46.5</v>
      </c>
      <c r="M12396">
        <v>46.5</v>
      </c>
      <c r="N12396">
        <f t="shared" si="193"/>
        <v>0</v>
      </c>
    </row>
    <row r="12397" spans="1:14" x14ac:dyDescent="0.2">
      <c r="A12397" t="s">
        <v>12567</v>
      </c>
      <c r="B12397" t="s">
        <v>22176</v>
      </c>
      <c r="I12397" t="s">
        <v>4</v>
      </c>
      <c r="J12397">
        <v>60.9</v>
      </c>
      <c r="M12397">
        <v>60.9</v>
      </c>
      <c r="N12397">
        <f t="shared" si="193"/>
        <v>0</v>
      </c>
    </row>
    <row r="12398" spans="1:14" x14ac:dyDescent="0.2">
      <c r="A12398" t="s">
        <v>12568</v>
      </c>
      <c r="B12398" t="s">
        <v>22176</v>
      </c>
      <c r="I12398" t="s">
        <v>4</v>
      </c>
      <c r="J12398">
        <v>60.9</v>
      </c>
      <c r="M12398">
        <v>60.9</v>
      </c>
      <c r="N12398">
        <f t="shared" si="193"/>
        <v>0</v>
      </c>
    </row>
    <row r="12399" spans="1:14" x14ac:dyDescent="0.2">
      <c r="A12399" t="s">
        <v>12569</v>
      </c>
      <c r="B12399" t="s">
        <v>22177</v>
      </c>
      <c r="I12399" t="s">
        <v>3</v>
      </c>
      <c r="J12399">
        <v>27.98</v>
      </c>
      <c r="M12399">
        <v>27.98</v>
      </c>
      <c r="N12399">
        <f t="shared" si="193"/>
        <v>0</v>
      </c>
    </row>
    <row r="12400" spans="1:14" x14ac:dyDescent="0.2">
      <c r="A12400" t="s">
        <v>12570</v>
      </c>
      <c r="B12400" t="s">
        <v>22177</v>
      </c>
      <c r="I12400" t="s">
        <v>3</v>
      </c>
      <c r="J12400">
        <v>27.98</v>
      </c>
      <c r="M12400">
        <v>27.98</v>
      </c>
      <c r="N12400">
        <f t="shared" si="193"/>
        <v>0</v>
      </c>
    </row>
    <row r="12401" spans="1:14" x14ac:dyDescent="0.2">
      <c r="A12401" t="s">
        <v>12571</v>
      </c>
      <c r="B12401" t="s">
        <v>22178</v>
      </c>
      <c r="I12401" t="s">
        <v>3</v>
      </c>
      <c r="J12401">
        <v>41.99</v>
      </c>
      <c r="M12401">
        <v>41.99</v>
      </c>
      <c r="N12401">
        <f t="shared" si="193"/>
        <v>0</v>
      </c>
    </row>
    <row r="12402" spans="1:14" x14ac:dyDescent="0.2">
      <c r="A12402" t="s">
        <v>12572</v>
      </c>
      <c r="B12402" t="s">
        <v>22178</v>
      </c>
      <c r="I12402" t="s">
        <v>3</v>
      </c>
      <c r="J12402">
        <v>41.99</v>
      </c>
      <c r="M12402">
        <v>41.99</v>
      </c>
      <c r="N12402">
        <f t="shared" si="193"/>
        <v>0</v>
      </c>
    </row>
    <row r="12403" spans="1:14" x14ac:dyDescent="0.2">
      <c r="A12403" t="s">
        <v>12573</v>
      </c>
      <c r="B12403" t="s">
        <v>22179</v>
      </c>
      <c r="I12403" t="s">
        <v>3</v>
      </c>
      <c r="J12403">
        <v>61.36</v>
      </c>
      <c r="M12403">
        <v>61.36</v>
      </c>
      <c r="N12403">
        <f t="shared" si="193"/>
        <v>0</v>
      </c>
    </row>
    <row r="12404" spans="1:14" x14ac:dyDescent="0.2">
      <c r="A12404" t="s">
        <v>12574</v>
      </c>
      <c r="B12404" t="s">
        <v>22179</v>
      </c>
      <c r="I12404" t="s">
        <v>3</v>
      </c>
      <c r="J12404">
        <v>61.36</v>
      </c>
      <c r="M12404">
        <v>61.36</v>
      </c>
      <c r="N12404">
        <f t="shared" si="193"/>
        <v>0</v>
      </c>
    </row>
    <row r="12405" spans="1:14" x14ac:dyDescent="0.2">
      <c r="A12405" t="s">
        <v>12575</v>
      </c>
      <c r="B12405" t="s">
        <v>22180</v>
      </c>
      <c r="I12405" t="s">
        <v>3</v>
      </c>
      <c r="J12405">
        <v>79.64</v>
      </c>
      <c r="M12405">
        <v>79.64</v>
      </c>
      <c r="N12405">
        <f t="shared" si="193"/>
        <v>0</v>
      </c>
    </row>
    <row r="12406" spans="1:14" x14ac:dyDescent="0.2">
      <c r="A12406" t="s">
        <v>12576</v>
      </c>
      <c r="B12406" t="s">
        <v>22180</v>
      </c>
      <c r="I12406" t="s">
        <v>3</v>
      </c>
      <c r="J12406">
        <v>79.64</v>
      </c>
      <c r="M12406">
        <v>79.64</v>
      </c>
      <c r="N12406">
        <f t="shared" si="193"/>
        <v>0</v>
      </c>
    </row>
    <row r="12407" spans="1:14" x14ac:dyDescent="0.2">
      <c r="A12407" t="s">
        <v>12577</v>
      </c>
      <c r="B12407" t="s">
        <v>22181</v>
      </c>
      <c r="I12407" t="s">
        <v>3</v>
      </c>
      <c r="J12407">
        <v>105.12</v>
      </c>
      <c r="M12407">
        <v>105.12</v>
      </c>
      <c r="N12407">
        <f t="shared" si="193"/>
        <v>0</v>
      </c>
    </row>
    <row r="12408" spans="1:14" x14ac:dyDescent="0.2">
      <c r="A12408" t="s">
        <v>12578</v>
      </c>
      <c r="B12408" t="s">
        <v>22181</v>
      </c>
      <c r="I12408" t="s">
        <v>3</v>
      </c>
      <c r="J12408">
        <v>105.12</v>
      </c>
      <c r="M12408">
        <v>105.12</v>
      </c>
      <c r="N12408">
        <f t="shared" si="193"/>
        <v>0</v>
      </c>
    </row>
    <row r="12409" spans="1:14" x14ac:dyDescent="0.2">
      <c r="A12409" t="s">
        <v>12579</v>
      </c>
      <c r="B12409" t="s">
        <v>22182</v>
      </c>
      <c r="I12409" t="s">
        <v>3</v>
      </c>
      <c r="J12409">
        <v>51.9</v>
      </c>
      <c r="M12409">
        <v>51.9</v>
      </c>
      <c r="N12409">
        <f t="shared" si="193"/>
        <v>0</v>
      </c>
    </row>
    <row r="12410" spans="1:14" x14ac:dyDescent="0.2">
      <c r="A12410" t="s">
        <v>12580</v>
      </c>
      <c r="B12410" t="s">
        <v>22182</v>
      </c>
      <c r="I12410" t="s">
        <v>3</v>
      </c>
      <c r="J12410">
        <v>51.9</v>
      </c>
      <c r="M12410">
        <v>51.9</v>
      </c>
      <c r="N12410">
        <f t="shared" si="193"/>
        <v>0</v>
      </c>
    </row>
    <row r="12411" spans="1:14" x14ac:dyDescent="0.2">
      <c r="A12411" t="s">
        <v>12581</v>
      </c>
      <c r="B12411" t="s">
        <v>22183</v>
      </c>
      <c r="I12411" t="s">
        <v>3</v>
      </c>
      <c r="J12411">
        <v>68.760000000000005</v>
      </c>
      <c r="M12411">
        <v>68.760000000000005</v>
      </c>
      <c r="N12411">
        <f t="shared" si="193"/>
        <v>0</v>
      </c>
    </row>
    <row r="12412" spans="1:14" x14ac:dyDescent="0.2">
      <c r="A12412" t="s">
        <v>12582</v>
      </c>
      <c r="B12412" t="s">
        <v>22183</v>
      </c>
      <c r="I12412" t="s">
        <v>3</v>
      </c>
      <c r="J12412">
        <v>68.760000000000005</v>
      </c>
      <c r="M12412">
        <v>68.760000000000005</v>
      </c>
      <c r="N12412">
        <f t="shared" si="193"/>
        <v>0</v>
      </c>
    </row>
    <row r="12413" spans="1:14" x14ac:dyDescent="0.2">
      <c r="A12413" t="s">
        <v>12583</v>
      </c>
      <c r="B12413" t="s">
        <v>36568</v>
      </c>
      <c r="I12413" t="s">
        <v>5</v>
      </c>
      <c r="J12413">
        <v>44.6</v>
      </c>
      <c r="M12413">
        <v>44.6</v>
      </c>
      <c r="N12413">
        <f t="shared" si="193"/>
        <v>0</v>
      </c>
    </row>
    <row r="12414" spans="1:14" x14ac:dyDescent="0.2">
      <c r="A12414" t="s">
        <v>12584</v>
      </c>
      <c r="B12414" t="s">
        <v>36568</v>
      </c>
      <c r="I12414" t="s">
        <v>5</v>
      </c>
      <c r="J12414">
        <v>44.6</v>
      </c>
      <c r="M12414">
        <v>44.6</v>
      </c>
      <c r="N12414">
        <f t="shared" si="193"/>
        <v>0</v>
      </c>
    </row>
    <row r="12415" spans="1:14" x14ac:dyDescent="0.2">
      <c r="A12415" t="s">
        <v>12585</v>
      </c>
      <c r="B12415" t="s">
        <v>36569</v>
      </c>
      <c r="I12415" t="s">
        <v>4</v>
      </c>
      <c r="J12415">
        <v>14.59</v>
      </c>
      <c r="M12415">
        <v>14.59</v>
      </c>
      <c r="N12415">
        <f t="shared" si="193"/>
        <v>0</v>
      </c>
    </row>
    <row r="12416" spans="1:14" x14ac:dyDescent="0.2">
      <c r="A12416" t="s">
        <v>12586</v>
      </c>
      <c r="B12416" t="s">
        <v>36569</v>
      </c>
      <c r="I12416" t="s">
        <v>4</v>
      </c>
      <c r="J12416">
        <v>14.59</v>
      </c>
      <c r="M12416">
        <v>14.59</v>
      </c>
      <c r="N12416">
        <f t="shared" si="193"/>
        <v>0</v>
      </c>
    </row>
    <row r="12417" spans="1:14" x14ac:dyDescent="0.2">
      <c r="A12417" t="s">
        <v>12587</v>
      </c>
      <c r="B12417" t="s">
        <v>36570</v>
      </c>
      <c r="I12417" t="s">
        <v>4</v>
      </c>
      <c r="J12417">
        <v>33.47</v>
      </c>
      <c r="M12417">
        <v>33.47</v>
      </c>
      <c r="N12417">
        <f t="shared" si="193"/>
        <v>0</v>
      </c>
    </row>
    <row r="12418" spans="1:14" x14ac:dyDescent="0.2">
      <c r="A12418" t="s">
        <v>12588</v>
      </c>
      <c r="B12418" t="s">
        <v>36570</v>
      </c>
      <c r="I12418" t="s">
        <v>4</v>
      </c>
      <c r="J12418">
        <v>33.47</v>
      </c>
      <c r="M12418">
        <v>33.47</v>
      </c>
      <c r="N12418">
        <f t="shared" si="193"/>
        <v>0</v>
      </c>
    </row>
    <row r="12419" spans="1:14" x14ac:dyDescent="0.2">
      <c r="A12419" t="s">
        <v>22184</v>
      </c>
      <c r="B12419" t="s">
        <v>36571</v>
      </c>
      <c r="I12419" t="s">
        <v>4</v>
      </c>
      <c r="J12419">
        <v>53.56</v>
      </c>
      <c r="M12419">
        <v>53.56</v>
      </c>
      <c r="N12419">
        <f t="shared" si="193"/>
        <v>0</v>
      </c>
    </row>
    <row r="12420" spans="1:14" x14ac:dyDescent="0.2">
      <c r="A12420" t="s">
        <v>22185</v>
      </c>
      <c r="B12420" t="s">
        <v>36571</v>
      </c>
      <c r="I12420" t="s">
        <v>4</v>
      </c>
      <c r="J12420">
        <v>53.56</v>
      </c>
      <c r="M12420">
        <v>53.56</v>
      </c>
      <c r="N12420">
        <f t="shared" ref="N12420:N12483" si="194">J12420-M12420</f>
        <v>0</v>
      </c>
    </row>
    <row r="12421" spans="1:14" x14ac:dyDescent="0.2">
      <c r="A12421" t="s">
        <v>12589</v>
      </c>
      <c r="B12421" t="s">
        <v>36572</v>
      </c>
      <c r="I12421" t="s">
        <v>4</v>
      </c>
      <c r="J12421">
        <v>81.78</v>
      </c>
      <c r="M12421">
        <v>81.78</v>
      </c>
      <c r="N12421">
        <f t="shared" si="194"/>
        <v>0</v>
      </c>
    </row>
    <row r="12422" spans="1:14" x14ac:dyDescent="0.2">
      <c r="A12422" t="s">
        <v>12590</v>
      </c>
      <c r="B12422" t="s">
        <v>36572</v>
      </c>
      <c r="I12422" t="s">
        <v>4</v>
      </c>
      <c r="J12422">
        <v>81.78</v>
      </c>
      <c r="M12422">
        <v>81.78</v>
      </c>
      <c r="N12422">
        <f t="shared" si="194"/>
        <v>0</v>
      </c>
    </row>
    <row r="12423" spans="1:14" x14ac:dyDescent="0.2">
      <c r="A12423" t="s">
        <v>12591</v>
      </c>
      <c r="B12423" t="s">
        <v>36573</v>
      </c>
      <c r="I12423" t="s">
        <v>5</v>
      </c>
      <c r="J12423">
        <v>1169.56</v>
      </c>
      <c r="M12423">
        <v>1169.56</v>
      </c>
      <c r="N12423">
        <f t="shared" si="194"/>
        <v>0</v>
      </c>
    </row>
    <row r="12424" spans="1:14" x14ac:dyDescent="0.2">
      <c r="A12424" t="s">
        <v>12592</v>
      </c>
      <c r="B12424" t="s">
        <v>36573</v>
      </c>
      <c r="I12424" t="s">
        <v>5</v>
      </c>
      <c r="J12424">
        <v>1169.56</v>
      </c>
      <c r="M12424">
        <v>1169.56</v>
      </c>
      <c r="N12424">
        <f t="shared" si="194"/>
        <v>0</v>
      </c>
    </row>
    <row r="12425" spans="1:14" x14ac:dyDescent="0.2">
      <c r="A12425" t="s">
        <v>12593</v>
      </c>
      <c r="B12425" t="s">
        <v>36574</v>
      </c>
      <c r="I12425" t="s">
        <v>5</v>
      </c>
      <c r="J12425">
        <v>371.97</v>
      </c>
      <c r="M12425">
        <v>371.97</v>
      </c>
      <c r="N12425">
        <f t="shared" si="194"/>
        <v>0</v>
      </c>
    </row>
    <row r="12426" spans="1:14" x14ac:dyDescent="0.2">
      <c r="A12426" t="s">
        <v>12594</v>
      </c>
      <c r="B12426" t="s">
        <v>36574</v>
      </c>
      <c r="I12426" t="s">
        <v>5</v>
      </c>
      <c r="J12426">
        <v>371.97</v>
      </c>
      <c r="M12426">
        <v>371.97</v>
      </c>
      <c r="N12426">
        <f t="shared" si="194"/>
        <v>0</v>
      </c>
    </row>
    <row r="12427" spans="1:14" x14ac:dyDescent="0.2">
      <c r="A12427" t="s">
        <v>12595</v>
      </c>
      <c r="B12427" t="s">
        <v>36575</v>
      </c>
      <c r="I12427" t="s">
        <v>5</v>
      </c>
      <c r="J12427">
        <v>371.94</v>
      </c>
      <c r="M12427">
        <v>371.94</v>
      </c>
      <c r="N12427">
        <f t="shared" si="194"/>
        <v>0</v>
      </c>
    </row>
    <row r="12428" spans="1:14" x14ac:dyDescent="0.2">
      <c r="A12428" t="s">
        <v>12596</v>
      </c>
      <c r="B12428" t="s">
        <v>36575</v>
      </c>
      <c r="I12428" t="s">
        <v>5</v>
      </c>
      <c r="J12428">
        <v>371.94</v>
      </c>
      <c r="M12428">
        <v>371.94</v>
      </c>
      <c r="N12428">
        <f t="shared" si="194"/>
        <v>0</v>
      </c>
    </row>
    <row r="12429" spans="1:14" x14ac:dyDescent="0.2">
      <c r="A12429" t="s">
        <v>12597</v>
      </c>
      <c r="B12429" t="s">
        <v>36576</v>
      </c>
      <c r="I12429" t="s">
        <v>5</v>
      </c>
      <c r="J12429">
        <v>1373.76</v>
      </c>
      <c r="M12429">
        <v>1373.76</v>
      </c>
      <c r="N12429">
        <f t="shared" si="194"/>
        <v>0</v>
      </c>
    </row>
    <row r="12430" spans="1:14" x14ac:dyDescent="0.2">
      <c r="A12430" t="s">
        <v>12598</v>
      </c>
      <c r="B12430" t="s">
        <v>36576</v>
      </c>
      <c r="I12430" t="s">
        <v>5</v>
      </c>
      <c r="J12430">
        <v>1373.76</v>
      </c>
      <c r="M12430">
        <v>1373.76</v>
      </c>
      <c r="N12430">
        <f t="shared" si="194"/>
        <v>0</v>
      </c>
    </row>
    <row r="12431" spans="1:14" x14ac:dyDescent="0.2">
      <c r="A12431" t="s">
        <v>12599</v>
      </c>
      <c r="B12431" t="s">
        <v>36577</v>
      </c>
      <c r="I12431" t="s">
        <v>5</v>
      </c>
      <c r="J12431">
        <v>686</v>
      </c>
      <c r="M12431">
        <v>686</v>
      </c>
      <c r="N12431">
        <f t="shared" si="194"/>
        <v>0</v>
      </c>
    </row>
    <row r="12432" spans="1:14" x14ac:dyDescent="0.2">
      <c r="A12432" t="s">
        <v>12600</v>
      </c>
      <c r="B12432" t="s">
        <v>36577</v>
      </c>
      <c r="I12432" t="s">
        <v>5</v>
      </c>
      <c r="J12432">
        <v>686</v>
      </c>
      <c r="M12432">
        <v>686</v>
      </c>
      <c r="N12432">
        <f t="shared" si="194"/>
        <v>0</v>
      </c>
    </row>
    <row r="12433" spans="1:14" x14ac:dyDescent="0.2">
      <c r="A12433" t="s">
        <v>12601</v>
      </c>
      <c r="B12433" t="s">
        <v>36578</v>
      </c>
      <c r="I12433" t="s">
        <v>5</v>
      </c>
      <c r="J12433">
        <v>246.15</v>
      </c>
      <c r="M12433">
        <v>246.15</v>
      </c>
      <c r="N12433">
        <f t="shared" si="194"/>
        <v>0</v>
      </c>
    </row>
    <row r="12434" spans="1:14" x14ac:dyDescent="0.2">
      <c r="A12434" t="s">
        <v>12602</v>
      </c>
      <c r="B12434" t="s">
        <v>36578</v>
      </c>
      <c r="I12434" t="s">
        <v>5</v>
      </c>
      <c r="J12434">
        <v>246.15</v>
      </c>
      <c r="M12434">
        <v>246.15</v>
      </c>
      <c r="N12434">
        <f t="shared" si="194"/>
        <v>0</v>
      </c>
    </row>
    <row r="12435" spans="1:14" x14ac:dyDescent="0.2">
      <c r="A12435" t="s">
        <v>12603</v>
      </c>
      <c r="B12435" t="s">
        <v>36579</v>
      </c>
      <c r="I12435" t="s">
        <v>5</v>
      </c>
      <c r="J12435">
        <v>388.71</v>
      </c>
      <c r="M12435">
        <v>388.71</v>
      </c>
      <c r="N12435">
        <f t="shared" si="194"/>
        <v>0</v>
      </c>
    </row>
    <row r="12436" spans="1:14" x14ac:dyDescent="0.2">
      <c r="A12436" t="s">
        <v>12604</v>
      </c>
      <c r="B12436" t="s">
        <v>36579</v>
      </c>
      <c r="I12436" t="s">
        <v>5</v>
      </c>
      <c r="J12436">
        <v>388.71</v>
      </c>
      <c r="M12436">
        <v>388.71</v>
      </c>
      <c r="N12436">
        <f t="shared" si="194"/>
        <v>0</v>
      </c>
    </row>
    <row r="12437" spans="1:14" x14ac:dyDescent="0.2">
      <c r="A12437" t="s">
        <v>12605</v>
      </c>
      <c r="B12437" t="s">
        <v>36580</v>
      </c>
      <c r="I12437" t="s">
        <v>5</v>
      </c>
      <c r="J12437">
        <v>159.9</v>
      </c>
      <c r="M12437">
        <v>159.9</v>
      </c>
      <c r="N12437">
        <f t="shared" si="194"/>
        <v>0</v>
      </c>
    </row>
    <row r="12438" spans="1:14" x14ac:dyDescent="0.2">
      <c r="A12438" t="s">
        <v>12606</v>
      </c>
      <c r="B12438" t="s">
        <v>36580</v>
      </c>
      <c r="I12438" t="s">
        <v>5</v>
      </c>
      <c r="J12438">
        <v>159.9</v>
      </c>
      <c r="M12438">
        <v>159.9</v>
      </c>
      <c r="N12438">
        <f t="shared" si="194"/>
        <v>0</v>
      </c>
    </row>
    <row r="12439" spans="1:14" x14ac:dyDescent="0.2">
      <c r="A12439" t="s">
        <v>28320</v>
      </c>
      <c r="B12439" t="s">
        <v>36581</v>
      </c>
      <c r="I12439" t="s">
        <v>5</v>
      </c>
      <c r="J12439">
        <v>312.20999999999998</v>
      </c>
      <c r="M12439">
        <v>312.20999999999998</v>
      </c>
      <c r="N12439">
        <f t="shared" si="194"/>
        <v>0</v>
      </c>
    </row>
    <row r="12440" spans="1:14" x14ac:dyDescent="0.2">
      <c r="A12440" t="s">
        <v>28321</v>
      </c>
      <c r="B12440" t="s">
        <v>36581</v>
      </c>
      <c r="I12440" t="s">
        <v>5</v>
      </c>
      <c r="J12440">
        <v>312.20999999999998</v>
      </c>
      <c r="M12440">
        <v>312.20999999999998</v>
      </c>
      <c r="N12440">
        <f t="shared" si="194"/>
        <v>0</v>
      </c>
    </row>
    <row r="12441" spans="1:14" x14ac:dyDescent="0.2">
      <c r="A12441" t="s">
        <v>12607</v>
      </c>
      <c r="B12441" t="s">
        <v>36582</v>
      </c>
      <c r="I12441" t="s">
        <v>5</v>
      </c>
      <c r="J12441">
        <v>454.52</v>
      </c>
      <c r="M12441">
        <v>454.52</v>
      </c>
      <c r="N12441">
        <f t="shared" si="194"/>
        <v>0</v>
      </c>
    </row>
    <row r="12442" spans="1:14" x14ac:dyDescent="0.2">
      <c r="A12442" t="s">
        <v>12608</v>
      </c>
      <c r="B12442" t="s">
        <v>36582</v>
      </c>
      <c r="I12442" t="s">
        <v>5</v>
      </c>
      <c r="J12442">
        <v>454.52</v>
      </c>
      <c r="M12442">
        <v>454.52</v>
      </c>
      <c r="N12442">
        <f t="shared" si="194"/>
        <v>0</v>
      </c>
    </row>
    <row r="12443" spans="1:14" x14ac:dyDescent="0.2">
      <c r="A12443" t="s">
        <v>12609</v>
      </c>
      <c r="B12443" t="s">
        <v>36583</v>
      </c>
      <c r="I12443" t="s">
        <v>5</v>
      </c>
      <c r="J12443">
        <v>113.64</v>
      </c>
      <c r="M12443">
        <v>113.64</v>
      </c>
      <c r="N12443">
        <f t="shared" si="194"/>
        <v>0</v>
      </c>
    </row>
    <row r="12444" spans="1:14" x14ac:dyDescent="0.2">
      <c r="A12444" t="s">
        <v>12610</v>
      </c>
      <c r="B12444" t="s">
        <v>36583</v>
      </c>
      <c r="I12444" t="s">
        <v>5</v>
      </c>
      <c r="J12444">
        <v>113.64</v>
      </c>
      <c r="M12444">
        <v>113.64</v>
      </c>
      <c r="N12444">
        <f t="shared" si="194"/>
        <v>0</v>
      </c>
    </row>
    <row r="12445" spans="1:14" x14ac:dyDescent="0.2">
      <c r="A12445" t="s">
        <v>12611</v>
      </c>
      <c r="B12445" t="s">
        <v>36584</v>
      </c>
      <c r="I12445" t="s">
        <v>5</v>
      </c>
      <c r="J12445">
        <v>647.35</v>
      </c>
      <c r="M12445">
        <v>647.35</v>
      </c>
      <c r="N12445">
        <f t="shared" si="194"/>
        <v>0</v>
      </c>
    </row>
    <row r="12446" spans="1:14" x14ac:dyDescent="0.2">
      <c r="A12446" t="s">
        <v>12612</v>
      </c>
      <c r="B12446" t="s">
        <v>36584</v>
      </c>
      <c r="I12446" t="s">
        <v>5</v>
      </c>
      <c r="J12446">
        <v>647.35</v>
      </c>
      <c r="M12446">
        <v>647.35</v>
      </c>
      <c r="N12446">
        <f t="shared" si="194"/>
        <v>0</v>
      </c>
    </row>
    <row r="12447" spans="1:14" x14ac:dyDescent="0.2">
      <c r="A12447" t="s">
        <v>12613</v>
      </c>
      <c r="B12447" t="s">
        <v>36585</v>
      </c>
      <c r="I12447" t="s">
        <v>5</v>
      </c>
      <c r="J12447">
        <v>438.29</v>
      </c>
      <c r="M12447">
        <v>438.29</v>
      </c>
      <c r="N12447">
        <f t="shared" si="194"/>
        <v>0</v>
      </c>
    </row>
    <row r="12448" spans="1:14" x14ac:dyDescent="0.2">
      <c r="A12448" t="s">
        <v>12614</v>
      </c>
      <c r="B12448" t="s">
        <v>36585</v>
      </c>
      <c r="I12448" t="s">
        <v>5</v>
      </c>
      <c r="J12448">
        <v>438.29</v>
      </c>
      <c r="M12448">
        <v>438.29</v>
      </c>
      <c r="N12448">
        <f t="shared" si="194"/>
        <v>0</v>
      </c>
    </row>
    <row r="12449" spans="1:14" x14ac:dyDescent="0.2">
      <c r="A12449" t="s">
        <v>12615</v>
      </c>
      <c r="B12449" t="s">
        <v>36586</v>
      </c>
      <c r="I12449" t="s">
        <v>5</v>
      </c>
      <c r="J12449">
        <v>102.37</v>
      </c>
      <c r="M12449">
        <v>102.37</v>
      </c>
      <c r="N12449">
        <f t="shared" si="194"/>
        <v>0</v>
      </c>
    </row>
    <row r="12450" spans="1:14" x14ac:dyDescent="0.2">
      <c r="A12450" t="s">
        <v>12616</v>
      </c>
      <c r="B12450" t="s">
        <v>36586</v>
      </c>
      <c r="I12450" t="s">
        <v>5</v>
      </c>
      <c r="J12450">
        <v>102.37</v>
      </c>
      <c r="M12450">
        <v>102.37</v>
      </c>
      <c r="N12450">
        <f t="shared" si="194"/>
        <v>0</v>
      </c>
    </row>
    <row r="12451" spans="1:14" x14ac:dyDescent="0.2">
      <c r="A12451" t="s">
        <v>12617</v>
      </c>
      <c r="B12451" t="s">
        <v>36587</v>
      </c>
      <c r="I12451" t="s">
        <v>5</v>
      </c>
      <c r="J12451">
        <v>731.37</v>
      </c>
      <c r="M12451">
        <v>731.37</v>
      </c>
      <c r="N12451">
        <f t="shared" si="194"/>
        <v>0</v>
      </c>
    </row>
    <row r="12452" spans="1:14" x14ac:dyDescent="0.2">
      <c r="A12452" t="s">
        <v>12618</v>
      </c>
      <c r="B12452" t="s">
        <v>36587</v>
      </c>
      <c r="I12452" t="s">
        <v>5</v>
      </c>
      <c r="J12452">
        <v>731.37</v>
      </c>
      <c r="M12452">
        <v>731.37</v>
      </c>
      <c r="N12452">
        <f t="shared" si="194"/>
        <v>0</v>
      </c>
    </row>
    <row r="12453" spans="1:14" x14ac:dyDescent="0.2">
      <c r="A12453" t="s">
        <v>12619</v>
      </c>
      <c r="B12453" t="s">
        <v>36588</v>
      </c>
      <c r="I12453" t="s">
        <v>5</v>
      </c>
      <c r="J12453">
        <v>194.11</v>
      </c>
      <c r="M12453">
        <v>194.11</v>
      </c>
      <c r="N12453">
        <f t="shared" si="194"/>
        <v>0</v>
      </c>
    </row>
    <row r="12454" spans="1:14" x14ac:dyDescent="0.2">
      <c r="A12454" t="s">
        <v>12620</v>
      </c>
      <c r="B12454" t="s">
        <v>36588</v>
      </c>
      <c r="I12454" t="s">
        <v>5</v>
      </c>
      <c r="J12454">
        <v>194.11</v>
      </c>
      <c r="M12454">
        <v>194.11</v>
      </c>
      <c r="N12454">
        <f t="shared" si="194"/>
        <v>0</v>
      </c>
    </row>
    <row r="12455" spans="1:14" x14ac:dyDescent="0.2">
      <c r="A12455" t="s">
        <v>12621</v>
      </c>
      <c r="B12455" t="s">
        <v>36589</v>
      </c>
      <c r="I12455" t="s">
        <v>5</v>
      </c>
      <c r="J12455">
        <v>96.02</v>
      </c>
      <c r="M12455">
        <v>96.02</v>
      </c>
      <c r="N12455">
        <f t="shared" si="194"/>
        <v>0</v>
      </c>
    </row>
    <row r="12456" spans="1:14" x14ac:dyDescent="0.2">
      <c r="A12456" t="s">
        <v>12622</v>
      </c>
      <c r="B12456" t="s">
        <v>36589</v>
      </c>
      <c r="I12456" t="s">
        <v>5</v>
      </c>
      <c r="J12456">
        <v>96.02</v>
      </c>
      <c r="M12456">
        <v>96.02</v>
      </c>
      <c r="N12456">
        <f t="shared" si="194"/>
        <v>0</v>
      </c>
    </row>
    <row r="12457" spans="1:14" x14ac:dyDescent="0.2">
      <c r="A12457" t="s">
        <v>12623</v>
      </c>
      <c r="B12457" t="s">
        <v>36590</v>
      </c>
      <c r="I12457" t="s">
        <v>5</v>
      </c>
      <c r="J12457">
        <v>79.25</v>
      </c>
      <c r="M12457">
        <v>79.25</v>
      </c>
      <c r="N12457">
        <f t="shared" si="194"/>
        <v>0</v>
      </c>
    </row>
    <row r="12458" spans="1:14" x14ac:dyDescent="0.2">
      <c r="A12458" t="s">
        <v>12624</v>
      </c>
      <c r="B12458" t="s">
        <v>36590</v>
      </c>
      <c r="I12458" t="s">
        <v>5</v>
      </c>
      <c r="J12458">
        <v>79.25</v>
      </c>
      <c r="M12458">
        <v>79.25</v>
      </c>
      <c r="N12458">
        <f t="shared" si="194"/>
        <v>0</v>
      </c>
    </row>
    <row r="12459" spans="1:14" x14ac:dyDescent="0.2">
      <c r="A12459" t="s">
        <v>12625</v>
      </c>
      <c r="B12459" t="s">
        <v>36591</v>
      </c>
      <c r="I12459" t="s">
        <v>5</v>
      </c>
      <c r="J12459">
        <v>104.77</v>
      </c>
      <c r="M12459">
        <v>104.77</v>
      </c>
      <c r="N12459">
        <f t="shared" si="194"/>
        <v>0</v>
      </c>
    </row>
    <row r="12460" spans="1:14" x14ac:dyDescent="0.2">
      <c r="A12460" t="s">
        <v>12626</v>
      </c>
      <c r="B12460" t="s">
        <v>36591</v>
      </c>
      <c r="I12460" t="s">
        <v>5</v>
      </c>
      <c r="J12460">
        <v>104.77</v>
      </c>
      <c r="M12460">
        <v>104.77</v>
      </c>
      <c r="N12460">
        <f t="shared" si="194"/>
        <v>0</v>
      </c>
    </row>
    <row r="12461" spans="1:14" x14ac:dyDescent="0.2">
      <c r="A12461" t="s">
        <v>12627</v>
      </c>
      <c r="B12461" t="s">
        <v>36592</v>
      </c>
      <c r="I12461" t="s">
        <v>5</v>
      </c>
      <c r="J12461">
        <v>506.98</v>
      </c>
      <c r="M12461">
        <v>506.98</v>
      </c>
      <c r="N12461">
        <f t="shared" si="194"/>
        <v>0</v>
      </c>
    </row>
    <row r="12462" spans="1:14" x14ac:dyDescent="0.2">
      <c r="A12462" t="s">
        <v>12628</v>
      </c>
      <c r="B12462" t="s">
        <v>36592</v>
      </c>
      <c r="I12462" t="s">
        <v>5</v>
      </c>
      <c r="J12462">
        <v>506.98</v>
      </c>
      <c r="M12462">
        <v>506.98</v>
      </c>
      <c r="N12462">
        <f t="shared" si="194"/>
        <v>0</v>
      </c>
    </row>
    <row r="12463" spans="1:14" x14ac:dyDescent="0.2">
      <c r="A12463" t="s">
        <v>12629</v>
      </c>
      <c r="B12463" t="s">
        <v>36593</v>
      </c>
      <c r="I12463" t="s">
        <v>5</v>
      </c>
      <c r="J12463">
        <v>429.3</v>
      </c>
      <c r="M12463">
        <v>429.3</v>
      </c>
      <c r="N12463">
        <f t="shared" si="194"/>
        <v>0</v>
      </c>
    </row>
    <row r="12464" spans="1:14" x14ac:dyDescent="0.2">
      <c r="A12464" t="s">
        <v>12630</v>
      </c>
      <c r="B12464" t="s">
        <v>36593</v>
      </c>
      <c r="I12464" t="s">
        <v>5</v>
      </c>
      <c r="J12464">
        <v>429.3</v>
      </c>
      <c r="M12464">
        <v>429.3</v>
      </c>
      <c r="N12464">
        <f t="shared" si="194"/>
        <v>0</v>
      </c>
    </row>
    <row r="12465" spans="1:14" x14ac:dyDescent="0.2">
      <c r="A12465" t="s">
        <v>12631</v>
      </c>
      <c r="B12465" t="s">
        <v>36594</v>
      </c>
      <c r="I12465" t="s">
        <v>5</v>
      </c>
      <c r="J12465">
        <v>707.06</v>
      </c>
      <c r="M12465">
        <v>707.06</v>
      </c>
      <c r="N12465">
        <f t="shared" si="194"/>
        <v>0</v>
      </c>
    </row>
    <row r="12466" spans="1:14" x14ac:dyDescent="0.2">
      <c r="A12466" t="s">
        <v>12632</v>
      </c>
      <c r="B12466" t="s">
        <v>36594</v>
      </c>
      <c r="I12466" t="s">
        <v>5</v>
      </c>
      <c r="J12466">
        <v>707.06</v>
      </c>
      <c r="M12466">
        <v>707.06</v>
      </c>
      <c r="N12466">
        <f t="shared" si="194"/>
        <v>0</v>
      </c>
    </row>
    <row r="12467" spans="1:14" x14ac:dyDescent="0.2">
      <c r="A12467" t="s">
        <v>28322</v>
      </c>
      <c r="B12467" t="s">
        <v>36595</v>
      </c>
      <c r="I12467" t="s">
        <v>5</v>
      </c>
      <c r="J12467">
        <v>318.97000000000003</v>
      </c>
      <c r="M12467">
        <v>318.97000000000003</v>
      </c>
      <c r="N12467">
        <f t="shared" si="194"/>
        <v>0</v>
      </c>
    </row>
    <row r="12468" spans="1:14" x14ac:dyDescent="0.2">
      <c r="A12468" t="s">
        <v>28323</v>
      </c>
      <c r="B12468" t="s">
        <v>36595</v>
      </c>
      <c r="I12468" t="s">
        <v>5</v>
      </c>
      <c r="J12468">
        <v>318.97000000000003</v>
      </c>
      <c r="M12468">
        <v>318.97000000000003</v>
      </c>
      <c r="N12468">
        <f t="shared" si="194"/>
        <v>0</v>
      </c>
    </row>
    <row r="12469" spans="1:14" x14ac:dyDescent="0.2">
      <c r="A12469" t="s">
        <v>12633</v>
      </c>
      <c r="B12469" t="s">
        <v>36596</v>
      </c>
      <c r="I12469" t="s">
        <v>5</v>
      </c>
      <c r="J12469">
        <v>1356.77</v>
      </c>
      <c r="M12469">
        <v>1356.77</v>
      </c>
      <c r="N12469">
        <f t="shared" si="194"/>
        <v>0</v>
      </c>
    </row>
    <row r="12470" spans="1:14" x14ac:dyDescent="0.2">
      <c r="A12470" t="s">
        <v>12634</v>
      </c>
      <c r="B12470" t="s">
        <v>36596</v>
      </c>
      <c r="I12470" t="s">
        <v>5</v>
      </c>
      <c r="J12470">
        <v>1356.77</v>
      </c>
      <c r="M12470">
        <v>1356.77</v>
      </c>
      <c r="N12470">
        <f t="shared" si="194"/>
        <v>0</v>
      </c>
    </row>
    <row r="12471" spans="1:14" x14ac:dyDescent="0.2">
      <c r="A12471" t="s">
        <v>12635</v>
      </c>
      <c r="B12471" t="s">
        <v>36597</v>
      </c>
      <c r="I12471" t="s">
        <v>5</v>
      </c>
      <c r="J12471">
        <v>1571.97</v>
      </c>
      <c r="M12471">
        <v>1571.97</v>
      </c>
      <c r="N12471">
        <f t="shared" si="194"/>
        <v>0</v>
      </c>
    </row>
    <row r="12472" spans="1:14" x14ac:dyDescent="0.2">
      <c r="A12472" t="s">
        <v>12636</v>
      </c>
      <c r="B12472" t="s">
        <v>36597</v>
      </c>
      <c r="I12472" t="s">
        <v>5</v>
      </c>
      <c r="J12472">
        <v>1571.97</v>
      </c>
      <c r="M12472">
        <v>1571.97</v>
      </c>
      <c r="N12472">
        <f t="shared" si="194"/>
        <v>0</v>
      </c>
    </row>
    <row r="12473" spans="1:14" x14ac:dyDescent="0.2">
      <c r="A12473" t="s">
        <v>12637</v>
      </c>
      <c r="B12473" t="s">
        <v>36598</v>
      </c>
      <c r="I12473" t="s">
        <v>5</v>
      </c>
      <c r="J12473">
        <v>28.27</v>
      </c>
      <c r="M12473">
        <v>28.27</v>
      </c>
      <c r="N12473">
        <f t="shared" si="194"/>
        <v>0</v>
      </c>
    </row>
    <row r="12474" spans="1:14" x14ac:dyDescent="0.2">
      <c r="A12474" t="s">
        <v>12638</v>
      </c>
      <c r="B12474" t="s">
        <v>36598</v>
      </c>
      <c r="I12474" t="s">
        <v>5</v>
      </c>
      <c r="J12474">
        <v>28.27</v>
      </c>
      <c r="M12474">
        <v>28.27</v>
      </c>
      <c r="N12474">
        <f t="shared" si="194"/>
        <v>0</v>
      </c>
    </row>
    <row r="12475" spans="1:14" x14ac:dyDescent="0.2">
      <c r="A12475" t="s">
        <v>12639</v>
      </c>
      <c r="B12475" t="s">
        <v>36599</v>
      </c>
      <c r="I12475" t="s">
        <v>5</v>
      </c>
      <c r="J12475">
        <v>151.65</v>
      </c>
      <c r="M12475">
        <v>151.65</v>
      </c>
      <c r="N12475">
        <f t="shared" si="194"/>
        <v>0</v>
      </c>
    </row>
    <row r="12476" spans="1:14" x14ac:dyDescent="0.2">
      <c r="A12476" t="s">
        <v>12640</v>
      </c>
      <c r="B12476" t="s">
        <v>36599</v>
      </c>
      <c r="I12476" t="s">
        <v>5</v>
      </c>
      <c r="J12476">
        <v>151.65</v>
      </c>
      <c r="M12476">
        <v>151.65</v>
      </c>
      <c r="N12476">
        <f t="shared" si="194"/>
        <v>0</v>
      </c>
    </row>
    <row r="12477" spans="1:14" x14ac:dyDescent="0.2">
      <c r="A12477" t="s">
        <v>12641</v>
      </c>
      <c r="B12477" t="s">
        <v>36600</v>
      </c>
      <c r="I12477" t="s">
        <v>5</v>
      </c>
      <c r="J12477">
        <v>62.39</v>
      </c>
      <c r="M12477">
        <v>62.39</v>
      </c>
      <c r="N12477">
        <f t="shared" si="194"/>
        <v>0</v>
      </c>
    </row>
    <row r="12478" spans="1:14" x14ac:dyDescent="0.2">
      <c r="A12478" t="s">
        <v>12642</v>
      </c>
      <c r="B12478" t="s">
        <v>36600</v>
      </c>
      <c r="I12478" t="s">
        <v>5</v>
      </c>
      <c r="J12478">
        <v>62.39</v>
      </c>
      <c r="M12478">
        <v>62.39</v>
      </c>
      <c r="N12478">
        <f t="shared" si="194"/>
        <v>0</v>
      </c>
    </row>
    <row r="12479" spans="1:14" x14ac:dyDescent="0.2">
      <c r="A12479" t="s">
        <v>12643</v>
      </c>
      <c r="B12479" t="s">
        <v>36601</v>
      </c>
      <c r="I12479" t="s">
        <v>5</v>
      </c>
      <c r="J12479">
        <v>38.64</v>
      </c>
      <c r="M12479">
        <v>38.64</v>
      </c>
      <c r="N12479">
        <f t="shared" si="194"/>
        <v>0</v>
      </c>
    </row>
    <row r="12480" spans="1:14" x14ac:dyDescent="0.2">
      <c r="A12480" t="s">
        <v>12644</v>
      </c>
      <c r="B12480" t="s">
        <v>36601</v>
      </c>
      <c r="I12480" t="s">
        <v>5</v>
      </c>
      <c r="J12480">
        <v>38.64</v>
      </c>
      <c r="M12480">
        <v>38.64</v>
      </c>
      <c r="N12480">
        <f t="shared" si="194"/>
        <v>0</v>
      </c>
    </row>
    <row r="12481" spans="1:14" x14ac:dyDescent="0.2">
      <c r="A12481" t="s">
        <v>12645</v>
      </c>
      <c r="B12481" t="s">
        <v>36602</v>
      </c>
      <c r="I12481" t="s">
        <v>5</v>
      </c>
      <c r="J12481">
        <v>418.04</v>
      </c>
      <c r="M12481">
        <v>418.04</v>
      </c>
      <c r="N12481">
        <f t="shared" si="194"/>
        <v>0</v>
      </c>
    </row>
    <row r="12482" spans="1:14" x14ac:dyDescent="0.2">
      <c r="A12482" t="s">
        <v>12646</v>
      </c>
      <c r="B12482" t="s">
        <v>36602</v>
      </c>
      <c r="I12482" t="s">
        <v>5</v>
      </c>
      <c r="J12482">
        <v>418.04</v>
      </c>
      <c r="M12482">
        <v>418.04</v>
      </c>
      <c r="N12482">
        <f t="shared" si="194"/>
        <v>0</v>
      </c>
    </row>
    <row r="12483" spans="1:14" x14ac:dyDescent="0.2">
      <c r="A12483" t="s">
        <v>12647</v>
      </c>
      <c r="B12483" t="s">
        <v>36603</v>
      </c>
      <c r="I12483" t="s">
        <v>5</v>
      </c>
      <c r="J12483">
        <v>43.7</v>
      </c>
      <c r="M12483">
        <v>43.7</v>
      </c>
      <c r="N12483">
        <f t="shared" si="194"/>
        <v>0</v>
      </c>
    </row>
    <row r="12484" spans="1:14" x14ac:dyDescent="0.2">
      <c r="A12484" t="s">
        <v>12648</v>
      </c>
      <c r="B12484" t="s">
        <v>36603</v>
      </c>
      <c r="I12484" t="s">
        <v>5</v>
      </c>
      <c r="J12484">
        <v>43.7</v>
      </c>
      <c r="M12484">
        <v>43.7</v>
      </c>
      <c r="N12484">
        <f t="shared" ref="N12484:N12547" si="195">J12484-M12484</f>
        <v>0</v>
      </c>
    </row>
    <row r="12485" spans="1:14" x14ac:dyDescent="0.2">
      <c r="A12485" t="s">
        <v>12649</v>
      </c>
      <c r="B12485" t="s">
        <v>36604</v>
      </c>
      <c r="I12485" t="s">
        <v>5</v>
      </c>
      <c r="J12485">
        <v>135.91</v>
      </c>
      <c r="M12485">
        <v>135.91</v>
      </c>
      <c r="N12485">
        <f t="shared" si="195"/>
        <v>0</v>
      </c>
    </row>
    <row r="12486" spans="1:14" x14ac:dyDescent="0.2">
      <c r="A12486" t="s">
        <v>12650</v>
      </c>
      <c r="B12486" t="s">
        <v>36604</v>
      </c>
      <c r="I12486" t="s">
        <v>5</v>
      </c>
      <c r="J12486">
        <v>135.91</v>
      </c>
      <c r="M12486">
        <v>135.91</v>
      </c>
      <c r="N12486">
        <f t="shared" si="195"/>
        <v>0</v>
      </c>
    </row>
    <row r="12487" spans="1:14" x14ac:dyDescent="0.2">
      <c r="A12487" t="s">
        <v>12651</v>
      </c>
      <c r="B12487" t="s">
        <v>36605</v>
      </c>
      <c r="I12487" t="s">
        <v>5</v>
      </c>
      <c r="J12487">
        <v>117.77</v>
      </c>
      <c r="M12487">
        <v>117.77</v>
      </c>
      <c r="N12487">
        <f t="shared" si="195"/>
        <v>0</v>
      </c>
    </row>
    <row r="12488" spans="1:14" x14ac:dyDescent="0.2">
      <c r="A12488" t="s">
        <v>12652</v>
      </c>
      <c r="B12488" t="s">
        <v>36605</v>
      </c>
      <c r="I12488" t="s">
        <v>5</v>
      </c>
      <c r="J12488">
        <v>117.77</v>
      </c>
      <c r="M12488">
        <v>117.77</v>
      </c>
      <c r="N12488">
        <f t="shared" si="195"/>
        <v>0</v>
      </c>
    </row>
    <row r="12489" spans="1:14" x14ac:dyDescent="0.2">
      <c r="A12489" t="s">
        <v>12653</v>
      </c>
      <c r="B12489" t="s">
        <v>36606</v>
      </c>
      <c r="I12489" t="s">
        <v>5</v>
      </c>
      <c r="J12489">
        <v>145.47</v>
      </c>
      <c r="M12489">
        <v>145.47</v>
      </c>
      <c r="N12489">
        <f t="shared" si="195"/>
        <v>0</v>
      </c>
    </row>
    <row r="12490" spans="1:14" x14ac:dyDescent="0.2">
      <c r="A12490" t="s">
        <v>12654</v>
      </c>
      <c r="B12490" t="s">
        <v>36606</v>
      </c>
      <c r="I12490" t="s">
        <v>5</v>
      </c>
      <c r="J12490">
        <v>145.47</v>
      </c>
      <c r="M12490">
        <v>145.47</v>
      </c>
      <c r="N12490">
        <f t="shared" si="195"/>
        <v>0</v>
      </c>
    </row>
    <row r="12491" spans="1:14" x14ac:dyDescent="0.2">
      <c r="A12491" t="s">
        <v>12655</v>
      </c>
      <c r="B12491" t="s">
        <v>36607</v>
      </c>
      <c r="I12491" t="s">
        <v>5</v>
      </c>
      <c r="J12491">
        <v>210.87</v>
      </c>
      <c r="M12491">
        <v>210.87</v>
      </c>
      <c r="N12491">
        <f t="shared" si="195"/>
        <v>0</v>
      </c>
    </row>
    <row r="12492" spans="1:14" x14ac:dyDescent="0.2">
      <c r="A12492" t="s">
        <v>12656</v>
      </c>
      <c r="B12492" t="s">
        <v>36607</v>
      </c>
      <c r="I12492" t="s">
        <v>5</v>
      </c>
      <c r="J12492">
        <v>210.87</v>
      </c>
      <c r="M12492">
        <v>210.87</v>
      </c>
      <c r="N12492">
        <f t="shared" si="195"/>
        <v>0</v>
      </c>
    </row>
    <row r="12493" spans="1:14" x14ac:dyDescent="0.2">
      <c r="A12493" t="s">
        <v>12657</v>
      </c>
      <c r="B12493" t="s">
        <v>36608</v>
      </c>
      <c r="I12493" t="s">
        <v>5</v>
      </c>
      <c r="J12493">
        <v>267</v>
      </c>
      <c r="M12493">
        <v>267</v>
      </c>
      <c r="N12493">
        <f t="shared" si="195"/>
        <v>0</v>
      </c>
    </row>
    <row r="12494" spans="1:14" x14ac:dyDescent="0.2">
      <c r="A12494" t="s">
        <v>12658</v>
      </c>
      <c r="B12494" t="s">
        <v>36608</v>
      </c>
      <c r="I12494" t="s">
        <v>5</v>
      </c>
      <c r="J12494">
        <v>267</v>
      </c>
      <c r="M12494">
        <v>267</v>
      </c>
      <c r="N12494">
        <f t="shared" si="195"/>
        <v>0</v>
      </c>
    </row>
    <row r="12495" spans="1:14" x14ac:dyDescent="0.2">
      <c r="A12495" t="s">
        <v>12659</v>
      </c>
      <c r="B12495" t="s">
        <v>36609</v>
      </c>
      <c r="I12495" t="s">
        <v>5</v>
      </c>
      <c r="J12495">
        <v>352.42</v>
      </c>
      <c r="M12495">
        <v>352.42</v>
      </c>
      <c r="N12495">
        <f t="shared" si="195"/>
        <v>0</v>
      </c>
    </row>
    <row r="12496" spans="1:14" x14ac:dyDescent="0.2">
      <c r="A12496" t="s">
        <v>12660</v>
      </c>
      <c r="B12496" t="s">
        <v>36609</v>
      </c>
      <c r="I12496" t="s">
        <v>5</v>
      </c>
      <c r="J12496">
        <v>352.42</v>
      </c>
      <c r="M12496">
        <v>352.42</v>
      </c>
      <c r="N12496">
        <f t="shared" si="195"/>
        <v>0</v>
      </c>
    </row>
    <row r="12497" spans="1:14" x14ac:dyDescent="0.2">
      <c r="A12497" t="s">
        <v>12661</v>
      </c>
      <c r="B12497" t="s">
        <v>36610</v>
      </c>
      <c r="I12497" t="s">
        <v>5</v>
      </c>
      <c r="J12497">
        <v>511.06</v>
      </c>
      <c r="M12497">
        <v>511.06</v>
      </c>
      <c r="N12497">
        <f t="shared" si="195"/>
        <v>0</v>
      </c>
    </row>
    <row r="12498" spans="1:14" x14ac:dyDescent="0.2">
      <c r="A12498" t="s">
        <v>12662</v>
      </c>
      <c r="B12498" t="s">
        <v>36610</v>
      </c>
      <c r="I12498" t="s">
        <v>5</v>
      </c>
      <c r="J12498">
        <v>511.06</v>
      </c>
      <c r="M12498">
        <v>511.06</v>
      </c>
      <c r="N12498">
        <f t="shared" si="195"/>
        <v>0</v>
      </c>
    </row>
    <row r="12499" spans="1:14" x14ac:dyDescent="0.2">
      <c r="A12499" t="s">
        <v>12663</v>
      </c>
      <c r="B12499" t="s">
        <v>36611</v>
      </c>
      <c r="I12499" t="s">
        <v>5</v>
      </c>
      <c r="J12499">
        <v>680.44</v>
      </c>
      <c r="M12499">
        <v>680.44</v>
      </c>
      <c r="N12499">
        <f t="shared" si="195"/>
        <v>0</v>
      </c>
    </row>
    <row r="12500" spans="1:14" x14ac:dyDescent="0.2">
      <c r="A12500" t="s">
        <v>12664</v>
      </c>
      <c r="B12500" t="s">
        <v>36611</v>
      </c>
      <c r="I12500" t="s">
        <v>5</v>
      </c>
      <c r="J12500">
        <v>680.44</v>
      </c>
      <c r="M12500">
        <v>680.44</v>
      </c>
      <c r="N12500">
        <f t="shared" si="195"/>
        <v>0</v>
      </c>
    </row>
    <row r="12501" spans="1:14" x14ac:dyDescent="0.2">
      <c r="A12501" t="s">
        <v>12665</v>
      </c>
      <c r="B12501" t="s">
        <v>36612</v>
      </c>
      <c r="I12501" t="s">
        <v>5</v>
      </c>
      <c r="J12501">
        <v>1074.8800000000001</v>
      </c>
      <c r="M12501">
        <v>1074.8800000000001</v>
      </c>
      <c r="N12501">
        <f t="shared" si="195"/>
        <v>0</v>
      </c>
    </row>
    <row r="12502" spans="1:14" x14ac:dyDescent="0.2">
      <c r="A12502" t="s">
        <v>12666</v>
      </c>
      <c r="B12502" t="s">
        <v>36612</v>
      </c>
      <c r="I12502" t="s">
        <v>5</v>
      </c>
      <c r="J12502">
        <v>1074.8800000000001</v>
      </c>
      <c r="M12502">
        <v>1074.8800000000001</v>
      </c>
      <c r="N12502">
        <f t="shared" si="195"/>
        <v>0</v>
      </c>
    </row>
    <row r="12503" spans="1:14" x14ac:dyDescent="0.2">
      <c r="A12503" t="s">
        <v>12667</v>
      </c>
      <c r="B12503" t="s">
        <v>36613</v>
      </c>
      <c r="I12503" t="s">
        <v>5</v>
      </c>
      <c r="J12503">
        <v>296.7</v>
      </c>
      <c r="M12503">
        <v>296.7</v>
      </c>
      <c r="N12503">
        <f t="shared" si="195"/>
        <v>0</v>
      </c>
    </row>
    <row r="12504" spans="1:14" x14ac:dyDescent="0.2">
      <c r="A12504" t="s">
        <v>12668</v>
      </c>
      <c r="B12504" t="s">
        <v>36613</v>
      </c>
      <c r="I12504" t="s">
        <v>5</v>
      </c>
      <c r="J12504">
        <v>296.7</v>
      </c>
      <c r="M12504">
        <v>296.7</v>
      </c>
      <c r="N12504">
        <f t="shared" si="195"/>
        <v>0</v>
      </c>
    </row>
    <row r="12505" spans="1:14" x14ac:dyDescent="0.2">
      <c r="A12505" t="s">
        <v>12669</v>
      </c>
      <c r="B12505" t="s">
        <v>36614</v>
      </c>
      <c r="I12505" t="s">
        <v>5</v>
      </c>
      <c r="J12505">
        <v>156.96</v>
      </c>
      <c r="M12505">
        <v>156.96</v>
      </c>
      <c r="N12505">
        <f t="shared" si="195"/>
        <v>0</v>
      </c>
    </row>
    <row r="12506" spans="1:14" x14ac:dyDescent="0.2">
      <c r="A12506" t="s">
        <v>12670</v>
      </c>
      <c r="B12506" t="s">
        <v>36614</v>
      </c>
      <c r="I12506" t="s">
        <v>5</v>
      </c>
      <c r="J12506">
        <v>156.96</v>
      </c>
      <c r="M12506">
        <v>156.96</v>
      </c>
      <c r="N12506">
        <f t="shared" si="195"/>
        <v>0</v>
      </c>
    </row>
    <row r="12507" spans="1:14" x14ac:dyDescent="0.2">
      <c r="A12507" t="s">
        <v>12671</v>
      </c>
      <c r="B12507" t="s">
        <v>36615</v>
      </c>
      <c r="I12507" t="s">
        <v>5</v>
      </c>
      <c r="J12507">
        <v>203.72</v>
      </c>
      <c r="M12507">
        <v>203.72</v>
      </c>
      <c r="N12507">
        <f t="shared" si="195"/>
        <v>0</v>
      </c>
    </row>
    <row r="12508" spans="1:14" x14ac:dyDescent="0.2">
      <c r="A12508" t="s">
        <v>12672</v>
      </c>
      <c r="B12508" t="s">
        <v>36615</v>
      </c>
      <c r="I12508" t="s">
        <v>5</v>
      </c>
      <c r="J12508">
        <v>203.72</v>
      </c>
      <c r="M12508">
        <v>203.72</v>
      </c>
      <c r="N12508">
        <f t="shared" si="195"/>
        <v>0</v>
      </c>
    </row>
    <row r="12509" spans="1:14" x14ac:dyDescent="0.2">
      <c r="A12509" t="s">
        <v>12673</v>
      </c>
      <c r="B12509" t="s">
        <v>36616</v>
      </c>
      <c r="I12509" t="s">
        <v>5</v>
      </c>
      <c r="J12509">
        <v>796.26</v>
      </c>
      <c r="M12509">
        <v>796.26</v>
      </c>
      <c r="N12509">
        <f t="shared" si="195"/>
        <v>0</v>
      </c>
    </row>
    <row r="12510" spans="1:14" x14ac:dyDescent="0.2">
      <c r="A12510" t="s">
        <v>12674</v>
      </c>
      <c r="B12510" t="s">
        <v>36616</v>
      </c>
      <c r="I12510" t="s">
        <v>5</v>
      </c>
      <c r="J12510">
        <v>796.26</v>
      </c>
      <c r="M12510">
        <v>796.26</v>
      </c>
      <c r="N12510">
        <f t="shared" si="195"/>
        <v>0</v>
      </c>
    </row>
    <row r="12511" spans="1:14" x14ac:dyDescent="0.2">
      <c r="A12511" t="s">
        <v>12675</v>
      </c>
      <c r="B12511" t="s">
        <v>36617</v>
      </c>
      <c r="I12511" t="s">
        <v>5</v>
      </c>
      <c r="J12511">
        <v>343.98</v>
      </c>
      <c r="M12511">
        <v>343.98</v>
      </c>
      <c r="N12511">
        <f t="shared" si="195"/>
        <v>0</v>
      </c>
    </row>
    <row r="12512" spans="1:14" x14ac:dyDescent="0.2">
      <c r="A12512" t="s">
        <v>12676</v>
      </c>
      <c r="B12512" t="s">
        <v>36617</v>
      </c>
      <c r="I12512" t="s">
        <v>5</v>
      </c>
      <c r="J12512">
        <v>343.98</v>
      </c>
      <c r="M12512">
        <v>343.98</v>
      </c>
      <c r="N12512">
        <f t="shared" si="195"/>
        <v>0</v>
      </c>
    </row>
    <row r="12513" spans="1:14" x14ac:dyDescent="0.2">
      <c r="A12513" t="s">
        <v>12677</v>
      </c>
      <c r="B12513" t="s">
        <v>36618</v>
      </c>
      <c r="I12513" t="s">
        <v>5</v>
      </c>
      <c r="J12513">
        <v>343.98</v>
      </c>
      <c r="M12513">
        <v>343.98</v>
      </c>
      <c r="N12513">
        <f t="shared" si="195"/>
        <v>0</v>
      </c>
    </row>
    <row r="12514" spans="1:14" x14ac:dyDescent="0.2">
      <c r="A12514" t="s">
        <v>12678</v>
      </c>
      <c r="B12514" t="s">
        <v>36618</v>
      </c>
      <c r="I12514" t="s">
        <v>5</v>
      </c>
      <c r="J12514">
        <v>343.98</v>
      </c>
      <c r="M12514">
        <v>343.98</v>
      </c>
      <c r="N12514">
        <f t="shared" si="195"/>
        <v>0</v>
      </c>
    </row>
    <row r="12515" spans="1:14" x14ac:dyDescent="0.2">
      <c r="A12515" t="s">
        <v>12679</v>
      </c>
      <c r="B12515" t="s">
        <v>36619</v>
      </c>
      <c r="I12515" t="s">
        <v>5</v>
      </c>
      <c r="J12515">
        <v>36.799999999999997</v>
      </c>
      <c r="M12515">
        <v>36.799999999999997</v>
      </c>
      <c r="N12515">
        <f t="shared" si="195"/>
        <v>0</v>
      </c>
    </row>
    <row r="12516" spans="1:14" x14ac:dyDescent="0.2">
      <c r="A12516" t="s">
        <v>12680</v>
      </c>
      <c r="B12516" t="s">
        <v>36619</v>
      </c>
      <c r="I12516" t="s">
        <v>5</v>
      </c>
      <c r="J12516">
        <v>36.799999999999997</v>
      </c>
      <c r="M12516">
        <v>36.799999999999997</v>
      </c>
      <c r="N12516">
        <f t="shared" si="195"/>
        <v>0</v>
      </c>
    </row>
    <row r="12517" spans="1:14" x14ac:dyDescent="0.2">
      <c r="A12517" t="s">
        <v>12681</v>
      </c>
      <c r="B12517" t="s">
        <v>36620</v>
      </c>
      <c r="I12517" t="s">
        <v>5</v>
      </c>
      <c r="J12517">
        <v>409.79</v>
      </c>
      <c r="M12517">
        <v>409.79</v>
      </c>
      <c r="N12517">
        <f t="shared" si="195"/>
        <v>0</v>
      </c>
    </row>
    <row r="12518" spans="1:14" x14ac:dyDescent="0.2">
      <c r="A12518" t="s">
        <v>12682</v>
      </c>
      <c r="B12518" t="s">
        <v>36620</v>
      </c>
      <c r="I12518" t="s">
        <v>5</v>
      </c>
      <c r="J12518">
        <v>409.79</v>
      </c>
      <c r="M12518">
        <v>409.79</v>
      </c>
      <c r="N12518">
        <f t="shared" si="195"/>
        <v>0</v>
      </c>
    </row>
    <row r="12519" spans="1:14" x14ac:dyDescent="0.2">
      <c r="A12519" t="s">
        <v>12683</v>
      </c>
      <c r="B12519" t="s">
        <v>36621</v>
      </c>
      <c r="I12519" t="s">
        <v>5</v>
      </c>
      <c r="J12519">
        <v>36.799999999999997</v>
      </c>
      <c r="M12519">
        <v>36.799999999999997</v>
      </c>
      <c r="N12519">
        <f t="shared" si="195"/>
        <v>0</v>
      </c>
    </row>
    <row r="12520" spans="1:14" x14ac:dyDescent="0.2">
      <c r="A12520" t="s">
        <v>12684</v>
      </c>
      <c r="B12520" t="s">
        <v>36621</v>
      </c>
      <c r="I12520" t="s">
        <v>5</v>
      </c>
      <c r="J12520">
        <v>36.799999999999997</v>
      </c>
      <c r="M12520">
        <v>36.799999999999997</v>
      </c>
      <c r="N12520">
        <f t="shared" si="195"/>
        <v>0</v>
      </c>
    </row>
    <row r="12521" spans="1:14" x14ac:dyDescent="0.2">
      <c r="A12521" t="s">
        <v>12685</v>
      </c>
      <c r="B12521" t="s">
        <v>36622</v>
      </c>
      <c r="I12521" t="s">
        <v>5</v>
      </c>
      <c r="J12521">
        <v>686.64</v>
      </c>
      <c r="M12521">
        <v>686.64</v>
      </c>
      <c r="N12521">
        <f t="shared" si="195"/>
        <v>0</v>
      </c>
    </row>
    <row r="12522" spans="1:14" x14ac:dyDescent="0.2">
      <c r="A12522" t="s">
        <v>12686</v>
      </c>
      <c r="B12522" t="s">
        <v>36622</v>
      </c>
      <c r="I12522" t="s">
        <v>5</v>
      </c>
      <c r="J12522">
        <v>686.64</v>
      </c>
      <c r="M12522">
        <v>686.64</v>
      </c>
      <c r="N12522">
        <f t="shared" si="195"/>
        <v>0</v>
      </c>
    </row>
    <row r="12523" spans="1:14" x14ac:dyDescent="0.2">
      <c r="A12523" t="s">
        <v>12687</v>
      </c>
      <c r="B12523" t="s">
        <v>36623</v>
      </c>
      <c r="I12523" t="s">
        <v>5</v>
      </c>
      <c r="J12523">
        <v>115</v>
      </c>
      <c r="M12523">
        <v>115</v>
      </c>
      <c r="N12523">
        <f t="shared" si="195"/>
        <v>0</v>
      </c>
    </row>
    <row r="12524" spans="1:14" x14ac:dyDescent="0.2">
      <c r="A12524" t="s">
        <v>12688</v>
      </c>
      <c r="B12524" t="s">
        <v>36623</v>
      </c>
      <c r="I12524" t="s">
        <v>5</v>
      </c>
      <c r="J12524">
        <v>115</v>
      </c>
      <c r="M12524">
        <v>115</v>
      </c>
      <c r="N12524">
        <f t="shared" si="195"/>
        <v>0</v>
      </c>
    </row>
    <row r="12525" spans="1:14" x14ac:dyDescent="0.2">
      <c r="A12525" t="s">
        <v>12689</v>
      </c>
      <c r="B12525" t="s">
        <v>36624</v>
      </c>
      <c r="I12525" t="s">
        <v>5</v>
      </c>
      <c r="J12525">
        <v>22.4</v>
      </c>
      <c r="M12525">
        <v>22.4</v>
      </c>
      <c r="N12525">
        <f t="shared" si="195"/>
        <v>0</v>
      </c>
    </row>
    <row r="12526" spans="1:14" x14ac:dyDescent="0.2">
      <c r="A12526" t="s">
        <v>12690</v>
      </c>
      <c r="B12526" t="s">
        <v>36624</v>
      </c>
      <c r="I12526" t="s">
        <v>5</v>
      </c>
      <c r="J12526">
        <v>22.4</v>
      </c>
      <c r="M12526">
        <v>22.4</v>
      </c>
      <c r="N12526">
        <f t="shared" si="195"/>
        <v>0</v>
      </c>
    </row>
    <row r="12527" spans="1:14" x14ac:dyDescent="0.2">
      <c r="A12527" t="s">
        <v>12691</v>
      </c>
      <c r="B12527" t="s">
        <v>36625</v>
      </c>
      <c r="I12527" t="s">
        <v>5</v>
      </c>
      <c r="J12527">
        <v>7.98</v>
      </c>
      <c r="M12527">
        <v>7.98</v>
      </c>
      <c r="N12527">
        <f t="shared" si="195"/>
        <v>0</v>
      </c>
    </row>
    <row r="12528" spans="1:14" x14ac:dyDescent="0.2">
      <c r="A12528" t="s">
        <v>12692</v>
      </c>
      <c r="B12528" t="s">
        <v>36625</v>
      </c>
      <c r="I12528" t="s">
        <v>5</v>
      </c>
      <c r="J12528">
        <v>7.98</v>
      </c>
      <c r="M12528">
        <v>7.98</v>
      </c>
      <c r="N12528">
        <f t="shared" si="195"/>
        <v>0</v>
      </c>
    </row>
    <row r="12529" spans="1:14" x14ac:dyDescent="0.2">
      <c r="A12529" t="s">
        <v>12693</v>
      </c>
      <c r="B12529" t="s">
        <v>36626</v>
      </c>
      <c r="I12529" t="s">
        <v>5</v>
      </c>
      <c r="J12529">
        <v>10.199999999999999</v>
      </c>
      <c r="M12529">
        <v>10.199999999999999</v>
      </c>
      <c r="N12529">
        <f t="shared" si="195"/>
        <v>0</v>
      </c>
    </row>
    <row r="12530" spans="1:14" x14ac:dyDescent="0.2">
      <c r="A12530" t="s">
        <v>12694</v>
      </c>
      <c r="B12530" t="s">
        <v>36626</v>
      </c>
      <c r="I12530" t="s">
        <v>5</v>
      </c>
      <c r="J12530">
        <v>10.199999999999999</v>
      </c>
      <c r="M12530">
        <v>10.199999999999999</v>
      </c>
      <c r="N12530">
        <f t="shared" si="195"/>
        <v>0</v>
      </c>
    </row>
    <row r="12531" spans="1:14" x14ac:dyDescent="0.2">
      <c r="A12531" t="s">
        <v>12695</v>
      </c>
      <c r="B12531" t="s">
        <v>36627</v>
      </c>
      <c r="I12531" t="s">
        <v>5</v>
      </c>
      <c r="J12531">
        <v>151</v>
      </c>
      <c r="M12531">
        <v>151</v>
      </c>
      <c r="N12531">
        <f t="shared" si="195"/>
        <v>0</v>
      </c>
    </row>
    <row r="12532" spans="1:14" x14ac:dyDescent="0.2">
      <c r="A12532" t="s">
        <v>12696</v>
      </c>
      <c r="B12532" t="s">
        <v>36627</v>
      </c>
      <c r="I12532" t="s">
        <v>5</v>
      </c>
      <c r="J12532">
        <v>151</v>
      </c>
      <c r="M12532">
        <v>151</v>
      </c>
      <c r="N12532">
        <f t="shared" si="195"/>
        <v>0</v>
      </c>
    </row>
    <row r="12533" spans="1:14" x14ac:dyDescent="0.2">
      <c r="A12533" t="s">
        <v>12697</v>
      </c>
      <c r="B12533" t="s">
        <v>36628</v>
      </c>
      <c r="I12533" t="s">
        <v>5</v>
      </c>
      <c r="J12533">
        <v>45.3</v>
      </c>
      <c r="M12533">
        <v>45.3</v>
      </c>
      <c r="N12533">
        <f t="shared" si="195"/>
        <v>0</v>
      </c>
    </row>
    <row r="12534" spans="1:14" x14ac:dyDescent="0.2">
      <c r="A12534" t="s">
        <v>12698</v>
      </c>
      <c r="B12534" t="s">
        <v>36628</v>
      </c>
      <c r="I12534" t="s">
        <v>5</v>
      </c>
      <c r="J12534">
        <v>45.3</v>
      </c>
      <c r="M12534">
        <v>45.3</v>
      </c>
      <c r="N12534">
        <f t="shared" si="195"/>
        <v>0</v>
      </c>
    </row>
    <row r="12535" spans="1:14" x14ac:dyDescent="0.2">
      <c r="A12535" t="s">
        <v>12699</v>
      </c>
      <c r="B12535" t="s">
        <v>36629</v>
      </c>
      <c r="I12535" t="s">
        <v>5</v>
      </c>
      <c r="J12535">
        <v>55</v>
      </c>
      <c r="M12535">
        <v>55</v>
      </c>
      <c r="N12535">
        <f t="shared" si="195"/>
        <v>0</v>
      </c>
    </row>
    <row r="12536" spans="1:14" x14ac:dyDescent="0.2">
      <c r="A12536" t="s">
        <v>12700</v>
      </c>
      <c r="B12536" t="s">
        <v>36629</v>
      </c>
      <c r="I12536" t="s">
        <v>5</v>
      </c>
      <c r="J12536">
        <v>55</v>
      </c>
      <c r="M12536">
        <v>55</v>
      </c>
      <c r="N12536">
        <f t="shared" si="195"/>
        <v>0</v>
      </c>
    </row>
    <row r="12537" spans="1:14" x14ac:dyDescent="0.2">
      <c r="A12537" t="s">
        <v>12701</v>
      </c>
      <c r="B12537" t="s">
        <v>36630</v>
      </c>
      <c r="I12537" t="s">
        <v>5</v>
      </c>
      <c r="J12537">
        <v>11.5</v>
      </c>
      <c r="M12537">
        <v>11.5</v>
      </c>
      <c r="N12537">
        <f t="shared" si="195"/>
        <v>0</v>
      </c>
    </row>
    <row r="12538" spans="1:14" x14ac:dyDescent="0.2">
      <c r="A12538" t="s">
        <v>12702</v>
      </c>
      <c r="B12538" t="s">
        <v>36630</v>
      </c>
      <c r="I12538" t="s">
        <v>5</v>
      </c>
      <c r="J12538">
        <v>11.5</v>
      </c>
      <c r="M12538">
        <v>11.5</v>
      </c>
      <c r="N12538">
        <f t="shared" si="195"/>
        <v>0</v>
      </c>
    </row>
    <row r="12539" spans="1:14" x14ac:dyDescent="0.2">
      <c r="A12539" t="s">
        <v>12703</v>
      </c>
      <c r="B12539" t="s">
        <v>36631</v>
      </c>
      <c r="I12539" t="s">
        <v>5</v>
      </c>
      <c r="J12539">
        <v>34.74</v>
      </c>
      <c r="M12539">
        <v>34.74</v>
      </c>
      <c r="N12539">
        <f t="shared" si="195"/>
        <v>0</v>
      </c>
    </row>
    <row r="12540" spans="1:14" x14ac:dyDescent="0.2">
      <c r="A12540" t="s">
        <v>12704</v>
      </c>
      <c r="B12540" t="s">
        <v>36631</v>
      </c>
      <c r="I12540" t="s">
        <v>5</v>
      </c>
      <c r="J12540">
        <v>34.74</v>
      </c>
      <c r="M12540">
        <v>34.74</v>
      </c>
      <c r="N12540">
        <f t="shared" si="195"/>
        <v>0</v>
      </c>
    </row>
    <row r="12541" spans="1:14" x14ac:dyDescent="0.2">
      <c r="A12541" t="s">
        <v>12705</v>
      </c>
      <c r="B12541" t="s">
        <v>36632</v>
      </c>
      <c r="I12541" t="s">
        <v>4</v>
      </c>
      <c r="J12541">
        <v>13.76</v>
      </c>
      <c r="M12541">
        <v>13.76</v>
      </c>
      <c r="N12541">
        <f t="shared" si="195"/>
        <v>0</v>
      </c>
    </row>
    <row r="12542" spans="1:14" x14ac:dyDescent="0.2">
      <c r="A12542" t="s">
        <v>12706</v>
      </c>
      <c r="B12542" t="s">
        <v>36632</v>
      </c>
      <c r="I12542" t="s">
        <v>4</v>
      </c>
      <c r="J12542">
        <v>13.76</v>
      </c>
      <c r="M12542">
        <v>13.76</v>
      </c>
      <c r="N12542">
        <f t="shared" si="195"/>
        <v>0</v>
      </c>
    </row>
    <row r="12543" spans="1:14" x14ac:dyDescent="0.2">
      <c r="A12543" t="s">
        <v>12707</v>
      </c>
      <c r="B12543" t="s">
        <v>36633</v>
      </c>
      <c r="I12543" t="s">
        <v>5</v>
      </c>
      <c r="J12543">
        <v>43.41</v>
      </c>
      <c r="M12543">
        <v>43.41</v>
      </c>
      <c r="N12543">
        <f t="shared" si="195"/>
        <v>0</v>
      </c>
    </row>
    <row r="12544" spans="1:14" x14ac:dyDescent="0.2">
      <c r="A12544" t="s">
        <v>12708</v>
      </c>
      <c r="B12544" t="s">
        <v>36633</v>
      </c>
      <c r="I12544" t="s">
        <v>5</v>
      </c>
      <c r="J12544">
        <v>43.41</v>
      </c>
      <c r="M12544">
        <v>43.41</v>
      </c>
      <c r="N12544">
        <f t="shared" si="195"/>
        <v>0</v>
      </c>
    </row>
    <row r="12545" spans="1:14" x14ac:dyDescent="0.2">
      <c r="A12545" t="s">
        <v>12709</v>
      </c>
      <c r="B12545" t="s">
        <v>36634</v>
      </c>
      <c r="I12545" t="s">
        <v>4</v>
      </c>
      <c r="J12545">
        <v>24.86</v>
      </c>
      <c r="M12545">
        <v>24.86</v>
      </c>
      <c r="N12545">
        <f t="shared" si="195"/>
        <v>0</v>
      </c>
    </row>
    <row r="12546" spans="1:14" x14ac:dyDescent="0.2">
      <c r="A12546" t="s">
        <v>12710</v>
      </c>
      <c r="B12546" t="s">
        <v>36634</v>
      </c>
      <c r="I12546" t="s">
        <v>4</v>
      </c>
      <c r="J12546">
        <v>24.86</v>
      </c>
      <c r="M12546">
        <v>24.86</v>
      </c>
      <c r="N12546">
        <f t="shared" si="195"/>
        <v>0</v>
      </c>
    </row>
    <row r="12547" spans="1:14" x14ac:dyDescent="0.2">
      <c r="A12547" t="s">
        <v>12711</v>
      </c>
      <c r="B12547" t="s">
        <v>36635</v>
      </c>
      <c r="I12547" t="s">
        <v>5</v>
      </c>
      <c r="J12547">
        <v>37.61</v>
      </c>
      <c r="M12547">
        <v>37.61</v>
      </c>
      <c r="N12547">
        <f t="shared" si="195"/>
        <v>0</v>
      </c>
    </row>
    <row r="12548" spans="1:14" x14ac:dyDescent="0.2">
      <c r="A12548" t="s">
        <v>12712</v>
      </c>
      <c r="B12548" t="s">
        <v>36635</v>
      </c>
      <c r="I12548" t="s">
        <v>5</v>
      </c>
      <c r="J12548">
        <v>37.61</v>
      </c>
      <c r="M12548">
        <v>37.61</v>
      </c>
      <c r="N12548">
        <f t="shared" ref="N12548:N12611" si="196">J12548-M12548</f>
        <v>0</v>
      </c>
    </row>
    <row r="12549" spans="1:14" x14ac:dyDescent="0.2">
      <c r="A12549" t="s">
        <v>12713</v>
      </c>
      <c r="B12549" t="s">
        <v>36636</v>
      </c>
      <c r="I12549" t="s">
        <v>5</v>
      </c>
      <c r="J12549">
        <v>4.3</v>
      </c>
      <c r="M12549">
        <v>4.3</v>
      </c>
      <c r="N12549">
        <f t="shared" si="196"/>
        <v>0</v>
      </c>
    </row>
    <row r="12550" spans="1:14" x14ac:dyDescent="0.2">
      <c r="A12550" t="s">
        <v>12714</v>
      </c>
      <c r="B12550" t="s">
        <v>36636</v>
      </c>
      <c r="I12550" t="s">
        <v>5</v>
      </c>
      <c r="J12550">
        <v>4.3</v>
      </c>
      <c r="M12550">
        <v>4.3</v>
      </c>
      <c r="N12550">
        <f t="shared" si="196"/>
        <v>0</v>
      </c>
    </row>
    <row r="12551" spans="1:14" x14ac:dyDescent="0.2">
      <c r="A12551" t="s">
        <v>12715</v>
      </c>
      <c r="B12551" t="s">
        <v>36637</v>
      </c>
      <c r="I12551" t="s">
        <v>5</v>
      </c>
      <c r="J12551">
        <v>8.7899999999999991</v>
      </c>
      <c r="M12551">
        <v>8.7899999999999991</v>
      </c>
      <c r="N12551">
        <f t="shared" si="196"/>
        <v>0</v>
      </c>
    </row>
    <row r="12552" spans="1:14" x14ac:dyDescent="0.2">
      <c r="A12552" t="s">
        <v>12716</v>
      </c>
      <c r="B12552" t="s">
        <v>36637</v>
      </c>
      <c r="I12552" t="s">
        <v>5</v>
      </c>
      <c r="J12552">
        <v>8.7899999999999991</v>
      </c>
      <c r="M12552">
        <v>8.7899999999999991</v>
      </c>
      <c r="N12552">
        <f t="shared" si="196"/>
        <v>0</v>
      </c>
    </row>
    <row r="12553" spans="1:14" x14ac:dyDescent="0.2">
      <c r="A12553" t="s">
        <v>12717</v>
      </c>
      <c r="B12553" t="s">
        <v>36638</v>
      </c>
      <c r="I12553" t="s">
        <v>5</v>
      </c>
      <c r="J12553">
        <v>14.31</v>
      </c>
      <c r="M12553">
        <v>14.31</v>
      </c>
      <c r="N12553">
        <f t="shared" si="196"/>
        <v>0</v>
      </c>
    </row>
    <row r="12554" spans="1:14" x14ac:dyDescent="0.2">
      <c r="A12554" t="s">
        <v>12718</v>
      </c>
      <c r="B12554" t="s">
        <v>36638</v>
      </c>
      <c r="I12554" t="s">
        <v>5</v>
      </c>
      <c r="J12554">
        <v>14.31</v>
      </c>
      <c r="M12554">
        <v>14.31</v>
      </c>
      <c r="N12554">
        <f t="shared" si="196"/>
        <v>0</v>
      </c>
    </row>
    <row r="12555" spans="1:14" x14ac:dyDescent="0.2">
      <c r="A12555" t="s">
        <v>12719</v>
      </c>
      <c r="B12555" t="s">
        <v>36639</v>
      </c>
      <c r="I12555" t="s">
        <v>5</v>
      </c>
      <c r="J12555">
        <v>51.45</v>
      </c>
      <c r="M12555">
        <v>51.45</v>
      </c>
      <c r="N12555">
        <f t="shared" si="196"/>
        <v>0</v>
      </c>
    </row>
    <row r="12556" spans="1:14" x14ac:dyDescent="0.2">
      <c r="A12556" t="s">
        <v>12720</v>
      </c>
      <c r="B12556" t="s">
        <v>36639</v>
      </c>
      <c r="I12556" t="s">
        <v>5</v>
      </c>
      <c r="J12556">
        <v>51.45</v>
      </c>
      <c r="M12556">
        <v>51.45</v>
      </c>
      <c r="N12556">
        <f t="shared" si="196"/>
        <v>0</v>
      </c>
    </row>
    <row r="12557" spans="1:14" x14ac:dyDescent="0.2">
      <c r="A12557" t="s">
        <v>12721</v>
      </c>
      <c r="B12557" t="s">
        <v>36640</v>
      </c>
      <c r="I12557" t="s">
        <v>5</v>
      </c>
      <c r="J12557">
        <v>9.32</v>
      </c>
      <c r="M12557">
        <v>9.32</v>
      </c>
      <c r="N12557">
        <f t="shared" si="196"/>
        <v>0</v>
      </c>
    </row>
    <row r="12558" spans="1:14" x14ac:dyDescent="0.2">
      <c r="A12558" t="s">
        <v>12722</v>
      </c>
      <c r="B12558" t="s">
        <v>36640</v>
      </c>
      <c r="I12558" t="s">
        <v>5</v>
      </c>
      <c r="J12558">
        <v>9.32</v>
      </c>
      <c r="M12558">
        <v>9.32</v>
      </c>
      <c r="N12558">
        <f t="shared" si="196"/>
        <v>0</v>
      </c>
    </row>
    <row r="12559" spans="1:14" x14ac:dyDescent="0.2">
      <c r="A12559" t="s">
        <v>12723</v>
      </c>
      <c r="B12559" t="s">
        <v>36641</v>
      </c>
      <c r="I12559" t="s">
        <v>5</v>
      </c>
      <c r="J12559">
        <v>57.2</v>
      </c>
      <c r="M12559">
        <v>57.2</v>
      </c>
      <c r="N12559">
        <f t="shared" si="196"/>
        <v>0</v>
      </c>
    </row>
    <row r="12560" spans="1:14" x14ac:dyDescent="0.2">
      <c r="A12560" t="s">
        <v>12724</v>
      </c>
      <c r="B12560" t="s">
        <v>36641</v>
      </c>
      <c r="I12560" t="s">
        <v>5</v>
      </c>
      <c r="J12560">
        <v>57.2</v>
      </c>
      <c r="M12560">
        <v>57.2</v>
      </c>
      <c r="N12560">
        <f t="shared" si="196"/>
        <v>0</v>
      </c>
    </row>
    <row r="12561" spans="1:14" x14ac:dyDescent="0.2">
      <c r="A12561" t="s">
        <v>12725</v>
      </c>
      <c r="B12561" t="s">
        <v>36642</v>
      </c>
      <c r="I12561" t="s">
        <v>5</v>
      </c>
      <c r="J12561">
        <v>5.47</v>
      </c>
      <c r="M12561">
        <v>5.47</v>
      </c>
      <c r="N12561">
        <f t="shared" si="196"/>
        <v>0</v>
      </c>
    </row>
    <row r="12562" spans="1:14" x14ac:dyDescent="0.2">
      <c r="A12562" t="s">
        <v>12726</v>
      </c>
      <c r="B12562" t="s">
        <v>36642</v>
      </c>
      <c r="I12562" t="s">
        <v>5</v>
      </c>
      <c r="J12562">
        <v>5.47</v>
      </c>
      <c r="M12562">
        <v>5.47</v>
      </c>
      <c r="N12562">
        <f t="shared" si="196"/>
        <v>0</v>
      </c>
    </row>
    <row r="12563" spans="1:14" x14ac:dyDescent="0.2">
      <c r="A12563" t="s">
        <v>12727</v>
      </c>
      <c r="B12563" t="s">
        <v>36643</v>
      </c>
      <c r="I12563" t="s">
        <v>5</v>
      </c>
      <c r="J12563">
        <v>6.38</v>
      </c>
      <c r="M12563">
        <v>6.38</v>
      </c>
      <c r="N12563">
        <f t="shared" si="196"/>
        <v>0</v>
      </c>
    </row>
    <row r="12564" spans="1:14" x14ac:dyDescent="0.2">
      <c r="A12564" t="s">
        <v>12728</v>
      </c>
      <c r="B12564" t="s">
        <v>36643</v>
      </c>
      <c r="I12564" t="s">
        <v>5</v>
      </c>
      <c r="J12564">
        <v>6.38</v>
      </c>
      <c r="M12564">
        <v>6.38</v>
      </c>
      <c r="N12564">
        <f t="shared" si="196"/>
        <v>0</v>
      </c>
    </row>
    <row r="12565" spans="1:14" x14ac:dyDescent="0.2">
      <c r="A12565" t="s">
        <v>12729</v>
      </c>
      <c r="B12565" t="s">
        <v>36644</v>
      </c>
      <c r="I12565" t="s">
        <v>5</v>
      </c>
      <c r="J12565">
        <v>58.8</v>
      </c>
      <c r="M12565">
        <v>58.8</v>
      </c>
      <c r="N12565">
        <f t="shared" si="196"/>
        <v>0</v>
      </c>
    </row>
    <row r="12566" spans="1:14" x14ac:dyDescent="0.2">
      <c r="A12566" t="s">
        <v>12730</v>
      </c>
      <c r="B12566" t="s">
        <v>36644</v>
      </c>
      <c r="I12566" t="s">
        <v>5</v>
      </c>
      <c r="J12566">
        <v>58.8</v>
      </c>
      <c r="M12566">
        <v>58.8</v>
      </c>
      <c r="N12566">
        <f t="shared" si="196"/>
        <v>0</v>
      </c>
    </row>
    <row r="12567" spans="1:14" x14ac:dyDescent="0.2">
      <c r="A12567" t="s">
        <v>12731</v>
      </c>
      <c r="B12567" t="s">
        <v>36645</v>
      </c>
      <c r="I12567" t="s">
        <v>5</v>
      </c>
      <c r="J12567">
        <v>51.29</v>
      </c>
      <c r="M12567">
        <v>51.29</v>
      </c>
      <c r="N12567">
        <f t="shared" si="196"/>
        <v>0</v>
      </c>
    </row>
    <row r="12568" spans="1:14" x14ac:dyDescent="0.2">
      <c r="A12568" t="s">
        <v>12732</v>
      </c>
      <c r="B12568" t="s">
        <v>36645</v>
      </c>
      <c r="I12568" t="s">
        <v>5</v>
      </c>
      <c r="J12568">
        <v>51.29</v>
      </c>
      <c r="M12568">
        <v>51.29</v>
      </c>
      <c r="N12568">
        <f t="shared" si="196"/>
        <v>0</v>
      </c>
    </row>
    <row r="12569" spans="1:14" x14ac:dyDescent="0.2">
      <c r="A12569" t="s">
        <v>12733</v>
      </c>
      <c r="B12569" t="s">
        <v>36646</v>
      </c>
      <c r="I12569" t="s">
        <v>5</v>
      </c>
      <c r="J12569">
        <v>102.37</v>
      </c>
      <c r="M12569">
        <v>102.37</v>
      </c>
      <c r="N12569">
        <f t="shared" si="196"/>
        <v>0</v>
      </c>
    </row>
    <row r="12570" spans="1:14" x14ac:dyDescent="0.2">
      <c r="A12570" t="s">
        <v>12734</v>
      </c>
      <c r="B12570" t="s">
        <v>36646</v>
      </c>
      <c r="I12570" t="s">
        <v>5</v>
      </c>
      <c r="J12570">
        <v>102.37</v>
      </c>
      <c r="M12570">
        <v>102.37</v>
      </c>
      <c r="N12570">
        <f t="shared" si="196"/>
        <v>0</v>
      </c>
    </row>
    <row r="12571" spans="1:14" x14ac:dyDescent="0.2">
      <c r="A12571" t="s">
        <v>12735</v>
      </c>
      <c r="B12571" t="s">
        <v>36647</v>
      </c>
      <c r="I12571" t="s">
        <v>5</v>
      </c>
      <c r="J12571">
        <v>15.18</v>
      </c>
      <c r="M12571">
        <v>15.18</v>
      </c>
      <c r="N12571">
        <f t="shared" si="196"/>
        <v>0</v>
      </c>
    </row>
    <row r="12572" spans="1:14" x14ac:dyDescent="0.2">
      <c r="A12572" t="s">
        <v>12736</v>
      </c>
      <c r="B12572" t="s">
        <v>36647</v>
      </c>
      <c r="I12572" t="s">
        <v>5</v>
      </c>
      <c r="J12572">
        <v>15.18</v>
      </c>
      <c r="M12572">
        <v>15.18</v>
      </c>
      <c r="N12572">
        <f t="shared" si="196"/>
        <v>0</v>
      </c>
    </row>
    <row r="12573" spans="1:14" x14ac:dyDescent="0.2">
      <c r="A12573" t="s">
        <v>12737</v>
      </c>
      <c r="B12573" t="s">
        <v>36648</v>
      </c>
      <c r="I12573" t="s">
        <v>5</v>
      </c>
      <c r="J12573">
        <v>55.51</v>
      </c>
      <c r="M12573">
        <v>55.51</v>
      </c>
      <c r="N12573">
        <f t="shared" si="196"/>
        <v>0</v>
      </c>
    </row>
    <row r="12574" spans="1:14" x14ac:dyDescent="0.2">
      <c r="A12574" t="s">
        <v>12738</v>
      </c>
      <c r="B12574" t="s">
        <v>36648</v>
      </c>
      <c r="I12574" t="s">
        <v>5</v>
      </c>
      <c r="J12574">
        <v>55.51</v>
      </c>
      <c r="M12574">
        <v>55.51</v>
      </c>
      <c r="N12574">
        <f t="shared" si="196"/>
        <v>0</v>
      </c>
    </row>
    <row r="12575" spans="1:14" x14ac:dyDescent="0.2">
      <c r="A12575" t="s">
        <v>12739</v>
      </c>
      <c r="B12575" t="s">
        <v>36649</v>
      </c>
      <c r="I12575" t="s">
        <v>5</v>
      </c>
      <c r="J12575">
        <v>93.52</v>
      </c>
      <c r="M12575">
        <v>93.52</v>
      </c>
      <c r="N12575">
        <f t="shared" si="196"/>
        <v>0</v>
      </c>
    </row>
    <row r="12576" spans="1:14" x14ac:dyDescent="0.2">
      <c r="A12576" t="s">
        <v>12740</v>
      </c>
      <c r="B12576" t="s">
        <v>36649</v>
      </c>
      <c r="I12576" t="s">
        <v>5</v>
      </c>
      <c r="J12576">
        <v>93.52</v>
      </c>
      <c r="M12576">
        <v>93.52</v>
      </c>
      <c r="N12576">
        <f t="shared" si="196"/>
        <v>0</v>
      </c>
    </row>
    <row r="12577" spans="1:14" x14ac:dyDescent="0.2">
      <c r="A12577" t="s">
        <v>12741</v>
      </c>
      <c r="B12577" t="s">
        <v>36650</v>
      </c>
      <c r="I12577" t="s">
        <v>5</v>
      </c>
      <c r="J12577">
        <v>5.63</v>
      </c>
      <c r="M12577">
        <v>5.63</v>
      </c>
      <c r="N12577">
        <f t="shared" si="196"/>
        <v>0</v>
      </c>
    </row>
    <row r="12578" spans="1:14" x14ac:dyDescent="0.2">
      <c r="A12578" t="s">
        <v>12742</v>
      </c>
      <c r="B12578" t="s">
        <v>36650</v>
      </c>
      <c r="I12578" t="s">
        <v>5</v>
      </c>
      <c r="J12578">
        <v>5.63</v>
      </c>
      <c r="M12578">
        <v>5.63</v>
      </c>
      <c r="N12578">
        <f t="shared" si="196"/>
        <v>0</v>
      </c>
    </row>
    <row r="12579" spans="1:14" x14ac:dyDescent="0.2">
      <c r="A12579" t="s">
        <v>12743</v>
      </c>
      <c r="B12579" t="s">
        <v>36651</v>
      </c>
      <c r="I12579" t="s">
        <v>5</v>
      </c>
      <c r="J12579">
        <v>8.0299999999999994</v>
      </c>
      <c r="M12579">
        <v>8.0299999999999994</v>
      </c>
      <c r="N12579">
        <f t="shared" si="196"/>
        <v>0</v>
      </c>
    </row>
    <row r="12580" spans="1:14" x14ac:dyDescent="0.2">
      <c r="A12580" t="s">
        <v>12744</v>
      </c>
      <c r="B12580" t="s">
        <v>36651</v>
      </c>
      <c r="I12580" t="s">
        <v>5</v>
      </c>
      <c r="J12580">
        <v>8.0299999999999994</v>
      </c>
      <c r="M12580">
        <v>8.0299999999999994</v>
      </c>
      <c r="N12580">
        <f t="shared" si="196"/>
        <v>0</v>
      </c>
    </row>
    <row r="12581" spans="1:14" x14ac:dyDescent="0.2">
      <c r="A12581" t="s">
        <v>12745</v>
      </c>
      <c r="B12581" t="s">
        <v>36652</v>
      </c>
      <c r="I12581" t="s">
        <v>5</v>
      </c>
      <c r="J12581">
        <v>48.67</v>
      </c>
      <c r="M12581">
        <v>48.67</v>
      </c>
      <c r="N12581">
        <f t="shared" si="196"/>
        <v>0</v>
      </c>
    </row>
    <row r="12582" spans="1:14" x14ac:dyDescent="0.2">
      <c r="A12582" t="s">
        <v>12746</v>
      </c>
      <c r="B12582" t="s">
        <v>36652</v>
      </c>
      <c r="I12582" t="s">
        <v>5</v>
      </c>
      <c r="J12582">
        <v>48.67</v>
      </c>
      <c r="M12582">
        <v>48.67</v>
      </c>
      <c r="N12582">
        <f t="shared" si="196"/>
        <v>0</v>
      </c>
    </row>
    <row r="12583" spans="1:14" x14ac:dyDescent="0.2">
      <c r="A12583" t="s">
        <v>12747</v>
      </c>
      <c r="B12583" t="s">
        <v>36653</v>
      </c>
      <c r="I12583" t="s">
        <v>5</v>
      </c>
      <c r="J12583">
        <v>27.21</v>
      </c>
      <c r="M12583">
        <v>27.21</v>
      </c>
      <c r="N12583">
        <f t="shared" si="196"/>
        <v>0</v>
      </c>
    </row>
    <row r="12584" spans="1:14" x14ac:dyDescent="0.2">
      <c r="A12584" t="s">
        <v>12748</v>
      </c>
      <c r="B12584" t="s">
        <v>36653</v>
      </c>
      <c r="I12584" t="s">
        <v>5</v>
      </c>
      <c r="J12584">
        <v>27.21</v>
      </c>
      <c r="M12584">
        <v>27.21</v>
      </c>
      <c r="N12584">
        <f t="shared" si="196"/>
        <v>0</v>
      </c>
    </row>
    <row r="12585" spans="1:14" x14ac:dyDescent="0.2">
      <c r="A12585" t="s">
        <v>12749</v>
      </c>
      <c r="B12585" t="s">
        <v>36654</v>
      </c>
      <c r="I12585" t="s">
        <v>5</v>
      </c>
      <c r="J12585">
        <v>161.6</v>
      </c>
      <c r="M12585">
        <v>161.6</v>
      </c>
      <c r="N12585">
        <f t="shared" si="196"/>
        <v>0</v>
      </c>
    </row>
    <row r="12586" spans="1:14" x14ac:dyDescent="0.2">
      <c r="A12586" t="s">
        <v>12750</v>
      </c>
      <c r="B12586" t="s">
        <v>36654</v>
      </c>
      <c r="I12586" t="s">
        <v>5</v>
      </c>
      <c r="J12586">
        <v>161.6</v>
      </c>
      <c r="M12586">
        <v>161.6</v>
      </c>
      <c r="N12586">
        <f t="shared" si="196"/>
        <v>0</v>
      </c>
    </row>
    <row r="12587" spans="1:14" x14ac:dyDescent="0.2">
      <c r="A12587" t="s">
        <v>12751</v>
      </c>
      <c r="B12587" t="s">
        <v>36655</v>
      </c>
      <c r="I12587" t="s">
        <v>5</v>
      </c>
      <c r="J12587">
        <v>143.06</v>
      </c>
      <c r="M12587">
        <v>143.06</v>
      </c>
      <c r="N12587">
        <f t="shared" si="196"/>
        <v>0</v>
      </c>
    </row>
    <row r="12588" spans="1:14" x14ac:dyDescent="0.2">
      <c r="A12588" t="s">
        <v>12752</v>
      </c>
      <c r="B12588" t="s">
        <v>36655</v>
      </c>
      <c r="I12588" t="s">
        <v>5</v>
      </c>
      <c r="J12588">
        <v>143.06</v>
      </c>
      <c r="M12588">
        <v>143.06</v>
      </c>
      <c r="N12588">
        <f t="shared" si="196"/>
        <v>0</v>
      </c>
    </row>
    <row r="12589" spans="1:14" x14ac:dyDescent="0.2">
      <c r="A12589" t="s">
        <v>12753</v>
      </c>
      <c r="B12589" t="s">
        <v>36656</v>
      </c>
      <c r="I12589" t="s">
        <v>5</v>
      </c>
      <c r="J12589">
        <v>185.19</v>
      </c>
      <c r="M12589">
        <v>185.19</v>
      </c>
      <c r="N12589">
        <f t="shared" si="196"/>
        <v>0</v>
      </c>
    </row>
    <row r="12590" spans="1:14" x14ac:dyDescent="0.2">
      <c r="A12590" t="s">
        <v>12754</v>
      </c>
      <c r="B12590" t="s">
        <v>36656</v>
      </c>
      <c r="I12590" t="s">
        <v>5</v>
      </c>
      <c r="J12590">
        <v>185.19</v>
      </c>
      <c r="M12590">
        <v>185.19</v>
      </c>
      <c r="N12590">
        <f t="shared" si="196"/>
        <v>0</v>
      </c>
    </row>
    <row r="12591" spans="1:14" x14ac:dyDescent="0.2">
      <c r="A12591" t="s">
        <v>12755</v>
      </c>
      <c r="B12591" t="s">
        <v>22186</v>
      </c>
      <c r="I12591" t="s">
        <v>5</v>
      </c>
      <c r="J12591">
        <v>7.82</v>
      </c>
      <c r="M12591">
        <v>7.82</v>
      </c>
      <c r="N12591">
        <f t="shared" si="196"/>
        <v>0</v>
      </c>
    </row>
    <row r="12592" spans="1:14" x14ac:dyDescent="0.2">
      <c r="A12592" t="s">
        <v>12756</v>
      </c>
      <c r="B12592" t="s">
        <v>22186</v>
      </c>
      <c r="I12592" t="s">
        <v>5</v>
      </c>
      <c r="J12592">
        <v>7.82</v>
      </c>
      <c r="M12592">
        <v>7.82</v>
      </c>
      <c r="N12592">
        <f t="shared" si="196"/>
        <v>0</v>
      </c>
    </row>
    <row r="12593" spans="1:14" x14ac:dyDescent="0.2">
      <c r="A12593" t="s">
        <v>12757</v>
      </c>
      <c r="B12593" t="s">
        <v>22187</v>
      </c>
      <c r="I12593" t="s">
        <v>5</v>
      </c>
      <c r="J12593">
        <v>23.75</v>
      </c>
      <c r="M12593">
        <v>23.75</v>
      </c>
      <c r="N12593">
        <f t="shared" si="196"/>
        <v>0</v>
      </c>
    </row>
    <row r="12594" spans="1:14" x14ac:dyDescent="0.2">
      <c r="A12594" t="s">
        <v>12758</v>
      </c>
      <c r="B12594" t="s">
        <v>22187</v>
      </c>
      <c r="I12594" t="s">
        <v>5</v>
      </c>
      <c r="J12594">
        <v>23.75</v>
      </c>
      <c r="M12594">
        <v>23.75</v>
      </c>
      <c r="N12594">
        <f t="shared" si="196"/>
        <v>0</v>
      </c>
    </row>
    <row r="12595" spans="1:14" x14ac:dyDescent="0.2">
      <c r="A12595" t="s">
        <v>12759</v>
      </c>
      <c r="B12595" t="s">
        <v>22188</v>
      </c>
      <c r="I12595" t="s">
        <v>5</v>
      </c>
      <c r="J12595">
        <v>36.049999999999997</v>
      </c>
      <c r="M12595">
        <v>36.049999999999997</v>
      </c>
      <c r="N12595">
        <f t="shared" si="196"/>
        <v>0</v>
      </c>
    </row>
    <row r="12596" spans="1:14" x14ac:dyDescent="0.2">
      <c r="A12596" t="s">
        <v>12760</v>
      </c>
      <c r="B12596" t="s">
        <v>22188</v>
      </c>
      <c r="I12596" t="s">
        <v>5</v>
      </c>
      <c r="J12596">
        <v>36.049999999999997</v>
      </c>
      <c r="M12596">
        <v>36.049999999999997</v>
      </c>
      <c r="N12596">
        <f t="shared" si="196"/>
        <v>0</v>
      </c>
    </row>
    <row r="12597" spans="1:14" x14ac:dyDescent="0.2">
      <c r="A12597" t="s">
        <v>12761</v>
      </c>
      <c r="B12597" t="s">
        <v>36657</v>
      </c>
      <c r="I12597" t="s">
        <v>5</v>
      </c>
      <c r="J12597">
        <v>21.04</v>
      </c>
      <c r="M12597">
        <v>21.04</v>
      </c>
      <c r="N12597">
        <f t="shared" si="196"/>
        <v>0</v>
      </c>
    </row>
    <row r="12598" spans="1:14" x14ac:dyDescent="0.2">
      <c r="A12598" t="s">
        <v>12762</v>
      </c>
      <c r="B12598" t="s">
        <v>36657</v>
      </c>
      <c r="I12598" t="s">
        <v>5</v>
      </c>
      <c r="J12598">
        <v>21.04</v>
      </c>
      <c r="M12598">
        <v>21.04</v>
      </c>
      <c r="N12598">
        <f t="shared" si="196"/>
        <v>0</v>
      </c>
    </row>
    <row r="12599" spans="1:14" x14ac:dyDescent="0.2">
      <c r="A12599" t="s">
        <v>12763</v>
      </c>
      <c r="B12599" t="s">
        <v>36658</v>
      </c>
      <c r="I12599" t="s">
        <v>5</v>
      </c>
      <c r="J12599">
        <v>34.93</v>
      </c>
      <c r="M12599">
        <v>34.93</v>
      </c>
      <c r="N12599">
        <f t="shared" si="196"/>
        <v>0</v>
      </c>
    </row>
    <row r="12600" spans="1:14" x14ac:dyDescent="0.2">
      <c r="A12600" t="s">
        <v>12764</v>
      </c>
      <c r="B12600" t="s">
        <v>36658</v>
      </c>
      <c r="I12600" t="s">
        <v>5</v>
      </c>
      <c r="J12600">
        <v>34.93</v>
      </c>
      <c r="M12600">
        <v>34.93</v>
      </c>
      <c r="N12600">
        <f t="shared" si="196"/>
        <v>0</v>
      </c>
    </row>
    <row r="12601" spans="1:14" x14ac:dyDescent="0.2">
      <c r="A12601" t="s">
        <v>12765</v>
      </c>
      <c r="B12601" t="s">
        <v>36659</v>
      </c>
      <c r="I12601" t="s">
        <v>5</v>
      </c>
      <c r="J12601">
        <v>34.71</v>
      </c>
      <c r="M12601">
        <v>34.71</v>
      </c>
      <c r="N12601">
        <f t="shared" si="196"/>
        <v>0</v>
      </c>
    </row>
    <row r="12602" spans="1:14" x14ac:dyDescent="0.2">
      <c r="A12602" t="s">
        <v>12766</v>
      </c>
      <c r="B12602" t="s">
        <v>36659</v>
      </c>
      <c r="I12602" t="s">
        <v>5</v>
      </c>
      <c r="J12602">
        <v>34.71</v>
      </c>
      <c r="M12602">
        <v>34.71</v>
      </c>
      <c r="N12602">
        <f t="shared" si="196"/>
        <v>0</v>
      </c>
    </row>
    <row r="12603" spans="1:14" x14ac:dyDescent="0.2">
      <c r="A12603" t="s">
        <v>12767</v>
      </c>
      <c r="B12603" t="s">
        <v>22189</v>
      </c>
      <c r="I12603" t="s">
        <v>5</v>
      </c>
      <c r="J12603">
        <v>7.34</v>
      </c>
      <c r="M12603">
        <v>7.34</v>
      </c>
      <c r="N12603">
        <f t="shared" si="196"/>
        <v>0</v>
      </c>
    </row>
    <row r="12604" spans="1:14" x14ac:dyDescent="0.2">
      <c r="A12604" t="s">
        <v>12768</v>
      </c>
      <c r="B12604" t="s">
        <v>22189</v>
      </c>
      <c r="I12604" t="s">
        <v>5</v>
      </c>
      <c r="J12604">
        <v>7.34</v>
      </c>
      <c r="M12604">
        <v>7.34</v>
      </c>
      <c r="N12604">
        <f t="shared" si="196"/>
        <v>0</v>
      </c>
    </row>
    <row r="12605" spans="1:14" x14ac:dyDescent="0.2">
      <c r="A12605" t="s">
        <v>12769</v>
      </c>
      <c r="B12605" t="s">
        <v>36660</v>
      </c>
      <c r="I12605" t="s">
        <v>5</v>
      </c>
      <c r="J12605">
        <v>174.4</v>
      </c>
      <c r="M12605">
        <v>174.4</v>
      </c>
      <c r="N12605">
        <f t="shared" si="196"/>
        <v>0</v>
      </c>
    </row>
    <row r="12606" spans="1:14" x14ac:dyDescent="0.2">
      <c r="A12606" t="s">
        <v>12770</v>
      </c>
      <c r="B12606" t="s">
        <v>36660</v>
      </c>
      <c r="I12606" t="s">
        <v>5</v>
      </c>
      <c r="J12606">
        <v>174.4</v>
      </c>
      <c r="M12606">
        <v>174.4</v>
      </c>
      <c r="N12606">
        <f t="shared" si="196"/>
        <v>0</v>
      </c>
    </row>
    <row r="12607" spans="1:14" x14ac:dyDescent="0.2">
      <c r="A12607" t="s">
        <v>12771</v>
      </c>
      <c r="B12607" t="s">
        <v>22190</v>
      </c>
      <c r="I12607" t="s">
        <v>5</v>
      </c>
      <c r="J12607">
        <v>1.75</v>
      </c>
      <c r="M12607">
        <v>1.75</v>
      </c>
      <c r="N12607">
        <f t="shared" si="196"/>
        <v>0</v>
      </c>
    </row>
    <row r="12608" spans="1:14" x14ac:dyDescent="0.2">
      <c r="A12608" t="s">
        <v>12772</v>
      </c>
      <c r="B12608" t="s">
        <v>22190</v>
      </c>
      <c r="I12608" t="s">
        <v>5</v>
      </c>
      <c r="J12608">
        <v>1.75</v>
      </c>
      <c r="M12608">
        <v>1.75</v>
      </c>
      <c r="N12608">
        <f t="shared" si="196"/>
        <v>0</v>
      </c>
    </row>
    <row r="12609" spans="1:14" x14ac:dyDescent="0.2">
      <c r="A12609" t="s">
        <v>12773</v>
      </c>
      <c r="B12609" t="s">
        <v>36661</v>
      </c>
      <c r="I12609" t="s">
        <v>5</v>
      </c>
      <c r="J12609">
        <v>18.440000000000001</v>
      </c>
      <c r="M12609">
        <v>18.440000000000001</v>
      </c>
      <c r="N12609">
        <f t="shared" si="196"/>
        <v>0</v>
      </c>
    </row>
    <row r="12610" spans="1:14" x14ac:dyDescent="0.2">
      <c r="A12610" t="s">
        <v>12774</v>
      </c>
      <c r="B12610" t="s">
        <v>36661</v>
      </c>
      <c r="I12610" t="s">
        <v>5</v>
      </c>
      <c r="J12610">
        <v>18.440000000000001</v>
      </c>
      <c r="M12610">
        <v>18.440000000000001</v>
      </c>
      <c r="N12610">
        <f t="shared" si="196"/>
        <v>0</v>
      </c>
    </row>
    <row r="12611" spans="1:14" x14ac:dyDescent="0.2">
      <c r="A12611" t="s">
        <v>12775</v>
      </c>
      <c r="B12611" t="s">
        <v>36662</v>
      </c>
      <c r="I12611" t="s">
        <v>5</v>
      </c>
      <c r="J12611">
        <v>5.22</v>
      </c>
      <c r="M12611">
        <v>5.22</v>
      </c>
      <c r="N12611">
        <f t="shared" si="196"/>
        <v>0</v>
      </c>
    </row>
    <row r="12612" spans="1:14" x14ac:dyDescent="0.2">
      <c r="A12612" t="s">
        <v>12776</v>
      </c>
      <c r="B12612" t="s">
        <v>36662</v>
      </c>
      <c r="I12612" t="s">
        <v>5</v>
      </c>
      <c r="J12612">
        <v>5.22</v>
      </c>
      <c r="M12612">
        <v>5.22</v>
      </c>
      <c r="N12612">
        <f t="shared" ref="N12612:N12675" si="197">J12612-M12612</f>
        <v>0</v>
      </c>
    </row>
    <row r="12613" spans="1:14" x14ac:dyDescent="0.2">
      <c r="A12613" t="s">
        <v>12777</v>
      </c>
      <c r="B12613" t="s">
        <v>36663</v>
      </c>
      <c r="I12613" t="s">
        <v>5</v>
      </c>
      <c r="J12613">
        <v>26.36</v>
      </c>
      <c r="M12613">
        <v>26.36</v>
      </c>
      <c r="N12613">
        <f t="shared" si="197"/>
        <v>0</v>
      </c>
    </row>
    <row r="12614" spans="1:14" x14ac:dyDescent="0.2">
      <c r="A12614" t="s">
        <v>12778</v>
      </c>
      <c r="B12614" t="s">
        <v>36663</v>
      </c>
      <c r="I12614" t="s">
        <v>5</v>
      </c>
      <c r="J12614">
        <v>26.36</v>
      </c>
      <c r="M12614">
        <v>26.36</v>
      </c>
      <c r="N12614">
        <f t="shared" si="197"/>
        <v>0</v>
      </c>
    </row>
    <row r="12615" spans="1:14" x14ac:dyDescent="0.2">
      <c r="A12615" t="s">
        <v>12779</v>
      </c>
      <c r="B12615" t="s">
        <v>36664</v>
      </c>
      <c r="I12615" t="s">
        <v>5</v>
      </c>
      <c r="J12615">
        <v>41.36</v>
      </c>
      <c r="M12615">
        <v>41.36</v>
      </c>
      <c r="N12615">
        <f t="shared" si="197"/>
        <v>0</v>
      </c>
    </row>
    <row r="12616" spans="1:14" x14ac:dyDescent="0.2">
      <c r="A12616" t="s">
        <v>12780</v>
      </c>
      <c r="B12616" t="s">
        <v>36664</v>
      </c>
      <c r="I12616" t="s">
        <v>5</v>
      </c>
      <c r="J12616">
        <v>41.36</v>
      </c>
      <c r="M12616">
        <v>41.36</v>
      </c>
      <c r="N12616">
        <f t="shared" si="197"/>
        <v>0</v>
      </c>
    </row>
    <row r="12617" spans="1:14" x14ac:dyDescent="0.2">
      <c r="A12617" t="s">
        <v>12781</v>
      </c>
      <c r="B12617" t="s">
        <v>36665</v>
      </c>
      <c r="I12617" t="s">
        <v>5</v>
      </c>
      <c r="J12617">
        <v>81.66</v>
      </c>
      <c r="M12617">
        <v>81.66</v>
      </c>
      <c r="N12617">
        <f t="shared" si="197"/>
        <v>0</v>
      </c>
    </row>
    <row r="12618" spans="1:14" x14ac:dyDescent="0.2">
      <c r="A12618" t="s">
        <v>12782</v>
      </c>
      <c r="B12618" t="s">
        <v>36665</v>
      </c>
      <c r="I12618" t="s">
        <v>5</v>
      </c>
      <c r="J12618">
        <v>81.66</v>
      </c>
      <c r="M12618">
        <v>81.66</v>
      </c>
      <c r="N12618">
        <f t="shared" si="197"/>
        <v>0</v>
      </c>
    </row>
    <row r="12619" spans="1:14" x14ac:dyDescent="0.2">
      <c r="A12619" t="s">
        <v>12783</v>
      </c>
      <c r="B12619" t="s">
        <v>36666</v>
      </c>
      <c r="I12619" t="s">
        <v>5</v>
      </c>
      <c r="J12619">
        <v>44.04</v>
      </c>
      <c r="M12619">
        <v>44.04</v>
      </c>
      <c r="N12619">
        <f t="shared" si="197"/>
        <v>0</v>
      </c>
    </row>
    <row r="12620" spans="1:14" x14ac:dyDescent="0.2">
      <c r="A12620" t="s">
        <v>12784</v>
      </c>
      <c r="B12620" t="s">
        <v>36666</v>
      </c>
      <c r="I12620" t="s">
        <v>5</v>
      </c>
      <c r="J12620">
        <v>44.04</v>
      </c>
      <c r="M12620">
        <v>44.04</v>
      </c>
      <c r="N12620">
        <f t="shared" si="197"/>
        <v>0</v>
      </c>
    </row>
    <row r="12621" spans="1:14" x14ac:dyDescent="0.2">
      <c r="A12621" t="s">
        <v>12785</v>
      </c>
      <c r="B12621" t="s">
        <v>36667</v>
      </c>
      <c r="I12621" t="s">
        <v>5</v>
      </c>
      <c r="J12621">
        <v>30.86</v>
      </c>
      <c r="M12621">
        <v>30.86</v>
      </c>
      <c r="N12621">
        <f t="shared" si="197"/>
        <v>0</v>
      </c>
    </row>
    <row r="12622" spans="1:14" x14ac:dyDescent="0.2">
      <c r="A12622" t="s">
        <v>12786</v>
      </c>
      <c r="B12622" t="s">
        <v>36667</v>
      </c>
      <c r="I12622" t="s">
        <v>5</v>
      </c>
      <c r="J12622">
        <v>30.86</v>
      </c>
      <c r="M12622">
        <v>30.86</v>
      </c>
      <c r="N12622">
        <f t="shared" si="197"/>
        <v>0</v>
      </c>
    </row>
    <row r="12623" spans="1:14" x14ac:dyDescent="0.2">
      <c r="A12623" t="s">
        <v>12787</v>
      </c>
      <c r="B12623" t="s">
        <v>36668</v>
      </c>
      <c r="I12623" t="s">
        <v>5</v>
      </c>
      <c r="J12623">
        <v>89.84</v>
      </c>
      <c r="M12623">
        <v>89.84</v>
      </c>
      <c r="N12623">
        <f t="shared" si="197"/>
        <v>0</v>
      </c>
    </row>
    <row r="12624" spans="1:14" x14ac:dyDescent="0.2">
      <c r="A12624" t="s">
        <v>12788</v>
      </c>
      <c r="B12624" t="s">
        <v>36668</v>
      </c>
      <c r="I12624" t="s">
        <v>5</v>
      </c>
      <c r="J12624">
        <v>89.84</v>
      </c>
      <c r="M12624">
        <v>89.84</v>
      </c>
      <c r="N12624">
        <f t="shared" si="197"/>
        <v>0</v>
      </c>
    </row>
    <row r="12625" spans="1:14" x14ac:dyDescent="0.2">
      <c r="A12625" t="s">
        <v>12789</v>
      </c>
      <c r="B12625" t="s">
        <v>36669</v>
      </c>
      <c r="I12625" t="s">
        <v>5</v>
      </c>
      <c r="J12625">
        <v>14.28</v>
      </c>
      <c r="M12625">
        <v>14.28</v>
      </c>
      <c r="N12625">
        <f t="shared" si="197"/>
        <v>0</v>
      </c>
    </row>
    <row r="12626" spans="1:14" x14ac:dyDescent="0.2">
      <c r="A12626" t="s">
        <v>12790</v>
      </c>
      <c r="B12626" t="s">
        <v>36669</v>
      </c>
      <c r="I12626" t="s">
        <v>5</v>
      </c>
      <c r="J12626">
        <v>14.28</v>
      </c>
      <c r="M12626">
        <v>14.28</v>
      </c>
      <c r="N12626">
        <f t="shared" si="197"/>
        <v>0</v>
      </c>
    </row>
    <row r="12627" spans="1:14" x14ac:dyDescent="0.2">
      <c r="A12627" t="s">
        <v>12791</v>
      </c>
      <c r="B12627" t="s">
        <v>36670</v>
      </c>
      <c r="I12627" t="s">
        <v>5</v>
      </c>
      <c r="J12627">
        <v>26.06</v>
      </c>
      <c r="M12627">
        <v>26.06</v>
      </c>
      <c r="N12627">
        <f t="shared" si="197"/>
        <v>0</v>
      </c>
    </row>
    <row r="12628" spans="1:14" x14ac:dyDescent="0.2">
      <c r="A12628" t="s">
        <v>12792</v>
      </c>
      <c r="B12628" t="s">
        <v>36670</v>
      </c>
      <c r="I12628" t="s">
        <v>5</v>
      </c>
      <c r="J12628">
        <v>26.06</v>
      </c>
      <c r="M12628">
        <v>26.06</v>
      </c>
      <c r="N12628">
        <f t="shared" si="197"/>
        <v>0</v>
      </c>
    </row>
    <row r="12629" spans="1:14" x14ac:dyDescent="0.2">
      <c r="A12629" t="s">
        <v>12793</v>
      </c>
      <c r="B12629" t="s">
        <v>36671</v>
      </c>
      <c r="I12629" t="s">
        <v>5</v>
      </c>
      <c r="J12629">
        <v>25.65</v>
      </c>
      <c r="M12629">
        <v>25.65</v>
      </c>
      <c r="N12629">
        <f t="shared" si="197"/>
        <v>0</v>
      </c>
    </row>
    <row r="12630" spans="1:14" x14ac:dyDescent="0.2">
      <c r="A12630" t="s">
        <v>12794</v>
      </c>
      <c r="B12630" t="s">
        <v>36671</v>
      </c>
      <c r="I12630" t="s">
        <v>5</v>
      </c>
      <c r="J12630">
        <v>25.65</v>
      </c>
      <c r="M12630">
        <v>25.65</v>
      </c>
      <c r="N12630">
        <f t="shared" si="197"/>
        <v>0</v>
      </c>
    </row>
    <row r="12631" spans="1:14" x14ac:dyDescent="0.2">
      <c r="A12631" t="s">
        <v>12795</v>
      </c>
      <c r="B12631" t="s">
        <v>22191</v>
      </c>
      <c r="I12631" t="s">
        <v>5</v>
      </c>
      <c r="J12631">
        <v>14.96</v>
      </c>
      <c r="M12631">
        <v>14.96</v>
      </c>
      <c r="N12631">
        <f t="shared" si="197"/>
        <v>0</v>
      </c>
    </row>
    <row r="12632" spans="1:14" x14ac:dyDescent="0.2">
      <c r="A12632" t="s">
        <v>12796</v>
      </c>
      <c r="B12632" t="s">
        <v>22191</v>
      </c>
      <c r="I12632" t="s">
        <v>5</v>
      </c>
      <c r="J12632">
        <v>14.96</v>
      </c>
      <c r="M12632">
        <v>14.96</v>
      </c>
      <c r="N12632">
        <f t="shared" si="197"/>
        <v>0</v>
      </c>
    </row>
    <row r="12633" spans="1:14" x14ac:dyDescent="0.2">
      <c r="A12633" t="s">
        <v>12797</v>
      </c>
      <c r="B12633" t="s">
        <v>36672</v>
      </c>
      <c r="I12633" t="s">
        <v>5</v>
      </c>
      <c r="J12633">
        <v>7.4</v>
      </c>
      <c r="M12633">
        <v>7.4</v>
      </c>
      <c r="N12633">
        <f t="shared" si="197"/>
        <v>0</v>
      </c>
    </row>
    <row r="12634" spans="1:14" x14ac:dyDescent="0.2">
      <c r="A12634" t="s">
        <v>12798</v>
      </c>
      <c r="B12634" t="s">
        <v>36672</v>
      </c>
      <c r="I12634" t="s">
        <v>5</v>
      </c>
      <c r="J12634">
        <v>7.12</v>
      </c>
      <c r="M12634">
        <v>7.12</v>
      </c>
      <c r="N12634">
        <f t="shared" si="197"/>
        <v>0</v>
      </c>
    </row>
    <row r="12635" spans="1:14" x14ac:dyDescent="0.2">
      <c r="A12635" t="s">
        <v>12799</v>
      </c>
      <c r="B12635" t="s">
        <v>36673</v>
      </c>
      <c r="I12635" t="s">
        <v>5</v>
      </c>
      <c r="J12635">
        <v>3.73</v>
      </c>
      <c r="M12635">
        <v>3.73</v>
      </c>
      <c r="N12635">
        <f t="shared" si="197"/>
        <v>0</v>
      </c>
    </row>
    <row r="12636" spans="1:14" x14ac:dyDescent="0.2">
      <c r="A12636" t="s">
        <v>12800</v>
      </c>
      <c r="B12636" t="s">
        <v>36673</v>
      </c>
      <c r="I12636" t="s">
        <v>5</v>
      </c>
      <c r="J12636">
        <v>3.45</v>
      </c>
      <c r="M12636">
        <v>3.45</v>
      </c>
      <c r="N12636">
        <f t="shared" si="197"/>
        <v>0</v>
      </c>
    </row>
    <row r="12637" spans="1:14" x14ac:dyDescent="0.2">
      <c r="A12637" t="s">
        <v>12801</v>
      </c>
      <c r="B12637" t="s">
        <v>22192</v>
      </c>
      <c r="I12637" t="s">
        <v>5</v>
      </c>
      <c r="J12637">
        <v>1.22</v>
      </c>
      <c r="M12637">
        <v>1.22</v>
      </c>
      <c r="N12637">
        <f t="shared" si="197"/>
        <v>0</v>
      </c>
    </row>
    <row r="12638" spans="1:14" x14ac:dyDescent="0.2">
      <c r="A12638" t="s">
        <v>12802</v>
      </c>
      <c r="B12638" t="s">
        <v>22192</v>
      </c>
      <c r="I12638" t="s">
        <v>5</v>
      </c>
      <c r="J12638">
        <v>1.22</v>
      </c>
      <c r="M12638">
        <v>1.22</v>
      </c>
      <c r="N12638">
        <f t="shared" si="197"/>
        <v>0</v>
      </c>
    </row>
    <row r="12639" spans="1:14" x14ac:dyDescent="0.2">
      <c r="A12639" t="s">
        <v>12803</v>
      </c>
      <c r="B12639" t="s">
        <v>36674</v>
      </c>
      <c r="I12639" t="s">
        <v>5</v>
      </c>
      <c r="J12639">
        <v>23.59</v>
      </c>
      <c r="M12639">
        <v>23.59</v>
      </c>
      <c r="N12639">
        <f t="shared" si="197"/>
        <v>0</v>
      </c>
    </row>
    <row r="12640" spans="1:14" x14ac:dyDescent="0.2">
      <c r="A12640" t="s">
        <v>12804</v>
      </c>
      <c r="B12640" t="s">
        <v>36674</v>
      </c>
      <c r="I12640" t="s">
        <v>5</v>
      </c>
      <c r="J12640">
        <v>23.59</v>
      </c>
      <c r="M12640">
        <v>23.59</v>
      </c>
      <c r="N12640">
        <f t="shared" si="197"/>
        <v>0</v>
      </c>
    </row>
    <row r="12641" spans="1:14" x14ac:dyDescent="0.2">
      <c r="A12641" t="s">
        <v>12805</v>
      </c>
      <c r="B12641" t="s">
        <v>36675</v>
      </c>
      <c r="I12641" t="s">
        <v>5</v>
      </c>
      <c r="J12641">
        <v>107.92</v>
      </c>
      <c r="M12641">
        <v>107.92</v>
      </c>
      <c r="N12641">
        <f t="shared" si="197"/>
        <v>0</v>
      </c>
    </row>
    <row r="12642" spans="1:14" x14ac:dyDescent="0.2">
      <c r="A12642" t="s">
        <v>12806</v>
      </c>
      <c r="B12642" t="s">
        <v>36675</v>
      </c>
      <c r="I12642" t="s">
        <v>5</v>
      </c>
      <c r="J12642">
        <v>107.92</v>
      </c>
      <c r="M12642">
        <v>107.92</v>
      </c>
      <c r="N12642">
        <f t="shared" si="197"/>
        <v>0</v>
      </c>
    </row>
    <row r="12643" spans="1:14" x14ac:dyDescent="0.2">
      <c r="A12643" t="s">
        <v>26479</v>
      </c>
      <c r="B12643" t="s">
        <v>36676</v>
      </c>
      <c r="I12643" t="s">
        <v>5</v>
      </c>
      <c r="J12643">
        <v>416.11</v>
      </c>
      <c r="M12643">
        <v>416.11</v>
      </c>
      <c r="N12643">
        <f t="shared" si="197"/>
        <v>0</v>
      </c>
    </row>
    <row r="12644" spans="1:14" x14ac:dyDescent="0.2">
      <c r="A12644" t="s">
        <v>26480</v>
      </c>
      <c r="B12644" t="s">
        <v>36676</v>
      </c>
      <c r="I12644" t="s">
        <v>5</v>
      </c>
      <c r="J12644">
        <v>412.81</v>
      </c>
      <c r="M12644">
        <v>412.81</v>
      </c>
      <c r="N12644">
        <f t="shared" si="197"/>
        <v>0</v>
      </c>
    </row>
    <row r="12645" spans="1:14" x14ac:dyDescent="0.2">
      <c r="A12645" t="s">
        <v>26481</v>
      </c>
      <c r="B12645" t="s">
        <v>36677</v>
      </c>
      <c r="I12645" t="s">
        <v>5</v>
      </c>
      <c r="J12645">
        <v>869.87</v>
      </c>
      <c r="M12645">
        <v>869.87</v>
      </c>
      <c r="N12645">
        <f t="shared" si="197"/>
        <v>0</v>
      </c>
    </row>
    <row r="12646" spans="1:14" x14ac:dyDescent="0.2">
      <c r="A12646" t="s">
        <v>26482</v>
      </c>
      <c r="B12646" t="s">
        <v>36677</v>
      </c>
      <c r="I12646" t="s">
        <v>5</v>
      </c>
      <c r="J12646">
        <v>862.36</v>
      </c>
      <c r="M12646">
        <v>862.36</v>
      </c>
      <c r="N12646">
        <f t="shared" si="197"/>
        <v>0</v>
      </c>
    </row>
    <row r="12647" spans="1:14" x14ac:dyDescent="0.2">
      <c r="A12647" t="s">
        <v>12807</v>
      </c>
      <c r="B12647" t="s">
        <v>36678</v>
      </c>
      <c r="I12647" t="s">
        <v>5</v>
      </c>
      <c r="J12647">
        <v>970.47</v>
      </c>
      <c r="M12647">
        <v>970.47</v>
      </c>
      <c r="N12647">
        <f t="shared" si="197"/>
        <v>0</v>
      </c>
    </row>
    <row r="12648" spans="1:14" x14ac:dyDescent="0.2">
      <c r="A12648" t="s">
        <v>12808</v>
      </c>
      <c r="B12648" t="s">
        <v>36678</v>
      </c>
      <c r="I12648" t="s">
        <v>5</v>
      </c>
      <c r="J12648">
        <v>902</v>
      </c>
      <c r="M12648">
        <v>902</v>
      </c>
      <c r="N12648">
        <f t="shared" si="197"/>
        <v>0</v>
      </c>
    </row>
    <row r="12649" spans="1:14" x14ac:dyDescent="0.2">
      <c r="A12649" t="s">
        <v>12809</v>
      </c>
      <c r="B12649" t="s">
        <v>36679</v>
      </c>
      <c r="I12649" t="s">
        <v>5</v>
      </c>
      <c r="J12649">
        <v>1409.25</v>
      </c>
      <c r="M12649">
        <v>1409.25</v>
      </c>
      <c r="N12649">
        <f t="shared" si="197"/>
        <v>0</v>
      </c>
    </row>
    <row r="12650" spans="1:14" x14ac:dyDescent="0.2">
      <c r="A12650" t="s">
        <v>12810</v>
      </c>
      <c r="B12650" t="s">
        <v>36679</v>
      </c>
      <c r="I12650" t="s">
        <v>5</v>
      </c>
      <c r="J12650">
        <v>1305.32</v>
      </c>
      <c r="M12650">
        <v>1305.32</v>
      </c>
      <c r="N12650">
        <f t="shared" si="197"/>
        <v>0</v>
      </c>
    </row>
    <row r="12651" spans="1:14" x14ac:dyDescent="0.2">
      <c r="A12651" t="s">
        <v>12811</v>
      </c>
      <c r="B12651" t="s">
        <v>36680</v>
      </c>
      <c r="I12651" t="s">
        <v>5</v>
      </c>
      <c r="J12651">
        <v>1427.11</v>
      </c>
      <c r="M12651">
        <v>1427.11</v>
      </c>
      <c r="N12651">
        <f t="shared" si="197"/>
        <v>0</v>
      </c>
    </row>
    <row r="12652" spans="1:14" x14ac:dyDescent="0.2">
      <c r="A12652" t="s">
        <v>12812</v>
      </c>
      <c r="B12652" t="s">
        <v>36680</v>
      </c>
      <c r="I12652" t="s">
        <v>5</v>
      </c>
      <c r="J12652">
        <v>1323.18</v>
      </c>
      <c r="M12652">
        <v>1323.18</v>
      </c>
      <c r="N12652">
        <f t="shared" si="197"/>
        <v>0</v>
      </c>
    </row>
    <row r="12653" spans="1:14" x14ac:dyDescent="0.2">
      <c r="A12653" t="s">
        <v>12813</v>
      </c>
      <c r="B12653" t="s">
        <v>36681</v>
      </c>
      <c r="I12653" t="s">
        <v>5</v>
      </c>
      <c r="J12653">
        <v>1778.31</v>
      </c>
      <c r="M12653">
        <v>1778.31</v>
      </c>
      <c r="N12653">
        <f t="shared" si="197"/>
        <v>0</v>
      </c>
    </row>
    <row r="12654" spans="1:14" x14ac:dyDescent="0.2">
      <c r="A12654" t="s">
        <v>12814</v>
      </c>
      <c r="B12654" t="s">
        <v>36681</v>
      </c>
      <c r="I12654" t="s">
        <v>5</v>
      </c>
      <c r="J12654">
        <v>1641.35</v>
      </c>
      <c r="M12654">
        <v>1641.35</v>
      </c>
      <c r="N12654">
        <f t="shared" si="197"/>
        <v>0</v>
      </c>
    </row>
    <row r="12655" spans="1:14" x14ac:dyDescent="0.2">
      <c r="A12655" t="s">
        <v>12815</v>
      </c>
      <c r="B12655" t="s">
        <v>36682</v>
      </c>
      <c r="I12655" t="s">
        <v>5</v>
      </c>
      <c r="J12655">
        <v>2655.86</v>
      </c>
      <c r="M12655">
        <v>2655.86</v>
      </c>
      <c r="N12655">
        <f t="shared" si="197"/>
        <v>0</v>
      </c>
    </row>
    <row r="12656" spans="1:14" x14ac:dyDescent="0.2">
      <c r="A12656" t="s">
        <v>12816</v>
      </c>
      <c r="B12656" t="s">
        <v>36682</v>
      </c>
      <c r="I12656" t="s">
        <v>5</v>
      </c>
      <c r="J12656">
        <v>2448</v>
      </c>
      <c r="M12656">
        <v>2448</v>
      </c>
      <c r="N12656">
        <f t="shared" si="197"/>
        <v>0</v>
      </c>
    </row>
    <row r="12657" spans="1:14" x14ac:dyDescent="0.2">
      <c r="A12657" t="s">
        <v>12817</v>
      </c>
      <c r="B12657" t="s">
        <v>36683</v>
      </c>
      <c r="I12657" t="s">
        <v>5</v>
      </c>
      <c r="J12657">
        <v>2691.58</v>
      </c>
      <c r="M12657">
        <v>2691.58</v>
      </c>
      <c r="N12657">
        <f t="shared" si="197"/>
        <v>0</v>
      </c>
    </row>
    <row r="12658" spans="1:14" x14ac:dyDescent="0.2">
      <c r="A12658" t="s">
        <v>12818</v>
      </c>
      <c r="B12658" t="s">
        <v>36683</v>
      </c>
      <c r="I12658" t="s">
        <v>5</v>
      </c>
      <c r="J12658">
        <v>2483.7199999999998</v>
      </c>
      <c r="M12658">
        <v>2483.7199999999998</v>
      </c>
      <c r="N12658">
        <f t="shared" si="197"/>
        <v>0</v>
      </c>
    </row>
    <row r="12659" spans="1:14" x14ac:dyDescent="0.2">
      <c r="A12659" t="s">
        <v>12819</v>
      </c>
      <c r="B12659" t="s">
        <v>36684</v>
      </c>
      <c r="I12659" t="s">
        <v>5</v>
      </c>
      <c r="J12659">
        <v>852.96</v>
      </c>
      <c r="M12659">
        <v>852.96</v>
      </c>
      <c r="N12659">
        <f t="shared" si="197"/>
        <v>0</v>
      </c>
    </row>
    <row r="12660" spans="1:14" x14ac:dyDescent="0.2">
      <c r="A12660" t="s">
        <v>12820</v>
      </c>
      <c r="B12660" t="s">
        <v>36684</v>
      </c>
      <c r="I12660" t="s">
        <v>5</v>
      </c>
      <c r="J12660">
        <v>793.49</v>
      </c>
      <c r="M12660">
        <v>793.49</v>
      </c>
      <c r="N12660">
        <f t="shared" si="197"/>
        <v>0</v>
      </c>
    </row>
    <row r="12661" spans="1:14" x14ac:dyDescent="0.2">
      <c r="A12661" t="s">
        <v>12821</v>
      </c>
      <c r="B12661" t="s">
        <v>36685</v>
      </c>
      <c r="I12661" t="s">
        <v>3</v>
      </c>
      <c r="J12661">
        <v>2928.55</v>
      </c>
      <c r="M12661">
        <v>2928.55</v>
      </c>
      <c r="N12661">
        <f t="shared" si="197"/>
        <v>0</v>
      </c>
    </row>
    <row r="12662" spans="1:14" x14ac:dyDescent="0.2">
      <c r="A12662" t="s">
        <v>12822</v>
      </c>
      <c r="B12662" t="s">
        <v>36685</v>
      </c>
      <c r="I12662" t="s">
        <v>3</v>
      </c>
      <c r="J12662">
        <v>2904.53</v>
      </c>
      <c r="M12662">
        <v>2904.53</v>
      </c>
      <c r="N12662">
        <f t="shared" si="197"/>
        <v>0</v>
      </c>
    </row>
    <row r="12663" spans="1:14" x14ac:dyDescent="0.2">
      <c r="A12663" t="s">
        <v>12823</v>
      </c>
      <c r="B12663" t="s">
        <v>36686</v>
      </c>
      <c r="I12663" t="s">
        <v>3</v>
      </c>
      <c r="J12663">
        <v>2310.1799999999998</v>
      </c>
      <c r="M12663">
        <v>2310.1799999999998</v>
      </c>
      <c r="N12663">
        <f t="shared" si="197"/>
        <v>0</v>
      </c>
    </row>
    <row r="12664" spans="1:14" x14ac:dyDescent="0.2">
      <c r="A12664" t="s">
        <v>12824</v>
      </c>
      <c r="B12664" t="s">
        <v>36686</v>
      </c>
      <c r="I12664" t="s">
        <v>3</v>
      </c>
      <c r="J12664">
        <v>2286.16</v>
      </c>
      <c r="M12664">
        <v>2286.16</v>
      </c>
      <c r="N12664">
        <f t="shared" si="197"/>
        <v>0</v>
      </c>
    </row>
    <row r="12665" spans="1:14" x14ac:dyDescent="0.2">
      <c r="A12665" t="s">
        <v>12825</v>
      </c>
      <c r="B12665" t="s">
        <v>36687</v>
      </c>
      <c r="I12665" t="s">
        <v>3</v>
      </c>
      <c r="J12665">
        <v>1968.66</v>
      </c>
      <c r="M12665">
        <v>1968.66</v>
      </c>
      <c r="N12665">
        <f t="shared" si="197"/>
        <v>0</v>
      </c>
    </row>
    <row r="12666" spans="1:14" x14ac:dyDescent="0.2">
      <c r="A12666" t="s">
        <v>12826</v>
      </c>
      <c r="B12666" t="s">
        <v>36687</v>
      </c>
      <c r="I12666" t="s">
        <v>3</v>
      </c>
      <c r="J12666">
        <v>1944.64</v>
      </c>
      <c r="M12666">
        <v>1944.64</v>
      </c>
      <c r="N12666">
        <f t="shared" si="197"/>
        <v>0</v>
      </c>
    </row>
    <row r="12667" spans="1:14" x14ac:dyDescent="0.2">
      <c r="A12667" t="s">
        <v>12827</v>
      </c>
      <c r="B12667" t="s">
        <v>36688</v>
      </c>
      <c r="I12667" t="s">
        <v>5</v>
      </c>
      <c r="J12667">
        <v>769.29</v>
      </c>
      <c r="M12667">
        <v>769.29</v>
      </c>
      <c r="N12667">
        <f t="shared" si="197"/>
        <v>0</v>
      </c>
    </row>
    <row r="12668" spans="1:14" x14ac:dyDescent="0.2">
      <c r="A12668" t="s">
        <v>12828</v>
      </c>
      <c r="B12668" t="s">
        <v>36688</v>
      </c>
      <c r="I12668" t="s">
        <v>5</v>
      </c>
      <c r="J12668">
        <v>709.82</v>
      </c>
      <c r="M12668">
        <v>709.82</v>
      </c>
      <c r="N12668">
        <f t="shared" si="197"/>
        <v>0</v>
      </c>
    </row>
    <row r="12669" spans="1:14" x14ac:dyDescent="0.2">
      <c r="A12669" t="s">
        <v>12829</v>
      </c>
      <c r="B12669" t="s">
        <v>36689</v>
      </c>
      <c r="I12669" t="s">
        <v>4</v>
      </c>
      <c r="J12669">
        <v>194.88</v>
      </c>
      <c r="M12669">
        <v>194.88</v>
      </c>
      <c r="N12669">
        <f t="shared" si="197"/>
        <v>0</v>
      </c>
    </row>
    <row r="12670" spans="1:14" x14ac:dyDescent="0.2">
      <c r="A12670" t="s">
        <v>12830</v>
      </c>
      <c r="B12670" t="s">
        <v>36689</v>
      </c>
      <c r="I12670" t="s">
        <v>4</v>
      </c>
      <c r="J12670">
        <v>180.59</v>
      </c>
      <c r="M12670">
        <v>180.59</v>
      </c>
      <c r="N12670">
        <f t="shared" si="197"/>
        <v>0</v>
      </c>
    </row>
    <row r="12671" spans="1:14" x14ac:dyDescent="0.2">
      <c r="A12671" t="s">
        <v>12831</v>
      </c>
      <c r="B12671" t="s">
        <v>36690</v>
      </c>
      <c r="I12671" t="s">
        <v>4</v>
      </c>
      <c r="J12671">
        <v>227.22</v>
      </c>
      <c r="M12671">
        <v>227.22</v>
      </c>
      <c r="N12671">
        <f t="shared" si="197"/>
        <v>0</v>
      </c>
    </row>
    <row r="12672" spans="1:14" x14ac:dyDescent="0.2">
      <c r="A12672" t="s">
        <v>12832</v>
      </c>
      <c r="B12672" t="s">
        <v>36690</v>
      </c>
      <c r="I12672" t="s">
        <v>4</v>
      </c>
      <c r="J12672">
        <v>211.09</v>
      </c>
      <c r="M12672">
        <v>211.09</v>
      </c>
      <c r="N12672">
        <f t="shared" si="197"/>
        <v>0</v>
      </c>
    </row>
    <row r="12673" spans="1:14" x14ac:dyDescent="0.2">
      <c r="A12673" t="s">
        <v>12833</v>
      </c>
      <c r="B12673" t="s">
        <v>36691</v>
      </c>
      <c r="I12673" t="s">
        <v>4</v>
      </c>
      <c r="J12673">
        <v>259.24</v>
      </c>
      <c r="M12673">
        <v>259.24</v>
      </c>
      <c r="N12673">
        <f t="shared" si="197"/>
        <v>0</v>
      </c>
    </row>
    <row r="12674" spans="1:14" x14ac:dyDescent="0.2">
      <c r="A12674" t="s">
        <v>12834</v>
      </c>
      <c r="B12674" t="s">
        <v>36691</v>
      </c>
      <c r="I12674" t="s">
        <v>4</v>
      </c>
      <c r="J12674">
        <v>241.26</v>
      </c>
      <c r="M12674">
        <v>241.26</v>
      </c>
      <c r="N12674">
        <f t="shared" si="197"/>
        <v>0</v>
      </c>
    </row>
    <row r="12675" spans="1:14" x14ac:dyDescent="0.2">
      <c r="A12675" t="s">
        <v>12835</v>
      </c>
      <c r="B12675" t="s">
        <v>36692</v>
      </c>
      <c r="I12675" t="s">
        <v>5</v>
      </c>
      <c r="J12675">
        <v>1990.71</v>
      </c>
      <c r="M12675">
        <v>1990.71</v>
      </c>
      <c r="N12675">
        <f t="shared" si="197"/>
        <v>0</v>
      </c>
    </row>
    <row r="12676" spans="1:14" x14ac:dyDescent="0.2">
      <c r="A12676" t="s">
        <v>12836</v>
      </c>
      <c r="B12676" t="s">
        <v>36692</v>
      </c>
      <c r="I12676" t="s">
        <v>5</v>
      </c>
      <c r="J12676">
        <v>1913.84</v>
      </c>
      <c r="M12676">
        <v>1913.84</v>
      </c>
      <c r="N12676">
        <f t="shared" ref="N12676:N12739" si="198">J12676-M12676</f>
        <v>0</v>
      </c>
    </row>
    <row r="12677" spans="1:14" x14ac:dyDescent="0.2">
      <c r="A12677" t="s">
        <v>12837</v>
      </c>
      <c r="B12677" t="s">
        <v>36693</v>
      </c>
      <c r="I12677" t="s">
        <v>5</v>
      </c>
      <c r="J12677">
        <v>2177.96</v>
      </c>
      <c r="M12677">
        <v>2177.96</v>
      </c>
      <c r="N12677">
        <f t="shared" si="198"/>
        <v>0</v>
      </c>
    </row>
    <row r="12678" spans="1:14" x14ac:dyDescent="0.2">
      <c r="A12678" t="s">
        <v>12838</v>
      </c>
      <c r="B12678" t="s">
        <v>36693</v>
      </c>
      <c r="I12678" t="s">
        <v>5</v>
      </c>
      <c r="J12678">
        <v>2095.08</v>
      </c>
      <c r="M12678">
        <v>2095.08</v>
      </c>
      <c r="N12678">
        <f t="shared" si="198"/>
        <v>0</v>
      </c>
    </row>
    <row r="12679" spans="1:14" x14ac:dyDescent="0.2">
      <c r="A12679" t="s">
        <v>12839</v>
      </c>
      <c r="B12679" t="s">
        <v>36694</v>
      </c>
      <c r="I12679" t="s">
        <v>5</v>
      </c>
      <c r="J12679">
        <v>684</v>
      </c>
      <c r="M12679">
        <v>684</v>
      </c>
      <c r="N12679">
        <f t="shared" si="198"/>
        <v>0</v>
      </c>
    </row>
    <row r="12680" spans="1:14" x14ac:dyDescent="0.2">
      <c r="A12680" t="s">
        <v>12840</v>
      </c>
      <c r="B12680" t="s">
        <v>36694</v>
      </c>
      <c r="I12680" t="s">
        <v>5</v>
      </c>
      <c r="J12680">
        <v>649.15</v>
      </c>
      <c r="M12680">
        <v>649.15</v>
      </c>
      <c r="N12680">
        <f t="shared" si="198"/>
        <v>0</v>
      </c>
    </row>
    <row r="12681" spans="1:14" x14ac:dyDescent="0.2">
      <c r="A12681" t="s">
        <v>12841</v>
      </c>
      <c r="B12681" t="s">
        <v>36695</v>
      </c>
      <c r="I12681" t="s">
        <v>5</v>
      </c>
      <c r="J12681">
        <v>789.64</v>
      </c>
      <c r="M12681">
        <v>789.64</v>
      </c>
      <c r="N12681">
        <f t="shared" si="198"/>
        <v>0</v>
      </c>
    </row>
    <row r="12682" spans="1:14" x14ac:dyDescent="0.2">
      <c r="A12682" t="s">
        <v>12842</v>
      </c>
      <c r="B12682" t="s">
        <v>36695</v>
      </c>
      <c r="I12682" t="s">
        <v>5</v>
      </c>
      <c r="J12682">
        <v>721.16</v>
      </c>
      <c r="M12682">
        <v>721.16</v>
      </c>
      <c r="N12682">
        <f t="shared" si="198"/>
        <v>0</v>
      </c>
    </row>
    <row r="12683" spans="1:14" x14ac:dyDescent="0.2">
      <c r="A12683" t="s">
        <v>12843</v>
      </c>
      <c r="B12683" t="s">
        <v>36696</v>
      </c>
      <c r="I12683" t="s">
        <v>5</v>
      </c>
      <c r="J12683">
        <v>1225.1300000000001</v>
      </c>
      <c r="M12683">
        <v>1225.1300000000001</v>
      </c>
      <c r="N12683">
        <f t="shared" si="198"/>
        <v>0</v>
      </c>
    </row>
    <row r="12684" spans="1:14" x14ac:dyDescent="0.2">
      <c r="A12684" t="s">
        <v>12844</v>
      </c>
      <c r="B12684" t="s">
        <v>36696</v>
      </c>
      <c r="I12684" t="s">
        <v>5</v>
      </c>
      <c r="J12684">
        <v>1121.2</v>
      </c>
      <c r="M12684">
        <v>1121.2</v>
      </c>
      <c r="N12684">
        <f t="shared" si="198"/>
        <v>0</v>
      </c>
    </row>
    <row r="12685" spans="1:14" x14ac:dyDescent="0.2">
      <c r="A12685" t="s">
        <v>12845</v>
      </c>
      <c r="B12685" t="s">
        <v>36697</v>
      </c>
      <c r="I12685" t="s">
        <v>5</v>
      </c>
      <c r="J12685">
        <v>1239.7</v>
      </c>
      <c r="M12685">
        <v>1239.7</v>
      </c>
      <c r="N12685">
        <f t="shared" si="198"/>
        <v>0</v>
      </c>
    </row>
    <row r="12686" spans="1:14" x14ac:dyDescent="0.2">
      <c r="A12686" t="s">
        <v>12846</v>
      </c>
      <c r="B12686" t="s">
        <v>36697</v>
      </c>
      <c r="I12686" t="s">
        <v>5</v>
      </c>
      <c r="J12686">
        <v>1135.77</v>
      </c>
      <c r="M12686">
        <v>1135.77</v>
      </c>
      <c r="N12686">
        <f t="shared" si="198"/>
        <v>0</v>
      </c>
    </row>
    <row r="12687" spans="1:14" x14ac:dyDescent="0.2">
      <c r="A12687" t="s">
        <v>12847</v>
      </c>
      <c r="B12687" t="s">
        <v>36698</v>
      </c>
      <c r="I12687" t="s">
        <v>5</v>
      </c>
      <c r="J12687">
        <v>60.46</v>
      </c>
      <c r="M12687">
        <v>60.46</v>
      </c>
      <c r="N12687">
        <f t="shared" si="198"/>
        <v>0</v>
      </c>
    </row>
    <row r="12688" spans="1:14" x14ac:dyDescent="0.2">
      <c r="A12688" t="s">
        <v>12848</v>
      </c>
      <c r="B12688" t="s">
        <v>36698</v>
      </c>
      <c r="I12688" t="s">
        <v>5</v>
      </c>
      <c r="J12688">
        <v>52.37</v>
      </c>
      <c r="M12688">
        <v>52.37</v>
      </c>
      <c r="N12688">
        <f t="shared" si="198"/>
        <v>0</v>
      </c>
    </row>
    <row r="12689" spans="1:14" x14ac:dyDescent="0.2">
      <c r="A12689" t="s">
        <v>12849</v>
      </c>
      <c r="B12689" t="s">
        <v>36699</v>
      </c>
      <c r="I12689" t="s">
        <v>5</v>
      </c>
      <c r="J12689">
        <v>55.08</v>
      </c>
      <c r="M12689">
        <v>55.08</v>
      </c>
      <c r="N12689">
        <f t="shared" si="198"/>
        <v>0</v>
      </c>
    </row>
    <row r="12690" spans="1:14" x14ac:dyDescent="0.2">
      <c r="A12690" t="s">
        <v>12850</v>
      </c>
      <c r="B12690" t="s">
        <v>36699</v>
      </c>
      <c r="I12690" t="s">
        <v>5</v>
      </c>
      <c r="J12690">
        <v>47.71</v>
      </c>
      <c r="M12690">
        <v>47.71</v>
      </c>
      <c r="N12690">
        <f t="shared" si="198"/>
        <v>0</v>
      </c>
    </row>
    <row r="12691" spans="1:14" x14ac:dyDescent="0.2">
      <c r="A12691" t="s">
        <v>12851</v>
      </c>
      <c r="B12691" t="s">
        <v>36700</v>
      </c>
      <c r="I12691" t="s">
        <v>5</v>
      </c>
      <c r="J12691">
        <v>49.98</v>
      </c>
      <c r="M12691">
        <v>49.98</v>
      </c>
      <c r="N12691">
        <f t="shared" si="198"/>
        <v>0</v>
      </c>
    </row>
    <row r="12692" spans="1:14" x14ac:dyDescent="0.2">
      <c r="A12692" t="s">
        <v>12852</v>
      </c>
      <c r="B12692" t="s">
        <v>36700</v>
      </c>
      <c r="I12692" t="s">
        <v>5</v>
      </c>
      <c r="J12692">
        <v>43.29</v>
      </c>
      <c r="M12692">
        <v>43.29</v>
      </c>
      <c r="N12692">
        <f t="shared" si="198"/>
        <v>0</v>
      </c>
    </row>
    <row r="12693" spans="1:14" x14ac:dyDescent="0.2">
      <c r="A12693" t="s">
        <v>12853</v>
      </c>
      <c r="B12693" t="s">
        <v>36701</v>
      </c>
      <c r="I12693" t="s">
        <v>5</v>
      </c>
      <c r="J12693">
        <v>24.18</v>
      </c>
      <c r="M12693">
        <v>24.18</v>
      </c>
      <c r="N12693">
        <f t="shared" si="198"/>
        <v>0</v>
      </c>
    </row>
    <row r="12694" spans="1:14" x14ac:dyDescent="0.2">
      <c r="A12694" t="s">
        <v>12854</v>
      </c>
      <c r="B12694" t="s">
        <v>36701</v>
      </c>
      <c r="I12694" t="s">
        <v>5</v>
      </c>
      <c r="J12694">
        <v>20.95</v>
      </c>
      <c r="M12694">
        <v>20.95</v>
      </c>
      <c r="N12694">
        <f t="shared" si="198"/>
        <v>0</v>
      </c>
    </row>
    <row r="12695" spans="1:14" x14ac:dyDescent="0.2">
      <c r="A12695" t="s">
        <v>12855</v>
      </c>
      <c r="B12695" t="s">
        <v>36702</v>
      </c>
      <c r="I12695" t="s">
        <v>5</v>
      </c>
      <c r="J12695">
        <v>22.03</v>
      </c>
      <c r="M12695">
        <v>22.03</v>
      </c>
      <c r="N12695">
        <f t="shared" si="198"/>
        <v>0</v>
      </c>
    </row>
    <row r="12696" spans="1:14" x14ac:dyDescent="0.2">
      <c r="A12696" t="s">
        <v>12856</v>
      </c>
      <c r="B12696" t="s">
        <v>36702</v>
      </c>
      <c r="I12696" t="s">
        <v>5</v>
      </c>
      <c r="J12696">
        <v>19.079999999999998</v>
      </c>
      <c r="M12696">
        <v>19.079999999999998</v>
      </c>
      <c r="N12696">
        <f t="shared" si="198"/>
        <v>0</v>
      </c>
    </row>
    <row r="12697" spans="1:14" x14ac:dyDescent="0.2">
      <c r="A12697" t="s">
        <v>12857</v>
      </c>
      <c r="B12697" t="s">
        <v>36703</v>
      </c>
      <c r="I12697" t="s">
        <v>5</v>
      </c>
      <c r="J12697">
        <v>19.88</v>
      </c>
      <c r="M12697">
        <v>19.88</v>
      </c>
      <c r="N12697">
        <f t="shared" si="198"/>
        <v>0</v>
      </c>
    </row>
    <row r="12698" spans="1:14" x14ac:dyDescent="0.2">
      <c r="A12698" t="s">
        <v>12858</v>
      </c>
      <c r="B12698" t="s">
        <v>36703</v>
      </c>
      <c r="I12698" t="s">
        <v>5</v>
      </c>
      <c r="J12698">
        <v>17.22</v>
      </c>
      <c r="M12698">
        <v>17.22</v>
      </c>
      <c r="N12698">
        <f t="shared" si="198"/>
        <v>0</v>
      </c>
    </row>
    <row r="12699" spans="1:14" x14ac:dyDescent="0.2">
      <c r="A12699" t="s">
        <v>12859</v>
      </c>
      <c r="B12699" t="s">
        <v>36704</v>
      </c>
      <c r="I12699" t="s">
        <v>5</v>
      </c>
      <c r="J12699">
        <v>20.149999999999999</v>
      </c>
      <c r="M12699">
        <v>20.149999999999999</v>
      </c>
      <c r="N12699">
        <f t="shared" si="198"/>
        <v>0</v>
      </c>
    </row>
    <row r="12700" spans="1:14" x14ac:dyDescent="0.2">
      <c r="A12700" t="s">
        <v>12860</v>
      </c>
      <c r="B12700" t="s">
        <v>36704</v>
      </c>
      <c r="I12700" t="s">
        <v>5</v>
      </c>
      <c r="J12700">
        <v>17.45</v>
      </c>
      <c r="M12700">
        <v>17.45</v>
      </c>
      <c r="N12700">
        <f t="shared" si="198"/>
        <v>0</v>
      </c>
    </row>
    <row r="12701" spans="1:14" x14ac:dyDescent="0.2">
      <c r="A12701" t="s">
        <v>12861</v>
      </c>
      <c r="B12701" t="s">
        <v>36705</v>
      </c>
      <c r="I12701" t="s">
        <v>5</v>
      </c>
      <c r="J12701">
        <v>16.12</v>
      </c>
      <c r="M12701">
        <v>16.12</v>
      </c>
      <c r="N12701">
        <f t="shared" si="198"/>
        <v>0</v>
      </c>
    </row>
    <row r="12702" spans="1:14" x14ac:dyDescent="0.2">
      <c r="A12702" t="s">
        <v>12862</v>
      </c>
      <c r="B12702" t="s">
        <v>36705</v>
      </c>
      <c r="I12702" t="s">
        <v>5</v>
      </c>
      <c r="J12702">
        <v>13.96</v>
      </c>
      <c r="M12702">
        <v>13.96</v>
      </c>
      <c r="N12702">
        <f t="shared" si="198"/>
        <v>0</v>
      </c>
    </row>
    <row r="12703" spans="1:14" x14ac:dyDescent="0.2">
      <c r="A12703" t="s">
        <v>12863</v>
      </c>
      <c r="B12703" t="s">
        <v>36706</v>
      </c>
      <c r="I12703" t="s">
        <v>5</v>
      </c>
      <c r="J12703">
        <v>12.09</v>
      </c>
      <c r="M12703">
        <v>12.09</v>
      </c>
      <c r="N12703">
        <f t="shared" si="198"/>
        <v>0</v>
      </c>
    </row>
    <row r="12704" spans="1:14" x14ac:dyDescent="0.2">
      <c r="A12704" t="s">
        <v>12864</v>
      </c>
      <c r="B12704" t="s">
        <v>36706</v>
      </c>
      <c r="I12704" t="s">
        <v>5</v>
      </c>
      <c r="J12704">
        <v>10.47</v>
      </c>
      <c r="M12704">
        <v>10.47</v>
      </c>
      <c r="N12704">
        <f t="shared" si="198"/>
        <v>0</v>
      </c>
    </row>
    <row r="12705" spans="1:14" x14ac:dyDescent="0.2">
      <c r="A12705" t="s">
        <v>12865</v>
      </c>
      <c r="B12705" t="s">
        <v>36707</v>
      </c>
      <c r="I12705" t="s">
        <v>5</v>
      </c>
      <c r="J12705">
        <v>9.4</v>
      </c>
      <c r="M12705">
        <v>9.4</v>
      </c>
      <c r="N12705">
        <f t="shared" si="198"/>
        <v>0</v>
      </c>
    </row>
    <row r="12706" spans="1:14" x14ac:dyDescent="0.2">
      <c r="A12706" t="s">
        <v>12866</v>
      </c>
      <c r="B12706" t="s">
        <v>36707</v>
      </c>
      <c r="I12706" t="s">
        <v>5</v>
      </c>
      <c r="J12706">
        <v>8.14</v>
      </c>
      <c r="M12706">
        <v>8.14</v>
      </c>
      <c r="N12706">
        <f t="shared" si="198"/>
        <v>0</v>
      </c>
    </row>
    <row r="12707" spans="1:14" x14ac:dyDescent="0.2">
      <c r="A12707" t="s">
        <v>12867</v>
      </c>
      <c r="B12707" t="s">
        <v>36708</v>
      </c>
      <c r="I12707" t="s">
        <v>5</v>
      </c>
      <c r="J12707">
        <v>8.06</v>
      </c>
      <c r="M12707">
        <v>8.06</v>
      </c>
      <c r="N12707">
        <f t="shared" si="198"/>
        <v>0</v>
      </c>
    </row>
    <row r="12708" spans="1:14" x14ac:dyDescent="0.2">
      <c r="A12708" t="s">
        <v>12868</v>
      </c>
      <c r="B12708" t="s">
        <v>36708</v>
      </c>
      <c r="I12708" t="s">
        <v>5</v>
      </c>
      <c r="J12708">
        <v>6.98</v>
      </c>
      <c r="M12708">
        <v>6.98</v>
      </c>
      <c r="N12708">
        <f t="shared" si="198"/>
        <v>0</v>
      </c>
    </row>
    <row r="12709" spans="1:14" x14ac:dyDescent="0.2">
      <c r="A12709" t="s">
        <v>12869</v>
      </c>
      <c r="B12709" t="s">
        <v>36709</v>
      </c>
      <c r="I12709" t="s">
        <v>5</v>
      </c>
      <c r="J12709">
        <v>6.71</v>
      </c>
      <c r="M12709">
        <v>6.71</v>
      </c>
      <c r="N12709">
        <f t="shared" si="198"/>
        <v>0</v>
      </c>
    </row>
    <row r="12710" spans="1:14" x14ac:dyDescent="0.2">
      <c r="A12710" t="s">
        <v>12870</v>
      </c>
      <c r="B12710" t="s">
        <v>36709</v>
      </c>
      <c r="I12710" t="s">
        <v>5</v>
      </c>
      <c r="J12710">
        <v>5.81</v>
      </c>
      <c r="M12710">
        <v>5.81</v>
      </c>
      <c r="N12710">
        <f t="shared" si="198"/>
        <v>0</v>
      </c>
    </row>
    <row r="12711" spans="1:14" x14ac:dyDescent="0.2">
      <c r="A12711" t="s">
        <v>12871</v>
      </c>
      <c r="B12711" t="s">
        <v>36710</v>
      </c>
      <c r="I12711" t="s">
        <v>5</v>
      </c>
      <c r="J12711">
        <v>13.43</v>
      </c>
      <c r="M12711">
        <v>13.43</v>
      </c>
      <c r="N12711">
        <f t="shared" si="198"/>
        <v>0</v>
      </c>
    </row>
    <row r="12712" spans="1:14" x14ac:dyDescent="0.2">
      <c r="A12712" t="s">
        <v>12872</v>
      </c>
      <c r="B12712" t="s">
        <v>36710</v>
      </c>
      <c r="I12712" t="s">
        <v>5</v>
      </c>
      <c r="J12712">
        <v>11.63</v>
      </c>
      <c r="M12712">
        <v>11.63</v>
      </c>
      <c r="N12712">
        <f t="shared" si="198"/>
        <v>0</v>
      </c>
    </row>
    <row r="12713" spans="1:14" x14ac:dyDescent="0.2">
      <c r="A12713" t="s">
        <v>12873</v>
      </c>
      <c r="B12713" t="s">
        <v>36711</v>
      </c>
      <c r="I12713" t="s">
        <v>5</v>
      </c>
      <c r="J12713">
        <v>60.46</v>
      </c>
      <c r="M12713">
        <v>60.46</v>
      </c>
      <c r="N12713">
        <f t="shared" si="198"/>
        <v>0</v>
      </c>
    </row>
    <row r="12714" spans="1:14" x14ac:dyDescent="0.2">
      <c r="A12714" t="s">
        <v>12874</v>
      </c>
      <c r="B12714" t="s">
        <v>36711</v>
      </c>
      <c r="I12714" t="s">
        <v>5</v>
      </c>
      <c r="J12714">
        <v>52.37</v>
      </c>
      <c r="M12714">
        <v>52.37</v>
      </c>
      <c r="N12714">
        <f t="shared" si="198"/>
        <v>0</v>
      </c>
    </row>
    <row r="12715" spans="1:14" x14ac:dyDescent="0.2">
      <c r="A12715" t="s">
        <v>12875</v>
      </c>
      <c r="B12715" t="s">
        <v>36712</v>
      </c>
      <c r="I12715" t="s">
        <v>5</v>
      </c>
      <c r="J12715">
        <v>45.68</v>
      </c>
      <c r="M12715">
        <v>45.68</v>
      </c>
      <c r="N12715">
        <f t="shared" si="198"/>
        <v>0</v>
      </c>
    </row>
    <row r="12716" spans="1:14" x14ac:dyDescent="0.2">
      <c r="A12716" t="s">
        <v>12876</v>
      </c>
      <c r="B12716" t="s">
        <v>36712</v>
      </c>
      <c r="I12716" t="s">
        <v>5</v>
      </c>
      <c r="J12716">
        <v>39.57</v>
      </c>
      <c r="M12716">
        <v>39.57</v>
      </c>
      <c r="N12716">
        <f t="shared" si="198"/>
        <v>0</v>
      </c>
    </row>
    <row r="12717" spans="1:14" x14ac:dyDescent="0.2">
      <c r="A12717" t="s">
        <v>12877</v>
      </c>
      <c r="B12717" t="s">
        <v>36713</v>
      </c>
      <c r="I12717" t="s">
        <v>5</v>
      </c>
      <c r="J12717">
        <v>94.05</v>
      </c>
      <c r="M12717">
        <v>94.05</v>
      </c>
      <c r="N12717">
        <f t="shared" si="198"/>
        <v>0</v>
      </c>
    </row>
    <row r="12718" spans="1:14" x14ac:dyDescent="0.2">
      <c r="A12718" t="s">
        <v>12878</v>
      </c>
      <c r="B12718" t="s">
        <v>36713</v>
      </c>
      <c r="I12718" t="s">
        <v>5</v>
      </c>
      <c r="J12718">
        <v>81.47</v>
      </c>
      <c r="M12718">
        <v>81.47</v>
      </c>
      <c r="N12718">
        <f t="shared" si="198"/>
        <v>0</v>
      </c>
    </row>
    <row r="12719" spans="1:14" x14ac:dyDescent="0.2">
      <c r="A12719" t="s">
        <v>12879</v>
      </c>
      <c r="B12719" t="s">
        <v>36714</v>
      </c>
      <c r="I12719" t="s">
        <v>5</v>
      </c>
      <c r="J12719">
        <v>6.71</v>
      </c>
      <c r="M12719">
        <v>6.71</v>
      </c>
      <c r="N12719">
        <f t="shared" si="198"/>
        <v>0</v>
      </c>
    </row>
    <row r="12720" spans="1:14" x14ac:dyDescent="0.2">
      <c r="A12720" t="s">
        <v>12880</v>
      </c>
      <c r="B12720" t="s">
        <v>36714</v>
      </c>
      <c r="I12720" t="s">
        <v>5</v>
      </c>
      <c r="J12720">
        <v>5.81</v>
      </c>
      <c r="M12720">
        <v>5.81</v>
      </c>
      <c r="N12720">
        <f t="shared" si="198"/>
        <v>0</v>
      </c>
    </row>
    <row r="12721" spans="1:14" x14ac:dyDescent="0.2">
      <c r="A12721" t="s">
        <v>12881</v>
      </c>
      <c r="B12721" t="s">
        <v>36715</v>
      </c>
      <c r="I12721" t="s">
        <v>5</v>
      </c>
      <c r="J12721">
        <v>8.06</v>
      </c>
      <c r="M12721">
        <v>8.06</v>
      </c>
      <c r="N12721">
        <f t="shared" si="198"/>
        <v>0</v>
      </c>
    </row>
    <row r="12722" spans="1:14" x14ac:dyDescent="0.2">
      <c r="A12722" t="s">
        <v>12882</v>
      </c>
      <c r="B12722" t="s">
        <v>36715</v>
      </c>
      <c r="I12722" t="s">
        <v>5</v>
      </c>
      <c r="J12722">
        <v>6.98</v>
      </c>
      <c r="M12722">
        <v>6.98</v>
      </c>
      <c r="N12722">
        <f t="shared" si="198"/>
        <v>0</v>
      </c>
    </row>
    <row r="12723" spans="1:14" x14ac:dyDescent="0.2">
      <c r="A12723" t="s">
        <v>12883</v>
      </c>
      <c r="B12723" t="s">
        <v>36716</v>
      </c>
      <c r="I12723" t="s">
        <v>5</v>
      </c>
      <c r="J12723">
        <v>5.37</v>
      </c>
      <c r="M12723">
        <v>5.37</v>
      </c>
      <c r="N12723">
        <f t="shared" si="198"/>
        <v>0</v>
      </c>
    </row>
    <row r="12724" spans="1:14" x14ac:dyDescent="0.2">
      <c r="A12724" t="s">
        <v>12884</v>
      </c>
      <c r="B12724" t="s">
        <v>36716</v>
      </c>
      <c r="I12724" t="s">
        <v>5</v>
      </c>
      <c r="J12724">
        <v>4.6500000000000004</v>
      </c>
      <c r="M12724">
        <v>4.6500000000000004</v>
      </c>
      <c r="N12724">
        <f t="shared" si="198"/>
        <v>0</v>
      </c>
    </row>
    <row r="12725" spans="1:14" x14ac:dyDescent="0.2">
      <c r="A12725" t="s">
        <v>12885</v>
      </c>
      <c r="B12725" t="s">
        <v>36717</v>
      </c>
      <c r="I12725" t="s">
        <v>5</v>
      </c>
      <c r="J12725">
        <v>26.87</v>
      </c>
      <c r="M12725">
        <v>26.87</v>
      </c>
      <c r="N12725">
        <f t="shared" si="198"/>
        <v>0</v>
      </c>
    </row>
    <row r="12726" spans="1:14" x14ac:dyDescent="0.2">
      <c r="A12726" t="s">
        <v>12886</v>
      </c>
      <c r="B12726" t="s">
        <v>36717</v>
      </c>
      <c r="I12726" t="s">
        <v>5</v>
      </c>
      <c r="J12726">
        <v>23.27</v>
      </c>
      <c r="M12726">
        <v>23.27</v>
      </c>
      <c r="N12726">
        <f t="shared" si="198"/>
        <v>0</v>
      </c>
    </row>
    <row r="12727" spans="1:14" x14ac:dyDescent="0.2">
      <c r="A12727" t="s">
        <v>12887</v>
      </c>
      <c r="B12727" t="s">
        <v>36718</v>
      </c>
      <c r="I12727" t="s">
        <v>5</v>
      </c>
      <c r="J12727">
        <v>53.74</v>
      </c>
      <c r="M12727">
        <v>53.74</v>
      </c>
      <c r="N12727">
        <f t="shared" si="198"/>
        <v>0</v>
      </c>
    </row>
    <row r="12728" spans="1:14" x14ac:dyDescent="0.2">
      <c r="A12728" t="s">
        <v>12888</v>
      </c>
      <c r="B12728" t="s">
        <v>36718</v>
      </c>
      <c r="I12728" t="s">
        <v>5</v>
      </c>
      <c r="J12728">
        <v>46.55</v>
      </c>
      <c r="M12728">
        <v>46.55</v>
      </c>
      <c r="N12728">
        <f t="shared" si="198"/>
        <v>0</v>
      </c>
    </row>
    <row r="12729" spans="1:14" x14ac:dyDescent="0.2">
      <c r="A12729" t="s">
        <v>12889</v>
      </c>
      <c r="B12729" t="s">
        <v>36719</v>
      </c>
      <c r="I12729" t="s">
        <v>5</v>
      </c>
      <c r="J12729">
        <v>26.87</v>
      </c>
      <c r="M12729">
        <v>26.87</v>
      </c>
      <c r="N12729">
        <f t="shared" si="198"/>
        <v>0</v>
      </c>
    </row>
    <row r="12730" spans="1:14" x14ac:dyDescent="0.2">
      <c r="A12730" t="s">
        <v>12890</v>
      </c>
      <c r="B12730" t="s">
        <v>36719</v>
      </c>
      <c r="I12730" t="s">
        <v>5</v>
      </c>
      <c r="J12730">
        <v>23.27</v>
      </c>
      <c r="M12730">
        <v>23.27</v>
      </c>
      <c r="N12730">
        <f t="shared" si="198"/>
        <v>0</v>
      </c>
    </row>
    <row r="12731" spans="1:14" x14ac:dyDescent="0.2">
      <c r="A12731" t="s">
        <v>12891</v>
      </c>
      <c r="B12731" t="s">
        <v>36720</v>
      </c>
      <c r="I12731" t="s">
        <v>5</v>
      </c>
      <c r="J12731">
        <v>26.87</v>
      </c>
      <c r="M12731">
        <v>26.87</v>
      </c>
      <c r="N12731">
        <f t="shared" si="198"/>
        <v>0</v>
      </c>
    </row>
    <row r="12732" spans="1:14" x14ac:dyDescent="0.2">
      <c r="A12732" t="s">
        <v>12892</v>
      </c>
      <c r="B12732" t="s">
        <v>36720</v>
      </c>
      <c r="I12732" t="s">
        <v>5</v>
      </c>
      <c r="J12732">
        <v>23.27</v>
      </c>
      <c r="M12732">
        <v>23.27</v>
      </c>
      <c r="N12732">
        <f t="shared" si="198"/>
        <v>0</v>
      </c>
    </row>
    <row r="12733" spans="1:14" x14ac:dyDescent="0.2">
      <c r="A12733" t="s">
        <v>12893</v>
      </c>
      <c r="B12733" t="s">
        <v>36721</v>
      </c>
      <c r="I12733" t="s">
        <v>5</v>
      </c>
      <c r="J12733">
        <v>1761.87</v>
      </c>
      <c r="M12733">
        <v>1761.87</v>
      </c>
      <c r="N12733">
        <f t="shared" si="198"/>
        <v>0</v>
      </c>
    </row>
    <row r="12734" spans="1:14" x14ac:dyDescent="0.2">
      <c r="A12734" t="s">
        <v>12894</v>
      </c>
      <c r="B12734" t="s">
        <v>36721</v>
      </c>
      <c r="I12734" t="s">
        <v>5</v>
      </c>
      <c r="J12734">
        <v>1715.89</v>
      </c>
      <c r="M12734">
        <v>1715.89</v>
      </c>
      <c r="N12734">
        <f t="shared" si="198"/>
        <v>0</v>
      </c>
    </row>
    <row r="12735" spans="1:14" x14ac:dyDescent="0.2">
      <c r="A12735" t="s">
        <v>12895</v>
      </c>
      <c r="B12735" t="s">
        <v>36722</v>
      </c>
      <c r="I12735" t="s">
        <v>5</v>
      </c>
      <c r="J12735">
        <v>1643.21</v>
      </c>
      <c r="M12735">
        <v>1643.21</v>
      </c>
      <c r="N12735">
        <f t="shared" si="198"/>
        <v>0</v>
      </c>
    </row>
    <row r="12736" spans="1:14" x14ac:dyDescent="0.2">
      <c r="A12736" t="s">
        <v>12896</v>
      </c>
      <c r="B12736" t="s">
        <v>36722</v>
      </c>
      <c r="I12736" t="s">
        <v>5</v>
      </c>
      <c r="J12736">
        <v>1597.23</v>
      </c>
      <c r="M12736">
        <v>1597.23</v>
      </c>
      <c r="N12736">
        <f t="shared" si="198"/>
        <v>0</v>
      </c>
    </row>
    <row r="12737" spans="1:14" x14ac:dyDescent="0.2">
      <c r="A12737" t="s">
        <v>12897</v>
      </c>
      <c r="B12737" t="s">
        <v>36723</v>
      </c>
      <c r="I12737" t="s">
        <v>5</v>
      </c>
      <c r="J12737">
        <v>240.41</v>
      </c>
      <c r="M12737">
        <v>240.41</v>
      </c>
      <c r="N12737">
        <f t="shared" si="198"/>
        <v>0</v>
      </c>
    </row>
    <row r="12738" spans="1:14" x14ac:dyDescent="0.2">
      <c r="A12738" t="s">
        <v>12898</v>
      </c>
      <c r="B12738" t="s">
        <v>36723</v>
      </c>
      <c r="I12738" t="s">
        <v>5</v>
      </c>
      <c r="J12738">
        <v>215.84</v>
      </c>
      <c r="M12738">
        <v>215.84</v>
      </c>
      <c r="N12738">
        <f t="shared" si="198"/>
        <v>0</v>
      </c>
    </row>
    <row r="12739" spans="1:14" x14ac:dyDescent="0.2">
      <c r="A12739" t="s">
        <v>12899</v>
      </c>
      <c r="B12739" t="s">
        <v>36724</v>
      </c>
      <c r="I12739" t="s">
        <v>5</v>
      </c>
      <c r="J12739">
        <v>288.66000000000003</v>
      </c>
      <c r="M12739">
        <v>288.66000000000003</v>
      </c>
      <c r="N12739">
        <f t="shared" si="198"/>
        <v>0</v>
      </c>
    </row>
    <row r="12740" spans="1:14" x14ac:dyDescent="0.2">
      <c r="A12740" t="s">
        <v>12900</v>
      </c>
      <c r="B12740" t="s">
        <v>36724</v>
      </c>
      <c r="I12740" t="s">
        <v>5</v>
      </c>
      <c r="J12740">
        <v>262.79000000000002</v>
      </c>
      <c r="M12740">
        <v>262.79000000000002</v>
      </c>
      <c r="N12740">
        <f t="shared" ref="N12740:N12803" si="199">J12740-M12740</f>
        <v>0</v>
      </c>
    </row>
    <row r="12741" spans="1:14" x14ac:dyDescent="0.2">
      <c r="A12741" t="s">
        <v>12901</v>
      </c>
      <c r="B12741" t="s">
        <v>36725</v>
      </c>
      <c r="I12741" t="s">
        <v>5</v>
      </c>
      <c r="J12741">
        <v>363.23</v>
      </c>
      <c r="M12741">
        <v>363.23</v>
      </c>
      <c r="N12741">
        <f t="shared" si="199"/>
        <v>0</v>
      </c>
    </row>
    <row r="12742" spans="1:14" x14ac:dyDescent="0.2">
      <c r="A12742" t="s">
        <v>12902</v>
      </c>
      <c r="B12742" t="s">
        <v>36725</v>
      </c>
      <c r="I12742" t="s">
        <v>5</v>
      </c>
      <c r="J12742">
        <v>333.33</v>
      </c>
      <c r="M12742">
        <v>333.33</v>
      </c>
      <c r="N12742">
        <f t="shared" si="199"/>
        <v>0</v>
      </c>
    </row>
    <row r="12743" spans="1:14" x14ac:dyDescent="0.2">
      <c r="A12743" t="s">
        <v>12903</v>
      </c>
      <c r="B12743" t="s">
        <v>36726</v>
      </c>
      <c r="I12743" t="s">
        <v>5</v>
      </c>
      <c r="J12743">
        <v>584.5</v>
      </c>
      <c r="M12743">
        <v>584.5</v>
      </c>
      <c r="N12743">
        <f t="shared" si="199"/>
        <v>0</v>
      </c>
    </row>
    <row r="12744" spans="1:14" x14ac:dyDescent="0.2">
      <c r="A12744" t="s">
        <v>12904</v>
      </c>
      <c r="B12744" t="s">
        <v>36726</v>
      </c>
      <c r="I12744" t="s">
        <v>5</v>
      </c>
      <c r="J12744">
        <v>539.74</v>
      </c>
      <c r="M12744">
        <v>539.74</v>
      </c>
      <c r="N12744">
        <f t="shared" si="199"/>
        <v>0</v>
      </c>
    </row>
    <row r="12745" spans="1:14" x14ac:dyDescent="0.2">
      <c r="A12745" t="s">
        <v>12905</v>
      </c>
      <c r="B12745" t="s">
        <v>36727</v>
      </c>
      <c r="I12745" t="s">
        <v>5</v>
      </c>
      <c r="J12745">
        <v>496.13</v>
      </c>
      <c r="M12745">
        <v>496.13</v>
      </c>
      <c r="N12745">
        <f t="shared" si="199"/>
        <v>0</v>
      </c>
    </row>
    <row r="12746" spans="1:14" x14ac:dyDescent="0.2">
      <c r="A12746" t="s">
        <v>12906</v>
      </c>
      <c r="B12746" t="s">
        <v>36727</v>
      </c>
      <c r="I12746" t="s">
        <v>5</v>
      </c>
      <c r="J12746">
        <v>456.36</v>
      </c>
      <c r="M12746">
        <v>456.36</v>
      </c>
      <c r="N12746">
        <f t="shared" si="199"/>
        <v>0</v>
      </c>
    </row>
    <row r="12747" spans="1:14" x14ac:dyDescent="0.2">
      <c r="A12747" t="s">
        <v>12907</v>
      </c>
      <c r="B12747" t="s">
        <v>36728</v>
      </c>
      <c r="I12747" t="s">
        <v>5</v>
      </c>
      <c r="J12747">
        <v>1497.75</v>
      </c>
      <c r="M12747">
        <v>1497.75</v>
      </c>
      <c r="N12747">
        <f t="shared" si="199"/>
        <v>0</v>
      </c>
    </row>
    <row r="12748" spans="1:14" x14ac:dyDescent="0.2">
      <c r="A12748" t="s">
        <v>12908</v>
      </c>
      <c r="B12748" t="s">
        <v>36728</v>
      </c>
      <c r="I12748" t="s">
        <v>5</v>
      </c>
      <c r="J12748">
        <v>1399.06</v>
      </c>
      <c r="M12748">
        <v>1399.06</v>
      </c>
      <c r="N12748">
        <f t="shared" si="199"/>
        <v>0</v>
      </c>
    </row>
    <row r="12749" spans="1:14" x14ac:dyDescent="0.2">
      <c r="A12749" t="s">
        <v>12909</v>
      </c>
      <c r="B12749" t="s">
        <v>36729</v>
      </c>
      <c r="I12749" t="s">
        <v>5</v>
      </c>
      <c r="J12749">
        <v>1719.08</v>
      </c>
      <c r="M12749">
        <v>1719.08</v>
      </c>
      <c r="N12749">
        <f t="shared" si="199"/>
        <v>0</v>
      </c>
    </row>
    <row r="12750" spans="1:14" x14ac:dyDescent="0.2">
      <c r="A12750" t="s">
        <v>12910</v>
      </c>
      <c r="B12750" t="s">
        <v>36729</v>
      </c>
      <c r="I12750" t="s">
        <v>5</v>
      </c>
      <c r="J12750">
        <v>1605.54</v>
      </c>
      <c r="M12750">
        <v>1605.54</v>
      </c>
      <c r="N12750">
        <f t="shared" si="199"/>
        <v>0</v>
      </c>
    </row>
    <row r="12751" spans="1:14" x14ac:dyDescent="0.2">
      <c r="A12751" t="s">
        <v>12911</v>
      </c>
      <c r="B12751" t="s">
        <v>36730</v>
      </c>
      <c r="I12751" t="s">
        <v>5</v>
      </c>
      <c r="J12751">
        <v>1132.33</v>
      </c>
      <c r="M12751">
        <v>1132.33</v>
      </c>
      <c r="N12751">
        <f t="shared" si="199"/>
        <v>0</v>
      </c>
    </row>
    <row r="12752" spans="1:14" x14ac:dyDescent="0.2">
      <c r="A12752" t="s">
        <v>12912</v>
      </c>
      <c r="B12752" t="s">
        <v>36730</v>
      </c>
      <c r="I12752" t="s">
        <v>5</v>
      </c>
      <c r="J12752">
        <v>1053.68</v>
      </c>
      <c r="M12752">
        <v>1053.68</v>
      </c>
      <c r="N12752">
        <f t="shared" si="199"/>
        <v>0</v>
      </c>
    </row>
    <row r="12753" spans="1:14" x14ac:dyDescent="0.2">
      <c r="A12753" t="s">
        <v>12913</v>
      </c>
      <c r="B12753" t="s">
        <v>36731</v>
      </c>
      <c r="I12753" t="s">
        <v>5</v>
      </c>
      <c r="J12753">
        <v>453.09</v>
      </c>
      <c r="M12753">
        <v>453.09</v>
      </c>
      <c r="N12753">
        <f t="shared" si="199"/>
        <v>0</v>
      </c>
    </row>
    <row r="12754" spans="1:14" x14ac:dyDescent="0.2">
      <c r="A12754" t="s">
        <v>12914</v>
      </c>
      <c r="B12754" t="s">
        <v>36731</v>
      </c>
      <c r="I12754" t="s">
        <v>5</v>
      </c>
      <c r="J12754">
        <v>413.88</v>
      </c>
      <c r="M12754">
        <v>413.88</v>
      </c>
      <c r="N12754">
        <f t="shared" si="199"/>
        <v>0</v>
      </c>
    </row>
    <row r="12755" spans="1:14" x14ac:dyDescent="0.2">
      <c r="A12755" t="s">
        <v>12915</v>
      </c>
      <c r="B12755" t="s">
        <v>36732</v>
      </c>
      <c r="I12755" t="s">
        <v>5</v>
      </c>
      <c r="J12755">
        <v>363.23</v>
      </c>
      <c r="M12755">
        <v>363.23</v>
      </c>
      <c r="N12755">
        <f t="shared" si="199"/>
        <v>0</v>
      </c>
    </row>
    <row r="12756" spans="1:14" x14ac:dyDescent="0.2">
      <c r="A12756" t="s">
        <v>12916</v>
      </c>
      <c r="B12756" t="s">
        <v>36732</v>
      </c>
      <c r="I12756" t="s">
        <v>5</v>
      </c>
      <c r="J12756">
        <v>329.21</v>
      </c>
      <c r="M12756">
        <v>329.21</v>
      </c>
      <c r="N12756">
        <f t="shared" si="199"/>
        <v>0</v>
      </c>
    </row>
    <row r="12757" spans="1:14" x14ac:dyDescent="0.2">
      <c r="A12757" t="s">
        <v>12917</v>
      </c>
      <c r="B12757" t="s">
        <v>36733</v>
      </c>
      <c r="I12757" t="s">
        <v>5</v>
      </c>
      <c r="J12757">
        <v>1286.43</v>
      </c>
      <c r="M12757">
        <v>1286.43</v>
      </c>
      <c r="N12757">
        <f t="shared" si="199"/>
        <v>0</v>
      </c>
    </row>
    <row r="12758" spans="1:14" x14ac:dyDescent="0.2">
      <c r="A12758" t="s">
        <v>12918</v>
      </c>
      <c r="B12758" t="s">
        <v>36733</v>
      </c>
      <c r="I12758" t="s">
        <v>5</v>
      </c>
      <c r="J12758">
        <v>1201.81</v>
      </c>
      <c r="M12758">
        <v>1201.81</v>
      </c>
      <c r="N12758">
        <f t="shared" si="199"/>
        <v>0</v>
      </c>
    </row>
    <row r="12759" spans="1:14" x14ac:dyDescent="0.2">
      <c r="A12759" t="s">
        <v>12919</v>
      </c>
      <c r="B12759" t="s">
        <v>36734</v>
      </c>
      <c r="I12759" t="s">
        <v>5</v>
      </c>
      <c r="J12759">
        <v>1452.75</v>
      </c>
      <c r="M12759">
        <v>1452.75</v>
      </c>
      <c r="N12759">
        <f t="shared" si="199"/>
        <v>0</v>
      </c>
    </row>
    <row r="12760" spans="1:14" x14ac:dyDescent="0.2">
      <c r="A12760" t="s">
        <v>12920</v>
      </c>
      <c r="B12760" t="s">
        <v>36734</v>
      </c>
      <c r="I12760" t="s">
        <v>5</v>
      </c>
      <c r="J12760">
        <v>1356.17</v>
      </c>
      <c r="M12760">
        <v>1356.17</v>
      </c>
      <c r="N12760">
        <f t="shared" si="199"/>
        <v>0</v>
      </c>
    </row>
    <row r="12761" spans="1:14" x14ac:dyDescent="0.2">
      <c r="A12761" t="s">
        <v>12921</v>
      </c>
      <c r="B12761" t="s">
        <v>36735</v>
      </c>
      <c r="I12761" t="s">
        <v>5</v>
      </c>
      <c r="J12761">
        <v>4807.71</v>
      </c>
      <c r="M12761">
        <v>4807.71</v>
      </c>
      <c r="N12761">
        <f t="shared" si="199"/>
        <v>0</v>
      </c>
    </row>
    <row r="12762" spans="1:14" x14ac:dyDescent="0.2">
      <c r="A12762" t="s">
        <v>12922</v>
      </c>
      <c r="B12762" t="s">
        <v>36735</v>
      </c>
      <c r="I12762" t="s">
        <v>5</v>
      </c>
      <c r="J12762">
        <v>4666.3999999999996</v>
      </c>
      <c r="M12762">
        <v>4666.3999999999996</v>
      </c>
      <c r="N12762">
        <f t="shared" si="199"/>
        <v>0</v>
      </c>
    </row>
    <row r="12763" spans="1:14" x14ac:dyDescent="0.2">
      <c r="A12763" t="s">
        <v>12923</v>
      </c>
      <c r="B12763" t="s">
        <v>36736</v>
      </c>
      <c r="I12763" t="s">
        <v>5</v>
      </c>
      <c r="J12763">
        <v>2691.93</v>
      </c>
      <c r="M12763">
        <v>2691.93</v>
      </c>
      <c r="N12763">
        <f t="shared" si="199"/>
        <v>0</v>
      </c>
    </row>
    <row r="12764" spans="1:14" x14ac:dyDescent="0.2">
      <c r="A12764" t="s">
        <v>12924</v>
      </c>
      <c r="B12764" t="s">
        <v>36736</v>
      </c>
      <c r="I12764" t="s">
        <v>5</v>
      </c>
      <c r="J12764">
        <v>2607.0300000000002</v>
      </c>
      <c r="M12764">
        <v>2607.0300000000002</v>
      </c>
      <c r="N12764">
        <f t="shared" si="199"/>
        <v>0</v>
      </c>
    </row>
    <row r="12765" spans="1:14" x14ac:dyDescent="0.2">
      <c r="A12765" t="s">
        <v>12925</v>
      </c>
      <c r="B12765" t="s">
        <v>36737</v>
      </c>
      <c r="I12765" t="s">
        <v>5</v>
      </c>
      <c r="J12765">
        <v>3012.46</v>
      </c>
      <c r="M12765">
        <v>3012.46</v>
      </c>
      <c r="N12765">
        <f t="shared" si="199"/>
        <v>0</v>
      </c>
    </row>
    <row r="12766" spans="1:14" x14ac:dyDescent="0.2">
      <c r="A12766" t="s">
        <v>12926</v>
      </c>
      <c r="B12766" t="s">
        <v>36737</v>
      </c>
      <c r="I12766" t="s">
        <v>5</v>
      </c>
      <c r="J12766">
        <v>2913.08</v>
      </c>
      <c r="M12766">
        <v>2913.08</v>
      </c>
      <c r="N12766">
        <f t="shared" si="199"/>
        <v>0</v>
      </c>
    </row>
    <row r="12767" spans="1:14" x14ac:dyDescent="0.2">
      <c r="A12767" t="s">
        <v>12927</v>
      </c>
      <c r="B12767" t="s">
        <v>36738</v>
      </c>
      <c r="I12767" t="s">
        <v>5</v>
      </c>
      <c r="J12767">
        <v>1725.91</v>
      </c>
      <c r="M12767">
        <v>1725.91</v>
      </c>
      <c r="N12767">
        <f t="shared" si="199"/>
        <v>0</v>
      </c>
    </row>
    <row r="12768" spans="1:14" x14ac:dyDescent="0.2">
      <c r="A12768" t="s">
        <v>12928</v>
      </c>
      <c r="B12768" t="s">
        <v>36738</v>
      </c>
      <c r="I12768" t="s">
        <v>5</v>
      </c>
      <c r="J12768">
        <v>1665.18</v>
      </c>
      <c r="M12768">
        <v>1665.18</v>
      </c>
      <c r="N12768">
        <f t="shared" si="199"/>
        <v>0</v>
      </c>
    </row>
    <row r="12769" spans="1:14" x14ac:dyDescent="0.2">
      <c r="A12769" t="s">
        <v>12929</v>
      </c>
      <c r="B12769" t="s">
        <v>36739</v>
      </c>
      <c r="I12769" t="s">
        <v>5</v>
      </c>
      <c r="J12769">
        <v>6274.81</v>
      </c>
      <c r="M12769">
        <v>6274.81</v>
      </c>
      <c r="N12769">
        <f t="shared" si="199"/>
        <v>0</v>
      </c>
    </row>
    <row r="12770" spans="1:14" x14ac:dyDescent="0.2">
      <c r="A12770" t="s">
        <v>12930</v>
      </c>
      <c r="B12770" t="s">
        <v>36739</v>
      </c>
      <c r="I12770" t="s">
        <v>5</v>
      </c>
      <c r="J12770">
        <v>6061.02</v>
      </c>
      <c r="M12770">
        <v>6061.02</v>
      </c>
      <c r="N12770">
        <f t="shared" si="199"/>
        <v>0</v>
      </c>
    </row>
    <row r="12771" spans="1:14" x14ac:dyDescent="0.2">
      <c r="A12771" t="s">
        <v>12931</v>
      </c>
      <c r="B12771" t="s">
        <v>36740</v>
      </c>
      <c r="I12771" t="s">
        <v>5</v>
      </c>
      <c r="J12771">
        <v>652.04</v>
      </c>
      <c r="M12771">
        <v>652.04</v>
      </c>
      <c r="N12771">
        <f t="shared" si="199"/>
        <v>0</v>
      </c>
    </row>
    <row r="12772" spans="1:14" x14ac:dyDescent="0.2">
      <c r="A12772" t="s">
        <v>12932</v>
      </c>
      <c r="B12772" t="s">
        <v>36740</v>
      </c>
      <c r="I12772" t="s">
        <v>5</v>
      </c>
      <c r="J12772">
        <v>602.13</v>
      </c>
      <c r="M12772">
        <v>602.13</v>
      </c>
      <c r="N12772">
        <f t="shared" si="199"/>
        <v>0</v>
      </c>
    </row>
    <row r="12773" spans="1:14" x14ac:dyDescent="0.2">
      <c r="A12773" t="s">
        <v>12933</v>
      </c>
      <c r="B12773" t="s">
        <v>36741</v>
      </c>
      <c r="I12773" t="s">
        <v>5</v>
      </c>
      <c r="J12773">
        <v>1134.22</v>
      </c>
      <c r="M12773">
        <v>1134.22</v>
      </c>
      <c r="N12773">
        <f t="shared" si="199"/>
        <v>0</v>
      </c>
    </row>
    <row r="12774" spans="1:14" x14ac:dyDescent="0.2">
      <c r="A12774" t="s">
        <v>12934</v>
      </c>
      <c r="B12774" t="s">
        <v>36741</v>
      </c>
      <c r="I12774" t="s">
        <v>5</v>
      </c>
      <c r="J12774">
        <v>1047.74</v>
      </c>
      <c r="M12774">
        <v>1047.74</v>
      </c>
      <c r="N12774">
        <f t="shared" si="199"/>
        <v>0</v>
      </c>
    </row>
    <row r="12775" spans="1:14" x14ac:dyDescent="0.2">
      <c r="A12775" t="s">
        <v>28324</v>
      </c>
      <c r="B12775" t="s">
        <v>36742</v>
      </c>
      <c r="I12775" t="s">
        <v>5</v>
      </c>
      <c r="J12775">
        <v>505.02</v>
      </c>
      <c r="M12775">
        <v>505.02</v>
      </c>
      <c r="N12775">
        <f t="shared" si="199"/>
        <v>0</v>
      </c>
    </row>
    <row r="12776" spans="1:14" x14ac:dyDescent="0.2">
      <c r="A12776" t="s">
        <v>28325</v>
      </c>
      <c r="B12776" t="s">
        <v>36742</v>
      </c>
      <c r="I12776" t="s">
        <v>5</v>
      </c>
      <c r="J12776">
        <v>449.86</v>
      </c>
      <c r="M12776">
        <v>449.86</v>
      </c>
      <c r="N12776">
        <f t="shared" si="199"/>
        <v>0</v>
      </c>
    </row>
    <row r="12777" spans="1:14" x14ac:dyDescent="0.2">
      <c r="A12777" t="s">
        <v>12935</v>
      </c>
      <c r="B12777" t="s">
        <v>36743</v>
      </c>
      <c r="I12777" t="s">
        <v>5</v>
      </c>
      <c r="J12777">
        <v>860.34</v>
      </c>
      <c r="M12777">
        <v>860.34</v>
      </c>
      <c r="N12777">
        <f t="shared" si="199"/>
        <v>0</v>
      </c>
    </row>
    <row r="12778" spans="1:14" x14ac:dyDescent="0.2">
      <c r="A12778" t="s">
        <v>12936</v>
      </c>
      <c r="B12778" t="s">
        <v>36743</v>
      </c>
      <c r="I12778" t="s">
        <v>5</v>
      </c>
      <c r="J12778">
        <v>785.32</v>
      </c>
      <c r="M12778">
        <v>785.32</v>
      </c>
      <c r="N12778">
        <f t="shared" si="199"/>
        <v>0</v>
      </c>
    </row>
    <row r="12779" spans="1:14" x14ac:dyDescent="0.2">
      <c r="A12779" t="s">
        <v>12937</v>
      </c>
      <c r="B12779" t="s">
        <v>36744</v>
      </c>
      <c r="I12779" t="s">
        <v>5</v>
      </c>
      <c r="J12779">
        <v>1003.49</v>
      </c>
      <c r="M12779">
        <v>1003.49</v>
      </c>
      <c r="N12779">
        <f t="shared" si="199"/>
        <v>0</v>
      </c>
    </row>
    <row r="12780" spans="1:14" x14ac:dyDescent="0.2">
      <c r="A12780" t="s">
        <v>12938</v>
      </c>
      <c r="B12780" t="s">
        <v>36744</v>
      </c>
      <c r="I12780" t="s">
        <v>5</v>
      </c>
      <c r="J12780">
        <v>920.76</v>
      </c>
      <c r="M12780">
        <v>920.76</v>
      </c>
      <c r="N12780">
        <f t="shared" si="199"/>
        <v>0</v>
      </c>
    </row>
    <row r="12781" spans="1:14" x14ac:dyDescent="0.2">
      <c r="A12781" t="s">
        <v>12939</v>
      </c>
      <c r="B12781" t="s">
        <v>36745</v>
      </c>
      <c r="I12781" t="s">
        <v>5</v>
      </c>
      <c r="J12781">
        <v>1286.8599999999999</v>
      </c>
      <c r="M12781">
        <v>1286.8599999999999</v>
      </c>
      <c r="N12781">
        <f t="shared" si="199"/>
        <v>0</v>
      </c>
    </row>
    <row r="12782" spans="1:14" x14ac:dyDescent="0.2">
      <c r="A12782" t="s">
        <v>12940</v>
      </c>
      <c r="B12782" t="s">
        <v>36745</v>
      </c>
      <c r="I12782" t="s">
        <v>5</v>
      </c>
      <c r="J12782">
        <v>1190.97</v>
      </c>
      <c r="M12782">
        <v>1190.97</v>
      </c>
      <c r="N12782">
        <f t="shared" si="199"/>
        <v>0</v>
      </c>
    </row>
    <row r="12783" spans="1:14" x14ac:dyDescent="0.2">
      <c r="A12783" t="s">
        <v>12941</v>
      </c>
      <c r="B12783" t="s">
        <v>36746</v>
      </c>
      <c r="I12783" t="s">
        <v>5</v>
      </c>
      <c r="J12783">
        <v>814.36</v>
      </c>
      <c r="M12783">
        <v>814.36</v>
      </c>
      <c r="N12783">
        <f t="shared" si="199"/>
        <v>0</v>
      </c>
    </row>
    <row r="12784" spans="1:14" x14ac:dyDescent="0.2">
      <c r="A12784" t="s">
        <v>12942</v>
      </c>
      <c r="B12784" t="s">
        <v>36746</v>
      </c>
      <c r="I12784" t="s">
        <v>5</v>
      </c>
      <c r="J12784">
        <v>744.31</v>
      </c>
      <c r="M12784">
        <v>744.31</v>
      </c>
      <c r="N12784">
        <f t="shared" si="199"/>
        <v>0</v>
      </c>
    </row>
    <row r="12785" spans="1:14" x14ac:dyDescent="0.2">
      <c r="A12785" t="s">
        <v>12943</v>
      </c>
      <c r="B12785" t="s">
        <v>36747</v>
      </c>
      <c r="I12785" t="s">
        <v>5</v>
      </c>
      <c r="J12785">
        <v>1167.2</v>
      </c>
      <c r="M12785">
        <v>1167.2</v>
      </c>
      <c r="N12785">
        <f t="shared" si="199"/>
        <v>0</v>
      </c>
    </row>
    <row r="12786" spans="1:14" x14ac:dyDescent="0.2">
      <c r="A12786" t="s">
        <v>12944</v>
      </c>
      <c r="B12786" t="s">
        <v>36747</v>
      </c>
      <c r="I12786" t="s">
        <v>5</v>
      </c>
      <c r="J12786">
        <v>1082.49</v>
      </c>
      <c r="M12786">
        <v>1082.49</v>
      </c>
      <c r="N12786">
        <f t="shared" si="199"/>
        <v>0</v>
      </c>
    </row>
    <row r="12787" spans="1:14" x14ac:dyDescent="0.2">
      <c r="A12787" t="s">
        <v>12945</v>
      </c>
      <c r="B12787" t="s">
        <v>22193</v>
      </c>
      <c r="I12787" t="s">
        <v>5</v>
      </c>
      <c r="J12787">
        <v>144.77000000000001</v>
      </c>
      <c r="M12787">
        <v>144.77000000000001</v>
      </c>
      <c r="N12787">
        <f t="shared" si="199"/>
        <v>0</v>
      </c>
    </row>
    <row r="12788" spans="1:14" x14ac:dyDescent="0.2">
      <c r="A12788" t="s">
        <v>12946</v>
      </c>
      <c r="B12788" t="s">
        <v>22193</v>
      </c>
      <c r="I12788" t="s">
        <v>5</v>
      </c>
      <c r="J12788">
        <v>144.77000000000001</v>
      </c>
      <c r="M12788">
        <v>144.77000000000001</v>
      </c>
      <c r="N12788">
        <f t="shared" si="199"/>
        <v>0</v>
      </c>
    </row>
    <row r="12789" spans="1:14" x14ac:dyDescent="0.2">
      <c r="A12789" t="s">
        <v>12947</v>
      </c>
      <c r="B12789" t="s">
        <v>22194</v>
      </c>
      <c r="I12789" t="s">
        <v>5</v>
      </c>
      <c r="J12789">
        <v>196.63</v>
      </c>
      <c r="M12789">
        <v>196.63</v>
      </c>
      <c r="N12789">
        <f t="shared" si="199"/>
        <v>0</v>
      </c>
    </row>
    <row r="12790" spans="1:14" x14ac:dyDescent="0.2">
      <c r="A12790" t="s">
        <v>12948</v>
      </c>
      <c r="B12790" t="s">
        <v>22194</v>
      </c>
      <c r="I12790" t="s">
        <v>5</v>
      </c>
      <c r="J12790">
        <v>196.63</v>
      </c>
      <c r="M12790">
        <v>196.63</v>
      </c>
      <c r="N12790">
        <f t="shared" si="199"/>
        <v>0</v>
      </c>
    </row>
    <row r="12791" spans="1:14" x14ac:dyDescent="0.2">
      <c r="A12791" t="s">
        <v>12949</v>
      </c>
      <c r="B12791" t="s">
        <v>22195</v>
      </c>
      <c r="I12791" t="s">
        <v>5</v>
      </c>
      <c r="J12791">
        <v>436.11</v>
      </c>
      <c r="M12791">
        <v>436.11</v>
      </c>
      <c r="N12791">
        <f t="shared" si="199"/>
        <v>0</v>
      </c>
    </row>
    <row r="12792" spans="1:14" x14ac:dyDescent="0.2">
      <c r="A12792" t="s">
        <v>12950</v>
      </c>
      <c r="B12792" t="s">
        <v>22195</v>
      </c>
      <c r="I12792" t="s">
        <v>5</v>
      </c>
      <c r="J12792">
        <v>436.11</v>
      </c>
      <c r="M12792">
        <v>436.11</v>
      </c>
      <c r="N12792">
        <f t="shared" si="199"/>
        <v>0</v>
      </c>
    </row>
    <row r="12793" spans="1:14" x14ac:dyDescent="0.2">
      <c r="A12793" t="s">
        <v>12951</v>
      </c>
      <c r="B12793" t="s">
        <v>36748</v>
      </c>
      <c r="I12793" t="s">
        <v>5</v>
      </c>
      <c r="J12793">
        <v>59.13</v>
      </c>
      <c r="M12793">
        <v>59.13</v>
      </c>
      <c r="N12793">
        <f t="shared" si="199"/>
        <v>0</v>
      </c>
    </row>
    <row r="12794" spans="1:14" x14ac:dyDescent="0.2">
      <c r="A12794" t="s">
        <v>12952</v>
      </c>
      <c r="B12794" t="s">
        <v>36748</v>
      </c>
      <c r="I12794" t="s">
        <v>5</v>
      </c>
      <c r="J12794">
        <v>55.72</v>
      </c>
      <c r="M12794">
        <v>55.72</v>
      </c>
      <c r="N12794">
        <f t="shared" si="199"/>
        <v>0</v>
      </c>
    </row>
    <row r="12795" spans="1:14" x14ac:dyDescent="0.2">
      <c r="A12795" t="s">
        <v>12953</v>
      </c>
      <c r="B12795" t="s">
        <v>36749</v>
      </c>
      <c r="I12795" t="s">
        <v>5</v>
      </c>
      <c r="J12795">
        <v>85.56</v>
      </c>
      <c r="M12795">
        <v>85.56</v>
      </c>
      <c r="N12795">
        <f t="shared" si="199"/>
        <v>0</v>
      </c>
    </row>
    <row r="12796" spans="1:14" x14ac:dyDescent="0.2">
      <c r="A12796" t="s">
        <v>12954</v>
      </c>
      <c r="B12796" t="s">
        <v>36749</v>
      </c>
      <c r="I12796" t="s">
        <v>5</v>
      </c>
      <c r="J12796">
        <v>81.17</v>
      </c>
      <c r="M12796">
        <v>81.17</v>
      </c>
      <c r="N12796">
        <f t="shared" si="199"/>
        <v>0</v>
      </c>
    </row>
    <row r="12797" spans="1:14" x14ac:dyDescent="0.2">
      <c r="A12797" t="s">
        <v>12955</v>
      </c>
      <c r="B12797" t="s">
        <v>36750</v>
      </c>
      <c r="I12797" t="s">
        <v>5</v>
      </c>
      <c r="J12797">
        <v>117.36</v>
      </c>
      <c r="M12797">
        <v>117.36</v>
      </c>
      <c r="N12797">
        <f t="shared" si="199"/>
        <v>0</v>
      </c>
    </row>
    <row r="12798" spans="1:14" x14ac:dyDescent="0.2">
      <c r="A12798" t="s">
        <v>12956</v>
      </c>
      <c r="B12798" t="s">
        <v>36750</v>
      </c>
      <c r="I12798" t="s">
        <v>5</v>
      </c>
      <c r="J12798">
        <v>111.5</v>
      </c>
      <c r="M12798">
        <v>111.5</v>
      </c>
      <c r="N12798">
        <f t="shared" si="199"/>
        <v>0</v>
      </c>
    </row>
    <row r="12799" spans="1:14" x14ac:dyDescent="0.2">
      <c r="A12799" t="s">
        <v>12957</v>
      </c>
      <c r="B12799" t="s">
        <v>36751</v>
      </c>
      <c r="I12799" t="s">
        <v>5</v>
      </c>
      <c r="J12799">
        <v>165.19</v>
      </c>
      <c r="M12799">
        <v>165.19</v>
      </c>
      <c r="N12799">
        <f t="shared" si="199"/>
        <v>0</v>
      </c>
    </row>
    <row r="12800" spans="1:14" x14ac:dyDescent="0.2">
      <c r="A12800" t="s">
        <v>12958</v>
      </c>
      <c r="B12800" t="s">
        <v>36751</v>
      </c>
      <c r="I12800" t="s">
        <v>5</v>
      </c>
      <c r="J12800">
        <v>157.16</v>
      </c>
      <c r="M12800">
        <v>157.16</v>
      </c>
      <c r="N12800">
        <f t="shared" si="199"/>
        <v>0</v>
      </c>
    </row>
    <row r="12801" spans="1:14" x14ac:dyDescent="0.2">
      <c r="A12801" t="s">
        <v>12959</v>
      </c>
      <c r="B12801" t="s">
        <v>36752</v>
      </c>
      <c r="I12801" t="s">
        <v>5</v>
      </c>
      <c r="J12801">
        <v>181.52</v>
      </c>
      <c r="M12801">
        <v>181.52</v>
      </c>
      <c r="N12801">
        <f t="shared" si="199"/>
        <v>0</v>
      </c>
    </row>
    <row r="12802" spans="1:14" x14ac:dyDescent="0.2">
      <c r="A12802" t="s">
        <v>12960</v>
      </c>
      <c r="B12802" t="s">
        <v>36752</v>
      </c>
      <c r="I12802" t="s">
        <v>5</v>
      </c>
      <c r="J12802">
        <v>170.03</v>
      </c>
      <c r="M12802">
        <v>170.03</v>
      </c>
      <c r="N12802">
        <f t="shared" si="199"/>
        <v>0</v>
      </c>
    </row>
    <row r="12803" spans="1:14" x14ac:dyDescent="0.2">
      <c r="A12803" t="s">
        <v>12961</v>
      </c>
      <c r="B12803" t="s">
        <v>36753</v>
      </c>
      <c r="I12803" t="s">
        <v>5</v>
      </c>
      <c r="J12803">
        <v>256.35000000000002</v>
      </c>
      <c r="M12803">
        <v>256.35000000000002</v>
      </c>
      <c r="N12803">
        <f t="shared" si="199"/>
        <v>0</v>
      </c>
    </row>
    <row r="12804" spans="1:14" x14ac:dyDescent="0.2">
      <c r="A12804" t="s">
        <v>12962</v>
      </c>
      <c r="B12804" t="s">
        <v>36753</v>
      </c>
      <c r="I12804" t="s">
        <v>5</v>
      </c>
      <c r="J12804">
        <v>244.86</v>
      </c>
      <c r="M12804">
        <v>244.86</v>
      </c>
      <c r="N12804">
        <f t="shared" ref="N12804:N12867" si="200">J12804-M12804</f>
        <v>0</v>
      </c>
    </row>
    <row r="12805" spans="1:14" x14ac:dyDescent="0.2">
      <c r="A12805" t="s">
        <v>12963</v>
      </c>
      <c r="B12805" t="s">
        <v>36754</v>
      </c>
      <c r="I12805" t="s">
        <v>5</v>
      </c>
      <c r="J12805">
        <v>1668.98</v>
      </c>
      <c r="M12805">
        <v>1668.98</v>
      </c>
      <c r="N12805">
        <f t="shared" si="200"/>
        <v>0</v>
      </c>
    </row>
    <row r="12806" spans="1:14" x14ac:dyDescent="0.2">
      <c r="A12806" t="s">
        <v>12964</v>
      </c>
      <c r="B12806" t="s">
        <v>36754</v>
      </c>
      <c r="I12806" t="s">
        <v>5</v>
      </c>
      <c r="J12806">
        <v>1598.53</v>
      </c>
      <c r="M12806">
        <v>1598.53</v>
      </c>
      <c r="N12806">
        <f t="shared" si="200"/>
        <v>0</v>
      </c>
    </row>
    <row r="12807" spans="1:14" x14ac:dyDescent="0.2">
      <c r="A12807" t="s">
        <v>12965</v>
      </c>
      <c r="B12807" t="s">
        <v>36755</v>
      </c>
      <c r="I12807" t="s">
        <v>5</v>
      </c>
      <c r="J12807">
        <v>2068.9299999999998</v>
      </c>
      <c r="M12807">
        <v>2068.9299999999998</v>
      </c>
      <c r="N12807">
        <f t="shared" si="200"/>
        <v>0</v>
      </c>
    </row>
    <row r="12808" spans="1:14" x14ac:dyDescent="0.2">
      <c r="A12808" t="s">
        <v>12966</v>
      </c>
      <c r="B12808" t="s">
        <v>36755</v>
      </c>
      <c r="I12808" t="s">
        <v>5</v>
      </c>
      <c r="J12808">
        <v>1984.38</v>
      </c>
      <c r="M12808">
        <v>1984.38</v>
      </c>
      <c r="N12808">
        <f t="shared" si="200"/>
        <v>0</v>
      </c>
    </row>
    <row r="12809" spans="1:14" x14ac:dyDescent="0.2">
      <c r="A12809" t="s">
        <v>12967</v>
      </c>
      <c r="B12809" t="s">
        <v>36756</v>
      </c>
      <c r="I12809" t="s">
        <v>5</v>
      </c>
      <c r="J12809">
        <v>2293.1999999999998</v>
      </c>
      <c r="M12809">
        <v>2293.1999999999998</v>
      </c>
      <c r="N12809">
        <f t="shared" si="200"/>
        <v>0</v>
      </c>
    </row>
    <row r="12810" spans="1:14" x14ac:dyDescent="0.2">
      <c r="A12810" t="s">
        <v>12968</v>
      </c>
      <c r="B12810" t="s">
        <v>36756</v>
      </c>
      <c r="I12810" t="s">
        <v>5</v>
      </c>
      <c r="J12810">
        <v>2200.5500000000002</v>
      </c>
      <c r="M12810">
        <v>2200.5500000000002</v>
      </c>
      <c r="N12810">
        <f t="shared" si="200"/>
        <v>0</v>
      </c>
    </row>
    <row r="12811" spans="1:14" x14ac:dyDescent="0.2">
      <c r="A12811" t="s">
        <v>12969</v>
      </c>
      <c r="B12811" t="s">
        <v>36757</v>
      </c>
      <c r="I12811" t="s">
        <v>5</v>
      </c>
      <c r="J12811">
        <v>2430.17</v>
      </c>
      <c r="M12811">
        <v>2430.17</v>
      </c>
      <c r="N12811">
        <f t="shared" si="200"/>
        <v>0</v>
      </c>
    </row>
    <row r="12812" spans="1:14" x14ac:dyDescent="0.2">
      <c r="A12812" t="s">
        <v>12970</v>
      </c>
      <c r="B12812" t="s">
        <v>36757</v>
      </c>
      <c r="I12812" t="s">
        <v>5</v>
      </c>
      <c r="J12812">
        <v>2330.84</v>
      </c>
      <c r="M12812">
        <v>2330.84</v>
      </c>
      <c r="N12812">
        <f t="shared" si="200"/>
        <v>0</v>
      </c>
    </row>
    <row r="12813" spans="1:14" x14ac:dyDescent="0.2">
      <c r="A12813" t="s">
        <v>12971</v>
      </c>
      <c r="B12813" t="s">
        <v>36758</v>
      </c>
      <c r="I12813" t="s">
        <v>5</v>
      </c>
      <c r="J12813">
        <v>2514.5700000000002</v>
      </c>
      <c r="M12813">
        <v>2514.5700000000002</v>
      </c>
      <c r="N12813">
        <f t="shared" si="200"/>
        <v>0</v>
      </c>
    </row>
    <row r="12814" spans="1:14" x14ac:dyDescent="0.2">
      <c r="A12814" t="s">
        <v>12972</v>
      </c>
      <c r="B12814" t="s">
        <v>36758</v>
      </c>
      <c r="I12814" t="s">
        <v>5</v>
      </c>
      <c r="J12814">
        <v>2413.15</v>
      </c>
      <c r="M12814">
        <v>2413.15</v>
      </c>
      <c r="N12814">
        <f t="shared" si="200"/>
        <v>0</v>
      </c>
    </row>
    <row r="12815" spans="1:14" x14ac:dyDescent="0.2">
      <c r="A12815" t="s">
        <v>12973</v>
      </c>
      <c r="B12815" t="s">
        <v>36759</v>
      </c>
      <c r="I12815" t="s">
        <v>5</v>
      </c>
      <c r="J12815">
        <v>2706.24</v>
      </c>
      <c r="M12815">
        <v>2706.24</v>
      </c>
      <c r="N12815">
        <f t="shared" si="200"/>
        <v>0</v>
      </c>
    </row>
    <row r="12816" spans="1:14" x14ac:dyDescent="0.2">
      <c r="A12816" t="s">
        <v>12974</v>
      </c>
      <c r="B12816" t="s">
        <v>36759</v>
      </c>
      <c r="I12816" t="s">
        <v>5</v>
      </c>
      <c r="J12816">
        <v>2597.54</v>
      </c>
      <c r="M12816">
        <v>2597.54</v>
      </c>
      <c r="N12816">
        <f t="shared" si="200"/>
        <v>0</v>
      </c>
    </row>
    <row r="12817" spans="1:14" x14ac:dyDescent="0.2">
      <c r="A12817" t="s">
        <v>12975</v>
      </c>
      <c r="B12817" t="s">
        <v>36760</v>
      </c>
      <c r="I12817" t="s">
        <v>5</v>
      </c>
      <c r="J12817">
        <v>2988.65</v>
      </c>
      <c r="M12817">
        <v>2988.65</v>
      </c>
      <c r="N12817">
        <f t="shared" si="200"/>
        <v>0</v>
      </c>
    </row>
    <row r="12818" spans="1:14" x14ac:dyDescent="0.2">
      <c r="A12818" t="s">
        <v>12976</v>
      </c>
      <c r="B12818" t="s">
        <v>36760</v>
      </c>
      <c r="I12818" t="s">
        <v>5</v>
      </c>
      <c r="J12818">
        <v>2870.29</v>
      </c>
      <c r="M12818">
        <v>2870.29</v>
      </c>
      <c r="N12818">
        <f t="shared" si="200"/>
        <v>0</v>
      </c>
    </row>
    <row r="12819" spans="1:14" x14ac:dyDescent="0.2">
      <c r="A12819" t="s">
        <v>12977</v>
      </c>
      <c r="B12819" t="s">
        <v>36761</v>
      </c>
      <c r="I12819" t="s">
        <v>5</v>
      </c>
      <c r="J12819">
        <v>3459.37</v>
      </c>
      <c r="M12819">
        <v>3459.37</v>
      </c>
      <c r="N12819">
        <f t="shared" si="200"/>
        <v>0</v>
      </c>
    </row>
    <row r="12820" spans="1:14" x14ac:dyDescent="0.2">
      <c r="A12820" t="s">
        <v>12978</v>
      </c>
      <c r="B12820" t="s">
        <v>36761</v>
      </c>
      <c r="I12820" t="s">
        <v>5</v>
      </c>
      <c r="J12820">
        <v>3323.2</v>
      </c>
      <c r="M12820">
        <v>3323.2</v>
      </c>
      <c r="N12820">
        <f t="shared" si="200"/>
        <v>0</v>
      </c>
    </row>
    <row r="12821" spans="1:14" x14ac:dyDescent="0.2">
      <c r="A12821" t="s">
        <v>12979</v>
      </c>
      <c r="B12821" t="s">
        <v>36762</v>
      </c>
      <c r="I12821" t="s">
        <v>5</v>
      </c>
      <c r="J12821">
        <v>3706.89</v>
      </c>
      <c r="M12821">
        <v>3706.89</v>
      </c>
      <c r="N12821">
        <f t="shared" si="200"/>
        <v>0</v>
      </c>
    </row>
    <row r="12822" spans="1:14" x14ac:dyDescent="0.2">
      <c r="A12822" t="s">
        <v>12980</v>
      </c>
      <c r="B12822" t="s">
        <v>36762</v>
      </c>
      <c r="I12822" t="s">
        <v>5</v>
      </c>
      <c r="J12822">
        <v>3561.54</v>
      </c>
      <c r="M12822">
        <v>3561.54</v>
      </c>
      <c r="N12822">
        <f t="shared" si="200"/>
        <v>0</v>
      </c>
    </row>
    <row r="12823" spans="1:14" x14ac:dyDescent="0.2">
      <c r="A12823" t="s">
        <v>12981</v>
      </c>
      <c r="B12823" t="s">
        <v>36763</v>
      </c>
      <c r="I12823" t="s">
        <v>5</v>
      </c>
      <c r="J12823">
        <v>240.79</v>
      </c>
      <c r="M12823">
        <v>240.79</v>
      </c>
      <c r="N12823">
        <f t="shared" si="200"/>
        <v>0</v>
      </c>
    </row>
    <row r="12824" spans="1:14" x14ac:dyDescent="0.2">
      <c r="A12824" t="s">
        <v>12982</v>
      </c>
      <c r="B12824" t="s">
        <v>36763</v>
      </c>
      <c r="I12824" t="s">
        <v>5</v>
      </c>
      <c r="J12824">
        <v>224.98</v>
      </c>
      <c r="M12824">
        <v>224.98</v>
      </c>
      <c r="N12824">
        <f t="shared" si="200"/>
        <v>0</v>
      </c>
    </row>
    <row r="12825" spans="1:14" x14ac:dyDescent="0.2">
      <c r="A12825" t="s">
        <v>12983</v>
      </c>
      <c r="B12825" t="s">
        <v>36764</v>
      </c>
      <c r="I12825" t="s">
        <v>5</v>
      </c>
      <c r="J12825">
        <v>440.52</v>
      </c>
      <c r="M12825">
        <v>440.52</v>
      </c>
      <c r="N12825">
        <f t="shared" si="200"/>
        <v>0</v>
      </c>
    </row>
    <row r="12826" spans="1:14" x14ac:dyDescent="0.2">
      <c r="A12826" t="s">
        <v>12984</v>
      </c>
      <c r="B12826" t="s">
        <v>36764</v>
      </c>
      <c r="I12826" t="s">
        <v>5</v>
      </c>
      <c r="J12826">
        <v>414.64</v>
      </c>
      <c r="M12826">
        <v>414.64</v>
      </c>
      <c r="N12826">
        <f t="shared" si="200"/>
        <v>0</v>
      </c>
    </row>
    <row r="12827" spans="1:14" x14ac:dyDescent="0.2">
      <c r="A12827" t="s">
        <v>12985</v>
      </c>
      <c r="B12827" t="s">
        <v>36765</v>
      </c>
      <c r="I12827" t="s">
        <v>5</v>
      </c>
      <c r="J12827">
        <v>1459.63</v>
      </c>
      <c r="M12827">
        <v>1459.63</v>
      </c>
      <c r="N12827">
        <f t="shared" si="200"/>
        <v>0</v>
      </c>
    </row>
    <row r="12828" spans="1:14" x14ac:dyDescent="0.2">
      <c r="A12828" t="s">
        <v>12986</v>
      </c>
      <c r="B12828" t="s">
        <v>36765</v>
      </c>
      <c r="I12828" t="s">
        <v>5</v>
      </c>
      <c r="J12828">
        <v>1364.5</v>
      </c>
      <c r="M12828">
        <v>1364.5</v>
      </c>
      <c r="N12828">
        <f t="shared" si="200"/>
        <v>0</v>
      </c>
    </row>
    <row r="12829" spans="1:14" x14ac:dyDescent="0.2">
      <c r="A12829" t="s">
        <v>12987</v>
      </c>
      <c r="B12829" t="s">
        <v>36766</v>
      </c>
      <c r="I12829" t="s">
        <v>5</v>
      </c>
      <c r="J12829">
        <v>2732.58</v>
      </c>
      <c r="M12829">
        <v>2732.58</v>
      </c>
      <c r="N12829">
        <f t="shared" si="200"/>
        <v>0</v>
      </c>
    </row>
    <row r="12830" spans="1:14" x14ac:dyDescent="0.2">
      <c r="A12830" t="s">
        <v>12988</v>
      </c>
      <c r="B12830" t="s">
        <v>36766</v>
      </c>
      <c r="I12830" t="s">
        <v>5</v>
      </c>
      <c r="J12830">
        <v>2555.04</v>
      </c>
      <c r="M12830">
        <v>2555.04</v>
      </c>
      <c r="N12830">
        <f t="shared" si="200"/>
        <v>0</v>
      </c>
    </row>
    <row r="12831" spans="1:14" x14ac:dyDescent="0.2">
      <c r="A12831" t="s">
        <v>12989</v>
      </c>
      <c r="B12831" t="s">
        <v>36767</v>
      </c>
      <c r="I12831" t="s">
        <v>5</v>
      </c>
      <c r="J12831">
        <v>346.37</v>
      </c>
      <c r="M12831">
        <v>346.37</v>
      </c>
      <c r="N12831">
        <f t="shared" si="200"/>
        <v>0</v>
      </c>
    </row>
    <row r="12832" spans="1:14" x14ac:dyDescent="0.2">
      <c r="A12832" t="s">
        <v>12990</v>
      </c>
      <c r="B12832" t="s">
        <v>36767</v>
      </c>
      <c r="I12832" t="s">
        <v>5</v>
      </c>
      <c r="J12832">
        <v>337.19</v>
      </c>
      <c r="M12832">
        <v>337.19</v>
      </c>
      <c r="N12832">
        <f t="shared" si="200"/>
        <v>0</v>
      </c>
    </row>
    <row r="12833" spans="1:14" x14ac:dyDescent="0.2">
      <c r="A12833" t="s">
        <v>12991</v>
      </c>
      <c r="B12833" t="s">
        <v>36768</v>
      </c>
      <c r="I12833" t="s">
        <v>5</v>
      </c>
      <c r="J12833">
        <v>288.39</v>
      </c>
      <c r="M12833">
        <v>288.39</v>
      </c>
      <c r="N12833">
        <f t="shared" si="200"/>
        <v>0</v>
      </c>
    </row>
    <row r="12834" spans="1:14" x14ac:dyDescent="0.2">
      <c r="A12834" t="s">
        <v>12992</v>
      </c>
      <c r="B12834" t="s">
        <v>36768</v>
      </c>
      <c r="I12834" t="s">
        <v>5</v>
      </c>
      <c r="J12834">
        <v>281.39</v>
      </c>
      <c r="M12834">
        <v>281.39</v>
      </c>
      <c r="N12834">
        <f t="shared" si="200"/>
        <v>0</v>
      </c>
    </row>
    <row r="12835" spans="1:14" x14ac:dyDescent="0.2">
      <c r="A12835" t="s">
        <v>12993</v>
      </c>
      <c r="B12835" t="s">
        <v>36769</v>
      </c>
      <c r="I12835" t="s">
        <v>5</v>
      </c>
      <c r="J12835">
        <v>232.98</v>
      </c>
      <c r="M12835">
        <v>232.98</v>
      </c>
      <c r="N12835">
        <f t="shared" si="200"/>
        <v>0</v>
      </c>
    </row>
    <row r="12836" spans="1:14" x14ac:dyDescent="0.2">
      <c r="A12836" t="s">
        <v>12994</v>
      </c>
      <c r="B12836" t="s">
        <v>36769</v>
      </c>
      <c r="I12836" t="s">
        <v>5</v>
      </c>
      <c r="J12836">
        <v>228.38</v>
      </c>
      <c r="M12836">
        <v>228.38</v>
      </c>
      <c r="N12836">
        <f t="shared" si="200"/>
        <v>0</v>
      </c>
    </row>
    <row r="12837" spans="1:14" x14ac:dyDescent="0.2">
      <c r="A12837" t="s">
        <v>12995</v>
      </c>
      <c r="B12837" t="s">
        <v>36770</v>
      </c>
      <c r="I12837" t="s">
        <v>5</v>
      </c>
      <c r="J12837">
        <v>1985.79</v>
      </c>
      <c r="M12837">
        <v>1985.79</v>
      </c>
      <c r="N12837">
        <f t="shared" si="200"/>
        <v>0</v>
      </c>
    </row>
    <row r="12838" spans="1:14" x14ac:dyDescent="0.2">
      <c r="A12838" t="s">
        <v>12996</v>
      </c>
      <c r="B12838" t="s">
        <v>36770</v>
      </c>
      <c r="I12838" t="s">
        <v>5</v>
      </c>
      <c r="J12838">
        <v>1919.83</v>
      </c>
      <c r="M12838">
        <v>1919.83</v>
      </c>
      <c r="N12838">
        <f t="shared" si="200"/>
        <v>0</v>
      </c>
    </row>
    <row r="12839" spans="1:14" x14ac:dyDescent="0.2">
      <c r="A12839" t="s">
        <v>12997</v>
      </c>
      <c r="B12839" t="s">
        <v>36771</v>
      </c>
      <c r="I12839" t="s">
        <v>5</v>
      </c>
      <c r="J12839">
        <v>181.52</v>
      </c>
      <c r="M12839">
        <v>181.52</v>
      </c>
      <c r="N12839">
        <f t="shared" si="200"/>
        <v>0</v>
      </c>
    </row>
    <row r="12840" spans="1:14" x14ac:dyDescent="0.2">
      <c r="A12840" t="s">
        <v>12998</v>
      </c>
      <c r="B12840" t="s">
        <v>36771</v>
      </c>
      <c r="I12840" t="s">
        <v>5</v>
      </c>
      <c r="J12840">
        <v>170.03</v>
      </c>
      <c r="M12840">
        <v>170.03</v>
      </c>
      <c r="N12840">
        <f t="shared" si="200"/>
        <v>0</v>
      </c>
    </row>
    <row r="12841" spans="1:14" x14ac:dyDescent="0.2">
      <c r="A12841" t="s">
        <v>12999</v>
      </c>
      <c r="B12841" t="s">
        <v>36772</v>
      </c>
      <c r="I12841" t="s">
        <v>5</v>
      </c>
      <c r="J12841">
        <v>256.58</v>
      </c>
      <c r="M12841">
        <v>256.58</v>
      </c>
      <c r="N12841">
        <f t="shared" si="200"/>
        <v>0</v>
      </c>
    </row>
    <row r="12842" spans="1:14" x14ac:dyDescent="0.2">
      <c r="A12842" t="s">
        <v>13000</v>
      </c>
      <c r="B12842" t="s">
        <v>36772</v>
      </c>
      <c r="I12842" t="s">
        <v>5</v>
      </c>
      <c r="J12842">
        <v>245.09</v>
      </c>
      <c r="M12842">
        <v>245.09</v>
      </c>
      <c r="N12842">
        <f t="shared" si="200"/>
        <v>0</v>
      </c>
    </row>
    <row r="12843" spans="1:14" x14ac:dyDescent="0.2">
      <c r="A12843" t="s">
        <v>13001</v>
      </c>
      <c r="B12843" t="s">
        <v>36773</v>
      </c>
      <c r="I12843" t="s">
        <v>5</v>
      </c>
      <c r="J12843">
        <v>3717.76</v>
      </c>
      <c r="M12843">
        <v>3717.76</v>
      </c>
      <c r="N12843">
        <f t="shared" si="200"/>
        <v>0</v>
      </c>
    </row>
    <row r="12844" spans="1:14" x14ac:dyDescent="0.2">
      <c r="A12844" t="s">
        <v>13002</v>
      </c>
      <c r="B12844" t="s">
        <v>36773</v>
      </c>
      <c r="I12844" t="s">
        <v>5</v>
      </c>
      <c r="J12844">
        <v>3636.72</v>
      </c>
      <c r="M12844">
        <v>3636.72</v>
      </c>
      <c r="N12844">
        <f t="shared" si="200"/>
        <v>0</v>
      </c>
    </row>
    <row r="12845" spans="1:14" x14ac:dyDescent="0.2">
      <c r="A12845" t="s">
        <v>13003</v>
      </c>
      <c r="B12845" t="s">
        <v>36774</v>
      </c>
      <c r="I12845" t="s">
        <v>5</v>
      </c>
      <c r="J12845">
        <v>4316.04</v>
      </c>
      <c r="M12845">
        <v>4316.04</v>
      </c>
      <c r="N12845">
        <f t="shared" si="200"/>
        <v>0</v>
      </c>
    </row>
    <row r="12846" spans="1:14" x14ac:dyDescent="0.2">
      <c r="A12846" t="s">
        <v>13004</v>
      </c>
      <c r="B12846" t="s">
        <v>36774</v>
      </c>
      <c r="I12846" t="s">
        <v>5</v>
      </c>
      <c r="J12846">
        <v>4194.2</v>
      </c>
      <c r="M12846">
        <v>4194.2</v>
      </c>
      <c r="N12846">
        <f t="shared" si="200"/>
        <v>0</v>
      </c>
    </row>
    <row r="12847" spans="1:14" x14ac:dyDescent="0.2">
      <c r="A12847" t="s">
        <v>13005</v>
      </c>
      <c r="B12847" t="s">
        <v>36775</v>
      </c>
      <c r="I12847" t="s">
        <v>5</v>
      </c>
      <c r="J12847">
        <v>5765.04</v>
      </c>
      <c r="M12847">
        <v>5765.04</v>
      </c>
      <c r="N12847">
        <f t="shared" si="200"/>
        <v>0</v>
      </c>
    </row>
    <row r="12848" spans="1:14" x14ac:dyDescent="0.2">
      <c r="A12848" t="s">
        <v>13006</v>
      </c>
      <c r="B12848" t="s">
        <v>36775</v>
      </c>
      <c r="I12848" t="s">
        <v>5</v>
      </c>
      <c r="J12848">
        <v>5640.28</v>
      </c>
      <c r="M12848">
        <v>5640.28</v>
      </c>
      <c r="N12848">
        <f t="shared" si="200"/>
        <v>0</v>
      </c>
    </row>
    <row r="12849" spans="1:14" x14ac:dyDescent="0.2">
      <c r="A12849" t="s">
        <v>13007</v>
      </c>
      <c r="B12849" t="s">
        <v>36776</v>
      </c>
      <c r="I12849" t="s">
        <v>5</v>
      </c>
      <c r="J12849">
        <v>6395.3</v>
      </c>
      <c r="M12849">
        <v>6395.3</v>
      </c>
      <c r="N12849">
        <f t="shared" si="200"/>
        <v>0</v>
      </c>
    </row>
    <row r="12850" spans="1:14" x14ac:dyDescent="0.2">
      <c r="A12850" t="s">
        <v>13008</v>
      </c>
      <c r="B12850" t="s">
        <v>36776</v>
      </c>
      <c r="I12850" t="s">
        <v>5</v>
      </c>
      <c r="J12850">
        <v>6246.27</v>
      </c>
      <c r="M12850">
        <v>6246.27</v>
      </c>
      <c r="N12850">
        <f t="shared" si="200"/>
        <v>0</v>
      </c>
    </row>
    <row r="12851" spans="1:14" x14ac:dyDescent="0.2">
      <c r="A12851" t="s">
        <v>13009</v>
      </c>
      <c r="B12851" t="s">
        <v>36777</v>
      </c>
      <c r="I12851" t="s">
        <v>5</v>
      </c>
      <c r="J12851">
        <v>6412.53</v>
      </c>
      <c r="M12851">
        <v>6412.53</v>
      </c>
      <c r="N12851">
        <f t="shared" si="200"/>
        <v>0</v>
      </c>
    </row>
    <row r="12852" spans="1:14" x14ac:dyDescent="0.2">
      <c r="A12852" t="s">
        <v>13010</v>
      </c>
      <c r="B12852" t="s">
        <v>36777</v>
      </c>
      <c r="I12852" t="s">
        <v>5</v>
      </c>
      <c r="J12852">
        <v>6270.02</v>
      </c>
      <c r="M12852">
        <v>6270.02</v>
      </c>
      <c r="N12852">
        <f t="shared" si="200"/>
        <v>0</v>
      </c>
    </row>
    <row r="12853" spans="1:14" x14ac:dyDescent="0.2">
      <c r="A12853" t="s">
        <v>13011</v>
      </c>
      <c r="B12853" t="s">
        <v>36778</v>
      </c>
      <c r="I12853" t="s">
        <v>5</v>
      </c>
      <c r="J12853">
        <v>9709.69</v>
      </c>
      <c r="M12853">
        <v>9709.69</v>
      </c>
      <c r="N12853">
        <f t="shared" si="200"/>
        <v>0</v>
      </c>
    </row>
    <row r="12854" spans="1:14" x14ac:dyDescent="0.2">
      <c r="A12854" t="s">
        <v>13012</v>
      </c>
      <c r="B12854" t="s">
        <v>36778</v>
      </c>
      <c r="I12854" t="s">
        <v>5</v>
      </c>
      <c r="J12854">
        <v>9569.07</v>
      </c>
      <c r="M12854">
        <v>9569.07</v>
      </c>
      <c r="N12854">
        <f t="shared" si="200"/>
        <v>0</v>
      </c>
    </row>
    <row r="12855" spans="1:14" x14ac:dyDescent="0.2">
      <c r="A12855" t="s">
        <v>13013</v>
      </c>
      <c r="B12855" t="s">
        <v>36779</v>
      </c>
      <c r="I12855" t="s">
        <v>5</v>
      </c>
      <c r="J12855">
        <v>7074.43</v>
      </c>
      <c r="M12855">
        <v>7074.43</v>
      </c>
      <c r="N12855">
        <f t="shared" si="200"/>
        <v>0</v>
      </c>
    </row>
    <row r="12856" spans="1:14" x14ac:dyDescent="0.2">
      <c r="A12856" t="s">
        <v>13014</v>
      </c>
      <c r="B12856" t="s">
        <v>36779</v>
      </c>
      <c r="I12856" t="s">
        <v>5</v>
      </c>
      <c r="J12856">
        <v>6895.68</v>
      </c>
      <c r="M12856">
        <v>6895.68</v>
      </c>
      <c r="N12856">
        <f t="shared" si="200"/>
        <v>0</v>
      </c>
    </row>
    <row r="12857" spans="1:14" x14ac:dyDescent="0.2">
      <c r="A12857" t="s">
        <v>13015</v>
      </c>
      <c r="B12857" t="s">
        <v>36780</v>
      </c>
      <c r="I12857" t="s">
        <v>5</v>
      </c>
      <c r="J12857">
        <v>11251.21</v>
      </c>
      <c r="M12857">
        <v>11251.21</v>
      </c>
      <c r="N12857">
        <f t="shared" si="200"/>
        <v>0</v>
      </c>
    </row>
    <row r="12858" spans="1:14" x14ac:dyDescent="0.2">
      <c r="A12858" t="s">
        <v>13016</v>
      </c>
      <c r="B12858" t="s">
        <v>36780</v>
      </c>
      <c r="I12858" t="s">
        <v>5</v>
      </c>
      <c r="J12858">
        <v>11062.96</v>
      </c>
      <c r="M12858">
        <v>11062.96</v>
      </c>
      <c r="N12858">
        <f t="shared" si="200"/>
        <v>0</v>
      </c>
    </row>
    <row r="12859" spans="1:14" x14ac:dyDescent="0.2">
      <c r="A12859" t="s">
        <v>13017</v>
      </c>
      <c r="B12859" t="s">
        <v>36781</v>
      </c>
      <c r="I12859" t="s">
        <v>5</v>
      </c>
      <c r="J12859">
        <v>12201.75</v>
      </c>
      <c r="M12859">
        <v>12201.75</v>
      </c>
      <c r="N12859">
        <f t="shared" si="200"/>
        <v>0</v>
      </c>
    </row>
    <row r="12860" spans="1:14" x14ac:dyDescent="0.2">
      <c r="A12860" t="s">
        <v>13018</v>
      </c>
      <c r="B12860" t="s">
        <v>36781</v>
      </c>
      <c r="I12860" t="s">
        <v>5</v>
      </c>
      <c r="J12860">
        <v>11989.68</v>
      </c>
      <c r="M12860">
        <v>11989.68</v>
      </c>
      <c r="N12860">
        <f t="shared" si="200"/>
        <v>0</v>
      </c>
    </row>
    <row r="12861" spans="1:14" x14ac:dyDescent="0.2">
      <c r="A12861" t="s">
        <v>13019</v>
      </c>
      <c r="B12861" t="s">
        <v>36782</v>
      </c>
      <c r="I12861" t="s">
        <v>5</v>
      </c>
      <c r="J12861">
        <v>13694.96</v>
      </c>
      <c r="M12861">
        <v>13694.96</v>
      </c>
      <c r="N12861">
        <f t="shared" si="200"/>
        <v>0</v>
      </c>
    </row>
    <row r="12862" spans="1:14" x14ac:dyDescent="0.2">
      <c r="A12862" t="s">
        <v>13020</v>
      </c>
      <c r="B12862" t="s">
        <v>36782</v>
      </c>
      <c r="I12862" t="s">
        <v>5</v>
      </c>
      <c r="J12862">
        <v>13435.28</v>
      </c>
      <c r="M12862">
        <v>13435.28</v>
      </c>
      <c r="N12862">
        <f t="shared" si="200"/>
        <v>0</v>
      </c>
    </row>
    <row r="12863" spans="1:14" x14ac:dyDescent="0.2">
      <c r="A12863" t="s">
        <v>13021</v>
      </c>
      <c r="B12863" t="s">
        <v>36783</v>
      </c>
      <c r="I12863" t="s">
        <v>5</v>
      </c>
      <c r="J12863">
        <v>934.11</v>
      </c>
      <c r="M12863">
        <v>934.11</v>
      </c>
      <c r="N12863">
        <f t="shared" si="200"/>
        <v>0</v>
      </c>
    </row>
    <row r="12864" spans="1:14" x14ac:dyDescent="0.2">
      <c r="A12864" t="s">
        <v>13022</v>
      </c>
      <c r="B12864" t="s">
        <v>36783</v>
      </c>
      <c r="I12864" t="s">
        <v>5</v>
      </c>
      <c r="J12864">
        <v>900.62</v>
      </c>
      <c r="M12864">
        <v>900.62</v>
      </c>
      <c r="N12864">
        <f t="shared" si="200"/>
        <v>0</v>
      </c>
    </row>
    <row r="12865" spans="1:14" x14ac:dyDescent="0.2">
      <c r="A12865" t="s">
        <v>13023</v>
      </c>
      <c r="B12865" t="s">
        <v>36784</v>
      </c>
      <c r="I12865" t="s">
        <v>5</v>
      </c>
      <c r="J12865">
        <v>1088.93</v>
      </c>
      <c r="M12865">
        <v>1088.93</v>
      </c>
      <c r="N12865">
        <f t="shared" si="200"/>
        <v>0</v>
      </c>
    </row>
    <row r="12866" spans="1:14" x14ac:dyDescent="0.2">
      <c r="A12866" t="s">
        <v>13024</v>
      </c>
      <c r="B12866" t="s">
        <v>36784</v>
      </c>
      <c r="I12866" t="s">
        <v>5</v>
      </c>
      <c r="J12866">
        <v>1046.0899999999999</v>
      </c>
      <c r="M12866">
        <v>1046.0899999999999</v>
      </c>
      <c r="N12866">
        <f t="shared" si="200"/>
        <v>0</v>
      </c>
    </row>
    <row r="12867" spans="1:14" x14ac:dyDescent="0.2">
      <c r="A12867" t="s">
        <v>13025</v>
      </c>
      <c r="B12867" t="s">
        <v>36785</v>
      </c>
      <c r="I12867" t="s">
        <v>5</v>
      </c>
      <c r="J12867">
        <v>1265.45</v>
      </c>
      <c r="M12867">
        <v>1265.45</v>
      </c>
      <c r="N12867">
        <f t="shared" si="200"/>
        <v>0</v>
      </c>
    </row>
    <row r="12868" spans="1:14" x14ac:dyDescent="0.2">
      <c r="A12868" t="s">
        <v>13026</v>
      </c>
      <c r="B12868" t="s">
        <v>36785</v>
      </c>
      <c r="I12868" t="s">
        <v>5</v>
      </c>
      <c r="J12868">
        <v>1213.2</v>
      </c>
      <c r="M12868">
        <v>1213.2</v>
      </c>
      <c r="N12868">
        <f t="shared" ref="N12868:N12931" si="201">J12868-M12868</f>
        <v>0</v>
      </c>
    </row>
    <row r="12869" spans="1:14" x14ac:dyDescent="0.2">
      <c r="A12869" t="s">
        <v>13027</v>
      </c>
      <c r="B12869" t="s">
        <v>36786</v>
      </c>
      <c r="I12869" t="s">
        <v>5</v>
      </c>
      <c r="J12869">
        <v>1764.2</v>
      </c>
      <c r="M12869">
        <v>1764.2</v>
      </c>
      <c r="N12869">
        <f t="shared" si="201"/>
        <v>0</v>
      </c>
    </row>
    <row r="12870" spans="1:14" x14ac:dyDescent="0.2">
      <c r="A12870" t="s">
        <v>13028</v>
      </c>
      <c r="B12870" t="s">
        <v>36786</v>
      </c>
      <c r="I12870" t="s">
        <v>5</v>
      </c>
      <c r="J12870">
        <v>1702.89</v>
      </c>
      <c r="M12870">
        <v>1702.89</v>
      </c>
      <c r="N12870">
        <f t="shared" si="201"/>
        <v>0</v>
      </c>
    </row>
    <row r="12871" spans="1:14" x14ac:dyDescent="0.2">
      <c r="A12871" t="s">
        <v>13029</v>
      </c>
      <c r="B12871" t="s">
        <v>36787</v>
      </c>
      <c r="I12871" t="s">
        <v>5</v>
      </c>
      <c r="J12871">
        <v>1675.94</v>
      </c>
      <c r="M12871">
        <v>1675.94</v>
      </c>
      <c r="N12871">
        <f t="shared" si="201"/>
        <v>0</v>
      </c>
    </row>
    <row r="12872" spans="1:14" x14ac:dyDescent="0.2">
      <c r="A12872" t="s">
        <v>13030</v>
      </c>
      <c r="B12872" t="s">
        <v>36787</v>
      </c>
      <c r="I12872" t="s">
        <v>5</v>
      </c>
      <c r="J12872">
        <v>1604.93</v>
      </c>
      <c r="M12872">
        <v>1604.93</v>
      </c>
      <c r="N12872">
        <f t="shared" si="201"/>
        <v>0</v>
      </c>
    </row>
    <row r="12873" spans="1:14" x14ac:dyDescent="0.2">
      <c r="A12873" t="s">
        <v>13031</v>
      </c>
      <c r="B12873" t="s">
        <v>36788</v>
      </c>
      <c r="I12873" t="s">
        <v>5</v>
      </c>
      <c r="J12873">
        <v>2091.7800000000002</v>
      </c>
      <c r="M12873">
        <v>2091.7800000000002</v>
      </c>
      <c r="N12873">
        <f t="shared" si="201"/>
        <v>0</v>
      </c>
    </row>
    <row r="12874" spans="1:14" x14ac:dyDescent="0.2">
      <c r="A12874" t="s">
        <v>13032</v>
      </c>
      <c r="B12874" t="s">
        <v>36788</v>
      </c>
      <c r="I12874" t="s">
        <v>5</v>
      </c>
      <c r="J12874">
        <v>2020.22</v>
      </c>
      <c r="M12874">
        <v>2020.22</v>
      </c>
      <c r="N12874">
        <f t="shared" si="201"/>
        <v>0</v>
      </c>
    </row>
    <row r="12875" spans="1:14" x14ac:dyDescent="0.2">
      <c r="A12875" t="s">
        <v>13033</v>
      </c>
      <c r="B12875" t="s">
        <v>36789</v>
      </c>
      <c r="I12875" t="s">
        <v>5</v>
      </c>
      <c r="J12875">
        <v>2291.5700000000002</v>
      </c>
      <c r="M12875">
        <v>2291.5700000000002</v>
      </c>
      <c r="N12875">
        <f t="shared" si="201"/>
        <v>0</v>
      </c>
    </row>
    <row r="12876" spans="1:14" x14ac:dyDescent="0.2">
      <c r="A12876" t="s">
        <v>13034</v>
      </c>
      <c r="B12876" t="s">
        <v>36789</v>
      </c>
      <c r="I12876" t="s">
        <v>5</v>
      </c>
      <c r="J12876">
        <v>2192.44</v>
      </c>
      <c r="M12876">
        <v>2192.44</v>
      </c>
      <c r="N12876">
        <f t="shared" si="201"/>
        <v>0</v>
      </c>
    </row>
    <row r="12877" spans="1:14" x14ac:dyDescent="0.2">
      <c r="A12877" t="s">
        <v>13035</v>
      </c>
      <c r="B12877" t="s">
        <v>36790</v>
      </c>
      <c r="I12877" t="s">
        <v>5</v>
      </c>
      <c r="J12877">
        <v>2853.66</v>
      </c>
      <c r="M12877">
        <v>2853.66</v>
      </c>
      <c r="N12877">
        <f t="shared" si="201"/>
        <v>0</v>
      </c>
    </row>
    <row r="12878" spans="1:14" x14ac:dyDescent="0.2">
      <c r="A12878" t="s">
        <v>13036</v>
      </c>
      <c r="B12878" t="s">
        <v>36790</v>
      </c>
      <c r="I12878" t="s">
        <v>5</v>
      </c>
      <c r="J12878">
        <v>2761.64</v>
      </c>
      <c r="M12878">
        <v>2761.64</v>
      </c>
      <c r="N12878">
        <f t="shared" si="201"/>
        <v>0</v>
      </c>
    </row>
    <row r="12879" spans="1:14" x14ac:dyDescent="0.2">
      <c r="A12879" t="s">
        <v>13037</v>
      </c>
      <c r="B12879" t="s">
        <v>36791</v>
      </c>
      <c r="I12879" t="s">
        <v>5</v>
      </c>
      <c r="J12879">
        <v>2685.65</v>
      </c>
      <c r="M12879">
        <v>2685.65</v>
      </c>
      <c r="N12879">
        <f t="shared" si="201"/>
        <v>0</v>
      </c>
    </row>
    <row r="12880" spans="1:14" x14ac:dyDescent="0.2">
      <c r="A12880" t="s">
        <v>13038</v>
      </c>
      <c r="B12880" t="s">
        <v>36791</v>
      </c>
      <c r="I12880" t="s">
        <v>5</v>
      </c>
      <c r="J12880">
        <v>2604.86</v>
      </c>
      <c r="M12880">
        <v>2604.86</v>
      </c>
      <c r="N12880">
        <f t="shared" si="201"/>
        <v>0</v>
      </c>
    </row>
    <row r="12881" spans="1:14" x14ac:dyDescent="0.2">
      <c r="A12881" t="s">
        <v>13039</v>
      </c>
      <c r="B12881" t="s">
        <v>36792</v>
      </c>
      <c r="I12881" t="s">
        <v>5</v>
      </c>
      <c r="J12881">
        <v>2694.03</v>
      </c>
      <c r="M12881">
        <v>2694.03</v>
      </c>
      <c r="N12881">
        <f t="shared" si="201"/>
        <v>0</v>
      </c>
    </row>
    <row r="12882" spans="1:14" x14ac:dyDescent="0.2">
      <c r="A12882" t="s">
        <v>13040</v>
      </c>
      <c r="B12882" t="s">
        <v>36792</v>
      </c>
      <c r="I12882" t="s">
        <v>5</v>
      </c>
      <c r="J12882">
        <v>2576.23</v>
      </c>
      <c r="M12882">
        <v>2576.23</v>
      </c>
      <c r="N12882">
        <f t="shared" si="201"/>
        <v>0</v>
      </c>
    </row>
    <row r="12883" spans="1:14" x14ac:dyDescent="0.2">
      <c r="A12883" t="s">
        <v>13041</v>
      </c>
      <c r="B12883" t="s">
        <v>36793</v>
      </c>
      <c r="I12883" t="s">
        <v>5</v>
      </c>
      <c r="J12883">
        <v>3153.7</v>
      </c>
      <c r="M12883">
        <v>3153.7</v>
      </c>
      <c r="N12883">
        <f t="shared" si="201"/>
        <v>0</v>
      </c>
    </row>
    <row r="12884" spans="1:14" x14ac:dyDescent="0.2">
      <c r="A12884" t="s">
        <v>13042</v>
      </c>
      <c r="B12884" t="s">
        <v>36793</v>
      </c>
      <c r="I12884" t="s">
        <v>5</v>
      </c>
      <c r="J12884">
        <v>3041.2</v>
      </c>
      <c r="M12884">
        <v>3041.2</v>
      </c>
      <c r="N12884">
        <f t="shared" si="201"/>
        <v>0</v>
      </c>
    </row>
    <row r="12885" spans="1:14" x14ac:dyDescent="0.2">
      <c r="A12885" t="s">
        <v>13043</v>
      </c>
      <c r="B12885" t="s">
        <v>36794</v>
      </c>
      <c r="I12885" t="s">
        <v>5</v>
      </c>
      <c r="J12885">
        <v>3112.81</v>
      </c>
      <c r="M12885">
        <v>3112.81</v>
      </c>
      <c r="N12885">
        <f t="shared" si="201"/>
        <v>0</v>
      </c>
    </row>
    <row r="12886" spans="1:14" x14ac:dyDescent="0.2">
      <c r="A12886" t="s">
        <v>13044</v>
      </c>
      <c r="B12886" t="s">
        <v>36794</v>
      </c>
      <c r="I12886" t="s">
        <v>5</v>
      </c>
      <c r="J12886">
        <v>3018.17</v>
      </c>
      <c r="M12886">
        <v>3018.17</v>
      </c>
      <c r="N12886">
        <f t="shared" si="201"/>
        <v>0</v>
      </c>
    </row>
    <row r="12887" spans="1:14" x14ac:dyDescent="0.2">
      <c r="A12887" t="s">
        <v>13045</v>
      </c>
      <c r="B12887" t="s">
        <v>36795</v>
      </c>
      <c r="I12887" t="s">
        <v>5</v>
      </c>
      <c r="J12887">
        <v>3104.04</v>
      </c>
      <c r="M12887">
        <v>3104.04</v>
      </c>
      <c r="N12887">
        <f t="shared" si="201"/>
        <v>0</v>
      </c>
    </row>
    <row r="12888" spans="1:14" x14ac:dyDescent="0.2">
      <c r="A12888" t="s">
        <v>13046</v>
      </c>
      <c r="B12888" t="s">
        <v>36795</v>
      </c>
      <c r="I12888" t="s">
        <v>5</v>
      </c>
      <c r="J12888">
        <v>2967.39</v>
      </c>
      <c r="M12888">
        <v>2967.39</v>
      </c>
      <c r="N12888">
        <f t="shared" si="201"/>
        <v>0</v>
      </c>
    </row>
    <row r="12889" spans="1:14" x14ac:dyDescent="0.2">
      <c r="A12889" t="s">
        <v>13047</v>
      </c>
      <c r="B12889" t="s">
        <v>36796</v>
      </c>
      <c r="I12889" t="s">
        <v>5</v>
      </c>
      <c r="J12889">
        <v>3481.29</v>
      </c>
      <c r="M12889">
        <v>3481.29</v>
      </c>
      <c r="N12889">
        <f t="shared" si="201"/>
        <v>0</v>
      </c>
    </row>
    <row r="12890" spans="1:14" x14ac:dyDescent="0.2">
      <c r="A12890" t="s">
        <v>13048</v>
      </c>
      <c r="B12890" t="s">
        <v>36796</v>
      </c>
      <c r="I12890" t="s">
        <v>5</v>
      </c>
      <c r="J12890">
        <v>3358.53</v>
      </c>
      <c r="M12890">
        <v>3358.53</v>
      </c>
      <c r="N12890">
        <f t="shared" si="201"/>
        <v>0</v>
      </c>
    </row>
    <row r="12891" spans="1:14" x14ac:dyDescent="0.2">
      <c r="A12891" t="s">
        <v>13049</v>
      </c>
      <c r="B12891" t="s">
        <v>36797</v>
      </c>
      <c r="I12891" t="s">
        <v>5</v>
      </c>
      <c r="J12891">
        <v>3948.08</v>
      </c>
      <c r="M12891">
        <v>3948.08</v>
      </c>
      <c r="N12891">
        <f t="shared" si="201"/>
        <v>0</v>
      </c>
    </row>
    <row r="12892" spans="1:14" x14ac:dyDescent="0.2">
      <c r="A12892" t="s">
        <v>13050</v>
      </c>
      <c r="B12892" t="s">
        <v>36797</v>
      </c>
      <c r="I12892" t="s">
        <v>5</v>
      </c>
      <c r="J12892">
        <v>3826.25</v>
      </c>
      <c r="M12892">
        <v>3826.25</v>
      </c>
      <c r="N12892">
        <f t="shared" si="201"/>
        <v>0</v>
      </c>
    </row>
    <row r="12893" spans="1:14" x14ac:dyDescent="0.2">
      <c r="A12893" t="s">
        <v>13051</v>
      </c>
      <c r="B12893" t="s">
        <v>36798</v>
      </c>
      <c r="I12893" t="s">
        <v>5</v>
      </c>
      <c r="J12893">
        <v>3533.61</v>
      </c>
      <c r="M12893">
        <v>3533.61</v>
      </c>
      <c r="N12893">
        <f t="shared" si="201"/>
        <v>0</v>
      </c>
    </row>
    <row r="12894" spans="1:14" x14ac:dyDescent="0.2">
      <c r="A12894" t="s">
        <v>13052</v>
      </c>
      <c r="B12894" t="s">
        <v>36798</v>
      </c>
      <c r="I12894" t="s">
        <v>5</v>
      </c>
      <c r="J12894">
        <v>3426.87</v>
      </c>
      <c r="M12894">
        <v>3426.87</v>
      </c>
      <c r="N12894">
        <f t="shared" si="201"/>
        <v>0</v>
      </c>
    </row>
    <row r="12895" spans="1:14" x14ac:dyDescent="0.2">
      <c r="A12895" t="s">
        <v>13053</v>
      </c>
      <c r="B12895" t="s">
        <v>36799</v>
      </c>
      <c r="I12895" t="s">
        <v>5</v>
      </c>
      <c r="J12895">
        <v>4119.76</v>
      </c>
      <c r="M12895">
        <v>4119.76</v>
      </c>
      <c r="N12895">
        <f t="shared" si="201"/>
        <v>0</v>
      </c>
    </row>
    <row r="12896" spans="1:14" x14ac:dyDescent="0.2">
      <c r="A12896" t="s">
        <v>13054</v>
      </c>
      <c r="B12896" t="s">
        <v>36799</v>
      </c>
      <c r="I12896" t="s">
        <v>5</v>
      </c>
      <c r="J12896">
        <v>3936.19</v>
      </c>
      <c r="M12896">
        <v>3936.19</v>
      </c>
      <c r="N12896">
        <f t="shared" si="201"/>
        <v>0</v>
      </c>
    </row>
    <row r="12897" spans="1:14" x14ac:dyDescent="0.2">
      <c r="A12897" t="s">
        <v>13055</v>
      </c>
      <c r="B12897" t="s">
        <v>36800</v>
      </c>
      <c r="I12897" t="s">
        <v>5</v>
      </c>
      <c r="J12897">
        <v>4515.4399999999996</v>
      </c>
      <c r="M12897">
        <v>4515.4399999999996</v>
      </c>
      <c r="N12897">
        <f t="shared" si="201"/>
        <v>0</v>
      </c>
    </row>
    <row r="12898" spans="1:14" x14ac:dyDescent="0.2">
      <c r="A12898" t="s">
        <v>13056</v>
      </c>
      <c r="B12898" t="s">
        <v>36800</v>
      </c>
      <c r="I12898" t="s">
        <v>5</v>
      </c>
      <c r="J12898">
        <v>4351.7299999999996</v>
      </c>
      <c r="M12898">
        <v>4351.7299999999996</v>
      </c>
      <c r="N12898">
        <f t="shared" si="201"/>
        <v>0</v>
      </c>
    </row>
    <row r="12899" spans="1:14" x14ac:dyDescent="0.2">
      <c r="A12899" t="s">
        <v>13057</v>
      </c>
      <c r="B12899" t="s">
        <v>36801</v>
      </c>
      <c r="I12899" t="s">
        <v>5</v>
      </c>
      <c r="J12899">
        <v>4365.74</v>
      </c>
      <c r="M12899">
        <v>4365.74</v>
      </c>
      <c r="N12899">
        <f t="shared" si="201"/>
        <v>0</v>
      </c>
    </row>
    <row r="12900" spans="1:14" x14ac:dyDescent="0.2">
      <c r="A12900" t="s">
        <v>13058</v>
      </c>
      <c r="B12900" t="s">
        <v>36801</v>
      </c>
      <c r="I12900" t="s">
        <v>5</v>
      </c>
      <c r="J12900">
        <v>4230.3100000000004</v>
      </c>
      <c r="M12900">
        <v>4230.3100000000004</v>
      </c>
      <c r="N12900">
        <f t="shared" si="201"/>
        <v>0</v>
      </c>
    </row>
    <row r="12901" spans="1:14" x14ac:dyDescent="0.2">
      <c r="A12901" t="s">
        <v>13059</v>
      </c>
      <c r="B12901" t="s">
        <v>36802</v>
      </c>
      <c r="I12901" t="s">
        <v>5</v>
      </c>
      <c r="J12901">
        <v>4164.87</v>
      </c>
      <c r="M12901">
        <v>4164.87</v>
      </c>
      <c r="N12901">
        <f t="shared" si="201"/>
        <v>0</v>
      </c>
    </row>
    <row r="12902" spans="1:14" x14ac:dyDescent="0.2">
      <c r="A12902" t="s">
        <v>13060</v>
      </c>
      <c r="B12902" t="s">
        <v>36802</v>
      </c>
      <c r="I12902" t="s">
        <v>5</v>
      </c>
      <c r="J12902">
        <v>4040.11</v>
      </c>
      <c r="M12902">
        <v>4040.11</v>
      </c>
      <c r="N12902">
        <f t="shared" si="201"/>
        <v>0</v>
      </c>
    </row>
    <row r="12903" spans="1:14" x14ac:dyDescent="0.2">
      <c r="A12903" t="s">
        <v>13061</v>
      </c>
      <c r="B12903" t="s">
        <v>36803</v>
      </c>
      <c r="I12903" t="s">
        <v>5</v>
      </c>
      <c r="J12903">
        <v>4783.3599999999997</v>
      </c>
      <c r="M12903">
        <v>4783.3599999999997</v>
      </c>
      <c r="N12903">
        <f t="shared" si="201"/>
        <v>0</v>
      </c>
    </row>
    <row r="12904" spans="1:14" x14ac:dyDescent="0.2">
      <c r="A12904" t="s">
        <v>13062</v>
      </c>
      <c r="B12904" t="s">
        <v>36803</v>
      </c>
      <c r="I12904" t="s">
        <v>5</v>
      </c>
      <c r="J12904">
        <v>4634.33</v>
      </c>
      <c r="M12904">
        <v>4634.33</v>
      </c>
      <c r="N12904">
        <f t="shared" si="201"/>
        <v>0</v>
      </c>
    </row>
    <row r="12905" spans="1:14" x14ac:dyDescent="0.2">
      <c r="A12905" t="s">
        <v>13063</v>
      </c>
      <c r="B12905" t="s">
        <v>36804</v>
      </c>
      <c r="I12905" t="s">
        <v>5</v>
      </c>
      <c r="J12905">
        <v>4368.13</v>
      </c>
      <c r="M12905">
        <v>4368.13</v>
      </c>
      <c r="N12905">
        <f t="shared" si="201"/>
        <v>0</v>
      </c>
    </row>
    <row r="12906" spans="1:14" x14ac:dyDescent="0.2">
      <c r="A12906" t="s">
        <v>13064</v>
      </c>
      <c r="B12906" t="s">
        <v>36804</v>
      </c>
      <c r="I12906" t="s">
        <v>5</v>
      </c>
      <c r="J12906">
        <v>4225.37</v>
      </c>
      <c r="M12906">
        <v>4225.37</v>
      </c>
      <c r="N12906">
        <f t="shared" si="201"/>
        <v>0</v>
      </c>
    </row>
    <row r="12907" spans="1:14" x14ac:dyDescent="0.2">
      <c r="A12907" t="s">
        <v>13065</v>
      </c>
      <c r="B12907" t="s">
        <v>36805</v>
      </c>
      <c r="I12907" t="s">
        <v>5</v>
      </c>
      <c r="J12907">
        <v>6343.78</v>
      </c>
      <c r="M12907">
        <v>6343.78</v>
      </c>
      <c r="N12907">
        <f t="shared" si="201"/>
        <v>0</v>
      </c>
    </row>
    <row r="12908" spans="1:14" x14ac:dyDescent="0.2">
      <c r="A12908" t="s">
        <v>13066</v>
      </c>
      <c r="B12908" t="s">
        <v>36805</v>
      </c>
      <c r="I12908" t="s">
        <v>5</v>
      </c>
      <c r="J12908">
        <v>6118.62</v>
      </c>
      <c r="M12908">
        <v>6118.62</v>
      </c>
      <c r="N12908">
        <f t="shared" si="201"/>
        <v>0</v>
      </c>
    </row>
    <row r="12909" spans="1:14" x14ac:dyDescent="0.2">
      <c r="A12909" t="s">
        <v>13067</v>
      </c>
      <c r="B12909" t="s">
        <v>36806</v>
      </c>
      <c r="I12909" t="s">
        <v>5</v>
      </c>
      <c r="J12909">
        <v>6017.04</v>
      </c>
      <c r="M12909">
        <v>6017.04</v>
      </c>
      <c r="N12909">
        <f t="shared" si="201"/>
        <v>0</v>
      </c>
    </row>
    <row r="12910" spans="1:14" x14ac:dyDescent="0.2">
      <c r="A12910" t="s">
        <v>13068</v>
      </c>
      <c r="B12910" t="s">
        <v>36806</v>
      </c>
      <c r="I12910" t="s">
        <v>5</v>
      </c>
      <c r="J12910">
        <v>5827.21</v>
      </c>
      <c r="M12910">
        <v>5827.21</v>
      </c>
      <c r="N12910">
        <f t="shared" si="201"/>
        <v>0</v>
      </c>
    </row>
    <row r="12911" spans="1:14" x14ac:dyDescent="0.2">
      <c r="A12911" t="s">
        <v>13069</v>
      </c>
      <c r="B12911" t="s">
        <v>36807</v>
      </c>
      <c r="I12911" t="s">
        <v>5</v>
      </c>
      <c r="J12911">
        <v>5426.16</v>
      </c>
      <c r="M12911">
        <v>5426.16</v>
      </c>
      <c r="N12911">
        <f t="shared" si="201"/>
        <v>0</v>
      </c>
    </row>
    <row r="12912" spans="1:14" x14ac:dyDescent="0.2">
      <c r="A12912" t="s">
        <v>13070</v>
      </c>
      <c r="B12912" t="s">
        <v>36807</v>
      </c>
      <c r="I12912" t="s">
        <v>5</v>
      </c>
      <c r="J12912">
        <v>5265.4</v>
      </c>
      <c r="M12912">
        <v>5265.4</v>
      </c>
      <c r="N12912">
        <f t="shared" si="201"/>
        <v>0</v>
      </c>
    </row>
    <row r="12913" spans="1:14" x14ac:dyDescent="0.2">
      <c r="A12913" t="s">
        <v>13071</v>
      </c>
      <c r="B12913" t="s">
        <v>36808</v>
      </c>
      <c r="I12913" t="s">
        <v>5</v>
      </c>
      <c r="J12913">
        <v>6815.95</v>
      </c>
      <c r="M12913">
        <v>6815.95</v>
      </c>
      <c r="N12913">
        <f t="shared" si="201"/>
        <v>0</v>
      </c>
    </row>
    <row r="12914" spans="1:14" x14ac:dyDescent="0.2">
      <c r="A12914" t="s">
        <v>13072</v>
      </c>
      <c r="B12914" t="s">
        <v>36808</v>
      </c>
      <c r="I12914" t="s">
        <v>5</v>
      </c>
      <c r="J12914">
        <v>6598.92</v>
      </c>
      <c r="M12914">
        <v>6598.92</v>
      </c>
      <c r="N12914">
        <f t="shared" si="201"/>
        <v>0</v>
      </c>
    </row>
    <row r="12915" spans="1:14" x14ac:dyDescent="0.2">
      <c r="A12915" t="s">
        <v>13073</v>
      </c>
      <c r="B12915" t="s">
        <v>36809</v>
      </c>
      <c r="I12915" t="s">
        <v>5</v>
      </c>
      <c r="J12915">
        <v>6196.29</v>
      </c>
      <c r="M12915">
        <v>6196.29</v>
      </c>
      <c r="N12915">
        <f t="shared" si="201"/>
        <v>0</v>
      </c>
    </row>
    <row r="12916" spans="1:14" x14ac:dyDescent="0.2">
      <c r="A12916" t="s">
        <v>13074</v>
      </c>
      <c r="B12916" t="s">
        <v>36809</v>
      </c>
      <c r="I12916" t="s">
        <v>5</v>
      </c>
      <c r="J12916">
        <v>5999.55</v>
      </c>
      <c r="M12916">
        <v>5999.55</v>
      </c>
      <c r="N12916">
        <f t="shared" si="201"/>
        <v>0</v>
      </c>
    </row>
    <row r="12917" spans="1:14" x14ac:dyDescent="0.2">
      <c r="A12917" t="s">
        <v>13075</v>
      </c>
      <c r="B12917" t="s">
        <v>36810</v>
      </c>
      <c r="I12917" t="s">
        <v>5</v>
      </c>
      <c r="J12917">
        <v>7201.57</v>
      </c>
      <c r="M12917">
        <v>7201.57</v>
      </c>
      <c r="N12917">
        <f t="shared" si="201"/>
        <v>0</v>
      </c>
    </row>
    <row r="12918" spans="1:14" x14ac:dyDescent="0.2">
      <c r="A12918" t="s">
        <v>13076</v>
      </c>
      <c r="B12918" t="s">
        <v>36810</v>
      </c>
      <c r="I12918" t="s">
        <v>5</v>
      </c>
      <c r="J12918">
        <v>7013.32</v>
      </c>
      <c r="M12918">
        <v>7013.32</v>
      </c>
      <c r="N12918">
        <f t="shared" si="201"/>
        <v>0</v>
      </c>
    </row>
    <row r="12919" spans="1:14" x14ac:dyDescent="0.2">
      <c r="A12919" t="s">
        <v>13077</v>
      </c>
      <c r="B12919" t="s">
        <v>36811</v>
      </c>
      <c r="I12919" t="s">
        <v>5</v>
      </c>
      <c r="J12919">
        <v>9177.3799999999992</v>
      </c>
      <c r="M12919">
        <v>9177.3799999999992</v>
      </c>
      <c r="N12919">
        <f t="shared" si="201"/>
        <v>0</v>
      </c>
    </row>
    <row r="12920" spans="1:14" x14ac:dyDescent="0.2">
      <c r="A12920" t="s">
        <v>13078</v>
      </c>
      <c r="B12920" t="s">
        <v>36811</v>
      </c>
      <c r="I12920" t="s">
        <v>5</v>
      </c>
      <c r="J12920">
        <v>8878.75</v>
      </c>
      <c r="M12920">
        <v>8878.75</v>
      </c>
      <c r="N12920">
        <f t="shared" si="201"/>
        <v>0</v>
      </c>
    </row>
    <row r="12921" spans="1:14" x14ac:dyDescent="0.2">
      <c r="A12921" t="s">
        <v>13079</v>
      </c>
      <c r="B12921" t="s">
        <v>36812</v>
      </c>
      <c r="I12921" t="s">
        <v>5</v>
      </c>
      <c r="J12921">
        <v>8203.25</v>
      </c>
      <c r="M12921">
        <v>8203.25</v>
      </c>
      <c r="N12921">
        <f t="shared" si="201"/>
        <v>0</v>
      </c>
    </row>
    <row r="12922" spans="1:14" x14ac:dyDescent="0.2">
      <c r="A12922" t="s">
        <v>13080</v>
      </c>
      <c r="B12922" t="s">
        <v>36812</v>
      </c>
      <c r="I12922" t="s">
        <v>5</v>
      </c>
      <c r="J12922">
        <v>7934.5</v>
      </c>
      <c r="M12922">
        <v>7934.5</v>
      </c>
      <c r="N12922">
        <f t="shared" si="201"/>
        <v>0</v>
      </c>
    </row>
    <row r="12923" spans="1:14" x14ac:dyDescent="0.2">
      <c r="A12923" t="s">
        <v>13081</v>
      </c>
      <c r="B12923" t="s">
        <v>36813</v>
      </c>
      <c r="I12923" t="s">
        <v>5</v>
      </c>
      <c r="J12923">
        <v>9703.08</v>
      </c>
      <c r="M12923">
        <v>9703.08</v>
      </c>
      <c r="N12923">
        <f t="shared" si="201"/>
        <v>0</v>
      </c>
    </row>
    <row r="12924" spans="1:14" x14ac:dyDescent="0.2">
      <c r="A12924" t="s">
        <v>13082</v>
      </c>
      <c r="B12924" t="s">
        <v>36813</v>
      </c>
      <c r="I12924" t="s">
        <v>5</v>
      </c>
      <c r="J12924">
        <v>9443.4</v>
      </c>
      <c r="M12924">
        <v>9443.4</v>
      </c>
      <c r="N12924">
        <f t="shared" si="201"/>
        <v>0</v>
      </c>
    </row>
    <row r="12925" spans="1:14" x14ac:dyDescent="0.2">
      <c r="A12925" t="s">
        <v>13083</v>
      </c>
      <c r="B12925" t="s">
        <v>36814</v>
      </c>
      <c r="I12925" t="s">
        <v>5</v>
      </c>
      <c r="J12925">
        <v>10745.06</v>
      </c>
      <c r="M12925">
        <v>10745.06</v>
      </c>
      <c r="N12925">
        <f t="shared" si="201"/>
        <v>0</v>
      </c>
    </row>
    <row r="12926" spans="1:14" x14ac:dyDescent="0.2">
      <c r="A12926" t="s">
        <v>13084</v>
      </c>
      <c r="B12926" t="s">
        <v>36814</v>
      </c>
      <c r="I12926" t="s">
        <v>5</v>
      </c>
      <c r="J12926">
        <v>10386.31</v>
      </c>
      <c r="M12926">
        <v>10386.31</v>
      </c>
      <c r="N12926">
        <f t="shared" si="201"/>
        <v>0</v>
      </c>
    </row>
    <row r="12927" spans="1:14" x14ac:dyDescent="0.2">
      <c r="A12927" t="s">
        <v>13085</v>
      </c>
      <c r="B12927" t="s">
        <v>36815</v>
      </c>
      <c r="I12927" t="s">
        <v>5</v>
      </c>
      <c r="J12927">
        <v>12174.82</v>
      </c>
      <c r="M12927">
        <v>12174.82</v>
      </c>
      <c r="N12927">
        <f t="shared" si="201"/>
        <v>0</v>
      </c>
    </row>
    <row r="12928" spans="1:14" x14ac:dyDescent="0.2">
      <c r="A12928" t="s">
        <v>13086</v>
      </c>
      <c r="B12928" t="s">
        <v>36815</v>
      </c>
      <c r="I12928" t="s">
        <v>5</v>
      </c>
      <c r="J12928">
        <v>11843.69</v>
      </c>
      <c r="M12928">
        <v>11843.69</v>
      </c>
      <c r="N12928">
        <f t="shared" si="201"/>
        <v>0</v>
      </c>
    </row>
    <row r="12929" spans="1:14" x14ac:dyDescent="0.2">
      <c r="A12929" t="s">
        <v>13087</v>
      </c>
      <c r="B12929" t="s">
        <v>36816</v>
      </c>
      <c r="I12929" t="s">
        <v>5</v>
      </c>
      <c r="J12929">
        <v>12727.49</v>
      </c>
      <c r="M12929">
        <v>12727.49</v>
      </c>
      <c r="N12929">
        <f t="shared" si="201"/>
        <v>0</v>
      </c>
    </row>
    <row r="12930" spans="1:14" x14ac:dyDescent="0.2">
      <c r="A12930" t="s">
        <v>13088</v>
      </c>
      <c r="B12930" t="s">
        <v>36816</v>
      </c>
      <c r="I12930" t="s">
        <v>5</v>
      </c>
      <c r="J12930">
        <v>12296.72</v>
      </c>
      <c r="M12930">
        <v>12296.72</v>
      </c>
      <c r="N12930">
        <f t="shared" si="201"/>
        <v>0</v>
      </c>
    </row>
    <row r="12931" spans="1:14" x14ac:dyDescent="0.2">
      <c r="A12931" t="s">
        <v>13089</v>
      </c>
      <c r="B12931" t="s">
        <v>36817</v>
      </c>
      <c r="I12931" t="s">
        <v>5</v>
      </c>
      <c r="J12931">
        <v>14551.61</v>
      </c>
      <c r="M12931">
        <v>14551.61</v>
      </c>
      <c r="N12931">
        <f t="shared" si="201"/>
        <v>0</v>
      </c>
    </row>
    <row r="12932" spans="1:14" x14ac:dyDescent="0.2">
      <c r="A12932" t="s">
        <v>13090</v>
      </c>
      <c r="B12932" t="s">
        <v>36817</v>
      </c>
      <c r="I12932" t="s">
        <v>5</v>
      </c>
      <c r="J12932">
        <v>14148.99</v>
      </c>
      <c r="M12932">
        <v>14148.99</v>
      </c>
      <c r="N12932">
        <f t="shared" ref="N12932:N12995" si="202">J12932-M12932</f>
        <v>0</v>
      </c>
    </row>
    <row r="12933" spans="1:14" x14ac:dyDescent="0.2">
      <c r="A12933" t="s">
        <v>13091</v>
      </c>
      <c r="B12933" t="s">
        <v>36818</v>
      </c>
      <c r="I12933" t="s">
        <v>5</v>
      </c>
      <c r="J12933">
        <v>16928.150000000001</v>
      </c>
      <c r="M12933">
        <v>16928.150000000001</v>
      </c>
      <c r="N12933">
        <f t="shared" si="202"/>
        <v>0</v>
      </c>
    </row>
    <row r="12934" spans="1:14" x14ac:dyDescent="0.2">
      <c r="A12934" t="s">
        <v>13092</v>
      </c>
      <c r="B12934" t="s">
        <v>36818</v>
      </c>
      <c r="I12934" t="s">
        <v>5</v>
      </c>
      <c r="J12934">
        <v>16454.080000000002</v>
      </c>
      <c r="M12934">
        <v>16454.080000000002</v>
      </c>
      <c r="N12934">
        <f t="shared" si="202"/>
        <v>0</v>
      </c>
    </row>
    <row r="12935" spans="1:14" x14ac:dyDescent="0.2">
      <c r="A12935" t="s">
        <v>13093</v>
      </c>
      <c r="B12935" t="s">
        <v>36819</v>
      </c>
      <c r="I12935" t="s">
        <v>5</v>
      </c>
      <c r="J12935">
        <v>19304.740000000002</v>
      </c>
      <c r="M12935">
        <v>19304.740000000002</v>
      </c>
      <c r="N12935">
        <f t="shared" si="202"/>
        <v>0</v>
      </c>
    </row>
    <row r="12936" spans="1:14" x14ac:dyDescent="0.2">
      <c r="A12936" t="s">
        <v>13094</v>
      </c>
      <c r="B12936" t="s">
        <v>36819</v>
      </c>
      <c r="I12936" t="s">
        <v>5</v>
      </c>
      <c r="J12936">
        <v>18759.21</v>
      </c>
      <c r="M12936">
        <v>18759.21</v>
      </c>
      <c r="N12936">
        <f t="shared" si="202"/>
        <v>0</v>
      </c>
    </row>
    <row r="12937" spans="1:14" x14ac:dyDescent="0.2">
      <c r="A12937" t="s">
        <v>13095</v>
      </c>
      <c r="B12937" t="s">
        <v>36820</v>
      </c>
      <c r="I12937" t="s">
        <v>5</v>
      </c>
      <c r="J12937">
        <v>21681.279999999999</v>
      </c>
      <c r="M12937">
        <v>21681.279999999999</v>
      </c>
      <c r="N12937">
        <f t="shared" si="202"/>
        <v>0</v>
      </c>
    </row>
    <row r="12938" spans="1:14" x14ac:dyDescent="0.2">
      <c r="A12938" t="s">
        <v>13096</v>
      </c>
      <c r="B12938" t="s">
        <v>36820</v>
      </c>
      <c r="I12938" t="s">
        <v>5</v>
      </c>
      <c r="J12938">
        <v>21064.3</v>
      </c>
      <c r="M12938">
        <v>21064.3</v>
      </c>
      <c r="N12938">
        <f t="shared" si="202"/>
        <v>0</v>
      </c>
    </row>
    <row r="12939" spans="1:14" x14ac:dyDescent="0.2">
      <c r="A12939" t="s">
        <v>13097</v>
      </c>
      <c r="B12939" t="s">
        <v>36821</v>
      </c>
      <c r="I12939" t="s">
        <v>5</v>
      </c>
      <c r="J12939">
        <v>24057.82</v>
      </c>
      <c r="M12939">
        <v>24057.82</v>
      </c>
      <c r="N12939">
        <f t="shared" si="202"/>
        <v>0</v>
      </c>
    </row>
    <row r="12940" spans="1:14" x14ac:dyDescent="0.2">
      <c r="A12940" t="s">
        <v>13098</v>
      </c>
      <c r="B12940" t="s">
        <v>36821</v>
      </c>
      <c r="I12940" t="s">
        <v>5</v>
      </c>
      <c r="J12940">
        <v>23369.39</v>
      </c>
      <c r="M12940">
        <v>23369.39</v>
      </c>
      <c r="N12940">
        <f t="shared" si="202"/>
        <v>0</v>
      </c>
    </row>
    <row r="12941" spans="1:14" x14ac:dyDescent="0.2">
      <c r="A12941" t="s">
        <v>13099</v>
      </c>
      <c r="B12941" t="s">
        <v>36822</v>
      </c>
      <c r="I12941" t="s">
        <v>5</v>
      </c>
      <c r="J12941">
        <v>26434.36</v>
      </c>
      <c r="M12941">
        <v>26434.36</v>
      </c>
      <c r="N12941">
        <f t="shared" si="202"/>
        <v>0</v>
      </c>
    </row>
    <row r="12942" spans="1:14" x14ac:dyDescent="0.2">
      <c r="A12942" t="s">
        <v>13100</v>
      </c>
      <c r="B12942" t="s">
        <v>36822</v>
      </c>
      <c r="I12942" t="s">
        <v>5</v>
      </c>
      <c r="J12942">
        <v>25674.47</v>
      </c>
      <c r="M12942">
        <v>25674.47</v>
      </c>
      <c r="N12942">
        <f t="shared" si="202"/>
        <v>0</v>
      </c>
    </row>
    <row r="12943" spans="1:14" x14ac:dyDescent="0.2">
      <c r="A12943" t="s">
        <v>13101</v>
      </c>
      <c r="B12943" t="s">
        <v>36823</v>
      </c>
      <c r="I12943" t="s">
        <v>5</v>
      </c>
      <c r="J12943">
        <v>1157.3900000000001</v>
      </c>
      <c r="M12943">
        <v>1157.3900000000001</v>
      </c>
      <c r="N12943">
        <f t="shared" si="202"/>
        <v>0</v>
      </c>
    </row>
    <row r="12944" spans="1:14" x14ac:dyDescent="0.2">
      <c r="A12944" t="s">
        <v>13102</v>
      </c>
      <c r="B12944" t="s">
        <v>36823</v>
      </c>
      <c r="I12944" t="s">
        <v>5</v>
      </c>
      <c r="J12944">
        <v>1114.54</v>
      </c>
      <c r="M12944">
        <v>1114.54</v>
      </c>
      <c r="N12944">
        <f t="shared" si="202"/>
        <v>0</v>
      </c>
    </row>
    <row r="12945" spans="1:14" x14ac:dyDescent="0.2">
      <c r="A12945" t="s">
        <v>13103</v>
      </c>
      <c r="B12945" t="s">
        <v>36824</v>
      </c>
      <c r="I12945" t="s">
        <v>5</v>
      </c>
      <c r="J12945">
        <v>1943.89</v>
      </c>
      <c r="M12945">
        <v>1943.89</v>
      </c>
      <c r="N12945">
        <f t="shared" si="202"/>
        <v>0</v>
      </c>
    </row>
    <row r="12946" spans="1:14" x14ac:dyDescent="0.2">
      <c r="A12946" t="s">
        <v>13104</v>
      </c>
      <c r="B12946" t="s">
        <v>36824</v>
      </c>
      <c r="I12946" t="s">
        <v>5</v>
      </c>
      <c r="J12946">
        <v>1882.59</v>
      </c>
      <c r="M12946">
        <v>1882.59</v>
      </c>
      <c r="N12946">
        <f t="shared" si="202"/>
        <v>0</v>
      </c>
    </row>
    <row r="12947" spans="1:14" x14ac:dyDescent="0.2">
      <c r="A12947" t="s">
        <v>13105</v>
      </c>
      <c r="B12947" t="s">
        <v>36825</v>
      </c>
      <c r="I12947" t="s">
        <v>5</v>
      </c>
      <c r="J12947">
        <v>2979.71</v>
      </c>
      <c r="M12947">
        <v>2979.71</v>
      </c>
      <c r="N12947">
        <f t="shared" si="202"/>
        <v>0</v>
      </c>
    </row>
    <row r="12948" spans="1:14" x14ac:dyDescent="0.2">
      <c r="A12948" t="s">
        <v>13106</v>
      </c>
      <c r="B12948" t="s">
        <v>36825</v>
      </c>
      <c r="I12948" t="s">
        <v>5</v>
      </c>
      <c r="J12948">
        <v>2898.68</v>
      </c>
      <c r="M12948">
        <v>2898.68</v>
      </c>
      <c r="N12948">
        <f t="shared" si="202"/>
        <v>0</v>
      </c>
    </row>
    <row r="12949" spans="1:14" x14ac:dyDescent="0.2">
      <c r="A12949" t="s">
        <v>13107</v>
      </c>
      <c r="B12949" t="s">
        <v>36826</v>
      </c>
      <c r="I12949" t="s">
        <v>5</v>
      </c>
      <c r="J12949">
        <v>3734.7</v>
      </c>
      <c r="M12949">
        <v>3734.7</v>
      </c>
      <c r="N12949">
        <f t="shared" si="202"/>
        <v>0</v>
      </c>
    </row>
    <row r="12950" spans="1:14" x14ac:dyDescent="0.2">
      <c r="A12950" t="s">
        <v>13108</v>
      </c>
      <c r="B12950" t="s">
        <v>36826</v>
      </c>
      <c r="I12950" t="s">
        <v>5</v>
      </c>
      <c r="J12950">
        <v>3627.96</v>
      </c>
      <c r="M12950">
        <v>3627.96</v>
      </c>
      <c r="N12950">
        <f t="shared" si="202"/>
        <v>0</v>
      </c>
    </row>
    <row r="12951" spans="1:14" x14ac:dyDescent="0.2">
      <c r="A12951" t="s">
        <v>13109</v>
      </c>
      <c r="B12951" t="s">
        <v>36827</v>
      </c>
      <c r="I12951" t="s">
        <v>5</v>
      </c>
      <c r="J12951">
        <v>7055.05</v>
      </c>
      <c r="M12951">
        <v>7055.05</v>
      </c>
      <c r="N12951">
        <f t="shared" si="202"/>
        <v>0</v>
      </c>
    </row>
    <row r="12952" spans="1:14" x14ac:dyDescent="0.2">
      <c r="A12952" t="s">
        <v>13110</v>
      </c>
      <c r="B12952" t="s">
        <v>36827</v>
      </c>
      <c r="I12952" t="s">
        <v>5</v>
      </c>
      <c r="J12952">
        <v>6914.43</v>
      </c>
      <c r="M12952">
        <v>6914.43</v>
      </c>
      <c r="N12952">
        <f t="shared" si="202"/>
        <v>0</v>
      </c>
    </row>
    <row r="12953" spans="1:14" x14ac:dyDescent="0.2">
      <c r="A12953" t="s">
        <v>13111</v>
      </c>
      <c r="B12953" t="s">
        <v>36828</v>
      </c>
      <c r="I12953" t="s">
        <v>5</v>
      </c>
      <c r="J12953">
        <v>776.87</v>
      </c>
      <c r="M12953">
        <v>776.87</v>
      </c>
      <c r="N12953">
        <f t="shared" si="202"/>
        <v>0</v>
      </c>
    </row>
    <row r="12954" spans="1:14" x14ac:dyDescent="0.2">
      <c r="A12954" t="s">
        <v>13112</v>
      </c>
      <c r="B12954" t="s">
        <v>36828</v>
      </c>
      <c r="I12954" t="s">
        <v>5</v>
      </c>
      <c r="J12954">
        <v>743.39</v>
      </c>
      <c r="M12954">
        <v>743.39</v>
      </c>
      <c r="N12954">
        <f t="shared" si="202"/>
        <v>0</v>
      </c>
    </row>
    <row r="12955" spans="1:14" x14ac:dyDescent="0.2">
      <c r="A12955" t="s">
        <v>13113</v>
      </c>
      <c r="B12955" t="s">
        <v>36829</v>
      </c>
      <c r="I12955" t="s">
        <v>5</v>
      </c>
      <c r="J12955">
        <v>985.18</v>
      </c>
      <c r="M12955">
        <v>985.18</v>
      </c>
      <c r="N12955">
        <f t="shared" si="202"/>
        <v>0</v>
      </c>
    </row>
    <row r="12956" spans="1:14" x14ac:dyDescent="0.2">
      <c r="A12956" t="s">
        <v>13114</v>
      </c>
      <c r="B12956" t="s">
        <v>36829</v>
      </c>
      <c r="I12956" t="s">
        <v>5</v>
      </c>
      <c r="J12956">
        <v>942.33</v>
      </c>
      <c r="M12956">
        <v>942.33</v>
      </c>
      <c r="N12956">
        <f t="shared" si="202"/>
        <v>0</v>
      </c>
    </row>
    <row r="12957" spans="1:14" x14ac:dyDescent="0.2">
      <c r="A12957" t="s">
        <v>13115</v>
      </c>
      <c r="B12957" t="s">
        <v>36830</v>
      </c>
      <c r="I12957" t="s">
        <v>5</v>
      </c>
      <c r="J12957">
        <v>1194.8499999999999</v>
      </c>
      <c r="M12957">
        <v>1194.8499999999999</v>
      </c>
      <c r="N12957">
        <f t="shared" si="202"/>
        <v>0</v>
      </c>
    </row>
    <row r="12958" spans="1:14" x14ac:dyDescent="0.2">
      <c r="A12958" t="s">
        <v>13116</v>
      </c>
      <c r="B12958" t="s">
        <v>36830</v>
      </c>
      <c r="I12958" t="s">
        <v>5</v>
      </c>
      <c r="J12958">
        <v>1142.6099999999999</v>
      </c>
      <c r="M12958">
        <v>1142.6099999999999</v>
      </c>
      <c r="N12958">
        <f t="shared" si="202"/>
        <v>0</v>
      </c>
    </row>
    <row r="12959" spans="1:14" x14ac:dyDescent="0.2">
      <c r="A12959" t="s">
        <v>13117</v>
      </c>
      <c r="B12959" t="s">
        <v>36831</v>
      </c>
      <c r="I12959" t="s">
        <v>5</v>
      </c>
      <c r="J12959">
        <v>1652.95</v>
      </c>
      <c r="M12959">
        <v>1652.95</v>
      </c>
      <c r="N12959">
        <f t="shared" si="202"/>
        <v>0</v>
      </c>
    </row>
    <row r="12960" spans="1:14" x14ac:dyDescent="0.2">
      <c r="A12960" t="s">
        <v>13118</v>
      </c>
      <c r="B12960" t="s">
        <v>36831</v>
      </c>
      <c r="I12960" t="s">
        <v>5</v>
      </c>
      <c r="J12960">
        <v>1591.65</v>
      </c>
      <c r="M12960">
        <v>1591.65</v>
      </c>
      <c r="N12960">
        <f t="shared" si="202"/>
        <v>0</v>
      </c>
    </row>
    <row r="12961" spans="1:14" x14ac:dyDescent="0.2">
      <c r="A12961" t="s">
        <v>13119</v>
      </c>
      <c r="B12961" t="s">
        <v>36832</v>
      </c>
      <c r="I12961" t="s">
        <v>5</v>
      </c>
      <c r="J12961">
        <v>1614.97</v>
      </c>
      <c r="M12961">
        <v>1614.97</v>
      </c>
      <c r="N12961">
        <f t="shared" si="202"/>
        <v>0</v>
      </c>
    </row>
    <row r="12962" spans="1:14" x14ac:dyDescent="0.2">
      <c r="A12962" t="s">
        <v>13120</v>
      </c>
      <c r="B12962" t="s">
        <v>36832</v>
      </c>
      <c r="I12962" t="s">
        <v>5</v>
      </c>
      <c r="J12962">
        <v>1543.96</v>
      </c>
      <c r="M12962">
        <v>1543.96</v>
      </c>
      <c r="N12962">
        <f t="shared" si="202"/>
        <v>0</v>
      </c>
    </row>
    <row r="12963" spans="1:14" x14ac:dyDescent="0.2">
      <c r="A12963" t="s">
        <v>13121</v>
      </c>
      <c r="B12963" t="s">
        <v>36833</v>
      </c>
      <c r="I12963" t="s">
        <v>5</v>
      </c>
      <c r="J12963">
        <v>1980.54</v>
      </c>
      <c r="M12963">
        <v>1980.54</v>
      </c>
      <c r="N12963">
        <f t="shared" si="202"/>
        <v>0</v>
      </c>
    </row>
    <row r="12964" spans="1:14" x14ac:dyDescent="0.2">
      <c r="A12964" t="s">
        <v>13122</v>
      </c>
      <c r="B12964" t="s">
        <v>36833</v>
      </c>
      <c r="I12964" t="s">
        <v>5</v>
      </c>
      <c r="J12964">
        <v>1908.98</v>
      </c>
      <c r="M12964">
        <v>1908.98</v>
      </c>
      <c r="N12964">
        <f t="shared" si="202"/>
        <v>0</v>
      </c>
    </row>
    <row r="12965" spans="1:14" x14ac:dyDescent="0.2">
      <c r="A12965" t="s">
        <v>13123</v>
      </c>
      <c r="B12965" t="s">
        <v>36834</v>
      </c>
      <c r="I12965" t="s">
        <v>5</v>
      </c>
      <c r="J12965">
        <v>2230.6</v>
      </c>
      <c r="M12965">
        <v>2230.6</v>
      </c>
      <c r="N12965">
        <f t="shared" si="202"/>
        <v>0</v>
      </c>
    </row>
    <row r="12966" spans="1:14" x14ac:dyDescent="0.2">
      <c r="A12966" t="s">
        <v>13124</v>
      </c>
      <c r="B12966" t="s">
        <v>36834</v>
      </c>
      <c r="I12966" t="s">
        <v>5</v>
      </c>
      <c r="J12966">
        <v>2131.4699999999998</v>
      </c>
      <c r="M12966">
        <v>2131.4699999999998</v>
      </c>
      <c r="N12966">
        <f t="shared" si="202"/>
        <v>0</v>
      </c>
    </row>
    <row r="12967" spans="1:14" x14ac:dyDescent="0.2">
      <c r="A12967" t="s">
        <v>13125</v>
      </c>
      <c r="B12967" t="s">
        <v>36835</v>
      </c>
      <c r="I12967" t="s">
        <v>5</v>
      </c>
      <c r="J12967">
        <v>2636.52</v>
      </c>
      <c r="M12967">
        <v>2636.52</v>
      </c>
      <c r="N12967">
        <f t="shared" si="202"/>
        <v>0</v>
      </c>
    </row>
    <row r="12968" spans="1:14" x14ac:dyDescent="0.2">
      <c r="A12968" t="s">
        <v>13126</v>
      </c>
      <c r="B12968" t="s">
        <v>36835</v>
      </c>
      <c r="I12968" t="s">
        <v>5</v>
      </c>
      <c r="J12968">
        <v>2544.5100000000002</v>
      </c>
      <c r="M12968">
        <v>2544.5100000000002</v>
      </c>
      <c r="N12968">
        <f t="shared" si="202"/>
        <v>0</v>
      </c>
    </row>
    <row r="12969" spans="1:14" x14ac:dyDescent="0.2">
      <c r="A12969" t="s">
        <v>13127</v>
      </c>
      <c r="B12969" t="s">
        <v>36836</v>
      </c>
      <c r="I12969" t="s">
        <v>5</v>
      </c>
      <c r="J12969">
        <v>2525.21</v>
      </c>
      <c r="M12969">
        <v>2525.21</v>
      </c>
      <c r="N12969">
        <f t="shared" si="202"/>
        <v>0</v>
      </c>
    </row>
    <row r="12970" spans="1:14" x14ac:dyDescent="0.2">
      <c r="A12970" t="s">
        <v>13128</v>
      </c>
      <c r="B12970" t="s">
        <v>36836</v>
      </c>
      <c r="I12970" t="s">
        <v>5</v>
      </c>
      <c r="J12970">
        <v>2444.41</v>
      </c>
      <c r="M12970">
        <v>2444.41</v>
      </c>
      <c r="N12970">
        <f t="shared" si="202"/>
        <v>0</v>
      </c>
    </row>
    <row r="12971" spans="1:14" x14ac:dyDescent="0.2">
      <c r="A12971" t="s">
        <v>13129</v>
      </c>
      <c r="B12971" t="s">
        <v>36837</v>
      </c>
      <c r="I12971" t="s">
        <v>5</v>
      </c>
      <c r="J12971">
        <v>2697.83</v>
      </c>
      <c r="M12971">
        <v>2697.83</v>
      </c>
      <c r="N12971">
        <f t="shared" si="202"/>
        <v>0</v>
      </c>
    </row>
    <row r="12972" spans="1:14" x14ac:dyDescent="0.2">
      <c r="A12972" t="s">
        <v>13130</v>
      </c>
      <c r="B12972" t="s">
        <v>36837</v>
      </c>
      <c r="I12972" t="s">
        <v>5</v>
      </c>
      <c r="J12972">
        <v>2579.94</v>
      </c>
      <c r="M12972">
        <v>2579.94</v>
      </c>
      <c r="N12972">
        <f t="shared" si="202"/>
        <v>0</v>
      </c>
    </row>
    <row r="12973" spans="1:14" x14ac:dyDescent="0.2">
      <c r="A12973" t="s">
        <v>13131</v>
      </c>
      <c r="B12973" t="s">
        <v>36838</v>
      </c>
      <c r="I12973" t="s">
        <v>5</v>
      </c>
      <c r="J12973">
        <v>3042.46</v>
      </c>
      <c r="M12973">
        <v>3042.46</v>
      </c>
      <c r="N12973">
        <f t="shared" si="202"/>
        <v>0</v>
      </c>
    </row>
    <row r="12974" spans="1:14" x14ac:dyDescent="0.2">
      <c r="A12974" t="s">
        <v>13132</v>
      </c>
      <c r="B12974" t="s">
        <v>36838</v>
      </c>
      <c r="I12974" t="s">
        <v>5</v>
      </c>
      <c r="J12974">
        <v>2929.95</v>
      </c>
      <c r="M12974">
        <v>2929.95</v>
      </c>
      <c r="N12974">
        <f t="shared" si="202"/>
        <v>0</v>
      </c>
    </row>
    <row r="12975" spans="1:14" x14ac:dyDescent="0.2">
      <c r="A12975" t="s">
        <v>13133</v>
      </c>
      <c r="B12975" t="s">
        <v>36839</v>
      </c>
      <c r="I12975" t="s">
        <v>5</v>
      </c>
      <c r="J12975">
        <v>2952.36</v>
      </c>
      <c r="M12975">
        <v>2952.36</v>
      </c>
      <c r="N12975">
        <f t="shared" si="202"/>
        <v>0</v>
      </c>
    </row>
    <row r="12976" spans="1:14" x14ac:dyDescent="0.2">
      <c r="A12976" t="s">
        <v>13134</v>
      </c>
      <c r="B12976" t="s">
        <v>36839</v>
      </c>
      <c r="I12976" t="s">
        <v>5</v>
      </c>
      <c r="J12976">
        <v>2857.73</v>
      </c>
      <c r="M12976">
        <v>2857.73</v>
      </c>
      <c r="N12976">
        <f t="shared" si="202"/>
        <v>0</v>
      </c>
    </row>
    <row r="12977" spans="1:14" x14ac:dyDescent="0.2">
      <c r="A12977" t="s">
        <v>13135</v>
      </c>
      <c r="B12977" t="s">
        <v>36840</v>
      </c>
      <c r="I12977" t="s">
        <v>5</v>
      </c>
      <c r="J12977">
        <v>3104.04</v>
      </c>
      <c r="M12977">
        <v>3104.04</v>
      </c>
      <c r="N12977">
        <f t="shared" si="202"/>
        <v>0</v>
      </c>
    </row>
    <row r="12978" spans="1:14" x14ac:dyDescent="0.2">
      <c r="A12978" t="s">
        <v>13136</v>
      </c>
      <c r="B12978" t="s">
        <v>36840</v>
      </c>
      <c r="I12978" t="s">
        <v>5</v>
      </c>
      <c r="J12978">
        <v>2967.39</v>
      </c>
      <c r="M12978">
        <v>2967.39</v>
      </c>
      <c r="N12978">
        <f t="shared" si="202"/>
        <v>0</v>
      </c>
    </row>
    <row r="12979" spans="1:14" x14ac:dyDescent="0.2">
      <c r="A12979" t="s">
        <v>13137</v>
      </c>
      <c r="B12979" t="s">
        <v>36841</v>
      </c>
      <c r="I12979" t="s">
        <v>5</v>
      </c>
      <c r="J12979">
        <v>3371.11</v>
      </c>
      <c r="M12979">
        <v>3371.11</v>
      </c>
      <c r="N12979">
        <f t="shared" si="202"/>
        <v>0</v>
      </c>
    </row>
    <row r="12980" spans="1:14" x14ac:dyDescent="0.2">
      <c r="A12980" t="s">
        <v>13138</v>
      </c>
      <c r="B12980" t="s">
        <v>36841</v>
      </c>
      <c r="I12980" t="s">
        <v>5</v>
      </c>
      <c r="J12980">
        <v>3248.36</v>
      </c>
      <c r="M12980">
        <v>3248.36</v>
      </c>
      <c r="N12980">
        <f t="shared" si="202"/>
        <v>0</v>
      </c>
    </row>
    <row r="12981" spans="1:14" x14ac:dyDescent="0.2">
      <c r="A12981" t="s">
        <v>13139</v>
      </c>
      <c r="B12981" t="s">
        <v>36842</v>
      </c>
      <c r="I12981" t="s">
        <v>5</v>
      </c>
      <c r="J12981">
        <v>3787.64</v>
      </c>
      <c r="M12981">
        <v>3787.64</v>
      </c>
      <c r="N12981">
        <f t="shared" si="202"/>
        <v>0</v>
      </c>
    </row>
    <row r="12982" spans="1:14" x14ac:dyDescent="0.2">
      <c r="A12982" t="s">
        <v>13140</v>
      </c>
      <c r="B12982" t="s">
        <v>36842</v>
      </c>
      <c r="I12982" t="s">
        <v>5</v>
      </c>
      <c r="J12982">
        <v>3665.8</v>
      </c>
      <c r="M12982">
        <v>3665.8</v>
      </c>
      <c r="N12982">
        <f t="shared" si="202"/>
        <v>0</v>
      </c>
    </row>
    <row r="12983" spans="1:14" x14ac:dyDescent="0.2">
      <c r="A12983" t="s">
        <v>13141</v>
      </c>
      <c r="B12983" t="s">
        <v>36843</v>
      </c>
      <c r="I12983" t="s">
        <v>5</v>
      </c>
      <c r="J12983">
        <v>3286.53</v>
      </c>
      <c r="M12983">
        <v>3286.53</v>
      </c>
      <c r="N12983">
        <f t="shared" si="202"/>
        <v>0</v>
      </c>
    </row>
    <row r="12984" spans="1:14" x14ac:dyDescent="0.2">
      <c r="A12984" t="s">
        <v>13142</v>
      </c>
      <c r="B12984" t="s">
        <v>36843</v>
      </c>
      <c r="I12984" t="s">
        <v>5</v>
      </c>
      <c r="J12984">
        <v>3179.78</v>
      </c>
      <c r="M12984">
        <v>3179.78</v>
      </c>
      <c r="N12984">
        <f t="shared" si="202"/>
        <v>0</v>
      </c>
    </row>
    <row r="12985" spans="1:14" x14ac:dyDescent="0.2">
      <c r="A12985" t="s">
        <v>13143</v>
      </c>
      <c r="B12985" t="s">
        <v>36844</v>
      </c>
      <c r="I12985" t="s">
        <v>5</v>
      </c>
      <c r="J12985">
        <v>4119.76</v>
      </c>
      <c r="M12985">
        <v>4119.76</v>
      </c>
      <c r="N12985">
        <f t="shared" si="202"/>
        <v>0</v>
      </c>
    </row>
    <row r="12986" spans="1:14" x14ac:dyDescent="0.2">
      <c r="A12986" t="s">
        <v>13144</v>
      </c>
      <c r="B12986" t="s">
        <v>36844</v>
      </c>
      <c r="I12986" t="s">
        <v>5</v>
      </c>
      <c r="J12986">
        <v>3936.19</v>
      </c>
      <c r="M12986">
        <v>3936.19</v>
      </c>
      <c r="N12986">
        <f t="shared" si="202"/>
        <v>0</v>
      </c>
    </row>
    <row r="12987" spans="1:14" x14ac:dyDescent="0.2">
      <c r="A12987" t="s">
        <v>13145</v>
      </c>
      <c r="B12987" t="s">
        <v>36845</v>
      </c>
      <c r="I12987" t="s">
        <v>5</v>
      </c>
      <c r="J12987">
        <v>4404.2</v>
      </c>
      <c r="M12987">
        <v>4404.2</v>
      </c>
      <c r="N12987">
        <f t="shared" si="202"/>
        <v>0</v>
      </c>
    </row>
    <row r="12988" spans="1:14" x14ac:dyDescent="0.2">
      <c r="A12988" t="s">
        <v>13146</v>
      </c>
      <c r="B12988" t="s">
        <v>36845</v>
      </c>
      <c r="I12988" t="s">
        <v>5</v>
      </c>
      <c r="J12988">
        <v>4240.49</v>
      </c>
      <c r="M12988">
        <v>4240.49</v>
      </c>
      <c r="N12988">
        <f t="shared" si="202"/>
        <v>0</v>
      </c>
    </row>
    <row r="12989" spans="1:14" x14ac:dyDescent="0.2">
      <c r="A12989" t="s">
        <v>13147</v>
      </c>
      <c r="B12989" t="s">
        <v>36846</v>
      </c>
      <c r="I12989" t="s">
        <v>5</v>
      </c>
      <c r="J12989">
        <v>4204.2299999999996</v>
      </c>
      <c r="M12989">
        <v>4204.2299999999996</v>
      </c>
      <c r="N12989">
        <f t="shared" si="202"/>
        <v>0</v>
      </c>
    </row>
    <row r="12990" spans="1:14" x14ac:dyDescent="0.2">
      <c r="A12990" t="s">
        <v>13148</v>
      </c>
      <c r="B12990" t="s">
        <v>36846</v>
      </c>
      <c r="I12990" t="s">
        <v>5</v>
      </c>
      <c r="J12990">
        <v>4068.79</v>
      </c>
      <c r="M12990">
        <v>4068.79</v>
      </c>
      <c r="N12990">
        <f t="shared" si="202"/>
        <v>0</v>
      </c>
    </row>
    <row r="12991" spans="1:14" x14ac:dyDescent="0.2">
      <c r="A12991" t="s">
        <v>13149</v>
      </c>
      <c r="B12991" t="s">
        <v>36847</v>
      </c>
      <c r="I12991" t="s">
        <v>5</v>
      </c>
      <c r="J12991">
        <v>3917.78</v>
      </c>
      <c r="M12991">
        <v>3917.78</v>
      </c>
      <c r="N12991">
        <f t="shared" si="202"/>
        <v>0</v>
      </c>
    </row>
    <row r="12992" spans="1:14" x14ac:dyDescent="0.2">
      <c r="A12992" t="s">
        <v>13150</v>
      </c>
      <c r="B12992" t="s">
        <v>36847</v>
      </c>
      <c r="I12992" t="s">
        <v>5</v>
      </c>
      <c r="J12992">
        <v>3793.02</v>
      </c>
      <c r="M12992">
        <v>3793.02</v>
      </c>
      <c r="N12992">
        <f t="shared" si="202"/>
        <v>0</v>
      </c>
    </row>
    <row r="12993" spans="1:14" x14ac:dyDescent="0.2">
      <c r="A12993" t="s">
        <v>13151</v>
      </c>
      <c r="B12993" t="s">
        <v>36848</v>
      </c>
      <c r="I12993" t="s">
        <v>5</v>
      </c>
      <c r="J12993">
        <v>4622.91</v>
      </c>
      <c r="M12993">
        <v>4622.91</v>
      </c>
      <c r="N12993">
        <f t="shared" si="202"/>
        <v>0</v>
      </c>
    </row>
    <row r="12994" spans="1:14" x14ac:dyDescent="0.2">
      <c r="A12994" t="s">
        <v>13152</v>
      </c>
      <c r="B12994" t="s">
        <v>36848</v>
      </c>
      <c r="I12994" t="s">
        <v>5</v>
      </c>
      <c r="J12994">
        <v>4473.88</v>
      </c>
      <c r="M12994">
        <v>4473.88</v>
      </c>
      <c r="N12994">
        <f t="shared" si="202"/>
        <v>0</v>
      </c>
    </row>
    <row r="12995" spans="1:14" x14ac:dyDescent="0.2">
      <c r="A12995" t="s">
        <v>13153</v>
      </c>
      <c r="B12995" t="s">
        <v>36849</v>
      </c>
      <c r="I12995" t="s">
        <v>5</v>
      </c>
      <c r="J12995">
        <v>4548.8900000000003</v>
      </c>
      <c r="M12995">
        <v>4548.8900000000003</v>
      </c>
      <c r="N12995">
        <f t="shared" si="202"/>
        <v>0</v>
      </c>
    </row>
    <row r="12996" spans="1:14" x14ac:dyDescent="0.2">
      <c r="A12996" t="s">
        <v>13154</v>
      </c>
      <c r="B12996" t="s">
        <v>36849</v>
      </c>
      <c r="I12996" t="s">
        <v>5</v>
      </c>
      <c r="J12996">
        <v>4406.1400000000003</v>
      </c>
      <c r="M12996">
        <v>4406.1400000000003</v>
      </c>
      <c r="N12996">
        <f t="shared" ref="N12996:N13059" si="203">J12996-M12996</f>
        <v>0</v>
      </c>
    </row>
    <row r="12997" spans="1:14" x14ac:dyDescent="0.2">
      <c r="A12997" t="s">
        <v>13155</v>
      </c>
      <c r="B12997" t="s">
        <v>36850</v>
      </c>
      <c r="I12997" t="s">
        <v>5</v>
      </c>
      <c r="J12997">
        <v>6019.68</v>
      </c>
      <c r="M12997">
        <v>6019.68</v>
      </c>
      <c r="N12997">
        <f t="shared" si="203"/>
        <v>0</v>
      </c>
    </row>
    <row r="12998" spans="1:14" x14ac:dyDescent="0.2">
      <c r="A12998" t="s">
        <v>13156</v>
      </c>
      <c r="B12998" t="s">
        <v>36850</v>
      </c>
      <c r="I12998" t="s">
        <v>5</v>
      </c>
      <c r="J12998">
        <v>5794.52</v>
      </c>
      <c r="M12998">
        <v>5794.52</v>
      </c>
      <c r="N12998">
        <f t="shared" si="203"/>
        <v>0</v>
      </c>
    </row>
    <row r="12999" spans="1:14" x14ac:dyDescent="0.2">
      <c r="A12999" t="s">
        <v>13157</v>
      </c>
      <c r="B12999" t="s">
        <v>36851</v>
      </c>
      <c r="I12999" t="s">
        <v>5</v>
      </c>
      <c r="J12999">
        <v>5821.3</v>
      </c>
      <c r="M12999">
        <v>5821.3</v>
      </c>
      <c r="N12999">
        <f t="shared" si="203"/>
        <v>0</v>
      </c>
    </row>
    <row r="13000" spans="1:14" x14ac:dyDescent="0.2">
      <c r="A13000" t="s">
        <v>13158</v>
      </c>
      <c r="B13000" t="s">
        <v>36851</v>
      </c>
      <c r="I13000" t="s">
        <v>5</v>
      </c>
      <c r="J13000">
        <v>5631.46</v>
      </c>
      <c r="M13000">
        <v>5631.46</v>
      </c>
      <c r="N13000">
        <f t="shared" si="203"/>
        <v>0</v>
      </c>
    </row>
    <row r="13001" spans="1:14" x14ac:dyDescent="0.2">
      <c r="A13001" t="s">
        <v>13159</v>
      </c>
      <c r="B13001" t="s">
        <v>36852</v>
      </c>
      <c r="I13001" t="s">
        <v>5</v>
      </c>
      <c r="J13001">
        <v>5179.08</v>
      </c>
      <c r="M13001">
        <v>5179.08</v>
      </c>
      <c r="N13001">
        <f t="shared" si="203"/>
        <v>0</v>
      </c>
    </row>
    <row r="13002" spans="1:14" x14ac:dyDescent="0.2">
      <c r="A13002" t="s">
        <v>13160</v>
      </c>
      <c r="B13002" t="s">
        <v>36852</v>
      </c>
      <c r="I13002" t="s">
        <v>5</v>
      </c>
      <c r="J13002">
        <v>5018.3100000000004</v>
      </c>
      <c r="M13002">
        <v>5018.3100000000004</v>
      </c>
      <c r="N13002">
        <f t="shared" si="203"/>
        <v>0</v>
      </c>
    </row>
    <row r="13003" spans="1:14" x14ac:dyDescent="0.2">
      <c r="A13003" t="s">
        <v>13161</v>
      </c>
      <c r="B13003" t="s">
        <v>36853</v>
      </c>
      <c r="I13003" t="s">
        <v>5</v>
      </c>
      <c r="J13003">
        <v>6620.21</v>
      </c>
      <c r="M13003">
        <v>6620.21</v>
      </c>
      <c r="N13003">
        <f t="shared" si="203"/>
        <v>0</v>
      </c>
    </row>
    <row r="13004" spans="1:14" x14ac:dyDescent="0.2">
      <c r="A13004" t="s">
        <v>13162</v>
      </c>
      <c r="B13004" t="s">
        <v>36853</v>
      </c>
      <c r="I13004" t="s">
        <v>5</v>
      </c>
      <c r="J13004">
        <v>6403.17</v>
      </c>
      <c r="M13004">
        <v>6403.17</v>
      </c>
      <c r="N13004">
        <f t="shared" si="203"/>
        <v>0</v>
      </c>
    </row>
    <row r="13005" spans="1:14" x14ac:dyDescent="0.2">
      <c r="A13005" t="s">
        <v>13163</v>
      </c>
      <c r="B13005" t="s">
        <v>36854</v>
      </c>
      <c r="I13005" t="s">
        <v>5</v>
      </c>
      <c r="J13005">
        <v>5949.2</v>
      </c>
      <c r="M13005">
        <v>5949.2</v>
      </c>
      <c r="N13005">
        <f t="shared" si="203"/>
        <v>0</v>
      </c>
    </row>
    <row r="13006" spans="1:14" x14ac:dyDescent="0.2">
      <c r="A13006" t="s">
        <v>13164</v>
      </c>
      <c r="B13006" t="s">
        <v>36854</v>
      </c>
      <c r="I13006" t="s">
        <v>5</v>
      </c>
      <c r="J13006">
        <v>5752.46</v>
      </c>
      <c r="M13006">
        <v>5752.46</v>
      </c>
      <c r="N13006">
        <f t="shared" si="203"/>
        <v>0</v>
      </c>
    </row>
    <row r="13007" spans="1:14" x14ac:dyDescent="0.2">
      <c r="A13007" t="s">
        <v>13165</v>
      </c>
      <c r="B13007" t="s">
        <v>36855</v>
      </c>
      <c r="I13007" t="s">
        <v>5</v>
      </c>
      <c r="J13007">
        <v>6954.48</v>
      </c>
      <c r="M13007">
        <v>6954.48</v>
      </c>
      <c r="N13007">
        <f t="shared" si="203"/>
        <v>0</v>
      </c>
    </row>
    <row r="13008" spans="1:14" x14ac:dyDescent="0.2">
      <c r="A13008" t="s">
        <v>13166</v>
      </c>
      <c r="B13008" t="s">
        <v>36855</v>
      </c>
      <c r="I13008" t="s">
        <v>5</v>
      </c>
      <c r="J13008">
        <v>6766.24</v>
      </c>
      <c r="M13008">
        <v>6766.24</v>
      </c>
      <c r="N13008">
        <f t="shared" si="203"/>
        <v>0</v>
      </c>
    </row>
    <row r="13009" spans="1:14" x14ac:dyDescent="0.2">
      <c r="A13009" t="s">
        <v>13167</v>
      </c>
      <c r="B13009" t="s">
        <v>36856</v>
      </c>
      <c r="I13009" t="s">
        <v>5</v>
      </c>
      <c r="J13009">
        <v>9016.93</v>
      </c>
      <c r="M13009">
        <v>9016.93</v>
      </c>
      <c r="N13009">
        <f t="shared" si="203"/>
        <v>0</v>
      </c>
    </row>
    <row r="13010" spans="1:14" x14ac:dyDescent="0.2">
      <c r="A13010" t="s">
        <v>13168</v>
      </c>
      <c r="B13010" t="s">
        <v>36856</v>
      </c>
      <c r="I13010" t="s">
        <v>5</v>
      </c>
      <c r="J13010">
        <v>8718.2999999999993</v>
      </c>
      <c r="M13010">
        <v>8718.2999999999993</v>
      </c>
      <c r="N13010">
        <f t="shared" si="203"/>
        <v>0</v>
      </c>
    </row>
    <row r="13011" spans="1:14" x14ac:dyDescent="0.2">
      <c r="A13011" t="s">
        <v>13169</v>
      </c>
      <c r="B13011" t="s">
        <v>36857</v>
      </c>
      <c r="I13011" t="s">
        <v>5</v>
      </c>
      <c r="J13011">
        <v>7956.17</v>
      </c>
      <c r="M13011">
        <v>7956.17</v>
      </c>
      <c r="N13011">
        <f t="shared" si="203"/>
        <v>0</v>
      </c>
    </row>
    <row r="13012" spans="1:14" x14ac:dyDescent="0.2">
      <c r="A13012" t="s">
        <v>13170</v>
      </c>
      <c r="B13012" t="s">
        <v>36857</v>
      </c>
      <c r="I13012" t="s">
        <v>5</v>
      </c>
      <c r="J13012">
        <v>7687.41</v>
      </c>
      <c r="M13012">
        <v>7687.41</v>
      </c>
      <c r="N13012">
        <f t="shared" si="203"/>
        <v>0</v>
      </c>
    </row>
    <row r="13013" spans="1:14" x14ac:dyDescent="0.2">
      <c r="A13013" t="s">
        <v>13171</v>
      </c>
      <c r="B13013" t="s">
        <v>36858</v>
      </c>
      <c r="I13013" t="s">
        <v>5</v>
      </c>
      <c r="J13013">
        <v>9173.61</v>
      </c>
      <c r="M13013">
        <v>9173.61</v>
      </c>
      <c r="N13013">
        <f t="shared" si="203"/>
        <v>0</v>
      </c>
    </row>
    <row r="13014" spans="1:14" x14ac:dyDescent="0.2">
      <c r="A13014" t="s">
        <v>13172</v>
      </c>
      <c r="B13014" t="s">
        <v>36858</v>
      </c>
      <c r="I13014" t="s">
        <v>5</v>
      </c>
      <c r="J13014">
        <v>8913.93</v>
      </c>
      <c r="M13014">
        <v>8913.93</v>
      </c>
      <c r="N13014">
        <f t="shared" si="203"/>
        <v>0</v>
      </c>
    </row>
    <row r="13015" spans="1:14" x14ac:dyDescent="0.2">
      <c r="A13015" t="s">
        <v>13173</v>
      </c>
      <c r="B13015" t="s">
        <v>36859</v>
      </c>
      <c r="I13015" t="s">
        <v>5</v>
      </c>
      <c r="J13015">
        <v>10521.51</v>
      </c>
      <c r="M13015">
        <v>10521.51</v>
      </c>
      <c r="N13015">
        <f t="shared" si="203"/>
        <v>0</v>
      </c>
    </row>
    <row r="13016" spans="1:14" x14ac:dyDescent="0.2">
      <c r="A13016" t="s">
        <v>13174</v>
      </c>
      <c r="B13016" t="s">
        <v>36859</v>
      </c>
      <c r="I13016" t="s">
        <v>5</v>
      </c>
      <c r="J13016">
        <v>10162.75</v>
      </c>
      <c r="M13016">
        <v>10162.75</v>
      </c>
      <c r="N13016">
        <f t="shared" si="203"/>
        <v>0</v>
      </c>
    </row>
    <row r="13017" spans="1:14" x14ac:dyDescent="0.2">
      <c r="A13017" t="s">
        <v>13175</v>
      </c>
      <c r="B13017" t="s">
        <v>36860</v>
      </c>
      <c r="I13017" t="s">
        <v>5</v>
      </c>
      <c r="J13017">
        <v>11832.53</v>
      </c>
      <c r="M13017">
        <v>11832.53</v>
      </c>
      <c r="N13017">
        <f t="shared" si="203"/>
        <v>0</v>
      </c>
    </row>
    <row r="13018" spans="1:14" x14ac:dyDescent="0.2">
      <c r="A13018" t="s">
        <v>13176</v>
      </c>
      <c r="B13018" t="s">
        <v>36860</v>
      </c>
      <c r="I13018" t="s">
        <v>5</v>
      </c>
      <c r="J13018">
        <v>11501.4</v>
      </c>
      <c r="M13018">
        <v>11501.4</v>
      </c>
      <c r="N13018">
        <f t="shared" si="203"/>
        <v>0</v>
      </c>
    </row>
    <row r="13019" spans="1:14" x14ac:dyDescent="0.2">
      <c r="A13019" t="s">
        <v>13177</v>
      </c>
      <c r="B13019" t="s">
        <v>36861</v>
      </c>
      <c r="I13019" t="s">
        <v>5</v>
      </c>
      <c r="J13019">
        <v>12947.84</v>
      </c>
      <c r="M13019">
        <v>12947.84</v>
      </c>
      <c r="N13019">
        <f t="shared" si="203"/>
        <v>0</v>
      </c>
    </row>
    <row r="13020" spans="1:14" x14ac:dyDescent="0.2">
      <c r="A13020" t="s">
        <v>13178</v>
      </c>
      <c r="B13020" t="s">
        <v>36861</v>
      </c>
      <c r="I13020" t="s">
        <v>5</v>
      </c>
      <c r="J13020">
        <v>12517.07</v>
      </c>
      <c r="M13020">
        <v>12517.07</v>
      </c>
      <c r="N13020">
        <f t="shared" si="203"/>
        <v>0</v>
      </c>
    </row>
    <row r="13021" spans="1:14" x14ac:dyDescent="0.2">
      <c r="A13021" t="s">
        <v>13179</v>
      </c>
      <c r="B13021" t="s">
        <v>36862</v>
      </c>
      <c r="I13021" t="s">
        <v>5</v>
      </c>
      <c r="J13021">
        <v>13914.11</v>
      </c>
      <c r="M13021">
        <v>13914.11</v>
      </c>
      <c r="N13021">
        <f t="shared" si="203"/>
        <v>0</v>
      </c>
    </row>
    <row r="13022" spans="1:14" x14ac:dyDescent="0.2">
      <c r="A13022" t="s">
        <v>13180</v>
      </c>
      <c r="B13022" t="s">
        <v>36862</v>
      </c>
      <c r="I13022" t="s">
        <v>5</v>
      </c>
      <c r="J13022">
        <v>13511.49</v>
      </c>
      <c r="M13022">
        <v>13511.49</v>
      </c>
      <c r="N13022">
        <f t="shared" si="203"/>
        <v>0</v>
      </c>
    </row>
    <row r="13023" spans="1:14" x14ac:dyDescent="0.2">
      <c r="A13023" t="s">
        <v>13181</v>
      </c>
      <c r="B13023" t="s">
        <v>36863</v>
      </c>
      <c r="I13023" t="s">
        <v>5</v>
      </c>
      <c r="J13023">
        <v>16284.23</v>
      </c>
      <c r="M13023">
        <v>16284.23</v>
      </c>
      <c r="N13023">
        <f t="shared" si="203"/>
        <v>0</v>
      </c>
    </row>
    <row r="13024" spans="1:14" x14ac:dyDescent="0.2">
      <c r="A13024" t="s">
        <v>13182</v>
      </c>
      <c r="B13024" t="s">
        <v>36863</v>
      </c>
      <c r="I13024" t="s">
        <v>5</v>
      </c>
      <c r="J13024">
        <v>15810.16</v>
      </c>
      <c r="M13024">
        <v>15810.16</v>
      </c>
      <c r="N13024">
        <f t="shared" si="203"/>
        <v>0</v>
      </c>
    </row>
    <row r="13025" spans="1:14" x14ac:dyDescent="0.2">
      <c r="A13025" t="s">
        <v>13183</v>
      </c>
      <c r="B13025" t="s">
        <v>36864</v>
      </c>
      <c r="I13025" t="s">
        <v>5</v>
      </c>
      <c r="J13025">
        <v>18654.400000000001</v>
      </c>
      <c r="M13025">
        <v>18654.400000000001</v>
      </c>
      <c r="N13025">
        <f t="shared" si="203"/>
        <v>0</v>
      </c>
    </row>
    <row r="13026" spans="1:14" x14ac:dyDescent="0.2">
      <c r="A13026" t="s">
        <v>13184</v>
      </c>
      <c r="B13026" t="s">
        <v>36864</v>
      </c>
      <c r="I13026" t="s">
        <v>5</v>
      </c>
      <c r="J13026">
        <v>18108.87</v>
      </c>
      <c r="M13026">
        <v>18108.87</v>
      </c>
      <c r="N13026">
        <f t="shared" si="203"/>
        <v>0</v>
      </c>
    </row>
    <row r="13027" spans="1:14" x14ac:dyDescent="0.2">
      <c r="A13027" t="s">
        <v>13185</v>
      </c>
      <c r="B13027" t="s">
        <v>36865</v>
      </c>
      <c r="I13027" t="s">
        <v>5</v>
      </c>
      <c r="J13027">
        <v>21024.52</v>
      </c>
      <c r="M13027">
        <v>21024.52</v>
      </c>
      <c r="N13027">
        <f t="shared" si="203"/>
        <v>0</v>
      </c>
    </row>
    <row r="13028" spans="1:14" x14ac:dyDescent="0.2">
      <c r="A13028" t="s">
        <v>13186</v>
      </c>
      <c r="B13028" t="s">
        <v>36865</v>
      </c>
      <c r="I13028" t="s">
        <v>5</v>
      </c>
      <c r="J13028">
        <v>20407.54</v>
      </c>
      <c r="M13028">
        <v>20407.54</v>
      </c>
      <c r="N13028">
        <f t="shared" si="203"/>
        <v>0</v>
      </c>
    </row>
    <row r="13029" spans="1:14" x14ac:dyDescent="0.2">
      <c r="A13029" t="s">
        <v>13187</v>
      </c>
      <c r="B13029" t="s">
        <v>36866</v>
      </c>
      <c r="I13029" t="s">
        <v>5</v>
      </c>
      <c r="J13029">
        <v>23394.65</v>
      </c>
      <c r="M13029">
        <v>23394.65</v>
      </c>
      <c r="N13029">
        <f t="shared" si="203"/>
        <v>0</v>
      </c>
    </row>
    <row r="13030" spans="1:14" x14ac:dyDescent="0.2">
      <c r="A13030" t="s">
        <v>13188</v>
      </c>
      <c r="B13030" t="s">
        <v>36866</v>
      </c>
      <c r="I13030" t="s">
        <v>5</v>
      </c>
      <c r="J13030">
        <v>22706.21</v>
      </c>
      <c r="M13030">
        <v>22706.21</v>
      </c>
      <c r="N13030">
        <f t="shared" si="203"/>
        <v>0</v>
      </c>
    </row>
    <row r="13031" spans="1:14" x14ac:dyDescent="0.2">
      <c r="A13031" t="s">
        <v>13189</v>
      </c>
      <c r="B13031" t="s">
        <v>36867</v>
      </c>
      <c r="I13031" t="s">
        <v>5</v>
      </c>
      <c r="J13031">
        <v>25764.77</v>
      </c>
      <c r="M13031">
        <v>25764.77</v>
      </c>
      <c r="N13031">
        <f t="shared" si="203"/>
        <v>0</v>
      </c>
    </row>
    <row r="13032" spans="1:14" x14ac:dyDescent="0.2">
      <c r="A13032" t="s">
        <v>13190</v>
      </c>
      <c r="B13032" t="s">
        <v>36867</v>
      </c>
      <c r="I13032" t="s">
        <v>5</v>
      </c>
      <c r="J13032">
        <v>25004.880000000001</v>
      </c>
      <c r="M13032">
        <v>25004.880000000001</v>
      </c>
      <c r="N13032">
        <f t="shared" si="203"/>
        <v>0</v>
      </c>
    </row>
    <row r="13033" spans="1:14" x14ac:dyDescent="0.2">
      <c r="A13033" t="s">
        <v>13191</v>
      </c>
      <c r="B13033" t="s">
        <v>36868</v>
      </c>
      <c r="I13033" t="s">
        <v>4</v>
      </c>
      <c r="J13033">
        <v>54.34</v>
      </c>
      <c r="M13033">
        <v>54.34</v>
      </c>
      <c r="N13033">
        <f t="shared" si="203"/>
        <v>0</v>
      </c>
    </row>
    <row r="13034" spans="1:14" x14ac:dyDescent="0.2">
      <c r="A13034" t="s">
        <v>13192</v>
      </c>
      <c r="B13034" t="s">
        <v>36868</v>
      </c>
      <c r="I13034" t="s">
        <v>4</v>
      </c>
      <c r="J13034">
        <v>51.58</v>
      </c>
      <c r="M13034">
        <v>51.58</v>
      </c>
      <c r="N13034">
        <f t="shared" si="203"/>
        <v>0</v>
      </c>
    </row>
    <row r="13035" spans="1:14" x14ac:dyDescent="0.2">
      <c r="A13035" t="s">
        <v>13193</v>
      </c>
      <c r="B13035" t="s">
        <v>36869</v>
      </c>
      <c r="I13035" t="s">
        <v>4</v>
      </c>
      <c r="J13035">
        <v>75.63</v>
      </c>
      <c r="M13035">
        <v>75.63</v>
      </c>
      <c r="N13035">
        <f t="shared" si="203"/>
        <v>0</v>
      </c>
    </row>
    <row r="13036" spans="1:14" x14ac:dyDescent="0.2">
      <c r="A13036" t="s">
        <v>13194</v>
      </c>
      <c r="B13036" t="s">
        <v>36869</v>
      </c>
      <c r="I13036" t="s">
        <v>4</v>
      </c>
      <c r="J13036">
        <v>71.62</v>
      </c>
      <c r="M13036">
        <v>71.62</v>
      </c>
      <c r="N13036">
        <f t="shared" si="203"/>
        <v>0</v>
      </c>
    </row>
    <row r="13037" spans="1:14" x14ac:dyDescent="0.2">
      <c r="A13037" t="s">
        <v>13195</v>
      </c>
      <c r="B13037" t="s">
        <v>36870</v>
      </c>
      <c r="I13037" t="s">
        <v>4</v>
      </c>
      <c r="J13037">
        <v>103.2</v>
      </c>
      <c r="M13037">
        <v>103.2</v>
      </c>
      <c r="N13037">
        <f t="shared" si="203"/>
        <v>0</v>
      </c>
    </row>
    <row r="13038" spans="1:14" x14ac:dyDescent="0.2">
      <c r="A13038" t="s">
        <v>13196</v>
      </c>
      <c r="B13038" t="s">
        <v>36870</v>
      </c>
      <c r="I13038" t="s">
        <v>4</v>
      </c>
      <c r="J13038">
        <v>98.06</v>
      </c>
      <c r="M13038">
        <v>98.06</v>
      </c>
      <c r="N13038">
        <f t="shared" si="203"/>
        <v>0</v>
      </c>
    </row>
    <row r="13039" spans="1:14" x14ac:dyDescent="0.2">
      <c r="A13039" t="s">
        <v>13197</v>
      </c>
      <c r="B13039" t="s">
        <v>36871</v>
      </c>
      <c r="I13039" t="s">
        <v>4</v>
      </c>
      <c r="J13039">
        <v>122.91</v>
      </c>
      <c r="M13039">
        <v>122.91</v>
      </c>
      <c r="N13039">
        <f t="shared" si="203"/>
        <v>0</v>
      </c>
    </row>
    <row r="13040" spans="1:14" x14ac:dyDescent="0.2">
      <c r="A13040" t="s">
        <v>13198</v>
      </c>
      <c r="B13040" t="s">
        <v>36871</v>
      </c>
      <c r="I13040" t="s">
        <v>4</v>
      </c>
      <c r="J13040">
        <v>116.63</v>
      </c>
      <c r="M13040">
        <v>116.63</v>
      </c>
      <c r="N13040">
        <f t="shared" si="203"/>
        <v>0</v>
      </c>
    </row>
    <row r="13041" spans="1:14" x14ac:dyDescent="0.2">
      <c r="A13041" t="s">
        <v>13199</v>
      </c>
      <c r="B13041" t="s">
        <v>36872</v>
      </c>
      <c r="I13041" t="s">
        <v>4</v>
      </c>
      <c r="J13041">
        <v>150.1</v>
      </c>
      <c r="M13041">
        <v>150.1</v>
      </c>
      <c r="N13041">
        <f t="shared" si="203"/>
        <v>0</v>
      </c>
    </row>
    <row r="13042" spans="1:14" x14ac:dyDescent="0.2">
      <c r="A13042" t="s">
        <v>13200</v>
      </c>
      <c r="B13042" t="s">
        <v>36872</v>
      </c>
      <c r="I13042" t="s">
        <v>4</v>
      </c>
      <c r="J13042">
        <v>142.88</v>
      </c>
      <c r="M13042">
        <v>142.88</v>
      </c>
      <c r="N13042">
        <f t="shared" si="203"/>
        <v>0</v>
      </c>
    </row>
    <row r="13043" spans="1:14" x14ac:dyDescent="0.2">
      <c r="A13043" t="s">
        <v>13201</v>
      </c>
      <c r="B13043" t="s">
        <v>36873</v>
      </c>
      <c r="I13043" t="s">
        <v>4</v>
      </c>
      <c r="J13043">
        <v>209.42</v>
      </c>
      <c r="M13043">
        <v>209.42</v>
      </c>
      <c r="N13043">
        <f t="shared" si="203"/>
        <v>0</v>
      </c>
    </row>
    <row r="13044" spans="1:14" x14ac:dyDescent="0.2">
      <c r="A13044" t="s">
        <v>13202</v>
      </c>
      <c r="B13044" t="s">
        <v>36873</v>
      </c>
      <c r="I13044" t="s">
        <v>4</v>
      </c>
      <c r="J13044">
        <v>201.75</v>
      </c>
      <c r="M13044">
        <v>201.75</v>
      </c>
      <c r="N13044">
        <f t="shared" si="203"/>
        <v>0</v>
      </c>
    </row>
    <row r="13045" spans="1:14" x14ac:dyDescent="0.2">
      <c r="A13045" t="s">
        <v>13203</v>
      </c>
      <c r="B13045" t="s">
        <v>36874</v>
      </c>
      <c r="I13045" t="s">
        <v>5</v>
      </c>
      <c r="J13045">
        <v>1271.83</v>
      </c>
      <c r="M13045">
        <v>1271.83</v>
      </c>
      <c r="N13045">
        <f t="shared" si="203"/>
        <v>0</v>
      </c>
    </row>
    <row r="13046" spans="1:14" x14ac:dyDescent="0.2">
      <c r="A13046" t="s">
        <v>13204</v>
      </c>
      <c r="B13046" t="s">
        <v>36874</v>
      </c>
      <c r="I13046" t="s">
        <v>5</v>
      </c>
      <c r="J13046">
        <v>1220.1099999999999</v>
      </c>
      <c r="M13046">
        <v>1220.1099999999999</v>
      </c>
      <c r="N13046">
        <f t="shared" si="203"/>
        <v>0</v>
      </c>
    </row>
    <row r="13047" spans="1:14" x14ac:dyDescent="0.2">
      <c r="A13047" t="s">
        <v>13205</v>
      </c>
      <c r="B13047" t="s">
        <v>36875</v>
      </c>
      <c r="I13047" t="s">
        <v>5</v>
      </c>
      <c r="J13047">
        <v>1717.35</v>
      </c>
      <c r="M13047">
        <v>1717.35</v>
      </c>
      <c r="N13047">
        <f t="shared" si="203"/>
        <v>0</v>
      </c>
    </row>
    <row r="13048" spans="1:14" x14ac:dyDescent="0.2">
      <c r="A13048" t="s">
        <v>13206</v>
      </c>
      <c r="B13048" t="s">
        <v>36875</v>
      </c>
      <c r="I13048" t="s">
        <v>5</v>
      </c>
      <c r="J13048">
        <v>1641.89</v>
      </c>
      <c r="M13048">
        <v>1641.89</v>
      </c>
      <c r="N13048">
        <f t="shared" si="203"/>
        <v>0</v>
      </c>
    </row>
    <row r="13049" spans="1:14" x14ac:dyDescent="0.2">
      <c r="A13049" t="s">
        <v>13207</v>
      </c>
      <c r="B13049" t="s">
        <v>36876</v>
      </c>
      <c r="I13049" t="s">
        <v>5</v>
      </c>
      <c r="J13049">
        <v>548.16999999999996</v>
      </c>
      <c r="M13049">
        <v>548.16999999999996</v>
      </c>
      <c r="N13049">
        <f t="shared" si="203"/>
        <v>0</v>
      </c>
    </row>
    <row r="13050" spans="1:14" x14ac:dyDescent="0.2">
      <c r="A13050" t="s">
        <v>13208</v>
      </c>
      <c r="B13050" t="s">
        <v>36876</v>
      </c>
      <c r="I13050" t="s">
        <v>5</v>
      </c>
      <c r="J13050">
        <v>530.91999999999996</v>
      </c>
      <c r="M13050">
        <v>530.91999999999996</v>
      </c>
      <c r="N13050">
        <f t="shared" si="203"/>
        <v>0</v>
      </c>
    </row>
    <row r="13051" spans="1:14" x14ac:dyDescent="0.2">
      <c r="A13051" t="s">
        <v>13209</v>
      </c>
      <c r="B13051" t="s">
        <v>36877</v>
      </c>
      <c r="I13051" t="s">
        <v>5</v>
      </c>
      <c r="J13051">
        <v>963.92</v>
      </c>
      <c r="M13051">
        <v>963.92</v>
      </c>
      <c r="N13051">
        <f t="shared" si="203"/>
        <v>0</v>
      </c>
    </row>
    <row r="13052" spans="1:14" x14ac:dyDescent="0.2">
      <c r="A13052" t="s">
        <v>13210</v>
      </c>
      <c r="B13052" t="s">
        <v>36877</v>
      </c>
      <c r="I13052" t="s">
        <v>5</v>
      </c>
      <c r="J13052">
        <v>906.16</v>
      </c>
      <c r="M13052">
        <v>906.16</v>
      </c>
      <c r="N13052">
        <f t="shared" si="203"/>
        <v>0</v>
      </c>
    </row>
    <row r="13053" spans="1:14" x14ac:dyDescent="0.2">
      <c r="A13053" t="s">
        <v>13211</v>
      </c>
      <c r="B13053" t="s">
        <v>36878</v>
      </c>
      <c r="I13053" t="s">
        <v>5</v>
      </c>
      <c r="J13053">
        <v>21.65</v>
      </c>
      <c r="M13053">
        <v>21.65</v>
      </c>
      <c r="N13053">
        <f t="shared" si="203"/>
        <v>0</v>
      </c>
    </row>
    <row r="13054" spans="1:14" x14ac:dyDescent="0.2">
      <c r="A13054" t="s">
        <v>13212</v>
      </c>
      <c r="B13054" t="s">
        <v>36878</v>
      </c>
      <c r="I13054" t="s">
        <v>5</v>
      </c>
      <c r="J13054">
        <v>21.36</v>
      </c>
      <c r="M13054">
        <v>21.36</v>
      </c>
      <c r="N13054">
        <f t="shared" si="203"/>
        <v>0</v>
      </c>
    </row>
    <row r="13055" spans="1:14" x14ac:dyDescent="0.2">
      <c r="A13055" t="s">
        <v>26640</v>
      </c>
      <c r="B13055" t="s">
        <v>36879</v>
      </c>
      <c r="I13055" t="s">
        <v>5</v>
      </c>
      <c r="J13055">
        <v>11.84</v>
      </c>
      <c r="M13055">
        <v>11.84</v>
      </c>
      <c r="N13055">
        <f t="shared" si="203"/>
        <v>0</v>
      </c>
    </row>
    <row r="13056" spans="1:14" x14ac:dyDescent="0.2">
      <c r="A13056" t="s">
        <v>26641</v>
      </c>
      <c r="B13056" t="s">
        <v>36879</v>
      </c>
      <c r="I13056" t="s">
        <v>5</v>
      </c>
      <c r="J13056">
        <v>11.55</v>
      </c>
      <c r="M13056">
        <v>11.55</v>
      </c>
      <c r="N13056">
        <f t="shared" si="203"/>
        <v>0</v>
      </c>
    </row>
    <row r="13057" spans="1:14" x14ac:dyDescent="0.2">
      <c r="A13057" t="s">
        <v>13213</v>
      </c>
      <c r="B13057" t="s">
        <v>36880</v>
      </c>
      <c r="I13057" t="s">
        <v>5</v>
      </c>
      <c r="J13057">
        <v>24.52</v>
      </c>
      <c r="M13057">
        <v>24.52</v>
      </c>
      <c r="N13057">
        <f t="shared" si="203"/>
        <v>0</v>
      </c>
    </row>
    <row r="13058" spans="1:14" x14ac:dyDescent="0.2">
      <c r="A13058" t="s">
        <v>13214</v>
      </c>
      <c r="B13058" t="s">
        <v>36880</v>
      </c>
      <c r="I13058" t="s">
        <v>5</v>
      </c>
      <c r="J13058">
        <v>22.31</v>
      </c>
      <c r="M13058">
        <v>22.31</v>
      </c>
      <c r="N13058">
        <f t="shared" si="203"/>
        <v>0</v>
      </c>
    </row>
    <row r="13059" spans="1:14" x14ac:dyDescent="0.2">
      <c r="A13059" t="s">
        <v>13215</v>
      </c>
      <c r="B13059" t="s">
        <v>36881</v>
      </c>
      <c r="I13059" t="s">
        <v>5</v>
      </c>
      <c r="J13059">
        <v>37.119999999999997</v>
      </c>
      <c r="M13059">
        <v>37.119999999999997</v>
      </c>
      <c r="N13059">
        <f t="shared" si="203"/>
        <v>0</v>
      </c>
    </row>
    <row r="13060" spans="1:14" x14ac:dyDescent="0.2">
      <c r="A13060" t="s">
        <v>13216</v>
      </c>
      <c r="B13060" t="s">
        <v>36881</v>
      </c>
      <c r="I13060" t="s">
        <v>5</v>
      </c>
      <c r="J13060">
        <v>33.770000000000003</v>
      </c>
      <c r="M13060">
        <v>33.770000000000003</v>
      </c>
      <c r="N13060">
        <f t="shared" ref="N13060:N13123" si="204">J13060-M13060</f>
        <v>0</v>
      </c>
    </row>
    <row r="13061" spans="1:14" x14ac:dyDescent="0.2">
      <c r="A13061" t="s">
        <v>26642</v>
      </c>
      <c r="B13061" t="s">
        <v>36882</v>
      </c>
      <c r="I13061" t="s">
        <v>5</v>
      </c>
      <c r="J13061">
        <v>18.72</v>
      </c>
      <c r="M13061">
        <v>18.72</v>
      </c>
      <c r="N13061">
        <f t="shared" si="204"/>
        <v>0</v>
      </c>
    </row>
    <row r="13062" spans="1:14" x14ac:dyDescent="0.2">
      <c r="A13062" t="s">
        <v>26643</v>
      </c>
      <c r="B13062" t="s">
        <v>36882</v>
      </c>
      <c r="I13062" t="s">
        <v>5</v>
      </c>
      <c r="J13062">
        <v>18.43</v>
      </c>
      <c r="M13062">
        <v>18.43</v>
      </c>
      <c r="N13062">
        <f t="shared" si="204"/>
        <v>0</v>
      </c>
    </row>
    <row r="13063" spans="1:14" x14ac:dyDescent="0.2">
      <c r="A13063" t="s">
        <v>13217</v>
      </c>
      <c r="B13063" t="s">
        <v>36883</v>
      </c>
      <c r="I13063" t="s">
        <v>5</v>
      </c>
      <c r="J13063">
        <v>46.66</v>
      </c>
      <c r="M13063">
        <v>46.66</v>
      </c>
      <c r="N13063">
        <f t="shared" si="204"/>
        <v>0</v>
      </c>
    </row>
    <row r="13064" spans="1:14" x14ac:dyDescent="0.2">
      <c r="A13064" t="s">
        <v>13218</v>
      </c>
      <c r="B13064" t="s">
        <v>36883</v>
      </c>
      <c r="I13064" t="s">
        <v>5</v>
      </c>
      <c r="J13064">
        <v>43.07</v>
      </c>
      <c r="M13064">
        <v>43.07</v>
      </c>
      <c r="N13064">
        <f t="shared" si="204"/>
        <v>0</v>
      </c>
    </row>
    <row r="13065" spans="1:14" x14ac:dyDescent="0.2">
      <c r="A13065" t="s">
        <v>13219</v>
      </c>
      <c r="B13065" t="s">
        <v>36884</v>
      </c>
      <c r="I13065" t="s">
        <v>5</v>
      </c>
      <c r="J13065">
        <v>19.73</v>
      </c>
      <c r="M13065">
        <v>19.73</v>
      </c>
      <c r="N13065">
        <f t="shared" si="204"/>
        <v>0</v>
      </c>
    </row>
    <row r="13066" spans="1:14" x14ac:dyDescent="0.2">
      <c r="A13066" t="s">
        <v>13220</v>
      </c>
      <c r="B13066" t="s">
        <v>36884</v>
      </c>
      <c r="I13066" t="s">
        <v>5</v>
      </c>
      <c r="J13066">
        <v>19.73</v>
      </c>
      <c r="M13066">
        <v>19.73</v>
      </c>
      <c r="N13066">
        <f t="shared" si="204"/>
        <v>0</v>
      </c>
    </row>
    <row r="13067" spans="1:14" x14ac:dyDescent="0.2">
      <c r="A13067" t="s">
        <v>13221</v>
      </c>
      <c r="B13067" t="s">
        <v>41176</v>
      </c>
      <c r="I13067" t="s">
        <v>5</v>
      </c>
      <c r="J13067">
        <v>19.149999999999999</v>
      </c>
      <c r="M13067">
        <v>19.149999999999999</v>
      </c>
      <c r="N13067">
        <f t="shared" si="204"/>
        <v>0</v>
      </c>
    </row>
    <row r="13068" spans="1:14" x14ac:dyDescent="0.2">
      <c r="A13068" t="s">
        <v>13222</v>
      </c>
      <c r="B13068" t="s">
        <v>41176</v>
      </c>
      <c r="I13068" t="s">
        <v>5</v>
      </c>
      <c r="J13068">
        <v>18.86</v>
      </c>
      <c r="M13068">
        <v>18.86</v>
      </c>
      <c r="N13068">
        <f t="shared" si="204"/>
        <v>0</v>
      </c>
    </row>
    <row r="13069" spans="1:14" x14ac:dyDescent="0.2">
      <c r="A13069" t="s">
        <v>13223</v>
      </c>
      <c r="B13069" t="s">
        <v>41177</v>
      </c>
      <c r="I13069" t="s">
        <v>5</v>
      </c>
      <c r="J13069">
        <v>148.82</v>
      </c>
      <c r="M13069">
        <v>148.82</v>
      </c>
      <c r="N13069">
        <f t="shared" si="204"/>
        <v>0</v>
      </c>
    </row>
    <row r="13070" spans="1:14" x14ac:dyDescent="0.2">
      <c r="A13070" t="s">
        <v>13224</v>
      </c>
      <c r="B13070" t="s">
        <v>41177</v>
      </c>
      <c r="I13070" t="s">
        <v>5</v>
      </c>
      <c r="J13070">
        <v>148.36000000000001</v>
      </c>
      <c r="M13070">
        <v>148.36000000000001</v>
      </c>
      <c r="N13070">
        <f t="shared" si="204"/>
        <v>0</v>
      </c>
    </row>
    <row r="13071" spans="1:14" x14ac:dyDescent="0.2">
      <c r="A13071" t="s">
        <v>13225</v>
      </c>
      <c r="B13071" t="s">
        <v>41178</v>
      </c>
      <c r="I13071" t="s">
        <v>5</v>
      </c>
      <c r="J13071">
        <v>342.7</v>
      </c>
      <c r="M13071">
        <v>342.7</v>
      </c>
      <c r="N13071">
        <f t="shared" si="204"/>
        <v>0</v>
      </c>
    </row>
    <row r="13072" spans="1:14" x14ac:dyDescent="0.2">
      <c r="A13072" t="s">
        <v>13226</v>
      </c>
      <c r="B13072" t="s">
        <v>41178</v>
      </c>
      <c r="I13072" t="s">
        <v>5</v>
      </c>
      <c r="J13072">
        <v>334.07</v>
      </c>
      <c r="M13072">
        <v>334.07</v>
      </c>
      <c r="N13072">
        <f t="shared" si="204"/>
        <v>0</v>
      </c>
    </row>
    <row r="13073" spans="1:14" x14ac:dyDescent="0.2">
      <c r="A13073" t="s">
        <v>13227</v>
      </c>
      <c r="B13073" t="s">
        <v>41179</v>
      </c>
      <c r="I13073" t="s">
        <v>5</v>
      </c>
      <c r="J13073">
        <v>199.19</v>
      </c>
      <c r="M13073">
        <v>199.19</v>
      </c>
      <c r="N13073">
        <f t="shared" si="204"/>
        <v>0</v>
      </c>
    </row>
    <row r="13074" spans="1:14" x14ac:dyDescent="0.2">
      <c r="A13074" t="s">
        <v>13228</v>
      </c>
      <c r="B13074" t="s">
        <v>41179</v>
      </c>
      <c r="I13074" t="s">
        <v>5</v>
      </c>
      <c r="J13074">
        <v>190.56</v>
      </c>
      <c r="M13074">
        <v>190.56</v>
      </c>
      <c r="N13074">
        <f t="shared" si="204"/>
        <v>0</v>
      </c>
    </row>
    <row r="13075" spans="1:14" x14ac:dyDescent="0.2">
      <c r="A13075" t="s">
        <v>13229</v>
      </c>
      <c r="B13075" t="s">
        <v>41180</v>
      </c>
      <c r="I13075" t="s">
        <v>5</v>
      </c>
      <c r="J13075">
        <v>171.22</v>
      </c>
      <c r="M13075">
        <v>171.22</v>
      </c>
      <c r="N13075">
        <f t="shared" si="204"/>
        <v>0</v>
      </c>
    </row>
    <row r="13076" spans="1:14" x14ac:dyDescent="0.2">
      <c r="A13076" t="s">
        <v>13230</v>
      </c>
      <c r="B13076" t="s">
        <v>41180</v>
      </c>
      <c r="I13076" t="s">
        <v>5</v>
      </c>
      <c r="J13076">
        <v>162.88999999999999</v>
      </c>
      <c r="M13076">
        <v>162.88999999999999</v>
      </c>
      <c r="N13076">
        <f t="shared" si="204"/>
        <v>0</v>
      </c>
    </row>
    <row r="13077" spans="1:14" x14ac:dyDescent="0.2">
      <c r="A13077" t="s">
        <v>13231</v>
      </c>
      <c r="B13077" t="s">
        <v>41181</v>
      </c>
      <c r="I13077" t="s">
        <v>5</v>
      </c>
      <c r="J13077">
        <v>169.35</v>
      </c>
      <c r="M13077">
        <v>169.35</v>
      </c>
      <c r="N13077">
        <f t="shared" si="204"/>
        <v>0</v>
      </c>
    </row>
    <row r="13078" spans="1:14" x14ac:dyDescent="0.2">
      <c r="A13078" t="s">
        <v>13232</v>
      </c>
      <c r="B13078" t="s">
        <v>41181</v>
      </c>
      <c r="I13078" t="s">
        <v>5</v>
      </c>
      <c r="J13078">
        <v>161.02000000000001</v>
      </c>
      <c r="M13078">
        <v>161.02000000000001</v>
      </c>
      <c r="N13078">
        <f t="shared" si="204"/>
        <v>0</v>
      </c>
    </row>
    <row r="13079" spans="1:14" x14ac:dyDescent="0.2">
      <c r="A13079" t="s">
        <v>13233</v>
      </c>
      <c r="B13079" t="s">
        <v>36885</v>
      </c>
      <c r="I13079" t="s">
        <v>4</v>
      </c>
      <c r="J13079">
        <v>11.59</v>
      </c>
      <c r="M13079">
        <v>11.59</v>
      </c>
      <c r="N13079">
        <f t="shared" si="204"/>
        <v>0</v>
      </c>
    </row>
    <row r="13080" spans="1:14" x14ac:dyDescent="0.2">
      <c r="A13080" t="s">
        <v>13234</v>
      </c>
      <c r="B13080" t="s">
        <v>36885</v>
      </c>
      <c r="I13080" t="s">
        <v>4</v>
      </c>
      <c r="J13080">
        <v>10.96</v>
      </c>
      <c r="M13080">
        <v>10.96</v>
      </c>
      <c r="N13080">
        <f t="shared" si="204"/>
        <v>0</v>
      </c>
    </row>
    <row r="13081" spans="1:14" x14ac:dyDescent="0.2">
      <c r="A13081" t="s">
        <v>13235</v>
      </c>
      <c r="B13081" t="s">
        <v>36886</v>
      </c>
      <c r="I13081" t="s">
        <v>4</v>
      </c>
      <c r="J13081">
        <v>14.14</v>
      </c>
      <c r="M13081">
        <v>14.14</v>
      </c>
      <c r="N13081">
        <f t="shared" si="204"/>
        <v>0</v>
      </c>
    </row>
    <row r="13082" spans="1:14" x14ac:dyDescent="0.2">
      <c r="A13082" t="s">
        <v>13236</v>
      </c>
      <c r="B13082" t="s">
        <v>36886</v>
      </c>
      <c r="I13082" t="s">
        <v>4</v>
      </c>
      <c r="J13082">
        <v>13.39</v>
      </c>
      <c r="M13082">
        <v>13.39</v>
      </c>
      <c r="N13082">
        <f t="shared" si="204"/>
        <v>0</v>
      </c>
    </row>
    <row r="13083" spans="1:14" x14ac:dyDescent="0.2">
      <c r="A13083" t="s">
        <v>13237</v>
      </c>
      <c r="B13083" t="s">
        <v>36887</v>
      </c>
      <c r="I13083" t="s">
        <v>4</v>
      </c>
      <c r="J13083">
        <v>17.23</v>
      </c>
      <c r="M13083">
        <v>17.23</v>
      </c>
      <c r="N13083">
        <f t="shared" si="204"/>
        <v>0</v>
      </c>
    </row>
    <row r="13084" spans="1:14" x14ac:dyDescent="0.2">
      <c r="A13084" t="s">
        <v>13238</v>
      </c>
      <c r="B13084" t="s">
        <v>36887</v>
      </c>
      <c r="I13084" t="s">
        <v>4</v>
      </c>
      <c r="J13084">
        <v>16.309999999999999</v>
      </c>
      <c r="M13084">
        <v>16.309999999999999</v>
      </c>
      <c r="N13084">
        <f t="shared" si="204"/>
        <v>0</v>
      </c>
    </row>
    <row r="13085" spans="1:14" x14ac:dyDescent="0.2">
      <c r="A13085" t="s">
        <v>13239</v>
      </c>
      <c r="B13085" t="s">
        <v>36888</v>
      </c>
      <c r="I13085" t="s">
        <v>4</v>
      </c>
      <c r="J13085">
        <v>23.84</v>
      </c>
      <c r="M13085">
        <v>23.84</v>
      </c>
      <c r="N13085">
        <f t="shared" si="204"/>
        <v>0</v>
      </c>
    </row>
    <row r="13086" spans="1:14" x14ac:dyDescent="0.2">
      <c r="A13086" t="s">
        <v>13240</v>
      </c>
      <c r="B13086" t="s">
        <v>36888</v>
      </c>
      <c r="I13086" t="s">
        <v>4</v>
      </c>
      <c r="J13086">
        <v>22.81</v>
      </c>
      <c r="M13086">
        <v>22.81</v>
      </c>
      <c r="N13086">
        <f t="shared" si="204"/>
        <v>0</v>
      </c>
    </row>
    <row r="13087" spans="1:14" x14ac:dyDescent="0.2">
      <c r="A13087" t="s">
        <v>13241</v>
      </c>
      <c r="B13087" t="s">
        <v>36889</v>
      </c>
      <c r="I13087" t="s">
        <v>4</v>
      </c>
      <c r="J13087">
        <v>26.3</v>
      </c>
      <c r="M13087">
        <v>26.3</v>
      </c>
      <c r="N13087">
        <f t="shared" si="204"/>
        <v>0</v>
      </c>
    </row>
    <row r="13088" spans="1:14" x14ac:dyDescent="0.2">
      <c r="A13088" t="s">
        <v>13242</v>
      </c>
      <c r="B13088" t="s">
        <v>36889</v>
      </c>
      <c r="I13088" t="s">
        <v>4</v>
      </c>
      <c r="J13088">
        <v>25.15</v>
      </c>
      <c r="M13088">
        <v>25.15</v>
      </c>
      <c r="N13088">
        <f t="shared" si="204"/>
        <v>0</v>
      </c>
    </row>
    <row r="13089" spans="1:14" x14ac:dyDescent="0.2">
      <c r="A13089" t="s">
        <v>13243</v>
      </c>
      <c r="B13089" t="s">
        <v>36890</v>
      </c>
      <c r="I13089" t="s">
        <v>4</v>
      </c>
      <c r="J13089">
        <v>35.51</v>
      </c>
      <c r="M13089">
        <v>35.51</v>
      </c>
      <c r="N13089">
        <f t="shared" si="204"/>
        <v>0</v>
      </c>
    </row>
    <row r="13090" spans="1:14" x14ac:dyDescent="0.2">
      <c r="A13090" t="s">
        <v>13244</v>
      </c>
      <c r="B13090" t="s">
        <v>36890</v>
      </c>
      <c r="I13090" t="s">
        <v>4</v>
      </c>
      <c r="J13090">
        <v>34.130000000000003</v>
      </c>
      <c r="M13090">
        <v>34.130000000000003</v>
      </c>
      <c r="N13090">
        <f t="shared" si="204"/>
        <v>0</v>
      </c>
    </row>
    <row r="13091" spans="1:14" x14ac:dyDescent="0.2">
      <c r="A13091" t="s">
        <v>13245</v>
      </c>
      <c r="B13091" t="s">
        <v>36891</v>
      </c>
      <c r="I13091" t="s">
        <v>4</v>
      </c>
      <c r="J13091">
        <v>57.54</v>
      </c>
      <c r="M13091">
        <v>57.54</v>
      </c>
      <c r="N13091">
        <f t="shared" si="204"/>
        <v>0</v>
      </c>
    </row>
    <row r="13092" spans="1:14" x14ac:dyDescent="0.2">
      <c r="A13092" t="s">
        <v>13246</v>
      </c>
      <c r="B13092" t="s">
        <v>36891</v>
      </c>
      <c r="I13092" t="s">
        <v>4</v>
      </c>
      <c r="J13092">
        <v>55.82</v>
      </c>
      <c r="M13092">
        <v>55.82</v>
      </c>
      <c r="N13092">
        <f t="shared" si="204"/>
        <v>0</v>
      </c>
    </row>
    <row r="13093" spans="1:14" x14ac:dyDescent="0.2">
      <c r="A13093" t="s">
        <v>13247</v>
      </c>
      <c r="B13093" t="s">
        <v>36892</v>
      </c>
      <c r="I13093" t="s">
        <v>4</v>
      </c>
      <c r="J13093">
        <v>70.87</v>
      </c>
      <c r="M13093">
        <v>70.87</v>
      </c>
      <c r="N13093">
        <f t="shared" si="204"/>
        <v>0</v>
      </c>
    </row>
    <row r="13094" spans="1:14" x14ac:dyDescent="0.2">
      <c r="A13094" t="s">
        <v>13248</v>
      </c>
      <c r="B13094" t="s">
        <v>36892</v>
      </c>
      <c r="I13094" t="s">
        <v>4</v>
      </c>
      <c r="J13094">
        <v>68.97</v>
      </c>
      <c r="M13094">
        <v>68.97</v>
      </c>
      <c r="N13094">
        <f t="shared" si="204"/>
        <v>0</v>
      </c>
    </row>
    <row r="13095" spans="1:14" x14ac:dyDescent="0.2">
      <c r="A13095" t="s">
        <v>13249</v>
      </c>
      <c r="B13095" t="s">
        <v>36893</v>
      </c>
      <c r="I13095" t="s">
        <v>4</v>
      </c>
      <c r="J13095">
        <v>94.49</v>
      </c>
      <c r="M13095">
        <v>94.49</v>
      </c>
      <c r="N13095">
        <f t="shared" si="204"/>
        <v>0</v>
      </c>
    </row>
    <row r="13096" spans="1:14" x14ac:dyDescent="0.2">
      <c r="A13096" t="s">
        <v>13250</v>
      </c>
      <c r="B13096" t="s">
        <v>36893</v>
      </c>
      <c r="I13096" t="s">
        <v>4</v>
      </c>
      <c r="J13096">
        <v>92.19</v>
      </c>
      <c r="M13096">
        <v>92.19</v>
      </c>
      <c r="N13096">
        <f t="shared" si="204"/>
        <v>0</v>
      </c>
    </row>
    <row r="13097" spans="1:14" x14ac:dyDescent="0.2">
      <c r="A13097" t="s">
        <v>13251</v>
      </c>
      <c r="B13097" t="s">
        <v>36894</v>
      </c>
      <c r="I13097" t="s">
        <v>5</v>
      </c>
      <c r="J13097">
        <v>16.09</v>
      </c>
      <c r="M13097">
        <v>16.09</v>
      </c>
      <c r="N13097">
        <f t="shared" si="204"/>
        <v>0</v>
      </c>
    </row>
    <row r="13098" spans="1:14" x14ac:dyDescent="0.2">
      <c r="A13098" t="s">
        <v>13252</v>
      </c>
      <c r="B13098" t="s">
        <v>36894</v>
      </c>
      <c r="I13098" t="s">
        <v>5</v>
      </c>
      <c r="J13098">
        <v>14.68</v>
      </c>
      <c r="M13098">
        <v>14.68</v>
      </c>
      <c r="N13098">
        <f t="shared" si="204"/>
        <v>0</v>
      </c>
    </row>
    <row r="13099" spans="1:14" x14ac:dyDescent="0.2">
      <c r="A13099" t="s">
        <v>13253</v>
      </c>
      <c r="B13099" t="s">
        <v>36895</v>
      </c>
      <c r="I13099" t="s">
        <v>5</v>
      </c>
      <c r="J13099">
        <v>25.28</v>
      </c>
      <c r="M13099">
        <v>25.28</v>
      </c>
      <c r="N13099">
        <f t="shared" si="204"/>
        <v>0</v>
      </c>
    </row>
    <row r="13100" spans="1:14" x14ac:dyDescent="0.2">
      <c r="A13100" t="s">
        <v>13254</v>
      </c>
      <c r="B13100" t="s">
        <v>36895</v>
      </c>
      <c r="I13100" t="s">
        <v>5</v>
      </c>
      <c r="J13100">
        <v>23.07</v>
      </c>
      <c r="M13100">
        <v>23.07</v>
      </c>
      <c r="N13100">
        <f t="shared" si="204"/>
        <v>0</v>
      </c>
    </row>
    <row r="13101" spans="1:14" x14ac:dyDescent="0.2">
      <c r="A13101" t="s">
        <v>13255</v>
      </c>
      <c r="B13101" t="s">
        <v>36896</v>
      </c>
      <c r="I13101" t="s">
        <v>5</v>
      </c>
      <c r="J13101">
        <v>27.58</v>
      </c>
      <c r="M13101">
        <v>27.58</v>
      </c>
      <c r="N13101">
        <f t="shared" si="204"/>
        <v>0</v>
      </c>
    </row>
    <row r="13102" spans="1:14" x14ac:dyDescent="0.2">
      <c r="A13102" t="s">
        <v>13256</v>
      </c>
      <c r="B13102" t="s">
        <v>36896</v>
      </c>
      <c r="I13102" t="s">
        <v>5</v>
      </c>
      <c r="J13102">
        <v>25.17</v>
      </c>
      <c r="M13102">
        <v>25.17</v>
      </c>
      <c r="N13102">
        <f t="shared" si="204"/>
        <v>0</v>
      </c>
    </row>
    <row r="13103" spans="1:14" x14ac:dyDescent="0.2">
      <c r="A13103" t="s">
        <v>13257</v>
      </c>
      <c r="B13103" t="s">
        <v>36897</v>
      </c>
      <c r="I13103" t="s">
        <v>5</v>
      </c>
      <c r="J13103">
        <v>41.37</v>
      </c>
      <c r="M13103">
        <v>41.37</v>
      </c>
      <c r="N13103">
        <f t="shared" si="204"/>
        <v>0</v>
      </c>
    </row>
    <row r="13104" spans="1:14" x14ac:dyDescent="0.2">
      <c r="A13104" t="s">
        <v>13258</v>
      </c>
      <c r="B13104" t="s">
        <v>36897</v>
      </c>
      <c r="I13104" t="s">
        <v>5</v>
      </c>
      <c r="J13104">
        <v>37.75</v>
      </c>
      <c r="M13104">
        <v>37.75</v>
      </c>
      <c r="N13104">
        <f t="shared" si="204"/>
        <v>0</v>
      </c>
    </row>
    <row r="13105" spans="1:14" x14ac:dyDescent="0.2">
      <c r="A13105" t="s">
        <v>13259</v>
      </c>
      <c r="B13105" t="s">
        <v>36898</v>
      </c>
      <c r="I13105" t="s">
        <v>5</v>
      </c>
      <c r="J13105">
        <v>45.97</v>
      </c>
      <c r="M13105">
        <v>45.97</v>
      </c>
      <c r="N13105">
        <f t="shared" si="204"/>
        <v>0</v>
      </c>
    </row>
    <row r="13106" spans="1:14" x14ac:dyDescent="0.2">
      <c r="A13106" t="s">
        <v>13260</v>
      </c>
      <c r="B13106" t="s">
        <v>36898</v>
      </c>
      <c r="I13106" t="s">
        <v>5</v>
      </c>
      <c r="J13106">
        <v>41.95</v>
      </c>
      <c r="M13106">
        <v>41.95</v>
      </c>
      <c r="N13106">
        <f t="shared" si="204"/>
        <v>0</v>
      </c>
    </row>
    <row r="13107" spans="1:14" x14ac:dyDescent="0.2">
      <c r="A13107" t="s">
        <v>13261</v>
      </c>
      <c r="B13107" t="s">
        <v>36899</v>
      </c>
      <c r="I13107" t="s">
        <v>5</v>
      </c>
      <c r="J13107">
        <v>68.959999999999994</v>
      </c>
      <c r="M13107">
        <v>68.959999999999994</v>
      </c>
      <c r="N13107">
        <f t="shared" si="204"/>
        <v>0</v>
      </c>
    </row>
    <row r="13108" spans="1:14" x14ac:dyDescent="0.2">
      <c r="A13108" t="s">
        <v>13262</v>
      </c>
      <c r="B13108" t="s">
        <v>36899</v>
      </c>
      <c r="I13108" t="s">
        <v>5</v>
      </c>
      <c r="J13108">
        <v>62.93</v>
      </c>
      <c r="M13108">
        <v>62.93</v>
      </c>
      <c r="N13108">
        <f t="shared" si="204"/>
        <v>0</v>
      </c>
    </row>
    <row r="13109" spans="1:14" x14ac:dyDescent="0.2">
      <c r="A13109" t="s">
        <v>13263</v>
      </c>
      <c r="B13109" t="s">
        <v>36900</v>
      </c>
      <c r="I13109" t="s">
        <v>5</v>
      </c>
      <c r="J13109">
        <v>55.64</v>
      </c>
      <c r="M13109">
        <v>55.64</v>
      </c>
      <c r="N13109">
        <f t="shared" si="204"/>
        <v>0</v>
      </c>
    </row>
    <row r="13110" spans="1:14" x14ac:dyDescent="0.2">
      <c r="A13110" t="s">
        <v>13264</v>
      </c>
      <c r="B13110" t="s">
        <v>36900</v>
      </c>
      <c r="I13110" t="s">
        <v>5</v>
      </c>
      <c r="J13110">
        <v>50.75</v>
      </c>
      <c r="M13110">
        <v>50.75</v>
      </c>
      <c r="N13110">
        <f t="shared" si="204"/>
        <v>0</v>
      </c>
    </row>
    <row r="13111" spans="1:14" x14ac:dyDescent="0.2">
      <c r="A13111" t="s">
        <v>13265</v>
      </c>
      <c r="B13111" t="s">
        <v>36901</v>
      </c>
      <c r="I13111" t="s">
        <v>5</v>
      </c>
      <c r="J13111">
        <v>83.46</v>
      </c>
      <c r="M13111">
        <v>83.46</v>
      </c>
      <c r="N13111">
        <f t="shared" si="204"/>
        <v>0</v>
      </c>
    </row>
    <row r="13112" spans="1:14" x14ac:dyDescent="0.2">
      <c r="A13112" t="s">
        <v>13266</v>
      </c>
      <c r="B13112" t="s">
        <v>36901</v>
      </c>
      <c r="I13112" t="s">
        <v>5</v>
      </c>
      <c r="J13112">
        <v>76.13</v>
      </c>
      <c r="M13112">
        <v>76.13</v>
      </c>
      <c r="N13112">
        <f t="shared" si="204"/>
        <v>0</v>
      </c>
    </row>
    <row r="13113" spans="1:14" x14ac:dyDescent="0.2">
      <c r="A13113" t="s">
        <v>13267</v>
      </c>
      <c r="B13113" t="s">
        <v>36902</v>
      </c>
      <c r="I13113" t="s">
        <v>5</v>
      </c>
      <c r="J13113">
        <v>78.88</v>
      </c>
      <c r="M13113">
        <v>78.88</v>
      </c>
      <c r="N13113">
        <f t="shared" si="204"/>
        <v>0</v>
      </c>
    </row>
    <row r="13114" spans="1:14" x14ac:dyDescent="0.2">
      <c r="A13114" t="s">
        <v>13268</v>
      </c>
      <c r="B13114" t="s">
        <v>36902</v>
      </c>
      <c r="I13114" t="s">
        <v>5</v>
      </c>
      <c r="J13114">
        <v>73.14</v>
      </c>
      <c r="M13114">
        <v>73.14</v>
      </c>
      <c r="N13114">
        <f t="shared" si="204"/>
        <v>0</v>
      </c>
    </row>
    <row r="13115" spans="1:14" x14ac:dyDescent="0.2">
      <c r="A13115" t="s">
        <v>13269</v>
      </c>
      <c r="B13115" t="s">
        <v>36903</v>
      </c>
      <c r="I13115" t="s">
        <v>5</v>
      </c>
      <c r="J13115">
        <v>130.16</v>
      </c>
      <c r="M13115">
        <v>130.16</v>
      </c>
      <c r="N13115">
        <f t="shared" si="204"/>
        <v>0</v>
      </c>
    </row>
    <row r="13116" spans="1:14" x14ac:dyDescent="0.2">
      <c r="A13116" t="s">
        <v>13270</v>
      </c>
      <c r="B13116" t="s">
        <v>36903</v>
      </c>
      <c r="I13116" t="s">
        <v>5</v>
      </c>
      <c r="J13116">
        <v>120.68</v>
      </c>
      <c r="M13116">
        <v>120.68</v>
      </c>
      <c r="N13116">
        <f t="shared" si="204"/>
        <v>0</v>
      </c>
    </row>
    <row r="13117" spans="1:14" x14ac:dyDescent="0.2">
      <c r="A13117" t="s">
        <v>13271</v>
      </c>
      <c r="B13117" t="s">
        <v>36904</v>
      </c>
      <c r="I13117" t="s">
        <v>5</v>
      </c>
      <c r="J13117">
        <v>83.2</v>
      </c>
      <c r="M13117">
        <v>83.2</v>
      </c>
      <c r="N13117">
        <f t="shared" si="204"/>
        <v>0</v>
      </c>
    </row>
    <row r="13118" spans="1:14" x14ac:dyDescent="0.2">
      <c r="A13118" t="s">
        <v>13272</v>
      </c>
      <c r="B13118" t="s">
        <v>36904</v>
      </c>
      <c r="I13118" t="s">
        <v>5</v>
      </c>
      <c r="J13118">
        <v>73.19</v>
      </c>
      <c r="M13118">
        <v>73.19</v>
      </c>
      <c r="N13118">
        <f t="shared" si="204"/>
        <v>0</v>
      </c>
    </row>
    <row r="13119" spans="1:14" x14ac:dyDescent="0.2">
      <c r="A13119" t="s">
        <v>13273</v>
      </c>
      <c r="B13119" t="s">
        <v>36905</v>
      </c>
      <c r="I13119" t="s">
        <v>5</v>
      </c>
      <c r="J13119">
        <v>120.65</v>
      </c>
      <c r="M13119">
        <v>120.65</v>
      </c>
      <c r="N13119">
        <f t="shared" si="204"/>
        <v>0</v>
      </c>
    </row>
    <row r="13120" spans="1:14" x14ac:dyDescent="0.2">
      <c r="A13120" t="s">
        <v>13274</v>
      </c>
      <c r="B13120" t="s">
        <v>36905</v>
      </c>
      <c r="I13120" t="s">
        <v>5</v>
      </c>
      <c r="J13120">
        <v>105.63</v>
      </c>
      <c r="M13120">
        <v>105.63</v>
      </c>
      <c r="N13120">
        <f t="shared" si="204"/>
        <v>0</v>
      </c>
    </row>
    <row r="13121" spans="1:14" x14ac:dyDescent="0.2">
      <c r="A13121" t="s">
        <v>13275</v>
      </c>
      <c r="B13121" t="s">
        <v>36906</v>
      </c>
      <c r="I13121" t="s">
        <v>5</v>
      </c>
      <c r="J13121">
        <v>33</v>
      </c>
      <c r="M13121">
        <v>33</v>
      </c>
      <c r="N13121">
        <f t="shared" si="204"/>
        <v>0</v>
      </c>
    </row>
    <row r="13122" spans="1:14" x14ac:dyDescent="0.2">
      <c r="A13122" t="s">
        <v>13276</v>
      </c>
      <c r="B13122" t="s">
        <v>36906</v>
      </c>
      <c r="I13122" t="s">
        <v>5</v>
      </c>
      <c r="J13122">
        <v>29.67</v>
      </c>
      <c r="M13122">
        <v>29.67</v>
      </c>
      <c r="N13122">
        <f t="shared" si="204"/>
        <v>0</v>
      </c>
    </row>
    <row r="13123" spans="1:14" x14ac:dyDescent="0.2">
      <c r="A13123" t="s">
        <v>13277</v>
      </c>
      <c r="B13123" t="s">
        <v>36907</v>
      </c>
      <c r="I13123" t="s">
        <v>5</v>
      </c>
      <c r="J13123">
        <v>12.71</v>
      </c>
      <c r="M13123">
        <v>12.71</v>
      </c>
      <c r="N13123">
        <f t="shared" si="204"/>
        <v>0</v>
      </c>
    </row>
    <row r="13124" spans="1:14" x14ac:dyDescent="0.2">
      <c r="A13124" t="s">
        <v>13278</v>
      </c>
      <c r="B13124" t="s">
        <v>36907</v>
      </c>
      <c r="I13124" t="s">
        <v>5</v>
      </c>
      <c r="J13124">
        <v>11.56</v>
      </c>
      <c r="M13124">
        <v>11.56</v>
      </c>
      <c r="N13124">
        <f t="shared" ref="N13124:N13187" si="205">J13124-M13124</f>
        <v>0</v>
      </c>
    </row>
    <row r="13125" spans="1:14" x14ac:dyDescent="0.2">
      <c r="A13125" t="s">
        <v>13279</v>
      </c>
      <c r="B13125" t="s">
        <v>36908</v>
      </c>
      <c r="I13125" t="s">
        <v>5</v>
      </c>
      <c r="J13125">
        <v>13.2</v>
      </c>
      <c r="M13125">
        <v>13.2</v>
      </c>
      <c r="N13125">
        <f t="shared" si="205"/>
        <v>0</v>
      </c>
    </row>
    <row r="13126" spans="1:14" x14ac:dyDescent="0.2">
      <c r="A13126" t="s">
        <v>13280</v>
      </c>
      <c r="B13126" t="s">
        <v>36908</v>
      </c>
      <c r="I13126" t="s">
        <v>5</v>
      </c>
      <c r="J13126">
        <v>12.05</v>
      </c>
      <c r="M13126">
        <v>12.05</v>
      </c>
      <c r="N13126">
        <f t="shared" si="205"/>
        <v>0</v>
      </c>
    </row>
    <row r="13127" spans="1:14" x14ac:dyDescent="0.2">
      <c r="A13127" t="s">
        <v>13281</v>
      </c>
      <c r="B13127" t="s">
        <v>36909</v>
      </c>
      <c r="I13127" t="s">
        <v>5</v>
      </c>
      <c r="J13127">
        <v>13.39</v>
      </c>
      <c r="M13127">
        <v>13.39</v>
      </c>
      <c r="N13127">
        <f t="shared" si="205"/>
        <v>0</v>
      </c>
    </row>
    <row r="13128" spans="1:14" x14ac:dyDescent="0.2">
      <c r="A13128" t="s">
        <v>13282</v>
      </c>
      <c r="B13128" t="s">
        <v>36909</v>
      </c>
      <c r="I13128" t="s">
        <v>5</v>
      </c>
      <c r="J13128">
        <v>12.24</v>
      </c>
      <c r="M13128">
        <v>12.24</v>
      </c>
      <c r="N13128">
        <f t="shared" si="205"/>
        <v>0</v>
      </c>
    </row>
    <row r="13129" spans="1:14" x14ac:dyDescent="0.2">
      <c r="A13129" t="s">
        <v>13283</v>
      </c>
      <c r="B13129" t="s">
        <v>36910</v>
      </c>
      <c r="I13129" t="s">
        <v>5</v>
      </c>
      <c r="J13129">
        <v>17.91</v>
      </c>
      <c r="M13129">
        <v>17.91</v>
      </c>
      <c r="N13129">
        <f t="shared" si="205"/>
        <v>0</v>
      </c>
    </row>
    <row r="13130" spans="1:14" x14ac:dyDescent="0.2">
      <c r="A13130" t="s">
        <v>13284</v>
      </c>
      <c r="B13130" t="s">
        <v>36910</v>
      </c>
      <c r="I13130" t="s">
        <v>5</v>
      </c>
      <c r="J13130">
        <v>16.760000000000002</v>
      </c>
      <c r="M13130">
        <v>16.760000000000002</v>
      </c>
      <c r="N13130">
        <f t="shared" si="205"/>
        <v>0</v>
      </c>
    </row>
    <row r="13131" spans="1:14" x14ac:dyDescent="0.2">
      <c r="A13131" t="s">
        <v>13285</v>
      </c>
      <c r="B13131" t="s">
        <v>36911</v>
      </c>
      <c r="I13131" t="s">
        <v>5</v>
      </c>
      <c r="J13131">
        <v>60.33</v>
      </c>
      <c r="M13131">
        <v>60.33</v>
      </c>
      <c r="N13131">
        <f t="shared" si="205"/>
        <v>0</v>
      </c>
    </row>
    <row r="13132" spans="1:14" x14ac:dyDescent="0.2">
      <c r="A13132" t="s">
        <v>13286</v>
      </c>
      <c r="B13132" t="s">
        <v>36911</v>
      </c>
      <c r="I13132" t="s">
        <v>5</v>
      </c>
      <c r="J13132">
        <v>53.66</v>
      </c>
      <c r="M13132">
        <v>53.66</v>
      </c>
      <c r="N13132">
        <f t="shared" si="205"/>
        <v>0</v>
      </c>
    </row>
    <row r="13133" spans="1:14" x14ac:dyDescent="0.2">
      <c r="A13133" t="s">
        <v>13287</v>
      </c>
      <c r="B13133" t="s">
        <v>36912</v>
      </c>
      <c r="I13133" t="s">
        <v>5</v>
      </c>
      <c r="J13133">
        <v>50.03</v>
      </c>
      <c r="M13133">
        <v>50.03</v>
      </c>
      <c r="N13133">
        <f t="shared" si="205"/>
        <v>0</v>
      </c>
    </row>
    <row r="13134" spans="1:14" x14ac:dyDescent="0.2">
      <c r="A13134" t="s">
        <v>13288</v>
      </c>
      <c r="B13134" t="s">
        <v>36912</v>
      </c>
      <c r="I13134" t="s">
        <v>5</v>
      </c>
      <c r="J13134">
        <v>43.36</v>
      </c>
      <c r="M13134">
        <v>43.36</v>
      </c>
      <c r="N13134">
        <f t="shared" si="205"/>
        <v>0</v>
      </c>
    </row>
    <row r="13135" spans="1:14" x14ac:dyDescent="0.2">
      <c r="A13135" t="s">
        <v>13289</v>
      </c>
      <c r="B13135" t="s">
        <v>36913</v>
      </c>
      <c r="I13135" t="s">
        <v>5</v>
      </c>
      <c r="J13135">
        <v>25.07</v>
      </c>
      <c r="M13135">
        <v>25.07</v>
      </c>
      <c r="N13135">
        <f t="shared" si="205"/>
        <v>0</v>
      </c>
    </row>
    <row r="13136" spans="1:14" x14ac:dyDescent="0.2">
      <c r="A13136" t="s">
        <v>13290</v>
      </c>
      <c r="B13136" t="s">
        <v>36913</v>
      </c>
      <c r="I13136" t="s">
        <v>5</v>
      </c>
      <c r="J13136">
        <v>21.73</v>
      </c>
      <c r="M13136">
        <v>21.73</v>
      </c>
      <c r="N13136">
        <f t="shared" si="205"/>
        <v>0</v>
      </c>
    </row>
    <row r="13137" spans="1:14" x14ac:dyDescent="0.2">
      <c r="A13137" t="s">
        <v>13291</v>
      </c>
      <c r="B13137" t="s">
        <v>36914</v>
      </c>
      <c r="I13137" t="s">
        <v>5</v>
      </c>
      <c r="J13137">
        <v>35.21</v>
      </c>
      <c r="M13137">
        <v>35.21</v>
      </c>
      <c r="N13137">
        <f t="shared" si="205"/>
        <v>0</v>
      </c>
    </row>
    <row r="13138" spans="1:14" x14ac:dyDescent="0.2">
      <c r="A13138" t="s">
        <v>13292</v>
      </c>
      <c r="B13138" t="s">
        <v>36914</v>
      </c>
      <c r="I13138" t="s">
        <v>5</v>
      </c>
      <c r="J13138">
        <v>31.87</v>
      </c>
      <c r="M13138">
        <v>31.87</v>
      </c>
      <c r="N13138">
        <f t="shared" si="205"/>
        <v>0</v>
      </c>
    </row>
    <row r="13139" spans="1:14" x14ac:dyDescent="0.2">
      <c r="A13139" t="s">
        <v>13293</v>
      </c>
      <c r="B13139" t="s">
        <v>36915</v>
      </c>
      <c r="I13139" t="s">
        <v>5</v>
      </c>
      <c r="J13139">
        <v>29.6</v>
      </c>
      <c r="M13139">
        <v>29.6</v>
      </c>
      <c r="N13139">
        <f t="shared" si="205"/>
        <v>0</v>
      </c>
    </row>
    <row r="13140" spans="1:14" x14ac:dyDescent="0.2">
      <c r="A13140" t="s">
        <v>13294</v>
      </c>
      <c r="B13140" t="s">
        <v>36915</v>
      </c>
      <c r="I13140" t="s">
        <v>5</v>
      </c>
      <c r="J13140">
        <v>26.27</v>
      </c>
      <c r="M13140">
        <v>26.27</v>
      </c>
      <c r="N13140">
        <f t="shared" si="205"/>
        <v>0</v>
      </c>
    </row>
    <row r="13141" spans="1:14" x14ac:dyDescent="0.2">
      <c r="A13141" t="s">
        <v>13295</v>
      </c>
      <c r="B13141" t="s">
        <v>36916</v>
      </c>
      <c r="I13141" t="s">
        <v>5</v>
      </c>
      <c r="J13141">
        <v>8.1199999999999992</v>
      </c>
      <c r="M13141">
        <v>8.1199999999999992</v>
      </c>
      <c r="N13141">
        <f t="shared" si="205"/>
        <v>0</v>
      </c>
    </row>
    <row r="13142" spans="1:14" x14ac:dyDescent="0.2">
      <c r="A13142" t="s">
        <v>13296</v>
      </c>
      <c r="B13142" t="s">
        <v>36916</v>
      </c>
      <c r="I13142" t="s">
        <v>5</v>
      </c>
      <c r="J13142">
        <v>7.32</v>
      </c>
      <c r="M13142">
        <v>7.32</v>
      </c>
      <c r="N13142">
        <f t="shared" si="205"/>
        <v>0</v>
      </c>
    </row>
    <row r="13143" spans="1:14" x14ac:dyDescent="0.2">
      <c r="A13143" t="s">
        <v>13297</v>
      </c>
      <c r="B13143" t="s">
        <v>36917</v>
      </c>
      <c r="I13143" t="s">
        <v>5</v>
      </c>
      <c r="J13143">
        <v>8.41</v>
      </c>
      <c r="M13143">
        <v>8.41</v>
      </c>
      <c r="N13143">
        <f t="shared" si="205"/>
        <v>0</v>
      </c>
    </row>
    <row r="13144" spans="1:14" x14ac:dyDescent="0.2">
      <c r="A13144" t="s">
        <v>13298</v>
      </c>
      <c r="B13144" t="s">
        <v>36917</v>
      </c>
      <c r="I13144" t="s">
        <v>5</v>
      </c>
      <c r="J13144">
        <v>7.61</v>
      </c>
      <c r="M13144">
        <v>7.61</v>
      </c>
      <c r="N13144">
        <f t="shared" si="205"/>
        <v>0</v>
      </c>
    </row>
    <row r="13145" spans="1:14" x14ac:dyDescent="0.2">
      <c r="A13145" t="s">
        <v>13299</v>
      </c>
      <c r="B13145" t="s">
        <v>36918</v>
      </c>
      <c r="I13145" t="s">
        <v>5</v>
      </c>
      <c r="J13145">
        <v>9.17</v>
      </c>
      <c r="M13145">
        <v>9.17</v>
      </c>
      <c r="N13145">
        <f t="shared" si="205"/>
        <v>0</v>
      </c>
    </row>
    <row r="13146" spans="1:14" x14ac:dyDescent="0.2">
      <c r="A13146" t="s">
        <v>13300</v>
      </c>
      <c r="B13146" t="s">
        <v>36918</v>
      </c>
      <c r="I13146" t="s">
        <v>5</v>
      </c>
      <c r="J13146">
        <v>8.3699999999999992</v>
      </c>
      <c r="M13146">
        <v>8.3699999999999992</v>
      </c>
      <c r="N13146">
        <f t="shared" si="205"/>
        <v>0</v>
      </c>
    </row>
    <row r="13147" spans="1:14" x14ac:dyDescent="0.2">
      <c r="A13147" t="s">
        <v>13301</v>
      </c>
      <c r="B13147" t="s">
        <v>36919</v>
      </c>
      <c r="I13147" t="s">
        <v>5</v>
      </c>
      <c r="J13147">
        <v>9.4600000000000009</v>
      </c>
      <c r="M13147">
        <v>9.4600000000000009</v>
      </c>
      <c r="N13147">
        <f t="shared" si="205"/>
        <v>0</v>
      </c>
    </row>
    <row r="13148" spans="1:14" x14ac:dyDescent="0.2">
      <c r="A13148" t="s">
        <v>13302</v>
      </c>
      <c r="B13148" t="s">
        <v>36919</v>
      </c>
      <c r="I13148" t="s">
        <v>5</v>
      </c>
      <c r="J13148">
        <v>8.59</v>
      </c>
      <c r="M13148">
        <v>8.59</v>
      </c>
      <c r="N13148">
        <f t="shared" si="205"/>
        <v>0</v>
      </c>
    </row>
    <row r="13149" spans="1:14" x14ac:dyDescent="0.2">
      <c r="A13149" t="s">
        <v>13303</v>
      </c>
      <c r="B13149" t="s">
        <v>36920</v>
      </c>
      <c r="I13149" t="s">
        <v>5</v>
      </c>
      <c r="J13149">
        <v>9.48</v>
      </c>
      <c r="M13149">
        <v>9.48</v>
      </c>
      <c r="N13149">
        <f t="shared" si="205"/>
        <v>0</v>
      </c>
    </row>
    <row r="13150" spans="1:14" x14ac:dyDescent="0.2">
      <c r="A13150" t="s">
        <v>13304</v>
      </c>
      <c r="B13150" t="s">
        <v>36920</v>
      </c>
      <c r="I13150" t="s">
        <v>5</v>
      </c>
      <c r="J13150">
        <v>8.61</v>
      </c>
      <c r="M13150">
        <v>8.61</v>
      </c>
      <c r="N13150">
        <f t="shared" si="205"/>
        <v>0</v>
      </c>
    </row>
    <row r="13151" spans="1:14" x14ac:dyDescent="0.2">
      <c r="A13151" t="s">
        <v>13305</v>
      </c>
      <c r="B13151" t="s">
        <v>36921</v>
      </c>
      <c r="I13151" t="s">
        <v>5</v>
      </c>
      <c r="J13151">
        <v>10.130000000000001</v>
      </c>
      <c r="M13151">
        <v>10.130000000000001</v>
      </c>
      <c r="N13151">
        <f t="shared" si="205"/>
        <v>0</v>
      </c>
    </row>
    <row r="13152" spans="1:14" x14ac:dyDescent="0.2">
      <c r="A13152" t="s">
        <v>13306</v>
      </c>
      <c r="B13152" t="s">
        <v>36921</v>
      </c>
      <c r="I13152" t="s">
        <v>5</v>
      </c>
      <c r="J13152">
        <v>9.19</v>
      </c>
      <c r="M13152">
        <v>9.19</v>
      </c>
      <c r="N13152">
        <f t="shared" si="205"/>
        <v>0</v>
      </c>
    </row>
    <row r="13153" spans="1:14" x14ac:dyDescent="0.2">
      <c r="A13153" t="s">
        <v>13307</v>
      </c>
      <c r="B13153" t="s">
        <v>36922</v>
      </c>
      <c r="I13153" t="s">
        <v>5</v>
      </c>
      <c r="J13153">
        <v>10.56</v>
      </c>
      <c r="M13153">
        <v>10.56</v>
      </c>
      <c r="N13153">
        <f t="shared" si="205"/>
        <v>0</v>
      </c>
    </row>
    <row r="13154" spans="1:14" x14ac:dyDescent="0.2">
      <c r="A13154" t="s">
        <v>13308</v>
      </c>
      <c r="B13154" t="s">
        <v>36922</v>
      </c>
      <c r="I13154" t="s">
        <v>5</v>
      </c>
      <c r="J13154">
        <v>9.6300000000000008</v>
      </c>
      <c r="M13154">
        <v>9.6300000000000008</v>
      </c>
      <c r="N13154">
        <f t="shared" si="205"/>
        <v>0</v>
      </c>
    </row>
    <row r="13155" spans="1:14" x14ac:dyDescent="0.2">
      <c r="A13155" t="s">
        <v>13309</v>
      </c>
      <c r="B13155" t="s">
        <v>36923</v>
      </c>
      <c r="I13155" t="s">
        <v>5</v>
      </c>
      <c r="J13155">
        <v>11.36</v>
      </c>
      <c r="M13155">
        <v>11.36</v>
      </c>
      <c r="N13155">
        <f t="shared" si="205"/>
        <v>0</v>
      </c>
    </row>
    <row r="13156" spans="1:14" x14ac:dyDescent="0.2">
      <c r="A13156" t="s">
        <v>13310</v>
      </c>
      <c r="B13156" t="s">
        <v>36923</v>
      </c>
      <c r="I13156" t="s">
        <v>5</v>
      </c>
      <c r="J13156">
        <v>10.36</v>
      </c>
      <c r="M13156">
        <v>10.36</v>
      </c>
      <c r="N13156">
        <f t="shared" si="205"/>
        <v>0</v>
      </c>
    </row>
    <row r="13157" spans="1:14" x14ac:dyDescent="0.2">
      <c r="A13157" t="s">
        <v>13311</v>
      </c>
      <c r="B13157" t="s">
        <v>36924</v>
      </c>
      <c r="I13157" t="s">
        <v>5</v>
      </c>
      <c r="J13157">
        <v>12.28</v>
      </c>
      <c r="M13157">
        <v>12.28</v>
      </c>
      <c r="N13157">
        <f t="shared" si="205"/>
        <v>0</v>
      </c>
    </row>
    <row r="13158" spans="1:14" x14ac:dyDescent="0.2">
      <c r="A13158" t="s">
        <v>13312</v>
      </c>
      <c r="B13158" t="s">
        <v>36924</v>
      </c>
      <c r="I13158" t="s">
        <v>5</v>
      </c>
      <c r="J13158">
        <v>11.28</v>
      </c>
      <c r="M13158">
        <v>11.28</v>
      </c>
      <c r="N13158">
        <f t="shared" si="205"/>
        <v>0</v>
      </c>
    </row>
    <row r="13159" spans="1:14" x14ac:dyDescent="0.2">
      <c r="A13159" t="s">
        <v>13313</v>
      </c>
      <c r="B13159" t="s">
        <v>36925</v>
      </c>
      <c r="I13159" t="s">
        <v>5</v>
      </c>
      <c r="J13159">
        <v>251.88</v>
      </c>
      <c r="M13159">
        <v>251.88</v>
      </c>
      <c r="N13159">
        <f t="shared" si="205"/>
        <v>0</v>
      </c>
    </row>
    <row r="13160" spans="1:14" x14ac:dyDescent="0.2">
      <c r="A13160" t="s">
        <v>13314</v>
      </c>
      <c r="B13160" t="s">
        <v>36925</v>
      </c>
      <c r="I13160" t="s">
        <v>5</v>
      </c>
      <c r="J13160">
        <v>228.89</v>
      </c>
      <c r="M13160">
        <v>228.89</v>
      </c>
      <c r="N13160">
        <f t="shared" si="205"/>
        <v>0</v>
      </c>
    </row>
    <row r="13161" spans="1:14" x14ac:dyDescent="0.2">
      <c r="A13161" t="s">
        <v>13315</v>
      </c>
      <c r="B13161" t="s">
        <v>36926</v>
      </c>
      <c r="I13161" t="s">
        <v>5</v>
      </c>
      <c r="J13161">
        <v>50.51</v>
      </c>
      <c r="M13161">
        <v>50.51</v>
      </c>
      <c r="N13161">
        <f t="shared" si="205"/>
        <v>0</v>
      </c>
    </row>
    <row r="13162" spans="1:14" x14ac:dyDescent="0.2">
      <c r="A13162" t="s">
        <v>13316</v>
      </c>
      <c r="B13162" t="s">
        <v>36926</v>
      </c>
      <c r="I13162" t="s">
        <v>5</v>
      </c>
      <c r="J13162">
        <v>44.77</v>
      </c>
      <c r="M13162">
        <v>44.77</v>
      </c>
      <c r="N13162">
        <f t="shared" si="205"/>
        <v>0</v>
      </c>
    </row>
    <row r="13163" spans="1:14" x14ac:dyDescent="0.2">
      <c r="A13163" t="s">
        <v>13317</v>
      </c>
      <c r="B13163" t="s">
        <v>36927</v>
      </c>
      <c r="I13163" t="s">
        <v>5</v>
      </c>
      <c r="J13163">
        <v>165.79</v>
      </c>
      <c r="M13163">
        <v>165.79</v>
      </c>
      <c r="N13163">
        <f t="shared" si="205"/>
        <v>0</v>
      </c>
    </row>
    <row r="13164" spans="1:14" x14ac:dyDescent="0.2">
      <c r="A13164" t="s">
        <v>13318</v>
      </c>
      <c r="B13164" t="s">
        <v>36927</v>
      </c>
      <c r="I13164" t="s">
        <v>5</v>
      </c>
      <c r="J13164">
        <v>154.30000000000001</v>
      </c>
      <c r="M13164">
        <v>154.30000000000001</v>
      </c>
      <c r="N13164">
        <f t="shared" si="205"/>
        <v>0</v>
      </c>
    </row>
    <row r="13165" spans="1:14" x14ac:dyDescent="0.2">
      <c r="A13165" t="s">
        <v>13319</v>
      </c>
      <c r="B13165" t="s">
        <v>13320</v>
      </c>
      <c r="I13165" t="s">
        <v>5</v>
      </c>
      <c r="J13165">
        <v>166.55</v>
      </c>
      <c r="M13165">
        <v>166.55</v>
      </c>
      <c r="N13165">
        <f t="shared" si="205"/>
        <v>0</v>
      </c>
    </row>
    <row r="13166" spans="1:14" x14ac:dyDescent="0.2">
      <c r="A13166" t="s">
        <v>13321</v>
      </c>
      <c r="B13166" t="s">
        <v>13320</v>
      </c>
      <c r="I13166" t="s">
        <v>5</v>
      </c>
      <c r="J13166">
        <v>144.30000000000001</v>
      </c>
      <c r="M13166">
        <v>144.30000000000001</v>
      </c>
      <c r="N13166">
        <f t="shared" si="205"/>
        <v>0</v>
      </c>
    </row>
    <row r="13167" spans="1:14" x14ac:dyDescent="0.2">
      <c r="A13167" t="s">
        <v>13322</v>
      </c>
      <c r="B13167" t="s">
        <v>36928</v>
      </c>
      <c r="I13167" t="s">
        <v>4</v>
      </c>
      <c r="J13167">
        <v>27.13</v>
      </c>
      <c r="M13167">
        <v>27.13</v>
      </c>
      <c r="N13167">
        <f t="shared" si="205"/>
        <v>0</v>
      </c>
    </row>
    <row r="13168" spans="1:14" x14ac:dyDescent="0.2">
      <c r="A13168" t="s">
        <v>13323</v>
      </c>
      <c r="B13168" t="s">
        <v>36928</v>
      </c>
      <c r="I13168" t="s">
        <v>4</v>
      </c>
      <c r="J13168">
        <v>23.65</v>
      </c>
      <c r="M13168">
        <v>23.65</v>
      </c>
      <c r="N13168">
        <f t="shared" si="205"/>
        <v>0</v>
      </c>
    </row>
    <row r="13169" spans="1:14" x14ac:dyDescent="0.2">
      <c r="A13169" t="s">
        <v>13324</v>
      </c>
      <c r="B13169" t="s">
        <v>36929</v>
      </c>
      <c r="I13169" t="s">
        <v>4</v>
      </c>
      <c r="J13169">
        <v>36.17</v>
      </c>
      <c r="M13169">
        <v>36.17</v>
      </c>
      <c r="N13169">
        <f t="shared" si="205"/>
        <v>0</v>
      </c>
    </row>
    <row r="13170" spans="1:14" x14ac:dyDescent="0.2">
      <c r="A13170" t="s">
        <v>13325</v>
      </c>
      <c r="B13170" t="s">
        <v>36929</v>
      </c>
      <c r="I13170" t="s">
        <v>4</v>
      </c>
      <c r="J13170">
        <v>31.54</v>
      </c>
      <c r="M13170">
        <v>31.54</v>
      </c>
      <c r="N13170">
        <f t="shared" si="205"/>
        <v>0</v>
      </c>
    </row>
    <row r="13171" spans="1:14" x14ac:dyDescent="0.2">
      <c r="A13171" t="s">
        <v>13326</v>
      </c>
      <c r="B13171" t="s">
        <v>36930</v>
      </c>
      <c r="I13171" t="s">
        <v>5</v>
      </c>
      <c r="J13171">
        <v>48.64</v>
      </c>
      <c r="M13171">
        <v>48.64</v>
      </c>
      <c r="N13171">
        <f t="shared" si="205"/>
        <v>0</v>
      </c>
    </row>
    <row r="13172" spans="1:14" x14ac:dyDescent="0.2">
      <c r="A13172" t="s">
        <v>13327</v>
      </c>
      <c r="B13172" t="s">
        <v>36930</v>
      </c>
      <c r="I13172" t="s">
        <v>5</v>
      </c>
      <c r="J13172">
        <v>47.64</v>
      </c>
      <c r="M13172">
        <v>47.64</v>
      </c>
      <c r="N13172">
        <f t="shared" si="205"/>
        <v>0</v>
      </c>
    </row>
    <row r="13173" spans="1:14" x14ac:dyDescent="0.2">
      <c r="A13173" t="s">
        <v>13328</v>
      </c>
      <c r="B13173" t="s">
        <v>36931</v>
      </c>
      <c r="I13173" t="s">
        <v>5</v>
      </c>
      <c r="J13173">
        <v>62.89</v>
      </c>
      <c r="M13173">
        <v>62.89</v>
      </c>
      <c r="N13173">
        <f t="shared" si="205"/>
        <v>0</v>
      </c>
    </row>
    <row r="13174" spans="1:14" x14ac:dyDescent="0.2">
      <c r="A13174" t="s">
        <v>13329</v>
      </c>
      <c r="B13174" t="s">
        <v>36931</v>
      </c>
      <c r="I13174" t="s">
        <v>5</v>
      </c>
      <c r="J13174">
        <v>61.89</v>
      </c>
      <c r="M13174">
        <v>61.89</v>
      </c>
      <c r="N13174">
        <f t="shared" si="205"/>
        <v>0</v>
      </c>
    </row>
    <row r="13175" spans="1:14" x14ac:dyDescent="0.2">
      <c r="A13175" t="s">
        <v>13330</v>
      </c>
      <c r="B13175" t="s">
        <v>36932</v>
      </c>
      <c r="I13175" t="s">
        <v>5</v>
      </c>
      <c r="J13175">
        <v>35.25</v>
      </c>
      <c r="M13175">
        <v>35.25</v>
      </c>
      <c r="N13175">
        <f t="shared" si="205"/>
        <v>0</v>
      </c>
    </row>
    <row r="13176" spans="1:14" x14ac:dyDescent="0.2">
      <c r="A13176" t="s">
        <v>13331</v>
      </c>
      <c r="B13176" t="s">
        <v>36932</v>
      </c>
      <c r="I13176" t="s">
        <v>5</v>
      </c>
      <c r="J13176">
        <v>34.25</v>
      </c>
      <c r="M13176">
        <v>34.25</v>
      </c>
      <c r="N13176">
        <f t="shared" si="205"/>
        <v>0</v>
      </c>
    </row>
    <row r="13177" spans="1:14" x14ac:dyDescent="0.2">
      <c r="A13177" t="s">
        <v>13332</v>
      </c>
      <c r="B13177" t="s">
        <v>36933</v>
      </c>
      <c r="I13177" t="s">
        <v>5</v>
      </c>
      <c r="J13177">
        <v>35.46</v>
      </c>
      <c r="M13177">
        <v>35.46</v>
      </c>
      <c r="N13177">
        <f t="shared" si="205"/>
        <v>0</v>
      </c>
    </row>
    <row r="13178" spans="1:14" x14ac:dyDescent="0.2">
      <c r="A13178" t="s">
        <v>13333</v>
      </c>
      <c r="B13178" t="s">
        <v>36933</v>
      </c>
      <c r="I13178" t="s">
        <v>5</v>
      </c>
      <c r="J13178">
        <v>34.46</v>
      </c>
      <c r="M13178">
        <v>34.46</v>
      </c>
      <c r="N13178">
        <f t="shared" si="205"/>
        <v>0</v>
      </c>
    </row>
    <row r="13179" spans="1:14" x14ac:dyDescent="0.2">
      <c r="A13179" t="s">
        <v>28084</v>
      </c>
      <c r="B13179" t="s">
        <v>36934</v>
      </c>
      <c r="I13179" t="s">
        <v>4</v>
      </c>
      <c r="J13179">
        <v>49.77</v>
      </c>
      <c r="M13179">
        <v>49.77</v>
      </c>
      <c r="N13179">
        <f t="shared" si="205"/>
        <v>0</v>
      </c>
    </row>
    <row r="13180" spans="1:14" x14ac:dyDescent="0.2">
      <c r="A13180" t="s">
        <v>28085</v>
      </c>
      <c r="B13180" t="s">
        <v>36934</v>
      </c>
      <c r="I13180" t="s">
        <v>4</v>
      </c>
      <c r="J13180">
        <v>48.75</v>
      </c>
      <c r="M13180">
        <v>48.75</v>
      </c>
      <c r="N13180">
        <f t="shared" si="205"/>
        <v>0</v>
      </c>
    </row>
    <row r="13181" spans="1:14" x14ac:dyDescent="0.2">
      <c r="A13181" t="s">
        <v>28086</v>
      </c>
      <c r="B13181" t="s">
        <v>36935</v>
      </c>
      <c r="I13181" t="s">
        <v>4</v>
      </c>
      <c r="J13181">
        <v>62.31</v>
      </c>
      <c r="M13181">
        <v>62.31</v>
      </c>
      <c r="N13181">
        <f t="shared" si="205"/>
        <v>0</v>
      </c>
    </row>
    <row r="13182" spans="1:14" x14ac:dyDescent="0.2">
      <c r="A13182" t="s">
        <v>28087</v>
      </c>
      <c r="B13182" t="s">
        <v>36935</v>
      </c>
      <c r="I13182" t="s">
        <v>4</v>
      </c>
      <c r="J13182">
        <v>61.1</v>
      </c>
      <c r="M13182">
        <v>61.1</v>
      </c>
      <c r="N13182">
        <f t="shared" si="205"/>
        <v>0</v>
      </c>
    </row>
    <row r="13183" spans="1:14" x14ac:dyDescent="0.2">
      <c r="A13183" t="s">
        <v>28088</v>
      </c>
      <c r="B13183" t="s">
        <v>36936</v>
      </c>
      <c r="I13183" t="s">
        <v>28089</v>
      </c>
      <c r="J13183">
        <v>82.57</v>
      </c>
      <c r="M13183">
        <v>82.57</v>
      </c>
      <c r="N13183">
        <f t="shared" si="205"/>
        <v>0</v>
      </c>
    </row>
    <row r="13184" spans="1:14" x14ac:dyDescent="0.2">
      <c r="A13184" t="s">
        <v>28090</v>
      </c>
      <c r="B13184" t="s">
        <v>36936</v>
      </c>
      <c r="I13184" t="s">
        <v>28089</v>
      </c>
      <c r="J13184">
        <v>81.19</v>
      </c>
      <c r="M13184">
        <v>81.19</v>
      </c>
      <c r="N13184">
        <f t="shared" si="205"/>
        <v>0</v>
      </c>
    </row>
    <row r="13185" spans="1:14" x14ac:dyDescent="0.2">
      <c r="A13185" t="s">
        <v>28091</v>
      </c>
      <c r="B13185" t="s">
        <v>36937</v>
      </c>
      <c r="I13185" t="s">
        <v>4</v>
      </c>
      <c r="J13185">
        <v>106.36</v>
      </c>
      <c r="M13185">
        <v>106.36</v>
      </c>
      <c r="N13185">
        <f t="shared" si="205"/>
        <v>0</v>
      </c>
    </row>
    <row r="13186" spans="1:14" x14ac:dyDescent="0.2">
      <c r="A13186" t="s">
        <v>28092</v>
      </c>
      <c r="B13186" t="s">
        <v>36937</v>
      </c>
      <c r="I13186" t="s">
        <v>4</v>
      </c>
      <c r="J13186">
        <v>104.8</v>
      </c>
      <c r="M13186">
        <v>104.8</v>
      </c>
      <c r="N13186">
        <f t="shared" si="205"/>
        <v>0</v>
      </c>
    </row>
    <row r="13187" spans="1:14" x14ac:dyDescent="0.2">
      <c r="A13187" t="s">
        <v>28093</v>
      </c>
      <c r="B13187" t="s">
        <v>36938</v>
      </c>
      <c r="I13187" t="s">
        <v>4</v>
      </c>
      <c r="J13187">
        <v>127.4</v>
      </c>
      <c r="M13187">
        <v>127.4</v>
      </c>
      <c r="N13187">
        <f t="shared" si="205"/>
        <v>0</v>
      </c>
    </row>
    <row r="13188" spans="1:14" x14ac:dyDescent="0.2">
      <c r="A13188" t="s">
        <v>28094</v>
      </c>
      <c r="B13188" t="s">
        <v>36938</v>
      </c>
      <c r="I13188" t="s">
        <v>4</v>
      </c>
      <c r="J13188">
        <v>125.62</v>
      </c>
      <c r="M13188">
        <v>125.62</v>
      </c>
      <c r="N13188">
        <f t="shared" ref="N13188:N13251" si="206">J13188-M13188</f>
        <v>0</v>
      </c>
    </row>
    <row r="13189" spans="1:14" x14ac:dyDescent="0.2">
      <c r="A13189" t="s">
        <v>28095</v>
      </c>
      <c r="B13189" t="s">
        <v>36939</v>
      </c>
      <c r="I13189" t="s">
        <v>4</v>
      </c>
      <c r="J13189">
        <v>157.02000000000001</v>
      </c>
      <c r="M13189">
        <v>157.02000000000001</v>
      </c>
      <c r="N13189">
        <f t="shared" si="206"/>
        <v>0</v>
      </c>
    </row>
    <row r="13190" spans="1:14" x14ac:dyDescent="0.2">
      <c r="A13190" t="s">
        <v>28096</v>
      </c>
      <c r="B13190" t="s">
        <v>36939</v>
      </c>
      <c r="I13190" t="s">
        <v>4</v>
      </c>
      <c r="J13190">
        <v>154.91999999999999</v>
      </c>
      <c r="M13190">
        <v>154.91999999999999</v>
      </c>
      <c r="N13190">
        <f t="shared" si="206"/>
        <v>0</v>
      </c>
    </row>
    <row r="13191" spans="1:14" x14ac:dyDescent="0.2">
      <c r="A13191" t="s">
        <v>13334</v>
      </c>
      <c r="B13191" t="s">
        <v>36940</v>
      </c>
      <c r="I13191" t="s">
        <v>4</v>
      </c>
      <c r="J13191">
        <v>211.01</v>
      </c>
      <c r="M13191">
        <v>211.01</v>
      </c>
      <c r="N13191">
        <f t="shared" si="206"/>
        <v>0</v>
      </c>
    </row>
    <row r="13192" spans="1:14" x14ac:dyDescent="0.2">
      <c r="A13192" t="s">
        <v>13335</v>
      </c>
      <c r="B13192" t="s">
        <v>36940</v>
      </c>
      <c r="I13192" t="s">
        <v>4</v>
      </c>
      <c r="J13192">
        <v>208.63</v>
      </c>
      <c r="M13192">
        <v>208.63</v>
      </c>
      <c r="N13192">
        <f t="shared" si="206"/>
        <v>0</v>
      </c>
    </row>
    <row r="13193" spans="1:14" x14ac:dyDescent="0.2">
      <c r="A13193" t="s">
        <v>13336</v>
      </c>
      <c r="B13193" t="s">
        <v>36941</v>
      </c>
      <c r="I13193" t="s">
        <v>4</v>
      </c>
      <c r="J13193">
        <v>227.36</v>
      </c>
      <c r="M13193">
        <v>227.36</v>
      </c>
      <c r="N13193">
        <f t="shared" si="206"/>
        <v>0</v>
      </c>
    </row>
    <row r="13194" spans="1:14" x14ac:dyDescent="0.2">
      <c r="A13194" t="s">
        <v>13337</v>
      </c>
      <c r="B13194" t="s">
        <v>36941</v>
      </c>
      <c r="I13194" t="s">
        <v>4</v>
      </c>
      <c r="J13194">
        <v>224.82</v>
      </c>
      <c r="M13194">
        <v>224.82</v>
      </c>
      <c r="N13194">
        <f t="shared" si="206"/>
        <v>0</v>
      </c>
    </row>
    <row r="13195" spans="1:14" x14ac:dyDescent="0.2">
      <c r="A13195" t="s">
        <v>28097</v>
      </c>
      <c r="B13195" t="s">
        <v>36942</v>
      </c>
      <c r="I13195" t="s">
        <v>4</v>
      </c>
      <c r="J13195">
        <v>296.7</v>
      </c>
      <c r="M13195">
        <v>296.7</v>
      </c>
      <c r="N13195">
        <f t="shared" si="206"/>
        <v>0</v>
      </c>
    </row>
    <row r="13196" spans="1:14" x14ac:dyDescent="0.2">
      <c r="A13196" t="s">
        <v>28098</v>
      </c>
      <c r="B13196" t="s">
        <v>36942</v>
      </c>
      <c r="I13196" t="s">
        <v>4</v>
      </c>
      <c r="J13196">
        <v>293.7</v>
      </c>
      <c r="M13196">
        <v>293.7</v>
      </c>
      <c r="N13196">
        <f t="shared" si="206"/>
        <v>0</v>
      </c>
    </row>
    <row r="13197" spans="1:14" x14ac:dyDescent="0.2">
      <c r="A13197" t="s">
        <v>28099</v>
      </c>
      <c r="B13197" t="s">
        <v>36943</v>
      </c>
      <c r="I13197" t="s">
        <v>4</v>
      </c>
      <c r="J13197">
        <v>468.55</v>
      </c>
      <c r="M13197">
        <v>468.55</v>
      </c>
      <c r="N13197">
        <f t="shared" si="206"/>
        <v>0</v>
      </c>
    </row>
    <row r="13198" spans="1:14" x14ac:dyDescent="0.2">
      <c r="A13198" t="s">
        <v>28100</v>
      </c>
      <c r="B13198" t="s">
        <v>36943</v>
      </c>
      <c r="I13198" t="s">
        <v>4</v>
      </c>
      <c r="J13198">
        <v>465.28</v>
      </c>
      <c r="M13198">
        <v>465.28</v>
      </c>
      <c r="N13198">
        <f t="shared" si="206"/>
        <v>0</v>
      </c>
    </row>
    <row r="13199" spans="1:14" x14ac:dyDescent="0.2">
      <c r="A13199" t="s">
        <v>28101</v>
      </c>
      <c r="B13199" t="s">
        <v>36944</v>
      </c>
      <c r="I13199" t="s">
        <v>4</v>
      </c>
      <c r="J13199">
        <v>518.24</v>
      </c>
      <c r="M13199">
        <v>518.24</v>
      </c>
      <c r="N13199">
        <f t="shared" si="206"/>
        <v>0</v>
      </c>
    </row>
    <row r="13200" spans="1:14" x14ac:dyDescent="0.2">
      <c r="A13200" t="s">
        <v>28102</v>
      </c>
      <c r="B13200" t="s">
        <v>36944</v>
      </c>
      <c r="I13200" t="s">
        <v>4</v>
      </c>
      <c r="J13200">
        <v>514.69000000000005</v>
      </c>
      <c r="M13200">
        <v>514.69000000000005</v>
      </c>
      <c r="N13200">
        <f t="shared" si="206"/>
        <v>0</v>
      </c>
    </row>
    <row r="13201" spans="1:14" x14ac:dyDescent="0.2">
      <c r="A13201" t="s">
        <v>13338</v>
      </c>
      <c r="B13201" t="s">
        <v>36945</v>
      </c>
      <c r="I13201" t="s">
        <v>4</v>
      </c>
      <c r="J13201">
        <v>186.74</v>
      </c>
      <c r="M13201">
        <v>186.74</v>
      </c>
      <c r="N13201">
        <f t="shared" si="206"/>
        <v>0</v>
      </c>
    </row>
    <row r="13202" spans="1:14" x14ac:dyDescent="0.2">
      <c r="A13202" t="s">
        <v>13339</v>
      </c>
      <c r="B13202" t="s">
        <v>36945</v>
      </c>
      <c r="I13202" t="s">
        <v>4</v>
      </c>
      <c r="J13202">
        <v>175.25</v>
      </c>
      <c r="M13202">
        <v>175.25</v>
      </c>
      <c r="N13202">
        <f t="shared" si="206"/>
        <v>0</v>
      </c>
    </row>
    <row r="13203" spans="1:14" x14ac:dyDescent="0.2">
      <c r="A13203" t="s">
        <v>13340</v>
      </c>
      <c r="B13203" t="s">
        <v>36946</v>
      </c>
      <c r="I13203" t="s">
        <v>4</v>
      </c>
      <c r="J13203">
        <v>169.65</v>
      </c>
      <c r="M13203">
        <v>169.65</v>
      </c>
      <c r="N13203">
        <f t="shared" si="206"/>
        <v>0</v>
      </c>
    </row>
    <row r="13204" spans="1:14" x14ac:dyDescent="0.2">
      <c r="A13204" t="s">
        <v>13341</v>
      </c>
      <c r="B13204" t="s">
        <v>36946</v>
      </c>
      <c r="I13204" t="s">
        <v>4</v>
      </c>
      <c r="J13204">
        <v>158.16</v>
      </c>
      <c r="M13204">
        <v>158.16</v>
      </c>
      <c r="N13204">
        <f t="shared" si="206"/>
        <v>0</v>
      </c>
    </row>
    <row r="13205" spans="1:14" x14ac:dyDescent="0.2">
      <c r="A13205" t="s">
        <v>13342</v>
      </c>
      <c r="B13205" t="s">
        <v>36947</v>
      </c>
      <c r="I13205" t="s">
        <v>5</v>
      </c>
      <c r="J13205">
        <v>778.07</v>
      </c>
      <c r="M13205">
        <v>778.07</v>
      </c>
      <c r="N13205">
        <f t="shared" si="206"/>
        <v>0</v>
      </c>
    </row>
    <row r="13206" spans="1:14" x14ac:dyDescent="0.2">
      <c r="A13206" t="s">
        <v>13343</v>
      </c>
      <c r="B13206" t="s">
        <v>36947</v>
      </c>
      <c r="I13206" t="s">
        <v>5</v>
      </c>
      <c r="J13206">
        <v>742.77</v>
      </c>
      <c r="M13206">
        <v>742.77</v>
      </c>
      <c r="N13206">
        <f t="shared" si="206"/>
        <v>0</v>
      </c>
    </row>
    <row r="13207" spans="1:14" x14ac:dyDescent="0.2">
      <c r="A13207" t="s">
        <v>13344</v>
      </c>
      <c r="B13207" t="s">
        <v>36948</v>
      </c>
      <c r="I13207" t="s">
        <v>5</v>
      </c>
      <c r="J13207">
        <v>1121.46</v>
      </c>
      <c r="M13207">
        <v>1121.46</v>
      </c>
      <c r="N13207">
        <f t="shared" si="206"/>
        <v>0</v>
      </c>
    </row>
    <row r="13208" spans="1:14" x14ac:dyDescent="0.2">
      <c r="A13208" t="s">
        <v>13345</v>
      </c>
      <c r="B13208" t="s">
        <v>36948</v>
      </c>
      <c r="I13208" t="s">
        <v>5</v>
      </c>
      <c r="J13208">
        <v>1077.71</v>
      </c>
      <c r="M13208">
        <v>1077.71</v>
      </c>
      <c r="N13208">
        <f t="shared" si="206"/>
        <v>0</v>
      </c>
    </row>
    <row r="13209" spans="1:14" x14ac:dyDescent="0.2">
      <c r="A13209" t="s">
        <v>13346</v>
      </c>
      <c r="B13209" t="s">
        <v>36949</v>
      </c>
      <c r="I13209" t="s">
        <v>5</v>
      </c>
      <c r="J13209">
        <v>2144.5700000000002</v>
      </c>
      <c r="M13209">
        <v>2144.5700000000002</v>
      </c>
      <c r="N13209">
        <f t="shared" si="206"/>
        <v>0</v>
      </c>
    </row>
    <row r="13210" spans="1:14" x14ac:dyDescent="0.2">
      <c r="A13210" t="s">
        <v>13347</v>
      </c>
      <c r="B13210" t="s">
        <v>36949</v>
      </c>
      <c r="I13210" t="s">
        <v>5</v>
      </c>
      <c r="J13210">
        <v>2066.6999999999998</v>
      </c>
      <c r="M13210">
        <v>2066.6999999999998</v>
      </c>
      <c r="N13210">
        <f t="shared" si="206"/>
        <v>0</v>
      </c>
    </row>
    <row r="13211" spans="1:14" x14ac:dyDescent="0.2">
      <c r="A13211" t="s">
        <v>13348</v>
      </c>
      <c r="B13211" t="s">
        <v>36950</v>
      </c>
      <c r="I13211" t="s">
        <v>5</v>
      </c>
      <c r="J13211">
        <v>3291.68</v>
      </c>
      <c r="M13211">
        <v>3291.68</v>
      </c>
      <c r="N13211">
        <f t="shared" si="206"/>
        <v>0</v>
      </c>
    </row>
    <row r="13212" spans="1:14" x14ac:dyDescent="0.2">
      <c r="A13212" t="s">
        <v>13349</v>
      </c>
      <c r="B13212" t="s">
        <v>36950</v>
      </c>
      <c r="I13212" t="s">
        <v>5</v>
      </c>
      <c r="J13212">
        <v>3202.69</v>
      </c>
      <c r="M13212">
        <v>3202.69</v>
      </c>
      <c r="N13212">
        <f t="shared" si="206"/>
        <v>0</v>
      </c>
    </row>
    <row r="13213" spans="1:14" x14ac:dyDescent="0.2">
      <c r="A13213" t="s">
        <v>13350</v>
      </c>
      <c r="B13213" t="s">
        <v>36951</v>
      </c>
      <c r="I13213" t="s">
        <v>5</v>
      </c>
      <c r="J13213">
        <v>4730.8999999999996</v>
      </c>
      <c r="M13213">
        <v>4730.8999999999996</v>
      </c>
      <c r="N13213">
        <f t="shared" si="206"/>
        <v>0</v>
      </c>
    </row>
    <row r="13214" spans="1:14" x14ac:dyDescent="0.2">
      <c r="A13214" t="s">
        <v>13351</v>
      </c>
      <c r="B13214" t="s">
        <v>36951</v>
      </c>
      <c r="I13214" t="s">
        <v>5</v>
      </c>
      <c r="J13214">
        <v>4624.25</v>
      </c>
      <c r="M13214">
        <v>4624.25</v>
      </c>
      <c r="N13214">
        <f t="shared" si="206"/>
        <v>0</v>
      </c>
    </row>
    <row r="13215" spans="1:14" x14ac:dyDescent="0.2">
      <c r="A13215" t="s">
        <v>13352</v>
      </c>
      <c r="B13215" t="s">
        <v>36952</v>
      </c>
      <c r="I13215" t="s">
        <v>4</v>
      </c>
      <c r="J13215">
        <v>23.76</v>
      </c>
      <c r="M13215">
        <v>23.76</v>
      </c>
      <c r="N13215">
        <f t="shared" si="206"/>
        <v>0</v>
      </c>
    </row>
    <row r="13216" spans="1:14" x14ac:dyDescent="0.2">
      <c r="A13216" t="s">
        <v>13353</v>
      </c>
      <c r="B13216" t="s">
        <v>36952</v>
      </c>
      <c r="I13216" t="s">
        <v>4</v>
      </c>
      <c r="J13216">
        <v>21.56</v>
      </c>
      <c r="M13216">
        <v>21.56</v>
      </c>
      <c r="N13216">
        <f t="shared" si="206"/>
        <v>0</v>
      </c>
    </row>
    <row r="13217" spans="1:14" x14ac:dyDescent="0.2">
      <c r="A13217" t="s">
        <v>13354</v>
      </c>
      <c r="B13217" t="s">
        <v>36953</v>
      </c>
      <c r="I13217" t="s">
        <v>4</v>
      </c>
      <c r="J13217">
        <v>31.38</v>
      </c>
      <c r="M13217">
        <v>31.38</v>
      </c>
      <c r="N13217">
        <f t="shared" si="206"/>
        <v>0</v>
      </c>
    </row>
    <row r="13218" spans="1:14" x14ac:dyDescent="0.2">
      <c r="A13218" t="s">
        <v>13355</v>
      </c>
      <c r="B13218" t="s">
        <v>36953</v>
      </c>
      <c r="I13218" t="s">
        <v>4</v>
      </c>
      <c r="J13218">
        <v>28.88</v>
      </c>
      <c r="M13218">
        <v>28.88</v>
      </c>
      <c r="N13218">
        <f t="shared" si="206"/>
        <v>0</v>
      </c>
    </row>
    <row r="13219" spans="1:14" x14ac:dyDescent="0.2">
      <c r="A13219" t="s">
        <v>13356</v>
      </c>
      <c r="B13219" t="s">
        <v>36954</v>
      </c>
      <c r="I13219" t="s">
        <v>4</v>
      </c>
      <c r="J13219">
        <v>39.31</v>
      </c>
      <c r="M13219">
        <v>39.31</v>
      </c>
      <c r="N13219">
        <f t="shared" si="206"/>
        <v>0</v>
      </c>
    </row>
    <row r="13220" spans="1:14" x14ac:dyDescent="0.2">
      <c r="A13220" t="s">
        <v>13357</v>
      </c>
      <c r="B13220" t="s">
        <v>36954</v>
      </c>
      <c r="I13220" t="s">
        <v>4</v>
      </c>
      <c r="J13220">
        <v>36.53</v>
      </c>
      <c r="M13220">
        <v>36.53</v>
      </c>
      <c r="N13220">
        <f t="shared" si="206"/>
        <v>0</v>
      </c>
    </row>
    <row r="13221" spans="1:14" x14ac:dyDescent="0.2">
      <c r="A13221" t="s">
        <v>13358</v>
      </c>
      <c r="B13221" t="s">
        <v>36955</v>
      </c>
      <c r="I13221" t="s">
        <v>4</v>
      </c>
      <c r="J13221">
        <v>42.56</v>
      </c>
      <c r="M13221">
        <v>42.56</v>
      </c>
      <c r="N13221">
        <f t="shared" si="206"/>
        <v>0</v>
      </c>
    </row>
    <row r="13222" spans="1:14" x14ac:dyDescent="0.2">
      <c r="A13222" t="s">
        <v>13359</v>
      </c>
      <c r="B13222" t="s">
        <v>36955</v>
      </c>
      <c r="I13222" t="s">
        <v>4</v>
      </c>
      <c r="J13222">
        <v>39.49</v>
      </c>
      <c r="M13222">
        <v>39.49</v>
      </c>
      <c r="N13222">
        <f t="shared" si="206"/>
        <v>0</v>
      </c>
    </row>
    <row r="13223" spans="1:14" x14ac:dyDescent="0.2">
      <c r="A13223" t="s">
        <v>13360</v>
      </c>
      <c r="B13223" t="s">
        <v>36956</v>
      </c>
      <c r="I13223" t="s">
        <v>4</v>
      </c>
      <c r="J13223">
        <v>60.5</v>
      </c>
      <c r="M13223">
        <v>60.5</v>
      </c>
      <c r="N13223">
        <f t="shared" si="206"/>
        <v>0</v>
      </c>
    </row>
    <row r="13224" spans="1:14" x14ac:dyDescent="0.2">
      <c r="A13224" t="s">
        <v>13361</v>
      </c>
      <c r="B13224" t="s">
        <v>36956</v>
      </c>
      <c r="I13224" t="s">
        <v>4</v>
      </c>
      <c r="J13224">
        <v>57.03</v>
      </c>
      <c r="M13224">
        <v>57.03</v>
      </c>
      <c r="N13224">
        <f t="shared" si="206"/>
        <v>0</v>
      </c>
    </row>
    <row r="13225" spans="1:14" x14ac:dyDescent="0.2">
      <c r="A13225" t="s">
        <v>13362</v>
      </c>
      <c r="B13225" t="s">
        <v>36957</v>
      </c>
      <c r="I13225" t="s">
        <v>4</v>
      </c>
      <c r="J13225">
        <v>88.1</v>
      </c>
      <c r="M13225">
        <v>88.1</v>
      </c>
      <c r="N13225">
        <f t="shared" si="206"/>
        <v>0</v>
      </c>
    </row>
    <row r="13226" spans="1:14" x14ac:dyDescent="0.2">
      <c r="A13226" t="s">
        <v>13363</v>
      </c>
      <c r="B13226" t="s">
        <v>36957</v>
      </c>
      <c r="I13226" t="s">
        <v>4</v>
      </c>
      <c r="J13226">
        <v>84.21</v>
      </c>
      <c r="M13226">
        <v>84.21</v>
      </c>
      <c r="N13226">
        <f t="shared" si="206"/>
        <v>0</v>
      </c>
    </row>
    <row r="13227" spans="1:14" x14ac:dyDescent="0.2">
      <c r="A13227" t="s">
        <v>13364</v>
      </c>
      <c r="B13227" t="s">
        <v>36958</v>
      </c>
      <c r="I13227" t="s">
        <v>5</v>
      </c>
      <c r="J13227">
        <v>270.14999999999998</v>
      </c>
      <c r="M13227">
        <v>270.14999999999998</v>
      </c>
      <c r="N13227">
        <f t="shared" si="206"/>
        <v>0</v>
      </c>
    </row>
    <row r="13228" spans="1:14" x14ac:dyDescent="0.2">
      <c r="A13228" t="s">
        <v>13365</v>
      </c>
      <c r="B13228" t="s">
        <v>36958</v>
      </c>
      <c r="I13228" t="s">
        <v>5</v>
      </c>
      <c r="J13228">
        <v>244.29</v>
      </c>
      <c r="M13228">
        <v>244.29</v>
      </c>
      <c r="N13228">
        <f t="shared" si="206"/>
        <v>0</v>
      </c>
    </row>
    <row r="13229" spans="1:14" x14ac:dyDescent="0.2">
      <c r="A13229" t="s">
        <v>13366</v>
      </c>
      <c r="B13229" t="s">
        <v>36959</v>
      </c>
      <c r="I13229" t="s">
        <v>5</v>
      </c>
      <c r="J13229">
        <v>507.79</v>
      </c>
      <c r="M13229">
        <v>507.79</v>
      </c>
      <c r="N13229">
        <f t="shared" si="206"/>
        <v>0</v>
      </c>
    </row>
    <row r="13230" spans="1:14" x14ac:dyDescent="0.2">
      <c r="A13230" t="s">
        <v>13367</v>
      </c>
      <c r="B13230" t="s">
        <v>36959</v>
      </c>
      <c r="I13230" t="s">
        <v>5</v>
      </c>
      <c r="J13230">
        <v>468.58</v>
      </c>
      <c r="M13230">
        <v>468.58</v>
      </c>
      <c r="N13230">
        <f t="shared" si="206"/>
        <v>0</v>
      </c>
    </row>
    <row r="13231" spans="1:14" x14ac:dyDescent="0.2">
      <c r="A13231" t="s">
        <v>13368</v>
      </c>
      <c r="B13231" t="s">
        <v>36960</v>
      </c>
      <c r="I13231" t="s">
        <v>5</v>
      </c>
      <c r="J13231">
        <v>207.96</v>
      </c>
      <c r="M13231">
        <v>207.96</v>
      </c>
      <c r="N13231">
        <f t="shared" si="206"/>
        <v>0</v>
      </c>
    </row>
    <row r="13232" spans="1:14" x14ac:dyDescent="0.2">
      <c r="A13232" t="s">
        <v>13369</v>
      </c>
      <c r="B13232" t="s">
        <v>36960</v>
      </c>
      <c r="I13232" t="s">
        <v>5</v>
      </c>
      <c r="J13232">
        <v>189.57</v>
      </c>
      <c r="M13232">
        <v>189.57</v>
      </c>
      <c r="N13232">
        <f t="shared" si="206"/>
        <v>0</v>
      </c>
    </row>
    <row r="13233" spans="1:14" x14ac:dyDescent="0.2">
      <c r="A13233" t="s">
        <v>13370</v>
      </c>
      <c r="B13233" t="s">
        <v>36961</v>
      </c>
      <c r="I13233" t="s">
        <v>5</v>
      </c>
      <c r="J13233">
        <v>196.54</v>
      </c>
      <c r="M13233">
        <v>196.54</v>
      </c>
      <c r="N13233">
        <f t="shared" si="206"/>
        <v>0</v>
      </c>
    </row>
    <row r="13234" spans="1:14" x14ac:dyDescent="0.2">
      <c r="A13234" t="s">
        <v>13371</v>
      </c>
      <c r="B13234" t="s">
        <v>36961</v>
      </c>
      <c r="I13234" t="s">
        <v>5</v>
      </c>
      <c r="J13234">
        <v>178.15</v>
      </c>
      <c r="M13234">
        <v>178.15</v>
      </c>
      <c r="N13234">
        <f t="shared" si="206"/>
        <v>0</v>
      </c>
    </row>
    <row r="13235" spans="1:14" x14ac:dyDescent="0.2">
      <c r="A13235" t="s">
        <v>13372</v>
      </c>
      <c r="B13235" t="s">
        <v>36962</v>
      </c>
      <c r="I13235" t="s">
        <v>5</v>
      </c>
      <c r="J13235">
        <v>392.32</v>
      </c>
      <c r="M13235">
        <v>392.32</v>
      </c>
      <c r="N13235">
        <f t="shared" si="206"/>
        <v>0</v>
      </c>
    </row>
    <row r="13236" spans="1:14" x14ac:dyDescent="0.2">
      <c r="A13236" t="s">
        <v>13373</v>
      </c>
      <c r="B13236" t="s">
        <v>36962</v>
      </c>
      <c r="I13236" t="s">
        <v>5</v>
      </c>
      <c r="J13236">
        <v>355.53</v>
      </c>
      <c r="M13236">
        <v>355.53</v>
      </c>
      <c r="N13236">
        <f t="shared" si="206"/>
        <v>0</v>
      </c>
    </row>
    <row r="13237" spans="1:14" x14ac:dyDescent="0.2">
      <c r="A13237" t="s">
        <v>13374</v>
      </c>
      <c r="B13237" t="s">
        <v>36963</v>
      </c>
      <c r="I13237" t="s">
        <v>5</v>
      </c>
      <c r="J13237">
        <v>337.51</v>
      </c>
      <c r="M13237">
        <v>337.51</v>
      </c>
      <c r="N13237">
        <f t="shared" si="206"/>
        <v>0</v>
      </c>
    </row>
    <row r="13238" spans="1:14" x14ac:dyDescent="0.2">
      <c r="A13238" t="s">
        <v>13375</v>
      </c>
      <c r="B13238" t="s">
        <v>36963</v>
      </c>
      <c r="I13238" t="s">
        <v>5</v>
      </c>
      <c r="J13238">
        <v>300.25</v>
      </c>
      <c r="M13238">
        <v>300.25</v>
      </c>
      <c r="N13238">
        <f t="shared" si="206"/>
        <v>0</v>
      </c>
    </row>
    <row r="13239" spans="1:14" x14ac:dyDescent="0.2">
      <c r="A13239" t="s">
        <v>13376</v>
      </c>
      <c r="B13239" t="s">
        <v>36964</v>
      </c>
      <c r="I13239" t="s">
        <v>5</v>
      </c>
      <c r="J13239">
        <v>333.03</v>
      </c>
      <c r="M13239">
        <v>333.03</v>
      </c>
      <c r="N13239">
        <f t="shared" si="206"/>
        <v>0</v>
      </c>
    </row>
    <row r="13240" spans="1:14" x14ac:dyDescent="0.2">
      <c r="A13240" t="s">
        <v>13377</v>
      </c>
      <c r="B13240" t="s">
        <v>36964</v>
      </c>
      <c r="I13240" t="s">
        <v>5</v>
      </c>
      <c r="J13240">
        <v>295.77</v>
      </c>
      <c r="M13240">
        <v>295.77</v>
      </c>
      <c r="N13240">
        <f t="shared" si="206"/>
        <v>0</v>
      </c>
    </row>
    <row r="13241" spans="1:14" x14ac:dyDescent="0.2">
      <c r="A13241" t="s">
        <v>13378</v>
      </c>
      <c r="B13241" t="s">
        <v>36965</v>
      </c>
      <c r="I13241" t="s">
        <v>5</v>
      </c>
      <c r="J13241">
        <v>174.97</v>
      </c>
      <c r="M13241">
        <v>174.97</v>
      </c>
      <c r="N13241">
        <f t="shared" si="206"/>
        <v>0</v>
      </c>
    </row>
    <row r="13242" spans="1:14" x14ac:dyDescent="0.2">
      <c r="A13242" t="s">
        <v>13379</v>
      </c>
      <c r="B13242" t="s">
        <v>36965</v>
      </c>
      <c r="I13242" t="s">
        <v>5</v>
      </c>
      <c r="J13242">
        <v>154.85</v>
      </c>
      <c r="M13242">
        <v>154.85</v>
      </c>
      <c r="N13242">
        <f t="shared" si="206"/>
        <v>0</v>
      </c>
    </row>
    <row r="13243" spans="1:14" x14ac:dyDescent="0.2">
      <c r="A13243" t="s">
        <v>13380</v>
      </c>
      <c r="B13243" t="s">
        <v>36966</v>
      </c>
      <c r="I13243" t="s">
        <v>5</v>
      </c>
      <c r="J13243">
        <v>320.24</v>
      </c>
      <c r="M13243">
        <v>320.24</v>
      </c>
      <c r="N13243">
        <f t="shared" si="206"/>
        <v>0</v>
      </c>
    </row>
    <row r="13244" spans="1:14" x14ac:dyDescent="0.2">
      <c r="A13244" t="s">
        <v>13381</v>
      </c>
      <c r="B13244" t="s">
        <v>36966</v>
      </c>
      <c r="I13244" t="s">
        <v>5</v>
      </c>
      <c r="J13244">
        <v>294.38</v>
      </c>
      <c r="M13244">
        <v>294.38</v>
      </c>
      <c r="N13244">
        <f t="shared" si="206"/>
        <v>0</v>
      </c>
    </row>
    <row r="13245" spans="1:14" x14ac:dyDescent="0.2">
      <c r="A13245" t="s">
        <v>13382</v>
      </c>
      <c r="B13245" t="s">
        <v>36967</v>
      </c>
      <c r="I13245" t="s">
        <v>5</v>
      </c>
      <c r="J13245">
        <v>434.92</v>
      </c>
      <c r="M13245">
        <v>434.92</v>
      </c>
      <c r="N13245">
        <f t="shared" si="206"/>
        <v>0</v>
      </c>
    </row>
    <row r="13246" spans="1:14" x14ac:dyDescent="0.2">
      <c r="A13246" t="s">
        <v>13383</v>
      </c>
      <c r="B13246" t="s">
        <v>36967</v>
      </c>
      <c r="I13246" t="s">
        <v>5</v>
      </c>
      <c r="J13246">
        <v>403.3</v>
      </c>
      <c r="M13246">
        <v>403.3</v>
      </c>
      <c r="N13246">
        <f t="shared" si="206"/>
        <v>0</v>
      </c>
    </row>
    <row r="13247" spans="1:14" x14ac:dyDescent="0.2">
      <c r="A13247" t="s">
        <v>13384</v>
      </c>
      <c r="B13247" t="s">
        <v>36968</v>
      </c>
      <c r="I13247" t="s">
        <v>5</v>
      </c>
      <c r="J13247">
        <v>421.24</v>
      </c>
      <c r="M13247">
        <v>421.24</v>
      </c>
      <c r="N13247">
        <f t="shared" si="206"/>
        <v>0</v>
      </c>
    </row>
    <row r="13248" spans="1:14" x14ac:dyDescent="0.2">
      <c r="A13248" t="s">
        <v>13385</v>
      </c>
      <c r="B13248" t="s">
        <v>36968</v>
      </c>
      <c r="I13248" t="s">
        <v>5</v>
      </c>
      <c r="J13248">
        <v>389.62</v>
      </c>
      <c r="M13248">
        <v>389.62</v>
      </c>
      <c r="N13248">
        <f t="shared" si="206"/>
        <v>0</v>
      </c>
    </row>
    <row r="13249" spans="1:14" x14ac:dyDescent="0.2">
      <c r="A13249" t="s">
        <v>13386</v>
      </c>
      <c r="B13249" t="s">
        <v>36969</v>
      </c>
      <c r="I13249" t="s">
        <v>5</v>
      </c>
      <c r="J13249">
        <v>207.45</v>
      </c>
      <c r="M13249">
        <v>207.45</v>
      </c>
      <c r="N13249">
        <f t="shared" si="206"/>
        <v>0</v>
      </c>
    </row>
    <row r="13250" spans="1:14" x14ac:dyDescent="0.2">
      <c r="A13250" t="s">
        <v>13387</v>
      </c>
      <c r="B13250" t="s">
        <v>36969</v>
      </c>
      <c r="I13250" t="s">
        <v>5</v>
      </c>
      <c r="J13250">
        <v>185.8</v>
      </c>
      <c r="M13250">
        <v>185.8</v>
      </c>
      <c r="N13250">
        <f t="shared" si="206"/>
        <v>0</v>
      </c>
    </row>
    <row r="13251" spans="1:14" x14ac:dyDescent="0.2">
      <c r="A13251" t="s">
        <v>13388</v>
      </c>
      <c r="B13251" t="s">
        <v>36970</v>
      </c>
      <c r="I13251" t="s">
        <v>5</v>
      </c>
      <c r="J13251">
        <v>264.58999999999997</v>
      </c>
      <c r="M13251">
        <v>264.58999999999997</v>
      </c>
      <c r="N13251">
        <f t="shared" si="206"/>
        <v>0</v>
      </c>
    </row>
    <row r="13252" spans="1:14" x14ac:dyDescent="0.2">
      <c r="A13252" t="s">
        <v>13389</v>
      </c>
      <c r="B13252" t="s">
        <v>36970</v>
      </c>
      <c r="I13252" t="s">
        <v>5</v>
      </c>
      <c r="J13252">
        <v>237.52</v>
      </c>
      <c r="M13252">
        <v>237.52</v>
      </c>
      <c r="N13252">
        <f t="shared" ref="N13252:N13315" si="207">J13252-M13252</f>
        <v>0</v>
      </c>
    </row>
    <row r="13253" spans="1:14" x14ac:dyDescent="0.2">
      <c r="A13253" t="s">
        <v>13390</v>
      </c>
      <c r="B13253" t="s">
        <v>36971</v>
      </c>
      <c r="I13253" t="s">
        <v>5</v>
      </c>
      <c r="J13253">
        <v>173</v>
      </c>
      <c r="M13253">
        <v>173</v>
      </c>
      <c r="N13253">
        <f t="shared" si="207"/>
        <v>0</v>
      </c>
    </row>
    <row r="13254" spans="1:14" x14ac:dyDescent="0.2">
      <c r="A13254" t="s">
        <v>13391</v>
      </c>
      <c r="B13254" t="s">
        <v>36971</v>
      </c>
      <c r="I13254" t="s">
        <v>5</v>
      </c>
      <c r="J13254">
        <v>152.88999999999999</v>
      </c>
      <c r="M13254">
        <v>152.88999999999999</v>
      </c>
      <c r="N13254">
        <f t="shared" si="207"/>
        <v>0</v>
      </c>
    </row>
    <row r="13255" spans="1:14" x14ac:dyDescent="0.2">
      <c r="A13255" t="s">
        <v>13392</v>
      </c>
      <c r="B13255" t="s">
        <v>36972</v>
      </c>
      <c r="I13255" t="s">
        <v>5</v>
      </c>
      <c r="J13255">
        <v>201.49</v>
      </c>
      <c r="M13255">
        <v>201.49</v>
      </c>
      <c r="N13255">
        <f t="shared" si="207"/>
        <v>0</v>
      </c>
    </row>
    <row r="13256" spans="1:14" x14ac:dyDescent="0.2">
      <c r="A13256" t="s">
        <v>13393</v>
      </c>
      <c r="B13256" t="s">
        <v>36972</v>
      </c>
      <c r="I13256" t="s">
        <v>5</v>
      </c>
      <c r="J13256">
        <v>179.98</v>
      </c>
      <c r="M13256">
        <v>179.98</v>
      </c>
      <c r="N13256">
        <f t="shared" si="207"/>
        <v>0</v>
      </c>
    </row>
    <row r="13257" spans="1:14" x14ac:dyDescent="0.2">
      <c r="A13257" t="s">
        <v>13394</v>
      </c>
      <c r="B13257" t="s">
        <v>36973</v>
      </c>
      <c r="I13257" t="s">
        <v>5</v>
      </c>
      <c r="J13257">
        <v>290.43</v>
      </c>
      <c r="M13257">
        <v>290.43</v>
      </c>
      <c r="N13257">
        <f t="shared" si="207"/>
        <v>0</v>
      </c>
    </row>
    <row r="13258" spans="1:14" x14ac:dyDescent="0.2">
      <c r="A13258" t="s">
        <v>13395</v>
      </c>
      <c r="B13258" t="s">
        <v>36973</v>
      </c>
      <c r="I13258" t="s">
        <v>5</v>
      </c>
      <c r="J13258">
        <v>262.16000000000003</v>
      </c>
      <c r="M13258">
        <v>262.16000000000003</v>
      </c>
      <c r="N13258">
        <f t="shared" si="207"/>
        <v>0</v>
      </c>
    </row>
    <row r="13259" spans="1:14" x14ac:dyDescent="0.2">
      <c r="A13259" t="s">
        <v>13396</v>
      </c>
      <c r="B13259" t="s">
        <v>36974</v>
      </c>
      <c r="I13259" t="s">
        <v>5</v>
      </c>
      <c r="J13259">
        <v>425.6</v>
      </c>
      <c r="M13259">
        <v>425.6</v>
      </c>
      <c r="N13259">
        <f t="shared" si="207"/>
        <v>0</v>
      </c>
    </row>
    <row r="13260" spans="1:14" x14ac:dyDescent="0.2">
      <c r="A13260" t="s">
        <v>13397</v>
      </c>
      <c r="B13260" t="s">
        <v>36974</v>
      </c>
      <c r="I13260" t="s">
        <v>5</v>
      </c>
      <c r="J13260">
        <v>388.24</v>
      </c>
      <c r="M13260">
        <v>388.24</v>
      </c>
      <c r="N13260">
        <f t="shared" si="207"/>
        <v>0</v>
      </c>
    </row>
    <row r="13261" spans="1:14" x14ac:dyDescent="0.2">
      <c r="A13261" t="s">
        <v>13398</v>
      </c>
      <c r="B13261" t="s">
        <v>36975</v>
      </c>
      <c r="I13261" t="s">
        <v>5</v>
      </c>
      <c r="J13261">
        <v>198.95</v>
      </c>
      <c r="M13261">
        <v>198.95</v>
      </c>
      <c r="N13261">
        <f t="shared" si="207"/>
        <v>0</v>
      </c>
    </row>
    <row r="13262" spans="1:14" x14ac:dyDescent="0.2">
      <c r="A13262" t="s">
        <v>13399</v>
      </c>
      <c r="B13262" t="s">
        <v>36975</v>
      </c>
      <c r="I13262" t="s">
        <v>5</v>
      </c>
      <c r="J13262">
        <v>177.44</v>
      </c>
      <c r="M13262">
        <v>177.44</v>
      </c>
      <c r="N13262">
        <f t="shared" si="207"/>
        <v>0</v>
      </c>
    </row>
    <row r="13263" spans="1:14" x14ac:dyDescent="0.2">
      <c r="A13263" t="s">
        <v>13400</v>
      </c>
      <c r="B13263" t="s">
        <v>22196</v>
      </c>
      <c r="I13263" t="s">
        <v>5</v>
      </c>
      <c r="J13263">
        <v>42.69</v>
      </c>
      <c r="M13263">
        <v>42.69</v>
      </c>
      <c r="N13263">
        <f t="shared" si="207"/>
        <v>0</v>
      </c>
    </row>
    <row r="13264" spans="1:14" x14ac:dyDescent="0.2">
      <c r="A13264" t="s">
        <v>13401</v>
      </c>
      <c r="B13264" t="s">
        <v>22196</v>
      </c>
      <c r="I13264" t="s">
        <v>5</v>
      </c>
      <c r="J13264">
        <v>40.68</v>
      </c>
      <c r="M13264">
        <v>40.68</v>
      </c>
      <c r="N13264">
        <f t="shared" si="207"/>
        <v>0</v>
      </c>
    </row>
    <row r="13265" spans="1:14" x14ac:dyDescent="0.2">
      <c r="A13265" t="s">
        <v>13402</v>
      </c>
      <c r="B13265" t="s">
        <v>36976</v>
      </c>
      <c r="I13265" t="s">
        <v>5</v>
      </c>
      <c r="J13265">
        <v>233.8</v>
      </c>
      <c r="M13265">
        <v>233.8</v>
      </c>
      <c r="N13265">
        <f t="shared" si="207"/>
        <v>0</v>
      </c>
    </row>
    <row r="13266" spans="1:14" x14ac:dyDescent="0.2">
      <c r="A13266" t="s">
        <v>13403</v>
      </c>
      <c r="B13266" t="s">
        <v>36976</v>
      </c>
      <c r="I13266" t="s">
        <v>5</v>
      </c>
      <c r="J13266">
        <v>206.54</v>
      </c>
      <c r="M13266">
        <v>206.54</v>
      </c>
      <c r="N13266">
        <f t="shared" si="207"/>
        <v>0</v>
      </c>
    </row>
    <row r="13267" spans="1:14" x14ac:dyDescent="0.2">
      <c r="A13267" t="s">
        <v>13404</v>
      </c>
      <c r="B13267" t="s">
        <v>36977</v>
      </c>
      <c r="I13267" t="s">
        <v>5</v>
      </c>
      <c r="J13267">
        <v>253.86</v>
      </c>
      <c r="M13267">
        <v>253.86</v>
      </c>
      <c r="N13267">
        <f t="shared" si="207"/>
        <v>0</v>
      </c>
    </row>
    <row r="13268" spans="1:14" x14ac:dyDescent="0.2">
      <c r="A13268" t="s">
        <v>13405</v>
      </c>
      <c r="B13268" t="s">
        <v>36977</v>
      </c>
      <c r="I13268" t="s">
        <v>5</v>
      </c>
      <c r="J13268">
        <v>232.35</v>
      </c>
      <c r="M13268">
        <v>232.35</v>
      </c>
      <c r="N13268">
        <f t="shared" si="207"/>
        <v>0</v>
      </c>
    </row>
    <row r="13269" spans="1:14" x14ac:dyDescent="0.2">
      <c r="A13269" t="s">
        <v>13406</v>
      </c>
      <c r="B13269" t="s">
        <v>36978</v>
      </c>
      <c r="I13269" t="s">
        <v>5</v>
      </c>
      <c r="J13269">
        <v>18.86</v>
      </c>
      <c r="M13269">
        <v>18.86</v>
      </c>
      <c r="N13269">
        <f t="shared" si="207"/>
        <v>0</v>
      </c>
    </row>
    <row r="13270" spans="1:14" x14ac:dyDescent="0.2">
      <c r="A13270" t="s">
        <v>13407</v>
      </c>
      <c r="B13270" t="s">
        <v>36978</v>
      </c>
      <c r="I13270" t="s">
        <v>5</v>
      </c>
      <c r="J13270">
        <v>17.190000000000001</v>
      </c>
      <c r="M13270">
        <v>17.190000000000001</v>
      </c>
      <c r="N13270">
        <f t="shared" si="207"/>
        <v>0</v>
      </c>
    </row>
    <row r="13271" spans="1:14" x14ac:dyDescent="0.2">
      <c r="A13271" t="s">
        <v>13408</v>
      </c>
      <c r="B13271" t="s">
        <v>36979</v>
      </c>
      <c r="I13271" t="s">
        <v>5</v>
      </c>
      <c r="J13271">
        <v>178.05</v>
      </c>
      <c r="M13271">
        <v>178.05</v>
      </c>
      <c r="N13271">
        <f t="shared" si="207"/>
        <v>0</v>
      </c>
    </row>
    <row r="13272" spans="1:14" x14ac:dyDescent="0.2">
      <c r="A13272" t="s">
        <v>13409</v>
      </c>
      <c r="B13272" t="s">
        <v>36979</v>
      </c>
      <c r="I13272" t="s">
        <v>5</v>
      </c>
      <c r="J13272">
        <v>157.94</v>
      </c>
      <c r="M13272">
        <v>157.94</v>
      </c>
      <c r="N13272">
        <f t="shared" si="207"/>
        <v>0</v>
      </c>
    </row>
    <row r="13273" spans="1:14" x14ac:dyDescent="0.2">
      <c r="A13273" t="s">
        <v>13410</v>
      </c>
      <c r="B13273" t="s">
        <v>36980</v>
      </c>
      <c r="I13273" t="s">
        <v>5</v>
      </c>
      <c r="J13273">
        <v>436.07</v>
      </c>
      <c r="M13273">
        <v>436.07</v>
      </c>
      <c r="N13273">
        <f t="shared" si="207"/>
        <v>0</v>
      </c>
    </row>
    <row r="13274" spans="1:14" x14ac:dyDescent="0.2">
      <c r="A13274" t="s">
        <v>13411</v>
      </c>
      <c r="B13274" t="s">
        <v>36980</v>
      </c>
      <c r="I13274" t="s">
        <v>5</v>
      </c>
      <c r="J13274">
        <v>395.93</v>
      </c>
      <c r="M13274">
        <v>395.93</v>
      </c>
      <c r="N13274">
        <f t="shared" si="207"/>
        <v>0</v>
      </c>
    </row>
    <row r="13275" spans="1:14" x14ac:dyDescent="0.2">
      <c r="A13275" t="s">
        <v>13412</v>
      </c>
      <c r="B13275" t="s">
        <v>36981</v>
      </c>
      <c r="I13275" t="s">
        <v>5</v>
      </c>
      <c r="J13275">
        <v>371.13</v>
      </c>
      <c r="M13275">
        <v>371.13</v>
      </c>
      <c r="N13275">
        <f t="shared" si="207"/>
        <v>0</v>
      </c>
    </row>
    <row r="13276" spans="1:14" x14ac:dyDescent="0.2">
      <c r="A13276" t="s">
        <v>13413</v>
      </c>
      <c r="B13276" t="s">
        <v>36981</v>
      </c>
      <c r="I13276" t="s">
        <v>5</v>
      </c>
      <c r="J13276">
        <v>333.87</v>
      </c>
      <c r="M13276">
        <v>333.87</v>
      </c>
      <c r="N13276">
        <f t="shared" si="207"/>
        <v>0</v>
      </c>
    </row>
    <row r="13277" spans="1:14" x14ac:dyDescent="0.2">
      <c r="A13277" t="s">
        <v>13414</v>
      </c>
      <c r="B13277" t="s">
        <v>36982</v>
      </c>
      <c r="I13277" t="s">
        <v>5</v>
      </c>
      <c r="J13277">
        <v>385.96</v>
      </c>
      <c r="M13277">
        <v>385.96</v>
      </c>
      <c r="N13277">
        <f t="shared" si="207"/>
        <v>0</v>
      </c>
    </row>
    <row r="13278" spans="1:14" x14ac:dyDescent="0.2">
      <c r="A13278" t="s">
        <v>13415</v>
      </c>
      <c r="B13278" t="s">
        <v>36982</v>
      </c>
      <c r="I13278" t="s">
        <v>5</v>
      </c>
      <c r="J13278">
        <v>348.7</v>
      </c>
      <c r="M13278">
        <v>348.7</v>
      </c>
      <c r="N13278">
        <f t="shared" si="207"/>
        <v>0</v>
      </c>
    </row>
    <row r="13279" spans="1:14" x14ac:dyDescent="0.2">
      <c r="A13279" t="s">
        <v>13416</v>
      </c>
      <c r="B13279" t="s">
        <v>36983</v>
      </c>
      <c r="I13279" t="s">
        <v>5</v>
      </c>
      <c r="J13279">
        <v>414.56</v>
      </c>
      <c r="M13279">
        <v>414.56</v>
      </c>
      <c r="N13279">
        <f t="shared" si="207"/>
        <v>0</v>
      </c>
    </row>
    <row r="13280" spans="1:14" x14ac:dyDescent="0.2">
      <c r="A13280" t="s">
        <v>13417</v>
      </c>
      <c r="B13280" t="s">
        <v>36983</v>
      </c>
      <c r="I13280" t="s">
        <v>5</v>
      </c>
      <c r="J13280">
        <v>377.29</v>
      </c>
      <c r="M13280">
        <v>377.29</v>
      </c>
      <c r="N13280">
        <f t="shared" si="207"/>
        <v>0</v>
      </c>
    </row>
    <row r="13281" spans="1:14" x14ac:dyDescent="0.2">
      <c r="A13281" t="s">
        <v>13418</v>
      </c>
      <c r="B13281" t="s">
        <v>36984</v>
      </c>
      <c r="I13281" t="s">
        <v>5</v>
      </c>
      <c r="J13281">
        <v>364.45</v>
      </c>
      <c r="M13281">
        <v>364.45</v>
      </c>
      <c r="N13281">
        <f t="shared" si="207"/>
        <v>0</v>
      </c>
    </row>
    <row r="13282" spans="1:14" x14ac:dyDescent="0.2">
      <c r="A13282" t="s">
        <v>13419</v>
      </c>
      <c r="B13282" t="s">
        <v>36984</v>
      </c>
      <c r="I13282" t="s">
        <v>5</v>
      </c>
      <c r="J13282">
        <v>330.06</v>
      </c>
      <c r="M13282">
        <v>330.06</v>
      </c>
      <c r="N13282">
        <f t="shared" si="207"/>
        <v>0</v>
      </c>
    </row>
    <row r="13283" spans="1:14" x14ac:dyDescent="0.2">
      <c r="A13283" t="s">
        <v>13420</v>
      </c>
      <c r="B13283" t="s">
        <v>36985</v>
      </c>
      <c r="I13283" t="s">
        <v>5</v>
      </c>
      <c r="J13283">
        <v>353.16</v>
      </c>
      <c r="M13283">
        <v>353.16</v>
      </c>
      <c r="N13283">
        <f t="shared" si="207"/>
        <v>0</v>
      </c>
    </row>
    <row r="13284" spans="1:14" x14ac:dyDescent="0.2">
      <c r="A13284" t="s">
        <v>13421</v>
      </c>
      <c r="B13284" t="s">
        <v>36985</v>
      </c>
      <c r="I13284" t="s">
        <v>5</v>
      </c>
      <c r="J13284">
        <v>318.77</v>
      </c>
      <c r="M13284">
        <v>318.77</v>
      </c>
      <c r="N13284">
        <f t="shared" si="207"/>
        <v>0</v>
      </c>
    </row>
    <row r="13285" spans="1:14" x14ac:dyDescent="0.2">
      <c r="A13285" t="s">
        <v>13422</v>
      </c>
      <c r="B13285" t="s">
        <v>36986</v>
      </c>
      <c r="I13285" t="s">
        <v>5</v>
      </c>
      <c r="J13285">
        <v>380.22</v>
      </c>
      <c r="M13285">
        <v>380.22</v>
      </c>
      <c r="N13285">
        <f t="shared" si="207"/>
        <v>0</v>
      </c>
    </row>
    <row r="13286" spans="1:14" x14ac:dyDescent="0.2">
      <c r="A13286" t="s">
        <v>13423</v>
      </c>
      <c r="B13286" t="s">
        <v>36986</v>
      </c>
      <c r="I13286" t="s">
        <v>5</v>
      </c>
      <c r="J13286">
        <v>344.11</v>
      </c>
      <c r="M13286">
        <v>344.11</v>
      </c>
      <c r="N13286">
        <f t="shared" si="207"/>
        <v>0</v>
      </c>
    </row>
    <row r="13287" spans="1:14" x14ac:dyDescent="0.2">
      <c r="A13287" t="s">
        <v>13424</v>
      </c>
      <c r="B13287" t="s">
        <v>36987</v>
      </c>
      <c r="I13287" t="s">
        <v>5</v>
      </c>
      <c r="J13287">
        <v>345.42</v>
      </c>
      <c r="M13287">
        <v>345.42</v>
      </c>
      <c r="N13287">
        <f t="shared" si="207"/>
        <v>0</v>
      </c>
    </row>
    <row r="13288" spans="1:14" x14ac:dyDescent="0.2">
      <c r="A13288" t="s">
        <v>13425</v>
      </c>
      <c r="B13288" t="s">
        <v>36987</v>
      </c>
      <c r="I13288" t="s">
        <v>5</v>
      </c>
      <c r="J13288">
        <v>311.02999999999997</v>
      </c>
      <c r="M13288">
        <v>311.02999999999997</v>
      </c>
      <c r="N13288">
        <f t="shared" si="207"/>
        <v>0</v>
      </c>
    </row>
    <row r="13289" spans="1:14" x14ac:dyDescent="0.2">
      <c r="A13289" t="s">
        <v>13426</v>
      </c>
      <c r="B13289" t="s">
        <v>36988</v>
      </c>
      <c r="I13289" t="s">
        <v>5</v>
      </c>
      <c r="J13289">
        <v>334.13</v>
      </c>
      <c r="M13289">
        <v>334.13</v>
      </c>
      <c r="N13289">
        <f t="shared" si="207"/>
        <v>0</v>
      </c>
    </row>
    <row r="13290" spans="1:14" x14ac:dyDescent="0.2">
      <c r="A13290" t="s">
        <v>13427</v>
      </c>
      <c r="B13290" t="s">
        <v>36988</v>
      </c>
      <c r="I13290" t="s">
        <v>5</v>
      </c>
      <c r="J13290">
        <v>299.74</v>
      </c>
      <c r="M13290">
        <v>299.74</v>
      </c>
      <c r="N13290">
        <f t="shared" si="207"/>
        <v>0</v>
      </c>
    </row>
    <row r="13291" spans="1:14" x14ac:dyDescent="0.2">
      <c r="A13291" t="s">
        <v>13428</v>
      </c>
      <c r="B13291" t="s">
        <v>36989</v>
      </c>
      <c r="I13291" t="s">
        <v>5</v>
      </c>
      <c r="J13291">
        <v>367.31</v>
      </c>
      <c r="M13291">
        <v>367.31</v>
      </c>
      <c r="N13291">
        <f t="shared" si="207"/>
        <v>0</v>
      </c>
    </row>
    <row r="13292" spans="1:14" x14ac:dyDescent="0.2">
      <c r="A13292" t="s">
        <v>13429</v>
      </c>
      <c r="B13292" t="s">
        <v>36989</v>
      </c>
      <c r="I13292" t="s">
        <v>5</v>
      </c>
      <c r="J13292">
        <v>332.92</v>
      </c>
      <c r="M13292">
        <v>332.92</v>
      </c>
      <c r="N13292">
        <f t="shared" si="207"/>
        <v>0</v>
      </c>
    </row>
    <row r="13293" spans="1:14" x14ac:dyDescent="0.2">
      <c r="A13293" t="s">
        <v>13430</v>
      </c>
      <c r="B13293" t="s">
        <v>36990</v>
      </c>
      <c r="I13293" t="s">
        <v>5</v>
      </c>
      <c r="J13293">
        <v>323.91000000000003</v>
      </c>
      <c r="M13293">
        <v>323.91000000000003</v>
      </c>
      <c r="N13293">
        <f t="shared" si="207"/>
        <v>0</v>
      </c>
    </row>
    <row r="13294" spans="1:14" x14ac:dyDescent="0.2">
      <c r="A13294" t="s">
        <v>13431</v>
      </c>
      <c r="B13294" t="s">
        <v>36990</v>
      </c>
      <c r="I13294" t="s">
        <v>5</v>
      </c>
      <c r="J13294">
        <v>292.39</v>
      </c>
      <c r="M13294">
        <v>292.39</v>
      </c>
      <c r="N13294">
        <f t="shared" si="207"/>
        <v>0</v>
      </c>
    </row>
    <row r="13295" spans="1:14" x14ac:dyDescent="0.2">
      <c r="A13295" t="s">
        <v>13432</v>
      </c>
      <c r="B13295" t="s">
        <v>36991</v>
      </c>
      <c r="I13295" t="s">
        <v>5</v>
      </c>
      <c r="J13295">
        <v>312.62</v>
      </c>
      <c r="M13295">
        <v>312.62</v>
      </c>
      <c r="N13295">
        <f t="shared" si="207"/>
        <v>0</v>
      </c>
    </row>
    <row r="13296" spans="1:14" x14ac:dyDescent="0.2">
      <c r="A13296" t="s">
        <v>13433</v>
      </c>
      <c r="B13296" t="s">
        <v>36991</v>
      </c>
      <c r="I13296" t="s">
        <v>5</v>
      </c>
      <c r="J13296">
        <v>281.10000000000002</v>
      </c>
      <c r="M13296">
        <v>281.10000000000002</v>
      </c>
      <c r="N13296">
        <f t="shared" si="207"/>
        <v>0</v>
      </c>
    </row>
    <row r="13297" spans="1:14" x14ac:dyDescent="0.2">
      <c r="A13297" t="s">
        <v>13434</v>
      </c>
      <c r="B13297" t="s">
        <v>36992</v>
      </c>
      <c r="I13297" t="s">
        <v>5</v>
      </c>
      <c r="J13297">
        <v>282.70999999999998</v>
      </c>
      <c r="M13297">
        <v>282.70999999999998</v>
      </c>
      <c r="N13297">
        <f t="shared" si="207"/>
        <v>0</v>
      </c>
    </row>
    <row r="13298" spans="1:14" x14ac:dyDescent="0.2">
      <c r="A13298" t="s">
        <v>13435</v>
      </c>
      <c r="B13298" t="s">
        <v>36992</v>
      </c>
      <c r="I13298" t="s">
        <v>5</v>
      </c>
      <c r="J13298">
        <v>254.43</v>
      </c>
      <c r="M13298">
        <v>254.43</v>
      </c>
      <c r="N13298">
        <f t="shared" si="207"/>
        <v>0</v>
      </c>
    </row>
    <row r="13299" spans="1:14" x14ac:dyDescent="0.2">
      <c r="A13299" t="s">
        <v>13436</v>
      </c>
      <c r="B13299" t="s">
        <v>36993</v>
      </c>
      <c r="I13299" t="s">
        <v>5</v>
      </c>
      <c r="J13299">
        <v>246.38</v>
      </c>
      <c r="M13299">
        <v>246.38</v>
      </c>
      <c r="N13299">
        <f t="shared" si="207"/>
        <v>0</v>
      </c>
    </row>
    <row r="13300" spans="1:14" x14ac:dyDescent="0.2">
      <c r="A13300" t="s">
        <v>13437</v>
      </c>
      <c r="B13300" t="s">
        <v>36993</v>
      </c>
      <c r="I13300" t="s">
        <v>5</v>
      </c>
      <c r="J13300">
        <v>223.39</v>
      </c>
      <c r="M13300">
        <v>223.39</v>
      </c>
      <c r="N13300">
        <f t="shared" si="207"/>
        <v>0</v>
      </c>
    </row>
    <row r="13301" spans="1:14" x14ac:dyDescent="0.2">
      <c r="A13301" t="s">
        <v>13438</v>
      </c>
      <c r="B13301" t="s">
        <v>36994</v>
      </c>
      <c r="I13301" t="s">
        <v>5</v>
      </c>
      <c r="J13301">
        <v>173.66</v>
      </c>
      <c r="M13301">
        <v>173.66</v>
      </c>
      <c r="N13301">
        <f t="shared" si="207"/>
        <v>0</v>
      </c>
    </row>
    <row r="13302" spans="1:14" x14ac:dyDescent="0.2">
      <c r="A13302" t="s">
        <v>13439</v>
      </c>
      <c r="B13302" t="s">
        <v>36994</v>
      </c>
      <c r="I13302" t="s">
        <v>5</v>
      </c>
      <c r="J13302">
        <v>155.69</v>
      </c>
      <c r="M13302">
        <v>155.69</v>
      </c>
      <c r="N13302">
        <f t="shared" si="207"/>
        <v>0</v>
      </c>
    </row>
    <row r="13303" spans="1:14" x14ac:dyDescent="0.2">
      <c r="A13303" t="s">
        <v>13440</v>
      </c>
      <c r="B13303" t="s">
        <v>36995</v>
      </c>
      <c r="I13303" t="s">
        <v>5</v>
      </c>
      <c r="J13303">
        <v>227.25</v>
      </c>
      <c r="M13303">
        <v>227.25</v>
      </c>
      <c r="N13303">
        <f t="shared" si="207"/>
        <v>0</v>
      </c>
    </row>
    <row r="13304" spans="1:14" x14ac:dyDescent="0.2">
      <c r="A13304" t="s">
        <v>13441</v>
      </c>
      <c r="B13304" t="s">
        <v>36995</v>
      </c>
      <c r="I13304" t="s">
        <v>5</v>
      </c>
      <c r="J13304">
        <v>204.28</v>
      </c>
      <c r="M13304">
        <v>204.28</v>
      </c>
      <c r="N13304">
        <f t="shared" si="207"/>
        <v>0</v>
      </c>
    </row>
    <row r="13305" spans="1:14" x14ac:dyDescent="0.2">
      <c r="A13305" t="s">
        <v>13442</v>
      </c>
      <c r="B13305" t="s">
        <v>36996</v>
      </c>
      <c r="I13305" t="s">
        <v>5</v>
      </c>
      <c r="J13305">
        <v>63.55</v>
      </c>
      <c r="M13305">
        <v>63.55</v>
      </c>
      <c r="N13305">
        <f t="shared" si="207"/>
        <v>0</v>
      </c>
    </row>
    <row r="13306" spans="1:14" x14ac:dyDescent="0.2">
      <c r="A13306" t="s">
        <v>13443</v>
      </c>
      <c r="B13306" t="s">
        <v>36996</v>
      </c>
      <c r="I13306" t="s">
        <v>5</v>
      </c>
      <c r="J13306">
        <v>58.03</v>
      </c>
      <c r="M13306">
        <v>58.03</v>
      </c>
      <c r="N13306">
        <f t="shared" si="207"/>
        <v>0</v>
      </c>
    </row>
    <row r="13307" spans="1:14" x14ac:dyDescent="0.2">
      <c r="A13307" t="s">
        <v>13444</v>
      </c>
      <c r="B13307" t="s">
        <v>36997</v>
      </c>
      <c r="I13307" t="s">
        <v>5</v>
      </c>
      <c r="J13307">
        <v>254.78</v>
      </c>
      <c r="M13307">
        <v>254.78</v>
      </c>
      <c r="N13307">
        <f t="shared" si="207"/>
        <v>0</v>
      </c>
    </row>
    <row r="13308" spans="1:14" x14ac:dyDescent="0.2">
      <c r="A13308" t="s">
        <v>13445</v>
      </c>
      <c r="B13308" t="s">
        <v>36997</v>
      </c>
      <c r="I13308" t="s">
        <v>5</v>
      </c>
      <c r="J13308">
        <v>243.29</v>
      </c>
      <c r="M13308">
        <v>243.29</v>
      </c>
      <c r="N13308">
        <f t="shared" si="207"/>
        <v>0</v>
      </c>
    </row>
    <row r="13309" spans="1:14" x14ac:dyDescent="0.2">
      <c r="A13309" t="s">
        <v>13446</v>
      </c>
      <c r="B13309" t="s">
        <v>36998</v>
      </c>
      <c r="I13309" t="s">
        <v>5</v>
      </c>
      <c r="J13309">
        <v>143.12</v>
      </c>
      <c r="M13309">
        <v>143.12</v>
      </c>
      <c r="N13309">
        <f t="shared" si="207"/>
        <v>0</v>
      </c>
    </row>
    <row r="13310" spans="1:14" x14ac:dyDescent="0.2">
      <c r="A13310" t="s">
        <v>13447</v>
      </c>
      <c r="B13310" t="s">
        <v>36998</v>
      </c>
      <c r="I13310" t="s">
        <v>5</v>
      </c>
      <c r="J13310">
        <v>131.62</v>
      </c>
      <c r="M13310">
        <v>131.62</v>
      </c>
      <c r="N13310">
        <f t="shared" si="207"/>
        <v>0</v>
      </c>
    </row>
    <row r="13311" spans="1:14" x14ac:dyDescent="0.2">
      <c r="A13311" t="s">
        <v>13448</v>
      </c>
      <c r="B13311" t="s">
        <v>36999</v>
      </c>
      <c r="I13311" t="s">
        <v>5</v>
      </c>
      <c r="J13311">
        <v>163.04</v>
      </c>
      <c r="M13311">
        <v>163.04</v>
      </c>
      <c r="N13311">
        <f t="shared" si="207"/>
        <v>0</v>
      </c>
    </row>
    <row r="13312" spans="1:14" x14ac:dyDescent="0.2">
      <c r="A13312" t="s">
        <v>13449</v>
      </c>
      <c r="B13312" t="s">
        <v>36999</v>
      </c>
      <c r="I13312" t="s">
        <v>5</v>
      </c>
      <c r="J13312">
        <v>157.30000000000001</v>
      </c>
      <c r="M13312">
        <v>157.30000000000001</v>
      </c>
      <c r="N13312">
        <f t="shared" si="207"/>
        <v>0</v>
      </c>
    </row>
    <row r="13313" spans="1:14" x14ac:dyDescent="0.2">
      <c r="A13313" t="s">
        <v>13450</v>
      </c>
      <c r="B13313" t="s">
        <v>37000</v>
      </c>
      <c r="I13313" t="s">
        <v>5</v>
      </c>
      <c r="J13313">
        <v>85.69</v>
      </c>
      <c r="M13313">
        <v>85.69</v>
      </c>
      <c r="N13313">
        <f t="shared" si="207"/>
        <v>0</v>
      </c>
    </row>
    <row r="13314" spans="1:14" x14ac:dyDescent="0.2">
      <c r="A13314" t="s">
        <v>13451</v>
      </c>
      <c r="B13314" t="s">
        <v>37000</v>
      </c>
      <c r="I13314" t="s">
        <v>5</v>
      </c>
      <c r="J13314">
        <v>79.94</v>
      </c>
      <c r="M13314">
        <v>79.94</v>
      </c>
      <c r="N13314">
        <f t="shared" si="207"/>
        <v>0</v>
      </c>
    </row>
    <row r="13315" spans="1:14" x14ac:dyDescent="0.2">
      <c r="A13315" t="s">
        <v>13452</v>
      </c>
      <c r="B13315" t="s">
        <v>37001</v>
      </c>
      <c r="I13315" t="s">
        <v>5</v>
      </c>
      <c r="J13315">
        <v>57.47</v>
      </c>
      <c r="M13315">
        <v>57.47</v>
      </c>
      <c r="N13315">
        <f t="shared" si="207"/>
        <v>0</v>
      </c>
    </row>
    <row r="13316" spans="1:14" x14ac:dyDescent="0.2">
      <c r="A13316" t="s">
        <v>13453</v>
      </c>
      <c r="B13316" t="s">
        <v>37001</v>
      </c>
      <c r="I13316" t="s">
        <v>5</v>
      </c>
      <c r="J13316">
        <v>52.87</v>
      </c>
      <c r="M13316">
        <v>52.87</v>
      </c>
      <c r="N13316">
        <f t="shared" ref="N13316:N13379" si="208">J13316-M13316</f>
        <v>0</v>
      </c>
    </row>
    <row r="13317" spans="1:14" x14ac:dyDescent="0.2">
      <c r="A13317" t="s">
        <v>13454</v>
      </c>
      <c r="B13317" t="s">
        <v>37002</v>
      </c>
      <c r="I13317" t="s">
        <v>4</v>
      </c>
      <c r="J13317">
        <v>235.94</v>
      </c>
      <c r="M13317">
        <v>235.94</v>
      </c>
      <c r="N13317">
        <f t="shared" si="208"/>
        <v>0</v>
      </c>
    </row>
    <row r="13318" spans="1:14" x14ac:dyDescent="0.2">
      <c r="A13318" t="s">
        <v>13455</v>
      </c>
      <c r="B13318" t="s">
        <v>37002</v>
      </c>
      <c r="I13318" t="s">
        <v>4</v>
      </c>
      <c r="J13318">
        <v>224.43</v>
      </c>
      <c r="M13318">
        <v>224.43</v>
      </c>
      <c r="N13318">
        <f t="shared" si="208"/>
        <v>0</v>
      </c>
    </row>
    <row r="13319" spans="1:14" x14ac:dyDescent="0.2">
      <c r="A13319" t="s">
        <v>13456</v>
      </c>
      <c r="B13319" t="s">
        <v>37003</v>
      </c>
      <c r="I13319" t="s">
        <v>4</v>
      </c>
      <c r="J13319">
        <v>119.53</v>
      </c>
      <c r="M13319">
        <v>119.53</v>
      </c>
      <c r="N13319">
        <f t="shared" si="208"/>
        <v>0</v>
      </c>
    </row>
    <row r="13320" spans="1:14" x14ac:dyDescent="0.2">
      <c r="A13320" t="s">
        <v>13457</v>
      </c>
      <c r="B13320" t="s">
        <v>37003</v>
      </c>
      <c r="I13320" t="s">
        <v>4</v>
      </c>
      <c r="J13320">
        <v>110.47</v>
      </c>
      <c r="M13320">
        <v>110.47</v>
      </c>
      <c r="N13320">
        <f t="shared" si="208"/>
        <v>0</v>
      </c>
    </row>
    <row r="13321" spans="1:14" x14ac:dyDescent="0.2">
      <c r="A13321" t="s">
        <v>13458</v>
      </c>
      <c r="B13321" t="s">
        <v>37004</v>
      </c>
      <c r="I13321" t="s">
        <v>4</v>
      </c>
      <c r="J13321">
        <v>75.86</v>
      </c>
      <c r="M13321">
        <v>75.86</v>
      </c>
      <c r="N13321">
        <f t="shared" si="208"/>
        <v>0</v>
      </c>
    </row>
    <row r="13322" spans="1:14" x14ac:dyDescent="0.2">
      <c r="A13322" t="s">
        <v>13459</v>
      </c>
      <c r="B13322" t="s">
        <v>37004</v>
      </c>
      <c r="I13322" t="s">
        <v>4</v>
      </c>
      <c r="J13322">
        <v>70.790000000000006</v>
      </c>
      <c r="M13322">
        <v>70.790000000000006</v>
      </c>
      <c r="N13322">
        <f t="shared" si="208"/>
        <v>0</v>
      </c>
    </row>
    <row r="13323" spans="1:14" x14ac:dyDescent="0.2">
      <c r="A13323" t="s">
        <v>13460</v>
      </c>
      <c r="B13323" t="s">
        <v>37005</v>
      </c>
      <c r="I13323" t="s">
        <v>4</v>
      </c>
      <c r="J13323">
        <v>36.53</v>
      </c>
      <c r="M13323">
        <v>36.53</v>
      </c>
      <c r="N13323">
        <f t="shared" si="208"/>
        <v>0</v>
      </c>
    </row>
    <row r="13324" spans="1:14" x14ac:dyDescent="0.2">
      <c r="A13324" t="s">
        <v>13461</v>
      </c>
      <c r="B13324" t="s">
        <v>37005</v>
      </c>
      <c r="I13324" t="s">
        <v>4</v>
      </c>
      <c r="J13324">
        <v>34.229999999999997</v>
      </c>
      <c r="M13324">
        <v>34.229999999999997</v>
      </c>
      <c r="N13324">
        <f t="shared" si="208"/>
        <v>0</v>
      </c>
    </row>
    <row r="13325" spans="1:14" x14ac:dyDescent="0.2">
      <c r="A13325" t="s">
        <v>13462</v>
      </c>
      <c r="B13325" t="s">
        <v>37006</v>
      </c>
      <c r="I13325" t="s">
        <v>4</v>
      </c>
      <c r="J13325">
        <v>30.46</v>
      </c>
      <c r="M13325">
        <v>30.46</v>
      </c>
      <c r="N13325">
        <f t="shared" si="208"/>
        <v>0</v>
      </c>
    </row>
    <row r="13326" spans="1:14" x14ac:dyDescent="0.2">
      <c r="A13326" t="s">
        <v>13463</v>
      </c>
      <c r="B13326" t="s">
        <v>37006</v>
      </c>
      <c r="I13326" t="s">
        <v>4</v>
      </c>
      <c r="J13326">
        <v>28.74</v>
      </c>
      <c r="M13326">
        <v>28.74</v>
      </c>
      <c r="N13326">
        <f t="shared" si="208"/>
        <v>0</v>
      </c>
    </row>
    <row r="13327" spans="1:14" x14ac:dyDescent="0.2">
      <c r="A13327" t="s">
        <v>13464</v>
      </c>
      <c r="B13327" t="s">
        <v>37007</v>
      </c>
      <c r="I13327" t="s">
        <v>4</v>
      </c>
      <c r="J13327">
        <v>277.51</v>
      </c>
      <c r="M13327">
        <v>277.51</v>
      </c>
      <c r="N13327">
        <f t="shared" si="208"/>
        <v>0</v>
      </c>
    </row>
    <row r="13328" spans="1:14" x14ac:dyDescent="0.2">
      <c r="A13328" t="s">
        <v>13465</v>
      </c>
      <c r="B13328" t="s">
        <v>37007</v>
      </c>
      <c r="I13328" t="s">
        <v>4</v>
      </c>
      <c r="J13328">
        <v>266</v>
      </c>
      <c r="M13328">
        <v>266</v>
      </c>
      <c r="N13328">
        <f t="shared" si="208"/>
        <v>0</v>
      </c>
    </row>
    <row r="13329" spans="1:14" x14ac:dyDescent="0.2">
      <c r="A13329" t="s">
        <v>13466</v>
      </c>
      <c r="B13329" t="s">
        <v>37008</v>
      </c>
      <c r="I13329" t="s">
        <v>4</v>
      </c>
      <c r="J13329">
        <v>147.47999999999999</v>
      </c>
      <c r="M13329">
        <v>147.47999999999999</v>
      </c>
      <c r="N13329">
        <f t="shared" si="208"/>
        <v>0</v>
      </c>
    </row>
    <row r="13330" spans="1:14" x14ac:dyDescent="0.2">
      <c r="A13330" t="s">
        <v>13467</v>
      </c>
      <c r="B13330" t="s">
        <v>37008</v>
      </c>
      <c r="I13330" t="s">
        <v>4</v>
      </c>
      <c r="J13330">
        <v>137.11000000000001</v>
      </c>
      <c r="M13330">
        <v>137.11000000000001</v>
      </c>
      <c r="N13330">
        <f t="shared" si="208"/>
        <v>0</v>
      </c>
    </row>
    <row r="13331" spans="1:14" x14ac:dyDescent="0.2">
      <c r="A13331" t="s">
        <v>13468</v>
      </c>
      <c r="B13331" t="s">
        <v>37009</v>
      </c>
      <c r="I13331" t="s">
        <v>4</v>
      </c>
      <c r="J13331">
        <v>83.95</v>
      </c>
      <c r="M13331">
        <v>83.95</v>
      </c>
      <c r="N13331">
        <f t="shared" si="208"/>
        <v>0</v>
      </c>
    </row>
    <row r="13332" spans="1:14" x14ac:dyDescent="0.2">
      <c r="A13332" t="s">
        <v>13469</v>
      </c>
      <c r="B13332" t="s">
        <v>37009</v>
      </c>
      <c r="I13332" t="s">
        <v>4</v>
      </c>
      <c r="J13332">
        <v>78.88</v>
      </c>
      <c r="M13332">
        <v>78.88</v>
      </c>
      <c r="N13332">
        <f t="shared" si="208"/>
        <v>0</v>
      </c>
    </row>
    <row r="13333" spans="1:14" x14ac:dyDescent="0.2">
      <c r="A13333" t="s">
        <v>13470</v>
      </c>
      <c r="B13333" t="s">
        <v>37010</v>
      </c>
      <c r="I13333" t="s">
        <v>5</v>
      </c>
      <c r="J13333">
        <v>339.86</v>
      </c>
      <c r="M13333">
        <v>339.86</v>
      </c>
      <c r="N13333">
        <f t="shared" si="208"/>
        <v>0</v>
      </c>
    </row>
    <row r="13334" spans="1:14" x14ac:dyDescent="0.2">
      <c r="A13334" t="s">
        <v>13471</v>
      </c>
      <c r="B13334" t="s">
        <v>37010</v>
      </c>
      <c r="I13334" t="s">
        <v>5</v>
      </c>
      <c r="J13334">
        <v>314.47000000000003</v>
      </c>
      <c r="M13334">
        <v>314.47000000000003</v>
      </c>
      <c r="N13334">
        <f t="shared" si="208"/>
        <v>0</v>
      </c>
    </row>
    <row r="13335" spans="1:14" x14ac:dyDescent="0.2">
      <c r="A13335" t="s">
        <v>13472</v>
      </c>
      <c r="B13335" t="s">
        <v>37011</v>
      </c>
      <c r="I13335" t="s">
        <v>5</v>
      </c>
      <c r="J13335">
        <v>446.12</v>
      </c>
      <c r="M13335">
        <v>446.12</v>
      </c>
      <c r="N13335">
        <f t="shared" si="208"/>
        <v>0</v>
      </c>
    </row>
    <row r="13336" spans="1:14" x14ac:dyDescent="0.2">
      <c r="A13336" t="s">
        <v>13473</v>
      </c>
      <c r="B13336" t="s">
        <v>37011</v>
      </c>
      <c r="I13336" t="s">
        <v>5</v>
      </c>
      <c r="J13336">
        <v>409.23</v>
      </c>
      <c r="M13336">
        <v>409.23</v>
      </c>
      <c r="N13336">
        <f t="shared" si="208"/>
        <v>0</v>
      </c>
    </row>
    <row r="13337" spans="1:14" x14ac:dyDescent="0.2">
      <c r="A13337" t="s">
        <v>13474</v>
      </c>
      <c r="B13337" t="s">
        <v>37012</v>
      </c>
      <c r="I13337" t="s">
        <v>5</v>
      </c>
      <c r="J13337">
        <v>387.49</v>
      </c>
      <c r="M13337">
        <v>387.49</v>
      </c>
      <c r="N13337">
        <f t="shared" si="208"/>
        <v>0</v>
      </c>
    </row>
    <row r="13338" spans="1:14" x14ac:dyDescent="0.2">
      <c r="A13338" t="s">
        <v>13475</v>
      </c>
      <c r="B13338" t="s">
        <v>37012</v>
      </c>
      <c r="I13338" t="s">
        <v>5</v>
      </c>
      <c r="J13338">
        <v>358.75</v>
      </c>
      <c r="M13338">
        <v>358.75</v>
      </c>
      <c r="N13338">
        <f t="shared" si="208"/>
        <v>0</v>
      </c>
    </row>
    <row r="13339" spans="1:14" x14ac:dyDescent="0.2">
      <c r="A13339" t="s">
        <v>13476</v>
      </c>
      <c r="B13339" t="s">
        <v>37013</v>
      </c>
      <c r="I13339" t="s">
        <v>4</v>
      </c>
      <c r="J13339">
        <v>5.75</v>
      </c>
      <c r="M13339">
        <v>5.75</v>
      </c>
      <c r="N13339">
        <f t="shared" si="208"/>
        <v>0</v>
      </c>
    </row>
    <row r="13340" spans="1:14" x14ac:dyDescent="0.2">
      <c r="A13340" t="s">
        <v>13477</v>
      </c>
      <c r="B13340" t="s">
        <v>37013</v>
      </c>
      <c r="I13340" t="s">
        <v>4</v>
      </c>
      <c r="J13340">
        <v>5.75</v>
      </c>
      <c r="M13340">
        <v>5.75</v>
      </c>
      <c r="N13340">
        <f t="shared" si="208"/>
        <v>0</v>
      </c>
    </row>
    <row r="13341" spans="1:14" x14ac:dyDescent="0.2">
      <c r="A13341" t="s">
        <v>13478</v>
      </c>
      <c r="B13341" t="s">
        <v>37014</v>
      </c>
      <c r="I13341" t="s">
        <v>5</v>
      </c>
      <c r="J13341">
        <v>3.5</v>
      </c>
      <c r="M13341">
        <v>3.5</v>
      </c>
      <c r="N13341">
        <f t="shared" si="208"/>
        <v>0</v>
      </c>
    </row>
    <row r="13342" spans="1:14" x14ac:dyDescent="0.2">
      <c r="A13342" t="s">
        <v>13479</v>
      </c>
      <c r="B13342" t="s">
        <v>37014</v>
      </c>
      <c r="I13342" t="s">
        <v>5</v>
      </c>
      <c r="J13342">
        <v>3.5</v>
      </c>
      <c r="M13342">
        <v>3.5</v>
      </c>
      <c r="N13342">
        <f t="shared" si="208"/>
        <v>0</v>
      </c>
    </row>
    <row r="13343" spans="1:14" x14ac:dyDescent="0.2">
      <c r="A13343" t="s">
        <v>13480</v>
      </c>
      <c r="B13343" t="s">
        <v>37015</v>
      </c>
      <c r="I13343" t="s">
        <v>5</v>
      </c>
      <c r="J13343">
        <v>16.55</v>
      </c>
      <c r="M13343">
        <v>16.55</v>
      </c>
      <c r="N13343">
        <f t="shared" si="208"/>
        <v>0</v>
      </c>
    </row>
    <row r="13344" spans="1:14" x14ac:dyDescent="0.2">
      <c r="A13344" t="s">
        <v>13481</v>
      </c>
      <c r="B13344" t="s">
        <v>37015</v>
      </c>
      <c r="I13344" t="s">
        <v>5</v>
      </c>
      <c r="J13344">
        <v>16.55</v>
      </c>
      <c r="M13344">
        <v>16.55</v>
      </c>
      <c r="N13344">
        <f t="shared" si="208"/>
        <v>0</v>
      </c>
    </row>
    <row r="13345" spans="1:14" x14ac:dyDescent="0.2">
      <c r="A13345" t="s">
        <v>13482</v>
      </c>
      <c r="B13345" t="s">
        <v>22197</v>
      </c>
      <c r="I13345" t="s">
        <v>5</v>
      </c>
      <c r="J13345">
        <v>2.78</v>
      </c>
      <c r="M13345">
        <v>2.78</v>
      </c>
      <c r="N13345">
        <f t="shared" si="208"/>
        <v>0</v>
      </c>
    </row>
    <row r="13346" spans="1:14" x14ac:dyDescent="0.2">
      <c r="A13346" t="s">
        <v>13483</v>
      </c>
      <c r="B13346" t="s">
        <v>22197</v>
      </c>
      <c r="I13346" t="s">
        <v>5</v>
      </c>
      <c r="J13346">
        <v>2.78</v>
      </c>
      <c r="M13346">
        <v>2.78</v>
      </c>
      <c r="N13346">
        <f t="shared" si="208"/>
        <v>0</v>
      </c>
    </row>
    <row r="13347" spans="1:14" x14ac:dyDescent="0.2">
      <c r="A13347" t="s">
        <v>13484</v>
      </c>
      <c r="B13347" t="s">
        <v>37016</v>
      </c>
      <c r="I13347" t="s">
        <v>5</v>
      </c>
      <c r="J13347">
        <v>14.71</v>
      </c>
      <c r="M13347">
        <v>14.71</v>
      </c>
      <c r="N13347">
        <f t="shared" si="208"/>
        <v>0</v>
      </c>
    </row>
    <row r="13348" spans="1:14" x14ac:dyDescent="0.2">
      <c r="A13348" t="s">
        <v>13485</v>
      </c>
      <c r="B13348" t="s">
        <v>37016</v>
      </c>
      <c r="I13348" t="s">
        <v>5</v>
      </c>
      <c r="J13348">
        <v>14.71</v>
      </c>
      <c r="M13348">
        <v>14.71</v>
      </c>
      <c r="N13348">
        <f t="shared" si="208"/>
        <v>0</v>
      </c>
    </row>
    <row r="13349" spans="1:14" x14ac:dyDescent="0.2">
      <c r="A13349" t="s">
        <v>13486</v>
      </c>
      <c r="B13349" t="s">
        <v>37017</v>
      </c>
      <c r="I13349" t="s">
        <v>5</v>
      </c>
      <c r="J13349">
        <v>42.23</v>
      </c>
      <c r="M13349">
        <v>42.23</v>
      </c>
      <c r="N13349">
        <f t="shared" si="208"/>
        <v>0</v>
      </c>
    </row>
    <row r="13350" spans="1:14" x14ac:dyDescent="0.2">
      <c r="A13350" t="s">
        <v>13487</v>
      </c>
      <c r="B13350" t="s">
        <v>37017</v>
      </c>
      <c r="I13350" t="s">
        <v>5</v>
      </c>
      <c r="J13350">
        <v>42.23</v>
      </c>
      <c r="M13350">
        <v>42.23</v>
      </c>
      <c r="N13350">
        <f t="shared" si="208"/>
        <v>0</v>
      </c>
    </row>
    <row r="13351" spans="1:14" x14ac:dyDescent="0.2">
      <c r="A13351" t="s">
        <v>13488</v>
      </c>
      <c r="B13351" t="s">
        <v>37018</v>
      </c>
      <c r="I13351" t="s">
        <v>5</v>
      </c>
      <c r="J13351">
        <v>23.54</v>
      </c>
      <c r="M13351">
        <v>23.54</v>
      </c>
      <c r="N13351">
        <f t="shared" si="208"/>
        <v>0</v>
      </c>
    </row>
    <row r="13352" spans="1:14" x14ac:dyDescent="0.2">
      <c r="A13352" t="s">
        <v>13489</v>
      </c>
      <c r="B13352" t="s">
        <v>37018</v>
      </c>
      <c r="I13352" t="s">
        <v>5</v>
      </c>
      <c r="J13352">
        <v>23.54</v>
      </c>
      <c r="M13352">
        <v>23.54</v>
      </c>
      <c r="N13352">
        <f t="shared" si="208"/>
        <v>0</v>
      </c>
    </row>
    <row r="13353" spans="1:14" x14ac:dyDescent="0.2">
      <c r="A13353" t="s">
        <v>13490</v>
      </c>
      <c r="B13353" t="s">
        <v>37019</v>
      </c>
      <c r="I13353" t="s">
        <v>5</v>
      </c>
      <c r="J13353">
        <v>17.87</v>
      </c>
      <c r="M13353">
        <v>17.87</v>
      </c>
      <c r="N13353">
        <f t="shared" si="208"/>
        <v>0</v>
      </c>
    </row>
    <row r="13354" spans="1:14" x14ac:dyDescent="0.2">
      <c r="A13354" t="s">
        <v>13491</v>
      </c>
      <c r="B13354" t="s">
        <v>37019</v>
      </c>
      <c r="I13354" t="s">
        <v>5</v>
      </c>
      <c r="J13354">
        <v>17.87</v>
      </c>
      <c r="M13354">
        <v>17.87</v>
      </c>
      <c r="N13354">
        <f t="shared" si="208"/>
        <v>0</v>
      </c>
    </row>
    <row r="13355" spans="1:14" x14ac:dyDescent="0.2">
      <c r="A13355" t="s">
        <v>26483</v>
      </c>
      <c r="B13355" t="s">
        <v>37020</v>
      </c>
      <c r="I13355" t="s">
        <v>4</v>
      </c>
      <c r="J13355">
        <v>160.1</v>
      </c>
      <c r="M13355">
        <v>160.1</v>
      </c>
      <c r="N13355">
        <f t="shared" si="208"/>
        <v>0</v>
      </c>
    </row>
    <row r="13356" spans="1:14" x14ac:dyDescent="0.2">
      <c r="A13356" t="s">
        <v>26484</v>
      </c>
      <c r="B13356" t="s">
        <v>37020</v>
      </c>
      <c r="I13356" t="s">
        <v>4</v>
      </c>
      <c r="J13356">
        <v>155.81</v>
      </c>
      <c r="M13356">
        <v>155.81</v>
      </c>
      <c r="N13356">
        <f t="shared" si="208"/>
        <v>0</v>
      </c>
    </row>
    <row r="13357" spans="1:14" x14ac:dyDescent="0.2">
      <c r="A13357" t="s">
        <v>26485</v>
      </c>
      <c r="B13357" t="s">
        <v>37021</v>
      </c>
      <c r="I13357" t="s">
        <v>4</v>
      </c>
      <c r="J13357">
        <v>224.24</v>
      </c>
      <c r="M13357">
        <v>224.24</v>
      </c>
      <c r="N13357">
        <f t="shared" si="208"/>
        <v>0</v>
      </c>
    </row>
    <row r="13358" spans="1:14" x14ac:dyDescent="0.2">
      <c r="A13358" t="s">
        <v>26486</v>
      </c>
      <c r="B13358" t="s">
        <v>37021</v>
      </c>
      <c r="I13358" t="s">
        <v>4</v>
      </c>
      <c r="J13358">
        <v>219.28</v>
      </c>
      <c r="M13358">
        <v>219.28</v>
      </c>
      <c r="N13358">
        <f t="shared" si="208"/>
        <v>0</v>
      </c>
    </row>
    <row r="13359" spans="1:14" x14ac:dyDescent="0.2">
      <c r="A13359" t="s">
        <v>13492</v>
      </c>
      <c r="B13359" t="s">
        <v>37022</v>
      </c>
      <c r="I13359" t="s">
        <v>5</v>
      </c>
      <c r="J13359">
        <v>114.93</v>
      </c>
      <c r="M13359">
        <v>114.93</v>
      </c>
      <c r="N13359">
        <f t="shared" si="208"/>
        <v>0</v>
      </c>
    </row>
    <row r="13360" spans="1:14" x14ac:dyDescent="0.2">
      <c r="A13360" t="s">
        <v>13493</v>
      </c>
      <c r="B13360" t="s">
        <v>37022</v>
      </c>
      <c r="I13360" t="s">
        <v>5</v>
      </c>
      <c r="J13360">
        <v>114.64</v>
      </c>
      <c r="M13360">
        <v>114.64</v>
      </c>
      <c r="N13360">
        <f t="shared" si="208"/>
        <v>0</v>
      </c>
    </row>
    <row r="13361" spans="1:14" x14ac:dyDescent="0.2">
      <c r="A13361" t="s">
        <v>13494</v>
      </c>
      <c r="B13361" t="s">
        <v>37023</v>
      </c>
      <c r="I13361" t="s">
        <v>5</v>
      </c>
      <c r="J13361">
        <v>177.17</v>
      </c>
      <c r="M13361">
        <v>177.17</v>
      </c>
      <c r="N13361">
        <f t="shared" si="208"/>
        <v>0</v>
      </c>
    </row>
    <row r="13362" spans="1:14" x14ac:dyDescent="0.2">
      <c r="A13362" t="s">
        <v>13495</v>
      </c>
      <c r="B13362" t="s">
        <v>37023</v>
      </c>
      <c r="I13362" t="s">
        <v>5</v>
      </c>
      <c r="J13362">
        <v>176.88</v>
      </c>
      <c r="M13362">
        <v>176.88</v>
      </c>
      <c r="N13362">
        <f t="shared" si="208"/>
        <v>0</v>
      </c>
    </row>
    <row r="13363" spans="1:14" x14ac:dyDescent="0.2">
      <c r="A13363" t="s">
        <v>26487</v>
      </c>
      <c r="B13363" t="s">
        <v>37024</v>
      </c>
      <c r="I13363" t="s">
        <v>5</v>
      </c>
      <c r="J13363">
        <v>30.15</v>
      </c>
      <c r="M13363">
        <v>30.15</v>
      </c>
      <c r="N13363">
        <f t="shared" si="208"/>
        <v>0</v>
      </c>
    </row>
    <row r="13364" spans="1:14" x14ac:dyDescent="0.2">
      <c r="A13364" t="s">
        <v>26488</v>
      </c>
      <c r="B13364" t="s">
        <v>37024</v>
      </c>
      <c r="I13364" t="s">
        <v>5</v>
      </c>
      <c r="J13364">
        <v>29.86</v>
      </c>
      <c r="M13364">
        <v>29.86</v>
      </c>
      <c r="N13364">
        <f t="shared" si="208"/>
        <v>0</v>
      </c>
    </row>
    <row r="13365" spans="1:14" x14ac:dyDescent="0.2">
      <c r="A13365" t="s">
        <v>13496</v>
      </c>
      <c r="B13365" t="s">
        <v>37025</v>
      </c>
      <c r="I13365" t="s">
        <v>5</v>
      </c>
      <c r="J13365">
        <v>4.34</v>
      </c>
      <c r="M13365">
        <v>4.34</v>
      </c>
      <c r="N13365">
        <f t="shared" si="208"/>
        <v>0</v>
      </c>
    </row>
    <row r="13366" spans="1:14" x14ac:dyDescent="0.2">
      <c r="A13366" t="s">
        <v>13497</v>
      </c>
      <c r="B13366" t="s">
        <v>37025</v>
      </c>
      <c r="I13366" t="s">
        <v>5</v>
      </c>
      <c r="J13366">
        <v>3.84</v>
      </c>
      <c r="M13366">
        <v>3.84</v>
      </c>
      <c r="N13366">
        <f t="shared" si="208"/>
        <v>0</v>
      </c>
    </row>
    <row r="13367" spans="1:14" x14ac:dyDescent="0.2">
      <c r="A13367" t="s">
        <v>13498</v>
      </c>
      <c r="B13367" t="s">
        <v>37026</v>
      </c>
      <c r="I13367" t="s">
        <v>5</v>
      </c>
      <c r="J13367">
        <v>5.7</v>
      </c>
      <c r="M13367">
        <v>5.7</v>
      </c>
      <c r="N13367">
        <f t="shared" si="208"/>
        <v>0</v>
      </c>
    </row>
    <row r="13368" spans="1:14" x14ac:dyDescent="0.2">
      <c r="A13368" t="s">
        <v>13499</v>
      </c>
      <c r="B13368" t="s">
        <v>37026</v>
      </c>
      <c r="I13368" t="s">
        <v>5</v>
      </c>
      <c r="J13368">
        <v>5.03</v>
      </c>
      <c r="M13368">
        <v>5.03</v>
      </c>
      <c r="N13368">
        <f t="shared" si="208"/>
        <v>0</v>
      </c>
    </row>
    <row r="13369" spans="1:14" x14ac:dyDescent="0.2">
      <c r="A13369" t="s">
        <v>13500</v>
      </c>
      <c r="B13369" t="s">
        <v>37027</v>
      </c>
      <c r="I13369" t="s">
        <v>5</v>
      </c>
      <c r="J13369">
        <v>8.6</v>
      </c>
      <c r="M13369">
        <v>8.6</v>
      </c>
      <c r="N13369">
        <f t="shared" si="208"/>
        <v>0</v>
      </c>
    </row>
    <row r="13370" spans="1:14" x14ac:dyDescent="0.2">
      <c r="A13370" t="s">
        <v>13501</v>
      </c>
      <c r="B13370" t="s">
        <v>37027</v>
      </c>
      <c r="I13370" t="s">
        <v>5</v>
      </c>
      <c r="J13370">
        <v>7.59</v>
      </c>
      <c r="M13370">
        <v>7.59</v>
      </c>
      <c r="N13370">
        <f t="shared" si="208"/>
        <v>0</v>
      </c>
    </row>
    <row r="13371" spans="1:14" x14ac:dyDescent="0.2">
      <c r="A13371" t="s">
        <v>13502</v>
      </c>
      <c r="B13371" t="s">
        <v>37028</v>
      </c>
      <c r="I13371" t="s">
        <v>5</v>
      </c>
      <c r="J13371">
        <v>11.19</v>
      </c>
      <c r="M13371">
        <v>11.19</v>
      </c>
      <c r="N13371">
        <f t="shared" si="208"/>
        <v>0</v>
      </c>
    </row>
    <row r="13372" spans="1:14" x14ac:dyDescent="0.2">
      <c r="A13372" t="s">
        <v>13503</v>
      </c>
      <c r="B13372" t="s">
        <v>37028</v>
      </c>
      <c r="I13372" t="s">
        <v>5</v>
      </c>
      <c r="J13372">
        <v>9.86</v>
      </c>
      <c r="M13372">
        <v>9.86</v>
      </c>
      <c r="N13372">
        <f t="shared" si="208"/>
        <v>0</v>
      </c>
    </row>
    <row r="13373" spans="1:14" x14ac:dyDescent="0.2">
      <c r="A13373" t="s">
        <v>13504</v>
      </c>
      <c r="B13373" t="s">
        <v>37029</v>
      </c>
      <c r="I13373" t="s">
        <v>5</v>
      </c>
      <c r="J13373">
        <v>21.24</v>
      </c>
      <c r="M13373">
        <v>21.24</v>
      </c>
      <c r="N13373">
        <f t="shared" si="208"/>
        <v>0</v>
      </c>
    </row>
    <row r="13374" spans="1:14" x14ac:dyDescent="0.2">
      <c r="A13374" t="s">
        <v>13505</v>
      </c>
      <c r="B13374" t="s">
        <v>37029</v>
      </c>
      <c r="I13374" t="s">
        <v>5</v>
      </c>
      <c r="J13374">
        <v>18.57</v>
      </c>
      <c r="M13374">
        <v>18.57</v>
      </c>
      <c r="N13374">
        <f t="shared" si="208"/>
        <v>0</v>
      </c>
    </row>
    <row r="13375" spans="1:14" x14ac:dyDescent="0.2">
      <c r="A13375" t="s">
        <v>13506</v>
      </c>
      <c r="B13375" t="s">
        <v>37030</v>
      </c>
      <c r="I13375" t="s">
        <v>5</v>
      </c>
      <c r="J13375">
        <v>427.2</v>
      </c>
      <c r="M13375">
        <v>427.2</v>
      </c>
      <c r="N13375">
        <f t="shared" si="208"/>
        <v>0</v>
      </c>
    </row>
    <row r="13376" spans="1:14" x14ac:dyDescent="0.2">
      <c r="A13376" t="s">
        <v>13507</v>
      </c>
      <c r="B13376" t="s">
        <v>37030</v>
      </c>
      <c r="I13376" t="s">
        <v>5</v>
      </c>
      <c r="J13376">
        <v>409.96</v>
      </c>
      <c r="M13376">
        <v>409.96</v>
      </c>
      <c r="N13376">
        <f t="shared" si="208"/>
        <v>0</v>
      </c>
    </row>
    <row r="13377" spans="1:14" x14ac:dyDescent="0.2">
      <c r="A13377" t="s">
        <v>13508</v>
      </c>
      <c r="B13377" t="s">
        <v>37031</v>
      </c>
      <c r="I13377" t="s">
        <v>5</v>
      </c>
      <c r="J13377">
        <v>666.32</v>
      </c>
      <c r="M13377">
        <v>666.32</v>
      </c>
      <c r="N13377">
        <f t="shared" si="208"/>
        <v>0</v>
      </c>
    </row>
    <row r="13378" spans="1:14" x14ac:dyDescent="0.2">
      <c r="A13378" t="s">
        <v>13509</v>
      </c>
      <c r="B13378" t="s">
        <v>37031</v>
      </c>
      <c r="I13378" t="s">
        <v>5</v>
      </c>
      <c r="J13378">
        <v>637.58000000000004</v>
      </c>
      <c r="M13378">
        <v>637.58000000000004</v>
      </c>
      <c r="N13378">
        <f t="shared" si="208"/>
        <v>0</v>
      </c>
    </row>
    <row r="13379" spans="1:14" x14ac:dyDescent="0.2">
      <c r="A13379" t="s">
        <v>13510</v>
      </c>
      <c r="B13379" t="s">
        <v>37032</v>
      </c>
      <c r="I13379" t="s">
        <v>5</v>
      </c>
      <c r="J13379">
        <v>349.1</v>
      </c>
      <c r="M13379">
        <v>349.1</v>
      </c>
      <c r="N13379">
        <f t="shared" si="208"/>
        <v>0</v>
      </c>
    </row>
    <row r="13380" spans="1:14" x14ac:dyDescent="0.2">
      <c r="A13380" t="s">
        <v>13511</v>
      </c>
      <c r="B13380" t="s">
        <v>37032</v>
      </c>
      <c r="I13380" t="s">
        <v>5</v>
      </c>
      <c r="J13380">
        <v>326.11</v>
      </c>
      <c r="M13380">
        <v>326.11</v>
      </c>
      <c r="N13380">
        <f t="shared" ref="N13380:N13443" si="209">J13380-M13380</f>
        <v>0</v>
      </c>
    </row>
    <row r="13381" spans="1:14" x14ac:dyDescent="0.2">
      <c r="A13381" t="s">
        <v>13512</v>
      </c>
      <c r="B13381" t="s">
        <v>37033</v>
      </c>
      <c r="I13381" t="s">
        <v>5</v>
      </c>
      <c r="J13381">
        <v>427.13</v>
      </c>
      <c r="M13381">
        <v>427.13</v>
      </c>
      <c r="N13381">
        <f t="shared" si="209"/>
        <v>0</v>
      </c>
    </row>
    <row r="13382" spans="1:14" x14ac:dyDescent="0.2">
      <c r="A13382" t="s">
        <v>13513</v>
      </c>
      <c r="B13382" t="s">
        <v>37033</v>
      </c>
      <c r="I13382" t="s">
        <v>5</v>
      </c>
      <c r="J13382">
        <v>412.77</v>
      </c>
      <c r="M13382">
        <v>412.77</v>
      </c>
      <c r="N13382">
        <f t="shared" si="209"/>
        <v>0</v>
      </c>
    </row>
    <row r="13383" spans="1:14" x14ac:dyDescent="0.2">
      <c r="A13383" t="s">
        <v>13514</v>
      </c>
      <c r="B13383" t="s">
        <v>37034</v>
      </c>
      <c r="I13383" t="s">
        <v>5</v>
      </c>
      <c r="J13383">
        <v>483.01</v>
      </c>
      <c r="M13383">
        <v>483.01</v>
      </c>
      <c r="N13383">
        <f t="shared" si="209"/>
        <v>0</v>
      </c>
    </row>
    <row r="13384" spans="1:14" x14ac:dyDescent="0.2">
      <c r="A13384" t="s">
        <v>13515</v>
      </c>
      <c r="B13384" t="s">
        <v>37034</v>
      </c>
      <c r="I13384" t="s">
        <v>5</v>
      </c>
      <c r="J13384">
        <v>467.21</v>
      </c>
      <c r="M13384">
        <v>467.21</v>
      </c>
      <c r="N13384">
        <f t="shared" si="209"/>
        <v>0</v>
      </c>
    </row>
    <row r="13385" spans="1:14" x14ac:dyDescent="0.2">
      <c r="A13385" t="s">
        <v>13516</v>
      </c>
      <c r="B13385" t="s">
        <v>37035</v>
      </c>
      <c r="I13385" t="s">
        <v>5</v>
      </c>
      <c r="J13385">
        <v>423.5</v>
      </c>
      <c r="M13385">
        <v>423.5</v>
      </c>
      <c r="N13385">
        <f t="shared" si="209"/>
        <v>0</v>
      </c>
    </row>
    <row r="13386" spans="1:14" x14ac:dyDescent="0.2">
      <c r="A13386" t="s">
        <v>13517</v>
      </c>
      <c r="B13386" t="s">
        <v>37035</v>
      </c>
      <c r="I13386" t="s">
        <v>5</v>
      </c>
      <c r="J13386">
        <v>398.47</v>
      </c>
      <c r="M13386">
        <v>398.47</v>
      </c>
      <c r="N13386">
        <f t="shared" si="209"/>
        <v>0</v>
      </c>
    </row>
    <row r="13387" spans="1:14" x14ac:dyDescent="0.2">
      <c r="A13387" t="s">
        <v>13518</v>
      </c>
      <c r="B13387" t="s">
        <v>37036</v>
      </c>
      <c r="I13387" t="s">
        <v>5</v>
      </c>
      <c r="J13387">
        <v>436.17</v>
      </c>
      <c r="M13387">
        <v>436.17</v>
      </c>
      <c r="N13387">
        <f t="shared" si="209"/>
        <v>0</v>
      </c>
    </row>
    <row r="13388" spans="1:14" x14ac:dyDescent="0.2">
      <c r="A13388" t="s">
        <v>13519</v>
      </c>
      <c r="B13388" t="s">
        <v>37036</v>
      </c>
      <c r="I13388" t="s">
        <v>5</v>
      </c>
      <c r="J13388">
        <v>420.59</v>
      </c>
      <c r="M13388">
        <v>420.59</v>
      </c>
      <c r="N13388">
        <f t="shared" si="209"/>
        <v>0</v>
      </c>
    </row>
    <row r="13389" spans="1:14" x14ac:dyDescent="0.2">
      <c r="A13389" t="s">
        <v>13520</v>
      </c>
      <c r="B13389" t="s">
        <v>37037</v>
      </c>
      <c r="I13389" t="s">
        <v>4</v>
      </c>
      <c r="J13389">
        <v>109.16</v>
      </c>
      <c r="M13389">
        <v>109.16</v>
      </c>
      <c r="N13389">
        <f t="shared" si="209"/>
        <v>0</v>
      </c>
    </row>
    <row r="13390" spans="1:14" x14ac:dyDescent="0.2">
      <c r="A13390" t="s">
        <v>13521</v>
      </c>
      <c r="B13390" t="s">
        <v>37037</v>
      </c>
      <c r="I13390" t="s">
        <v>4</v>
      </c>
      <c r="J13390">
        <v>103.69</v>
      </c>
      <c r="M13390">
        <v>103.69</v>
      </c>
      <c r="N13390">
        <f t="shared" si="209"/>
        <v>0</v>
      </c>
    </row>
    <row r="13391" spans="1:14" x14ac:dyDescent="0.2">
      <c r="A13391" t="s">
        <v>13522</v>
      </c>
      <c r="B13391" t="s">
        <v>37038</v>
      </c>
      <c r="I13391" t="s">
        <v>4</v>
      </c>
      <c r="J13391">
        <v>145.19999999999999</v>
      </c>
      <c r="M13391">
        <v>145.19999999999999</v>
      </c>
      <c r="N13391">
        <f t="shared" si="209"/>
        <v>0</v>
      </c>
    </row>
    <row r="13392" spans="1:14" x14ac:dyDescent="0.2">
      <c r="A13392" t="s">
        <v>13523</v>
      </c>
      <c r="B13392" t="s">
        <v>37038</v>
      </c>
      <c r="I13392" t="s">
        <v>4</v>
      </c>
      <c r="J13392">
        <v>139.33000000000001</v>
      </c>
      <c r="M13392">
        <v>139.33000000000001</v>
      </c>
      <c r="N13392">
        <f t="shared" si="209"/>
        <v>0</v>
      </c>
    </row>
    <row r="13393" spans="1:14" x14ac:dyDescent="0.2">
      <c r="A13393" t="s">
        <v>13524</v>
      </c>
      <c r="B13393" t="s">
        <v>37039</v>
      </c>
      <c r="I13393" t="s">
        <v>4</v>
      </c>
      <c r="J13393">
        <v>185.59</v>
      </c>
      <c r="M13393">
        <v>185.59</v>
      </c>
      <c r="N13393">
        <f t="shared" si="209"/>
        <v>0</v>
      </c>
    </row>
    <row r="13394" spans="1:14" x14ac:dyDescent="0.2">
      <c r="A13394" t="s">
        <v>13525</v>
      </c>
      <c r="B13394" t="s">
        <v>37039</v>
      </c>
      <c r="I13394" t="s">
        <v>4</v>
      </c>
      <c r="J13394">
        <v>179.31</v>
      </c>
      <c r="M13394">
        <v>179.31</v>
      </c>
      <c r="N13394">
        <f t="shared" si="209"/>
        <v>0</v>
      </c>
    </row>
    <row r="13395" spans="1:14" x14ac:dyDescent="0.2">
      <c r="A13395" t="s">
        <v>13526</v>
      </c>
      <c r="B13395" t="s">
        <v>37040</v>
      </c>
      <c r="I13395" t="s">
        <v>4</v>
      </c>
      <c r="J13395">
        <v>253.46</v>
      </c>
      <c r="M13395">
        <v>253.46</v>
      </c>
      <c r="N13395">
        <f t="shared" si="209"/>
        <v>0</v>
      </c>
    </row>
    <row r="13396" spans="1:14" x14ac:dyDescent="0.2">
      <c r="A13396" t="s">
        <v>13527</v>
      </c>
      <c r="B13396" t="s">
        <v>37040</v>
      </c>
      <c r="I13396" t="s">
        <v>4</v>
      </c>
      <c r="J13396">
        <v>246.23</v>
      </c>
      <c r="M13396">
        <v>246.23</v>
      </c>
      <c r="N13396">
        <f t="shared" si="209"/>
        <v>0</v>
      </c>
    </row>
    <row r="13397" spans="1:14" x14ac:dyDescent="0.2">
      <c r="A13397" t="s">
        <v>13528</v>
      </c>
      <c r="B13397" t="s">
        <v>37041</v>
      </c>
      <c r="I13397" t="s">
        <v>4</v>
      </c>
      <c r="J13397">
        <v>360.68</v>
      </c>
      <c r="M13397">
        <v>360.68</v>
      </c>
      <c r="N13397">
        <f t="shared" si="209"/>
        <v>0</v>
      </c>
    </row>
    <row r="13398" spans="1:14" x14ac:dyDescent="0.2">
      <c r="A13398" t="s">
        <v>13529</v>
      </c>
      <c r="B13398" t="s">
        <v>37041</v>
      </c>
      <c r="I13398" t="s">
        <v>4</v>
      </c>
      <c r="J13398">
        <v>353.01</v>
      </c>
      <c r="M13398">
        <v>353.01</v>
      </c>
      <c r="N13398">
        <f t="shared" si="209"/>
        <v>0</v>
      </c>
    </row>
    <row r="13399" spans="1:14" x14ac:dyDescent="0.2">
      <c r="A13399" t="s">
        <v>13530</v>
      </c>
      <c r="B13399" t="s">
        <v>37042</v>
      </c>
      <c r="I13399" t="s">
        <v>5</v>
      </c>
      <c r="J13399">
        <v>642.13</v>
      </c>
      <c r="M13399">
        <v>642.13</v>
      </c>
      <c r="N13399">
        <f t="shared" si="209"/>
        <v>0</v>
      </c>
    </row>
    <row r="13400" spans="1:14" x14ac:dyDescent="0.2">
      <c r="A13400" t="s">
        <v>13531</v>
      </c>
      <c r="B13400" t="s">
        <v>37042</v>
      </c>
      <c r="I13400" t="s">
        <v>5</v>
      </c>
      <c r="J13400">
        <v>611.37</v>
      </c>
      <c r="M13400">
        <v>611.37</v>
      </c>
      <c r="N13400">
        <f t="shared" si="209"/>
        <v>0</v>
      </c>
    </row>
    <row r="13401" spans="1:14" x14ac:dyDescent="0.2">
      <c r="A13401" t="s">
        <v>13532</v>
      </c>
      <c r="B13401" t="s">
        <v>37043</v>
      </c>
      <c r="I13401" t="s">
        <v>5</v>
      </c>
      <c r="J13401">
        <v>724.16</v>
      </c>
      <c r="M13401">
        <v>724.16</v>
      </c>
      <c r="N13401">
        <f t="shared" si="209"/>
        <v>0</v>
      </c>
    </row>
    <row r="13402" spans="1:14" x14ac:dyDescent="0.2">
      <c r="A13402" t="s">
        <v>13533</v>
      </c>
      <c r="B13402" t="s">
        <v>37043</v>
      </c>
      <c r="I13402" t="s">
        <v>5</v>
      </c>
      <c r="J13402">
        <v>693.4</v>
      </c>
      <c r="M13402">
        <v>693.4</v>
      </c>
      <c r="N13402">
        <f t="shared" si="209"/>
        <v>0</v>
      </c>
    </row>
    <row r="13403" spans="1:14" x14ac:dyDescent="0.2">
      <c r="A13403" t="s">
        <v>13534</v>
      </c>
      <c r="B13403" t="s">
        <v>37044</v>
      </c>
      <c r="I13403" t="s">
        <v>5</v>
      </c>
      <c r="J13403">
        <v>1393.63</v>
      </c>
      <c r="M13403">
        <v>1393.63</v>
      </c>
      <c r="N13403">
        <f t="shared" si="209"/>
        <v>0</v>
      </c>
    </row>
    <row r="13404" spans="1:14" x14ac:dyDescent="0.2">
      <c r="A13404" t="s">
        <v>13535</v>
      </c>
      <c r="B13404" t="s">
        <v>37044</v>
      </c>
      <c r="I13404" t="s">
        <v>5</v>
      </c>
      <c r="J13404">
        <v>1338.26</v>
      </c>
      <c r="M13404">
        <v>1338.26</v>
      </c>
      <c r="N13404">
        <f t="shared" si="209"/>
        <v>0</v>
      </c>
    </row>
    <row r="13405" spans="1:14" x14ac:dyDescent="0.2">
      <c r="A13405" t="s">
        <v>13536</v>
      </c>
      <c r="B13405" t="s">
        <v>37045</v>
      </c>
      <c r="I13405" t="s">
        <v>5</v>
      </c>
      <c r="J13405">
        <v>2417.16</v>
      </c>
      <c r="M13405">
        <v>2417.16</v>
      </c>
      <c r="N13405">
        <f t="shared" si="209"/>
        <v>0</v>
      </c>
    </row>
    <row r="13406" spans="1:14" x14ac:dyDescent="0.2">
      <c r="A13406" t="s">
        <v>13537</v>
      </c>
      <c r="B13406" t="s">
        <v>37045</v>
      </c>
      <c r="I13406" t="s">
        <v>5</v>
      </c>
      <c r="J13406">
        <v>2353.17</v>
      </c>
      <c r="M13406">
        <v>2353.17</v>
      </c>
      <c r="N13406">
        <f t="shared" si="209"/>
        <v>0</v>
      </c>
    </row>
    <row r="13407" spans="1:14" x14ac:dyDescent="0.2">
      <c r="A13407" t="s">
        <v>13538</v>
      </c>
      <c r="B13407" t="s">
        <v>37046</v>
      </c>
      <c r="I13407" t="s">
        <v>5</v>
      </c>
      <c r="J13407">
        <v>1522.69</v>
      </c>
      <c r="M13407">
        <v>1522.69</v>
      </c>
      <c r="N13407">
        <f t="shared" si="209"/>
        <v>0</v>
      </c>
    </row>
    <row r="13408" spans="1:14" x14ac:dyDescent="0.2">
      <c r="A13408" t="s">
        <v>13539</v>
      </c>
      <c r="B13408" t="s">
        <v>37046</v>
      </c>
      <c r="I13408" t="s">
        <v>5</v>
      </c>
      <c r="J13408">
        <v>1467.32</v>
      </c>
      <c r="M13408">
        <v>1467.32</v>
      </c>
      <c r="N13408">
        <f t="shared" si="209"/>
        <v>0</v>
      </c>
    </row>
    <row r="13409" spans="1:14" x14ac:dyDescent="0.2">
      <c r="A13409" t="s">
        <v>13540</v>
      </c>
      <c r="B13409" t="s">
        <v>37047</v>
      </c>
      <c r="I13409" t="s">
        <v>5</v>
      </c>
      <c r="J13409">
        <v>2668.39</v>
      </c>
      <c r="M13409">
        <v>2668.39</v>
      </c>
      <c r="N13409">
        <f t="shared" si="209"/>
        <v>0</v>
      </c>
    </row>
    <row r="13410" spans="1:14" x14ac:dyDescent="0.2">
      <c r="A13410" t="s">
        <v>13541</v>
      </c>
      <c r="B13410" t="s">
        <v>37047</v>
      </c>
      <c r="I13410" t="s">
        <v>5</v>
      </c>
      <c r="J13410">
        <v>2604.4</v>
      </c>
      <c r="M13410">
        <v>2604.4</v>
      </c>
      <c r="N13410">
        <f t="shared" si="209"/>
        <v>0</v>
      </c>
    </row>
    <row r="13411" spans="1:14" x14ac:dyDescent="0.2">
      <c r="A13411" t="s">
        <v>13542</v>
      </c>
      <c r="B13411" t="s">
        <v>37048</v>
      </c>
      <c r="I13411" t="s">
        <v>5</v>
      </c>
      <c r="J13411">
        <v>2730.9</v>
      </c>
      <c r="M13411">
        <v>2730.9</v>
      </c>
      <c r="N13411">
        <f t="shared" si="209"/>
        <v>0</v>
      </c>
    </row>
    <row r="13412" spans="1:14" x14ac:dyDescent="0.2">
      <c r="A13412" t="s">
        <v>13543</v>
      </c>
      <c r="B13412" t="s">
        <v>37048</v>
      </c>
      <c r="I13412" t="s">
        <v>5</v>
      </c>
      <c r="J13412">
        <v>2640.4</v>
      </c>
      <c r="M13412">
        <v>2640.4</v>
      </c>
      <c r="N13412">
        <f t="shared" si="209"/>
        <v>0</v>
      </c>
    </row>
    <row r="13413" spans="1:14" x14ac:dyDescent="0.2">
      <c r="A13413" t="s">
        <v>13544</v>
      </c>
      <c r="B13413" t="s">
        <v>37049</v>
      </c>
      <c r="I13413" t="s">
        <v>5</v>
      </c>
      <c r="J13413">
        <v>2889.49</v>
      </c>
      <c r="M13413">
        <v>2889.49</v>
      </c>
      <c r="N13413">
        <f t="shared" si="209"/>
        <v>0</v>
      </c>
    </row>
    <row r="13414" spans="1:14" x14ac:dyDescent="0.2">
      <c r="A13414" t="s">
        <v>13545</v>
      </c>
      <c r="B13414" t="s">
        <v>37049</v>
      </c>
      <c r="I13414" t="s">
        <v>5</v>
      </c>
      <c r="J13414">
        <v>2799</v>
      </c>
      <c r="M13414">
        <v>2799</v>
      </c>
      <c r="N13414">
        <f t="shared" si="209"/>
        <v>0</v>
      </c>
    </row>
    <row r="13415" spans="1:14" x14ac:dyDescent="0.2">
      <c r="A13415" t="s">
        <v>13546</v>
      </c>
      <c r="B13415" t="s">
        <v>37050</v>
      </c>
      <c r="I13415" t="s">
        <v>5</v>
      </c>
      <c r="J13415">
        <v>3848.43</v>
      </c>
      <c r="M13415">
        <v>3848.43</v>
      </c>
      <c r="N13415">
        <f t="shared" si="209"/>
        <v>0</v>
      </c>
    </row>
    <row r="13416" spans="1:14" x14ac:dyDescent="0.2">
      <c r="A13416" t="s">
        <v>13547</v>
      </c>
      <c r="B13416" t="s">
        <v>37050</v>
      </c>
      <c r="I13416" t="s">
        <v>5</v>
      </c>
      <c r="J13416">
        <v>3746.67</v>
      </c>
      <c r="M13416">
        <v>3746.67</v>
      </c>
      <c r="N13416">
        <f t="shared" si="209"/>
        <v>0</v>
      </c>
    </row>
    <row r="13417" spans="1:14" x14ac:dyDescent="0.2">
      <c r="A13417" t="s">
        <v>13548</v>
      </c>
      <c r="B13417" t="s">
        <v>37051</v>
      </c>
      <c r="I13417" t="s">
        <v>5</v>
      </c>
      <c r="J13417">
        <v>3974.89</v>
      </c>
      <c r="M13417">
        <v>3974.89</v>
      </c>
      <c r="N13417">
        <f t="shared" si="209"/>
        <v>0</v>
      </c>
    </row>
    <row r="13418" spans="1:14" x14ac:dyDescent="0.2">
      <c r="A13418" t="s">
        <v>13549</v>
      </c>
      <c r="B13418" t="s">
        <v>37051</v>
      </c>
      <c r="I13418" t="s">
        <v>5</v>
      </c>
      <c r="J13418">
        <v>3873.13</v>
      </c>
      <c r="M13418">
        <v>3873.13</v>
      </c>
      <c r="N13418">
        <f t="shared" si="209"/>
        <v>0</v>
      </c>
    </row>
    <row r="13419" spans="1:14" x14ac:dyDescent="0.2">
      <c r="A13419" t="s">
        <v>13550</v>
      </c>
      <c r="B13419" t="s">
        <v>41182</v>
      </c>
      <c r="I13419" t="s">
        <v>113</v>
      </c>
      <c r="J13419">
        <v>64.81</v>
      </c>
      <c r="M13419">
        <v>64.81</v>
      </c>
      <c r="N13419">
        <f t="shared" si="209"/>
        <v>0</v>
      </c>
    </row>
    <row r="13420" spans="1:14" x14ac:dyDescent="0.2">
      <c r="A13420" t="s">
        <v>13551</v>
      </c>
      <c r="B13420" t="s">
        <v>41182</v>
      </c>
      <c r="I13420" t="s">
        <v>113</v>
      </c>
      <c r="J13420">
        <v>61.48</v>
      </c>
      <c r="M13420">
        <v>61.48</v>
      </c>
      <c r="N13420">
        <f t="shared" si="209"/>
        <v>0</v>
      </c>
    </row>
    <row r="13421" spans="1:14" x14ac:dyDescent="0.2">
      <c r="A13421" t="s">
        <v>13552</v>
      </c>
      <c r="B13421" t="s">
        <v>37052</v>
      </c>
      <c r="I13421" t="s">
        <v>4</v>
      </c>
      <c r="J13421">
        <v>234.99</v>
      </c>
      <c r="M13421">
        <v>234.99</v>
      </c>
      <c r="N13421">
        <f t="shared" si="209"/>
        <v>0</v>
      </c>
    </row>
    <row r="13422" spans="1:14" x14ac:dyDescent="0.2">
      <c r="A13422" t="s">
        <v>13553</v>
      </c>
      <c r="B13422" t="s">
        <v>37052</v>
      </c>
      <c r="I13422" t="s">
        <v>4</v>
      </c>
      <c r="J13422">
        <v>223.46</v>
      </c>
      <c r="M13422">
        <v>223.46</v>
      </c>
      <c r="N13422">
        <f t="shared" si="209"/>
        <v>0</v>
      </c>
    </row>
    <row r="13423" spans="1:14" x14ac:dyDescent="0.2">
      <c r="A13423" t="s">
        <v>13554</v>
      </c>
      <c r="B13423" t="s">
        <v>37053</v>
      </c>
      <c r="I13423" t="s">
        <v>4</v>
      </c>
      <c r="J13423">
        <v>309.23</v>
      </c>
      <c r="M13423">
        <v>309.23</v>
      </c>
      <c r="N13423">
        <f t="shared" si="209"/>
        <v>0</v>
      </c>
    </row>
    <row r="13424" spans="1:14" x14ac:dyDescent="0.2">
      <c r="A13424" t="s">
        <v>13555</v>
      </c>
      <c r="B13424" t="s">
        <v>37053</v>
      </c>
      <c r="I13424" t="s">
        <v>4</v>
      </c>
      <c r="J13424">
        <v>297.70999999999998</v>
      </c>
      <c r="M13424">
        <v>297.70999999999998</v>
      </c>
      <c r="N13424">
        <f t="shared" si="209"/>
        <v>0</v>
      </c>
    </row>
    <row r="13425" spans="1:14" x14ac:dyDescent="0.2">
      <c r="A13425" t="s">
        <v>13556</v>
      </c>
      <c r="B13425" t="s">
        <v>41183</v>
      </c>
      <c r="I13425" t="s">
        <v>113</v>
      </c>
      <c r="J13425">
        <v>57.7</v>
      </c>
      <c r="M13425">
        <v>57.7</v>
      </c>
      <c r="N13425">
        <f t="shared" si="209"/>
        <v>0</v>
      </c>
    </row>
    <row r="13426" spans="1:14" x14ac:dyDescent="0.2">
      <c r="A13426" t="s">
        <v>13557</v>
      </c>
      <c r="B13426" t="s">
        <v>41183</v>
      </c>
      <c r="I13426" t="s">
        <v>113</v>
      </c>
      <c r="J13426">
        <v>54.36</v>
      </c>
      <c r="M13426">
        <v>54.36</v>
      </c>
      <c r="N13426">
        <f t="shared" si="209"/>
        <v>0</v>
      </c>
    </row>
    <row r="13427" spans="1:14" x14ac:dyDescent="0.2">
      <c r="A13427" t="s">
        <v>13558</v>
      </c>
      <c r="B13427" t="s">
        <v>41184</v>
      </c>
      <c r="I13427" t="s">
        <v>113</v>
      </c>
      <c r="J13427">
        <v>37.35</v>
      </c>
      <c r="M13427">
        <v>37.35</v>
      </c>
      <c r="N13427">
        <f t="shared" si="209"/>
        <v>0</v>
      </c>
    </row>
    <row r="13428" spans="1:14" x14ac:dyDescent="0.2">
      <c r="A13428" t="s">
        <v>13559</v>
      </c>
      <c r="B13428" t="s">
        <v>41184</v>
      </c>
      <c r="I13428" t="s">
        <v>113</v>
      </c>
      <c r="J13428">
        <v>34.69</v>
      </c>
      <c r="M13428">
        <v>34.69</v>
      </c>
      <c r="N13428">
        <f t="shared" si="209"/>
        <v>0</v>
      </c>
    </row>
    <row r="13429" spans="1:14" x14ac:dyDescent="0.2">
      <c r="A13429" t="s">
        <v>13560</v>
      </c>
      <c r="B13429" t="s">
        <v>41185</v>
      </c>
      <c r="I13429" t="s">
        <v>113</v>
      </c>
      <c r="J13429">
        <v>62.19</v>
      </c>
      <c r="M13429">
        <v>62.19</v>
      </c>
      <c r="N13429">
        <f t="shared" si="209"/>
        <v>0</v>
      </c>
    </row>
    <row r="13430" spans="1:14" x14ac:dyDescent="0.2">
      <c r="A13430" t="s">
        <v>13561</v>
      </c>
      <c r="B13430" t="s">
        <v>41185</v>
      </c>
      <c r="I13430" t="s">
        <v>113</v>
      </c>
      <c r="J13430">
        <v>58.85</v>
      </c>
      <c r="M13430">
        <v>58.85</v>
      </c>
      <c r="N13430">
        <f t="shared" si="209"/>
        <v>0</v>
      </c>
    </row>
    <row r="13431" spans="1:14" x14ac:dyDescent="0.2">
      <c r="A13431" t="s">
        <v>13562</v>
      </c>
      <c r="B13431" t="s">
        <v>37054</v>
      </c>
      <c r="I13431" t="s">
        <v>5</v>
      </c>
      <c r="J13431">
        <v>1345.22</v>
      </c>
      <c r="M13431">
        <v>1345.22</v>
      </c>
      <c r="N13431">
        <f t="shared" si="209"/>
        <v>0</v>
      </c>
    </row>
    <row r="13432" spans="1:14" x14ac:dyDescent="0.2">
      <c r="A13432" t="s">
        <v>13563</v>
      </c>
      <c r="B13432" t="s">
        <v>37054</v>
      </c>
      <c r="I13432" t="s">
        <v>5</v>
      </c>
      <c r="J13432">
        <v>1338.32</v>
      </c>
      <c r="M13432">
        <v>1338.32</v>
      </c>
      <c r="N13432">
        <f t="shared" si="209"/>
        <v>0</v>
      </c>
    </row>
    <row r="13433" spans="1:14" x14ac:dyDescent="0.2">
      <c r="A13433" t="s">
        <v>13564</v>
      </c>
      <c r="B13433" t="s">
        <v>37055</v>
      </c>
      <c r="I13433" t="s">
        <v>5</v>
      </c>
      <c r="J13433">
        <v>1336.61</v>
      </c>
      <c r="M13433">
        <v>1336.61</v>
      </c>
      <c r="N13433">
        <f t="shared" si="209"/>
        <v>0</v>
      </c>
    </row>
    <row r="13434" spans="1:14" x14ac:dyDescent="0.2">
      <c r="A13434" t="s">
        <v>13565</v>
      </c>
      <c r="B13434" t="s">
        <v>37055</v>
      </c>
      <c r="I13434" t="s">
        <v>5</v>
      </c>
      <c r="J13434">
        <v>1330.86</v>
      </c>
      <c r="M13434">
        <v>1330.86</v>
      </c>
      <c r="N13434">
        <f t="shared" si="209"/>
        <v>0</v>
      </c>
    </row>
    <row r="13435" spans="1:14" x14ac:dyDescent="0.2">
      <c r="A13435" t="s">
        <v>13566</v>
      </c>
      <c r="B13435" t="s">
        <v>37056</v>
      </c>
      <c r="I13435" t="s">
        <v>5</v>
      </c>
      <c r="J13435">
        <v>279.99</v>
      </c>
      <c r="M13435">
        <v>279.99</v>
      </c>
      <c r="N13435">
        <f t="shared" si="209"/>
        <v>0</v>
      </c>
    </row>
    <row r="13436" spans="1:14" x14ac:dyDescent="0.2">
      <c r="A13436" t="s">
        <v>13567</v>
      </c>
      <c r="B13436" t="s">
        <v>37056</v>
      </c>
      <c r="I13436" t="s">
        <v>5</v>
      </c>
      <c r="J13436">
        <v>279.32</v>
      </c>
      <c r="M13436">
        <v>279.32</v>
      </c>
      <c r="N13436">
        <f t="shared" si="209"/>
        <v>0</v>
      </c>
    </row>
    <row r="13437" spans="1:14" x14ac:dyDescent="0.2">
      <c r="A13437" t="s">
        <v>13568</v>
      </c>
      <c r="B13437" t="s">
        <v>37057</v>
      </c>
      <c r="I13437" t="s">
        <v>5</v>
      </c>
      <c r="J13437">
        <v>558.73</v>
      </c>
      <c r="M13437">
        <v>558.73</v>
      </c>
      <c r="N13437">
        <f t="shared" si="209"/>
        <v>0</v>
      </c>
    </row>
    <row r="13438" spans="1:14" x14ac:dyDescent="0.2">
      <c r="A13438" t="s">
        <v>13569</v>
      </c>
      <c r="B13438" t="s">
        <v>37057</v>
      </c>
      <c r="I13438" t="s">
        <v>5</v>
      </c>
      <c r="J13438">
        <v>557.57000000000005</v>
      </c>
      <c r="M13438">
        <v>557.57000000000005</v>
      </c>
      <c r="N13438">
        <f t="shared" si="209"/>
        <v>0</v>
      </c>
    </row>
    <row r="13439" spans="1:14" x14ac:dyDescent="0.2">
      <c r="A13439" t="s">
        <v>13570</v>
      </c>
      <c r="B13439" t="s">
        <v>37058</v>
      </c>
      <c r="I13439" t="s">
        <v>5</v>
      </c>
      <c r="J13439">
        <v>7582.27</v>
      </c>
      <c r="M13439">
        <v>7582.27</v>
      </c>
      <c r="N13439">
        <f t="shared" si="209"/>
        <v>0</v>
      </c>
    </row>
    <row r="13440" spans="1:14" x14ac:dyDescent="0.2">
      <c r="A13440" t="s">
        <v>13571</v>
      </c>
      <c r="B13440" t="s">
        <v>37058</v>
      </c>
      <c r="I13440" t="s">
        <v>5</v>
      </c>
      <c r="J13440">
        <v>7531.47</v>
      </c>
      <c r="M13440">
        <v>7531.47</v>
      </c>
      <c r="N13440">
        <f t="shared" si="209"/>
        <v>0</v>
      </c>
    </row>
    <row r="13441" spans="1:14" x14ac:dyDescent="0.2">
      <c r="A13441" t="s">
        <v>13572</v>
      </c>
      <c r="B13441" t="s">
        <v>37059</v>
      </c>
      <c r="I13441" t="s">
        <v>5</v>
      </c>
      <c r="J13441">
        <v>1002.18</v>
      </c>
      <c r="M13441">
        <v>1002.18</v>
      </c>
      <c r="N13441">
        <f t="shared" si="209"/>
        <v>0</v>
      </c>
    </row>
    <row r="13442" spans="1:14" x14ac:dyDescent="0.2">
      <c r="A13442" t="s">
        <v>13573</v>
      </c>
      <c r="B13442" t="s">
        <v>37059</v>
      </c>
      <c r="I13442" t="s">
        <v>5</v>
      </c>
      <c r="J13442">
        <v>951.38</v>
      </c>
      <c r="M13442">
        <v>951.38</v>
      </c>
      <c r="N13442">
        <f t="shared" si="209"/>
        <v>0</v>
      </c>
    </row>
    <row r="13443" spans="1:14" x14ac:dyDescent="0.2">
      <c r="A13443" t="s">
        <v>13574</v>
      </c>
      <c r="B13443" t="s">
        <v>37060</v>
      </c>
      <c r="I13443" t="s">
        <v>5</v>
      </c>
      <c r="J13443">
        <v>1423.25</v>
      </c>
      <c r="M13443">
        <v>1423.25</v>
      </c>
      <c r="N13443">
        <f t="shared" si="209"/>
        <v>0</v>
      </c>
    </row>
    <row r="13444" spans="1:14" x14ac:dyDescent="0.2">
      <c r="A13444" t="s">
        <v>13575</v>
      </c>
      <c r="B13444" t="s">
        <v>37060</v>
      </c>
      <c r="I13444" t="s">
        <v>5</v>
      </c>
      <c r="J13444">
        <v>1348.42</v>
      </c>
      <c r="M13444">
        <v>1348.42</v>
      </c>
      <c r="N13444">
        <f t="shared" ref="N13444:N13507" si="210">J13444-M13444</f>
        <v>0</v>
      </c>
    </row>
    <row r="13445" spans="1:14" x14ac:dyDescent="0.2">
      <c r="A13445" t="s">
        <v>26644</v>
      </c>
      <c r="B13445" t="s">
        <v>37061</v>
      </c>
      <c r="I13445" t="s">
        <v>5</v>
      </c>
      <c r="J13445">
        <v>114.04</v>
      </c>
      <c r="M13445">
        <v>114.04</v>
      </c>
      <c r="N13445">
        <f t="shared" si="210"/>
        <v>0</v>
      </c>
    </row>
    <row r="13446" spans="1:14" x14ac:dyDescent="0.2">
      <c r="A13446" t="s">
        <v>26645</v>
      </c>
      <c r="B13446" t="s">
        <v>37061</v>
      </c>
      <c r="I13446" t="s">
        <v>5</v>
      </c>
      <c r="J13446">
        <v>112.44</v>
      </c>
      <c r="M13446">
        <v>112.44</v>
      </c>
      <c r="N13446">
        <f t="shared" si="210"/>
        <v>0</v>
      </c>
    </row>
    <row r="13447" spans="1:14" x14ac:dyDescent="0.2">
      <c r="A13447" t="s">
        <v>26646</v>
      </c>
      <c r="B13447" t="s">
        <v>37062</v>
      </c>
      <c r="I13447" t="s">
        <v>5</v>
      </c>
      <c r="J13447">
        <v>97.66</v>
      </c>
      <c r="M13447">
        <v>97.66</v>
      </c>
      <c r="N13447">
        <f t="shared" si="210"/>
        <v>0</v>
      </c>
    </row>
    <row r="13448" spans="1:14" x14ac:dyDescent="0.2">
      <c r="A13448" t="s">
        <v>26647</v>
      </c>
      <c r="B13448" t="s">
        <v>37062</v>
      </c>
      <c r="I13448" t="s">
        <v>5</v>
      </c>
      <c r="J13448">
        <v>96.23</v>
      </c>
      <c r="M13448">
        <v>96.23</v>
      </c>
      <c r="N13448">
        <f t="shared" si="210"/>
        <v>0</v>
      </c>
    </row>
    <row r="13449" spans="1:14" x14ac:dyDescent="0.2">
      <c r="A13449" t="s">
        <v>13576</v>
      </c>
      <c r="B13449" t="s">
        <v>37063</v>
      </c>
      <c r="I13449" t="s">
        <v>5</v>
      </c>
      <c r="J13449">
        <v>82.04</v>
      </c>
      <c r="M13449">
        <v>82.04</v>
      </c>
      <c r="N13449">
        <f t="shared" si="210"/>
        <v>0</v>
      </c>
    </row>
    <row r="13450" spans="1:14" x14ac:dyDescent="0.2">
      <c r="A13450" t="s">
        <v>13577</v>
      </c>
      <c r="B13450" t="s">
        <v>37063</v>
      </c>
      <c r="I13450" t="s">
        <v>5</v>
      </c>
      <c r="J13450">
        <v>80.44</v>
      </c>
      <c r="M13450">
        <v>80.44</v>
      </c>
      <c r="N13450">
        <f t="shared" si="210"/>
        <v>0</v>
      </c>
    </row>
    <row r="13451" spans="1:14" x14ac:dyDescent="0.2">
      <c r="A13451" t="s">
        <v>13578</v>
      </c>
      <c r="B13451" t="s">
        <v>37064</v>
      </c>
      <c r="I13451" t="s">
        <v>5</v>
      </c>
      <c r="J13451">
        <v>62.77</v>
      </c>
      <c r="M13451">
        <v>62.77</v>
      </c>
      <c r="N13451">
        <f t="shared" si="210"/>
        <v>0</v>
      </c>
    </row>
    <row r="13452" spans="1:14" x14ac:dyDescent="0.2">
      <c r="A13452" t="s">
        <v>13579</v>
      </c>
      <c r="B13452" t="s">
        <v>37064</v>
      </c>
      <c r="I13452" t="s">
        <v>5</v>
      </c>
      <c r="J13452">
        <v>61.34</v>
      </c>
      <c r="M13452">
        <v>61.34</v>
      </c>
      <c r="N13452">
        <f t="shared" si="210"/>
        <v>0</v>
      </c>
    </row>
    <row r="13453" spans="1:14" x14ac:dyDescent="0.2">
      <c r="A13453" t="s">
        <v>13580</v>
      </c>
      <c r="B13453" t="s">
        <v>37065</v>
      </c>
      <c r="I13453" t="s">
        <v>5</v>
      </c>
      <c r="J13453">
        <v>1546.19</v>
      </c>
      <c r="M13453">
        <v>1546.19</v>
      </c>
      <c r="N13453">
        <f t="shared" si="210"/>
        <v>0</v>
      </c>
    </row>
    <row r="13454" spans="1:14" x14ac:dyDescent="0.2">
      <c r="A13454" t="s">
        <v>13581</v>
      </c>
      <c r="B13454" t="s">
        <v>37065</v>
      </c>
      <c r="I13454" t="s">
        <v>5</v>
      </c>
      <c r="J13454">
        <v>1486.86</v>
      </c>
      <c r="M13454">
        <v>1486.86</v>
      </c>
      <c r="N13454">
        <f t="shared" si="210"/>
        <v>0</v>
      </c>
    </row>
    <row r="13455" spans="1:14" x14ac:dyDescent="0.2">
      <c r="A13455" t="s">
        <v>13582</v>
      </c>
      <c r="B13455" t="s">
        <v>37066</v>
      </c>
      <c r="I13455" t="s">
        <v>5</v>
      </c>
      <c r="J13455">
        <v>25.65</v>
      </c>
      <c r="M13455">
        <v>25.65</v>
      </c>
      <c r="N13455">
        <f t="shared" si="210"/>
        <v>0</v>
      </c>
    </row>
    <row r="13456" spans="1:14" x14ac:dyDescent="0.2">
      <c r="A13456" t="s">
        <v>13583</v>
      </c>
      <c r="B13456" t="s">
        <v>37066</v>
      </c>
      <c r="I13456" t="s">
        <v>5</v>
      </c>
      <c r="J13456">
        <v>23.35</v>
      </c>
      <c r="M13456">
        <v>23.35</v>
      </c>
      <c r="N13456">
        <f t="shared" si="210"/>
        <v>0</v>
      </c>
    </row>
    <row r="13457" spans="1:14" x14ac:dyDescent="0.2">
      <c r="A13457" t="s">
        <v>13584</v>
      </c>
      <c r="B13457" t="s">
        <v>37067</v>
      </c>
      <c r="I13457" t="s">
        <v>5</v>
      </c>
      <c r="J13457">
        <v>33.770000000000003</v>
      </c>
      <c r="M13457">
        <v>33.770000000000003</v>
      </c>
      <c r="N13457">
        <f t="shared" si="210"/>
        <v>0</v>
      </c>
    </row>
    <row r="13458" spans="1:14" x14ac:dyDescent="0.2">
      <c r="A13458" t="s">
        <v>13585</v>
      </c>
      <c r="B13458" t="s">
        <v>37067</v>
      </c>
      <c r="I13458" t="s">
        <v>5</v>
      </c>
      <c r="J13458">
        <v>30.9</v>
      </c>
      <c r="M13458">
        <v>30.9</v>
      </c>
      <c r="N13458">
        <f t="shared" si="210"/>
        <v>0</v>
      </c>
    </row>
    <row r="13459" spans="1:14" x14ac:dyDescent="0.2">
      <c r="A13459" t="s">
        <v>13586</v>
      </c>
      <c r="B13459" t="s">
        <v>22198</v>
      </c>
      <c r="I13459" t="s">
        <v>5</v>
      </c>
      <c r="J13459">
        <v>15</v>
      </c>
      <c r="M13459">
        <v>15</v>
      </c>
      <c r="N13459">
        <f t="shared" si="210"/>
        <v>0</v>
      </c>
    </row>
    <row r="13460" spans="1:14" x14ac:dyDescent="0.2">
      <c r="A13460" t="s">
        <v>13587</v>
      </c>
      <c r="B13460" t="s">
        <v>22198</v>
      </c>
      <c r="I13460" t="s">
        <v>5</v>
      </c>
      <c r="J13460">
        <v>13.28</v>
      </c>
      <c r="M13460">
        <v>13.28</v>
      </c>
      <c r="N13460">
        <f t="shared" si="210"/>
        <v>0</v>
      </c>
    </row>
    <row r="13461" spans="1:14" x14ac:dyDescent="0.2">
      <c r="A13461" t="s">
        <v>13588</v>
      </c>
      <c r="B13461" t="s">
        <v>37068</v>
      </c>
      <c r="I13461" t="s">
        <v>5</v>
      </c>
      <c r="J13461">
        <v>63855.13</v>
      </c>
      <c r="M13461">
        <v>63855.13</v>
      </c>
      <c r="N13461">
        <f t="shared" si="210"/>
        <v>0</v>
      </c>
    </row>
    <row r="13462" spans="1:14" x14ac:dyDescent="0.2">
      <c r="A13462" t="s">
        <v>13589</v>
      </c>
      <c r="B13462" t="s">
        <v>37068</v>
      </c>
      <c r="I13462" t="s">
        <v>5</v>
      </c>
      <c r="J13462">
        <v>63832.14</v>
      </c>
      <c r="M13462">
        <v>63832.14</v>
      </c>
      <c r="N13462">
        <f t="shared" si="210"/>
        <v>0</v>
      </c>
    </row>
    <row r="13463" spans="1:14" x14ac:dyDescent="0.2">
      <c r="A13463" t="s">
        <v>13590</v>
      </c>
      <c r="B13463" t="s">
        <v>37069</v>
      </c>
      <c r="I13463" t="s">
        <v>5</v>
      </c>
      <c r="J13463">
        <v>1505.25</v>
      </c>
      <c r="M13463">
        <v>1505.25</v>
      </c>
      <c r="N13463">
        <f t="shared" si="210"/>
        <v>0</v>
      </c>
    </row>
    <row r="13464" spans="1:14" x14ac:dyDescent="0.2">
      <c r="A13464" t="s">
        <v>13591</v>
      </c>
      <c r="B13464" t="s">
        <v>37069</v>
      </c>
      <c r="I13464" t="s">
        <v>5</v>
      </c>
      <c r="J13464">
        <v>1499.5</v>
      </c>
      <c r="M13464">
        <v>1499.5</v>
      </c>
      <c r="N13464">
        <f t="shared" si="210"/>
        <v>0</v>
      </c>
    </row>
    <row r="13465" spans="1:14" x14ac:dyDescent="0.2">
      <c r="A13465" t="s">
        <v>13592</v>
      </c>
      <c r="B13465" t="s">
        <v>37070</v>
      </c>
      <c r="I13465" t="s">
        <v>5</v>
      </c>
      <c r="J13465">
        <v>1034.05</v>
      </c>
      <c r="M13465">
        <v>1034.05</v>
      </c>
      <c r="N13465">
        <f t="shared" si="210"/>
        <v>0</v>
      </c>
    </row>
    <row r="13466" spans="1:14" x14ac:dyDescent="0.2">
      <c r="A13466" t="s">
        <v>13593</v>
      </c>
      <c r="B13466" t="s">
        <v>37070</v>
      </c>
      <c r="I13466" t="s">
        <v>5</v>
      </c>
      <c r="J13466">
        <v>1028.3</v>
      </c>
      <c r="M13466">
        <v>1028.3</v>
      </c>
      <c r="N13466">
        <f t="shared" si="210"/>
        <v>0</v>
      </c>
    </row>
    <row r="13467" spans="1:14" x14ac:dyDescent="0.2">
      <c r="A13467" t="s">
        <v>13594</v>
      </c>
      <c r="B13467" t="s">
        <v>37071</v>
      </c>
      <c r="I13467" t="s">
        <v>5</v>
      </c>
      <c r="J13467">
        <v>3030.03</v>
      </c>
      <c r="M13467">
        <v>3030.03</v>
      </c>
      <c r="N13467">
        <f t="shared" si="210"/>
        <v>0</v>
      </c>
    </row>
    <row r="13468" spans="1:14" x14ac:dyDescent="0.2">
      <c r="A13468" t="s">
        <v>13595</v>
      </c>
      <c r="B13468" t="s">
        <v>37071</v>
      </c>
      <c r="I13468" t="s">
        <v>5</v>
      </c>
      <c r="J13468">
        <v>3024.28</v>
      </c>
      <c r="M13468">
        <v>3024.28</v>
      </c>
      <c r="N13468">
        <f t="shared" si="210"/>
        <v>0</v>
      </c>
    </row>
    <row r="13469" spans="1:14" x14ac:dyDescent="0.2">
      <c r="A13469" t="s">
        <v>13596</v>
      </c>
      <c r="B13469" t="s">
        <v>37072</v>
      </c>
      <c r="I13469" t="s">
        <v>5</v>
      </c>
      <c r="J13469">
        <v>2007.68</v>
      </c>
      <c r="M13469">
        <v>2007.68</v>
      </c>
      <c r="N13469">
        <f t="shared" si="210"/>
        <v>0</v>
      </c>
    </row>
    <row r="13470" spans="1:14" x14ac:dyDescent="0.2">
      <c r="A13470" t="s">
        <v>13597</v>
      </c>
      <c r="B13470" t="s">
        <v>37072</v>
      </c>
      <c r="I13470" t="s">
        <v>5</v>
      </c>
      <c r="J13470">
        <v>2001.93</v>
      </c>
      <c r="M13470">
        <v>2001.93</v>
      </c>
      <c r="N13470">
        <f t="shared" si="210"/>
        <v>0</v>
      </c>
    </row>
    <row r="13471" spans="1:14" x14ac:dyDescent="0.2">
      <c r="A13471" t="s">
        <v>13598</v>
      </c>
      <c r="B13471" t="s">
        <v>37073</v>
      </c>
      <c r="I13471" t="s">
        <v>5</v>
      </c>
      <c r="J13471">
        <v>267.8</v>
      </c>
      <c r="M13471">
        <v>267.8</v>
      </c>
      <c r="N13471">
        <f t="shared" si="210"/>
        <v>0</v>
      </c>
    </row>
    <row r="13472" spans="1:14" x14ac:dyDescent="0.2">
      <c r="A13472" t="s">
        <v>13599</v>
      </c>
      <c r="B13472" t="s">
        <v>37073</v>
      </c>
      <c r="I13472" t="s">
        <v>5</v>
      </c>
      <c r="J13472">
        <v>267.8</v>
      </c>
      <c r="M13472">
        <v>267.8</v>
      </c>
      <c r="N13472">
        <f t="shared" si="210"/>
        <v>0</v>
      </c>
    </row>
    <row r="13473" spans="1:14" x14ac:dyDescent="0.2">
      <c r="A13473" t="s">
        <v>13600</v>
      </c>
      <c r="B13473" t="s">
        <v>37074</v>
      </c>
      <c r="I13473" t="s">
        <v>5</v>
      </c>
      <c r="J13473">
        <v>301.43</v>
      </c>
      <c r="M13473">
        <v>301.43</v>
      </c>
      <c r="N13473">
        <f t="shared" si="210"/>
        <v>0</v>
      </c>
    </row>
    <row r="13474" spans="1:14" x14ac:dyDescent="0.2">
      <c r="A13474" t="s">
        <v>13601</v>
      </c>
      <c r="B13474" t="s">
        <v>37074</v>
      </c>
      <c r="I13474" t="s">
        <v>5</v>
      </c>
      <c r="J13474">
        <v>289.94</v>
      </c>
      <c r="M13474">
        <v>289.94</v>
      </c>
      <c r="N13474">
        <f t="shared" si="210"/>
        <v>0</v>
      </c>
    </row>
    <row r="13475" spans="1:14" x14ac:dyDescent="0.2">
      <c r="A13475" t="s">
        <v>13602</v>
      </c>
      <c r="B13475" t="s">
        <v>22199</v>
      </c>
      <c r="I13475" t="s">
        <v>4</v>
      </c>
      <c r="J13475">
        <v>109.98</v>
      </c>
      <c r="M13475">
        <v>109.98</v>
      </c>
      <c r="N13475">
        <f t="shared" si="210"/>
        <v>0</v>
      </c>
    </row>
    <row r="13476" spans="1:14" x14ac:dyDescent="0.2">
      <c r="A13476" t="s">
        <v>13603</v>
      </c>
      <c r="B13476" t="s">
        <v>22199</v>
      </c>
      <c r="I13476" t="s">
        <v>4</v>
      </c>
      <c r="J13476">
        <v>107.97</v>
      </c>
      <c r="M13476">
        <v>107.97</v>
      </c>
      <c r="N13476">
        <f t="shared" si="210"/>
        <v>0</v>
      </c>
    </row>
    <row r="13477" spans="1:14" x14ac:dyDescent="0.2">
      <c r="A13477" t="s">
        <v>13604</v>
      </c>
      <c r="B13477" t="s">
        <v>37075</v>
      </c>
      <c r="I13477" t="s">
        <v>5</v>
      </c>
      <c r="J13477">
        <v>38.68</v>
      </c>
      <c r="M13477">
        <v>38.68</v>
      </c>
      <c r="N13477">
        <f t="shared" si="210"/>
        <v>0</v>
      </c>
    </row>
    <row r="13478" spans="1:14" x14ac:dyDescent="0.2">
      <c r="A13478" t="s">
        <v>13605</v>
      </c>
      <c r="B13478" t="s">
        <v>37075</v>
      </c>
      <c r="I13478" t="s">
        <v>5</v>
      </c>
      <c r="J13478">
        <v>37.53</v>
      </c>
      <c r="M13478">
        <v>37.53</v>
      </c>
      <c r="N13478">
        <f t="shared" si="210"/>
        <v>0</v>
      </c>
    </row>
    <row r="13479" spans="1:14" x14ac:dyDescent="0.2">
      <c r="A13479" t="s">
        <v>13606</v>
      </c>
      <c r="B13479" t="s">
        <v>37076</v>
      </c>
      <c r="I13479" t="s">
        <v>5</v>
      </c>
      <c r="J13479">
        <v>136.63999999999999</v>
      </c>
      <c r="M13479">
        <v>136.63999999999999</v>
      </c>
      <c r="N13479">
        <f t="shared" si="210"/>
        <v>0</v>
      </c>
    </row>
    <row r="13480" spans="1:14" x14ac:dyDescent="0.2">
      <c r="A13480" t="s">
        <v>13607</v>
      </c>
      <c r="B13480" t="s">
        <v>37076</v>
      </c>
      <c r="I13480" t="s">
        <v>5</v>
      </c>
      <c r="J13480">
        <v>133.77000000000001</v>
      </c>
      <c r="M13480">
        <v>133.77000000000001</v>
      </c>
      <c r="N13480">
        <f t="shared" si="210"/>
        <v>0</v>
      </c>
    </row>
    <row r="13481" spans="1:14" x14ac:dyDescent="0.2">
      <c r="A13481" t="s">
        <v>13608</v>
      </c>
      <c r="B13481" t="s">
        <v>37077</v>
      </c>
      <c r="I13481" t="s">
        <v>5</v>
      </c>
      <c r="J13481">
        <v>1198.26</v>
      </c>
      <c r="M13481">
        <v>1198.26</v>
      </c>
      <c r="N13481">
        <f t="shared" si="210"/>
        <v>0</v>
      </c>
    </row>
    <row r="13482" spans="1:14" x14ac:dyDescent="0.2">
      <c r="A13482" t="s">
        <v>13609</v>
      </c>
      <c r="B13482" t="s">
        <v>37077</v>
      </c>
      <c r="I13482" t="s">
        <v>5</v>
      </c>
      <c r="J13482">
        <v>1152.28</v>
      </c>
      <c r="M13482">
        <v>1152.28</v>
      </c>
      <c r="N13482">
        <f t="shared" si="210"/>
        <v>0</v>
      </c>
    </row>
    <row r="13483" spans="1:14" x14ac:dyDescent="0.2">
      <c r="A13483" t="s">
        <v>13610</v>
      </c>
      <c r="B13483" t="s">
        <v>37078</v>
      </c>
      <c r="I13483" t="s">
        <v>5</v>
      </c>
      <c r="J13483">
        <v>544.79</v>
      </c>
      <c r="M13483">
        <v>544.79</v>
      </c>
      <c r="N13483">
        <f t="shared" si="210"/>
        <v>0</v>
      </c>
    </row>
    <row r="13484" spans="1:14" x14ac:dyDescent="0.2">
      <c r="A13484" t="s">
        <v>13611</v>
      </c>
      <c r="B13484" t="s">
        <v>37078</v>
      </c>
      <c r="I13484" t="s">
        <v>5</v>
      </c>
      <c r="J13484">
        <v>510.3</v>
      </c>
      <c r="M13484">
        <v>510.3</v>
      </c>
      <c r="N13484">
        <f t="shared" si="210"/>
        <v>0</v>
      </c>
    </row>
    <row r="13485" spans="1:14" x14ac:dyDescent="0.2">
      <c r="A13485" t="s">
        <v>13612</v>
      </c>
      <c r="B13485" t="s">
        <v>37079</v>
      </c>
      <c r="I13485" t="s">
        <v>5</v>
      </c>
      <c r="J13485">
        <v>301.33999999999997</v>
      </c>
      <c r="M13485">
        <v>301.33999999999997</v>
      </c>
      <c r="N13485">
        <f t="shared" si="210"/>
        <v>0</v>
      </c>
    </row>
    <row r="13486" spans="1:14" x14ac:dyDescent="0.2">
      <c r="A13486" t="s">
        <v>13613</v>
      </c>
      <c r="B13486" t="s">
        <v>37079</v>
      </c>
      <c r="I13486" t="s">
        <v>5</v>
      </c>
      <c r="J13486">
        <v>295.60000000000002</v>
      </c>
      <c r="M13486">
        <v>295.60000000000002</v>
      </c>
      <c r="N13486">
        <f t="shared" si="210"/>
        <v>0</v>
      </c>
    </row>
    <row r="13487" spans="1:14" x14ac:dyDescent="0.2">
      <c r="A13487" t="s">
        <v>13614</v>
      </c>
      <c r="B13487" t="s">
        <v>37080</v>
      </c>
      <c r="I13487" t="s">
        <v>5</v>
      </c>
      <c r="J13487">
        <v>633.95000000000005</v>
      </c>
      <c r="M13487">
        <v>633.95000000000005</v>
      </c>
      <c r="N13487">
        <f t="shared" si="210"/>
        <v>0</v>
      </c>
    </row>
    <row r="13488" spans="1:14" x14ac:dyDescent="0.2">
      <c r="A13488" t="s">
        <v>13615</v>
      </c>
      <c r="B13488" t="s">
        <v>37080</v>
      </c>
      <c r="I13488" t="s">
        <v>5</v>
      </c>
      <c r="J13488">
        <v>587.97</v>
      </c>
      <c r="M13488">
        <v>587.97</v>
      </c>
      <c r="N13488">
        <f t="shared" si="210"/>
        <v>0</v>
      </c>
    </row>
    <row r="13489" spans="1:14" x14ac:dyDescent="0.2">
      <c r="A13489" t="s">
        <v>13616</v>
      </c>
      <c r="B13489" t="s">
        <v>37081</v>
      </c>
      <c r="I13489" t="s">
        <v>5</v>
      </c>
      <c r="J13489">
        <v>113.44</v>
      </c>
      <c r="M13489">
        <v>113.44</v>
      </c>
      <c r="N13489">
        <f t="shared" si="210"/>
        <v>0</v>
      </c>
    </row>
    <row r="13490" spans="1:14" x14ac:dyDescent="0.2">
      <c r="A13490" t="s">
        <v>13617</v>
      </c>
      <c r="B13490" t="s">
        <v>37081</v>
      </c>
      <c r="I13490" t="s">
        <v>5</v>
      </c>
      <c r="J13490">
        <v>103.09</v>
      </c>
      <c r="M13490">
        <v>103.09</v>
      </c>
      <c r="N13490">
        <f t="shared" si="210"/>
        <v>0</v>
      </c>
    </row>
    <row r="13491" spans="1:14" x14ac:dyDescent="0.2">
      <c r="A13491" t="s">
        <v>13618</v>
      </c>
      <c r="B13491" t="s">
        <v>37082</v>
      </c>
      <c r="I13491" t="s">
        <v>5</v>
      </c>
      <c r="J13491">
        <v>129.87</v>
      </c>
      <c r="M13491">
        <v>129.87</v>
      </c>
      <c r="N13491">
        <f t="shared" si="210"/>
        <v>0</v>
      </c>
    </row>
    <row r="13492" spans="1:14" x14ac:dyDescent="0.2">
      <c r="A13492" t="s">
        <v>13619</v>
      </c>
      <c r="B13492" t="s">
        <v>37082</v>
      </c>
      <c r="I13492" t="s">
        <v>5</v>
      </c>
      <c r="J13492">
        <v>119.52</v>
      </c>
      <c r="M13492">
        <v>119.52</v>
      </c>
      <c r="N13492">
        <f t="shared" si="210"/>
        <v>0</v>
      </c>
    </row>
    <row r="13493" spans="1:14" x14ac:dyDescent="0.2">
      <c r="A13493" t="s">
        <v>13620</v>
      </c>
      <c r="B13493" t="s">
        <v>37083</v>
      </c>
      <c r="I13493" t="s">
        <v>5</v>
      </c>
      <c r="J13493">
        <v>177.39</v>
      </c>
      <c r="M13493">
        <v>177.39</v>
      </c>
      <c r="N13493">
        <f t="shared" si="210"/>
        <v>0</v>
      </c>
    </row>
    <row r="13494" spans="1:14" x14ac:dyDescent="0.2">
      <c r="A13494" t="s">
        <v>13621</v>
      </c>
      <c r="B13494" t="s">
        <v>37083</v>
      </c>
      <c r="I13494" t="s">
        <v>5</v>
      </c>
      <c r="J13494">
        <v>164.46</v>
      </c>
      <c r="M13494">
        <v>164.46</v>
      </c>
      <c r="N13494">
        <f t="shared" si="210"/>
        <v>0</v>
      </c>
    </row>
    <row r="13495" spans="1:14" x14ac:dyDescent="0.2">
      <c r="A13495" t="s">
        <v>13622</v>
      </c>
      <c r="B13495" t="s">
        <v>37084</v>
      </c>
      <c r="I13495" t="s">
        <v>5</v>
      </c>
      <c r="J13495">
        <v>443.22</v>
      </c>
      <c r="M13495">
        <v>443.22</v>
      </c>
      <c r="N13495">
        <f t="shared" si="210"/>
        <v>0</v>
      </c>
    </row>
    <row r="13496" spans="1:14" x14ac:dyDescent="0.2">
      <c r="A13496" t="s">
        <v>13623</v>
      </c>
      <c r="B13496" t="s">
        <v>37084</v>
      </c>
      <c r="I13496" t="s">
        <v>5</v>
      </c>
      <c r="J13496">
        <v>427.7</v>
      </c>
      <c r="M13496">
        <v>427.7</v>
      </c>
      <c r="N13496">
        <f t="shared" si="210"/>
        <v>0</v>
      </c>
    </row>
    <row r="13497" spans="1:14" x14ac:dyDescent="0.2">
      <c r="A13497" t="s">
        <v>13624</v>
      </c>
      <c r="B13497" t="s">
        <v>37085</v>
      </c>
      <c r="I13497" t="s">
        <v>5</v>
      </c>
      <c r="J13497">
        <v>478.65</v>
      </c>
      <c r="M13497">
        <v>478.65</v>
      </c>
      <c r="N13497">
        <f t="shared" si="210"/>
        <v>0</v>
      </c>
    </row>
    <row r="13498" spans="1:14" x14ac:dyDescent="0.2">
      <c r="A13498" t="s">
        <v>13625</v>
      </c>
      <c r="B13498" t="s">
        <v>37085</v>
      </c>
      <c r="I13498" t="s">
        <v>5</v>
      </c>
      <c r="J13498">
        <v>465.11</v>
      </c>
      <c r="M13498">
        <v>465.11</v>
      </c>
      <c r="N13498">
        <f t="shared" si="210"/>
        <v>0</v>
      </c>
    </row>
    <row r="13499" spans="1:14" x14ac:dyDescent="0.2">
      <c r="A13499" t="s">
        <v>13626</v>
      </c>
      <c r="B13499" t="s">
        <v>37086</v>
      </c>
      <c r="I13499" t="s">
        <v>5</v>
      </c>
      <c r="J13499">
        <v>679.61</v>
      </c>
      <c r="M13499">
        <v>679.61</v>
      </c>
      <c r="N13499">
        <f t="shared" si="210"/>
        <v>0</v>
      </c>
    </row>
    <row r="13500" spans="1:14" x14ac:dyDescent="0.2">
      <c r="A13500" t="s">
        <v>13627</v>
      </c>
      <c r="B13500" t="s">
        <v>37086</v>
      </c>
      <c r="I13500" t="s">
        <v>5</v>
      </c>
      <c r="J13500">
        <v>653.74</v>
      </c>
      <c r="M13500">
        <v>653.74</v>
      </c>
      <c r="N13500">
        <f t="shared" si="210"/>
        <v>0</v>
      </c>
    </row>
    <row r="13501" spans="1:14" x14ac:dyDescent="0.2">
      <c r="A13501" t="s">
        <v>13628</v>
      </c>
      <c r="B13501" t="s">
        <v>37087</v>
      </c>
      <c r="I13501" t="s">
        <v>5</v>
      </c>
      <c r="J13501">
        <v>733.63</v>
      </c>
      <c r="M13501">
        <v>733.63</v>
      </c>
      <c r="N13501">
        <f t="shared" si="210"/>
        <v>0</v>
      </c>
    </row>
    <row r="13502" spans="1:14" x14ac:dyDescent="0.2">
      <c r="A13502" t="s">
        <v>13629</v>
      </c>
      <c r="B13502" t="s">
        <v>37087</v>
      </c>
      <c r="I13502" t="s">
        <v>5</v>
      </c>
      <c r="J13502">
        <v>707.76</v>
      </c>
      <c r="M13502">
        <v>707.76</v>
      </c>
      <c r="N13502">
        <f t="shared" si="210"/>
        <v>0</v>
      </c>
    </row>
    <row r="13503" spans="1:14" x14ac:dyDescent="0.2">
      <c r="A13503" t="s">
        <v>13630</v>
      </c>
      <c r="B13503" t="s">
        <v>37088</v>
      </c>
      <c r="I13503" t="s">
        <v>5</v>
      </c>
      <c r="J13503">
        <v>1213.9100000000001</v>
      </c>
      <c r="M13503">
        <v>1213.9100000000001</v>
      </c>
      <c r="N13503">
        <f t="shared" si="210"/>
        <v>0</v>
      </c>
    </row>
    <row r="13504" spans="1:14" x14ac:dyDescent="0.2">
      <c r="A13504" t="s">
        <v>13631</v>
      </c>
      <c r="B13504" t="s">
        <v>37088</v>
      </c>
      <c r="I13504" t="s">
        <v>5</v>
      </c>
      <c r="J13504">
        <v>1188.04</v>
      </c>
      <c r="M13504">
        <v>1188.04</v>
      </c>
      <c r="N13504">
        <f t="shared" si="210"/>
        <v>0</v>
      </c>
    </row>
    <row r="13505" spans="1:14" x14ac:dyDescent="0.2">
      <c r="A13505" t="s">
        <v>26489</v>
      </c>
      <c r="B13505" t="s">
        <v>37089</v>
      </c>
      <c r="I13505" t="s">
        <v>5</v>
      </c>
      <c r="J13505">
        <v>1472.33</v>
      </c>
      <c r="M13505">
        <v>1472.33</v>
      </c>
      <c r="N13505">
        <f t="shared" si="210"/>
        <v>0</v>
      </c>
    </row>
    <row r="13506" spans="1:14" x14ac:dyDescent="0.2">
      <c r="A13506" t="s">
        <v>26490</v>
      </c>
      <c r="B13506" t="s">
        <v>37089</v>
      </c>
      <c r="I13506" t="s">
        <v>5</v>
      </c>
      <c r="J13506">
        <v>1446.46</v>
      </c>
      <c r="M13506">
        <v>1446.46</v>
      </c>
      <c r="N13506">
        <f t="shared" si="210"/>
        <v>0</v>
      </c>
    </row>
    <row r="13507" spans="1:14" x14ac:dyDescent="0.2">
      <c r="A13507" t="s">
        <v>13632</v>
      </c>
      <c r="B13507" t="s">
        <v>37090</v>
      </c>
      <c r="I13507" t="s">
        <v>5</v>
      </c>
      <c r="J13507">
        <v>122.04</v>
      </c>
      <c r="M13507">
        <v>122.04</v>
      </c>
      <c r="N13507">
        <f t="shared" si="210"/>
        <v>0</v>
      </c>
    </row>
    <row r="13508" spans="1:14" x14ac:dyDescent="0.2">
      <c r="A13508" t="s">
        <v>13633</v>
      </c>
      <c r="B13508" t="s">
        <v>37090</v>
      </c>
      <c r="I13508" t="s">
        <v>5</v>
      </c>
      <c r="J13508">
        <v>110.55</v>
      </c>
      <c r="M13508">
        <v>110.55</v>
      </c>
      <c r="N13508">
        <f t="shared" ref="N13508:N13571" si="211">J13508-M13508</f>
        <v>0</v>
      </c>
    </row>
    <row r="13509" spans="1:14" x14ac:dyDescent="0.2">
      <c r="A13509" t="s">
        <v>13634</v>
      </c>
      <c r="B13509" t="s">
        <v>37091</v>
      </c>
      <c r="I13509" t="s">
        <v>5</v>
      </c>
      <c r="J13509">
        <v>138.47</v>
      </c>
      <c r="M13509">
        <v>138.47</v>
      </c>
      <c r="N13509">
        <f t="shared" si="211"/>
        <v>0</v>
      </c>
    </row>
    <row r="13510" spans="1:14" x14ac:dyDescent="0.2">
      <c r="A13510" t="s">
        <v>13635</v>
      </c>
      <c r="B13510" t="s">
        <v>37091</v>
      </c>
      <c r="I13510" t="s">
        <v>5</v>
      </c>
      <c r="J13510">
        <v>126.98</v>
      </c>
      <c r="M13510">
        <v>126.98</v>
      </c>
      <c r="N13510">
        <f t="shared" si="211"/>
        <v>0</v>
      </c>
    </row>
    <row r="13511" spans="1:14" x14ac:dyDescent="0.2">
      <c r="A13511" t="s">
        <v>13636</v>
      </c>
      <c r="B13511" t="s">
        <v>37092</v>
      </c>
      <c r="I13511" t="s">
        <v>5</v>
      </c>
      <c r="J13511">
        <v>188.15</v>
      </c>
      <c r="M13511">
        <v>188.15</v>
      </c>
      <c r="N13511">
        <f t="shared" si="211"/>
        <v>0</v>
      </c>
    </row>
    <row r="13512" spans="1:14" x14ac:dyDescent="0.2">
      <c r="A13512" t="s">
        <v>13637</v>
      </c>
      <c r="B13512" t="s">
        <v>37092</v>
      </c>
      <c r="I13512" t="s">
        <v>5</v>
      </c>
      <c r="J13512">
        <v>173.78</v>
      </c>
      <c r="M13512">
        <v>173.78</v>
      </c>
      <c r="N13512">
        <f t="shared" si="211"/>
        <v>0</v>
      </c>
    </row>
    <row r="13513" spans="1:14" x14ac:dyDescent="0.2">
      <c r="A13513" t="s">
        <v>13638</v>
      </c>
      <c r="B13513" t="s">
        <v>37093</v>
      </c>
      <c r="I13513" t="s">
        <v>5</v>
      </c>
      <c r="J13513">
        <v>470.54</v>
      </c>
      <c r="M13513">
        <v>470.54</v>
      </c>
      <c r="N13513">
        <f t="shared" si="211"/>
        <v>0</v>
      </c>
    </row>
    <row r="13514" spans="1:14" x14ac:dyDescent="0.2">
      <c r="A13514" t="s">
        <v>13639</v>
      </c>
      <c r="B13514" t="s">
        <v>37093</v>
      </c>
      <c r="I13514" t="s">
        <v>5</v>
      </c>
      <c r="J13514">
        <v>453.29</v>
      </c>
      <c r="M13514">
        <v>453.29</v>
      </c>
      <c r="N13514">
        <f t="shared" si="211"/>
        <v>0</v>
      </c>
    </row>
    <row r="13515" spans="1:14" x14ac:dyDescent="0.2">
      <c r="A13515" t="s">
        <v>13640</v>
      </c>
      <c r="B13515" t="s">
        <v>37094</v>
      </c>
      <c r="I13515" t="s">
        <v>5</v>
      </c>
      <c r="J13515">
        <v>542.46</v>
      </c>
      <c r="M13515">
        <v>542.46</v>
      </c>
      <c r="N13515">
        <f t="shared" si="211"/>
        <v>0</v>
      </c>
    </row>
    <row r="13516" spans="1:14" x14ac:dyDescent="0.2">
      <c r="A13516" t="s">
        <v>13641</v>
      </c>
      <c r="B13516" t="s">
        <v>37094</v>
      </c>
      <c r="I13516" t="s">
        <v>5</v>
      </c>
      <c r="J13516">
        <v>522.35</v>
      </c>
      <c r="M13516">
        <v>522.35</v>
      </c>
      <c r="N13516">
        <f t="shared" si="211"/>
        <v>0</v>
      </c>
    </row>
    <row r="13517" spans="1:14" x14ac:dyDescent="0.2">
      <c r="A13517" t="s">
        <v>13642</v>
      </c>
      <c r="B13517" t="s">
        <v>37095</v>
      </c>
      <c r="I13517" t="s">
        <v>5</v>
      </c>
      <c r="J13517">
        <v>715.95</v>
      </c>
      <c r="M13517">
        <v>715.95</v>
      </c>
      <c r="N13517">
        <f t="shared" si="211"/>
        <v>0</v>
      </c>
    </row>
    <row r="13518" spans="1:14" x14ac:dyDescent="0.2">
      <c r="A13518" t="s">
        <v>13643</v>
      </c>
      <c r="B13518" t="s">
        <v>37095</v>
      </c>
      <c r="I13518" t="s">
        <v>5</v>
      </c>
      <c r="J13518">
        <v>687.22</v>
      </c>
      <c r="M13518">
        <v>687.22</v>
      </c>
      <c r="N13518">
        <f t="shared" si="211"/>
        <v>0</v>
      </c>
    </row>
    <row r="13519" spans="1:14" x14ac:dyDescent="0.2">
      <c r="A13519" t="s">
        <v>13644</v>
      </c>
      <c r="B13519" t="s">
        <v>37096</v>
      </c>
      <c r="I13519" t="s">
        <v>5</v>
      </c>
      <c r="J13519">
        <v>854.49</v>
      </c>
      <c r="M13519">
        <v>854.49</v>
      </c>
      <c r="N13519">
        <f t="shared" si="211"/>
        <v>0</v>
      </c>
    </row>
    <row r="13520" spans="1:14" x14ac:dyDescent="0.2">
      <c r="A13520" t="s">
        <v>13645</v>
      </c>
      <c r="B13520" t="s">
        <v>37096</v>
      </c>
      <c r="I13520" t="s">
        <v>5</v>
      </c>
      <c r="J13520">
        <v>820</v>
      </c>
      <c r="M13520">
        <v>820</v>
      </c>
      <c r="N13520">
        <f t="shared" si="211"/>
        <v>0</v>
      </c>
    </row>
    <row r="13521" spans="1:14" x14ac:dyDescent="0.2">
      <c r="A13521" t="s">
        <v>13646</v>
      </c>
      <c r="B13521" t="s">
        <v>37097</v>
      </c>
      <c r="I13521" t="s">
        <v>5</v>
      </c>
      <c r="J13521">
        <v>1303.3900000000001</v>
      </c>
      <c r="M13521">
        <v>1303.3900000000001</v>
      </c>
      <c r="N13521">
        <f t="shared" si="211"/>
        <v>0</v>
      </c>
    </row>
    <row r="13522" spans="1:14" x14ac:dyDescent="0.2">
      <c r="A13522" t="s">
        <v>13647</v>
      </c>
      <c r="B13522" t="s">
        <v>37097</v>
      </c>
      <c r="I13522" t="s">
        <v>5</v>
      </c>
      <c r="J13522">
        <v>1266.03</v>
      </c>
      <c r="M13522">
        <v>1266.03</v>
      </c>
      <c r="N13522">
        <f t="shared" si="211"/>
        <v>0</v>
      </c>
    </row>
    <row r="13523" spans="1:14" x14ac:dyDescent="0.2">
      <c r="A13523" t="s">
        <v>26491</v>
      </c>
      <c r="B13523" t="s">
        <v>37098</v>
      </c>
      <c r="I13523" t="s">
        <v>5</v>
      </c>
      <c r="J13523">
        <v>1557.62</v>
      </c>
      <c r="M13523">
        <v>1557.62</v>
      </c>
      <c r="N13523">
        <f t="shared" si="211"/>
        <v>0</v>
      </c>
    </row>
    <row r="13524" spans="1:14" x14ac:dyDescent="0.2">
      <c r="A13524" t="s">
        <v>26492</v>
      </c>
      <c r="B13524" t="s">
        <v>37098</v>
      </c>
      <c r="I13524" t="s">
        <v>5</v>
      </c>
      <c r="J13524">
        <v>1520.26</v>
      </c>
      <c r="M13524">
        <v>1520.26</v>
      </c>
      <c r="N13524">
        <f t="shared" si="211"/>
        <v>0</v>
      </c>
    </row>
    <row r="13525" spans="1:14" x14ac:dyDescent="0.2">
      <c r="A13525" t="s">
        <v>13648</v>
      </c>
      <c r="B13525" t="s">
        <v>37099</v>
      </c>
      <c r="I13525" t="s">
        <v>5</v>
      </c>
      <c r="J13525">
        <v>77.91</v>
      </c>
      <c r="M13525">
        <v>77.91</v>
      </c>
      <c r="N13525">
        <f t="shared" si="211"/>
        <v>0</v>
      </c>
    </row>
    <row r="13526" spans="1:14" x14ac:dyDescent="0.2">
      <c r="A13526" t="s">
        <v>13649</v>
      </c>
      <c r="B13526" t="s">
        <v>37099</v>
      </c>
      <c r="I13526" t="s">
        <v>5</v>
      </c>
      <c r="J13526">
        <v>77.12</v>
      </c>
      <c r="M13526">
        <v>77.12</v>
      </c>
      <c r="N13526">
        <f t="shared" si="211"/>
        <v>0</v>
      </c>
    </row>
    <row r="13527" spans="1:14" x14ac:dyDescent="0.2">
      <c r="A13527" t="s">
        <v>13650</v>
      </c>
      <c r="B13527" t="s">
        <v>37100</v>
      </c>
      <c r="I13527" t="s">
        <v>5</v>
      </c>
      <c r="J13527">
        <v>79.14</v>
      </c>
      <c r="M13527">
        <v>79.14</v>
      </c>
      <c r="N13527">
        <f t="shared" si="211"/>
        <v>0</v>
      </c>
    </row>
    <row r="13528" spans="1:14" x14ac:dyDescent="0.2">
      <c r="A13528" t="s">
        <v>13651</v>
      </c>
      <c r="B13528" t="s">
        <v>37100</v>
      </c>
      <c r="I13528" t="s">
        <v>5</v>
      </c>
      <c r="J13528">
        <v>78.349999999999994</v>
      </c>
      <c r="M13528">
        <v>78.349999999999994</v>
      </c>
      <c r="N13528">
        <f t="shared" si="211"/>
        <v>0</v>
      </c>
    </row>
    <row r="13529" spans="1:14" x14ac:dyDescent="0.2">
      <c r="A13529" t="s">
        <v>13652</v>
      </c>
      <c r="B13529" t="s">
        <v>37101</v>
      </c>
      <c r="I13529" t="s">
        <v>5</v>
      </c>
      <c r="J13529">
        <v>86.46</v>
      </c>
      <c r="M13529">
        <v>86.46</v>
      </c>
      <c r="N13529">
        <f t="shared" si="211"/>
        <v>0</v>
      </c>
    </row>
    <row r="13530" spans="1:14" x14ac:dyDescent="0.2">
      <c r="A13530" t="s">
        <v>13653</v>
      </c>
      <c r="B13530" t="s">
        <v>37101</v>
      </c>
      <c r="I13530" t="s">
        <v>5</v>
      </c>
      <c r="J13530">
        <v>85.67</v>
      </c>
      <c r="M13530">
        <v>85.67</v>
      </c>
      <c r="N13530">
        <f t="shared" si="211"/>
        <v>0</v>
      </c>
    </row>
    <row r="13531" spans="1:14" x14ac:dyDescent="0.2">
      <c r="A13531" t="s">
        <v>13654</v>
      </c>
      <c r="B13531" t="s">
        <v>37102</v>
      </c>
      <c r="I13531" t="s">
        <v>5</v>
      </c>
      <c r="J13531">
        <v>181.68</v>
      </c>
      <c r="M13531">
        <v>181.68</v>
      </c>
      <c r="N13531">
        <f t="shared" si="211"/>
        <v>0</v>
      </c>
    </row>
    <row r="13532" spans="1:14" x14ac:dyDescent="0.2">
      <c r="A13532" t="s">
        <v>13655</v>
      </c>
      <c r="B13532" t="s">
        <v>37102</v>
      </c>
      <c r="I13532" t="s">
        <v>5</v>
      </c>
      <c r="J13532">
        <v>180.89</v>
      </c>
      <c r="M13532">
        <v>180.89</v>
      </c>
      <c r="N13532">
        <f t="shared" si="211"/>
        <v>0</v>
      </c>
    </row>
    <row r="13533" spans="1:14" x14ac:dyDescent="0.2">
      <c r="A13533" t="s">
        <v>13656</v>
      </c>
      <c r="B13533" t="s">
        <v>37103</v>
      </c>
      <c r="I13533" t="s">
        <v>5</v>
      </c>
      <c r="J13533">
        <v>92.07</v>
      </c>
      <c r="M13533">
        <v>92.07</v>
      </c>
      <c r="N13533">
        <f t="shared" si="211"/>
        <v>0</v>
      </c>
    </row>
    <row r="13534" spans="1:14" x14ac:dyDescent="0.2">
      <c r="A13534" t="s">
        <v>13657</v>
      </c>
      <c r="B13534" t="s">
        <v>37103</v>
      </c>
      <c r="I13534" t="s">
        <v>5</v>
      </c>
      <c r="J13534">
        <v>91.13</v>
      </c>
      <c r="M13534">
        <v>91.13</v>
      </c>
      <c r="N13534">
        <f t="shared" si="211"/>
        <v>0</v>
      </c>
    </row>
    <row r="13535" spans="1:14" x14ac:dyDescent="0.2">
      <c r="A13535" t="s">
        <v>13658</v>
      </c>
      <c r="B13535" t="s">
        <v>37104</v>
      </c>
      <c r="I13535" t="s">
        <v>5</v>
      </c>
      <c r="J13535">
        <v>116.07</v>
      </c>
      <c r="M13535">
        <v>116.07</v>
      </c>
      <c r="N13535">
        <f t="shared" si="211"/>
        <v>0</v>
      </c>
    </row>
    <row r="13536" spans="1:14" x14ac:dyDescent="0.2">
      <c r="A13536" t="s">
        <v>13659</v>
      </c>
      <c r="B13536" t="s">
        <v>37104</v>
      </c>
      <c r="I13536" t="s">
        <v>5</v>
      </c>
      <c r="J13536">
        <v>115.13</v>
      </c>
      <c r="M13536">
        <v>115.13</v>
      </c>
      <c r="N13536">
        <f t="shared" si="211"/>
        <v>0</v>
      </c>
    </row>
    <row r="13537" spans="1:14" x14ac:dyDescent="0.2">
      <c r="A13537" t="s">
        <v>13660</v>
      </c>
      <c r="B13537" t="s">
        <v>37105</v>
      </c>
      <c r="I13537" t="s">
        <v>5</v>
      </c>
      <c r="J13537">
        <v>141.38</v>
      </c>
      <c r="M13537">
        <v>141.38</v>
      </c>
      <c r="N13537">
        <f t="shared" si="211"/>
        <v>0</v>
      </c>
    </row>
    <row r="13538" spans="1:14" x14ac:dyDescent="0.2">
      <c r="A13538" t="s">
        <v>13661</v>
      </c>
      <c r="B13538" t="s">
        <v>37105</v>
      </c>
      <c r="I13538" t="s">
        <v>5</v>
      </c>
      <c r="J13538">
        <v>140.44</v>
      </c>
      <c r="M13538">
        <v>140.44</v>
      </c>
      <c r="N13538">
        <f t="shared" si="211"/>
        <v>0</v>
      </c>
    </row>
    <row r="13539" spans="1:14" x14ac:dyDescent="0.2">
      <c r="A13539" t="s">
        <v>13662</v>
      </c>
      <c r="B13539" t="s">
        <v>37106</v>
      </c>
      <c r="I13539" t="s">
        <v>5</v>
      </c>
      <c r="J13539">
        <v>189.6</v>
      </c>
      <c r="M13539">
        <v>189.6</v>
      </c>
      <c r="N13539">
        <f t="shared" si="211"/>
        <v>0</v>
      </c>
    </row>
    <row r="13540" spans="1:14" x14ac:dyDescent="0.2">
      <c r="A13540" t="s">
        <v>13663</v>
      </c>
      <c r="B13540" t="s">
        <v>37106</v>
      </c>
      <c r="I13540" t="s">
        <v>5</v>
      </c>
      <c r="J13540">
        <v>188.66</v>
      </c>
      <c r="M13540">
        <v>188.66</v>
      </c>
      <c r="N13540">
        <f t="shared" si="211"/>
        <v>0</v>
      </c>
    </row>
    <row r="13541" spans="1:14" x14ac:dyDescent="0.2">
      <c r="A13541" t="s">
        <v>13664</v>
      </c>
      <c r="B13541" t="s">
        <v>37107</v>
      </c>
      <c r="I13541" t="s">
        <v>5</v>
      </c>
      <c r="J13541">
        <v>212.68</v>
      </c>
      <c r="M13541">
        <v>212.68</v>
      </c>
      <c r="N13541">
        <f t="shared" si="211"/>
        <v>0</v>
      </c>
    </row>
    <row r="13542" spans="1:14" x14ac:dyDescent="0.2">
      <c r="A13542" t="s">
        <v>13665</v>
      </c>
      <c r="B13542" t="s">
        <v>37107</v>
      </c>
      <c r="I13542" t="s">
        <v>5</v>
      </c>
      <c r="J13542">
        <v>211.74</v>
      </c>
      <c r="M13542">
        <v>211.74</v>
      </c>
      <c r="N13542">
        <f t="shared" si="211"/>
        <v>0</v>
      </c>
    </row>
    <row r="13543" spans="1:14" x14ac:dyDescent="0.2">
      <c r="A13543" t="s">
        <v>13666</v>
      </c>
      <c r="B13543" t="s">
        <v>37108</v>
      </c>
      <c r="I13543" t="s">
        <v>5</v>
      </c>
      <c r="J13543">
        <v>1165.74</v>
      </c>
      <c r="M13543">
        <v>1165.74</v>
      </c>
      <c r="N13543">
        <f t="shared" si="211"/>
        <v>0</v>
      </c>
    </row>
    <row r="13544" spans="1:14" x14ac:dyDescent="0.2">
      <c r="A13544" t="s">
        <v>13667</v>
      </c>
      <c r="B13544" t="s">
        <v>37108</v>
      </c>
      <c r="I13544" t="s">
        <v>5</v>
      </c>
      <c r="J13544">
        <v>1164.8</v>
      </c>
      <c r="M13544">
        <v>1164.8</v>
      </c>
      <c r="N13544">
        <f t="shared" si="211"/>
        <v>0</v>
      </c>
    </row>
    <row r="13545" spans="1:14" x14ac:dyDescent="0.2">
      <c r="A13545" t="s">
        <v>13668</v>
      </c>
      <c r="B13545" t="s">
        <v>37109</v>
      </c>
      <c r="I13545" t="s">
        <v>5</v>
      </c>
      <c r="J13545">
        <v>34.090000000000003</v>
      </c>
      <c r="M13545">
        <v>34.090000000000003</v>
      </c>
      <c r="N13545">
        <f t="shared" si="211"/>
        <v>0</v>
      </c>
    </row>
    <row r="13546" spans="1:14" x14ac:dyDescent="0.2">
      <c r="A13546" t="s">
        <v>13669</v>
      </c>
      <c r="B13546" t="s">
        <v>37109</v>
      </c>
      <c r="I13546" t="s">
        <v>5</v>
      </c>
      <c r="J13546">
        <v>32.94</v>
      </c>
      <c r="M13546">
        <v>32.94</v>
      </c>
      <c r="N13546">
        <f t="shared" si="211"/>
        <v>0</v>
      </c>
    </row>
    <row r="13547" spans="1:14" x14ac:dyDescent="0.2">
      <c r="A13547" t="s">
        <v>13670</v>
      </c>
      <c r="B13547" t="s">
        <v>37110</v>
      </c>
      <c r="I13547" t="s">
        <v>5</v>
      </c>
      <c r="J13547">
        <v>34.090000000000003</v>
      </c>
      <c r="M13547">
        <v>34.090000000000003</v>
      </c>
      <c r="N13547">
        <f t="shared" si="211"/>
        <v>0</v>
      </c>
    </row>
    <row r="13548" spans="1:14" x14ac:dyDescent="0.2">
      <c r="A13548" t="s">
        <v>13671</v>
      </c>
      <c r="B13548" t="s">
        <v>37110</v>
      </c>
      <c r="I13548" t="s">
        <v>5</v>
      </c>
      <c r="J13548">
        <v>32.94</v>
      </c>
      <c r="M13548">
        <v>32.94</v>
      </c>
      <c r="N13548">
        <f t="shared" si="211"/>
        <v>0</v>
      </c>
    </row>
    <row r="13549" spans="1:14" x14ac:dyDescent="0.2">
      <c r="A13549" t="s">
        <v>13672</v>
      </c>
      <c r="B13549" t="s">
        <v>37111</v>
      </c>
      <c r="I13549" t="s">
        <v>5</v>
      </c>
      <c r="J13549">
        <v>34.090000000000003</v>
      </c>
      <c r="M13549">
        <v>34.090000000000003</v>
      </c>
      <c r="N13549">
        <f t="shared" si="211"/>
        <v>0</v>
      </c>
    </row>
    <row r="13550" spans="1:14" x14ac:dyDescent="0.2">
      <c r="A13550" t="s">
        <v>13673</v>
      </c>
      <c r="B13550" t="s">
        <v>37111</v>
      </c>
      <c r="I13550" t="s">
        <v>5</v>
      </c>
      <c r="J13550">
        <v>32.94</v>
      </c>
      <c r="M13550">
        <v>32.94</v>
      </c>
      <c r="N13550">
        <f t="shared" si="211"/>
        <v>0</v>
      </c>
    </row>
    <row r="13551" spans="1:14" x14ac:dyDescent="0.2">
      <c r="A13551" t="s">
        <v>13674</v>
      </c>
      <c r="B13551" t="s">
        <v>37112</v>
      </c>
      <c r="I13551" t="s">
        <v>5</v>
      </c>
      <c r="J13551">
        <v>41.01</v>
      </c>
      <c r="M13551">
        <v>41.01</v>
      </c>
      <c r="N13551">
        <f t="shared" si="211"/>
        <v>0</v>
      </c>
    </row>
    <row r="13552" spans="1:14" x14ac:dyDescent="0.2">
      <c r="A13552" t="s">
        <v>13675</v>
      </c>
      <c r="B13552" t="s">
        <v>37112</v>
      </c>
      <c r="I13552" t="s">
        <v>5</v>
      </c>
      <c r="J13552">
        <v>39.86</v>
      </c>
      <c r="M13552">
        <v>39.86</v>
      </c>
      <c r="N13552">
        <f t="shared" si="211"/>
        <v>0</v>
      </c>
    </row>
    <row r="13553" spans="1:14" x14ac:dyDescent="0.2">
      <c r="A13553" t="s">
        <v>13676</v>
      </c>
      <c r="B13553" t="s">
        <v>37113</v>
      </c>
      <c r="I13553" t="s">
        <v>5</v>
      </c>
      <c r="J13553">
        <v>41.01</v>
      </c>
      <c r="M13553">
        <v>41.01</v>
      </c>
      <c r="N13553">
        <f t="shared" si="211"/>
        <v>0</v>
      </c>
    </row>
    <row r="13554" spans="1:14" x14ac:dyDescent="0.2">
      <c r="A13554" t="s">
        <v>13677</v>
      </c>
      <c r="B13554" t="s">
        <v>37113</v>
      </c>
      <c r="I13554" t="s">
        <v>5</v>
      </c>
      <c r="J13554">
        <v>39.86</v>
      </c>
      <c r="M13554">
        <v>39.86</v>
      </c>
      <c r="N13554">
        <f t="shared" si="211"/>
        <v>0</v>
      </c>
    </row>
    <row r="13555" spans="1:14" x14ac:dyDescent="0.2">
      <c r="A13555" t="s">
        <v>26493</v>
      </c>
      <c r="B13555" t="s">
        <v>37114</v>
      </c>
      <c r="I13555" t="s">
        <v>5</v>
      </c>
      <c r="J13555">
        <v>34.47</v>
      </c>
      <c r="M13555">
        <v>34.47</v>
      </c>
      <c r="N13555">
        <f t="shared" si="211"/>
        <v>0</v>
      </c>
    </row>
    <row r="13556" spans="1:14" x14ac:dyDescent="0.2">
      <c r="A13556" t="s">
        <v>26494</v>
      </c>
      <c r="B13556" t="s">
        <v>37114</v>
      </c>
      <c r="I13556" t="s">
        <v>5</v>
      </c>
      <c r="J13556">
        <v>33.76</v>
      </c>
      <c r="M13556">
        <v>33.76</v>
      </c>
      <c r="N13556">
        <f t="shared" si="211"/>
        <v>0</v>
      </c>
    </row>
    <row r="13557" spans="1:14" x14ac:dyDescent="0.2">
      <c r="A13557" t="s">
        <v>26495</v>
      </c>
      <c r="B13557" t="s">
        <v>37115</v>
      </c>
      <c r="I13557" t="s">
        <v>5</v>
      </c>
      <c r="J13557">
        <v>80.7</v>
      </c>
      <c r="M13557">
        <v>80.7</v>
      </c>
      <c r="N13557">
        <f t="shared" si="211"/>
        <v>0</v>
      </c>
    </row>
    <row r="13558" spans="1:14" x14ac:dyDescent="0.2">
      <c r="A13558" t="s">
        <v>26496</v>
      </c>
      <c r="B13558" t="s">
        <v>37115</v>
      </c>
      <c r="I13558" t="s">
        <v>5</v>
      </c>
      <c r="J13558">
        <v>79.989999999999995</v>
      </c>
      <c r="M13558">
        <v>79.989999999999995</v>
      </c>
      <c r="N13558">
        <f t="shared" si="211"/>
        <v>0</v>
      </c>
    </row>
    <row r="13559" spans="1:14" x14ac:dyDescent="0.2">
      <c r="A13559" t="s">
        <v>13678</v>
      </c>
      <c r="B13559" t="s">
        <v>37116</v>
      </c>
      <c r="I13559" t="s">
        <v>5</v>
      </c>
      <c r="J13559">
        <v>7.55</v>
      </c>
      <c r="M13559">
        <v>7.55</v>
      </c>
      <c r="N13559">
        <f t="shared" si="211"/>
        <v>0</v>
      </c>
    </row>
    <row r="13560" spans="1:14" x14ac:dyDescent="0.2">
      <c r="A13560" t="s">
        <v>13679</v>
      </c>
      <c r="B13560" t="s">
        <v>37116</v>
      </c>
      <c r="I13560" t="s">
        <v>5</v>
      </c>
      <c r="J13560">
        <v>7.05</v>
      </c>
      <c r="M13560">
        <v>7.05</v>
      </c>
      <c r="N13560">
        <f t="shared" si="211"/>
        <v>0</v>
      </c>
    </row>
    <row r="13561" spans="1:14" x14ac:dyDescent="0.2">
      <c r="A13561" t="s">
        <v>13680</v>
      </c>
      <c r="B13561" t="s">
        <v>37117</v>
      </c>
      <c r="I13561" t="s">
        <v>5</v>
      </c>
      <c r="J13561">
        <v>10.33</v>
      </c>
      <c r="M13561">
        <v>10.33</v>
      </c>
      <c r="N13561">
        <f t="shared" si="211"/>
        <v>0</v>
      </c>
    </row>
    <row r="13562" spans="1:14" x14ac:dyDescent="0.2">
      <c r="A13562" t="s">
        <v>13681</v>
      </c>
      <c r="B13562" t="s">
        <v>37117</v>
      </c>
      <c r="I13562" t="s">
        <v>5</v>
      </c>
      <c r="J13562">
        <v>9.83</v>
      </c>
      <c r="M13562">
        <v>9.83</v>
      </c>
      <c r="N13562">
        <f t="shared" si="211"/>
        <v>0</v>
      </c>
    </row>
    <row r="13563" spans="1:14" x14ac:dyDescent="0.2">
      <c r="A13563" t="s">
        <v>13682</v>
      </c>
      <c r="B13563" t="s">
        <v>22200</v>
      </c>
      <c r="I13563" t="s">
        <v>5</v>
      </c>
      <c r="J13563">
        <v>67.739999999999995</v>
      </c>
      <c r="M13563">
        <v>67.739999999999995</v>
      </c>
      <c r="N13563">
        <f t="shared" si="211"/>
        <v>0</v>
      </c>
    </row>
    <row r="13564" spans="1:14" x14ac:dyDescent="0.2">
      <c r="A13564" t="s">
        <v>13683</v>
      </c>
      <c r="B13564" t="s">
        <v>22200</v>
      </c>
      <c r="I13564" t="s">
        <v>5</v>
      </c>
      <c r="J13564">
        <v>66.069999999999993</v>
      </c>
      <c r="M13564">
        <v>66.069999999999993</v>
      </c>
      <c r="N13564">
        <f t="shared" si="211"/>
        <v>0</v>
      </c>
    </row>
    <row r="13565" spans="1:14" x14ac:dyDescent="0.2">
      <c r="A13565" t="s">
        <v>13684</v>
      </c>
      <c r="B13565" t="s">
        <v>37118</v>
      </c>
      <c r="I13565" t="s">
        <v>5</v>
      </c>
      <c r="J13565">
        <v>138.37</v>
      </c>
      <c r="M13565">
        <v>138.37</v>
      </c>
      <c r="N13565">
        <f t="shared" si="211"/>
        <v>0</v>
      </c>
    </row>
    <row r="13566" spans="1:14" x14ac:dyDescent="0.2">
      <c r="A13566" t="s">
        <v>13685</v>
      </c>
      <c r="B13566" t="s">
        <v>37118</v>
      </c>
      <c r="I13566" t="s">
        <v>5</v>
      </c>
      <c r="J13566">
        <v>136.69999999999999</v>
      </c>
      <c r="M13566">
        <v>136.69999999999999</v>
      </c>
      <c r="N13566">
        <f t="shared" si="211"/>
        <v>0</v>
      </c>
    </row>
    <row r="13567" spans="1:14" x14ac:dyDescent="0.2">
      <c r="A13567" t="s">
        <v>13686</v>
      </c>
      <c r="B13567" t="s">
        <v>37119</v>
      </c>
      <c r="I13567" t="s">
        <v>5</v>
      </c>
      <c r="J13567">
        <v>363.92</v>
      </c>
      <c r="M13567">
        <v>363.92</v>
      </c>
      <c r="N13567">
        <f t="shared" si="211"/>
        <v>0</v>
      </c>
    </row>
    <row r="13568" spans="1:14" x14ac:dyDescent="0.2">
      <c r="A13568" t="s">
        <v>13687</v>
      </c>
      <c r="B13568" t="s">
        <v>37119</v>
      </c>
      <c r="I13568" t="s">
        <v>5</v>
      </c>
      <c r="J13568">
        <v>362.25</v>
      </c>
      <c r="M13568">
        <v>362.25</v>
      </c>
      <c r="N13568">
        <f t="shared" si="211"/>
        <v>0</v>
      </c>
    </row>
    <row r="13569" spans="1:14" x14ac:dyDescent="0.2">
      <c r="A13569" t="s">
        <v>13688</v>
      </c>
      <c r="B13569" t="s">
        <v>37120</v>
      </c>
      <c r="I13569" t="s">
        <v>5</v>
      </c>
      <c r="J13569">
        <v>473.92</v>
      </c>
      <c r="M13569">
        <v>473.92</v>
      </c>
      <c r="N13569">
        <f t="shared" si="211"/>
        <v>0</v>
      </c>
    </row>
    <row r="13570" spans="1:14" x14ac:dyDescent="0.2">
      <c r="A13570" t="s">
        <v>13689</v>
      </c>
      <c r="B13570" t="s">
        <v>37120</v>
      </c>
      <c r="I13570" t="s">
        <v>5</v>
      </c>
      <c r="J13570">
        <v>472.25</v>
      </c>
      <c r="M13570">
        <v>472.25</v>
      </c>
      <c r="N13570">
        <f t="shared" si="211"/>
        <v>0</v>
      </c>
    </row>
    <row r="13571" spans="1:14" x14ac:dyDescent="0.2">
      <c r="A13571" t="s">
        <v>13690</v>
      </c>
      <c r="B13571" t="s">
        <v>37121</v>
      </c>
      <c r="I13571" t="s">
        <v>5</v>
      </c>
      <c r="J13571">
        <v>29.97</v>
      </c>
      <c r="M13571">
        <v>29.97</v>
      </c>
      <c r="N13571">
        <f t="shared" si="211"/>
        <v>0</v>
      </c>
    </row>
    <row r="13572" spans="1:14" x14ac:dyDescent="0.2">
      <c r="A13572" t="s">
        <v>13691</v>
      </c>
      <c r="B13572" t="s">
        <v>37121</v>
      </c>
      <c r="I13572" t="s">
        <v>5</v>
      </c>
      <c r="J13572">
        <v>28.3</v>
      </c>
      <c r="M13572">
        <v>28.3</v>
      </c>
      <c r="N13572">
        <f t="shared" ref="N13572:N13635" si="212">J13572-M13572</f>
        <v>0</v>
      </c>
    </row>
    <row r="13573" spans="1:14" x14ac:dyDescent="0.2">
      <c r="A13573" t="s">
        <v>13692</v>
      </c>
      <c r="B13573" t="s">
        <v>37122</v>
      </c>
      <c r="I13573" t="s">
        <v>5</v>
      </c>
      <c r="J13573">
        <v>54.44</v>
      </c>
      <c r="M13573">
        <v>54.44</v>
      </c>
      <c r="N13573">
        <f t="shared" si="212"/>
        <v>0</v>
      </c>
    </row>
    <row r="13574" spans="1:14" x14ac:dyDescent="0.2">
      <c r="A13574" t="s">
        <v>13693</v>
      </c>
      <c r="B13574" t="s">
        <v>37122</v>
      </c>
      <c r="I13574" t="s">
        <v>5</v>
      </c>
      <c r="J13574">
        <v>52.77</v>
      </c>
      <c r="M13574">
        <v>52.77</v>
      </c>
      <c r="N13574">
        <f t="shared" si="212"/>
        <v>0</v>
      </c>
    </row>
    <row r="13575" spans="1:14" x14ac:dyDescent="0.2">
      <c r="A13575" t="s">
        <v>13694</v>
      </c>
      <c r="B13575" t="s">
        <v>37123</v>
      </c>
      <c r="I13575" t="s">
        <v>5</v>
      </c>
      <c r="J13575">
        <v>57.59</v>
      </c>
      <c r="M13575">
        <v>57.59</v>
      </c>
      <c r="N13575">
        <f t="shared" si="212"/>
        <v>0</v>
      </c>
    </row>
    <row r="13576" spans="1:14" x14ac:dyDescent="0.2">
      <c r="A13576" t="s">
        <v>13695</v>
      </c>
      <c r="B13576" t="s">
        <v>37123</v>
      </c>
      <c r="I13576" t="s">
        <v>5</v>
      </c>
      <c r="J13576">
        <v>55.92</v>
      </c>
      <c r="M13576">
        <v>55.92</v>
      </c>
      <c r="N13576">
        <f t="shared" si="212"/>
        <v>0</v>
      </c>
    </row>
    <row r="13577" spans="1:14" x14ac:dyDescent="0.2">
      <c r="A13577" t="s">
        <v>13696</v>
      </c>
      <c r="B13577" t="s">
        <v>37124</v>
      </c>
      <c r="I13577" t="s">
        <v>5</v>
      </c>
      <c r="J13577">
        <v>83.79</v>
      </c>
      <c r="M13577">
        <v>83.79</v>
      </c>
      <c r="N13577">
        <f t="shared" si="212"/>
        <v>0</v>
      </c>
    </row>
    <row r="13578" spans="1:14" x14ac:dyDescent="0.2">
      <c r="A13578" t="s">
        <v>13697</v>
      </c>
      <c r="B13578" t="s">
        <v>37124</v>
      </c>
      <c r="I13578" t="s">
        <v>5</v>
      </c>
      <c r="J13578">
        <v>82.12</v>
      </c>
      <c r="M13578">
        <v>82.12</v>
      </c>
      <c r="N13578">
        <f t="shared" si="212"/>
        <v>0</v>
      </c>
    </row>
    <row r="13579" spans="1:14" x14ac:dyDescent="0.2">
      <c r="A13579" t="s">
        <v>13698</v>
      </c>
      <c r="B13579" t="s">
        <v>37125</v>
      </c>
      <c r="I13579" t="s">
        <v>5</v>
      </c>
      <c r="J13579">
        <v>12.68</v>
      </c>
      <c r="M13579">
        <v>12.68</v>
      </c>
      <c r="N13579">
        <f t="shared" si="212"/>
        <v>0</v>
      </c>
    </row>
    <row r="13580" spans="1:14" x14ac:dyDescent="0.2">
      <c r="A13580" t="s">
        <v>13699</v>
      </c>
      <c r="B13580" t="s">
        <v>37125</v>
      </c>
      <c r="I13580" t="s">
        <v>5</v>
      </c>
      <c r="J13580">
        <v>11.97</v>
      </c>
      <c r="M13580">
        <v>11.97</v>
      </c>
      <c r="N13580">
        <f t="shared" si="212"/>
        <v>0</v>
      </c>
    </row>
    <row r="13581" spans="1:14" x14ac:dyDescent="0.2">
      <c r="A13581" t="s">
        <v>13700</v>
      </c>
      <c r="B13581" t="s">
        <v>37126</v>
      </c>
      <c r="I13581" t="s">
        <v>5</v>
      </c>
      <c r="J13581">
        <v>14.86</v>
      </c>
      <c r="M13581">
        <v>14.86</v>
      </c>
      <c r="N13581">
        <f t="shared" si="212"/>
        <v>0</v>
      </c>
    </row>
    <row r="13582" spans="1:14" x14ac:dyDescent="0.2">
      <c r="A13582" t="s">
        <v>13701</v>
      </c>
      <c r="B13582" t="s">
        <v>37126</v>
      </c>
      <c r="I13582" t="s">
        <v>5</v>
      </c>
      <c r="J13582">
        <v>14.15</v>
      </c>
      <c r="M13582">
        <v>14.15</v>
      </c>
      <c r="N13582">
        <f t="shared" si="212"/>
        <v>0</v>
      </c>
    </row>
    <row r="13583" spans="1:14" x14ac:dyDescent="0.2">
      <c r="A13583" t="s">
        <v>28103</v>
      </c>
      <c r="B13583" t="s">
        <v>37127</v>
      </c>
      <c r="I13583" t="s">
        <v>5</v>
      </c>
      <c r="J13583">
        <v>21.06</v>
      </c>
      <c r="M13583">
        <v>21.06</v>
      </c>
      <c r="N13583">
        <f t="shared" si="212"/>
        <v>0</v>
      </c>
    </row>
    <row r="13584" spans="1:14" x14ac:dyDescent="0.2">
      <c r="A13584" t="s">
        <v>28104</v>
      </c>
      <c r="B13584" t="s">
        <v>37127</v>
      </c>
      <c r="I13584" t="s">
        <v>5</v>
      </c>
      <c r="J13584">
        <v>20.350000000000001</v>
      </c>
      <c r="M13584">
        <v>20.350000000000001</v>
      </c>
      <c r="N13584">
        <f t="shared" si="212"/>
        <v>0</v>
      </c>
    </row>
    <row r="13585" spans="1:14" x14ac:dyDescent="0.2">
      <c r="A13585" t="s">
        <v>28105</v>
      </c>
      <c r="B13585" t="s">
        <v>37128</v>
      </c>
      <c r="I13585" t="s">
        <v>5</v>
      </c>
      <c r="J13585">
        <v>37.869999999999997</v>
      </c>
      <c r="M13585">
        <v>37.869999999999997</v>
      </c>
      <c r="N13585">
        <f t="shared" si="212"/>
        <v>0</v>
      </c>
    </row>
    <row r="13586" spans="1:14" x14ac:dyDescent="0.2">
      <c r="A13586" t="s">
        <v>28106</v>
      </c>
      <c r="B13586" t="s">
        <v>37128</v>
      </c>
      <c r="I13586" t="s">
        <v>5</v>
      </c>
      <c r="J13586">
        <v>37.159999999999997</v>
      </c>
      <c r="M13586">
        <v>37.159999999999997</v>
      </c>
      <c r="N13586">
        <f t="shared" si="212"/>
        <v>0</v>
      </c>
    </row>
    <row r="13587" spans="1:14" x14ac:dyDescent="0.2">
      <c r="A13587" t="s">
        <v>13702</v>
      </c>
      <c r="B13587" t="s">
        <v>37129</v>
      </c>
      <c r="I13587" t="s">
        <v>5</v>
      </c>
      <c r="J13587">
        <v>39.020000000000003</v>
      </c>
      <c r="M13587">
        <v>39.020000000000003</v>
      </c>
      <c r="N13587">
        <f t="shared" si="212"/>
        <v>0</v>
      </c>
    </row>
    <row r="13588" spans="1:14" x14ac:dyDescent="0.2">
      <c r="A13588" t="s">
        <v>13703</v>
      </c>
      <c r="B13588" t="s">
        <v>37129</v>
      </c>
      <c r="I13588" t="s">
        <v>5</v>
      </c>
      <c r="J13588">
        <v>38.229999999999997</v>
      </c>
      <c r="M13588">
        <v>38.229999999999997</v>
      </c>
      <c r="N13588">
        <f t="shared" si="212"/>
        <v>0</v>
      </c>
    </row>
    <row r="13589" spans="1:14" x14ac:dyDescent="0.2">
      <c r="A13589" t="s">
        <v>28107</v>
      </c>
      <c r="B13589" t="s">
        <v>37130</v>
      </c>
      <c r="I13589" t="s">
        <v>5</v>
      </c>
      <c r="J13589">
        <v>39.020000000000003</v>
      </c>
      <c r="M13589">
        <v>39.020000000000003</v>
      </c>
      <c r="N13589">
        <f t="shared" si="212"/>
        <v>0</v>
      </c>
    </row>
    <row r="13590" spans="1:14" x14ac:dyDescent="0.2">
      <c r="A13590" t="s">
        <v>28108</v>
      </c>
      <c r="B13590" t="s">
        <v>37130</v>
      </c>
      <c r="I13590" t="s">
        <v>5</v>
      </c>
      <c r="J13590">
        <v>38.229999999999997</v>
      </c>
      <c r="M13590">
        <v>38.229999999999997</v>
      </c>
      <c r="N13590">
        <f t="shared" si="212"/>
        <v>0</v>
      </c>
    </row>
    <row r="13591" spans="1:14" x14ac:dyDescent="0.2">
      <c r="A13591" t="s">
        <v>28109</v>
      </c>
      <c r="B13591" t="s">
        <v>37131</v>
      </c>
      <c r="I13591" t="s">
        <v>5</v>
      </c>
      <c r="J13591">
        <v>46.99</v>
      </c>
      <c r="M13591">
        <v>46.99</v>
      </c>
      <c r="N13591">
        <f t="shared" si="212"/>
        <v>0</v>
      </c>
    </row>
    <row r="13592" spans="1:14" x14ac:dyDescent="0.2">
      <c r="A13592" t="s">
        <v>28110</v>
      </c>
      <c r="B13592" t="s">
        <v>37131</v>
      </c>
      <c r="I13592" t="s">
        <v>5</v>
      </c>
      <c r="J13592">
        <v>46.2</v>
      </c>
      <c r="M13592">
        <v>46.2</v>
      </c>
      <c r="N13592">
        <f t="shared" si="212"/>
        <v>0</v>
      </c>
    </row>
    <row r="13593" spans="1:14" x14ac:dyDescent="0.2">
      <c r="A13593" t="s">
        <v>28111</v>
      </c>
      <c r="B13593" t="s">
        <v>37132</v>
      </c>
      <c r="I13593" t="s">
        <v>5</v>
      </c>
      <c r="J13593">
        <v>91.36</v>
      </c>
      <c r="M13593">
        <v>91.36</v>
      </c>
      <c r="N13593">
        <f t="shared" si="212"/>
        <v>0</v>
      </c>
    </row>
    <row r="13594" spans="1:14" x14ac:dyDescent="0.2">
      <c r="A13594" t="s">
        <v>28112</v>
      </c>
      <c r="B13594" t="s">
        <v>37132</v>
      </c>
      <c r="I13594" t="s">
        <v>5</v>
      </c>
      <c r="J13594">
        <v>90.57</v>
      </c>
      <c r="M13594">
        <v>90.57</v>
      </c>
      <c r="N13594">
        <f t="shared" si="212"/>
        <v>0</v>
      </c>
    </row>
    <row r="13595" spans="1:14" x14ac:dyDescent="0.2">
      <c r="A13595" t="s">
        <v>13704</v>
      </c>
      <c r="B13595" t="s">
        <v>37133</v>
      </c>
      <c r="I13595" t="s">
        <v>5</v>
      </c>
      <c r="J13595">
        <v>45.77</v>
      </c>
      <c r="M13595">
        <v>45.77</v>
      </c>
      <c r="N13595">
        <f t="shared" si="212"/>
        <v>0</v>
      </c>
    </row>
    <row r="13596" spans="1:14" x14ac:dyDescent="0.2">
      <c r="A13596" t="s">
        <v>13705</v>
      </c>
      <c r="B13596" t="s">
        <v>37133</v>
      </c>
      <c r="I13596" t="s">
        <v>5</v>
      </c>
      <c r="J13596">
        <v>44.91</v>
      </c>
      <c r="M13596">
        <v>44.91</v>
      </c>
      <c r="N13596">
        <f t="shared" si="212"/>
        <v>0</v>
      </c>
    </row>
    <row r="13597" spans="1:14" x14ac:dyDescent="0.2">
      <c r="A13597" t="s">
        <v>28113</v>
      </c>
      <c r="B13597" t="s">
        <v>37134</v>
      </c>
      <c r="I13597" t="s">
        <v>5</v>
      </c>
      <c r="J13597">
        <v>52.56</v>
      </c>
      <c r="M13597">
        <v>52.56</v>
      </c>
      <c r="N13597">
        <f t="shared" si="212"/>
        <v>0</v>
      </c>
    </row>
    <row r="13598" spans="1:14" x14ac:dyDescent="0.2">
      <c r="A13598" t="s">
        <v>28114</v>
      </c>
      <c r="B13598" t="s">
        <v>37134</v>
      </c>
      <c r="I13598" t="s">
        <v>5</v>
      </c>
      <c r="J13598">
        <v>51.7</v>
      </c>
      <c r="M13598">
        <v>51.7</v>
      </c>
      <c r="N13598">
        <f t="shared" si="212"/>
        <v>0</v>
      </c>
    </row>
    <row r="13599" spans="1:14" x14ac:dyDescent="0.2">
      <c r="A13599" t="s">
        <v>28115</v>
      </c>
      <c r="B13599" t="s">
        <v>37135</v>
      </c>
      <c r="I13599" t="s">
        <v>5</v>
      </c>
      <c r="J13599">
        <v>71.34</v>
      </c>
      <c r="M13599">
        <v>71.34</v>
      </c>
      <c r="N13599">
        <f t="shared" si="212"/>
        <v>0</v>
      </c>
    </row>
    <row r="13600" spans="1:14" x14ac:dyDescent="0.2">
      <c r="A13600" t="s">
        <v>28116</v>
      </c>
      <c r="B13600" t="s">
        <v>37135</v>
      </c>
      <c r="I13600" t="s">
        <v>5</v>
      </c>
      <c r="J13600">
        <v>70.48</v>
      </c>
      <c r="M13600">
        <v>70.48</v>
      </c>
      <c r="N13600">
        <f t="shared" si="212"/>
        <v>0</v>
      </c>
    </row>
    <row r="13601" spans="1:14" x14ac:dyDescent="0.2">
      <c r="A13601" t="s">
        <v>13706</v>
      </c>
      <c r="B13601" t="s">
        <v>37136</v>
      </c>
      <c r="I13601" t="s">
        <v>5</v>
      </c>
      <c r="J13601">
        <v>140.84</v>
      </c>
      <c r="M13601">
        <v>140.84</v>
      </c>
      <c r="N13601">
        <f t="shared" si="212"/>
        <v>0</v>
      </c>
    </row>
    <row r="13602" spans="1:14" x14ac:dyDescent="0.2">
      <c r="A13602" t="s">
        <v>13707</v>
      </c>
      <c r="B13602" t="s">
        <v>37136</v>
      </c>
      <c r="I13602" t="s">
        <v>5</v>
      </c>
      <c r="J13602">
        <v>139.97999999999999</v>
      </c>
      <c r="M13602">
        <v>139.97999999999999</v>
      </c>
      <c r="N13602">
        <f t="shared" si="212"/>
        <v>0</v>
      </c>
    </row>
    <row r="13603" spans="1:14" x14ac:dyDescent="0.2">
      <c r="A13603" t="s">
        <v>13708</v>
      </c>
      <c r="B13603" t="s">
        <v>37137</v>
      </c>
      <c r="I13603" t="s">
        <v>5</v>
      </c>
      <c r="J13603">
        <v>356.65</v>
      </c>
      <c r="M13603">
        <v>356.65</v>
      </c>
      <c r="N13603">
        <f t="shared" si="212"/>
        <v>0</v>
      </c>
    </row>
    <row r="13604" spans="1:14" x14ac:dyDescent="0.2">
      <c r="A13604" t="s">
        <v>13709</v>
      </c>
      <c r="B13604" t="s">
        <v>37137</v>
      </c>
      <c r="I13604" t="s">
        <v>5</v>
      </c>
      <c r="J13604">
        <v>355.79</v>
      </c>
      <c r="M13604">
        <v>355.79</v>
      </c>
      <c r="N13604">
        <f t="shared" si="212"/>
        <v>0</v>
      </c>
    </row>
    <row r="13605" spans="1:14" x14ac:dyDescent="0.2">
      <c r="A13605" t="s">
        <v>13710</v>
      </c>
      <c r="B13605" t="s">
        <v>37138</v>
      </c>
      <c r="I13605" t="s">
        <v>5</v>
      </c>
      <c r="J13605">
        <v>356.65</v>
      </c>
      <c r="M13605">
        <v>356.65</v>
      </c>
      <c r="N13605">
        <f t="shared" si="212"/>
        <v>0</v>
      </c>
    </row>
    <row r="13606" spans="1:14" x14ac:dyDescent="0.2">
      <c r="A13606" t="s">
        <v>13711</v>
      </c>
      <c r="B13606" t="s">
        <v>37138</v>
      </c>
      <c r="I13606" t="s">
        <v>5</v>
      </c>
      <c r="J13606">
        <v>355.79</v>
      </c>
      <c r="M13606">
        <v>355.79</v>
      </c>
      <c r="N13606">
        <f t="shared" si="212"/>
        <v>0</v>
      </c>
    </row>
    <row r="13607" spans="1:14" x14ac:dyDescent="0.2">
      <c r="A13607" t="s">
        <v>13712</v>
      </c>
      <c r="B13607" t="s">
        <v>37139</v>
      </c>
      <c r="I13607" t="s">
        <v>5</v>
      </c>
      <c r="J13607">
        <v>399.17</v>
      </c>
      <c r="M13607">
        <v>399.17</v>
      </c>
      <c r="N13607">
        <f t="shared" si="212"/>
        <v>0</v>
      </c>
    </row>
    <row r="13608" spans="1:14" x14ac:dyDescent="0.2">
      <c r="A13608" t="s">
        <v>13713</v>
      </c>
      <c r="B13608" t="s">
        <v>37139</v>
      </c>
      <c r="I13608" t="s">
        <v>5</v>
      </c>
      <c r="J13608">
        <v>398.31</v>
      </c>
      <c r="M13608">
        <v>398.31</v>
      </c>
      <c r="N13608">
        <f t="shared" si="212"/>
        <v>0</v>
      </c>
    </row>
    <row r="13609" spans="1:14" x14ac:dyDescent="0.2">
      <c r="A13609" t="s">
        <v>13714</v>
      </c>
      <c r="B13609" t="s">
        <v>37140</v>
      </c>
      <c r="I13609" t="s">
        <v>5</v>
      </c>
      <c r="J13609">
        <v>900.39</v>
      </c>
      <c r="M13609">
        <v>900.39</v>
      </c>
      <c r="N13609">
        <f t="shared" si="212"/>
        <v>0</v>
      </c>
    </row>
    <row r="13610" spans="1:14" x14ac:dyDescent="0.2">
      <c r="A13610" t="s">
        <v>13715</v>
      </c>
      <c r="B13610" t="s">
        <v>37140</v>
      </c>
      <c r="I13610" t="s">
        <v>5</v>
      </c>
      <c r="J13610">
        <v>899.53</v>
      </c>
      <c r="M13610">
        <v>899.53</v>
      </c>
      <c r="N13610">
        <f t="shared" si="212"/>
        <v>0</v>
      </c>
    </row>
    <row r="13611" spans="1:14" x14ac:dyDescent="0.2">
      <c r="A13611" t="s">
        <v>13716</v>
      </c>
      <c r="B13611" t="s">
        <v>37141</v>
      </c>
      <c r="I13611" t="s">
        <v>5</v>
      </c>
      <c r="J13611">
        <v>1778.04</v>
      </c>
      <c r="M13611">
        <v>1778.04</v>
      </c>
      <c r="N13611">
        <f t="shared" si="212"/>
        <v>0</v>
      </c>
    </row>
    <row r="13612" spans="1:14" x14ac:dyDescent="0.2">
      <c r="A13612" t="s">
        <v>13717</v>
      </c>
      <c r="B13612" t="s">
        <v>37141</v>
      </c>
      <c r="I13612" t="s">
        <v>5</v>
      </c>
      <c r="J13612">
        <v>1777.18</v>
      </c>
      <c r="M13612">
        <v>1777.18</v>
      </c>
      <c r="N13612">
        <f t="shared" si="212"/>
        <v>0</v>
      </c>
    </row>
    <row r="13613" spans="1:14" x14ac:dyDescent="0.2">
      <c r="A13613" t="s">
        <v>28117</v>
      </c>
      <c r="B13613" t="s">
        <v>37142</v>
      </c>
      <c r="I13613" t="s">
        <v>5</v>
      </c>
      <c r="J13613">
        <v>1905.35</v>
      </c>
      <c r="M13613">
        <v>1905.35</v>
      </c>
      <c r="N13613">
        <f t="shared" si="212"/>
        <v>0</v>
      </c>
    </row>
    <row r="13614" spans="1:14" x14ac:dyDescent="0.2">
      <c r="A13614" t="s">
        <v>28118</v>
      </c>
      <c r="B13614" t="s">
        <v>37142</v>
      </c>
      <c r="I13614" t="s">
        <v>5</v>
      </c>
      <c r="J13614">
        <v>1904.49</v>
      </c>
      <c r="M13614">
        <v>1904.49</v>
      </c>
      <c r="N13614">
        <f t="shared" si="212"/>
        <v>0</v>
      </c>
    </row>
    <row r="13615" spans="1:14" x14ac:dyDescent="0.2">
      <c r="A13615" t="s">
        <v>26497</v>
      </c>
      <c r="B13615" t="s">
        <v>37143</v>
      </c>
      <c r="I13615" t="s">
        <v>5</v>
      </c>
      <c r="J13615">
        <v>2567.63</v>
      </c>
      <c r="M13615">
        <v>2567.63</v>
      </c>
      <c r="N13615">
        <f t="shared" si="212"/>
        <v>0</v>
      </c>
    </row>
    <row r="13616" spans="1:14" x14ac:dyDescent="0.2">
      <c r="A13616" t="s">
        <v>26498</v>
      </c>
      <c r="B13616" t="s">
        <v>37143</v>
      </c>
      <c r="I13616" t="s">
        <v>5</v>
      </c>
      <c r="J13616">
        <v>2566.77</v>
      </c>
      <c r="M13616">
        <v>2566.77</v>
      </c>
      <c r="N13616">
        <f t="shared" si="212"/>
        <v>0</v>
      </c>
    </row>
    <row r="13617" spans="1:14" x14ac:dyDescent="0.2">
      <c r="A13617" t="s">
        <v>26648</v>
      </c>
      <c r="B13617" t="s">
        <v>37144</v>
      </c>
      <c r="I13617" t="s">
        <v>5</v>
      </c>
      <c r="J13617">
        <v>56.56</v>
      </c>
      <c r="M13617">
        <v>56.56</v>
      </c>
      <c r="N13617">
        <f t="shared" si="212"/>
        <v>0</v>
      </c>
    </row>
    <row r="13618" spans="1:14" x14ac:dyDescent="0.2">
      <c r="A13618" t="s">
        <v>26649</v>
      </c>
      <c r="B13618" t="s">
        <v>37144</v>
      </c>
      <c r="I13618" t="s">
        <v>5</v>
      </c>
      <c r="J13618">
        <v>55.85</v>
      </c>
      <c r="M13618">
        <v>55.85</v>
      </c>
      <c r="N13618">
        <f t="shared" si="212"/>
        <v>0</v>
      </c>
    </row>
    <row r="13619" spans="1:14" x14ac:dyDescent="0.2">
      <c r="A13619" t="s">
        <v>26650</v>
      </c>
      <c r="B13619" t="s">
        <v>37145</v>
      </c>
      <c r="I13619" t="s">
        <v>5</v>
      </c>
      <c r="J13619">
        <v>70.98</v>
      </c>
      <c r="M13619">
        <v>70.98</v>
      </c>
      <c r="N13619">
        <f t="shared" si="212"/>
        <v>0</v>
      </c>
    </row>
    <row r="13620" spans="1:14" x14ac:dyDescent="0.2">
      <c r="A13620" t="s">
        <v>26651</v>
      </c>
      <c r="B13620" t="s">
        <v>37145</v>
      </c>
      <c r="I13620" t="s">
        <v>5</v>
      </c>
      <c r="J13620">
        <v>70.27</v>
      </c>
      <c r="M13620">
        <v>70.27</v>
      </c>
      <c r="N13620">
        <f t="shared" si="212"/>
        <v>0</v>
      </c>
    </row>
    <row r="13621" spans="1:14" x14ac:dyDescent="0.2">
      <c r="A13621" t="s">
        <v>26652</v>
      </c>
      <c r="B13621" t="s">
        <v>37146</v>
      </c>
      <c r="I13621" t="s">
        <v>5</v>
      </c>
      <c r="J13621">
        <v>160.54</v>
      </c>
      <c r="M13621">
        <v>160.54</v>
      </c>
      <c r="N13621">
        <f t="shared" si="212"/>
        <v>0</v>
      </c>
    </row>
    <row r="13622" spans="1:14" x14ac:dyDescent="0.2">
      <c r="A13622" t="s">
        <v>26653</v>
      </c>
      <c r="B13622" t="s">
        <v>37146</v>
      </c>
      <c r="I13622" t="s">
        <v>5</v>
      </c>
      <c r="J13622">
        <v>159.83000000000001</v>
      </c>
      <c r="M13622">
        <v>159.83000000000001</v>
      </c>
      <c r="N13622">
        <f t="shared" si="212"/>
        <v>0</v>
      </c>
    </row>
    <row r="13623" spans="1:14" x14ac:dyDescent="0.2">
      <c r="A13623" t="s">
        <v>26654</v>
      </c>
      <c r="B13623" t="s">
        <v>37147</v>
      </c>
      <c r="I13623" t="s">
        <v>5</v>
      </c>
      <c r="J13623">
        <v>56.77</v>
      </c>
      <c r="M13623">
        <v>56.77</v>
      </c>
      <c r="N13623">
        <f t="shared" si="212"/>
        <v>0</v>
      </c>
    </row>
    <row r="13624" spans="1:14" x14ac:dyDescent="0.2">
      <c r="A13624" t="s">
        <v>26655</v>
      </c>
      <c r="B13624" t="s">
        <v>37147</v>
      </c>
      <c r="I13624" t="s">
        <v>5</v>
      </c>
      <c r="J13624">
        <v>56.06</v>
      </c>
      <c r="M13624">
        <v>56.06</v>
      </c>
      <c r="N13624">
        <f t="shared" si="212"/>
        <v>0</v>
      </c>
    </row>
    <row r="13625" spans="1:14" x14ac:dyDescent="0.2">
      <c r="A13625" t="s">
        <v>26656</v>
      </c>
      <c r="B13625" t="s">
        <v>37148</v>
      </c>
      <c r="I13625" t="s">
        <v>5</v>
      </c>
      <c r="J13625">
        <v>75.31</v>
      </c>
      <c r="M13625">
        <v>75.31</v>
      </c>
      <c r="N13625">
        <f t="shared" si="212"/>
        <v>0</v>
      </c>
    </row>
    <row r="13626" spans="1:14" x14ac:dyDescent="0.2">
      <c r="A13626" t="s">
        <v>26657</v>
      </c>
      <c r="B13626" t="s">
        <v>37148</v>
      </c>
      <c r="I13626" t="s">
        <v>5</v>
      </c>
      <c r="J13626">
        <v>74.599999999999994</v>
      </c>
      <c r="M13626">
        <v>74.599999999999994</v>
      </c>
      <c r="N13626">
        <f t="shared" si="212"/>
        <v>0</v>
      </c>
    </row>
    <row r="13627" spans="1:14" x14ac:dyDescent="0.2">
      <c r="A13627" t="s">
        <v>26658</v>
      </c>
      <c r="B13627" t="s">
        <v>37149</v>
      </c>
      <c r="I13627" t="s">
        <v>5</v>
      </c>
      <c r="J13627">
        <v>167.53</v>
      </c>
      <c r="M13627">
        <v>167.53</v>
      </c>
      <c r="N13627">
        <f t="shared" si="212"/>
        <v>0</v>
      </c>
    </row>
    <row r="13628" spans="1:14" x14ac:dyDescent="0.2">
      <c r="A13628" t="s">
        <v>26659</v>
      </c>
      <c r="B13628" t="s">
        <v>37149</v>
      </c>
      <c r="I13628" t="s">
        <v>5</v>
      </c>
      <c r="J13628">
        <v>166.82</v>
      </c>
      <c r="M13628">
        <v>166.82</v>
      </c>
      <c r="N13628">
        <f t="shared" si="212"/>
        <v>0</v>
      </c>
    </row>
    <row r="13629" spans="1:14" x14ac:dyDescent="0.2">
      <c r="A13629" t="s">
        <v>13718</v>
      </c>
      <c r="B13629" t="s">
        <v>37150</v>
      </c>
      <c r="I13629" t="s">
        <v>5</v>
      </c>
      <c r="J13629">
        <v>372.56</v>
      </c>
      <c r="M13629">
        <v>372.56</v>
      </c>
      <c r="N13629">
        <f t="shared" si="212"/>
        <v>0</v>
      </c>
    </row>
    <row r="13630" spans="1:14" x14ac:dyDescent="0.2">
      <c r="A13630" t="s">
        <v>13719</v>
      </c>
      <c r="B13630" t="s">
        <v>37150</v>
      </c>
      <c r="I13630" t="s">
        <v>5</v>
      </c>
      <c r="J13630">
        <v>370.26</v>
      </c>
      <c r="M13630">
        <v>370.26</v>
      </c>
      <c r="N13630">
        <f t="shared" si="212"/>
        <v>0</v>
      </c>
    </row>
    <row r="13631" spans="1:14" x14ac:dyDescent="0.2">
      <c r="A13631" t="s">
        <v>13720</v>
      </c>
      <c r="B13631" t="s">
        <v>37151</v>
      </c>
      <c r="I13631" t="s">
        <v>5</v>
      </c>
      <c r="J13631">
        <v>581.21</v>
      </c>
      <c r="M13631">
        <v>581.21</v>
      </c>
      <c r="N13631">
        <f t="shared" si="212"/>
        <v>0</v>
      </c>
    </row>
    <row r="13632" spans="1:14" x14ac:dyDescent="0.2">
      <c r="A13632" t="s">
        <v>13721</v>
      </c>
      <c r="B13632" t="s">
        <v>37151</v>
      </c>
      <c r="I13632" t="s">
        <v>5</v>
      </c>
      <c r="J13632">
        <v>578.91</v>
      </c>
      <c r="M13632">
        <v>578.91</v>
      </c>
      <c r="N13632">
        <f t="shared" si="212"/>
        <v>0</v>
      </c>
    </row>
    <row r="13633" spans="1:14" x14ac:dyDescent="0.2">
      <c r="A13633" t="s">
        <v>13722</v>
      </c>
      <c r="B13633" t="s">
        <v>37152</v>
      </c>
      <c r="I13633" t="s">
        <v>5</v>
      </c>
      <c r="J13633">
        <v>1040.53</v>
      </c>
      <c r="M13633">
        <v>1040.53</v>
      </c>
      <c r="N13633">
        <f t="shared" si="212"/>
        <v>0</v>
      </c>
    </row>
    <row r="13634" spans="1:14" x14ac:dyDescent="0.2">
      <c r="A13634" t="s">
        <v>13723</v>
      </c>
      <c r="B13634" t="s">
        <v>37152</v>
      </c>
      <c r="I13634" t="s">
        <v>5</v>
      </c>
      <c r="J13634">
        <v>1038.23</v>
      </c>
      <c r="M13634">
        <v>1038.23</v>
      </c>
      <c r="N13634">
        <f t="shared" si="212"/>
        <v>0</v>
      </c>
    </row>
    <row r="13635" spans="1:14" x14ac:dyDescent="0.2">
      <c r="A13635" t="s">
        <v>13724</v>
      </c>
      <c r="B13635" t="s">
        <v>37153</v>
      </c>
      <c r="I13635" t="s">
        <v>5</v>
      </c>
      <c r="J13635">
        <v>3023.07</v>
      </c>
      <c r="M13635">
        <v>3023.07</v>
      </c>
      <c r="N13635">
        <f t="shared" si="212"/>
        <v>0</v>
      </c>
    </row>
    <row r="13636" spans="1:14" x14ac:dyDescent="0.2">
      <c r="A13636" t="s">
        <v>13725</v>
      </c>
      <c r="B13636" t="s">
        <v>37153</v>
      </c>
      <c r="I13636" t="s">
        <v>5</v>
      </c>
      <c r="J13636">
        <v>3020.77</v>
      </c>
      <c r="M13636">
        <v>3020.77</v>
      </c>
      <c r="N13636">
        <f t="shared" ref="N13636:N13699" si="213">J13636-M13636</f>
        <v>0</v>
      </c>
    </row>
    <row r="13637" spans="1:14" x14ac:dyDescent="0.2">
      <c r="A13637" t="s">
        <v>13726</v>
      </c>
      <c r="B13637" t="s">
        <v>37154</v>
      </c>
      <c r="I13637" t="s">
        <v>5</v>
      </c>
      <c r="J13637">
        <v>3653.21</v>
      </c>
      <c r="M13637">
        <v>3653.21</v>
      </c>
      <c r="N13637">
        <f t="shared" si="213"/>
        <v>0</v>
      </c>
    </row>
    <row r="13638" spans="1:14" x14ac:dyDescent="0.2">
      <c r="A13638" t="s">
        <v>13727</v>
      </c>
      <c r="B13638" t="s">
        <v>37154</v>
      </c>
      <c r="I13638" t="s">
        <v>5</v>
      </c>
      <c r="J13638">
        <v>3650.91</v>
      </c>
      <c r="M13638">
        <v>3650.91</v>
      </c>
      <c r="N13638">
        <f t="shared" si="213"/>
        <v>0</v>
      </c>
    </row>
    <row r="13639" spans="1:14" x14ac:dyDescent="0.2">
      <c r="A13639" t="s">
        <v>13728</v>
      </c>
      <c r="B13639" t="s">
        <v>37155</v>
      </c>
      <c r="I13639" t="s">
        <v>5</v>
      </c>
      <c r="J13639">
        <v>5040.21</v>
      </c>
      <c r="M13639">
        <v>5040.21</v>
      </c>
      <c r="N13639">
        <f t="shared" si="213"/>
        <v>0</v>
      </c>
    </row>
    <row r="13640" spans="1:14" x14ac:dyDescent="0.2">
      <c r="A13640" t="s">
        <v>13729</v>
      </c>
      <c r="B13640" t="s">
        <v>37155</v>
      </c>
      <c r="I13640" t="s">
        <v>5</v>
      </c>
      <c r="J13640">
        <v>5037.91</v>
      </c>
      <c r="M13640">
        <v>5037.91</v>
      </c>
      <c r="N13640">
        <f t="shared" si="213"/>
        <v>0</v>
      </c>
    </row>
    <row r="13641" spans="1:14" x14ac:dyDescent="0.2">
      <c r="A13641" t="s">
        <v>13730</v>
      </c>
      <c r="B13641" t="s">
        <v>37156</v>
      </c>
      <c r="I13641" t="s">
        <v>5</v>
      </c>
      <c r="J13641">
        <v>253.89</v>
      </c>
      <c r="M13641">
        <v>253.89</v>
      </c>
      <c r="N13641">
        <f t="shared" si="213"/>
        <v>0</v>
      </c>
    </row>
    <row r="13642" spans="1:14" x14ac:dyDescent="0.2">
      <c r="A13642" t="s">
        <v>13731</v>
      </c>
      <c r="B13642" t="s">
        <v>37156</v>
      </c>
      <c r="I13642" t="s">
        <v>5</v>
      </c>
      <c r="J13642">
        <v>248.14</v>
      </c>
      <c r="M13642">
        <v>248.14</v>
      </c>
      <c r="N13642">
        <f t="shared" si="213"/>
        <v>0</v>
      </c>
    </row>
    <row r="13643" spans="1:14" x14ac:dyDescent="0.2">
      <c r="A13643" t="s">
        <v>13732</v>
      </c>
      <c r="B13643" t="s">
        <v>37157</v>
      </c>
      <c r="I13643" t="s">
        <v>5</v>
      </c>
      <c r="J13643">
        <v>376.44</v>
      </c>
      <c r="M13643">
        <v>376.44</v>
      </c>
      <c r="N13643">
        <f t="shared" si="213"/>
        <v>0</v>
      </c>
    </row>
    <row r="13644" spans="1:14" x14ac:dyDescent="0.2">
      <c r="A13644" t="s">
        <v>13733</v>
      </c>
      <c r="B13644" t="s">
        <v>37157</v>
      </c>
      <c r="I13644" t="s">
        <v>5</v>
      </c>
      <c r="J13644">
        <v>370.69</v>
      </c>
      <c r="M13644">
        <v>370.69</v>
      </c>
      <c r="N13644">
        <f t="shared" si="213"/>
        <v>0</v>
      </c>
    </row>
    <row r="13645" spans="1:14" x14ac:dyDescent="0.2">
      <c r="A13645" t="s">
        <v>13734</v>
      </c>
      <c r="B13645" t="s">
        <v>37158</v>
      </c>
      <c r="I13645" t="s">
        <v>5</v>
      </c>
      <c r="J13645">
        <v>420.3</v>
      </c>
      <c r="M13645">
        <v>420.3</v>
      </c>
      <c r="N13645">
        <f t="shared" si="213"/>
        <v>0</v>
      </c>
    </row>
    <row r="13646" spans="1:14" x14ac:dyDescent="0.2">
      <c r="A13646" t="s">
        <v>13735</v>
      </c>
      <c r="B13646" t="s">
        <v>37158</v>
      </c>
      <c r="I13646" t="s">
        <v>5</v>
      </c>
      <c r="J13646">
        <v>414.55</v>
      </c>
      <c r="M13646">
        <v>414.55</v>
      </c>
      <c r="N13646">
        <f t="shared" si="213"/>
        <v>0</v>
      </c>
    </row>
    <row r="13647" spans="1:14" x14ac:dyDescent="0.2">
      <c r="A13647" t="s">
        <v>13736</v>
      </c>
      <c r="B13647" t="s">
        <v>37159</v>
      </c>
      <c r="I13647" t="s">
        <v>5</v>
      </c>
      <c r="J13647">
        <v>121.31</v>
      </c>
      <c r="M13647">
        <v>121.31</v>
      </c>
      <c r="N13647">
        <f t="shared" si="213"/>
        <v>0</v>
      </c>
    </row>
    <row r="13648" spans="1:14" x14ac:dyDescent="0.2">
      <c r="A13648" t="s">
        <v>13737</v>
      </c>
      <c r="B13648" t="s">
        <v>37159</v>
      </c>
      <c r="I13648" t="s">
        <v>5</v>
      </c>
      <c r="J13648">
        <v>109.82</v>
      </c>
      <c r="M13648">
        <v>109.82</v>
      </c>
      <c r="N13648">
        <f t="shared" si="213"/>
        <v>0</v>
      </c>
    </row>
    <row r="13649" spans="1:14" x14ac:dyDescent="0.2">
      <c r="A13649" t="s">
        <v>13738</v>
      </c>
      <c r="B13649" t="s">
        <v>37160</v>
      </c>
      <c r="I13649" t="s">
        <v>5</v>
      </c>
      <c r="J13649">
        <v>156.18</v>
      </c>
      <c r="M13649">
        <v>156.18</v>
      </c>
      <c r="N13649">
        <f t="shared" si="213"/>
        <v>0</v>
      </c>
    </row>
    <row r="13650" spans="1:14" x14ac:dyDescent="0.2">
      <c r="A13650" t="s">
        <v>13739</v>
      </c>
      <c r="B13650" t="s">
        <v>37160</v>
      </c>
      <c r="I13650" t="s">
        <v>5</v>
      </c>
      <c r="J13650">
        <v>147.55000000000001</v>
      </c>
      <c r="M13650">
        <v>147.55000000000001</v>
      </c>
      <c r="N13650">
        <f t="shared" si="213"/>
        <v>0</v>
      </c>
    </row>
    <row r="13651" spans="1:14" x14ac:dyDescent="0.2">
      <c r="A13651" t="s">
        <v>13740</v>
      </c>
      <c r="B13651" t="s">
        <v>37161</v>
      </c>
      <c r="I13651" t="s">
        <v>5</v>
      </c>
      <c r="J13651">
        <v>251.46</v>
      </c>
      <c r="M13651">
        <v>251.46</v>
      </c>
      <c r="N13651">
        <f t="shared" si="213"/>
        <v>0</v>
      </c>
    </row>
    <row r="13652" spans="1:14" x14ac:dyDescent="0.2">
      <c r="A13652" t="s">
        <v>13741</v>
      </c>
      <c r="B13652" t="s">
        <v>37161</v>
      </c>
      <c r="I13652" t="s">
        <v>5</v>
      </c>
      <c r="J13652">
        <v>241.11</v>
      </c>
      <c r="M13652">
        <v>241.11</v>
      </c>
      <c r="N13652">
        <f t="shared" si="213"/>
        <v>0</v>
      </c>
    </row>
    <row r="13653" spans="1:14" x14ac:dyDescent="0.2">
      <c r="A13653" t="s">
        <v>13742</v>
      </c>
      <c r="B13653" t="s">
        <v>37162</v>
      </c>
      <c r="I13653" t="s">
        <v>5</v>
      </c>
      <c r="J13653">
        <v>276.52999999999997</v>
      </c>
      <c r="M13653">
        <v>276.52999999999997</v>
      </c>
      <c r="N13653">
        <f t="shared" si="213"/>
        <v>0</v>
      </c>
    </row>
    <row r="13654" spans="1:14" x14ac:dyDescent="0.2">
      <c r="A13654" t="s">
        <v>13743</v>
      </c>
      <c r="B13654" t="s">
        <v>37162</v>
      </c>
      <c r="I13654" t="s">
        <v>5</v>
      </c>
      <c r="J13654">
        <v>265.04000000000002</v>
      </c>
      <c r="M13654">
        <v>265.04000000000002</v>
      </c>
      <c r="N13654">
        <f t="shared" si="213"/>
        <v>0</v>
      </c>
    </row>
    <row r="13655" spans="1:14" x14ac:dyDescent="0.2">
      <c r="A13655" t="s">
        <v>13744</v>
      </c>
      <c r="B13655" t="s">
        <v>37163</v>
      </c>
      <c r="I13655" t="s">
        <v>4</v>
      </c>
      <c r="J13655">
        <v>2.37</v>
      </c>
      <c r="M13655">
        <v>2.37</v>
      </c>
      <c r="N13655">
        <f t="shared" si="213"/>
        <v>0</v>
      </c>
    </row>
    <row r="13656" spans="1:14" x14ac:dyDescent="0.2">
      <c r="A13656" t="s">
        <v>13745</v>
      </c>
      <c r="B13656" t="s">
        <v>37163</v>
      </c>
      <c r="I13656" t="s">
        <v>4</v>
      </c>
      <c r="J13656">
        <v>2.2000000000000002</v>
      </c>
      <c r="M13656">
        <v>2.2000000000000002</v>
      </c>
      <c r="N13656">
        <f t="shared" si="213"/>
        <v>0</v>
      </c>
    </row>
    <row r="13657" spans="1:14" x14ac:dyDescent="0.2">
      <c r="A13657" t="s">
        <v>13746</v>
      </c>
      <c r="B13657" t="s">
        <v>37164</v>
      </c>
      <c r="I13657" t="s">
        <v>4</v>
      </c>
      <c r="J13657">
        <v>3.19</v>
      </c>
      <c r="M13657">
        <v>3.19</v>
      </c>
      <c r="N13657">
        <f t="shared" si="213"/>
        <v>0</v>
      </c>
    </row>
    <row r="13658" spans="1:14" x14ac:dyDescent="0.2">
      <c r="A13658" t="s">
        <v>13747</v>
      </c>
      <c r="B13658" t="s">
        <v>37164</v>
      </c>
      <c r="I13658" t="s">
        <v>4</v>
      </c>
      <c r="J13658">
        <v>2.96</v>
      </c>
      <c r="M13658">
        <v>2.96</v>
      </c>
      <c r="N13658">
        <f t="shared" si="213"/>
        <v>0</v>
      </c>
    </row>
    <row r="13659" spans="1:14" x14ac:dyDescent="0.2">
      <c r="A13659" t="s">
        <v>13748</v>
      </c>
      <c r="B13659" t="s">
        <v>37165</v>
      </c>
      <c r="I13659" t="s">
        <v>4</v>
      </c>
      <c r="J13659">
        <v>4.12</v>
      </c>
      <c r="M13659">
        <v>4.12</v>
      </c>
      <c r="N13659">
        <f t="shared" si="213"/>
        <v>0</v>
      </c>
    </row>
    <row r="13660" spans="1:14" x14ac:dyDescent="0.2">
      <c r="A13660" t="s">
        <v>13749</v>
      </c>
      <c r="B13660" t="s">
        <v>37165</v>
      </c>
      <c r="I13660" t="s">
        <v>4</v>
      </c>
      <c r="J13660">
        <v>3.84</v>
      </c>
      <c r="M13660">
        <v>3.84</v>
      </c>
      <c r="N13660">
        <f t="shared" si="213"/>
        <v>0</v>
      </c>
    </row>
    <row r="13661" spans="1:14" x14ac:dyDescent="0.2">
      <c r="A13661" t="s">
        <v>13750</v>
      </c>
      <c r="B13661" t="s">
        <v>37166</v>
      </c>
      <c r="I13661" t="s">
        <v>4</v>
      </c>
      <c r="J13661">
        <v>6.34</v>
      </c>
      <c r="M13661">
        <v>6.34</v>
      </c>
      <c r="N13661">
        <f t="shared" si="213"/>
        <v>0</v>
      </c>
    </row>
    <row r="13662" spans="1:14" x14ac:dyDescent="0.2">
      <c r="A13662" t="s">
        <v>13751</v>
      </c>
      <c r="B13662" t="s">
        <v>37166</v>
      </c>
      <c r="I13662" t="s">
        <v>4</v>
      </c>
      <c r="J13662">
        <v>5.99</v>
      </c>
      <c r="M13662">
        <v>5.99</v>
      </c>
      <c r="N13662">
        <f t="shared" si="213"/>
        <v>0</v>
      </c>
    </row>
    <row r="13663" spans="1:14" x14ac:dyDescent="0.2">
      <c r="A13663" t="s">
        <v>13752</v>
      </c>
      <c r="B13663" t="s">
        <v>37167</v>
      </c>
      <c r="I13663" t="s">
        <v>4</v>
      </c>
      <c r="J13663">
        <v>8.48</v>
      </c>
      <c r="M13663">
        <v>8.48</v>
      </c>
      <c r="N13663">
        <f t="shared" si="213"/>
        <v>0</v>
      </c>
    </row>
    <row r="13664" spans="1:14" x14ac:dyDescent="0.2">
      <c r="A13664" t="s">
        <v>13753</v>
      </c>
      <c r="B13664" t="s">
        <v>37167</v>
      </c>
      <c r="I13664" t="s">
        <v>4</v>
      </c>
      <c r="J13664">
        <v>8.08</v>
      </c>
      <c r="M13664">
        <v>8.08</v>
      </c>
      <c r="N13664">
        <f t="shared" si="213"/>
        <v>0</v>
      </c>
    </row>
    <row r="13665" spans="1:14" x14ac:dyDescent="0.2">
      <c r="A13665" t="s">
        <v>13754</v>
      </c>
      <c r="B13665" t="s">
        <v>37168</v>
      </c>
      <c r="I13665" t="s">
        <v>4</v>
      </c>
      <c r="J13665">
        <v>12.53</v>
      </c>
      <c r="M13665">
        <v>12.53</v>
      </c>
      <c r="N13665">
        <f t="shared" si="213"/>
        <v>0</v>
      </c>
    </row>
    <row r="13666" spans="1:14" x14ac:dyDescent="0.2">
      <c r="A13666" t="s">
        <v>13755</v>
      </c>
      <c r="B13666" t="s">
        <v>37168</v>
      </c>
      <c r="I13666" t="s">
        <v>4</v>
      </c>
      <c r="J13666">
        <v>12.07</v>
      </c>
      <c r="M13666">
        <v>12.07</v>
      </c>
      <c r="N13666">
        <f t="shared" si="213"/>
        <v>0</v>
      </c>
    </row>
    <row r="13667" spans="1:14" x14ac:dyDescent="0.2">
      <c r="A13667" t="s">
        <v>13756</v>
      </c>
      <c r="B13667" t="s">
        <v>37169</v>
      </c>
      <c r="I13667" t="s">
        <v>4</v>
      </c>
      <c r="J13667">
        <v>2.82</v>
      </c>
      <c r="M13667">
        <v>2.82</v>
      </c>
      <c r="N13667">
        <f t="shared" si="213"/>
        <v>0</v>
      </c>
    </row>
    <row r="13668" spans="1:14" x14ac:dyDescent="0.2">
      <c r="A13668" t="s">
        <v>13757</v>
      </c>
      <c r="B13668" t="s">
        <v>37169</v>
      </c>
      <c r="I13668" t="s">
        <v>4</v>
      </c>
      <c r="J13668">
        <v>2.59</v>
      </c>
      <c r="M13668">
        <v>2.59</v>
      </c>
      <c r="N13668">
        <f t="shared" si="213"/>
        <v>0</v>
      </c>
    </row>
    <row r="13669" spans="1:14" x14ac:dyDescent="0.2">
      <c r="A13669" t="s">
        <v>13758</v>
      </c>
      <c r="B13669" t="s">
        <v>37170</v>
      </c>
      <c r="I13669" t="s">
        <v>4</v>
      </c>
      <c r="J13669">
        <v>3.93</v>
      </c>
      <c r="M13669">
        <v>3.93</v>
      </c>
      <c r="N13669">
        <f t="shared" si="213"/>
        <v>0</v>
      </c>
    </row>
    <row r="13670" spans="1:14" x14ac:dyDescent="0.2">
      <c r="A13670" t="s">
        <v>13759</v>
      </c>
      <c r="B13670" t="s">
        <v>37170</v>
      </c>
      <c r="I13670" t="s">
        <v>4</v>
      </c>
      <c r="J13670">
        <v>3.65</v>
      </c>
      <c r="M13670">
        <v>3.65</v>
      </c>
      <c r="N13670">
        <f t="shared" si="213"/>
        <v>0</v>
      </c>
    </row>
    <row r="13671" spans="1:14" x14ac:dyDescent="0.2">
      <c r="A13671" t="s">
        <v>13760</v>
      </c>
      <c r="B13671" t="s">
        <v>37171</v>
      </c>
      <c r="I13671" t="s">
        <v>4</v>
      </c>
      <c r="J13671">
        <v>5.42</v>
      </c>
      <c r="M13671">
        <v>5.42</v>
      </c>
      <c r="N13671">
        <f t="shared" si="213"/>
        <v>0</v>
      </c>
    </row>
    <row r="13672" spans="1:14" x14ac:dyDescent="0.2">
      <c r="A13672" t="s">
        <v>13761</v>
      </c>
      <c r="B13672" t="s">
        <v>37171</v>
      </c>
      <c r="I13672" t="s">
        <v>4</v>
      </c>
      <c r="J13672">
        <v>5.0599999999999996</v>
      </c>
      <c r="M13672">
        <v>5.0599999999999996</v>
      </c>
      <c r="N13672">
        <f t="shared" si="213"/>
        <v>0</v>
      </c>
    </row>
    <row r="13673" spans="1:14" x14ac:dyDescent="0.2">
      <c r="A13673" t="s">
        <v>13762</v>
      </c>
      <c r="B13673" t="s">
        <v>37172</v>
      </c>
      <c r="I13673" t="s">
        <v>4</v>
      </c>
      <c r="J13673">
        <v>7.14</v>
      </c>
      <c r="M13673">
        <v>7.14</v>
      </c>
      <c r="N13673">
        <f t="shared" si="213"/>
        <v>0</v>
      </c>
    </row>
    <row r="13674" spans="1:14" x14ac:dyDescent="0.2">
      <c r="A13674" t="s">
        <v>13763</v>
      </c>
      <c r="B13674" t="s">
        <v>37172</v>
      </c>
      <c r="I13674" t="s">
        <v>4</v>
      </c>
      <c r="J13674">
        <v>6.74</v>
      </c>
      <c r="M13674">
        <v>6.74</v>
      </c>
      <c r="N13674">
        <f t="shared" si="213"/>
        <v>0</v>
      </c>
    </row>
    <row r="13675" spans="1:14" x14ac:dyDescent="0.2">
      <c r="A13675" t="s">
        <v>13764</v>
      </c>
      <c r="B13675" t="s">
        <v>37173</v>
      </c>
      <c r="I13675" t="s">
        <v>4</v>
      </c>
      <c r="J13675">
        <v>10.42</v>
      </c>
      <c r="M13675">
        <v>10.42</v>
      </c>
      <c r="N13675">
        <f t="shared" si="213"/>
        <v>0</v>
      </c>
    </row>
    <row r="13676" spans="1:14" x14ac:dyDescent="0.2">
      <c r="A13676" t="s">
        <v>13765</v>
      </c>
      <c r="B13676" t="s">
        <v>37173</v>
      </c>
      <c r="I13676" t="s">
        <v>4</v>
      </c>
      <c r="J13676">
        <v>9.9600000000000009</v>
      </c>
      <c r="M13676">
        <v>9.9600000000000009</v>
      </c>
      <c r="N13676">
        <f t="shared" si="213"/>
        <v>0</v>
      </c>
    </row>
    <row r="13677" spans="1:14" x14ac:dyDescent="0.2">
      <c r="A13677" t="s">
        <v>13766</v>
      </c>
      <c r="B13677" t="s">
        <v>37174</v>
      </c>
      <c r="I13677" t="s">
        <v>4</v>
      </c>
      <c r="J13677">
        <v>14.84</v>
      </c>
      <c r="M13677">
        <v>14.84</v>
      </c>
      <c r="N13677">
        <f t="shared" si="213"/>
        <v>0</v>
      </c>
    </row>
    <row r="13678" spans="1:14" x14ac:dyDescent="0.2">
      <c r="A13678" t="s">
        <v>13767</v>
      </c>
      <c r="B13678" t="s">
        <v>37174</v>
      </c>
      <c r="I13678" t="s">
        <v>4</v>
      </c>
      <c r="J13678">
        <v>14.32</v>
      </c>
      <c r="M13678">
        <v>14.32</v>
      </c>
      <c r="N13678">
        <f t="shared" si="213"/>
        <v>0</v>
      </c>
    </row>
    <row r="13679" spans="1:14" x14ac:dyDescent="0.2">
      <c r="A13679" t="s">
        <v>13768</v>
      </c>
      <c r="B13679" t="s">
        <v>37175</v>
      </c>
      <c r="I13679" t="s">
        <v>4</v>
      </c>
      <c r="J13679">
        <v>21.51</v>
      </c>
      <c r="M13679">
        <v>21.51</v>
      </c>
      <c r="N13679">
        <f t="shared" si="213"/>
        <v>0</v>
      </c>
    </row>
    <row r="13680" spans="1:14" x14ac:dyDescent="0.2">
      <c r="A13680" t="s">
        <v>13769</v>
      </c>
      <c r="B13680" t="s">
        <v>37175</v>
      </c>
      <c r="I13680" t="s">
        <v>4</v>
      </c>
      <c r="J13680">
        <v>20.93</v>
      </c>
      <c r="M13680">
        <v>20.93</v>
      </c>
      <c r="N13680">
        <f t="shared" si="213"/>
        <v>0</v>
      </c>
    </row>
    <row r="13681" spans="1:14" x14ac:dyDescent="0.2">
      <c r="A13681" t="s">
        <v>13770</v>
      </c>
      <c r="B13681" t="s">
        <v>37176</v>
      </c>
      <c r="I13681" t="s">
        <v>4</v>
      </c>
      <c r="J13681">
        <v>30.41</v>
      </c>
      <c r="M13681">
        <v>30.41</v>
      </c>
      <c r="N13681">
        <f t="shared" si="213"/>
        <v>0</v>
      </c>
    </row>
    <row r="13682" spans="1:14" x14ac:dyDescent="0.2">
      <c r="A13682" t="s">
        <v>13771</v>
      </c>
      <c r="B13682" t="s">
        <v>37176</v>
      </c>
      <c r="I13682" t="s">
        <v>4</v>
      </c>
      <c r="J13682">
        <v>29.55</v>
      </c>
      <c r="M13682">
        <v>29.55</v>
      </c>
      <c r="N13682">
        <f t="shared" si="213"/>
        <v>0</v>
      </c>
    </row>
    <row r="13683" spans="1:14" x14ac:dyDescent="0.2">
      <c r="A13683" t="s">
        <v>13772</v>
      </c>
      <c r="B13683" t="s">
        <v>37177</v>
      </c>
      <c r="I13683" t="s">
        <v>4</v>
      </c>
      <c r="J13683">
        <v>44.25</v>
      </c>
      <c r="M13683">
        <v>44.25</v>
      </c>
      <c r="N13683">
        <f t="shared" si="213"/>
        <v>0</v>
      </c>
    </row>
    <row r="13684" spans="1:14" x14ac:dyDescent="0.2">
      <c r="A13684" t="s">
        <v>13773</v>
      </c>
      <c r="B13684" t="s">
        <v>37177</v>
      </c>
      <c r="I13684" t="s">
        <v>4</v>
      </c>
      <c r="J13684">
        <v>43.1</v>
      </c>
      <c r="M13684">
        <v>43.1</v>
      </c>
      <c r="N13684">
        <f t="shared" si="213"/>
        <v>0</v>
      </c>
    </row>
    <row r="13685" spans="1:14" x14ac:dyDescent="0.2">
      <c r="A13685" t="s">
        <v>13774</v>
      </c>
      <c r="B13685" t="s">
        <v>37178</v>
      </c>
      <c r="I13685" t="s">
        <v>4</v>
      </c>
      <c r="J13685">
        <v>61.97</v>
      </c>
      <c r="M13685">
        <v>61.97</v>
      </c>
      <c r="N13685">
        <f t="shared" si="213"/>
        <v>0</v>
      </c>
    </row>
    <row r="13686" spans="1:14" x14ac:dyDescent="0.2">
      <c r="A13686" t="s">
        <v>13775</v>
      </c>
      <c r="B13686" t="s">
        <v>37178</v>
      </c>
      <c r="I13686" t="s">
        <v>4</v>
      </c>
      <c r="J13686">
        <v>60.53</v>
      </c>
      <c r="M13686">
        <v>60.53</v>
      </c>
      <c r="N13686">
        <f t="shared" si="213"/>
        <v>0</v>
      </c>
    </row>
    <row r="13687" spans="1:14" x14ac:dyDescent="0.2">
      <c r="A13687" t="s">
        <v>13776</v>
      </c>
      <c r="B13687" t="s">
        <v>37179</v>
      </c>
      <c r="I13687" t="s">
        <v>4</v>
      </c>
      <c r="J13687">
        <v>79.209999999999994</v>
      </c>
      <c r="M13687">
        <v>79.209999999999994</v>
      </c>
      <c r="N13687">
        <f t="shared" si="213"/>
        <v>0</v>
      </c>
    </row>
    <row r="13688" spans="1:14" x14ac:dyDescent="0.2">
      <c r="A13688" t="s">
        <v>13777</v>
      </c>
      <c r="B13688" t="s">
        <v>37179</v>
      </c>
      <c r="I13688" t="s">
        <v>4</v>
      </c>
      <c r="J13688">
        <v>77.489999999999995</v>
      </c>
      <c r="M13688">
        <v>77.489999999999995</v>
      </c>
      <c r="N13688">
        <f t="shared" si="213"/>
        <v>0</v>
      </c>
    </row>
    <row r="13689" spans="1:14" x14ac:dyDescent="0.2">
      <c r="A13689" t="s">
        <v>13778</v>
      </c>
      <c r="B13689" t="s">
        <v>37180</v>
      </c>
      <c r="I13689" t="s">
        <v>4</v>
      </c>
      <c r="J13689">
        <v>99.97</v>
      </c>
      <c r="M13689">
        <v>99.97</v>
      </c>
      <c r="N13689">
        <f t="shared" si="213"/>
        <v>0</v>
      </c>
    </row>
    <row r="13690" spans="1:14" x14ac:dyDescent="0.2">
      <c r="A13690" t="s">
        <v>13779</v>
      </c>
      <c r="B13690" t="s">
        <v>37180</v>
      </c>
      <c r="I13690" t="s">
        <v>4</v>
      </c>
      <c r="J13690">
        <v>97.96</v>
      </c>
      <c r="M13690">
        <v>97.96</v>
      </c>
      <c r="N13690">
        <f t="shared" si="213"/>
        <v>0</v>
      </c>
    </row>
    <row r="13691" spans="1:14" x14ac:dyDescent="0.2">
      <c r="A13691" t="s">
        <v>13780</v>
      </c>
      <c r="B13691" t="s">
        <v>37181</v>
      </c>
      <c r="I13691" t="s">
        <v>4</v>
      </c>
      <c r="J13691">
        <v>120.96</v>
      </c>
      <c r="M13691">
        <v>120.96</v>
      </c>
      <c r="N13691">
        <f t="shared" si="213"/>
        <v>0</v>
      </c>
    </row>
    <row r="13692" spans="1:14" x14ac:dyDescent="0.2">
      <c r="A13692" t="s">
        <v>13781</v>
      </c>
      <c r="B13692" t="s">
        <v>37181</v>
      </c>
      <c r="I13692" t="s">
        <v>4</v>
      </c>
      <c r="J13692">
        <v>118.66</v>
      </c>
      <c r="M13692">
        <v>118.66</v>
      </c>
      <c r="N13692">
        <f t="shared" si="213"/>
        <v>0</v>
      </c>
    </row>
    <row r="13693" spans="1:14" x14ac:dyDescent="0.2">
      <c r="A13693" t="s">
        <v>13782</v>
      </c>
      <c r="B13693" t="s">
        <v>37182</v>
      </c>
      <c r="I13693" t="s">
        <v>4</v>
      </c>
      <c r="J13693">
        <v>146.29</v>
      </c>
      <c r="M13693">
        <v>146.29</v>
      </c>
      <c r="N13693">
        <f t="shared" si="213"/>
        <v>0</v>
      </c>
    </row>
    <row r="13694" spans="1:14" x14ac:dyDescent="0.2">
      <c r="A13694" t="s">
        <v>13783</v>
      </c>
      <c r="B13694" t="s">
        <v>37182</v>
      </c>
      <c r="I13694" t="s">
        <v>4</v>
      </c>
      <c r="J13694">
        <v>143.69999999999999</v>
      </c>
      <c r="M13694">
        <v>143.69999999999999</v>
      </c>
      <c r="N13694">
        <f t="shared" si="213"/>
        <v>0</v>
      </c>
    </row>
    <row r="13695" spans="1:14" x14ac:dyDescent="0.2">
      <c r="A13695" t="s">
        <v>13784</v>
      </c>
      <c r="B13695" t="s">
        <v>37183</v>
      </c>
      <c r="I13695" t="s">
        <v>4</v>
      </c>
      <c r="J13695">
        <v>189.1</v>
      </c>
      <c r="M13695">
        <v>189.1</v>
      </c>
      <c r="N13695">
        <f t="shared" si="213"/>
        <v>0</v>
      </c>
    </row>
    <row r="13696" spans="1:14" x14ac:dyDescent="0.2">
      <c r="A13696" t="s">
        <v>13785</v>
      </c>
      <c r="B13696" t="s">
        <v>37183</v>
      </c>
      <c r="I13696" t="s">
        <v>4</v>
      </c>
      <c r="J13696">
        <v>186.22</v>
      </c>
      <c r="M13696">
        <v>186.22</v>
      </c>
      <c r="N13696">
        <f t="shared" si="213"/>
        <v>0</v>
      </c>
    </row>
    <row r="13697" spans="1:14" x14ac:dyDescent="0.2">
      <c r="A13697" t="s">
        <v>13786</v>
      </c>
      <c r="B13697" t="s">
        <v>37184</v>
      </c>
      <c r="I13697" t="s">
        <v>4</v>
      </c>
      <c r="J13697">
        <v>189.3</v>
      </c>
      <c r="M13697">
        <v>189.3</v>
      </c>
      <c r="N13697">
        <f t="shared" si="213"/>
        <v>0</v>
      </c>
    </row>
    <row r="13698" spans="1:14" x14ac:dyDescent="0.2">
      <c r="A13698" t="s">
        <v>13787</v>
      </c>
      <c r="B13698" t="s">
        <v>37184</v>
      </c>
      <c r="I13698" t="s">
        <v>4</v>
      </c>
      <c r="J13698">
        <v>186.14</v>
      </c>
      <c r="M13698">
        <v>186.14</v>
      </c>
      <c r="N13698">
        <f t="shared" si="213"/>
        <v>0</v>
      </c>
    </row>
    <row r="13699" spans="1:14" x14ac:dyDescent="0.2">
      <c r="A13699" t="s">
        <v>13788</v>
      </c>
      <c r="B13699" t="s">
        <v>37185</v>
      </c>
      <c r="I13699" t="s">
        <v>4</v>
      </c>
      <c r="J13699">
        <v>5.36</v>
      </c>
      <c r="M13699">
        <v>5.36</v>
      </c>
      <c r="N13699">
        <f t="shared" si="213"/>
        <v>0</v>
      </c>
    </row>
    <row r="13700" spans="1:14" x14ac:dyDescent="0.2">
      <c r="A13700" t="s">
        <v>13789</v>
      </c>
      <c r="B13700" t="s">
        <v>37185</v>
      </c>
      <c r="I13700" t="s">
        <v>4</v>
      </c>
      <c r="J13700">
        <v>5.07</v>
      </c>
      <c r="M13700">
        <v>5.07</v>
      </c>
      <c r="N13700">
        <f t="shared" ref="N13700:N13763" si="214">J13700-M13700</f>
        <v>0</v>
      </c>
    </row>
    <row r="13701" spans="1:14" x14ac:dyDescent="0.2">
      <c r="A13701" t="s">
        <v>13790</v>
      </c>
      <c r="B13701" t="s">
        <v>37186</v>
      </c>
      <c r="I13701" t="s">
        <v>4</v>
      </c>
      <c r="J13701">
        <v>7.07</v>
      </c>
      <c r="M13701">
        <v>7.07</v>
      </c>
      <c r="N13701">
        <f t="shared" si="214"/>
        <v>0</v>
      </c>
    </row>
    <row r="13702" spans="1:14" x14ac:dyDescent="0.2">
      <c r="A13702" t="s">
        <v>13791</v>
      </c>
      <c r="B13702" t="s">
        <v>37186</v>
      </c>
      <c r="I13702" t="s">
        <v>4</v>
      </c>
      <c r="J13702">
        <v>6.79</v>
      </c>
      <c r="M13702">
        <v>6.79</v>
      </c>
      <c r="N13702">
        <f t="shared" si="214"/>
        <v>0</v>
      </c>
    </row>
    <row r="13703" spans="1:14" x14ac:dyDescent="0.2">
      <c r="A13703" t="s">
        <v>13792</v>
      </c>
      <c r="B13703" t="s">
        <v>37187</v>
      </c>
      <c r="I13703" t="s">
        <v>4</v>
      </c>
      <c r="J13703">
        <v>9.81</v>
      </c>
      <c r="M13703">
        <v>9.81</v>
      </c>
      <c r="N13703">
        <f t="shared" si="214"/>
        <v>0</v>
      </c>
    </row>
    <row r="13704" spans="1:14" x14ac:dyDescent="0.2">
      <c r="A13704" t="s">
        <v>13793</v>
      </c>
      <c r="B13704" t="s">
        <v>37187</v>
      </c>
      <c r="I13704" t="s">
        <v>4</v>
      </c>
      <c r="J13704">
        <v>9.4700000000000006</v>
      </c>
      <c r="M13704">
        <v>9.4700000000000006</v>
      </c>
      <c r="N13704">
        <f t="shared" si="214"/>
        <v>0</v>
      </c>
    </row>
    <row r="13705" spans="1:14" x14ac:dyDescent="0.2">
      <c r="A13705" t="s">
        <v>13794</v>
      </c>
      <c r="B13705" t="s">
        <v>37188</v>
      </c>
      <c r="I13705" t="s">
        <v>4</v>
      </c>
      <c r="J13705">
        <v>12.9</v>
      </c>
      <c r="M13705">
        <v>12.9</v>
      </c>
      <c r="N13705">
        <f t="shared" si="214"/>
        <v>0</v>
      </c>
    </row>
    <row r="13706" spans="1:14" x14ac:dyDescent="0.2">
      <c r="A13706" t="s">
        <v>13795</v>
      </c>
      <c r="B13706" t="s">
        <v>37188</v>
      </c>
      <c r="I13706" t="s">
        <v>4</v>
      </c>
      <c r="J13706">
        <v>12.56</v>
      </c>
      <c r="M13706">
        <v>12.56</v>
      </c>
      <c r="N13706">
        <f t="shared" si="214"/>
        <v>0</v>
      </c>
    </row>
    <row r="13707" spans="1:14" x14ac:dyDescent="0.2">
      <c r="A13707" t="s">
        <v>13796</v>
      </c>
      <c r="B13707" t="s">
        <v>37189</v>
      </c>
      <c r="I13707" t="s">
        <v>4</v>
      </c>
      <c r="J13707">
        <v>20.399999999999999</v>
      </c>
      <c r="M13707">
        <v>20.399999999999999</v>
      </c>
      <c r="N13707">
        <f t="shared" si="214"/>
        <v>0</v>
      </c>
    </row>
    <row r="13708" spans="1:14" x14ac:dyDescent="0.2">
      <c r="A13708" t="s">
        <v>13797</v>
      </c>
      <c r="B13708" t="s">
        <v>37189</v>
      </c>
      <c r="I13708" t="s">
        <v>4</v>
      </c>
      <c r="J13708">
        <v>20</v>
      </c>
      <c r="M13708">
        <v>20</v>
      </c>
      <c r="N13708">
        <f t="shared" si="214"/>
        <v>0</v>
      </c>
    </row>
    <row r="13709" spans="1:14" x14ac:dyDescent="0.2">
      <c r="A13709" t="s">
        <v>13798</v>
      </c>
      <c r="B13709" t="s">
        <v>37190</v>
      </c>
      <c r="I13709" t="s">
        <v>4</v>
      </c>
      <c r="J13709">
        <v>28.09</v>
      </c>
      <c r="M13709">
        <v>28.09</v>
      </c>
      <c r="N13709">
        <f t="shared" si="214"/>
        <v>0</v>
      </c>
    </row>
    <row r="13710" spans="1:14" x14ac:dyDescent="0.2">
      <c r="A13710" t="s">
        <v>13799</v>
      </c>
      <c r="B13710" t="s">
        <v>37190</v>
      </c>
      <c r="I13710" t="s">
        <v>4</v>
      </c>
      <c r="J13710">
        <v>27.68</v>
      </c>
      <c r="M13710">
        <v>27.68</v>
      </c>
      <c r="N13710">
        <f t="shared" si="214"/>
        <v>0</v>
      </c>
    </row>
    <row r="13711" spans="1:14" x14ac:dyDescent="0.2">
      <c r="A13711" t="s">
        <v>13800</v>
      </c>
      <c r="B13711" t="s">
        <v>37191</v>
      </c>
      <c r="I13711" t="s">
        <v>4</v>
      </c>
      <c r="J13711">
        <v>45.22</v>
      </c>
      <c r="M13711">
        <v>45.22</v>
      </c>
      <c r="N13711">
        <f t="shared" si="214"/>
        <v>0</v>
      </c>
    </row>
    <row r="13712" spans="1:14" x14ac:dyDescent="0.2">
      <c r="A13712" t="s">
        <v>13801</v>
      </c>
      <c r="B13712" t="s">
        <v>37191</v>
      </c>
      <c r="I13712" t="s">
        <v>4</v>
      </c>
      <c r="J13712">
        <v>44.76</v>
      </c>
      <c r="M13712">
        <v>44.76</v>
      </c>
      <c r="N13712">
        <f t="shared" si="214"/>
        <v>0</v>
      </c>
    </row>
    <row r="13713" spans="1:14" x14ac:dyDescent="0.2">
      <c r="A13713" t="s">
        <v>13802</v>
      </c>
      <c r="B13713" t="s">
        <v>37192</v>
      </c>
      <c r="I13713" t="s">
        <v>4</v>
      </c>
      <c r="J13713">
        <v>58.3</v>
      </c>
      <c r="M13713">
        <v>58.3</v>
      </c>
      <c r="N13713">
        <f t="shared" si="214"/>
        <v>0</v>
      </c>
    </row>
    <row r="13714" spans="1:14" x14ac:dyDescent="0.2">
      <c r="A13714" t="s">
        <v>13803</v>
      </c>
      <c r="B13714" t="s">
        <v>37192</v>
      </c>
      <c r="I13714" t="s">
        <v>4</v>
      </c>
      <c r="J13714">
        <v>57.84</v>
      </c>
      <c r="M13714">
        <v>57.84</v>
      </c>
      <c r="N13714">
        <f t="shared" si="214"/>
        <v>0</v>
      </c>
    </row>
    <row r="13715" spans="1:14" x14ac:dyDescent="0.2">
      <c r="A13715" t="s">
        <v>13804</v>
      </c>
      <c r="B13715" t="s">
        <v>37193</v>
      </c>
      <c r="I13715" t="s">
        <v>4</v>
      </c>
      <c r="J13715">
        <v>3.2</v>
      </c>
      <c r="M13715">
        <v>3.2</v>
      </c>
      <c r="N13715">
        <f t="shared" si="214"/>
        <v>0</v>
      </c>
    </row>
    <row r="13716" spans="1:14" x14ac:dyDescent="0.2">
      <c r="A13716" t="s">
        <v>13805</v>
      </c>
      <c r="B13716" t="s">
        <v>37193</v>
      </c>
      <c r="I13716" t="s">
        <v>4</v>
      </c>
      <c r="J13716">
        <v>2.97</v>
      </c>
      <c r="M13716">
        <v>2.97</v>
      </c>
      <c r="N13716">
        <f t="shared" si="214"/>
        <v>0</v>
      </c>
    </row>
    <row r="13717" spans="1:14" x14ac:dyDescent="0.2">
      <c r="A13717" t="s">
        <v>13806</v>
      </c>
      <c r="B13717" t="s">
        <v>37194</v>
      </c>
      <c r="I13717" t="s">
        <v>4</v>
      </c>
      <c r="J13717">
        <v>4.42</v>
      </c>
      <c r="M13717">
        <v>4.42</v>
      </c>
      <c r="N13717">
        <f t="shared" si="214"/>
        <v>0</v>
      </c>
    </row>
    <row r="13718" spans="1:14" x14ac:dyDescent="0.2">
      <c r="A13718" t="s">
        <v>13807</v>
      </c>
      <c r="B13718" t="s">
        <v>37194</v>
      </c>
      <c r="I13718" t="s">
        <v>4</v>
      </c>
      <c r="J13718">
        <v>4.1399999999999997</v>
      </c>
      <c r="M13718">
        <v>4.1399999999999997</v>
      </c>
      <c r="N13718">
        <f t="shared" si="214"/>
        <v>0</v>
      </c>
    </row>
    <row r="13719" spans="1:14" x14ac:dyDescent="0.2">
      <c r="A13719" t="s">
        <v>13808</v>
      </c>
      <c r="B13719" t="s">
        <v>37195</v>
      </c>
      <c r="I13719" t="s">
        <v>4</v>
      </c>
      <c r="J13719">
        <v>5.88</v>
      </c>
      <c r="M13719">
        <v>5.88</v>
      </c>
      <c r="N13719">
        <f t="shared" si="214"/>
        <v>0</v>
      </c>
    </row>
    <row r="13720" spans="1:14" x14ac:dyDescent="0.2">
      <c r="A13720" t="s">
        <v>13809</v>
      </c>
      <c r="B13720" t="s">
        <v>37195</v>
      </c>
      <c r="I13720" t="s">
        <v>4</v>
      </c>
      <c r="J13720">
        <v>5.54</v>
      </c>
      <c r="M13720">
        <v>5.54</v>
      </c>
      <c r="N13720">
        <f t="shared" si="214"/>
        <v>0</v>
      </c>
    </row>
    <row r="13721" spans="1:14" x14ac:dyDescent="0.2">
      <c r="A13721" t="s">
        <v>13810</v>
      </c>
      <c r="B13721" t="s">
        <v>37196</v>
      </c>
      <c r="I13721" t="s">
        <v>4</v>
      </c>
      <c r="J13721">
        <v>7.93</v>
      </c>
      <c r="M13721">
        <v>7.93</v>
      </c>
      <c r="N13721">
        <f t="shared" si="214"/>
        <v>0</v>
      </c>
    </row>
    <row r="13722" spans="1:14" x14ac:dyDescent="0.2">
      <c r="A13722" t="s">
        <v>13811</v>
      </c>
      <c r="B13722" t="s">
        <v>37196</v>
      </c>
      <c r="I13722" t="s">
        <v>4</v>
      </c>
      <c r="J13722">
        <v>7.53</v>
      </c>
      <c r="M13722">
        <v>7.53</v>
      </c>
      <c r="N13722">
        <f t="shared" si="214"/>
        <v>0</v>
      </c>
    </row>
    <row r="13723" spans="1:14" x14ac:dyDescent="0.2">
      <c r="A13723" t="s">
        <v>13812</v>
      </c>
      <c r="B13723" t="s">
        <v>37197</v>
      </c>
      <c r="I13723" t="s">
        <v>4</v>
      </c>
      <c r="J13723">
        <v>10.85</v>
      </c>
      <c r="M13723">
        <v>10.85</v>
      </c>
      <c r="N13723">
        <f t="shared" si="214"/>
        <v>0</v>
      </c>
    </row>
    <row r="13724" spans="1:14" x14ac:dyDescent="0.2">
      <c r="A13724" t="s">
        <v>13813</v>
      </c>
      <c r="B13724" t="s">
        <v>37197</v>
      </c>
      <c r="I13724" t="s">
        <v>4</v>
      </c>
      <c r="J13724">
        <v>10.39</v>
      </c>
      <c r="M13724">
        <v>10.39</v>
      </c>
      <c r="N13724">
        <f t="shared" si="214"/>
        <v>0</v>
      </c>
    </row>
    <row r="13725" spans="1:14" x14ac:dyDescent="0.2">
      <c r="A13725" t="s">
        <v>13814</v>
      </c>
      <c r="B13725" t="s">
        <v>37198</v>
      </c>
      <c r="I13725" t="s">
        <v>4</v>
      </c>
      <c r="J13725">
        <v>15.34</v>
      </c>
      <c r="M13725">
        <v>15.34</v>
      </c>
      <c r="N13725">
        <f t="shared" si="214"/>
        <v>0</v>
      </c>
    </row>
    <row r="13726" spans="1:14" x14ac:dyDescent="0.2">
      <c r="A13726" t="s">
        <v>13815</v>
      </c>
      <c r="B13726" t="s">
        <v>37198</v>
      </c>
      <c r="I13726" t="s">
        <v>4</v>
      </c>
      <c r="J13726">
        <v>14.82</v>
      </c>
      <c r="M13726">
        <v>14.82</v>
      </c>
      <c r="N13726">
        <f t="shared" si="214"/>
        <v>0</v>
      </c>
    </row>
    <row r="13727" spans="1:14" x14ac:dyDescent="0.2">
      <c r="A13727" t="s">
        <v>13816</v>
      </c>
      <c r="B13727" t="s">
        <v>37199</v>
      </c>
      <c r="I13727" t="s">
        <v>4</v>
      </c>
      <c r="J13727">
        <v>22.21</v>
      </c>
      <c r="M13727">
        <v>22.21</v>
      </c>
      <c r="N13727">
        <f t="shared" si="214"/>
        <v>0</v>
      </c>
    </row>
    <row r="13728" spans="1:14" x14ac:dyDescent="0.2">
      <c r="A13728" t="s">
        <v>13817</v>
      </c>
      <c r="B13728" t="s">
        <v>37199</v>
      </c>
      <c r="I13728" t="s">
        <v>4</v>
      </c>
      <c r="J13728">
        <v>21.63</v>
      </c>
      <c r="M13728">
        <v>21.63</v>
      </c>
      <c r="N13728">
        <f t="shared" si="214"/>
        <v>0</v>
      </c>
    </row>
    <row r="13729" spans="1:14" x14ac:dyDescent="0.2">
      <c r="A13729" t="s">
        <v>13818</v>
      </c>
      <c r="B13729" t="s">
        <v>37200</v>
      </c>
      <c r="I13729" t="s">
        <v>4</v>
      </c>
      <c r="J13729">
        <v>31.2</v>
      </c>
      <c r="M13729">
        <v>31.2</v>
      </c>
      <c r="N13729">
        <f t="shared" si="214"/>
        <v>0</v>
      </c>
    </row>
    <row r="13730" spans="1:14" x14ac:dyDescent="0.2">
      <c r="A13730" t="s">
        <v>13819</v>
      </c>
      <c r="B13730" t="s">
        <v>37200</v>
      </c>
      <c r="I13730" t="s">
        <v>4</v>
      </c>
      <c r="J13730">
        <v>30.34</v>
      </c>
      <c r="M13730">
        <v>30.34</v>
      </c>
      <c r="N13730">
        <f t="shared" si="214"/>
        <v>0</v>
      </c>
    </row>
    <row r="13731" spans="1:14" x14ac:dyDescent="0.2">
      <c r="A13731" t="s">
        <v>13820</v>
      </c>
      <c r="B13731" t="s">
        <v>37201</v>
      </c>
      <c r="I13731" t="s">
        <v>4</v>
      </c>
      <c r="J13731">
        <v>43.75</v>
      </c>
      <c r="M13731">
        <v>43.75</v>
      </c>
      <c r="N13731">
        <f t="shared" si="214"/>
        <v>0</v>
      </c>
    </row>
    <row r="13732" spans="1:14" x14ac:dyDescent="0.2">
      <c r="A13732" t="s">
        <v>13821</v>
      </c>
      <c r="B13732" t="s">
        <v>37201</v>
      </c>
      <c r="I13732" t="s">
        <v>4</v>
      </c>
      <c r="J13732">
        <v>42.6</v>
      </c>
      <c r="M13732">
        <v>42.6</v>
      </c>
      <c r="N13732">
        <f t="shared" si="214"/>
        <v>0</v>
      </c>
    </row>
    <row r="13733" spans="1:14" x14ac:dyDescent="0.2">
      <c r="A13733" t="s">
        <v>13822</v>
      </c>
      <c r="B13733" t="s">
        <v>37202</v>
      </c>
      <c r="I13733" t="s">
        <v>4</v>
      </c>
      <c r="J13733">
        <v>59.86</v>
      </c>
      <c r="M13733">
        <v>59.86</v>
      </c>
      <c r="N13733">
        <f t="shared" si="214"/>
        <v>0</v>
      </c>
    </row>
    <row r="13734" spans="1:14" x14ac:dyDescent="0.2">
      <c r="A13734" t="s">
        <v>13823</v>
      </c>
      <c r="B13734" t="s">
        <v>37202</v>
      </c>
      <c r="I13734" t="s">
        <v>4</v>
      </c>
      <c r="J13734">
        <v>58.42</v>
      </c>
      <c r="M13734">
        <v>58.42</v>
      </c>
      <c r="N13734">
        <f t="shared" si="214"/>
        <v>0</v>
      </c>
    </row>
    <row r="13735" spans="1:14" x14ac:dyDescent="0.2">
      <c r="A13735" t="s">
        <v>13824</v>
      </c>
      <c r="B13735" t="s">
        <v>37203</v>
      </c>
      <c r="I13735" t="s">
        <v>4</v>
      </c>
      <c r="J13735">
        <v>78.19</v>
      </c>
      <c r="M13735">
        <v>78.19</v>
      </c>
      <c r="N13735">
        <f t="shared" si="214"/>
        <v>0</v>
      </c>
    </row>
    <row r="13736" spans="1:14" x14ac:dyDescent="0.2">
      <c r="A13736" t="s">
        <v>13825</v>
      </c>
      <c r="B13736" t="s">
        <v>37203</v>
      </c>
      <c r="I13736" t="s">
        <v>4</v>
      </c>
      <c r="J13736">
        <v>76.459999999999994</v>
      </c>
      <c r="M13736">
        <v>76.459999999999994</v>
      </c>
      <c r="N13736">
        <f t="shared" si="214"/>
        <v>0</v>
      </c>
    </row>
    <row r="13737" spans="1:14" x14ac:dyDescent="0.2">
      <c r="A13737" t="s">
        <v>13826</v>
      </c>
      <c r="B13737" t="s">
        <v>37204</v>
      </c>
      <c r="I13737" t="s">
        <v>4</v>
      </c>
      <c r="J13737">
        <v>95.04</v>
      </c>
      <c r="M13737">
        <v>95.04</v>
      </c>
      <c r="N13737">
        <f t="shared" si="214"/>
        <v>0</v>
      </c>
    </row>
    <row r="13738" spans="1:14" x14ac:dyDescent="0.2">
      <c r="A13738" t="s">
        <v>13827</v>
      </c>
      <c r="B13738" t="s">
        <v>37204</v>
      </c>
      <c r="I13738" t="s">
        <v>4</v>
      </c>
      <c r="J13738">
        <v>93.03</v>
      </c>
      <c r="M13738">
        <v>93.03</v>
      </c>
      <c r="N13738">
        <f t="shared" si="214"/>
        <v>0</v>
      </c>
    </row>
    <row r="13739" spans="1:14" x14ac:dyDescent="0.2">
      <c r="A13739" t="s">
        <v>13828</v>
      </c>
      <c r="B13739" t="s">
        <v>37205</v>
      </c>
      <c r="I13739" t="s">
        <v>4</v>
      </c>
      <c r="J13739">
        <v>123.53</v>
      </c>
      <c r="M13739">
        <v>123.53</v>
      </c>
      <c r="N13739">
        <f t="shared" si="214"/>
        <v>0</v>
      </c>
    </row>
    <row r="13740" spans="1:14" x14ac:dyDescent="0.2">
      <c r="A13740" t="s">
        <v>13829</v>
      </c>
      <c r="B13740" t="s">
        <v>37205</v>
      </c>
      <c r="I13740" t="s">
        <v>4</v>
      </c>
      <c r="J13740">
        <v>121.23</v>
      </c>
      <c r="M13740">
        <v>121.23</v>
      </c>
      <c r="N13740">
        <f t="shared" si="214"/>
        <v>0</v>
      </c>
    </row>
    <row r="13741" spans="1:14" x14ac:dyDescent="0.2">
      <c r="A13741" t="s">
        <v>13830</v>
      </c>
      <c r="B13741" t="s">
        <v>37206</v>
      </c>
      <c r="I13741" t="s">
        <v>4</v>
      </c>
      <c r="J13741">
        <v>145.63999999999999</v>
      </c>
      <c r="M13741">
        <v>145.63999999999999</v>
      </c>
      <c r="N13741">
        <f t="shared" si="214"/>
        <v>0</v>
      </c>
    </row>
    <row r="13742" spans="1:14" x14ac:dyDescent="0.2">
      <c r="A13742" t="s">
        <v>13831</v>
      </c>
      <c r="B13742" t="s">
        <v>37206</v>
      </c>
      <c r="I13742" t="s">
        <v>4</v>
      </c>
      <c r="J13742">
        <v>143.05000000000001</v>
      </c>
      <c r="M13742">
        <v>143.05000000000001</v>
      </c>
      <c r="N13742">
        <f t="shared" si="214"/>
        <v>0</v>
      </c>
    </row>
    <row r="13743" spans="1:14" x14ac:dyDescent="0.2">
      <c r="A13743" t="s">
        <v>13832</v>
      </c>
      <c r="B13743" t="s">
        <v>37207</v>
      </c>
      <c r="I13743" t="s">
        <v>4</v>
      </c>
      <c r="J13743">
        <v>192.02</v>
      </c>
      <c r="M13743">
        <v>192.02</v>
      </c>
      <c r="N13743">
        <f t="shared" si="214"/>
        <v>0</v>
      </c>
    </row>
    <row r="13744" spans="1:14" x14ac:dyDescent="0.2">
      <c r="A13744" t="s">
        <v>13833</v>
      </c>
      <c r="B13744" t="s">
        <v>37207</v>
      </c>
      <c r="I13744" t="s">
        <v>4</v>
      </c>
      <c r="J13744">
        <v>189.15</v>
      </c>
      <c r="M13744">
        <v>189.15</v>
      </c>
      <c r="N13744">
        <f t="shared" si="214"/>
        <v>0</v>
      </c>
    </row>
    <row r="13745" spans="1:14" x14ac:dyDescent="0.2">
      <c r="A13745" t="s">
        <v>13834</v>
      </c>
      <c r="B13745" t="s">
        <v>37208</v>
      </c>
      <c r="I13745" t="s">
        <v>4</v>
      </c>
      <c r="J13745">
        <v>3.17</v>
      </c>
      <c r="M13745">
        <v>3.17</v>
      </c>
      <c r="N13745">
        <f t="shared" si="214"/>
        <v>0</v>
      </c>
    </row>
    <row r="13746" spans="1:14" x14ac:dyDescent="0.2">
      <c r="A13746" t="s">
        <v>13835</v>
      </c>
      <c r="B13746" t="s">
        <v>37208</v>
      </c>
      <c r="I13746" t="s">
        <v>4</v>
      </c>
      <c r="J13746">
        <v>2.94</v>
      </c>
      <c r="M13746">
        <v>2.94</v>
      </c>
      <c r="N13746">
        <f t="shared" si="214"/>
        <v>0</v>
      </c>
    </row>
    <row r="13747" spans="1:14" x14ac:dyDescent="0.2">
      <c r="A13747" t="s">
        <v>13836</v>
      </c>
      <c r="B13747" t="s">
        <v>37209</v>
      </c>
      <c r="I13747" t="s">
        <v>4</v>
      </c>
      <c r="J13747">
        <v>4.33</v>
      </c>
      <c r="M13747">
        <v>4.33</v>
      </c>
      <c r="N13747">
        <f t="shared" si="214"/>
        <v>0</v>
      </c>
    </row>
    <row r="13748" spans="1:14" x14ac:dyDescent="0.2">
      <c r="A13748" t="s">
        <v>13837</v>
      </c>
      <c r="B13748" t="s">
        <v>37209</v>
      </c>
      <c r="I13748" t="s">
        <v>4</v>
      </c>
      <c r="J13748">
        <v>4.05</v>
      </c>
      <c r="M13748">
        <v>4.05</v>
      </c>
      <c r="N13748">
        <f t="shared" si="214"/>
        <v>0</v>
      </c>
    </row>
    <row r="13749" spans="1:14" x14ac:dyDescent="0.2">
      <c r="A13749" t="s">
        <v>13838</v>
      </c>
      <c r="B13749" t="s">
        <v>37210</v>
      </c>
      <c r="I13749" t="s">
        <v>4</v>
      </c>
      <c r="J13749">
        <v>5.79</v>
      </c>
      <c r="M13749">
        <v>5.79</v>
      </c>
      <c r="N13749">
        <f t="shared" si="214"/>
        <v>0</v>
      </c>
    </row>
    <row r="13750" spans="1:14" x14ac:dyDescent="0.2">
      <c r="A13750" t="s">
        <v>13839</v>
      </c>
      <c r="B13750" t="s">
        <v>37210</v>
      </c>
      <c r="I13750" t="s">
        <v>4</v>
      </c>
      <c r="J13750">
        <v>5.44</v>
      </c>
      <c r="M13750">
        <v>5.44</v>
      </c>
      <c r="N13750">
        <f t="shared" si="214"/>
        <v>0</v>
      </c>
    </row>
    <row r="13751" spans="1:14" x14ac:dyDescent="0.2">
      <c r="A13751" t="s">
        <v>13840</v>
      </c>
      <c r="B13751" t="s">
        <v>37211</v>
      </c>
      <c r="I13751" t="s">
        <v>4</v>
      </c>
      <c r="J13751">
        <v>7.57</v>
      </c>
      <c r="M13751">
        <v>7.57</v>
      </c>
      <c r="N13751">
        <f t="shared" si="214"/>
        <v>0</v>
      </c>
    </row>
    <row r="13752" spans="1:14" x14ac:dyDescent="0.2">
      <c r="A13752" t="s">
        <v>13841</v>
      </c>
      <c r="B13752" t="s">
        <v>37211</v>
      </c>
      <c r="I13752" t="s">
        <v>4</v>
      </c>
      <c r="J13752">
        <v>7.16</v>
      </c>
      <c r="M13752">
        <v>7.16</v>
      </c>
      <c r="N13752">
        <f t="shared" si="214"/>
        <v>0</v>
      </c>
    </row>
    <row r="13753" spans="1:14" x14ac:dyDescent="0.2">
      <c r="A13753" t="s">
        <v>13842</v>
      </c>
      <c r="B13753" t="s">
        <v>37212</v>
      </c>
      <c r="I13753" t="s">
        <v>4</v>
      </c>
      <c r="J13753">
        <v>10.61</v>
      </c>
      <c r="M13753">
        <v>10.61</v>
      </c>
      <c r="N13753">
        <f t="shared" si="214"/>
        <v>0</v>
      </c>
    </row>
    <row r="13754" spans="1:14" x14ac:dyDescent="0.2">
      <c r="A13754" t="s">
        <v>13843</v>
      </c>
      <c r="B13754" t="s">
        <v>37212</v>
      </c>
      <c r="I13754" t="s">
        <v>4</v>
      </c>
      <c r="J13754">
        <v>10.15</v>
      </c>
      <c r="M13754">
        <v>10.15</v>
      </c>
      <c r="N13754">
        <f t="shared" si="214"/>
        <v>0</v>
      </c>
    </row>
    <row r="13755" spans="1:14" x14ac:dyDescent="0.2">
      <c r="A13755" t="s">
        <v>13844</v>
      </c>
      <c r="B13755" t="s">
        <v>37213</v>
      </c>
      <c r="I13755" t="s">
        <v>4</v>
      </c>
      <c r="J13755">
        <v>15.4</v>
      </c>
      <c r="M13755">
        <v>15.4</v>
      </c>
      <c r="N13755">
        <f t="shared" si="214"/>
        <v>0</v>
      </c>
    </row>
    <row r="13756" spans="1:14" x14ac:dyDescent="0.2">
      <c r="A13756" t="s">
        <v>13845</v>
      </c>
      <c r="B13756" t="s">
        <v>37213</v>
      </c>
      <c r="I13756" t="s">
        <v>4</v>
      </c>
      <c r="J13756">
        <v>14.88</v>
      </c>
      <c r="M13756">
        <v>14.88</v>
      </c>
      <c r="N13756">
        <f t="shared" si="214"/>
        <v>0</v>
      </c>
    </row>
    <row r="13757" spans="1:14" x14ac:dyDescent="0.2">
      <c r="A13757" t="s">
        <v>13846</v>
      </c>
      <c r="B13757" t="s">
        <v>37214</v>
      </c>
      <c r="I13757" t="s">
        <v>4</v>
      </c>
      <c r="J13757">
        <v>22.22</v>
      </c>
      <c r="M13757">
        <v>22.22</v>
      </c>
      <c r="N13757">
        <f t="shared" si="214"/>
        <v>0</v>
      </c>
    </row>
    <row r="13758" spans="1:14" x14ac:dyDescent="0.2">
      <c r="A13758" t="s">
        <v>13847</v>
      </c>
      <c r="B13758" t="s">
        <v>37214</v>
      </c>
      <c r="I13758" t="s">
        <v>4</v>
      </c>
      <c r="J13758">
        <v>21.65</v>
      </c>
      <c r="M13758">
        <v>21.65</v>
      </c>
      <c r="N13758">
        <f t="shared" si="214"/>
        <v>0</v>
      </c>
    </row>
    <row r="13759" spans="1:14" x14ac:dyDescent="0.2">
      <c r="A13759" t="s">
        <v>13848</v>
      </c>
      <c r="B13759" t="s">
        <v>37215</v>
      </c>
      <c r="I13759" t="s">
        <v>4</v>
      </c>
      <c r="J13759">
        <v>30.98</v>
      </c>
      <c r="M13759">
        <v>30.98</v>
      </c>
      <c r="N13759">
        <f t="shared" si="214"/>
        <v>0</v>
      </c>
    </row>
    <row r="13760" spans="1:14" x14ac:dyDescent="0.2">
      <c r="A13760" t="s">
        <v>13849</v>
      </c>
      <c r="B13760" t="s">
        <v>37215</v>
      </c>
      <c r="I13760" t="s">
        <v>4</v>
      </c>
      <c r="J13760">
        <v>30.12</v>
      </c>
      <c r="M13760">
        <v>30.12</v>
      </c>
      <c r="N13760">
        <f t="shared" si="214"/>
        <v>0</v>
      </c>
    </row>
    <row r="13761" spans="1:14" x14ac:dyDescent="0.2">
      <c r="A13761" t="s">
        <v>13850</v>
      </c>
      <c r="B13761" t="s">
        <v>37216</v>
      </c>
      <c r="I13761" t="s">
        <v>4</v>
      </c>
      <c r="J13761">
        <v>42.89</v>
      </c>
      <c r="M13761">
        <v>42.89</v>
      </c>
      <c r="N13761">
        <f t="shared" si="214"/>
        <v>0</v>
      </c>
    </row>
    <row r="13762" spans="1:14" x14ac:dyDescent="0.2">
      <c r="A13762" t="s">
        <v>13851</v>
      </c>
      <c r="B13762" t="s">
        <v>37216</v>
      </c>
      <c r="I13762" t="s">
        <v>4</v>
      </c>
      <c r="J13762">
        <v>41.74</v>
      </c>
      <c r="M13762">
        <v>41.74</v>
      </c>
      <c r="N13762">
        <f t="shared" si="214"/>
        <v>0</v>
      </c>
    </row>
    <row r="13763" spans="1:14" x14ac:dyDescent="0.2">
      <c r="A13763" t="s">
        <v>13852</v>
      </c>
      <c r="B13763" t="s">
        <v>37217</v>
      </c>
      <c r="I13763" t="s">
        <v>4</v>
      </c>
      <c r="J13763">
        <v>59.5</v>
      </c>
      <c r="M13763">
        <v>59.5</v>
      </c>
      <c r="N13763">
        <f t="shared" si="214"/>
        <v>0</v>
      </c>
    </row>
    <row r="13764" spans="1:14" x14ac:dyDescent="0.2">
      <c r="A13764" t="s">
        <v>13853</v>
      </c>
      <c r="B13764" t="s">
        <v>37217</v>
      </c>
      <c r="I13764" t="s">
        <v>4</v>
      </c>
      <c r="J13764">
        <v>58.06</v>
      </c>
      <c r="M13764">
        <v>58.06</v>
      </c>
      <c r="N13764">
        <f t="shared" ref="N13764:N13827" si="215">J13764-M13764</f>
        <v>0</v>
      </c>
    </row>
    <row r="13765" spans="1:14" x14ac:dyDescent="0.2">
      <c r="A13765" t="s">
        <v>13854</v>
      </c>
      <c r="B13765" t="s">
        <v>37218</v>
      </c>
      <c r="I13765" t="s">
        <v>4</v>
      </c>
      <c r="J13765">
        <v>77.14</v>
      </c>
      <c r="M13765">
        <v>77.14</v>
      </c>
      <c r="N13765">
        <f t="shared" si="215"/>
        <v>0</v>
      </c>
    </row>
    <row r="13766" spans="1:14" x14ac:dyDescent="0.2">
      <c r="A13766" t="s">
        <v>13855</v>
      </c>
      <c r="B13766" t="s">
        <v>37218</v>
      </c>
      <c r="I13766" t="s">
        <v>4</v>
      </c>
      <c r="J13766">
        <v>75.42</v>
      </c>
      <c r="M13766">
        <v>75.42</v>
      </c>
      <c r="N13766">
        <f t="shared" si="215"/>
        <v>0</v>
      </c>
    </row>
    <row r="13767" spans="1:14" x14ac:dyDescent="0.2">
      <c r="A13767" t="s">
        <v>13856</v>
      </c>
      <c r="B13767" t="s">
        <v>37219</v>
      </c>
      <c r="I13767" t="s">
        <v>4</v>
      </c>
      <c r="J13767">
        <v>95.85</v>
      </c>
      <c r="M13767">
        <v>95.85</v>
      </c>
      <c r="N13767">
        <f t="shared" si="215"/>
        <v>0</v>
      </c>
    </row>
    <row r="13768" spans="1:14" x14ac:dyDescent="0.2">
      <c r="A13768" t="s">
        <v>13857</v>
      </c>
      <c r="B13768" t="s">
        <v>37219</v>
      </c>
      <c r="I13768" t="s">
        <v>4</v>
      </c>
      <c r="J13768">
        <v>93.84</v>
      </c>
      <c r="M13768">
        <v>93.84</v>
      </c>
      <c r="N13768">
        <f t="shared" si="215"/>
        <v>0</v>
      </c>
    </row>
    <row r="13769" spans="1:14" x14ac:dyDescent="0.2">
      <c r="A13769" t="s">
        <v>13858</v>
      </c>
      <c r="B13769" t="s">
        <v>37220</v>
      </c>
      <c r="I13769" t="s">
        <v>4</v>
      </c>
      <c r="J13769">
        <v>119.21</v>
      </c>
      <c r="M13769">
        <v>119.21</v>
      </c>
      <c r="N13769">
        <f t="shared" si="215"/>
        <v>0</v>
      </c>
    </row>
    <row r="13770" spans="1:14" x14ac:dyDescent="0.2">
      <c r="A13770" t="s">
        <v>13859</v>
      </c>
      <c r="B13770" t="s">
        <v>37220</v>
      </c>
      <c r="I13770" t="s">
        <v>4</v>
      </c>
      <c r="J13770">
        <v>116.91</v>
      </c>
      <c r="M13770">
        <v>116.91</v>
      </c>
      <c r="N13770">
        <f t="shared" si="215"/>
        <v>0</v>
      </c>
    </row>
    <row r="13771" spans="1:14" x14ac:dyDescent="0.2">
      <c r="A13771" t="s">
        <v>13860</v>
      </c>
      <c r="B13771" t="s">
        <v>37221</v>
      </c>
      <c r="I13771" t="s">
        <v>4</v>
      </c>
      <c r="J13771">
        <v>141.6</v>
      </c>
      <c r="M13771">
        <v>141.6</v>
      </c>
      <c r="N13771">
        <f t="shared" si="215"/>
        <v>0</v>
      </c>
    </row>
    <row r="13772" spans="1:14" x14ac:dyDescent="0.2">
      <c r="A13772" t="s">
        <v>13861</v>
      </c>
      <c r="B13772" t="s">
        <v>37221</v>
      </c>
      <c r="I13772" t="s">
        <v>4</v>
      </c>
      <c r="J13772">
        <v>139.01</v>
      </c>
      <c r="M13772">
        <v>139.01</v>
      </c>
      <c r="N13772">
        <f t="shared" si="215"/>
        <v>0</v>
      </c>
    </row>
    <row r="13773" spans="1:14" x14ac:dyDescent="0.2">
      <c r="A13773" t="s">
        <v>13862</v>
      </c>
      <c r="B13773" t="s">
        <v>37222</v>
      </c>
      <c r="I13773" t="s">
        <v>4</v>
      </c>
      <c r="J13773">
        <v>187.23</v>
      </c>
      <c r="M13773">
        <v>187.23</v>
      </c>
      <c r="N13773">
        <f t="shared" si="215"/>
        <v>0</v>
      </c>
    </row>
    <row r="13774" spans="1:14" x14ac:dyDescent="0.2">
      <c r="A13774" t="s">
        <v>13863</v>
      </c>
      <c r="B13774" t="s">
        <v>37222</v>
      </c>
      <c r="I13774" t="s">
        <v>4</v>
      </c>
      <c r="J13774">
        <v>184.36</v>
      </c>
      <c r="M13774">
        <v>184.36</v>
      </c>
      <c r="N13774">
        <f t="shared" si="215"/>
        <v>0</v>
      </c>
    </row>
    <row r="13775" spans="1:14" x14ac:dyDescent="0.2">
      <c r="A13775" t="s">
        <v>13864</v>
      </c>
      <c r="B13775" t="s">
        <v>37223</v>
      </c>
      <c r="I13775" t="s">
        <v>4</v>
      </c>
      <c r="J13775">
        <v>226.92</v>
      </c>
      <c r="M13775">
        <v>226.92</v>
      </c>
      <c r="N13775">
        <f t="shared" si="215"/>
        <v>0</v>
      </c>
    </row>
    <row r="13776" spans="1:14" x14ac:dyDescent="0.2">
      <c r="A13776" t="s">
        <v>13865</v>
      </c>
      <c r="B13776" t="s">
        <v>37223</v>
      </c>
      <c r="I13776" t="s">
        <v>4</v>
      </c>
      <c r="J13776">
        <v>223.76</v>
      </c>
      <c r="M13776">
        <v>223.76</v>
      </c>
      <c r="N13776">
        <f t="shared" si="215"/>
        <v>0</v>
      </c>
    </row>
    <row r="13777" spans="1:14" x14ac:dyDescent="0.2">
      <c r="A13777" t="s">
        <v>13866</v>
      </c>
      <c r="B13777" t="s">
        <v>37224</v>
      </c>
      <c r="I13777" t="s">
        <v>4</v>
      </c>
      <c r="J13777">
        <v>4.9000000000000004</v>
      </c>
      <c r="M13777">
        <v>4.9000000000000004</v>
      </c>
      <c r="N13777">
        <f t="shared" si="215"/>
        <v>0</v>
      </c>
    </row>
    <row r="13778" spans="1:14" x14ac:dyDescent="0.2">
      <c r="A13778" t="s">
        <v>13867</v>
      </c>
      <c r="B13778" t="s">
        <v>37224</v>
      </c>
      <c r="I13778" t="s">
        <v>4</v>
      </c>
      <c r="J13778">
        <v>4.6100000000000003</v>
      </c>
      <c r="M13778">
        <v>4.6100000000000003</v>
      </c>
      <c r="N13778">
        <f t="shared" si="215"/>
        <v>0</v>
      </c>
    </row>
    <row r="13779" spans="1:14" x14ac:dyDescent="0.2">
      <c r="A13779" t="s">
        <v>13868</v>
      </c>
      <c r="B13779" t="s">
        <v>37225</v>
      </c>
      <c r="I13779" t="s">
        <v>4</v>
      </c>
      <c r="J13779">
        <v>7.12</v>
      </c>
      <c r="M13779">
        <v>7.12</v>
      </c>
      <c r="N13779">
        <f t="shared" si="215"/>
        <v>0</v>
      </c>
    </row>
    <row r="13780" spans="1:14" x14ac:dyDescent="0.2">
      <c r="A13780" t="s">
        <v>13869</v>
      </c>
      <c r="B13780" t="s">
        <v>37225</v>
      </c>
      <c r="I13780" t="s">
        <v>4</v>
      </c>
      <c r="J13780">
        <v>6.77</v>
      </c>
      <c r="M13780">
        <v>6.77</v>
      </c>
      <c r="N13780">
        <f t="shared" si="215"/>
        <v>0</v>
      </c>
    </row>
    <row r="13781" spans="1:14" x14ac:dyDescent="0.2">
      <c r="A13781" t="s">
        <v>13870</v>
      </c>
      <c r="B13781" t="s">
        <v>37226</v>
      </c>
      <c r="I13781" t="s">
        <v>4</v>
      </c>
      <c r="J13781">
        <v>11.11</v>
      </c>
      <c r="M13781">
        <v>11.11</v>
      </c>
      <c r="N13781">
        <f t="shared" si="215"/>
        <v>0</v>
      </c>
    </row>
    <row r="13782" spans="1:14" x14ac:dyDescent="0.2">
      <c r="A13782" t="s">
        <v>13871</v>
      </c>
      <c r="B13782" t="s">
        <v>37226</v>
      </c>
      <c r="I13782" t="s">
        <v>4</v>
      </c>
      <c r="J13782">
        <v>10.59</v>
      </c>
      <c r="M13782">
        <v>10.59</v>
      </c>
      <c r="N13782">
        <f t="shared" si="215"/>
        <v>0</v>
      </c>
    </row>
    <row r="13783" spans="1:14" x14ac:dyDescent="0.2">
      <c r="A13783" t="s">
        <v>13872</v>
      </c>
      <c r="B13783" t="s">
        <v>37227</v>
      </c>
      <c r="I13783" t="s">
        <v>4</v>
      </c>
      <c r="J13783">
        <v>3.78</v>
      </c>
      <c r="M13783">
        <v>3.78</v>
      </c>
      <c r="N13783">
        <f t="shared" si="215"/>
        <v>0</v>
      </c>
    </row>
    <row r="13784" spans="1:14" x14ac:dyDescent="0.2">
      <c r="A13784" t="s">
        <v>13873</v>
      </c>
      <c r="B13784" t="s">
        <v>37227</v>
      </c>
      <c r="I13784" t="s">
        <v>4</v>
      </c>
      <c r="J13784">
        <v>3.5</v>
      </c>
      <c r="M13784">
        <v>3.5</v>
      </c>
      <c r="N13784">
        <f t="shared" si="215"/>
        <v>0</v>
      </c>
    </row>
    <row r="13785" spans="1:14" x14ac:dyDescent="0.2">
      <c r="A13785" t="s">
        <v>13874</v>
      </c>
      <c r="B13785" t="s">
        <v>37228</v>
      </c>
      <c r="I13785" t="s">
        <v>4</v>
      </c>
      <c r="J13785">
        <v>5.1100000000000003</v>
      </c>
      <c r="M13785">
        <v>5.1100000000000003</v>
      </c>
      <c r="N13785">
        <f t="shared" si="215"/>
        <v>0</v>
      </c>
    </row>
    <row r="13786" spans="1:14" x14ac:dyDescent="0.2">
      <c r="A13786" t="s">
        <v>13875</v>
      </c>
      <c r="B13786" t="s">
        <v>37228</v>
      </c>
      <c r="I13786" t="s">
        <v>4</v>
      </c>
      <c r="J13786">
        <v>4.82</v>
      </c>
      <c r="M13786">
        <v>4.82</v>
      </c>
      <c r="N13786">
        <f t="shared" si="215"/>
        <v>0</v>
      </c>
    </row>
    <row r="13787" spans="1:14" x14ac:dyDescent="0.2">
      <c r="A13787" t="s">
        <v>13876</v>
      </c>
      <c r="B13787" t="s">
        <v>37229</v>
      </c>
      <c r="I13787" t="s">
        <v>4</v>
      </c>
      <c r="J13787">
        <v>44.22</v>
      </c>
      <c r="M13787">
        <v>44.22</v>
      </c>
      <c r="N13787">
        <f t="shared" si="215"/>
        <v>0</v>
      </c>
    </row>
    <row r="13788" spans="1:14" x14ac:dyDescent="0.2">
      <c r="A13788" t="s">
        <v>13877</v>
      </c>
      <c r="B13788" t="s">
        <v>37229</v>
      </c>
      <c r="I13788" t="s">
        <v>4</v>
      </c>
      <c r="J13788">
        <v>43.64</v>
      </c>
      <c r="M13788">
        <v>43.64</v>
      </c>
      <c r="N13788">
        <f t="shared" si="215"/>
        <v>0</v>
      </c>
    </row>
    <row r="13789" spans="1:14" x14ac:dyDescent="0.2">
      <c r="A13789" t="s">
        <v>13878</v>
      </c>
      <c r="B13789" t="s">
        <v>37230</v>
      </c>
      <c r="I13789" t="s">
        <v>4</v>
      </c>
      <c r="J13789">
        <v>56.17</v>
      </c>
      <c r="M13789">
        <v>56.17</v>
      </c>
      <c r="N13789">
        <f t="shared" si="215"/>
        <v>0</v>
      </c>
    </row>
    <row r="13790" spans="1:14" x14ac:dyDescent="0.2">
      <c r="A13790" t="s">
        <v>13879</v>
      </c>
      <c r="B13790" t="s">
        <v>37230</v>
      </c>
      <c r="I13790" t="s">
        <v>4</v>
      </c>
      <c r="J13790">
        <v>55.31</v>
      </c>
      <c r="M13790">
        <v>55.31</v>
      </c>
      <c r="N13790">
        <f t="shared" si="215"/>
        <v>0</v>
      </c>
    </row>
    <row r="13791" spans="1:14" x14ac:dyDescent="0.2">
      <c r="A13791" t="s">
        <v>13880</v>
      </c>
      <c r="B13791" t="s">
        <v>37231</v>
      </c>
      <c r="I13791" t="s">
        <v>4</v>
      </c>
      <c r="J13791">
        <v>71.75</v>
      </c>
      <c r="M13791">
        <v>71.75</v>
      </c>
      <c r="N13791">
        <f t="shared" si="215"/>
        <v>0</v>
      </c>
    </row>
    <row r="13792" spans="1:14" x14ac:dyDescent="0.2">
      <c r="A13792" t="s">
        <v>13881</v>
      </c>
      <c r="B13792" t="s">
        <v>37231</v>
      </c>
      <c r="I13792" t="s">
        <v>4</v>
      </c>
      <c r="J13792">
        <v>70.599999999999994</v>
      </c>
      <c r="M13792">
        <v>70.599999999999994</v>
      </c>
      <c r="N13792">
        <f t="shared" si="215"/>
        <v>0</v>
      </c>
    </row>
    <row r="13793" spans="1:14" x14ac:dyDescent="0.2">
      <c r="A13793" t="s">
        <v>28119</v>
      </c>
      <c r="B13793" t="s">
        <v>37232</v>
      </c>
      <c r="I13793" t="s">
        <v>4</v>
      </c>
      <c r="J13793">
        <v>95.63</v>
      </c>
      <c r="M13793">
        <v>95.63</v>
      </c>
      <c r="N13793">
        <f t="shared" si="215"/>
        <v>0</v>
      </c>
    </row>
    <row r="13794" spans="1:14" x14ac:dyDescent="0.2">
      <c r="A13794" t="s">
        <v>28120</v>
      </c>
      <c r="B13794" t="s">
        <v>37232</v>
      </c>
      <c r="I13794" t="s">
        <v>4</v>
      </c>
      <c r="J13794">
        <v>94.2</v>
      </c>
      <c r="M13794">
        <v>94.2</v>
      </c>
      <c r="N13794">
        <f t="shared" si="215"/>
        <v>0</v>
      </c>
    </row>
    <row r="13795" spans="1:14" x14ac:dyDescent="0.2">
      <c r="A13795" t="s">
        <v>13882</v>
      </c>
      <c r="B13795" t="s">
        <v>37233</v>
      </c>
      <c r="I13795" t="s">
        <v>4</v>
      </c>
      <c r="J13795">
        <v>28.5</v>
      </c>
      <c r="M13795">
        <v>28.5</v>
      </c>
      <c r="N13795">
        <f t="shared" si="215"/>
        <v>0</v>
      </c>
    </row>
    <row r="13796" spans="1:14" x14ac:dyDescent="0.2">
      <c r="A13796" t="s">
        <v>13883</v>
      </c>
      <c r="B13796" t="s">
        <v>37233</v>
      </c>
      <c r="I13796" t="s">
        <v>4</v>
      </c>
      <c r="J13796">
        <v>27.06</v>
      </c>
      <c r="M13796">
        <v>27.06</v>
      </c>
      <c r="N13796">
        <f t="shared" si="215"/>
        <v>0</v>
      </c>
    </row>
    <row r="13797" spans="1:14" x14ac:dyDescent="0.2">
      <c r="A13797" t="s">
        <v>13884</v>
      </c>
      <c r="B13797" t="s">
        <v>37234</v>
      </c>
      <c r="I13797" t="s">
        <v>4</v>
      </c>
      <c r="J13797">
        <v>34.85</v>
      </c>
      <c r="M13797">
        <v>34.85</v>
      </c>
      <c r="N13797">
        <f t="shared" si="215"/>
        <v>0</v>
      </c>
    </row>
    <row r="13798" spans="1:14" x14ac:dyDescent="0.2">
      <c r="A13798" t="s">
        <v>13885</v>
      </c>
      <c r="B13798" t="s">
        <v>37234</v>
      </c>
      <c r="I13798" t="s">
        <v>4</v>
      </c>
      <c r="J13798">
        <v>33.11</v>
      </c>
      <c r="M13798">
        <v>33.11</v>
      </c>
      <c r="N13798">
        <f t="shared" si="215"/>
        <v>0</v>
      </c>
    </row>
    <row r="13799" spans="1:14" x14ac:dyDescent="0.2">
      <c r="A13799" t="s">
        <v>13886</v>
      </c>
      <c r="B13799" t="s">
        <v>37235</v>
      </c>
      <c r="I13799" t="s">
        <v>4</v>
      </c>
      <c r="J13799">
        <v>41.04</v>
      </c>
      <c r="M13799">
        <v>41.04</v>
      </c>
      <c r="N13799">
        <f t="shared" si="215"/>
        <v>0</v>
      </c>
    </row>
    <row r="13800" spans="1:14" x14ac:dyDescent="0.2">
      <c r="A13800" t="s">
        <v>13887</v>
      </c>
      <c r="B13800" t="s">
        <v>37235</v>
      </c>
      <c r="I13800" t="s">
        <v>4</v>
      </c>
      <c r="J13800">
        <v>39.299999999999997</v>
      </c>
      <c r="M13800">
        <v>39.299999999999997</v>
      </c>
      <c r="N13800">
        <f t="shared" si="215"/>
        <v>0</v>
      </c>
    </row>
    <row r="13801" spans="1:14" x14ac:dyDescent="0.2">
      <c r="A13801" t="s">
        <v>13888</v>
      </c>
      <c r="B13801" t="s">
        <v>37236</v>
      </c>
      <c r="I13801" t="s">
        <v>4</v>
      </c>
      <c r="J13801">
        <v>47.92</v>
      </c>
      <c r="M13801">
        <v>47.92</v>
      </c>
      <c r="N13801">
        <f t="shared" si="215"/>
        <v>0</v>
      </c>
    </row>
    <row r="13802" spans="1:14" x14ac:dyDescent="0.2">
      <c r="A13802" t="s">
        <v>13889</v>
      </c>
      <c r="B13802" t="s">
        <v>37236</v>
      </c>
      <c r="I13802" t="s">
        <v>4</v>
      </c>
      <c r="J13802">
        <v>46.18</v>
      </c>
      <c r="M13802">
        <v>46.18</v>
      </c>
      <c r="N13802">
        <f t="shared" si="215"/>
        <v>0</v>
      </c>
    </row>
    <row r="13803" spans="1:14" x14ac:dyDescent="0.2">
      <c r="A13803" t="s">
        <v>13890</v>
      </c>
      <c r="B13803" t="s">
        <v>37237</v>
      </c>
      <c r="I13803" t="s">
        <v>4</v>
      </c>
      <c r="J13803">
        <v>1.04</v>
      </c>
      <c r="M13803">
        <v>1.04</v>
      </c>
      <c r="N13803">
        <f t="shared" si="215"/>
        <v>0</v>
      </c>
    </row>
    <row r="13804" spans="1:14" x14ac:dyDescent="0.2">
      <c r="A13804" t="s">
        <v>13891</v>
      </c>
      <c r="B13804" t="s">
        <v>37237</v>
      </c>
      <c r="I13804" t="s">
        <v>4</v>
      </c>
      <c r="J13804">
        <v>0.99</v>
      </c>
      <c r="M13804">
        <v>0.99</v>
      </c>
      <c r="N13804">
        <f t="shared" si="215"/>
        <v>0</v>
      </c>
    </row>
    <row r="13805" spans="1:14" x14ac:dyDescent="0.2">
      <c r="A13805" t="s">
        <v>13892</v>
      </c>
      <c r="B13805" t="s">
        <v>37238</v>
      </c>
      <c r="I13805" t="s">
        <v>4</v>
      </c>
      <c r="J13805">
        <v>1.47</v>
      </c>
      <c r="M13805">
        <v>1.47</v>
      </c>
      <c r="N13805">
        <f t="shared" si="215"/>
        <v>0</v>
      </c>
    </row>
    <row r="13806" spans="1:14" x14ac:dyDescent="0.2">
      <c r="A13806" t="s">
        <v>13893</v>
      </c>
      <c r="B13806" t="s">
        <v>37238</v>
      </c>
      <c r="I13806" t="s">
        <v>4</v>
      </c>
      <c r="J13806">
        <v>1.41</v>
      </c>
      <c r="M13806">
        <v>1.41</v>
      </c>
      <c r="N13806">
        <f t="shared" si="215"/>
        <v>0</v>
      </c>
    </row>
    <row r="13807" spans="1:14" x14ac:dyDescent="0.2">
      <c r="A13807" t="s">
        <v>13894</v>
      </c>
      <c r="B13807" t="s">
        <v>37239</v>
      </c>
      <c r="I13807" t="s">
        <v>4</v>
      </c>
      <c r="J13807">
        <v>2.2000000000000002</v>
      </c>
      <c r="M13807">
        <v>2.2000000000000002</v>
      </c>
      <c r="N13807">
        <f t="shared" si="215"/>
        <v>0</v>
      </c>
    </row>
    <row r="13808" spans="1:14" x14ac:dyDescent="0.2">
      <c r="A13808" t="s">
        <v>13895</v>
      </c>
      <c r="B13808" t="s">
        <v>37239</v>
      </c>
      <c r="I13808" t="s">
        <v>4</v>
      </c>
      <c r="J13808">
        <v>2.15</v>
      </c>
      <c r="M13808">
        <v>2.15</v>
      </c>
      <c r="N13808">
        <f t="shared" si="215"/>
        <v>0</v>
      </c>
    </row>
    <row r="13809" spans="1:14" x14ac:dyDescent="0.2">
      <c r="A13809" t="s">
        <v>13896</v>
      </c>
      <c r="B13809" t="s">
        <v>37240</v>
      </c>
      <c r="I13809" t="s">
        <v>4</v>
      </c>
      <c r="J13809">
        <v>3.34</v>
      </c>
      <c r="M13809">
        <v>3.34</v>
      </c>
      <c r="N13809">
        <f t="shared" si="215"/>
        <v>0</v>
      </c>
    </row>
    <row r="13810" spans="1:14" x14ac:dyDescent="0.2">
      <c r="A13810" t="s">
        <v>13897</v>
      </c>
      <c r="B13810" t="s">
        <v>37240</v>
      </c>
      <c r="I13810" t="s">
        <v>4</v>
      </c>
      <c r="J13810">
        <v>3.26</v>
      </c>
      <c r="M13810">
        <v>3.26</v>
      </c>
      <c r="N13810">
        <f t="shared" si="215"/>
        <v>0</v>
      </c>
    </row>
    <row r="13811" spans="1:14" x14ac:dyDescent="0.2">
      <c r="A13811" t="s">
        <v>13898</v>
      </c>
      <c r="B13811" t="s">
        <v>37241</v>
      </c>
      <c r="I13811" t="s">
        <v>4</v>
      </c>
      <c r="J13811">
        <v>5.1100000000000003</v>
      </c>
      <c r="M13811">
        <v>5.1100000000000003</v>
      </c>
      <c r="N13811">
        <f t="shared" si="215"/>
        <v>0</v>
      </c>
    </row>
    <row r="13812" spans="1:14" x14ac:dyDescent="0.2">
      <c r="A13812" t="s">
        <v>13899</v>
      </c>
      <c r="B13812" t="s">
        <v>37241</v>
      </c>
      <c r="I13812" t="s">
        <v>4</v>
      </c>
      <c r="J13812">
        <v>4.99</v>
      </c>
      <c r="M13812">
        <v>4.99</v>
      </c>
      <c r="N13812">
        <f t="shared" si="215"/>
        <v>0</v>
      </c>
    </row>
    <row r="13813" spans="1:14" x14ac:dyDescent="0.2">
      <c r="A13813" t="s">
        <v>13900</v>
      </c>
      <c r="B13813" t="s">
        <v>37242</v>
      </c>
      <c r="I13813" t="s">
        <v>4</v>
      </c>
      <c r="J13813">
        <v>7.92</v>
      </c>
      <c r="M13813">
        <v>7.92</v>
      </c>
      <c r="N13813">
        <f t="shared" si="215"/>
        <v>0</v>
      </c>
    </row>
    <row r="13814" spans="1:14" x14ac:dyDescent="0.2">
      <c r="A13814" t="s">
        <v>13901</v>
      </c>
      <c r="B13814" t="s">
        <v>37242</v>
      </c>
      <c r="I13814" t="s">
        <v>4</v>
      </c>
      <c r="J13814">
        <v>7.77</v>
      </c>
      <c r="M13814">
        <v>7.77</v>
      </c>
      <c r="N13814">
        <f t="shared" si="215"/>
        <v>0</v>
      </c>
    </row>
    <row r="13815" spans="1:14" x14ac:dyDescent="0.2">
      <c r="A13815" t="s">
        <v>13902</v>
      </c>
      <c r="B13815" t="s">
        <v>37243</v>
      </c>
      <c r="I13815" t="s">
        <v>4</v>
      </c>
      <c r="J13815">
        <v>12.7</v>
      </c>
      <c r="M13815">
        <v>12.7</v>
      </c>
      <c r="N13815">
        <f t="shared" si="215"/>
        <v>0</v>
      </c>
    </row>
    <row r="13816" spans="1:14" x14ac:dyDescent="0.2">
      <c r="A13816" t="s">
        <v>13903</v>
      </c>
      <c r="B13816" t="s">
        <v>37243</v>
      </c>
      <c r="I13816" t="s">
        <v>4</v>
      </c>
      <c r="J13816">
        <v>12.47</v>
      </c>
      <c r="M13816">
        <v>12.47</v>
      </c>
      <c r="N13816">
        <f t="shared" si="215"/>
        <v>0</v>
      </c>
    </row>
    <row r="13817" spans="1:14" x14ac:dyDescent="0.2">
      <c r="A13817" t="s">
        <v>13904</v>
      </c>
      <c r="B13817" t="s">
        <v>37244</v>
      </c>
      <c r="I13817" t="s">
        <v>4</v>
      </c>
      <c r="J13817">
        <v>20.63</v>
      </c>
      <c r="M13817">
        <v>20.63</v>
      </c>
      <c r="N13817">
        <f t="shared" si="215"/>
        <v>0</v>
      </c>
    </row>
    <row r="13818" spans="1:14" x14ac:dyDescent="0.2">
      <c r="A13818" t="s">
        <v>13905</v>
      </c>
      <c r="B13818" t="s">
        <v>37244</v>
      </c>
      <c r="I13818" t="s">
        <v>4</v>
      </c>
      <c r="J13818">
        <v>20.170000000000002</v>
      </c>
      <c r="M13818">
        <v>20.170000000000002</v>
      </c>
      <c r="N13818">
        <f t="shared" si="215"/>
        <v>0</v>
      </c>
    </row>
    <row r="13819" spans="1:14" x14ac:dyDescent="0.2">
      <c r="A13819" t="s">
        <v>13906</v>
      </c>
      <c r="B13819" t="s">
        <v>37245</v>
      </c>
      <c r="I13819" t="s">
        <v>4</v>
      </c>
      <c r="J13819">
        <v>27.51</v>
      </c>
      <c r="M13819">
        <v>27.51</v>
      </c>
      <c r="N13819">
        <f t="shared" si="215"/>
        <v>0</v>
      </c>
    </row>
    <row r="13820" spans="1:14" x14ac:dyDescent="0.2">
      <c r="A13820" t="s">
        <v>13907</v>
      </c>
      <c r="B13820" t="s">
        <v>37245</v>
      </c>
      <c r="I13820" t="s">
        <v>4</v>
      </c>
      <c r="J13820">
        <v>27.05</v>
      </c>
      <c r="M13820">
        <v>27.05</v>
      </c>
      <c r="N13820">
        <f t="shared" si="215"/>
        <v>0</v>
      </c>
    </row>
    <row r="13821" spans="1:14" x14ac:dyDescent="0.2">
      <c r="A13821" t="s">
        <v>13908</v>
      </c>
      <c r="B13821" t="s">
        <v>37246</v>
      </c>
      <c r="I13821" t="s">
        <v>4</v>
      </c>
      <c r="J13821">
        <v>38.799999999999997</v>
      </c>
      <c r="M13821">
        <v>38.799999999999997</v>
      </c>
      <c r="N13821">
        <f t="shared" si="215"/>
        <v>0</v>
      </c>
    </row>
    <row r="13822" spans="1:14" x14ac:dyDescent="0.2">
      <c r="A13822" t="s">
        <v>13909</v>
      </c>
      <c r="B13822" t="s">
        <v>37246</v>
      </c>
      <c r="I13822" t="s">
        <v>4</v>
      </c>
      <c r="J13822">
        <v>38.22</v>
      </c>
      <c r="M13822">
        <v>38.22</v>
      </c>
      <c r="N13822">
        <f t="shared" si="215"/>
        <v>0</v>
      </c>
    </row>
    <row r="13823" spans="1:14" x14ac:dyDescent="0.2">
      <c r="A13823" t="s">
        <v>13910</v>
      </c>
      <c r="B13823" t="s">
        <v>37247</v>
      </c>
      <c r="I13823" t="s">
        <v>4</v>
      </c>
      <c r="J13823">
        <v>51.14</v>
      </c>
      <c r="M13823">
        <v>51.14</v>
      </c>
      <c r="N13823">
        <f t="shared" si="215"/>
        <v>0</v>
      </c>
    </row>
    <row r="13824" spans="1:14" x14ac:dyDescent="0.2">
      <c r="A13824" t="s">
        <v>13911</v>
      </c>
      <c r="B13824" t="s">
        <v>37247</v>
      </c>
      <c r="I13824" t="s">
        <v>4</v>
      </c>
      <c r="J13824">
        <v>50.51</v>
      </c>
      <c r="M13824">
        <v>50.51</v>
      </c>
      <c r="N13824">
        <f t="shared" si="215"/>
        <v>0</v>
      </c>
    </row>
    <row r="13825" spans="1:14" x14ac:dyDescent="0.2">
      <c r="A13825" t="s">
        <v>13912</v>
      </c>
      <c r="B13825" t="s">
        <v>37248</v>
      </c>
      <c r="I13825" t="s">
        <v>4</v>
      </c>
      <c r="J13825">
        <v>69.67</v>
      </c>
      <c r="M13825">
        <v>69.67</v>
      </c>
      <c r="N13825">
        <f t="shared" si="215"/>
        <v>0</v>
      </c>
    </row>
    <row r="13826" spans="1:14" x14ac:dyDescent="0.2">
      <c r="A13826" t="s">
        <v>13913</v>
      </c>
      <c r="B13826" t="s">
        <v>37248</v>
      </c>
      <c r="I13826" t="s">
        <v>4</v>
      </c>
      <c r="J13826">
        <v>68.98</v>
      </c>
      <c r="M13826">
        <v>68.98</v>
      </c>
      <c r="N13826">
        <f t="shared" si="215"/>
        <v>0</v>
      </c>
    </row>
    <row r="13827" spans="1:14" x14ac:dyDescent="0.2">
      <c r="A13827" t="s">
        <v>13914</v>
      </c>
      <c r="B13827" t="s">
        <v>37249</v>
      </c>
      <c r="I13827" t="s">
        <v>4</v>
      </c>
      <c r="J13827">
        <v>1.42</v>
      </c>
      <c r="M13827">
        <v>1.42</v>
      </c>
      <c r="N13827">
        <f t="shared" si="215"/>
        <v>0</v>
      </c>
    </row>
    <row r="13828" spans="1:14" x14ac:dyDescent="0.2">
      <c r="A13828" t="s">
        <v>13915</v>
      </c>
      <c r="B13828" t="s">
        <v>37249</v>
      </c>
      <c r="I13828" t="s">
        <v>4</v>
      </c>
      <c r="J13828">
        <v>1.28</v>
      </c>
      <c r="M13828">
        <v>1.28</v>
      </c>
      <c r="N13828">
        <f t="shared" ref="N13828:N13891" si="216">J13828-M13828</f>
        <v>0</v>
      </c>
    </row>
    <row r="13829" spans="1:14" x14ac:dyDescent="0.2">
      <c r="A13829" t="s">
        <v>13916</v>
      </c>
      <c r="B13829" t="s">
        <v>37250</v>
      </c>
      <c r="I13829" t="s">
        <v>4</v>
      </c>
      <c r="J13829">
        <v>2.58</v>
      </c>
      <c r="M13829">
        <v>2.58</v>
      </c>
      <c r="N13829">
        <f t="shared" si="216"/>
        <v>0</v>
      </c>
    </row>
    <row r="13830" spans="1:14" x14ac:dyDescent="0.2">
      <c r="A13830" t="s">
        <v>13917</v>
      </c>
      <c r="B13830" t="s">
        <v>37250</v>
      </c>
      <c r="I13830" t="s">
        <v>4</v>
      </c>
      <c r="J13830">
        <v>2.35</v>
      </c>
      <c r="M13830">
        <v>2.35</v>
      </c>
      <c r="N13830">
        <f t="shared" si="216"/>
        <v>0</v>
      </c>
    </row>
    <row r="13831" spans="1:14" x14ac:dyDescent="0.2">
      <c r="A13831" t="s">
        <v>13918</v>
      </c>
      <c r="B13831" t="s">
        <v>37251</v>
      </c>
      <c r="I13831" t="s">
        <v>4</v>
      </c>
      <c r="J13831">
        <v>11.85</v>
      </c>
      <c r="M13831">
        <v>11.85</v>
      </c>
      <c r="N13831">
        <f t="shared" si="216"/>
        <v>0</v>
      </c>
    </row>
    <row r="13832" spans="1:14" x14ac:dyDescent="0.2">
      <c r="A13832" t="s">
        <v>13919</v>
      </c>
      <c r="B13832" t="s">
        <v>37251</v>
      </c>
      <c r="I13832" t="s">
        <v>4</v>
      </c>
      <c r="J13832">
        <v>11.5</v>
      </c>
      <c r="M13832">
        <v>11.5</v>
      </c>
      <c r="N13832">
        <f t="shared" si="216"/>
        <v>0</v>
      </c>
    </row>
    <row r="13833" spans="1:14" x14ac:dyDescent="0.2">
      <c r="A13833" t="s">
        <v>13920</v>
      </c>
      <c r="B13833" t="s">
        <v>37252</v>
      </c>
      <c r="I13833" t="s">
        <v>4</v>
      </c>
      <c r="J13833">
        <v>15.01</v>
      </c>
      <c r="M13833">
        <v>15.01</v>
      </c>
      <c r="N13833">
        <f t="shared" si="216"/>
        <v>0</v>
      </c>
    </row>
    <row r="13834" spans="1:14" x14ac:dyDescent="0.2">
      <c r="A13834" t="s">
        <v>13921</v>
      </c>
      <c r="B13834" t="s">
        <v>37252</v>
      </c>
      <c r="I13834" t="s">
        <v>4</v>
      </c>
      <c r="J13834">
        <v>14.61</v>
      </c>
      <c r="M13834">
        <v>14.61</v>
      </c>
      <c r="N13834">
        <f t="shared" si="216"/>
        <v>0</v>
      </c>
    </row>
    <row r="13835" spans="1:14" x14ac:dyDescent="0.2">
      <c r="A13835" t="s">
        <v>13922</v>
      </c>
      <c r="B13835" t="s">
        <v>37253</v>
      </c>
      <c r="I13835" t="s">
        <v>4</v>
      </c>
      <c r="J13835">
        <v>26.54</v>
      </c>
      <c r="M13835">
        <v>26.54</v>
      </c>
      <c r="N13835">
        <f t="shared" si="216"/>
        <v>0</v>
      </c>
    </row>
    <row r="13836" spans="1:14" x14ac:dyDescent="0.2">
      <c r="A13836" t="s">
        <v>13923</v>
      </c>
      <c r="B13836" t="s">
        <v>37253</v>
      </c>
      <c r="I13836" t="s">
        <v>4</v>
      </c>
      <c r="J13836">
        <v>26.08</v>
      </c>
      <c r="M13836">
        <v>26.08</v>
      </c>
      <c r="N13836">
        <f t="shared" si="216"/>
        <v>0</v>
      </c>
    </row>
    <row r="13837" spans="1:14" x14ac:dyDescent="0.2">
      <c r="A13837" t="s">
        <v>13924</v>
      </c>
      <c r="B13837" t="s">
        <v>37254</v>
      </c>
      <c r="I13837" t="s">
        <v>4</v>
      </c>
      <c r="J13837">
        <v>55.46</v>
      </c>
      <c r="M13837">
        <v>55.46</v>
      </c>
      <c r="N13837">
        <f t="shared" si="216"/>
        <v>0</v>
      </c>
    </row>
    <row r="13838" spans="1:14" x14ac:dyDescent="0.2">
      <c r="A13838" t="s">
        <v>13925</v>
      </c>
      <c r="B13838" t="s">
        <v>37254</v>
      </c>
      <c r="I13838" t="s">
        <v>4</v>
      </c>
      <c r="J13838">
        <v>53.73</v>
      </c>
      <c r="M13838">
        <v>53.73</v>
      </c>
      <c r="N13838">
        <f t="shared" si="216"/>
        <v>0</v>
      </c>
    </row>
    <row r="13839" spans="1:14" x14ac:dyDescent="0.2">
      <c r="A13839" t="s">
        <v>13926</v>
      </c>
      <c r="B13839" t="s">
        <v>37255</v>
      </c>
      <c r="I13839" t="s">
        <v>4</v>
      </c>
      <c r="J13839">
        <v>114.38</v>
      </c>
      <c r="M13839">
        <v>114.38</v>
      </c>
      <c r="N13839">
        <f t="shared" si="216"/>
        <v>0</v>
      </c>
    </row>
    <row r="13840" spans="1:14" x14ac:dyDescent="0.2">
      <c r="A13840" t="s">
        <v>13927</v>
      </c>
      <c r="B13840" t="s">
        <v>37255</v>
      </c>
      <c r="I13840" t="s">
        <v>4</v>
      </c>
      <c r="J13840">
        <v>110.94</v>
      </c>
      <c r="M13840">
        <v>110.94</v>
      </c>
      <c r="N13840">
        <f t="shared" si="216"/>
        <v>0</v>
      </c>
    </row>
    <row r="13841" spans="1:14" x14ac:dyDescent="0.2">
      <c r="A13841" t="s">
        <v>13928</v>
      </c>
      <c r="B13841" t="s">
        <v>37256</v>
      </c>
      <c r="I13841" t="s">
        <v>4</v>
      </c>
      <c r="J13841">
        <v>7.7</v>
      </c>
      <c r="M13841">
        <v>7.7</v>
      </c>
      <c r="N13841">
        <f t="shared" si="216"/>
        <v>0</v>
      </c>
    </row>
    <row r="13842" spans="1:14" x14ac:dyDescent="0.2">
      <c r="A13842" t="s">
        <v>13929</v>
      </c>
      <c r="B13842" t="s">
        <v>37256</v>
      </c>
      <c r="I13842" t="s">
        <v>4</v>
      </c>
      <c r="J13842">
        <v>7.35</v>
      </c>
      <c r="M13842">
        <v>7.35</v>
      </c>
      <c r="N13842">
        <f t="shared" si="216"/>
        <v>0</v>
      </c>
    </row>
    <row r="13843" spans="1:14" x14ac:dyDescent="0.2">
      <c r="A13843" t="s">
        <v>13930</v>
      </c>
      <c r="B13843" t="s">
        <v>37257</v>
      </c>
      <c r="I13843" t="s">
        <v>4</v>
      </c>
      <c r="J13843">
        <v>11.87</v>
      </c>
      <c r="M13843">
        <v>11.87</v>
      </c>
      <c r="N13843">
        <f t="shared" si="216"/>
        <v>0</v>
      </c>
    </row>
    <row r="13844" spans="1:14" x14ac:dyDescent="0.2">
      <c r="A13844" t="s">
        <v>13931</v>
      </c>
      <c r="B13844" t="s">
        <v>37257</v>
      </c>
      <c r="I13844" t="s">
        <v>4</v>
      </c>
      <c r="J13844">
        <v>11.47</v>
      </c>
      <c r="M13844">
        <v>11.47</v>
      </c>
      <c r="N13844">
        <f t="shared" si="216"/>
        <v>0</v>
      </c>
    </row>
    <row r="13845" spans="1:14" x14ac:dyDescent="0.2">
      <c r="A13845" t="s">
        <v>13932</v>
      </c>
      <c r="B13845" t="s">
        <v>37258</v>
      </c>
      <c r="I13845" t="s">
        <v>4</v>
      </c>
      <c r="J13845">
        <v>23.64</v>
      </c>
      <c r="M13845">
        <v>23.64</v>
      </c>
      <c r="N13845">
        <f t="shared" si="216"/>
        <v>0</v>
      </c>
    </row>
    <row r="13846" spans="1:14" x14ac:dyDescent="0.2">
      <c r="A13846" t="s">
        <v>13933</v>
      </c>
      <c r="B13846" t="s">
        <v>37258</v>
      </c>
      <c r="I13846" t="s">
        <v>4</v>
      </c>
      <c r="J13846">
        <v>23.18</v>
      </c>
      <c r="M13846">
        <v>23.18</v>
      </c>
      <c r="N13846">
        <f t="shared" si="216"/>
        <v>0</v>
      </c>
    </row>
    <row r="13847" spans="1:14" x14ac:dyDescent="0.2">
      <c r="A13847" t="s">
        <v>13934</v>
      </c>
      <c r="B13847" t="s">
        <v>37259</v>
      </c>
      <c r="I13847" t="s">
        <v>4</v>
      </c>
      <c r="J13847">
        <v>38.5</v>
      </c>
      <c r="M13847">
        <v>38.5</v>
      </c>
      <c r="N13847">
        <f t="shared" si="216"/>
        <v>0</v>
      </c>
    </row>
    <row r="13848" spans="1:14" x14ac:dyDescent="0.2">
      <c r="A13848" t="s">
        <v>13935</v>
      </c>
      <c r="B13848" t="s">
        <v>37259</v>
      </c>
      <c r="I13848" t="s">
        <v>4</v>
      </c>
      <c r="J13848">
        <v>37.92</v>
      </c>
      <c r="M13848">
        <v>37.92</v>
      </c>
      <c r="N13848">
        <f t="shared" si="216"/>
        <v>0</v>
      </c>
    </row>
    <row r="13849" spans="1:14" x14ac:dyDescent="0.2">
      <c r="A13849" t="s">
        <v>13936</v>
      </c>
      <c r="B13849" t="s">
        <v>37260</v>
      </c>
      <c r="I13849" t="s">
        <v>4</v>
      </c>
      <c r="J13849">
        <v>75.3</v>
      </c>
      <c r="M13849">
        <v>75.3</v>
      </c>
      <c r="N13849">
        <f t="shared" si="216"/>
        <v>0</v>
      </c>
    </row>
    <row r="13850" spans="1:14" x14ac:dyDescent="0.2">
      <c r="A13850" t="s">
        <v>13937</v>
      </c>
      <c r="B13850" t="s">
        <v>37260</v>
      </c>
      <c r="I13850" t="s">
        <v>4</v>
      </c>
      <c r="J13850">
        <v>74.489999999999995</v>
      </c>
      <c r="M13850">
        <v>74.489999999999995</v>
      </c>
      <c r="N13850">
        <f t="shared" si="216"/>
        <v>0</v>
      </c>
    </row>
    <row r="13851" spans="1:14" x14ac:dyDescent="0.2">
      <c r="A13851" t="s">
        <v>13938</v>
      </c>
      <c r="B13851" t="s">
        <v>37261</v>
      </c>
      <c r="I13851" t="s">
        <v>4</v>
      </c>
      <c r="J13851">
        <v>80.599999999999994</v>
      </c>
      <c r="M13851">
        <v>80.599999999999994</v>
      </c>
      <c r="N13851">
        <f t="shared" si="216"/>
        <v>0</v>
      </c>
    </row>
    <row r="13852" spans="1:14" x14ac:dyDescent="0.2">
      <c r="A13852" t="s">
        <v>13939</v>
      </c>
      <c r="B13852" t="s">
        <v>37261</v>
      </c>
      <c r="I13852" t="s">
        <v>4</v>
      </c>
      <c r="J13852">
        <v>79.45</v>
      </c>
      <c r="M13852">
        <v>79.45</v>
      </c>
      <c r="N13852">
        <f t="shared" si="216"/>
        <v>0</v>
      </c>
    </row>
    <row r="13853" spans="1:14" x14ac:dyDescent="0.2">
      <c r="A13853" t="s">
        <v>13940</v>
      </c>
      <c r="B13853" t="s">
        <v>37262</v>
      </c>
      <c r="I13853" t="s">
        <v>4</v>
      </c>
      <c r="J13853">
        <v>180.35</v>
      </c>
      <c r="M13853">
        <v>180.35</v>
      </c>
      <c r="N13853">
        <f t="shared" si="216"/>
        <v>0</v>
      </c>
    </row>
    <row r="13854" spans="1:14" x14ac:dyDescent="0.2">
      <c r="A13854" t="s">
        <v>13941</v>
      </c>
      <c r="B13854" t="s">
        <v>37262</v>
      </c>
      <c r="I13854" t="s">
        <v>4</v>
      </c>
      <c r="J13854">
        <v>170</v>
      </c>
      <c r="M13854">
        <v>170</v>
      </c>
      <c r="N13854">
        <f t="shared" si="216"/>
        <v>0</v>
      </c>
    </row>
    <row r="13855" spans="1:14" x14ac:dyDescent="0.2">
      <c r="A13855" t="s">
        <v>13942</v>
      </c>
      <c r="B13855" t="s">
        <v>37263</v>
      </c>
      <c r="I13855" t="s">
        <v>4</v>
      </c>
      <c r="J13855">
        <v>238.25</v>
      </c>
      <c r="M13855">
        <v>238.25</v>
      </c>
      <c r="N13855">
        <f t="shared" si="216"/>
        <v>0</v>
      </c>
    </row>
    <row r="13856" spans="1:14" x14ac:dyDescent="0.2">
      <c r="A13856" t="s">
        <v>13943</v>
      </c>
      <c r="B13856" t="s">
        <v>37263</v>
      </c>
      <c r="I13856" t="s">
        <v>4</v>
      </c>
      <c r="J13856">
        <v>224.45</v>
      </c>
      <c r="M13856">
        <v>224.45</v>
      </c>
      <c r="N13856">
        <f t="shared" si="216"/>
        <v>0</v>
      </c>
    </row>
    <row r="13857" spans="1:14" x14ac:dyDescent="0.2">
      <c r="A13857" t="s">
        <v>13944</v>
      </c>
      <c r="B13857" t="s">
        <v>37264</v>
      </c>
      <c r="I13857" t="s">
        <v>4</v>
      </c>
      <c r="J13857">
        <v>3.3</v>
      </c>
      <c r="M13857">
        <v>3.3</v>
      </c>
      <c r="N13857">
        <f t="shared" si="216"/>
        <v>0</v>
      </c>
    </row>
    <row r="13858" spans="1:14" x14ac:dyDescent="0.2">
      <c r="A13858" t="s">
        <v>13945</v>
      </c>
      <c r="B13858" t="s">
        <v>37264</v>
      </c>
      <c r="I13858" t="s">
        <v>4</v>
      </c>
      <c r="J13858">
        <v>3.18</v>
      </c>
      <c r="M13858">
        <v>3.18</v>
      </c>
      <c r="N13858">
        <f t="shared" si="216"/>
        <v>0</v>
      </c>
    </row>
    <row r="13859" spans="1:14" x14ac:dyDescent="0.2">
      <c r="A13859" t="s">
        <v>13946</v>
      </c>
      <c r="B13859" t="s">
        <v>37265</v>
      </c>
      <c r="I13859" t="s">
        <v>4</v>
      </c>
      <c r="J13859">
        <v>4.76</v>
      </c>
      <c r="M13859">
        <v>4.76</v>
      </c>
      <c r="N13859">
        <f t="shared" si="216"/>
        <v>0</v>
      </c>
    </row>
    <row r="13860" spans="1:14" x14ac:dyDescent="0.2">
      <c r="A13860" t="s">
        <v>13947</v>
      </c>
      <c r="B13860" t="s">
        <v>37265</v>
      </c>
      <c r="I13860" t="s">
        <v>4</v>
      </c>
      <c r="J13860">
        <v>4.58</v>
      </c>
      <c r="M13860">
        <v>4.58</v>
      </c>
      <c r="N13860">
        <f t="shared" si="216"/>
        <v>0</v>
      </c>
    </row>
    <row r="13861" spans="1:14" x14ac:dyDescent="0.2">
      <c r="A13861" t="s">
        <v>13948</v>
      </c>
      <c r="B13861" t="s">
        <v>37266</v>
      </c>
      <c r="I13861" t="s">
        <v>4</v>
      </c>
      <c r="J13861">
        <v>7.68</v>
      </c>
      <c r="M13861">
        <v>7.68</v>
      </c>
      <c r="N13861">
        <f t="shared" si="216"/>
        <v>0</v>
      </c>
    </row>
    <row r="13862" spans="1:14" x14ac:dyDescent="0.2">
      <c r="A13862" t="s">
        <v>13949</v>
      </c>
      <c r="B13862" t="s">
        <v>37266</v>
      </c>
      <c r="I13862" t="s">
        <v>4</v>
      </c>
      <c r="J13862">
        <v>7.39</v>
      </c>
      <c r="M13862">
        <v>7.39</v>
      </c>
      <c r="N13862">
        <f t="shared" si="216"/>
        <v>0</v>
      </c>
    </row>
    <row r="13863" spans="1:14" x14ac:dyDescent="0.2">
      <c r="A13863" t="s">
        <v>13950</v>
      </c>
      <c r="B13863" t="s">
        <v>37267</v>
      </c>
      <c r="I13863" t="s">
        <v>4</v>
      </c>
      <c r="J13863">
        <v>8.65</v>
      </c>
      <c r="M13863">
        <v>8.65</v>
      </c>
      <c r="N13863">
        <f t="shared" si="216"/>
        <v>0</v>
      </c>
    </row>
    <row r="13864" spans="1:14" x14ac:dyDescent="0.2">
      <c r="A13864" t="s">
        <v>13951</v>
      </c>
      <c r="B13864" t="s">
        <v>37267</v>
      </c>
      <c r="I13864" t="s">
        <v>4</v>
      </c>
      <c r="J13864">
        <v>8.3699999999999992</v>
      </c>
      <c r="M13864">
        <v>8.3699999999999992</v>
      </c>
      <c r="N13864">
        <f t="shared" si="216"/>
        <v>0</v>
      </c>
    </row>
    <row r="13865" spans="1:14" x14ac:dyDescent="0.2">
      <c r="A13865" t="s">
        <v>13952</v>
      </c>
      <c r="B13865" t="s">
        <v>37268</v>
      </c>
      <c r="I13865" t="s">
        <v>4</v>
      </c>
      <c r="J13865">
        <v>4.3</v>
      </c>
      <c r="M13865">
        <v>4.3</v>
      </c>
      <c r="N13865">
        <f t="shared" si="216"/>
        <v>0</v>
      </c>
    </row>
    <row r="13866" spans="1:14" x14ac:dyDescent="0.2">
      <c r="A13866" t="s">
        <v>13953</v>
      </c>
      <c r="B13866" t="s">
        <v>37268</v>
      </c>
      <c r="I13866" t="s">
        <v>4</v>
      </c>
      <c r="J13866">
        <v>4.18</v>
      </c>
      <c r="M13866">
        <v>4.18</v>
      </c>
      <c r="N13866">
        <f t="shared" si="216"/>
        <v>0</v>
      </c>
    </row>
    <row r="13867" spans="1:14" x14ac:dyDescent="0.2">
      <c r="A13867" t="s">
        <v>13954</v>
      </c>
      <c r="B13867" t="s">
        <v>37269</v>
      </c>
      <c r="I13867" t="s">
        <v>4</v>
      </c>
      <c r="J13867">
        <v>6.74</v>
      </c>
      <c r="M13867">
        <v>6.74</v>
      </c>
      <c r="N13867">
        <f t="shared" si="216"/>
        <v>0</v>
      </c>
    </row>
    <row r="13868" spans="1:14" x14ac:dyDescent="0.2">
      <c r="A13868" t="s">
        <v>13955</v>
      </c>
      <c r="B13868" t="s">
        <v>37269</v>
      </c>
      <c r="I13868" t="s">
        <v>4</v>
      </c>
      <c r="J13868">
        <v>6.56</v>
      </c>
      <c r="M13868">
        <v>6.56</v>
      </c>
      <c r="N13868">
        <f t="shared" si="216"/>
        <v>0</v>
      </c>
    </row>
    <row r="13869" spans="1:14" x14ac:dyDescent="0.2">
      <c r="A13869" t="s">
        <v>13956</v>
      </c>
      <c r="B13869" t="s">
        <v>37270</v>
      </c>
      <c r="I13869" t="s">
        <v>4</v>
      </c>
      <c r="J13869">
        <v>8.6999999999999993</v>
      </c>
      <c r="M13869">
        <v>8.6999999999999993</v>
      </c>
      <c r="N13869">
        <f t="shared" si="216"/>
        <v>0</v>
      </c>
    </row>
    <row r="13870" spans="1:14" x14ac:dyDescent="0.2">
      <c r="A13870" t="s">
        <v>13957</v>
      </c>
      <c r="B13870" t="s">
        <v>37270</v>
      </c>
      <c r="I13870" t="s">
        <v>4</v>
      </c>
      <c r="J13870">
        <v>8.41</v>
      </c>
      <c r="M13870">
        <v>8.41</v>
      </c>
      <c r="N13870">
        <f t="shared" si="216"/>
        <v>0</v>
      </c>
    </row>
    <row r="13871" spans="1:14" x14ac:dyDescent="0.2">
      <c r="A13871" t="s">
        <v>13958</v>
      </c>
      <c r="B13871" t="s">
        <v>37271</v>
      </c>
      <c r="I13871" t="s">
        <v>4</v>
      </c>
      <c r="J13871">
        <v>9.67</v>
      </c>
      <c r="M13871">
        <v>9.67</v>
      </c>
      <c r="N13871">
        <f t="shared" si="216"/>
        <v>0</v>
      </c>
    </row>
    <row r="13872" spans="1:14" x14ac:dyDescent="0.2">
      <c r="A13872" t="s">
        <v>13959</v>
      </c>
      <c r="B13872" t="s">
        <v>37271</v>
      </c>
      <c r="I13872" t="s">
        <v>4</v>
      </c>
      <c r="J13872">
        <v>9.3800000000000008</v>
      </c>
      <c r="M13872">
        <v>9.3800000000000008</v>
      </c>
      <c r="N13872">
        <f t="shared" si="216"/>
        <v>0</v>
      </c>
    </row>
    <row r="13873" spans="1:14" x14ac:dyDescent="0.2">
      <c r="A13873" t="s">
        <v>13960</v>
      </c>
      <c r="B13873" t="s">
        <v>37272</v>
      </c>
      <c r="I13873" t="s">
        <v>4</v>
      </c>
      <c r="J13873">
        <v>1.75</v>
      </c>
      <c r="M13873">
        <v>1.75</v>
      </c>
      <c r="N13873">
        <f t="shared" si="216"/>
        <v>0</v>
      </c>
    </row>
    <row r="13874" spans="1:14" x14ac:dyDescent="0.2">
      <c r="A13874" t="s">
        <v>13961</v>
      </c>
      <c r="B13874" t="s">
        <v>37272</v>
      </c>
      <c r="I13874" t="s">
        <v>4</v>
      </c>
      <c r="J13874">
        <v>1.63</v>
      </c>
      <c r="M13874">
        <v>1.63</v>
      </c>
      <c r="N13874">
        <f t="shared" si="216"/>
        <v>0</v>
      </c>
    </row>
    <row r="13875" spans="1:14" x14ac:dyDescent="0.2">
      <c r="A13875" t="s">
        <v>13962</v>
      </c>
      <c r="B13875" t="s">
        <v>37273</v>
      </c>
      <c r="I13875" t="s">
        <v>4</v>
      </c>
      <c r="J13875">
        <v>3.11</v>
      </c>
      <c r="M13875">
        <v>3.11</v>
      </c>
      <c r="N13875">
        <f t="shared" si="216"/>
        <v>0</v>
      </c>
    </row>
    <row r="13876" spans="1:14" x14ac:dyDescent="0.2">
      <c r="A13876" t="s">
        <v>13963</v>
      </c>
      <c r="B13876" t="s">
        <v>37273</v>
      </c>
      <c r="I13876" t="s">
        <v>4</v>
      </c>
      <c r="J13876">
        <v>2.94</v>
      </c>
      <c r="M13876">
        <v>2.94</v>
      </c>
      <c r="N13876">
        <f t="shared" si="216"/>
        <v>0</v>
      </c>
    </row>
    <row r="13877" spans="1:14" x14ac:dyDescent="0.2">
      <c r="A13877" t="s">
        <v>13964</v>
      </c>
      <c r="B13877" t="s">
        <v>37274</v>
      </c>
      <c r="I13877" t="s">
        <v>4</v>
      </c>
      <c r="J13877">
        <v>4.41</v>
      </c>
      <c r="M13877">
        <v>4.41</v>
      </c>
      <c r="N13877">
        <f t="shared" si="216"/>
        <v>0</v>
      </c>
    </row>
    <row r="13878" spans="1:14" x14ac:dyDescent="0.2">
      <c r="A13878" t="s">
        <v>13965</v>
      </c>
      <c r="B13878" t="s">
        <v>37274</v>
      </c>
      <c r="I13878" t="s">
        <v>4</v>
      </c>
      <c r="J13878">
        <v>4.12</v>
      </c>
      <c r="M13878">
        <v>4.12</v>
      </c>
      <c r="N13878">
        <f t="shared" si="216"/>
        <v>0</v>
      </c>
    </row>
    <row r="13879" spans="1:14" x14ac:dyDescent="0.2">
      <c r="A13879" t="s">
        <v>13966</v>
      </c>
      <c r="B13879" t="s">
        <v>37275</v>
      </c>
      <c r="I13879" t="s">
        <v>4</v>
      </c>
      <c r="J13879">
        <v>7.33</v>
      </c>
      <c r="M13879">
        <v>7.33</v>
      </c>
      <c r="N13879">
        <f t="shared" si="216"/>
        <v>0</v>
      </c>
    </row>
    <row r="13880" spans="1:14" x14ac:dyDescent="0.2">
      <c r="A13880" t="s">
        <v>13967</v>
      </c>
      <c r="B13880" t="s">
        <v>37275</v>
      </c>
      <c r="I13880" t="s">
        <v>4</v>
      </c>
      <c r="J13880">
        <v>7.04</v>
      </c>
      <c r="M13880">
        <v>7.04</v>
      </c>
      <c r="N13880">
        <f t="shared" si="216"/>
        <v>0</v>
      </c>
    </row>
    <row r="13881" spans="1:14" x14ac:dyDescent="0.2">
      <c r="A13881" t="s">
        <v>13968</v>
      </c>
      <c r="B13881" t="s">
        <v>37276</v>
      </c>
      <c r="I13881" t="s">
        <v>4</v>
      </c>
      <c r="J13881">
        <v>78.27</v>
      </c>
      <c r="M13881">
        <v>78.27</v>
      </c>
      <c r="N13881">
        <f t="shared" si="216"/>
        <v>0</v>
      </c>
    </row>
    <row r="13882" spans="1:14" x14ac:dyDescent="0.2">
      <c r="A13882" t="s">
        <v>13969</v>
      </c>
      <c r="B13882" t="s">
        <v>37276</v>
      </c>
      <c r="I13882" t="s">
        <v>4</v>
      </c>
      <c r="J13882">
        <v>67.92</v>
      </c>
      <c r="M13882">
        <v>67.92</v>
      </c>
      <c r="N13882">
        <f t="shared" si="216"/>
        <v>0</v>
      </c>
    </row>
    <row r="13883" spans="1:14" x14ac:dyDescent="0.2">
      <c r="A13883" t="s">
        <v>13970</v>
      </c>
      <c r="B13883" t="s">
        <v>37277</v>
      </c>
      <c r="I13883" t="s">
        <v>4</v>
      </c>
      <c r="J13883">
        <v>129.84</v>
      </c>
      <c r="M13883">
        <v>129.84</v>
      </c>
      <c r="N13883">
        <f t="shared" si="216"/>
        <v>0</v>
      </c>
    </row>
    <row r="13884" spans="1:14" x14ac:dyDescent="0.2">
      <c r="A13884" t="s">
        <v>13971</v>
      </c>
      <c r="B13884" t="s">
        <v>37277</v>
      </c>
      <c r="I13884" t="s">
        <v>4</v>
      </c>
      <c r="J13884">
        <v>112.6</v>
      </c>
      <c r="M13884">
        <v>112.6</v>
      </c>
      <c r="N13884">
        <f t="shared" si="216"/>
        <v>0</v>
      </c>
    </row>
    <row r="13885" spans="1:14" x14ac:dyDescent="0.2">
      <c r="A13885" t="s">
        <v>13972</v>
      </c>
      <c r="B13885" t="s">
        <v>37278</v>
      </c>
      <c r="I13885" t="s">
        <v>5</v>
      </c>
      <c r="J13885">
        <v>2052.2800000000002</v>
      </c>
      <c r="M13885">
        <v>2052.2800000000002</v>
      </c>
      <c r="N13885">
        <f t="shared" si="216"/>
        <v>0</v>
      </c>
    </row>
    <row r="13886" spans="1:14" x14ac:dyDescent="0.2">
      <c r="A13886" t="s">
        <v>13973</v>
      </c>
      <c r="B13886" t="s">
        <v>37278</v>
      </c>
      <c r="I13886" t="s">
        <v>5</v>
      </c>
      <c r="J13886">
        <v>1928.69</v>
      </c>
      <c r="M13886">
        <v>1928.69</v>
      </c>
      <c r="N13886">
        <f t="shared" si="216"/>
        <v>0</v>
      </c>
    </row>
    <row r="13887" spans="1:14" x14ac:dyDescent="0.2">
      <c r="A13887" t="s">
        <v>13974</v>
      </c>
      <c r="B13887" t="s">
        <v>37279</v>
      </c>
      <c r="I13887" t="s">
        <v>5</v>
      </c>
      <c r="J13887">
        <v>2268.62</v>
      </c>
      <c r="M13887">
        <v>2268.62</v>
      </c>
      <c r="N13887">
        <f t="shared" si="216"/>
        <v>0</v>
      </c>
    </row>
    <row r="13888" spans="1:14" x14ac:dyDescent="0.2">
      <c r="A13888" t="s">
        <v>13975</v>
      </c>
      <c r="B13888" t="s">
        <v>37279</v>
      </c>
      <c r="I13888" t="s">
        <v>5</v>
      </c>
      <c r="J13888">
        <v>2130.96</v>
      </c>
      <c r="M13888">
        <v>2130.96</v>
      </c>
      <c r="N13888">
        <f t="shared" si="216"/>
        <v>0</v>
      </c>
    </row>
    <row r="13889" spans="1:14" x14ac:dyDescent="0.2">
      <c r="A13889" t="s">
        <v>13976</v>
      </c>
      <c r="B13889" t="s">
        <v>37280</v>
      </c>
      <c r="I13889" t="s">
        <v>5</v>
      </c>
      <c r="J13889">
        <v>3159.94</v>
      </c>
      <c r="M13889">
        <v>3159.94</v>
      </c>
      <c r="N13889">
        <f t="shared" si="216"/>
        <v>0</v>
      </c>
    </row>
    <row r="13890" spans="1:14" x14ac:dyDescent="0.2">
      <c r="A13890" t="s">
        <v>13977</v>
      </c>
      <c r="B13890" t="s">
        <v>37280</v>
      </c>
      <c r="I13890" t="s">
        <v>5</v>
      </c>
      <c r="J13890">
        <v>2969.4</v>
      </c>
      <c r="M13890">
        <v>2969.4</v>
      </c>
      <c r="N13890">
        <f t="shared" si="216"/>
        <v>0</v>
      </c>
    </row>
    <row r="13891" spans="1:14" x14ac:dyDescent="0.2">
      <c r="A13891" t="s">
        <v>13978</v>
      </c>
      <c r="B13891" t="s">
        <v>37281</v>
      </c>
      <c r="I13891" t="s">
        <v>5</v>
      </c>
      <c r="J13891">
        <v>7041.24</v>
      </c>
      <c r="M13891">
        <v>7041.24</v>
      </c>
      <c r="N13891">
        <f t="shared" si="216"/>
        <v>0</v>
      </c>
    </row>
    <row r="13892" spans="1:14" x14ac:dyDescent="0.2">
      <c r="A13892" t="s">
        <v>13979</v>
      </c>
      <c r="B13892" t="s">
        <v>37281</v>
      </c>
      <c r="I13892" t="s">
        <v>5</v>
      </c>
      <c r="J13892">
        <v>6809.56</v>
      </c>
      <c r="M13892">
        <v>6809.56</v>
      </c>
      <c r="N13892">
        <f t="shared" ref="N13892:N13955" si="217">J13892-M13892</f>
        <v>0</v>
      </c>
    </row>
    <row r="13893" spans="1:14" x14ac:dyDescent="0.2">
      <c r="A13893" t="s">
        <v>13980</v>
      </c>
      <c r="B13893" t="s">
        <v>37282</v>
      </c>
      <c r="I13893" t="s">
        <v>5</v>
      </c>
      <c r="J13893">
        <v>1227.93</v>
      </c>
      <c r="M13893">
        <v>1227.93</v>
      </c>
      <c r="N13893">
        <f t="shared" si="217"/>
        <v>0</v>
      </c>
    </row>
    <row r="13894" spans="1:14" x14ac:dyDescent="0.2">
      <c r="A13894" t="s">
        <v>13981</v>
      </c>
      <c r="B13894" t="s">
        <v>37282</v>
      </c>
      <c r="I13894" t="s">
        <v>5</v>
      </c>
      <c r="J13894">
        <v>1120.21</v>
      </c>
      <c r="M13894">
        <v>1120.21</v>
      </c>
      <c r="N13894">
        <f t="shared" si="217"/>
        <v>0</v>
      </c>
    </row>
    <row r="13895" spans="1:14" x14ac:dyDescent="0.2">
      <c r="A13895" t="s">
        <v>13982</v>
      </c>
      <c r="B13895" t="s">
        <v>37283</v>
      </c>
      <c r="I13895" t="s">
        <v>5</v>
      </c>
      <c r="J13895">
        <v>1576.41</v>
      </c>
      <c r="M13895">
        <v>1576.41</v>
      </c>
      <c r="N13895">
        <f t="shared" si="217"/>
        <v>0</v>
      </c>
    </row>
    <row r="13896" spans="1:14" x14ac:dyDescent="0.2">
      <c r="A13896" t="s">
        <v>13983</v>
      </c>
      <c r="B13896" t="s">
        <v>37283</v>
      </c>
      <c r="I13896" t="s">
        <v>5</v>
      </c>
      <c r="J13896">
        <v>1439.95</v>
      </c>
      <c r="M13896">
        <v>1439.95</v>
      </c>
      <c r="N13896">
        <f t="shared" si="217"/>
        <v>0</v>
      </c>
    </row>
    <row r="13897" spans="1:14" x14ac:dyDescent="0.2">
      <c r="A13897" t="s">
        <v>13984</v>
      </c>
      <c r="B13897" t="s">
        <v>37284</v>
      </c>
      <c r="I13897" t="s">
        <v>5</v>
      </c>
      <c r="J13897">
        <v>1670.49</v>
      </c>
      <c r="M13897">
        <v>1670.49</v>
      </c>
      <c r="N13897">
        <f t="shared" si="217"/>
        <v>0</v>
      </c>
    </row>
    <row r="13898" spans="1:14" x14ac:dyDescent="0.2">
      <c r="A13898" t="s">
        <v>13985</v>
      </c>
      <c r="B13898" t="s">
        <v>37284</v>
      </c>
      <c r="I13898" t="s">
        <v>5</v>
      </c>
      <c r="J13898">
        <v>1522.53</v>
      </c>
      <c r="M13898">
        <v>1522.53</v>
      </c>
      <c r="N13898">
        <f t="shared" si="217"/>
        <v>0</v>
      </c>
    </row>
    <row r="13899" spans="1:14" x14ac:dyDescent="0.2">
      <c r="A13899" t="s">
        <v>13986</v>
      </c>
      <c r="B13899" t="s">
        <v>37285</v>
      </c>
      <c r="I13899" t="s">
        <v>5</v>
      </c>
      <c r="J13899">
        <v>3754.28</v>
      </c>
      <c r="M13899">
        <v>3754.28</v>
      </c>
      <c r="N13899">
        <f t="shared" si="217"/>
        <v>0</v>
      </c>
    </row>
    <row r="13900" spans="1:14" x14ac:dyDescent="0.2">
      <c r="A13900" t="s">
        <v>13987</v>
      </c>
      <c r="B13900" t="s">
        <v>37285</v>
      </c>
      <c r="I13900" t="s">
        <v>5</v>
      </c>
      <c r="J13900">
        <v>3521.14</v>
      </c>
      <c r="M13900">
        <v>3521.14</v>
      </c>
      <c r="N13900">
        <f t="shared" si="217"/>
        <v>0</v>
      </c>
    </row>
    <row r="13901" spans="1:14" x14ac:dyDescent="0.2">
      <c r="A13901" t="s">
        <v>13988</v>
      </c>
      <c r="B13901" t="s">
        <v>37286</v>
      </c>
      <c r="I13901" t="s">
        <v>5</v>
      </c>
      <c r="J13901">
        <v>22529.05</v>
      </c>
      <c r="M13901">
        <v>22529.05</v>
      </c>
      <c r="N13901">
        <f t="shared" si="217"/>
        <v>0</v>
      </c>
    </row>
    <row r="13902" spans="1:14" x14ac:dyDescent="0.2">
      <c r="A13902" t="s">
        <v>13989</v>
      </c>
      <c r="B13902" t="s">
        <v>37286</v>
      </c>
      <c r="I13902" t="s">
        <v>5</v>
      </c>
      <c r="J13902">
        <v>22183.21</v>
      </c>
      <c r="M13902">
        <v>22183.21</v>
      </c>
      <c r="N13902">
        <f t="shared" si="217"/>
        <v>0</v>
      </c>
    </row>
    <row r="13903" spans="1:14" x14ac:dyDescent="0.2">
      <c r="A13903" t="s">
        <v>13990</v>
      </c>
      <c r="B13903" t="s">
        <v>37287</v>
      </c>
      <c r="I13903" t="s">
        <v>5</v>
      </c>
      <c r="J13903">
        <v>25710.02</v>
      </c>
      <c r="M13903">
        <v>25710.02</v>
      </c>
      <c r="N13903">
        <f t="shared" si="217"/>
        <v>0</v>
      </c>
    </row>
    <row r="13904" spans="1:14" x14ac:dyDescent="0.2">
      <c r="A13904" t="s">
        <v>13991</v>
      </c>
      <c r="B13904" t="s">
        <v>37287</v>
      </c>
      <c r="I13904" t="s">
        <v>5</v>
      </c>
      <c r="J13904">
        <v>25364.18</v>
      </c>
      <c r="M13904">
        <v>25364.18</v>
      </c>
      <c r="N13904">
        <f t="shared" si="217"/>
        <v>0</v>
      </c>
    </row>
    <row r="13905" spans="1:14" x14ac:dyDescent="0.2">
      <c r="A13905" t="s">
        <v>13992</v>
      </c>
      <c r="B13905" t="s">
        <v>37288</v>
      </c>
      <c r="I13905" t="s">
        <v>5</v>
      </c>
      <c r="J13905">
        <v>30067.73</v>
      </c>
      <c r="M13905">
        <v>30067.73</v>
      </c>
      <c r="N13905">
        <f t="shared" si="217"/>
        <v>0</v>
      </c>
    </row>
    <row r="13906" spans="1:14" x14ac:dyDescent="0.2">
      <c r="A13906" t="s">
        <v>13993</v>
      </c>
      <c r="B13906" t="s">
        <v>37288</v>
      </c>
      <c r="I13906" t="s">
        <v>5</v>
      </c>
      <c r="J13906">
        <v>29721.89</v>
      </c>
      <c r="M13906">
        <v>29721.89</v>
      </c>
      <c r="N13906">
        <f t="shared" si="217"/>
        <v>0</v>
      </c>
    </row>
    <row r="13907" spans="1:14" x14ac:dyDescent="0.2">
      <c r="A13907" t="s">
        <v>13994</v>
      </c>
      <c r="B13907" t="s">
        <v>37289</v>
      </c>
      <c r="I13907" t="s">
        <v>5</v>
      </c>
      <c r="J13907">
        <v>38543.21</v>
      </c>
      <c r="M13907">
        <v>38543.21</v>
      </c>
      <c r="N13907">
        <f t="shared" si="217"/>
        <v>0</v>
      </c>
    </row>
    <row r="13908" spans="1:14" x14ac:dyDescent="0.2">
      <c r="A13908" t="s">
        <v>13995</v>
      </c>
      <c r="B13908" t="s">
        <v>37289</v>
      </c>
      <c r="I13908" t="s">
        <v>5</v>
      </c>
      <c r="J13908">
        <v>38197.370000000003</v>
      </c>
      <c r="M13908">
        <v>38197.370000000003</v>
      </c>
      <c r="N13908">
        <f t="shared" si="217"/>
        <v>0</v>
      </c>
    </row>
    <row r="13909" spans="1:14" x14ac:dyDescent="0.2">
      <c r="A13909" t="s">
        <v>13996</v>
      </c>
      <c r="B13909" t="s">
        <v>37290</v>
      </c>
      <c r="I13909" t="s">
        <v>5</v>
      </c>
      <c r="J13909">
        <v>40148.6</v>
      </c>
      <c r="M13909">
        <v>40148.6</v>
      </c>
      <c r="N13909">
        <f t="shared" si="217"/>
        <v>0</v>
      </c>
    </row>
    <row r="13910" spans="1:14" x14ac:dyDescent="0.2">
      <c r="A13910" t="s">
        <v>13997</v>
      </c>
      <c r="B13910" t="s">
        <v>37290</v>
      </c>
      <c r="I13910" t="s">
        <v>5</v>
      </c>
      <c r="J13910">
        <v>39802.76</v>
      </c>
      <c r="M13910">
        <v>39802.76</v>
      </c>
      <c r="N13910">
        <f t="shared" si="217"/>
        <v>0</v>
      </c>
    </row>
    <row r="13911" spans="1:14" x14ac:dyDescent="0.2">
      <c r="A13911" t="s">
        <v>13998</v>
      </c>
      <c r="B13911" t="s">
        <v>37291</v>
      </c>
      <c r="I13911" t="s">
        <v>5</v>
      </c>
      <c r="J13911">
        <v>36957.08</v>
      </c>
      <c r="M13911">
        <v>36957.08</v>
      </c>
      <c r="N13911">
        <f t="shared" si="217"/>
        <v>0</v>
      </c>
    </row>
    <row r="13912" spans="1:14" x14ac:dyDescent="0.2">
      <c r="A13912" t="s">
        <v>13999</v>
      </c>
      <c r="B13912" t="s">
        <v>37291</v>
      </c>
      <c r="I13912" t="s">
        <v>5</v>
      </c>
      <c r="J13912">
        <v>36384.269999999997</v>
      </c>
      <c r="M13912">
        <v>36384.269999999997</v>
      </c>
      <c r="N13912">
        <f t="shared" si="217"/>
        <v>0</v>
      </c>
    </row>
    <row r="13913" spans="1:14" x14ac:dyDescent="0.2">
      <c r="A13913" t="s">
        <v>14000</v>
      </c>
      <c r="B13913" t="s">
        <v>37292</v>
      </c>
      <c r="I13913" t="s">
        <v>5</v>
      </c>
      <c r="J13913">
        <v>42769.56</v>
      </c>
      <c r="M13913">
        <v>42769.56</v>
      </c>
      <c r="N13913">
        <f t="shared" si="217"/>
        <v>0</v>
      </c>
    </row>
    <row r="13914" spans="1:14" x14ac:dyDescent="0.2">
      <c r="A13914" t="s">
        <v>14001</v>
      </c>
      <c r="B13914" t="s">
        <v>37292</v>
      </c>
      <c r="I13914" t="s">
        <v>5</v>
      </c>
      <c r="J13914">
        <v>42196.75</v>
      </c>
      <c r="M13914">
        <v>42196.75</v>
      </c>
      <c r="N13914">
        <f t="shared" si="217"/>
        <v>0</v>
      </c>
    </row>
    <row r="13915" spans="1:14" x14ac:dyDescent="0.2">
      <c r="A13915" t="s">
        <v>14002</v>
      </c>
      <c r="B13915" t="s">
        <v>37293</v>
      </c>
      <c r="I13915" t="s">
        <v>5</v>
      </c>
      <c r="J13915">
        <v>46473.55</v>
      </c>
      <c r="M13915">
        <v>46473.55</v>
      </c>
      <c r="N13915">
        <f t="shared" si="217"/>
        <v>0</v>
      </c>
    </row>
    <row r="13916" spans="1:14" x14ac:dyDescent="0.2">
      <c r="A13916" t="s">
        <v>14003</v>
      </c>
      <c r="B13916" t="s">
        <v>37293</v>
      </c>
      <c r="I13916" t="s">
        <v>5</v>
      </c>
      <c r="J13916">
        <v>45900.74</v>
      </c>
      <c r="M13916">
        <v>45900.74</v>
      </c>
      <c r="N13916">
        <f t="shared" si="217"/>
        <v>0</v>
      </c>
    </row>
    <row r="13917" spans="1:14" x14ac:dyDescent="0.2">
      <c r="A13917" t="s">
        <v>14004</v>
      </c>
      <c r="B13917" t="s">
        <v>37294</v>
      </c>
      <c r="I13917" t="s">
        <v>5</v>
      </c>
      <c r="J13917">
        <v>59903.519999999997</v>
      </c>
      <c r="M13917">
        <v>59903.519999999997</v>
      </c>
      <c r="N13917">
        <f t="shared" si="217"/>
        <v>0</v>
      </c>
    </row>
    <row r="13918" spans="1:14" x14ac:dyDescent="0.2">
      <c r="A13918" t="s">
        <v>14005</v>
      </c>
      <c r="B13918" t="s">
        <v>37294</v>
      </c>
      <c r="I13918" t="s">
        <v>5</v>
      </c>
      <c r="J13918">
        <v>59330.71</v>
      </c>
      <c r="M13918">
        <v>59330.71</v>
      </c>
      <c r="N13918">
        <f t="shared" si="217"/>
        <v>0</v>
      </c>
    </row>
    <row r="13919" spans="1:14" x14ac:dyDescent="0.2">
      <c r="A13919" t="s">
        <v>14006</v>
      </c>
      <c r="B13919" t="s">
        <v>37295</v>
      </c>
      <c r="I13919" t="s">
        <v>5</v>
      </c>
      <c r="J13919">
        <v>61965</v>
      </c>
      <c r="M13919">
        <v>61965</v>
      </c>
      <c r="N13919">
        <f t="shared" si="217"/>
        <v>0</v>
      </c>
    </row>
    <row r="13920" spans="1:14" x14ac:dyDescent="0.2">
      <c r="A13920" t="s">
        <v>14007</v>
      </c>
      <c r="B13920" t="s">
        <v>37295</v>
      </c>
      <c r="I13920" t="s">
        <v>5</v>
      </c>
      <c r="J13920">
        <v>61396.58</v>
      </c>
      <c r="M13920">
        <v>61396.58</v>
      </c>
      <c r="N13920">
        <f t="shared" si="217"/>
        <v>0</v>
      </c>
    </row>
    <row r="13921" spans="1:14" x14ac:dyDescent="0.2">
      <c r="A13921" t="s">
        <v>14008</v>
      </c>
      <c r="B13921" t="s">
        <v>37296</v>
      </c>
      <c r="I13921" t="s">
        <v>5</v>
      </c>
      <c r="J13921">
        <v>3430.93</v>
      </c>
      <c r="M13921">
        <v>3430.93</v>
      </c>
      <c r="N13921">
        <f t="shared" si="217"/>
        <v>0</v>
      </c>
    </row>
    <row r="13922" spans="1:14" x14ac:dyDescent="0.2">
      <c r="A13922" t="s">
        <v>14009</v>
      </c>
      <c r="B13922" t="s">
        <v>37296</v>
      </c>
      <c r="I13922" t="s">
        <v>5</v>
      </c>
      <c r="J13922">
        <v>3291.12</v>
      </c>
      <c r="M13922">
        <v>3291.12</v>
      </c>
      <c r="N13922">
        <f t="shared" si="217"/>
        <v>0</v>
      </c>
    </row>
    <row r="13923" spans="1:14" x14ac:dyDescent="0.2">
      <c r="A13923" t="s">
        <v>14010</v>
      </c>
      <c r="B13923" t="s">
        <v>37297</v>
      </c>
      <c r="I13923" t="s">
        <v>5</v>
      </c>
      <c r="J13923">
        <v>3758.29</v>
      </c>
      <c r="M13923">
        <v>3758.29</v>
      </c>
      <c r="N13923">
        <f t="shared" si="217"/>
        <v>0</v>
      </c>
    </row>
    <row r="13924" spans="1:14" x14ac:dyDescent="0.2">
      <c r="A13924" t="s">
        <v>14011</v>
      </c>
      <c r="B13924" t="s">
        <v>37297</v>
      </c>
      <c r="I13924" t="s">
        <v>5</v>
      </c>
      <c r="J13924">
        <v>3599.87</v>
      </c>
      <c r="M13924">
        <v>3599.87</v>
      </c>
      <c r="N13924">
        <f t="shared" si="217"/>
        <v>0</v>
      </c>
    </row>
    <row r="13925" spans="1:14" x14ac:dyDescent="0.2">
      <c r="A13925" t="s">
        <v>14012</v>
      </c>
      <c r="B13925" t="s">
        <v>37298</v>
      </c>
      <c r="I13925" t="s">
        <v>5</v>
      </c>
      <c r="J13925">
        <v>3847.45</v>
      </c>
      <c r="M13925">
        <v>3847.45</v>
      </c>
      <c r="N13925">
        <f t="shared" si="217"/>
        <v>0</v>
      </c>
    </row>
    <row r="13926" spans="1:14" x14ac:dyDescent="0.2">
      <c r="A13926" t="s">
        <v>14013</v>
      </c>
      <c r="B13926" t="s">
        <v>37298</v>
      </c>
      <c r="I13926" t="s">
        <v>5</v>
      </c>
      <c r="J13926">
        <v>3677.53</v>
      </c>
      <c r="M13926">
        <v>3677.53</v>
      </c>
      <c r="N13926">
        <f t="shared" si="217"/>
        <v>0</v>
      </c>
    </row>
    <row r="13927" spans="1:14" x14ac:dyDescent="0.2">
      <c r="A13927" t="s">
        <v>14014</v>
      </c>
      <c r="B13927" t="s">
        <v>37299</v>
      </c>
      <c r="I13927" t="s">
        <v>5</v>
      </c>
      <c r="J13927">
        <v>5495.47</v>
      </c>
      <c r="M13927">
        <v>5495.47</v>
      </c>
      <c r="N13927">
        <f t="shared" si="217"/>
        <v>0</v>
      </c>
    </row>
    <row r="13928" spans="1:14" x14ac:dyDescent="0.2">
      <c r="A13928" t="s">
        <v>14015</v>
      </c>
      <c r="B13928" t="s">
        <v>37299</v>
      </c>
      <c r="I13928" t="s">
        <v>5</v>
      </c>
      <c r="J13928">
        <v>5243.58</v>
      </c>
      <c r="M13928">
        <v>5243.58</v>
      </c>
      <c r="N13928">
        <f t="shared" si="217"/>
        <v>0</v>
      </c>
    </row>
    <row r="13929" spans="1:14" x14ac:dyDescent="0.2">
      <c r="A13929" t="s">
        <v>14016</v>
      </c>
      <c r="B13929" t="s">
        <v>37300</v>
      </c>
      <c r="I13929" t="s">
        <v>5</v>
      </c>
      <c r="J13929">
        <v>23330.58</v>
      </c>
      <c r="M13929">
        <v>23330.58</v>
      </c>
      <c r="N13929">
        <f t="shared" si="217"/>
        <v>0</v>
      </c>
    </row>
    <row r="13930" spans="1:14" x14ac:dyDescent="0.2">
      <c r="A13930" t="s">
        <v>14017</v>
      </c>
      <c r="B13930" t="s">
        <v>37300</v>
      </c>
      <c r="I13930" t="s">
        <v>5</v>
      </c>
      <c r="J13930">
        <v>22702.33</v>
      </c>
      <c r="M13930">
        <v>22702.33</v>
      </c>
      <c r="N13930">
        <f t="shared" si="217"/>
        <v>0</v>
      </c>
    </row>
    <row r="13931" spans="1:14" x14ac:dyDescent="0.2">
      <c r="A13931" t="s">
        <v>14018</v>
      </c>
      <c r="B13931" t="s">
        <v>37301</v>
      </c>
      <c r="I13931" t="s">
        <v>5</v>
      </c>
      <c r="J13931">
        <v>26787.57</v>
      </c>
      <c r="M13931">
        <v>26787.57</v>
      </c>
      <c r="N13931">
        <f t="shared" si="217"/>
        <v>0</v>
      </c>
    </row>
    <row r="13932" spans="1:14" x14ac:dyDescent="0.2">
      <c r="A13932" t="s">
        <v>14019</v>
      </c>
      <c r="B13932" t="s">
        <v>37301</v>
      </c>
      <c r="I13932" t="s">
        <v>5</v>
      </c>
      <c r="J13932">
        <v>26159.31</v>
      </c>
      <c r="M13932">
        <v>26159.31</v>
      </c>
      <c r="N13932">
        <f t="shared" si="217"/>
        <v>0</v>
      </c>
    </row>
    <row r="13933" spans="1:14" x14ac:dyDescent="0.2">
      <c r="A13933" t="s">
        <v>14020</v>
      </c>
      <c r="B13933" t="s">
        <v>37302</v>
      </c>
      <c r="I13933" t="s">
        <v>5</v>
      </c>
      <c r="J13933">
        <v>34536.120000000003</v>
      </c>
      <c r="M13933">
        <v>34536.120000000003</v>
      </c>
      <c r="N13933">
        <f t="shared" si="217"/>
        <v>0</v>
      </c>
    </row>
    <row r="13934" spans="1:14" x14ac:dyDescent="0.2">
      <c r="A13934" t="s">
        <v>14021</v>
      </c>
      <c r="B13934" t="s">
        <v>37302</v>
      </c>
      <c r="I13934" t="s">
        <v>5</v>
      </c>
      <c r="J13934">
        <v>33907.86</v>
      </c>
      <c r="M13934">
        <v>33907.86</v>
      </c>
      <c r="N13934">
        <f t="shared" si="217"/>
        <v>0</v>
      </c>
    </row>
    <row r="13935" spans="1:14" x14ac:dyDescent="0.2">
      <c r="A13935" t="s">
        <v>14022</v>
      </c>
      <c r="B13935" t="s">
        <v>37303</v>
      </c>
      <c r="I13935" t="s">
        <v>5</v>
      </c>
      <c r="J13935">
        <v>35887.9</v>
      </c>
      <c r="M13935">
        <v>35887.9</v>
      </c>
      <c r="N13935">
        <f t="shared" si="217"/>
        <v>0</v>
      </c>
    </row>
    <row r="13936" spans="1:14" x14ac:dyDescent="0.2">
      <c r="A13936" t="s">
        <v>14023</v>
      </c>
      <c r="B13936" t="s">
        <v>37303</v>
      </c>
      <c r="I13936" t="s">
        <v>5</v>
      </c>
      <c r="J13936">
        <v>35253.589999999997</v>
      </c>
      <c r="M13936">
        <v>35253.589999999997</v>
      </c>
      <c r="N13936">
        <f t="shared" si="217"/>
        <v>0</v>
      </c>
    </row>
    <row r="13937" spans="1:14" x14ac:dyDescent="0.2">
      <c r="A13937" t="s">
        <v>14024</v>
      </c>
      <c r="B13937" t="s">
        <v>37304</v>
      </c>
      <c r="I13937" t="s">
        <v>5</v>
      </c>
      <c r="J13937">
        <v>41279.129999999997</v>
      </c>
      <c r="M13937">
        <v>41279.129999999997</v>
      </c>
      <c r="N13937">
        <f t="shared" si="217"/>
        <v>0</v>
      </c>
    </row>
    <row r="13938" spans="1:14" x14ac:dyDescent="0.2">
      <c r="A13938" t="s">
        <v>14025</v>
      </c>
      <c r="B13938" t="s">
        <v>37304</v>
      </c>
      <c r="I13938" t="s">
        <v>5</v>
      </c>
      <c r="J13938">
        <v>40644.82</v>
      </c>
      <c r="M13938">
        <v>40644.82</v>
      </c>
      <c r="N13938">
        <f t="shared" si="217"/>
        <v>0</v>
      </c>
    </row>
    <row r="13939" spans="1:14" x14ac:dyDescent="0.2">
      <c r="A13939" t="s">
        <v>14026</v>
      </c>
      <c r="B13939" t="s">
        <v>37305</v>
      </c>
      <c r="I13939" t="s">
        <v>5</v>
      </c>
      <c r="J13939">
        <v>18733.87</v>
      </c>
      <c r="M13939">
        <v>18733.87</v>
      </c>
      <c r="N13939">
        <f t="shared" si="217"/>
        <v>0</v>
      </c>
    </row>
    <row r="13940" spans="1:14" x14ac:dyDescent="0.2">
      <c r="A13940" t="s">
        <v>14027</v>
      </c>
      <c r="B13940" t="s">
        <v>37305</v>
      </c>
      <c r="I13940" t="s">
        <v>5</v>
      </c>
      <c r="J13940">
        <v>18326.560000000001</v>
      </c>
      <c r="M13940">
        <v>18326.560000000001</v>
      </c>
      <c r="N13940">
        <f t="shared" si="217"/>
        <v>0</v>
      </c>
    </row>
    <row r="13941" spans="1:14" x14ac:dyDescent="0.2">
      <c r="A13941" t="s">
        <v>14028</v>
      </c>
      <c r="B13941" t="s">
        <v>37306</v>
      </c>
      <c r="I13941" t="s">
        <v>5</v>
      </c>
      <c r="J13941">
        <v>19853.900000000001</v>
      </c>
      <c r="M13941">
        <v>19853.900000000001</v>
      </c>
      <c r="N13941">
        <f t="shared" si="217"/>
        <v>0</v>
      </c>
    </row>
    <row r="13942" spans="1:14" x14ac:dyDescent="0.2">
      <c r="A13942" t="s">
        <v>14029</v>
      </c>
      <c r="B13942" t="s">
        <v>37306</v>
      </c>
      <c r="I13942" t="s">
        <v>5</v>
      </c>
      <c r="J13942">
        <v>19446.59</v>
      </c>
      <c r="M13942">
        <v>19446.59</v>
      </c>
      <c r="N13942">
        <f t="shared" si="217"/>
        <v>0</v>
      </c>
    </row>
    <row r="13943" spans="1:14" x14ac:dyDescent="0.2">
      <c r="A13943" t="s">
        <v>14030</v>
      </c>
      <c r="B13943" t="s">
        <v>37307</v>
      </c>
      <c r="I13943" t="s">
        <v>5</v>
      </c>
      <c r="J13943">
        <v>22962.9</v>
      </c>
      <c r="M13943">
        <v>22962.9</v>
      </c>
      <c r="N13943">
        <f t="shared" si="217"/>
        <v>0</v>
      </c>
    </row>
    <row r="13944" spans="1:14" x14ac:dyDescent="0.2">
      <c r="A13944" t="s">
        <v>14031</v>
      </c>
      <c r="B13944" t="s">
        <v>37307</v>
      </c>
      <c r="I13944" t="s">
        <v>5</v>
      </c>
      <c r="J13944">
        <v>22555.59</v>
      </c>
      <c r="M13944">
        <v>22555.59</v>
      </c>
      <c r="N13944">
        <f t="shared" si="217"/>
        <v>0</v>
      </c>
    </row>
    <row r="13945" spans="1:14" x14ac:dyDescent="0.2">
      <c r="A13945" t="s">
        <v>14032</v>
      </c>
      <c r="B13945" t="s">
        <v>37308</v>
      </c>
      <c r="I13945" t="s">
        <v>5</v>
      </c>
      <c r="J13945">
        <v>26270.1</v>
      </c>
      <c r="M13945">
        <v>26270.1</v>
      </c>
      <c r="N13945">
        <f t="shared" si="217"/>
        <v>0</v>
      </c>
    </row>
    <row r="13946" spans="1:14" x14ac:dyDescent="0.2">
      <c r="A13946" t="s">
        <v>14033</v>
      </c>
      <c r="B13946" t="s">
        <v>37308</v>
      </c>
      <c r="I13946" t="s">
        <v>5</v>
      </c>
      <c r="J13946">
        <v>25859.23</v>
      </c>
      <c r="M13946">
        <v>25859.23</v>
      </c>
      <c r="N13946">
        <f t="shared" si="217"/>
        <v>0</v>
      </c>
    </row>
    <row r="13947" spans="1:14" x14ac:dyDescent="0.2">
      <c r="A13947" t="s">
        <v>14034</v>
      </c>
      <c r="B13947" t="s">
        <v>37309</v>
      </c>
      <c r="I13947" t="s">
        <v>5</v>
      </c>
      <c r="J13947">
        <v>30497.47</v>
      </c>
      <c r="M13947">
        <v>30497.47</v>
      </c>
      <c r="N13947">
        <f t="shared" si="217"/>
        <v>0</v>
      </c>
    </row>
    <row r="13948" spans="1:14" x14ac:dyDescent="0.2">
      <c r="A13948" t="s">
        <v>14035</v>
      </c>
      <c r="B13948" t="s">
        <v>37309</v>
      </c>
      <c r="I13948" t="s">
        <v>5</v>
      </c>
      <c r="J13948">
        <v>30086.6</v>
      </c>
      <c r="M13948">
        <v>30086.6</v>
      </c>
      <c r="N13948">
        <f t="shared" si="217"/>
        <v>0</v>
      </c>
    </row>
    <row r="13949" spans="1:14" x14ac:dyDescent="0.2">
      <c r="A13949" t="s">
        <v>14036</v>
      </c>
      <c r="B13949" t="s">
        <v>37310</v>
      </c>
      <c r="I13949" t="s">
        <v>5</v>
      </c>
      <c r="J13949">
        <v>57560.1</v>
      </c>
      <c r="M13949">
        <v>57560.1</v>
      </c>
      <c r="N13949">
        <f t="shared" si="217"/>
        <v>0</v>
      </c>
    </row>
    <row r="13950" spans="1:14" x14ac:dyDescent="0.2">
      <c r="A13950" t="s">
        <v>14037</v>
      </c>
      <c r="B13950" t="s">
        <v>37310</v>
      </c>
      <c r="I13950" t="s">
        <v>5</v>
      </c>
      <c r="J13950">
        <v>56918.35</v>
      </c>
      <c r="M13950">
        <v>56918.35</v>
      </c>
      <c r="N13950">
        <f t="shared" si="217"/>
        <v>0</v>
      </c>
    </row>
    <row r="13951" spans="1:14" x14ac:dyDescent="0.2">
      <c r="A13951" t="s">
        <v>14038</v>
      </c>
      <c r="B13951" t="s">
        <v>37311</v>
      </c>
      <c r="I13951" t="s">
        <v>5</v>
      </c>
      <c r="J13951">
        <v>41783.269999999997</v>
      </c>
      <c r="M13951">
        <v>41783.269999999997</v>
      </c>
      <c r="N13951">
        <f t="shared" si="217"/>
        <v>0</v>
      </c>
    </row>
    <row r="13952" spans="1:14" x14ac:dyDescent="0.2">
      <c r="A13952" t="s">
        <v>14039</v>
      </c>
      <c r="B13952" t="s">
        <v>37311</v>
      </c>
      <c r="I13952" t="s">
        <v>5</v>
      </c>
      <c r="J13952">
        <v>41364.97</v>
      </c>
      <c r="M13952">
        <v>41364.97</v>
      </c>
      <c r="N13952">
        <f t="shared" si="217"/>
        <v>0</v>
      </c>
    </row>
    <row r="13953" spans="1:14" x14ac:dyDescent="0.2">
      <c r="A13953" t="s">
        <v>14040</v>
      </c>
      <c r="B13953" t="s">
        <v>37312</v>
      </c>
      <c r="I13953" t="s">
        <v>1006</v>
      </c>
      <c r="J13953">
        <v>23.63</v>
      </c>
      <c r="M13953">
        <v>23.63</v>
      </c>
      <c r="N13953">
        <f t="shared" si="217"/>
        <v>0</v>
      </c>
    </row>
    <row r="13954" spans="1:14" x14ac:dyDescent="0.2">
      <c r="A13954" t="s">
        <v>14041</v>
      </c>
      <c r="B13954" t="s">
        <v>37312</v>
      </c>
      <c r="I13954" t="s">
        <v>1006</v>
      </c>
      <c r="J13954">
        <v>22.51</v>
      </c>
      <c r="M13954">
        <v>22.51</v>
      </c>
      <c r="N13954">
        <f t="shared" si="217"/>
        <v>0</v>
      </c>
    </row>
    <row r="13955" spans="1:14" x14ac:dyDescent="0.2">
      <c r="A13955" t="s">
        <v>14042</v>
      </c>
      <c r="B13955" t="s">
        <v>37313</v>
      </c>
      <c r="I13955" t="s">
        <v>4</v>
      </c>
      <c r="J13955">
        <v>122.43</v>
      </c>
      <c r="M13955">
        <v>122.43</v>
      </c>
      <c r="N13955">
        <f t="shared" si="217"/>
        <v>0</v>
      </c>
    </row>
    <row r="13956" spans="1:14" x14ac:dyDescent="0.2">
      <c r="A13956" t="s">
        <v>14043</v>
      </c>
      <c r="B13956" t="s">
        <v>37313</v>
      </c>
      <c r="I13956" t="s">
        <v>4</v>
      </c>
      <c r="J13956">
        <v>113.73</v>
      </c>
      <c r="M13956">
        <v>113.73</v>
      </c>
      <c r="N13956">
        <f t="shared" ref="N13956:N14019" si="218">J13956-M13956</f>
        <v>0</v>
      </c>
    </row>
    <row r="13957" spans="1:14" x14ac:dyDescent="0.2">
      <c r="A13957" t="s">
        <v>14044</v>
      </c>
      <c r="B13957" t="s">
        <v>37314</v>
      </c>
      <c r="I13957" t="s">
        <v>4</v>
      </c>
      <c r="J13957">
        <v>145.01</v>
      </c>
      <c r="M13957">
        <v>145.01</v>
      </c>
      <c r="N13957">
        <f t="shared" si="218"/>
        <v>0</v>
      </c>
    </row>
    <row r="13958" spans="1:14" x14ac:dyDescent="0.2">
      <c r="A13958" t="s">
        <v>14045</v>
      </c>
      <c r="B13958" t="s">
        <v>37314</v>
      </c>
      <c r="I13958" t="s">
        <v>4</v>
      </c>
      <c r="J13958">
        <v>136.09</v>
      </c>
      <c r="M13958">
        <v>136.09</v>
      </c>
      <c r="N13958">
        <f t="shared" si="218"/>
        <v>0</v>
      </c>
    </row>
    <row r="13959" spans="1:14" x14ac:dyDescent="0.2">
      <c r="A13959" t="s">
        <v>14046</v>
      </c>
      <c r="B13959" t="s">
        <v>37315</v>
      </c>
      <c r="I13959" t="s">
        <v>4</v>
      </c>
      <c r="J13959">
        <v>175.51</v>
      </c>
      <c r="M13959">
        <v>175.51</v>
      </c>
      <c r="N13959">
        <f t="shared" si="218"/>
        <v>0</v>
      </c>
    </row>
    <row r="13960" spans="1:14" x14ac:dyDescent="0.2">
      <c r="A13960" t="s">
        <v>14047</v>
      </c>
      <c r="B13960" t="s">
        <v>37315</v>
      </c>
      <c r="I13960" t="s">
        <v>4</v>
      </c>
      <c r="J13960">
        <v>166.36</v>
      </c>
      <c r="M13960">
        <v>166.36</v>
      </c>
      <c r="N13960">
        <f t="shared" si="218"/>
        <v>0</v>
      </c>
    </row>
    <row r="13961" spans="1:14" x14ac:dyDescent="0.2">
      <c r="A13961" t="s">
        <v>14048</v>
      </c>
      <c r="B13961" t="s">
        <v>37316</v>
      </c>
      <c r="I13961" t="s">
        <v>4</v>
      </c>
      <c r="J13961">
        <v>244.68</v>
      </c>
      <c r="M13961">
        <v>244.68</v>
      </c>
      <c r="N13961">
        <f t="shared" si="218"/>
        <v>0</v>
      </c>
    </row>
    <row r="13962" spans="1:14" x14ac:dyDescent="0.2">
      <c r="A13962" t="s">
        <v>14049</v>
      </c>
      <c r="B13962" t="s">
        <v>37316</v>
      </c>
      <c r="I13962" t="s">
        <v>4</v>
      </c>
      <c r="J13962">
        <v>235.3</v>
      </c>
      <c r="M13962">
        <v>235.3</v>
      </c>
      <c r="N13962">
        <f t="shared" si="218"/>
        <v>0</v>
      </c>
    </row>
    <row r="13963" spans="1:14" x14ac:dyDescent="0.2">
      <c r="A13963" t="s">
        <v>14050</v>
      </c>
      <c r="B13963" t="s">
        <v>37317</v>
      </c>
      <c r="I13963" t="s">
        <v>4</v>
      </c>
      <c r="J13963">
        <v>284.10000000000002</v>
      </c>
      <c r="M13963">
        <v>284.10000000000002</v>
      </c>
      <c r="N13963">
        <f t="shared" si="218"/>
        <v>0</v>
      </c>
    </row>
    <row r="13964" spans="1:14" x14ac:dyDescent="0.2">
      <c r="A13964" t="s">
        <v>14051</v>
      </c>
      <c r="B13964" t="s">
        <v>37317</v>
      </c>
      <c r="I13964" t="s">
        <v>4</v>
      </c>
      <c r="J13964">
        <v>274.48</v>
      </c>
      <c r="M13964">
        <v>274.48</v>
      </c>
      <c r="N13964">
        <f t="shared" si="218"/>
        <v>0</v>
      </c>
    </row>
    <row r="13965" spans="1:14" x14ac:dyDescent="0.2">
      <c r="A13965" t="s">
        <v>14052</v>
      </c>
      <c r="B13965" t="s">
        <v>37318</v>
      </c>
      <c r="I13965" t="s">
        <v>4</v>
      </c>
      <c r="J13965">
        <v>357.63</v>
      </c>
      <c r="M13965">
        <v>357.63</v>
      </c>
      <c r="N13965">
        <f t="shared" si="218"/>
        <v>0</v>
      </c>
    </row>
    <row r="13966" spans="1:14" x14ac:dyDescent="0.2">
      <c r="A13966" t="s">
        <v>14053</v>
      </c>
      <c r="B13966" t="s">
        <v>37318</v>
      </c>
      <c r="I13966" t="s">
        <v>4</v>
      </c>
      <c r="J13966">
        <v>347.77</v>
      </c>
      <c r="M13966">
        <v>347.77</v>
      </c>
      <c r="N13966">
        <f t="shared" si="218"/>
        <v>0</v>
      </c>
    </row>
    <row r="13967" spans="1:14" x14ac:dyDescent="0.2">
      <c r="A13967" t="s">
        <v>14054</v>
      </c>
      <c r="B13967" t="s">
        <v>37319</v>
      </c>
      <c r="I13967" t="s">
        <v>4</v>
      </c>
      <c r="J13967">
        <v>452.61</v>
      </c>
      <c r="M13967">
        <v>452.61</v>
      </c>
      <c r="N13967">
        <f t="shared" si="218"/>
        <v>0</v>
      </c>
    </row>
    <row r="13968" spans="1:14" x14ac:dyDescent="0.2">
      <c r="A13968" t="s">
        <v>14055</v>
      </c>
      <c r="B13968" t="s">
        <v>37319</v>
      </c>
      <c r="I13968" t="s">
        <v>4</v>
      </c>
      <c r="J13968">
        <v>442.5</v>
      </c>
      <c r="M13968">
        <v>442.5</v>
      </c>
      <c r="N13968">
        <f t="shared" si="218"/>
        <v>0</v>
      </c>
    </row>
    <row r="13969" spans="1:14" x14ac:dyDescent="0.2">
      <c r="A13969" t="s">
        <v>14056</v>
      </c>
      <c r="B13969" t="s">
        <v>37320</v>
      </c>
      <c r="I13969" t="s">
        <v>5</v>
      </c>
      <c r="J13969">
        <v>2378.41</v>
      </c>
      <c r="M13969">
        <v>2378.41</v>
      </c>
      <c r="N13969">
        <f t="shared" si="218"/>
        <v>0</v>
      </c>
    </row>
    <row r="13970" spans="1:14" x14ac:dyDescent="0.2">
      <c r="A13970" t="s">
        <v>14057</v>
      </c>
      <c r="B13970" t="s">
        <v>37320</v>
      </c>
      <c r="I13970" t="s">
        <v>5</v>
      </c>
      <c r="J13970">
        <v>2258.38</v>
      </c>
      <c r="M13970">
        <v>2258.38</v>
      </c>
      <c r="N13970">
        <f t="shared" si="218"/>
        <v>0</v>
      </c>
    </row>
    <row r="13971" spans="1:14" x14ac:dyDescent="0.2">
      <c r="A13971" t="s">
        <v>14058</v>
      </c>
      <c r="B13971" t="s">
        <v>37321</v>
      </c>
      <c r="I13971" t="s">
        <v>5</v>
      </c>
      <c r="J13971">
        <v>2849.61</v>
      </c>
      <c r="M13971">
        <v>2849.61</v>
      </c>
      <c r="N13971">
        <f t="shared" si="218"/>
        <v>0</v>
      </c>
    </row>
    <row r="13972" spans="1:14" x14ac:dyDescent="0.2">
      <c r="A13972" t="s">
        <v>14059</v>
      </c>
      <c r="B13972" t="s">
        <v>37321</v>
      </c>
      <c r="I13972" t="s">
        <v>5</v>
      </c>
      <c r="J13972">
        <v>2689.57</v>
      </c>
      <c r="M13972">
        <v>2689.57</v>
      </c>
      <c r="N13972">
        <f t="shared" si="218"/>
        <v>0</v>
      </c>
    </row>
    <row r="13973" spans="1:14" x14ac:dyDescent="0.2">
      <c r="A13973" t="s">
        <v>14060</v>
      </c>
      <c r="B13973" t="s">
        <v>37322</v>
      </c>
      <c r="I13973" t="s">
        <v>5</v>
      </c>
      <c r="J13973">
        <v>2952.85</v>
      </c>
      <c r="M13973">
        <v>2952.85</v>
      </c>
      <c r="N13973">
        <f t="shared" si="218"/>
        <v>0</v>
      </c>
    </row>
    <row r="13974" spans="1:14" x14ac:dyDescent="0.2">
      <c r="A13974" t="s">
        <v>14061</v>
      </c>
      <c r="B13974" t="s">
        <v>37322</v>
      </c>
      <c r="I13974" t="s">
        <v>5</v>
      </c>
      <c r="J13974">
        <v>2792.81</v>
      </c>
      <c r="M13974">
        <v>2792.81</v>
      </c>
      <c r="N13974">
        <f t="shared" si="218"/>
        <v>0</v>
      </c>
    </row>
    <row r="13975" spans="1:14" x14ac:dyDescent="0.2">
      <c r="A13975" t="s">
        <v>14062</v>
      </c>
      <c r="B13975" t="s">
        <v>37323</v>
      </c>
      <c r="I13975" t="s">
        <v>5</v>
      </c>
      <c r="J13975">
        <v>3355.42</v>
      </c>
      <c r="M13975">
        <v>3355.42</v>
      </c>
      <c r="N13975">
        <f t="shared" si="218"/>
        <v>0</v>
      </c>
    </row>
    <row r="13976" spans="1:14" x14ac:dyDescent="0.2">
      <c r="A13976" t="s">
        <v>14063</v>
      </c>
      <c r="B13976" t="s">
        <v>37323</v>
      </c>
      <c r="I13976" t="s">
        <v>5</v>
      </c>
      <c r="J13976">
        <v>3155.39</v>
      </c>
      <c r="M13976">
        <v>3155.39</v>
      </c>
      <c r="N13976">
        <f t="shared" si="218"/>
        <v>0</v>
      </c>
    </row>
    <row r="13977" spans="1:14" x14ac:dyDescent="0.2">
      <c r="A13977" t="s">
        <v>14064</v>
      </c>
      <c r="B13977" t="s">
        <v>37324</v>
      </c>
      <c r="I13977" t="s">
        <v>5</v>
      </c>
      <c r="J13977">
        <v>3458.65</v>
      </c>
      <c r="M13977">
        <v>3458.65</v>
      </c>
      <c r="N13977">
        <f t="shared" si="218"/>
        <v>0</v>
      </c>
    </row>
    <row r="13978" spans="1:14" x14ac:dyDescent="0.2">
      <c r="A13978" t="s">
        <v>14065</v>
      </c>
      <c r="B13978" t="s">
        <v>37324</v>
      </c>
      <c r="I13978" t="s">
        <v>5</v>
      </c>
      <c r="J13978">
        <v>3258.62</v>
      </c>
      <c r="M13978">
        <v>3258.62</v>
      </c>
      <c r="N13978">
        <f t="shared" si="218"/>
        <v>0</v>
      </c>
    </row>
    <row r="13979" spans="1:14" x14ac:dyDescent="0.2">
      <c r="A13979" t="s">
        <v>14066</v>
      </c>
      <c r="B13979" t="s">
        <v>37325</v>
      </c>
      <c r="I13979" t="s">
        <v>5</v>
      </c>
      <c r="J13979">
        <v>3964.62</v>
      </c>
      <c r="M13979">
        <v>3964.62</v>
      </c>
      <c r="N13979">
        <f t="shared" si="218"/>
        <v>0</v>
      </c>
    </row>
    <row r="13980" spans="1:14" x14ac:dyDescent="0.2">
      <c r="A13980" t="s">
        <v>14067</v>
      </c>
      <c r="B13980" t="s">
        <v>37325</v>
      </c>
      <c r="I13980" t="s">
        <v>5</v>
      </c>
      <c r="J13980">
        <v>3724.58</v>
      </c>
      <c r="M13980">
        <v>3724.58</v>
      </c>
      <c r="N13980">
        <f t="shared" si="218"/>
        <v>0</v>
      </c>
    </row>
    <row r="13981" spans="1:14" x14ac:dyDescent="0.2">
      <c r="A13981" t="s">
        <v>14068</v>
      </c>
      <c r="B13981" t="s">
        <v>37326</v>
      </c>
      <c r="I13981" t="s">
        <v>5</v>
      </c>
      <c r="J13981">
        <v>4171.46</v>
      </c>
      <c r="M13981">
        <v>4171.46</v>
      </c>
      <c r="N13981">
        <f t="shared" si="218"/>
        <v>0</v>
      </c>
    </row>
    <row r="13982" spans="1:14" x14ac:dyDescent="0.2">
      <c r="A13982" t="s">
        <v>14069</v>
      </c>
      <c r="B13982" t="s">
        <v>37326</v>
      </c>
      <c r="I13982" t="s">
        <v>5</v>
      </c>
      <c r="J13982">
        <v>3931.37</v>
      </c>
      <c r="M13982">
        <v>3931.37</v>
      </c>
      <c r="N13982">
        <f t="shared" si="218"/>
        <v>0</v>
      </c>
    </row>
    <row r="13983" spans="1:14" x14ac:dyDescent="0.2">
      <c r="A13983" t="s">
        <v>14070</v>
      </c>
      <c r="B13983" t="s">
        <v>37327</v>
      </c>
      <c r="I13983" t="s">
        <v>5</v>
      </c>
      <c r="J13983">
        <v>355.41</v>
      </c>
      <c r="M13983">
        <v>355.41</v>
      </c>
      <c r="N13983">
        <f t="shared" si="218"/>
        <v>0</v>
      </c>
    </row>
    <row r="13984" spans="1:14" x14ac:dyDescent="0.2">
      <c r="A13984" t="s">
        <v>14071</v>
      </c>
      <c r="B13984" t="s">
        <v>37327</v>
      </c>
      <c r="I13984" t="s">
        <v>5</v>
      </c>
      <c r="J13984">
        <v>317.16000000000003</v>
      </c>
      <c r="M13984">
        <v>317.16000000000003</v>
      </c>
      <c r="N13984">
        <f t="shared" si="218"/>
        <v>0</v>
      </c>
    </row>
    <row r="13985" spans="1:14" x14ac:dyDescent="0.2">
      <c r="A13985" t="s">
        <v>14072</v>
      </c>
      <c r="B13985" t="s">
        <v>37328</v>
      </c>
      <c r="I13985" t="s">
        <v>5</v>
      </c>
      <c r="J13985">
        <v>284.14999999999998</v>
      </c>
      <c r="M13985">
        <v>284.14999999999998</v>
      </c>
      <c r="N13985">
        <f t="shared" si="218"/>
        <v>0</v>
      </c>
    </row>
    <row r="13986" spans="1:14" x14ac:dyDescent="0.2">
      <c r="A13986" t="s">
        <v>14073</v>
      </c>
      <c r="B13986" t="s">
        <v>37328</v>
      </c>
      <c r="I13986" t="s">
        <v>5</v>
      </c>
      <c r="J13986">
        <v>256.33999999999997</v>
      </c>
      <c r="M13986">
        <v>256.33999999999997</v>
      </c>
      <c r="N13986">
        <f t="shared" si="218"/>
        <v>0</v>
      </c>
    </row>
    <row r="13987" spans="1:14" x14ac:dyDescent="0.2">
      <c r="A13987" t="s">
        <v>14074</v>
      </c>
      <c r="B13987" t="s">
        <v>37329</v>
      </c>
      <c r="I13987" t="s">
        <v>5</v>
      </c>
      <c r="J13987">
        <v>452.37</v>
      </c>
      <c r="M13987">
        <v>452.37</v>
      </c>
      <c r="N13987">
        <f t="shared" si="218"/>
        <v>0</v>
      </c>
    </row>
    <row r="13988" spans="1:14" x14ac:dyDescent="0.2">
      <c r="A13988" t="s">
        <v>14075</v>
      </c>
      <c r="B13988" t="s">
        <v>37329</v>
      </c>
      <c r="I13988" t="s">
        <v>5</v>
      </c>
      <c r="J13988">
        <v>421.68</v>
      </c>
      <c r="M13988">
        <v>421.68</v>
      </c>
      <c r="N13988">
        <f t="shared" si="218"/>
        <v>0</v>
      </c>
    </row>
    <row r="13989" spans="1:14" x14ac:dyDescent="0.2">
      <c r="A13989" t="s">
        <v>14076</v>
      </c>
      <c r="B13989" t="s">
        <v>37330</v>
      </c>
      <c r="I13989" t="s">
        <v>5</v>
      </c>
      <c r="J13989">
        <v>273.39999999999998</v>
      </c>
      <c r="M13989">
        <v>273.39999999999998</v>
      </c>
      <c r="N13989">
        <f t="shared" si="218"/>
        <v>0</v>
      </c>
    </row>
    <row r="13990" spans="1:14" x14ac:dyDescent="0.2">
      <c r="A13990" t="s">
        <v>14077</v>
      </c>
      <c r="B13990" t="s">
        <v>37330</v>
      </c>
      <c r="I13990" t="s">
        <v>5</v>
      </c>
      <c r="J13990">
        <v>244.58</v>
      </c>
      <c r="M13990">
        <v>244.58</v>
      </c>
      <c r="N13990">
        <f t="shared" si="218"/>
        <v>0</v>
      </c>
    </row>
    <row r="13991" spans="1:14" x14ac:dyDescent="0.2">
      <c r="A13991" t="s">
        <v>14078</v>
      </c>
      <c r="B13991" t="s">
        <v>37331</v>
      </c>
      <c r="I13991" t="s">
        <v>5</v>
      </c>
      <c r="J13991">
        <v>245.31</v>
      </c>
      <c r="M13991">
        <v>245.31</v>
      </c>
      <c r="N13991">
        <f t="shared" si="218"/>
        <v>0</v>
      </c>
    </row>
    <row r="13992" spans="1:14" x14ac:dyDescent="0.2">
      <c r="A13992" t="s">
        <v>14079</v>
      </c>
      <c r="B13992" t="s">
        <v>37331</v>
      </c>
      <c r="I13992" t="s">
        <v>5</v>
      </c>
      <c r="J13992">
        <v>221.58</v>
      </c>
      <c r="M13992">
        <v>221.58</v>
      </c>
      <c r="N13992">
        <f t="shared" si="218"/>
        <v>0</v>
      </c>
    </row>
    <row r="13993" spans="1:14" x14ac:dyDescent="0.2">
      <c r="A13993" t="s">
        <v>14080</v>
      </c>
      <c r="B13993" t="s">
        <v>37332</v>
      </c>
      <c r="I13993" t="s">
        <v>5</v>
      </c>
      <c r="J13993">
        <v>396.27</v>
      </c>
      <c r="M13993">
        <v>396.27</v>
      </c>
      <c r="N13993">
        <f t="shared" si="218"/>
        <v>0</v>
      </c>
    </row>
    <row r="13994" spans="1:14" x14ac:dyDescent="0.2">
      <c r="A13994" t="s">
        <v>14081</v>
      </c>
      <c r="B13994" t="s">
        <v>37332</v>
      </c>
      <c r="I13994" t="s">
        <v>5</v>
      </c>
      <c r="J13994">
        <v>372.54</v>
      </c>
      <c r="M13994">
        <v>372.54</v>
      </c>
      <c r="N13994">
        <f t="shared" si="218"/>
        <v>0</v>
      </c>
    </row>
    <row r="13995" spans="1:14" x14ac:dyDescent="0.2">
      <c r="A13995" t="s">
        <v>14082</v>
      </c>
      <c r="B13995" t="s">
        <v>37333</v>
      </c>
      <c r="I13995" t="s">
        <v>5</v>
      </c>
      <c r="J13995">
        <v>682.16</v>
      </c>
      <c r="M13995">
        <v>682.16</v>
      </c>
      <c r="N13995">
        <f t="shared" si="218"/>
        <v>0</v>
      </c>
    </row>
    <row r="13996" spans="1:14" x14ac:dyDescent="0.2">
      <c r="A13996" t="s">
        <v>14083</v>
      </c>
      <c r="B13996" t="s">
        <v>37333</v>
      </c>
      <c r="I13996" t="s">
        <v>5</v>
      </c>
      <c r="J13996">
        <v>613.33000000000004</v>
      </c>
      <c r="M13996">
        <v>613.33000000000004</v>
      </c>
      <c r="N13996">
        <f t="shared" si="218"/>
        <v>0</v>
      </c>
    </row>
    <row r="13997" spans="1:14" x14ac:dyDescent="0.2">
      <c r="A13997" t="s">
        <v>14084</v>
      </c>
      <c r="B13997" t="s">
        <v>37334</v>
      </c>
      <c r="I13997" t="s">
        <v>5</v>
      </c>
      <c r="J13997">
        <v>505.72</v>
      </c>
      <c r="M13997">
        <v>505.72</v>
      </c>
      <c r="N13997">
        <f t="shared" si="218"/>
        <v>0</v>
      </c>
    </row>
    <row r="13998" spans="1:14" x14ac:dyDescent="0.2">
      <c r="A13998" t="s">
        <v>14085</v>
      </c>
      <c r="B13998" t="s">
        <v>37334</v>
      </c>
      <c r="I13998" t="s">
        <v>5</v>
      </c>
      <c r="J13998">
        <v>462.96</v>
      </c>
      <c r="M13998">
        <v>462.96</v>
      </c>
      <c r="N13998">
        <f t="shared" si="218"/>
        <v>0</v>
      </c>
    </row>
    <row r="13999" spans="1:14" x14ac:dyDescent="0.2">
      <c r="A13999" t="s">
        <v>14086</v>
      </c>
      <c r="B13999" t="s">
        <v>37335</v>
      </c>
      <c r="I13999" t="s">
        <v>5</v>
      </c>
      <c r="J13999">
        <v>675.9</v>
      </c>
      <c r="M13999">
        <v>675.9</v>
      </c>
      <c r="N13999">
        <f t="shared" si="218"/>
        <v>0</v>
      </c>
    </row>
    <row r="14000" spans="1:14" x14ac:dyDescent="0.2">
      <c r="A14000" t="s">
        <v>14087</v>
      </c>
      <c r="B14000" t="s">
        <v>37335</v>
      </c>
      <c r="I14000" t="s">
        <v>5</v>
      </c>
      <c r="J14000">
        <v>630.85</v>
      </c>
      <c r="M14000">
        <v>630.85</v>
      </c>
      <c r="N14000">
        <f t="shared" si="218"/>
        <v>0</v>
      </c>
    </row>
    <row r="14001" spans="1:14" x14ac:dyDescent="0.2">
      <c r="A14001" t="s">
        <v>14088</v>
      </c>
      <c r="B14001" t="s">
        <v>37336</v>
      </c>
      <c r="I14001" t="s">
        <v>5</v>
      </c>
      <c r="J14001">
        <v>522.6</v>
      </c>
      <c r="M14001">
        <v>522.6</v>
      </c>
      <c r="N14001">
        <f t="shared" si="218"/>
        <v>0</v>
      </c>
    </row>
    <row r="14002" spans="1:14" x14ac:dyDescent="0.2">
      <c r="A14002" t="s">
        <v>14089</v>
      </c>
      <c r="B14002" t="s">
        <v>37336</v>
      </c>
      <c r="I14002" t="s">
        <v>5</v>
      </c>
      <c r="J14002">
        <v>471.29</v>
      </c>
      <c r="M14002">
        <v>471.29</v>
      </c>
      <c r="N14002">
        <f t="shared" si="218"/>
        <v>0</v>
      </c>
    </row>
    <row r="14003" spans="1:14" x14ac:dyDescent="0.2">
      <c r="A14003" t="s">
        <v>14090</v>
      </c>
      <c r="B14003" t="s">
        <v>37337</v>
      </c>
      <c r="I14003" t="s">
        <v>5</v>
      </c>
      <c r="J14003">
        <v>454.08</v>
      </c>
      <c r="M14003">
        <v>454.08</v>
      </c>
      <c r="N14003">
        <f t="shared" si="218"/>
        <v>0</v>
      </c>
    </row>
    <row r="14004" spans="1:14" x14ac:dyDescent="0.2">
      <c r="A14004" t="s">
        <v>14091</v>
      </c>
      <c r="B14004" t="s">
        <v>37337</v>
      </c>
      <c r="I14004" t="s">
        <v>5</v>
      </c>
      <c r="J14004">
        <v>415.5</v>
      </c>
      <c r="M14004">
        <v>415.5</v>
      </c>
      <c r="N14004">
        <f t="shared" si="218"/>
        <v>0</v>
      </c>
    </row>
    <row r="14005" spans="1:14" x14ac:dyDescent="0.2">
      <c r="A14005" t="s">
        <v>14092</v>
      </c>
      <c r="B14005" t="s">
        <v>37338</v>
      </c>
      <c r="I14005" t="s">
        <v>5</v>
      </c>
      <c r="J14005">
        <v>656.35</v>
      </c>
      <c r="M14005">
        <v>656.35</v>
      </c>
      <c r="N14005">
        <f t="shared" si="218"/>
        <v>0</v>
      </c>
    </row>
    <row r="14006" spans="1:14" x14ac:dyDescent="0.2">
      <c r="A14006" t="s">
        <v>14093</v>
      </c>
      <c r="B14006" t="s">
        <v>37338</v>
      </c>
      <c r="I14006" t="s">
        <v>5</v>
      </c>
      <c r="J14006">
        <v>615.38</v>
      </c>
      <c r="M14006">
        <v>615.38</v>
      </c>
      <c r="N14006">
        <f t="shared" si="218"/>
        <v>0</v>
      </c>
    </row>
    <row r="14007" spans="1:14" x14ac:dyDescent="0.2">
      <c r="A14007" t="s">
        <v>14094</v>
      </c>
      <c r="B14007" t="s">
        <v>37339</v>
      </c>
      <c r="I14007" t="s">
        <v>5</v>
      </c>
      <c r="J14007">
        <v>870.85</v>
      </c>
      <c r="M14007">
        <v>870.85</v>
      </c>
      <c r="N14007">
        <f t="shared" si="218"/>
        <v>0</v>
      </c>
    </row>
    <row r="14008" spans="1:14" x14ac:dyDescent="0.2">
      <c r="A14008" t="s">
        <v>14095</v>
      </c>
      <c r="B14008" t="s">
        <v>37339</v>
      </c>
      <c r="I14008" t="s">
        <v>5</v>
      </c>
      <c r="J14008">
        <v>784.21</v>
      </c>
      <c r="M14008">
        <v>784.21</v>
      </c>
      <c r="N14008">
        <f t="shared" si="218"/>
        <v>0</v>
      </c>
    </row>
    <row r="14009" spans="1:14" x14ac:dyDescent="0.2">
      <c r="A14009" t="s">
        <v>14096</v>
      </c>
      <c r="B14009" t="s">
        <v>37340</v>
      </c>
      <c r="I14009" t="s">
        <v>5</v>
      </c>
      <c r="J14009">
        <v>659.34</v>
      </c>
      <c r="M14009">
        <v>659.34</v>
      </c>
      <c r="N14009">
        <f t="shared" si="218"/>
        <v>0</v>
      </c>
    </row>
    <row r="14010" spans="1:14" x14ac:dyDescent="0.2">
      <c r="A14010" t="s">
        <v>14097</v>
      </c>
      <c r="B14010" t="s">
        <v>37340</v>
      </c>
      <c r="I14010" t="s">
        <v>5</v>
      </c>
      <c r="J14010">
        <v>604</v>
      </c>
      <c r="M14010">
        <v>604</v>
      </c>
      <c r="N14010">
        <f t="shared" si="218"/>
        <v>0</v>
      </c>
    </row>
    <row r="14011" spans="1:14" x14ac:dyDescent="0.2">
      <c r="A14011" t="s">
        <v>14098</v>
      </c>
      <c r="B14011" t="s">
        <v>37341</v>
      </c>
      <c r="I14011" t="s">
        <v>5</v>
      </c>
      <c r="J14011">
        <v>940.62</v>
      </c>
      <c r="M14011">
        <v>940.62</v>
      </c>
      <c r="N14011">
        <f t="shared" si="218"/>
        <v>0</v>
      </c>
    </row>
    <row r="14012" spans="1:14" x14ac:dyDescent="0.2">
      <c r="A14012" t="s">
        <v>14099</v>
      </c>
      <c r="B14012" t="s">
        <v>37341</v>
      </c>
      <c r="I14012" t="s">
        <v>5</v>
      </c>
      <c r="J14012">
        <v>882.41</v>
      </c>
      <c r="M14012">
        <v>882.41</v>
      </c>
      <c r="N14012">
        <f t="shared" si="218"/>
        <v>0</v>
      </c>
    </row>
    <row r="14013" spans="1:14" x14ac:dyDescent="0.2">
      <c r="A14013" t="s">
        <v>14100</v>
      </c>
      <c r="B14013" t="s">
        <v>37342</v>
      </c>
      <c r="I14013" t="s">
        <v>5</v>
      </c>
      <c r="J14013">
        <v>675.62</v>
      </c>
      <c r="M14013">
        <v>675.62</v>
      </c>
      <c r="N14013">
        <f t="shared" si="218"/>
        <v>0</v>
      </c>
    </row>
    <row r="14014" spans="1:14" x14ac:dyDescent="0.2">
      <c r="A14014" t="s">
        <v>14101</v>
      </c>
      <c r="B14014" t="s">
        <v>37342</v>
      </c>
      <c r="I14014" t="s">
        <v>5</v>
      </c>
      <c r="J14014">
        <v>610.52</v>
      </c>
      <c r="M14014">
        <v>610.52</v>
      </c>
      <c r="N14014">
        <f t="shared" si="218"/>
        <v>0</v>
      </c>
    </row>
    <row r="14015" spans="1:14" x14ac:dyDescent="0.2">
      <c r="A14015" t="s">
        <v>14102</v>
      </c>
      <c r="B14015" t="s">
        <v>37343</v>
      </c>
      <c r="I14015" t="s">
        <v>5</v>
      </c>
      <c r="J14015">
        <v>593.63</v>
      </c>
      <c r="M14015">
        <v>593.63</v>
      </c>
      <c r="N14015">
        <f t="shared" si="218"/>
        <v>0</v>
      </c>
    </row>
    <row r="14016" spans="1:14" x14ac:dyDescent="0.2">
      <c r="A14016" t="s">
        <v>14103</v>
      </c>
      <c r="B14016" t="s">
        <v>37343</v>
      </c>
      <c r="I14016" t="s">
        <v>5</v>
      </c>
      <c r="J14016">
        <v>543.79</v>
      </c>
      <c r="M14016">
        <v>543.79</v>
      </c>
      <c r="N14016">
        <f t="shared" si="218"/>
        <v>0</v>
      </c>
    </row>
    <row r="14017" spans="1:14" x14ac:dyDescent="0.2">
      <c r="A14017" t="s">
        <v>14104</v>
      </c>
      <c r="B14017" t="s">
        <v>37344</v>
      </c>
      <c r="I14017" t="s">
        <v>5</v>
      </c>
      <c r="J14017">
        <v>911.98</v>
      </c>
      <c r="M14017">
        <v>911.98</v>
      </c>
      <c r="N14017">
        <f t="shared" si="218"/>
        <v>0</v>
      </c>
    </row>
    <row r="14018" spans="1:14" x14ac:dyDescent="0.2">
      <c r="A14018" t="s">
        <v>14105</v>
      </c>
      <c r="B14018" t="s">
        <v>37344</v>
      </c>
      <c r="I14018" t="s">
        <v>5</v>
      </c>
      <c r="J14018">
        <v>859.51</v>
      </c>
      <c r="M14018">
        <v>859.51</v>
      </c>
      <c r="N14018">
        <f t="shared" si="218"/>
        <v>0</v>
      </c>
    </row>
    <row r="14019" spans="1:14" x14ac:dyDescent="0.2">
      <c r="A14019" t="s">
        <v>14106</v>
      </c>
      <c r="B14019" t="s">
        <v>37345</v>
      </c>
      <c r="I14019" t="s">
        <v>5</v>
      </c>
      <c r="J14019">
        <v>943.91</v>
      </c>
      <c r="M14019">
        <v>943.91</v>
      </c>
      <c r="N14019">
        <f t="shared" si="218"/>
        <v>0</v>
      </c>
    </row>
    <row r="14020" spans="1:14" x14ac:dyDescent="0.2">
      <c r="A14020" t="s">
        <v>14107</v>
      </c>
      <c r="B14020" t="s">
        <v>37345</v>
      </c>
      <c r="I14020" t="s">
        <v>5</v>
      </c>
      <c r="J14020">
        <v>850.86</v>
      </c>
      <c r="M14020">
        <v>850.86</v>
      </c>
      <c r="N14020">
        <f t="shared" ref="N14020:N14083" si="219">J14020-M14020</f>
        <v>0</v>
      </c>
    </row>
    <row r="14021" spans="1:14" x14ac:dyDescent="0.2">
      <c r="A14021" t="s">
        <v>14108</v>
      </c>
      <c r="B14021" t="s">
        <v>37346</v>
      </c>
      <c r="I14021" t="s">
        <v>5</v>
      </c>
      <c r="J14021">
        <v>698.46</v>
      </c>
      <c r="M14021">
        <v>698.46</v>
      </c>
      <c r="N14021">
        <f t="shared" si="219"/>
        <v>0</v>
      </c>
    </row>
    <row r="14022" spans="1:14" x14ac:dyDescent="0.2">
      <c r="A14022" t="s">
        <v>14109</v>
      </c>
      <c r="B14022" t="s">
        <v>37346</v>
      </c>
      <c r="I14022" t="s">
        <v>5</v>
      </c>
      <c r="J14022">
        <v>641.91</v>
      </c>
      <c r="M14022">
        <v>641.91</v>
      </c>
      <c r="N14022">
        <f t="shared" si="219"/>
        <v>0</v>
      </c>
    </row>
    <row r="14023" spans="1:14" x14ac:dyDescent="0.2">
      <c r="A14023" t="s">
        <v>14110</v>
      </c>
      <c r="B14023" t="s">
        <v>37347</v>
      </c>
      <c r="I14023" t="s">
        <v>5</v>
      </c>
      <c r="J14023">
        <v>1086.52</v>
      </c>
      <c r="M14023">
        <v>1086.52</v>
      </c>
      <c r="N14023">
        <f t="shared" si="219"/>
        <v>0</v>
      </c>
    </row>
    <row r="14024" spans="1:14" x14ac:dyDescent="0.2">
      <c r="A14024" t="s">
        <v>14111</v>
      </c>
      <c r="B14024" t="s">
        <v>37347</v>
      </c>
      <c r="I14024" t="s">
        <v>5</v>
      </c>
      <c r="J14024">
        <v>1027.0999999999999</v>
      </c>
      <c r="M14024">
        <v>1027.0999999999999</v>
      </c>
      <c r="N14024">
        <f t="shared" si="219"/>
        <v>0</v>
      </c>
    </row>
    <row r="14025" spans="1:14" x14ac:dyDescent="0.2">
      <c r="A14025" t="s">
        <v>14112</v>
      </c>
      <c r="B14025" t="s">
        <v>37348</v>
      </c>
      <c r="I14025" t="s">
        <v>5</v>
      </c>
      <c r="J14025">
        <v>739.11</v>
      </c>
      <c r="M14025">
        <v>739.11</v>
      </c>
      <c r="N14025">
        <f t="shared" si="219"/>
        <v>0</v>
      </c>
    </row>
    <row r="14026" spans="1:14" x14ac:dyDescent="0.2">
      <c r="A14026" t="s">
        <v>14113</v>
      </c>
      <c r="B14026" t="s">
        <v>37348</v>
      </c>
      <c r="I14026" t="s">
        <v>5</v>
      </c>
      <c r="J14026">
        <v>668.11</v>
      </c>
      <c r="M14026">
        <v>668.11</v>
      </c>
      <c r="N14026">
        <f t="shared" si="219"/>
        <v>0</v>
      </c>
    </row>
    <row r="14027" spans="1:14" x14ac:dyDescent="0.2">
      <c r="A14027" t="s">
        <v>14114</v>
      </c>
      <c r="B14027" t="s">
        <v>37349</v>
      </c>
      <c r="I14027" t="s">
        <v>5</v>
      </c>
      <c r="J14027">
        <v>644.75</v>
      </c>
      <c r="M14027">
        <v>644.75</v>
      </c>
      <c r="N14027">
        <f t="shared" si="219"/>
        <v>0</v>
      </c>
    </row>
    <row r="14028" spans="1:14" x14ac:dyDescent="0.2">
      <c r="A14028" t="s">
        <v>14115</v>
      </c>
      <c r="B14028" t="s">
        <v>37349</v>
      </c>
      <c r="I14028" t="s">
        <v>5</v>
      </c>
      <c r="J14028">
        <v>591.55999999999995</v>
      </c>
      <c r="M14028">
        <v>591.55999999999995</v>
      </c>
      <c r="N14028">
        <f t="shared" si="219"/>
        <v>0</v>
      </c>
    </row>
    <row r="14029" spans="1:14" x14ac:dyDescent="0.2">
      <c r="A14029" t="s">
        <v>14116</v>
      </c>
      <c r="B14029" t="s">
        <v>37350</v>
      </c>
      <c r="I14029" t="s">
        <v>5</v>
      </c>
      <c r="J14029">
        <v>1050.33</v>
      </c>
      <c r="M14029">
        <v>1050.33</v>
      </c>
      <c r="N14029">
        <f t="shared" si="219"/>
        <v>0</v>
      </c>
    </row>
    <row r="14030" spans="1:14" x14ac:dyDescent="0.2">
      <c r="A14030" t="s">
        <v>14117</v>
      </c>
      <c r="B14030" t="s">
        <v>37350</v>
      </c>
      <c r="I14030" t="s">
        <v>5</v>
      </c>
      <c r="J14030">
        <v>994.27</v>
      </c>
      <c r="M14030">
        <v>994.27</v>
      </c>
      <c r="N14030">
        <f t="shared" si="219"/>
        <v>0</v>
      </c>
    </row>
    <row r="14031" spans="1:14" x14ac:dyDescent="0.2">
      <c r="A14031" t="s">
        <v>14118</v>
      </c>
      <c r="B14031" t="s">
        <v>37351</v>
      </c>
      <c r="I14031" t="s">
        <v>5</v>
      </c>
      <c r="J14031">
        <v>1071.6400000000001</v>
      </c>
      <c r="M14031">
        <v>1071.6400000000001</v>
      </c>
      <c r="N14031">
        <f t="shared" si="219"/>
        <v>0</v>
      </c>
    </row>
    <row r="14032" spans="1:14" x14ac:dyDescent="0.2">
      <c r="A14032" t="s">
        <v>14119</v>
      </c>
      <c r="B14032" t="s">
        <v>37351</v>
      </c>
      <c r="I14032" t="s">
        <v>5</v>
      </c>
      <c r="J14032">
        <v>966.42</v>
      </c>
      <c r="M14032">
        <v>966.42</v>
      </c>
      <c r="N14032">
        <f t="shared" si="219"/>
        <v>0</v>
      </c>
    </row>
    <row r="14033" spans="1:14" x14ac:dyDescent="0.2">
      <c r="A14033" t="s">
        <v>14120</v>
      </c>
      <c r="B14033" t="s">
        <v>37352</v>
      </c>
      <c r="I14033" t="s">
        <v>5</v>
      </c>
      <c r="J14033">
        <v>795.46</v>
      </c>
      <c r="M14033">
        <v>795.46</v>
      </c>
      <c r="N14033">
        <f t="shared" si="219"/>
        <v>0</v>
      </c>
    </row>
    <row r="14034" spans="1:14" x14ac:dyDescent="0.2">
      <c r="A14034" t="s">
        <v>14121</v>
      </c>
      <c r="B14034" t="s">
        <v>37352</v>
      </c>
      <c r="I14034" t="s">
        <v>5</v>
      </c>
      <c r="J14034">
        <v>731.97</v>
      </c>
      <c r="M14034">
        <v>731.97</v>
      </c>
      <c r="N14034">
        <f t="shared" si="219"/>
        <v>0</v>
      </c>
    </row>
    <row r="14035" spans="1:14" x14ac:dyDescent="0.2">
      <c r="A14035" t="s">
        <v>14122</v>
      </c>
      <c r="B14035" t="s">
        <v>37353</v>
      </c>
      <c r="I14035" t="s">
        <v>5</v>
      </c>
      <c r="J14035">
        <v>1259.3800000000001</v>
      </c>
      <c r="M14035">
        <v>1259.3800000000001</v>
      </c>
      <c r="N14035">
        <f t="shared" si="219"/>
        <v>0</v>
      </c>
    </row>
    <row r="14036" spans="1:14" x14ac:dyDescent="0.2">
      <c r="A14036" t="s">
        <v>14123</v>
      </c>
      <c r="B14036" t="s">
        <v>37353</v>
      </c>
      <c r="I14036" t="s">
        <v>5</v>
      </c>
      <c r="J14036">
        <v>1193.01</v>
      </c>
      <c r="M14036">
        <v>1193.01</v>
      </c>
      <c r="N14036">
        <f t="shared" si="219"/>
        <v>0</v>
      </c>
    </row>
    <row r="14037" spans="1:14" x14ac:dyDescent="0.2">
      <c r="A14037" t="s">
        <v>14124</v>
      </c>
      <c r="B14037" t="s">
        <v>37354</v>
      </c>
      <c r="I14037" t="s">
        <v>5</v>
      </c>
      <c r="J14037">
        <v>831.93</v>
      </c>
      <c r="M14037">
        <v>831.93</v>
      </c>
      <c r="N14037">
        <f t="shared" si="219"/>
        <v>0</v>
      </c>
    </row>
    <row r="14038" spans="1:14" x14ac:dyDescent="0.2">
      <c r="A14038" t="s">
        <v>14125</v>
      </c>
      <c r="B14038" t="s">
        <v>37354</v>
      </c>
      <c r="I14038" t="s">
        <v>5</v>
      </c>
      <c r="J14038">
        <v>752.68</v>
      </c>
      <c r="M14038">
        <v>752.68</v>
      </c>
      <c r="N14038">
        <f t="shared" si="219"/>
        <v>0</v>
      </c>
    </row>
    <row r="14039" spans="1:14" x14ac:dyDescent="0.2">
      <c r="A14039" t="s">
        <v>14126</v>
      </c>
      <c r="B14039" t="s">
        <v>37355</v>
      </c>
      <c r="I14039" t="s">
        <v>5</v>
      </c>
      <c r="J14039">
        <v>728.43</v>
      </c>
      <c r="M14039">
        <v>728.43</v>
      </c>
      <c r="N14039">
        <f t="shared" si="219"/>
        <v>0</v>
      </c>
    </row>
    <row r="14040" spans="1:14" x14ac:dyDescent="0.2">
      <c r="A14040" t="s">
        <v>14127</v>
      </c>
      <c r="B14040" t="s">
        <v>37355</v>
      </c>
      <c r="I14040" t="s">
        <v>5</v>
      </c>
      <c r="J14040">
        <v>669.54</v>
      </c>
      <c r="M14040">
        <v>669.54</v>
      </c>
      <c r="N14040">
        <f t="shared" si="219"/>
        <v>0</v>
      </c>
    </row>
    <row r="14041" spans="1:14" x14ac:dyDescent="0.2">
      <c r="A14041" t="s">
        <v>14128</v>
      </c>
      <c r="B14041" t="s">
        <v>37356</v>
      </c>
      <c r="I14041" t="s">
        <v>5</v>
      </c>
      <c r="J14041">
        <v>1213.22</v>
      </c>
      <c r="M14041">
        <v>1213.22</v>
      </c>
      <c r="N14041">
        <f t="shared" si="219"/>
        <v>0</v>
      </c>
    </row>
    <row r="14042" spans="1:14" x14ac:dyDescent="0.2">
      <c r="A14042" t="s">
        <v>14129</v>
      </c>
      <c r="B14042" t="s">
        <v>37356</v>
      </c>
      <c r="I14042" t="s">
        <v>5</v>
      </c>
      <c r="J14042">
        <v>1151.47</v>
      </c>
      <c r="M14042">
        <v>1151.47</v>
      </c>
      <c r="N14042">
        <f t="shared" si="219"/>
        <v>0</v>
      </c>
    </row>
    <row r="14043" spans="1:14" x14ac:dyDescent="0.2">
      <c r="A14043" t="s">
        <v>14130</v>
      </c>
      <c r="B14043" t="s">
        <v>37357</v>
      </c>
      <c r="I14043" t="s">
        <v>5</v>
      </c>
      <c r="J14043">
        <v>1230.6199999999999</v>
      </c>
      <c r="M14043">
        <v>1230.6199999999999</v>
      </c>
      <c r="N14043">
        <f t="shared" si="219"/>
        <v>0</v>
      </c>
    </row>
    <row r="14044" spans="1:14" x14ac:dyDescent="0.2">
      <c r="A14044" t="s">
        <v>14131</v>
      </c>
      <c r="B14044" t="s">
        <v>37357</v>
      </c>
      <c r="I14044" t="s">
        <v>5</v>
      </c>
      <c r="J14044">
        <v>1109.18</v>
      </c>
      <c r="M14044">
        <v>1109.18</v>
      </c>
      <c r="N14044">
        <f t="shared" si="219"/>
        <v>0</v>
      </c>
    </row>
    <row r="14045" spans="1:14" x14ac:dyDescent="0.2">
      <c r="A14045" t="s">
        <v>14132</v>
      </c>
      <c r="B14045" t="s">
        <v>37358</v>
      </c>
      <c r="I14045" t="s">
        <v>5</v>
      </c>
      <c r="J14045">
        <v>919.38</v>
      </c>
      <c r="M14045">
        <v>919.38</v>
      </c>
      <c r="N14045">
        <f t="shared" si="219"/>
        <v>0</v>
      </c>
    </row>
    <row r="14046" spans="1:14" x14ac:dyDescent="0.2">
      <c r="A14046" t="s">
        <v>14133</v>
      </c>
      <c r="B14046" t="s">
        <v>37358</v>
      </c>
      <c r="I14046" t="s">
        <v>5</v>
      </c>
      <c r="J14046">
        <v>844.88</v>
      </c>
      <c r="M14046">
        <v>844.88</v>
      </c>
      <c r="N14046">
        <f t="shared" si="219"/>
        <v>0</v>
      </c>
    </row>
    <row r="14047" spans="1:14" x14ac:dyDescent="0.2">
      <c r="A14047" t="s">
        <v>14134</v>
      </c>
      <c r="B14047" t="s">
        <v>37359</v>
      </c>
      <c r="I14047" t="s">
        <v>5</v>
      </c>
      <c r="J14047">
        <v>1459.14</v>
      </c>
      <c r="M14047">
        <v>1459.14</v>
      </c>
      <c r="N14047">
        <f t="shared" si="219"/>
        <v>0</v>
      </c>
    </row>
    <row r="14048" spans="1:14" x14ac:dyDescent="0.2">
      <c r="A14048" t="s">
        <v>14135</v>
      </c>
      <c r="B14048" t="s">
        <v>37359</v>
      </c>
      <c r="I14048" t="s">
        <v>5</v>
      </c>
      <c r="J14048">
        <v>1381.77</v>
      </c>
      <c r="M14048">
        <v>1381.77</v>
      </c>
      <c r="N14048">
        <f t="shared" si="219"/>
        <v>0</v>
      </c>
    </row>
    <row r="14049" spans="1:14" x14ac:dyDescent="0.2">
      <c r="A14049" t="s">
        <v>14136</v>
      </c>
      <c r="B14049" t="s">
        <v>37360</v>
      </c>
      <c r="I14049" t="s">
        <v>5</v>
      </c>
      <c r="J14049">
        <v>960.61</v>
      </c>
      <c r="M14049">
        <v>960.61</v>
      </c>
      <c r="N14049">
        <f t="shared" si="219"/>
        <v>0</v>
      </c>
    </row>
    <row r="14050" spans="1:14" x14ac:dyDescent="0.2">
      <c r="A14050" t="s">
        <v>14137</v>
      </c>
      <c r="B14050" t="s">
        <v>37360</v>
      </c>
      <c r="I14050" t="s">
        <v>5</v>
      </c>
      <c r="J14050">
        <v>868.48</v>
      </c>
      <c r="M14050">
        <v>868.48</v>
      </c>
      <c r="N14050">
        <f t="shared" si="219"/>
        <v>0</v>
      </c>
    </row>
    <row r="14051" spans="1:14" x14ac:dyDescent="0.2">
      <c r="A14051" t="s">
        <v>14138</v>
      </c>
      <c r="B14051" t="s">
        <v>37361</v>
      </c>
      <c r="I14051" t="s">
        <v>5</v>
      </c>
      <c r="J14051">
        <v>843.64</v>
      </c>
      <c r="M14051">
        <v>843.64</v>
      </c>
      <c r="N14051">
        <f t="shared" si="219"/>
        <v>0</v>
      </c>
    </row>
    <row r="14052" spans="1:14" x14ac:dyDescent="0.2">
      <c r="A14052" t="s">
        <v>14139</v>
      </c>
      <c r="B14052" t="s">
        <v>37361</v>
      </c>
      <c r="I14052" t="s">
        <v>5</v>
      </c>
      <c r="J14052">
        <v>774.41</v>
      </c>
      <c r="M14052">
        <v>774.41</v>
      </c>
      <c r="N14052">
        <f t="shared" si="219"/>
        <v>0</v>
      </c>
    </row>
    <row r="14053" spans="1:14" x14ac:dyDescent="0.2">
      <c r="A14053" t="s">
        <v>14140</v>
      </c>
      <c r="B14053" t="s">
        <v>37362</v>
      </c>
      <c r="I14053" t="s">
        <v>5</v>
      </c>
      <c r="J14053">
        <v>1405.58</v>
      </c>
      <c r="M14053">
        <v>1405.58</v>
      </c>
      <c r="N14053">
        <f t="shared" si="219"/>
        <v>0</v>
      </c>
    </row>
    <row r="14054" spans="1:14" x14ac:dyDescent="0.2">
      <c r="A14054" t="s">
        <v>14141</v>
      </c>
      <c r="B14054" t="s">
        <v>37362</v>
      </c>
      <c r="I14054" t="s">
        <v>5</v>
      </c>
      <c r="J14054">
        <v>1333.48</v>
      </c>
      <c r="M14054">
        <v>1333.48</v>
      </c>
      <c r="N14054">
        <f t="shared" si="219"/>
        <v>0</v>
      </c>
    </row>
    <row r="14055" spans="1:14" x14ac:dyDescent="0.2">
      <c r="A14055" t="s">
        <v>14142</v>
      </c>
      <c r="B14055" t="s">
        <v>37363</v>
      </c>
      <c r="I14055" t="s">
        <v>5</v>
      </c>
      <c r="J14055">
        <v>1402.19</v>
      </c>
      <c r="M14055">
        <v>1402.19</v>
      </c>
      <c r="N14055">
        <f t="shared" si="219"/>
        <v>0</v>
      </c>
    </row>
    <row r="14056" spans="1:14" x14ac:dyDescent="0.2">
      <c r="A14056" t="s">
        <v>14143</v>
      </c>
      <c r="B14056" t="s">
        <v>37363</v>
      </c>
      <c r="I14056" t="s">
        <v>5</v>
      </c>
      <c r="J14056">
        <v>1266.21</v>
      </c>
      <c r="M14056">
        <v>1266.21</v>
      </c>
      <c r="N14056">
        <f t="shared" si="219"/>
        <v>0</v>
      </c>
    </row>
    <row r="14057" spans="1:14" x14ac:dyDescent="0.2">
      <c r="A14057" t="s">
        <v>14144</v>
      </c>
      <c r="B14057" t="s">
        <v>37364</v>
      </c>
      <c r="I14057" t="s">
        <v>5</v>
      </c>
      <c r="J14057">
        <v>1062.44</v>
      </c>
      <c r="M14057">
        <v>1062.44</v>
      </c>
      <c r="N14057">
        <f t="shared" si="219"/>
        <v>0</v>
      </c>
    </row>
    <row r="14058" spans="1:14" x14ac:dyDescent="0.2">
      <c r="A14058" t="s">
        <v>14145</v>
      </c>
      <c r="B14058" t="s">
        <v>37364</v>
      </c>
      <c r="I14058" t="s">
        <v>5</v>
      </c>
      <c r="J14058">
        <v>977.15</v>
      </c>
      <c r="M14058">
        <v>977.15</v>
      </c>
      <c r="N14058">
        <f t="shared" si="219"/>
        <v>0</v>
      </c>
    </row>
    <row r="14059" spans="1:14" x14ac:dyDescent="0.2">
      <c r="A14059" t="s">
        <v>14146</v>
      </c>
      <c r="B14059" t="s">
        <v>37365</v>
      </c>
      <c r="I14059" t="s">
        <v>5</v>
      </c>
      <c r="J14059">
        <v>1804.16</v>
      </c>
      <c r="M14059">
        <v>1804.16</v>
      </c>
      <c r="N14059">
        <f t="shared" si="219"/>
        <v>0</v>
      </c>
    </row>
    <row r="14060" spans="1:14" x14ac:dyDescent="0.2">
      <c r="A14060" t="s">
        <v>14147</v>
      </c>
      <c r="B14060" t="s">
        <v>37365</v>
      </c>
      <c r="I14060" t="s">
        <v>5</v>
      </c>
      <c r="J14060">
        <v>1716</v>
      </c>
      <c r="M14060">
        <v>1716</v>
      </c>
      <c r="N14060">
        <f t="shared" si="219"/>
        <v>0</v>
      </c>
    </row>
    <row r="14061" spans="1:14" x14ac:dyDescent="0.2">
      <c r="A14061" t="s">
        <v>14148</v>
      </c>
      <c r="B14061" t="s">
        <v>37366</v>
      </c>
      <c r="I14061" t="s">
        <v>5</v>
      </c>
      <c r="J14061">
        <v>550.83000000000004</v>
      </c>
      <c r="M14061">
        <v>550.83000000000004</v>
      </c>
      <c r="N14061">
        <f t="shared" si="219"/>
        <v>0</v>
      </c>
    </row>
    <row r="14062" spans="1:14" x14ac:dyDescent="0.2">
      <c r="A14062" t="s">
        <v>14149</v>
      </c>
      <c r="B14062" t="s">
        <v>37366</v>
      </c>
      <c r="I14062" t="s">
        <v>5</v>
      </c>
      <c r="J14062">
        <v>490.13</v>
      </c>
      <c r="M14062">
        <v>490.13</v>
      </c>
      <c r="N14062">
        <f t="shared" si="219"/>
        <v>0</v>
      </c>
    </row>
    <row r="14063" spans="1:14" x14ac:dyDescent="0.2">
      <c r="A14063" t="s">
        <v>14150</v>
      </c>
      <c r="B14063" t="s">
        <v>37367</v>
      </c>
      <c r="I14063" t="s">
        <v>5</v>
      </c>
      <c r="J14063">
        <v>445.64</v>
      </c>
      <c r="M14063">
        <v>445.64</v>
      </c>
      <c r="N14063">
        <f t="shared" si="219"/>
        <v>0</v>
      </c>
    </row>
    <row r="14064" spans="1:14" x14ac:dyDescent="0.2">
      <c r="A14064" t="s">
        <v>14151</v>
      </c>
      <c r="B14064" t="s">
        <v>37367</v>
      </c>
      <c r="I14064" t="s">
        <v>5</v>
      </c>
      <c r="J14064">
        <v>400.59</v>
      </c>
      <c r="M14064">
        <v>400.59</v>
      </c>
      <c r="N14064">
        <f t="shared" si="219"/>
        <v>0</v>
      </c>
    </row>
    <row r="14065" spans="1:14" x14ac:dyDescent="0.2">
      <c r="A14065" t="s">
        <v>14152</v>
      </c>
      <c r="B14065" t="s">
        <v>37368</v>
      </c>
      <c r="I14065" t="s">
        <v>5</v>
      </c>
      <c r="J14065">
        <v>782.53</v>
      </c>
      <c r="M14065">
        <v>782.53</v>
      </c>
      <c r="N14065">
        <f t="shared" si="219"/>
        <v>0</v>
      </c>
    </row>
    <row r="14066" spans="1:14" x14ac:dyDescent="0.2">
      <c r="A14066" t="s">
        <v>14153</v>
      </c>
      <c r="B14066" t="s">
        <v>37368</v>
      </c>
      <c r="I14066" t="s">
        <v>5</v>
      </c>
      <c r="J14066">
        <v>734.6</v>
      </c>
      <c r="M14066">
        <v>734.6</v>
      </c>
      <c r="N14066">
        <f t="shared" si="219"/>
        <v>0</v>
      </c>
    </row>
    <row r="14067" spans="1:14" x14ac:dyDescent="0.2">
      <c r="A14067" t="s">
        <v>14154</v>
      </c>
      <c r="B14067" t="s">
        <v>37369</v>
      </c>
      <c r="I14067" t="s">
        <v>5</v>
      </c>
      <c r="J14067">
        <v>474.18</v>
      </c>
      <c r="M14067">
        <v>474.18</v>
      </c>
      <c r="N14067">
        <f t="shared" si="219"/>
        <v>0</v>
      </c>
    </row>
    <row r="14068" spans="1:14" x14ac:dyDescent="0.2">
      <c r="A14068" t="s">
        <v>14155</v>
      </c>
      <c r="B14068" t="s">
        <v>37369</v>
      </c>
      <c r="I14068" t="s">
        <v>5</v>
      </c>
      <c r="J14068">
        <v>421.5</v>
      </c>
      <c r="M14068">
        <v>421.5</v>
      </c>
      <c r="N14068">
        <f t="shared" si="219"/>
        <v>0</v>
      </c>
    </row>
    <row r="14069" spans="1:14" x14ac:dyDescent="0.2">
      <c r="A14069" t="s">
        <v>14156</v>
      </c>
      <c r="B14069" t="s">
        <v>37370</v>
      </c>
      <c r="I14069" t="s">
        <v>5</v>
      </c>
      <c r="J14069">
        <v>433.75</v>
      </c>
      <c r="M14069">
        <v>433.75</v>
      </c>
      <c r="N14069">
        <f t="shared" si="219"/>
        <v>0</v>
      </c>
    </row>
    <row r="14070" spans="1:14" x14ac:dyDescent="0.2">
      <c r="A14070" t="s">
        <v>14157</v>
      </c>
      <c r="B14070" t="s">
        <v>37370</v>
      </c>
      <c r="I14070" t="s">
        <v>5</v>
      </c>
      <c r="J14070">
        <v>388.7</v>
      </c>
      <c r="M14070">
        <v>388.7</v>
      </c>
      <c r="N14070">
        <f t="shared" si="219"/>
        <v>0</v>
      </c>
    </row>
    <row r="14071" spans="1:14" x14ac:dyDescent="0.2">
      <c r="A14071" t="s">
        <v>14158</v>
      </c>
      <c r="B14071" t="s">
        <v>37371</v>
      </c>
      <c r="I14071" t="s">
        <v>5</v>
      </c>
      <c r="J14071">
        <v>775.92</v>
      </c>
      <c r="M14071">
        <v>775.92</v>
      </c>
      <c r="N14071">
        <f t="shared" si="219"/>
        <v>0</v>
      </c>
    </row>
    <row r="14072" spans="1:14" x14ac:dyDescent="0.2">
      <c r="A14072" t="s">
        <v>14159</v>
      </c>
      <c r="B14072" t="s">
        <v>37371</v>
      </c>
      <c r="I14072" t="s">
        <v>5</v>
      </c>
      <c r="J14072">
        <v>727.99</v>
      </c>
      <c r="M14072">
        <v>727.99</v>
      </c>
      <c r="N14072">
        <f t="shared" si="219"/>
        <v>0</v>
      </c>
    </row>
    <row r="14073" spans="1:14" x14ac:dyDescent="0.2">
      <c r="A14073" t="s">
        <v>14160</v>
      </c>
      <c r="B14073" t="s">
        <v>37372</v>
      </c>
      <c r="I14073" t="s">
        <v>5</v>
      </c>
      <c r="J14073">
        <v>727.79</v>
      </c>
      <c r="M14073">
        <v>727.79</v>
      </c>
      <c r="N14073">
        <f t="shared" si="219"/>
        <v>0</v>
      </c>
    </row>
    <row r="14074" spans="1:14" x14ac:dyDescent="0.2">
      <c r="A14074" t="s">
        <v>14161</v>
      </c>
      <c r="B14074" t="s">
        <v>37372</v>
      </c>
      <c r="I14074" t="s">
        <v>5</v>
      </c>
      <c r="J14074">
        <v>650.91</v>
      </c>
      <c r="M14074">
        <v>650.91</v>
      </c>
      <c r="N14074">
        <f t="shared" si="219"/>
        <v>0</v>
      </c>
    </row>
    <row r="14075" spans="1:14" x14ac:dyDescent="0.2">
      <c r="A14075" t="s">
        <v>14162</v>
      </c>
      <c r="B14075" t="s">
        <v>37373</v>
      </c>
      <c r="I14075" t="s">
        <v>5</v>
      </c>
      <c r="J14075">
        <v>552.47</v>
      </c>
      <c r="M14075">
        <v>552.47</v>
      </c>
      <c r="N14075">
        <f t="shared" si="219"/>
        <v>0</v>
      </c>
    </row>
    <row r="14076" spans="1:14" x14ac:dyDescent="0.2">
      <c r="A14076" t="s">
        <v>14163</v>
      </c>
      <c r="B14076" t="s">
        <v>37373</v>
      </c>
      <c r="I14076" t="s">
        <v>5</v>
      </c>
      <c r="J14076">
        <v>501.68</v>
      </c>
      <c r="M14076">
        <v>501.68</v>
      </c>
      <c r="N14076">
        <f t="shared" si="219"/>
        <v>0</v>
      </c>
    </row>
    <row r="14077" spans="1:14" x14ac:dyDescent="0.2">
      <c r="A14077" t="s">
        <v>14164</v>
      </c>
      <c r="B14077" t="s">
        <v>37374</v>
      </c>
      <c r="I14077" t="s">
        <v>5</v>
      </c>
      <c r="J14077">
        <v>972.13</v>
      </c>
      <c r="M14077">
        <v>972.13</v>
      </c>
      <c r="N14077">
        <f t="shared" si="219"/>
        <v>0</v>
      </c>
    </row>
    <row r="14078" spans="1:14" x14ac:dyDescent="0.2">
      <c r="A14078" t="s">
        <v>14165</v>
      </c>
      <c r="B14078" t="s">
        <v>37374</v>
      </c>
      <c r="I14078" t="s">
        <v>5</v>
      </c>
      <c r="J14078">
        <v>918.46</v>
      </c>
      <c r="M14078">
        <v>918.46</v>
      </c>
      <c r="N14078">
        <f t="shared" si="219"/>
        <v>0</v>
      </c>
    </row>
    <row r="14079" spans="1:14" x14ac:dyDescent="0.2">
      <c r="A14079" t="s">
        <v>14166</v>
      </c>
      <c r="B14079" t="s">
        <v>37375</v>
      </c>
      <c r="I14079" t="s">
        <v>5</v>
      </c>
      <c r="J14079">
        <v>600.20000000000005</v>
      </c>
      <c r="M14079">
        <v>600.20000000000005</v>
      </c>
      <c r="N14079">
        <f t="shared" si="219"/>
        <v>0</v>
      </c>
    </row>
    <row r="14080" spans="1:14" x14ac:dyDescent="0.2">
      <c r="A14080" t="s">
        <v>14167</v>
      </c>
      <c r="B14080" t="s">
        <v>37375</v>
      </c>
      <c r="I14080" t="s">
        <v>5</v>
      </c>
      <c r="J14080">
        <v>536.67999999999995</v>
      </c>
      <c r="M14080">
        <v>536.67999999999995</v>
      </c>
      <c r="N14080">
        <f t="shared" si="219"/>
        <v>0</v>
      </c>
    </row>
    <row r="14081" spans="1:14" x14ac:dyDescent="0.2">
      <c r="A14081" t="s">
        <v>14168</v>
      </c>
      <c r="B14081" t="s">
        <v>37376</v>
      </c>
      <c r="I14081" t="s">
        <v>5</v>
      </c>
      <c r="J14081">
        <v>532.80999999999995</v>
      </c>
      <c r="M14081">
        <v>532.80999999999995</v>
      </c>
      <c r="N14081">
        <f t="shared" si="219"/>
        <v>0</v>
      </c>
    </row>
    <row r="14082" spans="1:14" x14ac:dyDescent="0.2">
      <c r="A14082" t="s">
        <v>14169</v>
      </c>
      <c r="B14082" t="s">
        <v>37376</v>
      </c>
      <c r="I14082" t="s">
        <v>5</v>
      </c>
      <c r="J14082">
        <v>482.02</v>
      </c>
      <c r="M14082">
        <v>482.02</v>
      </c>
      <c r="N14082">
        <f t="shared" si="219"/>
        <v>0</v>
      </c>
    </row>
    <row r="14083" spans="1:14" x14ac:dyDescent="0.2">
      <c r="A14083" t="s">
        <v>14170</v>
      </c>
      <c r="B14083" t="s">
        <v>37377</v>
      </c>
      <c r="I14083" t="s">
        <v>5</v>
      </c>
      <c r="J14083">
        <v>971.24</v>
      </c>
      <c r="M14083">
        <v>971.24</v>
      </c>
      <c r="N14083">
        <f t="shared" si="219"/>
        <v>0</v>
      </c>
    </row>
    <row r="14084" spans="1:14" x14ac:dyDescent="0.2">
      <c r="A14084" t="s">
        <v>14171</v>
      </c>
      <c r="B14084" t="s">
        <v>37377</v>
      </c>
      <c r="I14084" t="s">
        <v>5</v>
      </c>
      <c r="J14084">
        <v>917.57</v>
      </c>
      <c r="M14084">
        <v>917.57</v>
      </c>
      <c r="N14084">
        <f t="shared" ref="N14084:N14147" si="220">J14084-M14084</f>
        <v>0</v>
      </c>
    </row>
    <row r="14085" spans="1:14" x14ac:dyDescent="0.2">
      <c r="A14085" t="s">
        <v>14172</v>
      </c>
      <c r="B14085" t="s">
        <v>37378</v>
      </c>
      <c r="I14085" t="s">
        <v>5</v>
      </c>
      <c r="J14085">
        <v>753.34</v>
      </c>
      <c r="M14085">
        <v>753.34</v>
      </c>
      <c r="N14085">
        <f t="shared" si="220"/>
        <v>0</v>
      </c>
    </row>
    <row r="14086" spans="1:14" x14ac:dyDescent="0.2">
      <c r="A14086" t="s">
        <v>14173</v>
      </c>
      <c r="B14086" t="s">
        <v>37378</v>
      </c>
      <c r="I14086" t="s">
        <v>5</v>
      </c>
      <c r="J14086">
        <v>679.4</v>
      </c>
      <c r="M14086">
        <v>679.4</v>
      </c>
      <c r="N14086">
        <f t="shared" si="220"/>
        <v>0</v>
      </c>
    </row>
    <row r="14087" spans="1:14" x14ac:dyDescent="0.2">
      <c r="A14087" t="s">
        <v>14174</v>
      </c>
      <c r="B14087" t="s">
        <v>37379</v>
      </c>
      <c r="I14087" t="s">
        <v>5</v>
      </c>
      <c r="J14087">
        <v>542.97</v>
      </c>
      <c r="M14087">
        <v>542.97</v>
      </c>
      <c r="N14087">
        <f t="shared" si="220"/>
        <v>0</v>
      </c>
    </row>
    <row r="14088" spans="1:14" x14ac:dyDescent="0.2">
      <c r="A14088" t="s">
        <v>14175</v>
      </c>
      <c r="B14088" t="s">
        <v>37379</v>
      </c>
      <c r="I14088" t="s">
        <v>5</v>
      </c>
      <c r="J14088">
        <v>500.32</v>
      </c>
      <c r="M14088">
        <v>500.32</v>
      </c>
      <c r="N14088">
        <f t="shared" si="220"/>
        <v>0</v>
      </c>
    </row>
    <row r="14089" spans="1:14" x14ac:dyDescent="0.2">
      <c r="A14089" t="s">
        <v>14176</v>
      </c>
      <c r="B14089" t="s">
        <v>37380</v>
      </c>
      <c r="I14089" t="s">
        <v>5</v>
      </c>
      <c r="J14089">
        <v>1056.99</v>
      </c>
      <c r="M14089">
        <v>1056.99</v>
      </c>
      <c r="N14089">
        <f t="shared" si="220"/>
        <v>0</v>
      </c>
    </row>
    <row r="14090" spans="1:14" x14ac:dyDescent="0.2">
      <c r="A14090" t="s">
        <v>14177</v>
      </c>
      <c r="B14090" t="s">
        <v>37380</v>
      </c>
      <c r="I14090" t="s">
        <v>5</v>
      </c>
      <c r="J14090">
        <v>1011.28</v>
      </c>
      <c r="M14090">
        <v>1011.28</v>
      </c>
      <c r="N14090">
        <f t="shared" si="220"/>
        <v>0</v>
      </c>
    </row>
    <row r="14091" spans="1:14" x14ac:dyDescent="0.2">
      <c r="A14091" t="s">
        <v>14178</v>
      </c>
      <c r="B14091" t="s">
        <v>37381</v>
      </c>
      <c r="I14091" t="s">
        <v>5</v>
      </c>
      <c r="J14091">
        <v>567.15</v>
      </c>
      <c r="M14091">
        <v>567.15</v>
      </c>
      <c r="N14091">
        <f t="shared" si="220"/>
        <v>0</v>
      </c>
    </row>
    <row r="14092" spans="1:14" x14ac:dyDescent="0.2">
      <c r="A14092" t="s">
        <v>14179</v>
      </c>
      <c r="B14092" t="s">
        <v>37381</v>
      </c>
      <c r="I14092" t="s">
        <v>5</v>
      </c>
      <c r="J14092">
        <v>513.54999999999995</v>
      </c>
      <c r="M14092">
        <v>513.54999999999995</v>
      </c>
      <c r="N14092">
        <f t="shared" si="220"/>
        <v>0</v>
      </c>
    </row>
    <row r="14093" spans="1:14" x14ac:dyDescent="0.2">
      <c r="A14093" t="s">
        <v>14180</v>
      </c>
      <c r="B14093" t="s">
        <v>37382</v>
      </c>
      <c r="I14093" t="s">
        <v>5</v>
      </c>
      <c r="J14093">
        <v>486.28</v>
      </c>
      <c r="M14093">
        <v>486.28</v>
      </c>
      <c r="N14093">
        <f t="shared" si="220"/>
        <v>0</v>
      </c>
    </row>
    <row r="14094" spans="1:14" x14ac:dyDescent="0.2">
      <c r="A14094" t="s">
        <v>14181</v>
      </c>
      <c r="B14094" t="s">
        <v>37382</v>
      </c>
      <c r="I14094" t="s">
        <v>5</v>
      </c>
      <c r="J14094">
        <v>447.95</v>
      </c>
      <c r="M14094">
        <v>447.95</v>
      </c>
      <c r="N14094">
        <f t="shared" si="220"/>
        <v>0</v>
      </c>
    </row>
    <row r="14095" spans="1:14" x14ac:dyDescent="0.2">
      <c r="A14095" t="s">
        <v>14182</v>
      </c>
      <c r="B14095" t="s">
        <v>37383</v>
      </c>
      <c r="I14095" t="s">
        <v>5</v>
      </c>
      <c r="J14095">
        <v>1000.36</v>
      </c>
      <c r="M14095">
        <v>1000.36</v>
      </c>
      <c r="N14095">
        <f t="shared" si="220"/>
        <v>0</v>
      </c>
    </row>
    <row r="14096" spans="1:14" x14ac:dyDescent="0.2">
      <c r="A14096" t="s">
        <v>14183</v>
      </c>
      <c r="B14096" t="s">
        <v>37383</v>
      </c>
      <c r="I14096" t="s">
        <v>5</v>
      </c>
      <c r="J14096">
        <v>959.15</v>
      </c>
      <c r="M14096">
        <v>959.15</v>
      </c>
      <c r="N14096">
        <f t="shared" si="220"/>
        <v>0</v>
      </c>
    </row>
    <row r="14097" spans="1:14" x14ac:dyDescent="0.2">
      <c r="A14097" t="s">
        <v>14184</v>
      </c>
      <c r="B14097" t="s">
        <v>37384</v>
      </c>
      <c r="I14097" t="s">
        <v>5</v>
      </c>
      <c r="J14097">
        <v>867.17</v>
      </c>
      <c r="M14097">
        <v>867.17</v>
      </c>
      <c r="N14097">
        <f t="shared" si="220"/>
        <v>0</v>
      </c>
    </row>
    <row r="14098" spans="1:14" x14ac:dyDescent="0.2">
      <c r="A14098" t="s">
        <v>14185</v>
      </c>
      <c r="B14098" t="s">
        <v>37384</v>
      </c>
      <c r="I14098" t="s">
        <v>5</v>
      </c>
      <c r="J14098">
        <v>782.28</v>
      </c>
      <c r="M14098">
        <v>782.28</v>
      </c>
      <c r="N14098">
        <f t="shared" si="220"/>
        <v>0</v>
      </c>
    </row>
    <row r="14099" spans="1:14" x14ac:dyDescent="0.2">
      <c r="A14099" t="s">
        <v>14186</v>
      </c>
      <c r="B14099" t="s">
        <v>37385</v>
      </c>
      <c r="I14099" t="s">
        <v>5</v>
      </c>
      <c r="J14099">
        <v>621.74</v>
      </c>
      <c r="M14099">
        <v>621.74</v>
      </c>
      <c r="N14099">
        <f t="shared" si="220"/>
        <v>0</v>
      </c>
    </row>
    <row r="14100" spans="1:14" x14ac:dyDescent="0.2">
      <c r="A14100" t="s">
        <v>14187</v>
      </c>
      <c r="B14100" t="s">
        <v>37385</v>
      </c>
      <c r="I14100" t="s">
        <v>5</v>
      </c>
      <c r="J14100">
        <v>573.35</v>
      </c>
      <c r="M14100">
        <v>573.35</v>
      </c>
      <c r="N14100">
        <f t="shared" si="220"/>
        <v>0</v>
      </c>
    </row>
    <row r="14101" spans="1:14" x14ac:dyDescent="0.2">
      <c r="A14101" t="s">
        <v>14188</v>
      </c>
      <c r="B14101" t="s">
        <v>37386</v>
      </c>
      <c r="I14101" t="s">
        <v>5</v>
      </c>
      <c r="J14101">
        <v>1321.56</v>
      </c>
      <c r="M14101">
        <v>1321.56</v>
      </c>
      <c r="N14101">
        <f t="shared" si="220"/>
        <v>0</v>
      </c>
    </row>
    <row r="14102" spans="1:14" x14ac:dyDescent="0.2">
      <c r="A14102" t="s">
        <v>14189</v>
      </c>
      <c r="B14102" t="s">
        <v>37386</v>
      </c>
      <c r="I14102" t="s">
        <v>5</v>
      </c>
      <c r="J14102">
        <v>1270.29</v>
      </c>
      <c r="M14102">
        <v>1270.29</v>
      </c>
      <c r="N14102">
        <f t="shared" si="220"/>
        <v>0</v>
      </c>
    </row>
    <row r="14103" spans="1:14" x14ac:dyDescent="0.2">
      <c r="A14103" t="s">
        <v>14190</v>
      </c>
      <c r="B14103" t="s">
        <v>37387</v>
      </c>
      <c r="I14103" t="s">
        <v>5</v>
      </c>
      <c r="J14103">
        <v>657.46</v>
      </c>
      <c r="M14103">
        <v>657.46</v>
      </c>
      <c r="N14103">
        <f t="shared" si="220"/>
        <v>0</v>
      </c>
    </row>
    <row r="14104" spans="1:14" x14ac:dyDescent="0.2">
      <c r="A14104" t="s">
        <v>14191</v>
      </c>
      <c r="B14104" t="s">
        <v>37387</v>
      </c>
      <c r="I14104" t="s">
        <v>5</v>
      </c>
      <c r="J14104">
        <v>595.28</v>
      </c>
      <c r="M14104">
        <v>595.28</v>
      </c>
      <c r="N14104">
        <f t="shared" si="220"/>
        <v>0</v>
      </c>
    </row>
    <row r="14105" spans="1:14" x14ac:dyDescent="0.2">
      <c r="A14105" t="s">
        <v>14192</v>
      </c>
      <c r="B14105" t="s">
        <v>37388</v>
      </c>
      <c r="I14105" t="s">
        <v>5</v>
      </c>
      <c r="J14105">
        <v>563.11</v>
      </c>
      <c r="M14105">
        <v>563.11</v>
      </c>
      <c r="N14105">
        <f t="shared" si="220"/>
        <v>0</v>
      </c>
    </row>
    <row r="14106" spans="1:14" x14ac:dyDescent="0.2">
      <c r="A14106" t="s">
        <v>14193</v>
      </c>
      <c r="B14106" t="s">
        <v>37388</v>
      </c>
      <c r="I14106" t="s">
        <v>5</v>
      </c>
      <c r="J14106">
        <v>518.75</v>
      </c>
      <c r="M14106">
        <v>518.75</v>
      </c>
      <c r="N14106">
        <f t="shared" si="220"/>
        <v>0</v>
      </c>
    </row>
    <row r="14107" spans="1:14" x14ac:dyDescent="0.2">
      <c r="A14107" t="s">
        <v>14194</v>
      </c>
      <c r="B14107" t="s">
        <v>37389</v>
      </c>
      <c r="I14107" t="s">
        <v>5</v>
      </c>
      <c r="J14107">
        <v>1156.4000000000001</v>
      </c>
      <c r="M14107">
        <v>1156.4000000000001</v>
      </c>
      <c r="N14107">
        <f t="shared" si="220"/>
        <v>0</v>
      </c>
    </row>
    <row r="14108" spans="1:14" x14ac:dyDescent="0.2">
      <c r="A14108" t="s">
        <v>14195</v>
      </c>
      <c r="B14108" t="s">
        <v>37389</v>
      </c>
      <c r="I14108" t="s">
        <v>5</v>
      </c>
      <c r="J14108">
        <v>1109.1600000000001</v>
      </c>
      <c r="M14108">
        <v>1109.1600000000001</v>
      </c>
      <c r="N14108">
        <f t="shared" si="220"/>
        <v>0</v>
      </c>
    </row>
    <row r="14109" spans="1:14" x14ac:dyDescent="0.2">
      <c r="A14109" t="s">
        <v>14196</v>
      </c>
      <c r="B14109" t="s">
        <v>37390</v>
      </c>
      <c r="I14109" t="s">
        <v>5</v>
      </c>
      <c r="J14109">
        <v>1006.44</v>
      </c>
      <c r="M14109">
        <v>1006.44</v>
      </c>
      <c r="N14109">
        <f t="shared" si="220"/>
        <v>0</v>
      </c>
    </row>
    <row r="14110" spans="1:14" x14ac:dyDescent="0.2">
      <c r="A14110" t="s">
        <v>14197</v>
      </c>
      <c r="B14110" t="s">
        <v>37390</v>
      </c>
      <c r="I14110" t="s">
        <v>5</v>
      </c>
      <c r="J14110">
        <v>907.7</v>
      </c>
      <c r="M14110">
        <v>907.7</v>
      </c>
      <c r="N14110">
        <f t="shared" si="220"/>
        <v>0</v>
      </c>
    </row>
    <row r="14111" spans="1:14" x14ac:dyDescent="0.2">
      <c r="A14111" t="s">
        <v>14198</v>
      </c>
      <c r="B14111" t="s">
        <v>37391</v>
      </c>
      <c r="I14111" t="s">
        <v>5</v>
      </c>
      <c r="J14111">
        <v>725.94</v>
      </c>
      <c r="M14111">
        <v>725.94</v>
      </c>
      <c r="N14111">
        <f t="shared" si="220"/>
        <v>0</v>
      </c>
    </row>
    <row r="14112" spans="1:14" x14ac:dyDescent="0.2">
      <c r="A14112" t="s">
        <v>14199</v>
      </c>
      <c r="B14112" t="s">
        <v>37391</v>
      </c>
      <c r="I14112" t="s">
        <v>5</v>
      </c>
      <c r="J14112">
        <v>668.93</v>
      </c>
      <c r="M14112">
        <v>668.93</v>
      </c>
      <c r="N14112">
        <f t="shared" si="220"/>
        <v>0</v>
      </c>
    </row>
    <row r="14113" spans="1:14" x14ac:dyDescent="0.2">
      <c r="A14113" t="s">
        <v>14200</v>
      </c>
      <c r="B14113" t="s">
        <v>37392</v>
      </c>
      <c r="I14113" t="s">
        <v>5</v>
      </c>
      <c r="J14113">
        <v>1285.03</v>
      </c>
      <c r="M14113">
        <v>1285.03</v>
      </c>
      <c r="N14113">
        <f t="shared" si="220"/>
        <v>0</v>
      </c>
    </row>
    <row r="14114" spans="1:14" x14ac:dyDescent="0.2">
      <c r="A14114" t="s">
        <v>14201</v>
      </c>
      <c r="B14114" t="s">
        <v>37392</v>
      </c>
      <c r="I14114" t="s">
        <v>5</v>
      </c>
      <c r="J14114">
        <v>1225.1400000000001</v>
      </c>
      <c r="M14114">
        <v>1225.1400000000001</v>
      </c>
      <c r="N14114">
        <f t="shared" si="220"/>
        <v>0</v>
      </c>
    </row>
    <row r="14115" spans="1:14" x14ac:dyDescent="0.2">
      <c r="A14115" t="s">
        <v>14202</v>
      </c>
      <c r="B14115" t="s">
        <v>37393</v>
      </c>
      <c r="I14115" t="s">
        <v>5</v>
      </c>
      <c r="J14115">
        <v>758.36</v>
      </c>
      <c r="M14115">
        <v>758.36</v>
      </c>
      <c r="N14115">
        <f t="shared" si="220"/>
        <v>0</v>
      </c>
    </row>
    <row r="14116" spans="1:14" x14ac:dyDescent="0.2">
      <c r="A14116" t="s">
        <v>14203</v>
      </c>
      <c r="B14116" t="s">
        <v>37393</v>
      </c>
      <c r="I14116" t="s">
        <v>5</v>
      </c>
      <c r="J14116">
        <v>686.73</v>
      </c>
      <c r="M14116">
        <v>686.73</v>
      </c>
      <c r="N14116">
        <f t="shared" si="220"/>
        <v>0</v>
      </c>
    </row>
    <row r="14117" spans="1:14" x14ac:dyDescent="0.2">
      <c r="A14117" t="s">
        <v>14204</v>
      </c>
      <c r="B14117" t="s">
        <v>37394</v>
      </c>
      <c r="I14117" t="s">
        <v>5</v>
      </c>
      <c r="J14117">
        <v>650.54</v>
      </c>
      <c r="M14117">
        <v>650.54</v>
      </c>
      <c r="N14117">
        <f t="shared" si="220"/>
        <v>0</v>
      </c>
    </row>
    <row r="14118" spans="1:14" x14ac:dyDescent="0.2">
      <c r="A14118" t="s">
        <v>14205</v>
      </c>
      <c r="B14118" t="s">
        <v>37394</v>
      </c>
      <c r="I14118" t="s">
        <v>5</v>
      </c>
      <c r="J14118">
        <v>599.27</v>
      </c>
      <c r="M14118">
        <v>599.27</v>
      </c>
      <c r="N14118">
        <f t="shared" si="220"/>
        <v>0</v>
      </c>
    </row>
    <row r="14119" spans="1:14" x14ac:dyDescent="0.2">
      <c r="A14119" t="s">
        <v>14206</v>
      </c>
      <c r="B14119" t="s">
        <v>37395</v>
      </c>
      <c r="I14119" t="s">
        <v>5</v>
      </c>
      <c r="J14119">
        <v>1446.79</v>
      </c>
      <c r="M14119">
        <v>1446.79</v>
      </c>
      <c r="N14119">
        <f t="shared" si="220"/>
        <v>0</v>
      </c>
    </row>
    <row r="14120" spans="1:14" x14ac:dyDescent="0.2">
      <c r="A14120" t="s">
        <v>14207</v>
      </c>
      <c r="B14120" t="s">
        <v>37395</v>
      </c>
      <c r="I14120" t="s">
        <v>5</v>
      </c>
      <c r="J14120">
        <v>1392.66</v>
      </c>
      <c r="M14120">
        <v>1392.66</v>
      </c>
      <c r="N14120">
        <f t="shared" si="220"/>
        <v>0</v>
      </c>
    </row>
    <row r="14121" spans="1:14" x14ac:dyDescent="0.2">
      <c r="A14121" t="s">
        <v>14208</v>
      </c>
      <c r="B14121" t="s">
        <v>37396</v>
      </c>
      <c r="I14121" t="s">
        <v>5</v>
      </c>
      <c r="J14121">
        <v>1125.98</v>
      </c>
      <c r="M14121">
        <v>1125.98</v>
      </c>
      <c r="N14121">
        <f t="shared" si="220"/>
        <v>0</v>
      </c>
    </row>
    <row r="14122" spans="1:14" x14ac:dyDescent="0.2">
      <c r="A14122" t="s">
        <v>14209</v>
      </c>
      <c r="B14122" t="s">
        <v>37396</v>
      </c>
      <c r="I14122" t="s">
        <v>5</v>
      </c>
      <c r="J14122">
        <v>1016.29</v>
      </c>
      <c r="M14122">
        <v>1016.29</v>
      </c>
      <c r="N14122">
        <f t="shared" si="220"/>
        <v>0</v>
      </c>
    </row>
    <row r="14123" spans="1:14" x14ac:dyDescent="0.2">
      <c r="A14123" t="s">
        <v>14210</v>
      </c>
      <c r="B14123" t="s">
        <v>37397</v>
      </c>
      <c r="I14123" t="s">
        <v>5</v>
      </c>
      <c r="J14123">
        <v>810.42</v>
      </c>
      <c r="M14123">
        <v>810.42</v>
      </c>
      <c r="N14123">
        <f t="shared" si="220"/>
        <v>0</v>
      </c>
    </row>
    <row r="14124" spans="1:14" x14ac:dyDescent="0.2">
      <c r="A14124" t="s">
        <v>14211</v>
      </c>
      <c r="B14124" t="s">
        <v>37397</v>
      </c>
      <c r="I14124" t="s">
        <v>5</v>
      </c>
      <c r="J14124">
        <v>747.66</v>
      </c>
      <c r="M14124">
        <v>747.66</v>
      </c>
      <c r="N14124">
        <f t="shared" si="220"/>
        <v>0</v>
      </c>
    </row>
    <row r="14125" spans="1:14" x14ac:dyDescent="0.2">
      <c r="A14125" t="s">
        <v>14212</v>
      </c>
      <c r="B14125" t="s">
        <v>37398</v>
      </c>
      <c r="I14125" t="s">
        <v>5</v>
      </c>
      <c r="J14125">
        <v>1788.05</v>
      </c>
      <c r="M14125">
        <v>1788.05</v>
      </c>
      <c r="N14125">
        <f t="shared" si="220"/>
        <v>0</v>
      </c>
    </row>
    <row r="14126" spans="1:14" x14ac:dyDescent="0.2">
      <c r="A14126" t="s">
        <v>14213</v>
      </c>
      <c r="B14126" t="s">
        <v>37398</v>
      </c>
      <c r="I14126" t="s">
        <v>5</v>
      </c>
      <c r="J14126">
        <v>1722.42</v>
      </c>
      <c r="M14126">
        <v>1722.42</v>
      </c>
      <c r="N14126">
        <f t="shared" si="220"/>
        <v>0</v>
      </c>
    </row>
    <row r="14127" spans="1:14" x14ac:dyDescent="0.2">
      <c r="A14127" t="s">
        <v>14214</v>
      </c>
      <c r="B14127" t="s">
        <v>37399</v>
      </c>
      <c r="I14127" t="s">
        <v>5</v>
      </c>
      <c r="J14127">
        <v>450.92</v>
      </c>
      <c r="M14127">
        <v>450.92</v>
      </c>
      <c r="N14127">
        <f t="shared" si="220"/>
        <v>0</v>
      </c>
    </row>
    <row r="14128" spans="1:14" x14ac:dyDescent="0.2">
      <c r="A14128" t="s">
        <v>14215</v>
      </c>
      <c r="B14128" t="s">
        <v>37399</v>
      </c>
      <c r="I14128" t="s">
        <v>5</v>
      </c>
      <c r="J14128">
        <v>399.19</v>
      </c>
      <c r="M14128">
        <v>399.19</v>
      </c>
      <c r="N14128">
        <f t="shared" si="220"/>
        <v>0</v>
      </c>
    </row>
    <row r="14129" spans="1:14" x14ac:dyDescent="0.2">
      <c r="A14129" t="s">
        <v>14216</v>
      </c>
      <c r="B14129" t="s">
        <v>37400</v>
      </c>
      <c r="I14129" t="s">
        <v>5</v>
      </c>
      <c r="J14129">
        <v>534.96</v>
      </c>
      <c r="M14129">
        <v>534.96</v>
      </c>
      <c r="N14129">
        <f t="shared" si="220"/>
        <v>0</v>
      </c>
    </row>
    <row r="14130" spans="1:14" x14ac:dyDescent="0.2">
      <c r="A14130" t="s">
        <v>14217</v>
      </c>
      <c r="B14130" t="s">
        <v>37400</v>
      </c>
      <c r="I14130" t="s">
        <v>5</v>
      </c>
      <c r="J14130">
        <v>477.49</v>
      </c>
      <c r="M14130">
        <v>477.49</v>
      </c>
      <c r="N14130">
        <f t="shared" si="220"/>
        <v>0</v>
      </c>
    </row>
    <row r="14131" spans="1:14" x14ac:dyDescent="0.2">
      <c r="A14131" t="s">
        <v>14218</v>
      </c>
      <c r="B14131" t="s">
        <v>37401</v>
      </c>
      <c r="I14131" t="s">
        <v>5</v>
      </c>
      <c r="J14131">
        <v>621.03</v>
      </c>
      <c r="M14131">
        <v>621.03</v>
      </c>
      <c r="N14131">
        <f t="shared" si="220"/>
        <v>0</v>
      </c>
    </row>
    <row r="14132" spans="1:14" x14ac:dyDescent="0.2">
      <c r="A14132" t="s">
        <v>14219</v>
      </c>
      <c r="B14132" t="s">
        <v>37401</v>
      </c>
      <c r="I14132" t="s">
        <v>5</v>
      </c>
      <c r="J14132">
        <v>552.05999999999995</v>
      </c>
      <c r="M14132">
        <v>552.05999999999995</v>
      </c>
      <c r="N14132">
        <f t="shared" si="220"/>
        <v>0</v>
      </c>
    </row>
    <row r="14133" spans="1:14" x14ac:dyDescent="0.2">
      <c r="A14133" t="s">
        <v>14220</v>
      </c>
      <c r="B14133" t="s">
        <v>37402</v>
      </c>
      <c r="I14133" t="s">
        <v>5</v>
      </c>
      <c r="J14133">
        <v>803.86</v>
      </c>
      <c r="M14133">
        <v>803.86</v>
      </c>
      <c r="N14133">
        <f t="shared" si="220"/>
        <v>0</v>
      </c>
    </row>
    <row r="14134" spans="1:14" x14ac:dyDescent="0.2">
      <c r="A14134" t="s">
        <v>14221</v>
      </c>
      <c r="B14134" t="s">
        <v>37402</v>
      </c>
      <c r="I14134" t="s">
        <v>5</v>
      </c>
      <c r="J14134">
        <v>717.65</v>
      </c>
      <c r="M14134">
        <v>717.65</v>
      </c>
      <c r="N14134">
        <f t="shared" si="220"/>
        <v>0</v>
      </c>
    </row>
    <row r="14135" spans="1:14" x14ac:dyDescent="0.2">
      <c r="A14135" t="s">
        <v>14222</v>
      </c>
      <c r="B14135" t="s">
        <v>37403</v>
      </c>
      <c r="I14135" t="s">
        <v>5</v>
      </c>
      <c r="J14135">
        <v>987.65</v>
      </c>
      <c r="M14135">
        <v>987.65</v>
      </c>
      <c r="N14135">
        <f t="shared" si="220"/>
        <v>0</v>
      </c>
    </row>
    <row r="14136" spans="1:14" x14ac:dyDescent="0.2">
      <c r="A14136" t="s">
        <v>14223</v>
      </c>
      <c r="B14136" t="s">
        <v>37403</v>
      </c>
      <c r="I14136" t="s">
        <v>5</v>
      </c>
      <c r="J14136">
        <v>889.94</v>
      </c>
      <c r="M14136">
        <v>889.94</v>
      </c>
      <c r="N14136">
        <f t="shared" si="220"/>
        <v>0</v>
      </c>
    </row>
    <row r="14137" spans="1:14" x14ac:dyDescent="0.2">
      <c r="A14137" t="s">
        <v>28121</v>
      </c>
      <c r="B14137" t="s">
        <v>37404</v>
      </c>
      <c r="I14137" t="s">
        <v>5</v>
      </c>
      <c r="J14137">
        <v>155.30000000000001</v>
      </c>
      <c r="M14137">
        <v>155.30000000000001</v>
      </c>
      <c r="N14137">
        <f t="shared" si="220"/>
        <v>0</v>
      </c>
    </row>
    <row r="14138" spans="1:14" x14ac:dyDescent="0.2">
      <c r="A14138" t="s">
        <v>28122</v>
      </c>
      <c r="B14138" t="s">
        <v>37404</v>
      </c>
      <c r="I14138" t="s">
        <v>5</v>
      </c>
      <c r="J14138">
        <v>138.06</v>
      </c>
      <c r="M14138">
        <v>138.06</v>
      </c>
      <c r="N14138">
        <f t="shared" si="220"/>
        <v>0</v>
      </c>
    </row>
    <row r="14139" spans="1:14" x14ac:dyDescent="0.2">
      <c r="A14139" t="s">
        <v>28123</v>
      </c>
      <c r="B14139" t="s">
        <v>37405</v>
      </c>
      <c r="I14139" t="s">
        <v>5</v>
      </c>
      <c r="J14139">
        <v>176.82</v>
      </c>
      <c r="M14139">
        <v>176.82</v>
      </c>
      <c r="N14139">
        <f t="shared" si="220"/>
        <v>0</v>
      </c>
    </row>
    <row r="14140" spans="1:14" x14ac:dyDescent="0.2">
      <c r="A14140" t="s">
        <v>28124</v>
      </c>
      <c r="B14140" t="s">
        <v>37405</v>
      </c>
      <c r="I14140" t="s">
        <v>5</v>
      </c>
      <c r="J14140">
        <v>156.69999999999999</v>
      </c>
      <c r="M14140">
        <v>156.69999999999999</v>
      </c>
      <c r="N14140">
        <f t="shared" si="220"/>
        <v>0</v>
      </c>
    </row>
    <row r="14141" spans="1:14" x14ac:dyDescent="0.2">
      <c r="A14141" t="s">
        <v>28125</v>
      </c>
      <c r="B14141" t="s">
        <v>37406</v>
      </c>
      <c r="I14141" t="s">
        <v>5</v>
      </c>
      <c r="J14141">
        <v>211.49</v>
      </c>
      <c r="M14141">
        <v>211.49</v>
      </c>
      <c r="N14141">
        <f t="shared" si="220"/>
        <v>0</v>
      </c>
    </row>
    <row r="14142" spans="1:14" x14ac:dyDescent="0.2">
      <c r="A14142" t="s">
        <v>28126</v>
      </c>
      <c r="B14142" t="s">
        <v>37406</v>
      </c>
      <c r="I14142" t="s">
        <v>5</v>
      </c>
      <c r="J14142">
        <v>188.5</v>
      </c>
      <c r="M14142">
        <v>188.5</v>
      </c>
      <c r="N14142">
        <f t="shared" si="220"/>
        <v>0</v>
      </c>
    </row>
    <row r="14143" spans="1:14" x14ac:dyDescent="0.2">
      <c r="A14143" t="s">
        <v>28127</v>
      </c>
      <c r="B14143" t="s">
        <v>37407</v>
      </c>
      <c r="I14143" t="s">
        <v>5</v>
      </c>
      <c r="J14143">
        <v>267.69</v>
      </c>
      <c r="M14143">
        <v>267.69</v>
      </c>
      <c r="N14143">
        <f t="shared" si="220"/>
        <v>0</v>
      </c>
    </row>
    <row r="14144" spans="1:14" x14ac:dyDescent="0.2">
      <c r="A14144" t="s">
        <v>28128</v>
      </c>
      <c r="B14144" t="s">
        <v>37407</v>
      </c>
      <c r="I14144" t="s">
        <v>5</v>
      </c>
      <c r="J14144">
        <v>238.95</v>
      </c>
      <c r="M14144">
        <v>238.95</v>
      </c>
      <c r="N14144">
        <f t="shared" si="220"/>
        <v>0</v>
      </c>
    </row>
    <row r="14145" spans="1:14" x14ac:dyDescent="0.2">
      <c r="A14145" t="s">
        <v>28129</v>
      </c>
      <c r="B14145" t="s">
        <v>37408</v>
      </c>
      <c r="I14145" t="s">
        <v>5</v>
      </c>
      <c r="J14145">
        <v>323.88</v>
      </c>
      <c r="M14145">
        <v>323.88</v>
      </c>
      <c r="N14145">
        <f t="shared" si="220"/>
        <v>0</v>
      </c>
    </row>
    <row r="14146" spans="1:14" x14ac:dyDescent="0.2">
      <c r="A14146" t="s">
        <v>28130</v>
      </c>
      <c r="B14146" t="s">
        <v>37408</v>
      </c>
      <c r="I14146" t="s">
        <v>5</v>
      </c>
      <c r="J14146">
        <v>289.39999999999998</v>
      </c>
      <c r="M14146">
        <v>289.39999999999998</v>
      </c>
      <c r="N14146">
        <f t="shared" si="220"/>
        <v>0</v>
      </c>
    </row>
    <row r="14147" spans="1:14" x14ac:dyDescent="0.2">
      <c r="A14147" t="s">
        <v>14224</v>
      </c>
      <c r="B14147" t="s">
        <v>37409</v>
      </c>
      <c r="I14147" t="s">
        <v>5</v>
      </c>
      <c r="J14147">
        <v>380.07</v>
      </c>
      <c r="M14147">
        <v>380.07</v>
      </c>
      <c r="N14147">
        <f t="shared" si="220"/>
        <v>0</v>
      </c>
    </row>
    <row r="14148" spans="1:14" x14ac:dyDescent="0.2">
      <c r="A14148" t="s">
        <v>14225</v>
      </c>
      <c r="B14148" t="s">
        <v>37409</v>
      </c>
      <c r="I14148" t="s">
        <v>5</v>
      </c>
      <c r="J14148">
        <v>339.84</v>
      </c>
      <c r="M14148">
        <v>339.84</v>
      </c>
      <c r="N14148">
        <f t="shared" ref="N14148:N14211" si="221">J14148-M14148</f>
        <v>0</v>
      </c>
    </row>
    <row r="14149" spans="1:14" x14ac:dyDescent="0.2">
      <c r="A14149" t="s">
        <v>28131</v>
      </c>
      <c r="B14149" t="s">
        <v>37410</v>
      </c>
      <c r="I14149" t="s">
        <v>5</v>
      </c>
      <c r="J14149">
        <v>323.88</v>
      </c>
      <c r="M14149">
        <v>323.88</v>
      </c>
      <c r="N14149">
        <f t="shared" si="221"/>
        <v>0</v>
      </c>
    </row>
    <row r="14150" spans="1:14" x14ac:dyDescent="0.2">
      <c r="A14150" t="s">
        <v>28132</v>
      </c>
      <c r="B14150" t="s">
        <v>37410</v>
      </c>
      <c r="I14150" t="s">
        <v>5</v>
      </c>
      <c r="J14150">
        <v>289.39999999999998</v>
      </c>
      <c r="M14150">
        <v>289.39999999999998</v>
      </c>
      <c r="N14150">
        <f t="shared" si="221"/>
        <v>0</v>
      </c>
    </row>
    <row r="14151" spans="1:14" x14ac:dyDescent="0.2">
      <c r="A14151" t="s">
        <v>28133</v>
      </c>
      <c r="B14151" t="s">
        <v>37411</v>
      </c>
      <c r="I14151" t="s">
        <v>5</v>
      </c>
      <c r="J14151">
        <v>267.69</v>
      </c>
      <c r="M14151">
        <v>267.69</v>
      </c>
      <c r="N14151">
        <f t="shared" si="221"/>
        <v>0</v>
      </c>
    </row>
    <row r="14152" spans="1:14" x14ac:dyDescent="0.2">
      <c r="A14152" t="s">
        <v>28134</v>
      </c>
      <c r="B14152" t="s">
        <v>37411</v>
      </c>
      <c r="I14152" t="s">
        <v>5</v>
      </c>
      <c r="J14152">
        <v>238.95</v>
      </c>
      <c r="M14152">
        <v>238.95</v>
      </c>
      <c r="N14152">
        <f t="shared" si="221"/>
        <v>0</v>
      </c>
    </row>
    <row r="14153" spans="1:14" x14ac:dyDescent="0.2">
      <c r="A14153" t="s">
        <v>14226</v>
      </c>
      <c r="B14153" t="s">
        <v>37412</v>
      </c>
      <c r="I14153" t="s">
        <v>5</v>
      </c>
      <c r="J14153">
        <v>211.49</v>
      </c>
      <c r="M14153">
        <v>211.49</v>
      </c>
      <c r="N14153">
        <f t="shared" si="221"/>
        <v>0</v>
      </c>
    </row>
    <row r="14154" spans="1:14" x14ac:dyDescent="0.2">
      <c r="A14154" t="s">
        <v>14227</v>
      </c>
      <c r="B14154" t="s">
        <v>37412</v>
      </c>
      <c r="I14154" t="s">
        <v>5</v>
      </c>
      <c r="J14154">
        <v>188.5</v>
      </c>
      <c r="M14154">
        <v>188.5</v>
      </c>
      <c r="N14154">
        <f t="shared" si="221"/>
        <v>0</v>
      </c>
    </row>
    <row r="14155" spans="1:14" x14ac:dyDescent="0.2">
      <c r="A14155" t="s">
        <v>14228</v>
      </c>
      <c r="B14155" t="s">
        <v>37413</v>
      </c>
      <c r="I14155" t="s">
        <v>5</v>
      </c>
      <c r="J14155">
        <v>227.04</v>
      </c>
      <c r="M14155">
        <v>227.04</v>
      </c>
      <c r="N14155">
        <f t="shared" si="221"/>
        <v>0</v>
      </c>
    </row>
    <row r="14156" spans="1:14" x14ac:dyDescent="0.2">
      <c r="A14156" t="s">
        <v>14229</v>
      </c>
      <c r="B14156" t="s">
        <v>37413</v>
      </c>
      <c r="I14156" t="s">
        <v>5</v>
      </c>
      <c r="J14156">
        <v>204.05</v>
      </c>
      <c r="M14156">
        <v>204.05</v>
      </c>
      <c r="N14156">
        <f t="shared" si="221"/>
        <v>0</v>
      </c>
    </row>
    <row r="14157" spans="1:14" x14ac:dyDescent="0.2">
      <c r="A14157" t="s">
        <v>14230</v>
      </c>
      <c r="B14157" t="s">
        <v>37414</v>
      </c>
      <c r="I14157" t="s">
        <v>5</v>
      </c>
      <c r="J14157">
        <v>482.81</v>
      </c>
      <c r="M14157">
        <v>482.81</v>
      </c>
      <c r="N14157">
        <f t="shared" si="221"/>
        <v>0</v>
      </c>
    </row>
    <row r="14158" spans="1:14" x14ac:dyDescent="0.2">
      <c r="A14158" t="s">
        <v>14231</v>
      </c>
      <c r="B14158" t="s">
        <v>37414</v>
      </c>
      <c r="I14158" t="s">
        <v>5</v>
      </c>
      <c r="J14158">
        <v>454.07</v>
      </c>
      <c r="M14158">
        <v>454.07</v>
      </c>
      <c r="N14158">
        <f t="shared" si="221"/>
        <v>0</v>
      </c>
    </row>
    <row r="14159" spans="1:14" x14ac:dyDescent="0.2">
      <c r="A14159" t="s">
        <v>14232</v>
      </c>
      <c r="B14159" t="s">
        <v>37415</v>
      </c>
      <c r="I14159" t="s">
        <v>5</v>
      </c>
      <c r="J14159">
        <v>218.03</v>
      </c>
      <c r="M14159">
        <v>218.03</v>
      </c>
      <c r="N14159">
        <f t="shared" si="221"/>
        <v>0</v>
      </c>
    </row>
    <row r="14160" spans="1:14" x14ac:dyDescent="0.2">
      <c r="A14160" t="s">
        <v>14233</v>
      </c>
      <c r="B14160" t="s">
        <v>37415</v>
      </c>
      <c r="I14160" t="s">
        <v>5</v>
      </c>
      <c r="J14160">
        <v>212.28</v>
      </c>
      <c r="M14160">
        <v>212.28</v>
      </c>
      <c r="N14160">
        <f t="shared" si="221"/>
        <v>0</v>
      </c>
    </row>
    <row r="14161" spans="1:14" x14ac:dyDescent="0.2">
      <c r="A14161" t="s">
        <v>14234</v>
      </c>
      <c r="B14161" t="s">
        <v>37416</v>
      </c>
      <c r="I14161" t="s">
        <v>5</v>
      </c>
      <c r="J14161">
        <v>315.54000000000002</v>
      </c>
      <c r="M14161">
        <v>315.54000000000002</v>
      </c>
      <c r="N14161">
        <f t="shared" si="221"/>
        <v>0</v>
      </c>
    </row>
    <row r="14162" spans="1:14" x14ac:dyDescent="0.2">
      <c r="A14162" t="s">
        <v>14235</v>
      </c>
      <c r="B14162" t="s">
        <v>37416</v>
      </c>
      <c r="I14162" t="s">
        <v>5</v>
      </c>
      <c r="J14162">
        <v>281.75</v>
      </c>
      <c r="M14162">
        <v>281.75</v>
      </c>
      <c r="N14162">
        <f t="shared" si="221"/>
        <v>0</v>
      </c>
    </row>
    <row r="14163" spans="1:14" x14ac:dyDescent="0.2">
      <c r="A14163" t="s">
        <v>14236</v>
      </c>
      <c r="B14163" t="s">
        <v>37417</v>
      </c>
      <c r="I14163" t="s">
        <v>5</v>
      </c>
      <c r="J14163">
        <v>245.42</v>
      </c>
      <c r="M14163">
        <v>245.42</v>
      </c>
      <c r="N14163">
        <f t="shared" si="221"/>
        <v>0</v>
      </c>
    </row>
    <row r="14164" spans="1:14" x14ac:dyDescent="0.2">
      <c r="A14164" t="s">
        <v>14237</v>
      </c>
      <c r="B14164" t="s">
        <v>37417</v>
      </c>
      <c r="I14164" t="s">
        <v>5</v>
      </c>
      <c r="J14164">
        <v>222.06</v>
      </c>
      <c r="M14164">
        <v>222.06</v>
      </c>
      <c r="N14164">
        <f t="shared" si="221"/>
        <v>0</v>
      </c>
    </row>
    <row r="14165" spans="1:14" x14ac:dyDescent="0.2">
      <c r="A14165" t="s">
        <v>14238</v>
      </c>
      <c r="B14165" t="s">
        <v>37418</v>
      </c>
      <c r="I14165" t="s">
        <v>5</v>
      </c>
      <c r="J14165">
        <v>456.98</v>
      </c>
      <c r="M14165">
        <v>456.98</v>
      </c>
      <c r="N14165">
        <f t="shared" si="221"/>
        <v>0</v>
      </c>
    </row>
    <row r="14166" spans="1:14" x14ac:dyDescent="0.2">
      <c r="A14166" t="s">
        <v>14239</v>
      </c>
      <c r="B14166" t="s">
        <v>37418</v>
      </c>
      <c r="I14166" t="s">
        <v>5</v>
      </c>
      <c r="J14166">
        <v>430.74</v>
      </c>
      <c r="M14166">
        <v>430.74</v>
      </c>
      <c r="N14166">
        <f t="shared" si="221"/>
        <v>0</v>
      </c>
    </row>
    <row r="14167" spans="1:14" x14ac:dyDescent="0.2">
      <c r="A14167" t="s">
        <v>14240</v>
      </c>
      <c r="B14167" t="s">
        <v>37419</v>
      </c>
      <c r="I14167" t="s">
        <v>5</v>
      </c>
      <c r="J14167">
        <v>425.82</v>
      </c>
      <c r="M14167">
        <v>425.82</v>
      </c>
      <c r="N14167">
        <f t="shared" si="221"/>
        <v>0</v>
      </c>
    </row>
    <row r="14168" spans="1:14" x14ac:dyDescent="0.2">
      <c r="A14168" t="s">
        <v>14241</v>
      </c>
      <c r="B14168" t="s">
        <v>37419</v>
      </c>
      <c r="I14168" t="s">
        <v>5</v>
      </c>
      <c r="J14168">
        <v>382.81</v>
      </c>
      <c r="M14168">
        <v>382.81</v>
      </c>
      <c r="N14168">
        <f t="shared" si="221"/>
        <v>0</v>
      </c>
    </row>
    <row r="14169" spans="1:14" x14ac:dyDescent="0.2">
      <c r="A14169" t="s">
        <v>14242</v>
      </c>
      <c r="B14169" t="s">
        <v>37420</v>
      </c>
      <c r="I14169" t="s">
        <v>5</v>
      </c>
      <c r="J14169">
        <v>332.32</v>
      </c>
      <c r="M14169">
        <v>332.32</v>
      </c>
      <c r="N14169">
        <f t="shared" si="221"/>
        <v>0</v>
      </c>
    </row>
    <row r="14170" spans="1:14" x14ac:dyDescent="0.2">
      <c r="A14170" t="s">
        <v>14243</v>
      </c>
      <c r="B14170" t="s">
        <v>37420</v>
      </c>
      <c r="I14170" t="s">
        <v>5</v>
      </c>
      <c r="J14170">
        <v>303.22000000000003</v>
      </c>
      <c r="M14170">
        <v>303.22000000000003</v>
      </c>
      <c r="N14170">
        <f t="shared" si="221"/>
        <v>0</v>
      </c>
    </row>
    <row r="14171" spans="1:14" x14ac:dyDescent="0.2">
      <c r="A14171" t="s">
        <v>14244</v>
      </c>
      <c r="B14171" t="s">
        <v>37421</v>
      </c>
      <c r="I14171" t="s">
        <v>5</v>
      </c>
      <c r="J14171">
        <v>605.76</v>
      </c>
      <c r="M14171">
        <v>605.76</v>
      </c>
      <c r="N14171">
        <f t="shared" si="221"/>
        <v>0</v>
      </c>
    </row>
    <row r="14172" spans="1:14" x14ac:dyDescent="0.2">
      <c r="A14172" t="s">
        <v>14245</v>
      </c>
      <c r="B14172" t="s">
        <v>37421</v>
      </c>
      <c r="I14172" t="s">
        <v>5</v>
      </c>
      <c r="J14172">
        <v>573.78</v>
      </c>
      <c r="M14172">
        <v>573.78</v>
      </c>
      <c r="N14172">
        <f t="shared" si="221"/>
        <v>0</v>
      </c>
    </row>
    <row r="14173" spans="1:14" x14ac:dyDescent="0.2">
      <c r="A14173" t="s">
        <v>14246</v>
      </c>
      <c r="B14173" t="s">
        <v>37422</v>
      </c>
      <c r="I14173" t="s">
        <v>5</v>
      </c>
      <c r="J14173">
        <v>494.33</v>
      </c>
      <c r="M14173">
        <v>494.33</v>
      </c>
      <c r="N14173">
        <f t="shared" si="221"/>
        <v>0</v>
      </c>
    </row>
    <row r="14174" spans="1:14" x14ac:dyDescent="0.2">
      <c r="A14174" t="s">
        <v>14247</v>
      </c>
      <c r="B14174" t="s">
        <v>37422</v>
      </c>
      <c r="I14174" t="s">
        <v>5</v>
      </c>
      <c r="J14174">
        <v>444.97</v>
      </c>
      <c r="M14174">
        <v>444.97</v>
      </c>
      <c r="N14174">
        <f t="shared" si="221"/>
        <v>0</v>
      </c>
    </row>
    <row r="14175" spans="1:14" x14ac:dyDescent="0.2">
      <c r="A14175" t="s">
        <v>14248</v>
      </c>
      <c r="B14175" t="s">
        <v>37423</v>
      </c>
      <c r="I14175" t="s">
        <v>5</v>
      </c>
      <c r="J14175">
        <v>377.46</v>
      </c>
      <c r="M14175">
        <v>377.46</v>
      </c>
      <c r="N14175">
        <f t="shared" si="221"/>
        <v>0</v>
      </c>
    </row>
    <row r="14176" spans="1:14" x14ac:dyDescent="0.2">
      <c r="A14176" t="s">
        <v>14249</v>
      </c>
      <c r="B14176" t="s">
        <v>37423</v>
      </c>
      <c r="I14176" t="s">
        <v>5</v>
      </c>
      <c r="J14176">
        <v>345.48</v>
      </c>
      <c r="M14176">
        <v>345.48</v>
      </c>
      <c r="N14176">
        <f t="shared" si="221"/>
        <v>0</v>
      </c>
    </row>
    <row r="14177" spans="1:14" x14ac:dyDescent="0.2">
      <c r="A14177" t="s">
        <v>14250</v>
      </c>
      <c r="B14177" t="s">
        <v>37424</v>
      </c>
      <c r="I14177" t="s">
        <v>5</v>
      </c>
      <c r="J14177">
        <v>774.66</v>
      </c>
      <c r="M14177">
        <v>774.66</v>
      </c>
      <c r="N14177">
        <f t="shared" si="221"/>
        <v>0</v>
      </c>
    </row>
    <row r="14178" spans="1:14" x14ac:dyDescent="0.2">
      <c r="A14178" t="s">
        <v>14251</v>
      </c>
      <c r="B14178" t="s">
        <v>37424</v>
      </c>
      <c r="I14178" t="s">
        <v>5</v>
      </c>
      <c r="J14178">
        <v>739.8</v>
      </c>
      <c r="M14178">
        <v>739.8</v>
      </c>
      <c r="N14178">
        <f t="shared" si="221"/>
        <v>0</v>
      </c>
    </row>
    <row r="14179" spans="1:14" x14ac:dyDescent="0.2">
      <c r="A14179" t="s">
        <v>14252</v>
      </c>
      <c r="B14179" t="s">
        <v>37425</v>
      </c>
      <c r="I14179" t="s">
        <v>5</v>
      </c>
      <c r="J14179">
        <v>345.36</v>
      </c>
      <c r="M14179">
        <v>345.36</v>
      </c>
      <c r="N14179">
        <f t="shared" si="221"/>
        <v>0</v>
      </c>
    </row>
    <row r="14180" spans="1:14" x14ac:dyDescent="0.2">
      <c r="A14180" t="s">
        <v>14253</v>
      </c>
      <c r="B14180" t="s">
        <v>37425</v>
      </c>
      <c r="I14180" t="s">
        <v>5</v>
      </c>
      <c r="J14180">
        <v>309.99</v>
      </c>
      <c r="M14180">
        <v>309.99</v>
      </c>
      <c r="N14180">
        <f t="shared" si="221"/>
        <v>0</v>
      </c>
    </row>
    <row r="14181" spans="1:14" x14ac:dyDescent="0.2">
      <c r="A14181" t="s">
        <v>14254</v>
      </c>
      <c r="B14181" t="s">
        <v>37426</v>
      </c>
      <c r="I14181" t="s">
        <v>5</v>
      </c>
      <c r="J14181">
        <v>273.27999999999997</v>
      </c>
      <c r="M14181">
        <v>273.27999999999997</v>
      </c>
      <c r="N14181">
        <f t="shared" si="221"/>
        <v>0</v>
      </c>
    </row>
    <row r="14182" spans="1:14" x14ac:dyDescent="0.2">
      <c r="A14182" t="s">
        <v>14255</v>
      </c>
      <c r="B14182" t="s">
        <v>37426</v>
      </c>
      <c r="I14182" t="s">
        <v>5</v>
      </c>
      <c r="J14182">
        <v>248.35</v>
      </c>
      <c r="M14182">
        <v>248.35</v>
      </c>
      <c r="N14182">
        <f t="shared" si="221"/>
        <v>0</v>
      </c>
    </row>
    <row r="14183" spans="1:14" x14ac:dyDescent="0.2">
      <c r="A14183" t="s">
        <v>14256</v>
      </c>
      <c r="B14183" t="s">
        <v>37427</v>
      </c>
      <c r="I14183" t="s">
        <v>5</v>
      </c>
      <c r="J14183">
        <v>345.58</v>
      </c>
      <c r="M14183">
        <v>345.58</v>
      </c>
      <c r="N14183">
        <f t="shared" si="221"/>
        <v>0</v>
      </c>
    </row>
    <row r="14184" spans="1:14" x14ac:dyDescent="0.2">
      <c r="A14184" t="s">
        <v>14257</v>
      </c>
      <c r="B14184" t="s">
        <v>37427</v>
      </c>
      <c r="I14184" t="s">
        <v>5</v>
      </c>
      <c r="J14184">
        <v>310.20999999999998</v>
      </c>
      <c r="M14184">
        <v>310.20999999999998</v>
      </c>
      <c r="N14184">
        <f t="shared" si="221"/>
        <v>0</v>
      </c>
    </row>
    <row r="14185" spans="1:14" x14ac:dyDescent="0.2">
      <c r="A14185" t="s">
        <v>14258</v>
      </c>
      <c r="B14185" t="s">
        <v>37428</v>
      </c>
      <c r="I14185" t="s">
        <v>5</v>
      </c>
      <c r="J14185">
        <v>274.74</v>
      </c>
      <c r="M14185">
        <v>274.74</v>
      </c>
      <c r="N14185">
        <f t="shared" si="221"/>
        <v>0</v>
      </c>
    </row>
    <row r="14186" spans="1:14" x14ac:dyDescent="0.2">
      <c r="A14186" t="s">
        <v>14259</v>
      </c>
      <c r="B14186" t="s">
        <v>37428</v>
      </c>
      <c r="I14186" t="s">
        <v>5</v>
      </c>
      <c r="J14186">
        <v>249.81</v>
      </c>
      <c r="M14186">
        <v>249.81</v>
      </c>
      <c r="N14186">
        <f t="shared" si="221"/>
        <v>0</v>
      </c>
    </row>
    <row r="14187" spans="1:14" x14ac:dyDescent="0.2">
      <c r="A14187" t="s">
        <v>14260</v>
      </c>
      <c r="B14187" t="s">
        <v>37429</v>
      </c>
      <c r="I14187" t="s">
        <v>5</v>
      </c>
      <c r="J14187">
        <v>496.66</v>
      </c>
      <c r="M14187">
        <v>496.66</v>
      </c>
      <c r="N14187">
        <f t="shared" si="221"/>
        <v>0</v>
      </c>
    </row>
    <row r="14188" spans="1:14" x14ac:dyDescent="0.2">
      <c r="A14188" t="s">
        <v>14261</v>
      </c>
      <c r="B14188" t="s">
        <v>37429</v>
      </c>
      <c r="I14188" t="s">
        <v>5</v>
      </c>
      <c r="J14188">
        <v>468.85</v>
      </c>
      <c r="M14188">
        <v>468.85</v>
      </c>
      <c r="N14188">
        <f t="shared" si="221"/>
        <v>0</v>
      </c>
    </row>
    <row r="14189" spans="1:14" x14ac:dyDescent="0.2">
      <c r="A14189" t="s">
        <v>14262</v>
      </c>
      <c r="B14189" t="s">
        <v>37430</v>
      </c>
      <c r="I14189" t="s">
        <v>5</v>
      </c>
      <c r="J14189">
        <v>498.12</v>
      </c>
      <c r="M14189">
        <v>498.12</v>
      </c>
      <c r="N14189">
        <f t="shared" si="221"/>
        <v>0</v>
      </c>
    </row>
    <row r="14190" spans="1:14" x14ac:dyDescent="0.2">
      <c r="A14190" t="s">
        <v>14263</v>
      </c>
      <c r="B14190" t="s">
        <v>37430</v>
      </c>
      <c r="I14190" t="s">
        <v>5</v>
      </c>
      <c r="J14190">
        <v>470.31</v>
      </c>
      <c r="M14190">
        <v>470.31</v>
      </c>
      <c r="N14190">
        <f t="shared" si="221"/>
        <v>0</v>
      </c>
    </row>
    <row r="14191" spans="1:14" x14ac:dyDescent="0.2">
      <c r="A14191" t="s">
        <v>14264</v>
      </c>
      <c r="B14191" t="s">
        <v>37431</v>
      </c>
      <c r="I14191" t="s">
        <v>5</v>
      </c>
      <c r="J14191">
        <v>272.38</v>
      </c>
      <c r="M14191">
        <v>272.38</v>
      </c>
      <c r="N14191">
        <f t="shared" si="221"/>
        <v>0</v>
      </c>
    </row>
    <row r="14192" spans="1:14" x14ac:dyDescent="0.2">
      <c r="A14192" t="s">
        <v>14265</v>
      </c>
      <c r="B14192" t="s">
        <v>37431</v>
      </c>
      <c r="I14192" t="s">
        <v>5</v>
      </c>
      <c r="J14192">
        <v>245.23</v>
      </c>
      <c r="M14192">
        <v>245.23</v>
      </c>
      <c r="N14192">
        <f t="shared" si="221"/>
        <v>0</v>
      </c>
    </row>
    <row r="14193" spans="1:14" x14ac:dyDescent="0.2">
      <c r="A14193" t="s">
        <v>14266</v>
      </c>
      <c r="B14193" t="s">
        <v>37432</v>
      </c>
      <c r="I14193" t="s">
        <v>5</v>
      </c>
      <c r="J14193">
        <v>243.48</v>
      </c>
      <c r="M14193">
        <v>243.48</v>
      </c>
      <c r="N14193">
        <f t="shared" si="221"/>
        <v>0</v>
      </c>
    </row>
    <row r="14194" spans="1:14" x14ac:dyDescent="0.2">
      <c r="A14194" t="s">
        <v>14267</v>
      </c>
      <c r="B14194" t="s">
        <v>37432</v>
      </c>
      <c r="I14194" t="s">
        <v>5</v>
      </c>
      <c r="J14194">
        <v>221.42</v>
      </c>
      <c r="M14194">
        <v>221.42</v>
      </c>
      <c r="N14194">
        <f t="shared" si="221"/>
        <v>0</v>
      </c>
    </row>
    <row r="14195" spans="1:14" x14ac:dyDescent="0.2">
      <c r="A14195" t="s">
        <v>14268</v>
      </c>
      <c r="B14195" t="s">
        <v>37433</v>
      </c>
      <c r="I14195" t="s">
        <v>5</v>
      </c>
      <c r="J14195">
        <v>272.60000000000002</v>
      </c>
      <c r="M14195">
        <v>272.60000000000002</v>
      </c>
      <c r="N14195">
        <f t="shared" si="221"/>
        <v>0</v>
      </c>
    </row>
    <row r="14196" spans="1:14" x14ac:dyDescent="0.2">
      <c r="A14196" t="s">
        <v>14269</v>
      </c>
      <c r="B14196" t="s">
        <v>37433</v>
      </c>
      <c r="I14196" t="s">
        <v>5</v>
      </c>
      <c r="J14196">
        <v>245.45</v>
      </c>
      <c r="M14196">
        <v>245.45</v>
      </c>
      <c r="N14196">
        <f t="shared" si="221"/>
        <v>0</v>
      </c>
    </row>
    <row r="14197" spans="1:14" x14ac:dyDescent="0.2">
      <c r="A14197" t="s">
        <v>14270</v>
      </c>
      <c r="B14197" t="s">
        <v>37434</v>
      </c>
      <c r="I14197" t="s">
        <v>5</v>
      </c>
      <c r="J14197">
        <v>244.94</v>
      </c>
      <c r="M14197">
        <v>244.94</v>
      </c>
      <c r="N14197">
        <f t="shared" si="221"/>
        <v>0</v>
      </c>
    </row>
    <row r="14198" spans="1:14" x14ac:dyDescent="0.2">
      <c r="A14198" t="s">
        <v>14271</v>
      </c>
      <c r="B14198" t="s">
        <v>37434</v>
      </c>
      <c r="I14198" t="s">
        <v>5</v>
      </c>
      <c r="J14198">
        <v>222.88</v>
      </c>
      <c r="M14198">
        <v>222.88</v>
      </c>
      <c r="N14198">
        <f t="shared" si="221"/>
        <v>0</v>
      </c>
    </row>
    <row r="14199" spans="1:14" x14ac:dyDescent="0.2">
      <c r="A14199" t="s">
        <v>14272</v>
      </c>
      <c r="B14199" t="s">
        <v>37435</v>
      </c>
      <c r="I14199" t="s">
        <v>5</v>
      </c>
      <c r="J14199">
        <v>427.77</v>
      </c>
      <c r="M14199">
        <v>427.77</v>
      </c>
      <c r="N14199">
        <f t="shared" si="221"/>
        <v>0</v>
      </c>
    </row>
    <row r="14200" spans="1:14" x14ac:dyDescent="0.2">
      <c r="A14200" t="s">
        <v>14273</v>
      </c>
      <c r="B14200" t="s">
        <v>37435</v>
      </c>
      <c r="I14200" t="s">
        <v>5</v>
      </c>
      <c r="J14200">
        <v>402.84</v>
      </c>
      <c r="M14200">
        <v>402.84</v>
      </c>
      <c r="N14200">
        <f t="shared" si="221"/>
        <v>0</v>
      </c>
    </row>
    <row r="14201" spans="1:14" x14ac:dyDescent="0.2">
      <c r="A14201" t="s">
        <v>14274</v>
      </c>
      <c r="B14201" t="s">
        <v>37436</v>
      </c>
      <c r="I14201" t="s">
        <v>5</v>
      </c>
      <c r="J14201">
        <v>429.23</v>
      </c>
      <c r="M14201">
        <v>429.23</v>
      </c>
      <c r="N14201">
        <f t="shared" si="221"/>
        <v>0</v>
      </c>
    </row>
    <row r="14202" spans="1:14" x14ac:dyDescent="0.2">
      <c r="A14202" t="s">
        <v>14275</v>
      </c>
      <c r="B14202" t="s">
        <v>37436</v>
      </c>
      <c r="I14202" t="s">
        <v>5</v>
      </c>
      <c r="J14202">
        <v>404.3</v>
      </c>
      <c r="M14202">
        <v>404.3</v>
      </c>
      <c r="N14202">
        <f t="shared" si="221"/>
        <v>0</v>
      </c>
    </row>
    <row r="14203" spans="1:14" x14ac:dyDescent="0.2">
      <c r="A14203" t="s">
        <v>14276</v>
      </c>
      <c r="B14203" t="s">
        <v>37437</v>
      </c>
      <c r="I14203" t="s">
        <v>5</v>
      </c>
      <c r="J14203">
        <v>463.71</v>
      </c>
      <c r="M14203">
        <v>463.71</v>
      </c>
      <c r="N14203">
        <f t="shared" si="221"/>
        <v>0</v>
      </c>
    </row>
    <row r="14204" spans="1:14" x14ac:dyDescent="0.2">
      <c r="A14204" t="s">
        <v>14277</v>
      </c>
      <c r="B14204" t="s">
        <v>37437</v>
      </c>
      <c r="I14204" t="s">
        <v>5</v>
      </c>
      <c r="J14204">
        <v>417.82</v>
      </c>
      <c r="M14204">
        <v>417.82</v>
      </c>
      <c r="N14204">
        <f t="shared" si="221"/>
        <v>0</v>
      </c>
    </row>
    <row r="14205" spans="1:14" x14ac:dyDescent="0.2">
      <c r="A14205" t="s">
        <v>14278</v>
      </c>
      <c r="B14205" t="s">
        <v>37438</v>
      </c>
      <c r="I14205" t="s">
        <v>5</v>
      </c>
      <c r="J14205">
        <v>357.9</v>
      </c>
      <c r="M14205">
        <v>357.9</v>
      </c>
      <c r="N14205">
        <f t="shared" si="221"/>
        <v>0</v>
      </c>
    </row>
    <row r="14206" spans="1:14" x14ac:dyDescent="0.2">
      <c r="A14206" t="s">
        <v>14279</v>
      </c>
      <c r="B14206" t="s">
        <v>37438</v>
      </c>
      <c r="I14206" t="s">
        <v>5</v>
      </c>
      <c r="J14206">
        <v>327.20999999999998</v>
      </c>
      <c r="M14206">
        <v>327.20999999999998</v>
      </c>
      <c r="N14206">
        <f t="shared" si="221"/>
        <v>0</v>
      </c>
    </row>
    <row r="14207" spans="1:14" x14ac:dyDescent="0.2">
      <c r="A14207" t="s">
        <v>14280</v>
      </c>
      <c r="B14207" t="s">
        <v>37439</v>
      </c>
      <c r="I14207" t="s">
        <v>5</v>
      </c>
      <c r="J14207">
        <v>467.42</v>
      </c>
      <c r="M14207">
        <v>467.42</v>
      </c>
      <c r="N14207">
        <f t="shared" si="221"/>
        <v>0</v>
      </c>
    </row>
    <row r="14208" spans="1:14" x14ac:dyDescent="0.2">
      <c r="A14208" t="s">
        <v>14281</v>
      </c>
      <c r="B14208" t="s">
        <v>37439</v>
      </c>
      <c r="I14208" t="s">
        <v>5</v>
      </c>
      <c r="J14208">
        <v>421.09</v>
      </c>
      <c r="M14208">
        <v>421.09</v>
      </c>
      <c r="N14208">
        <f t="shared" si="221"/>
        <v>0</v>
      </c>
    </row>
    <row r="14209" spans="1:14" x14ac:dyDescent="0.2">
      <c r="A14209" t="s">
        <v>14282</v>
      </c>
      <c r="B14209" t="s">
        <v>37440</v>
      </c>
      <c r="I14209" t="s">
        <v>5</v>
      </c>
      <c r="J14209">
        <v>360.82</v>
      </c>
      <c r="M14209">
        <v>360.82</v>
      </c>
      <c r="N14209">
        <f t="shared" si="221"/>
        <v>0</v>
      </c>
    </row>
    <row r="14210" spans="1:14" x14ac:dyDescent="0.2">
      <c r="A14210" t="s">
        <v>14283</v>
      </c>
      <c r="B14210" t="s">
        <v>37440</v>
      </c>
      <c r="I14210" t="s">
        <v>5</v>
      </c>
      <c r="J14210">
        <v>330.13</v>
      </c>
      <c r="M14210">
        <v>330.13</v>
      </c>
      <c r="N14210">
        <f t="shared" si="221"/>
        <v>0</v>
      </c>
    </row>
    <row r="14211" spans="1:14" x14ac:dyDescent="0.2">
      <c r="A14211" t="s">
        <v>14284</v>
      </c>
      <c r="B14211" t="s">
        <v>37441</v>
      </c>
      <c r="I14211" t="s">
        <v>5</v>
      </c>
      <c r="J14211">
        <v>643.15</v>
      </c>
      <c r="M14211">
        <v>643.15</v>
      </c>
      <c r="N14211">
        <f t="shared" si="221"/>
        <v>0</v>
      </c>
    </row>
    <row r="14212" spans="1:14" x14ac:dyDescent="0.2">
      <c r="A14212" t="s">
        <v>14285</v>
      </c>
      <c r="B14212" t="s">
        <v>37441</v>
      </c>
      <c r="I14212" t="s">
        <v>5</v>
      </c>
      <c r="J14212">
        <v>609.6</v>
      </c>
      <c r="M14212">
        <v>609.6</v>
      </c>
      <c r="N14212">
        <f t="shared" ref="N14212:N14275" si="222">J14212-M14212</f>
        <v>0</v>
      </c>
    </row>
    <row r="14213" spans="1:14" x14ac:dyDescent="0.2">
      <c r="A14213" t="s">
        <v>14286</v>
      </c>
      <c r="B14213" t="s">
        <v>37442</v>
      </c>
      <c r="I14213" t="s">
        <v>5</v>
      </c>
      <c r="J14213">
        <v>646.07000000000005</v>
      </c>
      <c r="M14213">
        <v>646.07000000000005</v>
      </c>
      <c r="N14213">
        <f t="shared" si="222"/>
        <v>0</v>
      </c>
    </row>
    <row r="14214" spans="1:14" x14ac:dyDescent="0.2">
      <c r="A14214" t="s">
        <v>14287</v>
      </c>
      <c r="B14214" t="s">
        <v>37442</v>
      </c>
      <c r="I14214" t="s">
        <v>5</v>
      </c>
      <c r="J14214">
        <v>612.52</v>
      </c>
      <c r="M14214">
        <v>612.52</v>
      </c>
      <c r="N14214">
        <f t="shared" si="222"/>
        <v>0</v>
      </c>
    </row>
    <row r="14215" spans="1:14" x14ac:dyDescent="0.2">
      <c r="A14215" t="s">
        <v>14288</v>
      </c>
      <c r="B14215" t="s">
        <v>37443</v>
      </c>
      <c r="I14215" t="s">
        <v>5</v>
      </c>
      <c r="J14215">
        <v>373.37</v>
      </c>
      <c r="M14215">
        <v>373.37</v>
      </c>
      <c r="N14215">
        <f t="shared" si="222"/>
        <v>0</v>
      </c>
    </row>
    <row r="14216" spans="1:14" x14ac:dyDescent="0.2">
      <c r="A14216" t="s">
        <v>14289</v>
      </c>
      <c r="B14216" t="s">
        <v>37443</v>
      </c>
      <c r="I14216" t="s">
        <v>5</v>
      </c>
      <c r="J14216">
        <v>337.93</v>
      </c>
      <c r="M14216">
        <v>337.93</v>
      </c>
      <c r="N14216">
        <f t="shared" si="222"/>
        <v>0</v>
      </c>
    </row>
    <row r="14217" spans="1:14" x14ac:dyDescent="0.2">
      <c r="A14217" t="s">
        <v>14290</v>
      </c>
      <c r="B14217" t="s">
        <v>37444</v>
      </c>
      <c r="I14217" t="s">
        <v>5</v>
      </c>
      <c r="J14217">
        <v>329.04</v>
      </c>
      <c r="M14217">
        <v>329.04</v>
      </c>
      <c r="N14217">
        <f t="shared" si="222"/>
        <v>0</v>
      </c>
    </row>
    <row r="14218" spans="1:14" x14ac:dyDescent="0.2">
      <c r="A14218" t="s">
        <v>14291</v>
      </c>
      <c r="B14218" t="s">
        <v>37444</v>
      </c>
      <c r="I14218" t="s">
        <v>5</v>
      </c>
      <c r="J14218">
        <v>301.23</v>
      </c>
      <c r="M14218">
        <v>301.23</v>
      </c>
      <c r="N14218">
        <f t="shared" si="222"/>
        <v>0</v>
      </c>
    </row>
    <row r="14219" spans="1:14" x14ac:dyDescent="0.2">
      <c r="A14219" t="s">
        <v>14292</v>
      </c>
      <c r="B14219" t="s">
        <v>37445</v>
      </c>
      <c r="I14219" t="s">
        <v>5</v>
      </c>
      <c r="J14219">
        <v>373.81</v>
      </c>
      <c r="M14219">
        <v>373.81</v>
      </c>
      <c r="N14219">
        <f t="shared" si="222"/>
        <v>0</v>
      </c>
    </row>
    <row r="14220" spans="1:14" x14ac:dyDescent="0.2">
      <c r="A14220" t="s">
        <v>14293</v>
      </c>
      <c r="B14220" t="s">
        <v>37445</v>
      </c>
      <c r="I14220" t="s">
        <v>5</v>
      </c>
      <c r="J14220">
        <v>338.37</v>
      </c>
      <c r="M14220">
        <v>338.37</v>
      </c>
      <c r="N14220">
        <f t="shared" si="222"/>
        <v>0</v>
      </c>
    </row>
    <row r="14221" spans="1:14" x14ac:dyDescent="0.2">
      <c r="A14221" t="s">
        <v>14294</v>
      </c>
      <c r="B14221" t="s">
        <v>37446</v>
      </c>
      <c r="I14221" t="s">
        <v>5</v>
      </c>
      <c r="J14221">
        <v>331.96</v>
      </c>
      <c r="M14221">
        <v>331.96</v>
      </c>
      <c r="N14221">
        <f t="shared" si="222"/>
        <v>0</v>
      </c>
    </row>
    <row r="14222" spans="1:14" x14ac:dyDescent="0.2">
      <c r="A14222" t="s">
        <v>14295</v>
      </c>
      <c r="B14222" t="s">
        <v>37446</v>
      </c>
      <c r="I14222" t="s">
        <v>5</v>
      </c>
      <c r="J14222">
        <v>304.14999999999998</v>
      </c>
      <c r="M14222">
        <v>304.14999999999998</v>
      </c>
      <c r="N14222">
        <f t="shared" si="222"/>
        <v>0</v>
      </c>
    </row>
    <row r="14223" spans="1:14" x14ac:dyDescent="0.2">
      <c r="A14223" t="s">
        <v>14296</v>
      </c>
      <c r="B14223" t="s">
        <v>37447</v>
      </c>
      <c r="I14223" t="s">
        <v>5</v>
      </c>
      <c r="J14223">
        <v>575.22</v>
      </c>
      <c r="M14223">
        <v>575.22</v>
      </c>
      <c r="N14223">
        <f t="shared" si="222"/>
        <v>0</v>
      </c>
    </row>
    <row r="14224" spans="1:14" x14ac:dyDescent="0.2">
      <c r="A14224" t="s">
        <v>14297</v>
      </c>
      <c r="B14224" t="s">
        <v>37447</v>
      </c>
      <c r="I14224" t="s">
        <v>5</v>
      </c>
      <c r="J14224">
        <v>544.53</v>
      </c>
      <c r="M14224">
        <v>544.53</v>
      </c>
      <c r="N14224">
        <f t="shared" si="222"/>
        <v>0</v>
      </c>
    </row>
    <row r="14225" spans="1:14" x14ac:dyDescent="0.2">
      <c r="A14225" t="s">
        <v>14298</v>
      </c>
      <c r="B14225" t="s">
        <v>37448</v>
      </c>
      <c r="I14225" t="s">
        <v>5</v>
      </c>
      <c r="J14225">
        <v>578.14</v>
      </c>
      <c r="M14225">
        <v>578.14</v>
      </c>
      <c r="N14225">
        <f t="shared" si="222"/>
        <v>0</v>
      </c>
    </row>
    <row r="14226" spans="1:14" x14ac:dyDescent="0.2">
      <c r="A14226" t="s">
        <v>14299</v>
      </c>
      <c r="B14226" t="s">
        <v>37448</v>
      </c>
      <c r="I14226" t="s">
        <v>5</v>
      </c>
      <c r="J14226">
        <v>547.45000000000005</v>
      </c>
      <c r="M14226">
        <v>547.45000000000005</v>
      </c>
      <c r="N14226">
        <f t="shared" si="222"/>
        <v>0</v>
      </c>
    </row>
    <row r="14227" spans="1:14" x14ac:dyDescent="0.2">
      <c r="A14227" t="s">
        <v>14300</v>
      </c>
      <c r="B14227" t="s">
        <v>37449</v>
      </c>
      <c r="I14227" t="s">
        <v>5</v>
      </c>
      <c r="J14227">
        <v>600.66</v>
      </c>
      <c r="M14227">
        <v>600.66</v>
      </c>
      <c r="N14227">
        <f t="shared" si="222"/>
        <v>0</v>
      </c>
    </row>
    <row r="14228" spans="1:14" x14ac:dyDescent="0.2">
      <c r="A14228" t="s">
        <v>14301</v>
      </c>
      <c r="B14228" t="s">
        <v>37449</v>
      </c>
      <c r="I14228" t="s">
        <v>5</v>
      </c>
      <c r="J14228">
        <v>543.37</v>
      </c>
      <c r="M14228">
        <v>543.37</v>
      </c>
      <c r="N14228">
        <f t="shared" si="222"/>
        <v>0</v>
      </c>
    </row>
    <row r="14229" spans="1:14" x14ac:dyDescent="0.2">
      <c r="A14229" t="s">
        <v>14302</v>
      </c>
      <c r="B14229" t="s">
        <v>37450</v>
      </c>
      <c r="I14229" t="s">
        <v>5</v>
      </c>
      <c r="J14229">
        <v>454.56</v>
      </c>
      <c r="M14229">
        <v>454.56</v>
      </c>
      <c r="N14229">
        <f t="shared" si="222"/>
        <v>0</v>
      </c>
    </row>
    <row r="14230" spans="1:14" x14ac:dyDescent="0.2">
      <c r="A14230" t="s">
        <v>14303</v>
      </c>
      <c r="B14230" t="s">
        <v>37450</v>
      </c>
      <c r="I14230" t="s">
        <v>5</v>
      </c>
      <c r="J14230">
        <v>418.13</v>
      </c>
      <c r="M14230">
        <v>418.13</v>
      </c>
      <c r="N14230">
        <f t="shared" si="222"/>
        <v>0</v>
      </c>
    </row>
    <row r="14231" spans="1:14" x14ac:dyDescent="0.2">
      <c r="A14231" t="s">
        <v>14304</v>
      </c>
      <c r="B14231" t="s">
        <v>37451</v>
      </c>
      <c r="I14231" t="s">
        <v>5</v>
      </c>
      <c r="J14231">
        <v>601.32000000000005</v>
      </c>
      <c r="M14231">
        <v>601.32000000000005</v>
      </c>
      <c r="N14231">
        <f t="shared" si="222"/>
        <v>0</v>
      </c>
    </row>
    <row r="14232" spans="1:14" x14ac:dyDescent="0.2">
      <c r="A14232" t="s">
        <v>14305</v>
      </c>
      <c r="B14232" t="s">
        <v>37451</v>
      </c>
      <c r="I14232" t="s">
        <v>5</v>
      </c>
      <c r="J14232">
        <v>544.03</v>
      </c>
      <c r="M14232">
        <v>544.03</v>
      </c>
      <c r="N14232">
        <f t="shared" si="222"/>
        <v>0</v>
      </c>
    </row>
    <row r="14233" spans="1:14" x14ac:dyDescent="0.2">
      <c r="A14233" t="s">
        <v>14306</v>
      </c>
      <c r="B14233" t="s">
        <v>37452</v>
      </c>
      <c r="I14233" t="s">
        <v>5</v>
      </c>
      <c r="J14233">
        <v>458.94</v>
      </c>
      <c r="M14233">
        <v>458.94</v>
      </c>
      <c r="N14233">
        <f t="shared" si="222"/>
        <v>0</v>
      </c>
    </row>
    <row r="14234" spans="1:14" x14ac:dyDescent="0.2">
      <c r="A14234" t="s">
        <v>14307</v>
      </c>
      <c r="B14234" t="s">
        <v>37452</v>
      </c>
      <c r="I14234" t="s">
        <v>5</v>
      </c>
      <c r="J14234">
        <v>422.51</v>
      </c>
      <c r="M14234">
        <v>422.51</v>
      </c>
      <c r="N14234">
        <f t="shared" si="222"/>
        <v>0</v>
      </c>
    </row>
    <row r="14235" spans="1:14" x14ac:dyDescent="0.2">
      <c r="A14235" t="s">
        <v>14308</v>
      </c>
      <c r="B14235" t="s">
        <v>37453</v>
      </c>
      <c r="I14235" t="s">
        <v>5</v>
      </c>
      <c r="J14235">
        <v>863.58</v>
      </c>
      <c r="M14235">
        <v>863.58</v>
      </c>
      <c r="N14235">
        <f t="shared" si="222"/>
        <v>0</v>
      </c>
    </row>
    <row r="14236" spans="1:14" x14ac:dyDescent="0.2">
      <c r="A14236" t="s">
        <v>14309</v>
      </c>
      <c r="B14236" t="s">
        <v>37453</v>
      </c>
      <c r="I14236" t="s">
        <v>5</v>
      </c>
      <c r="J14236">
        <v>824.27</v>
      </c>
      <c r="M14236">
        <v>824.27</v>
      </c>
      <c r="N14236">
        <f t="shared" si="222"/>
        <v>0</v>
      </c>
    </row>
    <row r="14237" spans="1:14" x14ac:dyDescent="0.2">
      <c r="A14237" t="s">
        <v>14310</v>
      </c>
      <c r="B14237" t="s">
        <v>37454</v>
      </c>
      <c r="I14237" t="s">
        <v>5</v>
      </c>
      <c r="J14237">
        <v>867.96</v>
      </c>
      <c r="M14237">
        <v>867.96</v>
      </c>
      <c r="N14237">
        <f t="shared" si="222"/>
        <v>0</v>
      </c>
    </row>
    <row r="14238" spans="1:14" x14ac:dyDescent="0.2">
      <c r="A14238" t="s">
        <v>14311</v>
      </c>
      <c r="B14238" t="s">
        <v>37454</v>
      </c>
      <c r="I14238" t="s">
        <v>5</v>
      </c>
      <c r="J14238">
        <v>828.65</v>
      </c>
      <c r="M14238">
        <v>828.65</v>
      </c>
      <c r="N14238">
        <f t="shared" si="222"/>
        <v>0</v>
      </c>
    </row>
    <row r="14239" spans="1:14" x14ac:dyDescent="0.2">
      <c r="A14239" t="s">
        <v>14312</v>
      </c>
      <c r="B14239" t="s">
        <v>37455</v>
      </c>
      <c r="I14239" t="s">
        <v>5</v>
      </c>
      <c r="J14239">
        <v>476.34</v>
      </c>
      <c r="M14239">
        <v>476.34</v>
      </c>
      <c r="N14239">
        <f t="shared" si="222"/>
        <v>0</v>
      </c>
    </row>
    <row r="14240" spans="1:14" x14ac:dyDescent="0.2">
      <c r="A14240" t="s">
        <v>14313</v>
      </c>
      <c r="B14240" t="s">
        <v>37455</v>
      </c>
      <c r="I14240" t="s">
        <v>5</v>
      </c>
      <c r="J14240">
        <v>432.6</v>
      </c>
      <c r="M14240">
        <v>432.6</v>
      </c>
      <c r="N14240">
        <f t="shared" si="222"/>
        <v>0</v>
      </c>
    </row>
    <row r="14241" spans="1:14" x14ac:dyDescent="0.2">
      <c r="A14241" t="s">
        <v>14314</v>
      </c>
      <c r="B14241" t="s">
        <v>37456</v>
      </c>
      <c r="I14241" t="s">
        <v>5</v>
      </c>
      <c r="J14241">
        <v>416.57</v>
      </c>
      <c r="M14241">
        <v>416.57</v>
      </c>
      <c r="N14241">
        <f t="shared" si="222"/>
        <v>0</v>
      </c>
    </row>
    <row r="14242" spans="1:14" x14ac:dyDescent="0.2">
      <c r="A14242" t="s">
        <v>14315</v>
      </c>
      <c r="B14242" t="s">
        <v>37456</v>
      </c>
      <c r="I14242" t="s">
        <v>5</v>
      </c>
      <c r="J14242">
        <v>383.02</v>
      </c>
      <c r="M14242">
        <v>383.02</v>
      </c>
      <c r="N14242">
        <f t="shared" si="222"/>
        <v>0</v>
      </c>
    </row>
    <row r="14243" spans="1:14" x14ac:dyDescent="0.2">
      <c r="A14243" t="s">
        <v>14316</v>
      </c>
      <c r="B14243" t="s">
        <v>37457</v>
      </c>
      <c r="I14243" t="s">
        <v>5</v>
      </c>
      <c r="J14243">
        <v>477</v>
      </c>
      <c r="M14243">
        <v>477</v>
      </c>
      <c r="N14243">
        <f t="shared" si="222"/>
        <v>0</v>
      </c>
    </row>
    <row r="14244" spans="1:14" x14ac:dyDescent="0.2">
      <c r="A14244" t="s">
        <v>14317</v>
      </c>
      <c r="B14244" t="s">
        <v>37457</v>
      </c>
      <c r="I14244" t="s">
        <v>5</v>
      </c>
      <c r="J14244">
        <v>433.26</v>
      </c>
      <c r="M14244">
        <v>433.26</v>
      </c>
      <c r="N14244">
        <f t="shared" si="222"/>
        <v>0</v>
      </c>
    </row>
    <row r="14245" spans="1:14" x14ac:dyDescent="0.2">
      <c r="A14245" t="s">
        <v>14318</v>
      </c>
      <c r="B14245" t="s">
        <v>37458</v>
      </c>
      <c r="I14245" t="s">
        <v>5</v>
      </c>
      <c r="J14245">
        <v>420.95</v>
      </c>
      <c r="M14245">
        <v>420.95</v>
      </c>
      <c r="N14245">
        <f t="shared" si="222"/>
        <v>0</v>
      </c>
    </row>
    <row r="14246" spans="1:14" x14ac:dyDescent="0.2">
      <c r="A14246" t="s">
        <v>14319</v>
      </c>
      <c r="B14246" t="s">
        <v>37458</v>
      </c>
      <c r="I14246" t="s">
        <v>5</v>
      </c>
      <c r="J14246">
        <v>387.4</v>
      </c>
      <c r="M14246">
        <v>387.4</v>
      </c>
      <c r="N14246">
        <f t="shared" si="222"/>
        <v>0</v>
      </c>
    </row>
    <row r="14247" spans="1:14" x14ac:dyDescent="0.2">
      <c r="A14247" t="s">
        <v>14320</v>
      </c>
      <c r="B14247" t="s">
        <v>37459</v>
      </c>
      <c r="I14247" t="s">
        <v>5</v>
      </c>
      <c r="J14247">
        <v>786.51</v>
      </c>
      <c r="M14247">
        <v>786.51</v>
      </c>
      <c r="N14247">
        <f t="shared" si="222"/>
        <v>0</v>
      </c>
    </row>
    <row r="14248" spans="1:14" x14ac:dyDescent="0.2">
      <c r="A14248" t="s">
        <v>14321</v>
      </c>
      <c r="B14248" t="s">
        <v>37459</v>
      </c>
      <c r="I14248" t="s">
        <v>5</v>
      </c>
      <c r="J14248">
        <v>750.08</v>
      </c>
      <c r="M14248">
        <v>750.08</v>
      </c>
      <c r="N14248">
        <f t="shared" si="222"/>
        <v>0</v>
      </c>
    </row>
    <row r="14249" spans="1:14" x14ac:dyDescent="0.2">
      <c r="A14249" t="s">
        <v>14322</v>
      </c>
      <c r="B14249" t="s">
        <v>37460</v>
      </c>
      <c r="I14249" t="s">
        <v>5</v>
      </c>
      <c r="J14249">
        <v>790.89</v>
      </c>
      <c r="M14249">
        <v>790.89</v>
      </c>
      <c r="N14249">
        <f t="shared" si="222"/>
        <v>0</v>
      </c>
    </row>
    <row r="14250" spans="1:14" x14ac:dyDescent="0.2">
      <c r="A14250" t="s">
        <v>14323</v>
      </c>
      <c r="B14250" t="s">
        <v>37460</v>
      </c>
      <c r="I14250" t="s">
        <v>5</v>
      </c>
      <c r="J14250">
        <v>754.46</v>
      </c>
      <c r="M14250">
        <v>754.46</v>
      </c>
      <c r="N14250">
        <f t="shared" si="222"/>
        <v>0</v>
      </c>
    </row>
    <row r="14251" spans="1:14" x14ac:dyDescent="0.2">
      <c r="A14251" t="s">
        <v>14324</v>
      </c>
      <c r="B14251" t="s">
        <v>37461</v>
      </c>
      <c r="I14251" t="s">
        <v>5</v>
      </c>
      <c r="J14251">
        <v>725.36</v>
      </c>
      <c r="M14251">
        <v>725.36</v>
      </c>
      <c r="N14251">
        <f t="shared" si="222"/>
        <v>0</v>
      </c>
    </row>
    <row r="14252" spans="1:14" x14ac:dyDescent="0.2">
      <c r="A14252" t="s">
        <v>14325</v>
      </c>
      <c r="B14252" t="s">
        <v>37461</v>
      </c>
      <c r="I14252" t="s">
        <v>5</v>
      </c>
      <c r="J14252">
        <v>657.1</v>
      </c>
      <c r="M14252">
        <v>657.1</v>
      </c>
      <c r="N14252">
        <f t="shared" si="222"/>
        <v>0</v>
      </c>
    </row>
    <row r="14253" spans="1:14" x14ac:dyDescent="0.2">
      <c r="A14253" t="s">
        <v>14326</v>
      </c>
      <c r="B14253" t="s">
        <v>37462</v>
      </c>
      <c r="I14253" t="s">
        <v>5</v>
      </c>
      <c r="J14253">
        <v>542.24</v>
      </c>
      <c r="M14253">
        <v>542.24</v>
      </c>
      <c r="N14253">
        <f t="shared" si="222"/>
        <v>0</v>
      </c>
    </row>
    <row r="14254" spans="1:14" x14ac:dyDescent="0.2">
      <c r="A14254" t="s">
        <v>14327</v>
      </c>
      <c r="B14254" t="s">
        <v>37462</v>
      </c>
      <c r="I14254" t="s">
        <v>5</v>
      </c>
      <c r="J14254">
        <v>500.07</v>
      </c>
      <c r="M14254">
        <v>500.07</v>
      </c>
      <c r="N14254">
        <f t="shared" si="222"/>
        <v>0</v>
      </c>
    </row>
    <row r="14255" spans="1:14" x14ac:dyDescent="0.2">
      <c r="A14255" t="s">
        <v>14328</v>
      </c>
      <c r="B14255" t="s">
        <v>37463</v>
      </c>
      <c r="I14255" t="s">
        <v>5</v>
      </c>
      <c r="J14255">
        <v>708.17</v>
      </c>
      <c r="M14255">
        <v>708.17</v>
      </c>
      <c r="N14255">
        <f t="shared" si="222"/>
        <v>0</v>
      </c>
    </row>
    <row r="14256" spans="1:14" x14ac:dyDescent="0.2">
      <c r="A14256" t="s">
        <v>14329</v>
      </c>
      <c r="B14256" t="s">
        <v>37463</v>
      </c>
      <c r="I14256" t="s">
        <v>5</v>
      </c>
      <c r="J14256">
        <v>642.32000000000005</v>
      </c>
      <c r="M14256">
        <v>642.32000000000005</v>
      </c>
      <c r="N14256">
        <f t="shared" si="222"/>
        <v>0</v>
      </c>
    </row>
    <row r="14257" spans="1:14" x14ac:dyDescent="0.2">
      <c r="A14257" t="s">
        <v>14330</v>
      </c>
      <c r="B14257" t="s">
        <v>37464</v>
      </c>
      <c r="I14257" t="s">
        <v>5</v>
      </c>
      <c r="J14257">
        <v>548.08000000000004</v>
      </c>
      <c r="M14257">
        <v>548.08000000000004</v>
      </c>
      <c r="N14257">
        <f t="shared" si="222"/>
        <v>0</v>
      </c>
    </row>
    <row r="14258" spans="1:14" x14ac:dyDescent="0.2">
      <c r="A14258" t="s">
        <v>14331</v>
      </c>
      <c r="B14258" t="s">
        <v>37464</v>
      </c>
      <c r="I14258" t="s">
        <v>5</v>
      </c>
      <c r="J14258">
        <v>505.91</v>
      </c>
      <c r="M14258">
        <v>505.91</v>
      </c>
      <c r="N14258">
        <f t="shared" si="222"/>
        <v>0</v>
      </c>
    </row>
    <row r="14259" spans="1:14" x14ac:dyDescent="0.2">
      <c r="A14259" t="s">
        <v>14332</v>
      </c>
      <c r="B14259" t="s">
        <v>37465</v>
      </c>
      <c r="I14259" t="s">
        <v>5</v>
      </c>
      <c r="J14259">
        <v>1075.02</v>
      </c>
      <c r="M14259">
        <v>1075.02</v>
      </c>
      <c r="N14259">
        <f t="shared" si="222"/>
        <v>0</v>
      </c>
    </row>
    <row r="14260" spans="1:14" x14ac:dyDescent="0.2">
      <c r="A14260" t="s">
        <v>14333</v>
      </c>
      <c r="B14260" t="s">
        <v>37465</v>
      </c>
      <c r="I14260" t="s">
        <v>5</v>
      </c>
      <c r="J14260">
        <v>1029.97</v>
      </c>
      <c r="M14260">
        <v>1029.97</v>
      </c>
      <c r="N14260">
        <f t="shared" si="222"/>
        <v>0</v>
      </c>
    </row>
    <row r="14261" spans="1:14" x14ac:dyDescent="0.2">
      <c r="A14261" t="s">
        <v>14334</v>
      </c>
      <c r="B14261" t="s">
        <v>37466</v>
      </c>
      <c r="I14261" t="s">
        <v>5</v>
      </c>
      <c r="J14261">
        <v>1080.8599999999999</v>
      </c>
      <c r="M14261">
        <v>1080.8599999999999</v>
      </c>
      <c r="N14261">
        <f t="shared" si="222"/>
        <v>0</v>
      </c>
    </row>
    <row r="14262" spans="1:14" x14ac:dyDescent="0.2">
      <c r="A14262" t="s">
        <v>14335</v>
      </c>
      <c r="B14262" t="s">
        <v>37466</v>
      </c>
      <c r="I14262" t="s">
        <v>5</v>
      </c>
      <c r="J14262">
        <v>1035.81</v>
      </c>
      <c r="M14262">
        <v>1035.81</v>
      </c>
      <c r="N14262">
        <f t="shared" si="222"/>
        <v>0</v>
      </c>
    </row>
    <row r="14263" spans="1:14" x14ac:dyDescent="0.2">
      <c r="A14263" t="s">
        <v>14336</v>
      </c>
      <c r="B14263" t="s">
        <v>37467</v>
      </c>
      <c r="I14263" t="s">
        <v>5</v>
      </c>
      <c r="J14263">
        <v>575.36</v>
      </c>
      <c r="M14263">
        <v>575.36</v>
      </c>
      <c r="N14263">
        <f t="shared" si="222"/>
        <v>0</v>
      </c>
    </row>
    <row r="14264" spans="1:14" x14ac:dyDescent="0.2">
      <c r="A14264" t="s">
        <v>14337</v>
      </c>
      <c r="B14264" t="s">
        <v>37467</v>
      </c>
      <c r="I14264" t="s">
        <v>5</v>
      </c>
      <c r="J14264">
        <v>523.33000000000004</v>
      </c>
      <c r="M14264">
        <v>523.33000000000004</v>
      </c>
      <c r="N14264">
        <f t="shared" si="222"/>
        <v>0</v>
      </c>
    </row>
    <row r="14265" spans="1:14" x14ac:dyDescent="0.2">
      <c r="A14265" t="s">
        <v>14338</v>
      </c>
      <c r="B14265" t="s">
        <v>37468</v>
      </c>
      <c r="I14265" t="s">
        <v>5</v>
      </c>
      <c r="J14265">
        <v>500.17</v>
      </c>
      <c r="M14265">
        <v>500.17</v>
      </c>
      <c r="N14265">
        <f t="shared" si="222"/>
        <v>0</v>
      </c>
    </row>
    <row r="14266" spans="1:14" x14ac:dyDescent="0.2">
      <c r="A14266" t="s">
        <v>14339</v>
      </c>
      <c r="B14266" t="s">
        <v>37468</v>
      </c>
      <c r="I14266" t="s">
        <v>5</v>
      </c>
      <c r="J14266">
        <v>460.86</v>
      </c>
      <c r="M14266">
        <v>460.86</v>
      </c>
      <c r="N14266">
        <f t="shared" si="222"/>
        <v>0</v>
      </c>
    </row>
    <row r="14267" spans="1:14" x14ac:dyDescent="0.2">
      <c r="A14267" t="s">
        <v>14340</v>
      </c>
      <c r="B14267" t="s">
        <v>37469</v>
      </c>
      <c r="I14267" t="s">
        <v>5</v>
      </c>
      <c r="J14267">
        <v>576.24</v>
      </c>
      <c r="M14267">
        <v>576.24</v>
      </c>
      <c r="N14267">
        <f t="shared" si="222"/>
        <v>0</v>
      </c>
    </row>
    <row r="14268" spans="1:14" x14ac:dyDescent="0.2">
      <c r="A14268" t="s">
        <v>14341</v>
      </c>
      <c r="B14268" t="s">
        <v>37469</v>
      </c>
      <c r="I14268" t="s">
        <v>5</v>
      </c>
      <c r="J14268">
        <v>524.21</v>
      </c>
      <c r="M14268">
        <v>524.21</v>
      </c>
      <c r="N14268">
        <f t="shared" si="222"/>
        <v>0</v>
      </c>
    </row>
    <row r="14269" spans="1:14" x14ac:dyDescent="0.2">
      <c r="A14269" t="s">
        <v>14342</v>
      </c>
      <c r="B14269" t="s">
        <v>37470</v>
      </c>
      <c r="I14269" t="s">
        <v>5</v>
      </c>
      <c r="J14269">
        <v>506.01</v>
      </c>
      <c r="M14269">
        <v>506.01</v>
      </c>
      <c r="N14269">
        <f t="shared" si="222"/>
        <v>0</v>
      </c>
    </row>
    <row r="14270" spans="1:14" x14ac:dyDescent="0.2">
      <c r="A14270" t="s">
        <v>14343</v>
      </c>
      <c r="B14270" t="s">
        <v>37470</v>
      </c>
      <c r="I14270" t="s">
        <v>5</v>
      </c>
      <c r="J14270">
        <v>466.7</v>
      </c>
      <c r="M14270">
        <v>466.7</v>
      </c>
      <c r="N14270">
        <f t="shared" si="222"/>
        <v>0</v>
      </c>
    </row>
    <row r="14271" spans="1:14" x14ac:dyDescent="0.2">
      <c r="A14271" t="s">
        <v>14344</v>
      </c>
      <c r="B14271" t="s">
        <v>37471</v>
      </c>
      <c r="I14271" t="s">
        <v>5</v>
      </c>
      <c r="J14271">
        <v>993.86</v>
      </c>
      <c r="M14271">
        <v>993.86</v>
      </c>
      <c r="N14271">
        <f t="shared" si="222"/>
        <v>0</v>
      </c>
    </row>
    <row r="14272" spans="1:14" x14ac:dyDescent="0.2">
      <c r="A14272" t="s">
        <v>14345</v>
      </c>
      <c r="B14272" t="s">
        <v>37471</v>
      </c>
      <c r="I14272" t="s">
        <v>5</v>
      </c>
      <c r="J14272">
        <v>951.69</v>
      </c>
      <c r="M14272">
        <v>951.69</v>
      </c>
      <c r="N14272">
        <f t="shared" si="222"/>
        <v>0</v>
      </c>
    </row>
    <row r="14273" spans="1:14" x14ac:dyDescent="0.2">
      <c r="A14273" t="s">
        <v>14346</v>
      </c>
      <c r="B14273" t="s">
        <v>37472</v>
      </c>
      <c r="I14273" t="s">
        <v>5</v>
      </c>
      <c r="J14273">
        <v>999.7</v>
      </c>
      <c r="M14273">
        <v>999.7</v>
      </c>
      <c r="N14273">
        <f t="shared" si="222"/>
        <v>0</v>
      </c>
    </row>
    <row r="14274" spans="1:14" x14ac:dyDescent="0.2">
      <c r="A14274" t="s">
        <v>14347</v>
      </c>
      <c r="B14274" t="s">
        <v>37472</v>
      </c>
      <c r="I14274" t="s">
        <v>5</v>
      </c>
      <c r="J14274">
        <v>957.53</v>
      </c>
      <c r="M14274">
        <v>957.53</v>
      </c>
      <c r="N14274">
        <f t="shared" si="222"/>
        <v>0</v>
      </c>
    </row>
    <row r="14275" spans="1:14" x14ac:dyDescent="0.2">
      <c r="A14275" t="s">
        <v>14348</v>
      </c>
      <c r="B14275" t="s">
        <v>37473</v>
      </c>
      <c r="I14275" t="s">
        <v>5</v>
      </c>
      <c r="J14275">
        <v>229.46</v>
      </c>
      <c r="M14275">
        <v>229.46</v>
      </c>
      <c r="N14275">
        <f t="shared" si="222"/>
        <v>0</v>
      </c>
    </row>
    <row r="14276" spans="1:14" x14ac:dyDescent="0.2">
      <c r="A14276" t="s">
        <v>14349</v>
      </c>
      <c r="B14276" t="s">
        <v>37473</v>
      </c>
      <c r="I14276" t="s">
        <v>5</v>
      </c>
      <c r="J14276">
        <v>204.56</v>
      </c>
      <c r="M14276">
        <v>204.56</v>
      </c>
      <c r="N14276">
        <f t="shared" ref="N14276:N14339" si="223">J14276-M14276</f>
        <v>0</v>
      </c>
    </row>
    <row r="14277" spans="1:14" x14ac:dyDescent="0.2">
      <c r="A14277" t="s">
        <v>14350</v>
      </c>
      <c r="B14277" t="s">
        <v>37474</v>
      </c>
      <c r="I14277" t="s">
        <v>5</v>
      </c>
      <c r="J14277">
        <v>330.75</v>
      </c>
      <c r="M14277">
        <v>330.75</v>
      </c>
      <c r="N14277">
        <f t="shared" si="223"/>
        <v>0</v>
      </c>
    </row>
    <row r="14278" spans="1:14" x14ac:dyDescent="0.2">
      <c r="A14278" t="s">
        <v>14351</v>
      </c>
      <c r="B14278" t="s">
        <v>37474</v>
      </c>
      <c r="I14278" t="s">
        <v>5</v>
      </c>
      <c r="J14278">
        <v>299.60000000000002</v>
      </c>
      <c r="M14278">
        <v>299.60000000000002</v>
      </c>
      <c r="N14278">
        <f t="shared" si="223"/>
        <v>0</v>
      </c>
    </row>
    <row r="14279" spans="1:14" x14ac:dyDescent="0.2">
      <c r="A14279" t="s">
        <v>14352</v>
      </c>
      <c r="B14279" t="s">
        <v>37475</v>
      </c>
      <c r="I14279" t="s">
        <v>5</v>
      </c>
      <c r="J14279">
        <v>304.54000000000002</v>
      </c>
      <c r="M14279">
        <v>304.54000000000002</v>
      </c>
      <c r="N14279">
        <f t="shared" si="223"/>
        <v>0</v>
      </c>
    </row>
    <row r="14280" spans="1:14" x14ac:dyDescent="0.2">
      <c r="A14280" t="s">
        <v>14353</v>
      </c>
      <c r="B14280" t="s">
        <v>37475</v>
      </c>
      <c r="I14280" t="s">
        <v>5</v>
      </c>
      <c r="J14280">
        <v>275.06</v>
      </c>
      <c r="M14280">
        <v>275.06</v>
      </c>
      <c r="N14280">
        <f t="shared" si="223"/>
        <v>0</v>
      </c>
    </row>
    <row r="14281" spans="1:14" x14ac:dyDescent="0.2">
      <c r="A14281" t="s">
        <v>14354</v>
      </c>
      <c r="B14281" t="s">
        <v>37476</v>
      </c>
      <c r="I14281" t="s">
        <v>5</v>
      </c>
      <c r="J14281">
        <v>619.88</v>
      </c>
      <c r="M14281">
        <v>619.88</v>
      </c>
      <c r="N14281">
        <f t="shared" si="223"/>
        <v>0</v>
      </c>
    </row>
    <row r="14282" spans="1:14" x14ac:dyDescent="0.2">
      <c r="A14282" t="s">
        <v>14355</v>
      </c>
      <c r="B14282" t="s">
        <v>37476</v>
      </c>
      <c r="I14282" t="s">
        <v>5</v>
      </c>
      <c r="J14282">
        <v>567.41</v>
      </c>
      <c r="M14282">
        <v>567.41</v>
      </c>
      <c r="N14282">
        <f t="shared" si="223"/>
        <v>0</v>
      </c>
    </row>
    <row r="14283" spans="1:14" x14ac:dyDescent="0.2">
      <c r="A14283" t="s">
        <v>14356</v>
      </c>
      <c r="B14283" t="s">
        <v>37477</v>
      </c>
      <c r="I14283" t="s">
        <v>5</v>
      </c>
      <c r="J14283">
        <v>793.77</v>
      </c>
      <c r="M14283">
        <v>793.77</v>
      </c>
      <c r="N14283">
        <f t="shared" si="223"/>
        <v>0</v>
      </c>
    </row>
    <row r="14284" spans="1:14" x14ac:dyDescent="0.2">
      <c r="A14284" t="s">
        <v>14357</v>
      </c>
      <c r="B14284" t="s">
        <v>37477</v>
      </c>
      <c r="I14284" t="s">
        <v>5</v>
      </c>
      <c r="J14284">
        <v>728.14</v>
      </c>
      <c r="M14284">
        <v>728.14</v>
      </c>
      <c r="N14284">
        <f t="shared" si="223"/>
        <v>0</v>
      </c>
    </row>
    <row r="14285" spans="1:14" x14ac:dyDescent="0.2">
      <c r="A14285" t="s">
        <v>14358</v>
      </c>
      <c r="B14285" t="s">
        <v>37478</v>
      </c>
      <c r="I14285" t="s">
        <v>5</v>
      </c>
      <c r="J14285">
        <v>851.19</v>
      </c>
      <c r="M14285">
        <v>851.19</v>
      </c>
      <c r="N14285">
        <f t="shared" si="223"/>
        <v>0</v>
      </c>
    </row>
    <row r="14286" spans="1:14" x14ac:dyDescent="0.2">
      <c r="A14286" t="s">
        <v>14359</v>
      </c>
      <c r="B14286" t="s">
        <v>37478</v>
      </c>
      <c r="I14286" t="s">
        <v>5</v>
      </c>
      <c r="J14286">
        <v>781.14</v>
      </c>
      <c r="M14286">
        <v>781.14</v>
      </c>
      <c r="N14286">
        <f t="shared" si="223"/>
        <v>0</v>
      </c>
    </row>
    <row r="14287" spans="1:14" x14ac:dyDescent="0.2">
      <c r="A14287" t="s">
        <v>14360</v>
      </c>
      <c r="B14287" t="s">
        <v>37479</v>
      </c>
      <c r="I14287" t="s">
        <v>5</v>
      </c>
      <c r="J14287">
        <v>1001.15</v>
      </c>
      <c r="M14287">
        <v>1001.15</v>
      </c>
      <c r="N14287">
        <f t="shared" si="223"/>
        <v>0</v>
      </c>
    </row>
    <row r="14288" spans="1:14" x14ac:dyDescent="0.2">
      <c r="A14288" t="s">
        <v>14361</v>
      </c>
      <c r="B14288" t="s">
        <v>37479</v>
      </c>
      <c r="I14288" t="s">
        <v>5</v>
      </c>
      <c r="J14288">
        <v>917.98</v>
      </c>
      <c r="M14288">
        <v>917.98</v>
      </c>
      <c r="N14288">
        <f t="shared" si="223"/>
        <v>0</v>
      </c>
    </row>
    <row r="14289" spans="1:14" x14ac:dyDescent="0.2">
      <c r="A14289" t="s">
        <v>14362</v>
      </c>
      <c r="B14289" t="s">
        <v>37480</v>
      </c>
      <c r="I14289" t="s">
        <v>5</v>
      </c>
      <c r="J14289">
        <v>1133.3499999999999</v>
      </c>
      <c r="M14289">
        <v>1133.3499999999999</v>
      </c>
      <c r="N14289">
        <f t="shared" si="223"/>
        <v>0</v>
      </c>
    </row>
    <row r="14290" spans="1:14" x14ac:dyDescent="0.2">
      <c r="A14290" t="s">
        <v>14363</v>
      </c>
      <c r="B14290" t="s">
        <v>37480</v>
      </c>
      <c r="I14290" t="s">
        <v>5</v>
      </c>
      <c r="J14290">
        <v>1038.98</v>
      </c>
      <c r="M14290">
        <v>1038.98</v>
      </c>
      <c r="N14290">
        <f t="shared" si="223"/>
        <v>0</v>
      </c>
    </row>
    <row r="14291" spans="1:14" x14ac:dyDescent="0.2">
      <c r="A14291" t="s">
        <v>14364</v>
      </c>
      <c r="B14291" t="s">
        <v>37481</v>
      </c>
      <c r="I14291" t="s">
        <v>5</v>
      </c>
      <c r="J14291">
        <v>1301.68</v>
      </c>
      <c r="M14291">
        <v>1301.68</v>
      </c>
      <c r="N14291">
        <f t="shared" si="223"/>
        <v>0</v>
      </c>
    </row>
    <row r="14292" spans="1:14" x14ac:dyDescent="0.2">
      <c r="A14292" t="s">
        <v>14365</v>
      </c>
      <c r="B14292" t="s">
        <v>37481</v>
      </c>
      <c r="I14292" t="s">
        <v>5</v>
      </c>
      <c r="J14292">
        <v>1193.4100000000001</v>
      </c>
      <c r="M14292">
        <v>1193.4100000000001</v>
      </c>
      <c r="N14292">
        <f t="shared" si="223"/>
        <v>0</v>
      </c>
    </row>
    <row r="14293" spans="1:14" x14ac:dyDescent="0.2">
      <c r="A14293" t="s">
        <v>14366</v>
      </c>
      <c r="B14293" t="s">
        <v>37482</v>
      </c>
      <c r="I14293" t="s">
        <v>5</v>
      </c>
      <c r="J14293">
        <v>452.38</v>
      </c>
      <c r="M14293">
        <v>452.38</v>
      </c>
      <c r="N14293">
        <f t="shared" si="223"/>
        <v>0</v>
      </c>
    </row>
    <row r="14294" spans="1:14" x14ac:dyDescent="0.2">
      <c r="A14294" t="s">
        <v>14367</v>
      </c>
      <c r="B14294" t="s">
        <v>37482</v>
      </c>
      <c r="I14294" t="s">
        <v>5</v>
      </c>
      <c r="J14294">
        <v>409.73</v>
      </c>
      <c r="M14294">
        <v>409.73</v>
      </c>
      <c r="N14294">
        <f t="shared" si="223"/>
        <v>0</v>
      </c>
    </row>
    <row r="14295" spans="1:14" x14ac:dyDescent="0.2">
      <c r="A14295" t="s">
        <v>14368</v>
      </c>
      <c r="B14295" t="s">
        <v>37483</v>
      </c>
      <c r="I14295" t="s">
        <v>5</v>
      </c>
      <c r="J14295">
        <v>575.48</v>
      </c>
      <c r="M14295">
        <v>575.48</v>
      </c>
      <c r="N14295">
        <f t="shared" si="223"/>
        <v>0</v>
      </c>
    </row>
    <row r="14296" spans="1:14" x14ac:dyDescent="0.2">
      <c r="A14296" t="s">
        <v>14369</v>
      </c>
      <c r="B14296" t="s">
        <v>37483</v>
      </c>
      <c r="I14296" t="s">
        <v>5</v>
      </c>
      <c r="J14296">
        <v>527.09</v>
      </c>
      <c r="M14296">
        <v>527.09</v>
      </c>
      <c r="N14296">
        <f t="shared" si="223"/>
        <v>0</v>
      </c>
    </row>
    <row r="14297" spans="1:14" x14ac:dyDescent="0.2">
      <c r="A14297" t="s">
        <v>14370</v>
      </c>
      <c r="B14297" t="s">
        <v>37484</v>
      </c>
      <c r="I14297" t="s">
        <v>5</v>
      </c>
      <c r="J14297">
        <v>671.22</v>
      </c>
      <c r="M14297">
        <v>671.22</v>
      </c>
      <c r="N14297">
        <f t="shared" si="223"/>
        <v>0</v>
      </c>
    </row>
    <row r="14298" spans="1:14" x14ac:dyDescent="0.2">
      <c r="A14298" t="s">
        <v>14371</v>
      </c>
      <c r="B14298" t="s">
        <v>37484</v>
      </c>
      <c r="I14298" t="s">
        <v>5</v>
      </c>
      <c r="J14298">
        <v>616.9</v>
      </c>
      <c r="M14298">
        <v>616.9</v>
      </c>
      <c r="N14298">
        <f t="shared" si="223"/>
        <v>0</v>
      </c>
    </row>
    <row r="14299" spans="1:14" x14ac:dyDescent="0.2">
      <c r="A14299" t="s">
        <v>14372</v>
      </c>
      <c r="B14299" t="s">
        <v>37485</v>
      </c>
      <c r="I14299" t="s">
        <v>5</v>
      </c>
      <c r="J14299">
        <v>783.36</v>
      </c>
      <c r="M14299">
        <v>783.36</v>
      </c>
      <c r="N14299">
        <f t="shared" si="223"/>
        <v>0</v>
      </c>
    </row>
    <row r="14300" spans="1:14" x14ac:dyDescent="0.2">
      <c r="A14300" t="s">
        <v>14373</v>
      </c>
      <c r="B14300" t="s">
        <v>37485</v>
      </c>
      <c r="I14300" t="s">
        <v>5</v>
      </c>
      <c r="J14300">
        <v>719.6</v>
      </c>
      <c r="M14300">
        <v>719.6</v>
      </c>
      <c r="N14300">
        <f t="shared" si="223"/>
        <v>0</v>
      </c>
    </row>
    <row r="14301" spans="1:14" x14ac:dyDescent="0.2">
      <c r="A14301" t="s">
        <v>14374</v>
      </c>
      <c r="B14301" t="s">
        <v>37486</v>
      </c>
      <c r="I14301" t="s">
        <v>5</v>
      </c>
      <c r="J14301">
        <v>1471.44</v>
      </c>
      <c r="M14301">
        <v>1471.44</v>
      </c>
      <c r="N14301">
        <f t="shared" si="223"/>
        <v>0</v>
      </c>
    </row>
    <row r="14302" spans="1:14" x14ac:dyDescent="0.2">
      <c r="A14302" t="s">
        <v>14375</v>
      </c>
      <c r="B14302" t="s">
        <v>37486</v>
      </c>
      <c r="I14302" t="s">
        <v>5</v>
      </c>
      <c r="J14302">
        <v>1397.66</v>
      </c>
      <c r="M14302">
        <v>1397.66</v>
      </c>
      <c r="N14302">
        <f t="shared" si="223"/>
        <v>0</v>
      </c>
    </row>
    <row r="14303" spans="1:14" x14ac:dyDescent="0.2">
      <c r="A14303" t="s">
        <v>14376</v>
      </c>
      <c r="B14303" t="s">
        <v>37487</v>
      </c>
      <c r="I14303" t="s">
        <v>5</v>
      </c>
      <c r="J14303">
        <v>1669</v>
      </c>
      <c r="M14303">
        <v>1669</v>
      </c>
      <c r="N14303">
        <f t="shared" si="223"/>
        <v>0</v>
      </c>
    </row>
    <row r="14304" spans="1:14" x14ac:dyDescent="0.2">
      <c r="A14304" t="s">
        <v>14377</v>
      </c>
      <c r="B14304" t="s">
        <v>37487</v>
      </c>
      <c r="I14304" t="s">
        <v>5</v>
      </c>
      <c r="J14304">
        <v>1584.1</v>
      </c>
      <c r="M14304">
        <v>1584.1</v>
      </c>
      <c r="N14304">
        <f t="shared" si="223"/>
        <v>0</v>
      </c>
    </row>
    <row r="14305" spans="1:14" x14ac:dyDescent="0.2">
      <c r="A14305" t="s">
        <v>14378</v>
      </c>
      <c r="B14305" t="s">
        <v>37488</v>
      </c>
      <c r="I14305" t="s">
        <v>5</v>
      </c>
      <c r="J14305">
        <v>533.26</v>
      </c>
      <c r="M14305">
        <v>533.26</v>
      </c>
      <c r="N14305">
        <f t="shared" si="223"/>
        <v>0</v>
      </c>
    </row>
    <row r="14306" spans="1:14" x14ac:dyDescent="0.2">
      <c r="A14306" t="s">
        <v>14379</v>
      </c>
      <c r="B14306" t="s">
        <v>37488</v>
      </c>
      <c r="I14306" t="s">
        <v>5</v>
      </c>
      <c r="J14306">
        <v>475.79</v>
      </c>
      <c r="M14306">
        <v>475.79</v>
      </c>
      <c r="N14306">
        <f t="shared" si="223"/>
        <v>0</v>
      </c>
    </row>
    <row r="14307" spans="1:14" x14ac:dyDescent="0.2">
      <c r="A14307" t="s">
        <v>14380</v>
      </c>
      <c r="B14307" t="s">
        <v>37489</v>
      </c>
      <c r="I14307" t="s">
        <v>5</v>
      </c>
      <c r="J14307">
        <v>622.47</v>
      </c>
      <c r="M14307">
        <v>622.47</v>
      </c>
      <c r="N14307">
        <f t="shared" si="223"/>
        <v>0</v>
      </c>
    </row>
    <row r="14308" spans="1:14" x14ac:dyDescent="0.2">
      <c r="A14308" t="s">
        <v>14381</v>
      </c>
      <c r="B14308" t="s">
        <v>37489</v>
      </c>
      <c r="I14308" t="s">
        <v>5</v>
      </c>
      <c r="J14308">
        <v>559.25</v>
      </c>
      <c r="M14308">
        <v>559.25</v>
      </c>
      <c r="N14308">
        <f t="shared" si="223"/>
        <v>0</v>
      </c>
    </row>
    <row r="14309" spans="1:14" x14ac:dyDescent="0.2">
      <c r="A14309" t="s">
        <v>14382</v>
      </c>
      <c r="B14309" t="s">
        <v>37490</v>
      </c>
      <c r="I14309" t="s">
        <v>5</v>
      </c>
      <c r="J14309">
        <v>708.53</v>
      </c>
      <c r="M14309">
        <v>708.53</v>
      </c>
      <c r="N14309">
        <f t="shared" si="223"/>
        <v>0</v>
      </c>
    </row>
    <row r="14310" spans="1:14" x14ac:dyDescent="0.2">
      <c r="A14310" t="s">
        <v>14383</v>
      </c>
      <c r="B14310" t="s">
        <v>37490</v>
      </c>
      <c r="I14310" t="s">
        <v>5</v>
      </c>
      <c r="J14310">
        <v>633.82000000000005</v>
      </c>
      <c r="M14310">
        <v>633.82000000000005</v>
      </c>
      <c r="N14310">
        <f t="shared" si="223"/>
        <v>0</v>
      </c>
    </row>
    <row r="14311" spans="1:14" x14ac:dyDescent="0.2">
      <c r="A14311" t="s">
        <v>14384</v>
      </c>
      <c r="B14311" t="s">
        <v>37491</v>
      </c>
      <c r="I14311" t="s">
        <v>5</v>
      </c>
      <c r="J14311">
        <v>894.88</v>
      </c>
      <c r="M14311">
        <v>894.88</v>
      </c>
      <c r="N14311">
        <f t="shared" si="223"/>
        <v>0</v>
      </c>
    </row>
    <row r="14312" spans="1:14" x14ac:dyDescent="0.2">
      <c r="A14312" t="s">
        <v>14385</v>
      </c>
      <c r="B14312" t="s">
        <v>37491</v>
      </c>
      <c r="I14312" t="s">
        <v>5</v>
      </c>
      <c r="J14312">
        <v>802.92</v>
      </c>
      <c r="M14312">
        <v>802.92</v>
      </c>
      <c r="N14312">
        <f t="shared" si="223"/>
        <v>0</v>
      </c>
    </row>
    <row r="14313" spans="1:14" x14ac:dyDescent="0.2">
      <c r="A14313" t="s">
        <v>14386</v>
      </c>
      <c r="B14313" t="s">
        <v>37492</v>
      </c>
      <c r="I14313" t="s">
        <v>5</v>
      </c>
      <c r="J14313">
        <v>1106.49</v>
      </c>
      <c r="M14313">
        <v>1106.49</v>
      </c>
      <c r="N14313">
        <f t="shared" si="223"/>
        <v>0</v>
      </c>
    </row>
    <row r="14314" spans="1:14" x14ac:dyDescent="0.2">
      <c r="A14314" t="s">
        <v>14387</v>
      </c>
      <c r="B14314" t="s">
        <v>37492</v>
      </c>
      <c r="I14314" t="s">
        <v>5</v>
      </c>
      <c r="J14314">
        <v>1003.04</v>
      </c>
      <c r="M14314">
        <v>1003.04</v>
      </c>
      <c r="N14314">
        <f t="shared" si="223"/>
        <v>0</v>
      </c>
    </row>
    <row r="14315" spans="1:14" x14ac:dyDescent="0.2">
      <c r="A14315" t="s">
        <v>14388</v>
      </c>
      <c r="B14315" t="s">
        <v>37493</v>
      </c>
      <c r="I14315" t="s">
        <v>5</v>
      </c>
      <c r="J14315">
        <v>320.93</v>
      </c>
      <c r="M14315">
        <v>320.93</v>
      </c>
      <c r="N14315">
        <f t="shared" si="223"/>
        <v>0</v>
      </c>
    </row>
    <row r="14316" spans="1:14" x14ac:dyDescent="0.2">
      <c r="A14316" t="s">
        <v>14389</v>
      </c>
      <c r="B14316" t="s">
        <v>37493</v>
      </c>
      <c r="I14316" t="s">
        <v>5</v>
      </c>
      <c r="J14316">
        <v>292.66000000000003</v>
      </c>
      <c r="M14316">
        <v>292.66000000000003</v>
      </c>
      <c r="N14316">
        <f t="shared" si="223"/>
        <v>0</v>
      </c>
    </row>
    <row r="14317" spans="1:14" x14ac:dyDescent="0.2">
      <c r="A14317" t="s">
        <v>14390</v>
      </c>
      <c r="B14317" t="s">
        <v>37494</v>
      </c>
      <c r="I14317" t="s">
        <v>5</v>
      </c>
      <c r="J14317">
        <v>419.46</v>
      </c>
      <c r="M14317">
        <v>419.46</v>
      </c>
      <c r="N14317">
        <f t="shared" si="223"/>
        <v>0</v>
      </c>
    </row>
    <row r="14318" spans="1:14" x14ac:dyDescent="0.2">
      <c r="A14318" t="s">
        <v>14391</v>
      </c>
      <c r="B14318" t="s">
        <v>37494</v>
      </c>
      <c r="I14318" t="s">
        <v>5</v>
      </c>
      <c r="J14318">
        <v>385.44</v>
      </c>
      <c r="M14318">
        <v>385.44</v>
      </c>
      <c r="N14318">
        <f t="shared" si="223"/>
        <v>0</v>
      </c>
    </row>
    <row r="14319" spans="1:14" x14ac:dyDescent="0.2">
      <c r="A14319" t="s">
        <v>14392</v>
      </c>
      <c r="B14319" t="s">
        <v>37495</v>
      </c>
      <c r="I14319" t="s">
        <v>5</v>
      </c>
      <c r="J14319">
        <v>519.97</v>
      </c>
      <c r="M14319">
        <v>519.97</v>
      </c>
      <c r="N14319">
        <f t="shared" si="223"/>
        <v>0</v>
      </c>
    </row>
    <row r="14320" spans="1:14" x14ac:dyDescent="0.2">
      <c r="A14320" t="s">
        <v>14393</v>
      </c>
      <c r="B14320" t="s">
        <v>37495</v>
      </c>
      <c r="I14320" t="s">
        <v>5</v>
      </c>
      <c r="J14320">
        <v>480.2</v>
      </c>
      <c r="M14320">
        <v>480.2</v>
      </c>
      <c r="N14320">
        <f t="shared" si="223"/>
        <v>0</v>
      </c>
    </row>
    <row r="14321" spans="1:14" x14ac:dyDescent="0.2">
      <c r="A14321" t="s">
        <v>14394</v>
      </c>
      <c r="B14321" t="s">
        <v>37496</v>
      </c>
      <c r="I14321" t="s">
        <v>5</v>
      </c>
      <c r="J14321">
        <v>616.53</v>
      </c>
      <c r="M14321">
        <v>616.53</v>
      </c>
      <c r="N14321">
        <f t="shared" si="223"/>
        <v>0</v>
      </c>
    </row>
    <row r="14322" spans="1:14" x14ac:dyDescent="0.2">
      <c r="A14322" t="s">
        <v>14395</v>
      </c>
      <c r="B14322" t="s">
        <v>37496</v>
      </c>
      <c r="I14322" t="s">
        <v>5</v>
      </c>
      <c r="J14322">
        <v>571.02</v>
      </c>
      <c r="M14322">
        <v>571.02</v>
      </c>
      <c r="N14322">
        <f t="shared" si="223"/>
        <v>0</v>
      </c>
    </row>
    <row r="14323" spans="1:14" x14ac:dyDescent="0.2">
      <c r="A14323" t="s">
        <v>14396</v>
      </c>
      <c r="B14323" t="s">
        <v>37497</v>
      </c>
      <c r="I14323" t="s">
        <v>5</v>
      </c>
      <c r="J14323">
        <v>15.45</v>
      </c>
      <c r="M14323">
        <v>15.45</v>
      </c>
      <c r="N14323">
        <f t="shared" si="223"/>
        <v>0</v>
      </c>
    </row>
    <row r="14324" spans="1:14" x14ac:dyDescent="0.2">
      <c r="A14324" t="s">
        <v>14397</v>
      </c>
      <c r="B14324" t="s">
        <v>37497</v>
      </c>
      <c r="I14324" t="s">
        <v>5</v>
      </c>
      <c r="J14324">
        <v>14.02</v>
      </c>
      <c r="M14324">
        <v>14.02</v>
      </c>
      <c r="N14324">
        <f t="shared" si="223"/>
        <v>0</v>
      </c>
    </row>
    <row r="14325" spans="1:14" x14ac:dyDescent="0.2">
      <c r="A14325" t="s">
        <v>14398</v>
      </c>
      <c r="B14325" t="s">
        <v>37498</v>
      </c>
      <c r="I14325" t="s">
        <v>5</v>
      </c>
      <c r="J14325">
        <v>16.309999999999999</v>
      </c>
      <c r="M14325">
        <v>16.309999999999999</v>
      </c>
      <c r="N14325">
        <f t="shared" si="223"/>
        <v>0</v>
      </c>
    </row>
    <row r="14326" spans="1:14" x14ac:dyDescent="0.2">
      <c r="A14326" t="s">
        <v>14399</v>
      </c>
      <c r="B14326" t="s">
        <v>37498</v>
      </c>
      <c r="I14326" t="s">
        <v>5</v>
      </c>
      <c r="J14326">
        <v>14.71</v>
      </c>
      <c r="M14326">
        <v>14.71</v>
      </c>
      <c r="N14326">
        <f t="shared" si="223"/>
        <v>0</v>
      </c>
    </row>
    <row r="14327" spans="1:14" x14ac:dyDescent="0.2">
      <c r="A14327" t="s">
        <v>14400</v>
      </c>
      <c r="B14327" t="s">
        <v>37499</v>
      </c>
      <c r="I14327" t="s">
        <v>5</v>
      </c>
      <c r="J14327">
        <v>19.72</v>
      </c>
      <c r="M14327">
        <v>19.72</v>
      </c>
      <c r="N14327">
        <f t="shared" si="223"/>
        <v>0</v>
      </c>
    </row>
    <row r="14328" spans="1:14" x14ac:dyDescent="0.2">
      <c r="A14328" t="s">
        <v>14401</v>
      </c>
      <c r="B14328" t="s">
        <v>37499</v>
      </c>
      <c r="I14328" t="s">
        <v>5</v>
      </c>
      <c r="J14328">
        <v>17.93</v>
      </c>
      <c r="M14328">
        <v>17.93</v>
      </c>
      <c r="N14328">
        <f t="shared" si="223"/>
        <v>0</v>
      </c>
    </row>
    <row r="14329" spans="1:14" x14ac:dyDescent="0.2">
      <c r="A14329" t="s">
        <v>14402</v>
      </c>
      <c r="B14329" t="s">
        <v>37500</v>
      </c>
      <c r="I14329" t="s">
        <v>5</v>
      </c>
      <c r="J14329">
        <v>24.36</v>
      </c>
      <c r="M14329">
        <v>24.36</v>
      </c>
      <c r="N14329">
        <f t="shared" si="223"/>
        <v>0</v>
      </c>
    </row>
    <row r="14330" spans="1:14" x14ac:dyDescent="0.2">
      <c r="A14330" t="s">
        <v>14403</v>
      </c>
      <c r="B14330" t="s">
        <v>37500</v>
      </c>
      <c r="I14330" t="s">
        <v>5</v>
      </c>
      <c r="J14330">
        <v>22.4</v>
      </c>
      <c r="M14330">
        <v>22.4</v>
      </c>
      <c r="N14330">
        <f t="shared" si="223"/>
        <v>0</v>
      </c>
    </row>
    <row r="14331" spans="1:14" x14ac:dyDescent="0.2">
      <c r="A14331" t="s">
        <v>14404</v>
      </c>
      <c r="B14331" t="s">
        <v>37501</v>
      </c>
      <c r="I14331" t="s">
        <v>5</v>
      </c>
      <c r="J14331">
        <v>33.17</v>
      </c>
      <c r="M14331">
        <v>33.17</v>
      </c>
      <c r="N14331">
        <f t="shared" si="223"/>
        <v>0</v>
      </c>
    </row>
    <row r="14332" spans="1:14" x14ac:dyDescent="0.2">
      <c r="A14332" t="s">
        <v>14405</v>
      </c>
      <c r="B14332" t="s">
        <v>37501</v>
      </c>
      <c r="I14332" t="s">
        <v>5</v>
      </c>
      <c r="J14332">
        <v>31.04</v>
      </c>
      <c r="M14332">
        <v>31.04</v>
      </c>
      <c r="N14332">
        <f t="shared" si="223"/>
        <v>0</v>
      </c>
    </row>
    <row r="14333" spans="1:14" x14ac:dyDescent="0.2">
      <c r="A14333" t="s">
        <v>14406</v>
      </c>
      <c r="B14333" t="s">
        <v>37502</v>
      </c>
      <c r="I14333" t="s">
        <v>5</v>
      </c>
      <c r="J14333">
        <v>39.43</v>
      </c>
      <c r="M14333">
        <v>39.43</v>
      </c>
      <c r="N14333">
        <f t="shared" si="223"/>
        <v>0</v>
      </c>
    </row>
    <row r="14334" spans="1:14" x14ac:dyDescent="0.2">
      <c r="A14334" t="s">
        <v>14407</v>
      </c>
      <c r="B14334" t="s">
        <v>37502</v>
      </c>
      <c r="I14334" t="s">
        <v>5</v>
      </c>
      <c r="J14334">
        <v>37.130000000000003</v>
      </c>
      <c r="M14334">
        <v>37.130000000000003</v>
      </c>
      <c r="N14334">
        <f t="shared" si="223"/>
        <v>0</v>
      </c>
    </row>
    <row r="14335" spans="1:14" x14ac:dyDescent="0.2">
      <c r="A14335" t="s">
        <v>14408</v>
      </c>
      <c r="B14335" t="s">
        <v>37503</v>
      </c>
      <c r="I14335" t="s">
        <v>5</v>
      </c>
      <c r="J14335">
        <v>52.68</v>
      </c>
      <c r="M14335">
        <v>52.68</v>
      </c>
      <c r="N14335">
        <f t="shared" si="223"/>
        <v>0</v>
      </c>
    </row>
    <row r="14336" spans="1:14" x14ac:dyDescent="0.2">
      <c r="A14336" t="s">
        <v>14409</v>
      </c>
      <c r="B14336" t="s">
        <v>37503</v>
      </c>
      <c r="I14336" t="s">
        <v>5</v>
      </c>
      <c r="J14336">
        <v>50.21</v>
      </c>
      <c r="M14336">
        <v>50.21</v>
      </c>
      <c r="N14336">
        <f t="shared" si="223"/>
        <v>0</v>
      </c>
    </row>
    <row r="14337" spans="1:14" x14ac:dyDescent="0.2">
      <c r="A14337" t="s">
        <v>14410</v>
      </c>
      <c r="B14337" t="s">
        <v>37504</v>
      </c>
      <c r="I14337" t="s">
        <v>5</v>
      </c>
      <c r="J14337">
        <v>61.8</v>
      </c>
      <c r="M14337">
        <v>61.8</v>
      </c>
      <c r="N14337">
        <f t="shared" si="223"/>
        <v>0</v>
      </c>
    </row>
    <row r="14338" spans="1:14" x14ac:dyDescent="0.2">
      <c r="A14338" t="s">
        <v>14411</v>
      </c>
      <c r="B14338" t="s">
        <v>37504</v>
      </c>
      <c r="I14338" t="s">
        <v>5</v>
      </c>
      <c r="J14338">
        <v>59.1</v>
      </c>
      <c r="M14338">
        <v>59.1</v>
      </c>
      <c r="N14338">
        <f t="shared" si="223"/>
        <v>0</v>
      </c>
    </row>
    <row r="14339" spans="1:14" x14ac:dyDescent="0.2">
      <c r="A14339" t="s">
        <v>14412</v>
      </c>
      <c r="B14339" t="s">
        <v>37505</v>
      </c>
      <c r="I14339" t="s">
        <v>5</v>
      </c>
      <c r="J14339">
        <v>84.77</v>
      </c>
      <c r="M14339">
        <v>84.77</v>
      </c>
      <c r="N14339">
        <f t="shared" si="223"/>
        <v>0</v>
      </c>
    </row>
    <row r="14340" spans="1:14" x14ac:dyDescent="0.2">
      <c r="A14340" t="s">
        <v>14413</v>
      </c>
      <c r="B14340" t="s">
        <v>37505</v>
      </c>
      <c r="I14340" t="s">
        <v>5</v>
      </c>
      <c r="J14340">
        <v>81.2</v>
      </c>
      <c r="M14340">
        <v>81.2</v>
      </c>
      <c r="N14340">
        <f t="shared" ref="N14340:N14403" si="224">J14340-M14340</f>
        <v>0</v>
      </c>
    </row>
    <row r="14341" spans="1:14" x14ac:dyDescent="0.2">
      <c r="A14341" t="s">
        <v>14414</v>
      </c>
      <c r="B14341" t="s">
        <v>37506</v>
      </c>
      <c r="I14341" t="s">
        <v>5</v>
      </c>
      <c r="J14341">
        <v>126.32</v>
      </c>
      <c r="M14341">
        <v>126.32</v>
      </c>
      <c r="N14341">
        <f t="shared" si="224"/>
        <v>0</v>
      </c>
    </row>
    <row r="14342" spans="1:14" x14ac:dyDescent="0.2">
      <c r="A14342" t="s">
        <v>14415</v>
      </c>
      <c r="B14342" t="s">
        <v>37506</v>
      </c>
      <c r="I14342" t="s">
        <v>5</v>
      </c>
      <c r="J14342">
        <v>122.41</v>
      </c>
      <c r="M14342">
        <v>122.41</v>
      </c>
      <c r="N14342">
        <f t="shared" si="224"/>
        <v>0</v>
      </c>
    </row>
    <row r="14343" spans="1:14" x14ac:dyDescent="0.2">
      <c r="A14343" t="s">
        <v>14416</v>
      </c>
      <c r="B14343" t="s">
        <v>37507</v>
      </c>
      <c r="I14343" t="s">
        <v>5</v>
      </c>
      <c r="J14343">
        <v>139.94</v>
      </c>
      <c r="M14343">
        <v>139.94</v>
      </c>
      <c r="N14343">
        <f t="shared" si="224"/>
        <v>0</v>
      </c>
    </row>
    <row r="14344" spans="1:14" x14ac:dyDescent="0.2">
      <c r="A14344" t="s">
        <v>14417</v>
      </c>
      <c r="B14344" t="s">
        <v>37507</v>
      </c>
      <c r="I14344" t="s">
        <v>5</v>
      </c>
      <c r="J14344">
        <v>135.69</v>
      </c>
      <c r="M14344">
        <v>135.69</v>
      </c>
      <c r="N14344">
        <f t="shared" si="224"/>
        <v>0</v>
      </c>
    </row>
    <row r="14345" spans="1:14" x14ac:dyDescent="0.2">
      <c r="A14345" t="s">
        <v>14418</v>
      </c>
      <c r="B14345" t="s">
        <v>37508</v>
      </c>
      <c r="I14345" t="s">
        <v>5</v>
      </c>
      <c r="J14345">
        <v>198.82</v>
      </c>
      <c r="M14345">
        <v>198.82</v>
      </c>
      <c r="N14345">
        <f t="shared" si="224"/>
        <v>0</v>
      </c>
    </row>
    <row r="14346" spans="1:14" x14ac:dyDescent="0.2">
      <c r="A14346" t="s">
        <v>14419</v>
      </c>
      <c r="B14346" t="s">
        <v>37508</v>
      </c>
      <c r="I14346" t="s">
        <v>5</v>
      </c>
      <c r="J14346">
        <v>194.22</v>
      </c>
      <c r="M14346">
        <v>194.22</v>
      </c>
      <c r="N14346">
        <f t="shared" si="224"/>
        <v>0</v>
      </c>
    </row>
    <row r="14347" spans="1:14" x14ac:dyDescent="0.2">
      <c r="A14347" t="s">
        <v>14420</v>
      </c>
      <c r="B14347" t="s">
        <v>37509</v>
      </c>
      <c r="I14347" t="s">
        <v>5</v>
      </c>
      <c r="J14347">
        <v>210.64</v>
      </c>
      <c r="M14347">
        <v>210.64</v>
      </c>
      <c r="N14347">
        <f t="shared" si="224"/>
        <v>0</v>
      </c>
    </row>
    <row r="14348" spans="1:14" x14ac:dyDescent="0.2">
      <c r="A14348" t="s">
        <v>14421</v>
      </c>
      <c r="B14348" t="s">
        <v>37509</v>
      </c>
      <c r="I14348" t="s">
        <v>5</v>
      </c>
      <c r="J14348">
        <v>205.7</v>
      </c>
      <c r="M14348">
        <v>205.7</v>
      </c>
      <c r="N14348">
        <f t="shared" si="224"/>
        <v>0</v>
      </c>
    </row>
    <row r="14349" spans="1:14" x14ac:dyDescent="0.2">
      <c r="A14349" t="s">
        <v>14422</v>
      </c>
      <c r="B14349" t="s">
        <v>37510</v>
      </c>
      <c r="I14349" t="s">
        <v>5</v>
      </c>
      <c r="J14349">
        <v>258.14999999999998</v>
      </c>
      <c r="M14349">
        <v>258.14999999999998</v>
      </c>
      <c r="N14349">
        <f t="shared" si="224"/>
        <v>0</v>
      </c>
    </row>
    <row r="14350" spans="1:14" x14ac:dyDescent="0.2">
      <c r="A14350" t="s">
        <v>14423</v>
      </c>
      <c r="B14350" t="s">
        <v>37510</v>
      </c>
      <c r="I14350" t="s">
        <v>5</v>
      </c>
      <c r="J14350">
        <v>252.74</v>
      </c>
      <c r="M14350">
        <v>252.74</v>
      </c>
      <c r="N14350">
        <f t="shared" si="224"/>
        <v>0</v>
      </c>
    </row>
    <row r="14351" spans="1:14" x14ac:dyDescent="0.2">
      <c r="A14351" t="s">
        <v>14424</v>
      </c>
      <c r="B14351" t="s">
        <v>37511</v>
      </c>
      <c r="I14351" t="s">
        <v>5</v>
      </c>
      <c r="J14351">
        <v>44.74</v>
      </c>
      <c r="M14351">
        <v>44.74</v>
      </c>
      <c r="N14351">
        <f t="shared" si="224"/>
        <v>0</v>
      </c>
    </row>
    <row r="14352" spans="1:14" x14ac:dyDescent="0.2">
      <c r="A14352" t="s">
        <v>14425</v>
      </c>
      <c r="B14352" t="s">
        <v>37511</v>
      </c>
      <c r="I14352" t="s">
        <v>5</v>
      </c>
      <c r="J14352">
        <v>43.31</v>
      </c>
      <c r="M14352">
        <v>43.31</v>
      </c>
      <c r="N14352">
        <f t="shared" si="224"/>
        <v>0</v>
      </c>
    </row>
    <row r="14353" spans="1:14" x14ac:dyDescent="0.2">
      <c r="A14353" t="s">
        <v>14426</v>
      </c>
      <c r="B14353" t="s">
        <v>37512</v>
      </c>
      <c r="I14353" t="s">
        <v>5</v>
      </c>
      <c r="J14353">
        <v>124.52</v>
      </c>
      <c r="M14353">
        <v>124.52</v>
      </c>
      <c r="N14353">
        <f t="shared" si="224"/>
        <v>0</v>
      </c>
    </row>
    <row r="14354" spans="1:14" x14ac:dyDescent="0.2">
      <c r="A14354" t="s">
        <v>14427</v>
      </c>
      <c r="B14354" t="s">
        <v>37512</v>
      </c>
      <c r="I14354" t="s">
        <v>5</v>
      </c>
      <c r="J14354">
        <v>122.91</v>
      </c>
      <c r="M14354">
        <v>122.91</v>
      </c>
      <c r="N14354">
        <f t="shared" si="224"/>
        <v>0</v>
      </c>
    </row>
    <row r="14355" spans="1:14" x14ac:dyDescent="0.2">
      <c r="A14355" t="s">
        <v>14428</v>
      </c>
      <c r="B14355" t="s">
        <v>37513</v>
      </c>
      <c r="I14355" t="s">
        <v>5</v>
      </c>
      <c r="J14355">
        <v>262.86</v>
      </c>
      <c r="M14355">
        <v>262.86</v>
      </c>
      <c r="N14355">
        <f t="shared" si="224"/>
        <v>0</v>
      </c>
    </row>
    <row r="14356" spans="1:14" x14ac:dyDescent="0.2">
      <c r="A14356" t="s">
        <v>14429</v>
      </c>
      <c r="B14356" t="s">
        <v>37513</v>
      </c>
      <c r="I14356" t="s">
        <v>5</v>
      </c>
      <c r="J14356">
        <v>260.89999999999998</v>
      </c>
      <c r="M14356">
        <v>260.89999999999998</v>
      </c>
      <c r="N14356">
        <f t="shared" si="224"/>
        <v>0</v>
      </c>
    </row>
    <row r="14357" spans="1:14" x14ac:dyDescent="0.2">
      <c r="A14357" t="s">
        <v>14430</v>
      </c>
      <c r="B14357" t="s">
        <v>37514</v>
      </c>
      <c r="I14357" t="s">
        <v>5</v>
      </c>
      <c r="J14357">
        <v>11.69</v>
      </c>
      <c r="M14357">
        <v>11.69</v>
      </c>
      <c r="N14357">
        <f t="shared" si="224"/>
        <v>0</v>
      </c>
    </row>
    <row r="14358" spans="1:14" x14ac:dyDescent="0.2">
      <c r="A14358" t="s">
        <v>14431</v>
      </c>
      <c r="B14358" t="s">
        <v>37514</v>
      </c>
      <c r="I14358" t="s">
        <v>5</v>
      </c>
      <c r="J14358">
        <v>10.26</v>
      </c>
      <c r="M14358">
        <v>10.26</v>
      </c>
      <c r="N14358">
        <f t="shared" si="224"/>
        <v>0</v>
      </c>
    </row>
    <row r="14359" spans="1:14" x14ac:dyDescent="0.2">
      <c r="A14359" t="s">
        <v>14432</v>
      </c>
      <c r="B14359" t="s">
        <v>37515</v>
      </c>
      <c r="I14359" t="s">
        <v>5</v>
      </c>
      <c r="J14359">
        <v>11.69</v>
      </c>
      <c r="M14359">
        <v>11.69</v>
      </c>
      <c r="N14359">
        <f t="shared" si="224"/>
        <v>0</v>
      </c>
    </row>
    <row r="14360" spans="1:14" x14ac:dyDescent="0.2">
      <c r="A14360" t="s">
        <v>14433</v>
      </c>
      <c r="B14360" t="s">
        <v>37515</v>
      </c>
      <c r="I14360" t="s">
        <v>5</v>
      </c>
      <c r="J14360">
        <v>10.26</v>
      </c>
      <c r="M14360">
        <v>10.26</v>
      </c>
      <c r="N14360">
        <f t="shared" si="224"/>
        <v>0</v>
      </c>
    </row>
    <row r="14361" spans="1:14" x14ac:dyDescent="0.2">
      <c r="A14361" t="s">
        <v>14434</v>
      </c>
      <c r="B14361" t="s">
        <v>37516</v>
      </c>
      <c r="I14361" t="s">
        <v>5</v>
      </c>
      <c r="J14361">
        <v>11.93</v>
      </c>
      <c r="M14361">
        <v>11.93</v>
      </c>
      <c r="N14361">
        <f t="shared" si="224"/>
        <v>0</v>
      </c>
    </row>
    <row r="14362" spans="1:14" x14ac:dyDescent="0.2">
      <c r="A14362" t="s">
        <v>14435</v>
      </c>
      <c r="B14362" t="s">
        <v>37516</v>
      </c>
      <c r="I14362" t="s">
        <v>5</v>
      </c>
      <c r="J14362">
        <v>10.5</v>
      </c>
      <c r="M14362">
        <v>10.5</v>
      </c>
      <c r="N14362">
        <f t="shared" si="224"/>
        <v>0</v>
      </c>
    </row>
    <row r="14363" spans="1:14" x14ac:dyDescent="0.2">
      <c r="A14363" t="s">
        <v>14436</v>
      </c>
      <c r="B14363" t="s">
        <v>37517</v>
      </c>
      <c r="I14363" t="s">
        <v>5</v>
      </c>
      <c r="J14363">
        <v>11.83</v>
      </c>
      <c r="M14363">
        <v>11.83</v>
      </c>
      <c r="N14363">
        <f t="shared" si="224"/>
        <v>0</v>
      </c>
    </row>
    <row r="14364" spans="1:14" x14ac:dyDescent="0.2">
      <c r="A14364" t="s">
        <v>14437</v>
      </c>
      <c r="B14364" t="s">
        <v>37517</v>
      </c>
      <c r="I14364" t="s">
        <v>5</v>
      </c>
      <c r="J14364">
        <v>10.4</v>
      </c>
      <c r="M14364">
        <v>10.4</v>
      </c>
      <c r="N14364">
        <f t="shared" si="224"/>
        <v>0</v>
      </c>
    </row>
    <row r="14365" spans="1:14" x14ac:dyDescent="0.2">
      <c r="A14365" t="s">
        <v>14438</v>
      </c>
      <c r="B14365" t="s">
        <v>37518</v>
      </c>
      <c r="I14365" t="s">
        <v>5</v>
      </c>
      <c r="J14365">
        <v>11.87</v>
      </c>
      <c r="M14365">
        <v>11.87</v>
      </c>
      <c r="N14365">
        <f t="shared" si="224"/>
        <v>0</v>
      </c>
    </row>
    <row r="14366" spans="1:14" x14ac:dyDescent="0.2">
      <c r="A14366" t="s">
        <v>14439</v>
      </c>
      <c r="B14366" t="s">
        <v>37518</v>
      </c>
      <c r="I14366" t="s">
        <v>5</v>
      </c>
      <c r="J14366">
        <v>10.44</v>
      </c>
      <c r="M14366">
        <v>10.44</v>
      </c>
      <c r="N14366">
        <f t="shared" si="224"/>
        <v>0</v>
      </c>
    </row>
    <row r="14367" spans="1:14" x14ac:dyDescent="0.2">
      <c r="A14367" t="s">
        <v>14440</v>
      </c>
      <c r="B14367" t="s">
        <v>37519</v>
      </c>
      <c r="I14367" t="s">
        <v>5</v>
      </c>
      <c r="J14367">
        <v>13.81</v>
      </c>
      <c r="M14367">
        <v>13.81</v>
      </c>
      <c r="N14367">
        <f t="shared" si="224"/>
        <v>0</v>
      </c>
    </row>
    <row r="14368" spans="1:14" x14ac:dyDescent="0.2">
      <c r="A14368" t="s">
        <v>14441</v>
      </c>
      <c r="B14368" t="s">
        <v>37519</v>
      </c>
      <c r="I14368" t="s">
        <v>5</v>
      </c>
      <c r="J14368">
        <v>12.21</v>
      </c>
      <c r="M14368">
        <v>12.21</v>
      </c>
      <c r="N14368">
        <f t="shared" si="224"/>
        <v>0</v>
      </c>
    </row>
    <row r="14369" spans="1:14" x14ac:dyDescent="0.2">
      <c r="A14369" t="s">
        <v>14442</v>
      </c>
      <c r="B14369" t="s">
        <v>37520</v>
      </c>
      <c r="I14369" t="s">
        <v>5</v>
      </c>
      <c r="J14369">
        <v>14.47</v>
      </c>
      <c r="M14369">
        <v>14.47</v>
      </c>
      <c r="N14369">
        <f t="shared" si="224"/>
        <v>0</v>
      </c>
    </row>
    <row r="14370" spans="1:14" x14ac:dyDescent="0.2">
      <c r="A14370" t="s">
        <v>14443</v>
      </c>
      <c r="B14370" t="s">
        <v>37520</v>
      </c>
      <c r="I14370" t="s">
        <v>5</v>
      </c>
      <c r="J14370">
        <v>12.87</v>
      </c>
      <c r="M14370">
        <v>12.87</v>
      </c>
      <c r="N14370">
        <f t="shared" si="224"/>
        <v>0</v>
      </c>
    </row>
    <row r="14371" spans="1:14" x14ac:dyDescent="0.2">
      <c r="A14371" t="s">
        <v>14444</v>
      </c>
      <c r="B14371" t="s">
        <v>37521</v>
      </c>
      <c r="I14371" t="s">
        <v>5</v>
      </c>
      <c r="J14371">
        <v>16.38</v>
      </c>
      <c r="M14371">
        <v>16.38</v>
      </c>
      <c r="N14371">
        <f t="shared" si="224"/>
        <v>0</v>
      </c>
    </row>
    <row r="14372" spans="1:14" x14ac:dyDescent="0.2">
      <c r="A14372" t="s">
        <v>14445</v>
      </c>
      <c r="B14372" t="s">
        <v>37521</v>
      </c>
      <c r="I14372" t="s">
        <v>5</v>
      </c>
      <c r="J14372">
        <v>14.59</v>
      </c>
      <c r="M14372">
        <v>14.59</v>
      </c>
      <c r="N14372">
        <f t="shared" si="224"/>
        <v>0</v>
      </c>
    </row>
    <row r="14373" spans="1:14" x14ac:dyDescent="0.2">
      <c r="A14373" t="s">
        <v>14446</v>
      </c>
      <c r="B14373" t="s">
        <v>37522</v>
      </c>
      <c r="I14373" t="s">
        <v>5</v>
      </c>
      <c r="J14373">
        <v>19.84</v>
      </c>
      <c r="M14373">
        <v>19.84</v>
      </c>
      <c r="N14373">
        <f t="shared" si="224"/>
        <v>0</v>
      </c>
    </row>
    <row r="14374" spans="1:14" x14ac:dyDescent="0.2">
      <c r="A14374" t="s">
        <v>14447</v>
      </c>
      <c r="B14374" t="s">
        <v>37522</v>
      </c>
      <c r="I14374" t="s">
        <v>5</v>
      </c>
      <c r="J14374">
        <v>17.88</v>
      </c>
      <c r="M14374">
        <v>17.88</v>
      </c>
      <c r="N14374">
        <f t="shared" si="224"/>
        <v>0</v>
      </c>
    </row>
    <row r="14375" spans="1:14" x14ac:dyDescent="0.2">
      <c r="A14375" t="s">
        <v>14448</v>
      </c>
      <c r="B14375" t="s">
        <v>37523</v>
      </c>
      <c r="I14375" t="s">
        <v>5</v>
      </c>
      <c r="J14375">
        <v>21.12</v>
      </c>
      <c r="M14375">
        <v>21.12</v>
      </c>
      <c r="N14375">
        <f t="shared" si="224"/>
        <v>0</v>
      </c>
    </row>
    <row r="14376" spans="1:14" x14ac:dyDescent="0.2">
      <c r="A14376" t="s">
        <v>14449</v>
      </c>
      <c r="B14376" t="s">
        <v>37523</v>
      </c>
      <c r="I14376" t="s">
        <v>5</v>
      </c>
      <c r="J14376">
        <v>19.16</v>
      </c>
      <c r="M14376">
        <v>19.16</v>
      </c>
      <c r="N14376">
        <f t="shared" si="224"/>
        <v>0</v>
      </c>
    </row>
    <row r="14377" spans="1:14" x14ac:dyDescent="0.2">
      <c r="A14377" t="s">
        <v>14450</v>
      </c>
      <c r="B14377" t="s">
        <v>37524</v>
      </c>
      <c r="I14377" t="s">
        <v>5</v>
      </c>
      <c r="J14377">
        <v>23.52</v>
      </c>
      <c r="M14377">
        <v>23.52</v>
      </c>
      <c r="N14377">
        <f t="shared" si="224"/>
        <v>0</v>
      </c>
    </row>
    <row r="14378" spans="1:14" x14ac:dyDescent="0.2">
      <c r="A14378" t="s">
        <v>14451</v>
      </c>
      <c r="B14378" t="s">
        <v>37524</v>
      </c>
      <c r="I14378" t="s">
        <v>5</v>
      </c>
      <c r="J14378">
        <v>21.39</v>
      </c>
      <c r="M14378">
        <v>21.39</v>
      </c>
      <c r="N14378">
        <f t="shared" si="224"/>
        <v>0</v>
      </c>
    </row>
    <row r="14379" spans="1:14" x14ac:dyDescent="0.2">
      <c r="A14379" t="s">
        <v>14452</v>
      </c>
      <c r="B14379" t="s">
        <v>37525</v>
      </c>
      <c r="I14379" t="s">
        <v>5</v>
      </c>
      <c r="J14379">
        <v>29.88</v>
      </c>
      <c r="M14379">
        <v>29.88</v>
      </c>
      <c r="N14379">
        <f t="shared" si="224"/>
        <v>0</v>
      </c>
    </row>
    <row r="14380" spans="1:14" x14ac:dyDescent="0.2">
      <c r="A14380" t="s">
        <v>14453</v>
      </c>
      <c r="B14380" t="s">
        <v>37525</v>
      </c>
      <c r="I14380" t="s">
        <v>5</v>
      </c>
      <c r="J14380">
        <v>27.58</v>
      </c>
      <c r="M14380">
        <v>27.58</v>
      </c>
      <c r="N14380">
        <f t="shared" si="224"/>
        <v>0</v>
      </c>
    </row>
    <row r="14381" spans="1:14" x14ac:dyDescent="0.2">
      <c r="A14381" t="s">
        <v>14454</v>
      </c>
      <c r="B14381" t="s">
        <v>37526</v>
      </c>
      <c r="I14381" t="s">
        <v>5</v>
      </c>
      <c r="J14381">
        <v>33.36</v>
      </c>
      <c r="M14381">
        <v>33.36</v>
      </c>
      <c r="N14381">
        <f t="shared" si="224"/>
        <v>0</v>
      </c>
    </row>
    <row r="14382" spans="1:14" x14ac:dyDescent="0.2">
      <c r="A14382" t="s">
        <v>14455</v>
      </c>
      <c r="B14382" t="s">
        <v>37526</v>
      </c>
      <c r="I14382" t="s">
        <v>5</v>
      </c>
      <c r="J14382">
        <v>31.06</v>
      </c>
      <c r="M14382">
        <v>31.06</v>
      </c>
      <c r="N14382">
        <f t="shared" si="224"/>
        <v>0</v>
      </c>
    </row>
    <row r="14383" spans="1:14" x14ac:dyDescent="0.2">
      <c r="A14383" t="s">
        <v>14456</v>
      </c>
      <c r="B14383" t="s">
        <v>37527</v>
      </c>
      <c r="I14383" t="s">
        <v>5</v>
      </c>
      <c r="J14383">
        <v>35.03</v>
      </c>
      <c r="M14383">
        <v>35.03</v>
      </c>
      <c r="N14383">
        <f t="shared" si="224"/>
        <v>0</v>
      </c>
    </row>
    <row r="14384" spans="1:14" x14ac:dyDescent="0.2">
      <c r="A14384" t="s">
        <v>14457</v>
      </c>
      <c r="B14384" t="s">
        <v>37527</v>
      </c>
      <c r="I14384" t="s">
        <v>5</v>
      </c>
      <c r="J14384">
        <v>32.729999999999997</v>
      </c>
      <c r="M14384">
        <v>32.729999999999997</v>
      </c>
      <c r="N14384">
        <f t="shared" si="224"/>
        <v>0</v>
      </c>
    </row>
    <row r="14385" spans="1:14" x14ac:dyDescent="0.2">
      <c r="A14385" t="s">
        <v>14458</v>
      </c>
      <c r="B14385" t="s">
        <v>37528</v>
      </c>
      <c r="I14385" t="s">
        <v>5</v>
      </c>
      <c r="J14385">
        <v>52.49</v>
      </c>
      <c r="M14385">
        <v>52.49</v>
      </c>
      <c r="N14385">
        <f t="shared" si="224"/>
        <v>0</v>
      </c>
    </row>
    <row r="14386" spans="1:14" x14ac:dyDescent="0.2">
      <c r="A14386" t="s">
        <v>14459</v>
      </c>
      <c r="B14386" t="s">
        <v>37528</v>
      </c>
      <c r="I14386" t="s">
        <v>5</v>
      </c>
      <c r="J14386">
        <v>50.02</v>
      </c>
      <c r="M14386">
        <v>50.02</v>
      </c>
      <c r="N14386">
        <f t="shared" si="224"/>
        <v>0</v>
      </c>
    </row>
    <row r="14387" spans="1:14" x14ac:dyDescent="0.2">
      <c r="A14387" t="s">
        <v>14460</v>
      </c>
      <c r="B14387" t="s">
        <v>37529</v>
      </c>
      <c r="I14387" t="s">
        <v>5</v>
      </c>
      <c r="J14387">
        <v>66.67</v>
      </c>
      <c r="M14387">
        <v>66.67</v>
      </c>
      <c r="N14387">
        <f t="shared" si="224"/>
        <v>0</v>
      </c>
    </row>
    <row r="14388" spans="1:14" x14ac:dyDescent="0.2">
      <c r="A14388" t="s">
        <v>14461</v>
      </c>
      <c r="B14388" t="s">
        <v>37529</v>
      </c>
      <c r="I14388" t="s">
        <v>5</v>
      </c>
      <c r="J14388">
        <v>63.97</v>
      </c>
      <c r="M14388">
        <v>63.97</v>
      </c>
      <c r="N14388">
        <f t="shared" si="224"/>
        <v>0</v>
      </c>
    </row>
    <row r="14389" spans="1:14" x14ac:dyDescent="0.2">
      <c r="A14389" t="s">
        <v>14462</v>
      </c>
      <c r="B14389" t="s">
        <v>37530</v>
      </c>
      <c r="I14389" t="s">
        <v>5</v>
      </c>
      <c r="J14389">
        <v>15.83</v>
      </c>
      <c r="M14389">
        <v>15.83</v>
      </c>
      <c r="N14389">
        <f t="shared" si="224"/>
        <v>0</v>
      </c>
    </row>
    <row r="14390" spans="1:14" x14ac:dyDescent="0.2">
      <c r="A14390" t="s">
        <v>14463</v>
      </c>
      <c r="B14390" t="s">
        <v>37530</v>
      </c>
      <c r="I14390" t="s">
        <v>5</v>
      </c>
      <c r="J14390">
        <v>14.4</v>
      </c>
      <c r="M14390">
        <v>14.4</v>
      </c>
      <c r="N14390">
        <f t="shared" si="224"/>
        <v>0</v>
      </c>
    </row>
    <row r="14391" spans="1:14" x14ac:dyDescent="0.2">
      <c r="A14391" t="s">
        <v>14464</v>
      </c>
      <c r="B14391" t="s">
        <v>37531</v>
      </c>
      <c r="I14391" t="s">
        <v>5</v>
      </c>
      <c r="J14391">
        <v>18.600000000000001</v>
      </c>
      <c r="M14391">
        <v>18.600000000000001</v>
      </c>
      <c r="N14391">
        <f t="shared" si="224"/>
        <v>0</v>
      </c>
    </row>
    <row r="14392" spans="1:14" x14ac:dyDescent="0.2">
      <c r="A14392" t="s">
        <v>14465</v>
      </c>
      <c r="B14392" t="s">
        <v>37531</v>
      </c>
      <c r="I14392" t="s">
        <v>5</v>
      </c>
      <c r="J14392">
        <v>17</v>
      </c>
      <c r="M14392">
        <v>17</v>
      </c>
      <c r="N14392">
        <f t="shared" si="224"/>
        <v>0</v>
      </c>
    </row>
    <row r="14393" spans="1:14" x14ac:dyDescent="0.2">
      <c r="A14393" t="s">
        <v>14466</v>
      </c>
      <c r="B14393" t="s">
        <v>37532</v>
      </c>
      <c r="I14393" t="s">
        <v>5</v>
      </c>
      <c r="J14393">
        <v>21.01</v>
      </c>
      <c r="M14393">
        <v>21.01</v>
      </c>
      <c r="N14393">
        <f t="shared" si="224"/>
        <v>0</v>
      </c>
    </row>
    <row r="14394" spans="1:14" x14ac:dyDescent="0.2">
      <c r="A14394" t="s">
        <v>14467</v>
      </c>
      <c r="B14394" t="s">
        <v>37532</v>
      </c>
      <c r="I14394" t="s">
        <v>5</v>
      </c>
      <c r="J14394">
        <v>19.350000000000001</v>
      </c>
      <c r="M14394">
        <v>19.350000000000001</v>
      </c>
      <c r="N14394">
        <f t="shared" si="224"/>
        <v>0</v>
      </c>
    </row>
    <row r="14395" spans="1:14" x14ac:dyDescent="0.2">
      <c r="A14395" t="s">
        <v>14468</v>
      </c>
      <c r="B14395" t="s">
        <v>37533</v>
      </c>
      <c r="I14395" t="s">
        <v>5</v>
      </c>
      <c r="J14395">
        <v>23.7</v>
      </c>
      <c r="M14395">
        <v>23.7</v>
      </c>
      <c r="N14395">
        <f t="shared" si="224"/>
        <v>0</v>
      </c>
    </row>
    <row r="14396" spans="1:14" x14ac:dyDescent="0.2">
      <c r="A14396" t="s">
        <v>14469</v>
      </c>
      <c r="B14396" t="s">
        <v>37533</v>
      </c>
      <c r="I14396" t="s">
        <v>5</v>
      </c>
      <c r="J14396">
        <v>21.98</v>
      </c>
      <c r="M14396">
        <v>21.98</v>
      </c>
      <c r="N14396">
        <f t="shared" si="224"/>
        <v>0</v>
      </c>
    </row>
    <row r="14397" spans="1:14" x14ac:dyDescent="0.2">
      <c r="A14397" t="s">
        <v>14470</v>
      </c>
      <c r="B14397" t="s">
        <v>37534</v>
      </c>
      <c r="I14397" t="s">
        <v>5</v>
      </c>
      <c r="J14397">
        <v>25.67</v>
      </c>
      <c r="M14397">
        <v>25.67</v>
      </c>
      <c r="N14397">
        <f t="shared" si="224"/>
        <v>0</v>
      </c>
    </row>
    <row r="14398" spans="1:14" x14ac:dyDescent="0.2">
      <c r="A14398" t="s">
        <v>14471</v>
      </c>
      <c r="B14398" t="s">
        <v>37534</v>
      </c>
      <c r="I14398" t="s">
        <v>5</v>
      </c>
      <c r="J14398">
        <v>23.88</v>
      </c>
      <c r="M14398">
        <v>23.88</v>
      </c>
      <c r="N14398">
        <f t="shared" si="224"/>
        <v>0</v>
      </c>
    </row>
    <row r="14399" spans="1:14" x14ac:dyDescent="0.2">
      <c r="A14399" t="s">
        <v>14472</v>
      </c>
      <c r="B14399" t="s">
        <v>37535</v>
      </c>
      <c r="I14399" t="s">
        <v>5</v>
      </c>
      <c r="J14399">
        <v>33.67</v>
      </c>
      <c r="M14399">
        <v>33.67</v>
      </c>
      <c r="N14399">
        <f t="shared" si="224"/>
        <v>0</v>
      </c>
    </row>
    <row r="14400" spans="1:14" x14ac:dyDescent="0.2">
      <c r="A14400" t="s">
        <v>14473</v>
      </c>
      <c r="B14400" t="s">
        <v>37535</v>
      </c>
      <c r="I14400" t="s">
        <v>5</v>
      </c>
      <c r="J14400">
        <v>31.83</v>
      </c>
      <c r="M14400">
        <v>31.83</v>
      </c>
      <c r="N14400">
        <f t="shared" si="224"/>
        <v>0</v>
      </c>
    </row>
    <row r="14401" spans="1:14" x14ac:dyDescent="0.2">
      <c r="A14401" t="s">
        <v>14474</v>
      </c>
      <c r="B14401" t="s">
        <v>37536</v>
      </c>
      <c r="I14401" t="s">
        <v>5</v>
      </c>
      <c r="J14401">
        <v>38.92</v>
      </c>
      <c r="M14401">
        <v>38.92</v>
      </c>
      <c r="N14401">
        <f t="shared" si="224"/>
        <v>0</v>
      </c>
    </row>
    <row r="14402" spans="1:14" x14ac:dyDescent="0.2">
      <c r="A14402" t="s">
        <v>14475</v>
      </c>
      <c r="B14402" t="s">
        <v>37536</v>
      </c>
      <c r="I14402" t="s">
        <v>5</v>
      </c>
      <c r="J14402">
        <v>37.020000000000003</v>
      </c>
      <c r="M14402">
        <v>37.020000000000003</v>
      </c>
      <c r="N14402">
        <f t="shared" si="224"/>
        <v>0</v>
      </c>
    </row>
    <row r="14403" spans="1:14" x14ac:dyDescent="0.2">
      <c r="A14403" t="s">
        <v>14476</v>
      </c>
      <c r="B14403" t="s">
        <v>37537</v>
      </c>
      <c r="I14403" t="s">
        <v>5</v>
      </c>
      <c r="J14403">
        <v>45.82</v>
      </c>
      <c r="M14403">
        <v>45.82</v>
      </c>
      <c r="N14403">
        <f t="shared" si="224"/>
        <v>0</v>
      </c>
    </row>
    <row r="14404" spans="1:14" x14ac:dyDescent="0.2">
      <c r="A14404" t="s">
        <v>14477</v>
      </c>
      <c r="B14404" t="s">
        <v>37537</v>
      </c>
      <c r="I14404" t="s">
        <v>5</v>
      </c>
      <c r="J14404">
        <v>43.86</v>
      </c>
      <c r="M14404">
        <v>43.86</v>
      </c>
      <c r="N14404">
        <f t="shared" ref="N14404:N14467" si="225">J14404-M14404</f>
        <v>0</v>
      </c>
    </row>
    <row r="14405" spans="1:14" x14ac:dyDescent="0.2">
      <c r="A14405" t="s">
        <v>14478</v>
      </c>
      <c r="B14405" t="s">
        <v>37538</v>
      </c>
      <c r="I14405" t="s">
        <v>5</v>
      </c>
      <c r="J14405">
        <v>53.29</v>
      </c>
      <c r="M14405">
        <v>53.29</v>
      </c>
      <c r="N14405">
        <f t="shared" si="225"/>
        <v>0</v>
      </c>
    </row>
    <row r="14406" spans="1:14" x14ac:dyDescent="0.2">
      <c r="A14406" t="s">
        <v>14479</v>
      </c>
      <c r="B14406" t="s">
        <v>37538</v>
      </c>
      <c r="I14406" t="s">
        <v>5</v>
      </c>
      <c r="J14406">
        <v>51.22</v>
      </c>
      <c r="M14406">
        <v>51.22</v>
      </c>
      <c r="N14406">
        <f t="shared" si="225"/>
        <v>0</v>
      </c>
    </row>
    <row r="14407" spans="1:14" x14ac:dyDescent="0.2">
      <c r="A14407" t="s">
        <v>14480</v>
      </c>
      <c r="B14407" t="s">
        <v>37539</v>
      </c>
      <c r="I14407" t="s">
        <v>5</v>
      </c>
      <c r="J14407">
        <v>69.89</v>
      </c>
      <c r="M14407">
        <v>69.89</v>
      </c>
      <c r="N14407">
        <f t="shared" si="225"/>
        <v>0</v>
      </c>
    </row>
    <row r="14408" spans="1:14" x14ac:dyDescent="0.2">
      <c r="A14408" t="s">
        <v>14481</v>
      </c>
      <c r="B14408" t="s">
        <v>37539</v>
      </c>
      <c r="I14408" t="s">
        <v>5</v>
      </c>
      <c r="J14408">
        <v>67.760000000000005</v>
      </c>
      <c r="M14408">
        <v>67.760000000000005</v>
      </c>
      <c r="N14408">
        <f t="shared" si="225"/>
        <v>0</v>
      </c>
    </row>
    <row r="14409" spans="1:14" x14ac:dyDescent="0.2">
      <c r="A14409" t="s">
        <v>14482</v>
      </c>
      <c r="B14409" t="s">
        <v>37540</v>
      </c>
      <c r="I14409" t="s">
        <v>5</v>
      </c>
      <c r="J14409">
        <v>91.76</v>
      </c>
      <c r="M14409">
        <v>91.76</v>
      </c>
      <c r="N14409">
        <f t="shared" si="225"/>
        <v>0</v>
      </c>
    </row>
    <row r="14410" spans="1:14" x14ac:dyDescent="0.2">
      <c r="A14410" t="s">
        <v>14483</v>
      </c>
      <c r="B14410" t="s">
        <v>37540</v>
      </c>
      <c r="I14410" t="s">
        <v>5</v>
      </c>
      <c r="J14410">
        <v>89.46</v>
      </c>
      <c r="M14410">
        <v>89.46</v>
      </c>
      <c r="N14410">
        <f t="shared" si="225"/>
        <v>0</v>
      </c>
    </row>
    <row r="14411" spans="1:14" x14ac:dyDescent="0.2">
      <c r="A14411" t="s">
        <v>14484</v>
      </c>
      <c r="B14411" t="s">
        <v>37541</v>
      </c>
      <c r="I14411" t="s">
        <v>5</v>
      </c>
      <c r="J14411">
        <v>14.69</v>
      </c>
      <c r="M14411">
        <v>14.69</v>
      </c>
      <c r="N14411">
        <f t="shared" si="225"/>
        <v>0</v>
      </c>
    </row>
    <row r="14412" spans="1:14" x14ac:dyDescent="0.2">
      <c r="A14412" t="s">
        <v>14485</v>
      </c>
      <c r="B14412" t="s">
        <v>37541</v>
      </c>
      <c r="I14412" t="s">
        <v>5</v>
      </c>
      <c r="J14412">
        <v>14.02</v>
      </c>
      <c r="M14412">
        <v>14.02</v>
      </c>
      <c r="N14412">
        <f t="shared" si="225"/>
        <v>0</v>
      </c>
    </row>
    <row r="14413" spans="1:14" x14ac:dyDescent="0.2">
      <c r="A14413" t="s">
        <v>14486</v>
      </c>
      <c r="B14413" t="s">
        <v>37542</v>
      </c>
      <c r="I14413" t="s">
        <v>5</v>
      </c>
      <c r="J14413">
        <v>17.98</v>
      </c>
      <c r="M14413">
        <v>17.98</v>
      </c>
      <c r="N14413">
        <f t="shared" si="225"/>
        <v>0</v>
      </c>
    </row>
    <row r="14414" spans="1:14" x14ac:dyDescent="0.2">
      <c r="A14414" t="s">
        <v>14487</v>
      </c>
      <c r="B14414" t="s">
        <v>37542</v>
      </c>
      <c r="I14414" t="s">
        <v>5</v>
      </c>
      <c r="J14414">
        <v>17.14</v>
      </c>
      <c r="M14414">
        <v>17.14</v>
      </c>
      <c r="N14414">
        <f t="shared" si="225"/>
        <v>0</v>
      </c>
    </row>
    <row r="14415" spans="1:14" x14ac:dyDescent="0.2">
      <c r="A14415" t="s">
        <v>14488</v>
      </c>
      <c r="B14415" t="s">
        <v>37543</v>
      </c>
      <c r="I14415" t="s">
        <v>5</v>
      </c>
      <c r="J14415">
        <v>20.100000000000001</v>
      </c>
      <c r="M14415">
        <v>20.100000000000001</v>
      </c>
      <c r="N14415">
        <f t="shared" si="225"/>
        <v>0</v>
      </c>
    </row>
    <row r="14416" spans="1:14" x14ac:dyDescent="0.2">
      <c r="A14416" t="s">
        <v>14489</v>
      </c>
      <c r="B14416" t="s">
        <v>37543</v>
      </c>
      <c r="I14416" t="s">
        <v>5</v>
      </c>
      <c r="J14416">
        <v>19.09</v>
      </c>
      <c r="M14416">
        <v>19.09</v>
      </c>
      <c r="N14416">
        <f t="shared" si="225"/>
        <v>0</v>
      </c>
    </row>
    <row r="14417" spans="1:14" x14ac:dyDescent="0.2">
      <c r="A14417" t="s">
        <v>14490</v>
      </c>
      <c r="B14417" t="s">
        <v>37544</v>
      </c>
      <c r="I14417" t="s">
        <v>5</v>
      </c>
      <c r="J14417">
        <v>16.73</v>
      </c>
      <c r="M14417">
        <v>16.73</v>
      </c>
      <c r="N14417">
        <f t="shared" si="225"/>
        <v>0</v>
      </c>
    </row>
    <row r="14418" spans="1:14" x14ac:dyDescent="0.2">
      <c r="A14418" t="s">
        <v>14491</v>
      </c>
      <c r="B14418" t="s">
        <v>37544</v>
      </c>
      <c r="I14418" t="s">
        <v>5</v>
      </c>
      <c r="J14418">
        <v>16.059999999999999</v>
      </c>
      <c r="M14418">
        <v>16.059999999999999</v>
      </c>
      <c r="N14418">
        <f t="shared" si="225"/>
        <v>0</v>
      </c>
    </row>
    <row r="14419" spans="1:14" x14ac:dyDescent="0.2">
      <c r="A14419" t="s">
        <v>14492</v>
      </c>
      <c r="B14419" t="s">
        <v>37545</v>
      </c>
      <c r="I14419" t="s">
        <v>5</v>
      </c>
      <c r="J14419">
        <v>16.73</v>
      </c>
      <c r="M14419">
        <v>16.73</v>
      </c>
      <c r="N14419">
        <f t="shared" si="225"/>
        <v>0</v>
      </c>
    </row>
    <row r="14420" spans="1:14" x14ac:dyDescent="0.2">
      <c r="A14420" t="s">
        <v>14493</v>
      </c>
      <c r="B14420" t="s">
        <v>37545</v>
      </c>
      <c r="I14420" t="s">
        <v>5</v>
      </c>
      <c r="J14420">
        <v>15.89</v>
      </c>
      <c r="M14420">
        <v>15.89</v>
      </c>
      <c r="N14420">
        <f t="shared" si="225"/>
        <v>0</v>
      </c>
    </row>
    <row r="14421" spans="1:14" x14ac:dyDescent="0.2">
      <c r="A14421" t="s">
        <v>14494</v>
      </c>
      <c r="B14421" t="s">
        <v>37546</v>
      </c>
      <c r="I14421" t="s">
        <v>5</v>
      </c>
      <c r="J14421">
        <v>20.54</v>
      </c>
      <c r="M14421">
        <v>20.54</v>
      </c>
      <c r="N14421">
        <f t="shared" si="225"/>
        <v>0</v>
      </c>
    </row>
    <row r="14422" spans="1:14" x14ac:dyDescent="0.2">
      <c r="A14422" t="s">
        <v>14495</v>
      </c>
      <c r="B14422" t="s">
        <v>37546</v>
      </c>
      <c r="I14422" t="s">
        <v>5</v>
      </c>
      <c r="J14422">
        <v>19.53</v>
      </c>
      <c r="M14422">
        <v>19.53</v>
      </c>
      <c r="N14422">
        <f t="shared" si="225"/>
        <v>0</v>
      </c>
    </row>
    <row r="14423" spans="1:14" x14ac:dyDescent="0.2">
      <c r="A14423" t="s">
        <v>14496</v>
      </c>
      <c r="B14423" t="s">
        <v>37547</v>
      </c>
      <c r="I14423" t="s">
        <v>5</v>
      </c>
      <c r="J14423">
        <v>15.54</v>
      </c>
      <c r="M14423">
        <v>15.54</v>
      </c>
      <c r="N14423">
        <f t="shared" si="225"/>
        <v>0</v>
      </c>
    </row>
    <row r="14424" spans="1:14" x14ac:dyDescent="0.2">
      <c r="A14424" t="s">
        <v>14497</v>
      </c>
      <c r="B14424" t="s">
        <v>37547</v>
      </c>
      <c r="I14424" t="s">
        <v>5</v>
      </c>
      <c r="J14424">
        <v>14.87</v>
      </c>
      <c r="M14424">
        <v>14.87</v>
      </c>
      <c r="N14424">
        <f t="shared" si="225"/>
        <v>0</v>
      </c>
    </row>
    <row r="14425" spans="1:14" x14ac:dyDescent="0.2">
      <c r="A14425" t="s">
        <v>14498</v>
      </c>
      <c r="B14425" t="s">
        <v>37548</v>
      </c>
      <c r="I14425" t="s">
        <v>5</v>
      </c>
      <c r="J14425">
        <v>15.68</v>
      </c>
      <c r="M14425">
        <v>15.68</v>
      </c>
      <c r="N14425">
        <f t="shared" si="225"/>
        <v>0</v>
      </c>
    </row>
    <row r="14426" spans="1:14" x14ac:dyDescent="0.2">
      <c r="A14426" t="s">
        <v>14499</v>
      </c>
      <c r="B14426" t="s">
        <v>37548</v>
      </c>
      <c r="I14426" t="s">
        <v>5</v>
      </c>
      <c r="J14426">
        <v>14.84</v>
      </c>
      <c r="M14426">
        <v>14.84</v>
      </c>
      <c r="N14426">
        <f t="shared" si="225"/>
        <v>0</v>
      </c>
    </row>
    <row r="14427" spans="1:14" x14ac:dyDescent="0.2">
      <c r="A14427" t="s">
        <v>14500</v>
      </c>
      <c r="B14427" t="s">
        <v>37549</v>
      </c>
      <c r="I14427" t="s">
        <v>5</v>
      </c>
      <c r="J14427">
        <v>20.71</v>
      </c>
      <c r="M14427">
        <v>20.71</v>
      </c>
      <c r="N14427">
        <f t="shared" si="225"/>
        <v>0</v>
      </c>
    </row>
    <row r="14428" spans="1:14" x14ac:dyDescent="0.2">
      <c r="A14428" t="s">
        <v>14501</v>
      </c>
      <c r="B14428" t="s">
        <v>37549</v>
      </c>
      <c r="I14428" t="s">
        <v>5</v>
      </c>
      <c r="J14428">
        <v>19.7</v>
      </c>
      <c r="M14428">
        <v>19.7</v>
      </c>
      <c r="N14428">
        <f t="shared" si="225"/>
        <v>0</v>
      </c>
    </row>
    <row r="14429" spans="1:14" x14ac:dyDescent="0.2">
      <c r="A14429" t="s">
        <v>14502</v>
      </c>
      <c r="B14429" t="s">
        <v>37550</v>
      </c>
      <c r="I14429" t="s">
        <v>5</v>
      </c>
      <c r="J14429">
        <v>16.73</v>
      </c>
      <c r="M14429">
        <v>16.73</v>
      </c>
      <c r="N14429">
        <f t="shared" si="225"/>
        <v>0</v>
      </c>
    </row>
    <row r="14430" spans="1:14" x14ac:dyDescent="0.2">
      <c r="A14430" t="s">
        <v>14503</v>
      </c>
      <c r="B14430" t="s">
        <v>37550</v>
      </c>
      <c r="I14430" t="s">
        <v>5</v>
      </c>
      <c r="J14430">
        <v>16.059999999999999</v>
      </c>
      <c r="M14430">
        <v>16.059999999999999</v>
      </c>
      <c r="N14430">
        <f t="shared" si="225"/>
        <v>0</v>
      </c>
    </row>
    <row r="14431" spans="1:14" x14ac:dyDescent="0.2">
      <c r="A14431" t="s">
        <v>14504</v>
      </c>
      <c r="B14431" t="s">
        <v>37551</v>
      </c>
      <c r="I14431" t="s">
        <v>5</v>
      </c>
      <c r="J14431">
        <v>17.98</v>
      </c>
      <c r="M14431">
        <v>17.98</v>
      </c>
      <c r="N14431">
        <f t="shared" si="225"/>
        <v>0</v>
      </c>
    </row>
    <row r="14432" spans="1:14" x14ac:dyDescent="0.2">
      <c r="A14432" t="s">
        <v>14505</v>
      </c>
      <c r="B14432" t="s">
        <v>37551</v>
      </c>
      <c r="I14432" t="s">
        <v>5</v>
      </c>
      <c r="J14432">
        <v>17.14</v>
      </c>
      <c r="M14432">
        <v>17.14</v>
      </c>
      <c r="N14432">
        <f t="shared" si="225"/>
        <v>0</v>
      </c>
    </row>
    <row r="14433" spans="1:14" x14ac:dyDescent="0.2">
      <c r="A14433" t="s">
        <v>14506</v>
      </c>
      <c r="B14433" t="s">
        <v>37552</v>
      </c>
      <c r="I14433" t="s">
        <v>5</v>
      </c>
      <c r="J14433">
        <v>19.27</v>
      </c>
      <c r="M14433">
        <v>19.27</v>
      </c>
      <c r="N14433">
        <f t="shared" si="225"/>
        <v>0</v>
      </c>
    </row>
    <row r="14434" spans="1:14" x14ac:dyDescent="0.2">
      <c r="A14434" t="s">
        <v>14507</v>
      </c>
      <c r="B14434" t="s">
        <v>37552</v>
      </c>
      <c r="I14434" t="s">
        <v>5</v>
      </c>
      <c r="J14434">
        <v>18.260000000000002</v>
      </c>
      <c r="M14434">
        <v>18.260000000000002</v>
      </c>
      <c r="N14434">
        <f t="shared" si="225"/>
        <v>0</v>
      </c>
    </row>
    <row r="14435" spans="1:14" x14ac:dyDescent="0.2">
      <c r="A14435" t="s">
        <v>28135</v>
      </c>
      <c r="B14435" t="s">
        <v>37553</v>
      </c>
      <c r="I14435" t="s">
        <v>5</v>
      </c>
      <c r="J14435">
        <v>57.35</v>
      </c>
      <c r="M14435">
        <v>57.35</v>
      </c>
      <c r="N14435">
        <f t="shared" si="225"/>
        <v>0</v>
      </c>
    </row>
    <row r="14436" spans="1:14" x14ac:dyDescent="0.2">
      <c r="A14436" t="s">
        <v>28136</v>
      </c>
      <c r="B14436" t="s">
        <v>37553</v>
      </c>
      <c r="I14436" t="s">
        <v>5</v>
      </c>
      <c r="J14436">
        <v>56.19</v>
      </c>
      <c r="M14436">
        <v>56.19</v>
      </c>
      <c r="N14436">
        <f t="shared" si="225"/>
        <v>0</v>
      </c>
    </row>
    <row r="14437" spans="1:14" x14ac:dyDescent="0.2">
      <c r="A14437" t="s">
        <v>14508</v>
      </c>
      <c r="B14437" t="s">
        <v>37554</v>
      </c>
      <c r="I14437" t="s">
        <v>5</v>
      </c>
      <c r="J14437">
        <v>16.73</v>
      </c>
      <c r="M14437">
        <v>16.73</v>
      </c>
      <c r="N14437">
        <f t="shared" si="225"/>
        <v>0</v>
      </c>
    </row>
    <row r="14438" spans="1:14" x14ac:dyDescent="0.2">
      <c r="A14438" t="s">
        <v>14509</v>
      </c>
      <c r="B14438" t="s">
        <v>37554</v>
      </c>
      <c r="I14438" t="s">
        <v>5</v>
      </c>
      <c r="J14438">
        <v>16.059999999999999</v>
      </c>
      <c r="M14438">
        <v>16.059999999999999</v>
      </c>
      <c r="N14438">
        <f t="shared" si="225"/>
        <v>0</v>
      </c>
    </row>
    <row r="14439" spans="1:14" x14ac:dyDescent="0.2">
      <c r="A14439" t="s">
        <v>14510</v>
      </c>
      <c r="B14439" t="s">
        <v>37555</v>
      </c>
      <c r="I14439" t="s">
        <v>5</v>
      </c>
      <c r="J14439">
        <v>16.73</v>
      </c>
      <c r="M14439">
        <v>16.73</v>
      </c>
      <c r="N14439">
        <f t="shared" si="225"/>
        <v>0</v>
      </c>
    </row>
    <row r="14440" spans="1:14" x14ac:dyDescent="0.2">
      <c r="A14440" t="s">
        <v>14511</v>
      </c>
      <c r="B14440" t="s">
        <v>37555</v>
      </c>
      <c r="I14440" t="s">
        <v>5</v>
      </c>
      <c r="J14440">
        <v>15.89</v>
      </c>
      <c r="M14440">
        <v>15.89</v>
      </c>
      <c r="N14440">
        <f t="shared" si="225"/>
        <v>0</v>
      </c>
    </row>
    <row r="14441" spans="1:14" x14ac:dyDescent="0.2">
      <c r="A14441" t="s">
        <v>14512</v>
      </c>
      <c r="B14441" t="s">
        <v>37556</v>
      </c>
      <c r="I14441" t="s">
        <v>5</v>
      </c>
      <c r="J14441">
        <v>19.27</v>
      </c>
      <c r="M14441">
        <v>19.27</v>
      </c>
      <c r="N14441">
        <f t="shared" si="225"/>
        <v>0</v>
      </c>
    </row>
    <row r="14442" spans="1:14" x14ac:dyDescent="0.2">
      <c r="A14442" t="s">
        <v>14513</v>
      </c>
      <c r="B14442" t="s">
        <v>37556</v>
      </c>
      <c r="I14442" t="s">
        <v>5</v>
      </c>
      <c r="J14442">
        <v>18.260000000000002</v>
      </c>
      <c r="M14442">
        <v>18.260000000000002</v>
      </c>
      <c r="N14442">
        <f t="shared" si="225"/>
        <v>0</v>
      </c>
    </row>
    <row r="14443" spans="1:14" x14ac:dyDescent="0.2">
      <c r="A14443" t="s">
        <v>14514</v>
      </c>
      <c r="B14443" t="s">
        <v>37557</v>
      </c>
      <c r="I14443" t="s">
        <v>5</v>
      </c>
      <c r="J14443">
        <v>16.73</v>
      </c>
      <c r="M14443">
        <v>16.73</v>
      </c>
      <c r="N14443">
        <f t="shared" si="225"/>
        <v>0</v>
      </c>
    </row>
    <row r="14444" spans="1:14" x14ac:dyDescent="0.2">
      <c r="A14444" t="s">
        <v>14515</v>
      </c>
      <c r="B14444" t="s">
        <v>37557</v>
      </c>
      <c r="I14444" t="s">
        <v>5</v>
      </c>
      <c r="J14444">
        <v>16.059999999999999</v>
      </c>
      <c r="M14444">
        <v>16.059999999999999</v>
      </c>
      <c r="N14444">
        <f t="shared" si="225"/>
        <v>0</v>
      </c>
    </row>
    <row r="14445" spans="1:14" x14ac:dyDescent="0.2">
      <c r="A14445" t="s">
        <v>14516</v>
      </c>
      <c r="B14445" t="s">
        <v>37558</v>
      </c>
      <c r="I14445" t="s">
        <v>5</v>
      </c>
      <c r="J14445">
        <v>19.54</v>
      </c>
      <c r="M14445">
        <v>19.54</v>
      </c>
      <c r="N14445">
        <f t="shared" si="225"/>
        <v>0</v>
      </c>
    </row>
    <row r="14446" spans="1:14" x14ac:dyDescent="0.2">
      <c r="A14446" t="s">
        <v>14517</v>
      </c>
      <c r="B14446" t="s">
        <v>37558</v>
      </c>
      <c r="I14446" t="s">
        <v>5</v>
      </c>
      <c r="J14446">
        <v>18.7</v>
      </c>
      <c r="M14446">
        <v>18.7</v>
      </c>
      <c r="N14446">
        <f t="shared" si="225"/>
        <v>0</v>
      </c>
    </row>
    <row r="14447" spans="1:14" x14ac:dyDescent="0.2">
      <c r="A14447" t="s">
        <v>14518</v>
      </c>
      <c r="B14447" t="s">
        <v>37559</v>
      </c>
      <c r="I14447" t="s">
        <v>5</v>
      </c>
      <c r="J14447">
        <v>23.02</v>
      </c>
      <c r="M14447">
        <v>23.02</v>
      </c>
      <c r="N14447">
        <f t="shared" si="225"/>
        <v>0</v>
      </c>
    </row>
    <row r="14448" spans="1:14" x14ac:dyDescent="0.2">
      <c r="A14448" t="s">
        <v>14519</v>
      </c>
      <c r="B14448" t="s">
        <v>37559</v>
      </c>
      <c r="I14448" t="s">
        <v>5</v>
      </c>
      <c r="J14448">
        <v>22.01</v>
      </c>
      <c r="M14448">
        <v>22.01</v>
      </c>
      <c r="N14448">
        <f t="shared" si="225"/>
        <v>0</v>
      </c>
    </row>
    <row r="14449" spans="1:14" x14ac:dyDescent="0.2">
      <c r="A14449" t="s">
        <v>28137</v>
      </c>
      <c r="B14449" t="s">
        <v>37560</v>
      </c>
      <c r="I14449" t="s">
        <v>5</v>
      </c>
      <c r="J14449">
        <v>23.64</v>
      </c>
      <c r="M14449">
        <v>23.64</v>
      </c>
      <c r="N14449">
        <f t="shared" si="225"/>
        <v>0</v>
      </c>
    </row>
    <row r="14450" spans="1:14" x14ac:dyDescent="0.2">
      <c r="A14450" t="s">
        <v>28138</v>
      </c>
      <c r="B14450" t="s">
        <v>37560</v>
      </c>
      <c r="I14450" t="s">
        <v>5</v>
      </c>
      <c r="J14450">
        <v>22.63</v>
      </c>
      <c r="M14450">
        <v>22.63</v>
      </c>
      <c r="N14450">
        <f t="shared" si="225"/>
        <v>0</v>
      </c>
    </row>
    <row r="14451" spans="1:14" x14ac:dyDescent="0.2">
      <c r="A14451" t="s">
        <v>28139</v>
      </c>
      <c r="B14451" t="s">
        <v>37561</v>
      </c>
      <c r="I14451" t="s">
        <v>5</v>
      </c>
      <c r="J14451">
        <v>61.67</v>
      </c>
      <c r="M14451">
        <v>61.67</v>
      </c>
      <c r="N14451">
        <f t="shared" si="225"/>
        <v>0</v>
      </c>
    </row>
    <row r="14452" spans="1:14" x14ac:dyDescent="0.2">
      <c r="A14452" t="s">
        <v>28140</v>
      </c>
      <c r="B14452" t="s">
        <v>37561</v>
      </c>
      <c r="I14452" t="s">
        <v>5</v>
      </c>
      <c r="J14452">
        <v>60.34</v>
      </c>
      <c r="M14452">
        <v>60.34</v>
      </c>
      <c r="N14452">
        <f t="shared" si="225"/>
        <v>0</v>
      </c>
    </row>
    <row r="14453" spans="1:14" x14ac:dyDescent="0.2">
      <c r="A14453" t="s">
        <v>14520</v>
      </c>
      <c r="B14453" t="s">
        <v>37562</v>
      </c>
      <c r="I14453" t="s">
        <v>5</v>
      </c>
      <c r="J14453">
        <v>16.73</v>
      </c>
      <c r="M14453">
        <v>16.73</v>
      </c>
      <c r="N14453">
        <f t="shared" si="225"/>
        <v>0</v>
      </c>
    </row>
    <row r="14454" spans="1:14" x14ac:dyDescent="0.2">
      <c r="A14454" t="s">
        <v>14521</v>
      </c>
      <c r="B14454" t="s">
        <v>37562</v>
      </c>
      <c r="I14454" t="s">
        <v>5</v>
      </c>
      <c r="J14454">
        <v>16.059999999999999</v>
      </c>
      <c r="M14454">
        <v>16.059999999999999</v>
      </c>
      <c r="N14454">
        <f t="shared" si="225"/>
        <v>0</v>
      </c>
    </row>
    <row r="14455" spans="1:14" x14ac:dyDescent="0.2">
      <c r="A14455" t="s">
        <v>14522</v>
      </c>
      <c r="B14455" t="s">
        <v>37563</v>
      </c>
      <c r="I14455" t="s">
        <v>5</v>
      </c>
      <c r="J14455">
        <v>16.32</v>
      </c>
      <c r="M14455">
        <v>16.32</v>
      </c>
      <c r="N14455">
        <f t="shared" si="225"/>
        <v>0</v>
      </c>
    </row>
    <row r="14456" spans="1:14" x14ac:dyDescent="0.2">
      <c r="A14456" t="s">
        <v>14523</v>
      </c>
      <c r="B14456" t="s">
        <v>37563</v>
      </c>
      <c r="I14456" t="s">
        <v>5</v>
      </c>
      <c r="J14456">
        <v>15.48</v>
      </c>
      <c r="M14456">
        <v>15.48</v>
      </c>
      <c r="N14456">
        <f t="shared" si="225"/>
        <v>0</v>
      </c>
    </row>
    <row r="14457" spans="1:14" x14ac:dyDescent="0.2">
      <c r="A14457" t="s">
        <v>14524</v>
      </c>
      <c r="B14457" t="s">
        <v>37564</v>
      </c>
      <c r="I14457" t="s">
        <v>5</v>
      </c>
      <c r="J14457">
        <v>23.64</v>
      </c>
      <c r="M14457">
        <v>23.64</v>
      </c>
      <c r="N14457">
        <f t="shared" si="225"/>
        <v>0</v>
      </c>
    </row>
    <row r="14458" spans="1:14" x14ac:dyDescent="0.2">
      <c r="A14458" t="s">
        <v>14525</v>
      </c>
      <c r="B14458" t="s">
        <v>37564</v>
      </c>
      <c r="I14458" t="s">
        <v>5</v>
      </c>
      <c r="J14458">
        <v>22.63</v>
      </c>
      <c r="M14458">
        <v>22.63</v>
      </c>
      <c r="N14458">
        <f t="shared" si="225"/>
        <v>0</v>
      </c>
    </row>
    <row r="14459" spans="1:14" x14ac:dyDescent="0.2">
      <c r="A14459" t="s">
        <v>14526</v>
      </c>
      <c r="B14459" t="s">
        <v>37565</v>
      </c>
      <c r="I14459" t="s">
        <v>5</v>
      </c>
      <c r="J14459">
        <v>10.4</v>
      </c>
      <c r="M14459">
        <v>10.4</v>
      </c>
      <c r="N14459">
        <f t="shared" si="225"/>
        <v>0</v>
      </c>
    </row>
    <row r="14460" spans="1:14" x14ac:dyDescent="0.2">
      <c r="A14460" t="s">
        <v>14527</v>
      </c>
      <c r="B14460" t="s">
        <v>37565</v>
      </c>
      <c r="I14460" t="s">
        <v>5</v>
      </c>
      <c r="J14460">
        <v>9.73</v>
      </c>
      <c r="M14460">
        <v>9.73</v>
      </c>
      <c r="N14460">
        <f t="shared" si="225"/>
        <v>0</v>
      </c>
    </row>
    <row r="14461" spans="1:14" x14ac:dyDescent="0.2">
      <c r="A14461" t="s">
        <v>14528</v>
      </c>
      <c r="B14461" t="s">
        <v>37566</v>
      </c>
      <c r="I14461" t="s">
        <v>5</v>
      </c>
      <c r="J14461">
        <v>11.65</v>
      </c>
      <c r="M14461">
        <v>11.65</v>
      </c>
      <c r="N14461">
        <f t="shared" si="225"/>
        <v>0</v>
      </c>
    </row>
    <row r="14462" spans="1:14" x14ac:dyDescent="0.2">
      <c r="A14462" t="s">
        <v>14529</v>
      </c>
      <c r="B14462" t="s">
        <v>37566</v>
      </c>
      <c r="I14462" t="s">
        <v>5</v>
      </c>
      <c r="J14462">
        <v>10.81</v>
      </c>
      <c r="M14462">
        <v>10.81</v>
      </c>
      <c r="N14462">
        <f t="shared" si="225"/>
        <v>0</v>
      </c>
    </row>
    <row r="14463" spans="1:14" x14ac:dyDescent="0.2">
      <c r="A14463" t="s">
        <v>14530</v>
      </c>
      <c r="B14463" t="s">
        <v>37567</v>
      </c>
      <c r="I14463" t="s">
        <v>5</v>
      </c>
      <c r="J14463">
        <v>16.579999999999998</v>
      </c>
      <c r="M14463">
        <v>16.579999999999998</v>
      </c>
      <c r="N14463">
        <f t="shared" si="225"/>
        <v>0</v>
      </c>
    </row>
    <row r="14464" spans="1:14" x14ac:dyDescent="0.2">
      <c r="A14464" t="s">
        <v>14531</v>
      </c>
      <c r="B14464" t="s">
        <v>37567</v>
      </c>
      <c r="I14464" t="s">
        <v>5</v>
      </c>
      <c r="J14464">
        <v>15.57</v>
      </c>
      <c r="M14464">
        <v>15.57</v>
      </c>
      <c r="N14464">
        <f t="shared" si="225"/>
        <v>0</v>
      </c>
    </row>
    <row r="14465" spans="1:14" x14ac:dyDescent="0.2">
      <c r="A14465" t="s">
        <v>14532</v>
      </c>
      <c r="B14465" t="s">
        <v>37568</v>
      </c>
      <c r="I14465" t="s">
        <v>5</v>
      </c>
      <c r="J14465">
        <v>8.1999999999999993</v>
      </c>
      <c r="M14465">
        <v>8.1999999999999993</v>
      </c>
      <c r="N14465">
        <f t="shared" si="225"/>
        <v>0</v>
      </c>
    </row>
    <row r="14466" spans="1:14" x14ac:dyDescent="0.2">
      <c r="A14466" t="s">
        <v>14533</v>
      </c>
      <c r="B14466" t="s">
        <v>37568</v>
      </c>
      <c r="I14466" t="s">
        <v>5</v>
      </c>
      <c r="J14466">
        <v>7.51</v>
      </c>
      <c r="M14466">
        <v>7.51</v>
      </c>
      <c r="N14466">
        <f t="shared" si="225"/>
        <v>0</v>
      </c>
    </row>
    <row r="14467" spans="1:14" x14ac:dyDescent="0.2">
      <c r="A14467" t="s">
        <v>14534</v>
      </c>
      <c r="B14467" t="s">
        <v>37569</v>
      </c>
      <c r="I14467" t="s">
        <v>5</v>
      </c>
      <c r="J14467">
        <v>8.5</v>
      </c>
      <c r="M14467">
        <v>8.5</v>
      </c>
      <c r="N14467">
        <f t="shared" si="225"/>
        <v>0</v>
      </c>
    </row>
    <row r="14468" spans="1:14" x14ac:dyDescent="0.2">
      <c r="A14468" t="s">
        <v>14535</v>
      </c>
      <c r="B14468" t="s">
        <v>37569</v>
      </c>
      <c r="I14468" t="s">
        <v>5</v>
      </c>
      <c r="J14468">
        <v>7.81</v>
      </c>
      <c r="M14468">
        <v>7.81</v>
      </c>
      <c r="N14468">
        <f t="shared" ref="N14468:N14531" si="226">J14468-M14468</f>
        <v>0</v>
      </c>
    </row>
    <row r="14469" spans="1:14" x14ac:dyDescent="0.2">
      <c r="A14469" t="s">
        <v>14536</v>
      </c>
      <c r="B14469" t="s">
        <v>37570</v>
      </c>
      <c r="I14469" t="s">
        <v>5</v>
      </c>
      <c r="J14469">
        <v>9.73</v>
      </c>
      <c r="M14469">
        <v>9.73</v>
      </c>
      <c r="N14469">
        <f t="shared" si="226"/>
        <v>0</v>
      </c>
    </row>
    <row r="14470" spans="1:14" x14ac:dyDescent="0.2">
      <c r="A14470" t="s">
        <v>14537</v>
      </c>
      <c r="B14470" t="s">
        <v>37570</v>
      </c>
      <c r="I14470" t="s">
        <v>5</v>
      </c>
      <c r="J14470">
        <v>9.0399999999999991</v>
      </c>
      <c r="M14470">
        <v>9.0399999999999991</v>
      </c>
      <c r="N14470">
        <f t="shared" si="226"/>
        <v>0</v>
      </c>
    </row>
    <row r="14471" spans="1:14" x14ac:dyDescent="0.2">
      <c r="A14471" t="s">
        <v>14538</v>
      </c>
      <c r="B14471" t="s">
        <v>37571</v>
      </c>
      <c r="I14471" t="s">
        <v>5</v>
      </c>
      <c r="J14471">
        <v>41.41</v>
      </c>
      <c r="M14471">
        <v>41.41</v>
      </c>
      <c r="N14471">
        <f t="shared" si="226"/>
        <v>0</v>
      </c>
    </row>
    <row r="14472" spans="1:14" x14ac:dyDescent="0.2">
      <c r="A14472" t="s">
        <v>14539</v>
      </c>
      <c r="B14472" t="s">
        <v>37571</v>
      </c>
      <c r="I14472" t="s">
        <v>5</v>
      </c>
      <c r="J14472">
        <v>37.39</v>
      </c>
      <c r="M14472">
        <v>37.39</v>
      </c>
      <c r="N14472">
        <f t="shared" si="226"/>
        <v>0</v>
      </c>
    </row>
    <row r="14473" spans="1:14" x14ac:dyDescent="0.2">
      <c r="A14473" t="s">
        <v>14540</v>
      </c>
      <c r="B14473" t="s">
        <v>37572</v>
      </c>
      <c r="I14473" t="s">
        <v>5</v>
      </c>
      <c r="J14473">
        <v>20.04</v>
      </c>
      <c r="M14473">
        <v>20.04</v>
      </c>
      <c r="N14473">
        <f t="shared" si="226"/>
        <v>0</v>
      </c>
    </row>
    <row r="14474" spans="1:14" x14ac:dyDescent="0.2">
      <c r="A14474" t="s">
        <v>14541</v>
      </c>
      <c r="B14474" t="s">
        <v>37572</v>
      </c>
      <c r="I14474" t="s">
        <v>5</v>
      </c>
      <c r="J14474">
        <v>17.71</v>
      </c>
      <c r="M14474">
        <v>17.71</v>
      </c>
      <c r="N14474">
        <f t="shared" si="226"/>
        <v>0</v>
      </c>
    </row>
    <row r="14475" spans="1:14" x14ac:dyDescent="0.2">
      <c r="A14475" t="s">
        <v>14542</v>
      </c>
      <c r="B14475" t="s">
        <v>37573</v>
      </c>
      <c r="I14475" t="s">
        <v>5</v>
      </c>
      <c r="J14475">
        <v>74.569999999999993</v>
      </c>
      <c r="M14475">
        <v>74.569999999999993</v>
      </c>
      <c r="N14475">
        <f t="shared" si="226"/>
        <v>0</v>
      </c>
    </row>
    <row r="14476" spans="1:14" x14ac:dyDescent="0.2">
      <c r="A14476" t="s">
        <v>14543</v>
      </c>
      <c r="B14476" t="s">
        <v>37573</v>
      </c>
      <c r="I14476" t="s">
        <v>5</v>
      </c>
      <c r="J14476">
        <v>72.239999999999995</v>
      </c>
      <c r="M14476">
        <v>72.239999999999995</v>
      </c>
      <c r="N14476">
        <f t="shared" si="226"/>
        <v>0</v>
      </c>
    </row>
    <row r="14477" spans="1:14" x14ac:dyDescent="0.2">
      <c r="A14477" t="s">
        <v>14544</v>
      </c>
      <c r="B14477" t="s">
        <v>37574</v>
      </c>
      <c r="I14477" t="s">
        <v>5</v>
      </c>
      <c r="J14477">
        <v>179.87</v>
      </c>
      <c r="M14477">
        <v>179.87</v>
      </c>
      <c r="N14477">
        <f t="shared" si="226"/>
        <v>0</v>
      </c>
    </row>
    <row r="14478" spans="1:14" x14ac:dyDescent="0.2">
      <c r="A14478" t="s">
        <v>14545</v>
      </c>
      <c r="B14478" t="s">
        <v>37574</v>
      </c>
      <c r="I14478" t="s">
        <v>5</v>
      </c>
      <c r="J14478">
        <v>177.37</v>
      </c>
      <c r="M14478">
        <v>177.37</v>
      </c>
      <c r="N14478">
        <f t="shared" si="226"/>
        <v>0</v>
      </c>
    </row>
    <row r="14479" spans="1:14" x14ac:dyDescent="0.2">
      <c r="A14479" t="s">
        <v>14546</v>
      </c>
      <c r="B14479" t="s">
        <v>37575</v>
      </c>
      <c r="I14479" t="s">
        <v>5</v>
      </c>
      <c r="J14479">
        <v>294.41000000000003</v>
      </c>
      <c r="M14479">
        <v>294.41000000000003</v>
      </c>
      <c r="N14479">
        <f t="shared" si="226"/>
        <v>0</v>
      </c>
    </row>
    <row r="14480" spans="1:14" x14ac:dyDescent="0.2">
      <c r="A14480" t="s">
        <v>14547</v>
      </c>
      <c r="B14480" t="s">
        <v>37575</v>
      </c>
      <c r="I14480" t="s">
        <v>5</v>
      </c>
      <c r="J14480">
        <v>291.74</v>
      </c>
      <c r="M14480">
        <v>291.74</v>
      </c>
      <c r="N14480">
        <f t="shared" si="226"/>
        <v>0</v>
      </c>
    </row>
    <row r="14481" spans="1:14" x14ac:dyDescent="0.2">
      <c r="A14481" t="s">
        <v>14548</v>
      </c>
      <c r="B14481" t="s">
        <v>37576</v>
      </c>
      <c r="I14481" t="s">
        <v>5</v>
      </c>
      <c r="J14481">
        <v>420.45</v>
      </c>
      <c r="M14481">
        <v>420.45</v>
      </c>
      <c r="N14481">
        <f t="shared" si="226"/>
        <v>0</v>
      </c>
    </row>
    <row r="14482" spans="1:14" x14ac:dyDescent="0.2">
      <c r="A14482" t="s">
        <v>14549</v>
      </c>
      <c r="B14482" t="s">
        <v>37576</v>
      </c>
      <c r="I14482" t="s">
        <v>5</v>
      </c>
      <c r="J14482">
        <v>417.61</v>
      </c>
      <c r="M14482">
        <v>417.61</v>
      </c>
      <c r="N14482">
        <f t="shared" si="226"/>
        <v>0</v>
      </c>
    </row>
    <row r="14483" spans="1:14" x14ac:dyDescent="0.2">
      <c r="A14483" t="s">
        <v>14550</v>
      </c>
      <c r="B14483" t="s">
        <v>37577</v>
      </c>
      <c r="I14483" t="s">
        <v>5</v>
      </c>
      <c r="J14483">
        <v>854.18</v>
      </c>
      <c r="M14483">
        <v>854.18</v>
      </c>
      <c r="N14483">
        <f t="shared" si="226"/>
        <v>0</v>
      </c>
    </row>
    <row r="14484" spans="1:14" x14ac:dyDescent="0.2">
      <c r="A14484" t="s">
        <v>14551</v>
      </c>
      <c r="B14484" t="s">
        <v>37577</v>
      </c>
      <c r="I14484" t="s">
        <v>5</v>
      </c>
      <c r="J14484">
        <v>851.17</v>
      </c>
      <c r="M14484">
        <v>851.17</v>
      </c>
      <c r="N14484">
        <f t="shared" si="226"/>
        <v>0</v>
      </c>
    </row>
    <row r="14485" spans="1:14" x14ac:dyDescent="0.2">
      <c r="A14485" t="s">
        <v>14552</v>
      </c>
      <c r="B14485" t="s">
        <v>37578</v>
      </c>
      <c r="I14485" t="s">
        <v>5</v>
      </c>
      <c r="J14485">
        <v>1370</v>
      </c>
      <c r="M14485">
        <v>1370</v>
      </c>
      <c r="N14485">
        <f t="shared" si="226"/>
        <v>0</v>
      </c>
    </row>
    <row r="14486" spans="1:14" x14ac:dyDescent="0.2">
      <c r="A14486" t="s">
        <v>14553</v>
      </c>
      <c r="B14486" t="s">
        <v>37578</v>
      </c>
      <c r="I14486" t="s">
        <v>5</v>
      </c>
      <c r="J14486">
        <v>1366.67</v>
      </c>
      <c r="M14486">
        <v>1366.67</v>
      </c>
      <c r="N14486">
        <f t="shared" si="226"/>
        <v>0</v>
      </c>
    </row>
    <row r="14487" spans="1:14" x14ac:dyDescent="0.2">
      <c r="A14487" t="s">
        <v>14554</v>
      </c>
      <c r="B14487" t="s">
        <v>37579</v>
      </c>
      <c r="I14487" t="s">
        <v>5</v>
      </c>
      <c r="J14487">
        <v>2709.75</v>
      </c>
      <c r="M14487">
        <v>2709.75</v>
      </c>
      <c r="N14487">
        <f t="shared" si="226"/>
        <v>0</v>
      </c>
    </row>
    <row r="14488" spans="1:14" x14ac:dyDescent="0.2">
      <c r="A14488" t="s">
        <v>14555</v>
      </c>
      <c r="B14488" t="s">
        <v>37579</v>
      </c>
      <c r="I14488" t="s">
        <v>5</v>
      </c>
      <c r="J14488">
        <v>2706.08</v>
      </c>
      <c r="M14488">
        <v>2706.08</v>
      </c>
      <c r="N14488">
        <f t="shared" si="226"/>
        <v>0</v>
      </c>
    </row>
    <row r="14489" spans="1:14" x14ac:dyDescent="0.2">
      <c r="A14489" t="s">
        <v>14556</v>
      </c>
      <c r="B14489" t="s">
        <v>37580</v>
      </c>
      <c r="I14489" t="s">
        <v>4</v>
      </c>
      <c r="J14489">
        <v>78.09</v>
      </c>
      <c r="M14489">
        <v>78.09</v>
      </c>
      <c r="N14489">
        <f t="shared" si="226"/>
        <v>0</v>
      </c>
    </row>
    <row r="14490" spans="1:14" x14ac:dyDescent="0.2">
      <c r="A14490" t="s">
        <v>14557</v>
      </c>
      <c r="B14490" t="s">
        <v>37580</v>
      </c>
      <c r="I14490" t="s">
        <v>4</v>
      </c>
      <c r="J14490">
        <v>72.34</v>
      </c>
      <c r="M14490">
        <v>72.34</v>
      </c>
      <c r="N14490">
        <f t="shared" si="226"/>
        <v>0</v>
      </c>
    </row>
    <row r="14491" spans="1:14" x14ac:dyDescent="0.2">
      <c r="A14491" t="s">
        <v>14558</v>
      </c>
      <c r="B14491" t="s">
        <v>37581</v>
      </c>
      <c r="I14491" t="s">
        <v>5</v>
      </c>
      <c r="J14491">
        <v>43.71</v>
      </c>
      <c r="M14491">
        <v>43.71</v>
      </c>
      <c r="N14491">
        <f t="shared" si="226"/>
        <v>0</v>
      </c>
    </row>
    <row r="14492" spans="1:14" x14ac:dyDescent="0.2">
      <c r="A14492" t="s">
        <v>14559</v>
      </c>
      <c r="B14492" t="s">
        <v>37581</v>
      </c>
      <c r="I14492" t="s">
        <v>5</v>
      </c>
      <c r="J14492">
        <v>41.13</v>
      </c>
      <c r="M14492">
        <v>41.13</v>
      </c>
      <c r="N14492">
        <f t="shared" si="226"/>
        <v>0</v>
      </c>
    </row>
    <row r="14493" spans="1:14" x14ac:dyDescent="0.2">
      <c r="A14493" t="s">
        <v>14560</v>
      </c>
      <c r="B14493" t="s">
        <v>37582</v>
      </c>
      <c r="I14493" t="s">
        <v>5</v>
      </c>
      <c r="J14493">
        <v>27.54</v>
      </c>
      <c r="M14493">
        <v>27.54</v>
      </c>
      <c r="N14493">
        <f t="shared" si="226"/>
        <v>0</v>
      </c>
    </row>
    <row r="14494" spans="1:14" x14ac:dyDescent="0.2">
      <c r="A14494" t="s">
        <v>14561</v>
      </c>
      <c r="B14494" t="s">
        <v>37582</v>
      </c>
      <c r="I14494" t="s">
        <v>5</v>
      </c>
      <c r="J14494">
        <v>24.67</v>
      </c>
      <c r="M14494">
        <v>24.67</v>
      </c>
      <c r="N14494">
        <f t="shared" si="226"/>
        <v>0</v>
      </c>
    </row>
    <row r="14495" spans="1:14" x14ac:dyDescent="0.2">
      <c r="A14495" t="s">
        <v>14562</v>
      </c>
      <c r="B14495" t="s">
        <v>37583</v>
      </c>
      <c r="I14495" t="s">
        <v>5</v>
      </c>
      <c r="J14495">
        <v>29.73</v>
      </c>
      <c r="M14495">
        <v>29.73</v>
      </c>
      <c r="N14495">
        <f t="shared" si="226"/>
        <v>0</v>
      </c>
    </row>
    <row r="14496" spans="1:14" x14ac:dyDescent="0.2">
      <c r="A14496" t="s">
        <v>14563</v>
      </c>
      <c r="B14496" t="s">
        <v>37583</v>
      </c>
      <c r="I14496" t="s">
        <v>5</v>
      </c>
      <c r="J14496">
        <v>26.86</v>
      </c>
      <c r="M14496">
        <v>26.86</v>
      </c>
      <c r="N14496">
        <f t="shared" si="226"/>
        <v>0</v>
      </c>
    </row>
    <row r="14497" spans="1:14" x14ac:dyDescent="0.2">
      <c r="A14497" t="s">
        <v>14564</v>
      </c>
      <c r="B14497" t="s">
        <v>37584</v>
      </c>
      <c r="I14497" t="s">
        <v>5</v>
      </c>
      <c r="J14497">
        <v>44.43</v>
      </c>
      <c r="M14497">
        <v>44.43</v>
      </c>
      <c r="N14497">
        <f t="shared" si="226"/>
        <v>0</v>
      </c>
    </row>
    <row r="14498" spans="1:14" x14ac:dyDescent="0.2">
      <c r="A14498" t="s">
        <v>14565</v>
      </c>
      <c r="B14498" t="s">
        <v>37584</v>
      </c>
      <c r="I14498" t="s">
        <v>5</v>
      </c>
      <c r="J14498">
        <v>41.39</v>
      </c>
      <c r="M14498">
        <v>41.39</v>
      </c>
      <c r="N14498">
        <f t="shared" si="226"/>
        <v>0</v>
      </c>
    </row>
    <row r="14499" spans="1:14" x14ac:dyDescent="0.2">
      <c r="A14499" t="s">
        <v>14566</v>
      </c>
      <c r="B14499" t="s">
        <v>37585</v>
      </c>
      <c r="I14499" t="s">
        <v>5</v>
      </c>
      <c r="J14499">
        <v>64.11</v>
      </c>
      <c r="M14499">
        <v>64.11</v>
      </c>
      <c r="N14499">
        <f t="shared" si="226"/>
        <v>0</v>
      </c>
    </row>
    <row r="14500" spans="1:14" x14ac:dyDescent="0.2">
      <c r="A14500" t="s">
        <v>14567</v>
      </c>
      <c r="B14500" t="s">
        <v>37585</v>
      </c>
      <c r="I14500" t="s">
        <v>5</v>
      </c>
      <c r="J14500">
        <v>61.07</v>
      </c>
      <c r="M14500">
        <v>61.07</v>
      </c>
      <c r="N14500">
        <f t="shared" si="226"/>
        <v>0</v>
      </c>
    </row>
    <row r="14501" spans="1:14" x14ac:dyDescent="0.2">
      <c r="A14501" t="s">
        <v>14568</v>
      </c>
      <c r="B14501" t="s">
        <v>37586</v>
      </c>
      <c r="I14501" t="s">
        <v>5</v>
      </c>
      <c r="J14501">
        <v>73.569999999999993</v>
      </c>
      <c r="M14501">
        <v>73.569999999999993</v>
      </c>
      <c r="N14501">
        <f t="shared" si="226"/>
        <v>0</v>
      </c>
    </row>
    <row r="14502" spans="1:14" x14ac:dyDescent="0.2">
      <c r="A14502" t="s">
        <v>14569</v>
      </c>
      <c r="B14502" t="s">
        <v>37586</v>
      </c>
      <c r="I14502" t="s">
        <v>5</v>
      </c>
      <c r="J14502">
        <v>70.53</v>
      </c>
      <c r="M14502">
        <v>70.53</v>
      </c>
      <c r="N14502">
        <f t="shared" si="226"/>
        <v>0</v>
      </c>
    </row>
    <row r="14503" spans="1:14" x14ac:dyDescent="0.2">
      <c r="A14503" t="s">
        <v>14570</v>
      </c>
      <c r="B14503" t="s">
        <v>37587</v>
      </c>
      <c r="I14503" t="s">
        <v>5</v>
      </c>
      <c r="J14503">
        <v>78.739999999999995</v>
      </c>
      <c r="M14503">
        <v>78.739999999999995</v>
      </c>
      <c r="N14503">
        <f t="shared" si="226"/>
        <v>0</v>
      </c>
    </row>
    <row r="14504" spans="1:14" x14ac:dyDescent="0.2">
      <c r="A14504" t="s">
        <v>14571</v>
      </c>
      <c r="B14504" t="s">
        <v>37587</v>
      </c>
      <c r="I14504" t="s">
        <v>5</v>
      </c>
      <c r="J14504">
        <v>75.569999999999993</v>
      </c>
      <c r="M14504">
        <v>75.569999999999993</v>
      </c>
      <c r="N14504">
        <f t="shared" si="226"/>
        <v>0</v>
      </c>
    </row>
    <row r="14505" spans="1:14" x14ac:dyDescent="0.2">
      <c r="A14505" t="s">
        <v>14572</v>
      </c>
      <c r="B14505" t="s">
        <v>37588</v>
      </c>
      <c r="I14505" t="s">
        <v>5</v>
      </c>
      <c r="J14505">
        <v>81.62</v>
      </c>
      <c r="M14505">
        <v>81.62</v>
      </c>
      <c r="N14505">
        <f t="shared" si="226"/>
        <v>0</v>
      </c>
    </row>
    <row r="14506" spans="1:14" x14ac:dyDescent="0.2">
      <c r="A14506" t="s">
        <v>14573</v>
      </c>
      <c r="B14506" t="s">
        <v>37588</v>
      </c>
      <c r="I14506" t="s">
        <v>5</v>
      </c>
      <c r="J14506">
        <v>78.459999999999994</v>
      </c>
      <c r="M14506">
        <v>78.459999999999994</v>
      </c>
      <c r="N14506">
        <f t="shared" si="226"/>
        <v>0</v>
      </c>
    </row>
    <row r="14507" spans="1:14" x14ac:dyDescent="0.2">
      <c r="A14507" t="s">
        <v>28141</v>
      </c>
      <c r="B14507" t="s">
        <v>37589</v>
      </c>
      <c r="I14507" t="s">
        <v>5</v>
      </c>
      <c r="J14507">
        <v>42.27</v>
      </c>
      <c r="M14507">
        <v>42.27</v>
      </c>
      <c r="N14507">
        <f t="shared" si="226"/>
        <v>0</v>
      </c>
    </row>
    <row r="14508" spans="1:14" x14ac:dyDescent="0.2">
      <c r="A14508" t="s">
        <v>28142</v>
      </c>
      <c r="B14508" t="s">
        <v>37589</v>
      </c>
      <c r="I14508" t="s">
        <v>5</v>
      </c>
      <c r="J14508">
        <v>37.630000000000003</v>
      </c>
      <c r="M14508">
        <v>37.630000000000003</v>
      </c>
      <c r="N14508">
        <f t="shared" si="226"/>
        <v>0</v>
      </c>
    </row>
    <row r="14509" spans="1:14" x14ac:dyDescent="0.2">
      <c r="A14509" t="s">
        <v>28143</v>
      </c>
      <c r="B14509" t="s">
        <v>37590</v>
      </c>
      <c r="I14509" t="s">
        <v>5</v>
      </c>
      <c r="J14509">
        <v>43.34</v>
      </c>
      <c r="M14509">
        <v>43.34</v>
      </c>
      <c r="N14509">
        <f t="shared" si="226"/>
        <v>0</v>
      </c>
    </row>
    <row r="14510" spans="1:14" x14ac:dyDescent="0.2">
      <c r="A14510" t="s">
        <v>28144</v>
      </c>
      <c r="B14510" t="s">
        <v>37590</v>
      </c>
      <c r="I14510" t="s">
        <v>5</v>
      </c>
      <c r="J14510">
        <v>38.68</v>
      </c>
      <c r="M14510">
        <v>38.68</v>
      </c>
      <c r="N14510">
        <f t="shared" si="226"/>
        <v>0</v>
      </c>
    </row>
    <row r="14511" spans="1:14" x14ac:dyDescent="0.2">
      <c r="A14511" t="s">
        <v>28145</v>
      </c>
      <c r="B14511" t="s">
        <v>37591</v>
      </c>
      <c r="I14511" t="s">
        <v>5</v>
      </c>
      <c r="J14511">
        <v>50.84</v>
      </c>
      <c r="M14511">
        <v>50.84</v>
      </c>
      <c r="N14511">
        <f t="shared" si="226"/>
        <v>0</v>
      </c>
    </row>
    <row r="14512" spans="1:14" x14ac:dyDescent="0.2">
      <c r="A14512" t="s">
        <v>28146</v>
      </c>
      <c r="B14512" t="s">
        <v>37591</v>
      </c>
      <c r="I14512" t="s">
        <v>5</v>
      </c>
      <c r="J14512">
        <v>45.69</v>
      </c>
      <c r="M14512">
        <v>45.69</v>
      </c>
      <c r="N14512">
        <f t="shared" si="226"/>
        <v>0</v>
      </c>
    </row>
    <row r="14513" spans="1:14" x14ac:dyDescent="0.2">
      <c r="A14513" t="s">
        <v>28147</v>
      </c>
      <c r="B14513" t="s">
        <v>37592</v>
      </c>
      <c r="I14513" t="s">
        <v>5</v>
      </c>
      <c r="J14513">
        <v>55.97</v>
      </c>
      <c r="M14513">
        <v>55.97</v>
      </c>
      <c r="N14513">
        <f t="shared" si="226"/>
        <v>0</v>
      </c>
    </row>
    <row r="14514" spans="1:14" x14ac:dyDescent="0.2">
      <c r="A14514" t="s">
        <v>28148</v>
      </c>
      <c r="B14514" t="s">
        <v>37592</v>
      </c>
      <c r="I14514" t="s">
        <v>5</v>
      </c>
      <c r="J14514">
        <v>50.79</v>
      </c>
      <c r="M14514">
        <v>50.79</v>
      </c>
      <c r="N14514">
        <f t="shared" si="226"/>
        <v>0</v>
      </c>
    </row>
    <row r="14515" spans="1:14" x14ac:dyDescent="0.2">
      <c r="A14515" t="s">
        <v>28149</v>
      </c>
      <c r="B14515" t="s">
        <v>37593</v>
      </c>
      <c r="I14515" t="s">
        <v>5</v>
      </c>
      <c r="J14515">
        <v>73.2</v>
      </c>
      <c r="M14515">
        <v>73.2</v>
      </c>
      <c r="N14515">
        <f t="shared" si="226"/>
        <v>0</v>
      </c>
    </row>
    <row r="14516" spans="1:14" x14ac:dyDescent="0.2">
      <c r="A14516" t="s">
        <v>28150</v>
      </c>
      <c r="B14516" t="s">
        <v>37593</v>
      </c>
      <c r="I14516" t="s">
        <v>5</v>
      </c>
      <c r="J14516">
        <v>67.98</v>
      </c>
      <c r="M14516">
        <v>67.98</v>
      </c>
      <c r="N14516">
        <f t="shared" si="226"/>
        <v>0</v>
      </c>
    </row>
    <row r="14517" spans="1:14" x14ac:dyDescent="0.2">
      <c r="A14517" t="s">
        <v>28151</v>
      </c>
      <c r="B14517" t="s">
        <v>37594</v>
      </c>
      <c r="I14517" t="s">
        <v>5</v>
      </c>
      <c r="J14517">
        <v>105.84</v>
      </c>
      <c r="M14517">
        <v>105.84</v>
      </c>
      <c r="N14517">
        <f t="shared" si="226"/>
        <v>0</v>
      </c>
    </row>
    <row r="14518" spans="1:14" x14ac:dyDescent="0.2">
      <c r="A14518" t="s">
        <v>28152</v>
      </c>
      <c r="B14518" t="s">
        <v>37594</v>
      </c>
      <c r="I14518" t="s">
        <v>5</v>
      </c>
      <c r="J14518">
        <v>100.02</v>
      </c>
      <c r="M14518">
        <v>100.02</v>
      </c>
      <c r="N14518">
        <f t="shared" si="226"/>
        <v>0</v>
      </c>
    </row>
    <row r="14519" spans="1:14" x14ac:dyDescent="0.2">
      <c r="A14519" t="s">
        <v>28153</v>
      </c>
      <c r="B14519" t="s">
        <v>37595</v>
      </c>
      <c r="I14519" t="s">
        <v>5</v>
      </c>
      <c r="J14519">
        <v>129.55000000000001</v>
      </c>
      <c r="M14519">
        <v>129.55000000000001</v>
      </c>
      <c r="N14519">
        <f t="shared" si="226"/>
        <v>0</v>
      </c>
    </row>
    <row r="14520" spans="1:14" x14ac:dyDescent="0.2">
      <c r="A14520" t="s">
        <v>28154</v>
      </c>
      <c r="B14520" t="s">
        <v>37595</v>
      </c>
      <c r="I14520" t="s">
        <v>5</v>
      </c>
      <c r="J14520">
        <v>123.61</v>
      </c>
      <c r="M14520">
        <v>123.61</v>
      </c>
      <c r="N14520">
        <f t="shared" si="226"/>
        <v>0</v>
      </c>
    </row>
    <row r="14521" spans="1:14" x14ac:dyDescent="0.2">
      <c r="A14521" t="s">
        <v>14574</v>
      </c>
      <c r="B14521" t="s">
        <v>37596</v>
      </c>
      <c r="I14521" t="s">
        <v>5</v>
      </c>
      <c r="J14521">
        <v>111.84</v>
      </c>
      <c r="M14521">
        <v>111.84</v>
      </c>
      <c r="N14521">
        <f t="shared" si="226"/>
        <v>0</v>
      </c>
    </row>
    <row r="14522" spans="1:14" x14ac:dyDescent="0.2">
      <c r="A14522" t="s">
        <v>14575</v>
      </c>
      <c r="B14522" t="s">
        <v>37596</v>
      </c>
      <c r="I14522" t="s">
        <v>5</v>
      </c>
      <c r="J14522">
        <v>106.09</v>
      </c>
      <c r="M14522">
        <v>106.09</v>
      </c>
      <c r="N14522">
        <f t="shared" si="226"/>
        <v>0</v>
      </c>
    </row>
    <row r="14523" spans="1:14" x14ac:dyDescent="0.2">
      <c r="A14523" t="s">
        <v>14576</v>
      </c>
      <c r="B14523" t="s">
        <v>37597</v>
      </c>
      <c r="I14523" t="s">
        <v>5</v>
      </c>
      <c r="J14523">
        <v>119.61</v>
      </c>
      <c r="M14523">
        <v>119.61</v>
      </c>
      <c r="N14523">
        <f t="shared" si="226"/>
        <v>0</v>
      </c>
    </row>
    <row r="14524" spans="1:14" x14ac:dyDescent="0.2">
      <c r="A14524" t="s">
        <v>14577</v>
      </c>
      <c r="B14524" t="s">
        <v>37597</v>
      </c>
      <c r="I14524" t="s">
        <v>5</v>
      </c>
      <c r="J14524">
        <v>113.86</v>
      </c>
      <c r="M14524">
        <v>113.86</v>
      </c>
      <c r="N14524">
        <f t="shared" si="226"/>
        <v>0</v>
      </c>
    </row>
    <row r="14525" spans="1:14" x14ac:dyDescent="0.2">
      <c r="A14525" t="s">
        <v>14578</v>
      </c>
      <c r="B14525" t="s">
        <v>37598</v>
      </c>
      <c r="I14525" t="s">
        <v>5</v>
      </c>
      <c r="J14525">
        <v>134.35</v>
      </c>
      <c r="M14525">
        <v>134.35</v>
      </c>
      <c r="N14525">
        <f t="shared" si="226"/>
        <v>0</v>
      </c>
    </row>
    <row r="14526" spans="1:14" x14ac:dyDescent="0.2">
      <c r="A14526" t="s">
        <v>14579</v>
      </c>
      <c r="B14526" t="s">
        <v>37598</v>
      </c>
      <c r="I14526" t="s">
        <v>5</v>
      </c>
      <c r="J14526">
        <v>128.6</v>
      </c>
      <c r="M14526">
        <v>128.6</v>
      </c>
      <c r="N14526">
        <f t="shared" si="226"/>
        <v>0</v>
      </c>
    </row>
    <row r="14527" spans="1:14" x14ac:dyDescent="0.2">
      <c r="A14527" t="s">
        <v>14580</v>
      </c>
      <c r="B14527" t="s">
        <v>37599</v>
      </c>
      <c r="I14527" t="s">
        <v>5</v>
      </c>
      <c r="J14527">
        <v>161.59</v>
      </c>
      <c r="M14527">
        <v>161.59</v>
      </c>
      <c r="N14527">
        <f t="shared" si="226"/>
        <v>0</v>
      </c>
    </row>
    <row r="14528" spans="1:14" x14ac:dyDescent="0.2">
      <c r="A14528" t="s">
        <v>14581</v>
      </c>
      <c r="B14528" t="s">
        <v>37599</v>
      </c>
      <c r="I14528" t="s">
        <v>5</v>
      </c>
      <c r="J14528">
        <v>155.84</v>
      </c>
      <c r="M14528">
        <v>155.84</v>
      </c>
      <c r="N14528">
        <f t="shared" si="226"/>
        <v>0</v>
      </c>
    </row>
    <row r="14529" spans="1:14" x14ac:dyDescent="0.2">
      <c r="A14529" t="s">
        <v>14582</v>
      </c>
      <c r="B14529" t="s">
        <v>37600</v>
      </c>
      <c r="I14529" t="s">
        <v>4</v>
      </c>
      <c r="J14529">
        <v>79.14</v>
      </c>
      <c r="M14529">
        <v>79.14</v>
      </c>
      <c r="N14529">
        <f t="shared" si="226"/>
        <v>0</v>
      </c>
    </row>
    <row r="14530" spans="1:14" x14ac:dyDescent="0.2">
      <c r="A14530" t="s">
        <v>14583</v>
      </c>
      <c r="B14530" t="s">
        <v>37600</v>
      </c>
      <c r="I14530" t="s">
        <v>4</v>
      </c>
      <c r="J14530">
        <v>73.39</v>
      </c>
      <c r="M14530">
        <v>73.39</v>
      </c>
      <c r="N14530">
        <f t="shared" si="226"/>
        <v>0</v>
      </c>
    </row>
    <row r="14531" spans="1:14" x14ac:dyDescent="0.2">
      <c r="A14531" t="s">
        <v>14584</v>
      </c>
      <c r="B14531" t="s">
        <v>37601</v>
      </c>
      <c r="I14531" t="s">
        <v>4</v>
      </c>
      <c r="J14531">
        <v>85.68</v>
      </c>
      <c r="M14531">
        <v>85.68</v>
      </c>
      <c r="N14531">
        <f t="shared" si="226"/>
        <v>0</v>
      </c>
    </row>
    <row r="14532" spans="1:14" x14ac:dyDescent="0.2">
      <c r="A14532" t="s">
        <v>14585</v>
      </c>
      <c r="B14532" t="s">
        <v>37601</v>
      </c>
      <c r="I14532" t="s">
        <v>4</v>
      </c>
      <c r="J14532">
        <v>79.930000000000007</v>
      </c>
      <c r="M14532">
        <v>79.930000000000007</v>
      </c>
      <c r="N14532">
        <f t="shared" ref="N14532:N14595" si="227">J14532-M14532</f>
        <v>0</v>
      </c>
    </row>
    <row r="14533" spans="1:14" x14ac:dyDescent="0.2">
      <c r="A14533" t="s">
        <v>14586</v>
      </c>
      <c r="B14533" t="s">
        <v>37602</v>
      </c>
      <c r="I14533" t="s">
        <v>4</v>
      </c>
      <c r="J14533">
        <v>92.17</v>
      </c>
      <c r="M14533">
        <v>92.17</v>
      </c>
      <c r="N14533">
        <f t="shared" si="227"/>
        <v>0</v>
      </c>
    </row>
    <row r="14534" spans="1:14" x14ac:dyDescent="0.2">
      <c r="A14534" t="s">
        <v>14587</v>
      </c>
      <c r="B14534" t="s">
        <v>37602</v>
      </c>
      <c r="I14534" t="s">
        <v>4</v>
      </c>
      <c r="J14534">
        <v>86.43</v>
      </c>
      <c r="M14534">
        <v>86.43</v>
      </c>
      <c r="N14534">
        <f t="shared" si="227"/>
        <v>0</v>
      </c>
    </row>
    <row r="14535" spans="1:14" x14ac:dyDescent="0.2">
      <c r="A14535" t="s">
        <v>14588</v>
      </c>
      <c r="B14535" t="s">
        <v>37603</v>
      </c>
      <c r="I14535" t="s">
        <v>4</v>
      </c>
      <c r="J14535">
        <v>98.88</v>
      </c>
      <c r="M14535">
        <v>98.88</v>
      </c>
      <c r="N14535">
        <f t="shared" si="227"/>
        <v>0</v>
      </c>
    </row>
    <row r="14536" spans="1:14" x14ac:dyDescent="0.2">
      <c r="A14536" t="s">
        <v>14589</v>
      </c>
      <c r="B14536" t="s">
        <v>37603</v>
      </c>
      <c r="I14536" t="s">
        <v>4</v>
      </c>
      <c r="J14536">
        <v>93.13</v>
      </c>
      <c r="M14536">
        <v>93.13</v>
      </c>
      <c r="N14536">
        <f t="shared" si="227"/>
        <v>0</v>
      </c>
    </row>
    <row r="14537" spans="1:14" x14ac:dyDescent="0.2">
      <c r="A14537" t="s">
        <v>14590</v>
      </c>
      <c r="B14537" t="s">
        <v>37604</v>
      </c>
      <c r="I14537" t="s">
        <v>4</v>
      </c>
      <c r="J14537">
        <v>120.03</v>
      </c>
      <c r="M14537">
        <v>120.03</v>
      </c>
      <c r="N14537">
        <f t="shared" si="227"/>
        <v>0</v>
      </c>
    </row>
    <row r="14538" spans="1:14" x14ac:dyDescent="0.2">
      <c r="A14538" t="s">
        <v>14591</v>
      </c>
      <c r="B14538" t="s">
        <v>37604</v>
      </c>
      <c r="I14538" t="s">
        <v>4</v>
      </c>
      <c r="J14538">
        <v>114.28</v>
      </c>
      <c r="M14538">
        <v>114.28</v>
      </c>
      <c r="N14538">
        <f t="shared" si="227"/>
        <v>0</v>
      </c>
    </row>
    <row r="14539" spans="1:14" x14ac:dyDescent="0.2">
      <c r="A14539" t="s">
        <v>14592</v>
      </c>
      <c r="B14539" t="s">
        <v>37605</v>
      </c>
      <c r="I14539" t="s">
        <v>4</v>
      </c>
      <c r="J14539">
        <v>151.41</v>
      </c>
      <c r="M14539">
        <v>151.41</v>
      </c>
      <c r="N14539">
        <f t="shared" si="227"/>
        <v>0</v>
      </c>
    </row>
    <row r="14540" spans="1:14" x14ac:dyDescent="0.2">
      <c r="A14540" t="s">
        <v>14593</v>
      </c>
      <c r="B14540" t="s">
        <v>37605</v>
      </c>
      <c r="I14540" t="s">
        <v>4</v>
      </c>
      <c r="J14540">
        <v>145.66</v>
      </c>
      <c r="M14540">
        <v>145.66</v>
      </c>
      <c r="N14540">
        <f t="shared" si="227"/>
        <v>0</v>
      </c>
    </row>
    <row r="14541" spans="1:14" x14ac:dyDescent="0.2">
      <c r="A14541" t="s">
        <v>14594</v>
      </c>
      <c r="B14541" t="s">
        <v>37606</v>
      </c>
      <c r="I14541" t="s">
        <v>4</v>
      </c>
      <c r="J14541">
        <v>92.19</v>
      </c>
      <c r="M14541">
        <v>92.19</v>
      </c>
      <c r="N14541">
        <f t="shared" si="227"/>
        <v>0</v>
      </c>
    </row>
    <row r="14542" spans="1:14" x14ac:dyDescent="0.2">
      <c r="A14542" t="s">
        <v>14595</v>
      </c>
      <c r="B14542" t="s">
        <v>37606</v>
      </c>
      <c r="I14542" t="s">
        <v>4</v>
      </c>
      <c r="J14542">
        <v>86.44</v>
      </c>
      <c r="M14542">
        <v>86.44</v>
      </c>
      <c r="N14542">
        <f t="shared" si="227"/>
        <v>0</v>
      </c>
    </row>
    <row r="14543" spans="1:14" x14ac:dyDescent="0.2">
      <c r="A14543" t="s">
        <v>14596</v>
      </c>
      <c r="B14543" t="s">
        <v>37607</v>
      </c>
      <c r="I14543" t="s">
        <v>4</v>
      </c>
      <c r="J14543">
        <v>98.78</v>
      </c>
      <c r="M14543">
        <v>98.78</v>
      </c>
      <c r="N14543">
        <f t="shared" si="227"/>
        <v>0</v>
      </c>
    </row>
    <row r="14544" spans="1:14" x14ac:dyDescent="0.2">
      <c r="A14544" t="s">
        <v>14597</v>
      </c>
      <c r="B14544" t="s">
        <v>37607</v>
      </c>
      <c r="I14544" t="s">
        <v>4</v>
      </c>
      <c r="J14544">
        <v>93.04</v>
      </c>
      <c r="M14544">
        <v>93.04</v>
      </c>
      <c r="N14544">
        <f t="shared" si="227"/>
        <v>0</v>
      </c>
    </row>
    <row r="14545" spans="1:14" x14ac:dyDescent="0.2">
      <c r="A14545" t="s">
        <v>14598</v>
      </c>
      <c r="B14545" t="s">
        <v>37608</v>
      </c>
      <c r="I14545" t="s">
        <v>4</v>
      </c>
      <c r="J14545">
        <v>105.41</v>
      </c>
      <c r="M14545">
        <v>105.41</v>
      </c>
      <c r="N14545">
        <f t="shared" si="227"/>
        <v>0</v>
      </c>
    </row>
    <row r="14546" spans="1:14" x14ac:dyDescent="0.2">
      <c r="A14546" t="s">
        <v>14599</v>
      </c>
      <c r="B14546" t="s">
        <v>37608</v>
      </c>
      <c r="I14546" t="s">
        <v>4</v>
      </c>
      <c r="J14546">
        <v>99.66</v>
      </c>
      <c r="M14546">
        <v>99.66</v>
      </c>
      <c r="N14546">
        <f t="shared" si="227"/>
        <v>0</v>
      </c>
    </row>
    <row r="14547" spans="1:14" x14ac:dyDescent="0.2">
      <c r="A14547" t="s">
        <v>14600</v>
      </c>
      <c r="B14547" t="s">
        <v>37609</v>
      </c>
      <c r="I14547" t="s">
        <v>4</v>
      </c>
      <c r="J14547">
        <v>129.38999999999999</v>
      </c>
      <c r="M14547">
        <v>129.38999999999999</v>
      </c>
      <c r="N14547">
        <f t="shared" si="227"/>
        <v>0</v>
      </c>
    </row>
    <row r="14548" spans="1:14" x14ac:dyDescent="0.2">
      <c r="A14548" t="s">
        <v>14601</v>
      </c>
      <c r="B14548" t="s">
        <v>37609</v>
      </c>
      <c r="I14548" t="s">
        <v>4</v>
      </c>
      <c r="J14548">
        <v>123.64</v>
      </c>
      <c r="M14548">
        <v>123.64</v>
      </c>
      <c r="N14548">
        <f t="shared" si="227"/>
        <v>0</v>
      </c>
    </row>
    <row r="14549" spans="1:14" x14ac:dyDescent="0.2">
      <c r="A14549" t="s">
        <v>14602</v>
      </c>
      <c r="B14549" t="s">
        <v>37610</v>
      </c>
      <c r="I14549" t="s">
        <v>4</v>
      </c>
      <c r="J14549">
        <v>160.44999999999999</v>
      </c>
      <c r="M14549">
        <v>160.44999999999999</v>
      </c>
      <c r="N14549">
        <f t="shared" si="227"/>
        <v>0</v>
      </c>
    </row>
    <row r="14550" spans="1:14" x14ac:dyDescent="0.2">
      <c r="A14550" t="s">
        <v>14603</v>
      </c>
      <c r="B14550" t="s">
        <v>37610</v>
      </c>
      <c r="I14550" t="s">
        <v>4</v>
      </c>
      <c r="J14550">
        <v>154.71</v>
      </c>
      <c r="M14550">
        <v>154.71</v>
      </c>
      <c r="N14550">
        <f t="shared" si="227"/>
        <v>0</v>
      </c>
    </row>
    <row r="14551" spans="1:14" x14ac:dyDescent="0.2">
      <c r="A14551" t="s">
        <v>14604</v>
      </c>
      <c r="B14551" t="s">
        <v>37611</v>
      </c>
      <c r="I14551" t="s">
        <v>4</v>
      </c>
      <c r="J14551">
        <v>104.6</v>
      </c>
      <c r="M14551">
        <v>104.6</v>
      </c>
      <c r="N14551">
        <f t="shared" si="227"/>
        <v>0</v>
      </c>
    </row>
    <row r="14552" spans="1:14" x14ac:dyDescent="0.2">
      <c r="A14552" t="s">
        <v>14605</v>
      </c>
      <c r="B14552" t="s">
        <v>37611</v>
      </c>
      <c r="I14552" t="s">
        <v>4</v>
      </c>
      <c r="J14552">
        <v>98.85</v>
      </c>
      <c r="M14552">
        <v>98.85</v>
      </c>
      <c r="N14552">
        <f t="shared" si="227"/>
        <v>0</v>
      </c>
    </row>
    <row r="14553" spans="1:14" x14ac:dyDescent="0.2">
      <c r="A14553" t="s">
        <v>14606</v>
      </c>
      <c r="B14553" t="s">
        <v>37612</v>
      </c>
      <c r="I14553" t="s">
        <v>4</v>
      </c>
      <c r="J14553">
        <v>104.12</v>
      </c>
      <c r="M14553">
        <v>104.12</v>
      </c>
      <c r="N14553">
        <f t="shared" si="227"/>
        <v>0</v>
      </c>
    </row>
    <row r="14554" spans="1:14" x14ac:dyDescent="0.2">
      <c r="A14554" t="s">
        <v>14607</v>
      </c>
      <c r="B14554" t="s">
        <v>37612</v>
      </c>
      <c r="I14554" t="s">
        <v>4</v>
      </c>
      <c r="J14554">
        <v>98.37</v>
      </c>
      <c r="M14554">
        <v>98.37</v>
      </c>
      <c r="N14554">
        <f t="shared" si="227"/>
        <v>0</v>
      </c>
    </row>
    <row r="14555" spans="1:14" x14ac:dyDescent="0.2">
      <c r="A14555" t="s">
        <v>14608</v>
      </c>
      <c r="B14555" t="s">
        <v>37613</v>
      </c>
      <c r="I14555" t="s">
        <v>4</v>
      </c>
      <c r="J14555">
        <v>111.97</v>
      </c>
      <c r="M14555">
        <v>111.97</v>
      </c>
      <c r="N14555">
        <f t="shared" si="227"/>
        <v>0</v>
      </c>
    </row>
    <row r="14556" spans="1:14" x14ac:dyDescent="0.2">
      <c r="A14556" t="s">
        <v>14609</v>
      </c>
      <c r="B14556" t="s">
        <v>37613</v>
      </c>
      <c r="I14556" t="s">
        <v>4</v>
      </c>
      <c r="J14556">
        <v>106.22</v>
      </c>
      <c r="M14556">
        <v>106.22</v>
      </c>
      <c r="N14556">
        <f t="shared" si="227"/>
        <v>0</v>
      </c>
    </row>
    <row r="14557" spans="1:14" x14ac:dyDescent="0.2">
      <c r="A14557" t="s">
        <v>14610</v>
      </c>
      <c r="B14557" t="s">
        <v>37614</v>
      </c>
      <c r="I14557" t="s">
        <v>4</v>
      </c>
      <c r="J14557">
        <v>149.38999999999999</v>
      </c>
      <c r="M14557">
        <v>149.38999999999999</v>
      </c>
      <c r="N14557">
        <f t="shared" si="227"/>
        <v>0</v>
      </c>
    </row>
    <row r="14558" spans="1:14" x14ac:dyDescent="0.2">
      <c r="A14558" t="s">
        <v>14611</v>
      </c>
      <c r="B14558" t="s">
        <v>37614</v>
      </c>
      <c r="I14558" t="s">
        <v>4</v>
      </c>
      <c r="J14558">
        <v>143.63999999999999</v>
      </c>
      <c r="M14558">
        <v>143.63999999999999</v>
      </c>
      <c r="N14558">
        <f t="shared" si="227"/>
        <v>0</v>
      </c>
    </row>
    <row r="14559" spans="1:14" x14ac:dyDescent="0.2">
      <c r="A14559" t="s">
        <v>14612</v>
      </c>
      <c r="B14559" t="s">
        <v>37615</v>
      </c>
      <c r="I14559" t="s">
        <v>4</v>
      </c>
      <c r="J14559">
        <v>169.39</v>
      </c>
      <c r="M14559">
        <v>169.39</v>
      </c>
      <c r="N14559">
        <f t="shared" si="227"/>
        <v>0</v>
      </c>
    </row>
    <row r="14560" spans="1:14" x14ac:dyDescent="0.2">
      <c r="A14560" t="s">
        <v>14613</v>
      </c>
      <c r="B14560" t="s">
        <v>37615</v>
      </c>
      <c r="I14560" t="s">
        <v>4</v>
      </c>
      <c r="J14560">
        <v>163.63999999999999</v>
      </c>
      <c r="M14560">
        <v>163.63999999999999</v>
      </c>
      <c r="N14560">
        <f t="shared" si="227"/>
        <v>0</v>
      </c>
    </row>
    <row r="14561" spans="1:14" x14ac:dyDescent="0.2">
      <c r="A14561" t="s">
        <v>14614</v>
      </c>
      <c r="B14561" t="s">
        <v>37616</v>
      </c>
      <c r="I14561" t="s">
        <v>4</v>
      </c>
      <c r="J14561">
        <v>58.34</v>
      </c>
      <c r="M14561">
        <v>58.34</v>
      </c>
      <c r="N14561">
        <f t="shared" si="227"/>
        <v>0</v>
      </c>
    </row>
    <row r="14562" spans="1:14" x14ac:dyDescent="0.2">
      <c r="A14562" t="s">
        <v>14615</v>
      </c>
      <c r="B14562" t="s">
        <v>37616</v>
      </c>
      <c r="I14562" t="s">
        <v>4</v>
      </c>
      <c r="J14562">
        <v>52.6</v>
      </c>
      <c r="M14562">
        <v>52.6</v>
      </c>
      <c r="N14562">
        <f t="shared" si="227"/>
        <v>0</v>
      </c>
    </row>
    <row r="14563" spans="1:14" x14ac:dyDescent="0.2">
      <c r="A14563" t="s">
        <v>14616</v>
      </c>
      <c r="B14563" t="s">
        <v>37617</v>
      </c>
      <c r="I14563" t="s">
        <v>4</v>
      </c>
      <c r="J14563">
        <v>63.44</v>
      </c>
      <c r="M14563">
        <v>63.44</v>
      </c>
      <c r="N14563">
        <f t="shared" si="227"/>
        <v>0</v>
      </c>
    </row>
    <row r="14564" spans="1:14" x14ac:dyDescent="0.2">
      <c r="A14564" t="s">
        <v>14617</v>
      </c>
      <c r="B14564" t="s">
        <v>37617</v>
      </c>
      <c r="I14564" t="s">
        <v>4</v>
      </c>
      <c r="J14564">
        <v>57.69</v>
      </c>
      <c r="M14564">
        <v>57.69</v>
      </c>
      <c r="N14564">
        <f t="shared" si="227"/>
        <v>0</v>
      </c>
    </row>
    <row r="14565" spans="1:14" x14ac:dyDescent="0.2">
      <c r="A14565" t="s">
        <v>14618</v>
      </c>
      <c r="B14565" t="s">
        <v>37618</v>
      </c>
      <c r="I14565" t="s">
        <v>4</v>
      </c>
      <c r="J14565">
        <v>68.53</v>
      </c>
      <c r="M14565">
        <v>68.53</v>
      </c>
      <c r="N14565">
        <f t="shared" si="227"/>
        <v>0</v>
      </c>
    </row>
    <row r="14566" spans="1:14" x14ac:dyDescent="0.2">
      <c r="A14566" t="s">
        <v>14619</v>
      </c>
      <c r="B14566" t="s">
        <v>37618</v>
      </c>
      <c r="I14566" t="s">
        <v>4</v>
      </c>
      <c r="J14566">
        <v>62.79</v>
      </c>
      <c r="M14566">
        <v>62.79</v>
      </c>
      <c r="N14566">
        <f t="shared" si="227"/>
        <v>0</v>
      </c>
    </row>
    <row r="14567" spans="1:14" x14ac:dyDescent="0.2">
      <c r="A14567" t="s">
        <v>14620</v>
      </c>
      <c r="B14567" t="s">
        <v>37619</v>
      </c>
      <c r="I14567" t="s">
        <v>4</v>
      </c>
      <c r="J14567">
        <v>73.650000000000006</v>
      </c>
      <c r="M14567">
        <v>73.650000000000006</v>
      </c>
      <c r="N14567">
        <f t="shared" si="227"/>
        <v>0</v>
      </c>
    </row>
    <row r="14568" spans="1:14" x14ac:dyDescent="0.2">
      <c r="A14568" t="s">
        <v>14621</v>
      </c>
      <c r="B14568" t="s">
        <v>37619</v>
      </c>
      <c r="I14568" t="s">
        <v>4</v>
      </c>
      <c r="J14568">
        <v>67.900000000000006</v>
      </c>
      <c r="M14568">
        <v>67.900000000000006</v>
      </c>
      <c r="N14568">
        <f t="shared" si="227"/>
        <v>0</v>
      </c>
    </row>
    <row r="14569" spans="1:14" x14ac:dyDescent="0.2">
      <c r="A14569" t="s">
        <v>14622</v>
      </c>
      <c r="B14569" t="s">
        <v>37620</v>
      </c>
      <c r="I14569" t="s">
        <v>4</v>
      </c>
      <c r="J14569">
        <v>90.6</v>
      </c>
      <c r="M14569">
        <v>90.6</v>
      </c>
      <c r="N14569">
        <f t="shared" si="227"/>
        <v>0</v>
      </c>
    </row>
    <row r="14570" spans="1:14" x14ac:dyDescent="0.2">
      <c r="A14570" t="s">
        <v>14623</v>
      </c>
      <c r="B14570" t="s">
        <v>37620</v>
      </c>
      <c r="I14570" t="s">
        <v>4</v>
      </c>
      <c r="J14570">
        <v>84.85</v>
      </c>
      <c r="M14570">
        <v>84.85</v>
      </c>
      <c r="N14570">
        <f t="shared" si="227"/>
        <v>0</v>
      </c>
    </row>
    <row r="14571" spans="1:14" x14ac:dyDescent="0.2">
      <c r="A14571" t="s">
        <v>14624</v>
      </c>
      <c r="B14571" t="s">
        <v>37621</v>
      </c>
      <c r="I14571" t="s">
        <v>4</v>
      </c>
      <c r="J14571">
        <v>116.07</v>
      </c>
      <c r="M14571">
        <v>116.07</v>
      </c>
      <c r="N14571">
        <f t="shared" si="227"/>
        <v>0</v>
      </c>
    </row>
    <row r="14572" spans="1:14" x14ac:dyDescent="0.2">
      <c r="A14572" t="s">
        <v>14625</v>
      </c>
      <c r="B14572" t="s">
        <v>37621</v>
      </c>
      <c r="I14572" t="s">
        <v>4</v>
      </c>
      <c r="J14572">
        <v>110.32</v>
      </c>
      <c r="M14572">
        <v>110.32</v>
      </c>
      <c r="N14572">
        <f t="shared" si="227"/>
        <v>0</v>
      </c>
    </row>
    <row r="14573" spans="1:14" x14ac:dyDescent="0.2">
      <c r="A14573" t="s">
        <v>14626</v>
      </c>
      <c r="B14573" t="s">
        <v>37622</v>
      </c>
      <c r="I14573" t="s">
        <v>4</v>
      </c>
      <c r="J14573">
        <v>68.55</v>
      </c>
      <c r="M14573">
        <v>68.55</v>
      </c>
      <c r="N14573">
        <f t="shared" si="227"/>
        <v>0</v>
      </c>
    </row>
    <row r="14574" spans="1:14" x14ac:dyDescent="0.2">
      <c r="A14574" t="s">
        <v>14627</v>
      </c>
      <c r="B14574" t="s">
        <v>37622</v>
      </c>
      <c r="I14574" t="s">
        <v>4</v>
      </c>
      <c r="J14574">
        <v>62.8</v>
      </c>
      <c r="M14574">
        <v>62.8</v>
      </c>
      <c r="N14574">
        <f t="shared" si="227"/>
        <v>0</v>
      </c>
    </row>
    <row r="14575" spans="1:14" x14ac:dyDescent="0.2">
      <c r="A14575" t="s">
        <v>14628</v>
      </c>
      <c r="B14575" t="s">
        <v>37623</v>
      </c>
      <c r="I14575" t="s">
        <v>4</v>
      </c>
      <c r="J14575">
        <v>73.650000000000006</v>
      </c>
      <c r="M14575">
        <v>73.650000000000006</v>
      </c>
      <c r="N14575">
        <f t="shared" si="227"/>
        <v>0</v>
      </c>
    </row>
    <row r="14576" spans="1:14" x14ac:dyDescent="0.2">
      <c r="A14576" t="s">
        <v>14629</v>
      </c>
      <c r="B14576" t="s">
        <v>37623</v>
      </c>
      <c r="I14576" t="s">
        <v>4</v>
      </c>
      <c r="J14576">
        <v>67.900000000000006</v>
      </c>
      <c r="M14576">
        <v>67.900000000000006</v>
      </c>
      <c r="N14576">
        <f t="shared" si="227"/>
        <v>0</v>
      </c>
    </row>
    <row r="14577" spans="1:14" x14ac:dyDescent="0.2">
      <c r="A14577" t="s">
        <v>14630</v>
      </c>
      <c r="B14577" t="s">
        <v>37624</v>
      </c>
      <c r="I14577" t="s">
        <v>4</v>
      </c>
      <c r="J14577">
        <v>78.73</v>
      </c>
      <c r="M14577">
        <v>78.73</v>
      </c>
      <c r="N14577">
        <f t="shared" si="227"/>
        <v>0</v>
      </c>
    </row>
    <row r="14578" spans="1:14" x14ac:dyDescent="0.2">
      <c r="A14578" t="s">
        <v>14631</v>
      </c>
      <c r="B14578" t="s">
        <v>37624</v>
      </c>
      <c r="I14578" t="s">
        <v>4</v>
      </c>
      <c r="J14578">
        <v>72.98</v>
      </c>
      <c r="M14578">
        <v>72.98</v>
      </c>
      <c r="N14578">
        <f t="shared" si="227"/>
        <v>0</v>
      </c>
    </row>
    <row r="14579" spans="1:14" x14ac:dyDescent="0.2">
      <c r="A14579" t="s">
        <v>14632</v>
      </c>
      <c r="B14579" t="s">
        <v>37625</v>
      </c>
      <c r="I14579" t="s">
        <v>4</v>
      </c>
      <c r="J14579">
        <v>98.23</v>
      </c>
      <c r="M14579">
        <v>98.23</v>
      </c>
      <c r="N14579">
        <f t="shared" si="227"/>
        <v>0</v>
      </c>
    </row>
    <row r="14580" spans="1:14" x14ac:dyDescent="0.2">
      <c r="A14580" t="s">
        <v>14633</v>
      </c>
      <c r="B14580" t="s">
        <v>37625</v>
      </c>
      <c r="I14580" t="s">
        <v>4</v>
      </c>
      <c r="J14580">
        <v>92.48</v>
      </c>
      <c r="M14580">
        <v>92.48</v>
      </c>
      <c r="N14580">
        <f t="shared" si="227"/>
        <v>0</v>
      </c>
    </row>
    <row r="14581" spans="1:14" x14ac:dyDescent="0.2">
      <c r="A14581" t="s">
        <v>14634</v>
      </c>
      <c r="B14581" t="s">
        <v>37626</v>
      </c>
      <c r="I14581" t="s">
        <v>4</v>
      </c>
      <c r="J14581">
        <v>123.38</v>
      </c>
      <c r="M14581">
        <v>123.38</v>
      </c>
      <c r="N14581">
        <f t="shared" si="227"/>
        <v>0</v>
      </c>
    </row>
    <row r="14582" spans="1:14" x14ac:dyDescent="0.2">
      <c r="A14582" t="s">
        <v>14635</v>
      </c>
      <c r="B14582" t="s">
        <v>37626</v>
      </c>
      <c r="I14582" t="s">
        <v>4</v>
      </c>
      <c r="J14582">
        <v>117.63</v>
      </c>
      <c r="M14582">
        <v>117.63</v>
      </c>
      <c r="N14582">
        <f t="shared" si="227"/>
        <v>0</v>
      </c>
    </row>
    <row r="14583" spans="1:14" x14ac:dyDescent="0.2">
      <c r="A14583" t="s">
        <v>14636</v>
      </c>
      <c r="B14583" t="s">
        <v>37627</v>
      </c>
      <c r="I14583" t="s">
        <v>4</v>
      </c>
      <c r="J14583">
        <v>79.13</v>
      </c>
      <c r="M14583">
        <v>79.13</v>
      </c>
      <c r="N14583">
        <f t="shared" si="227"/>
        <v>0</v>
      </c>
    </row>
    <row r="14584" spans="1:14" x14ac:dyDescent="0.2">
      <c r="A14584" t="s">
        <v>14637</v>
      </c>
      <c r="B14584" t="s">
        <v>37627</v>
      </c>
      <c r="I14584" t="s">
        <v>4</v>
      </c>
      <c r="J14584">
        <v>73.38</v>
      </c>
      <c r="M14584">
        <v>73.38</v>
      </c>
      <c r="N14584">
        <f t="shared" si="227"/>
        <v>0</v>
      </c>
    </row>
    <row r="14585" spans="1:14" x14ac:dyDescent="0.2">
      <c r="A14585" t="s">
        <v>14638</v>
      </c>
      <c r="B14585" t="s">
        <v>37628</v>
      </c>
      <c r="I14585" t="s">
        <v>4</v>
      </c>
      <c r="J14585">
        <v>78.73</v>
      </c>
      <c r="M14585">
        <v>78.73</v>
      </c>
      <c r="N14585">
        <f t="shared" si="227"/>
        <v>0</v>
      </c>
    </row>
    <row r="14586" spans="1:14" x14ac:dyDescent="0.2">
      <c r="A14586" t="s">
        <v>14639</v>
      </c>
      <c r="B14586" t="s">
        <v>37628</v>
      </c>
      <c r="I14586" t="s">
        <v>4</v>
      </c>
      <c r="J14586">
        <v>72.98</v>
      </c>
      <c r="M14586">
        <v>72.98</v>
      </c>
      <c r="N14586">
        <f t="shared" si="227"/>
        <v>0</v>
      </c>
    </row>
    <row r="14587" spans="1:14" x14ac:dyDescent="0.2">
      <c r="A14587" t="s">
        <v>14640</v>
      </c>
      <c r="B14587" t="s">
        <v>37629</v>
      </c>
      <c r="I14587" t="s">
        <v>4</v>
      </c>
      <c r="J14587">
        <v>83.86</v>
      </c>
      <c r="M14587">
        <v>83.86</v>
      </c>
      <c r="N14587">
        <f t="shared" si="227"/>
        <v>0</v>
      </c>
    </row>
    <row r="14588" spans="1:14" x14ac:dyDescent="0.2">
      <c r="A14588" t="s">
        <v>14641</v>
      </c>
      <c r="B14588" t="s">
        <v>37629</v>
      </c>
      <c r="I14588" t="s">
        <v>4</v>
      </c>
      <c r="J14588">
        <v>78.11</v>
      </c>
      <c r="M14588">
        <v>78.11</v>
      </c>
      <c r="N14588">
        <f t="shared" si="227"/>
        <v>0</v>
      </c>
    </row>
    <row r="14589" spans="1:14" x14ac:dyDescent="0.2">
      <c r="A14589" t="s">
        <v>14642</v>
      </c>
      <c r="B14589" t="s">
        <v>37630</v>
      </c>
      <c r="I14589" t="s">
        <v>4</v>
      </c>
      <c r="J14589">
        <v>114.39</v>
      </c>
      <c r="M14589">
        <v>114.39</v>
      </c>
      <c r="N14589">
        <f t="shared" si="227"/>
        <v>0</v>
      </c>
    </row>
    <row r="14590" spans="1:14" x14ac:dyDescent="0.2">
      <c r="A14590" t="s">
        <v>14643</v>
      </c>
      <c r="B14590" t="s">
        <v>37630</v>
      </c>
      <c r="I14590" t="s">
        <v>4</v>
      </c>
      <c r="J14590">
        <v>108.64</v>
      </c>
      <c r="M14590">
        <v>108.64</v>
      </c>
      <c r="N14590">
        <f t="shared" si="227"/>
        <v>0</v>
      </c>
    </row>
    <row r="14591" spans="1:14" x14ac:dyDescent="0.2">
      <c r="A14591" t="s">
        <v>14644</v>
      </c>
      <c r="B14591" t="s">
        <v>37631</v>
      </c>
      <c r="I14591" t="s">
        <v>4</v>
      </c>
      <c r="J14591">
        <v>130.68</v>
      </c>
      <c r="M14591">
        <v>130.68</v>
      </c>
      <c r="N14591">
        <f t="shared" si="227"/>
        <v>0</v>
      </c>
    </row>
    <row r="14592" spans="1:14" x14ac:dyDescent="0.2">
      <c r="A14592" t="s">
        <v>14645</v>
      </c>
      <c r="B14592" t="s">
        <v>37631</v>
      </c>
      <c r="I14592" t="s">
        <v>4</v>
      </c>
      <c r="J14592">
        <v>124.93</v>
      </c>
      <c r="M14592">
        <v>124.93</v>
      </c>
      <c r="N14592">
        <f t="shared" si="227"/>
        <v>0</v>
      </c>
    </row>
    <row r="14593" spans="1:14" x14ac:dyDescent="0.2">
      <c r="A14593" t="s">
        <v>14646</v>
      </c>
      <c r="B14593" t="s">
        <v>37632</v>
      </c>
      <c r="I14593" t="s">
        <v>4</v>
      </c>
      <c r="J14593">
        <v>86.48</v>
      </c>
      <c r="M14593">
        <v>86.48</v>
      </c>
      <c r="N14593">
        <f t="shared" si="227"/>
        <v>0</v>
      </c>
    </row>
    <row r="14594" spans="1:14" x14ac:dyDescent="0.2">
      <c r="A14594" t="s">
        <v>14647</v>
      </c>
      <c r="B14594" t="s">
        <v>37632</v>
      </c>
      <c r="I14594" t="s">
        <v>4</v>
      </c>
      <c r="J14594">
        <v>80.73</v>
      </c>
      <c r="M14594">
        <v>80.73</v>
      </c>
      <c r="N14594">
        <f t="shared" si="227"/>
        <v>0</v>
      </c>
    </row>
    <row r="14595" spans="1:14" x14ac:dyDescent="0.2">
      <c r="A14595" t="s">
        <v>14648</v>
      </c>
      <c r="B14595" t="s">
        <v>37633</v>
      </c>
      <c r="I14595" t="s">
        <v>4</v>
      </c>
      <c r="J14595">
        <v>97.92</v>
      </c>
      <c r="M14595">
        <v>97.92</v>
      </c>
      <c r="N14595">
        <f t="shared" si="227"/>
        <v>0</v>
      </c>
    </row>
    <row r="14596" spans="1:14" x14ac:dyDescent="0.2">
      <c r="A14596" t="s">
        <v>14649</v>
      </c>
      <c r="B14596" t="s">
        <v>37633</v>
      </c>
      <c r="I14596" t="s">
        <v>4</v>
      </c>
      <c r="J14596">
        <v>92.18</v>
      </c>
      <c r="M14596">
        <v>92.18</v>
      </c>
      <c r="N14596">
        <f t="shared" ref="N14596:N14659" si="228">J14596-M14596</f>
        <v>0</v>
      </c>
    </row>
    <row r="14597" spans="1:14" x14ac:dyDescent="0.2">
      <c r="A14597" t="s">
        <v>14650</v>
      </c>
      <c r="B14597" t="s">
        <v>37634</v>
      </c>
      <c r="I14597" t="s">
        <v>4</v>
      </c>
      <c r="J14597">
        <v>109.29</v>
      </c>
      <c r="M14597">
        <v>109.29</v>
      </c>
      <c r="N14597">
        <f t="shared" si="228"/>
        <v>0</v>
      </c>
    </row>
    <row r="14598" spans="1:14" x14ac:dyDescent="0.2">
      <c r="A14598" t="s">
        <v>14651</v>
      </c>
      <c r="B14598" t="s">
        <v>37634</v>
      </c>
      <c r="I14598" t="s">
        <v>4</v>
      </c>
      <c r="J14598">
        <v>103.54</v>
      </c>
      <c r="M14598">
        <v>103.54</v>
      </c>
      <c r="N14598">
        <f t="shared" si="228"/>
        <v>0</v>
      </c>
    </row>
    <row r="14599" spans="1:14" x14ac:dyDescent="0.2">
      <c r="A14599" t="s">
        <v>14652</v>
      </c>
      <c r="B14599" t="s">
        <v>37635</v>
      </c>
      <c r="I14599" t="s">
        <v>4</v>
      </c>
      <c r="J14599">
        <v>120.89</v>
      </c>
      <c r="M14599">
        <v>120.89</v>
      </c>
      <c r="N14599">
        <f t="shared" si="228"/>
        <v>0</v>
      </c>
    </row>
    <row r="14600" spans="1:14" x14ac:dyDescent="0.2">
      <c r="A14600" t="s">
        <v>14653</v>
      </c>
      <c r="B14600" t="s">
        <v>37635</v>
      </c>
      <c r="I14600" t="s">
        <v>4</v>
      </c>
      <c r="J14600">
        <v>115.14</v>
      </c>
      <c r="M14600">
        <v>115.14</v>
      </c>
      <c r="N14600">
        <f t="shared" si="228"/>
        <v>0</v>
      </c>
    </row>
    <row r="14601" spans="1:14" x14ac:dyDescent="0.2">
      <c r="A14601" t="s">
        <v>14654</v>
      </c>
      <c r="B14601" t="s">
        <v>37636</v>
      </c>
      <c r="I14601" t="s">
        <v>4</v>
      </c>
      <c r="J14601">
        <v>159.80000000000001</v>
      </c>
      <c r="M14601">
        <v>159.80000000000001</v>
      </c>
      <c r="N14601">
        <f t="shared" si="228"/>
        <v>0</v>
      </c>
    </row>
    <row r="14602" spans="1:14" x14ac:dyDescent="0.2">
      <c r="A14602" t="s">
        <v>14655</v>
      </c>
      <c r="B14602" t="s">
        <v>37636</v>
      </c>
      <c r="I14602" t="s">
        <v>4</v>
      </c>
      <c r="J14602">
        <v>154.05000000000001</v>
      </c>
      <c r="M14602">
        <v>154.05000000000001</v>
      </c>
      <c r="N14602">
        <f t="shared" si="228"/>
        <v>0</v>
      </c>
    </row>
    <row r="14603" spans="1:14" x14ac:dyDescent="0.2">
      <c r="A14603" t="s">
        <v>14656</v>
      </c>
      <c r="B14603" t="s">
        <v>37637</v>
      </c>
      <c r="I14603" t="s">
        <v>4</v>
      </c>
      <c r="J14603">
        <v>203.41</v>
      </c>
      <c r="M14603">
        <v>203.41</v>
      </c>
      <c r="N14603">
        <f t="shared" si="228"/>
        <v>0</v>
      </c>
    </row>
    <row r="14604" spans="1:14" x14ac:dyDescent="0.2">
      <c r="A14604" t="s">
        <v>14657</v>
      </c>
      <c r="B14604" t="s">
        <v>37637</v>
      </c>
      <c r="I14604" t="s">
        <v>4</v>
      </c>
      <c r="J14604">
        <v>197.66</v>
      </c>
      <c r="M14604">
        <v>197.66</v>
      </c>
      <c r="N14604">
        <f t="shared" si="228"/>
        <v>0</v>
      </c>
    </row>
    <row r="14605" spans="1:14" x14ac:dyDescent="0.2">
      <c r="A14605" t="s">
        <v>14658</v>
      </c>
      <c r="B14605" t="s">
        <v>37638</v>
      </c>
      <c r="I14605" t="s">
        <v>4</v>
      </c>
      <c r="J14605">
        <v>104.43</v>
      </c>
      <c r="M14605">
        <v>104.43</v>
      </c>
      <c r="N14605">
        <f t="shared" si="228"/>
        <v>0</v>
      </c>
    </row>
    <row r="14606" spans="1:14" x14ac:dyDescent="0.2">
      <c r="A14606" t="s">
        <v>14659</v>
      </c>
      <c r="B14606" t="s">
        <v>37638</v>
      </c>
      <c r="I14606" t="s">
        <v>4</v>
      </c>
      <c r="J14606">
        <v>98.69</v>
      </c>
      <c r="M14606">
        <v>98.69</v>
      </c>
      <c r="N14606">
        <f t="shared" si="228"/>
        <v>0</v>
      </c>
    </row>
    <row r="14607" spans="1:14" x14ac:dyDescent="0.2">
      <c r="A14607" t="s">
        <v>14660</v>
      </c>
      <c r="B14607" t="s">
        <v>37639</v>
      </c>
      <c r="I14607" t="s">
        <v>4</v>
      </c>
      <c r="J14607">
        <v>116</v>
      </c>
      <c r="M14607">
        <v>116</v>
      </c>
      <c r="N14607">
        <f t="shared" si="228"/>
        <v>0</v>
      </c>
    </row>
    <row r="14608" spans="1:14" x14ac:dyDescent="0.2">
      <c r="A14608" t="s">
        <v>14661</v>
      </c>
      <c r="B14608" t="s">
        <v>37639</v>
      </c>
      <c r="I14608" t="s">
        <v>4</v>
      </c>
      <c r="J14608">
        <v>110.25</v>
      </c>
      <c r="M14608">
        <v>110.25</v>
      </c>
      <c r="N14608">
        <f t="shared" si="228"/>
        <v>0</v>
      </c>
    </row>
    <row r="14609" spans="1:14" x14ac:dyDescent="0.2">
      <c r="A14609" t="s">
        <v>14662</v>
      </c>
      <c r="B14609" t="s">
        <v>37640</v>
      </c>
      <c r="I14609" t="s">
        <v>4</v>
      </c>
      <c r="J14609">
        <v>127.42</v>
      </c>
      <c r="M14609">
        <v>127.42</v>
      </c>
      <c r="N14609">
        <f t="shared" si="228"/>
        <v>0</v>
      </c>
    </row>
    <row r="14610" spans="1:14" x14ac:dyDescent="0.2">
      <c r="A14610" t="s">
        <v>14663</v>
      </c>
      <c r="B14610" t="s">
        <v>37640</v>
      </c>
      <c r="I14610" t="s">
        <v>4</v>
      </c>
      <c r="J14610">
        <v>121.67</v>
      </c>
      <c r="M14610">
        <v>121.67</v>
      </c>
      <c r="N14610">
        <f t="shared" si="228"/>
        <v>0</v>
      </c>
    </row>
    <row r="14611" spans="1:14" x14ac:dyDescent="0.2">
      <c r="A14611" t="s">
        <v>14664</v>
      </c>
      <c r="B14611" t="s">
        <v>37641</v>
      </c>
      <c r="I14611" t="s">
        <v>4</v>
      </c>
      <c r="J14611">
        <v>169.16</v>
      </c>
      <c r="M14611">
        <v>169.16</v>
      </c>
      <c r="N14611">
        <f t="shared" si="228"/>
        <v>0</v>
      </c>
    </row>
    <row r="14612" spans="1:14" x14ac:dyDescent="0.2">
      <c r="A14612" t="s">
        <v>14665</v>
      </c>
      <c r="B14612" t="s">
        <v>37641</v>
      </c>
      <c r="I14612" t="s">
        <v>4</v>
      </c>
      <c r="J14612">
        <v>163.41</v>
      </c>
      <c r="M14612">
        <v>163.41</v>
      </c>
      <c r="N14612">
        <f t="shared" si="228"/>
        <v>0</v>
      </c>
    </row>
    <row r="14613" spans="1:14" x14ac:dyDescent="0.2">
      <c r="A14613" t="s">
        <v>14666</v>
      </c>
      <c r="B14613" t="s">
        <v>37642</v>
      </c>
      <c r="I14613" t="s">
        <v>4</v>
      </c>
      <c r="J14613">
        <v>212.46</v>
      </c>
      <c r="M14613">
        <v>212.46</v>
      </c>
      <c r="N14613">
        <f t="shared" si="228"/>
        <v>0</v>
      </c>
    </row>
    <row r="14614" spans="1:14" x14ac:dyDescent="0.2">
      <c r="A14614" t="s">
        <v>14667</v>
      </c>
      <c r="B14614" t="s">
        <v>37642</v>
      </c>
      <c r="I14614" t="s">
        <v>4</v>
      </c>
      <c r="J14614">
        <v>206.71</v>
      </c>
      <c r="M14614">
        <v>206.71</v>
      </c>
      <c r="N14614">
        <f t="shared" si="228"/>
        <v>0</v>
      </c>
    </row>
    <row r="14615" spans="1:14" x14ac:dyDescent="0.2">
      <c r="A14615" t="s">
        <v>14668</v>
      </c>
      <c r="B14615" t="s">
        <v>37643</v>
      </c>
      <c r="I14615" t="s">
        <v>4</v>
      </c>
      <c r="J14615">
        <v>116.84</v>
      </c>
      <c r="M14615">
        <v>116.84</v>
      </c>
      <c r="N14615">
        <f t="shared" si="228"/>
        <v>0</v>
      </c>
    </row>
    <row r="14616" spans="1:14" x14ac:dyDescent="0.2">
      <c r="A14616" t="s">
        <v>14669</v>
      </c>
      <c r="B14616" t="s">
        <v>37643</v>
      </c>
      <c r="I14616" t="s">
        <v>4</v>
      </c>
      <c r="J14616">
        <v>111.09</v>
      </c>
      <c r="M14616">
        <v>111.09</v>
      </c>
      <c r="N14616">
        <f t="shared" si="228"/>
        <v>0</v>
      </c>
    </row>
    <row r="14617" spans="1:14" x14ac:dyDescent="0.2">
      <c r="A14617" t="s">
        <v>14670</v>
      </c>
      <c r="B14617" t="s">
        <v>37644</v>
      </c>
      <c r="I14617" t="s">
        <v>4</v>
      </c>
      <c r="J14617">
        <v>121.24</v>
      </c>
      <c r="M14617">
        <v>121.24</v>
      </c>
      <c r="N14617">
        <f t="shared" si="228"/>
        <v>0</v>
      </c>
    </row>
    <row r="14618" spans="1:14" x14ac:dyDescent="0.2">
      <c r="A14618" t="s">
        <v>14671</v>
      </c>
      <c r="B14618" t="s">
        <v>37644</v>
      </c>
      <c r="I14618" t="s">
        <v>4</v>
      </c>
      <c r="J14618">
        <v>115.49</v>
      </c>
      <c r="M14618">
        <v>115.49</v>
      </c>
      <c r="N14618">
        <f t="shared" si="228"/>
        <v>0</v>
      </c>
    </row>
    <row r="14619" spans="1:14" x14ac:dyDescent="0.2">
      <c r="A14619" t="s">
        <v>14672</v>
      </c>
      <c r="B14619" t="s">
        <v>37645</v>
      </c>
      <c r="I14619" t="s">
        <v>4</v>
      </c>
      <c r="J14619">
        <v>133.97999999999999</v>
      </c>
      <c r="M14619">
        <v>133.97999999999999</v>
      </c>
      <c r="N14619">
        <f t="shared" si="228"/>
        <v>0</v>
      </c>
    </row>
    <row r="14620" spans="1:14" x14ac:dyDescent="0.2">
      <c r="A14620" t="s">
        <v>14673</v>
      </c>
      <c r="B14620" t="s">
        <v>37645</v>
      </c>
      <c r="I14620" t="s">
        <v>4</v>
      </c>
      <c r="J14620">
        <v>128.22999999999999</v>
      </c>
      <c r="M14620">
        <v>128.22999999999999</v>
      </c>
      <c r="N14620">
        <f t="shared" si="228"/>
        <v>0</v>
      </c>
    </row>
    <row r="14621" spans="1:14" x14ac:dyDescent="0.2">
      <c r="A14621" t="s">
        <v>14674</v>
      </c>
      <c r="B14621" t="s">
        <v>37646</v>
      </c>
      <c r="I14621" t="s">
        <v>4</v>
      </c>
      <c r="J14621">
        <v>189.16</v>
      </c>
      <c r="M14621">
        <v>189.16</v>
      </c>
      <c r="N14621">
        <f t="shared" si="228"/>
        <v>0</v>
      </c>
    </row>
    <row r="14622" spans="1:14" x14ac:dyDescent="0.2">
      <c r="A14622" t="s">
        <v>14675</v>
      </c>
      <c r="B14622" t="s">
        <v>37646</v>
      </c>
      <c r="I14622" t="s">
        <v>4</v>
      </c>
      <c r="J14622">
        <v>183.41</v>
      </c>
      <c r="M14622">
        <v>183.41</v>
      </c>
      <c r="N14622">
        <f t="shared" si="228"/>
        <v>0</v>
      </c>
    </row>
    <row r="14623" spans="1:14" x14ac:dyDescent="0.2">
      <c r="A14623" t="s">
        <v>14676</v>
      </c>
      <c r="B14623" t="s">
        <v>37647</v>
      </c>
      <c r="I14623" t="s">
        <v>4</v>
      </c>
      <c r="J14623">
        <v>221.39</v>
      </c>
      <c r="M14623">
        <v>221.39</v>
      </c>
      <c r="N14623">
        <f t="shared" si="228"/>
        <v>0</v>
      </c>
    </row>
    <row r="14624" spans="1:14" x14ac:dyDescent="0.2">
      <c r="A14624" t="s">
        <v>14677</v>
      </c>
      <c r="B14624" t="s">
        <v>37647</v>
      </c>
      <c r="I14624" t="s">
        <v>4</v>
      </c>
      <c r="J14624">
        <v>215.64</v>
      </c>
      <c r="M14624">
        <v>215.64</v>
      </c>
      <c r="N14624">
        <f t="shared" si="228"/>
        <v>0</v>
      </c>
    </row>
    <row r="14625" spans="1:14" x14ac:dyDescent="0.2">
      <c r="A14625" t="s">
        <v>14678</v>
      </c>
      <c r="B14625" t="s">
        <v>37648</v>
      </c>
      <c r="I14625" t="s">
        <v>4</v>
      </c>
      <c r="J14625">
        <v>64.459999999999994</v>
      </c>
      <c r="M14625">
        <v>64.459999999999994</v>
      </c>
      <c r="N14625">
        <f t="shared" si="228"/>
        <v>0</v>
      </c>
    </row>
    <row r="14626" spans="1:14" x14ac:dyDescent="0.2">
      <c r="A14626" t="s">
        <v>14679</v>
      </c>
      <c r="B14626" t="s">
        <v>37648</v>
      </c>
      <c r="I14626" t="s">
        <v>4</v>
      </c>
      <c r="J14626">
        <v>58.71</v>
      </c>
      <c r="M14626">
        <v>58.71</v>
      </c>
      <c r="N14626">
        <f t="shared" si="228"/>
        <v>0</v>
      </c>
    </row>
    <row r="14627" spans="1:14" x14ac:dyDescent="0.2">
      <c r="A14627" t="s">
        <v>14680</v>
      </c>
      <c r="B14627" t="s">
        <v>37649</v>
      </c>
      <c r="I14627" t="s">
        <v>4</v>
      </c>
      <c r="J14627">
        <v>73.650000000000006</v>
      </c>
      <c r="M14627">
        <v>73.650000000000006</v>
      </c>
      <c r="N14627">
        <f t="shared" si="228"/>
        <v>0</v>
      </c>
    </row>
    <row r="14628" spans="1:14" x14ac:dyDescent="0.2">
      <c r="A14628" t="s">
        <v>14681</v>
      </c>
      <c r="B14628" t="s">
        <v>37649</v>
      </c>
      <c r="I14628" t="s">
        <v>4</v>
      </c>
      <c r="J14628">
        <v>67.900000000000006</v>
      </c>
      <c r="M14628">
        <v>67.900000000000006</v>
      </c>
      <c r="N14628">
        <f t="shared" si="228"/>
        <v>0</v>
      </c>
    </row>
    <row r="14629" spans="1:14" x14ac:dyDescent="0.2">
      <c r="A14629" t="s">
        <v>14682</v>
      </c>
      <c r="B14629" t="s">
        <v>37650</v>
      </c>
      <c r="I14629" t="s">
        <v>4</v>
      </c>
      <c r="J14629">
        <v>82.8</v>
      </c>
      <c r="M14629">
        <v>82.8</v>
      </c>
      <c r="N14629">
        <f t="shared" si="228"/>
        <v>0</v>
      </c>
    </row>
    <row r="14630" spans="1:14" x14ac:dyDescent="0.2">
      <c r="A14630" t="s">
        <v>14683</v>
      </c>
      <c r="B14630" t="s">
        <v>37650</v>
      </c>
      <c r="I14630" t="s">
        <v>4</v>
      </c>
      <c r="J14630">
        <v>77.05</v>
      </c>
      <c r="M14630">
        <v>77.05</v>
      </c>
      <c r="N14630">
        <f t="shared" si="228"/>
        <v>0</v>
      </c>
    </row>
    <row r="14631" spans="1:14" x14ac:dyDescent="0.2">
      <c r="A14631" t="s">
        <v>14684</v>
      </c>
      <c r="B14631" t="s">
        <v>37651</v>
      </c>
      <c r="I14631" t="s">
        <v>4</v>
      </c>
      <c r="J14631">
        <v>91.99</v>
      </c>
      <c r="M14631">
        <v>91.99</v>
      </c>
      <c r="N14631">
        <f t="shared" si="228"/>
        <v>0</v>
      </c>
    </row>
    <row r="14632" spans="1:14" x14ac:dyDescent="0.2">
      <c r="A14632" t="s">
        <v>14685</v>
      </c>
      <c r="B14632" t="s">
        <v>37651</v>
      </c>
      <c r="I14632" t="s">
        <v>4</v>
      </c>
      <c r="J14632">
        <v>86.24</v>
      </c>
      <c r="M14632">
        <v>86.24</v>
      </c>
      <c r="N14632">
        <f t="shared" si="228"/>
        <v>0</v>
      </c>
    </row>
    <row r="14633" spans="1:14" x14ac:dyDescent="0.2">
      <c r="A14633" t="s">
        <v>14686</v>
      </c>
      <c r="B14633" t="s">
        <v>37652</v>
      </c>
      <c r="I14633" t="s">
        <v>4</v>
      </c>
      <c r="J14633">
        <v>123.74</v>
      </c>
      <c r="M14633">
        <v>123.74</v>
      </c>
      <c r="N14633">
        <f t="shared" si="228"/>
        <v>0</v>
      </c>
    </row>
    <row r="14634" spans="1:14" x14ac:dyDescent="0.2">
      <c r="A14634" t="s">
        <v>14687</v>
      </c>
      <c r="B14634" t="s">
        <v>37652</v>
      </c>
      <c r="I14634" t="s">
        <v>4</v>
      </c>
      <c r="J14634">
        <v>117.99</v>
      </c>
      <c r="M14634">
        <v>117.99</v>
      </c>
      <c r="N14634">
        <f t="shared" si="228"/>
        <v>0</v>
      </c>
    </row>
    <row r="14635" spans="1:14" x14ac:dyDescent="0.2">
      <c r="A14635" t="s">
        <v>14688</v>
      </c>
      <c r="B14635" t="s">
        <v>37653</v>
      </c>
      <c r="I14635" t="s">
        <v>4</v>
      </c>
      <c r="J14635">
        <v>159.41</v>
      </c>
      <c r="M14635">
        <v>159.41</v>
      </c>
      <c r="N14635">
        <f t="shared" si="228"/>
        <v>0</v>
      </c>
    </row>
    <row r="14636" spans="1:14" x14ac:dyDescent="0.2">
      <c r="A14636" t="s">
        <v>14689</v>
      </c>
      <c r="B14636" t="s">
        <v>37653</v>
      </c>
      <c r="I14636" t="s">
        <v>4</v>
      </c>
      <c r="J14636">
        <v>153.66</v>
      </c>
      <c r="M14636">
        <v>153.66</v>
      </c>
      <c r="N14636">
        <f t="shared" si="228"/>
        <v>0</v>
      </c>
    </row>
    <row r="14637" spans="1:14" x14ac:dyDescent="0.2">
      <c r="A14637" t="s">
        <v>14690</v>
      </c>
      <c r="B14637" t="s">
        <v>37654</v>
      </c>
      <c r="I14637" t="s">
        <v>4</v>
      </c>
      <c r="J14637">
        <v>78.75</v>
      </c>
      <c r="M14637">
        <v>78.75</v>
      </c>
      <c r="N14637">
        <f t="shared" si="228"/>
        <v>0</v>
      </c>
    </row>
    <row r="14638" spans="1:14" x14ac:dyDescent="0.2">
      <c r="A14638" t="s">
        <v>14691</v>
      </c>
      <c r="B14638" t="s">
        <v>37654</v>
      </c>
      <c r="I14638" t="s">
        <v>4</v>
      </c>
      <c r="J14638">
        <v>73</v>
      </c>
      <c r="M14638">
        <v>73</v>
      </c>
      <c r="N14638">
        <f t="shared" si="228"/>
        <v>0</v>
      </c>
    </row>
    <row r="14639" spans="1:14" x14ac:dyDescent="0.2">
      <c r="A14639" t="s">
        <v>14692</v>
      </c>
      <c r="B14639" t="s">
        <v>37655</v>
      </c>
      <c r="I14639" t="s">
        <v>4</v>
      </c>
      <c r="J14639">
        <v>87.91</v>
      </c>
      <c r="M14639">
        <v>87.91</v>
      </c>
      <c r="N14639">
        <f t="shared" si="228"/>
        <v>0</v>
      </c>
    </row>
    <row r="14640" spans="1:14" x14ac:dyDescent="0.2">
      <c r="A14640" t="s">
        <v>14693</v>
      </c>
      <c r="B14640" t="s">
        <v>37655</v>
      </c>
      <c r="I14640" t="s">
        <v>4</v>
      </c>
      <c r="J14640">
        <v>82.16</v>
      </c>
      <c r="M14640">
        <v>82.16</v>
      </c>
      <c r="N14640">
        <f t="shared" si="228"/>
        <v>0</v>
      </c>
    </row>
    <row r="14641" spans="1:14" x14ac:dyDescent="0.2">
      <c r="A14641" t="s">
        <v>14694</v>
      </c>
      <c r="B14641" t="s">
        <v>37656</v>
      </c>
      <c r="I14641" t="s">
        <v>4</v>
      </c>
      <c r="J14641">
        <v>97.07</v>
      </c>
      <c r="M14641">
        <v>97.07</v>
      </c>
      <c r="N14641">
        <f t="shared" si="228"/>
        <v>0</v>
      </c>
    </row>
    <row r="14642" spans="1:14" x14ac:dyDescent="0.2">
      <c r="A14642" t="s">
        <v>14695</v>
      </c>
      <c r="B14642" t="s">
        <v>37656</v>
      </c>
      <c r="I14642" t="s">
        <v>4</v>
      </c>
      <c r="J14642">
        <v>91.33</v>
      </c>
      <c r="M14642">
        <v>91.33</v>
      </c>
      <c r="N14642">
        <f t="shared" si="228"/>
        <v>0</v>
      </c>
    </row>
    <row r="14643" spans="1:14" x14ac:dyDescent="0.2">
      <c r="A14643" t="s">
        <v>14696</v>
      </c>
      <c r="B14643" t="s">
        <v>37657</v>
      </c>
      <c r="I14643" t="s">
        <v>4</v>
      </c>
      <c r="J14643">
        <v>131.37</v>
      </c>
      <c r="M14643">
        <v>131.37</v>
      </c>
      <c r="N14643">
        <f t="shared" si="228"/>
        <v>0</v>
      </c>
    </row>
    <row r="14644" spans="1:14" x14ac:dyDescent="0.2">
      <c r="A14644" t="s">
        <v>14697</v>
      </c>
      <c r="B14644" t="s">
        <v>37657</v>
      </c>
      <c r="I14644" t="s">
        <v>4</v>
      </c>
      <c r="J14644">
        <v>125.62</v>
      </c>
      <c r="M14644">
        <v>125.62</v>
      </c>
      <c r="N14644">
        <f t="shared" si="228"/>
        <v>0</v>
      </c>
    </row>
    <row r="14645" spans="1:14" x14ac:dyDescent="0.2">
      <c r="A14645" t="s">
        <v>14698</v>
      </c>
      <c r="B14645" t="s">
        <v>37658</v>
      </c>
      <c r="I14645" t="s">
        <v>4</v>
      </c>
      <c r="J14645">
        <v>166.71</v>
      </c>
      <c r="M14645">
        <v>166.71</v>
      </c>
      <c r="N14645">
        <f t="shared" si="228"/>
        <v>0</v>
      </c>
    </row>
    <row r="14646" spans="1:14" x14ac:dyDescent="0.2">
      <c r="A14646" t="s">
        <v>14699</v>
      </c>
      <c r="B14646" t="s">
        <v>37658</v>
      </c>
      <c r="I14646" t="s">
        <v>4</v>
      </c>
      <c r="J14646">
        <v>160.97</v>
      </c>
      <c r="M14646">
        <v>160.97</v>
      </c>
      <c r="N14646">
        <f t="shared" si="228"/>
        <v>0</v>
      </c>
    </row>
    <row r="14647" spans="1:14" x14ac:dyDescent="0.2">
      <c r="A14647" t="s">
        <v>14700</v>
      </c>
      <c r="B14647" t="s">
        <v>37659</v>
      </c>
      <c r="I14647" t="s">
        <v>4</v>
      </c>
      <c r="J14647">
        <v>89.33</v>
      </c>
      <c r="M14647">
        <v>89.33</v>
      </c>
      <c r="N14647">
        <f t="shared" si="228"/>
        <v>0</v>
      </c>
    </row>
    <row r="14648" spans="1:14" x14ac:dyDescent="0.2">
      <c r="A14648" t="s">
        <v>14701</v>
      </c>
      <c r="B14648" t="s">
        <v>37659</v>
      </c>
      <c r="I14648" t="s">
        <v>4</v>
      </c>
      <c r="J14648">
        <v>83.58</v>
      </c>
      <c r="M14648">
        <v>83.58</v>
      </c>
      <c r="N14648">
        <f t="shared" si="228"/>
        <v>0</v>
      </c>
    </row>
    <row r="14649" spans="1:14" x14ac:dyDescent="0.2">
      <c r="A14649" t="s">
        <v>14702</v>
      </c>
      <c r="B14649" t="s">
        <v>37660</v>
      </c>
      <c r="I14649" t="s">
        <v>4</v>
      </c>
      <c r="J14649">
        <v>93</v>
      </c>
      <c r="M14649">
        <v>93</v>
      </c>
      <c r="N14649">
        <f t="shared" si="228"/>
        <v>0</v>
      </c>
    </row>
    <row r="14650" spans="1:14" x14ac:dyDescent="0.2">
      <c r="A14650" t="s">
        <v>14703</v>
      </c>
      <c r="B14650" t="s">
        <v>37660</v>
      </c>
      <c r="I14650" t="s">
        <v>4</v>
      </c>
      <c r="J14650">
        <v>87.25</v>
      </c>
      <c r="M14650">
        <v>87.25</v>
      </c>
      <c r="N14650">
        <f t="shared" si="228"/>
        <v>0</v>
      </c>
    </row>
    <row r="14651" spans="1:14" x14ac:dyDescent="0.2">
      <c r="A14651" t="s">
        <v>14704</v>
      </c>
      <c r="B14651" t="s">
        <v>37661</v>
      </c>
      <c r="I14651" t="s">
        <v>4</v>
      </c>
      <c r="J14651">
        <v>102.2</v>
      </c>
      <c r="M14651">
        <v>102.2</v>
      </c>
      <c r="N14651">
        <f t="shared" si="228"/>
        <v>0</v>
      </c>
    </row>
    <row r="14652" spans="1:14" x14ac:dyDescent="0.2">
      <c r="A14652" t="s">
        <v>14705</v>
      </c>
      <c r="B14652" t="s">
        <v>37661</v>
      </c>
      <c r="I14652" t="s">
        <v>4</v>
      </c>
      <c r="J14652">
        <v>96.45</v>
      </c>
      <c r="M14652">
        <v>96.45</v>
      </c>
      <c r="N14652">
        <f t="shared" si="228"/>
        <v>0</v>
      </c>
    </row>
    <row r="14653" spans="1:14" x14ac:dyDescent="0.2">
      <c r="A14653" t="s">
        <v>14706</v>
      </c>
      <c r="B14653" t="s">
        <v>37662</v>
      </c>
      <c r="I14653" t="s">
        <v>4</v>
      </c>
      <c r="J14653">
        <v>147.53</v>
      </c>
      <c r="M14653">
        <v>147.53</v>
      </c>
      <c r="N14653">
        <f t="shared" si="228"/>
        <v>0</v>
      </c>
    </row>
    <row r="14654" spans="1:14" x14ac:dyDescent="0.2">
      <c r="A14654" t="s">
        <v>14707</v>
      </c>
      <c r="B14654" t="s">
        <v>37662</v>
      </c>
      <c r="I14654" t="s">
        <v>4</v>
      </c>
      <c r="J14654">
        <v>141.79</v>
      </c>
      <c r="M14654">
        <v>141.79</v>
      </c>
      <c r="N14654">
        <f t="shared" si="228"/>
        <v>0</v>
      </c>
    </row>
    <row r="14655" spans="1:14" x14ac:dyDescent="0.2">
      <c r="A14655" t="s">
        <v>14708</v>
      </c>
      <c r="B14655" t="s">
        <v>37663</v>
      </c>
      <c r="I14655" t="s">
        <v>4</v>
      </c>
      <c r="J14655">
        <v>174.01</v>
      </c>
      <c r="M14655">
        <v>174.01</v>
      </c>
      <c r="N14655">
        <f t="shared" si="228"/>
        <v>0</v>
      </c>
    </row>
    <row r="14656" spans="1:14" x14ac:dyDescent="0.2">
      <c r="A14656" t="s">
        <v>14709</v>
      </c>
      <c r="B14656" t="s">
        <v>37663</v>
      </c>
      <c r="I14656" t="s">
        <v>4</v>
      </c>
      <c r="J14656">
        <v>168.26</v>
      </c>
      <c r="M14656">
        <v>168.26</v>
      </c>
      <c r="N14656">
        <f t="shared" si="228"/>
        <v>0</v>
      </c>
    </row>
    <row r="14657" spans="1:14" x14ac:dyDescent="0.2">
      <c r="A14657" t="s">
        <v>14710</v>
      </c>
      <c r="B14657" t="s">
        <v>37664</v>
      </c>
      <c r="I14657" t="s">
        <v>4</v>
      </c>
      <c r="J14657">
        <v>86.48</v>
      </c>
      <c r="M14657">
        <v>86.48</v>
      </c>
      <c r="N14657">
        <f t="shared" si="228"/>
        <v>0</v>
      </c>
    </row>
    <row r="14658" spans="1:14" x14ac:dyDescent="0.2">
      <c r="A14658" t="s">
        <v>14711</v>
      </c>
      <c r="B14658" t="s">
        <v>37664</v>
      </c>
      <c r="I14658" t="s">
        <v>4</v>
      </c>
      <c r="J14658">
        <v>80.73</v>
      </c>
      <c r="M14658">
        <v>80.73</v>
      </c>
      <c r="N14658">
        <f t="shared" si="228"/>
        <v>0</v>
      </c>
    </row>
    <row r="14659" spans="1:14" x14ac:dyDescent="0.2">
      <c r="A14659" t="s">
        <v>14712</v>
      </c>
      <c r="B14659" t="s">
        <v>37665</v>
      </c>
      <c r="I14659" t="s">
        <v>4</v>
      </c>
      <c r="J14659">
        <v>97.92</v>
      </c>
      <c r="M14659">
        <v>97.92</v>
      </c>
      <c r="N14659">
        <f t="shared" si="228"/>
        <v>0</v>
      </c>
    </row>
    <row r="14660" spans="1:14" x14ac:dyDescent="0.2">
      <c r="A14660" t="s">
        <v>14713</v>
      </c>
      <c r="B14660" t="s">
        <v>37665</v>
      </c>
      <c r="I14660" t="s">
        <v>4</v>
      </c>
      <c r="J14660">
        <v>92.18</v>
      </c>
      <c r="M14660">
        <v>92.18</v>
      </c>
      <c r="N14660">
        <f t="shared" ref="N14660:N14723" si="229">J14660-M14660</f>
        <v>0</v>
      </c>
    </row>
    <row r="14661" spans="1:14" x14ac:dyDescent="0.2">
      <c r="A14661" t="s">
        <v>14714</v>
      </c>
      <c r="B14661" t="s">
        <v>37666</v>
      </c>
      <c r="I14661" t="s">
        <v>4</v>
      </c>
      <c r="J14661">
        <v>109.29</v>
      </c>
      <c r="M14661">
        <v>109.29</v>
      </c>
      <c r="N14661">
        <f t="shared" si="229"/>
        <v>0</v>
      </c>
    </row>
    <row r="14662" spans="1:14" x14ac:dyDescent="0.2">
      <c r="A14662" t="s">
        <v>14715</v>
      </c>
      <c r="B14662" t="s">
        <v>37666</v>
      </c>
      <c r="I14662" t="s">
        <v>4</v>
      </c>
      <c r="J14662">
        <v>103.54</v>
      </c>
      <c r="M14662">
        <v>103.54</v>
      </c>
      <c r="N14662">
        <f t="shared" si="229"/>
        <v>0</v>
      </c>
    </row>
    <row r="14663" spans="1:14" x14ac:dyDescent="0.2">
      <c r="A14663" t="s">
        <v>14716</v>
      </c>
      <c r="B14663" t="s">
        <v>37667</v>
      </c>
      <c r="I14663" t="s">
        <v>4</v>
      </c>
      <c r="J14663">
        <v>120.89</v>
      </c>
      <c r="M14663">
        <v>120.89</v>
      </c>
      <c r="N14663">
        <f t="shared" si="229"/>
        <v>0</v>
      </c>
    </row>
    <row r="14664" spans="1:14" x14ac:dyDescent="0.2">
      <c r="A14664" t="s">
        <v>14717</v>
      </c>
      <c r="B14664" t="s">
        <v>37667</v>
      </c>
      <c r="I14664" t="s">
        <v>4</v>
      </c>
      <c r="J14664">
        <v>115.14</v>
      </c>
      <c r="M14664">
        <v>115.14</v>
      </c>
      <c r="N14664">
        <f t="shared" si="229"/>
        <v>0</v>
      </c>
    </row>
    <row r="14665" spans="1:14" x14ac:dyDescent="0.2">
      <c r="A14665" t="s">
        <v>14718</v>
      </c>
      <c r="B14665" t="s">
        <v>37668</v>
      </c>
      <c r="I14665" t="s">
        <v>4</v>
      </c>
      <c r="J14665">
        <v>159.80000000000001</v>
      </c>
      <c r="M14665">
        <v>159.80000000000001</v>
      </c>
      <c r="N14665">
        <f t="shared" si="229"/>
        <v>0</v>
      </c>
    </row>
    <row r="14666" spans="1:14" x14ac:dyDescent="0.2">
      <c r="A14666" t="s">
        <v>14719</v>
      </c>
      <c r="B14666" t="s">
        <v>37668</v>
      </c>
      <c r="I14666" t="s">
        <v>4</v>
      </c>
      <c r="J14666">
        <v>154.05000000000001</v>
      </c>
      <c r="M14666">
        <v>154.05000000000001</v>
      </c>
      <c r="N14666">
        <f t="shared" si="229"/>
        <v>0</v>
      </c>
    </row>
    <row r="14667" spans="1:14" x14ac:dyDescent="0.2">
      <c r="A14667" t="s">
        <v>14720</v>
      </c>
      <c r="B14667" t="s">
        <v>37669</v>
      </c>
      <c r="I14667" t="s">
        <v>4</v>
      </c>
      <c r="J14667">
        <v>203.38</v>
      </c>
      <c r="M14667">
        <v>203.38</v>
      </c>
      <c r="N14667">
        <f t="shared" si="229"/>
        <v>0</v>
      </c>
    </row>
    <row r="14668" spans="1:14" x14ac:dyDescent="0.2">
      <c r="A14668" t="s">
        <v>14721</v>
      </c>
      <c r="B14668" t="s">
        <v>37669</v>
      </c>
      <c r="I14668" t="s">
        <v>4</v>
      </c>
      <c r="J14668">
        <v>197.63</v>
      </c>
      <c r="M14668">
        <v>197.63</v>
      </c>
      <c r="N14668">
        <f t="shared" si="229"/>
        <v>0</v>
      </c>
    </row>
    <row r="14669" spans="1:14" x14ac:dyDescent="0.2">
      <c r="A14669" t="s">
        <v>14722</v>
      </c>
      <c r="B14669" t="s">
        <v>37670</v>
      </c>
      <c r="I14669" t="s">
        <v>4</v>
      </c>
      <c r="J14669">
        <v>104.42</v>
      </c>
      <c r="M14669">
        <v>104.42</v>
      </c>
      <c r="N14669">
        <f t="shared" si="229"/>
        <v>0</v>
      </c>
    </row>
    <row r="14670" spans="1:14" x14ac:dyDescent="0.2">
      <c r="A14670" t="s">
        <v>14723</v>
      </c>
      <c r="B14670" t="s">
        <v>37670</v>
      </c>
      <c r="I14670" t="s">
        <v>4</v>
      </c>
      <c r="J14670">
        <v>98.67</v>
      </c>
      <c r="M14670">
        <v>98.67</v>
      </c>
      <c r="N14670">
        <f t="shared" si="229"/>
        <v>0</v>
      </c>
    </row>
    <row r="14671" spans="1:14" x14ac:dyDescent="0.2">
      <c r="A14671" t="s">
        <v>14724</v>
      </c>
      <c r="B14671" t="s">
        <v>37671</v>
      </c>
      <c r="I14671" t="s">
        <v>4</v>
      </c>
      <c r="J14671">
        <v>116</v>
      </c>
      <c r="M14671">
        <v>116</v>
      </c>
      <c r="N14671">
        <f t="shared" si="229"/>
        <v>0</v>
      </c>
    </row>
    <row r="14672" spans="1:14" x14ac:dyDescent="0.2">
      <c r="A14672" t="s">
        <v>14725</v>
      </c>
      <c r="B14672" t="s">
        <v>37671</v>
      </c>
      <c r="I14672" t="s">
        <v>4</v>
      </c>
      <c r="J14672">
        <v>110.25</v>
      </c>
      <c r="M14672">
        <v>110.25</v>
      </c>
      <c r="N14672">
        <f t="shared" si="229"/>
        <v>0</v>
      </c>
    </row>
    <row r="14673" spans="1:14" x14ac:dyDescent="0.2">
      <c r="A14673" t="s">
        <v>14726</v>
      </c>
      <c r="B14673" t="s">
        <v>37672</v>
      </c>
      <c r="I14673" t="s">
        <v>4</v>
      </c>
      <c r="J14673">
        <v>127.41</v>
      </c>
      <c r="M14673">
        <v>127.41</v>
      </c>
      <c r="N14673">
        <f t="shared" si="229"/>
        <v>0</v>
      </c>
    </row>
    <row r="14674" spans="1:14" x14ac:dyDescent="0.2">
      <c r="A14674" t="s">
        <v>14727</v>
      </c>
      <c r="B14674" t="s">
        <v>37672</v>
      </c>
      <c r="I14674" t="s">
        <v>4</v>
      </c>
      <c r="J14674">
        <v>121.67</v>
      </c>
      <c r="M14674">
        <v>121.67</v>
      </c>
      <c r="N14674">
        <f t="shared" si="229"/>
        <v>0</v>
      </c>
    </row>
    <row r="14675" spans="1:14" x14ac:dyDescent="0.2">
      <c r="A14675" t="s">
        <v>14728</v>
      </c>
      <c r="B14675" t="s">
        <v>37673</v>
      </c>
      <c r="I14675" t="s">
        <v>4</v>
      </c>
      <c r="J14675">
        <v>169.16</v>
      </c>
      <c r="M14675">
        <v>169.16</v>
      </c>
      <c r="N14675">
        <f t="shared" si="229"/>
        <v>0</v>
      </c>
    </row>
    <row r="14676" spans="1:14" x14ac:dyDescent="0.2">
      <c r="A14676" t="s">
        <v>14729</v>
      </c>
      <c r="B14676" t="s">
        <v>37673</v>
      </c>
      <c r="I14676" t="s">
        <v>4</v>
      </c>
      <c r="J14676">
        <v>163.41</v>
      </c>
      <c r="M14676">
        <v>163.41</v>
      </c>
      <c r="N14676">
        <f t="shared" si="229"/>
        <v>0</v>
      </c>
    </row>
    <row r="14677" spans="1:14" x14ac:dyDescent="0.2">
      <c r="A14677" t="s">
        <v>14730</v>
      </c>
      <c r="B14677" t="s">
        <v>37674</v>
      </c>
      <c r="I14677" t="s">
        <v>4</v>
      </c>
      <c r="J14677">
        <v>212.42</v>
      </c>
      <c r="M14677">
        <v>212.42</v>
      </c>
      <c r="N14677">
        <f t="shared" si="229"/>
        <v>0</v>
      </c>
    </row>
    <row r="14678" spans="1:14" x14ac:dyDescent="0.2">
      <c r="A14678" t="s">
        <v>14731</v>
      </c>
      <c r="B14678" t="s">
        <v>37674</v>
      </c>
      <c r="I14678" t="s">
        <v>4</v>
      </c>
      <c r="J14678">
        <v>206.68</v>
      </c>
      <c r="M14678">
        <v>206.68</v>
      </c>
      <c r="N14678">
        <f t="shared" si="229"/>
        <v>0</v>
      </c>
    </row>
    <row r="14679" spans="1:14" x14ac:dyDescent="0.2">
      <c r="A14679" t="s">
        <v>14732</v>
      </c>
      <c r="B14679" t="s">
        <v>37675</v>
      </c>
      <c r="I14679" t="s">
        <v>4</v>
      </c>
      <c r="J14679">
        <v>110.26</v>
      </c>
      <c r="M14679">
        <v>110.26</v>
      </c>
      <c r="N14679">
        <f t="shared" si="229"/>
        <v>0</v>
      </c>
    </row>
    <row r="14680" spans="1:14" x14ac:dyDescent="0.2">
      <c r="A14680" t="s">
        <v>14733</v>
      </c>
      <c r="B14680" t="s">
        <v>37675</v>
      </c>
      <c r="I14680" t="s">
        <v>4</v>
      </c>
      <c r="J14680">
        <v>104.52</v>
      </c>
      <c r="M14680">
        <v>104.52</v>
      </c>
      <c r="N14680">
        <f t="shared" si="229"/>
        <v>0</v>
      </c>
    </row>
    <row r="14681" spans="1:14" x14ac:dyDescent="0.2">
      <c r="A14681" t="s">
        <v>14734</v>
      </c>
      <c r="B14681" t="s">
        <v>37676</v>
      </c>
      <c r="I14681" t="s">
        <v>4</v>
      </c>
      <c r="J14681">
        <v>121.19</v>
      </c>
      <c r="M14681">
        <v>121.19</v>
      </c>
      <c r="N14681">
        <f t="shared" si="229"/>
        <v>0</v>
      </c>
    </row>
    <row r="14682" spans="1:14" x14ac:dyDescent="0.2">
      <c r="A14682" t="s">
        <v>14735</v>
      </c>
      <c r="B14682" t="s">
        <v>37676</v>
      </c>
      <c r="I14682" t="s">
        <v>4</v>
      </c>
      <c r="J14682">
        <v>115.44</v>
      </c>
      <c r="M14682">
        <v>115.44</v>
      </c>
      <c r="N14682">
        <f t="shared" si="229"/>
        <v>0</v>
      </c>
    </row>
    <row r="14683" spans="1:14" x14ac:dyDescent="0.2">
      <c r="A14683" t="s">
        <v>14736</v>
      </c>
      <c r="B14683" t="s">
        <v>37677</v>
      </c>
      <c r="I14683" t="s">
        <v>4</v>
      </c>
      <c r="J14683">
        <v>133.94</v>
      </c>
      <c r="M14683">
        <v>133.94</v>
      </c>
      <c r="N14683">
        <f t="shared" si="229"/>
        <v>0</v>
      </c>
    </row>
    <row r="14684" spans="1:14" x14ac:dyDescent="0.2">
      <c r="A14684" t="s">
        <v>14737</v>
      </c>
      <c r="B14684" t="s">
        <v>37677</v>
      </c>
      <c r="I14684" t="s">
        <v>4</v>
      </c>
      <c r="J14684">
        <v>128.19999999999999</v>
      </c>
      <c r="M14684">
        <v>128.19999999999999</v>
      </c>
      <c r="N14684">
        <f t="shared" si="229"/>
        <v>0</v>
      </c>
    </row>
    <row r="14685" spans="1:14" x14ac:dyDescent="0.2">
      <c r="A14685" t="s">
        <v>14738</v>
      </c>
      <c r="B14685" t="s">
        <v>37678</v>
      </c>
      <c r="I14685" t="s">
        <v>4</v>
      </c>
      <c r="J14685">
        <v>177.13</v>
      </c>
      <c r="M14685">
        <v>177.13</v>
      </c>
      <c r="N14685">
        <f t="shared" si="229"/>
        <v>0</v>
      </c>
    </row>
    <row r="14686" spans="1:14" x14ac:dyDescent="0.2">
      <c r="A14686" t="s">
        <v>14739</v>
      </c>
      <c r="B14686" t="s">
        <v>37678</v>
      </c>
      <c r="I14686" t="s">
        <v>4</v>
      </c>
      <c r="J14686">
        <v>171.38</v>
      </c>
      <c r="M14686">
        <v>171.38</v>
      </c>
      <c r="N14686">
        <f t="shared" si="229"/>
        <v>0</v>
      </c>
    </row>
    <row r="14687" spans="1:14" x14ac:dyDescent="0.2">
      <c r="A14687" t="s">
        <v>14740</v>
      </c>
      <c r="B14687" t="s">
        <v>37679</v>
      </c>
      <c r="I14687" t="s">
        <v>4</v>
      </c>
      <c r="J14687">
        <v>221.38</v>
      </c>
      <c r="M14687">
        <v>221.38</v>
      </c>
      <c r="N14687">
        <f t="shared" si="229"/>
        <v>0</v>
      </c>
    </row>
    <row r="14688" spans="1:14" x14ac:dyDescent="0.2">
      <c r="A14688" t="s">
        <v>14741</v>
      </c>
      <c r="B14688" t="s">
        <v>37679</v>
      </c>
      <c r="I14688" t="s">
        <v>4</v>
      </c>
      <c r="J14688">
        <v>215.63</v>
      </c>
      <c r="M14688">
        <v>215.63</v>
      </c>
      <c r="N14688">
        <f t="shared" si="229"/>
        <v>0</v>
      </c>
    </row>
    <row r="14689" spans="1:14" x14ac:dyDescent="0.2">
      <c r="A14689" t="s">
        <v>14742</v>
      </c>
      <c r="B14689" t="s">
        <v>37680</v>
      </c>
      <c r="I14689" t="s">
        <v>4</v>
      </c>
      <c r="J14689">
        <v>64.459999999999994</v>
      </c>
      <c r="M14689">
        <v>64.459999999999994</v>
      </c>
      <c r="N14689">
        <f t="shared" si="229"/>
        <v>0</v>
      </c>
    </row>
    <row r="14690" spans="1:14" x14ac:dyDescent="0.2">
      <c r="A14690" t="s">
        <v>14743</v>
      </c>
      <c r="B14690" t="s">
        <v>37680</v>
      </c>
      <c r="I14690" t="s">
        <v>4</v>
      </c>
      <c r="J14690">
        <v>58.71</v>
      </c>
      <c r="M14690">
        <v>58.71</v>
      </c>
      <c r="N14690">
        <f t="shared" si="229"/>
        <v>0</v>
      </c>
    </row>
    <row r="14691" spans="1:14" x14ac:dyDescent="0.2">
      <c r="A14691" t="s">
        <v>14744</v>
      </c>
      <c r="B14691" t="s">
        <v>37681</v>
      </c>
      <c r="I14691" t="s">
        <v>4</v>
      </c>
      <c r="J14691">
        <v>73.650000000000006</v>
      </c>
      <c r="M14691">
        <v>73.650000000000006</v>
      </c>
      <c r="N14691">
        <f t="shared" si="229"/>
        <v>0</v>
      </c>
    </row>
    <row r="14692" spans="1:14" x14ac:dyDescent="0.2">
      <c r="A14692" t="s">
        <v>14745</v>
      </c>
      <c r="B14692" t="s">
        <v>37681</v>
      </c>
      <c r="I14692" t="s">
        <v>4</v>
      </c>
      <c r="J14692">
        <v>67.900000000000006</v>
      </c>
      <c r="M14692">
        <v>67.900000000000006</v>
      </c>
      <c r="N14692">
        <f t="shared" si="229"/>
        <v>0</v>
      </c>
    </row>
    <row r="14693" spans="1:14" x14ac:dyDescent="0.2">
      <c r="A14693" t="s">
        <v>14746</v>
      </c>
      <c r="B14693" t="s">
        <v>37682</v>
      </c>
      <c r="I14693" t="s">
        <v>4</v>
      </c>
      <c r="J14693">
        <v>82.8</v>
      </c>
      <c r="M14693">
        <v>82.8</v>
      </c>
      <c r="N14693">
        <f t="shared" si="229"/>
        <v>0</v>
      </c>
    </row>
    <row r="14694" spans="1:14" x14ac:dyDescent="0.2">
      <c r="A14694" t="s">
        <v>14747</v>
      </c>
      <c r="B14694" t="s">
        <v>37682</v>
      </c>
      <c r="I14694" t="s">
        <v>4</v>
      </c>
      <c r="J14694">
        <v>77.05</v>
      </c>
      <c r="M14694">
        <v>77.05</v>
      </c>
      <c r="N14694">
        <f t="shared" si="229"/>
        <v>0</v>
      </c>
    </row>
    <row r="14695" spans="1:14" x14ac:dyDescent="0.2">
      <c r="A14695" t="s">
        <v>14748</v>
      </c>
      <c r="B14695" t="s">
        <v>37683</v>
      </c>
      <c r="I14695" t="s">
        <v>4</v>
      </c>
      <c r="J14695">
        <v>91.99</v>
      </c>
      <c r="M14695">
        <v>91.99</v>
      </c>
      <c r="N14695">
        <f t="shared" si="229"/>
        <v>0</v>
      </c>
    </row>
    <row r="14696" spans="1:14" x14ac:dyDescent="0.2">
      <c r="A14696" t="s">
        <v>14749</v>
      </c>
      <c r="B14696" t="s">
        <v>37683</v>
      </c>
      <c r="I14696" t="s">
        <v>4</v>
      </c>
      <c r="J14696">
        <v>86.24</v>
      </c>
      <c r="M14696">
        <v>86.24</v>
      </c>
      <c r="N14696">
        <f t="shared" si="229"/>
        <v>0</v>
      </c>
    </row>
    <row r="14697" spans="1:14" x14ac:dyDescent="0.2">
      <c r="A14697" t="s">
        <v>14750</v>
      </c>
      <c r="B14697" t="s">
        <v>37684</v>
      </c>
      <c r="I14697" t="s">
        <v>4</v>
      </c>
      <c r="J14697">
        <v>123.74</v>
      </c>
      <c r="M14697">
        <v>123.74</v>
      </c>
      <c r="N14697">
        <f t="shared" si="229"/>
        <v>0</v>
      </c>
    </row>
    <row r="14698" spans="1:14" x14ac:dyDescent="0.2">
      <c r="A14698" t="s">
        <v>14751</v>
      </c>
      <c r="B14698" t="s">
        <v>37684</v>
      </c>
      <c r="I14698" t="s">
        <v>4</v>
      </c>
      <c r="J14698">
        <v>117.99</v>
      </c>
      <c r="M14698">
        <v>117.99</v>
      </c>
      <c r="N14698">
        <f t="shared" si="229"/>
        <v>0</v>
      </c>
    </row>
    <row r="14699" spans="1:14" x14ac:dyDescent="0.2">
      <c r="A14699" t="s">
        <v>14752</v>
      </c>
      <c r="B14699" t="s">
        <v>37685</v>
      </c>
      <c r="I14699" t="s">
        <v>4</v>
      </c>
      <c r="J14699">
        <v>159.38</v>
      </c>
      <c r="M14699">
        <v>159.38</v>
      </c>
      <c r="N14699">
        <f t="shared" si="229"/>
        <v>0</v>
      </c>
    </row>
    <row r="14700" spans="1:14" x14ac:dyDescent="0.2">
      <c r="A14700" t="s">
        <v>14753</v>
      </c>
      <c r="B14700" t="s">
        <v>37685</v>
      </c>
      <c r="I14700" t="s">
        <v>4</v>
      </c>
      <c r="J14700">
        <v>153.63</v>
      </c>
      <c r="M14700">
        <v>153.63</v>
      </c>
      <c r="N14700">
        <f t="shared" si="229"/>
        <v>0</v>
      </c>
    </row>
    <row r="14701" spans="1:14" x14ac:dyDescent="0.2">
      <c r="A14701" t="s">
        <v>14754</v>
      </c>
      <c r="B14701" t="s">
        <v>37686</v>
      </c>
      <c r="I14701" t="s">
        <v>4</v>
      </c>
      <c r="J14701">
        <v>78.739999999999995</v>
      </c>
      <c r="M14701">
        <v>78.739999999999995</v>
      </c>
      <c r="N14701">
        <f t="shared" si="229"/>
        <v>0</v>
      </c>
    </row>
    <row r="14702" spans="1:14" x14ac:dyDescent="0.2">
      <c r="A14702" t="s">
        <v>14755</v>
      </c>
      <c r="B14702" t="s">
        <v>37686</v>
      </c>
      <c r="I14702" t="s">
        <v>4</v>
      </c>
      <c r="J14702">
        <v>72.989999999999995</v>
      </c>
      <c r="M14702">
        <v>72.989999999999995</v>
      </c>
      <c r="N14702">
        <f t="shared" si="229"/>
        <v>0</v>
      </c>
    </row>
    <row r="14703" spans="1:14" x14ac:dyDescent="0.2">
      <c r="A14703" t="s">
        <v>14756</v>
      </c>
      <c r="B14703" t="s">
        <v>37687</v>
      </c>
      <c r="I14703" t="s">
        <v>4</v>
      </c>
      <c r="J14703">
        <v>87.91</v>
      </c>
      <c r="M14703">
        <v>87.91</v>
      </c>
      <c r="N14703">
        <f t="shared" si="229"/>
        <v>0</v>
      </c>
    </row>
    <row r="14704" spans="1:14" x14ac:dyDescent="0.2">
      <c r="A14704" t="s">
        <v>14757</v>
      </c>
      <c r="B14704" t="s">
        <v>37687</v>
      </c>
      <c r="I14704" t="s">
        <v>4</v>
      </c>
      <c r="J14704">
        <v>82.16</v>
      </c>
      <c r="M14704">
        <v>82.16</v>
      </c>
      <c r="N14704">
        <f t="shared" si="229"/>
        <v>0</v>
      </c>
    </row>
    <row r="14705" spans="1:14" x14ac:dyDescent="0.2">
      <c r="A14705" t="s">
        <v>14758</v>
      </c>
      <c r="B14705" t="s">
        <v>37688</v>
      </c>
      <c r="I14705" t="s">
        <v>4</v>
      </c>
      <c r="J14705">
        <v>97.07</v>
      </c>
      <c r="M14705">
        <v>97.07</v>
      </c>
      <c r="N14705">
        <f t="shared" si="229"/>
        <v>0</v>
      </c>
    </row>
    <row r="14706" spans="1:14" x14ac:dyDescent="0.2">
      <c r="A14706" t="s">
        <v>14759</v>
      </c>
      <c r="B14706" t="s">
        <v>37688</v>
      </c>
      <c r="I14706" t="s">
        <v>4</v>
      </c>
      <c r="J14706">
        <v>91.32</v>
      </c>
      <c r="M14706">
        <v>91.32</v>
      </c>
      <c r="N14706">
        <f t="shared" si="229"/>
        <v>0</v>
      </c>
    </row>
    <row r="14707" spans="1:14" x14ac:dyDescent="0.2">
      <c r="A14707" t="s">
        <v>14760</v>
      </c>
      <c r="B14707" t="s">
        <v>37689</v>
      </c>
      <c r="I14707" t="s">
        <v>4</v>
      </c>
      <c r="J14707">
        <v>131.37</v>
      </c>
      <c r="M14707">
        <v>131.37</v>
      </c>
      <c r="N14707">
        <f t="shared" si="229"/>
        <v>0</v>
      </c>
    </row>
    <row r="14708" spans="1:14" x14ac:dyDescent="0.2">
      <c r="A14708" t="s">
        <v>14761</v>
      </c>
      <c r="B14708" t="s">
        <v>37689</v>
      </c>
      <c r="I14708" t="s">
        <v>4</v>
      </c>
      <c r="J14708">
        <v>125.62</v>
      </c>
      <c r="M14708">
        <v>125.62</v>
      </c>
      <c r="N14708">
        <f t="shared" si="229"/>
        <v>0</v>
      </c>
    </row>
    <row r="14709" spans="1:14" x14ac:dyDescent="0.2">
      <c r="A14709" t="s">
        <v>14762</v>
      </c>
      <c r="B14709" t="s">
        <v>37690</v>
      </c>
      <c r="I14709" t="s">
        <v>4</v>
      </c>
      <c r="J14709">
        <v>166.69</v>
      </c>
      <c r="M14709">
        <v>166.69</v>
      </c>
      <c r="N14709">
        <f t="shared" si="229"/>
        <v>0</v>
      </c>
    </row>
    <row r="14710" spans="1:14" x14ac:dyDescent="0.2">
      <c r="A14710" t="s">
        <v>14763</v>
      </c>
      <c r="B14710" t="s">
        <v>37690</v>
      </c>
      <c r="I14710" t="s">
        <v>4</v>
      </c>
      <c r="J14710">
        <v>160.94</v>
      </c>
      <c r="M14710">
        <v>160.94</v>
      </c>
      <c r="N14710">
        <f t="shared" si="229"/>
        <v>0</v>
      </c>
    </row>
    <row r="14711" spans="1:14" x14ac:dyDescent="0.2">
      <c r="A14711" t="s">
        <v>14764</v>
      </c>
      <c r="B14711" t="s">
        <v>37691</v>
      </c>
      <c r="I14711" t="s">
        <v>4</v>
      </c>
      <c r="J14711">
        <v>83.85</v>
      </c>
      <c r="M14711">
        <v>83.85</v>
      </c>
      <c r="N14711">
        <f t="shared" si="229"/>
        <v>0</v>
      </c>
    </row>
    <row r="14712" spans="1:14" x14ac:dyDescent="0.2">
      <c r="A14712" t="s">
        <v>14765</v>
      </c>
      <c r="B14712" t="s">
        <v>37691</v>
      </c>
      <c r="I14712" t="s">
        <v>4</v>
      </c>
      <c r="J14712">
        <v>78.099999999999994</v>
      </c>
      <c r="M14712">
        <v>78.099999999999994</v>
      </c>
      <c r="N14712">
        <f t="shared" si="229"/>
        <v>0</v>
      </c>
    </row>
    <row r="14713" spans="1:14" x14ac:dyDescent="0.2">
      <c r="A14713" t="s">
        <v>14766</v>
      </c>
      <c r="B14713" t="s">
        <v>37692</v>
      </c>
      <c r="I14713" t="s">
        <v>4</v>
      </c>
      <c r="J14713">
        <v>92.99</v>
      </c>
      <c r="M14713">
        <v>92.99</v>
      </c>
      <c r="N14713">
        <f t="shared" si="229"/>
        <v>0</v>
      </c>
    </row>
    <row r="14714" spans="1:14" x14ac:dyDescent="0.2">
      <c r="A14714" t="s">
        <v>14767</v>
      </c>
      <c r="B14714" t="s">
        <v>37692</v>
      </c>
      <c r="I14714" t="s">
        <v>4</v>
      </c>
      <c r="J14714">
        <v>87.25</v>
      </c>
      <c r="M14714">
        <v>87.25</v>
      </c>
      <c r="N14714">
        <f t="shared" si="229"/>
        <v>0</v>
      </c>
    </row>
    <row r="14715" spans="1:14" x14ac:dyDescent="0.2">
      <c r="A14715" t="s">
        <v>14768</v>
      </c>
      <c r="B14715" t="s">
        <v>37693</v>
      </c>
      <c r="I14715" t="s">
        <v>4</v>
      </c>
      <c r="J14715">
        <v>102.17</v>
      </c>
      <c r="M14715">
        <v>102.17</v>
      </c>
      <c r="N14715">
        <f t="shared" si="229"/>
        <v>0</v>
      </c>
    </row>
    <row r="14716" spans="1:14" x14ac:dyDescent="0.2">
      <c r="A14716" t="s">
        <v>14769</v>
      </c>
      <c r="B14716" t="s">
        <v>37693</v>
      </c>
      <c r="I14716" t="s">
        <v>4</v>
      </c>
      <c r="J14716">
        <v>96.42</v>
      </c>
      <c r="M14716">
        <v>96.42</v>
      </c>
      <c r="N14716">
        <f t="shared" si="229"/>
        <v>0</v>
      </c>
    </row>
    <row r="14717" spans="1:14" x14ac:dyDescent="0.2">
      <c r="A14717" t="s">
        <v>14770</v>
      </c>
      <c r="B14717" t="s">
        <v>37694</v>
      </c>
      <c r="I14717" t="s">
        <v>4</v>
      </c>
      <c r="J14717">
        <v>137.5</v>
      </c>
      <c r="M14717">
        <v>137.5</v>
      </c>
      <c r="N14717">
        <f t="shared" si="229"/>
        <v>0</v>
      </c>
    </row>
    <row r="14718" spans="1:14" x14ac:dyDescent="0.2">
      <c r="A14718" t="s">
        <v>14771</v>
      </c>
      <c r="B14718" t="s">
        <v>37694</v>
      </c>
      <c r="I14718" t="s">
        <v>4</v>
      </c>
      <c r="J14718">
        <v>131.76</v>
      </c>
      <c r="M14718">
        <v>131.76</v>
      </c>
      <c r="N14718">
        <f t="shared" si="229"/>
        <v>0</v>
      </c>
    </row>
    <row r="14719" spans="1:14" x14ac:dyDescent="0.2">
      <c r="A14719" t="s">
        <v>14772</v>
      </c>
      <c r="B14719" t="s">
        <v>37695</v>
      </c>
      <c r="I14719" t="s">
        <v>4</v>
      </c>
      <c r="J14719">
        <v>174</v>
      </c>
      <c r="M14719">
        <v>174</v>
      </c>
      <c r="N14719">
        <f t="shared" si="229"/>
        <v>0</v>
      </c>
    </row>
    <row r="14720" spans="1:14" x14ac:dyDescent="0.2">
      <c r="A14720" t="s">
        <v>14773</v>
      </c>
      <c r="B14720" t="s">
        <v>37695</v>
      </c>
      <c r="I14720" t="s">
        <v>4</v>
      </c>
      <c r="J14720">
        <v>168.25</v>
      </c>
      <c r="M14720">
        <v>168.25</v>
      </c>
      <c r="N14720">
        <f t="shared" si="229"/>
        <v>0</v>
      </c>
    </row>
    <row r="14721" spans="1:14" x14ac:dyDescent="0.2">
      <c r="A14721" t="s">
        <v>14774</v>
      </c>
      <c r="B14721" t="s">
        <v>37696</v>
      </c>
      <c r="I14721" t="s">
        <v>5</v>
      </c>
      <c r="J14721">
        <v>27.85</v>
      </c>
      <c r="M14721">
        <v>27.85</v>
      </c>
      <c r="N14721">
        <f t="shared" si="229"/>
        <v>0</v>
      </c>
    </row>
    <row r="14722" spans="1:14" x14ac:dyDescent="0.2">
      <c r="A14722" t="s">
        <v>14775</v>
      </c>
      <c r="B14722" t="s">
        <v>37696</v>
      </c>
      <c r="I14722" t="s">
        <v>5</v>
      </c>
      <c r="J14722">
        <v>24.98</v>
      </c>
      <c r="M14722">
        <v>24.98</v>
      </c>
      <c r="N14722">
        <f t="shared" si="229"/>
        <v>0</v>
      </c>
    </row>
    <row r="14723" spans="1:14" x14ac:dyDescent="0.2">
      <c r="A14723" t="s">
        <v>14776</v>
      </c>
      <c r="B14723" t="s">
        <v>37697</v>
      </c>
      <c r="I14723" t="s">
        <v>5</v>
      </c>
      <c r="J14723">
        <v>31.89</v>
      </c>
      <c r="M14723">
        <v>31.89</v>
      </c>
      <c r="N14723">
        <f t="shared" si="229"/>
        <v>0</v>
      </c>
    </row>
    <row r="14724" spans="1:14" x14ac:dyDescent="0.2">
      <c r="A14724" t="s">
        <v>14777</v>
      </c>
      <c r="B14724" t="s">
        <v>37697</v>
      </c>
      <c r="I14724" t="s">
        <v>5</v>
      </c>
      <c r="J14724">
        <v>29.02</v>
      </c>
      <c r="M14724">
        <v>29.02</v>
      </c>
      <c r="N14724">
        <f t="shared" ref="N14724:N14787" si="230">J14724-M14724</f>
        <v>0</v>
      </c>
    </row>
    <row r="14725" spans="1:14" x14ac:dyDescent="0.2">
      <c r="A14725" t="s">
        <v>14778</v>
      </c>
      <c r="B14725" t="s">
        <v>37698</v>
      </c>
      <c r="I14725" t="s">
        <v>5</v>
      </c>
      <c r="J14725">
        <v>35.07</v>
      </c>
      <c r="M14725">
        <v>35.07</v>
      </c>
      <c r="N14725">
        <f t="shared" si="230"/>
        <v>0</v>
      </c>
    </row>
    <row r="14726" spans="1:14" x14ac:dyDescent="0.2">
      <c r="A14726" t="s">
        <v>14779</v>
      </c>
      <c r="B14726" t="s">
        <v>37698</v>
      </c>
      <c r="I14726" t="s">
        <v>5</v>
      </c>
      <c r="J14726">
        <v>32.200000000000003</v>
      </c>
      <c r="M14726">
        <v>32.200000000000003</v>
      </c>
      <c r="N14726">
        <f t="shared" si="230"/>
        <v>0</v>
      </c>
    </row>
    <row r="14727" spans="1:14" x14ac:dyDescent="0.2">
      <c r="A14727" t="s">
        <v>14780</v>
      </c>
      <c r="B14727" t="s">
        <v>37699</v>
      </c>
      <c r="I14727" t="s">
        <v>5</v>
      </c>
      <c r="J14727">
        <v>38.72</v>
      </c>
      <c r="M14727">
        <v>38.72</v>
      </c>
      <c r="N14727">
        <f t="shared" si="230"/>
        <v>0</v>
      </c>
    </row>
    <row r="14728" spans="1:14" x14ac:dyDescent="0.2">
      <c r="A14728" t="s">
        <v>14781</v>
      </c>
      <c r="B14728" t="s">
        <v>37699</v>
      </c>
      <c r="I14728" t="s">
        <v>5</v>
      </c>
      <c r="J14728">
        <v>35.85</v>
      </c>
      <c r="M14728">
        <v>35.85</v>
      </c>
      <c r="N14728">
        <f t="shared" si="230"/>
        <v>0</v>
      </c>
    </row>
    <row r="14729" spans="1:14" x14ac:dyDescent="0.2">
      <c r="A14729" t="s">
        <v>14782</v>
      </c>
      <c r="B14729" t="s">
        <v>37700</v>
      </c>
      <c r="I14729" t="s">
        <v>5</v>
      </c>
      <c r="J14729">
        <v>47.43</v>
      </c>
      <c r="M14729">
        <v>47.43</v>
      </c>
      <c r="N14729">
        <f t="shared" si="230"/>
        <v>0</v>
      </c>
    </row>
    <row r="14730" spans="1:14" x14ac:dyDescent="0.2">
      <c r="A14730" t="s">
        <v>14783</v>
      </c>
      <c r="B14730" t="s">
        <v>37700</v>
      </c>
      <c r="I14730" t="s">
        <v>5</v>
      </c>
      <c r="J14730">
        <v>44.56</v>
      </c>
      <c r="M14730">
        <v>44.56</v>
      </c>
      <c r="N14730">
        <f t="shared" si="230"/>
        <v>0</v>
      </c>
    </row>
    <row r="14731" spans="1:14" x14ac:dyDescent="0.2">
      <c r="A14731" t="s">
        <v>14784</v>
      </c>
      <c r="B14731" t="s">
        <v>37701</v>
      </c>
      <c r="I14731" t="s">
        <v>5</v>
      </c>
      <c r="J14731">
        <v>58.08</v>
      </c>
      <c r="M14731">
        <v>58.08</v>
      </c>
      <c r="N14731">
        <f t="shared" si="230"/>
        <v>0</v>
      </c>
    </row>
    <row r="14732" spans="1:14" x14ac:dyDescent="0.2">
      <c r="A14732" t="s">
        <v>14785</v>
      </c>
      <c r="B14732" t="s">
        <v>37701</v>
      </c>
      <c r="I14732" t="s">
        <v>5</v>
      </c>
      <c r="J14732">
        <v>55.21</v>
      </c>
      <c r="M14732">
        <v>55.21</v>
      </c>
      <c r="N14732">
        <f t="shared" si="230"/>
        <v>0</v>
      </c>
    </row>
    <row r="14733" spans="1:14" x14ac:dyDescent="0.2">
      <c r="A14733" t="s">
        <v>14786</v>
      </c>
      <c r="B14733" t="s">
        <v>37702</v>
      </c>
      <c r="I14733" t="s">
        <v>5</v>
      </c>
      <c r="J14733">
        <v>34.799999999999997</v>
      </c>
      <c r="M14733">
        <v>34.799999999999997</v>
      </c>
      <c r="N14733">
        <f t="shared" si="230"/>
        <v>0</v>
      </c>
    </row>
    <row r="14734" spans="1:14" x14ac:dyDescent="0.2">
      <c r="A14734" t="s">
        <v>14787</v>
      </c>
      <c r="B14734" t="s">
        <v>37702</v>
      </c>
      <c r="I14734" t="s">
        <v>5</v>
      </c>
      <c r="J14734">
        <v>31.93</v>
      </c>
      <c r="M14734">
        <v>31.93</v>
      </c>
      <c r="N14734">
        <f t="shared" si="230"/>
        <v>0</v>
      </c>
    </row>
    <row r="14735" spans="1:14" x14ac:dyDescent="0.2">
      <c r="A14735" t="s">
        <v>14788</v>
      </c>
      <c r="B14735" t="s">
        <v>37703</v>
      </c>
      <c r="I14735" t="s">
        <v>5</v>
      </c>
      <c r="J14735">
        <v>38.21</v>
      </c>
      <c r="M14735">
        <v>38.21</v>
      </c>
      <c r="N14735">
        <f t="shared" si="230"/>
        <v>0</v>
      </c>
    </row>
    <row r="14736" spans="1:14" x14ac:dyDescent="0.2">
      <c r="A14736" t="s">
        <v>14789</v>
      </c>
      <c r="B14736" t="s">
        <v>37703</v>
      </c>
      <c r="I14736" t="s">
        <v>5</v>
      </c>
      <c r="J14736">
        <v>35.340000000000003</v>
      </c>
      <c r="M14736">
        <v>35.340000000000003</v>
      </c>
      <c r="N14736">
        <f t="shared" si="230"/>
        <v>0</v>
      </c>
    </row>
    <row r="14737" spans="1:14" x14ac:dyDescent="0.2">
      <c r="A14737" t="s">
        <v>14790</v>
      </c>
      <c r="B14737" t="s">
        <v>37704</v>
      </c>
      <c r="I14737" t="s">
        <v>5</v>
      </c>
      <c r="J14737">
        <v>42.09</v>
      </c>
      <c r="M14737">
        <v>42.09</v>
      </c>
      <c r="N14737">
        <f t="shared" si="230"/>
        <v>0</v>
      </c>
    </row>
    <row r="14738" spans="1:14" x14ac:dyDescent="0.2">
      <c r="A14738" t="s">
        <v>14791</v>
      </c>
      <c r="B14738" t="s">
        <v>37704</v>
      </c>
      <c r="I14738" t="s">
        <v>5</v>
      </c>
      <c r="J14738">
        <v>39.22</v>
      </c>
      <c r="M14738">
        <v>39.22</v>
      </c>
      <c r="N14738">
        <f t="shared" si="230"/>
        <v>0</v>
      </c>
    </row>
    <row r="14739" spans="1:14" x14ac:dyDescent="0.2">
      <c r="A14739" t="s">
        <v>14792</v>
      </c>
      <c r="B14739" t="s">
        <v>37705</v>
      </c>
      <c r="I14739" t="s">
        <v>5</v>
      </c>
      <c r="J14739">
        <v>51.26</v>
      </c>
      <c r="M14739">
        <v>51.26</v>
      </c>
      <c r="N14739">
        <f t="shared" si="230"/>
        <v>0</v>
      </c>
    </row>
    <row r="14740" spans="1:14" x14ac:dyDescent="0.2">
      <c r="A14740" t="s">
        <v>14793</v>
      </c>
      <c r="B14740" t="s">
        <v>37705</v>
      </c>
      <c r="I14740" t="s">
        <v>5</v>
      </c>
      <c r="J14740">
        <v>48.39</v>
      </c>
      <c r="M14740">
        <v>48.39</v>
      </c>
      <c r="N14740">
        <f t="shared" si="230"/>
        <v>0</v>
      </c>
    </row>
    <row r="14741" spans="1:14" x14ac:dyDescent="0.2">
      <c r="A14741" t="s">
        <v>14794</v>
      </c>
      <c r="B14741" t="s">
        <v>37706</v>
      </c>
      <c r="I14741" t="s">
        <v>5</v>
      </c>
      <c r="J14741">
        <v>69.8</v>
      </c>
      <c r="M14741">
        <v>69.8</v>
      </c>
      <c r="N14741">
        <f t="shared" si="230"/>
        <v>0</v>
      </c>
    </row>
    <row r="14742" spans="1:14" x14ac:dyDescent="0.2">
      <c r="A14742" t="s">
        <v>14795</v>
      </c>
      <c r="B14742" t="s">
        <v>37706</v>
      </c>
      <c r="I14742" t="s">
        <v>5</v>
      </c>
      <c r="J14742">
        <v>66.930000000000007</v>
      </c>
      <c r="M14742">
        <v>66.930000000000007</v>
      </c>
      <c r="N14742">
        <f t="shared" si="230"/>
        <v>0</v>
      </c>
    </row>
    <row r="14743" spans="1:14" x14ac:dyDescent="0.2">
      <c r="A14743" t="s">
        <v>14796</v>
      </c>
      <c r="B14743" t="s">
        <v>37707</v>
      </c>
      <c r="I14743" t="s">
        <v>5</v>
      </c>
      <c r="J14743">
        <v>35.11</v>
      </c>
      <c r="M14743">
        <v>35.11</v>
      </c>
      <c r="N14743">
        <f t="shared" si="230"/>
        <v>0</v>
      </c>
    </row>
    <row r="14744" spans="1:14" x14ac:dyDescent="0.2">
      <c r="A14744" t="s">
        <v>14797</v>
      </c>
      <c r="B14744" t="s">
        <v>37707</v>
      </c>
      <c r="I14744" t="s">
        <v>5</v>
      </c>
      <c r="J14744">
        <v>32.24</v>
      </c>
      <c r="M14744">
        <v>32.24</v>
      </c>
      <c r="N14744">
        <f t="shared" si="230"/>
        <v>0</v>
      </c>
    </row>
    <row r="14745" spans="1:14" x14ac:dyDescent="0.2">
      <c r="A14745" t="s">
        <v>14798</v>
      </c>
      <c r="B14745" t="s">
        <v>37708</v>
      </c>
      <c r="I14745" t="s">
        <v>5</v>
      </c>
      <c r="J14745">
        <v>41.34</v>
      </c>
      <c r="M14745">
        <v>41.34</v>
      </c>
      <c r="N14745">
        <f t="shared" si="230"/>
        <v>0</v>
      </c>
    </row>
    <row r="14746" spans="1:14" x14ac:dyDescent="0.2">
      <c r="A14746" t="s">
        <v>14799</v>
      </c>
      <c r="B14746" t="s">
        <v>37708</v>
      </c>
      <c r="I14746" t="s">
        <v>5</v>
      </c>
      <c r="J14746">
        <v>38.47</v>
      </c>
      <c r="M14746">
        <v>38.47</v>
      </c>
      <c r="N14746">
        <f t="shared" si="230"/>
        <v>0</v>
      </c>
    </row>
    <row r="14747" spans="1:14" x14ac:dyDescent="0.2">
      <c r="A14747" t="s">
        <v>14800</v>
      </c>
      <c r="B14747" t="s">
        <v>37709</v>
      </c>
      <c r="I14747" t="s">
        <v>5</v>
      </c>
      <c r="J14747">
        <v>44.75</v>
      </c>
      <c r="M14747">
        <v>44.75</v>
      </c>
      <c r="N14747">
        <f t="shared" si="230"/>
        <v>0</v>
      </c>
    </row>
    <row r="14748" spans="1:14" x14ac:dyDescent="0.2">
      <c r="A14748" t="s">
        <v>14801</v>
      </c>
      <c r="B14748" t="s">
        <v>37709</v>
      </c>
      <c r="I14748" t="s">
        <v>5</v>
      </c>
      <c r="J14748">
        <v>41.88</v>
      </c>
      <c r="M14748">
        <v>41.88</v>
      </c>
      <c r="N14748">
        <f t="shared" si="230"/>
        <v>0</v>
      </c>
    </row>
    <row r="14749" spans="1:14" x14ac:dyDescent="0.2">
      <c r="A14749" t="s">
        <v>14802</v>
      </c>
      <c r="B14749" t="s">
        <v>37710</v>
      </c>
      <c r="I14749" t="s">
        <v>5</v>
      </c>
      <c r="J14749">
        <v>58.08</v>
      </c>
      <c r="M14749">
        <v>58.08</v>
      </c>
      <c r="N14749">
        <f t="shared" si="230"/>
        <v>0</v>
      </c>
    </row>
    <row r="14750" spans="1:14" x14ac:dyDescent="0.2">
      <c r="A14750" t="s">
        <v>14803</v>
      </c>
      <c r="B14750" t="s">
        <v>37710</v>
      </c>
      <c r="I14750" t="s">
        <v>5</v>
      </c>
      <c r="J14750">
        <v>55.21</v>
      </c>
      <c r="M14750">
        <v>55.21</v>
      </c>
      <c r="N14750">
        <f t="shared" si="230"/>
        <v>0</v>
      </c>
    </row>
    <row r="14751" spans="1:14" x14ac:dyDescent="0.2">
      <c r="A14751" t="s">
        <v>14804</v>
      </c>
      <c r="B14751" t="s">
        <v>37711</v>
      </c>
      <c r="I14751" t="s">
        <v>5</v>
      </c>
      <c r="J14751">
        <v>61.68</v>
      </c>
      <c r="M14751">
        <v>61.68</v>
      </c>
      <c r="N14751">
        <f t="shared" si="230"/>
        <v>0</v>
      </c>
    </row>
    <row r="14752" spans="1:14" x14ac:dyDescent="0.2">
      <c r="A14752" t="s">
        <v>14805</v>
      </c>
      <c r="B14752" t="s">
        <v>37711</v>
      </c>
      <c r="I14752" t="s">
        <v>5</v>
      </c>
      <c r="J14752">
        <v>58.81</v>
      </c>
      <c r="M14752">
        <v>58.81</v>
      </c>
      <c r="N14752">
        <f t="shared" si="230"/>
        <v>0</v>
      </c>
    </row>
    <row r="14753" spans="1:14" x14ac:dyDescent="0.2">
      <c r="A14753" t="s">
        <v>14806</v>
      </c>
      <c r="B14753" t="s">
        <v>37712</v>
      </c>
      <c r="I14753" t="s">
        <v>5</v>
      </c>
      <c r="J14753">
        <v>27.79</v>
      </c>
      <c r="M14753">
        <v>27.79</v>
      </c>
      <c r="N14753">
        <f t="shared" si="230"/>
        <v>0</v>
      </c>
    </row>
    <row r="14754" spans="1:14" x14ac:dyDescent="0.2">
      <c r="A14754" t="s">
        <v>14807</v>
      </c>
      <c r="B14754" t="s">
        <v>37712</v>
      </c>
      <c r="I14754" t="s">
        <v>5</v>
      </c>
      <c r="J14754">
        <v>24.92</v>
      </c>
      <c r="M14754">
        <v>24.92</v>
      </c>
      <c r="N14754">
        <f t="shared" si="230"/>
        <v>0</v>
      </c>
    </row>
    <row r="14755" spans="1:14" x14ac:dyDescent="0.2">
      <c r="A14755" t="s">
        <v>14808</v>
      </c>
      <c r="B14755" t="s">
        <v>37713</v>
      </c>
      <c r="I14755" t="s">
        <v>5</v>
      </c>
      <c r="J14755">
        <v>34.58</v>
      </c>
      <c r="M14755">
        <v>34.58</v>
      </c>
      <c r="N14755">
        <f t="shared" si="230"/>
        <v>0</v>
      </c>
    </row>
    <row r="14756" spans="1:14" x14ac:dyDescent="0.2">
      <c r="A14756" t="s">
        <v>14809</v>
      </c>
      <c r="B14756" t="s">
        <v>37713</v>
      </c>
      <c r="I14756" t="s">
        <v>5</v>
      </c>
      <c r="J14756">
        <v>31.71</v>
      </c>
      <c r="M14756">
        <v>31.71</v>
      </c>
      <c r="N14756">
        <f t="shared" si="230"/>
        <v>0</v>
      </c>
    </row>
    <row r="14757" spans="1:14" x14ac:dyDescent="0.2">
      <c r="A14757" t="s">
        <v>14810</v>
      </c>
      <c r="B14757" t="s">
        <v>37714</v>
      </c>
      <c r="I14757" t="s">
        <v>5</v>
      </c>
      <c r="J14757">
        <v>41.73</v>
      </c>
      <c r="M14757">
        <v>41.73</v>
      </c>
      <c r="N14757">
        <f t="shared" si="230"/>
        <v>0</v>
      </c>
    </row>
    <row r="14758" spans="1:14" x14ac:dyDescent="0.2">
      <c r="A14758" t="s">
        <v>14811</v>
      </c>
      <c r="B14758" t="s">
        <v>37714</v>
      </c>
      <c r="I14758" t="s">
        <v>5</v>
      </c>
      <c r="J14758">
        <v>38.86</v>
      </c>
      <c r="M14758">
        <v>38.86</v>
      </c>
      <c r="N14758">
        <f t="shared" si="230"/>
        <v>0</v>
      </c>
    </row>
    <row r="14759" spans="1:14" x14ac:dyDescent="0.2">
      <c r="A14759" t="s">
        <v>14812</v>
      </c>
      <c r="B14759" t="s">
        <v>37715</v>
      </c>
      <c r="I14759" t="s">
        <v>5</v>
      </c>
      <c r="J14759">
        <v>47.94</v>
      </c>
      <c r="M14759">
        <v>47.94</v>
      </c>
      <c r="N14759">
        <f t="shared" si="230"/>
        <v>0</v>
      </c>
    </row>
    <row r="14760" spans="1:14" x14ac:dyDescent="0.2">
      <c r="A14760" t="s">
        <v>14813</v>
      </c>
      <c r="B14760" t="s">
        <v>37715</v>
      </c>
      <c r="I14760" t="s">
        <v>5</v>
      </c>
      <c r="J14760">
        <v>45.07</v>
      </c>
      <c r="M14760">
        <v>45.07</v>
      </c>
      <c r="N14760">
        <f t="shared" si="230"/>
        <v>0</v>
      </c>
    </row>
    <row r="14761" spans="1:14" x14ac:dyDescent="0.2">
      <c r="A14761" t="s">
        <v>14814</v>
      </c>
      <c r="B14761" t="s">
        <v>37716</v>
      </c>
      <c r="I14761" t="s">
        <v>5</v>
      </c>
      <c r="J14761">
        <v>63.54</v>
      </c>
      <c r="M14761">
        <v>63.54</v>
      </c>
      <c r="N14761">
        <f t="shared" si="230"/>
        <v>0</v>
      </c>
    </row>
    <row r="14762" spans="1:14" x14ac:dyDescent="0.2">
      <c r="A14762" t="s">
        <v>14815</v>
      </c>
      <c r="B14762" t="s">
        <v>37716</v>
      </c>
      <c r="I14762" t="s">
        <v>5</v>
      </c>
      <c r="J14762">
        <v>60.67</v>
      </c>
      <c r="M14762">
        <v>60.67</v>
      </c>
      <c r="N14762">
        <f t="shared" si="230"/>
        <v>0</v>
      </c>
    </row>
    <row r="14763" spans="1:14" x14ac:dyDescent="0.2">
      <c r="A14763" t="s">
        <v>14816</v>
      </c>
      <c r="B14763" t="s">
        <v>37717</v>
      </c>
      <c r="I14763" t="s">
        <v>5</v>
      </c>
      <c r="J14763">
        <v>90.01</v>
      </c>
      <c r="M14763">
        <v>90.01</v>
      </c>
      <c r="N14763">
        <f t="shared" si="230"/>
        <v>0</v>
      </c>
    </row>
    <row r="14764" spans="1:14" x14ac:dyDescent="0.2">
      <c r="A14764" t="s">
        <v>14817</v>
      </c>
      <c r="B14764" t="s">
        <v>37717</v>
      </c>
      <c r="I14764" t="s">
        <v>5</v>
      </c>
      <c r="J14764">
        <v>87.14</v>
      </c>
      <c r="M14764">
        <v>87.14</v>
      </c>
      <c r="N14764">
        <f t="shared" si="230"/>
        <v>0</v>
      </c>
    </row>
    <row r="14765" spans="1:14" x14ac:dyDescent="0.2">
      <c r="A14765" t="s">
        <v>14818</v>
      </c>
      <c r="B14765" t="s">
        <v>37718</v>
      </c>
      <c r="I14765" t="s">
        <v>5</v>
      </c>
      <c r="J14765">
        <v>33.81</v>
      </c>
      <c r="M14765">
        <v>33.81</v>
      </c>
      <c r="N14765">
        <f t="shared" si="230"/>
        <v>0</v>
      </c>
    </row>
    <row r="14766" spans="1:14" x14ac:dyDescent="0.2">
      <c r="A14766" t="s">
        <v>14819</v>
      </c>
      <c r="B14766" t="s">
        <v>37718</v>
      </c>
      <c r="I14766" t="s">
        <v>5</v>
      </c>
      <c r="J14766">
        <v>30.94</v>
      </c>
      <c r="M14766">
        <v>30.94</v>
      </c>
      <c r="N14766">
        <f t="shared" si="230"/>
        <v>0</v>
      </c>
    </row>
    <row r="14767" spans="1:14" x14ac:dyDescent="0.2">
      <c r="A14767" t="s">
        <v>14820</v>
      </c>
      <c r="B14767" t="s">
        <v>37719</v>
      </c>
      <c r="I14767" t="s">
        <v>5</v>
      </c>
      <c r="J14767">
        <v>45.64</v>
      </c>
      <c r="M14767">
        <v>45.64</v>
      </c>
      <c r="N14767">
        <f t="shared" si="230"/>
        <v>0</v>
      </c>
    </row>
    <row r="14768" spans="1:14" x14ac:dyDescent="0.2">
      <c r="A14768" t="s">
        <v>14821</v>
      </c>
      <c r="B14768" t="s">
        <v>37719</v>
      </c>
      <c r="I14768" t="s">
        <v>5</v>
      </c>
      <c r="J14768">
        <v>42.77</v>
      </c>
      <c r="M14768">
        <v>42.77</v>
      </c>
      <c r="N14768">
        <f t="shared" si="230"/>
        <v>0</v>
      </c>
    </row>
    <row r="14769" spans="1:14" x14ac:dyDescent="0.2">
      <c r="A14769" t="s">
        <v>14822</v>
      </c>
      <c r="B14769" t="s">
        <v>37720</v>
      </c>
      <c r="I14769" t="s">
        <v>5</v>
      </c>
      <c r="J14769">
        <v>52.31</v>
      </c>
      <c r="M14769">
        <v>52.31</v>
      </c>
      <c r="N14769">
        <f t="shared" si="230"/>
        <v>0</v>
      </c>
    </row>
    <row r="14770" spans="1:14" x14ac:dyDescent="0.2">
      <c r="A14770" t="s">
        <v>14823</v>
      </c>
      <c r="B14770" t="s">
        <v>37720</v>
      </c>
      <c r="I14770" t="s">
        <v>5</v>
      </c>
      <c r="J14770">
        <v>49.44</v>
      </c>
      <c r="M14770">
        <v>49.44</v>
      </c>
      <c r="N14770">
        <f t="shared" si="230"/>
        <v>0</v>
      </c>
    </row>
    <row r="14771" spans="1:14" x14ac:dyDescent="0.2">
      <c r="A14771" t="s">
        <v>14824</v>
      </c>
      <c r="B14771" t="s">
        <v>37721</v>
      </c>
      <c r="I14771" t="s">
        <v>5</v>
      </c>
      <c r="J14771">
        <v>62.58</v>
      </c>
      <c r="M14771">
        <v>62.58</v>
      </c>
      <c r="N14771">
        <f t="shared" si="230"/>
        <v>0</v>
      </c>
    </row>
    <row r="14772" spans="1:14" x14ac:dyDescent="0.2">
      <c r="A14772" t="s">
        <v>14825</v>
      </c>
      <c r="B14772" t="s">
        <v>37721</v>
      </c>
      <c r="I14772" t="s">
        <v>5</v>
      </c>
      <c r="J14772">
        <v>59.71</v>
      </c>
      <c r="M14772">
        <v>59.71</v>
      </c>
      <c r="N14772">
        <f t="shared" si="230"/>
        <v>0</v>
      </c>
    </row>
    <row r="14773" spans="1:14" x14ac:dyDescent="0.2">
      <c r="A14773" t="s">
        <v>14826</v>
      </c>
      <c r="B14773" t="s">
        <v>37722</v>
      </c>
      <c r="I14773" t="s">
        <v>5</v>
      </c>
      <c r="J14773">
        <v>123.14</v>
      </c>
      <c r="M14773">
        <v>123.14</v>
      </c>
      <c r="N14773">
        <f t="shared" si="230"/>
        <v>0</v>
      </c>
    </row>
    <row r="14774" spans="1:14" x14ac:dyDescent="0.2">
      <c r="A14774" t="s">
        <v>14827</v>
      </c>
      <c r="B14774" t="s">
        <v>37722</v>
      </c>
      <c r="I14774" t="s">
        <v>5</v>
      </c>
      <c r="J14774">
        <v>120.27</v>
      </c>
      <c r="M14774">
        <v>120.27</v>
      </c>
      <c r="N14774">
        <f t="shared" si="230"/>
        <v>0</v>
      </c>
    </row>
    <row r="14775" spans="1:14" x14ac:dyDescent="0.2">
      <c r="A14775" t="s">
        <v>14828</v>
      </c>
      <c r="B14775" t="s">
        <v>37723</v>
      </c>
      <c r="I14775" t="s">
        <v>5</v>
      </c>
      <c r="J14775">
        <v>36.46</v>
      </c>
      <c r="M14775">
        <v>36.46</v>
      </c>
      <c r="N14775">
        <f t="shared" si="230"/>
        <v>0</v>
      </c>
    </row>
    <row r="14776" spans="1:14" x14ac:dyDescent="0.2">
      <c r="A14776" t="s">
        <v>14829</v>
      </c>
      <c r="B14776" t="s">
        <v>37723</v>
      </c>
      <c r="I14776" t="s">
        <v>5</v>
      </c>
      <c r="J14776">
        <v>33.590000000000003</v>
      </c>
      <c r="M14776">
        <v>33.590000000000003</v>
      </c>
      <c r="N14776">
        <f t="shared" si="230"/>
        <v>0</v>
      </c>
    </row>
    <row r="14777" spans="1:14" x14ac:dyDescent="0.2">
      <c r="A14777" t="s">
        <v>14830</v>
      </c>
      <c r="B14777" t="s">
        <v>37724</v>
      </c>
      <c r="I14777" t="s">
        <v>5</v>
      </c>
      <c r="J14777">
        <v>49.76</v>
      </c>
      <c r="M14777">
        <v>49.76</v>
      </c>
      <c r="N14777">
        <f t="shared" si="230"/>
        <v>0</v>
      </c>
    </row>
    <row r="14778" spans="1:14" x14ac:dyDescent="0.2">
      <c r="A14778" t="s">
        <v>14831</v>
      </c>
      <c r="B14778" t="s">
        <v>37724</v>
      </c>
      <c r="I14778" t="s">
        <v>5</v>
      </c>
      <c r="J14778">
        <v>46.89</v>
      </c>
      <c r="M14778">
        <v>46.89</v>
      </c>
      <c r="N14778">
        <f t="shared" si="230"/>
        <v>0</v>
      </c>
    </row>
    <row r="14779" spans="1:14" x14ac:dyDescent="0.2">
      <c r="A14779" t="s">
        <v>14832</v>
      </c>
      <c r="B14779" t="s">
        <v>37725</v>
      </c>
      <c r="I14779" t="s">
        <v>5</v>
      </c>
      <c r="J14779">
        <v>56.65</v>
      </c>
      <c r="M14779">
        <v>56.65</v>
      </c>
      <c r="N14779">
        <f t="shared" si="230"/>
        <v>0</v>
      </c>
    </row>
    <row r="14780" spans="1:14" x14ac:dyDescent="0.2">
      <c r="A14780" t="s">
        <v>14833</v>
      </c>
      <c r="B14780" t="s">
        <v>37725</v>
      </c>
      <c r="I14780" t="s">
        <v>5</v>
      </c>
      <c r="J14780">
        <v>53.78</v>
      </c>
      <c r="M14780">
        <v>53.78</v>
      </c>
      <c r="N14780">
        <f t="shared" si="230"/>
        <v>0</v>
      </c>
    </row>
    <row r="14781" spans="1:14" x14ac:dyDescent="0.2">
      <c r="A14781" t="s">
        <v>14834</v>
      </c>
      <c r="B14781" t="s">
        <v>37726</v>
      </c>
      <c r="I14781" t="s">
        <v>5</v>
      </c>
      <c r="J14781">
        <v>68.94</v>
      </c>
      <c r="M14781">
        <v>68.94</v>
      </c>
      <c r="N14781">
        <f t="shared" si="230"/>
        <v>0</v>
      </c>
    </row>
    <row r="14782" spans="1:14" x14ac:dyDescent="0.2">
      <c r="A14782" t="s">
        <v>14835</v>
      </c>
      <c r="B14782" t="s">
        <v>37726</v>
      </c>
      <c r="I14782" t="s">
        <v>5</v>
      </c>
      <c r="J14782">
        <v>66.069999999999993</v>
      </c>
      <c r="M14782">
        <v>66.069999999999993</v>
      </c>
      <c r="N14782">
        <f t="shared" si="230"/>
        <v>0</v>
      </c>
    </row>
    <row r="14783" spans="1:14" x14ac:dyDescent="0.2">
      <c r="A14783" t="s">
        <v>14836</v>
      </c>
      <c r="B14783" t="s">
        <v>37727</v>
      </c>
      <c r="I14783" t="s">
        <v>5</v>
      </c>
      <c r="J14783">
        <v>97.22</v>
      </c>
      <c r="M14783">
        <v>97.22</v>
      </c>
      <c r="N14783">
        <f t="shared" si="230"/>
        <v>0</v>
      </c>
    </row>
    <row r="14784" spans="1:14" x14ac:dyDescent="0.2">
      <c r="A14784" t="s">
        <v>14837</v>
      </c>
      <c r="B14784" t="s">
        <v>37727</v>
      </c>
      <c r="I14784" t="s">
        <v>5</v>
      </c>
      <c r="J14784">
        <v>94.35</v>
      </c>
      <c r="M14784">
        <v>94.35</v>
      </c>
      <c r="N14784">
        <f t="shared" si="230"/>
        <v>0</v>
      </c>
    </row>
    <row r="14785" spans="1:14" x14ac:dyDescent="0.2">
      <c r="A14785" t="s">
        <v>14838</v>
      </c>
      <c r="B14785" t="s">
        <v>37728</v>
      </c>
      <c r="I14785" t="s">
        <v>5</v>
      </c>
      <c r="J14785">
        <v>28.75</v>
      </c>
      <c r="M14785">
        <v>28.75</v>
      </c>
      <c r="N14785">
        <f t="shared" si="230"/>
        <v>0</v>
      </c>
    </row>
    <row r="14786" spans="1:14" x14ac:dyDescent="0.2">
      <c r="A14786" t="s">
        <v>14839</v>
      </c>
      <c r="B14786" t="s">
        <v>37728</v>
      </c>
      <c r="I14786" t="s">
        <v>5</v>
      </c>
      <c r="J14786">
        <v>25.88</v>
      </c>
      <c r="M14786">
        <v>25.88</v>
      </c>
      <c r="N14786">
        <f t="shared" si="230"/>
        <v>0</v>
      </c>
    </row>
    <row r="14787" spans="1:14" x14ac:dyDescent="0.2">
      <c r="A14787" t="s">
        <v>14840</v>
      </c>
      <c r="B14787" t="s">
        <v>37729</v>
      </c>
      <c r="I14787" t="s">
        <v>5</v>
      </c>
      <c r="J14787">
        <v>31.29</v>
      </c>
      <c r="M14787">
        <v>31.29</v>
      </c>
      <c r="N14787">
        <f t="shared" si="230"/>
        <v>0</v>
      </c>
    </row>
    <row r="14788" spans="1:14" x14ac:dyDescent="0.2">
      <c r="A14788" t="s">
        <v>14841</v>
      </c>
      <c r="B14788" t="s">
        <v>37729</v>
      </c>
      <c r="I14788" t="s">
        <v>5</v>
      </c>
      <c r="J14788">
        <v>28.42</v>
      </c>
      <c r="M14788">
        <v>28.42</v>
      </c>
      <c r="N14788">
        <f t="shared" ref="N14788:N14851" si="231">J14788-M14788</f>
        <v>0</v>
      </c>
    </row>
    <row r="14789" spans="1:14" x14ac:dyDescent="0.2">
      <c r="A14789" t="s">
        <v>14842</v>
      </c>
      <c r="B14789" t="s">
        <v>37730</v>
      </c>
      <c r="I14789" t="s">
        <v>5</v>
      </c>
      <c r="J14789">
        <v>33.590000000000003</v>
      </c>
      <c r="M14789">
        <v>33.590000000000003</v>
      </c>
      <c r="N14789">
        <f t="shared" si="231"/>
        <v>0</v>
      </c>
    </row>
    <row r="14790" spans="1:14" x14ac:dyDescent="0.2">
      <c r="A14790" t="s">
        <v>14843</v>
      </c>
      <c r="B14790" t="s">
        <v>37730</v>
      </c>
      <c r="I14790" t="s">
        <v>5</v>
      </c>
      <c r="J14790">
        <v>30.72</v>
      </c>
      <c r="M14790">
        <v>30.72</v>
      </c>
      <c r="N14790">
        <f t="shared" si="231"/>
        <v>0</v>
      </c>
    </row>
    <row r="14791" spans="1:14" x14ac:dyDescent="0.2">
      <c r="A14791" t="s">
        <v>14844</v>
      </c>
      <c r="B14791" t="s">
        <v>37731</v>
      </c>
      <c r="I14791" t="s">
        <v>5</v>
      </c>
      <c r="J14791">
        <v>35.979999999999997</v>
      </c>
      <c r="M14791">
        <v>35.979999999999997</v>
      </c>
      <c r="N14791">
        <f t="shared" si="231"/>
        <v>0</v>
      </c>
    </row>
    <row r="14792" spans="1:14" x14ac:dyDescent="0.2">
      <c r="A14792" t="s">
        <v>14845</v>
      </c>
      <c r="B14792" t="s">
        <v>37731</v>
      </c>
      <c r="I14792" t="s">
        <v>5</v>
      </c>
      <c r="J14792">
        <v>33.11</v>
      </c>
      <c r="M14792">
        <v>33.11</v>
      </c>
      <c r="N14792">
        <f t="shared" si="231"/>
        <v>0</v>
      </c>
    </row>
    <row r="14793" spans="1:14" x14ac:dyDescent="0.2">
      <c r="A14793" t="s">
        <v>14846</v>
      </c>
      <c r="B14793" t="s">
        <v>37732</v>
      </c>
      <c r="I14793" t="s">
        <v>5</v>
      </c>
      <c r="J14793">
        <v>40.74</v>
      </c>
      <c r="M14793">
        <v>40.74</v>
      </c>
      <c r="N14793">
        <f t="shared" si="231"/>
        <v>0</v>
      </c>
    </row>
    <row r="14794" spans="1:14" x14ac:dyDescent="0.2">
      <c r="A14794" t="s">
        <v>14847</v>
      </c>
      <c r="B14794" t="s">
        <v>37732</v>
      </c>
      <c r="I14794" t="s">
        <v>5</v>
      </c>
      <c r="J14794">
        <v>37.869999999999997</v>
      </c>
      <c r="M14794">
        <v>37.869999999999997</v>
      </c>
      <c r="N14794">
        <f t="shared" si="231"/>
        <v>0</v>
      </c>
    </row>
    <row r="14795" spans="1:14" x14ac:dyDescent="0.2">
      <c r="A14795" t="s">
        <v>14848</v>
      </c>
      <c r="B14795" t="s">
        <v>37733</v>
      </c>
      <c r="I14795" t="s">
        <v>5</v>
      </c>
      <c r="J14795">
        <v>45.41</v>
      </c>
      <c r="M14795">
        <v>45.41</v>
      </c>
      <c r="N14795">
        <f t="shared" si="231"/>
        <v>0</v>
      </c>
    </row>
    <row r="14796" spans="1:14" x14ac:dyDescent="0.2">
      <c r="A14796" t="s">
        <v>14849</v>
      </c>
      <c r="B14796" t="s">
        <v>37733</v>
      </c>
      <c r="I14796" t="s">
        <v>5</v>
      </c>
      <c r="J14796">
        <v>42.54</v>
      </c>
      <c r="M14796">
        <v>42.54</v>
      </c>
      <c r="N14796">
        <f t="shared" si="231"/>
        <v>0</v>
      </c>
    </row>
    <row r="14797" spans="1:14" x14ac:dyDescent="0.2">
      <c r="A14797" t="s">
        <v>14850</v>
      </c>
      <c r="B14797" t="s">
        <v>37734</v>
      </c>
      <c r="I14797" t="s">
        <v>5</v>
      </c>
      <c r="J14797">
        <v>30.65</v>
      </c>
      <c r="M14797">
        <v>30.65</v>
      </c>
      <c r="N14797">
        <f t="shared" si="231"/>
        <v>0</v>
      </c>
    </row>
    <row r="14798" spans="1:14" x14ac:dyDescent="0.2">
      <c r="A14798" t="s">
        <v>14851</v>
      </c>
      <c r="B14798" t="s">
        <v>37734</v>
      </c>
      <c r="I14798" t="s">
        <v>5</v>
      </c>
      <c r="J14798">
        <v>27.78</v>
      </c>
      <c r="M14798">
        <v>27.78</v>
      </c>
      <c r="N14798">
        <f t="shared" si="231"/>
        <v>0</v>
      </c>
    </row>
    <row r="14799" spans="1:14" x14ac:dyDescent="0.2">
      <c r="A14799" t="s">
        <v>14852</v>
      </c>
      <c r="B14799" t="s">
        <v>37735</v>
      </c>
      <c r="I14799" t="s">
        <v>5</v>
      </c>
      <c r="J14799">
        <v>36.61</v>
      </c>
      <c r="M14799">
        <v>36.61</v>
      </c>
      <c r="N14799">
        <f t="shared" si="231"/>
        <v>0</v>
      </c>
    </row>
    <row r="14800" spans="1:14" x14ac:dyDescent="0.2">
      <c r="A14800" t="s">
        <v>14853</v>
      </c>
      <c r="B14800" t="s">
        <v>37735</v>
      </c>
      <c r="I14800" t="s">
        <v>5</v>
      </c>
      <c r="J14800">
        <v>33.74</v>
      </c>
      <c r="M14800">
        <v>33.74</v>
      </c>
      <c r="N14800">
        <f t="shared" si="231"/>
        <v>0</v>
      </c>
    </row>
    <row r="14801" spans="1:14" x14ac:dyDescent="0.2">
      <c r="A14801" t="s">
        <v>14854</v>
      </c>
      <c r="B14801" t="s">
        <v>37736</v>
      </c>
      <c r="I14801" t="s">
        <v>5</v>
      </c>
      <c r="J14801">
        <v>39.32</v>
      </c>
      <c r="M14801">
        <v>39.32</v>
      </c>
      <c r="N14801">
        <f t="shared" si="231"/>
        <v>0</v>
      </c>
    </row>
    <row r="14802" spans="1:14" x14ac:dyDescent="0.2">
      <c r="A14802" t="s">
        <v>14855</v>
      </c>
      <c r="B14802" t="s">
        <v>37736</v>
      </c>
      <c r="I14802" t="s">
        <v>5</v>
      </c>
      <c r="J14802">
        <v>36.450000000000003</v>
      </c>
      <c r="M14802">
        <v>36.450000000000003</v>
      </c>
      <c r="N14802">
        <f t="shared" si="231"/>
        <v>0</v>
      </c>
    </row>
    <row r="14803" spans="1:14" x14ac:dyDescent="0.2">
      <c r="A14803" t="s">
        <v>14856</v>
      </c>
      <c r="B14803" t="s">
        <v>37737</v>
      </c>
      <c r="I14803" t="s">
        <v>5</v>
      </c>
      <c r="J14803">
        <v>43.76</v>
      </c>
      <c r="M14803">
        <v>43.76</v>
      </c>
      <c r="N14803">
        <f t="shared" si="231"/>
        <v>0</v>
      </c>
    </row>
    <row r="14804" spans="1:14" x14ac:dyDescent="0.2">
      <c r="A14804" t="s">
        <v>14857</v>
      </c>
      <c r="B14804" t="s">
        <v>37737</v>
      </c>
      <c r="I14804" t="s">
        <v>5</v>
      </c>
      <c r="J14804">
        <v>40.89</v>
      </c>
      <c r="M14804">
        <v>40.89</v>
      </c>
      <c r="N14804">
        <f t="shared" si="231"/>
        <v>0</v>
      </c>
    </row>
    <row r="14805" spans="1:14" x14ac:dyDescent="0.2">
      <c r="A14805" t="s">
        <v>14858</v>
      </c>
      <c r="B14805" t="s">
        <v>37738</v>
      </c>
      <c r="I14805" t="s">
        <v>5</v>
      </c>
      <c r="J14805">
        <v>48.4</v>
      </c>
      <c r="M14805">
        <v>48.4</v>
      </c>
      <c r="N14805">
        <f t="shared" si="231"/>
        <v>0</v>
      </c>
    </row>
    <row r="14806" spans="1:14" x14ac:dyDescent="0.2">
      <c r="A14806" t="s">
        <v>14859</v>
      </c>
      <c r="B14806" t="s">
        <v>37738</v>
      </c>
      <c r="I14806" t="s">
        <v>5</v>
      </c>
      <c r="J14806">
        <v>45.53</v>
      </c>
      <c r="M14806">
        <v>45.53</v>
      </c>
      <c r="N14806">
        <f t="shared" si="231"/>
        <v>0</v>
      </c>
    </row>
    <row r="14807" spans="1:14" x14ac:dyDescent="0.2">
      <c r="A14807" t="s">
        <v>14860</v>
      </c>
      <c r="B14807" t="s">
        <v>37739</v>
      </c>
      <c r="I14807" t="s">
        <v>5</v>
      </c>
      <c r="J14807">
        <v>37.700000000000003</v>
      </c>
      <c r="M14807">
        <v>37.700000000000003</v>
      </c>
      <c r="N14807">
        <f t="shared" si="231"/>
        <v>0</v>
      </c>
    </row>
    <row r="14808" spans="1:14" x14ac:dyDescent="0.2">
      <c r="A14808" t="s">
        <v>14861</v>
      </c>
      <c r="B14808" t="s">
        <v>37739</v>
      </c>
      <c r="I14808" t="s">
        <v>5</v>
      </c>
      <c r="J14808">
        <v>34.83</v>
      </c>
      <c r="M14808">
        <v>34.83</v>
      </c>
      <c r="N14808">
        <f t="shared" si="231"/>
        <v>0</v>
      </c>
    </row>
    <row r="14809" spans="1:14" x14ac:dyDescent="0.2">
      <c r="A14809" t="s">
        <v>14862</v>
      </c>
      <c r="B14809" t="s">
        <v>37740</v>
      </c>
      <c r="I14809" t="s">
        <v>5</v>
      </c>
      <c r="J14809">
        <v>40.229999999999997</v>
      </c>
      <c r="M14809">
        <v>40.229999999999997</v>
      </c>
      <c r="N14809">
        <f t="shared" si="231"/>
        <v>0</v>
      </c>
    </row>
    <row r="14810" spans="1:14" x14ac:dyDescent="0.2">
      <c r="A14810" t="s">
        <v>14863</v>
      </c>
      <c r="B14810" t="s">
        <v>37740</v>
      </c>
      <c r="I14810" t="s">
        <v>5</v>
      </c>
      <c r="J14810">
        <v>37.36</v>
      </c>
      <c r="M14810">
        <v>37.36</v>
      </c>
      <c r="N14810">
        <f t="shared" si="231"/>
        <v>0</v>
      </c>
    </row>
    <row r="14811" spans="1:14" x14ac:dyDescent="0.2">
      <c r="A14811" t="s">
        <v>14864</v>
      </c>
      <c r="B14811" t="s">
        <v>37741</v>
      </c>
      <c r="I14811" t="s">
        <v>5</v>
      </c>
      <c r="J14811">
        <v>42.94</v>
      </c>
      <c r="M14811">
        <v>42.94</v>
      </c>
      <c r="N14811">
        <f t="shared" si="231"/>
        <v>0</v>
      </c>
    </row>
    <row r="14812" spans="1:14" x14ac:dyDescent="0.2">
      <c r="A14812" t="s">
        <v>14865</v>
      </c>
      <c r="B14812" t="s">
        <v>37741</v>
      </c>
      <c r="I14812" t="s">
        <v>5</v>
      </c>
      <c r="J14812">
        <v>40.07</v>
      </c>
      <c r="M14812">
        <v>40.07</v>
      </c>
      <c r="N14812">
        <f t="shared" si="231"/>
        <v>0</v>
      </c>
    </row>
    <row r="14813" spans="1:14" x14ac:dyDescent="0.2">
      <c r="A14813" t="s">
        <v>14866</v>
      </c>
      <c r="B14813" t="s">
        <v>37742</v>
      </c>
      <c r="I14813" t="s">
        <v>5</v>
      </c>
      <c r="J14813">
        <v>47.08</v>
      </c>
      <c r="M14813">
        <v>47.08</v>
      </c>
      <c r="N14813">
        <f t="shared" si="231"/>
        <v>0</v>
      </c>
    </row>
    <row r="14814" spans="1:14" x14ac:dyDescent="0.2">
      <c r="A14814" t="s">
        <v>14867</v>
      </c>
      <c r="B14814" t="s">
        <v>37742</v>
      </c>
      <c r="I14814" t="s">
        <v>5</v>
      </c>
      <c r="J14814">
        <v>44.21</v>
      </c>
      <c r="M14814">
        <v>44.21</v>
      </c>
      <c r="N14814">
        <f t="shared" si="231"/>
        <v>0</v>
      </c>
    </row>
    <row r="14815" spans="1:14" x14ac:dyDescent="0.2">
      <c r="A14815" t="s">
        <v>14868</v>
      </c>
      <c r="B14815" t="s">
        <v>37743</v>
      </c>
      <c r="I14815" t="s">
        <v>5</v>
      </c>
      <c r="J14815">
        <v>51.72</v>
      </c>
      <c r="M14815">
        <v>51.72</v>
      </c>
      <c r="N14815">
        <f t="shared" si="231"/>
        <v>0</v>
      </c>
    </row>
    <row r="14816" spans="1:14" x14ac:dyDescent="0.2">
      <c r="A14816" t="s">
        <v>14869</v>
      </c>
      <c r="B14816" t="s">
        <v>37743</v>
      </c>
      <c r="I14816" t="s">
        <v>5</v>
      </c>
      <c r="J14816">
        <v>48.85</v>
      </c>
      <c r="M14816">
        <v>48.85</v>
      </c>
      <c r="N14816">
        <f t="shared" si="231"/>
        <v>0</v>
      </c>
    </row>
    <row r="14817" spans="1:14" x14ac:dyDescent="0.2">
      <c r="A14817" t="s">
        <v>14870</v>
      </c>
      <c r="B14817" t="s">
        <v>37744</v>
      </c>
      <c r="I14817" t="s">
        <v>5</v>
      </c>
      <c r="J14817">
        <v>28.75</v>
      </c>
      <c r="M14817">
        <v>28.75</v>
      </c>
      <c r="N14817">
        <f t="shared" si="231"/>
        <v>0</v>
      </c>
    </row>
    <row r="14818" spans="1:14" x14ac:dyDescent="0.2">
      <c r="A14818" t="s">
        <v>14871</v>
      </c>
      <c r="B14818" t="s">
        <v>37744</v>
      </c>
      <c r="I14818" t="s">
        <v>5</v>
      </c>
      <c r="J14818">
        <v>25.88</v>
      </c>
      <c r="M14818">
        <v>25.88</v>
      </c>
      <c r="N14818">
        <f t="shared" si="231"/>
        <v>0</v>
      </c>
    </row>
    <row r="14819" spans="1:14" x14ac:dyDescent="0.2">
      <c r="A14819" t="s">
        <v>14872</v>
      </c>
      <c r="B14819" t="s">
        <v>37745</v>
      </c>
      <c r="I14819" t="s">
        <v>5</v>
      </c>
      <c r="J14819">
        <v>31.29</v>
      </c>
      <c r="M14819">
        <v>31.29</v>
      </c>
      <c r="N14819">
        <f t="shared" si="231"/>
        <v>0</v>
      </c>
    </row>
    <row r="14820" spans="1:14" x14ac:dyDescent="0.2">
      <c r="A14820" t="s">
        <v>14873</v>
      </c>
      <c r="B14820" t="s">
        <v>37745</v>
      </c>
      <c r="I14820" t="s">
        <v>5</v>
      </c>
      <c r="J14820">
        <v>28.42</v>
      </c>
      <c r="M14820">
        <v>28.42</v>
      </c>
      <c r="N14820">
        <f t="shared" si="231"/>
        <v>0</v>
      </c>
    </row>
    <row r="14821" spans="1:14" x14ac:dyDescent="0.2">
      <c r="A14821" t="s">
        <v>14874</v>
      </c>
      <c r="B14821" t="s">
        <v>37746</v>
      </c>
      <c r="I14821" t="s">
        <v>5</v>
      </c>
      <c r="J14821">
        <v>33.590000000000003</v>
      </c>
      <c r="M14821">
        <v>33.590000000000003</v>
      </c>
      <c r="N14821">
        <f t="shared" si="231"/>
        <v>0</v>
      </c>
    </row>
    <row r="14822" spans="1:14" x14ac:dyDescent="0.2">
      <c r="A14822" t="s">
        <v>14875</v>
      </c>
      <c r="B14822" t="s">
        <v>37746</v>
      </c>
      <c r="I14822" t="s">
        <v>5</v>
      </c>
      <c r="J14822">
        <v>30.72</v>
      </c>
      <c r="M14822">
        <v>30.72</v>
      </c>
      <c r="N14822">
        <f t="shared" si="231"/>
        <v>0</v>
      </c>
    </row>
    <row r="14823" spans="1:14" x14ac:dyDescent="0.2">
      <c r="A14823" t="s">
        <v>14876</v>
      </c>
      <c r="B14823" t="s">
        <v>37747</v>
      </c>
      <c r="I14823" t="s">
        <v>5</v>
      </c>
      <c r="J14823">
        <v>35.979999999999997</v>
      </c>
      <c r="M14823">
        <v>35.979999999999997</v>
      </c>
      <c r="N14823">
        <f t="shared" si="231"/>
        <v>0</v>
      </c>
    </row>
    <row r="14824" spans="1:14" x14ac:dyDescent="0.2">
      <c r="A14824" t="s">
        <v>14877</v>
      </c>
      <c r="B14824" t="s">
        <v>37747</v>
      </c>
      <c r="I14824" t="s">
        <v>5</v>
      </c>
      <c r="J14824">
        <v>33.11</v>
      </c>
      <c r="M14824">
        <v>33.11</v>
      </c>
      <c r="N14824">
        <f t="shared" si="231"/>
        <v>0</v>
      </c>
    </row>
    <row r="14825" spans="1:14" x14ac:dyDescent="0.2">
      <c r="A14825" t="s">
        <v>14878</v>
      </c>
      <c r="B14825" t="s">
        <v>37748</v>
      </c>
      <c r="I14825" t="s">
        <v>5</v>
      </c>
      <c r="J14825">
        <v>40.56</v>
      </c>
      <c r="M14825">
        <v>40.56</v>
      </c>
      <c r="N14825">
        <f t="shared" si="231"/>
        <v>0</v>
      </c>
    </row>
    <row r="14826" spans="1:14" x14ac:dyDescent="0.2">
      <c r="A14826" t="s">
        <v>14879</v>
      </c>
      <c r="B14826" t="s">
        <v>37748</v>
      </c>
      <c r="I14826" t="s">
        <v>5</v>
      </c>
      <c r="J14826">
        <v>37.69</v>
      </c>
      <c r="M14826">
        <v>37.69</v>
      </c>
      <c r="N14826">
        <f t="shared" si="231"/>
        <v>0</v>
      </c>
    </row>
    <row r="14827" spans="1:14" x14ac:dyDescent="0.2">
      <c r="A14827" t="s">
        <v>14880</v>
      </c>
      <c r="B14827" t="s">
        <v>37749</v>
      </c>
      <c r="I14827" t="s">
        <v>5</v>
      </c>
      <c r="J14827">
        <v>45.41</v>
      </c>
      <c r="M14827">
        <v>45.41</v>
      </c>
      <c r="N14827">
        <f t="shared" si="231"/>
        <v>0</v>
      </c>
    </row>
    <row r="14828" spans="1:14" x14ac:dyDescent="0.2">
      <c r="A14828" t="s">
        <v>14881</v>
      </c>
      <c r="B14828" t="s">
        <v>37749</v>
      </c>
      <c r="I14828" t="s">
        <v>5</v>
      </c>
      <c r="J14828">
        <v>42.54</v>
      </c>
      <c r="M14828">
        <v>42.54</v>
      </c>
      <c r="N14828">
        <f t="shared" si="231"/>
        <v>0</v>
      </c>
    </row>
    <row r="14829" spans="1:14" x14ac:dyDescent="0.2">
      <c r="A14829" t="s">
        <v>14882</v>
      </c>
      <c r="B14829" t="s">
        <v>37750</v>
      </c>
      <c r="I14829" t="s">
        <v>5</v>
      </c>
      <c r="J14829">
        <v>30.65</v>
      </c>
      <c r="M14829">
        <v>30.65</v>
      </c>
      <c r="N14829">
        <f t="shared" si="231"/>
        <v>0</v>
      </c>
    </row>
    <row r="14830" spans="1:14" x14ac:dyDescent="0.2">
      <c r="A14830" t="s">
        <v>14883</v>
      </c>
      <c r="B14830" t="s">
        <v>37750</v>
      </c>
      <c r="I14830" t="s">
        <v>5</v>
      </c>
      <c r="J14830">
        <v>27.78</v>
      </c>
      <c r="M14830">
        <v>27.78</v>
      </c>
      <c r="N14830">
        <f t="shared" si="231"/>
        <v>0</v>
      </c>
    </row>
    <row r="14831" spans="1:14" x14ac:dyDescent="0.2">
      <c r="A14831" t="s">
        <v>14884</v>
      </c>
      <c r="B14831" t="s">
        <v>37751</v>
      </c>
      <c r="I14831" t="s">
        <v>5</v>
      </c>
      <c r="J14831">
        <v>36.61</v>
      </c>
      <c r="M14831">
        <v>36.61</v>
      </c>
      <c r="N14831">
        <f t="shared" si="231"/>
        <v>0</v>
      </c>
    </row>
    <row r="14832" spans="1:14" x14ac:dyDescent="0.2">
      <c r="A14832" t="s">
        <v>14885</v>
      </c>
      <c r="B14832" t="s">
        <v>37751</v>
      </c>
      <c r="I14832" t="s">
        <v>5</v>
      </c>
      <c r="J14832">
        <v>33.74</v>
      </c>
      <c r="M14832">
        <v>33.74</v>
      </c>
      <c r="N14832">
        <f t="shared" si="231"/>
        <v>0</v>
      </c>
    </row>
    <row r="14833" spans="1:14" x14ac:dyDescent="0.2">
      <c r="A14833" t="s">
        <v>14886</v>
      </c>
      <c r="B14833" t="s">
        <v>37752</v>
      </c>
      <c r="I14833" t="s">
        <v>5</v>
      </c>
      <c r="J14833">
        <v>39.32</v>
      </c>
      <c r="M14833">
        <v>39.32</v>
      </c>
      <c r="N14833">
        <f t="shared" si="231"/>
        <v>0</v>
      </c>
    </row>
    <row r="14834" spans="1:14" x14ac:dyDescent="0.2">
      <c r="A14834" t="s">
        <v>14887</v>
      </c>
      <c r="B14834" t="s">
        <v>37752</v>
      </c>
      <c r="I14834" t="s">
        <v>5</v>
      </c>
      <c r="J14834">
        <v>36.450000000000003</v>
      </c>
      <c r="M14834">
        <v>36.450000000000003</v>
      </c>
      <c r="N14834">
        <f t="shared" si="231"/>
        <v>0</v>
      </c>
    </row>
    <row r="14835" spans="1:14" x14ac:dyDescent="0.2">
      <c r="A14835" t="s">
        <v>14888</v>
      </c>
      <c r="B14835" t="s">
        <v>37753</v>
      </c>
      <c r="I14835" t="s">
        <v>5</v>
      </c>
      <c r="J14835">
        <v>43.57</v>
      </c>
      <c r="M14835">
        <v>43.57</v>
      </c>
      <c r="N14835">
        <f t="shared" si="231"/>
        <v>0</v>
      </c>
    </row>
    <row r="14836" spans="1:14" x14ac:dyDescent="0.2">
      <c r="A14836" t="s">
        <v>14889</v>
      </c>
      <c r="B14836" t="s">
        <v>37753</v>
      </c>
      <c r="I14836" t="s">
        <v>5</v>
      </c>
      <c r="J14836">
        <v>40.700000000000003</v>
      </c>
      <c r="M14836">
        <v>40.700000000000003</v>
      </c>
      <c r="N14836">
        <f t="shared" si="231"/>
        <v>0</v>
      </c>
    </row>
    <row r="14837" spans="1:14" x14ac:dyDescent="0.2">
      <c r="A14837" t="s">
        <v>14890</v>
      </c>
      <c r="B14837" t="s">
        <v>37754</v>
      </c>
      <c r="I14837" t="s">
        <v>5</v>
      </c>
      <c r="J14837">
        <v>48.4</v>
      </c>
      <c r="M14837">
        <v>48.4</v>
      </c>
      <c r="N14837">
        <f t="shared" si="231"/>
        <v>0</v>
      </c>
    </row>
    <row r="14838" spans="1:14" x14ac:dyDescent="0.2">
      <c r="A14838" t="s">
        <v>14891</v>
      </c>
      <c r="B14838" t="s">
        <v>37754</v>
      </c>
      <c r="I14838" t="s">
        <v>5</v>
      </c>
      <c r="J14838">
        <v>45.53</v>
      </c>
      <c r="M14838">
        <v>45.53</v>
      </c>
      <c r="N14838">
        <f t="shared" si="231"/>
        <v>0</v>
      </c>
    </row>
    <row r="14839" spans="1:14" x14ac:dyDescent="0.2">
      <c r="A14839" t="s">
        <v>14892</v>
      </c>
      <c r="B14839" t="s">
        <v>37755</v>
      </c>
      <c r="I14839" t="s">
        <v>5</v>
      </c>
      <c r="J14839">
        <v>37.700000000000003</v>
      </c>
      <c r="M14839">
        <v>37.700000000000003</v>
      </c>
      <c r="N14839">
        <f t="shared" si="231"/>
        <v>0</v>
      </c>
    </row>
    <row r="14840" spans="1:14" x14ac:dyDescent="0.2">
      <c r="A14840" t="s">
        <v>14893</v>
      </c>
      <c r="B14840" t="s">
        <v>37755</v>
      </c>
      <c r="I14840" t="s">
        <v>5</v>
      </c>
      <c r="J14840">
        <v>34.83</v>
      </c>
      <c r="M14840">
        <v>34.83</v>
      </c>
      <c r="N14840">
        <f t="shared" si="231"/>
        <v>0</v>
      </c>
    </row>
    <row r="14841" spans="1:14" x14ac:dyDescent="0.2">
      <c r="A14841" t="s">
        <v>14894</v>
      </c>
      <c r="B14841" t="s">
        <v>37756</v>
      </c>
      <c r="I14841" t="s">
        <v>5</v>
      </c>
      <c r="J14841">
        <v>40.229999999999997</v>
      </c>
      <c r="M14841">
        <v>40.229999999999997</v>
      </c>
      <c r="N14841">
        <f t="shared" si="231"/>
        <v>0</v>
      </c>
    </row>
    <row r="14842" spans="1:14" x14ac:dyDescent="0.2">
      <c r="A14842" t="s">
        <v>14895</v>
      </c>
      <c r="B14842" t="s">
        <v>37756</v>
      </c>
      <c r="I14842" t="s">
        <v>5</v>
      </c>
      <c r="J14842">
        <v>37.36</v>
      </c>
      <c r="M14842">
        <v>37.36</v>
      </c>
      <c r="N14842">
        <f t="shared" si="231"/>
        <v>0</v>
      </c>
    </row>
    <row r="14843" spans="1:14" x14ac:dyDescent="0.2">
      <c r="A14843" t="s">
        <v>14896</v>
      </c>
      <c r="B14843" t="s">
        <v>37757</v>
      </c>
      <c r="I14843" t="s">
        <v>5</v>
      </c>
      <c r="J14843">
        <v>42.94</v>
      </c>
      <c r="M14843">
        <v>42.94</v>
      </c>
      <c r="N14843">
        <f t="shared" si="231"/>
        <v>0</v>
      </c>
    </row>
    <row r="14844" spans="1:14" x14ac:dyDescent="0.2">
      <c r="A14844" t="s">
        <v>14897</v>
      </c>
      <c r="B14844" t="s">
        <v>37757</v>
      </c>
      <c r="I14844" t="s">
        <v>5</v>
      </c>
      <c r="J14844">
        <v>40.07</v>
      </c>
      <c r="M14844">
        <v>40.07</v>
      </c>
      <c r="N14844">
        <f t="shared" si="231"/>
        <v>0</v>
      </c>
    </row>
    <row r="14845" spans="1:14" x14ac:dyDescent="0.2">
      <c r="A14845" t="s">
        <v>14898</v>
      </c>
      <c r="B14845" t="s">
        <v>37758</v>
      </c>
      <c r="I14845" t="s">
        <v>5</v>
      </c>
      <c r="J14845">
        <v>42.85</v>
      </c>
      <c r="M14845">
        <v>42.85</v>
      </c>
      <c r="N14845">
        <f t="shared" si="231"/>
        <v>0</v>
      </c>
    </row>
    <row r="14846" spans="1:14" x14ac:dyDescent="0.2">
      <c r="A14846" t="s">
        <v>14899</v>
      </c>
      <c r="B14846" t="s">
        <v>37758</v>
      </c>
      <c r="I14846" t="s">
        <v>5</v>
      </c>
      <c r="J14846">
        <v>39.979999999999997</v>
      </c>
      <c r="M14846">
        <v>39.979999999999997</v>
      </c>
      <c r="N14846">
        <f t="shared" si="231"/>
        <v>0</v>
      </c>
    </row>
    <row r="14847" spans="1:14" x14ac:dyDescent="0.2">
      <c r="A14847" t="s">
        <v>14900</v>
      </c>
      <c r="B14847" t="s">
        <v>37759</v>
      </c>
      <c r="I14847" t="s">
        <v>5</v>
      </c>
      <c r="J14847">
        <v>51.72</v>
      </c>
      <c r="M14847">
        <v>51.72</v>
      </c>
      <c r="N14847">
        <f t="shared" si="231"/>
        <v>0</v>
      </c>
    </row>
    <row r="14848" spans="1:14" x14ac:dyDescent="0.2">
      <c r="A14848" t="s">
        <v>14901</v>
      </c>
      <c r="B14848" t="s">
        <v>37759</v>
      </c>
      <c r="I14848" t="s">
        <v>5</v>
      </c>
      <c r="J14848">
        <v>48.85</v>
      </c>
      <c r="M14848">
        <v>48.85</v>
      </c>
      <c r="N14848">
        <f t="shared" si="231"/>
        <v>0</v>
      </c>
    </row>
    <row r="14849" spans="1:14" x14ac:dyDescent="0.2">
      <c r="A14849" t="s">
        <v>14902</v>
      </c>
      <c r="B14849" t="s">
        <v>37760</v>
      </c>
      <c r="I14849" t="s">
        <v>5</v>
      </c>
      <c r="J14849">
        <v>35.840000000000003</v>
      </c>
      <c r="M14849">
        <v>35.840000000000003</v>
      </c>
      <c r="N14849">
        <f t="shared" si="231"/>
        <v>0</v>
      </c>
    </row>
    <row r="14850" spans="1:14" x14ac:dyDescent="0.2">
      <c r="A14850" t="s">
        <v>14903</v>
      </c>
      <c r="B14850" t="s">
        <v>37760</v>
      </c>
      <c r="I14850" t="s">
        <v>5</v>
      </c>
      <c r="J14850">
        <v>32.97</v>
      </c>
      <c r="M14850">
        <v>32.97</v>
      </c>
      <c r="N14850">
        <f t="shared" si="231"/>
        <v>0</v>
      </c>
    </row>
    <row r="14851" spans="1:14" x14ac:dyDescent="0.2">
      <c r="A14851" t="s">
        <v>14904</v>
      </c>
      <c r="B14851" t="s">
        <v>37761</v>
      </c>
      <c r="I14851" t="s">
        <v>5</v>
      </c>
      <c r="J14851">
        <v>39.340000000000003</v>
      </c>
      <c r="M14851">
        <v>39.340000000000003</v>
      </c>
      <c r="N14851">
        <f t="shared" si="231"/>
        <v>0</v>
      </c>
    </row>
    <row r="14852" spans="1:14" x14ac:dyDescent="0.2">
      <c r="A14852" t="s">
        <v>14905</v>
      </c>
      <c r="B14852" t="s">
        <v>37761</v>
      </c>
      <c r="I14852" t="s">
        <v>5</v>
      </c>
      <c r="J14852">
        <v>36.47</v>
      </c>
      <c r="M14852">
        <v>36.47</v>
      </c>
      <c r="N14852">
        <f t="shared" ref="N14852:N14915" si="232">J14852-M14852</f>
        <v>0</v>
      </c>
    </row>
    <row r="14853" spans="1:14" x14ac:dyDescent="0.2">
      <c r="A14853" t="s">
        <v>14906</v>
      </c>
      <c r="B14853" t="s">
        <v>37762</v>
      </c>
      <c r="I14853" t="s">
        <v>5</v>
      </c>
      <c r="J14853">
        <v>42.64</v>
      </c>
      <c r="M14853">
        <v>42.64</v>
      </c>
      <c r="N14853">
        <f t="shared" si="232"/>
        <v>0</v>
      </c>
    </row>
    <row r="14854" spans="1:14" x14ac:dyDescent="0.2">
      <c r="A14854" t="s">
        <v>14907</v>
      </c>
      <c r="B14854" t="s">
        <v>37762</v>
      </c>
      <c r="I14854" t="s">
        <v>5</v>
      </c>
      <c r="J14854">
        <v>39.770000000000003</v>
      </c>
      <c r="M14854">
        <v>39.770000000000003</v>
      </c>
      <c r="N14854">
        <f t="shared" si="232"/>
        <v>0</v>
      </c>
    </row>
    <row r="14855" spans="1:14" x14ac:dyDescent="0.2">
      <c r="A14855" t="s">
        <v>14908</v>
      </c>
      <c r="B14855" t="s">
        <v>37763</v>
      </c>
      <c r="I14855" t="s">
        <v>5</v>
      </c>
      <c r="J14855">
        <v>46.25</v>
      </c>
      <c r="M14855">
        <v>46.25</v>
      </c>
      <c r="N14855">
        <f t="shared" si="232"/>
        <v>0</v>
      </c>
    </row>
    <row r="14856" spans="1:14" x14ac:dyDescent="0.2">
      <c r="A14856" t="s">
        <v>14909</v>
      </c>
      <c r="B14856" t="s">
        <v>37763</v>
      </c>
      <c r="I14856" t="s">
        <v>5</v>
      </c>
      <c r="J14856">
        <v>43.38</v>
      </c>
      <c r="M14856">
        <v>43.38</v>
      </c>
      <c r="N14856">
        <f t="shared" si="232"/>
        <v>0</v>
      </c>
    </row>
    <row r="14857" spans="1:14" x14ac:dyDescent="0.2">
      <c r="A14857" t="s">
        <v>14910</v>
      </c>
      <c r="B14857" t="s">
        <v>37764</v>
      </c>
      <c r="I14857" t="s">
        <v>5</v>
      </c>
      <c r="J14857">
        <v>57.67</v>
      </c>
      <c r="M14857">
        <v>57.67</v>
      </c>
      <c r="N14857">
        <f t="shared" si="232"/>
        <v>0</v>
      </c>
    </row>
    <row r="14858" spans="1:14" x14ac:dyDescent="0.2">
      <c r="A14858" t="s">
        <v>14911</v>
      </c>
      <c r="B14858" t="s">
        <v>37764</v>
      </c>
      <c r="I14858" t="s">
        <v>5</v>
      </c>
      <c r="J14858">
        <v>54.8</v>
      </c>
      <c r="M14858">
        <v>54.8</v>
      </c>
      <c r="N14858">
        <f t="shared" si="232"/>
        <v>0</v>
      </c>
    </row>
    <row r="14859" spans="1:14" x14ac:dyDescent="0.2">
      <c r="A14859" t="s">
        <v>14912</v>
      </c>
      <c r="B14859" t="s">
        <v>37765</v>
      </c>
      <c r="I14859" t="s">
        <v>5</v>
      </c>
      <c r="J14859">
        <v>72.459999999999994</v>
      </c>
      <c r="M14859">
        <v>72.459999999999994</v>
      </c>
      <c r="N14859">
        <f t="shared" si="232"/>
        <v>0</v>
      </c>
    </row>
    <row r="14860" spans="1:14" x14ac:dyDescent="0.2">
      <c r="A14860" t="s">
        <v>14913</v>
      </c>
      <c r="B14860" t="s">
        <v>37765</v>
      </c>
      <c r="I14860" t="s">
        <v>5</v>
      </c>
      <c r="J14860">
        <v>69.59</v>
      </c>
      <c r="M14860">
        <v>69.59</v>
      </c>
      <c r="N14860">
        <f t="shared" si="232"/>
        <v>0</v>
      </c>
    </row>
    <row r="14861" spans="1:14" x14ac:dyDescent="0.2">
      <c r="A14861" t="s">
        <v>14914</v>
      </c>
      <c r="B14861" t="s">
        <v>37766</v>
      </c>
      <c r="I14861" t="s">
        <v>5</v>
      </c>
      <c r="J14861">
        <v>45.06</v>
      </c>
      <c r="M14861">
        <v>45.06</v>
      </c>
      <c r="N14861">
        <f t="shared" si="232"/>
        <v>0</v>
      </c>
    </row>
    <row r="14862" spans="1:14" x14ac:dyDescent="0.2">
      <c r="A14862" t="s">
        <v>14915</v>
      </c>
      <c r="B14862" t="s">
        <v>37766</v>
      </c>
      <c r="I14862" t="s">
        <v>5</v>
      </c>
      <c r="J14862">
        <v>42.19</v>
      </c>
      <c r="M14862">
        <v>42.19</v>
      </c>
      <c r="N14862">
        <f t="shared" si="232"/>
        <v>0</v>
      </c>
    </row>
    <row r="14863" spans="1:14" x14ac:dyDescent="0.2">
      <c r="A14863" t="s">
        <v>14916</v>
      </c>
      <c r="B14863" t="s">
        <v>37767</v>
      </c>
      <c r="I14863" t="s">
        <v>5</v>
      </c>
      <c r="J14863">
        <v>48.99</v>
      </c>
      <c r="M14863">
        <v>48.99</v>
      </c>
      <c r="N14863">
        <f t="shared" si="232"/>
        <v>0</v>
      </c>
    </row>
    <row r="14864" spans="1:14" x14ac:dyDescent="0.2">
      <c r="A14864" t="s">
        <v>14917</v>
      </c>
      <c r="B14864" t="s">
        <v>37767</v>
      </c>
      <c r="I14864" t="s">
        <v>5</v>
      </c>
      <c r="J14864">
        <v>46.12</v>
      </c>
      <c r="M14864">
        <v>46.12</v>
      </c>
      <c r="N14864">
        <f t="shared" si="232"/>
        <v>0</v>
      </c>
    </row>
    <row r="14865" spans="1:14" x14ac:dyDescent="0.2">
      <c r="A14865" t="s">
        <v>14918</v>
      </c>
      <c r="B14865" t="s">
        <v>37768</v>
      </c>
      <c r="I14865" t="s">
        <v>5</v>
      </c>
      <c r="J14865">
        <v>52.61</v>
      </c>
      <c r="M14865">
        <v>52.61</v>
      </c>
      <c r="N14865">
        <f t="shared" si="232"/>
        <v>0</v>
      </c>
    </row>
    <row r="14866" spans="1:14" x14ac:dyDescent="0.2">
      <c r="A14866" t="s">
        <v>14919</v>
      </c>
      <c r="B14866" t="s">
        <v>37768</v>
      </c>
      <c r="I14866" t="s">
        <v>5</v>
      </c>
      <c r="J14866">
        <v>49.74</v>
      </c>
      <c r="M14866">
        <v>49.74</v>
      </c>
      <c r="N14866">
        <f t="shared" si="232"/>
        <v>0</v>
      </c>
    </row>
    <row r="14867" spans="1:14" x14ac:dyDescent="0.2">
      <c r="A14867" t="s">
        <v>14920</v>
      </c>
      <c r="B14867" t="s">
        <v>37769</v>
      </c>
      <c r="I14867" t="s">
        <v>5</v>
      </c>
      <c r="J14867">
        <v>58.77</v>
      </c>
      <c r="M14867">
        <v>58.77</v>
      </c>
      <c r="N14867">
        <f t="shared" si="232"/>
        <v>0</v>
      </c>
    </row>
    <row r="14868" spans="1:14" x14ac:dyDescent="0.2">
      <c r="A14868" t="s">
        <v>14921</v>
      </c>
      <c r="B14868" t="s">
        <v>37769</v>
      </c>
      <c r="I14868" t="s">
        <v>5</v>
      </c>
      <c r="J14868">
        <v>55.9</v>
      </c>
      <c r="M14868">
        <v>55.9</v>
      </c>
      <c r="N14868">
        <f t="shared" si="232"/>
        <v>0</v>
      </c>
    </row>
    <row r="14869" spans="1:14" x14ac:dyDescent="0.2">
      <c r="A14869" t="s">
        <v>14922</v>
      </c>
      <c r="B14869" t="s">
        <v>37770</v>
      </c>
      <c r="I14869" t="s">
        <v>5</v>
      </c>
      <c r="J14869">
        <v>78.94</v>
      </c>
      <c r="M14869">
        <v>78.94</v>
      </c>
      <c r="N14869">
        <f t="shared" si="232"/>
        <v>0</v>
      </c>
    </row>
    <row r="14870" spans="1:14" x14ac:dyDescent="0.2">
      <c r="A14870" t="s">
        <v>14923</v>
      </c>
      <c r="B14870" t="s">
        <v>37770</v>
      </c>
      <c r="I14870" t="s">
        <v>5</v>
      </c>
      <c r="J14870">
        <v>76.069999999999993</v>
      </c>
      <c r="M14870">
        <v>76.069999999999993</v>
      </c>
      <c r="N14870">
        <f t="shared" si="232"/>
        <v>0</v>
      </c>
    </row>
    <row r="14871" spans="1:14" x14ac:dyDescent="0.2">
      <c r="A14871" t="s">
        <v>14924</v>
      </c>
      <c r="B14871" t="s">
        <v>37771</v>
      </c>
      <c r="I14871" t="s">
        <v>5</v>
      </c>
      <c r="J14871">
        <v>45.01</v>
      </c>
      <c r="M14871">
        <v>45.01</v>
      </c>
      <c r="N14871">
        <f t="shared" si="232"/>
        <v>0</v>
      </c>
    </row>
    <row r="14872" spans="1:14" x14ac:dyDescent="0.2">
      <c r="A14872" t="s">
        <v>14925</v>
      </c>
      <c r="B14872" t="s">
        <v>37771</v>
      </c>
      <c r="I14872" t="s">
        <v>5</v>
      </c>
      <c r="J14872">
        <v>42.14</v>
      </c>
      <c r="M14872">
        <v>42.14</v>
      </c>
      <c r="N14872">
        <f t="shared" si="232"/>
        <v>0</v>
      </c>
    </row>
    <row r="14873" spans="1:14" x14ac:dyDescent="0.2">
      <c r="A14873" t="s">
        <v>14926</v>
      </c>
      <c r="B14873" t="s">
        <v>37772</v>
      </c>
      <c r="I14873" t="s">
        <v>5</v>
      </c>
      <c r="J14873">
        <v>53.13</v>
      </c>
      <c r="M14873">
        <v>53.13</v>
      </c>
      <c r="N14873">
        <f t="shared" si="232"/>
        <v>0</v>
      </c>
    </row>
    <row r="14874" spans="1:14" x14ac:dyDescent="0.2">
      <c r="A14874" t="s">
        <v>14927</v>
      </c>
      <c r="B14874" t="s">
        <v>37772</v>
      </c>
      <c r="I14874" t="s">
        <v>5</v>
      </c>
      <c r="J14874">
        <v>50.26</v>
      </c>
      <c r="M14874">
        <v>50.26</v>
      </c>
      <c r="N14874">
        <f t="shared" si="232"/>
        <v>0</v>
      </c>
    </row>
    <row r="14875" spans="1:14" x14ac:dyDescent="0.2">
      <c r="A14875" t="s">
        <v>14928</v>
      </c>
      <c r="B14875" t="s">
        <v>37773</v>
      </c>
      <c r="I14875" t="s">
        <v>5</v>
      </c>
      <c r="J14875">
        <v>64.63</v>
      </c>
      <c r="M14875">
        <v>64.63</v>
      </c>
      <c r="N14875">
        <f t="shared" si="232"/>
        <v>0</v>
      </c>
    </row>
    <row r="14876" spans="1:14" x14ac:dyDescent="0.2">
      <c r="A14876" t="s">
        <v>14929</v>
      </c>
      <c r="B14876" t="s">
        <v>37773</v>
      </c>
      <c r="I14876" t="s">
        <v>5</v>
      </c>
      <c r="J14876">
        <v>61.76</v>
      </c>
      <c r="M14876">
        <v>61.76</v>
      </c>
      <c r="N14876">
        <f t="shared" si="232"/>
        <v>0</v>
      </c>
    </row>
    <row r="14877" spans="1:14" x14ac:dyDescent="0.2">
      <c r="A14877" t="s">
        <v>14930</v>
      </c>
      <c r="B14877" t="s">
        <v>37774</v>
      </c>
      <c r="I14877" t="s">
        <v>5</v>
      </c>
      <c r="J14877">
        <v>74.98</v>
      </c>
      <c r="M14877">
        <v>74.98</v>
      </c>
      <c r="N14877">
        <f t="shared" si="232"/>
        <v>0</v>
      </c>
    </row>
    <row r="14878" spans="1:14" x14ac:dyDescent="0.2">
      <c r="A14878" t="s">
        <v>14931</v>
      </c>
      <c r="B14878" t="s">
        <v>37774</v>
      </c>
      <c r="I14878" t="s">
        <v>5</v>
      </c>
      <c r="J14878">
        <v>72.11</v>
      </c>
      <c r="M14878">
        <v>72.11</v>
      </c>
      <c r="N14878">
        <f t="shared" si="232"/>
        <v>0</v>
      </c>
    </row>
    <row r="14879" spans="1:14" x14ac:dyDescent="0.2">
      <c r="A14879" t="s">
        <v>14932</v>
      </c>
      <c r="B14879" t="s">
        <v>37775</v>
      </c>
      <c r="I14879" t="s">
        <v>5</v>
      </c>
      <c r="J14879">
        <v>86.03</v>
      </c>
      <c r="M14879">
        <v>86.03</v>
      </c>
      <c r="N14879">
        <f t="shared" si="232"/>
        <v>0</v>
      </c>
    </row>
    <row r="14880" spans="1:14" x14ac:dyDescent="0.2">
      <c r="A14880" t="s">
        <v>14933</v>
      </c>
      <c r="B14880" t="s">
        <v>37775</v>
      </c>
      <c r="I14880" t="s">
        <v>5</v>
      </c>
      <c r="J14880">
        <v>83.16</v>
      </c>
      <c r="M14880">
        <v>83.16</v>
      </c>
      <c r="N14880">
        <f t="shared" si="232"/>
        <v>0</v>
      </c>
    </row>
    <row r="14881" spans="1:14" x14ac:dyDescent="0.2">
      <c r="A14881" t="s">
        <v>14934</v>
      </c>
      <c r="B14881" t="s">
        <v>37776</v>
      </c>
      <c r="I14881" t="s">
        <v>5</v>
      </c>
      <c r="J14881">
        <v>28.86</v>
      </c>
      <c r="M14881">
        <v>28.86</v>
      </c>
      <c r="N14881">
        <f t="shared" si="232"/>
        <v>0</v>
      </c>
    </row>
    <row r="14882" spans="1:14" x14ac:dyDescent="0.2">
      <c r="A14882" t="s">
        <v>14935</v>
      </c>
      <c r="B14882" t="s">
        <v>37776</v>
      </c>
      <c r="I14882" t="s">
        <v>5</v>
      </c>
      <c r="J14882">
        <v>25.99</v>
      </c>
      <c r="M14882">
        <v>25.99</v>
      </c>
      <c r="N14882">
        <f t="shared" si="232"/>
        <v>0</v>
      </c>
    </row>
    <row r="14883" spans="1:14" x14ac:dyDescent="0.2">
      <c r="A14883" t="s">
        <v>14936</v>
      </c>
      <c r="B14883" t="s">
        <v>37777</v>
      </c>
      <c r="I14883" t="s">
        <v>5</v>
      </c>
      <c r="J14883">
        <v>37.47</v>
      </c>
      <c r="M14883">
        <v>37.47</v>
      </c>
      <c r="N14883">
        <f t="shared" si="232"/>
        <v>0</v>
      </c>
    </row>
    <row r="14884" spans="1:14" x14ac:dyDescent="0.2">
      <c r="A14884" t="s">
        <v>14937</v>
      </c>
      <c r="B14884" t="s">
        <v>37777</v>
      </c>
      <c r="I14884" t="s">
        <v>5</v>
      </c>
      <c r="J14884">
        <v>34.6</v>
      </c>
      <c r="M14884">
        <v>34.6</v>
      </c>
      <c r="N14884">
        <f t="shared" si="232"/>
        <v>0</v>
      </c>
    </row>
    <row r="14885" spans="1:14" x14ac:dyDescent="0.2">
      <c r="A14885" t="s">
        <v>14938</v>
      </c>
      <c r="B14885" t="s">
        <v>37778</v>
      </c>
      <c r="I14885" t="s">
        <v>5</v>
      </c>
      <c r="J14885">
        <v>40.56</v>
      </c>
      <c r="M14885">
        <v>40.56</v>
      </c>
      <c r="N14885">
        <f t="shared" si="232"/>
        <v>0</v>
      </c>
    </row>
    <row r="14886" spans="1:14" x14ac:dyDescent="0.2">
      <c r="A14886" t="s">
        <v>14939</v>
      </c>
      <c r="B14886" t="s">
        <v>37778</v>
      </c>
      <c r="I14886" t="s">
        <v>5</v>
      </c>
      <c r="J14886">
        <v>37.69</v>
      </c>
      <c r="M14886">
        <v>37.69</v>
      </c>
      <c r="N14886">
        <f t="shared" si="232"/>
        <v>0</v>
      </c>
    </row>
    <row r="14887" spans="1:14" x14ac:dyDescent="0.2">
      <c r="A14887" t="s">
        <v>14940</v>
      </c>
      <c r="B14887" t="s">
        <v>37779</v>
      </c>
      <c r="I14887" t="s">
        <v>5</v>
      </c>
      <c r="J14887">
        <v>43.14</v>
      </c>
      <c r="M14887">
        <v>43.14</v>
      </c>
      <c r="N14887">
        <f t="shared" si="232"/>
        <v>0</v>
      </c>
    </row>
    <row r="14888" spans="1:14" x14ac:dyDescent="0.2">
      <c r="A14888" t="s">
        <v>14941</v>
      </c>
      <c r="B14888" t="s">
        <v>37779</v>
      </c>
      <c r="I14888" t="s">
        <v>5</v>
      </c>
      <c r="J14888">
        <v>40.270000000000003</v>
      </c>
      <c r="M14888">
        <v>40.270000000000003</v>
      </c>
      <c r="N14888">
        <f t="shared" si="232"/>
        <v>0</v>
      </c>
    </row>
    <row r="14889" spans="1:14" x14ac:dyDescent="0.2">
      <c r="A14889" t="s">
        <v>14942</v>
      </c>
      <c r="B14889" t="s">
        <v>37780</v>
      </c>
      <c r="I14889" t="s">
        <v>5</v>
      </c>
      <c r="J14889">
        <v>47.44</v>
      </c>
      <c r="M14889">
        <v>47.44</v>
      </c>
      <c r="N14889">
        <f t="shared" si="232"/>
        <v>0</v>
      </c>
    </row>
    <row r="14890" spans="1:14" x14ac:dyDescent="0.2">
      <c r="A14890" t="s">
        <v>14943</v>
      </c>
      <c r="B14890" t="s">
        <v>37780</v>
      </c>
      <c r="I14890" t="s">
        <v>5</v>
      </c>
      <c r="J14890">
        <v>44.57</v>
      </c>
      <c r="M14890">
        <v>44.57</v>
      </c>
      <c r="N14890">
        <f t="shared" si="232"/>
        <v>0</v>
      </c>
    </row>
    <row r="14891" spans="1:14" x14ac:dyDescent="0.2">
      <c r="A14891" t="s">
        <v>14944</v>
      </c>
      <c r="B14891" t="s">
        <v>37781</v>
      </c>
      <c r="I14891" t="s">
        <v>5</v>
      </c>
      <c r="J14891">
        <v>57.56</v>
      </c>
      <c r="M14891">
        <v>57.56</v>
      </c>
      <c r="N14891">
        <f t="shared" si="232"/>
        <v>0</v>
      </c>
    </row>
    <row r="14892" spans="1:14" x14ac:dyDescent="0.2">
      <c r="A14892" t="s">
        <v>14945</v>
      </c>
      <c r="B14892" t="s">
        <v>37781</v>
      </c>
      <c r="I14892" t="s">
        <v>5</v>
      </c>
      <c r="J14892">
        <v>54.69</v>
      </c>
      <c r="M14892">
        <v>54.69</v>
      </c>
      <c r="N14892">
        <f t="shared" si="232"/>
        <v>0</v>
      </c>
    </row>
    <row r="14893" spans="1:14" x14ac:dyDescent="0.2">
      <c r="A14893" t="s">
        <v>14946</v>
      </c>
      <c r="B14893" t="s">
        <v>37782</v>
      </c>
      <c r="I14893" t="s">
        <v>5</v>
      </c>
      <c r="J14893">
        <v>46.57</v>
      </c>
      <c r="M14893">
        <v>46.57</v>
      </c>
      <c r="N14893">
        <f t="shared" si="232"/>
        <v>0</v>
      </c>
    </row>
    <row r="14894" spans="1:14" x14ac:dyDescent="0.2">
      <c r="A14894" t="s">
        <v>14947</v>
      </c>
      <c r="B14894" t="s">
        <v>37782</v>
      </c>
      <c r="I14894" t="s">
        <v>5</v>
      </c>
      <c r="J14894">
        <v>43.7</v>
      </c>
      <c r="M14894">
        <v>43.7</v>
      </c>
      <c r="N14894">
        <f t="shared" si="232"/>
        <v>0</v>
      </c>
    </row>
    <row r="14895" spans="1:14" x14ac:dyDescent="0.2">
      <c r="A14895" t="s">
        <v>14948</v>
      </c>
      <c r="B14895" t="s">
        <v>37783</v>
      </c>
      <c r="I14895" t="s">
        <v>5</v>
      </c>
      <c r="J14895">
        <v>41.81</v>
      </c>
      <c r="M14895">
        <v>41.81</v>
      </c>
      <c r="N14895">
        <f t="shared" si="232"/>
        <v>0</v>
      </c>
    </row>
    <row r="14896" spans="1:14" x14ac:dyDescent="0.2">
      <c r="A14896" t="s">
        <v>14949</v>
      </c>
      <c r="B14896" t="s">
        <v>37783</v>
      </c>
      <c r="I14896" t="s">
        <v>5</v>
      </c>
      <c r="J14896">
        <v>38.94</v>
      </c>
      <c r="M14896">
        <v>38.94</v>
      </c>
      <c r="N14896">
        <f t="shared" si="232"/>
        <v>0</v>
      </c>
    </row>
    <row r="14897" spans="1:14" x14ac:dyDescent="0.2">
      <c r="A14897" t="s">
        <v>14950</v>
      </c>
      <c r="B14897" t="s">
        <v>37784</v>
      </c>
      <c r="I14897" t="s">
        <v>5</v>
      </c>
      <c r="J14897">
        <v>60.16</v>
      </c>
      <c r="M14897">
        <v>60.16</v>
      </c>
      <c r="N14897">
        <f t="shared" si="232"/>
        <v>0</v>
      </c>
    </row>
    <row r="14898" spans="1:14" x14ac:dyDescent="0.2">
      <c r="A14898" t="s">
        <v>14951</v>
      </c>
      <c r="B14898" t="s">
        <v>37784</v>
      </c>
      <c r="I14898" t="s">
        <v>5</v>
      </c>
      <c r="J14898">
        <v>57.29</v>
      </c>
      <c r="M14898">
        <v>57.29</v>
      </c>
      <c r="N14898">
        <f t="shared" si="232"/>
        <v>0</v>
      </c>
    </row>
    <row r="14899" spans="1:14" x14ac:dyDescent="0.2">
      <c r="A14899" t="s">
        <v>14952</v>
      </c>
      <c r="B14899" t="s">
        <v>37785</v>
      </c>
      <c r="I14899" t="s">
        <v>5</v>
      </c>
      <c r="J14899">
        <v>53.57</v>
      </c>
      <c r="M14899">
        <v>53.57</v>
      </c>
      <c r="N14899">
        <f t="shared" si="232"/>
        <v>0</v>
      </c>
    </row>
    <row r="14900" spans="1:14" x14ac:dyDescent="0.2">
      <c r="A14900" t="s">
        <v>14953</v>
      </c>
      <c r="B14900" t="s">
        <v>37785</v>
      </c>
      <c r="I14900" t="s">
        <v>5</v>
      </c>
      <c r="J14900">
        <v>50.7</v>
      </c>
      <c r="M14900">
        <v>50.7</v>
      </c>
      <c r="N14900">
        <f t="shared" si="232"/>
        <v>0</v>
      </c>
    </row>
    <row r="14901" spans="1:14" x14ac:dyDescent="0.2">
      <c r="A14901" t="s">
        <v>14954</v>
      </c>
      <c r="B14901" t="s">
        <v>37786</v>
      </c>
      <c r="I14901" t="s">
        <v>5</v>
      </c>
      <c r="J14901">
        <v>61.89</v>
      </c>
      <c r="M14901">
        <v>61.89</v>
      </c>
      <c r="N14901">
        <f t="shared" si="232"/>
        <v>0</v>
      </c>
    </row>
    <row r="14902" spans="1:14" x14ac:dyDescent="0.2">
      <c r="A14902" t="s">
        <v>14955</v>
      </c>
      <c r="B14902" t="s">
        <v>37786</v>
      </c>
      <c r="I14902" t="s">
        <v>5</v>
      </c>
      <c r="J14902">
        <v>59.02</v>
      </c>
      <c r="M14902">
        <v>59.02</v>
      </c>
      <c r="N14902">
        <f t="shared" si="232"/>
        <v>0</v>
      </c>
    </row>
    <row r="14903" spans="1:14" x14ac:dyDescent="0.2">
      <c r="A14903" t="s">
        <v>14956</v>
      </c>
      <c r="B14903" t="s">
        <v>37787</v>
      </c>
      <c r="I14903" t="s">
        <v>5</v>
      </c>
      <c r="J14903">
        <v>40.049999999999997</v>
      </c>
      <c r="M14903">
        <v>40.049999999999997</v>
      </c>
      <c r="N14903">
        <f t="shared" si="232"/>
        <v>0</v>
      </c>
    </row>
    <row r="14904" spans="1:14" x14ac:dyDescent="0.2">
      <c r="A14904" t="s">
        <v>14957</v>
      </c>
      <c r="B14904" t="s">
        <v>37787</v>
      </c>
      <c r="I14904" t="s">
        <v>5</v>
      </c>
      <c r="J14904">
        <v>37.18</v>
      </c>
      <c r="M14904">
        <v>37.18</v>
      </c>
      <c r="N14904">
        <f t="shared" si="232"/>
        <v>0</v>
      </c>
    </row>
    <row r="14905" spans="1:14" x14ac:dyDescent="0.2">
      <c r="A14905" t="s">
        <v>14958</v>
      </c>
      <c r="B14905" t="s">
        <v>37788</v>
      </c>
      <c r="I14905" t="s">
        <v>5</v>
      </c>
      <c r="J14905">
        <v>44.69</v>
      </c>
      <c r="M14905">
        <v>44.69</v>
      </c>
      <c r="N14905">
        <f t="shared" si="232"/>
        <v>0</v>
      </c>
    </row>
    <row r="14906" spans="1:14" x14ac:dyDescent="0.2">
      <c r="A14906" t="s">
        <v>14959</v>
      </c>
      <c r="B14906" t="s">
        <v>37788</v>
      </c>
      <c r="I14906" t="s">
        <v>5</v>
      </c>
      <c r="J14906">
        <v>41.82</v>
      </c>
      <c r="M14906">
        <v>41.82</v>
      </c>
      <c r="N14906">
        <f t="shared" si="232"/>
        <v>0</v>
      </c>
    </row>
    <row r="14907" spans="1:14" x14ac:dyDescent="0.2">
      <c r="A14907" t="s">
        <v>14960</v>
      </c>
      <c r="B14907" t="s">
        <v>37789</v>
      </c>
      <c r="I14907" t="s">
        <v>5</v>
      </c>
      <c r="J14907">
        <v>47.67</v>
      </c>
      <c r="M14907">
        <v>47.67</v>
      </c>
      <c r="N14907">
        <f t="shared" si="232"/>
        <v>0</v>
      </c>
    </row>
    <row r="14908" spans="1:14" x14ac:dyDescent="0.2">
      <c r="A14908" t="s">
        <v>14961</v>
      </c>
      <c r="B14908" t="s">
        <v>37789</v>
      </c>
      <c r="I14908" t="s">
        <v>5</v>
      </c>
      <c r="J14908">
        <v>44.8</v>
      </c>
      <c r="M14908">
        <v>44.8</v>
      </c>
      <c r="N14908">
        <f t="shared" si="232"/>
        <v>0</v>
      </c>
    </row>
    <row r="14909" spans="1:14" x14ac:dyDescent="0.2">
      <c r="A14909" t="s">
        <v>14962</v>
      </c>
      <c r="B14909" t="s">
        <v>37790</v>
      </c>
      <c r="I14909" t="s">
        <v>5</v>
      </c>
      <c r="J14909">
        <v>54.11</v>
      </c>
      <c r="M14909">
        <v>54.11</v>
      </c>
      <c r="N14909">
        <f t="shared" si="232"/>
        <v>0</v>
      </c>
    </row>
    <row r="14910" spans="1:14" x14ac:dyDescent="0.2">
      <c r="A14910" t="s">
        <v>14963</v>
      </c>
      <c r="B14910" t="s">
        <v>37790</v>
      </c>
      <c r="I14910" t="s">
        <v>5</v>
      </c>
      <c r="J14910">
        <v>51.24</v>
      </c>
      <c r="M14910">
        <v>51.24</v>
      </c>
      <c r="N14910">
        <f t="shared" si="232"/>
        <v>0</v>
      </c>
    </row>
    <row r="14911" spans="1:14" x14ac:dyDescent="0.2">
      <c r="A14911" t="s">
        <v>14964</v>
      </c>
      <c r="B14911" t="s">
        <v>37791</v>
      </c>
      <c r="I14911" t="s">
        <v>5</v>
      </c>
      <c r="J14911">
        <v>61.68</v>
      </c>
      <c r="M14911">
        <v>61.68</v>
      </c>
      <c r="N14911">
        <f t="shared" si="232"/>
        <v>0</v>
      </c>
    </row>
    <row r="14912" spans="1:14" x14ac:dyDescent="0.2">
      <c r="A14912" t="s">
        <v>14965</v>
      </c>
      <c r="B14912" t="s">
        <v>37791</v>
      </c>
      <c r="I14912" t="s">
        <v>5</v>
      </c>
      <c r="J14912">
        <v>58.81</v>
      </c>
      <c r="M14912">
        <v>58.81</v>
      </c>
      <c r="N14912">
        <f t="shared" si="232"/>
        <v>0</v>
      </c>
    </row>
    <row r="14913" spans="1:14" x14ac:dyDescent="0.2">
      <c r="A14913" t="s">
        <v>14966</v>
      </c>
      <c r="B14913" t="s">
        <v>37792</v>
      </c>
      <c r="I14913" t="s">
        <v>5</v>
      </c>
      <c r="J14913">
        <v>29.78</v>
      </c>
      <c r="M14913">
        <v>29.78</v>
      </c>
      <c r="N14913">
        <f t="shared" si="232"/>
        <v>0</v>
      </c>
    </row>
    <row r="14914" spans="1:14" x14ac:dyDescent="0.2">
      <c r="A14914" t="s">
        <v>14967</v>
      </c>
      <c r="B14914" t="s">
        <v>37792</v>
      </c>
      <c r="I14914" t="s">
        <v>5</v>
      </c>
      <c r="J14914">
        <v>26.91</v>
      </c>
      <c r="M14914">
        <v>26.91</v>
      </c>
      <c r="N14914">
        <f t="shared" si="232"/>
        <v>0</v>
      </c>
    </row>
    <row r="14915" spans="1:14" x14ac:dyDescent="0.2">
      <c r="A14915" t="s">
        <v>14968</v>
      </c>
      <c r="B14915" t="s">
        <v>37793</v>
      </c>
      <c r="I14915" t="s">
        <v>5</v>
      </c>
      <c r="J14915">
        <v>32.200000000000003</v>
      </c>
      <c r="M14915">
        <v>32.200000000000003</v>
      </c>
      <c r="N14915">
        <f t="shared" si="232"/>
        <v>0</v>
      </c>
    </row>
    <row r="14916" spans="1:14" x14ac:dyDescent="0.2">
      <c r="A14916" t="s">
        <v>14969</v>
      </c>
      <c r="B14916" t="s">
        <v>37793</v>
      </c>
      <c r="I14916" t="s">
        <v>5</v>
      </c>
      <c r="J14916">
        <v>29.33</v>
      </c>
      <c r="M14916">
        <v>29.33</v>
      </c>
      <c r="N14916">
        <f t="shared" ref="N14916:N14979" si="233">J14916-M14916</f>
        <v>0</v>
      </c>
    </row>
    <row r="14917" spans="1:14" x14ac:dyDescent="0.2">
      <c r="A14917" t="s">
        <v>14970</v>
      </c>
      <c r="B14917" t="s">
        <v>37794</v>
      </c>
      <c r="I14917" t="s">
        <v>5</v>
      </c>
      <c r="J14917">
        <v>53.13</v>
      </c>
      <c r="M14917">
        <v>53.13</v>
      </c>
      <c r="N14917">
        <f t="shared" si="233"/>
        <v>0</v>
      </c>
    </row>
    <row r="14918" spans="1:14" x14ac:dyDescent="0.2">
      <c r="A14918" t="s">
        <v>14971</v>
      </c>
      <c r="B14918" t="s">
        <v>37794</v>
      </c>
      <c r="I14918" t="s">
        <v>5</v>
      </c>
      <c r="J14918">
        <v>50.26</v>
      </c>
      <c r="M14918">
        <v>50.26</v>
      </c>
      <c r="N14918">
        <f t="shared" si="233"/>
        <v>0</v>
      </c>
    </row>
    <row r="14919" spans="1:14" x14ac:dyDescent="0.2">
      <c r="A14919" t="s">
        <v>14972</v>
      </c>
      <c r="B14919" t="s">
        <v>37795</v>
      </c>
      <c r="I14919" t="s">
        <v>5</v>
      </c>
      <c r="J14919">
        <v>60.16</v>
      </c>
      <c r="M14919">
        <v>60.16</v>
      </c>
      <c r="N14919">
        <f t="shared" si="233"/>
        <v>0</v>
      </c>
    </row>
    <row r="14920" spans="1:14" x14ac:dyDescent="0.2">
      <c r="A14920" t="s">
        <v>14973</v>
      </c>
      <c r="B14920" t="s">
        <v>37795</v>
      </c>
      <c r="I14920" t="s">
        <v>5</v>
      </c>
      <c r="J14920">
        <v>57.29</v>
      </c>
      <c r="M14920">
        <v>57.29</v>
      </c>
      <c r="N14920">
        <f t="shared" si="233"/>
        <v>0</v>
      </c>
    </row>
    <row r="14921" spans="1:14" x14ac:dyDescent="0.2">
      <c r="A14921" t="s">
        <v>14974</v>
      </c>
      <c r="B14921" t="s">
        <v>37796</v>
      </c>
      <c r="I14921" t="s">
        <v>5</v>
      </c>
      <c r="J14921">
        <v>62.87</v>
      </c>
      <c r="M14921">
        <v>62.87</v>
      </c>
      <c r="N14921">
        <f t="shared" si="233"/>
        <v>0</v>
      </c>
    </row>
    <row r="14922" spans="1:14" x14ac:dyDescent="0.2">
      <c r="A14922" t="s">
        <v>14975</v>
      </c>
      <c r="B14922" t="s">
        <v>37796</v>
      </c>
      <c r="I14922" t="s">
        <v>5</v>
      </c>
      <c r="J14922">
        <v>60</v>
      </c>
      <c r="M14922">
        <v>60</v>
      </c>
      <c r="N14922">
        <f t="shared" si="233"/>
        <v>0</v>
      </c>
    </row>
    <row r="14923" spans="1:14" x14ac:dyDescent="0.2">
      <c r="A14923" t="s">
        <v>14976</v>
      </c>
      <c r="B14923" t="s">
        <v>37797</v>
      </c>
      <c r="I14923" t="s">
        <v>5</v>
      </c>
      <c r="J14923">
        <v>81.16</v>
      </c>
      <c r="M14923">
        <v>81.16</v>
      </c>
      <c r="N14923">
        <f t="shared" si="233"/>
        <v>0</v>
      </c>
    </row>
    <row r="14924" spans="1:14" x14ac:dyDescent="0.2">
      <c r="A14924" t="s">
        <v>14977</v>
      </c>
      <c r="B14924" t="s">
        <v>37797</v>
      </c>
      <c r="I14924" t="s">
        <v>5</v>
      </c>
      <c r="J14924">
        <v>78.290000000000006</v>
      </c>
      <c r="M14924">
        <v>78.290000000000006</v>
      </c>
      <c r="N14924">
        <f t="shared" si="233"/>
        <v>0</v>
      </c>
    </row>
    <row r="14925" spans="1:14" x14ac:dyDescent="0.2">
      <c r="A14925" t="s">
        <v>14978</v>
      </c>
      <c r="B14925" t="s">
        <v>37798</v>
      </c>
      <c r="I14925" t="s">
        <v>5</v>
      </c>
      <c r="J14925">
        <v>50.94</v>
      </c>
      <c r="M14925">
        <v>50.94</v>
      </c>
      <c r="N14925">
        <f t="shared" si="233"/>
        <v>0</v>
      </c>
    </row>
    <row r="14926" spans="1:14" x14ac:dyDescent="0.2">
      <c r="A14926" t="s">
        <v>14979</v>
      </c>
      <c r="B14926" t="s">
        <v>37798</v>
      </c>
      <c r="I14926" t="s">
        <v>5</v>
      </c>
      <c r="J14926">
        <v>48.07</v>
      </c>
      <c r="M14926">
        <v>48.07</v>
      </c>
      <c r="N14926">
        <f t="shared" si="233"/>
        <v>0</v>
      </c>
    </row>
    <row r="14927" spans="1:14" x14ac:dyDescent="0.2">
      <c r="A14927" t="s">
        <v>14980</v>
      </c>
      <c r="B14927" t="s">
        <v>37799</v>
      </c>
      <c r="I14927" t="s">
        <v>5</v>
      </c>
      <c r="J14927">
        <v>53.51</v>
      </c>
      <c r="M14927">
        <v>53.51</v>
      </c>
      <c r="N14927">
        <f t="shared" si="233"/>
        <v>0</v>
      </c>
    </row>
    <row r="14928" spans="1:14" x14ac:dyDescent="0.2">
      <c r="A14928" t="s">
        <v>14981</v>
      </c>
      <c r="B14928" t="s">
        <v>37799</v>
      </c>
      <c r="I14928" t="s">
        <v>5</v>
      </c>
      <c r="J14928">
        <v>50.64</v>
      </c>
      <c r="M14928">
        <v>50.64</v>
      </c>
      <c r="N14928">
        <f t="shared" si="233"/>
        <v>0</v>
      </c>
    </row>
    <row r="14929" spans="1:14" x14ac:dyDescent="0.2">
      <c r="A14929" t="s">
        <v>14982</v>
      </c>
      <c r="B14929" t="s">
        <v>37800</v>
      </c>
      <c r="I14929" t="s">
        <v>5</v>
      </c>
      <c r="J14929">
        <v>69.819999999999993</v>
      </c>
      <c r="M14929">
        <v>69.819999999999993</v>
      </c>
      <c r="N14929">
        <f t="shared" si="233"/>
        <v>0</v>
      </c>
    </row>
    <row r="14930" spans="1:14" x14ac:dyDescent="0.2">
      <c r="A14930" t="s">
        <v>14983</v>
      </c>
      <c r="B14930" t="s">
        <v>37800</v>
      </c>
      <c r="I14930" t="s">
        <v>5</v>
      </c>
      <c r="J14930">
        <v>66.95</v>
      </c>
      <c r="M14930">
        <v>66.95</v>
      </c>
      <c r="N14930">
        <f t="shared" si="233"/>
        <v>0</v>
      </c>
    </row>
    <row r="14931" spans="1:14" x14ac:dyDescent="0.2">
      <c r="A14931" t="s">
        <v>14984</v>
      </c>
      <c r="B14931" t="s">
        <v>37801</v>
      </c>
      <c r="I14931" t="s">
        <v>5</v>
      </c>
      <c r="J14931">
        <v>70.73</v>
      </c>
      <c r="M14931">
        <v>70.73</v>
      </c>
      <c r="N14931">
        <f t="shared" si="233"/>
        <v>0</v>
      </c>
    </row>
    <row r="14932" spans="1:14" x14ac:dyDescent="0.2">
      <c r="A14932" t="s">
        <v>14985</v>
      </c>
      <c r="B14932" t="s">
        <v>37801</v>
      </c>
      <c r="I14932" t="s">
        <v>5</v>
      </c>
      <c r="J14932">
        <v>67.86</v>
      </c>
      <c r="M14932">
        <v>67.86</v>
      </c>
      <c r="N14932">
        <f t="shared" si="233"/>
        <v>0</v>
      </c>
    </row>
    <row r="14933" spans="1:14" x14ac:dyDescent="0.2">
      <c r="A14933" t="s">
        <v>14986</v>
      </c>
      <c r="B14933" t="s">
        <v>37802</v>
      </c>
      <c r="I14933" t="s">
        <v>5</v>
      </c>
      <c r="J14933">
        <v>91.69</v>
      </c>
      <c r="M14933">
        <v>91.69</v>
      </c>
      <c r="N14933">
        <f t="shared" si="233"/>
        <v>0</v>
      </c>
    </row>
    <row r="14934" spans="1:14" x14ac:dyDescent="0.2">
      <c r="A14934" t="s">
        <v>14987</v>
      </c>
      <c r="B14934" t="s">
        <v>37802</v>
      </c>
      <c r="I14934" t="s">
        <v>5</v>
      </c>
      <c r="J14934">
        <v>88.82</v>
      </c>
      <c r="M14934">
        <v>88.82</v>
      </c>
      <c r="N14934">
        <f t="shared" si="233"/>
        <v>0</v>
      </c>
    </row>
    <row r="14935" spans="1:14" x14ac:dyDescent="0.2">
      <c r="A14935" t="s">
        <v>14988</v>
      </c>
      <c r="B14935" t="s">
        <v>37803</v>
      </c>
      <c r="I14935" t="s">
        <v>5</v>
      </c>
      <c r="J14935">
        <v>57.56</v>
      </c>
      <c r="M14935">
        <v>57.56</v>
      </c>
      <c r="N14935">
        <f t="shared" si="233"/>
        <v>0</v>
      </c>
    </row>
    <row r="14936" spans="1:14" x14ac:dyDescent="0.2">
      <c r="A14936" t="s">
        <v>14989</v>
      </c>
      <c r="B14936" t="s">
        <v>37803</v>
      </c>
      <c r="I14936" t="s">
        <v>5</v>
      </c>
      <c r="J14936">
        <v>54.69</v>
      </c>
      <c r="M14936">
        <v>54.69</v>
      </c>
      <c r="N14936">
        <f t="shared" si="233"/>
        <v>0</v>
      </c>
    </row>
    <row r="14937" spans="1:14" x14ac:dyDescent="0.2">
      <c r="A14937" t="s">
        <v>14990</v>
      </c>
      <c r="B14937" t="s">
        <v>37804</v>
      </c>
      <c r="I14937" t="s">
        <v>5</v>
      </c>
      <c r="J14937">
        <v>53.13</v>
      </c>
      <c r="M14937">
        <v>53.13</v>
      </c>
      <c r="N14937">
        <f t="shared" si="233"/>
        <v>0</v>
      </c>
    </row>
    <row r="14938" spans="1:14" x14ac:dyDescent="0.2">
      <c r="A14938" t="s">
        <v>14991</v>
      </c>
      <c r="B14938" t="s">
        <v>37804</v>
      </c>
      <c r="I14938" t="s">
        <v>5</v>
      </c>
      <c r="J14938">
        <v>50.26</v>
      </c>
      <c r="M14938">
        <v>50.26</v>
      </c>
      <c r="N14938">
        <f t="shared" si="233"/>
        <v>0</v>
      </c>
    </row>
    <row r="14939" spans="1:14" x14ac:dyDescent="0.2">
      <c r="A14939" t="s">
        <v>14992</v>
      </c>
      <c r="B14939" t="s">
        <v>37805</v>
      </c>
      <c r="I14939" t="s">
        <v>5</v>
      </c>
      <c r="J14939">
        <v>76.92</v>
      </c>
      <c r="M14939">
        <v>76.92</v>
      </c>
      <c r="N14939">
        <f t="shared" si="233"/>
        <v>0</v>
      </c>
    </row>
    <row r="14940" spans="1:14" x14ac:dyDescent="0.2">
      <c r="A14940" t="s">
        <v>14993</v>
      </c>
      <c r="B14940" t="s">
        <v>37805</v>
      </c>
      <c r="I14940" t="s">
        <v>5</v>
      </c>
      <c r="J14940">
        <v>74.05</v>
      </c>
      <c r="M14940">
        <v>74.05</v>
      </c>
      <c r="N14940">
        <f t="shared" si="233"/>
        <v>0</v>
      </c>
    </row>
    <row r="14941" spans="1:14" x14ac:dyDescent="0.2">
      <c r="A14941" t="s">
        <v>14994</v>
      </c>
      <c r="B14941" t="s">
        <v>37806</v>
      </c>
      <c r="I14941" t="s">
        <v>5</v>
      </c>
      <c r="J14941">
        <v>87.95</v>
      </c>
      <c r="M14941">
        <v>87.95</v>
      </c>
      <c r="N14941">
        <f t="shared" si="233"/>
        <v>0</v>
      </c>
    </row>
    <row r="14942" spans="1:14" x14ac:dyDescent="0.2">
      <c r="A14942" t="s">
        <v>14995</v>
      </c>
      <c r="B14942" t="s">
        <v>37806</v>
      </c>
      <c r="I14942" t="s">
        <v>5</v>
      </c>
      <c r="J14942">
        <v>85.08</v>
      </c>
      <c r="M14942">
        <v>85.08</v>
      </c>
      <c r="N14942">
        <f t="shared" si="233"/>
        <v>0</v>
      </c>
    </row>
    <row r="14943" spans="1:14" x14ac:dyDescent="0.2">
      <c r="A14943" t="s">
        <v>14996</v>
      </c>
      <c r="B14943" t="s">
        <v>37807</v>
      </c>
      <c r="I14943" t="s">
        <v>5</v>
      </c>
      <c r="J14943">
        <v>97.22</v>
      </c>
      <c r="M14943">
        <v>97.22</v>
      </c>
      <c r="N14943">
        <f t="shared" si="233"/>
        <v>0</v>
      </c>
    </row>
    <row r="14944" spans="1:14" x14ac:dyDescent="0.2">
      <c r="A14944" t="s">
        <v>14997</v>
      </c>
      <c r="B14944" t="s">
        <v>37807</v>
      </c>
      <c r="I14944" t="s">
        <v>5</v>
      </c>
      <c r="J14944">
        <v>94.35</v>
      </c>
      <c r="M14944">
        <v>94.35</v>
      </c>
      <c r="N14944">
        <f t="shared" si="233"/>
        <v>0</v>
      </c>
    </row>
    <row r="14945" spans="1:14" x14ac:dyDescent="0.2">
      <c r="A14945" t="s">
        <v>14998</v>
      </c>
      <c r="B14945" t="s">
        <v>37808</v>
      </c>
      <c r="I14945" t="s">
        <v>5</v>
      </c>
      <c r="J14945">
        <v>40</v>
      </c>
      <c r="M14945">
        <v>40</v>
      </c>
      <c r="N14945">
        <f t="shared" si="233"/>
        <v>0</v>
      </c>
    </row>
    <row r="14946" spans="1:14" x14ac:dyDescent="0.2">
      <c r="A14946" t="s">
        <v>14999</v>
      </c>
      <c r="B14946" t="s">
        <v>37808</v>
      </c>
      <c r="I14946" t="s">
        <v>5</v>
      </c>
      <c r="J14946">
        <v>37.130000000000003</v>
      </c>
      <c r="M14946">
        <v>37.130000000000003</v>
      </c>
      <c r="N14946">
        <f t="shared" si="233"/>
        <v>0</v>
      </c>
    </row>
    <row r="14947" spans="1:14" x14ac:dyDescent="0.2">
      <c r="A14947" t="s">
        <v>15000</v>
      </c>
      <c r="B14947" t="s">
        <v>37809</v>
      </c>
      <c r="I14947" t="s">
        <v>5</v>
      </c>
      <c r="J14947">
        <v>48.24</v>
      </c>
      <c r="M14947">
        <v>48.24</v>
      </c>
      <c r="N14947">
        <f t="shared" si="233"/>
        <v>0</v>
      </c>
    </row>
    <row r="14948" spans="1:14" x14ac:dyDescent="0.2">
      <c r="A14948" t="s">
        <v>15001</v>
      </c>
      <c r="B14948" t="s">
        <v>37809</v>
      </c>
      <c r="I14948" t="s">
        <v>5</v>
      </c>
      <c r="J14948">
        <v>45.37</v>
      </c>
      <c r="M14948">
        <v>45.37</v>
      </c>
      <c r="N14948">
        <f t="shared" si="233"/>
        <v>0</v>
      </c>
    </row>
    <row r="14949" spans="1:14" x14ac:dyDescent="0.2">
      <c r="A14949" t="s">
        <v>15002</v>
      </c>
      <c r="B14949" t="s">
        <v>37810</v>
      </c>
      <c r="I14949" t="s">
        <v>5</v>
      </c>
      <c r="J14949">
        <v>53.03</v>
      </c>
      <c r="M14949">
        <v>53.03</v>
      </c>
      <c r="N14949">
        <f t="shared" si="233"/>
        <v>0</v>
      </c>
    </row>
    <row r="14950" spans="1:14" x14ac:dyDescent="0.2">
      <c r="A14950" t="s">
        <v>15003</v>
      </c>
      <c r="B14950" t="s">
        <v>37810</v>
      </c>
      <c r="I14950" t="s">
        <v>5</v>
      </c>
      <c r="J14950">
        <v>50.16</v>
      </c>
      <c r="M14950">
        <v>50.16</v>
      </c>
      <c r="N14950">
        <f t="shared" si="233"/>
        <v>0</v>
      </c>
    </row>
    <row r="14951" spans="1:14" x14ac:dyDescent="0.2">
      <c r="A14951" t="s">
        <v>15004</v>
      </c>
      <c r="B14951" t="s">
        <v>37811</v>
      </c>
      <c r="I14951" t="s">
        <v>5</v>
      </c>
      <c r="J14951">
        <v>60.55</v>
      </c>
      <c r="M14951">
        <v>60.55</v>
      </c>
      <c r="N14951">
        <f t="shared" si="233"/>
        <v>0</v>
      </c>
    </row>
    <row r="14952" spans="1:14" x14ac:dyDescent="0.2">
      <c r="A14952" t="s">
        <v>15005</v>
      </c>
      <c r="B14952" t="s">
        <v>37811</v>
      </c>
      <c r="I14952" t="s">
        <v>5</v>
      </c>
      <c r="J14952">
        <v>57.68</v>
      </c>
      <c r="M14952">
        <v>57.68</v>
      </c>
      <c r="N14952">
        <f t="shared" si="233"/>
        <v>0</v>
      </c>
    </row>
    <row r="14953" spans="1:14" x14ac:dyDescent="0.2">
      <c r="A14953" t="s">
        <v>15006</v>
      </c>
      <c r="B14953" t="s">
        <v>37812</v>
      </c>
      <c r="I14953" t="s">
        <v>5</v>
      </c>
      <c r="J14953">
        <v>77.64</v>
      </c>
      <c r="M14953">
        <v>77.64</v>
      </c>
      <c r="N14953">
        <f t="shared" si="233"/>
        <v>0</v>
      </c>
    </row>
    <row r="14954" spans="1:14" x14ac:dyDescent="0.2">
      <c r="A14954" t="s">
        <v>15007</v>
      </c>
      <c r="B14954" t="s">
        <v>37812</v>
      </c>
      <c r="I14954" t="s">
        <v>5</v>
      </c>
      <c r="J14954">
        <v>74.77</v>
      </c>
      <c r="M14954">
        <v>74.77</v>
      </c>
      <c r="N14954">
        <f t="shared" si="233"/>
        <v>0</v>
      </c>
    </row>
    <row r="14955" spans="1:14" x14ac:dyDescent="0.2">
      <c r="A14955" t="s">
        <v>15008</v>
      </c>
      <c r="B14955" t="s">
        <v>37813</v>
      </c>
      <c r="I14955" t="s">
        <v>5</v>
      </c>
      <c r="J14955">
        <v>90.01</v>
      </c>
      <c r="M14955">
        <v>90.01</v>
      </c>
      <c r="N14955">
        <f t="shared" si="233"/>
        <v>0</v>
      </c>
    </row>
    <row r="14956" spans="1:14" x14ac:dyDescent="0.2">
      <c r="A14956" t="s">
        <v>15009</v>
      </c>
      <c r="B14956" t="s">
        <v>37813</v>
      </c>
      <c r="I14956" t="s">
        <v>5</v>
      </c>
      <c r="J14956">
        <v>87.14</v>
      </c>
      <c r="M14956">
        <v>87.14</v>
      </c>
      <c r="N14956">
        <f t="shared" si="233"/>
        <v>0</v>
      </c>
    </row>
    <row r="14957" spans="1:14" x14ac:dyDescent="0.2">
      <c r="A14957" t="s">
        <v>15010</v>
      </c>
      <c r="B14957" t="s">
        <v>37814</v>
      </c>
      <c r="I14957" t="s">
        <v>5</v>
      </c>
      <c r="J14957">
        <v>50.22</v>
      </c>
      <c r="M14957">
        <v>50.22</v>
      </c>
      <c r="N14957">
        <f t="shared" si="233"/>
        <v>0</v>
      </c>
    </row>
    <row r="14958" spans="1:14" x14ac:dyDescent="0.2">
      <c r="A14958" t="s">
        <v>15011</v>
      </c>
      <c r="B14958" t="s">
        <v>37814</v>
      </c>
      <c r="I14958" t="s">
        <v>5</v>
      </c>
      <c r="J14958">
        <v>47.35</v>
      </c>
      <c r="M14958">
        <v>47.35</v>
      </c>
      <c r="N14958">
        <f t="shared" si="233"/>
        <v>0</v>
      </c>
    </row>
    <row r="14959" spans="1:14" x14ac:dyDescent="0.2">
      <c r="A14959" t="s">
        <v>15012</v>
      </c>
      <c r="B14959" t="s">
        <v>37815</v>
      </c>
      <c r="I14959" t="s">
        <v>5</v>
      </c>
      <c r="J14959">
        <v>58.34</v>
      </c>
      <c r="M14959">
        <v>58.34</v>
      </c>
      <c r="N14959">
        <f t="shared" si="233"/>
        <v>0</v>
      </c>
    </row>
    <row r="14960" spans="1:14" x14ac:dyDescent="0.2">
      <c r="A14960" t="s">
        <v>15013</v>
      </c>
      <c r="B14960" t="s">
        <v>37815</v>
      </c>
      <c r="I14960" t="s">
        <v>5</v>
      </c>
      <c r="J14960">
        <v>55.47</v>
      </c>
      <c r="M14960">
        <v>55.47</v>
      </c>
      <c r="N14960">
        <f t="shared" si="233"/>
        <v>0</v>
      </c>
    </row>
    <row r="14961" spans="1:14" x14ac:dyDescent="0.2">
      <c r="A14961" t="s">
        <v>15014</v>
      </c>
      <c r="B14961" t="s">
        <v>37816</v>
      </c>
      <c r="I14961" t="s">
        <v>5</v>
      </c>
      <c r="J14961">
        <v>67.58</v>
      </c>
      <c r="M14961">
        <v>67.58</v>
      </c>
      <c r="N14961">
        <f t="shared" si="233"/>
        <v>0</v>
      </c>
    </row>
    <row r="14962" spans="1:14" x14ac:dyDescent="0.2">
      <c r="A14962" t="s">
        <v>15015</v>
      </c>
      <c r="B14962" t="s">
        <v>37816</v>
      </c>
      <c r="I14962" t="s">
        <v>5</v>
      </c>
      <c r="J14962">
        <v>64.709999999999994</v>
      </c>
      <c r="M14962">
        <v>64.709999999999994</v>
      </c>
      <c r="N14962">
        <f t="shared" si="233"/>
        <v>0</v>
      </c>
    </row>
    <row r="14963" spans="1:14" x14ac:dyDescent="0.2">
      <c r="A14963" t="s">
        <v>15016</v>
      </c>
      <c r="B14963" t="s">
        <v>37817</v>
      </c>
      <c r="I14963" t="s">
        <v>5</v>
      </c>
      <c r="J14963">
        <v>89.14</v>
      </c>
      <c r="M14963">
        <v>89.14</v>
      </c>
      <c r="N14963">
        <f t="shared" si="233"/>
        <v>0</v>
      </c>
    </row>
    <row r="14964" spans="1:14" x14ac:dyDescent="0.2">
      <c r="A14964" t="s">
        <v>15017</v>
      </c>
      <c r="B14964" t="s">
        <v>37817</v>
      </c>
      <c r="I14964" t="s">
        <v>5</v>
      </c>
      <c r="J14964">
        <v>86.27</v>
      </c>
      <c r="M14964">
        <v>86.27</v>
      </c>
      <c r="N14964">
        <f t="shared" si="233"/>
        <v>0</v>
      </c>
    </row>
    <row r="14965" spans="1:14" x14ac:dyDescent="0.2">
      <c r="A14965" t="s">
        <v>15018</v>
      </c>
      <c r="B14965" t="s">
        <v>37818</v>
      </c>
      <c r="I14965" t="s">
        <v>5</v>
      </c>
      <c r="J14965">
        <v>114.42</v>
      </c>
      <c r="M14965">
        <v>114.42</v>
      </c>
      <c r="N14965">
        <f t="shared" si="233"/>
        <v>0</v>
      </c>
    </row>
    <row r="14966" spans="1:14" x14ac:dyDescent="0.2">
      <c r="A14966" t="s">
        <v>15019</v>
      </c>
      <c r="B14966" t="s">
        <v>37818</v>
      </c>
      <c r="I14966" t="s">
        <v>5</v>
      </c>
      <c r="J14966">
        <v>111.55</v>
      </c>
      <c r="M14966">
        <v>111.55</v>
      </c>
      <c r="N14966">
        <f t="shared" si="233"/>
        <v>0</v>
      </c>
    </row>
    <row r="14967" spans="1:14" x14ac:dyDescent="0.2">
      <c r="A14967" t="s">
        <v>15020</v>
      </c>
      <c r="B14967" t="s">
        <v>37819</v>
      </c>
      <c r="I14967" t="s">
        <v>5</v>
      </c>
      <c r="J14967">
        <v>57.56</v>
      </c>
      <c r="M14967">
        <v>57.56</v>
      </c>
      <c r="N14967">
        <f t="shared" si="233"/>
        <v>0</v>
      </c>
    </row>
    <row r="14968" spans="1:14" x14ac:dyDescent="0.2">
      <c r="A14968" t="s">
        <v>15021</v>
      </c>
      <c r="B14968" t="s">
        <v>37819</v>
      </c>
      <c r="I14968" t="s">
        <v>5</v>
      </c>
      <c r="J14968">
        <v>54.69</v>
      </c>
      <c r="M14968">
        <v>54.69</v>
      </c>
      <c r="N14968">
        <f t="shared" si="233"/>
        <v>0</v>
      </c>
    </row>
    <row r="14969" spans="1:14" x14ac:dyDescent="0.2">
      <c r="A14969" t="s">
        <v>15022</v>
      </c>
      <c r="B14969" t="s">
        <v>37820</v>
      </c>
      <c r="I14969" t="s">
        <v>5</v>
      </c>
      <c r="J14969">
        <v>53.13</v>
      </c>
      <c r="M14969">
        <v>53.13</v>
      </c>
      <c r="N14969">
        <f t="shared" si="233"/>
        <v>0</v>
      </c>
    </row>
    <row r="14970" spans="1:14" x14ac:dyDescent="0.2">
      <c r="A14970" t="s">
        <v>15023</v>
      </c>
      <c r="B14970" t="s">
        <v>37820</v>
      </c>
      <c r="I14970" t="s">
        <v>5</v>
      </c>
      <c r="J14970">
        <v>50.26</v>
      </c>
      <c r="M14970">
        <v>50.26</v>
      </c>
      <c r="N14970">
        <f t="shared" si="233"/>
        <v>0</v>
      </c>
    </row>
    <row r="14971" spans="1:14" x14ac:dyDescent="0.2">
      <c r="A14971" t="s">
        <v>15024</v>
      </c>
      <c r="B14971" t="s">
        <v>37821</v>
      </c>
      <c r="I14971" t="s">
        <v>5</v>
      </c>
      <c r="J14971">
        <v>79.540000000000006</v>
      </c>
      <c r="M14971">
        <v>79.540000000000006</v>
      </c>
      <c r="N14971">
        <f t="shared" si="233"/>
        <v>0</v>
      </c>
    </row>
    <row r="14972" spans="1:14" x14ac:dyDescent="0.2">
      <c r="A14972" t="s">
        <v>15025</v>
      </c>
      <c r="B14972" t="s">
        <v>37821</v>
      </c>
      <c r="I14972" t="s">
        <v>5</v>
      </c>
      <c r="J14972">
        <v>76.67</v>
      </c>
      <c r="M14972">
        <v>76.67</v>
      </c>
      <c r="N14972">
        <f t="shared" si="233"/>
        <v>0</v>
      </c>
    </row>
    <row r="14973" spans="1:14" x14ac:dyDescent="0.2">
      <c r="A14973" t="s">
        <v>15026</v>
      </c>
      <c r="B14973" t="s">
        <v>37822</v>
      </c>
      <c r="I14973" t="s">
        <v>5</v>
      </c>
      <c r="J14973">
        <v>87.95</v>
      </c>
      <c r="M14973">
        <v>87.95</v>
      </c>
      <c r="N14973">
        <f t="shared" si="233"/>
        <v>0</v>
      </c>
    </row>
    <row r="14974" spans="1:14" x14ac:dyDescent="0.2">
      <c r="A14974" t="s">
        <v>15027</v>
      </c>
      <c r="B14974" t="s">
        <v>37822</v>
      </c>
      <c r="I14974" t="s">
        <v>5</v>
      </c>
      <c r="J14974">
        <v>85.08</v>
      </c>
      <c r="M14974">
        <v>85.08</v>
      </c>
      <c r="N14974">
        <f t="shared" si="233"/>
        <v>0</v>
      </c>
    </row>
    <row r="14975" spans="1:14" x14ac:dyDescent="0.2">
      <c r="A14975" t="s">
        <v>15028</v>
      </c>
      <c r="B14975" t="s">
        <v>37823</v>
      </c>
      <c r="I14975" t="s">
        <v>5</v>
      </c>
      <c r="J14975">
        <v>97.22</v>
      </c>
      <c r="M14975">
        <v>97.22</v>
      </c>
      <c r="N14975">
        <f t="shared" si="233"/>
        <v>0</v>
      </c>
    </row>
    <row r="14976" spans="1:14" x14ac:dyDescent="0.2">
      <c r="A14976" t="s">
        <v>15029</v>
      </c>
      <c r="B14976" t="s">
        <v>37823</v>
      </c>
      <c r="I14976" t="s">
        <v>5</v>
      </c>
      <c r="J14976">
        <v>94.35</v>
      </c>
      <c r="M14976">
        <v>94.35</v>
      </c>
      <c r="N14976">
        <f t="shared" si="233"/>
        <v>0</v>
      </c>
    </row>
    <row r="14977" spans="1:14" x14ac:dyDescent="0.2">
      <c r="A14977" t="s">
        <v>15030</v>
      </c>
      <c r="B14977" t="s">
        <v>37824</v>
      </c>
      <c r="I14977" t="s">
        <v>5</v>
      </c>
      <c r="J14977">
        <v>41.4</v>
      </c>
      <c r="M14977">
        <v>41.4</v>
      </c>
      <c r="N14977">
        <f t="shared" si="233"/>
        <v>0</v>
      </c>
    </row>
    <row r="14978" spans="1:14" x14ac:dyDescent="0.2">
      <c r="A14978" t="s">
        <v>15031</v>
      </c>
      <c r="B14978" t="s">
        <v>37824</v>
      </c>
      <c r="I14978" t="s">
        <v>5</v>
      </c>
      <c r="J14978">
        <v>38.53</v>
      </c>
      <c r="M14978">
        <v>38.53</v>
      </c>
      <c r="N14978">
        <f t="shared" si="233"/>
        <v>0</v>
      </c>
    </row>
    <row r="14979" spans="1:14" x14ac:dyDescent="0.2">
      <c r="A14979" t="s">
        <v>15032</v>
      </c>
      <c r="B14979" t="s">
        <v>37825</v>
      </c>
      <c r="I14979" t="s">
        <v>5</v>
      </c>
      <c r="J14979">
        <v>49.83</v>
      </c>
      <c r="M14979">
        <v>49.83</v>
      </c>
      <c r="N14979">
        <f t="shared" si="233"/>
        <v>0</v>
      </c>
    </row>
    <row r="14980" spans="1:14" x14ac:dyDescent="0.2">
      <c r="A14980" t="s">
        <v>15033</v>
      </c>
      <c r="B14980" t="s">
        <v>37825</v>
      </c>
      <c r="I14980" t="s">
        <v>5</v>
      </c>
      <c r="J14980">
        <v>46.96</v>
      </c>
      <c r="M14980">
        <v>46.96</v>
      </c>
      <c r="N14980">
        <f t="shared" ref="N14980:N15043" si="234">J14980-M14980</f>
        <v>0</v>
      </c>
    </row>
    <row r="14981" spans="1:14" x14ac:dyDescent="0.2">
      <c r="A14981" t="s">
        <v>15034</v>
      </c>
      <c r="B14981" t="s">
        <v>37826</v>
      </c>
      <c r="I14981" t="s">
        <v>5</v>
      </c>
      <c r="J14981">
        <v>65.41</v>
      </c>
      <c r="M14981">
        <v>65.41</v>
      </c>
      <c r="N14981">
        <f t="shared" si="234"/>
        <v>0</v>
      </c>
    </row>
    <row r="14982" spans="1:14" x14ac:dyDescent="0.2">
      <c r="A14982" t="s">
        <v>15035</v>
      </c>
      <c r="B14982" t="s">
        <v>37826</v>
      </c>
      <c r="I14982" t="s">
        <v>5</v>
      </c>
      <c r="J14982">
        <v>62.54</v>
      </c>
      <c r="M14982">
        <v>62.54</v>
      </c>
      <c r="N14982">
        <f t="shared" si="234"/>
        <v>0</v>
      </c>
    </row>
    <row r="14983" spans="1:14" x14ac:dyDescent="0.2">
      <c r="A14983" t="s">
        <v>15036</v>
      </c>
      <c r="B14983" t="s">
        <v>37827</v>
      </c>
      <c r="I14983" t="s">
        <v>5</v>
      </c>
      <c r="J14983">
        <v>75.48</v>
      </c>
      <c r="M14983">
        <v>75.48</v>
      </c>
      <c r="N14983">
        <f t="shared" si="234"/>
        <v>0</v>
      </c>
    </row>
    <row r="14984" spans="1:14" x14ac:dyDescent="0.2">
      <c r="A14984" t="s">
        <v>15037</v>
      </c>
      <c r="B14984" t="s">
        <v>37827</v>
      </c>
      <c r="I14984" t="s">
        <v>5</v>
      </c>
      <c r="J14984">
        <v>72.61</v>
      </c>
      <c r="M14984">
        <v>72.61</v>
      </c>
      <c r="N14984">
        <f t="shared" si="234"/>
        <v>0</v>
      </c>
    </row>
    <row r="14985" spans="1:14" x14ac:dyDescent="0.2">
      <c r="A14985" t="s">
        <v>15038</v>
      </c>
      <c r="B14985" t="s">
        <v>37828</v>
      </c>
      <c r="I14985" t="s">
        <v>5</v>
      </c>
      <c r="J14985">
        <v>89.49</v>
      </c>
      <c r="M14985">
        <v>89.49</v>
      </c>
      <c r="N14985">
        <f t="shared" si="234"/>
        <v>0</v>
      </c>
    </row>
    <row r="14986" spans="1:14" x14ac:dyDescent="0.2">
      <c r="A14986" t="s">
        <v>15039</v>
      </c>
      <c r="B14986" t="s">
        <v>37828</v>
      </c>
      <c r="I14986" t="s">
        <v>5</v>
      </c>
      <c r="J14986">
        <v>86.62</v>
      </c>
      <c r="M14986">
        <v>86.62</v>
      </c>
      <c r="N14986">
        <f t="shared" si="234"/>
        <v>0</v>
      </c>
    </row>
    <row r="14987" spans="1:14" x14ac:dyDescent="0.2">
      <c r="A14987" t="s">
        <v>15040</v>
      </c>
      <c r="B14987" t="s">
        <v>37829</v>
      </c>
      <c r="I14987" t="s">
        <v>5</v>
      </c>
      <c r="J14987">
        <v>98.76</v>
      </c>
      <c r="M14987">
        <v>98.76</v>
      </c>
      <c r="N14987">
        <f t="shared" si="234"/>
        <v>0</v>
      </c>
    </row>
    <row r="14988" spans="1:14" x14ac:dyDescent="0.2">
      <c r="A14988" t="s">
        <v>15041</v>
      </c>
      <c r="B14988" t="s">
        <v>37829</v>
      </c>
      <c r="I14988" t="s">
        <v>5</v>
      </c>
      <c r="J14988">
        <v>95.89</v>
      </c>
      <c r="M14988">
        <v>95.89</v>
      </c>
      <c r="N14988">
        <f t="shared" si="234"/>
        <v>0</v>
      </c>
    </row>
    <row r="14989" spans="1:14" x14ac:dyDescent="0.2">
      <c r="A14989" t="s">
        <v>15042</v>
      </c>
      <c r="B14989" t="s">
        <v>37830</v>
      </c>
      <c r="I14989" t="s">
        <v>5</v>
      </c>
      <c r="J14989">
        <v>60.6</v>
      </c>
      <c r="M14989">
        <v>60.6</v>
      </c>
      <c r="N14989">
        <f t="shared" si="234"/>
        <v>0</v>
      </c>
    </row>
    <row r="14990" spans="1:14" x14ac:dyDescent="0.2">
      <c r="A14990" t="s">
        <v>15043</v>
      </c>
      <c r="B14990" t="s">
        <v>37830</v>
      </c>
      <c r="I14990" t="s">
        <v>5</v>
      </c>
      <c r="J14990">
        <v>57.73</v>
      </c>
      <c r="M14990">
        <v>57.73</v>
      </c>
      <c r="N14990">
        <f t="shared" si="234"/>
        <v>0</v>
      </c>
    </row>
    <row r="14991" spans="1:14" x14ac:dyDescent="0.2">
      <c r="A14991" t="s">
        <v>15044</v>
      </c>
      <c r="B14991" t="s">
        <v>37831</v>
      </c>
      <c r="I14991" t="s">
        <v>5</v>
      </c>
      <c r="J14991">
        <v>67.709999999999994</v>
      </c>
      <c r="M14991">
        <v>67.709999999999994</v>
      </c>
      <c r="N14991">
        <f t="shared" si="234"/>
        <v>0</v>
      </c>
    </row>
    <row r="14992" spans="1:14" x14ac:dyDescent="0.2">
      <c r="A14992" t="s">
        <v>15045</v>
      </c>
      <c r="B14992" t="s">
        <v>37831</v>
      </c>
      <c r="I14992" t="s">
        <v>5</v>
      </c>
      <c r="J14992">
        <v>64.84</v>
      </c>
      <c r="M14992">
        <v>64.84</v>
      </c>
      <c r="N14992">
        <f t="shared" si="234"/>
        <v>0</v>
      </c>
    </row>
    <row r="14993" spans="1:14" x14ac:dyDescent="0.2">
      <c r="A14993" t="s">
        <v>15046</v>
      </c>
      <c r="B14993" t="s">
        <v>37832</v>
      </c>
      <c r="I14993" t="s">
        <v>5</v>
      </c>
      <c r="J14993">
        <v>73.8</v>
      </c>
      <c r="M14993">
        <v>73.8</v>
      </c>
      <c r="N14993">
        <f t="shared" si="234"/>
        <v>0</v>
      </c>
    </row>
    <row r="14994" spans="1:14" x14ac:dyDescent="0.2">
      <c r="A14994" t="s">
        <v>15047</v>
      </c>
      <c r="B14994" t="s">
        <v>37832</v>
      </c>
      <c r="I14994" t="s">
        <v>5</v>
      </c>
      <c r="J14994">
        <v>70.930000000000007</v>
      </c>
      <c r="M14994">
        <v>70.930000000000007</v>
      </c>
      <c r="N14994">
        <f t="shared" si="234"/>
        <v>0</v>
      </c>
    </row>
    <row r="14995" spans="1:14" x14ac:dyDescent="0.2">
      <c r="A14995" t="s">
        <v>15048</v>
      </c>
      <c r="B14995" t="s">
        <v>37833</v>
      </c>
      <c r="I14995" t="s">
        <v>5</v>
      </c>
      <c r="J14995">
        <v>96.44</v>
      </c>
      <c r="M14995">
        <v>96.44</v>
      </c>
      <c r="N14995">
        <f t="shared" si="234"/>
        <v>0</v>
      </c>
    </row>
    <row r="14996" spans="1:14" x14ac:dyDescent="0.2">
      <c r="A14996" t="s">
        <v>15049</v>
      </c>
      <c r="B14996" t="s">
        <v>37833</v>
      </c>
      <c r="I14996" t="s">
        <v>5</v>
      </c>
      <c r="J14996">
        <v>93.57</v>
      </c>
      <c r="M14996">
        <v>93.57</v>
      </c>
      <c r="N14996">
        <f t="shared" si="234"/>
        <v>0</v>
      </c>
    </row>
    <row r="14997" spans="1:14" x14ac:dyDescent="0.2">
      <c r="A14997" t="s">
        <v>15050</v>
      </c>
      <c r="B14997" t="s">
        <v>37834</v>
      </c>
      <c r="I14997" t="s">
        <v>5</v>
      </c>
      <c r="J14997">
        <v>160.28</v>
      </c>
      <c r="M14997">
        <v>160.28</v>
      </c>
      <c r="N14997">
        <f t="shared" si="234"/>
        <v>0</v>
      </c>
    </row>
    <row r="14998" spans="1:14" x14ac:dyDescent="0.2">
      <c r="A14998" t="s">
        <v>15051</v>
      </c>
      <c r="B14998" t="s">
        <v>37834</v>
      </c>
      <c r="I14998" t="s">
        <v>5</v>
      </c>
      <c r="J14998">
        <v>157.41</v>
      </c>
      <c r="M14998">
        <v>157.41</v>
      </c>
      <c r="N14998">
        <f t="shared" si="234"/>
        <v>0</v>
      </c>
    </row>
    <row r="14999" spans="1:14" x14ac:dyDescent="0.2">
      <c r="A14999" t="s">
        <v>15052</v>
      </c>
      <c r="B14999" t="s">
        <v>37835</v>
      </c>
      <c r="I14999" t="s">
        <v>5</v>
      </c>
      <c r="J14999">
        <v>62.2</v>
      </c>
      <c r="M14999">
        <v>62.2</v>
      </c>
      <c r="N14999">
        <f t="shared" si="234"/>
        <v>0</v>
      </c>
    </row>
    <row r="15000" spans="1:14" x14ac:dyDescent="0.2">
      <c r="A15000" t="s">
        <v>15053</v>
      </c>
      <c r="B15000" t="s">
        <v>37835</v>
      </c>
      <c r="I15000" t="s">
        <v>5</v>
      </c>
      <c r="J15000">
        <v>59.33</v>
      </c>
      <c r="M15000">
        <v>59.33</v>
      </c>
      <c r="N15000">
        <f t="shared" si="234"/>
        <v>0</v>
      </c>
    </row>
    <row r="15001" spans="1:14" x14ac:dyDescent="0.2">
      <c r="A15001" t="s">
        <v>15054</v>
      </c>
      <c r="B15001" t="s">
        <v>37836</v>
      </c>
      <c r="I15001" t="s">
        <v>5</v>
      </c>
      <c r="J15001">
        <v>76.08</v>
      </c>
      <c r="M15001">
        <v>76.08</v>
      </c>
      <c r="N15001">
        <f t="shared" si="234"/>
        <v>0</v>
      </c>
    </row>
    <row r="15002" spans="1:14" x14ac:dyDescent="0.2">
      <c r="A15002" t="s">
        <v>15055</v>
      </c>
      <c r="B15002" t="s">
        <v>37836</v>
      </c>
      <c r="I15002" t="s">
        <v>5</v>
      </c>
      <c r="J15002">
        <v>73.209999999999994</v>
      </c>
      <c r="M15002">
        <v>73.209999999999994</v>
      </c>
      <c r="N15002">
        <f t="shared" si="234"/>
        <v>0</v>
      </c>
    </row>
    <row r="15003" spans="1:14" x14ac:dyDescent="0.2">
      <c r="A15003" t="s">
        <v>15056</v>
      </c>
      <c r="B15003" t="s">
        <v>37837</v>
      </c>
      <c r="I15003" t="s">
        <v>5</v>
      </c>
      <c r="J15003">
        <v>85.68</v>
      </c>
      <c r="M15003">
        <v>85.68</v>
      </c>
      <c r="N15003">
        <f t="shared" si="234"/>
        <v>0</v>
      </c>
    </row>
    <row r="15004" spans="1:14" x14ac:dyDescent="0.2">
      <c r="A15004" t="s">
        <v>15057</v>
      </c>
      <c r="B15004" t="s">
        <v>37837</v>
      </c>
      <c r="I15004" t="s">
        <v>5</v>
      </c>
      <c r="J15004">
        <v>82.81</v>
      </c>
      <c r="M15004">
        <v>82.81</v>
      </c>
      <c r="N15004">
        <f t="shared" si="234"/>
        <v>0</v>
      </c>
    </row>
    <row r="15005" spans="1:14" x14ac:dyDescent="0.2">
      <c r="A15005" t="s">
        <v>15058</v>
      </c>
      <c r="B15005" t="s">
        <v>37838</v>
      </c>
      <c r="I15005" t="s">
        <v>5</v>
      </c>
      <c r="J15005">
        <v>93.09</v>
      </c>
      <c r="M15005">
        <v>93.09</v>
      </c>
      <c r="N15005">
        <f t="shared" si="234"/>
        <v>0</v>
      </c>
    </row>
    <row r="15006" spans="1:14" x14ac:dyDescent="0.2">
      <c r="A15006" t="s">
        <v>15059</v>
      </c>
      <c r="B15006" t="s">
        <v>37838</v>
      </c>
      <c r="I15006" t="s">
        <v>5</v>
      </c>
      <c r="J15006">
        <v>90.22</v>
      </c>
      <c r="M15006">
        <v>90.22</v>
      </c>
      <c r="N15006">
        <f t="shared" si="234"/>
        <v>0</v>
      </c>
    </row>
    <row r="15007" spans="1:14" x14ac:dyDescent="0.2">
      <c r="A15007" t="s">
        <v>15060</v>
      </c>
      <c r="B15007" t="s">
        <v>37839</v>
      </c>
      <c r="I15007" t="s">
        <v>5</v>
      </c>
      <c r="J15007">
        <v>124.46</v>
      </c>
      <c r="M15007">
        <v>124.46</v>
      </c>
      <c r="N15007">
        <f t="shared" si="234"/>
        <v>0</v>
      </c>
    </row>
    <row r="15008" spans="1:14" x14ac:dyDescent="0.2">
      <c r="A15008" t="s">
        <v>15061</v>
      </c>
      <c r="B15008" t="s">
        <v>37839</v>
      </c>
      <c r="I15008" t="s">
        <v>5</v>
      </c>
      <c r="J15008">
        <v>121.59</v>
      </c>
      <c r="M15008">
        <v>121.59</v>
      </c>
      <c r="N15008">
        <f t="shared" si="234"/>
        <v>0</v>
      </c>
    </row>
    <row r="15009" spans="1:14" x14ac:dyDescent="0.2">
      <c r="A15009" t="s">
        <v>15062</v>
      </c>
      <c r="B15009" t="s">
        <v>37840</v>
      </c>
      <c r="I15009" t="s">
        <v>5</v>
      </c>
      <c r="J15009">
        <v>47.45</v>
      </c>
      <c r="M15009">
        <v>47.45</v>
      </c>
      <c r="N15009">
        <f t="shared" si="234"/>
        <v>0</v>
      </c>
    </row>
    <row r="15010" spans="1:14" x14ac:dyDescent="0.2">
      <c r="A15010" t="s">
        <v>15063</v>
      </c>
      <c r="B15010" t="s">
        <v>37840</v>
      </c>
      <c r="I15010" t="s">
        <v>5</v>
      </c>
      <c r="J15010">
        <v>44.58</v>
      </c>
      <c r="M15010">
        <v>44.58</v>
      </c>
      <c r="N15010">
        <f t="shared" si="234"/>
        <v>0</v>
      </c>
    </row>
    <row r="15011" spans="1:14" x14ac:dyDescent="0.2">
      <c r="A15011" t="s">
        <v>15064</v>
      </c>
      <c r="B15011" t="s">
        <v>37841</v>
      </c>
      <c r="I15011" t="s">
        <v>5</v>
      </c>
      <c r="J15011">
        <v>55.64</v>
      </c>
      <c r="M15011">
        <v>55.64</v>
      </c>
      <c r="N15011">
        <f t="shared" si="234"/>
        <v>0</v>
      </c>
    </row>
    <row r="15012" spans="1:14" x14ac:dyDescent="0.2">
      <c r="A15012" t="s">
        <v>15065</v>
      </c>
      <c r="B15012" t="s">
        <v>37841</v>
      </c>
      <c r="I15012" t="s">
        <v>5</v>
      </c>
      <c r="J15012">
        <v>52.77</v>
      </c>
      <c r="M15012">
        <v>52.77</v>
      </c>
      <c r="N15012">
        <f t="shared" si="234"/>
        <v>0</v>
      </c>
    </row>
    <row r="15013" spans="1:14" x14ac:dyDescent="0.2">
      <c r="A15013" t="s">
        <v>15066</v>
      </c>
      <c r="B15013" t="s">
        <v>37842</v>
      </c>
      <c r="I15013" t="s">
        <v>5</v>
      </c>
      <c r="J15013">
        <v>65.83</v>
      </c>
      <c r="M15013">
        <v>65.83</v>
      </c>
      <c r="N15013">
        <f t="shared" si="234"/>
        <v>0</v>
      </c>
    </row>
    <row r="15014" spans="1:14" x14ac:dyDescent="0.2">
      <c r="A15014" t="s">
        <v>15067</v>
      </c>
      <c r="B15014" t="s">
        <v>37842</v>
      </c>
      <c r="I15014" t="s">
        <v>5</v>
      </c>
      <c r="J15014">
        <v>62.96</v>
      </c>
      <c r="M15014">
        <v>62.96</v>
      </c>
      <c r="N15014">
        <f t="shared" si="234"/>
        <v>0</v>
      </c>
    </row>
    <row r="15015" spans="1:14" x14ac:dyDescent="0.2">
      <c r="A15015" t="s">
        <v>15068</v>
      </c>
      <c r="B15015" t="s">
        <v>37843</v>
      </c>
      <c r="I15015" t="s">
        <v>5</v>
      </c>
      <c r="J15015">
        <v>75.900000000000006</v>
      </c>
      <c r="M15015">
        <v>75.900000000000006</v>
      </c>
      <c r="N15015">
        <f t="shared" si="234"/>
        <v>0</v>
      </c>
    </row>
    <row r="15016" spans="1:14" x14ac:dyDescent="0.2">
      <c r="A15016" t="s">
        <v>15069</v>
      </c>
      <c r="B15016" t="s">
        <v>37843</v>
      </c>
      <c r="I15016" t="s">
        <v>5</v>
      </c>
      <c r="J15016">
        <v>73.03</v>
      </c>
      <c r="M15016">
        <v>73.03</v>
      </c>
      <c r="N15016">
        <f t="shared" si="234"/>
        <v>0</v>
      </c>
    </row>
    <row r="15017" spans="1:14" x14ac:dyDescent="0.2">
      <c r="A15017" t="s">
        <v>15070</v>
      </c>
      <c r="B15017" t="s">
        <v>37844</v>
      </c>
      <c r="I15017" t="s">
        <v>5</v>
      </c>
      <c r="J15017">
        <v>88.64</v>
      </c>
      <c r="M15017">
        <v>88.64</v>
      </c>
      <c r="N15017">
        <f t="shared" si="234"/>
        <v>0</v>
      </c>
    </row>
    <row r="15018" spans="1:14" x14ac:dyDescent="0.2">
      <c r="A15018" t="s">
        <v>15071</v>
      </c>
      <c r="B15018" t="s">
        <v>37844</v>
      </c>
      <c r="I15018" t="s">
        <v>5</v>
      </c>
      <c r="J15018">
        <v>85.77</v>
      </c>
      <c r="M15018">
        <v>85.77</v>
      </c>
      <c r="N15018">
        <f t="shared" si="234"/>
        <v>0</v>
      </c>
    </row>
    <row r="15019" spans="1:14" x14ac:dyDescent="0.2">
      <c r="A15019" t="s">
        <v>15072</v>
      </c>
      <c r="B15019" t="s">
        <v>37845</v>
      </c>
      <c r="I15019" t="s">
        <v>5</v>
      </c>
      <c r="J15019">
        <v>178.16</v>
      </c>
      <c r="M15019">
        <v>178.16</v>
      </c>
      <c r="N15019">
        <f t="shared" si="234"/>
        <v>0</v>
      </c>
    </row>
    <row r="15020" spans="1:14" x14ac:dyDescent="0.2">
      <c r="A15020" t="s">
        <v>15073</v>
      </c>
      <c r="B15020" t="s">
        <v>37845</v>
      </c>
      <c r="I15020" t="s">
        <v>5</v>
      </c>
      <c r="J15020">
        <v>175.29</v>
      </c>
      <c r="M15020">
        <v>175.29</v>
      </c>
      <c r="N15020">
        <f t="shared" si="234"/>
        <v>0</v>
      </c>
    </row>
    <row r="15021" spans="1:14" x14ac:dyDescent="0.2">
      <c r="A15021" t="s">
        <v>15074</v>
      </c>
      <c r="B15021" t="s">
        <v>37846</v>
      </c>
      <c r="I15021" t="s">
        <v>5</v>
      </c>
      <c r="J15021">
        <v>62.07</v>
      </c>
      <c r="M15021">
        <v>62.07</v>
      </c>
      <c r="N15021">
        <f t="shared" si="234"/>
        <v>0</v>
      </c>
    </row>
    <row r="15022" spans="1:14" x14ac:dyDescent="0.2">
      <c r="A15022" t="s">
        <v>15075</v>
      </c>
      <c r="B15022" t="s">
        <v>37846</v>
      </c>
      <c r="I15022" t="s">
        <v>5</v>
      </c>
      <c r="J15022">
        <v>59.2</v>
      </c>
      <c r="M15022">
        <v>59.2</v>
      </c>
      <c r="N15022">
        <f t="shared" si="234"/>
        <v>0</v>
      </c>
    </row>
    <row r="15023" spans="1:14" x14ac:dyDescent="0.2">
      <c r="A15023" t="s">
        <v>15076</v>
      </c>
      <c r="B15023" t="s">
        <v>37847</v>
      </c>
      <c r="I15023" t="s">
        <v>5</v>
      </c>
      <c r="J15023">
        <v>71.680000000000007</v>
      </c>
      <c r="M15023">
        <v>71.680000000000007</v>
      </c>
      <c r="N15023">
        <f t="shared" si="234"/>
        <v>0</v>
      </c>
    </row>
    <row r="15024" spans="1:14" x14ac:dyDescent="0.2">
      <c r="A15024" t="s">
        <v>15077</v>
      </c>
      <c r="B15024" t="s">
        <v>37847</v>
      </c>
      <c r="I15024" t="s">
        <v>5</v>
      </c>
      <c r="J15024">
        <v>68.81</v>
      </c>
      <c r="M15024">
        <v>68.81</v>
      </c>
      <c r="N15024">
        <f t="shared" si="234"/>
        <v>0</v>
      </c>
    </row>
    <row r="15025" spans="1:14" x14ac:dyDescent="0.2">
      <c r="A15025" t="s">
        <v>15078</v>
      </c>
      <c r="B15025" t="s">
        <v>37848</v>
      </c>
      <c r="I15025" t="s">
        <v>5</v>
      </c>
      <c r="J15025">
        <v>82.25</v>
      </c>
      <c r="M15025">
        <v>82.25</v>
      </c>
      <c r="N15025">
        <f t="shared" si="234"/>
        <v>0</v>
      </c>
    </row>
    <row r="15026" spans="1:14" x14ac:dyDescent="0.2">
      <c r="A15026" t="s">
        <v>15079</v>
      </c>
      <c r="B15026" t="s">
        <v>37848</v>
      </c>
      <c r="I15026" t="s">
        <v>5</v>
      </c>
      <c r="J15026">
        <v>79.38</v>
      </c>
      <c r="M15026">
        <v>79.38</v>
      </c>
      <c r="N15026">
        <f t="shared" si="234"/>
        <v>0</v>
      </c>
    </row>
    <row r="15027" spans="1:14" x14ac:dyDescent="0.2">
      <c r="A15027" t="s">
        <v>15080</v>
      </c>
      <c r="B15027" t="s">
        <v>37849</v>
      </c>
      <c r="I15027" t="s">
        <v>5</v>
      </c>
      <c r="J15027">
        <v>118.24</v>
      </c>
      <c r="M15027">
        <v>118.24</v>
      </c>
      <c r="N15027">
        <f t="shared" si="234"/>
        <v>0</v>
      </c>
    </row>
    <row r="15028" spans="1:14" x14ac:dyDescent="0.2">
      <c r="A15028" t="s">
        <v>15081</v>
      </c>
      <c r="B15028" t="s">
        <v>37849</v>
      </c>
      <c r="I15028" t="s">
        <v>5</v>
      </c>
      <c r="J15028">
        <v>115.37</v>
      </c>
      <c r="M15028">
        <v>115.37</v>
      </c>
      <c r="N15028">
        <f t="shared" si="234"/>
        <v>0</v>
      </c>
    </row>
    <row r="15029" spans="1:14" x14ac:dyDescent="0.2">
      <c r="A15029" t="s">
        <v>15082</v>
      </c>
      <c r="B15029" t="s">
        <v>37850</v>
      </c>
      <c r="I15029" t="s">
        <v>5</v>
      </c>
      <c r="J15029">
        <v>190.63</v>
      </c>
      <c r="M15029">
        <v>190.63</v>
      </c>
      <c r="N15029">
        <f t="shared" si="234"/>
        <v>0</v>
      </c>
    </row>
    <row r="15030" spans="1:14" x14ac:dyDescent="0.2">
      <c r="A15030" t="s">
        <v>15083</v>
      </c>
      <c r="B15030" t="s">
        <v>37850</v>
      </c>
      <c r="I15030" t="s">
        <v>5</v>
      </c>
      <c r="J15030">
        <v>187.76</v>
      </c>
      <c r="M15030">
        <v>187.76</v>
      </c>
      <c r="N15030">
        <f t="shared" si="234"/>
        <v>0</v>
      </c>
    </row>
    <row r="15031" spans="1:14" x14ac:dyDescent="0.2">
      <c r="A15031" t="s">
        <v>15084</v>
      </c>
      <c r="B15031" t="s">
        <v>37851</v>
      </c>
      <c r="I15031" t="s">
        <v>5</v>
      </c>
      <c r="J15031">
        <v>64.95</v>
      </c>
      <c r="M15031">
        <v>64.95</v>
      </c>
      <c r="N15031">
        <f t="shared" si="234"/>
        <v>0</v>
      </c>
    </row>
    <row r="15032" spans="1:14" x14ac:dyDescent="0.2">
      <c r="A15032" t="s">
        <v>15085</v>
      </c>
      <c r="B15032" t="s">
        <v>37851</v>
      </c>
      <c r="I15032" t="s">
        <v>5</v>
      </c>
      <c r="J15032">
        <v>62.08</v>
      </c>
      <c r="M15032">
        <v>62.08</v>
      </c>
      <c r="N15032">
        <f t="shared" si="234"/>
        <v>0</v>
      </c>
    </row>
    <row r="15033" spans="1:14" x14ac:dyDescent="0.2">
      <c r="A15033" t="s">
        <v>15086</v>
      </c>
      <c r="B15033" t="s">
        <v>37852</v>
      </c>
      <c r="I15033" t="s">
        <v>5</v>
      </c>
      <c r="J15033">
        <v>77.78</v>
      </c>
      <c r="M15033">
        <v>77.78</v>
      </c>
      <c r="N15033">
        <f t="shared" si="234"/>
        <v>0</v>
      </c>
    </row>
    <row r="15034" spans="1:14" x14ac:dyDescent="0.2">
      <c r="A15034" t="s">
        <v>15087</v>
      </c>
      <c r="B15034" t="s">
        <v>37852</v>
      </c>
      <c r="I15034" t="s">
        <v>5</v>
      </c>
      <c r="J15034">
        <v>74.91</v>
      </c>
      <c r="M15034">
        <v>74.91</v>
      </c>
      <c r="N15034">
        <f t="shared" si="234"/>
        <v>0</v>
      </c>
    </row>
    <row r="15035" spans="1:14" x14ac:dyDescent="0.2">
      <c r="A15035" t="s">
        <v>15088</v>
      </c>
      <c r="B15035" t="s">
        <v>37853</v>
      </c>
      <c r="I15035" t="s">
        <v>5</v>
      </c>
      <c r="J15035">
        <v>81.27</v>
      </c>
      <c r="M15035">
        <v>81.27</v>
      </c>
      <c r="N15035">
        <f t="shared" si="234"/>
        <v>0</v>
      </c>
    </row>
    <row r="15036" spans="1:14" x14ac:dyDescent="0.2">
      <c r="A15036" t="s">
        <v>15089</v>
      </c>
      <c r="B15036" t="s">
        <v>37853</v>
      </c>
      <c r="I15036" t="s">
        <v>5</v>
      </c>
      <c r="J15036">
        <v>78.400000000000006</v>
      </c>
      <c r="M15036">
        <v>78.400000000000006</v>
      </c>
      <c r="N15036">
        <f t="shared" si="234"/>
        <v>0</v>
      </c>
    </row>
    <row r="15037" spans="1:14" x14ac:dyDescent="0.2">
      <c r="A15037" t="s">
        <v>15090</v>
      </c>
      <c r="B15037" t="s">
        <v>37854</v>
      </c>
      <c r="I15037" t="s">
        <v>5</v>
      </c>
      <c r="J15037">
        <v>104.68</v>
      </c>
      <c r="M15037">
        <v>104.68</v>
      </c>
      <c r="N15037">
        <f t="shared" si="234"/>
        <v>0</v>
      </c>
    </row>
    <row r="15038" spans="1:14" x14ac:dyDescent="0.2">
      <c r="A15038" t="s">
        <v>15091</v>
      </c>
      <c r="B15038" t="s">
        <v>37854</v>
      </c>
      <c r="I15038" t="s">
        <v>5</v>
      </c>
      <c r="J15038">
        <v>101.81</v>
      </c>
      <c r="M15038">
        <v>101.81</v>
      </c>
      <c r="N15038">
        <f t="shared" si="234"/>
        <v>0</v>
      </c>
    </row>
    <row r="15039" spans="1:14" x14ac:dyDescent="0.2">
      <c r="A15039" t="s">
        <v>15092</v>
      </c>
      <c r="B15039" t="s">
        <v>37855</v>
      </c>
      <c r="I15039" t="s">
        <v>5</v>
      </c>
      <c r="J15039">
        <v>203.1</v>
      </c>
      <c r="M15039">
        <v>203.1</v>
      </c>
      <c r="N15039">
        <f t="shared" si="234"/>
        <v>0</v>
      </c>
    </row>
    <row r="15040" spans="1:14" x14ac:dyDescent="0.2">
      <c r="A15040" t="s">
        <v>15093</v>
      </c>
      <c r="B15040" t="s">
        <v>37855</v>
      </c>
      <c r="I15040" t="s">
        <v>5</v>
      </c>
      <c r="J15040">
        <v>200.23</v>
      </c>
      <c r="M15040">
        <v>200.23</v>
      </c>
      <c r="N15040">
        <f t="shared" si="234"/>
        <v>0</v>
      </c>
    </row>
    <row r="15041" spans="1:14" x14ac:dyDescent="0.2">
      <c r="A15041" t="s">
        <v>15094</v>
      </c>
      <c r="B15041" t="s">
        <v>37856</v>
      </c>
      <c r="I15041" t="s">
        <v>5</v>
      </c>
      <c r="J15041">
        <v>72.23</v>
      </c>
      <c r="M15041">
        <v>72.23</v>
      </c>
      <c r="N15041">
        <f t="shared" si="234"/>
        <v>0</v>
      </c>
    </row>
    <row r="15042" spans="1:14" x14ac:dyDescent="0.2">
      <c r="A15042" t="s">
        <v>15095</v>
      </c>
      <c r="B15042" t="s">
        <v>37856</v>
      </c>
      <c r="I15042" t="s">
        <v>5</v>
      </c>
      <c r="J15042">
        <v>69.36</v>
      </c>
      <c r="M15042">
        <v>69.36</v>
      </c>
      <c r="N15042">
        <f t="shared" si="234"/>
        <v>0</v>
      </c>
    </row>
    <row r="15043" spans="1:14" x14ac:dyDescent="0.2">
      <c r="A15043" t="s">
        <v>15096</v>
      </c>
      <c r="B15043" t="s">
        <v>37857</v>
      </c>
      <c r="I15043" t="s">
        <v>5</v>
      </c>
      <c r="J15043">
        <v>71.89</v>
      </c>
      <c r="M15043">
        <v>71.89</v>
      </c>
      <c r="N15043">
        <f t="shared" si="234"/>
        <v>0</v>
      </c>
    </row>
    <row r="15044" spans="1:14" x14ac:dyDescent="0.2">
      <c r="A15044" t="s">
        <v>15097</v>
      </c>
      <c r="B15044" t="s">
        <v>37857</v>
      </c>
      <c r="I15044" t="s">
        <v>5</v>
      </c>
      <c r="J15044">
        <v>69.02</v>
      </c>
      <c r="M15044">
        <v>69.02</v>
      </c>
      <c r="N15044">
        <f t="shared" ref="N15044:N15107" si="235">J15044-M15044</f>
        <v>0</v>
      </c>
    </row>
    <row r="15045" spans="1:14" x14ac:dyDescent="0.2">
      <c r="A15045" t="s">
        <v>15098</v>
      </c>
      <c r="B15045" t="s">
        <v>37858</v>
      </c>
      <c r="I15045" t="s">
        <v>5</v>
      </c>
      <c r="J15045">
        <v>92.46</v>
      </c>
      <c r="M15045">
        <v>92.46</v>
      </c>
      <c r="N15045">
        <f t="shared" si="235"/>
        <v>0</v>
      </c>
    </row>
    <row r="15046" spans="1:14" x14ac:dyDescent="0.2">
      <c r="A15046" t="s">
        <v>15099</v>
      </c>
      <c r="B15046" t="s">
        <v>37858</v>
      </c>
      <c r="I15046" t="s">
        <v>5</v>
      </c>
      <c r="J15046">
        <v>89.59</v>
      </c>
      <c r="M15046">
        <v>89.59</v>
      </c>
      <c r="N15046">
        <f t="shared" si="235"/>
        <v>0</v>
      </c>
    </row>
    <row r="15047" spans="1:14" x14ac:dyDescent="0.2">
      <c r="A15047" t="s">
        <v>15100</v>
      </c>
      <c r="B15047" t="s">
        <v>37859</v>
      </c>
      <c r="I15047" t="s">
        <v>5</v>
      </c>
      <c r="J15047">
        <v>104.23</v>
      </c>
      <c r="M15047">
        <v>104.23</v>
      </c>
      <c r="N15047">
        <f t="shared" si="235"/>
        <v>0</v>
      </c>
    </row>
    <row r="15048" spans="1:14" x14ac:dyDescent="0.2">
      <c r="A15048" t="s">
        <v>15101</v>
      </c>
      <c r="B15048" t="s">
        <v>37859</v>
      </c>
      <c r="I15048" t="s">
        <v>5</v>
      </c>
      <c r="J15048">
        <v>101.36</v>
      </c>
      <c r="M15048">
        <v>101.36</v>
      </c>
      <c r="N15048">
        <f t="shared" si="235"/>
        <v>0</v>
      </c>
    </row>
    <row r="15049" spans="1:14" x14ac:dyDescent="0.2">
      <c r="A15049" t="s">
        <v>15102</v>
      </c>
      <c r="B15049" t="s">
        <v>37860</v>
      </c>
      <c r="I15049" t="s">
        <v>5</v>
      </c>
      <c r="J15049">
        <v>135.03</v>
      </c>
      <c r="M15049">
        <v>135.03</v>
      </c>
      <c r="N15049">
        <f t="shared" si="235"/>
        <v>0</v>
      </c>
    </row>
    <row r="15050" spans="1:14" x14ac:dyDescent="0.2">
      <c r="A15050" t="s">
        <v>15103</v>
      </c>
      <c r="B15050" t="s">
        <v>37860</v>
      </c>
      <c r="I15050" t="s">
        <v>5</v>
      </c>
      <c r="J15050">
        <v>132.16</v>
      </c>
      <c r="M15050">
        <v>132.16</v>
      </c>
      <c r="N15050">
        <f t="shared" si="235"/>
        <v>0</v>
      </c>
    </row>
    <row r="15051" spans="1:14" x14ac:dyDescent="0.2">
      <c r="A15051" t="s">
        <v>15104</v>
      </c>
      <c r="B15051" t="s">
        <v>37861</v>
      </c>
      <c r="I15051" t="s">
        <v>5</v>
      </c>
      <c r="J15051">
        <v>190.06</v>
      </c>
      <c r="M15051">
        <v>190.06</v>
      </c>
      <c r="N15051">
        <f t="shared" si="235"/>
        <v>0</v>
      </c>
    </row>
    <row r="15052" spans="1:14" x14ac:dyDescent="0.2">
      <c r="A15052" t="s">
        <v>15105</v>
      </c>
      <c r="B15052" t="s">
        <v>37861</v>
      </c>
      <c r="I15052" t="s">
        <v>5</v>
      </c>
      <c r="J15052">
        <v>187.19</v>
      </c>
      <c r="M15052">
        <v>187.19</v>
      </c>
      <c r="N15052">
        <f t="shared" si="235"/>
        <v>0</v>
      </c>
    </row>
    <row r="15053" spans="1:14" x14ac:dyDescent="0.2">
      <c r="A15053" t="s">
        <v>15106</v>
      </c>
      <c r="B15053" t="s">
        <v>37862</v>
      </c>
      <c r="I15053" t="s">
        <v>5</v>
      </c>
      <c r="J15053">
        <v>89.44</v>
      </c>
      <c r="M15053">
        <v>89.44</v>
      </c>
      <c r="N15053">
        <f t="shared" si="235"/>
        <v>0</v>
      </c>
    </row>
    <row r="15054" spans="1:14" x14ac:dyDescent="0.2">
      <c r="A15054" t="s">
        <v>15107</v>
      </c>
      <c r="B15054" t="s">
        <v>37862</v>
      </c>
      <c r="I15054" t="s">
        <v>5</v>
      </c>
      <c r="J15054">
        <v>86.57</v>
      </c>
      <c r="M15054">
        <v>86.57</v>
      </c>
      <c r="N15054">
        <f t="shared" si="235"/>
        <v>0</v>
      </c>
    </row>
    <row r="15055" spans="1:14" x14ac:dyDescent="0.2">
      <c r="A15055" t="s">
        <v>15108</v>
      </c>
      <c r="B15055" t="s">
        <v>37863</v>
      </c>
      <c r="I15055" t="s">
        <v>5</v>
      </c>
      <c r="J15055">
        <v>100.31</v>
      </c>
      <c r="M15055">
        <v>100.31</v>
      </c>
      <c r="N15055">
        <f t="shared" si="235"/>
        <v>0</v>
      </c>
    </row>
    <row r="15056" spans="1:14" x14ac:dyDescent="0.2">
      <c r="A15056" t="s">
        <v>15109</v>
      </c>
      <c r="B15056" t="s">
        <v>37863</v>
      </c>
      <c r="I15056" t="s">
        <v>5</v>
      </c>
      <c r="J15056">
        <v>97.44</v>
      </c>
      <c r="M15056">
        <v>97.44</v>
      </c>
      <c r="N15056">
        <f t="shared" si="235"/>
        <v>0</v>
      </c>
    </row>
    <row r="15057" spans="1:14" x14ac:dyDescent="0.2">
      <c r="A15057" t="s">
        <v>15110</v>
      </c>
      <c r="B15057" t="s">
        <v>37864</v>
      </c>
      <c r="I15057" t="s">
        <v>5</v>
      </c>
      <c r="J15057">
        <v>59.36</v>
      </c>
      <c r="M15057">
        <v>59.36</v>
      </c>
      <c r="N15057">
        <f t="shared" si="235"/>
        <v>0</v>
      </c>
    </row>
    <row r="15058" spans="1:14" x14ac:dyDescent="0.2">
      <c r="A15058" t="s">
        <v>15111</v>
      </c>
      <c r="B15058" t="s">
        <v>37864</v>
      </c>
      <c r="I15058" t="s">
        <v>5</v>
      </c>
      <c r="J15058">
        <v>56.49</v>
      </c>
      <c r="M15058">
        <v>56.49</v>
      </c>
      <c r="N15058">
        <f t="shared" si="235"/>
        <v>0</v>
      </c>
    </row>
    <row r="15059" spans="1:14" x14ac:dyDescent="0.2">
      <c r="A15059" t="s">
        <v>15112</v>
      </c>
      <c r="B15059" t="s">
        <v>37865</v>
      </c>
      <c r="I15059" t="s">
        <v>5</v>
      </c>
      <c r="J15059">
        <v>127.92</v>
      </c>
      <c r="M15059">
        <v>127.92</v>
      </c>
      <c r="N15059">
        <f t="shared" si="235"/>
        <v>0</v>
      </c>
    </row>
    <row r="15060" spans="1:14" x14ac:dyDescent="0.2">
      <c r="A15060" t="s">
        <v>15113</v>
      </c>
      <c r="B15060" t="s">
        <v>37865</v>
      </c>
      <c r="I15060" t="s">
        <v>5</v>
      </c>
      <c r="J15060">
        <v>125.05</v>
      </c>
      <c r="M15060">
        <v>125.05</v>
      </c>
      <c r="N15060">
        <f t="shared" si="235"/>
        <v>0</v>
      </c>
    </row>
    <row r="15061" spans="1:14" x14ac:dyDescent="0.2">
      <c r="A15061" t="s">
        <v>15114</v>
      </c>
      <c r="B15061" t="s">
        <v>37866</v>
      </c>
      <c r="I15061" t="s">
        <v>5</v>
      </c>
      <c r="J15061">
        <v>199.29</v>
      </c>
      <c r="M15061">
        <v>199.29</v>
      </c>
      <c r="N15061">
        <f t="shared" si="235"/>
        <v>0</v>
      </c>
    </row>
    <row r="15062" spans="1:14" x14ac:dyDescent="0.2">
      <c r="A15062" t="s">
        <v>15115</v>
      </c>
      <c r="B15062" t="s">
        <v>37866</v>
      </c>
      <c r="I15062" t="s">
        <v>5</v>
      </c>
      <c r="J15062">
        <v>196.42</v>
      </c>
      <c r="M15062">
        <v>196.42</v>
      </c>
      <c r="N15062">
        <f t="shared" si="235"/>
        <v>0</v>
      </c>
    </row>
    <row r="15063" spans="1:14" x14ac:dyDescent="0.2">
      <c r="A15063" t="s">
        <v>15116</v>
      </c>
      <c r="B15063" t="s">
        <v>37867</v>
      </c>
      <c r="I15063" t="s">
        <v>5</v>
      </c>
      <c r="J15063">
        <v>97.29</v>
      </c>
      <c r="M15063">
        <v>97.29</v>
      </c>
      <c r="N15063">
        <f t="shared" si="235"/>
        <v>0</v>
      </c>
    </row>
    <row r="15064" spans="1:14" x14ac:dyDescent="0.2">
      <c r="A15064" t="s">
        <v>15117</v>
      </c>
      <c r="B15064" t="s">
        <v>37867</v>
      </c>
      <c r="I15064" t="s">
        <v>5</v>
      </c>
      <c r="J15064">
        <v>94.42</v>
      </c>
      <c r="M15064">
        <v>94.42</v>
      </c>
      <c r="N15064">
        <f t="shared" si="235"/>
        <v>0</v>
      </c>
    </row>
    <row r="15065" spans="1:14" x14ac:dyDescent="0.2">
      <c r="A15065" t="s">
        <v>15118</v>
      </c>
      <c r="B15065" t="s">
        <v>37868</v>
      </c>
      <c r="I15065" t="s">
        <v>5</v>
      </c>
      <c r="J15065">
        <v>107.86</v>
      </c>
      <c r="M15065">
        <v>107.86</v>
      </c>
      <c r="N15065">
        <f t="shared" si="235"/>
        <v>0</v>
      </c>
    </row>
    <row r="15066" spans="1:14" x14ac:dyDescent="0.2">
      <c r="A15066" t="s">
        <v>15119</v>
      </c>
      <c r="B15066" t="s">
        <v>37868</v>
      </c>
      <c r="I15066" t="s">
        <v>5</v>
      </c>
      <c r="J15066">
        <v>104.99</v>
      </c>
      <c r="M15066">
        <v>104.99</v>
      </c>
      <c r="N15066">
        <f t="shared" si="235"/>
        <v>0</v>
      </c>
    </row>
    <row r="15067" spans="1:14" x14ac:dyDescent="0.2">
      <c r="A15067" t="s">
        <v>15120</v>
      </c>
      <c r="B15067" t="s">
        <v>37869</v>
      </c>
      <c r="I15067" t="s">
        <v>5</v>
      </c>
      <c r="J15067">
        <v>119.64</v>
      </c>
      <c r="M15067">
        <v>119.64</v>
      </c>
      <c r="N15067">
        <f t="shared" si="235"/>
        <v>0</v>
      </c>
    </row>
    <row r="15068" spans="1:14" x14ac:dyDescent="0.2">
      <c r="A15068" t="s">
        <v>15121</v>
      </c>
      <c r="B15068" t="s">
        <v>37869</v>
      </c>
      <c r="I15068" t="s">
        <v>5</v>
      </c>
      <c r="J15068">
        <v>116.77</v>
      </c>
      <c r="M15068">
        <v>116.77</v>
      </c>
      <c r="N15068">
        <f t="shared" si="235"/>
        <v>0</v>
      </c>
    </row>
    <row r="15069" spans="1:14" x14ac:dyDescent="0.2">
      <c r="A15069" t="s">
        <v>15122</v>
      </c>
      <c r="B15069" t="s">
        <v>37870</v>
      </c>
      <c r="I15069" t="s">
        <v>5</v>
      </c>
      <c r="J15069">
        <v>134.91</v>
      </c>
      <c r="M15069">
        <v>134.91</v>
      </c>
      <c r="N15069">
        <f t="shared" si="235"/>
        <v>0</v>
      </c>
    </row>
    <row r="15070" spans="1:14" x14ac:dyDescent="0.2">
      <c r="A15070" t="s">
        <v>15123</v>
      </c>
      <c r="B15070" t="s">
        <v>37870</v>
      </c>
      <c r="I15070" t="s">
        <v>5</v>
      </c>
      <c r="J15070">
        <v>132.04</v>
      </c>
      <c r="M15070">
        <v>132.04</v>
      </c>
      <c r="N15070">
        <f t="shared" si="235"/>
        <v>0</v>
      </c>
    </row>
    <row r="15071" spans="1:14" x14ac:dyDescent="0.2">
      <c r="A15071" t="s">
        <v>15124</v>
      </c>
      <c r="B15071" t="s">
        <v>37871</v>
      </c>
      <c r="I15071" t="s">
        <v>5</v>
      </c>
      <c r="J15071">
        <v>208.54</v>
      </c>
      <c r="M15071">
        <v>208.54</v>
      </c>
      <c r="N15071">
        <f t="shared" si="235"/>
        <v>0</v>
      </c>
    </row>
    <row r="15072" spans="1:14" x14ac:dyDescent="0.2">
      <c r="A15072" t="s">
        <v>15125</v>
      </c>
      <c r="B15072" t="s">
        <v>37871</v>
      </c>
      <c r="I15072" t="s">
        <v>5</v>
      </c>
      <c r="J15072">
        <v>205.67</v>
      </c>
      <c r="M15072">
        <v>205.67</v>
      </c>
      <c r="N15072">
        <f t="shared" si="235"/>
        <v>0</v>
      </c>
    </row>
    <row r="15073" spans="1:14" x14ac:dyDescent="0.2">
      <c r="A15073" t="s">
        <v>15126</v>
      </c>
      <c r="B15073" t="s">
        <v>37872</v>
      </c>
      <c r="I15073" t="s">
        <v>5</v>
      </c>
      <c r="J15073">
        <v>29.7</v>
      </c>
      <c r="M15073">
        <v>29.7</v>
      </c>
      <c r="N15073">
        <f t="shared" si="235"/>
        <v>0</v>
      </c>
    </row>
    <row r="15074" spans="1:14" x14ac:dyDescent="0.2">
      <c r="A15074" t="s">
        <v>15127</v>
      </c>
      <c r="B15074" t="s">
        <v>37872</v>
      </c>
      <c r="I15074" t="s">
        <v>5</v>
      </c>
      <c r="J15074">
        <v>26.83</v>
      </c>
      <c r="M15074">
        <v>26.83</v>
      </c>
      <c r="N15074">
        <f t="shared" si="235"/>
        <v>0</v>
      </c>
    </row>
    <row r="15075" spans="1:14" x14ac:dyDescent="0.2">
      <c r="A15075" t="s">
        <v>15128</v>
      </c>
      <c r="B15075" t="s">
        <v>37873</v>
      </c>
      <c r="I15075" t="s">
        <v>5</v>
      </c>
      <c r="J15075">
        <v>34.07</v>
      </c>
      <c r="M15075">
        <v>34.07</v>
      </c>
      <c r="N15075">
        <f t="shared" si="235"/>
        <v>0</v>
      </c>
    </row>
    <row r="15076" spans="1:14" x14ac:dyDescent="0.2">
      <c r="A15076" t="s">
        <v>15129</v>
      </c>
      <c r="B15076" t="s">
        <v>37873</v>
      </c>
      <c r="I15076" t="s">
        <v>5</v>
      </c>
      <c r="J15076">
        <v>31.2</v>
      </c>
      <c r="M15076">
        <v>31.2</v>
      </c>
      <c r="N15076">
        <f t="shared" si="235"/>
        <v>0</v>
      </c>
    </row>
    <row r="15077" spans="1:14" x14ac:dyDescent="0.2">
      <c r="A15077" t="s">
        <v>15130</v>
      </c>
      <c r="B15077" t="s">
        <v>37874</v>
      </c>
      <c r="I15077" t="s">
        <v>5</v>
      </c>
      <c r="J15077">
        <v>39.57</v>
      </c>
      <c r="M15077">
        <v>39.57</v>
      </c>
      <c r="N15077">
        <f t="shared" si="235"/>
        <v>0</v>
      </c>
    </row>
    <row r="15078" spans="1:14" x14ac:dyDescent="0.2">
      <c r="A15078" t="s">
        <v>15131</v>
      </c>
      <c r="B15078" t="s">
        <v>37874</v>
      </c>
      <c r="I15078" t="s">
        <v>5</v>
      </c>
      <c r="J15078">
        <v>36.700000000000003</v>
      </c>
      <c r="M15078">
        <v>36.700000000000003</v>
      </c>
      <c r="N15078">
        <f t="shared" si="235"/>
        <v>0</v>
      </c>
    </row>
    <row r="15079" spans="1:14" x14ac:dyDescent="0.2">
      <c r="A15079" t="s">
        <v>15132</v>
      </c>
      <c r="B15079" t="s">
        <v>37875</v>
      </c>
      <c r="I15079" t="s">
        <v>5</v>
      </c>
      <c r="J15079">
        <v>46.21</v>
      </c>
      <c r="M15079">
        <v>46.21</v>
      </c>
      <c r="N15079">
        <f t="shared" si="235"/>
        <v>0</v>
      </c>
    </row>
    <row r="15080" spans="1:14" x14ac:dyDescent="0.2">
      <c r="A15080" t="s">
        <v>15133</v>
      </c>
      <c r="B15080" t="s">
        <v>37875</v>
      </c>
      <c r="I15080" t="s">
        <v>5</v>
      </c>
      <c r="J15080">
        <v>43.34</v>
      </c>
      <c r="M15080">
        <v>43.34</v>
      </c>
      <c r="N15080">
        <f t="shared" si="235"/>
        <v>0</v>
      </c>
    </row>
    <row r="15081" spans="1:14" x14ac:dyDescent="0.2">
      <c r="A15081" t="s">
        <v>15134</v>
      </c>
      <c r="B15081" t="s">
        <v>37876</v>
      </c>
      <c r="I15081" t="s">
        <v>5</v>
      </c>
      <c r="J15081">
        <v>62.87</v>
      </c>
      <c r="M15081">
        <v>62.87</v>
      </c>
      <c r="N15081">
        <f t="shared" si="235"/>
        <v>0</v>
      </c>
    </row>
    <row r="15082" spans="1:14" x14ac:dyDescent="0.2">
      <c r="A15082" t="s">
        <v>15135</v>
      </c>
      <c r="B15082" t="s">
        <v>37876</v>
      </c>
      <c r="I15082" t="s">
        <v>5</v>
      </c>
      <c r="J15082">
        <v>60</v>
      </c>
      <c r="M15082">
        <v>60</v>
      </c>
      <c r="N15082">
        <f t="shared" si="235"/>
        <v>0</v>
      </c>
    </row>
    <row r="15083" spans="1:14" x14ac:dyDescent="0.2">
      <c r="A15083" t="s">
        <v>15136</v>
      </c>
      <c r="B15083" t="s">
        <v>37877</v>
      </c>
      <c r="I15083" t="s">
        <v>5</v>
      </c>
      <c r="J15083">
        <v>90.01</v>
      </c>
      <c r="M15083">
        <v>90.01</v>
      </c>
      <c r="N15083">
        <f t="shared" si="235"/>
        <v>0</v>
      </c>
    </row>
    <row r="15084" spans="1:14" x14ac:dyDescent="0.2">
      <c r="A15084" t="s">
        <v>15137</v>
      </c>
      <c r="B15084" t="s">
        <v>37877</v>
      </c>
      <c r="I15084" t="s">
        <v>5</v>
      </c>
      <c r="J15084">
        <v>87.14</v>
      </c>
      <c r="M15084">
        <v>87.14</v>
      </c>
      <c r="N15084">
        <f t="shared" si="235"/>
        <v>0</v>
      </c>
    </row>
    <row r="15085" spans="1:14" x14ac:dyDescent="0.2">
      <c r="A15085" t="s">
        <v>15138</v>
      </c>
      <c r="B15085" t="s">
        <v>37878</v>
      </c>
      <c r="I15085" t="s">
        <v>5</v>
      </c>
      <c r="J15085">
        <v>37.44</v>
      </c>
      <c r="M15085">
        <v>37.44</v>
      </c>
      <c r="N15085">
        <f t="shared" si="235"/>
        <v>0</v>
      </c>
    </row>
    <row r="15086" spans="1:14" x14ac:dyDescent="0.2">
      <c r="A15086" t="s">
        <v>15139</v>
      </c>
      <c r="B15086" t="s">
        <v>37878</v>
      </c>
      <c r="I15086" t="s">
        <v>5</v>
      </c>
      <c r="J15086">
        <v>34.57</v>
      </c>
      <c r="M15086">
        <v>34.57</v>
      </c>
      <c r="N15086">
        <f t="shared" si="235"/>
        <v>0</v>
      </c>
    </row>
    <row r="15087" spans="1:14" x14ac:dyDescent="0.2">
      <c r="A15087" t="s">
        <v>15140</v>
      </c>
      <c r="B15087" t="s">
        <v>37879</v>
      </c>
      <c r="I15087" t="s">
        <v>5</v>
      </c>
      <c r="J15087">
        <v>43.51</v>
      </c>
      <c r="M15087">
        <v>43.51</v>
      </c>
      <c r="N15087">
        <f t="shared" si="235"/>
        <v>0</v>
      </c>
    </row>
    <row r="15088" spans="1:14" x14ac:dyDescent="0.2">
      <c r="A15088" t="s">
        <v>15141</v>
      </c>
      <c r="B15088" t="s">
        <v>37879</v>
      </c>
      <c r="I15088" t="s">
        <v>5</v>
      </c>
      <c r="J15088">
        <v>40.64</v>
      </c>
      <c r="M15088">
        <v>40.64</v>
      </c>
      <c r="N15088">
        <f t="shared" si="235"/>
        <v>0</v>
      </c>
    </row>
    <row r="15089" spans="1:14" x14ac:dyDescent="0.2">
      <c r="A15089" t="s">
        <v>15142</v>
      </c>
      <c r="B15089" t="s">
        <v>37880</v>
      </c>
      <c r="I15089" t="s">
        <v>5</v>
      </c>
      <c r="J15089">
        <v>50.7</v>
      </c>
      <c r="M15089">
        <v>50.7</v>
      </c>
      <c r="N15089">
        <f t="shared" si="235"/>
        <v>0</v>
      </c>
    </row>
    <row r="15090" spans="1:14" x14ac:dyDescent="0.2">
      <c r="A15090" t="s">
        <v>15143</v>
      </c>
      <c r="B15090" t="s">
        <v>37880</v>
      </c>
      <c r="I15090" t="s">
        <v>5</v>
      </c>
      <c r="J15090">
        <v>47.83</v>
      </c>
      <c r="M15090">
        <v>47.83</v>
      </c>
      <c r="N15090">
        <f t="shared" si="235"/>
        <v>0</v>
      </c>
    </row>
    <row r="15091" spans="1:14" x14ac:dyDescent="0.2">
      <c r="A15091" t="s">
        <v>15144</v>
      </c>
      <c r="B15091" t="s">
        <v>37881</v>
      </c>
      <c r="I15091" t="s">
        <v>5</v>
      </c>
      <c r="J15091">
        <v>69.87</v>
      </c>
      <c r="M15091">
        <v>69.87</v>
      </c>
      <c r="N15091">
        <f t="shared" si="235"/>
        <v>0</v>
      </c>
    </row>
    <row r="15092" spans="1:14" x14ac:dyDescent="0.2">
      <c r="A15092" t="s">
        <v>15145</v>
      </c>
      <c r="B15092" t="s">
        <v>37881</v>
      </c>
      <c r="I15092" t="s">
        <v>5</v>
      </c>
      <c r="J15092">
        <v>67</v>
      </c>
      <c r="M15092">
        <v>67</v>
      </c>
      <c r="N15092">
        <f t="shared" si="235"/>
        <v>0</v>
      </c>
    </row>
    <row r="15093" spans="1:14" x14ac:dyDescent="0.2">
      <c r="A15093" t="s">
        <v>15146</v>
      </c>
      <c r="B15093" t="s">
        <v>37882</v>
      </c>
      <c r="I15093" t="s">
        <v>5</v>
      </c>
      <c r="J15093">
        <v>103.51</v>
      </c>
      <c r="M15093">
        <v>103.51</v>
      </c>
      <c r="N15093">
        <f t="shared" si="235"/>
        <v>0</v>
      </c>
    </row>
    <row r="15094" spans="1:14" x14ac:dyDescent="0.2">
      <c r="A15094" t="s">
        <v>15147</v>
      </c>
      <c r="B15094" t="s">
        <v>37882</v>
      </c>
      <c r="I15094" t="s">
        <v>5</v>
      </c>
      <c r="J15094">
        <v>100.64</v>
      </c>
      <c r="M15094">
        <v>100.64</v>
      </c>
      <c r="N15094">
        <f t="shared" si="235"/>
        <v>0</v>
      </c>
    </row>
    <row r="15095" spans="1:14" x14ac:dyDescent="0.2">
      <c r="A15095" t="s">
        <v>15148</v>
      </c>
      <c r="B15095" t="s">
        <v>37883</v>
      </c>
      <c r="I15095" t="s">
        <v>5</v>
      </c>
      <c r="J15095">
        <v>40.799999999999997</v>
      </c>
      <c r="M15095">
        <v>40.799999999999997</v>
      </c>
      <c r="N15095">
        <f t="shared" si="235"/>
        <v>0</v>
      </c>
    </row>
    <row r="15096" spans="1:14" x14ac:dyDescent="0.2">
      <c r="A15096" t="s">
        <v>15149</v>
      </c>
      <c r="B15096" t="s">
        <v>37883</v>
      </c>
      <c r="I15096" t="s">
        <v>5</v>
      </c>
      <c r="J15096">
        <v>37.93</v>
      </c>
      <c r="M15096">
        <v>37.93</v>
      </c>
      <c r="N15096">
        <f t="shared" si="235"/>
        <v>0</v>
      </c>
    </row>
    <row r="15097" spans="1:14" x14ac:dyDescent="0.2">
      <c r="A15097" t="s">
        <v>15150</v>
      </c>
      <c r="B15097" t="s">
        <v>37884</v>
      </c>
      <c r="I15097" t="s">
        <v>5</v>
      </c>
      <c r="J15097">
        <v>47.43</v>
      </c>
      <c r="M15097">
        <v>47.43</v>
      </c>
      <c r="N15097">
        <f t="shared" si="235"/>
        <v>0</v>
      </c>
    </row>
    <row r="15098" spans="1:14" x14ac:dyDescent="0.2">
      <c r="A15098" t="s">
        <v>15151</v>
      </c>
      <c r="B15098" t="s">
        <v>37884</v>
      </c>
      <c r="I15098" t="s">
        <v>5</v>
      </c>
      <c r="J15098">
        <v>44.56</v>
      </c>
      <c r="M15098">
        <v>44.56</v>
      </c>
      <c r="N15098">
        <f t="shared" si="235"/>
        <v>0</v>
      </c>
    </row>
    <row r="15099" spans="1:14" x14ac:dyDescent="0.2">
      <c r="A15099" t="s">
        <v>15152</v>
      </c>
      <c r="B15099" t="s">
        <v>37885</v>
      </c>
      <c r="I15099" t="s">
        <v>5</v>
      </c>
      <c r="J15099">
        <v>55.2</v>
      </c>
      <c r="M15099">
        <v>55.2</v>
      </c>
      <c r="N15099">
        <f t="shared" si="235"/>
        <v>0</v>
      </c>
    </row>
    <row r="15100" spans="1:14" x14ac:dyDescent="0.2">
      <c r="A15100" t="s">
        <v>15153</v>
      </c>
      <c r="B15100" t="s">
        <v>37885</v>
      </c>
      <c r="I15100" t="s">
        <v>5</v>
      </c>
      <c r="J15100">
        <v>52.33</v>
      </c>
      <c r="M15100">
        <v>52.33</v>
      </c>
      <c r="N15100">
        <f t="shared" si="235"/>
        <v>0</v>
      </c>
    </row>
    <row r="15101" spans="1:14" x14ac:dyDescent="0.2">
      <c r="A15101" t="s">
        <v>15154</v>
      </c>
      <c r="B15101" t="s">
        <v>37886</v>
      </c>
      <c r="I15101" t="s">
        <v>5</v>
      </c>
      <c r="J15101">
        <v>75.03</v>
      </c>
      <c r="M15101">
        <v>75.03</v>
      </c>
      <c r="N15101">
        <f t="shared" si="235"/>
        <v>0</v>
      </c>
    </row>
    <row r="15102" spans="1:14" x14ac:dyDescent="0.2">
      <c r="A15102" t="s">
        <v>15155</v>
      </c>
      <c r="B15102" t="s">
        <v>37886</v>
      </c>
      <c r="I15102" t="s">
        <v>5</v>
      </c>
      <c r="J15102">
        <v>72.16</v>
      </c>
      <c r="M15102">
        <v>72.16</v>
      </c>
      <c r="N15102">
        <f t="shared" si="235"/>
        <v>0</v>
      </c>
    </row>
    <row r="15103" spans="1:14" x14ac:dyDescent="0.2">
      <c r="A15103" t="s">
        <v>15156</v>
      </c>
      <c r="B15103" t="s">
        <v>37887</v>
      </c>
      <c r="I15103" t="s">
        <v>5</v>
      </c>
      <c r="J15103">
        <v>97.22</v>
      </c>
      <c r="M15103">
        <v>97.22</v>
      </c>
      <c r="N15103">
        <f t="shared" si="235"/>
        <v>0</v>
      </c>
    </row>
    <row r="15104" spans="1:14" x14ac:dyDescent="0.2">
      <c r="A15104" t="s">
        <v>15157</v>
      </c>
      <c r="B15104" t="s">
        <v>37887</v>
      </c>
      <c r="I15104" t="s">
        <v>5</v>
      </c>
      <c r="J15104">
        <v>94.35</v>
      </c>
      <c r="M15104">
        <v>94.35</v>
      </c>
      <c r="N15104">
        <f t="shared" si="235"/>
        <v>0</v>
      </c>
    </row>
    <row r="15105" spans="1:14" x14ac:dyDescent="0.2">
      <c r="A15105" t="s">
        <v>15158</v>
      </c>
      <c r="B15105" t="s">
        <v>37888</v>
      </c>
      <c r="I15105" t="s">
        <v>5</v>
      </c>
      <c r="J15105">
        <v>33.94</v>
      </c>
      <c r="M15105">
        <v>33.94</v>
      </c>
      <c r="N15105">
        <f t="shared" si="235"/>
        <v>0</v>
      </c>
    </row>
    <row r="15106" spans="1:14" x14ac:dyDescent="0.2">
      <c r="A15106" t="s">
        <v>15159</v>
      </c>
      <c r="B15106" t="s">
        <v>37888</v>
      </c>
      <c r="I15106" t="s">
        <v>5</v>
      </c>
      <c r="J15106">
        <v>31.07</v>
      </c>
      <c r="M15106">
        <v>31.07</v>
      </c>
      <c r="N15106">
        <f t="shared" si="235"/>
        <v>0</v>
      </c>
    </row>
    <row r="15107" spans="1:14" x14ac:dyDescent="0.2">
      <c r="A15107" t="s">
        <v>15160</v>
      </c>
      <c r="B15107" t="s">
        <v>37889</v>
      </c>
      <c r="I15107" t="s">
        <v>5</v>
      </c>
      <c r="J15107">
        <v>38.380000000000003</v>
      </c>
      <c r="M15107">
        <v>38.380000000000003</v>
      </c>
      <c r="N15107">
        <f t="shared" si="235"/>
        <v>0</v>
      </c>
    </row>
    <row r="15108" spans="1:14" x14ac:dyDescent="0.2">
      <c r="A15108" t="s">
        <v>15161</v>
      </c>
      <c r="B15108" t="s">
        <v>37889</v>
      </c>
      <c r="I15108" t="s">
        <v>5</v>
      </c>
      <c r="J15108">
        <v>35.51</v>
      </c>
      <c r="M15108">
        <v>35.51</v>
      </c>
      <c r="N15108">
        <f t="shared" ref="N15108:N15171" si="236">J15108-M15108</f>
        <v>0</v>
      </c>
    </row>
    <row r="15109" spans="1:14" x14ac:dyDescent="0.2">
      <c r="A15109" t="s">
        <v>15162</v>
      </c>
      <c r="B15109" t="s">
        <v>37890</v>
      </c>
      <c r="I15109" t="s">
        <v>5</v>
      </c>
      <c r="J15109">
        <v>43.55</v>
      </c>
      <c r="M15109">
        <v>43.55</v>
      </c>
      <c r="N15109">
        <f t="shared" si="236"/>
        <v>0</v>
      </c>
    </row>
    <row r="15110" spans="1:14" x14ac:dyDescent="0.2">
      <c r="A15110" t="s">
        <v>15163</v>
      </c>
      <c r="B15110" t="s">
        <v>37890</v>
      </c>
      <c r="I15110" t="s">
        <v>5</v>
      </c>
      <c r="J15110">
        <v>40.68</v>
      </c>
      <c r="M15110">
        <v>40.68</v>
      </c>
      <c r="N15110">
        <f t="shared" si="236"/>
        <v>0</v>
      </c>
    </row>
    <row r="15111" spans="1:14" x14ac:dyDescent="0.2">
      <c r="A15111" t="s">
        <v>15164</v>
      </c>
      <c r="B15111" t="s">
        <v>37891</v>
      </c>
      <c r="I15111" t="s">
        <v>5</v>
      </c>
      <c r="J15111">
        <v>49.64</v>
      </c>
      <c r="M15111">
        <v>49.64</v>
      </c>
      <c r="N15111">
        <f t="shared" si="236"/>
        <v>0</v>
      </c>
    </row>
    <row r="15112" spans="1:14" x14ac:dyDescent="0.2">
      <c r="A15112" t="s">
        <v>15165</v>
      </c>
      <c r="B15112" t="s">
        <v>37891</v>
      </c>
      <c r="I15112" t="s">
        <v>5</v>
      </c>
      <c r="J15112">
        <v>46.77</v>
      </c>
      <c r="M15112">
        <v>46.77</v>
      </c>
      <c r="N15112">
        <f t="shared" si="236"/>
        <v>0</v>
      </c>
    </row>
    <row r="15113" spans="1:14" x14ac:dyDescent="0.2">
      <c r="A15113" t="s">
        <v>15166</v>
      </c>
      <c r="B15113" t="s">
        <v>37892</v>
      </c>
      <c r="I15113" t="s">
        <v>5</v>
      </c>
      <c r="J15113">
        <v>87.92</v>
      </c>
      <c r="M15113">
        <v>87.92</v>
      </c>
      <c r="N15113">
        <f t="shared" si="236"/>
        <v>0</v>
      </c>
    </row>
    <row r="15114" spans="1:14" x14ac:dyDescent="0.2">
      <c r="A15114" t="s">
        <v>15167</v>
      </c>
      <c r="B15114" t="s">
        <v>37892</v>
      </c>
      <c r="I15114" t="s">
        <v>5</v>
      </c>
      <c r="J15114">
        <v>85.05</v>
      </c>
      <c r="M15114">
        <v>85.05</v>
      </c>
      <c r="N15114">
        <f t="shared" si="236"/>
        <v>0</v>
      </c>
    </row>
    <row r="15115" spans="1:14" x14ac:dyDescent="0.2">
      <c r="A15115" t="s">
        <v>15168</v>
      </c>
      <c r="B15115" t="s">
        <v>37893</v>
      </c>
      <c r="I15115" t="s">
        <v>5</v>
      </c>
      <c r="J15115">
        <v>98.76</v>
      </c>
      <c r="M15115">
        <v>98.76</v>
      </c>
      <c r="N15115">
        <f t="shared" si="236"/>
        <v>0</v>
      </c>
    </row>
    <row r="15116" spans="1:14" x14ac:dyDescent="0.2">
      <c r="A15116" t="s">
        <v>15169</v>
      </c>
      <c r="B15116" t="s">
        <v>37893</v>
      </c>
      <c r="I15116" t="s">
        <v>5</v>
      </c>
      <c r="J15116">
        <v>95.89</v>
      </c>
      <c r="M15116">
        <v>95.89</v>
      </c>
      <c r="N15116">
        <f t="shared" si="236"/>
        <v>0</v>
      </c>
    </row>
    <row r="15117" spans="1:14" x14ac:dyDescent="0.2">
      <c r="A15117" t="s">
        <v>15170</v>
      </c>
      <c r="B15117" t="s">
        <v>37894</v>
      </c>
      <c r="I15117" t="s">
        <v>5</v>
      </c>
      <c r="J15117">
        <v>41.43</v>
      </c>
      <c r="M15117">
        <v>41.43</v>
      </c>
      <c r="N15117">
        <f t="shared" si="236"/>
        <v>0</v>
      </c>
    </row>
    <row r="15118" spans="1:14" x14ac:dyDescent="0.2">
      <c r="A15118" t="s">
        <v>15171</v>
      </c>
      <c r="B15118" t="s">
        <v>37894</v>
      </c>
      <c r="I15118" t="s">
        <v>5</v>
      </c>
      <c r="J15118">
        <v>38.56</v>
      </c>
      <c r="M15118">
        <v>38.56</v>
      </c>
      <c r="N15118">
        <f t="shared" si="236"/>
        <v>0</v>
      </c>
    </row>
    <row r="15119" spans="1:14" x14ac:dyDescent="0.2">
      <c r="A15119" t="s">
        <v>15172</v>
      </c>
      <c r="B15119" t="s">
        <v>37895</v>
      </c>
      <c r="I15119" t="s">
        <v>5</v>
      </c>
      <c r="J15119">
        <v>46.83</v>
      </c>
      <c r="M15119">
        <v>46.83</v>
      </c>
      <c r="N15119">
        <f t="shared" si="236"/>
        <v>0</v>
      </c>
    </row>
    <row r="15120" spans="1:14" x14ac:dyDescent="0.2">
      <c r="A15120" t="s">
        <v>15173</v>
      </c>
      <c r="B15120" t="s">
        <v>37895</v>
      </c>
      <c r="I15120" t="s">
        <v>5</v>
      </c>
      <c r="J15120">
        <v>43.96</v>
      </c>
      <c r="M15120">
        <v>43.96</v>
      </c>
      <c r="N15120">
        <f t="shared" si="236"/>
        <v>0</v>
      </c>
    </row>
    <row r="15121" spans="1:14" x14ac:dyDescent="0.2">
      <c r="A15121" t="s">
        <v>15174</v>
      </c>
      <c r="B15121" t="s">
        <v>37896</v>
      </c>
      <c r="I15121" t="s">
        <v>5</v>
      </c>
      <c r="J15121">
        <v>53.4</v>
      </c>
      <c r="M15121">
        <v>53.4</v>
      </c>
      <c r="N15121">
        <f t="shared" si="236"/>
        <v>0</v>
      </c>
    </row>
    <row r="15122" spans="1:14" x14ac:dyDescent="0.2">
      <c r="A15122" t="s">
        <v>15175</v>
      </c>
      <c r="B15122" t="s">
        <v>37896</v>
      </c>
      <c r="I15122" t="s">
        <v>5</v>
      </c>
      <c r="J15122">
        <v>50.53</v>
      </c>
      <c r="M15122">
        <v>50.53</v>
      </c>
      <c r="N15122">
        <f t="shared" si="236"/>
        <v>0</v>
      </c>
    </row>
    <row r="15123" spans="1:14" x14ac:dyDescent="0.2">
      <c r="A15123" t="s">
        <v>15176</v>
      </c>
      <c r="B15123" t="s">
        <v>37897</v>
      </c>
      <c r="I15123" t="s">
        <v>5</v>
      </c>
      <c r="J15123">
        <v>67.25</v>
      </c>
      <c r="M15123">
        <v>67.25</v>
      </c>
      <c r="N15123">
        <f t="shared" si="236"/>
        <v>0</v>
      </c>
    </row>
    <row r="15124" spans="1:14" x14ac:dyDescent="0.2">
      <c r="A15124" t="s">
        <v>15177</v>
      </c>
      <c r="B15124" t="s">
        <v>37897</v>
      </c>
      <c r="I15124" t="s">
        <v>5</v>
      </c>
      <c r="J15124">
        <v>64.38</v>
      </c>
      <c r="M15124">
        <v>64.38</v>
      </c>
      <c r="N15124">
        <f t="shared" si="236"/>
        <v>0</v>
      </c>
    </row>
    <row r="15125" spans="1:14" x14ac:dyDescent="0.2">
      <c r="A15125" t="s">
        <v>15178</v>
      </c>
      <c r="B15125" t="s">
        <v>37898</v>
      </c>
      <c r="I15125" t="s">
        <v>5</v>
      </c>
      <c r="J15125">
        <v>115.29</v>
      </c>
      <c r="M15125">
        <v>115.29</v>
      </c>
      <c r="N15125">
        <f t="shared" si="236"/>
        <v>0</v>
      </c>
    </row>
    <row r="15126" spans="1:14" x14ac:dyDescent="0.2">
      <c r="A15126" t="s">
        <v>15179</v>
      </c>
      <c r="B15126" t="s">
        <v>37898</v>
      </c>
      <c r="I15126" t="s">
        <v>5</v>
      </c>
      <c r="J15126">
        <v>112.42</v>
      </c>
      <c r="M15126">
        <v>112.42</v>
      </c>
      <c r="N15126">
        <f t="shared" si="236"/>
        <v>0</v>
      </c>
    </row>
    <row r="15127" spans="1:14" x14ac:dyDescent="0.2">
      <c r="A15127" t="s">
        <v>15180</v>
      </c>
      <c r="B15127" t="s">
        <v>37899</v>
      </c>
      <c r="I15127" t="s">
        <v>5</v>
      </c>
      <c r="J15127">
        <v>44.72</v>
      </c>
      <c r="M15127">
        <v>44.72</v>
      </c>
      <c r="N15127">
        <f t="shared" si="236"/>
        <v>0</v>
      </c>
    </row>
    <row r="15128" spans="1:14" x14ac:dyDescent="0.2">
      <c r="A15128" t="s">
        <v>15181</v>
      </c>
      <c r="B15128" t="s">
        <v>37899</v>
      </c>
      <c r="I15128" t="s">
        <v>5</v>
      </c>
      <c r="J15128">
        <v>41.85</v>
      </c>
      <c r="M15128">
        <v>41.85</v>
      </c>
      <c r="N15128">
        <f t="shared" si="236"/>
        <v>0</v>
      </c>
    </row>
    <row r="15129" spans="1:14" x14ac:dyDescent="0.2">
      <c r="A15129" t="s">
        <v>15182</v>
      </c>
      <c r="B15129" t="s">
        <v>37900</v>
      </c>
      <c r="I15129" t="s">
        <v>5</v>
      </c>
      <c r="J15129">
        <v>50.12</v>
      </c>
      <c r="M15129">
        <v>50.12</v>
      </c>
      <c r="N15129">
        <f t="shared" si="236"/>
        <v>0</v>
      </c>
    </row>
    <row r="15130" spans="1:14" x14ac:dyDescent="0.2">
      <c r="A15130" t="s">
        <v>15183</v>
      </c>
      <c r="B15130" t="s">
        <v>37900</v>
      </c>
      <c r="I15130" t="s">
        <v>5</v>
      </c>
      <c r="J15130">
        <v>47.25</v>
      </c>
      <c r="M15130">
        <v>47.25</v>
      </c>
      <c r="N15130">
        <f t="shared" si="236"/>
        <v>0</v>
      </c>
    </row>
    <row r="15131" spans="1:14" x14ac:dyDescent="0.2">
      <c r="A15131" t="s">
        <v>15184</v>
      </c>
      <c r="B15131" t="s">
        <v>37901</v>
      </c>
      <c r="I15131" t="s">
        <v>5</v>
      </c>
      <c r="J15131">
        <v>56.92</v>
      </c>
      <c r="M15131">
        <v>56.92</v>
      </c>
      <c r="N15131">
        <f t="shared" si="236"/>
        <v>0</v>
      </c>
    </row>
    <row r="15132" spans="1:14" x14ac:dyDescent="0.2">
      <c r="A15132" t="s">
        <v>15185</v>
      </c>
      <c r="B15132" t="s">
        <v>37901</v>
      </c>
      <c r="I15132" t="s">
        <v>5</v>
      </c>
      <c r="J15132">
        <v>54.05</v>
      </c>
      <c r="M15132">
        <v>54.05</v>
      </c>
      <c r="N15132">
        <f t="shared" si="236"/>
        <v>0</v>
      </c>
    </row>
    <row r="15133" spans="1:14" x14ac:dyDescent="0.2">
      <c r="A15133" t="s">
        <v>15186</v>
      </c>
      <c r="B15133" t="s">
        <v>37902</v>
      </c>
      <c r="I15133" t="s">
        <v>5</v>
      </c>
      <c r="J15133">
        <v>76.14</v>
      </c>
      <c r="M15133">
        <v>76.14</v>
      </c>
      <c r="N15133">
        <f t="shared" si="236"/>
        <v>0</v>
      </c>
    </row>
    <row r="15134" spans="1:14" x14ac:dyDescent="0.2">
      <c r="A15134" t="s">
        <v>15187</v>
      </c>
      <c r="B15134" t="s">
        <v>37902</v>
      </c>
      <c r="I15134" t="s">
        <v>5</v>
      </c>
      <c r="J15134">
        <v>73.27</v>
      </c>
      <c r="M15134">
        <v>73.27</v>
      </c>
      <c r="N15134">
        <f t="shared" si="236"/>
        <v>0</v>
      </c>
    </row>
    <row r="15135" spans="1:14" x14ac:dyDescent="0.2">
      <c r="A15135" t="s">
        <v>15188</v>
      </c>
      <c r="B15135" t="s">
        <v>37903</v>
      </c>
      <c r="I15135" t="s">
        <v>5</v>
      </c>
      <c r="J15135">
        <v>124.46</v>
      </c>
      <c r="M15135">
        <v>124.46</v>
      </c>
      <c r="N15135">
        <f t="shared" si="236"/>
        <v>0</v>
      </c>
    </row>
    <row r="15136" spans="1:14" x14ac:dyDescent="0.2">
      <c r="A15136" t="s">
        <v>15189</v>
      </c>
      <c r="B15136" t="s">
        <v>37903</v>
      </c>
      <c r="I15136" t="s">
        <v>5</v>
      </c>
      <c r="J15136">
        <v>121.59</v>
      </c>
      <c r="M15136">
        <v>121.59</v>
      </c>
      <c r="N15136">
        <f t="shared" si="236"/>
        <v>0</v>
      </c>
    </row>
    <row r="15137" spans="1:14" x14ac:dyDescent="0.2">
      <c r="A15137" t="s">
        <v>15190</v>
      </c>
      <c r="B15137" t="s">
        <v>37904</v>
      </c>
      <c r="I15137" t="s">
        <v>5</v>
      </c>
      <c r="J15137">
        <v>44.75</v>
      </c>
      <c r="M15137">
        <v>44.75</v>
      </c>
      <c r="N15137">
        <f t="shared" si="236"/>
        <v>0</v>
      </c>
    </row>
    <row r="15138" spans="1:14" x14ac:dyDescent="0.2">
      <c r="A15138" t="s">
        <v>15191</v>
      </c>
      <c r="B15138" t="s">
        <v>37904</v>
      </c>
      <c r="I15138" t="s">
        <v>5</v>
      </c>
      <c r="J15138">
        <v>41.88</v>
      </c>
      <c r="M15138">
        <v>41.88</v>
      </c>
      <c r="N15138">
        <f t="shared" si="236"/>
        <v>0</v>
      </c>
    </row>
    <row r="15139" spans="1:14" x14ac:dyDescent="0.2">
      <c r="A15139" t="s">
        <v>15192</v>
      </c>
      <c r="B15139" t="s">
        <v>37905</v>
      </c>
      <c r="I15139" t="s">
        <v>5</v>
      </c>
      <c r="J15139">
        <v>51.1</v>
      </c>
      <c r="M15139">
        <v>51.1</v>
      </c>
      <c r="N15139">
        <f t="shared" si="236"/>
        <v>0</v>
      </c>
    </row>
    <row r="15140" spans="1:14" x14ac:dyDescent="0.2">
      <c r="A15140" t="s">
        <v>15193</v>
      </c>
      <c r="B15140" t="s">
        <v>37905</v>
      </c>
      <c r="I15140" t="s">
        <v>5</v>
      </c>
      <c r="J15140">
        <v>48.23</v>
      </c>
      <c r="M15140">
        <v>48.23</v>
      </c>
      <c r="N15140">
        <f t="shared" si="236"/>
        <v>0</v>
      </c>
    </row>
    <row r="15141" spans="1:14" x14ac:dyDescent="0.2">
      <c r="A15141" t="s">
        <v>15194</v>
      </c>
      <c r="B15141" t="s">
        <v>37906</v>
      </c>
      <c r="I15141" t="s">
        <v>5</v>
      </c>
      <c r="J15141">
        <v>58.34</v>
      </c>
      <c r="M15141">
        <v>58.34</v>
      </c>
      <c r="N15141">
        <f t="shared" si="236"/>
        <v>0</v>
      </c>
    </row>
    <row r="15142" spans="1:14" x14ac:dyDescent="0.2">
      <c r="A15142" t="s">
        <v>15195</v>
      </c>
      <c r="B15142" t="s">
        <v>37906</v>
      </c>
      <c r="I15142" t="s">
        <v>5</v>
      </c>
      <c r="J15142">
        <v>55.47</v>
      </c>
      <c r="M15142">
        <v>55.47</v>
      </c>
      <c r="N15142">
        <f t="shared" si="236"/>
        <v>0</v>
      </c>
    </row>
    <row r="15143" spans="1:14" x14ac:dyDescent="0.2">
      <c r="A15143" t="s">
        <v>15196</v>
      </c>
      <c r="B15143" t="s">
        <v>37907</v>
      </c>
      <c r="I15143" t="s">
        <v>5</v>
      </c>
      <c r="J15143">
        <v>67.099999999999994</v>
      </c>
      <c r="M15143">
        <v>67.099999999999994</v>
      </c>
      <c r="N15143">
        <f t="shared" si="236"/>
        <v>0</v>
      </c>
    </row>
    <row r="15144" spans="1:14" x14ac:dyDescent="0.2">
      <c r="A15144" t="s">
        <v>15197</v>
      </c>
      <c r="B15144" t="s">
        <v>37907</v>
      </c>
      <c r="I15144" t="s">
        <v>5</v>
      </c>
      <c r="J15144">
        <v>64.23</v>
      </c>
      <c r="M15144">
        <v>64.23</v>
      </c>
      <c r="N15144">
        <f t="shared" si="236"/>
        <v>0</v>
      </c>
    </row>
    <row r="15145" spans="1:14" x14ac:dyDescent="0.2">
      <c r="A15145" t="s">
        <v>15198</v>
      </c>
      <c r="B15145" t="s">
        <v>37908</v>
      </c>
      <c r="I15145" t="s">
        <v>5</v>
      </c>
      <c r="J15145">
        <v>81.2</v>
      </c>
      <c r="M15145">
        <v>81.2</v>
      </c>
      <c r="N15145">
        <f t="shared" si="236"/>
        <v>0</v>
      </c>
    </row>
    <row r="15146" spans="1:14" x14ac:dyDescent="0.2">
      <c r="A15146" t="s">
        <v>15199</v>
      </c>
      <c r="B15146" t="s">
        <v>37908</v>
      </c>
      <c r="I15146" t="s">
        <v>5</v>
      </c>
      <c r="J15146">
        <v>78.33</v>
      </c>
      <c r="M15146">
        <v>78.33</v>
      </c>
      <c r="N15146">
        <f t="shared" si="236"/>
        <v>0</v>
      </c>
    </row>
    <row r="15147" spans="1:14" x14ac:dyDescent="0.2">
      <c r="A15147" t="s">
        <v>15200</v>
      </c>
      <c r="B15147" t="s">
        <v>37909</v>
      </c>
      <c r="I15147" t="s">
        <v>5</v>
      </c>
      <c r="J15147">
        <v>190.06</v>
      </c>
      <c r="M15147">
        <v>190.06</v>
      </c>
      <c r="N15147">
        <f t="shared" si="236"/>
        <v>0</v>
      </c>
    </row>
    <row r="15148" spans="1:14" x14ac:dyDescent="0.2">
      <c r="A15148" t="s">
        <v>15201</v>
      </c>
      <c r="B15148" t="s">
        <v>37909</v>
      </c>
      <c r="I15148" t="s">
        <v>5</v>
      </c>
      <c r="J15148">
        <v>187.19</v>
      </c>
      <c r="M15148">
        <v>187.19</v>
      </c>
      <c r="N15148">
        <f t="shared" si="236"/>
        <v>0</v>
      </c>
    </row>
    <row r="15149" spans="1:14" x14ac:dyDescent="0.2">
      <c r="A15149" t="s">
        <v>15202</v>
      </c>
      <c r="B15149" t="s">
        <v>37910</v>
      </c>
      <c r="I15149" t="s">
        <v>5</v>
      </c>
      <c r="J15149">
        <v>56.24</v>
      </c>
      <c r="M15149">
        <v>56.24</v>
      </c>
      <c r="N15149">
        <f t="shared" si="236"/>
        <v>0</v>
      </c>
    </row>
    <row r="15150" spans="1:14" x14ac:dyDescent="0.2">
      <c r="A15150" t="s">
        <v>15203</v>
      </c>
      <c r="B15150" t="s">
        <v>37910</v>
      </c>
      <c r="I15150" t="s">
        <v>5</v>
      </c>
      <c r="J15150">
        <v>53.37</v>
      </c>
      <c r="M15150">
        <v>53.37</v>
      </c>
      <c r="N15150">
        <f t="shared" si="236"/>
        <v>0</v>
      </c>
    </row>
    <row r="15151" spans="1:14" x14ac:dyDescent="0.2">
      <c r="A15151" t="s">
        <v>15204</v>
      </c>
      <c r="B15151" t="s">
        <v>37911</v>
      </c>
      <c r="I15151" t="s">
        <v>5</v>
      </c>
      <c r="J15151">
        <v>67.400000000000006</v>
      </c>
      <c r="M15151">
        <v>67.400000000000006</v>
      </c>
      <c r="N15151">
        <f t="shared" si="236"/>
        <v>0</v>
      </c>
    </row>
    <row r="15152" spans="1:14" x14ac:dyDescent="0.2">
      <c r="A15152" t="s">
        <v>15205</v>
      </c>
      <c r="B15152" t="s">
        <v>37911</v>
      </c>
      <c r="I15152" t="s">
        <v>5</v>
      </c>
      <c r="J15152">
        <v>64.53</v>
      </c>
      <c r="M15152">
        <v>64.53</v>
      </c>
      <c r="N15152">
        <f t="shared" si="236"/>
        <v>0</v>
      </c>
    </row>
    <row r="15153" spans="1:14" x14ac:dyDescent="0.2">
      <c r="A15153" t="s">
        <v>15206</v>
      </c>
      <c r="B15153" t="s">
        <v>37912</v>
      </c>
      <c r="I15153" t="s">
        <v>5</v>
      </c>
      <c r="J15153">
        <v>71.63</v>
      </c>
      <c r="M15153">
        <v>71.63</v>
      </c>
      <c r="N15153">
        <f t="shared" si="236"/>
        <v>0</v>
      </c>
    </row>
    <row r="15154" spans="1:14" x14ac:dyDescent="0.2">
      <c r="A15154" t="s">
        <v>15207</v>
      </c>
      <c r="B15154" t="s">
        <v>37912</v>
      </c>
      <c r="I15154" t="s">
        <v>5</v>
      </c>
      <c r="J15154">
        <v>68.760000000000005</v>
      </c>
      <c r="M15154">
        <v>68.760000000000005</v>
      </c>
      <c r="N15154">
        <f t="shared" si="236"/>
        <v>0</v>
      </c>
    </row>
    <row r="15155" spans="1:14" x14ac:dyDescent="0.2">
      <c r="A15155" t="s">
        <v>15208</v>
      </c>
      <c r="B15155" t="s">
        <v>37913</v>
      </c>
      <c r="I15155" t="s">
        <v>5</v>
      </c>
      <c r="J15155">
        <v>85.31</v>
      </c>
      <c r="M15155">
        <v>85.31</v>
      </c>
      <c r="N15155">
        <f t="shared" si="236"/>
        <v>0</v>
      </c>
    </row>
    <row r="15156" spans="1:14" x14ac:dyDescent="0.2">
      <c r="A15156" t="s">
        <v>15209</v>
      </c>
      <c r="B15156" t="s">
        <v>37913</v>
      </c>
      <c r="I15156" t="s">
        <v>5</v>
      </c>
      <c r="J15156">
        <v>82.44</v>
      </c>
      <c r="M15156">
        <v>82.44</v>
      </c>
      <c r="N15156">
        <f t="shared" si="236"/>
        <v>0</v>
      </c>
    </row>
    <row r="15157" spans="1:14" x14ac:dyDescent="0.2">
      <c r="A15157" t="s">
        <v>15210</v>
      </c>
      <c r="B15157" t="s">
        <v>37914</v>
      </c>
      <c r="I15157" t="s">
        <v>5</v>
      </c>
      <c r="J15157">
        <v>199.29</v>
      </c>
      <c r="M15157">
        <v>199.29</v>
      </c>
      <c r="N15157">
        <f t="shared" si="236"/>
        <v>0</v>
      </c>
    </row>
    <row r="15158" spans="1:14" x14ac:dyDescent="0.2">
      <c r="A15158" t="s">
        <v>15211</v>
      </c>
      <c r="B15158" t="s">
        <v>37914</v>
      </c>
      <c r="I15158" t="s">
        <v>5</v>
      </c>
      <c r="J15158">
        <v>196.42</v>
      </c>
      <c r="M15158">
        <v>196.42</v>
      </c>
      <c r="N15158">
        <f t="shared" si="236"/>
        <v>0</v>
      </c>
    </row>
    <row r="15159" spans="1:14" x14ac:dyDescent="0.2">
      <c r="A15159" t="s">
        <v>15212</v>
      </c>
      <c r="B15159" t="s">
        <v>37915</v>
      </c>
      <c r="I15159" t="s">
        <v>5</v>
      </c>
      <c r="J15159">
        <v>60.16</v>
      </c>
      <c r="M15159">
        <v>60.16</v>
      </c>
      <c r="N15159">
        <f t="shared" si="236"/>
        <v>0</v>
      </c>
    </row>
    <row r="15160" spans="1:14" x14ac:dyDescent="0.2">
      <c r="A15160" t="s">
        <v>15213</v>
      </c>
      <c r="B15160" t="s">
        <v>37915</v>
      </c>
      <c r="I15160" t="s">
        <v>5</v>
      </c>
      <c r="J15160">
        <v>57.29</v>
      </c>
      <c r="M15160">
        <v>57.29</v>
      </c>
      <c r="N15160">
        <f t="shared" si="236"/>
        <v>0</v>
      </c>
    </row>
    <row r="15161" spans="1:14" x14ac:dyDescent="0.2">
      <c r="A15161" t="s">
        <v>15214</v>
      </c>
      <c r="B15161" t="s">
        <v>37916</v>
      </c>
      <c r="I15161" t="s">
        <v>5</v>
      </c>
      <c r="J15161">
        <v>67.400000000000006</v>
      </c>
      <c r="M15161">
        <v>67.400000000000006</v>
      </c>
      <c r="N15161">
        <f t="shared" si="236"/>
        <v>0</v>
      </c>
    </row>
    <row r="15162" spans="1:14" x14ac:dyDescent="0.2">
      <c r="A15162" t="s">
        <v>15215</v>
      </c>
      <c r="B15162" t="s">
        <v>37916</v>
      </c>
      <c r="I15162" t="s">
        <v>5</v>
      </c>
      <c r="J15162">
        <v>64.53</v>
      </c>
      <c r="M15162">
        <v>64.53</v>
      </c>
      <c r="N15162">
        <f t="shared" si="236"/>
        <v>0</v>
      </c>
    </row>
    <row r="15163" spans="1:14" x14ac:dyDescent="0.2">
      <c r="A15163" t="s">
        <v>15216</v>
      </c>
      <c r="B15163" t="s">
        <v>37917</v>
      </c>
      <c r="I15163" t="s">
        <v>5</v>
      </c>
      <c r="J15163">
        <v>76.150000000000006</v>
      </c>
      <c r="M15163">
        <v>76.150000000000006</v>
      </c>
      <c r="N15163">
        <f t="shared" si="236"/>
        <v>0</v>
      </c>
    </row>
    <row r="15164" spans="1:14" x14ac:dyDescent="0.2">
      <c r="A15164" t="s">
        <v>15217</v>
      </c>
      <c r="B15164" t="s">
        <v>37917</v>
      </c>
      <c r="I15164" t="s">
        <v>5</v>
      </c>
      <c r="J15164">
        <v>73.28</v>
      </c>
      <c r="M15164">
        <v>73.28</v>
      </c>
      <c r="N15164">
        <f t="shared" si="236"/>
        <v>0</v>
      </c>
    </row>
    <row r="15165" spans="1:14" x14ac:dyDescent="0.2">
      <c r="A15165" t="s">
        <v>15218</v>
      </c>
      <c r="B15165" t="s">
        <v>37918</v>
      </c>
      <c r="I15165" t="s">
        <v>5</v>
      </c>
      <c r="J15165">
        <v>96.24</v>
      </c>
      <c r="M15165">
        <v>96.24</v>
      </c>
      <c r="N15165">
        <f t="shared" si="236"/>
        <v>0</v>
      </c>
    </row>
    <row r="15166" spans="1:14" x14ac:dyDescent="0.2">
      <c r="A15166" t="s">
        <v>15219</v>
      </c>
      <c r="B15166" t="s">
        <v>37918</v>
      </c>
      <c r="I15166" t="s">
        <v>5</v>
      </c>
      <c r="J15166">
        <v>93.37</v>
      </c>
      <c r="M15166">
        <v>93.37</v>
      </c>
      <c r="N15166">
        <f t="shared" si="236"/>
        <v>0</v>
      </c>
    </row>
    <row r="15167" spans="1:14" x14ac:dyDescent="0.2">
      <c r="A15167" t="s">
        <v>15220</v>
      </c>
      <c r="B15167" t="s">
        <v>37919</v>
      </c>
      <c r="I15167" t="s">
        <v>5</v>
      </c>
      <c r="J15167">
        <v>140.75</v>
      </c>
      <c r="M15167">
        <v>140.75</v>
      </c>
      <c r="N15167">
        <f t="shared" si="236"/>
        <v>0</v>
      </c>
    </row>
    <row r="15168" spans="1:14" x14ac:dyDescent="0.2">
      <c r="A15168" t="s">
        <v>15221</v>
      </c>
      <c r="B15168" t="s">
        <v>37919</v>
      </c>
      <c r="I15168" t="s">
        <v>5</v>
      </c>
      <c r="J15168">
        <v>137.88</v>
      </c>
      <c r="M15168">
        <v>137.88</v>
      </c>
      <c r="N15168">
        <f t="shared" si="236"/>
        <v>0</v>
      </c>
    </row>
    <row r="15169" spans="1:14" x14ac:dyDescent="0.2">
      <c r="A15169" t="s">
        <v>15222</v>
      </c>
      <c r="B15169" t="s">
        <v>37920</v>
      </c>
      <c r="I15169" t="s">
        <v>5</v>
      </c>
      <c r="J15169">
        <v>36.909999999999997</v>
      </c>
      <c r="M15169">
        <v>36.909999999999997</v>
      </c>
      <c r="N15169">
        <f t="shared" si="236"/>
        <v>0</v>
      </c>
    </row>
    <row r="15170" spans="1:14" x14ac:dyDescent="0.2">
      <c r="A15170" t="s">
        <v>15223</v>
      </c>
      <c r="B15170" t="s">
        <v>37920</v>
      </c>
      <c r="I15170" t="s">
        <v>5</v>
      </c>
      <c r="J15170">
        <v>34.04</v>
      </c>
      <c r="M15170">
        <v>34.04</v>
      </c>
      <c r="N15170">
        <f t="shared" si="236"/>
        <v>0</v>
      </c>
    </row>
    <row r="15171" spans="1:14" x14ac:dyDescent="0.2">
      <c r="A15171" t="s">
        <v>15224</v>
      </c>
      <c r="B15171" t="s">
        <v>37921</v>
      </c>
      <c r="I15171" t="s">
        <v>5</v>
      </c>
      <c r="J15171">
        <v>43.36</v>
      </c>
      <c r="M15171">
        <v>43.36</v>
      </c>
      <c r="N15171">
        <f t="shared" si="236"/>
        <v>0</v>
      </c>
    </row>
    <row r="15172" spans="1:14" x14ac:dyDescent="0.2">
      <c r="A15172" t="s">
        <v>15225</v>
      </c>
      <c r="B15172" t="s">
        <v>37921</v>
      </c>
      <c r="I15172" t="s">
        <v>5</v>
      </c>
      <c r="J15172">
        <v>40.49</v>
      </c>
      <c r="M15172">
        <v>40.49</v>
      </c>
      <c r="N15172">
        <f t="shared" ref="N15172:N15235" si="237">J15172-M15172</f>
        <v>0</v>
      </c>
    </row>
    <row r="15173" spans="1:14" x14ac:dyDescent="0.2">
      <c r="A15173" t="s">
        <v>15226</v>
      </c>
      <c r="B15173" t="s">
        <v>37922</v>
      </c>
      <c r="I15173" t="s">
        <v>5</v>
      </c>
      <c r="J15173">
        <v>36.99</v>
      </c>
      <c r="M15173">
        <v>36.99</v>
      </c>
      <c r="N15173">
        <f t="shared" si="237"/>
        <v>0</v>
      </c>
    </row>
    <row r="15174" spans="1:14" x14ac:dyDescent="0.2">
      <c r="A15174" t="s">
        <v>15227</v>
      </c>
      <c r="B15174" t="s">
        <v>37922</v>
      </c>
      <c r="I15174" t="s">
        <v>5</v>
      </c>
      <c r="J15174">
        <v>34.119999999999997</v>
      </c>
      <c r="M15174">
        <v>34.119999999999997</v>
      </c>
      <c r="N15174">
        <f t="shared" si="237"/>
        <v>0</v>
      </c>
    </row>
    <row r="15175" spans="1:14" x14ac:dyDescent="0.2">
      <c r="A15175" t="s">
        <v>15228</v>
      </c>
      <c r="B15175" t="s">
        <v>37923</v>
      </c>
      <c r="I15175" t="s">
        <v>5</v>
      </c>
      <c r="J15175">
        <v>44.07</v>
      </c>
      <c r="M15175">
        <v>44.07</v>
      </c>
      <c r="N15175">
        <f t="shared" si="237"/>
        <v>0</v>
      </c>
    </row>
    <row r="15176" spans="1:14" x14ac:dyDescent="0.2">
      <c r="A15176" t="s">
        <v>15229</v>
      </c>
      <c r="B15176" t="s">
        <v>37923</v>
      </c>
      <c r="I15176" t="s">
        <v>5</v>
      </c>
      <c r="J15176">
        <v>41.2</v>
      </c>
      <c r="M15176">
        <v>41.2</v>
      </c>
      <c r="N15176">
        <f t="shared" si="237"/>
        <v>0</v>
      </c>
    </row>
    <row r="15177" spans="1:14" x14ac:dyDescent="0.2">
      <c r="A15177" t="s">
        <v>15230</v>
      </c>
      <c r="B15177" t="s">
        <v>37924</v>
      </c>
      <c r="I15177" t="s">
        <v>5</v>
      </c>
      <c r="J15177">
        <v>44.07</v>
      </c>
      <c r="M15177">
        <v>44.07</v>
      </c>
      <c r="N15177">
        <f t="shared" si="237"/>
        <v>0</v>
      </c>
    </row>
    <row r="15178" spans="1:14" x14ac:dyDescent="0.2">
      <c r="A15178" t="s">
        <v>15231</v>
      </c>
      <c r="B15178" t="s">
        <v>37924</v>
      </c>
      <c r="I15178" t="s">
        <v>5</v>
      </c>
      <c r="J15178">
        <v>41.2</v>
      </c>
      <c r="M15178">
        <v>41.2</v>
      </c>
      <c r="N15178">
        <f t="shared" si="237"/>
        <v>0</v>
      </c>
    </row>
    <row r="15179" spans="1:14" x14ac:dyDescent="0.2">
      <c r="A15179" t="s">
        <v>15232</v>
      </c>
      <c r="B15179" t="s">
        <v>37925</v>
      </c>
      <c r="I15179" t="s">
        <v>5</v>
      </c>
      <c r="J15179">
        <v>40.299999999999997</v>
      </c>
      <c r="M15179">
        <v>40.299999999999997</v>
      </c>
      <c r="N15179">
        <f t="shared" si="237"/>
        <v>0</v>
      </c>
    </row>
    <row r="15180" spans="1:14" x14ac:dyDescent="0.2">
      <c r="A15180" t="s">
        <v>15233</v>
      </c>
      <c r="B15180" t="s">
        <v>37925</v>
      </c>
      <c r="I15180" t="s">
        <v>5</v>
      </c>
      <c r="J15180">
        <v>37.43</v>
      </c>
      <c r="M15180">
        <v>37.43</v>
      </c>
      <c r="N15180">
        <f t="shared" si="237"/>
        <v>0</v>
      </c>
    </row>
    <row r="15181" spans="1:14" x14ac:dyDescent="0.2">
      <c r="A15181" t="s">
        <v>15234</v>
      </c>
      <c r="B15181" t="s">
        <v>37926</v>
      </c>
      <c r="I15181" t="s">
        <v>5</v>
      </c>
      <c r="J15181">
        <v>57.72</v>
      </c>
      <c r="M15181">
        <v>57.72</v>
      </c>
      <c r="N15181">
        <f t="shared" si="237"/>
        <v>0</v>
      </c>
    </row>
    <row r="15182" spans="1:14" x14ac:dyDescent="0.2">
      <c r="A15182" t="s">
        <v>15235</v>
      </c>
      <c r="B15182" t="s">
        <v>37926</v>
      </c>
      <c r="I15182" t="s">
        <v>5</v>
      </c>
      <c r="J15182">
        <v>54.85</v>
      </c>
      <c r="M15182">
        <v>54.85</v>
      </c>
      <c r="N15182">
        <f t="shared" si="237"/>
        <v>0</v>
      </c>
    </row>
    <row r="15183" spans="1:14" x14ac:dyDescent="0.2">
      <c r="A15183" t="s">
        <v>15236</v>
      </c>
      <c r="B15183" t="s">
        <v>37927</v>
      </c>
      <c r="I15183" t="s">
        <v>5</v>
      </c>
      <c r="J15183">
        <v>65.97</v>
      </c>
      <c r="M15183">
        <v>65.97</v>
      </c>
      <c r="N15183">
        <f t="shared" si="237"/>
        <v>0</v>
      </c>
    </row>
    <row r="15184" spans="1:14" x14ac:dyDescent="0.2">
      <c r="A15184" t="s">
        <v>15237</v>
      </c>
      <c r="B15184" t="s">
        <v>37927</v>
      </c>
      <c r="I15184" t="s">
        <v>5</v>
      </c>
      <c r="J15184">
        <v>63.1</v>
      </c>
      <c r="M15184">
        <v>63.1</v>
      </c>
      <c r="N15184">
        <f t="shared" si="237"/>
        <v>0</v>
      </c>
    </row>
    <row r="15185" spans="1:14" x14ac:dyDescent="0.2">
      <c r="A15185" t="s">
        <v>15238</v>
      </c>
      <c r="B15185" t="s">
        <v>37928</v>
      </c>
      <c r="I15185" t="s">
        <v>5</v>
      </c>
      <c r="J15185">
        <v>65.97</v>
      </c>
      <c r="M15185">
        <v>65.97</v>
      </c>
      <c r="N15185">
        <f t="shared" si="237"/>
        <v>0</v>
      </c>
    </row>
    <row r="15186" spans="1:14" x14ac:dyDescent="0.2">
      <c r="A15186" t="s">
        <v>15239</v>
      </c>
      <c r="B15186" t="s">
        <v>37928</v>
      </c>
      <c r="I15186" t="s">
        <v>5</v>
      </c>
      <c r="J15186">
        <v>63.1</v>
      </c>
      <c r="M15186">
        <v>63.1</v>
      </c>
      <c r="N15186">
        <f t="shared" si="237"/>
        <v>0</v>
      </c>
    </row>
    <row r="15187" spans="1:14" x14ac:dyDescent="0.2">
      <c r="A15187" t="s">
        <v>15240</v>
      </c>
      <c r="B15187" t="s">
        <v>37929</v>
      </c>
      <c r="I15187" t="s">
        <v>5</v>
      </c>
      <c r="J15187">
        <v>46.4</v>
      </c>
      <c r="M15187">
        <v>46.4</v>
      </c>
      <c r="N15187">
        <f t="shared" si="237"/>
        <v>0</v>
      </c>
    </row>
    <row r="15188" spans="1:14" x14ac:dyDescent="0.2">
      <c r="A15188" t="s">
        <v>15241</v>
      </c>
      <c r="B15188" t="s">
        <v>37929</v>
      </c>
      <c r="I15188" t="s">
        <v>5</v>
      </c>
      <c r="J15188">
        <v>43.53</v>
      </c>
      <c r="M15188">
        <v>43.53</v>
      </c>
      <c r="N15188">
        <f t="shared" si="237"/>
        <v>0</v>
      </c>
    </row>
    <row r="15189" spans="1:14" x14ac:dyDescent="0.2">
      <c r="A15189" t="s">
        <v>15242</v>
      </c>
      <c r="B15189" t="s">
        <v>37930</v>
      </c>
      <c r="I15189" t="s">
        <v>5</v>
      </c>
      <c r="J15189">
        <v>102.01</v>
      </c>
      <c r="M15189">
        <v>102.01</v>
      </c>
      <c r="N15189">
        <f t="shared" si="237"/>
        <v>0</v>
      </c>
    </row>
    <row r="15190" spans="1:14" x14ac:dyDescent="0.2">
      <c r="A15190" t="s">
        <v>15243</v>
      </c>
      <c r="B15190" t="s">
        <v>37930</v>
      </c>
      <c r="I15190" t="s">
        <v>5</v>
      </c>
      <c r="J15190">
        <v>99.14</v>
      </c>
      <c r="M15190">
        <v>99.14</v>
      </c>
      <c r="N15190">
        <f t="shared" si="237"/>
        <v>0</v>
      </c>
    </row>
    <row r="15191" spans="1:14" x14ac:dyDescent="0.2">
      <c r="A15191" t="s">
        <v>15244</v>
      </c>
      <c r="B15191" t="s">
        <v>37931</v>
      </c>
      <c r="I15191" t="s">
        <v>5</v>
      </c>
      <c r="J15191">
        <v>102.01</v>
      </c>
      <c r="M15191">
        <v>102.01</v>
      </c>
      <c r="N15191">
        <f t="shared" si="237"/>
        <v>0</v>
      </c>
    </row>
    <row r="15192" spans="1:14" x14ac:dyDescent="0.2">
      <c r="A15192" t="s">
        <v>15245</v>
      </c>
      <c r="B15192" t="s">
        <v>37931</v>
      </c>
      <c r="I15192" t="s">
        <v>5</v>
      </c>
      <c r="J15192">
        <v>99.14</v>
      </c>
      <c r="M15192">
        <v>99.14</v>
      </c>
      <c r="N15192">
        <f t="shared" si="237"/>
        <v>0</v>
      </c>
    </row>
    <row r="15193" spans="1:14" x14ac:dyDescent="0.2">
      <c r="A15193" t="s">
        <v>15246</v>
      </c>
      <c r="B15193" t="s">
        <v>37932</v>
      </c>
      <c r="I15193" t="s">
        <v>5</v>
      </c>
      <c r="J15193">
        <v>166.1</v>
      </c>
      <c r="M15193">
        <v>166.1</v>
      </c>
      <c r="N15193">
        <f t="shared" si="237"/>
        <v>0</v>
      </c>
    </row>
    <row r="15194" spans="1:14" x14ac:dyDescent="0.2">
      <c r="A15194" t="s">
        <v>15247</v>
      </c>
      <c r="B15194" t="s">
        <v>37932</v>
      </c>
      <c r="I15194" t="s">
        <v>5</v>
      </c>
      <c r="J15194">
        <v>163.22999999999999</v>
      </c>
      <c r="M15194">
        <v>163.22999999999999</v>
      </c>
      <c r="N15194">
        <f t="shared" si="237"/>
        <v>0</v>
      </c>
    </row>
    <row r="15195" spans="1:14" x14ac:dyDescent="0.2">
      <c r="A15195" t="s">
        <v>15248</v>
      </c>
      <c r="B15195" t="s">
        <v>37933</v>
      </c>
      <c r="I15195" t="s">
        <v>5</v>
      </c>
      <c r="J15195">
        <v>101.97</v>
      </c>
      <c r="M15195">
        <v>101.97</v>
      </c>
      <c r="N15195">
        <f t="shared" si="237"/>
        <v>0</v>
      </c>
    </row>
    <row r="15196" spans="1:14" x14ac:dyDescent="0.2">
      <c r="A15196" t="s">
        <v>15249</v>
      </c>
      <c r="B15196" t="s">
        <v>37933</v>
      </c>
      <c r="I15196" t="s">
        <v>5</v>
      </c>
      <c r="J15196">
        <v>99.1</v>
      </c>
      <c r="M15196">
        <v>99.1</v>
      </c>
      <c r="N15196">
        <f t="shared" si="237"/>
        <v>0</v>
      </c>
    </row>
    <row r="15197" spans="1:14" x14ac:dyDescent="0.2">
      <c r="A15197" t="s">
        <v>15250</v>
      </c>
      <c r="B15197" t="s">
        <v>37934</v>
      </c>
      <c r="I15197" t="s">
        <v>5</v>
      </c>
      <c r="J15197">
        <v>88.69</v>
      </c>
      <c r="M15197">
        <v>88.69</v>
      </c>
      <c r="N15197">
        <f t="shared" si="237"/>
        <v>0</v>
      </c>
    </row>
    <row r="15198" spans="1:14" x14ac:dyDescent="0.2">
      <c r="A15198" t="s">
        <v>15251</v>
      </c>
      <c r="B15198" t="s">
        <v>37934</v>
      </c>
      <c r="I15198" t="s">
        <v>5</v>
      </c>
      <c r="J15198">
        <v>85.82</v>
      </c>
      <c r="M15198">
        <v>85.82</v>
      </c>
      <c r="N15198">
        <f t="shared" si="237"/>
        <v>0</v>
      </c>
    </row>
    <row r="15199" spans="1:14" x14ac:dyDescent="0.2">
      <c r="A15199" t="s">
        <v>15252</v>
      </c>
      <c r="B15199" t="s">
        <v>37935</v>
      </c>
      <c r="I15199" t="s">
        <v>5</v>
      </c>
      <c r="J15199">
        <v>47.55</v>
      </c>
      <c r="M15199">
        <v>47.55</v>
      </c>
      <c r="N15199">
        <f t="shared" si="237"/>
        <v>0</v>
      </c>
    </row>
    <row r="15200" spans="1:14" x14ac:dyDescent="0.2">
      <c r="A15200" t="s">
        <v>15253</v>
      </c>
      <c r="B15200" t="s">
        <v>37935</v>
      </c>
      <c r="I15200" t="s">
        <v>5</v>
      </c>
      <c r="J15200">
        <v>44.68</v>
      </c>
      <c r="M15200">
        <v>44.68</v>
      </c>
      <c r="N15200">
        <f t="shared" si="237"/>
        <v>0</v>
      </c>
    </row>
    <row r="15201" spans="1:14" x14ac:dyDescent="0.2">
      <c r="A15201" t="s">
        <v>15254</v>
      </c>
      <c r="B15201" t="s">
        <v>37936</v>
      </c>
      <c r="I15201" t="s">
        <v>5</v>
      </c>
      <c r="J15201">
        <v>47.61</v>
      </c>
      <c r="M15201">
        <v>47.61</v>
      </c>
      <c r="N15201">
        <f t="shared" si="237"/>
        <v>0</v>
      </c>
    </row>
    <row r="15202" spans="1:14" x14ac:dyDescent="0.2">
      <c r="A15202" t="s">
        <v>15255</v>
      </c>
      <c r="B15202" t="s">
        <v>37936</v>
      </c>
      <c r="I15202" t="s">
        <v>5</v>
      </c>
      <c r="J15202">
        <v>44.74</v>
      </c>
      <c r="M15202">
        <v>44.74</v>
      </c>
      <c r="N15202">
        <f t="shared" si="237"/>
        <v>0</v>
      </c>
    </row>
    <row r="15203" spans="1:14" x14ac:dyDescent="0.2">
      <c r="A15203" t="s">
        <v>15256</v>
      </c>
      <c r="B15203" t="s">
        <v>37937</v>
      </c>
      <c r="I15203" t="s">
        <v>5</v>
      </c>
      <c r="J15203">
        <v>51.95</v>
      </c>
      <c r="M15203">
        <v>51.95</v>
      </c>
      <c r="N15203">
        <f t="shared" si="237"/>
        <v>0</v>
      </c>
    </row>
    <row r="15204" spans="1:14" x14ac:dyDescent="0.2">
      <c r="A15204" t="s">
        <v>15257</v>
      </c>
      <c r="B15204" t="s">
        <v>37937</v>
      </c>
      <c r="I15204" t="s">
        <v>5</v>
      </c>
      <c r="J15204">
        <v>49.08</v>
      </c>
      <c r="M15204">
        <v>49.08</v>
      </c>
      <c r="N15204">
        <f t="shared" si="237"/>
        <v>0</v>
      </c>
    </row>
    <row r="15205" spans="1:14" x14ac:dyDescent="0.2">
      <c r="A15205" t="s">
        <v>15258</v>
      </c>
      <c r="B15205" t="s">
        <v>37938</v>
      </c>
      <c r="I15205" t="s">
        <v>5</v>
      </c>
      <c r="J15205">
        <v>53.8</v>
      </c>
      <c r="M15205">
        <v>53.8</v>
      </c>
      <c r="N15205">
        <f t="shared" si="237"/>
        <v>0</v>
      </c>
    </row>
    <row r="15206" spans="1:14" x14ac:dyDescent="0.2">
      <c r="A15206" t="s">
        <v>15259</v>
      </c>
      <c r="B15206" t="s">
        <v>37938</v>
      </c>
      <c r="I15206" t="s">
        <v>5</v>
      </c>
      <c r="J15206">
        <v>50.93</v>
      </c>
      <c r="M15206">
        <v>50.93</v>
      </c>
      <c r="N15206">
        <f t="shared" si="237"/>
        <v>0</v>
      </c>
    </row>
    <row r="15207" spans="1:14" x14ac:dyDescent="0.2">
      <c r="A15207" t="s">
        <v>15260</v>
      </c>
      <c r="B15207" t="s">
        <v>37939</v>
      </c>
      <c r="I15207" t="s">
        <v>5</v>
      </c>
      <c r="J15207">
        <v>74.430000000000007</v>
      </c>
      <c r="M15207">
        <v>74.430000000000007</v>
      </c>
      <c r="N15207">
        <f t="shared" si="237"/>
        <v>0</v>
      </c>
    </row>
    <row r="15208" spans="1:14" x14ac:dyDescent="0.2">
      <c r="A15208" t="s">
        <v>15261</v>
      </c>
      <c r="B15208" t="s">
        <v>37939</v>
      </c>
      <c r="I15208" t="s">
        <v>5</v>
      </c>
      <c r="J15208">
        <v>71.56</v>
      </c>
      <c r="M15208">
        <v>71.56</v>
      </c>
      <c r="N15208">
        <f t="shared" si="237"/>
        <v>0</v>
      </c>
    </row>
    <row r="15209" spans="1:14" x14ac:dyDescent="0.2">
      <c r="A15209" t="s">
        <v>15262</v>
      </c>
      <c r="B15209" t="s">
        <v>37940</v>
      </c>
      <c r="I15209" t="s">
        <v>5</v>
      </c>
      <c r="J15209">
        <v>120.98</v>
      </c>
      <c r="M15209">
        <v>120.98</v>
      </c>
      <c r="N15209">
        <f t="shared" si="237"/>
        <v>0</v>
      </c>
    </row>
    <row r="15210" spans="1:14" x14ac:dyDescent="0.2">
      <c r="A15210" t="s">
        <v>15263</v>
      </c>
      <c r="B15210" t="s">
        <v>37940</v>
      </c>
      <c r="I15210" t="s">
        <v>5</v>
      </c>
      <c r="J15210">
        <v>118.11</v>
      </c>
      <c r="M15210">
        <v>118.11</v>
      </c>
      <c r="N15210">
        <f t="shared" si="237"/>
        <v>0</v>
      </c>
    </row>
    <row r="15211" spans="1:14" x14ac:dyDescent="0.2">
      <c r="A15211" t="s">
        <v>15264</v>
      </c>
      <c r="B15211" t="s">
        <v>37941</v>
      </c>
      <c r="I15211" t="s">
        <v>5</v>
      </c>
      <c r="J15211">
        <v>55.27</v>
      </c>
      <c r="M15211">
        <v>55.27</v>
      </c>
      <c r="N15211">
        <f t="shared" si="237"/>
        <v>0</v>
      </c>
    </row>
    <row r="15212" spans="1:14" x14ac:dyDescent="0.2">
      <c r="A15212" t="s">
        <v>15265</v>
      </c>
      <c r="B15212" t="s">
        <v>37941</v>
      </c>
      <c r="I15212" t="s">
        <v>5</v>
      </c>
      <c r="J15212">
        <v>52.4</v>
      </c>
      <c r="M15212">
        <v>52.4</v>
      </c>
      <c r="N15212">
        <f t="shared" si="237"/>
        <v>0</v>
      </c>
    </row>
    <row r="15213" spans="1:14" x14ac:dyDescent="0.2">
      <c r="A15213" t="s">
        <v>15266</v>
      </c>
      <c r="B15213" t="s">
        <v>37942</v>
      </c>
      <c r="I15213" t="s">
        <v>5</v>
      </c>
      <c r="J15213">
        <v>55.44</v>
      </c>
      <c r="M15213">
        <v>55.44</v>
      </c>
      <c r="N15213">
        <f t="shared" si="237"/>
        <v>0</v>
      </c>
    </row>
    <row r="15214" spans="1:14" x14ac:dyDescent="0.2">
      <c r="A15214" t="s">
        <v>15267</v>
      </c>
      <c r="B15214" t="s">
        <v>37942</v>
      </c>
      <c r="I15214" t="s">
        <v>5</v>
      </c>
      <c r="J15214">
        <v>52.57</v>
      </c>
      <c r="M15214">
        <v>52.57</v>
      </c>
      <c r="N15214">
        <f t="shared" si="237"/>
        <v>0</v>
      </c>
    </row>
    <row r="15215" spans="1:14" x14ac:dyDescent="0.2">
      <c r="A15215" t="s">
        <v>15268</v>
      </c>
      <c r="B15215" t="s">
        <v>37943</v>
      </c>
      <c r="I15215" t="s">
        <v>5</v>
      </c>
      <c r="J15215">
        <v>81.680000000000007</v>
      </c>
      <c r="M15215">
        <v>81.680000000000007</v>
      </c>
      <c r="N15215">
        <f t="shared" si="237"/>
        <v>0</v>
      </c>
    </row>
    <row r="15216" spans="1:14" x14ac:dyDescent="0.2">
      <c r="A15216" t="s">
        <v>15269</v>
      </c>
      <c r="B15216" t="s">
        <v>37943</v>
      </c>
      <c r="I15216" t="s">
        <v>5</v>
      </c>
      <c r="J15216">
        <v>78.81</v>
      </c>
      <c r="M15216">
        <v>78.81</v>
      </c>
      <c r="N15216">
        <f t="shared" si="237"/>
        <v>0</v>
      </c>
    </row>
    <row r="15217" spans="1:14" x14ac:dyDescent="0.2">
      <c r="A15217" t="s">
        <v>15270</v>
      </c>
      <c r="B15217" t="s">
        <v>37944</v>
      </c>
      <c r="I15217" t="s">
        <v>5</v>
      </c>
      <c r="J15217">
        <v>79.37</v>
      </c>
      <c r="M15217">
        <v>79.37</v>
      </c>
      <c r="N15217">
        <f t="shared" si="237"/>
        <v>0</v>
      </c>
    </row>
    <row r="15218" spans="1:14" x14ac:dyDescent="0.2">
      <c r="A15218" t="s">
        <v>15271</v>
      </c>
      <c r="B15218" t="s">
        <v>37944</v>
      </c>
      <c r="I15218" t="s">
        <v>5</v>
      </c>
      <c r="J15218">
        <v>76.5</v>
      </c>
      <c r="M15218">
        <v>76.5</v>
      </c>
      <c r="N15218">
        <f t="shared" si="237"/>
        <v>0</v>
      </c>
    </row>
    <row r="15219" spans="1:14" x14ac:dyDescent="0.2">
      <c r="A15219" t="s">
        <v>15272</v>
      </c>
      <c r="B15219" t="s">
        <v>37945</v>
      </c>
      <c r="I15219" t="s">
        <v>5</v>
      </c>
      <c r="J15219">
        <v>139.13999999999999</v>
      </c>
      <c r="M15219">
        <v>139.13999999999999</v>
      </c>
      <c r="N15219">
        <f t="shared" si="237"/>
        <v>0</v>
      </c>
    </row>
    <row r="15220" spans="1:14" x14ac:dyDescent="0.2">
      <c r="A15220" t="s">
        <v>15273</v>
      </c>
      <c r="B15220" t="s">
        <v>37945</v>
      </c>
      <c r="I15220" t="s">
        <v>5</v>
      </c>
      <c r="J15220">
        <v>136.27000000000001</v>
      </c>
      <c r="M15220">
        <v>136.27000000000001</v>
      </c>
      <c r="N15220">
        <f t="shared" si="237"/>
        <v>0</v>
      </c>
    </row>
    <row r="15221" spans="1:14" x14ac:dyDescent="0.2">
      <c r="A15221" t="s">
        <v>15274</v>
      </c>
      <c r="B15221" t="s">
        <v>37946</v>
      </c>
      <c r="I15221" t="s">
        <v>5</v>
      </c>
      <c r="J15221">
        <v>54.04</v>
      </c>
      <c r="M15221">
        <v>54.04</v>
      </c>
      <c r="N15221">
        <f t="shared" si="237"/>
        <v>0</v>
      </c>
    </row>
    <row r="15222" spans="1:14" x14ac:dyDescent="0.2">
      <c r="A15222" t="s">
        <v>15275</v>
      </c>
      <c r="B15222" t="s">
        <v>37946</v>
      </c>
      <c r="I15222" t="s">
        <v>5</v>
      </c>
      <c r="J15222">
        <v>51.17</v>
      </c>
      <c r="M15222">
        <v>51.17</v>
      </c>
      <c r="N15222">
        <f t="shared" si="237"/>
        <v>0</v>
      </c>
    </row>
    <row r="15223" spans="1:14" x14ac:dyDescent="0.2">
      <c r="A15223" t="s">
        <v>15276</v>
      </c>
      <c r="B15223" t="s">
        <v>37947</v>
      </c>
      <c r="I15223" t="s">
        <v>5</v>
      </c>
      <c r="J15223">
        <v>59.15</v>
      </c>
      <c r="M15223">
        <v>59.15</v>
      </c>
      <c r="N15223">
        <f t="shared" si="237"/>
        <v>0</v>
      </c>
    </row>
    <row r="15224" spans="1:14" x14ac:dyDescent="0.2">
      <c r="A15224" t="s">
        <v>15277</v>
      </c>
      <c r="B15224" t="s">
        <v>37947</v>
      </c>
      <c r="I15224" t="s">
        <v>5</v>
      </c>
      <c r="J15224">
        <v>56.28</v>
      </c>
      <c r="M15224">
        <v>56.28</v>
      </c>
      <c r="N15224">
        <f t="shared" si="237"/>
        <v>0</v>
      </c>
    </row>
    <row r="15225" spans="1:14" x14ac:dyDescent="0.2">
      <c r="A15225" t="s">
        <v>15278</v>
      </c>
      <c r="B15225" t="s">
        <v>37948</v>
      </c>
      <c r="I15225" t="s">
        <v>5</v>
      </c>
      <c r="J15225">
        <v>64.569999999999993</v>
      </c>
      <c r="M15225">
        <v>64.569999999999993</v>
      </c>
      <c r="N15225">
        <f t="shared" si="237"/>
        <v>0</v>
      </c>
    </row>
    <row r="15226" spans="1:14" x14ac:dyDescent="0.2">
      <c r="A15226" t="s">
        <v>15279</v>
      </c>
      <c r="B15226" t="s">
        <v>37948</v>
      </c>
      <c r="I15226" t="s">
        <v>5</v>
      </c>
      <c r="J15226">
        <v>61.7</v>
      </c>
      <c r="M15226">
        <v>61.7</v>
      </c>
      <c r="N15226">
        <f t="shared" si="237"/>
        <v>0</v>
      </c>
    </row>
    <row r="15227" spans="1:14" x14ac:dyDescent="0.2">
      <c r="A15227" t="s">
        <v>15280</v>
      </c>
      <c r="B15227" t="s">
        <v>37949</v>
      </c>
      <c r="I15227" t="s">
        <v>5</v>
      </c>
      <c r="J15227">
        <v>69.39</v>
      </c>
      <c r="M15227">
        <v>69.39</v>
      </c>
      <c r="N15227">
        <f t="shared" si="237"/>
        <v>0</v>
      </c>
    </row>
    <row r="15228" spans="1:14" x14ac:dyDescent="0.2">
      <c r="A15228" t="s">
        <v>15281</v>
      </c>
      <c r="B15228" t="s">
        <v>37949</v>
      </c>
      <c r="I15228" t="s">
        <v>5</v>
      </c>
      <c r="J15228">
        <v>66.52</v>
      </c>
      <c r="M15228">
        <v>66.52</v>
      </c>
      <c r="N15228">
        <f t="shared" si="237"/>
        <v>0</v>
      </c>
    </row>
    <row r="15229" spans="1:14" x14ac:dyDescent="0.2">
      <c r="A15229" t="s">
        <v>15282</v>
      </c>
      <c r="B15229" t="s">
        <v>37950</v>
      </c>
      <c r="I15229" t="s">
        <v>5</v>
      </c>
      <c r="J15229">
        <v>120.98</v>
      </c>
      <c r="M15229">
        <v>120.98</v>
      </c>
      <c r="N15229">
        <f t="shared" si="237"/>
        <v>0</v>
      </c>
    </row>
    <row r="15230" spans="1:14" x14ac:dyDescent="0.2">
      <c r="A15230" t="s">
        <v>15283</v>
      </c>
      <c r="B15230" t="s">
        <v>37950</v>
      </c>
      <c r="I15230" t="s">
        <v>5</v>
      </c>
      <c r="J15230">
        <v>118.11</v>
      </c>
      <c r="M15230">
        <v>118.11</v>
      </c>
      <c r="N15230">
        <f t="shared" si="237"/>
        <v>0</v>
      </c>
    </row>
    <row r="15231" spans="1:14" x14ac:dyDescent="0.2">
      <c r="A15231" t="s">
        <v>15284</v>
      </c>
      <c r="B15231" t="s">
        <v>37951</v>
      </c>
      <c r="I15231" t="s">
        <v>5</v>
      </c>
      <c r="J15231">
        <v>51.82</v>
      </c>
      <c r="M15231">
        <v>51.82</v>
      </c>
      <c r="N15231">
        <f t="shared" si="237"/>
        <v>0</v>
      </c>
    </row>
    <row r="15232" spans="1:14" x14ac:dyDescent="0.2">
      <c r="A15232" t="s">
        <v>15285</v>
      </c>
      <c r="B15232" t="s">
        <v>37951</v>
      </c>
      <c r="I15232" t="s">
        <v>5</v>
      </c>
      <c r="J15232">
        <v>48.95</v>
      </c>
      <c r="M15232">
        <v>48.95</v>
      </c>
      <c r="N15232">
        <f t="shared" si="237"/>
        <v>0</v>
      </c>
    </row>
    <row r="15233" spans="1:14" x14ac:dyDescent="0.2">
      <c r="A15233" t="s">
        <v>15286</v>
      </c>
      <c r="B15233" t="s">
        <v>37952</v>
      </c>
      <c r="I15233" t="s">
        <v>5</v>
      </c>
      <c r="J15233">
        <v>54.1</v>
      </c>
      <c r="M15233">
        <v>54.1</v>
      </c>
      <c r="N15233">
        <f t="shared" si="237"/>
        <v>0</v>
      </c>
    </row>
    <row r="15234" spans="1:14" x14ac:dyDescent="0.2">
      <c r="A15234" t="s">
        <v>15287</v>
      </c>
      <c r="B15234" t="s">
        <v>37952</v>
      </c>
      <c r="I15234" t="s">
        <v>5</v>
      </c>
      <c r="J15234">
        <v>51.23</v>
      </c>
      <c r="M15234">
        <v>51.23</v>
      </c>
      <c r="N15234">
        <f t="shared" si="237"/>
        <v>0</v>
      </c>
    </row>
    <row r="15235" spans="1:14" x14ac:dyDescent="0.2">
      <c r="A15235" t="s">
        <v>15288</v>
      </c>
      <c r="B15235" t="s">
        <v>37953</v>
      </c>
      <c r="I15235" t="s">
        <v>5</v>
      </c>
      <c r="J15235">
        <v>81.760000000000005</v>
      </c>
      <c r="M15235">
        <v>81.760000000000005</v>
      </c>
      <c r="N15235">
        <f t="shared" si="237"/>
        <v>0</v>
      </c>
    </row>
    <row r="15236" spans="1:14" x14ac:dyDescent="0.2">
      <c r="A15236" t="s">
        <v>15289</v>
      </c>
      <c r="B15236" t="s">
        <v>37953</v>
      </c>
      <c r="I15236" t="s">
        <v>5</v>
      </c>
      <c r="J15236">
        <v>78.89</v>
      </c>
      <c r="M15236">
        <v>78.89</v>
      </c>
      <c r="N15236">
        <f t="shared" ref="N15236:N15299" si="238">J15236-M15236</f>
        <v>0</v>
      </c>
    </row>
    <row r="15237" spans="1:14" x14ac:dyDescent="0.2">
      <c r="A15237" t="s">
        <v>15290</v>
      </c>
      <c r="B15237" t="s">
        <v>37954</v>
      </c>
      <c r="I15237" t="s">
        <v>5</v>
      </c>
      <c r="J15237">
        <v>90.11</v>
      </c>
      <c r="M15237">
        <v>90.11</v>
      </c>
      <c r="N15237">
        <f t="shared" si="238"/>
        <v>0</v>
      </c>
    </row>
    <row r="15238" spans="1:14" x14ac:dyDescent="0.2">
      <c r="A15238" t="s">
        <v>15291</v>
      </c>
      <c r="B15238" t="s">
        <v>37954</v>
      </c>
      <c r="I15238" t="s">
        <v>5</v>
      </c>
      <c r="J15238">
        <v>87.24</v>
      </c>
      <c r="M15238">
        <v>87.24</v>
      </c>
      <c r="N15238">
        <f t="shared" si="238"/>
        <v>0</v>
      </c>
    </row>
    <row r="15239" spans="1:14" x14ac:dyDescent="0.2">
      <c r="A15239" t="s">
        <v>15292</v>
      </c>
      <c r="B15239" t="s">
        <v>37955</v>
      </c>
      <c r="I15239" t="s">
        <v>5</v>
      </c>
      <c r="J15239">
        <v>91.95</v>
      </c>
      <c r="M15239">
        <v>91.95</v>
      </c>
      <c r="N15239">
        <f t="shared" si="238"/>
        <v>0</v>
      </c>
    </row>
    <row r="15240" spans="1:14" x14ac:dyDescent="0.2">
      <c r="A15240" t="s">
        <v>15293</v>
      </c>
      <c r="B15240" t="s">
        <v>37955</v>
      </c>
      <c r="I15240" t="s">
        <v>5</v>
      </c>
      <c r="J15240">
        <v>89.08</v>
      </c>
      <c r="M15240">
        <v>89.08</v>
      </c>
      <c r="N15240">
        <f t="shared" si="238"/>
        <v>0</v>
      </c>
    </row>
    <row r="15241" spans="1:14" x14ac:dyDescent="0.2">
      <c r="A15241" t="s">
        <v>15294</v>
      </c>
      <c r="B15241" t="s">
        <v>37956</v>
      </c>
      <c r="I15241" t="s">
        <v>5</v>
      </c>
      <c r="J15241">
        <v>124.41</v>
      </c>
      <c r="M15241">
        <v>124.41</v>
      </c>
      <c r="N15241">
        <f t="shared" si="238"/>
        <v>0</v>
      </c>
    </row>
    <row r="15242" spans="1:14" x14ac:dyDescent="0.2">
      <c r="A15242" t="s">
        <v>15295</v>
      </c>
      <c r="B15242" t="s">
        <v>37956</v>
      </c>
      <c r="I15242" t="s">
        <v>5</v>
      </c>
      <c r="J15242">
        <v>121.54</v>
      </c>
      <c r="M15242">
        <v>121.54</v>
      </c>
      <c r="N15242">
        <f t="shared" si="238"/>
        <v>0</v>
      </c>
    </row>
    <row r="15243" spans="1:14" x14ac:dyDescent="0.2">
      <c r="A15243" t="s">
        <v>15296</v>
      </c>
      <c r="B15243" t="s">
        <v>37957</v>
      </c>
      <c r="I15243" t="s">
        <v>5</v>
      </c>
      <c r="J15243">
        <v>70.58</v>
      </c>
      <c r="M15243">
        <v>70.58</v>
      </c>
      <c r="N15243">
        <f t="shared" si="238"/>
        <v>0</v>
      </c>
    </row>
    <row r="15244" spans="1:14" x14ac:dyDescent="0.2">
      <c r="A15244" t="s">
        <v>15297</v>
      </c>
      <c r="B15244" t="s">
        <v>37957</v>
      </c>
      <c r="I15244" t="s">
        <v>5</v>
      </c>
      <c r="J15244">
        <v>67.709999999999994</v>
      </c>
      <c r="M15244">
        <v>67.709999999999994</v>
      </c>
      <c r="N15244">
        <f t="shared" si="238"/>
        <v>0</v>
      </c>
    </row>
    <row r="15245" spans="1:14" x14ac:dyDescent="0.2">
      <c r="A15245" t="s">
        <v>15298</v>
      </c>
      <c r="B15245" t="s">
        <v>37958</v>
      </c>
      <c r="I15245" t="s">
        <v>5</v>
      </c>
      <c r="J15245">
        <v>76.14</v>
      </c>
      <c r="M15245">
        <v>76.14</v>
      </c>
      <c r="N15245">
        <f t="shared" si="238"/>
        <v>0</v>
      </c>
    </row>
    <row r="15246" spans="1:14" x14ac:dyDescent="0.2">
      <c r="A15246" t="s">
        <v>15299</v>
      </c>
      <c r="B15246" t="s">
        <v>37958</v>
      </c>
      <c r="I15246" t="s">
        <v>5</v>
      </c>
      <c r="J15246">
        <v>73.27</v>
      </c>
      <c r="M15246">
        <v>73.27</v>
      </c>
      <c r="N15246">
        <f t="shared" si="238"/>
        <v>0</v>
      </c>
    </row>
    <row r="15247" spans="1:14" x14ac:dyDescent="0.2">
      <c r="A15247" t="s">
        <v>15300</v>
      </c>
      <c r="B15247" t="s">
        <v>37959</v>
      </c>
      <c r="I15247" t="s">
        <v>5</v>
      </c>
      <c r="J15247">
        <v>82</v>
      </c>
      <c r="M15247">
        <v>82</v>
      </c>
      <c r="N15247">
        <f t="shared" si="238"/>
        <v>0</v>
      </c>
    </row>
    <row r="15248" spans="1:14" x14ac:dyDescent="0.2">
      <c r="A15248" t="s">
        <v>15301</v>
      </c>
      <c r="B15248" t="s">
        <v>37959</v>
      </c>
      <c r="I15248" t="s">
        <v>5</v>
      </c>
      <c r="J15248">
        <v>79.13</v>
      </c>
      <c r="M15248">
        <v>79.13</v>
      </c>
      <c r="N15248">
        <f t="shared" si="238"/>
        <v>0</v>
      </c>
    </row>
    <row r="15249" spans="1:14" x14ac:dyDescent="0.2">
      <c r="A15249" t="s">
        <v>15302</v>
      </c>
      <c r="B15249" t="s">
        <v>37960</v>
      </c>
      <c r="I15249" t="s">
        <v>5</v>
      </c>
      <c r="J15249">
        <v>83.22</v>
      </c>
      <c r="M15249">
        <v>83.22</v>
      </c>
      <c r="N15249">
        <f t="shared" si="238"/>
        <v>0</v>
      </c>
    </row>
    <row r="15250" spans="1:14" x14ac:dyDescent="0.2">
      <c r="A15250" t="s">
        <v>15303</v>
      </c>
      <c r="B15250" t="s">
        <v>37960</v>
      </c>
      <c r="I15250" t="s">
        <v>5</v>
      </c>
      <c r="J15250">
        <v>80.349999999999994</v>
      </c>
      <c r="M15250">
        <v>80.349999999999994</v>
      </c>
      <c r="N15250">
        <f t="shared" si="238"/>
        <v>0</v>
      </c>
    </row>
    <row r="15251" spans="1:14" x14ac:dyDescent="0.2">
      <c r="A15251" t="s">
        <v>15304</v>
      </c>
      <c r="B15251" t="s">
        <v>37961</v>
      </c>
      <c r="I15251" t="s">
        <v>5</v>
      </c>
      <c r="J15251">
        <v>139.13999999999999</v>
      </c>
      <c r="M15251">
        <v>139.13999999999999</v>
      </c>
      <c r="N15251">
        <f t="shared" si="238"/>
        <v>0</v>
      </c>
    </row>
    <row r="15252" spans="1:14" x14ac:dyDescent="0.2">
      <c r="A15252" t="s">
        <v>15305</v>
      </c>
      <c r="B15252" t="s">
        <v>37961</v>
      </c>
      <c r="I15252" t="s">
        <v>5</v>
      </c>
      <c r="J15252">
        <v>136.27000000000001</v>
      </c>
      <c r="M15252">
        <v>136.27000000000001</v>
      </c>
      <c r="N15252">
        <f t="shared" si="238"/>
        <v>0</v>
      </c>
    </row>
    <row r="15253" spans="1:14" x14ac:dyDescent="0.2">
      <c r="A15253" t="s">
        <v>15306</v>
      </c>
      <c r="B15253" t="s">
        <v>37962</v>
      </c>
      <c r="I15253" t="s">
        <v>5</v>
      </c>
      <c r="J15253">
        <v>62.4</v>
      </c>
      <c r="M15253">
        <v>62.4</v>
      </c>
      <c r="N15253">
        <f t="shared" si="238"/>
        <v>0</v>
      </c>
    </row>
    <row r="15254" spans="1:14" x14ac:dyDescent="0.2">
      <c r="A15254" t="s">
        <v>15307</v>
      </c>
      <c r="B15254" t="s">
        <v>37962</v>
      </c>
      <c r="I15254" t="s">
        <v>5</v>
      </c>
      <c r="J15254">
        <v>59.53</v>
      </c>
      <c r="M15254">
        <v>59.53</v>
      </c>
      <c r="N15254">
        <f t="shared" si="238"/>
        <v>0</v>
      </c>
    </row>
    <row r="15255" spans="1:14" x14ac:dyDescent="0.2">
      <c r="A15255" t="s">
        <v>15308</v>
      </c>
      <c r="B15255" t="s">
        <v>37963</v>
      </c>
      <c r="I15255" t="s">
        <v>5</v>
      </c>
      <c r="J15255">
        <v>82.25</v>
      </c>
      <c r="M15255">
        <v>82.25</v>
      </c>
      <c r="N15255">
        <f t="shared" si="238"/>
        <v>0</v>
      </c>
    </row>
    <row r="15256" spans="1:14" x14ac:dyDescent="0.2">
      <c r="A15256" t="s">
        <v>15309</v>
      </c>
      <c r="B15256" t="s">
        <v>37963</v>
      </c>
      <c r="I15256" t="s">
        <v>5</v>
      </c>
      <c r="J15256">
        <v>79.38</v>
      </c>
      <c r="M15256">
        <v>79.38</v>
      </c>
      <c r="N15256">
        <f t="shared" si="238"/>
        <v>0</v>
      </c>
    </row>
    <row r="15257" spans="1:14" x14ac:dyDescent="0.2">
      <c r="A15257" t="s">
        <v>15310</v>
      </c>
      <c r="B15257" t="s">
        <v>37964</v>
      </c>
      <c r="I15257" t="s">
        <v>5</v>
      </c>
      <c r="J15257">
        <v>102.88</v>
      </c>
      <c r="M15257">
        <v>102.88</v>
      </c>
      <c r="N15257">
        <f t="shared" si="238"/>
        <v>0</v>
      </c>
    </row>
    <row r="15258" spans="1:14" x14ac:dyDescent="0.2">
      <c r="A15258" t="s">
        <v>15311</v>
      </c>
      <c r="B15258" t="s">
        <v>37964</v>
      </c>
      <c r="I15258" t="s">
        <v>5</v>
      </c>
      <c r="J15258">
        <v>100.01</v>
      </c>
      <c r="M15258">
        <v>100.01</v>
      </c>
      <c r="N15258">
        <f t="shared" si="238"/>
        <v>0</v>
      </c>
    </row>
    <row r="15259" spans="1:14" x14ac:dyDescent="0.2">
      <c r="A15259" t="s">
        <v>15312</v>
      </c>
      <c r="B15259" t="s">
        <v>37965</v>
      </c>
      <c r="I15259" t="s">
        <v>5</v>
      </c>
      <c r="J15259">
        <v>86.74</v>
      </c>
      <c r="M15259">
        <v>86.74</v>
      </c>
      <c r="N15259">
        <f t="shared" si="238"/>
        <v>0</v>
      </c>
    </row>
    <row r="15260" spans="1:14" x14ac:dyDescent="0.2">
      <c r="A15260" t="s">
        <v>15313</v>
      </c>
      <c r="B15260" t="s">
        <v>37965</v>
      </c>
      <c r="I15260" t="s">
        <v>5</v>
      </c>
      <c r="J15260">
        <v>83.87</v>
      </c>
      <c r="M15260">
        <v>83.87</v>
      </c>
      <c r="N15260">
        <f t="shared" si="238"/>
        <v>0</v>
      </c>
    </row>
    <row r="15261" spans="1:14" x14ac:dyDescent="0.2">
      <c r="A15261" t="s">
        <v>15314</v>
      </c>
      <c r="B15261" t="s">
        <v>37966</v>
      </c>
      <c r="I15261" t="s">
        <v>5</v>
      </c>
      <c r="J15261">
        <v>139.13999999999999</v>
      </c>
      <c r="M15261">
        <v>139.13999999999999</v>
      </c>
      <c r="N15261">
        <f t="shared" si="238"/>
        <v>0</v>
      </c>
    </row>
    <row r="15262" spans="1:14" x14ac:dyDescent="0.2">
      <c r="A15262" t="s">
        <v>15315</v>
      </c>
      <c r="B15262" t="s">
        <v>37966</v>
      </c>
      <c r="I15262" t="s">
        <v>5</v>
      </c>
      <c r="J15262">
        <v>136.27000000000001</v>
      </c>
      <c r="M15262">
        <v>136.27000000000001</v>
      </c>
      <c r="N15262">
        <f t="shared" si="238"/>
        <v>0</v>
      </c>
    </row>
    <row r="15263" spans="1:14" x14ac:dyDescent="0.2">
      <c r="A15263" t="s">
        <v>15316</v>
      </c>
      <c r="B15263" t="s">
        <v>37967</v>
      </c>
      <c r="I15263" t="s">
        <v>5</v>
      </c>
      <c r="J15263">
        <v>10.58</v>
      </c>
      <c r="M15263">
        <v>10.58</v>
      </c>
      <c r="N15263">
        <f t="shared" si="238"/>
        <v>0</v>
      </c>
    </row>
    <row r="15264" spans="1:14" x14ac:dyDescent="0.2">
      <c r="A15264" t="s">
        <v>15317</v>
      </c>
      <c r="B15264" t="s">
        <v>37967</v>
      </c>
      <c r="I15264" t="s">
        <v>5</v>
      </c>
      <c r="J15264">
        <v>9.43</v>
      </c>
      <c r="M15264">
        <v>9.43</v>
      </c>
      <c r="N15264">
        <f t="shared" si="238"/>
        <v>0</v>
      </c>
    </row>
    <row r="15265" spans="1:14" x14ac:dyDescent="0.2">
      <c r="A15265" t="s">
        <v>15318</v>
      </c>
      <c r="B15265" t="s">
        <v>37968</v>
      </c>
      <c r="I15265" t="s">
        <v>5</v>
      </c>
      <c r="J15265">
        <v>10.76</v>
      </c>
      <c r="M15265">
        <v>10.76</v>
      </c>
      <c r="N15265">
        <f t="shared" si="238"/>
        <v>0</v>
      </c>
    </row>
    <row r="15266" spans="1:14" x14ac:dyDescent="0.2">
      <c r="A15266" t="s">
        <v>15319</v>
      </c>
      <c r="B15266" t="s">
        <v>37968</v>
      </c>
      <c r="I15266" t="s">
        <v>5</v>
      </c>
      <c r="J15266">
        <v>9.61</v>
      </c>
      <c r="M15266">
        <v>9.61</v>
      </c>
      <c r="N15266">
        <f t="shared" si="238"/>
        <v>0</v>
      </c>
    </row>
    <row r="15267" spans="1:14" x14ac:dyDescent="0.2">
      <c r="A15267" t="s">
        <v>15320</v>
      </c>
      <c r="B15267" t="s">
        <v>37969</v>
      </c>
      <c r="I15267" t="s">
        <v>5</v>
      </c>
      <c r="J15267">
        <v>11.41</v>
      </c>
      <c r="M15267">
        <v>11.41</v>
      </c>
      <c r="N15267">
        <f t="shared" si="238"/>
        <v>0</v>
      </c>
    </row>
    <row r="15268" spans="1:14" x14ac:dyDescent="0.2">
      <c r="A15268" t="s">
        <v>15321</v>
      </c>
      <c r="B15268" t="s">
        <v>37969</v>
      </c>
      <c r="I15268" t="s">
        <v>5</v>
      </c>
      <c r="J15268">
        <v>10.26</v>
      </c>
      <c r="M15268">
        <v>10.26</v>
      </c>
      <c r="N15268">
        <f t="shared" si="238"/>
        <v>0</v>
      </c>
    </row>
    <row r="15269" spans="1:14" x14ac:dyDescent="0.2">
      <c r="A15269" t="s">
        <v>15322</v>
      </c>
      <c r="B15269" t="s">
        <v>37970</v>
      </c>
      <c r="I15269" t="s">
        <v>5</v>
      </c>
      <c r="J15269">
        <v>13.28</v>
      </c>
      <c r="M15269">
        <v>13.28</v>
      </c>
      <c r="N15269">
        <f t="shared" si="238"/>
        <v>0</v>
      </c>
    </row>
    <row r="15270" spans="1:14" x14ac:dyDescent="0.2">
      <c r="A15270" t="s">
        <v>15323</v>
      </c>
      <c r="B15270" t="s">
        <v>37970</v>
      </c>
      <c r="I15270" t="s">
        <v>5</v>
      </c>
      <c r="J15270">
        <v>12.13</v>
      </c>
      <c r="M15270">
        <v>12.13</v>
      </c>
      <c r="N15270">
        <f t="shared" si="238"/>
        <v>0</v>
      </c>
    </row>
    <row r="15271" spans="1:14" x14ac:dyDescent="0.2">
      <c r="A15271" t="s">
        <v>15324</v>
      </c>
      <c r="B15271" t="s">
        <v>37971</v>
      </c>
      <c r="I15271" t="s">
        <v>5</v>
      </c>
      <c r="J15271">
        <v>13.11</v>
      </c>
      <c r="M15271">
        <v>13.11</v>
      </c>
      <c r="N15271">
        <f t="shared" si="238"/>
        <v>0</v>
      </c>
    </row>
    <row r="15272" spans="1:14" x14ac:dyDescent="0.2">
      <c r="A15272" t="s">
        <v>15325</v>
      </c>
      <c r="B15272" t="s">
        <v>37971</v>
      </c>
      <c r="I15272" t="s">
        <v>5</v>
      </c>
      <c r="J15272">
        <v>11.96</v>
      </c>
      <c r="M15272">
        <v>11.96</v>
      </c>
      <c r="N15272">
        <f t="shared" si="238"/>
        <v>0</v>
      </c>
    </row>
    <row r="15273" spans="1:14" x14ac:dyDescent="0.2">
      <c r="A15273" t="s">
        <v>15326</v>
      </c>
      <c r="B15273" t="s">
        <v>37972</v>
      </c>
      <c r="I15273" t="s">
        <v>5</v>
      </c>
      <c r="J15273">
        <v>13.66</v>
      </c>
      <c r="M15273">
        <v>13.66</v>
      </c>
      <c r="N15273">
        <f t="shared" si="238"/>
        <v>0</v>
      </c>
    </row>
    <row r="15274" spans="1:14" x14ac:dyDescent="0.2">
      <c r="A15274" t="s">
        <v>15327</v>
      </c>
      <c r="B15274" t="s">
        <v>37972</v>
      </c>
      <c r="I15274" t="s">
        <v>5</v>
      </c>
      <c r="J15274">
        <v>12.51</v>
      </c>
      <c r="M15274">
        <v>12.51</v>
      </c>
      <c r="N15274">
        <f t="shared" si="238"/>
        <v>0</v>
      </c>
    </row>
    <row r="15275" spans="1:14" x14ac:dyDescent="0.2">
      <c r="A15275" t="s">
        <v>15328</v>
      </c>
      <c r="B15275" t="s">
        <v>37973</v>
      </c>
      <c r="I15275" t="s">
        <v>5</v>
      </c>
      <c r="J15275">
        <v>11.29</v>
      </c>
      <c r="M15275">
        <v>11.29</v>
      </c>
      <c r="N15275">
        <f t="shared" si="238"/>
        <v>0</v>
      </c>
    </row>
    <row r="15276" spans="1:14" x14ac:dyDescent="0.2">
      <c r="A15276" t="s">
        <v>15329</v>
      </c>
      <c r="B15276" t="s">
        <v>37973</v>
      </c>
      <c r="I15276" t="s">
        <v>5</v>
      </c>
      <c r="J15276">
        <v>10.14</v>
      </c>
      <c r="M15276">
        <v>10.14</v>
      </c>
      <c r="N15276">
        <f t="shared" si="238"/>
        <v>0</v>
      </c>
    </row>
    <row r="15277" spans="1:14" x14ac:dyDescent="0.2">
      <c r="A15277" t="s">
        <v>15330</v>
      </c>
      <c r="B15277" t="s">
        <v>37974</v>
      </c>
      <c r="I15277" t="s">
        <v>5</v>
      </c>
      <c r="J15277">
        <v>12.03</v>
      </c>
      <c r="M15277">
        <v>12.03</v>
      </c>
      <c r="N15277">
        <f t="shared" si="238"/>
        <v>0</v>
      </c>
    </row>
    <row r="15278" spans="1:14" x14ac:dyDescent="0.2">
      <c r="A15278" t="s">
        <v>15331</v>
      </c>
      <c r="B15278" t="s">
        <v>37974</v>
      </c>
      <c r="I15278" t="s">
        <v>5</v>
      </c>
      <c r="J15278">
        <v>10.88</v>
      </c>
      <c r="M15278">
        <v>10.88</v>
      </c>
      <c r="N15278">
        <f t="shared" si="238"/>
        <v>0</v>
      </c>
    </row>
    <row r="15279" spans="1:14" x14ac:dyDescent="0.2">
      <c r="A15279" t="s">
        <v>15332</v>
      </c>
      <c r="B15279" t="s">
        <v>37975</v>
      </c>
      <c r="I15279" t="s">
        <v>5</v>
      </c>
      <c r="J15279">
        <v>12.48</v>
      </c>
      <c r="M15279">
        <v>12.48</v>
      </c>
      <c r="N15279">
        <f t="shared" si="238"/>
        <v>0</v>
      </c>
    </row>
    <row r="15280" spans="1:14" x14ac:dyDescent="0.2">
      <c r="A15280" t="s">
        <v>15333</v>
      </c>
      <c r="B15280" t="s">
        <v>37975</v>
      </c>
      <c r="I15280" t="s">
        <v>5</v>
      </c>
      <c r="J15280">
        <v>11.33</v>
      </c>
      <c r="M15280">
        <v>11.33</v>
      </c>
      <c r="N15280">
        <f t="shared" si="238"/>
        <v>0</v>
      </c>
    </row>
    <row r="15281" spans="1:14" x14ac:dyDescent="0.2">
      <c r="A15281" t="s">
        <v>15334</v>
      </c>
      <c r="B15281" t="s">
        <v>37976</v>
      </c>
      <c r="I15281" t="s">
        <v>5</v>
      </c>
      <c r="J15281">
        <v>14.14</v>
      </c>
      <c r="M15281">
        <v>14.14</v>
      </c>
      <c r="N15281">
        <f t="shared" si="238"/>
        <v>0</v>
      </c>
    </row>
    <row r="15282" spans="1:14" x14ac:dyDescent="0.2">
      <c r="A15282" t="s">
        <v>15335</v>
      </c>
      <c r="B15282" t="s">
        <v>37976</v>
      </c>
      <c r="I15282" t="s">
        <v>5</v>
      </c>
      <c r="J15282">
        <v>12.99</v>
      </c>
      <c r="M15282">
        <v>12.99</v>
      </c>
      <c r="N15282">
        <f t="shared" si="238"/>
        <v>0</v>
      </c>
    </row>
    <row r="15283" spans="1:14" x14ac:dyDescent="0.2">
      <c r="A15283" t="s">
        <v>15336</v>
      </c>
      <c r="B15283" t="s">
        <v>37977</v>
      </c>
      <c r="I15283" t="s">
        <v>5</v>
      </c>
      <c r="J15283">
        <v>17.64</v>
      </c>
      <c r="M15283">
        <v>17.64</v>
      </c>
      <c r="N15283">
        <f t="shared" si="238"/>
        <v>0</v>
      </c>
    </row>
    <row r="15284" spans="1:14" x14ac:dyDescent="0.2">
      <c r="A15284" t="s">
        <v>15337</v>
      </c>
      <c r="B15284" t="s">
        <v>37977</v>
      </c>
      <c r="I15284" t="s">
        <v>5</v>
      </c>
      <c r="J15284">
        <v>16.489999999999998</v>
      </c>
      <c r="M15284">
        <v>16.489999999999998</v>
      </c>
      <c r="N15284">
        <f t="shared" si="238"/>
        <v>0</v>
      </c>
    </row>
    <row r="15285" spans="1:14" x14ac:dyDescent="0.2">
      <c r="A15285" t="s">
        <v>15338</v>
      </c>
      <c r="B15285" t="s">
        <v>37978</v>
      </c>
      <c r="I15285" t="s">
        <v>5</v>
      </c>
      <c r="J15285">
        <v>12.09</v>
      </c>
      <c r="M15285">
        <v>12.09</v>
      </c>
      <c r="N15285">
        <f t="shared" si="238"/>
        <v>0</v>
      </c>
    </row>
    <row r="15286" spans="1:14" x14ac:dyDescent="0.2">
      <c r="A15286" t="s">
        <v>15339</v>
      </c>
      <c r="B15286" t="s">
        <v>37978</v>
      </c>
      <c r="I15286" t="s">
        <v>5</v>
      </c>
      <c r="J15286">
        <v>10.94</v>
      </c>
      <c r="M15286">
        <v>10.94</v>
      </c>
      <c r="N15286">
        <f t="shared" si="238"/>
        <v>0</v>
      </c>
    </row>
    <row r="15287" spans="1:14" x14ac:dyDescent="0.2">
      <c r="A15287" t="s">
        <v>15340</v>
      </c>
      <c r="B15287" t="s">
        <v>37979</v>
      </c>
      <c r="I15287" t="s">
        <v>5</v>
      </c>
      <c r="J15287">
        <v>12.68</v>
      </c>
      <c r="M15287">
        <v>12.68</v>
      </c>
      <c r="N15287">
        <f t="shared" si="238"/>
        <v>0</v>
      </c>
    </row>
    <row r="15288" spans="1:14" x14ac:dyDescent="0.2">
      <c r="A15288" t="s">
        <v>15341</v>
      </c>
      <c r="B15288" t="s">
        <v>37979</v>
      </c>
      <c r="I15288" t="s">
        <v>5</v>
      </c>
      <c r="J15288">
        <v>11.53</v>
      </c>
      <c r="M15288">
        <v>11.53</v>
      </c>
      <c r="N15288">
        <f t="shared" si="238"/>
        <v>0</v>
      </c>
    </row>
    <row r="15289" spans="1:14" x14ac:dyDescent="0.2">
      <c r="A15289" t="s">
        <v>15342</v>
      </c>
      <c r="B15289" t="s">
        <v>37980</v>
      </c>
      <c r="I15289" t="s">
        <v>5</v>
      </c>
      <c r="J15289">
        <v>13.56</v>
      </c>
      <c r="M15289">
        <v>13.56</v>
      </c>
      <c r="N15289">
        <f t="shared" si="238"/>
        <v>0</v>
      </c>
    </row>
    <row r="15290" spans="1:14" x14ac:dyDescent="0.2">
      <c r="A15290" t="s">
        <v>15343</v>
      </c>
      <c r="B15290" t="s">
        <v>37980</v>
      </c>
      <c r="I15290" t="s">
        <v>5</v>
      </c>
      <c r="J15290">
        <v>12.41</v>
      </c>
      <c r="M15290">
        <v>12.41</v>
      </c>
      <c r="N15290">
        <f t="shared" si="238"/>
        <v>0</v>
      </c>
    </row>
    <row r="15291" spans="1:14" x14ac:dyDescent="0.2">
      <c r="A15291" t="s">
        <v>15344</v>
      </c>
      <c r="B15291" t="s">
        <v>37981</v>
      </c>
      <c r="I15291" t="s">
        <v>5</v>
      </c>
      <c r="J15291">
        <v>15.47</v>
      </c>
      <c r="M15291">
        <v>15.47</v>
      </c>
      <c r="N15291">
        <f t="shared" si="238"/>
        <v>0</v>
      </c>
    </row>
    <row r="15292" spans="1:14" x14ac:dyDescent="0.2">
      <c r="A15292" t="s">
        <v>15345</v>
      </c>
      <c r="B15292" t="s">
        <v>37981</v>
      </c>
      <c r="I15292" t="s">
        <v>5</v>
      </c>
      <c r="J15292">
        <v>14.32</v>
      </c>
      <c r="M15292">
        <v>14.32</v>
      </c>
      <c r="N15292">
        <f t="shared" si="238"/>
        <v>0</v>
      </c>
    </row>
    <row r="15293" spans="1:14" x14ac:dyDescent="0.2">
      <c r="A15293" t="s">
        <v>15346</v>
      </c>
      <c r="B15293" t="s">
        <v>37982</v>
      </c>
      <c r="I15293" t="s">
        <v>5</v>
      </c>
      <c r="J15293">
        <v>19.48</v>
      </c>
      <c r="M15293">
        <v>19.48</v>
      </c>
      <c r="N15293">
        <f t="shared" si="238"/>
        <v>0</v>
      </c>
    </row>
    <row r="15294" spans="1:14" x14ac:dyDescent="0.2">
      <c r="A15294" t="s">
        <v>15347</v>
      </c>
      <c r="B15294" t="s">
        <v>37982</v>
      </c>
      <c r="I15294" t="s">
        <v>5</v>
      </c>
      <c r="J15294">
        <v>18.329999999999998</v>
      </c>
      <c r="M15294">
        <v>18.329999999999998</v>
      </c>
      <c r="N15294">
        <f t="shared" si="238"/>
        <v>0</v>
      </c>
    </row>
    <row r="15295" spans="1:14" x14ac:dyDescent="0.2">
      <c r="A15295" t="s">
        <v>15348</v>
      </c>
      <c r="B15295" t="s">
        <v>37983</v>
      </c>
      <c r="I15295" t="s">
        <v>5</v>
      </c>
      <c r="J15295">
        <v>11.55</v>
      </c>
      <c r="M15295">
        <v>11.55</v>
      </c>
      <c r="N15295">
        <f t="shared" si="238"/>
        <v>0</v>
      </c>
    </row>
    <row r="15296" spans="1:14" x14ac:dyDescent="0.2">
      <c r="A15296" t="s">
        <v>15349</v>
      </c>
      <c r="B15296" t="s">
        <v>37983</v>
      </c>
      <c r="I15296" t="s">
        <v>5</v>
      </c>
      <c r="J15296">
        <v>10.4</v>
      </c>
      <c r="M15296">
        <v>10.4</v>
      </c>
      <c r="N15296">
        <f t="shared" si="238"/>
        <v>0</v>
      </c>
    </row>
    <row r="15297" spans="1:14" x14ac:dyDescent="0.2">
      <c r="A15297" t="s">
        <v>15350</v>
      </c>
      <c r="B15297" t="s">
        <v>37984</v>
      </c>
      <c r="I15297" t="s">
        <v>5</v>
      </c>
      <c r="J15297">
        <v>11.98</v>
      </c>
      <c r="M15297">
        <v>11.98</v>
      </c>
      <c r="N15297">
        <f t="shared" si="238"/>
        <v>0</v>
      </c>
    </row>
    <row r="15298" spans="1:14" x14ac:dyDescent="0.2">
      <c r="A15298" t="s">
        <v>15351</v>
      </c>
      <c r="B15298" t="s">
        <v>37984</v>
      </c>
      <c r="I15298" t="s">
        <v>5</v>
      </c>
      <c r="J15298">
        <v>10.83</v>
      </c>
      <c r="M15298">
        <v>10.83</v>
      </c>
      <c r="N15298">
        <f t="shared" si="238"/>
        <v>0</v>
      </c>
    </row>
    <row r="15299" spans="1:14" x14ac:dyDescent="0.2">
      <c r="A15299" t="s">
        <v>15352</v>
      </c>
      <c r="B15299" t="s">
        <v>37985</v>
      </c>
      <c r="I15299" t="s">
        <v>5</v>
      </c>
      <c r="J15299">
        <v>12.87</v>
      </c>
      <c r="M15299">
        <v>12.87</v>
      </c>
      <c r="N15299">
        <f t="shared" si="238"/>
        <v>0</v>
      </c>
    </row>
    <row r="15300" spans="1:14" x14ac:dyDescent="0.2">
      <c r="A15300" t="s">
        <v>15353</v>
      </c>
      <c r="B15300" t="s">
        <v>37985</v>
      </c>
      <c r="I15300" t="s">
        <v>5</v>
      </c>
      <c r="J15300">
        <v>11.72</v>
      </c>
      <c r="M15300">
        <v>11.72</v>
      </c>
      <c r="N15300">
        <f t="shared" ref="N15300:N15363" si="239">J15300-M15300</f>
        <v>0</v>
      </c>
    </row>
    <row r="15301" spans="1:14" x14ac:dyDescent="0.2">
      <c r="A15301" t="s">
        <v>15354</v>
      </c>
      <c r="B15301" t="s">
        <v>37986</v>
      </c>
      <c r="I15301" t="s">
        <v>5</v>
      </c>
      <c r="J15301">
        <v>14.26</v>
      </c>
      <c r="M15301">
        <v>14.26</v>
      </c>
      <c r="N15301">
        <f t="shared" si="239"/>
        <v>0</v>
      </c>
    </row>
    <row r="15302" spans="1:14" x14ac:dyDescent="0.2">
      <c r="A15302" t="s">
        <v>15355</v>
      </c>
      <c r="B15302" t="s">
        <v>37986</v>
      </c>
      <c r="I15302" t="s">
        <v>5</v>
      </c>
      <c r="J15302">
        <v>13.11</v>
      </c>
      <c r="M15302">
        <v>13.11</v>
      </c>
      <c r="N15302">
        <f t="shared" si="239"/>
        <v>0</v>
      </c>
    </row>
    <row r="15303" spans="1:14" x14ac:dyDescent="0.2">
      <c r="A15303" t="s">
        <v>15356</v>
      </c>
      <c r="B15303" t="s">
        <v>37987</v>
      </c>
      <c r="I15303" t="s">
        <v>5</v>
      </c>
      <c r="J15303">
        <v>15.5</v>
      </c>
      <c r="M15303">
        <v>15.5</v>
      </c>
      <c r="N15303">
        <f t="shared" si="239"/>
        <v>0</v>
      </c>
    </row>
    <row r="15304" spans="1:14" x14ac:dyDescent="0.2">
      <c r="A15304" t="s">
        <v>15357</v>
      </c>
      <c r="B15304" t="s">
        <v>37987</v>
      </c>
      <c r="I15304" t="s">
        <v>5</v>
      </c>
      <c r="J15304">
        <v>14.35</v>
      </c>
      <c r="M15304">
        <v>14.35</v>
      </c>
      <c r="N15304">
        <f t="shared" si="239"/>
        <v>0</v>
      </c>
    </row>
    <row r="15305" spans="1:14" x14ac:dyDescent="0.2">
      <c r="A15305" t="s">
        <v>15358</v>
      </c>
      <c r="B15305" t="s">
        <v>37988</v>
      </c>
      <c r="I15305" t="s">
        <v>5</v>
      </c>
      <c r="J15305">
        <v>15.56</v>
      </c>
      <c r="M15305">
        <v>15.56</v>
      </c>
      <c r="N15305">
        <f t="shared" si="239"/>
        <v>0</v>
      </c>
    </row>
    <row r="15306" spans="1:14" x14ac:dyDescent="0.2">
      <c r="A15306" t="s">
        <v>15359</v>
      </c>
      <c r="B15306" t="s">
        <v>37988</v>
      </c>
      <c r="I15306" t="s">
        <v>5</v>
      </c>
      <c r="J15306">
        <v>14.41</v>
      </c>
      <c r="M15306">
        <v>14.41</v>
      </c>
      <c r="N15306">
        <f t="shared" si="239"/>
        <v>0</v>
      </c>
    </row>
    <row r="15307" spans="1:14" x14ac:dyDescent="0.2">
      <c r="A15307" t="s">
        <v>15360</v>
      </c>
      <c r="B15307" t="s">
        <v>37989</v>
      </c>
      <c r="I15307" t="s">
        <v>5</v>
      </c>
      <c r="J15307">
        <v>12.34</v>
      </c>
      <c r="M15307">
        <v>12.34</v>
      </c>
      <c r="N15307">
        <f t="shared" si="239"/>
        <v>0</v>
      </c>
    </row>
    <row r="15308" spans="1:14" x14ac:dyDescent="0.2">
      <c r="A15308" t="s">
        <v>15361</v>
      </c>
      <c r="B15308" t="s">
        <v>37989</v>
      </c>
      <c r="I15308" t="s">
        <v>5</v>
      </c>
      <c r="J15308">
        <v>11.19</v>
      </c>
      <c r="M15308">
        <v>11.19</v>
      </c>
      <c r="N15308">
        <f t="shared" si="239"/>
        <v>0</v>
      </c>
    </row>
    <row r="15309" spans="1:14" x14ac:dyDescent="0.2">
      <c r="A15309" t="s">
        <v>15362</v>
      </c>
      <c r="B15309" t="s">
        <v>37990</v>
      </c>
      <c r="I15309" t="s">
        <v>5</v>
      </c>
      <c r="J15309">
        <v>13.34</v>
      </c>
      <c r="M15309">
        <v>13.34</v>
      </c>
      <c r="N15309">
        <f t="shared" si="239"/>
        <v>0</v>
      </c>
    </row>
    <row r="15310" spans="1:14" x14ac:dyDescent="0.2">
      <c r="A15310" t="s">
        <v>15363</v>
      </c>
      <c r="B15310" t="s">
        <v>37990</v>
      </c>
      <c r="I15310" t="s">
        <v>5</v>
      </c>
      <c r="J15310">
        <v>12.19</v>
      </c>
      <c r="M15310">
        <v>12.19</v>
      </c>
      <c r="N15310">
        <f t="shared" si="239"/>
        <v>0</v>
      </c>
    </row>
    <row r="15311" spans="1:14" x14ac:dyDescent="0.2">
      <c r="A15311" t="s">
        <v>15364</v>
      </c>
      <c r="B15311" t="s">
        <v>37991</v>
      </c>
      <c r="I15311" t="s">
        <v>5</v>
      </c>
      <c r="J15311">
        <v>14.42</v>
      </c>
      <c r="M15311">
        <v>14.42</v>
      </c>
      <c r="N15311">
        <f t="shared" si="239"/>
        <v>0</v>
      </c>
    </row>
    <row r="15312" spans="1:14" x14ac:dyDescent="0.2">
      <c r="A15312" t="s">
        <v>15365</v>
      </c>
      <c r="B15312" t="s">
        <v>37991</v>
      </c>
      <c r="I15312" t="s">
        <v>5</v>
      </c>
      <c r="J15312">
        <v>13.27</v>
      </c>
      <c r="M15312">
        <v>13.27</v>
      </c>
      <c r="N15312">
        <f t="shared" si="239"/>
        <v>0</v>
      </c>
    </row>
    <row r="15313" spans="1:14" x14ac:dyDescent="0.2">
      <c r="A15313" t="s">
        <v>15366</v>
      </c>
      <c r="B15313" t="s">
        <v>37992</v>
      </c>
      <c r="I15313" t="s">
        <v>5</v>
      </c>
      <c r="J15313">
        <v>16.22</v>
      </c>
      <c r="M15313">
        <v>16.22</v>
      </c>
      <c r="N15313">
        <f t="shared" si="239"/>
        <v>0</v>
      </c>
    </row>
    <row r="15314" spans="1:14" x14ac:dyDescent="0.2">
      <c r="A15314" t="s">
        <v>15367</v>
      </c>
      <c r="B15314" t="s">
        <v>37992</v>
      </c>
      <c r="I15314" t="s">
        <v>5</v>
      </c>
      <c r="J15314">
        <v>15.07</v>
      </c>
      <c r="M15314">
        <v>15.07</v>
      </c>
      <c r="N15314">
        <f t="shared" si="239"/>
        <v>0</v>
      </c>
    </row>
    <row r="15315" spans="1:14" x14ac:dyDescent="0.2">
      <c r="A15315" t="s">
        <v>15368</v>
      </c>
      <c r="B15315" t="s">
        <v>37993</v>
      </c>
      <c r="I15315" t="s">
        <v>5</v>
      </c>
      <c r="J15315">
        <v>18.27</v>
      </c>
      <c r="M15315">
        <v>18.27</v>
      </c>
      <c r="N15315">
        <f t="shared" si="239"/>
        <v>0</v>
      </c>
    </row>
    <row r="15316" spans="1:14" x14ac:dyDescent="0.2">
      <c r="A15316" t="s">
        <v>15369</v>
      </c>
      <c r="B15316" t="s">
        <v>37993</v>
      </c>
      <c r="I15316" t="s">
        <v>5</v>
      </c>
      <c r="J15316">
        <v>17.12</v>
      </c>
      <c r="M15316">
        <v>17.12</v>
      </c>
      <c r="N15316">
        <f t="shared" si="239"/>
        <v>0</v>
      </c>
    </row>
    <row r="15317" spans="1:14" x14ac:dyDescent="0.2">
      <c r="A15317" t="s">
        <v>15370</v>
      </c>
      <c r="B15317" t="s">
        <v>37994</v>
      </c>
      <c r="I15317" t="s">
        <v>5</v>
      </c>
      <c r="J15317">
        <v>13.92</v>
      </c>
      <c r="M15317">
        <v>13.92</v>
      </c>
      <c r="N15317">
        <f t="shared" si="239"/>
        <v>0</v>
      </c>
    </row>
    <row r="15318" spans="1:14" x14ac:dyDescent="0.2">
      <c r="A15318" t="s">
        <v>15371</v>
      </c>
      <c r="B15318" t="s">
        <v>37994</v>
      </c>
      <c r="I15318" t="s">
        <v>5</v>
      </c>
      <c r="J15318">
        <v>12.77</v>
      </c>
      <c r="M15318">
        <v>12.77</v>
      </c>
      <c r="N15318">
        <f t="shared" si="239"/>
        <v>0</v>
      </c>
    </row>
    <row r="15319" spans="1:14" x14ac:dyDescent="0.2">
      <c r="A15319" t="s">
        <v>15372</v>
      </c>
      <c r="B15319" t="s">
        <v>37995</v>
      </c>
      <c r="I15319" t="s">
        <v>5</v>
      </c>
      <c r="J15319">
        <v>14.75</v>
      </c>
      <c r="M15319">
        <v>14.75</v>
      </c>
      <c r="N15319">
        <f t="shared" si="239"/>
        <v>0</v>
      </c>
    </row>
    <row r="15320" spans="1:14" x14ac:dyDescent="0.2">
      <c r="A15320" t="s">
        <v>15373</v>
      </c>
      <c r="B15320" t="s">
        <v>37995</v>
      </c>
      <c r="I15320" t="s">
        <v>5</v>
      </c>
      <c r="J15320">
        <v>13.6</v>
      </c>
      <c r="M15320">
        <v>13.6</v>
      </c>
      <c r="N15320">
        <f t="shared" si="239"/>
        <v>0</v>
      </c>
    </row>
    <row r="15321" spans="1:14" x14ac:dyDescent="0.2">
      <c r="A15321" t="s">
        <v>15374</v>
      </c>
      <c r="B15321" t="s">
        <v>37996</v>
      </c>
      <c r="I15321" t="s">
        <v>5</v>
      </c>
      <c r="J15321">
        <v>15.58</v>
      </c>
      <c r="M15321">
        <v>15.58</v>
      </c>
      <c r="N15321">
        <f t="shared" si="239"/>
        <v>0</v>
      </c>
    </row>
    <row r="15322" spans="1:14" x14ac:dyDescent="0.2">
      <c r="A15322" t="s">
        <v>15375</v>
      </c>
      <c r="B15322" t="s">
        <v>37996</v>
      </c>
      <c r="I15322" t="s">
        <v>5</v>
      </c>
      <c r="J15322">
        <v>14.43</v>
      </c>
      <c r="M15322">
        <v>14.43</v>
      </c>
      <c r="N15322">
        <f t="shared" si="239"/>
        <v>0</v>
      </c>
    </row>
    <row r="15323" spans="1:14" x14ac:dyDescent="0.2">
      <c r="A15323" t="s">
        <v>15376</v>
      </c>
      <c r="B15323" t="s">
        <v>37997</v>
      </c>
      <c r="I15323" t="s">
        <v>5</v>
      </c>
      <c r="J15323">
        <v>18.559999999999999</v>
      </c>
      <c r="M15323">
        <v>18.559999999999999</v>
      </c>
      <c r="N15323">
        <f t="shared" si="239"/>
        <v>0</v>
      </c>
    </row>
    <row r="15324" spans="1:14" x14ac:dyDescent="0.2">
      <c r="A15324" t="s">
        <v>15377</v>
      </c>
      <c r="B15324" t="s">
        <v>37997</v>
      </c>
      <c r="I15324" t="s">
        <v>5</v>
      </c>
      <c r="J15324">
        <v>17.41</v>
      </c>
      <c r="M15324">
        <v>17.41</v>
      </c>
      <c r="N15324">
        <f t="shared" si="239"/>
        <v>0</v>
      </c>
    </row>
    <row r="15325" spans="1:14" x14ac:dyDescent="0.2">
      <c r="A15325" t="s">
        <v>15378</v>
      </c>
      <c r="B15325" t="s">
        <v>37998</v>
      </c>
      <c r="I15325" t="s">
        <v>5</v>
      </c>
      <c r="J15325">
        <v>20.21</v>
      </c>
      <c r="M15325">
        <v>20.21</v>
      </c>
      <c r="N15325">
        <f t="shared" si="239"/>
        <v>0</v>
      </c>
    </row>
    <row r="15326" spans="1:14" x14ac:dyDescent="0.2">
      <c r="A15326" t="s">
        <v>15379</v>
      </c>
      <c r="B15326" t="s">
        <v>37998</v>
      </c>
      <c r="I15326" t="s">
        <v>5</v>
      </c>
      <c r="J15326">
        <v>19.059999999999999</v>
      </c>
      <c r="M15326">
        <v>19.059999999999999</v>
      </c>
      <c r="N15326">
        <f t="shared" si="239"/>
        <v>0</v>
      </c>
    </row>
    <row r="15327" spans="1:14" x14ac:dyDescent="0.2">
      <c r="A15327" t="s">
        <v>15380</v>
      </c>
      <c r="B15327" t="s">
        <v>37999</v>
      </c>
      <c r="I15327" t="s">
        <v>5</v>
      </c>
      <c r="J15327">
        <v>10.27</v>
      </c>
      <c r="M15327">
        <v>10.27</v>
      </c>
      <c r="N15327">
        <f t="shared" si="239"/>
        <v>0</v>
      </c>
    </row>
    <row r="15328" spans="1:14" x14ac:dyDescent="0.2">
      <c r="A15328" t="s">
        <v>15381</v>
      </c>
      <c r="B15328" t="s">
        <v>37999</v>
      </c>
      <c r="I15328" t="s">
        <v>5</v>
      </c>
      <c r="J15328">
        <v>9.1199999999999992</v>
      </c>
      <c r="M15328">
        <v>9.1199999999999992</v>
      </c>
      <c r="N15328">
        <f t="shared" si="239"/>
        <v>0</v>
      </c>
    </row>
    <row r="15329" spans="1:14" x14ac:dyDescent="0.2">
      <c r="A15329" t="s">
        <v>15382</v>
      </c>
      <c r="B15329" t="s">
        <v>38000</v>
      </c>
      <c r="I15329" t="s">
        <v>5</v>
      </c>
      <c r="J15329">
        <v>13.97</v>
      </c>
      <c r="M15329">
        <v>13.97</v>
      </c>
      <c r="N15329">
        <f t="shared" si="239"/>
        <v>0</v>
      </c>
    </row>
    <row r="15330" spans="1:14" x14ac:dyDescent="0.2">
      <c r="A15330" t="s">
        <v>15383</v>
      </c>
      <c r="B15330" t="s">
        <v>38000</v>
      </c>
      <c r="I15330" t="s">
        <v>5</v>
      </c>
      <c r="J15330">
        <v>12.82</v>
      </c>
      <c r="M15330">
        <v>12.82</v>
      </c>
      <c r="N15330">
        <f t="shared" si="239"/>
        <v>0</v>
      </c>
    </row>
    <row r="15331" spans="1:14" x14ac:dyDescent="0.2">
      <c r="A15331" t="s">
        <v>15384</v>
      </c>
      <c r="B15331" t="s">
        <v>38001</v>
      </c>
      <c r="I15331" t="s">
        <v>5</v>
      </c>
      <c r="J15331">
        <v>14.99</v>
      </c>
      <c r="M15331">
        <v>14.99</v>
      </c>
      <c r="N15331">
        <f t="shared" si="239"/>
        <v>0</v>
      </c>
    </row>
    <row r="15332" spans="1:14" x14ac:dyDescent="0.2">
      <c r="A15332" t="s">
        <v>15385</v>
      </c>
      <c r="B15332" t="s">
        <v>38001</v>
      </c>
      <c r="I15332" t="s">
        <v>5</v>
      </c>
      <c r="J15332">
        <v>13.84</v>
      </c>
      <c r="M15332">
        <v>13.84</v>
      </c>
      <c r="N15332">
        <f t="shared" si="239"/>
        <v>0</v>
      </c>
    </row>
    <row r="15333" spans="1:14" x14ac:dyDescent="0.2">
      <c r="A15333" t="s">
        <v>15386</v>
      </c>
      <c r="B15333" t="s">
        <v>38002</v>
      </c>
      <c r="I15333" t="s">
        <v>5</v>
      </c>
      <c r="J15333">
        <v>15.91</v>
      </c>
      <c r="M15333">
        <v>15.91</v>
      </c>
      <c r="N15333">
        <f t="shared" si="239"/>
        <v>0</v>
      </c>
    </row>
    <row r="15334" spans="1:14" x14ac:dyDescent="0.2">
      <c r="A15334" t="s">
        <v>15387</v>
      </c>
      <c r="B15334" t="s">
        <v>38002</v>
      </c>
      <c r="I15334" t="s">
        <v>5</v>
      </c>
      <c r="J15334">
        <v>14.76</v>
      </c>
      <c r="M15334">
        <v>14.76</v>
      </c>
      <c r="N15334">
        <f t="shared" si="239"/>
        <v>0</v>
      </c>
    </row>
    <row r="15335" spans="1:14" x14ac:dyDescent="0.2">
      <c r="A15335" t="s">
        <v>15388</v>
      </c>
      <c r="B15335" t="s">
        <v>38003</v>
      </c>
      <c r="I15335" t="s">
        <v>5</v>
      </c>
      <c r="J15335">
        <v>18.329999999999998</v>
      </c>
      <c r="M15335">
        <v>18.329999999999998</v>
      </c>
      <c r="N15335">
        <f t="shared" si="239"/>
        <v>0</v>
      </c>
    </row>
    <row r="15336" spans="1:14" x14ac:dyDescent="0.2">
      <c r="A15336" t="s">
        <v>15389</v>
      </c>
      <c r="B15336" t="s">
        <v>38003</v>
      </c>
      <c r="I15336" t="s">
        <v>5</v>
      </c>
      <c r="J15336">
        <v>17.18</v>
      </c>
      <c r="M15336">
        <v>17.18</v>
      </c>
      <c r="N15336">
        <f t="shared" si="239"/>
        <v>0</v>
      </c>
    </row>
    <row r="15337" spans="1:14" x14ac:dyDescent="0.2">
      <c r="A15337" t="s">
        <v>15390</v>
      </c>
      <c r="B15337" t="s">
        <v>38004</v>
      </c>
      <c r="I15337" t="s">
        <v>5</v>
      </c>
      <c r="J15337">
        <v>20.62</v>
      </c>
      <c r="M15337">
        <v>20.62</v>
      </c>
      <c r="N15337">
        <f t="shared" si="239"/>
        <v>0</v>
      </c>
    </row>
    <row r="15338" spans="1:14" x14ac:dyDescent="0.2">
      <c r="A15338" t="s">
        <v>15391</v>
      </c>
      <c r="B15338" t="s">
        <v>38004</v>
      </c>
      <c r="I15338" t="s">
        <v>5</v>
      </c>
      <c r="J15338">
        <v>19.47</v>
      </c>
      <c r="M15338">
        <v>19.47</v>
      </c>
      <c r="N15338">
        <f t="shared" si="239"/>
        <v>0</v>
      </c>
    </row>
    <row r="15339" spans="1:14" x14ac:dyDescent="0.2">
      <c r="A15339" t="s">
        <v>15392</v>
      </c>
      <c r="B15339" t="s">
        <v>38005</v>
      </c>
      <c r="I15339" t="s">
        <v>5</v>
      </c>
      <c r="J15339">
        <v>16.53</v>
      </c>
      <c r="M15339">
        <v>16.53</v>
      </c>
      <c r="N15339">
        <f t="shared" si="239"/>
        <v>0</v>
      </c>
    </row>
    <row r="15340" spans="1:14" x14ac:dyDescent="0.2">
      <c r="A15340" t="s">
        <v>15393</v>
      </c>
      <c r="B15340" t="s">
        <v>38005</v>
      </c>
      <c r="I15340" t="s">
        <v>5</v>
      </c>
      <c r="J15340">
        <v>15.38</v>
      </c>
      <c r="M15340">
        <v>15.38</v>
      </c>
      <c r="N15340">
        <f t="shared" si="239"/>
        <v>0</v>
      </c>
    </row>
    <row r="15341" spans="1:14" x14ac:dyDescent="0.2">
      <c r="A15341" t="s">
        <v>15394</v>
      </c>
      <c r="B15341" t="s">
        <v>38006</v>
      </c>
      <c r="I15341" t="s">
        <v>5</v>
      </c>
      <c r="J15341">
        <v>18.07</v>
      </c>
      <c r="M15341">
        <v>18.07</v>
      </c>
      <c r="N15341">
        <f t="shared" si="239"/>
        <v>0</v>
      </c>
    </row>
    <row r="15342" spans="1:14" x14ac:dyDescent="0.2">
      <c r="A15342" t="s">
        <v>15395</v>
      </c>
      <c r="B15342" t="s">
        <v>38006</v>
      </c>
      <c r="I15342" t="s">
        <v>5</v>
      </c>
      <c r="J15342">
        <v>16.920000000000002</v>
      </c>
      <c r="M15342">
        <v>16.920000000000002</v>
      </c>
      <c r="N15342">
        <f t="shared" si="239"/>
        <v>0</v>
      </c>
    </row>
    <row r="15343" spans="1:14" x14ac:dyDescent="0.2">
      <c r="A15343" t="s">
        <v>15396</v>
      </c>
      <c r="B15343" t="s">
        <v>38007</v>
      </c>
      <c r="I15343" t="s">
        <v>5</v>
      </c>
      <c r="J15343">
        <v>19.62</v>
      </c>
      <c r="M15343">
        <v>19.62</v>
      </c>
      <c r="N15343">
        <f t="shared" si="239"/>
        <v>0</v>
      </c>
    </row>
    <row r="15344" spans="1:14" x14ac:dyDescent="0.2">
      <c r="A15344" t="s">
        <v>15397</v>
      </c>
      <c r="B15344" t="s">
        <v>38007</v>
      </c>
      <c r="I15344" t="s">
        <v>5</v>
      </c>
      <c r="J15344">
        <v>18.47</v>
      </c>
      <c r="M15344">
        <v>18.47</v>
      </c>
      <c r="N15344">
        <f t="shared" si="239"/>
        <v>0</v>
      </c>
    </row>
    <row r="15345" spans="1:14" x14ac:dyDescent="0.2">
      <c r="A15345" t="s">
        <v>15398</v>
      </c>
      <c r="B15345" t="s">
        <v>38008</v>
      </c>
      <c r="I15345" t="s">
        <v>5</v>
      </c>
      <c r="J15345">
        <v>22.39</v>
      </c>
      <c r="M15345">
        <v>22.39</v>
      </c>
      <c r="N15345">
        <f t="shared" si="239"/>
        <v>0</v>
      </c>
    </row>
    <row r="15346" spans="1:14" x14ac:dyDescent="0.2">
      <c r="A15346" t="s">
        <v>15399</v>
      </c>
      <c r="B15346" t="s">
        <v>38008</v>
      </c>
      <c r="I15346" t="s">
        <v>5</v>
      </c>
      <c r="J15346">
        <v>21.24</v>
      </c>
      <c r="M15346">
        <v>21.24</v>
      </c>
      <c r="N15346">
        <f t="shared" si="239"/>
        <v>0</v>
      </c>
    </row>
    <row r="15347" spans="1:14" x14ac:dyDescent="0.2">
      <c r="A15347" t="s">
        <v>15400</v>
      </c>
      <c r="B15347" t="s">
        <v>38009</v>
      </c>
      <c r="I15347" t="s">
        <v>5</v>
      </c>
      <c r="J15347">
        <v>25.23</v>
      </c>
      <c r="M15347">
        <v>25.23</v>
      </c>
      <c r="N15347">
        <f t="shared" si="239"/>
        <v>0</v>
      </c>
    </row>
    <row r="15348" spans="1:14" x14ac:dyDescent="0.2">
      <c r="A15348" t="s">
        <v>15401</v>
      </c>
      <c r="B15348" t="s">
        <v>38009</v>
      </c>
      <c r="I15348" t="s">
        <v>5</v>
      </c>
      <c r="J15348">
        <v>24.08</v>
      </c>
      <c r="M15348">
        <v>24.08</v>
      </c>
      <c r="N15348">
        <f t="shared" si="239"/>
        <v>0</v>
      </c>
    </row>
    <row r="15349" spans="1:14" x14ac:dyDescent="0.2">
      <c r="A15349" t="s">
        <v>15402</v>
      </c>
      <c r="B15349" t="s">
        <v>38010</v>
      </c>
      <c r="I15349" t="s">
        <v>5</v>
      </c>
      <c r="J15349">
        <v>16.78</v>
      </c>
      <c r="M15349">
        <v>16.78</v>
      </c>
      <c r="N15349">
        <f t="shared" si="239"/>
        <v>0</v>
      </c>
    </row>
    <row r="15350" spans="1:14" x14ac:dyDescent="0.2">
      <c r="A15350" t="s">
        <v>15403</v>
      </c>
      <c r="B15350" t="s">
        <v>38010</v>
      </c>
      <c r="I15350" t="s">
        <v>5</v>
      </c>
      <c r="J15350">
        <v>15.63</v>
      </c>
      <c r="M15350">
        <v>15.63</v>
      </c>
      <c r="N15350">
        <f t="shared" si="239"/>
        <v>0</v>
      </c>
    </row>
    <row r="15351" spans="1:14" x14ac:dyDescent="0.2">
      <c r="A15351" t="s">
        <v>15404</v>
      </c>
      <c r="B15351" t="s">
        <v>38011</v>
      </c>
      <c r="I15351" t="s">
        <v>5</v>
      </c>
      <c r="J15351">
        <v>15.91</v>
      </c>
      <c r="M15351">
        <v>15.91</v>
      </c>
      <c r="N15351">
        <f t="shared" si="239"/>
        <v>0</v>
      </c>
    </row>
    <row r="15352" spans="1:14" x14ac:dyDescent="0.2">
      <c r="A15352" t="s">
        <v>15405</v>
      </c>
      <c r="B15352" t="s">
        <v>38011</v>
      </c>
      <c r="I15352" t="s">
        <v>5</v>
      </c>
      <c r="J15352">
        <v>14.76</v>
      </c>
      <c r="M15352">
        <v>14.76</v>
      </c>
      <c r="N15352">
        <f t="shared" si="239"/>
        <v>0</v>
      </c>
    </row>
    <row r="15353" spans="1:14" x14ac:dyDescent="0.2">
      <c r="A15353" t="s">
        <v>15406</v>
      </c>
      <c r="B15353" t="s">
        <v>38012</v>
      </c>
      <c r="I15353" t="s">
        <v>5</v>
      </c>
      <c r="J15353">
        <v>16.36</v>
      </c>
      <c r="M15353">
        <v>16.36</v>
      </c>
      <c r="N15353">
        <f t="shared" si="239"/>
        <v>0</v>
      </c>
    </row>
    <row r="15354" spans="1:14" x14ac:dyDescent="0.2">
      <c r="A15354" t="s">
        <v>15407</v>
      </c>
      <c r="B15354" t="s">
        <v>38012</v>
      </c>
      <c r="I15354" t="s">
        <v>5</v>
      </c>
      <c r="J15354">
        <v>15.21</v>
      </c>
      <c r="M15354">
        <v>15.21</v>
      </c>
      <c r="N15354">
        <f t="shared" si="239"/>
        <v>0</v>
      </c>
    </row>
    <row r="15355" spans="1:14" x14ac:dyDescent="0.2">
      <c r="A15355" t="s">
        <v>15408</v>
      </c>
      <c r="B15355" t="s">
        <v>38013</v>
      </c>
      <c r="I15355" t="s">
        <v>5</v>
      </c>
      <c r="J15355">
        <v>20.190000000000001</v>
      </c>
      <c r="M15355">
        <v>20.190000000000001</v>
      </c>
      <c r="N15355">
        <f t="shared" si="239"/>
        <v>0</v>
      </c>
    </row>
    <row r="15356" spans="1:14" x14ac:dyDescent="0.2">
      <c r="A15356" t="s">
        <v>15409</v>
      </c>
      <c r="B15356" t="s">
        <v>38013</v>
      </c>
      <c r="I15356" t="s">
        <v>5</v>
      </c>
      <c r="J15356">
        <v>19.04</v>
      </c>
      <c r="M15356">
        <v>19.04</v>
      </c>
      <c r="N15356">
        <f t="shared" si="239"/>
        <v>0</v>
      </c>
    </row>
    <row r="15357" spans="1:14" x14ac:dyDescent="0.2">
      <c r="A15357" t="s">
        <v>15410</v>
      </c>
      <c r="B15357" t="s">
        <v>38014</v>
      </c>
      <c r="I15357" t="s">
        <v>5</v>
      </c>
      <c r="J15357">
        <v>26.52</v>
      </c>
      <c r="M15357">
        <v>26.52</v>
      </c>
      <c r="N15357">
        <f t="shared" si="239"/>
        <v>0</v>
      </c>
    </row>
    <row r="15358" spans="1:14" x14ac:dyDescent="0.2">
      <c r="A15358" t="s">
        <v>15411</v>
      </c>
      <c r="B15358" t="s">
        <v>38014</v>
      </c>
      <c r="I15358" t="s">
        <v>5</v>
      </c>
      <c r="J15358">
        <v>25.37</v>
      </c>
      <c r="M15358">
        <v>25.37</v>
      </c>
      <c r="N15358">
        <f t="shared" si="239"/>
        <v>0</v>
      </c>
    </row>
    <row r="15359" spans="1:14" x14ac:dyDescent="0.2">
      <c r="A15359" t="s">
        <v>15412</v>
      </c>
      <c r="B15359" t="s">
        <v>38015</v>
      </c>
      <c r="I15359" t="s">
        <v>5</v>
      </c>
      <c r="J15359">
        <v>10.85</v>
      </c>
      <c r="M15359">
        <v>10.85</v>
      </c>
      <c r="N15359">
        <f t="shared" si="239"/>
        <v>0</v>
      </c>
    </row>
    <row r="15360" spans="1:14" x14ac:dyDescent="0.2">
      <c r="A15360" t="s">
        <v>15413</v>
      </c>
      <c r="B15360" t="s">
        <v>38015</v>
      </c>
      <c r="I15360" t="s">
        <v>5</v>
      </c>
      <c r="J15360">
        <v>9.6999999999999993</v>
      </c>
      <c r="M15360">
        <v>9.6999999999999993</v>
      </c>
      <c r="N15360">
        <f t="shared" si="239"/>
        <v>0</v>
      </c>
    </row>
    <row r="15361" spans="1:14" x14ac:dyDescent="0.2">
      <c r="A15361" t="s">
        <v>15414</v>
      </c>
      <c r="B15361" t="s">
        <v>38016</v>
      </c>
      <c r="I15361" t="s">
        <v>5</v>
      </c>
      <c r="J15361">
        <v>10.65</v>
      </c>
      <c r="M15361">
        <v>10.65</v>
      </c>
      <c r="N15361">
        <f t="shared" si="239"/>
        <v>0</v>
      </c>
    </row>
    <row r="15362" spans="1:14" x14ac:dyDescent="0.2">
      <c r="A15362" t="s">
        <v>15415</v>
      </c>
      <c r="B15362" t="s">
        <v>38016</v>
      </c>
      <c r="I15362" t="s">
        <v>5</v>
      </c>
      <c r="J15362">
        <v>9.5</v>
      </c>
      <c r="M15362">
        <v>9.5</v>
      </c>
      <c r="N15362">
        <f t="shared" si="239"/>
        <v>0</v>
      </c>
    </row>
    <row r="15363" spans="1:14" x14ac:dyDescent="0.2">
      <c r="A15363" t="s">
        <v>15416</v>
      </c>
      <c r="B15363" t="s">
        <v>38017</v>
      </c>
      <c r="I15363" t="s">
        <v>5</v>
      </c>
      <c r="J15363">
        <v>13.02</v>
      </c>
      <c r="M15363">
        <v>13.02</v>
      </c>
      <c r="N15363">
        <f t="shared" si="239"/>
        <v>0</v>
      </c>
    </row>
    <row r="15364" spans="1:14" x14ac:dyDescent="0.2">
      <c r="A15364" t="s">
        <v>15417</v>
      </c>
      <c r="B15364" t="s">
        <v>38017</v>
      </c>
      <c r="I15364" t="s">
        <v>5</v>
      </c>
      <c r="J15364">
        <v>11.87</v>
      </c>
      <c r="M15364">
        <v>11.87</v>
      </c>
      <c r="N15364">
        <f t="shared" ref="N15364:N15427" si="240">J15364-M15364</f>
        <v>0</v>
      </c>
    </row>
    <row r="15365" spans="1:14" x14ac:dyDescent="0.2">
      <c r="A15365" t="s">
        <v>15418</v>
      </c>
      <c r="B15365" t="s">
        <v>38018</v>
      </c>
      <c r="I15365" t="s">
        <v>5</v>
      </c>
      <c r="J15365">
        <v>14</v>
      </c>
      <c r="M15365">
        <v>14</v>
      </c>
      <c r="N15365">
        <f t="shared" si="240"/>
        <v>0</v>
      </c>
    </row>
    <row r="15366" spans="1:14" x14ac:dyDescent="0.2">
      <c r="A15366" t="s">
        <v>15419</v>
      </c>
      <c r="B15366" t="s">
        <v>38018</v>
      </c>
      <c r="I15366" t="s">
        <v>5</v>
      </c>
      <c r="J15366">
        <v>12.85</v>
      </c>
      <c r="M15366">
        <v>12.85</v>
      </c>
      <c r="N15366">
        <f t="shared" si="240"/>
        <v>0</v>
      </c>
    </row>
    <row r="15367" spans="1:14" x14ac:dyDescent="0.2">
      <c r="A15367" t="s">
        <v>15420</v>
      </c>
      <c r="B15367" t="s">
        <v>38019</v>
      </c>
      <c r="I15367" t="s">
        <v>5</v>
      </c>
      <c r="J15367">
        <v>17.600000000000001</v>
      </c>
      <c r="M15367">
        <v>17.600000000000001</v>
      </c>
      <c r="N15367">
        <f t="shared" si="240"/>
        <v>0</v>
      </c>
    </row>
    <row r="15368" spans="1:14" x14ac:dyDescent="0.2">
      <c r="A15368" t="s">
        <v>15421</v>
      </c>
      <c r="B15368" t="s">
        <v>38019</v>
      </c>
      <c r="I15368" t="s">
        <v>5</v>
      </c>
      <c r="J15368">
        <v>16.45</v>
      </c>
      <c r="M15368">
        <v>16.45</v>
      </c>
      <c r="N15368">
        <f t="shared" si="240"/>
        <v>0</v>
      </c>
    </row>
    <row r="15369" spans="1:14" x14ac:dyDescent="0.2">
      <c r="A15369" t="s">
        <v>15422</v>
      </c>
      <c r="B15369" t="s">
        <v>38020</v>
      </c>
      <c r="I15369" t="s">
        <v>5</v>
      </c>
      <c r="J15369">
        <v>20.14</v>
      </c>
      <c r="M15369">
        <v>20.14</v>
      </c>
      <c r="N15369">
        <f t="shared" si="240"/>
        <v>0</v>
      </c>
    </row>
    <row r="15370" spans="1:14" x14ac:dyDescent="0.2">
      <c r="A15370" t="s">
        <v>15423</v>
      </c>
      <c r="B15370" t="s">
        <v>38020</v>
      </c>
      <c r="I15370" t="s">
        <v>5</v>
      </c>
      <c r="J15370">
        <v>18.989999999999998</v>
      </c>
      <c r="M15370">
        <v>18.989999999999998</v>
      </c>
      <c r="N15370">
        <f t="shared" si="240"/>
        <v>0</v>
      </c>
    </row>
    <row r="15371" spans="1:14" x14ac:dyDescent="0.2">
      <c r="A15371" t="s">
        <v>15424</v>
      </c>
      <c r="B15371" t="s">
        <v>38021</v>
      </c>
      <c r="I15371" t="s">
        <v>5</v>
      </c>
      <c r="J15371">
        <v>12.42</v>
      </c>
      <c r="M15371">
        <v>12.42</v>
      </c>
      <c r="N15371">
        <f t="shared" si="240"/>
        <v>0</v>
      </c>
    </row>
    <row r="15372" spans="1:14" x14ac:dyDescent="0.2">
      <c r="A15372" t="s">
        <v>15425</v>
      </c>
      <c r="B15372" t="s">
        <v>38021</v>
      </c>
      <c r="I15372" t="s">
        <v>5</v>
      </c>
      <c r="J15372">
        <v>11.27</v>
      </c>
      <c r="M15372">
        <v>11.27</v>
      </c>
      <c r="N15372">
        <f t="shared" si="240"/>
        <v>0</v>
      </c>
    </row>
    <row r="15373" spans="1:14" x14ac:dyDescent="0.2">
      <c r="A15373" t="s">
        <v>15426</v>
      </c>
      <c r="B15373" t="s">
        <v>38022</v>
      </c>
      <c r="I15373" t="s">
        <v>5</v>
      </c>
      <c r="J15373">
        <v>13.55</v>
      </c>
      <c r="M15373">
        <v>13.55</v>
      </c>
      <c r="N15373">
        <f t="shared" si="240"/>
        <v>0</v>
      </c>
    </row>
    <row r="15374" spans="1:14" x14ac:dyDescent="0.2">
      <c r="A15374" t="s">
        <v>15427</v>
      </c>
      <c r="B15374" t="s">
        <v>38022</v>
      </c>
      <c r="I15374" t="s">
        <v>5</v>
      </c>
      <c r="J15374">
        <v>12.4</v>
      </c>
      <c r="M15374">
        <v>12.4</v>
      </c>
      <c r="N15374">
        <f t="shared" si="240"/>
        <v>0</v>
      </c>
    </row>
    <row r="15375" spans="1:14" x14ac:dyDescent="0.2">
      <c r="A15375" t="s">
        <v>15428</v>
      </c>
      <c r="B15375" t="s">
        <v>38023</v>
      </c>
      <c r="I15375" t="s">
        <v>5</v>
      </c>
      <c r="J15375">
        <v>15.77</v>
      </c>
      <c r="M15375">
        <v>15.77</v>
      </c>
      <c r="N15375">
        <f t="shared" si="240"/>
        <v>0</v>
      </c>
    </row>
    <row r="15376" spans="1:14" x14ac:dyDescent="0.2">
      <c r="A15376" t="s">
        <v>15429</v>
      </c>
      <c r="B15376" t="s">
        <v>38023</v>
      </c>
      <c r="I15376" t="s">
        <v>5</v>
      </c>
      <c r="J15376">
        <v>14.62</v>
      </c>
      <c r="M15376">
        <v>14.62</v>
      </c>
      <c r="N15376">
        <f t="shared" si="240"/>
        <v>0</v>
      </c>
    </row>
    <row r="15377" spans="1:14" x14ac:dyDescent="0.2">
      <c r="A15377" t="s">
        <v>15430</v>
      </c>
      <c r="B15377" t="s">
        <v>38024</v>
      </c>
      <c r="I15377" t="s">
        <v>5</v>
      </c>
      <c r="J15377">
        <v>18.350000000000001</v>
      </c>
      <c r="M15377">
        <v>18.350000000000001</v>
      </c>
      <c r="N15377">
        <f t="shared" si="240"/>
        <v>0</v>
      </c>
    </row>
    <row r="15378" spans="1:14" x14ac:dyDescent="0.2">
      <c r="A15378" t="s">
        <v>15431</v>
      </c>
      <c r="B15378" t="s">
        <v>38024</v>
      </c>
      <c r="I15378" t="s">
        <v>5</v>
      </c>
      <c r="J15378">
        <v>17.2</v>
      </c>
      <c r="M15378">
        <v>17.2</v>
      </c>
      <c r="N15378">
        <f t="shared" si="240"/>
        <v>0</v>
      </c>
    </row>
    <row r="15379" spans="1:14" x14ac:dyDescent="0.2">
      <c r="A15379" t="s">
        <v>15432</v>
      </c>
      <c r="B15379" t="s">
        <v>38025</v>
      </c>
      <c r="I15379" t="s">
        <v>5</v>
      </c>
      <c r="J15379">
        <v>20.9</v>
      </c>
      <c r="M15379">
        <v>20.9</v>
      </c>
      <c r="N15379">
        <f t="shared" si="240"/>
        <v>0</v>
      </c>
    </row>
    <row r="15380" spans="1:14" x14ac:dyDescent="0.2">
      <c r="A15380" t="s">
        <v>15433</v>
      </c>
      <c r="B15380" t="s">
        <v>38025</v>
      </c>
      <c r="I15380" t="s">
        <v>5</v>
      </c>
      <c r="J15380">
        <v>19.75</v>
      </c>
      <c r="M15380">
        <v>19.75</v>
      </c>
      <c r="N15380">
        <f t="shared" si="240"/>
        <v>0</v>
      </c>
    </row>
    <row r="15381" spans="1:14" x14ac:dyDescent="0.2">
      <c r="A15381" t="s">
        <v>15434</v>
      </c>
      <c r="B15381" t="s">
        <v>38026</v>
      </c>
      <c r="I15381" t="s">
        <v>5</v>
      </c>
      <c r="J15381">
        <v>12.81</v>
      </c>
      <c r="M15381">
        <v>12.81</v>
      </c>
      <c r="N15381">
        <f t="shared" si="240"/>
        <v>0</v>
      </c>
    </row>
    <row r="15382" spans="1:14" x14ac:dyDescent="0.2">
      <c r="A15382" t="s">
        <v>15435</v>
      </c>
      <c r="B15382" t="s">
        <v>38026</v>
      </c>
      <c r="I15382" t="s">
        <v>5</v>
      </c>
      <c r="J15382">
        <v>11.66</v>
      </c>
      <c r="M15382">
        <v>11.66</v>
      </c>
      <c r="N15382">
        <f t="shared" si="240"/>
        <v>0</v>
      </c>
    </row>
    <row r="15383" spans="1:14" x14ac:dyDescent="0.2">
      <c r="A15383" t="s">
        <v>15436</v>
      </c>
      <c r="B15383" t="s">
        <v>38027</v>
      </c>
      <c r="I15383" t="s">
        <v>5</v>
      </c>
      <c r="J15383">
        <v>15.05</v>
      </c>
      <c r="M15383">
        <v>15.05</v>
      </c>
      <c r="N15383">
        <f t="shared" si="240"/>
        <v>0</v>
      </c>
    </row>
    <row r="15384" spans="1:14" x14ac:dyDescent="0.2">
      <c r="A15384" t="s">
        <v>15437</v>
      </c>
      <c r="B15384" t="s">
        <v>38027</v>
      </c>
      <c r="I15384" t="s">
        <v>5</v>
      </c>
      <c r="J15384">
        <v>13.9</v>
      </c>
      <c r="M15384">
        <v>13.9</v>
      </c>
      <c r="N15384">
        <f t="shared" si="240"/>
        <v>0</v>
      </c>
    </row>
    <row r="15385" spans="1:14" x14ac:dyDescent="0.2">
      <c r="A15385" t="s">
        <v>15438</v>
      </c>
      <c r="B15385" t="s">
        <v>38028</v>
      </c>
      <c r="I15385" t="s">
        <v>5</v>
      </c>
      <c r="J15385">
        <v>14.74</v>
      </c>
      <c r="M15385">
        <v>14.74</v>
      </c>
      <c r="N15385">
        <f t="shared" si="240"/>
        <v>0</v>
      </c>
    </row>
    <row r="15386" spans="1:14" x14ac:dyDescent="0.2">
      <c r="A15386" t="s">
        <v>15439</v>
      </c>
      <c r="B15386" t="s">
        <v>38028</v>
      </c>
      <c r="I15386" t="s">
        <v>5</v>
      </c>
      <c r="J15386">
        <v>13.59</v>
      </c>
      <c r="M15386">
        <v>13.59</v>
      </c>
      <c r="N15386">
        <f t="shared" si="240"/>
        <v>0</v>
      </c>
    </row>
    <row r="15387" spans="1:14" x14ac:dyDescent="0.2">
      <c r="A15387" t="s">
        <v>15440</v>
      </c>
      <c r="B15387" t="s">
        <v>38029</v>
      </c>
      <c r="I15387" t="s">
        <v>5</v>
      </c>
      <c r="J15387">
        <v>16.829999999999998</v>
      </c>
      <c r="M15387">
        <v>16.829999999999998</v>
      </c>
      <c r="N15387">
        <f t="shared" si="240"/>
        <v>0</v>
      </c>
    </row>
    <row r="15388" spans="1:14" x14ac:dyDescent="0.2">
      <c r="A15388" t="s">
        <v>15441</v>
      </c>
      <c r="B15388" t="s">
        <v>38029</v>
      </c>
      <c r="I15388" t="s">
        <v>5</v>
      </c>
      <c r="J15388">
        <v>15.68</v>
      </c>
      <c r="M15388">
        <v>15.68</v>
      </c>
      <c r="N15388">
        <f t="shared" si="240"/>
        <v>0</v>
      </c>
    </row>
    <row r="15389" spans="1:14" x14ac:dyDescent="0.2">
      <c r="A15389" t="s">
        <v>15442</v>
      </c>
      <c r="B15389" t="s">
        <v>38030</v>
      </c>
      <c r="I15389" t="s">
        <v>5</v>
      </c>
      <c r="J15389">
        <v>21.48</v>
      </c>
      <c r="M15389">
        <v>21.48</v>
      </c>
      <c r="N15389">
        <f t="shared" si="240"/>
        <v>0</v>
      </c>
    </row>
    <row r="15390" spans="1:14" x14ac:dyDescent="0.2">
      <c r="A15390" t="s">
        <v>15443</v>
      </c>
      <c r="B15390" t="s">
        <v>38030</v>
      </c>
      <c r="I15390" t="s">
        <v>5</v>
      </c>
      <c r="J15390">
        <v>20.329999999999998</v>
      </c>
      <c r="M15390">
        <v>20.329999999999998</v>
      </c>
      <c r="N15390">
        <f t="shared" si="240"/>
        <v>0</v>
      </c>
    </row>
    <row r="15391" spans="1:14" x14ac:dyDescent="0.2">
      <c r="A15391" t="s">
        <v>15444</v>
      </c>
      <c r="B15391" t="s">
        <v>41186</v>
      </c>
      <c r="I15391" t="s">
        <v>5</v>
      </c>
      <c r="J15391">
        <v>74.959999999999994</v>
      </c>
      <c r="M15391">
        <v>74.959999999999994</v>
      </c>
      <c r="N15391">
        <f t="shared" si="240"/>
        <v>0</v>
      </c>
    </row>
    <row r="15392" spans="1:14" x14ac:dyDescent="0.2">
      <c r="A15392" t="s">
        <v>15445</v>
      </c>
      <c r="B15392" t="s">
        <v>41186</v>
      </c>
      <c r="I15392" t="s">
        <v>5</v>
      </c>
      <c r="J15392">
        <v>73.290000000000006</v>
      </c>
      <c r="M15392">
        <v>73.290000000000006</v>
      </c>
      <c r="N15392">
        <f t="shared" si="240"/>
        <v>0</v>
      </c>
    </row>
    <row r="15393" spans="1:14" x14ac:dyDescent="0.2">
      <c r="A15393" t="s">
        <v>15446</v>
      </c>
      <c r="B15393" t="s">
        <v>41187</v>
      </c>
      <c r="I15393" t="s">
        <v>5</v>
      </c>
      <c r="J15393">
        <v>98.63</v>
      </c>
      <c r="M15393">
        <v>98.63</v>
      </c>
      <c r="N15393">
        <f t="shared" si="240"/>
        <v>0</v>
      </c>
    </row>
    <row r="15394" spans="1:14" x14ac:dyDescent="0.2">
      <c r="A15394" t="s">
        <v>15447</v>
      </c>
      <c r="B15394" t="s">
        <v>41187</v>
      </c>
      <c r="I15394" t="s">
        <v>5</v>
      </c>
      <c r="J15394">
        <v>96.79</v>
      </c>
      <c r="M15394">
        <v>96.79</v>
      </c>
      <c r="N15394">
        <f t="shared" si="240"/>
        <v>0</v>
      </c>
    </row>
    <row r="15395" spans="1:14" x14ac:dyDescent="0.2">
      <c r="A15395" t="s">
        <v>15448</v>
      </c>
      <c r="B15395" t="s">
        <v>38031</v>
      </c>
      <c r="I15395" t="s">
        <v>5</v>
      </c>
      <c r="J15395">
        <v>9.25</v>
      </c>
      <c r="M15395">
        <v>9.25</v>
      </c>
      <c r="N15395">
        <f t="shared" si="240"/>
        <v>0</v>
      </c>
    </row>
    <row r="15396" spans="1:14" x14ac:dyDescent="0.2">
      <c r="A15396" t="s">
        <v>15449</v>
      </c>
      <c r="B15396" t="s">
        <v>38031</v>
      </c>
      <c r="I15396" t="s">
        <v>5</v>
      </c>
      <c r="J15396">
        <v>8.58</v>
      </c>
      <c r="M15396">
        <v>8.58</v>
      </c>
      <c r="N15396">
        <f t="shared" si="240"/>
        <v>0</v>
      </c>
    </row>
    <row r="15397" spans="1:14" x14ac:dyDescent="0.2">
      <c r="A15397" t="s">
        <v>15450</v>
      </c>
      <c r="B15397" t="s">
        <v>38032</v>
      </c>
      <c r="I15397" t="s">
        <v>5</v>
      </c>
      <c r="J15397">
        <v>13.58</v>
      </c>
      <c r="M15397">
        <v>13.58</v>
      </c>
      <c r="N15397">
        <f t="shared" si="240"/>
        <v>0</v>
      </c>
    </row>
    <row r="15398" spans="1:14" x14ac:dyDescent="0.2">
      <c r="A15398" t="s">
        <v>15451</v>
      </c>
      <c r="B15398" t="s">
        <v>38032</v>
      </c>
      <c r="I15398" t="s">
        <v>5</v>
      </c>
      <c r="J15398">
        <v>12.74</v>
      </c>
      <c r="M15398">
        <v>12.74</v>
      </c>
      <c r="N15398">
        <f t="shared" si="240"/>
        <v>0</v>
      </c>
    </row>
    <row r="15399" spans="1:14" x14ac:dyDescent="0.2">
      <c r="A15399" t="s">
        <v>15452</v>
      </c>
      <c r="B15399" t="s">
        <v>38033</v>
      </c>
      <c r="I15399" t="s">
        <v>5</v>
      </c>
      <c r="J15399">
        <v>17.75</v>
      </c>
      <c r="M15399">
        <v>17.75</v>
      </c>
      <c r="N15399">
        <f t="shared" si="240"/>
        <v>0</v>
      </c>
    </row>
    <row r="15400" spans="1:14" x14ac:dyDescent="0.2">
      <c r="A15400" t="s">
        <v>15453</v>
      </c>
      <c r="B15400" t="s">
        <v>38033</v>
      </c>
      <c r="I15400" t="s">
        <v>5</v>
      </c>
      <c r="J15400">
        <v>16.739999999999998</v>
      </c>
      <c r="M15400">
        <v>16.739999999999998</v>
      </c>
      <c r="N15400">
        <f t="shared" si="240"/>
        <v>0</v>
      </c>
    </row>
    <row r="15401" spans="1:14" x14ac:dyDescent="0.2">
      <c r="A15401" t="s">
        <v>15454</v>
      </c>
      <c r="B15401" t="s">
        <v>38034</v>
      </c>
      <c r="I15401" t="s">
        <v>5</v>
      </c>
      <c r="J15401">
        <v>14.29</v>
      </c>
      <c r="M15401">
        <v>14.29</v>
      </c>
      <c r="N15401">
        <f t="shared" si="240"/>
        <v>0</v>
      </c>
    </row>
    <row r="15402" spans="1:14" x14ac:dyDescent="0.2">
      <c r="A15402" t="s">
        <v>15455</v>
      </c>
      <c r="B15402" t="s">
        <v>38034</v>
      </c>
      <c r="I15402" t="s">
        <v>5</v>
      </c>
      <c r="J15402">
        <v>13.28</v>
      </c>
      <c r="M15402">
        <v>13.28</v>
      </c>
      <c r="N15402">
        <f t="shared" si="240"/>
        <v>0</v>
      </c>
    </row>
    <row r="15403" spans="1:14" x14ac:dyDescent="0.2">
      <c r="A15403" t="s">
        <v>15456</v>
      </c>
      <c r="B15403" t="s">
        <v>38035</v>
      </c>
      <c r="I15403" t="s">
        <v>5</v>
      </c>
      <c r="J15403">
        <v>19.559999999999999</v>
      </c>
      <c r="M15403">
        <v>19.559999999999999</v>
      </c>
      <c r="N15403">
        <f t="shared" si="240"/>
        <v>0</v>
      </c>
    </row>
    <row r="15404" spans="1:14" x14ac:dyDescent="0.2">
      <c r="A15404" t="s">
        <v>15457</v>
      </c>
      <c r="B15404" t="s">
        <v>38035</v>
      </c>
      <c r="I15404" t="s">
        <v>5</v>
      </c>
      <c r="J15404">
        <v>18.23</v>
      </c>
      <c r="M15404">
        <v>18.23</v>
      </c>
      <c r="N15404">
        <f t="shared" si="240"/>
        <v>0</v>
      </c>
    </row>
    <row r="15405" spans="1:14" x14ac:dyDescent="0.2">
      <c r="A15405" t="s">
        <v>15458</v>
      </c>
      <c r="B15405" t="s">
        <v>38036</v>
      </c>
      <c r="I15405" t="s">
        <v>5</v>
      </c>
      <c r="J15405">
        <v>22.03</v>
      </c>
      <c r="M15405">
        <v>22.03</v>
      </c>
      <c r="N15405">
        <f t="shared" si="240"/>
        <v>0</v>
      </c>
    </row>
    <row r="15406" spans="1:14" x14ac:dyDescent="0.2">
      <c r="A15406" t="s">
        <v>15459</v>
      </c>
      <c r="B15406" t="s">
        <v>38036</v>
      </c>
      <c r="I15406" t="s">
        <v>5</v>
      </c>
      <c r="J15406">
        <v>20.7</v>
      </c>
      <c r="M15406">
        <v>20.7</v>
      </c>
      <c r="N15406">
        <f t="shared" si="240"/>
        <v>0</v>
      </c>
    </row>
    <row r="15407" spans="1:14" x14ac:dyDescent="0.2">
      <c r="A15407" t="s">
        <v>15460</v>
      </c>
      <c r="B15407" t="s">
        <v>38037</v>
      </c>
      <c r="I15407" t="s">
        <v>5</v>
      </c>
      <c r="J15407">
        <v>11.47</v>
      </c>
      <c r="M15407">
        <v>11.47</v>
      </c>
      <c r="N15407">
        <f t="shared" si="240"/>
        <v>0</v>
      </c>
    </row>
    <row r="15408" spans="1:14" x14ac:dyDescent="0.2">
      <c r="A15408" t="s">
        <v>15461</v>
      </c>
      <c r="B15408" t="s">
        <v>38037</v>
      </c>
      <c r="I15408" t="s">
        <v>5</v>
      </c>
      <c r="J15408">
        <v>10.8</v>
      </c>
      <c r="M15408">
        <v>10.8</v>
      </c>
      <c r="N15408">
        <f t="shared" si="240"/>
        <v>0</v>
      </c>
    </row>
    <row r="15409" spans="1:14" x14ac:dyDescent="0.2">
      <c r="A15409" t="s">
        <v>15462</v>
      </c>
      <c r="B15409" t="s">
        <v>38038</v>
      </c>
      <c r="I15409" t="s">
        <v>5</v>
      </c>
      <c r="J15409">
        <v>11.69</v>
      </c>
      <c r="M15409">
        <v>11.69</v>
      </c>
      <c r="N15409">
        <f t="shared" si="240"/>
        <v>0</v>
      </c>
    </row>
    <row r="15410" spans="1:14" x14ac:dyDescent="0.2">
      <c r="A15410" t="s">
        <v>15463</v>
      </c>
      <c r="B15410" t="s">
        <v>38038</v>
      </c>
      <c r="I15410" t="s">
        <v>5</v>
      </c>
      <c r="J15410">
        <v>11.02</v>
      </c>
      <c r="M15410">
        <v>11.02</v>
      </c>
      <c r="N15410">
        <f t="shared" si="240"/>
        <v>0</v>
      </c>
    </row>
    <row r="15411" spans="1:14" x14ac:dyDescent="0.2">
      <c r="A15411" t="s">
        <v>15464</v>
      </c>
      <c r="B15411" t="s">
        <v>38039</v>
      </c>
      <c r="I15411" t="s">
        <v>5</v>
      </c>
      <c r="J15411">
        <v>9.52</v>
      </c>
      <c r="M15411">
        <v>9.52</v>
      </c>
      <c r="N15411">
        <f t="shared" si="240"/>
        <v>0</v>
      </c>
    </row>
    <row r="15412" spans="1:14" x14ac:dyDescent="0.2">
      <c r="A15412" t="s">
        <v>15465</v>
      </c>
      <c r="B15412" t="s">
        <v>38039</v>
      </c>
      <c r="I15412" t="s">
        <v>5</v>
      </c>
      <c r="J15412">
        <v>8.85</v>
      </c>
      <c r="M15412">
        <v>8.85</v>
      </c>
      <c r="N15412">
        <f t="shared" si="240"/>
        <v>0</v>
      </c>
    </row>
    <row r="15413" spans="1:14" x14ac:dyDescent="0.2">
      <c r="A15413" t="s">
        <v>15466</v>
      </c>
      <c r="B15413" t="s">
        <v>38040</v>
      </c>
      <c r="I15413" t="s">
        <v>5</v>
      </c>
      <c r="J15413">
        <v>10.98</v>
      </c>
      <c r="M15413">
        <v>10.98</v>
      </c>
      <c r="N15413">
        <f t="shared" si="240"/>
        <v>0</v>
      </c>
    </row>
    <row r="15414" spans="1:14" x14ac:dyDescent="0.2">
      <c r="A15414" t="s">
        <v>15467</v>
      </c>
      <c r="B15414" t="s">
        <v>38040</v>
      </c>
      <c r="I15414" t="s">
        <v>5</v>
      </c>
      <c r="J15414">
        <v>10.31</v>
      </c>
      <c r="M15414">
        <v>10.31</v>
      </c>
      <c r="N15414">
        <f t="shared" si="240"/>
        <v>0</v>
      </c>
    </row>
    <row r="15415" spans="1:14" x14ac:dyDescent="0.2">
      <c r="A15415" t="s">
        <v>15468</v>
      </c>
      <c r="B15415" t="s">
        <v>38041</v>
      </c>
      <c r="I15415" t="s">
        <v>5</v>
      </c>
      <c r="J15415">
        <v>33.08</v>
      </c>
      <c r="M15415">
        <v>33.08</v>
      </c>
      <c r="N15415">
        <f t="shared" si="240"/>
        <v>0</v>
      </c>
    </row>
    <row r="15416" spans="1:14" x14ac:dyDescent="0.2">
      <c r="A15416" t="s">
        <v>15469</v>
      </c>
      <c r="B15416" t="s">
        <v>38041</v>
      </c>
      <c r="I15416" t="s">
        <v>5</v>
      </c>
      <c r="J15416">
        <v>29.75</v>
      </c>
      <c r="M15416">
        <v>29.75</v>
      </c>
      <c r="N15416">
        <f t="shared" si="240"/>
        <v>0</v>
      </c>
    </row>
    <row r="15417" spans="1:14" x14ac:dyDescent="0.2">
      <c r="A15417" t="s">
        <v>15470</v>
      </c>
      <c r="B15417" t="s">
        <v>38042</v>
      </c>
      <c r="I15417" t="s">
        <v>5</v>
      </c>
      <c r="J15417">
        <v>93.74</v>
      </c>
      <c r="M15417">
        <v>93.74</v>
      </c>
      <c r="N15417">
        <f t="shared" si="240"/>
        <v>0</v>
      </c>
    </row>
    <row r="15418" spans="1:14" x14ac:dyDescent="0.2">
      <c r="A15418" t="s">
        <v>15471</v>
      </c>
      <c r="B15418" t="s">
        <v>38042</v>
      </c>
      <c r="I15418" t="s">
        <v>5</v>
      </c>
      <c r="J15418">
        <v>87.99</v>
      </c>
      <c r="M15418">
        <v>87.99</v>
      </c>
      <c r="N15418">
        <f t="shared" si="240"/>
        <v>0</v>
      </c>
    </row>
    <row r="15419" spans="1:14" x14ac:dyDescent="0.2">
      <c r="A15419" t="s">
        <v>15472</v>
      </c>
      <c r="B15419" t="s">
        <v>38043</v>
      </c>
      <c r="I15419" t="s">
        <v>5</v>
      </c>
      <c r="J15419">
        <v>10.48</v>
      </c>
      <c r="M15419">
        <v>10.48</v>
      </c>
      <c r="N15419">
        <f t="shared" si="240"/>
        <v>0</v>
      </c>
    </row>
    <row r="15420" spans="1:14" x14ac:dyDescent="0.2">
      <c r="A15420" t="s">
        <v>15473</v>
      </c>
      <c r="B15420" t="s">
        <v>38043</v>
      </c>
      <c r="I15420" t="s">
        <v>5</v>
      </c>
      <c r="J15420">
        <v>9.81</v>
      </c>
      <c r="M15420">
        <v>9.81</v>
      </c>
      <c r="N15420">
        <f t="shared" si="240"/>
        <v>0</v>
      </c>
    </row>
    <row r="15421" spans="1:14" x14ac:dyDescent="0.2">
      <c r="A15421" t="s">
        <v>15474</v>
      </c>
      <c r="B15421" t="s">
        <v>38044</v>
      </c>
      <c r="I15421" t="s">
        <v>5</v>
      </c>
      <c r="J15421">
        <v>12.72</v>
      </c>
      <c r="M15421">
        <v>12.72</v>
      </c>
      <c r="N15421">
        <f t="shared" si="240"/>
        <v>0</v>
      </c>
    </row>
    <row r="15422" spans="1:14" x14ac:dyDescent="0.2">
      <c r="A15422" t="s">
        <v>15475</v>
      </c>
      <c r="B15422" t="s">
        <v>38044</v>
      </c>
      <c r="I15422" t="s">
        <v>5</v>
      </c>
      <c r="J15422">
        <v>12.05</v>
      </c>
      <c r="M15422">
        <v>12.05</v>
      </c>
      <c r="N15422">
        <f t="shared" si="240"/>
        <v>0</v>
      </c>
    </row>
    <row r="15423" spans="1:14" x14ac:dyDescent="0.2">
      <c r="A15423" t="s">
        <v>15476</v>
      </c>
      <c r="B15423" t="s">
        <v>22201</v>
      </c>
      <c r="I15423" t="s">
        <v>5</v>
      </c>
      <c r="J15423">
        <v>1.97</v>
      </c>
      <c r="M15423">
        <v>1.97</v>
      </c>
      <c r="N15423">
        <f t="shared" si="240"/>
        <v>0</v>
      </c>
    </row>
    <row r="15424" spans="1:14" x14ac:dyDescent="0.2">
      <c r="A15424" t="s">
        <v>15477</v>
      </c>
      <c r="B15424" t="s">
        <v>22201</v>
      </c>
      <c r="I15424" t="s">
        <v>5</v>
      </c>
      <c r="J15424">
        <v>1.87</v>
      </c>
      <c r="M15424">
        <v>1.87</v>
      </c>
      <c r="N15424">
        <f t="shared" si="240"/>
        <v>0</v>
      </c>
    </row>
    <row r="15425" spans="1:14" x14ac:dyDescent="0.2">
      <c r="A15425" t="s">
        <v>15478</v>
      </c>
      <c r="B15425" t="s">
        <v>38045</v>
      </c>
      <c r="I15425" t="s">
        <v>5</v>
      </c>
      <c r="J15425">
        <v>9.1199999999999992</v>
      </c>
      <c r="M15425">
        <v>9.1199999999999992</v>
      </c>
      <c r="N15425">
        <f t="shared" si="240"/>
        <v>0</v>
      </c>
    </row>
    <row r="15426" spans="1:14" x14ac:dyDescent="0.2">
      <c r="A15426" t="s">
        <v>15479</v>
      </c>
      <c r="B15426" t="s">
        <v>38045</v>
      </c>
      <c r="I15426" t="s">
        <v>5</v>
      </c>
      <c r="J15426">
        <v>8.4499999999999993</v>
      </c>
      <c r="M15426">
        <v>8.4499999999999993</v>
      </c>
      <c r="N15426">
        <f t="shared" si="240"/>
        <v>0</v>
      </c>
    </row>
    <row r="15427" spans="1:14" x14ac:dyDescent="0.2">
      <c r="A15427" t="s">
        <v>15480</v>
      </c>
      <c r="B15427" t="s">
        <v>38046</v>
      </c>
      <c r="I15427" t="s">
        <v>5</v>
      </c>
      <c r="J15427">
        <v>11.96</v>
      </c>
      <c r="M15427">
        <v>11.96</v>
      </c>
      <c r="N15427">
        <f t="shared" si="240"/>
        <v>0</v>
      </c>
    </row>
    <row r="15428" spans="1:14" x14ac:dyDescent="0.2">
      <c r="A15428" t="s">
        <v>15481</v>
      </c>
      <c r="B15428" t="s">
        <v>38046</v>
      </c>
      <c r="I15428" t="s">
        <v>5</v>
      </c>
      <c r="J15428">
        <v>11.29</v>
      </c>
      <c r="M15428">
        <v>11.29</v>
      </c>
      <c r="N15428">
        <f t="shared" ref="N15428:N15491" si="241">J15428-M15428</f>
        <v>0</v>
      </c>
    </row>
    <row r="15429" spans="1:14" x14ac:dyDescent="0.2">
      <c r="A15429" t="s">
        <v>15482</v>
      </c>
      <c r="B15429" t="s">
        <v>38047</v>
      </c>
      <c r="I15429" t="s">
        <v>5</v>
      </c>
      <c r="J15429">
        <v>36.770000000000003</v>
      </c>
      <c r="M15429">
        <v>36.770000000000003</v>
      </c>
      <c r="N15429">
        <f t="shared" si="241"/>
        <v>0</v>
      </c>
    </row>
    <row r="15430" spans="1:14" x14ac:dyDescent="0.2">
      <c r="A15430" t="s">
        <v>15483</v>
      </c>
      <c r="B15430" t="s">
        <v>38047</v>
      </c>
      <c r="I15430" t="s">
        <v>5</v>
      </c>
      <c r="J15430">
        <v>36.1</v>
      </c>
      <c r="M15430">
        <v>36.1</v>
      </c>
      <c r="N15430">
        <f t="shared" si="241"/>
        <v>0</v>
      </c>
    </row>
    <row r="15431" spans="1:14" x14ac:dyDescent="0.2">
      <c r="A15431" t="s">
        <v>15484</v>
      </c>
      <c r="B15431" t="s">
        <v>38048</v>
      </c>
      <c r="I15431" t="s">
        <v>5</v>
      </c>
      <c r="J15431">
        <v>23.37</v>
      </c>
      <c r="M15431">
        <v>23.37</v>
      </c>
      <c r="N15431">
        <f t="shared" si="241"/>
        <v>0</v>
      </c>
    </row>
    <row r="15432" spans="1:14" x14ac:dyDescent="0.2">
      <c r="A15432" t="s">
        <v>15485</v>
      </c>
      <c r="B15432" t="s">
        <v>38048</v>
      </c>
      <c r="I15432" t="s">
        <v>5</v>
      </c>
      <c r="J15432">
        <v>22.7</v>
      </c>
      <c r="M15432">
        <v>22.7</v>
      </c>
      <c r="N15432">
        <f t="shared" si="241"/>
        <v>0</v>
      </c>
    </row>
    <row r="15433" spans="1:14" x14ac:dyDescent="0.2">
      <c r="A15433" t="s">
        <v>15486</v>
      </c>
      <c r="B15433" t="s">
        <v>38049</v>
      </c>
      <c r="I15433" t="s">
        <v>5</v>
      </c>
      <c r="J15433">
        <v>13.52</v>
      </c>
      <c r="M15433">
        <v>13.52</v>
      </c>
      <c r="N15433">
        <f t="shared" si="241"/>
        <v>0</v>
      </c>
    </row>
    <row r="15434" spans="1:14" x14ac:dyDescent="0.2">
      <c r="A15434" t="s">
        <v>15487</v>
      </c>
      <c r="B15434" t="s">
        <v>38049</v>
      </c>
      <c r="I15434" t="s">
        <v>5</v>
      </c>
      <c r="J15434">
        <v>12.85</v>
      </c>
      <c r="M15434">
        <v>12.85</v>
      </c>
      <c r="N15434">
        <f t="shared" si="241"/>
        <v>0</v>
      </c>
    </row>
    <row r="15435" spans="1:14" x14ac:dyDescent="0.2">
      <c r="A15435" t="s">
        <v>15488</v>
      </c>
      <c r="B15435" t="s">
        <v>38050</v>
      </c>
      <c r="I15435" t="s">
        <v>5</v>
      </c>
      <c r="J15435">
        <v>14</v>
      </c>
      <c r="M15435">
        <v>14</v>
      </c>
      <c r="N15435">
        <f t="shared" si="241"/>
        <v>0</v>
      </c>
    </row>
    <row r="15436" spans="1:14" x14ac:dyDescent="0.2">
      <c r="A15436" t="s">
        <v>15489</v>
      </c>
      <c r="B15436" t="s">
        <v>38050</v>
      </c>
      <c r="I15436" t="s">
        <v>5</v>
      </c>
      <c r="J15436">
        <v>13.33</v>
      </c>
      <c r="M15436">
        <v>13.33</v>
      </c>
      <c r="N15436">
        <f t="shared" si="241"/>
        <v>0</v>
      </c>
    </row>
    <row r="15437" spans="1:14" x14ac:dyDescent="0.2">
      <c r="A15437" t="s">
        <v>15490</v>
      </c>
      <c r="B15437" t="s">
        <v>22202</v>
      </c>
      <c r="I15437" t="s">
        <v>5</v>
      </c>
      <c r="J15437">
        <v>6.27</v>
      </c>
      <c r="M15437">
        <v>6.27</v>
      </c>
      <c r="N15437">
        <f t="shared" si="241"/>
        <v>0</v>
      </c>
    </row>
    <row r="15438" spans="1:14" x14ac:dyDescent="0.2">
      <c r="A15438" t="s">
        <v>15491</v>
      </c>
      <c r="B15438" t="s">
        <v>22202</v>
      </c>
      <c r="I15438" t="s">
        <v>5</v>
      </c>
      <c r="J15438">
        <v>5.77</v>
      </c>
      <c r="M15438">
        <v>5.77</v>
      </c>
      <c r="N15438">
        <f t="shared" si="241"/>
        <v>0</v>
      </c>
    </row>
    <row r="15439" spans="1:14" x14ac:dyDescent="0.2">
      <c r="A15439" t="s">
        <v>15492</v>
      </c>
      <c r="B15439" t="s">
        <v>38051</v>
      </c>
      <c r="I15439" t="s">
        <v>5</v>
      </c>
      <c r="J15439">
        <v>9.3800000000000008</v>
      </c>
      <c r="M15439">
        <v>9.3800000000000008</v>
      </c>
      <c r="N15439">
        <f t="shared" si="241"/>
        <v>0</v>
      </c>
    </row>
    <row r="15440" spans="1:14" x14ac:dyDescent="0.2">
      <c r="A15440" t="s">
        <v>15493</v>
      </c>
      <c r="B15440" t="s">
        <v>38051</v>
      </c>
      <c r="I15440" t="s">
        <v>5</v>
      </c>
      <c r="J15440">
        <v>9.2200000000000006</v>
      </c>
      <c r="M15440">
        <v>9.2200000000000006</v>
      </c>
      <c r="N15440">
        <f t="shared" si="241"/>
        <v>0</v>
      </c>
    </row>
    <row r="15441" spans="1:14" x14ac:dyDescent="0.2">
      <c r="A15441" t="s">
        <v>15494</v>
      </c>
      <c r="B15441" t="s">
        <v>38052</v>
      </c>
      <c r="I15441" t="s">
        <v>5</v>
      </c>
      <c r="J15441">
        <v>4.33</v>
      </c>
      <c r="M15441">
        <v>4.33</v>
      </c>
      <c r="N15441">
        <f t="shared" si="241"/>
        <v>0</v>
      </c>
    </row>
    <row r="15442" spans="1:14" x14ac:dyDescent="0.2">
      <c r="A15442" t="s">
        <v>15495</v>
      </c>
      <c r="B15442" t="s">
        <v>38052</v>
      </c>
      <c r="I15442" t="s">
        <v>5</v>
      </c>
      <c r="J15442">
        <v>4.17</v>
      </c>
      <c r="M15442">
        <v>4.17</v>
      </c>
      <c r="N15442">
        <f t="shared" si="241"/>
        <v>0</v>
      </c>
    </row>
    <row r="15443" spans="1:14" x14ac:dyDescent="0.2">
      <c r="A15443" t="s">
        <v>15496</v>
      </c>
      <c r="B15443" t="s">
        <v>22203</v>
      </c>
      <c r="I15443" t="s">
        <v>5</v>
      </c>
      <c r="J15443">
        <v>12.35</v>
      </c>
      <c r="M15443">
        <v>12.35</v>
      </c>
      <c r="N15443">
        <f t="shared" si="241"/>
        <v>0</v>
      </c>
    </row>
    <row r="15444" spans="1:14" x14ac:dyDescent="0.2">
      <c r="A15444" t="s">
        <v>15497</v>
      </c>
      <c r="B15444" t="s">
        <v>22203</v>
      </c>
      <c r="I15444" t="s">
        <v>5</v>
      </c>
      <c r="J15444">
        <v>12.02</v>
      </c>
      <c r="M15444">
        <v>12.02</v>
      </c>
      <c r="N15444">
        <f t="shared" si="241"/>
        <v>0</v>
      </c>
    </row>
    <row r="15445" spans="1:14" x14ac:dyDescent="0.2">
      <c r="A15445" t="s">
        <v>15498</v>
      </c>
      <c r="B15445" t="s">
        <v>22204</v>
      </c>
      <c r="I15445" t="s">
        <v>5</v>
      </c>
      <c r="J15445">
        <v>25.05</v>
      </c>
      <c r="M15445">
        <v>25.05</v>
      </c>
      <c r="N15445">
        <f t="shared" si="241"/>
        <v>0</v>
      </c>
    </row>
    <row r="15446" spans="1:14" x14ac:dyDescent="0.2">
      <c r="A15446" t="s">
        <v>15499</v>
      </c>
      <c r="B15446" t="s">
        <v>22204</v>
      </c>
      <c r="I15446" t="s">
        <v>5</v>
      </c>
      <c r="J15446">
        <v>24.72</v>
      </c>
      <c r="M15446">
        <v>24.72</v>
      </c>
      <c r="N15446">
        <f t="shared" si="241"/>
        <v>0</v>
      </c>
    </row>
    <row r="15447" spans="1:14" x14ac:dyDescent="0.2">
      <c r="A15447" t="s">
        <v>15500</v>
      </c>
      <c r="B15447" t="s">
        <v>22205</v>
      </c>
      <c r="I15447" t="s">
        <v>5</v>
      </c>
      <c r="J15447">
        <v>12.35</v>
      </c>
      <c r="M15447">
        <v>12.35</v>
      </c>
      <c r="N15447">
        <f t="shared" si="241"/>
        <v>0</v>
      </c>
    </row>
    <row r="15448" spans="1:14" x14ac:dyDescent="0.2">
      <c r="A15448" t="s">
        <v>15501</v>
      </c>
      <c r="B15448" t="s">
        <v>22205</v>
      </c>
      <c r="I15448" t="s">
        <v>5</v>
      </c>
      <c r="J15448">
        <v>12.02</v>
      </c>
      <c r="M15448">
        <v>12.02</v>
      </c>
      <c r="N15448">
        <f t="shared" si="241"/>
        <v>0</v>
      </c>
    </row>
    <row r="15449" spans="1:14" x14ac:dyDescent="0.2">
      <c r="A15449" t="s">
        <v>15502</v>
      </c>
      <c r="B15449" t="s">
        <v>22206</v>
      </c>
      <c r="I15449" t="s">
        <v>5</v>
      </c>
      <c r="J15449">
        <v>20.93</v>
      </c>
      <c r="M15449">
        <v>20.93</v>
      </c>
      <c r="N15449">
        <f t="shared" si="241"/>
        <v>0</v>
      </c>
    </row>
    <row r="15450" spans="1:14" x14ac:dyDescent="0.2">
      <c r="A15450" t="s">
        <v>15503</v>
      </c>
      <c r="B15450" t="s">
        <v>22206</v>
      </c>
      <c r="I15450" t="s">
        <v>5</v>
      </c>
      <c r="J15450">
        <v>20.6</v>
      </c>
      <c r="M15450">
        <v>20.6</v>
      </c>
      <c r="N15450">
        <f t="shared" si="241"/>
        <v>0</v>
      </c>
    </row>
    <row r="15451" spans="1:14" x14ac:dyDescent="0.2">
      <c r="A15451" t="s">
        <v>15504</v>
      </c>
      <c r="B15451" t="s">
        <v>22207</v>
      </c>
      <c r="I15451" t="s">
        <v>5</v>
      </c>
      <c r="J15451">
        <v>14.05</v>
      </c>
      <c r="M15451">
        <v>14.05</v>
      </c>
      <c r="N15451">
        <f t="shared" si="241"/>
        <v>0</v>
      </c>
    </row>
    <row r="15452" spans="1:14" x14ac:dyDescent="0.2">
      <c r="A15452" t="s">
        <v>15505</v>
      </c>
      <c r="B15452" t="s">
        <v>22207</v>
      </c>
      <c r="I15452" t="s">
        <v>5</v>
      </c>
      <c r="J15452">
        <v>13.72</v>
      </c>
      <c r="M15452">
        <v>13.72</v>
      </c>
      <c r="N15452">
        <f t="shared" si="241"/>
        <v>0</v>
      </c>
    </row>
    <row r="15453" spans="1:14" x14ac:dyDescent="0.2">
      <c r="A15453" t="s">
        <v>15506</v>
      </c>
      <c r="B15453" t="s">
        <v>22208</v>
      </c>
      <c r="I15453" t="s">
        <v>5</v>
      </c>
      <c r="J15453">
        <v>38.54</v>
      </c>
      <c r="M15453">
        <v>38.54</v>
      </c>
      <c r="N15453">
        <f t="shared" si="241"/>
        <v>0</v>
      </c>
    </row>
    <row r="15454" spans="1:14" x14ac:dyDescent="0.2">
      <c r="A15454" t="s">
        <v>15507</v>
      </c>
      <c r="B15454" t="s">
        <v>22208</v>
      </c>
      <c r="I15454" t="s">
        <v>5</v>
      </c>
      <c r="J15454">
        <v>38.21</v>
      </c>
      <c r="M15454">
        <v>38.21</v>
      </c>
      <c r="N15454">
        <f t="shared" si="241"/>
        <v>0</v>
      </c>
    </row>
    <row r="15455" spans="1:14" x14ac:dyDescent="0.2">
      <c r="A15455" t="s">
        <v>15508</v>
      </c>
      <c r="B15455" t="s">
        <v>22209</v>
      </c>
      <c r="I15455" t="s">
        <v>5</v>
      </c>
      <c r="J15455">
        <v>19.64</v>
      </c>
      <c r="M15455">
        <v>19.64</v>
      </c>
      <c r="N15455">
        <f t="shared" si="241"/>
        <v>0</v>
      </c>
    </row>
    <row r="15456" spans="1:14" x14ac:dyDescent="0.2">
      <c r="A15456" t="s">
        <v>15509</v>
      </c>
      <c r="B15456" t="s">
        <v>22209</v>
      </c>
      <c r="I15456" t="s">
        <v>5</v>
      </c>
      <c r="J15456">
        <v>19.309999999999999</v>
      </c>
      <c r="M15456">
        <v>19.309999999999999</v>
      </c>
      <c r="N15456">
        <f t="shared" si="241"/>
        <v>0</v>
      </c>
    </row>
    <row r="15457" spans="1:14" x14ac:dyDescent="0.2">
      <c r="A15457" t="s">
        <v>15510</v>
      </c>
      <c r="B15457" t="s">
        <v>38053</v>
      </c>
      <c r="I15457" t="s">
        <v>5</v>
      </c>
      <c r="J15457">
        <v>23.13</v>
      </c>
      <c r="M15457">
        <v>23.13</v>
      </c>
      <c r="N15457">
        <f t="shared" si="241"/>
        <v>0</v>
      </c>
    </row>
    <row r="15458" spans="1:14" x14ac:dyDescent="0.2">
      <c r="A15458" t="s">
        <v>15511</v>
      </c>
      <c r="B15458" t="s">
        <v>38053</v>
      </c>
      <c r="I15458" t="s">
        <v>5</v>
      </c>
      <c r="J15458">
        <v>22.8</v>
      </c>
      <c r="M15458">
        <v>22.8</v>
      </c>
      <c r="N15458">
        <f t="shared" si="241"/>
        <v>0</v>
      </c>
    </row>
    <row r="15459" spans="1:14" x14ac:dyDescent="0.2">
      <c r="A15459" t="s">
        <v>22210</v>
      </c>
      <c r="B15459" t="s">
        <v>38054</v>
      </c>
      <c r="I15459" t="s">
        <v>5</v>
      </c>
      <c r="J15459">
        <v>24.25</v>
      </c>
      <c r="M15459">
        <v>24.25</v>
      </c>
      <c r="N15459">
        <f t="shared" si="241"/>
        <v>0</v>
      </c>
    </row>
    <row r="15460" spans="1:14" x14ac:dyDescent="0.2">
      <c r="A15460" t="s">
        <v>22211</v>
      </c>
      <c r="B15460" t="s">
        <v>38054</v>
      </c>
      <c r="I15460" t="s">
        <v>5</v>
      </c>
      <c r="J15460">
        <v>23.92</v>
      </c>
      <c r="M15460">
        <v>23.92</v>
      </c>
      <c r="N15460">
        <f t="shared" si="241"/>
        <v>0</v>
      </c>
    </row>
    <row r="15461" spans="1:14" x14ac:dyDescent="0.2">
      <c r="A15461" t="s">
        <v>26660</v>
      </c>
      <c r="B15461" t="s">
        <v>38055</v>
      </c>
      <c r="I15461" t="s">
        <v>5</v>
      </c>
      <c r="J15461">
        <v>18.28</v>
      </c>
      <c r="M15461">
        <v>18.28</v>
      </c>
      <c r="N15461">
        <f t="shared" si="241"/>
        <v>0</v>
      </c>
    </row>
    <row r="15462" spans="1:14" x14ac:dyDescent="0.2">
      <c r="A15462" t="s">
        <v>26661</v>
      </c>
      <c r="B15462" t="s">
        <v>38055</v>
      </c>
      <c r="I15462" t="s">
        <v>5</v>
      </c>
      <c r="J15462">
        <v>17.61</v>
      </c>
      <c r="M15462">
        <v>17.61</v>
      </c>
      <c r="N15462">
        <f t="shared" si="241"/>
        <v>0</v>
      </c>
    </row>
    <row r="15463" spans="1:14" x14ac:dyDescent="0.2">
      <c r="A15463" t="s">
        <v>22212</v>
      </c>
      <c r="B15463" t="s">
        <v>38056</v>
      </c>
      <c r="I15463" t="s">
        <v>5</v>
      </c>
      <c r="J15463">
        <v>17.350000000000001</v>
      </c>
      <c r="M15463">
        <v>17.350000000000001</v>
      </c>
      <c r="N15463">
        <f t="shared" si="241"/>
        <v>0</v>
      </c>
    </row>
    <row r="15464" spans="1:14" x14ac:dyDescent="0.2">
      <c r="A15464" t="s">
        <v>22213</v>
      </c>
      <c r="B15464" t="s">
        <v>38056</v>
      </c>
      <c r="I15464" t="s">
        <v>5</v>
      </c>
      <c r="J15464">
        <v>16.68</v>
      </c>
      <c r="M15464">
        <v>16.68</v>
      </c>
      <c r="N15464">
        <f t="shared" si="241"/>
        <v>0</v>
      </c>
    </row>
    <row r="15465" spans="1:14" x14ac:dyDescent="0.2">
      <c r="A15465" t="s">
        <v>15512</v>
      </c>
      <c r="B15465" t="s">
        <v>22214</v>
      </c>
      <c r="I15465" t="s">
        <v>5</v>
      </c>
      <c r="J15465">
        <v>22.83</v>
      </c>
      <c r="M15465">
        <v>22.83</v>
      </c>
      <c r="N15465">
        <f t="shared" si="241"/>
        <v>0</v>
      </c>
    </row>
    <row r="15466" spans="1:14" x14ac:dyDescent="0.2">
      <c r="A15466" t="s">
        <v>15513</v>
      </c>
      <c r="B15466" t="s">
        <v>22214</v>
      </c>
      <c r="I15466" t="s">
        <v>5</v>
      </c>
      <c r="J15466">
        <v>22.33</v>
      </c>
      <c r="M15466">
        <v>22.33</v>
      </c>
      <c r="N15466">
        <f t="shared" si="241"/>
        <v>0</v>
      </c>
    </row>
    <row r="15467" spans="1:14" x14ac:dyDescent="0.2">
      <c r="A15467" t="s">
        <v>15514</v>
      </c>
      <c r="B15467" t="s">
        <v>22215</v>
      </c>
      <c r="I15467" t="s">
        <v>5</v>
      </c>
      <c r="J15467">
        <v>27.43</v>
      </c>
      <c r="M15467">
        <v>27.43</v>
      </c>
      <c r="N15467">
        <f t="shared" si="241"/>
        <v>0</v>
      </c>
    </row>
    <row r="15468" spans="1:14" x14ac:dyDescent="0.2">
      <c r="A15468" t="s">
        <v>15515</v>
      </c>
      <c r="B15468" t="s">
        <v>22215</v>
      </c>
      <c r="I15468" t="s">
        <v>5</v>
      </c>
      <c r="J15468">
        <v>26.93</v>
      </c>
      <c r="M15468">
        <v>26.93</v>
      </c>
      <c r="N15468">
        <f t="shared" si="241"/>
        <v>0</v>
      </c>
    </row>
    <row r="15469" spans="1:14" x14ac:dyDescent="0.2">
      <c r="A15469" t="s">
        <v>15516</v>
      </c>
      <c r="B15469" t="s">
        <v>38057</v>
      </c>
      <c r="I15469" t="s">
        <v>5</v>
      </c>
      <c r="J15469">
        <v>38.770000000000003</v>
      </c>
      <c r="M15469">
        <v>38.770000000000003</v>
      </c>
      <c r="N15469">
        <f t="shared" si="241"/>
        <v>0</v>
      </c>
    </row>
    <row r="15470" spans="1:14" x14ac:dyDescent="0.2">
      <c r="A15470" t="s">
        <v>15517</v>
      </c>
      <c r="B15470" t="s">
        <v>38057</v>
      </c>
      <c r="I15470" t="s">
        <v>5</v>
      </c>
      <c r="J15470">
        <v>38.1</v>
      </c>
      <c r="M15470">
        <v>38.1</v>
      </c>
      <c r="N15470">
        <f t="shared" si="241"/>
        <v>0</v>
      </c>
    </row>
    <row r="15471" spans="1:14" x14ac:dyDescent="0.2">
      <c r="A15471" t="s">
        <v>15518</v>
      </c>
      <c r="B15471" t="s">
        <v>38058</v>
      </c>
      <c r="I15471" t="s">
        <v>5</v>
      </c>
      <c r="J15471">
        <v>50.58</v>
      </c>
      <c r="M15471">
        <v>50.58</v>
      </c>
      <c r="N15471">
        <f t="shared" si="241"/>
        <v>0</v>
      </c>
    </row>
    <row r="15472" spans="1:14" x14ac:dyDescent="0.2">
      <c r="A15472" t="s">
        <v>15519</v>
      </c>
      <c r="B15472" t="s">
        <v>38058</v>
      </c>
      <c r="I15472" t="s">
        <v>5</v>
      </c>
      <c r="J15472">
        <v>49.91</v>
      </c>
      <c r="M15472">
        <v>49.91</v>
      </c>
      <c r="N15472">
        <f t="shared" si="241"/>
        <v>0</v>
      </c>
    </row>
    <row r="15473" spans="1:14" x14ac:dyDescent="0.2">
      <c r="A15473" t="s">
        <v>15520</v>
      </c>
      <c r="B15473" t="s">
        <v>22216</v>
      </c>
      <c r="I15473" t="s">
        <v>5</v>
      </c>
      <c r="J15473">
        <v>24.01</v>
      </c>
      <c r="M15473">
        <v>24.01</v>
      </c>
      <c r="N15473">
        <f t="shared" si="241"/>
        <v>0</v>
      </c>
    </row>
    <row r="15474" spans="1:14" x14ac:dyDescent="0.2">
      <c r="A15474" t="s">
        <v>15521</v>
      </c>
      <c r="B15474" t="s">
        <v>22216</v>
      </c>
      <c r="I15474" t="s">
        <v>5</v>
      </c>
      <c r="J15474">
        <v>23.51</v>
      </c>
      <c r="M15474">
        <v>23.51</v>
      </c>
      <c r="N15474">
        <f t="shared" si="241"/>
        <v>0</v>
      </c>
    </row>
    <row r="15475" spans="1:14" x14ac:dyDescent="0.2">
      <c r="A15475" t="s">
        <v>15522</v>
      </c>
      <c r="B15475" t="s">
        <v>22217</v>
      </c>
      <c r="I15475" t="s">
        <v>5</v>
      </c>
      <c r="J15475">
        <v>34.33</v>
      </c>
      <c r="M15475">
        <v>34.33</v>
      </c>
      <c r="N15475">
        <f t="shared" si="241"/>
        <v>0</v>
      </c>
    </row>
    <row r="15476" spans="1:14" x14ac:dyDescent="0.2">
      <c r="A15476" t="s">
        <v>15523</v>
      </c>
      <c r="B15476" t="s">
        <v>22217</v>
      </c>
      <c r="I15476" t="s">
        <v>5</v>
      </c>
      <c r="J15476">
        <v>33.83</v>
      </c>
      <c r="M15476">
        <v>33.83</v>
      </c>
      <c r="N15476">
        <f t="shared" si="241"/>
        <v>0</v>
      </c>
    </row>
    <row r="15477" spans="1:14" x14ac:dyDescent="0.2">
      <c r="A15477" t="s">
        <v>15524</v>
      </c>
      <c r="B15477" t="s">
        <v>22218</v>
      </c>
      <c r="I15477" t="s">
        <v>5</v>
      </c>
      <c r="J15477">
        <v>45.49</v>
      </c>
      <c r="M15477">
        <v>45.49</v>
      </c>
      <c r="N15477">
        <f t="shared" si="241"/>
        <v>0</v>
      </c>
    </row>
    <row r="15478" spans="1:14" x14ac:dyDescent="0.2">
      <c r="A15478" t="s">
        <v>15525</v>
      </c>
      <c r="B15478" t="s">
        <v>22218</v>
      </c>
      <c r="I15478" t="s">
        <v>5</v>
      </c>
      <c r="J15478">
        <v>44.99</v>
      </c>
      <c r="M15478">
        <v>44.99</v>
      </c>
      <c r="N15478">
        <f t="shared" si="241"/>
        <v>0</v>
      </c>
    </row>
    <row r="15479" spans="1:14" x14ac:dyDescent="0.2">
      <c r="A15479" t="s">
        <v>15526</v>
      </c>
      <c r="B15479" t="s">
        <v>38059</v>
      </c>
      <c r="I15479" t="s">
        <v>5</v>
      </c>
      <c r="J15479">
        <v>30.95</v>
      </c>
      <c r="M15479">
        <v>30.95</v>
      </c>
      <c r="N15479">
        <f t="shared" si="241"/>
        <v>0</v>
      </c>
    </row>
    <row r="15480" spans="1:14" x14ac:dyDescent="0.2">
      <c r="A15480" t="s">
        <v>15527</v>
      </c>
      <c r="B15480" t="s">
        <v>38059</v>
      </c>
      <c r="I15480" t="s">
        <v>5</v>
      </c>
      <c r="J15480">
        <v>30.28</v>
      </c>
      <c r="M15480">
        <v>30.28</v>
      </c>
      <c r="N15480">
        <f t="shared" si="241"/>
        <v>0</v>
      </c>
    </row>
    <row r="15481" spans="1:14" x14ac:dyDescent="0.2">
      <c r="A15481" t="s">
        <v>15528</v>
      </c>
      <c r="B15481" t="s">
        <v>38060</v>
      </c>
      <c r="I15481" t="s">
        <v>5</v>
      </c>
      <c r="J15481">
        <v>44.76</v>
      </c>
      <c r="M15481">
        <v>44.76</v>
      </c>
      <c r="N15481">
        <f t="shared" si="241"/>
        <v>0</v>
      </c>
    </row>
    <row r="15482" spans="1:14" x14ac:dyDescent="0.2">
      <c r="A15482" t="s">
        <v>15529</v>
      </c>
      <c r="B15482" t="s">
        <v>38060</v>
      </c>
      <c r="I15482" t="s">
        <v>5</v>
      </c>
      <c r="J15482">
        <v>44.09</v>
      </c>
      <c r="M15482">
        <v>44.09</v>
      </c>
      <c r="N15482">
        <f t="shared" si="241"/>
        <v>0</v>
      </c>
    </row>
    <row r="15483" spans="1:14" x14ac:dyDescent="0.2">
      <c r="A15483" t="s">
        <v>15530</v>
      </c>
      <c r="B15483" t="s">
        <v>38061</v>
      </c>
      <c r="I15483" t="s">
        <v>5</v>
      </c>
      <c r="J15483">
        <v>46.82</v>
      </c>
      <c r="M15483">
        <v>46.82</v>
      </c>
      <c r="N15483">
        <f t="shared" si="241"/>
        <v>0</v>
      </c>
    </row>
    <row r="15484" spans="1:14" x14ac:dyDescent="0.2">
      <c r="A15484" t="s">
        <v>15531</v>
      </c>
      <c r="B15484" t="s">
        <v>38061</v>
      </c>
      <c r="I15484" t="s">
        <v>5</v>
      </c>
      <c r="J15484">
        <v>46.15</v>
      </c>
      <c r="M15484">
        <v>46.15</v>
      </c>
      <c r="N15484">
        <f t="shared" si="241"/>
        <v>0</v>
      </c>
    </row>
    <row r="15485" spans="1:14" x14ac:dyDescent="0.2">
      <c r="A15485" t="s">
        <v>15532</v>
      </c>
      <c r="B15485" t="s">
        <v>38062</v>
      </c>
      <c r="I15485" t="s">
        <v>5</v>
      </c>
      <c r="J15485">
        <v>52.58</v>
      </c>
      <c r="M15485">
        <v>52.58</v>
      </c>
      <c r="N15485">
        <f t="shared" si="241"/>
        <v>0</v>
      </c>
    </row>
    <row r="15486" spans="1:14" x14ac:dyDescent="0.2">
      <c r="A15486" t="s">
        <v>15533</v>
      </c>
      <c r="B15486" t="s">
        <v>38062</v>
      </c>
      <c r="I15486" t="s">
        <v>5</v>
      </c>
      <c r="J15486">
        <v>51.91</v>
      </c>
      <c r="M15486">
        <v>51.91</v>
      </c>
      <c r="N15486">
        <f t="shared" si="241"/>
        <v>0</v>
      </c>
    </row>
    <row r="15487" spans="1:14" x14ac:dyDescent="0.2">
      <c r="A15487" t="s">
        <v>15534</v>
      </c>
      <c r="B15487" t="s">
        <v>38063</v>
      </c>
      <c r="I15487" t="s">
        <v>5</v>
      </c>
      <c r="J15487">
        <v>69.510000000000005</v>
      </c>
      <c r="M15487">
        <v>69.510000000000005</v>
      </c>
      <c r="N15487">
        <f t="shared" si="241"/>
        <v>0</v>
      </c>
    </row>
    <row r="15488" spans="1:14" x14ac:dyDescent="0.2">
      <c r="A15488" t="s">
        <v>15535</v>
      </c>
      <c r="B15488" t="s">
        <v>38063</v>
      </c>
      <c r="I15488" t="s">
        <v>5</v>
      </c>
      <c r="J15488">
        <v>68.84</v>
      </c>
      <c r="M15488">
        <v>68.84</v>
      </c>
      <c r="N15488">
        <f t="shared" si="241"/>
        <v>0</v>
      </c>
    </row>
    <row r="15489" spans="1:14" x14ac:dyDescent="0.2">
      <c r="A15489" t="s">
        <v>15536</v>
      </c>
      <c r="B15489" t="s">
        <v>38064</v>
      </c>
      <c r="I15489" t="s">
        <v>5</v>
      </c>
      <c r="J15489">
        <v>78.12</v>
      </c>
      <c r="M15489">
        <v>78.12</v>
      </c>
      <c r="N15489">
        <f t="shared" si="241"/>
        <v>0</v>
      </c>
    </row>
    <row r="15490" spans="1:14" x14ac:dyDescent="0.2">
      <c r="A15490" t="s">
        <v>15537</v>
      </c>
      <c r="B15490" t="s">
        <v>38064</v>
      </c>
      <c r="I15490" t="s">
        <v>5</v>
      </c>
      <c r="J15490">
        <v>77.45</v>
      </c>
      <c r="M15490">
        <v>77.45</v>
      </c>
      <c r="N15490">
        <f t="shared" si="241"/>
        <v>0</v>
      </c>
    </row>
    <row r="15491" spans="1:14" x14ac:dyDescent="0.2">
      <c r="A15491" t="s">
        <v>15538</v>
      </c>
      <c r="B15491" t="s">
        <v>38065</v>
      </c>
      <c r="I15491" t="s">
        <v>5</v>
      </c>
      <c r="J15491">
        <v>72.72</v>
      </c>
      <c r="M15491">
        <v>72.72</v>
      </c>
      <c r="N15491">
        <f t="shared" si="241"/>
        <v>0</v>
      </c>
    </row>
    <row r="15492" spans="1:14" x14ac:dyDescent="0.2">
      <c r="A15492" t="s">
        <v>15539</v>
      </c>
      <c r="B15492" t="s">
        <v>38065</v>
      </c>
      <c r="I15492" t="s">
        <v>5</v>
      </c>
      <c r="J15492">
        <v>72.05</v>
      </c>
      <c r="M15492">
        <v>72.05</v>
      </c>
      <c r="N15492">
        <f t="shared" ref="N15492:N15555" si="242">J15492-M15492</f>
        <v>0</v>
      </c>
    </row>
    <row r="15493" spans="1:14" x14ac:dyDescent="0.2">
      <c r="A15493" t="s">
        <v>15540</v>
      </c>
      <c r="B15493" t="s">
        <v>38066</v>
      </c>
      <c r="I15493" t="s">
        <v>5</v>
      </c>
      <c r="J15493">
        <v>316.69</v>
      </c>
      <c r="M15493">
        <v>316.69</v>
      </c>
      <c r="N15493">
        <f t="shared" si="242"/>
        <v>0</v>
      </c>
    </row>
    <row r="15494" spans="1:14" x14ac:dyDescent="0.2">
      <c r="A15494" t="s">
        <v>15541</v>
      </c>
      <c r="B15494" t="s">
        <v>38066</v>
      </c>
      <c r="I15494" t="s">
        <v>5</v>
      </c>
      <c r="J15494">
        <v>316.02</v>
      </c>
      <c r="M15494">
        <v>316.02</v>
      </c>
      <c r="N15494">
        <f t="shared" si="242"/>
        <v>0</v>
      </c>
    </row>
    <row r="15495" spans="1:14" x14ac:dyDescent="0.2">
      <c r="A15495" t="s">
        <v>15542</v>
      </c>
      <c r="B15495" t="s">
        <v>38067</v>
      </c>
      <c r="I15495" t="s">
        <v>5</v>
      </c>
      <c r="J15495">
        <v>7.97</v>
      </c>
      <c r="M15495">
        <v>7.97</v>
      </c>
      <c r="N15495">
        <f t="shared" si="242"/>
        <v>0</v>
      </c>
    </row>
    <row r="15496" spans="1:14" x14ac:dyDescent="0.2">
      <c r="A15496" t="s">
        <v>15543</v>
      </c>
      <c r="B15496" t="s">
        <v>38067</v>
      </c>
      <c r="I15496" t="s">
        <v>5</v>
      </c>
      <c r="J15496">
        <v>7.81</v>
      </c>
      <c r="M15496">
        <v>7.81</v>
      </c>
      <c r="N15496">
        <f t="shared" si="242"/>
        <v>0</v>
      </c>
    </row>
    <row r="15497" spans="1:14" x14ac:dyDescent="0.2">
      <c r="A15497" t="s">
        <v>15544</v>
      </c>
      <c r="B15497" t="s">
        <v>38068</v>
      </c>
      <c r="I15497" t="s">
        <v>5</v>
      </c>
      <c r="J15497">
        <v>9.48</v>
      </c>
      <c r="M15497">
        <v>9.48</v>
      </c>
      <c r="N15497">
        <f t="shared" si="242"/>
        <v>0</v>
      </c>
    </row>
    <row r="15498" spans="1:14" x14ac:dyDescent="0.2">
      <c r="A15498" t="s">
        <v>15545</v>
      </c>
      <c r="B15498" t="s">
        <v>38068</v>
      </c>
      <c r="I15498" t="s">
        <v>5</v>
      </c>
      <c r="J15498">
        <v>9.32</v>
      </c>
      <c r="M15498">
        <v>9.32</v>
      </c>
      <c r="N15498">
        <f t="shared" si="242"/>
        <v>0</v>
      </c>
    </row>
    <row r="15499" spans="1:14" x14ac:dyDescent="0.2">
      <c r="A15499" t="s">
        <v>15546</v>
      </c>
      <c r="B15499" t="s">
        <v>38069</v>
      </c>
      <c r="I15499" t="s">
        <v>5</v>
      </c>
      <c r="J15499">
        <v>8.44</v>
      </c>
      <c r="M15499">
        <v>8.44</v>
      </c>
      <c r="N15499">
        <f t="shared" si="242"/>
        <v>0</v>
      </c>
    </row>
    <row r="15500" spans="1:14" x14ac:dyDescent="0.2">
      <c r="A15500" t="s">
        <v>15547</v>
      </c>
      <c r="B15500" t="s">
        <v>38069</v>
      </c>
      <c r="I15500" t="s">
        <v>5</v>
      </c>
      <c r="J15500">
        <v>8.2799999999999994</v>
      </c>
      <c r="M15500">
        <v>8.2799999999999994</v>
      </c>
      <c r="N15500">
        <f t="shared" si="242"/>
        <v>0</v>
      </c>
    </row>
    <row r="15501" spans="1:14" x14ac:dyDescent="0.2">
      <c r="A15501" t="s">
        <v>26499</v>
      </c>
      <c r="B15501" t="s">
        <v>38070</v>
      </c>
      <c r="I15501" t="s">
        <v>5</v>
      </c>
      <c r="J15501">
        <v>9.3000000000000007</v>
      </c>
      <c r="M15501">
        <v>9.3000000000000007</v>
      </c>
      <c r="N15501">
        <f t="shared" si="242"/>
        <v>0</v>
      </c>
    </row>
    <row r="15502" spans="1:14" x14ac:dyDescent="0.2">
      <c r="A15502" t="s">
        <v>26500</v>
      </c>
      <c r="B15502" t="s">
        <v>38070</v>
      </c>
      <c r="I15502" t="s">
        <v>5</v>
      </c>
      <c r="J15502">
        <v>9.14</v>
      </c>
      <c r="M15502">
        <v>9.14</v>
      </c>
      <c r="N15502">
        <f t="shared" si="242"/>
        <v>0</v>
      </c>
    </row>
    <row r="15503" spans="1:14" x14ac:dyDescent="0.2">
      <c r="A15503" t="s">
        <v>15548</v>
      </c>
      <c r="B15503" t="s">
        <v>38071</v>
      </c>
      <c r="I15503" t="s">
        <v>5</v>
      </c>
      <c r="J15503">
        <v>17.02</v>
      </c>
      <c r="M15503">
        <v>17.02</v>
      </c>
      <c r="N15503">
        <f t="shared" si="242"/>
        <v>0</v>
      </c>
    </row>
    <row r="15504" spans="1:14" x14ac:dyDescent="0.2">
      <c r="A15504" t="s">
        <v>15549</v>
      </c>
      <c r="B15504" t="s">
        <v>38071</v>
      </c>
      <c r="I15504" t="s">
        <v>5</v>
      </c>
      <c r="J15504">
        <v>16.86</v>
      </c>
      <c r="M15504">
        <v>16.86</v>
      </c>
      <c r="N15504">
        <f t="shared" si="242"/>
        <v>0</v>
      </c>
    </row>
    <row r="15505" spans="1:14" x14ac:dyDescent="0.2">
      <c r="A15505" t="s">
        <v>15550</v>
      </c>
      <c r="B15505" t="s">
        <v>38072</v>
      </c>
      <c r="I15505" t="s">
        <v>5</v>
      </c>
      <c r="J15505">
        <v>21.43</v>
      </c>
      <c r="M15505">
        <v>21.43</v>
      </c>
      <c r="N15505">
        <f t="shared" si="242"/>
        <v>0</v>
      </c>
    </row>
    <row r="15506" spans="1:14" x14ac:dyDescent="0.2">
      <c r="A15506" t="s">
        <v>15551</v>
      </c>
      <c r="B15506" t="s">
        <v>38072</v>
      </c>
      <c r="I15506" t="s">
        <v>5</v>
      </c>
      <c r="J15506">
        <v>21.27</v>
      </c>
      <c r="M15506">
        <v>21.27</v>
      </c>
      <c r="N15506">
        <f t="shared" si="242"/>
        <v>0</v>
      </c>
    </row>
    <row r="15507" spans="1:14" x14ac:dyDescent="0.2">
      <c r="A15507" t="s">
        <v>15552</v>
      </c>
      <c r="B15507" t="s">
        <v>38073</v>
      </c>
      <c r="I15507" t="s">
        <v>5</v>
      </c>
      <c r="J15507">
        <v>52.73</v>
      </c>
      <c r="M15507">
        <v>52.73</v>
      </c>
      <c r="N15507">
        <f t="shared" si="242"/>
        <v>0</v>
      </c>
    </row>
    <row r="15508" spans="1:14" x14ac:dyDescent="0.2">
      <c r="A15508" t="s">
        <v>15553</v>
      </c>
      <c r="B15508" t="s">
        <v>38073</v>
      </c>
      <c r="I15508" t="s">
        <v>5</v>
      </c>
      <c r="J15508">
        <v>52.57</v>
      </c>
      <c r="M15508">
        <v>52.57</v>
      </c>
      <c r="N15508">
        <f t="shared" si="242"/>
        <v>0</v>
      </c>
    </row>
    <row r="15509" spans="1:14" x14ac:dyDescent="0.2">
      <c r="A15509" t="s">
        <v>15554</v>
      </c>
      <c r="B15509" t="s">
        <v>38074</v>
      </c>
      <c r="I15509" t="s">
        <v>5</v>
      </c>
      <c r="J15509">
        <v>45.86</v>
      </c>
      <c r="M15509">
        <v>45.86</v>
      </c>
      <c r="N15509">
        <f t="shared" si="242"/>
        <v>0</v>
      </c>
    </row>
    <row r="15510" spans="1:14" x14ac:dyDescent="0.2">
      <c r="A15510" t="s">
        <v>15555</v>
      </c>
      <c r="B15510" t="s">
        <v>38074</v>
      </c>
      <c r="I15510" t="s">
        <v>5</v>
      </c>
      <c r="J15510">
        <v>45.7</v>
      </c>
      <c r="M15510">
        <v>45.7</v>
      </c>
      <c r="N15510">
        <f t="shared" si="242"/>
        <v>0</v>
      </c>
    </row>
    <row r="15511" spans="1:14" x14ac:dyDescent="0.2">
      <c r="A15511" t="s">
        <v>15556</v>
      </c>
      <c r="B15511" t="s">
        <v>38075</v>
      </c>
      <c r="I15511" t="s">
        <v>5</v>
      </c>
      <c r="J15511">
        <v>69.650000000000006</v>
      </c>
      <c r="M15511">
        <v>69.650000000000006</v>
      </c>
      <c r="N15511">
        <f t="shared" si="242"/>
        <v>0</v>
      </c>
    </row>
    <row r="15512" spans="1:14" x14ac:dyDescent="0.2">
      <c r="A15512" t="s">
        <v>15557</v>
      </c>
      <c r="B15512" t="s">
        <v>38075</v>
      </c>
      <c r="I15512" t="s">
        <v>5</v>
      </c>
      <c r="J15512">
        <v>69.48</v>
      </c>
      <c r="M15512">
        <v>69.48</v>
      </c>
      <c r="N15512">
        <f t="shared" si="242"/>
        <v>0</v>
      </c>
    </row>
    <row r="15513" spans="1:14" x14ac:dyDescent="0.2">
      <c r="A15513" t="s">
        <v>15558</v>
      </c>
      <c r="B15513" t="s">
        <v>38076</v>
      </c>
      <c r="I15513" t="s">
        <v>5</v>
      </c>
      <c r="J15513">
        <v>26.89</v>
      </c>
      <c r="M15513">
        <v>26.89</v>
      </c>
      <c r="N15513">
        <f t="shared" si="242"/>
        <v>0</v>
      </c>
    </row>
    <row r="15514" spans="1:14" x14ac:dyDescent="0.2">
      <c r="A15514" t="s">
        <v>15559</v>
      </c>
      <c r="B15514" t="s">
        <v>38076</v>
      </c>
      <c r="I15514" t="s">
        <v>5</v>
      </c>
      <c r="J15514">
        <v>26.73</v>
      </c>
      <c r="M15514">
        <v>26.73</v>
      </c>
      <c r="N15514">
        <f t="shared" si="242"/>
        <v>0</v>
      </c>
    </row>
    <row r="15515" spans="1:14" x14ac:dyDescent="0.2">
      <c r="A15515" t="s">
        <v>15560</v>
      </c>
      <c r="B15515" t="s">
        <v>38077</v>
      </c>
      <c r="I15515" t="s">
        <v>5</v>
      </c>
      <c r="J15515">
        <v>23.04</v>
      </c>
      <c r="M15515">
        <v>23.04</v>
      </c>
      <c r="N15515">
        <f t="shared" si="242"/>
        <v>0</v>
      </c>
    </row>
    <row r="15516" spans="1:14" x14ac:dyDescent="0.2">
      <c r="A15516" t="s">
        <v>15561</v>
      </c>
      <c r="B15516" t="s">
        <v>38077</v>
      </c>
      <c r="I15516" t="s">
        <v>5</v>
      </c>
      <c r="J15516">
        <v>22.88</v>
      </c>
      <c r="M15516">
        <v>22.88</v>
      </c>
      <c r="N15516">
        <f t="shared" si="242"/>
        <v>0</v>
      </c>
    </row>
    <row r="15517" spans="1:14" x14ac:dyDescent="0.2">
      <c r="A15517" t="s">
        <v>28155</v>
      </c>
      <c r="B15517" t="s">
        <v>38078</v>
      </c>
      <c r="I15517" t="s">
        <v>5</v>
      </c>
      <c r="J15517">
        <v>93.84</v>
      </c>
      <c r="M15517">
        <v>93.84</v>
      </c>
      <c r="N15517">
        <f t="shared" si="242"/>
        <v>0</v>
      </c>
    </row>
    <row r="15518" spans="1:14" x14ac:dyDescent="0.2">
      <c r="A15518" t="s">
        <v>28156</v>
      </c>
      <c r="B15518" t="s">
        <v>38078</v>
      </c>
      <c r="I15518" t="s">
        <v>5</v>
      </c>
      <c r="J15518">
        <v>93.68</v>
      </c>
      <c r="M15518">
        <v>93.68</v>
      </c>
      <c r="N15518">
        <f t="shared" si="242"/>
        <v>0</v>
      </c>
    </row>
    <row r="15519" spans="1:14" x14ac:dyDescent="0.2">
      <c r="A15519" t="s">
        <v>15562</v>
      </c>
      <c r="B15519" t="s">
        <v>22219</v>
      </c>
      <c r="I15519" t="s">
        <v>5</v>
      </c>
      <c r="J15519">
        <v>18.170000000000002</v>
      </c>
      <c r="M15519">
        <v>18.170000000000002</v>
      </c>
      <c r="N15519">
        <f t="shared" si="242"/>
        <v>0</v>
      </c>
    </row>
    <row r="15520" spans="1:14" x14ac:dyDescent="0.2">
      <c r="A15520" t="s">
        <v>15563</v>
      </c>
      <c r="B15520" t="s">
        <v>22219</v>
      </c>
      <c r="I15520" t="s">
        <v>5</v>
      </c>
      <c r="J15520">
        <v>18.010000000000002</v>
      </c>
      <c r="M15520">
        <v>18.010000000000002</v>
      </c>
      <c r="N15520">
        <f t="shared" si="242"/>
        <v>0</v>
      </c>
    </row>
    <row r="15521" spans="1:14" x14ac:dyDescent="0.2">
      <c r="A15521" t="s">
        <v>26501</v>
      </c>
      <c r="B15521" t="s">
        <v>38079</v>
      </c>
      <c r="I15521" t="s">
        <v>5</v>
      </c>
      <c r="J15521">
        <v>11.31</v>
      </c>
      <c r="M15521">
        <v>11.31</v>
      </c>
      <c r="N15521">
        <f t="shared" si="242"/>
        <v>0</v>
      </c>
    </row>
    <row r="15522" spans="1:14" x14ac:dyDescent="0.2">
      <c r="A15522" t="s">
        <v>26502</v>
      </c>
      <c r="B15522" t="s">
        <v>38079</v>
      </c>
      <c r="I15522" t="s">
        <v>5</v>
      </c>
      <c r="J15522">
        <v>11.15</v>
      </c>
      <c r="M15522">
        <v>11.15</v>
      </c>
      <c r="N15522">
        <f t="shared" si="242"/>
        <v>0</v>
      </c>
    </row>
    <row r="15523" spans="1:14" x14ac:dyDescent="0.2">
      <c r="A15523" t="s">
        <v>26503</v>
      </c>
      <c r="B15523" t="s">
        <v>38080</v>
      </c>
      <c r="I15523" t="s">
        <v>5</v>
      </c>
      <c r="J15523">
        <v>15.56</v>
      </c>
      <c r="M15523">
        <v>15.56</v>
      </c>
      <c r="N15523">
        <f t="shared" si="242"/>
        <v>0</v>
      </c>
    </row>
    <row r="15524" spans="1:14" x14ac:dyDescent="0.2">
      <c r="A15524" t="s">
        <v>26504</v>
      </c>
      <c r="B15524" t="s">
        <v>38080</v>
      </c>
      <c r="I15524" t="s">
        <v>5</v>
      </c>
      <c r="J15524">
        <v>15.4</v>
      </c>
      <c r="M15524">
        <v>15.4</v>
      </c>
      <c r="N15524">
        <f t="shared" si="242"/>
        <v>0</v>
      </c>
    </row>
    <row r="15525" spans="1:14" x14ac:dyDescent="0.2">
      <c r="A15525" t="s">
        <v>26505</v>
      </c>
      <c r="B15525" t="s">
        <v>38081</v>
      </c>
      <c r="I15525" t="s">
        <v>5</v>
      </c>
      <c r="J15525">
        <v>24.62</v>
      </c>
      <c r="M15525">
        <v>24.62</v>
      </c>
      <c r="N15525">
        <f t="shared" si="242"/>
        <v>0</v>
      </c>
    </row>
    <row r="15526" spans="1:14" x14ac:dyDescent="0.2">
      <c r="A15526" t="s">
        <v>26506</v>
      </c>
      <c r="B15526" t="s">
        <v>38081</v>
      </c>
      <c r="I15526" t="s">
        <v>5</v>
      </c>
      <c r="J15526">
        <v>24.46</v>
      </c>
      <c r="M15526">
        <v>24.46</v>
      </c>
      <c r="N15526">
        <f t="shared" si="242"/>
        <v>0</v>
      </c>
    </row>
    <row r="15527" spans="1:14" x14ac:dyDescent="0.2">
      <c r="A15527" t="s">
        <v>26507</v>
      </c>
      <c r="B15527" t="s">
        <v>38082</v>
      </c>
      <c r="I15527" t="s">
        <v>5</v>
      </c>
      <c r="J15527">
        <v>42.43</v>
      </c>
      <c r="M15527">
        <v>42.43</v>
      </c>
      <c r="N15527">
        <f t="shared" si="242"/>
        <v>0</v>
      </c>
    </row>
    <row r="15528" spans="1:14" x14ac:dyDescent="0.2">
      <c r="A15528" t="s">
        <v>26508</v>
      </c>
      <c r="B15528" t="s">
        <v>38082</v>
      </c>
      <c r="I15528" t="s">
        <v>5</v>
      </c>
      <c r="J15528">
        <v>42.27</v>
      </c>
      <c r="M15528">
        <v>42.27</v>
      </c>
      <c r="N15528">
        <f t="shared" si="242"/>
        <v>0</v>
      </c>
    </row>
    <row r="15529" spans="1:14" x14ac:dyDescent="0.2">
      <c r="A15529" t="s">
        <v>26509</v>
      </c>
      <c r="B15529" t="s">
        <v>38083</v>
      </c>
      <c r="I15529" t="s">
        <v>5</v>
      </c>
      <c r="J15529">
        <v>43.78</v>
      </c>
      <c r="M15529">
        <v>43.78</v>
      </c>
      <c r="N15529">
        <f t="shared" si="242"/>
        <v>0</v>
      </c>
    </row>
    <row r="15530" spans="1:14" x14ac:dyDescent="0.2">
      <c r="A15530" t="s">
        <v>26510</v>
      </c>
      <c r="B15530" t="s">
        <v>38083</v>
      </c>
      <c r="I15530" t="s">
        <v>5</v>
      </c>
      <c r="J15530">
        <v>43.62</v>
      </c>
      <c r="M15530">
        <v>43.62</v>
      </c>
      <c r="N15530">
        <f t="shared" si="242"/>
        <v>0</v>
      </c>
    </row>
    <row r="15531" spans="1:14" x14ac:dyDescent="0.2">
      <c r="A15531" t="s">
        <v>15564</v>
      </c>
      <c r="B15531" t="s">
        <v>38084</v>
      </c>
      <c r="I15531" t="s">
        <v>5</v>
      </c>
      <c r="J15531">
        <v>556.37</v>
      </c>
      <c r="M15531">
        <v>556.37</v>
      </c>
      <c r="N15531">
        <f t="shared" si="242"/>
        <v>0</v>
      </c>
    </row>
    <row r="15532" spans="1:14" x14ac:dyDescent="0.2">
      <c r="A15532" t="s">
        <v>15565</v>
      </c>
      <c r="B15532" t="s">
        <v>38084</v>
      </c>
      <c r="I15532" t="s">
        <v>5</v>
      </c>
      <c r="J15532">
        <v>494.44</v>
      </c>
      <c r="M15532">
        <v>494.44</v>
      </c>
      <c r="N15532">
        <f t="shared" si="242"/>
        <v>0</v>
      </c>
    </row>
    <row r="15533" spans="1:14" x14ac:dyDescent="0.2">
      <c r="A15533" t="s">
        <v>15566</v>
      </c>
      <c r="B15533" t="s">
        <v>38085</v>
      </c>
      <c r="I15533" t="s">
        <v>5</v>
      </c>
      <c r="J15533">
        <v>580.45000000000005</v>
      </c>
      <c r="M15533">
        <v>580.45000000000005</v>
      </c>
      <c r="N15533">
        <f t="shared" si="242"/>
        <v>0</v>
      </c>
    </row>
    <row r="15534" spans="1:14" x14ac:dyDescent="0.2">
      <c r="A15534" t="s">
        <v>15567</v>
      </c>
      <c r="B15534" t="s">
        <v>38085</v>
      </c>
      <c r="I15534" t="s">
        <v>5</v>
      </c>
      <c r="J15534">
        <v>515.65</v>
      </c>
      <c r="M15534">
        <v>515.65</v>
      </c>
      <c r="N15534">
        <f t="shared" si="242"/>
        <v>0</v>
      </c>
    </row>
    <row r="15535" spans="1:14" x14ac:dyDescent="0.2">
      <c r="A15535" t="s">
        <v>15568</v>
      </c>
      <c r="B15535" t="s">
        <v>38086</v>
      </c>
      <c r="I15535" t="s">
        <v>5</v>
      </c>
      <c r="J15535">
        <v>615.64</v>
      </c>
      <c r="M15535">
        <v>615.64</v>
      </c>
      <c r="N15535">
        <f t="shared" si="242"/>
        <v>0</v>
      </c>
    </row>
    <row r="15536" spans="1:14" x14ac:dyDescent="0.2">
      <c r="A15536" t="s">
        <v>15569</v>
      </c>
      <c r="B15536" t="s">
        <v>38086</v>
      </c>
      <c r="I15536" t="s">
        <v>5</v>
      </c>
      <c r="J15536">
        <v>547.96</v>
      </c>
      <c r="M15536">
        <v>547.96</v>
      </c>
      <c r="N15536">
        <f t="shared" si="242"/>
        <v>0</v>
      </c>
    </row>
    <row r="15537" spans="1:14" x14ac:dyDescent="0.2">
      <c r="A15537" t="s">
        <v>15570</v>
      </c>
      <c r="B15537" t="s">
        <v>38087</v>
      </c>
      <c r="I15537" t="s">
        <v>5</v>
      </c>
      <c r="J15537">
        <v>687.92</v>
      </c>
      <c r="M15537">
        <v>687.92</v>
      </c>
      <c r="N15537">
        <f t="shared" si="242"/>
        <v>0</v>
      </c>
    </row>
    <row r="15538" spans="1:14" x14ac:dyDescent="0.2">
      <c r="A15538" t="s">
        <v>15571</v>
      </c>
      <c r="B15538" t="s">
        <v>38087</v>
      </c>
      <c r="I15538" t="s">
        <v>5</v>
      </c>
      <c r="J15538">
        <v>614.5</v>
      </c>
      <c r="M15538">
        <v>614.5</v>
      </c>
      <c r="N15538">
        <f t="shared" si="242"/>
        <v>0</v>
      </c>
    </row>
    <row r="15539" spans="1:14" x14ac:dyDescent="0.2">
      <c r="A15539" t="s">
        <v>15572</v>
      </c>
      <c r="B15539" t="s">
        <v>38088</v>
      </c>
      <c r="I15539" t="s">
        <v>5</v>
      </c>
      <c r="J15539">
        <v>719.7</v>
      </c>
      <c r="M15539">
        <v>719.7</v>
      </c>
      <c r="N15539">
        <f t="shared" si="242"/>
        <v>0</v>
      </c>
    </row>
    <row r="15540" spans="1:14" x14ac:dyDescent="0.2">
      <c r="A15540" t="s">
        <v>15573</v>
      </c>
      <c r="B15540" t="s">
        <v>38088</v>
      </c>
      <c r="I15540" t="s">
        <v>5</v>
      </c>
      <c r="J15540">
        <v>643.4</v>
      </c>
      <c r="M15540">
        <v>643.4</v>
      </c>
      <c r="N15540">
        <f t="shared" si="242"/>
        <v>0</v>
      </c>
    </row>
    <row r="15541" spans="1:14" x14ac:dyDescent="0.2">
      <c r="A15541" t="s">
        <v>15574</v>
      </c>
      <c r="B15541" t="s">
        <v>38089</v>
      </c>
      <c r="I15541" t="s">
        <v>5</v>
      </c>
      <c r="J15541">
        <v>748.91</v>
      </c>
      <c r="M15541">
        <v>748.91</v>
      </c>
      <c r="N15541">
        <f t="shared" si="242"/>
        <v>0</v>
      </c>
    </row>
    <row r="15542" spans="1:14" x14ac:dyDescent="0.2">
      <c r="A15542" t="s">
        <v>15575</v>
      </c>
      <c r="B15542" t="s">
        <v>38089</v>
      </c>
      <c r="I15542" t="s">
        <v>5</v>
      </c>
      <c r="J15542">
        <v>669.74</v>
      </c>
      <c r="M15542">
        <v>669.74</v>
      </c>
      <c r="N15542">
        <f t="shared" si="242"/>
        <v>0</v>
      </c>
    </row>
    <row r="15543" spans="1:14" x14ac:dyDescent="0.2">
      <c r="A15543" t="s">
        <v>15576</v>
      </c>
      <c r="B15543" t="s">
        <v>38090</v>
      </c>
      <c r="I15543" t="s">
        <v>5</v>
      </c>
      <c r="J15543">
        <v>795.4</v>
      </c>
      <c r="M15543">
        <v>795.4</v>
      </c>
      <c r="N15543">
        <f t="shared" si="242"/>
        <v>0</v>
      </c>
    </row>
    <row r="15544" spans="1:14" x14ac:dyDescent="0.2">
      <c r="A15544" t="s">
        <v>15577</v>
      </c>
      <c r="B15544" t="s">
        <v>38090</v>
      </c>
      <c r="I15544" t="s">
        <v>5</v>
      </c>
      <c r="J15544">
        <v>710.01</v>
      </c>
      <c r="M15544">
        <v>710.01</v>
      </c>
      <c r="N15544">
        <f t="shared" si="242"/>
        <v>0</v>
      </c>
    </row>
    <row r="15545" spans="1:14" x14ac:dyDescent="0.2">
      <c r="A15545" t="s">
        <v>15578</v>
      </c>
      <c r="B15545" t="s">
        <v>38091</v>
      </c>
      <c r="I15545" t="s">
        <v>5</v>
      </c>
      <c r="J15545">
        <v>819.48</v>
      </c>
      <c r="M15545">
        <v>819.48</v>
      </c>
      <c r="N15545">
        <f t="shared" si="242"/>
        <v>0</v>
      </c>
    </row>
    <row r="15546" spans="1:14" x14ac:dyDescent="0.2">
      <c r="A15546" t="s">
        <v>15579</v>
      </c>
      <c r="B15546" t="s">
        <v>38091</v>
      </c>
      <c r="I15546" t="s">
        <v>5</v>
      </c>
      <c r="J15546">
        <v>731.22</v>
      </c>
      <c r="M15546">
        <v>731.22</v>
      </c>
      <c r="N15546">
        <f t="shared" si="242"/>
        <v>0</v>
      </c>
    </row>
    <row r="15547" spans="1:14" x14ac:dyDescent="0.2">
      <c r="A15547" t="s">
        <v>15580</v>
      </c>
      <c r="B15547" t="s">
        <v>38092</v>
      </c>
      <c r="I15547" t="s">
        <v>5</v>
      </c>
      <c r="J15547">
        <v>913.13</v>
      </c>
      <c r="M15547">
        <v>913.13</v>
      </c>
      <c r="N15547">
        <f t="shared" si="242"/>
        <v>0</v>
      </c>
    </row>
    <row r="15548" spans="1:14" x14ac:dyDescent="0.2">
      <c r="A15548" t="s">
        <v>15581</v>
      </c>
      <c r="B15548" t="s">
        <v>38092</v>
      </c>
      <c r="I15548" t="s">
        <v>5</v>
      </c>
      <c r="J15548">
        <v>815.79</v>
      </c>
      <c r="M15548">
        <v>815.79</v>
      </c>
      <c r="N15548">
        <f t="shared" si="242"/>
        <v>0</v>
      </c>
    </row>
    <row r="15549" spans="1:14" x14ac:dyDescent="0.2">
      <c r="A15549" t="s">
        <v>29914</v>
      </c>
      <c r="B15549" t="s">
        <v>38093</v>
      </c>
      <c r="I15549" t="s">
        <v>5</v>
      </c>
      <c r="J15549">
        <v>1006.78</v>
      </c>
      <c r="M15549">
        <v>1006.78</v>
      </c>
      <c r="N15549">
        <f t="shared" si="242"/>
        <v>0</v>
      </c>
    </row>
    <row r="15550" spans="1:14" x14ac:dyDescent="0.2">
      <c r="A15550" t="s">
        <v>29915</v>
      </c>
      <c r="B15550" t="s">
        <v>38093</v>
      </c>
      <c r="I15550" t="s">
        <v>5</v>
      </c>
      <c r="J15550">
        <v>900.35</v>
      </c>
      <c r="M15550">
        <v>900.35</v>
      </c>
      <c r="N15550">
        <f t="shared" si="242"/>
        <v>0</v>
      </c>
    </row>
    <row r="15551" spans="1:14" x14ac:dyDescent="0.2">
      <c r="A15551" t="s">
        <v>15582</v>
      </c>
      <c r="B15551" t="s">
        <v>38094</v>
      </c>
      <c r="I15551" t="s">
        <v>5</v>
      </c>
      <c r="J15551">
        <v>54.63</v>
      </c>
      <c r="M15551">
        <v>54.63</v>
      </c>
      <c r="N15551">
        <f t="shared" si="242"/>
        <v>0</v>
      </c>
    </row>
    <row r="15552" spans="1:14" x14ac:dyDescent="0.2">
      <c r="A15552" t="s">
        <v>15583</v>
      </c>
      <c r="B15552" t="s">
        <v>38094</v>
      </c>
      <c r="I15552" t="s">
        <v>5</v>
      </c>
      <c r="J15552">
        <v>51.18</v>
      </c>
      <c r="M15552">
        <v>51.18</v>
      </c>
      <c r="N15552">
        <f t="shared" si="242"/>
        <v>0</v>
      </c>
    </row>
    <row r="15553" spans="1:14" x14ac:dyDescent="0.2">
      <c r="A15553" t="s">
        <v>15584</v>
      </c>
      <c r="B15553" t="s">
        <v>38095</v>
      </c>
      <c r="I15553" t="s">
        <v>5</v>
      </c>
      <c r="J15553">
        <v>54.76</v>
      </c>
      <c r="M15553">
        <v>54.76</v>
      </c>
      <c r="N15553">
        <f t="shared" si="242"/>
        <v>0</v>
      </c>
    </row>
    <row r="15554" spans="1:14" x14ac:dyDescent="0.2">
      <c r="A15554" t="s">
        <v>15585</v>
      </c>
      <c r="B15554" t="s">
        <v>38095</v>
      </c>
      <c r="I15554" t="s">
        <v>5</v>
      </c>
      <c r="J15554">
        <v>51.31</v>
      </c>
      <c r="M15554">
        <v>51.31</v>
      </c>
      <c r="N15554">
        <f t="shared" si="242"/>
        <v>0</v>
      </c>
    </row>
    <row r="15555" spans="1:14" x14ac:dyDescent="0.2">
      <c r="A15555" t="s">
        <v>15586</v>
      </c>
      <c r="B15555" t="s">
        <v>38096</v>
      </c>
      <c r="I15555" t="s">
        <v>5</v>
      </c>
      <c r="J15555">
        <v>74.23</v>
      </c>
      <c r="M15555">
        <v>74.23</v>
      </c>
      <c r="N15555">
        <f t="shared" si="242"/>
        <v>0</v>
      </c>
    </row>
    <row r="15556" spans="1:14" x14ac:dyDescent="0.2">
      <c r="A15556" t="s">
        <v>15587</v>
      </c>
      <c r="B15556" t="s">
        <v>38096</v>
      </c>
      <c r="I15556" t="s">
        <v>5</v>
      </c>
      <c r="J15556">
        <v>70.78</v>
      </c>
      <c r="M15556">
        <v>70.78</v>
      </c>
      <c r="N15556">
        <f t="shared" ref="N15556:N15619" si="243">J15556-M15556</f>
        <v>0</v>
      </c>
    </row>
    <row r="15557" spans="1:14" x14ac:dyDescent="0.2">
      <c r="A15557" t="s">
        <v>15588</v>
      </c>
      <c r="B15557" t="s">
        <v>38097</v>
      </c>
      <c r="I15557" t="s">
        <v>5</v>
      </c>
      <c r="J15557">
        <v>77.66</v>
      </c>
      <c r="M15557">
        <v>77.66</v>
      </c>
      <c r="N15557">
        <f t="shared" si="243"/>
        <v>0</v>
      </c>
    </row>
    <row r="15558" spans="1:14" x14ac:dyDescent="0.2">
      <c r="A15558" t="s">
        <v>15589</v>
      </c>
      <c r="B15558" t="s">
        <v>38097</v>
      </c>
      <c r="I15558" t="s">
        <v>5</v>
      </c>
      <c r="J15558">
        <v>74.209999999999994</v>
      </c>
      <c r="M15558">
        <v>74.209999999999994</v>
      </c>
      <c r="N15558">
        <f t="shared" si="243"/>
        <v>0</v>
      </c>
    </row>
    <row r="15559" spans="1:14" x14ac:dyDescent="0.2">
      <c r="A15559" t="s">
        <v>15590</v>
      </c>
      <c r="B15559" t="s">
        <v>38098</v>
      </c>
      <c r="I15559" t="s">
        <v>5</v>
      </c>
      <c r="J15559">
        <v>109.94</v>
      </c>
      <c r="M15559">
        <v>109.94</v>
      </c>
      <c r="N15559">
        <f t="shared" si="243"/>
        <v>0</v>
      </c>
    </row>
    <row r="15560" spans="1:14" x14ac:dyDescent="0.2">
      <c r="A15560" t="s">
        <v>15591</v>
      </c>
      <c r="B15560" t="s">
        <v>38098</v>
      </c>
      <c r="I15560" t="s">
        <v>5</v>
      </c>
      <c r="J15560">
        <v>105.92</v>
      </c>
      <c r="M15560">
        <v>105.92</v>
      </c>
      <c r="N15560">
        <f t="shared" si="243"/>
        <v>0</v>
      </c>
    </row>
    <row r="15561" spans="1:14" x14ac:dyDescent="0.2">
      <c r="A15561" t="s">
        <v>15592</v>
      </c>
      <c r="B15561" t="s">
        <v>38099</v>
      </c>
      <c r="I15561" t="s">
        <v>5</v>
      </c>
      <c r="J15561">
        <v>174.89</v>
      </c>
      <c r="M15561">
        <v>174.89</v>
      </c>
      <c r="N15561">
        <f t="shared" si="243"/>
        <v>0</v>
      </c>
    </row>
    <row r="15562" spans="1:14" x14ac:dyDescent="0.2">
      <c r="A15562" t="s">
        <v>15593</v>
      </c>
      <c r="B15562" t="s">
        <v>38099</v>
      </c>
      <c r="I15562" t="s">
        <v>5</v>
      </c>
      <c r="J15562">
        <v>170.87</v>
      </c>
      <c r="M15562">
        <v>170.87</v>
      </c>
      <c r="N15562">
        <f t="shared" si="243"/>
        <v>0</v>
      </c>
    </row>
    <row r="15563" spans="1:14" x14ac:dyDescent="0.2">
      <c r="A15563" t="s">
        <v>15594</v>
      </c>
      <c r="B15563" t="s">
        <v>38100</v>
      </c>
      <c r="I15563" t="s">
        <v>5</v>
      </c>
      <c r="J15563">
        <v>266.72000000000003</v>
      </c>
      <c r="M15563">
        <v>266.72000000000003</v>
      </c>
      <c r="N15563">
        <f t="shared" si="243"/>
        <v>0</v>
      </c>
    </row>
    <row r="15564" spans="1:14" x14ac:dyDescent="0.2">
      <c r="A15564" t="s">
        <v>15595</v>
      </c>
      <c r="B15564" t="s">
        <v>38100</v>
      </c>
      <c r="I15564" t="s">
        <v>5</v>
      </c>
      <c r="J15564">
        <v>262.12</v>
      </c>
      <c r="M15564">
        <v>262.12</v>
      </c>
      <c r="N15564">
        <f t="shared" si="243"/>
        <v>0</v>
      </c>
    </row>
    <row r="15565" spans="1:14" x14ac:dyDescent="0.2">
      <c r="A15565" t="s">
        <v>15596</v>
      </c>
      <c r="B15565" t="s">
        <v>38101</v>
      </c>
      <c r="I15565" t="s">
        <v>5</v>
      </c>
      <c r="J15565">
        <v>460.64</v>
      </c>
      <c r="M15565">
        <v>460.64</v>
      </c>
      <c r="N15565">
        <f t="shared" si="243"/>
        <v>0</v>
      </c>
    </row>
    <row r="15566" spans="1:14" x14ac:dyDescent="0.2">
      <c r="A15566" t="s">
        <v>15597</v>
      </c>
      <c r="B15566" t="s">
        <v>38101</v>
      </c>
      <c r="I15566" t="s">
        <v>5</v>
      </c>
      <c r="J15566">
        <v>456.04</v>
      </c>
      <c r="M15566">
        <v>456.04</v>
      </c>
      <c r="N15566">
        <f t="shared" si="243"/>
        <v>0</v>
      </c>
    </row>
    <row r="15567" spans="1:14" x14ac:dyDescent="0.2">
      <c r="A15567" t="s">
        <v>15598</v>
      </c>
      <c r="B15567" t="s">
        <v>38102</v>
      </c>
      <c r="I15567" t="s">
        <v>5</v>
      </c>
      <c r="J15567">
        <v>791.72</v>
      </c>
      <c r="M15567">
        <v>791.72</v>
      </c>
      <c r="N15567">
        <f t="shared" si="243"/>
        <v>0</v>
      </c>
    </row>
    <row r="15568" spans="1:14" x14ac:dyDescent="0.2">
      <c r="A15568" t="s">
        <v>15599</v>
      </c>
      <c r="B15568" t="s">
        <v>38102</v>
      </c>
      <c r="I15568" t="s">
        <v>5</v>
      </c>
      <c r="J15568">
        <v>785.97</v>
      </c>
      <c r="M15568">
        <v>785.97</v>
      </c>
      <c r="N15568">
        <f t="shared" si="243"/>
        <v>0</v>
      </c>
    </row>
    <row r="15569" spans="1:14" x14ac:dyDescent="0.2">
      <c r="A15569" t="s">
        <v>15600</v>
      </c>
      <c r="B15569" t="s">
        <v>38103</v>
      </c>
      <c r="I15569" t="s">
        <v>5</v>
      </c>
      <c r="J15569">
        <v>36.03</v>
      </c>
      <c r="M15569">
        <v>36.03</v>
      </c>
      <c r="N15569">
        <f t="shared" si="243"/>
        <v>0</v>
      </c>
    </row>
    <row r="15570" spans="1:14" x14ac:dyDescent="0.2">
      <c r="A15570" t="s">
        <v>15601</v>
      </c>
      <c r="B15570" t="s">
        <v>38103</v>
      </c>
      <c r="I15570" t="s">
        <v>5</v>
      </c>
      <c r="J15570">
        <v>32.58</v>
      </c>
      <c r="M15570">
        <v>32.58</v>
      </c>
      <c r="N15570">
        <f t="shared" si="243"/>
        <v>0</v>
      </c>
    </row>
    <row r="15571" spans="1:14" x14ac:dyDescent="0.2">
      <c r="A15571" t="s">
        <v>15602</v>
      </c>
      <c r="B15571" t="s">
        <v>38104</v>
      </c>
      <c r="I15571" t="s">
        <v>5</v>
      </c>
      <c r="J15571">
        <v>42.53</v>
      </c>
      <c r="M15571">
        <v>42.53</v>
      </c>
      <c r="N15571">
        <f t="shared" si="243"/>
        <v>0</v>
      </c>
    </row>
    <row r="15572" spans="1:14" x14ac:dyDescent="0.2">
      <c r="A15572" t="s">
        <v>15603</v>
      </c>
      <c r="B15572" t="s">
        <v>38104</v>
      </c>
      <c r="I15572" t="s">
        <v>5</v>
      </c>
      <c r="J15572">
        <v>39.08</v>
      </c>
      <c r="M15572">
        <v>39.08</v>
      </c>
      <c r="N15572">
        <f t="shared" si="243"/>
        <v>0</v>
      </c>
    </row>
    <row r="15573" spans="1:14" x14ac:dyDescent="0.2">
      <c r="A15573" t="s">
        <v>15604</v>
      </c>
      <c r="B15573" t="s">
        <v>38105</v>
      </c>
      <c r="I15573" t="s">
        <v>5</v>
      </c>
      <c r="J15573">
        <v>55.79</v>
      </c>
      <c r="M15573">
        <v>55.79</v>
      </c>
      <c r="N15573">
        <f t="shared" si="243"/>
        <v>0</v>
      </c>
    </row>
    <row r="15574" spans="1:14" x14ac:dyDescent="0.2">
      <c r="A15574" t="s">
        <v>15605</v>
      </c>
      <c r="B15574" t="s">
        <v>38105</v>
      </c>
      <c r="I15574" t="s">
        <v>5</v>
      </c>
      <c r="J15574">
        <v>52.34</v>
      </c>
      <c r="M15574">
        <v>52.34</v>
      </c>
      <c r="N15574">
        <f t="shared" si="243"/>
        <v>0</v>
      </c>
    </row>
    <row r="15575" spans="1:14" x14ac:dyDescent="0.2">
      <c r="A15575" t="s">
        <v>15606</v>
      </c>
      <c r="B15575" t="s">
        <v>38106</v>
      </c>
      <c r="I15575" t="s">
        <v>5</v>
      </c>
      <c r="J15575">
        <v>92.67</v>
      </c>
      <c r="M15575">
        <v>92.67</v>
      </c>
      <c r="N15575">
        <f t="shared" si="243"/>
        <v>0</v>
      </c>
    </row>
    <row r="15576" spans="1:14" x14ac:dyDescent="0.2">
      <c r="A15576" t="s">
        <v>15607</v>
      </c>
      <c r="B15576" t="s">
        <v>38106</v>
      </c>
      <c r="I15576" t="s">
        <v>5</v>
      </c>
      <c r="J15576">
        <v>89.22</v>
      </c>
      <c r="M15576">
        <v>89.22</v>
      </c>
      <c r="N15576">
        <f t="shared" si="243"/>
        <v>0</v>
      </c>
    </row>
    <row r="15577" spans="1:14" x14ac:dyDescent="0.2">
      <c r="A15577" t="s">
        <v>15608</v>
      </c>
      <c r="B15577" t="s">
        <v>38107</v>
      </c>
      <c r="I15577" t="s">
        <v>5</v>
      </c>
      <c r="J15577">
        <v>98.85</v>
      </c>
      <c r="M15577">
        <v>98.85</v>
      </c>
      <c r="N15577">
        <f t="shared" si="243"/>
        <v>0</v>
      </c>
    </row>
    <row r="15578" spans="1:14" x14ac:dyDescent="0.2">
      <c r="A15578" t="s">
        <v>15609</v>
      </c>
      <c r="B15578" t="s">
        <v>38107</v>
      </c>
      <c r="I15578" t="s">
        <v>5</v>
      </c>
      <c r="J15578">
        <v>94.83</v>
      </c>
      <c r="M15578">
        <v>94.83</v>
      </c>
      <c r="N15578">
        <f t="shared" si="243"/>
        <v>0</v>
      </c>
    </row>
    <row r="15579" spans="1:14" x14ac:dyDescent="0.2">
      <c r="A15579" t="s">
        <v>15610</v>
      </c>
      <c r="B15579" t="s">
        <v>38108</v>
      </c>
      <c r="I15579" t="s">
        <v>5</v>
      </c>
      <c r="J15579">
        <v>184.61</v>
      </c>
      <c r="M15579">
        <v>184.61</v>
      </c>
      <c r="N15579">
        <f t="shared" si="243"/>
        <v>0</v>
      </c>
    </row>
    <row r="15580" spans="1:14" x14ac:dyDescent="0.2">
      <c r="A15580" t="s">
        <v>15611</v>
      </c>
      <c r="B15580" t="s">
        <v>38108</v>
      </c>
      <c r="I15580" t="s">
        <v>5</v>
      </c>
      <c r="J15580">
        <v>180.59</v>
      </c>
      <c r="M15580">
        <v>180.59</v>
      </c>
      <c r="N15580">
        <f t="shared" si="243"/>
        <v>0</v>
      </c>
    </row>
    <row r="15581" spans="1:14" x14ac:dyDescent="0.2">
      <c r="A15581" t="s">
        <v>15612</v>
      </c>
      <c r="B15581" t="s">
        <v>38109</v>
      </c>
      <c r="I15581" t="s">
        <v>5</v>
      </c>
      <c r="J15581">
        <v>67.599999999999994</v>
      </c>
      <c r="M15581">
        <v>67.599999999999994</v>
      </c>
      <c r="N15581">
        <f t="shared" si="243"/>
        <v>0</v>
      </c>
    </row>
    <row r="15582" spans="1:14" x14ac:dyDescent="0.2">
      <c r="A15582" t="s">
        <v>15613</v>
      </c>
      <c r="B15582" t="s">
        <v>38109</v>
      </c>
      <c r="I15582" t="s">
        <v>5</v>
      </c>
      <c r="J15582">
        <v>64.150000000000006</v>
      </c>
      <c r="M15582">
        <v>64.150000000000006</v>
      </c>
      <c r="N15582">
        <f t="shared" si="243"/>
        <v>0</v>
      </c>
    </row>
    <row r="15583" spans="1:14" x14ac:dyDescent="0.2">
      <c r="A15583" t="s">
        <v>15614</v>
      </c>
      <c r="B15583" t="s">
        <v>38110</v>
      </c>
      <c r="I15583" t="s">
        <v>5</v>
      </c>
      <c r="J15583">
        <v>78.19</v>
      </c>
      <c r="M15583">
        <v>78.19</v>
      </c>
      <c r="N15583">
        <f t="shared" si="243"/>
        <v>0</v>
      </c>
    </row>
    <row r="15584" spans="1:14" x14ac:dyDescent="0.2">
      <c r="A15584" t="s">
        <v>15615</v>
      </c>
      <c r="B15584" t="s">
        <v>38110</v>
      </c>
      <c r="I15584" t="s">
        <v>5</v>
      </c>
      <c r="J15584">
        <v>74.739999999999995</v>
      </c>
      <c r="M15584">
        <v>74.739999999999995</v>
      </c>
      <c r="N15584">
        <f t="shared" si="243"/>
        <v>0</v>
      </c>
    </row>
    <row r="15585" spans="1:14" x14ac:dyDescent="0.2">
      <c r="A15585" t="s">
        <v>15616</v>
      </c>
      <c r="B15585" t="s">
        <v>38111</v>
      </c>
      <c r="I15585" t="s">
        <v>5</v>
      </c>
      <c r="J15585">
        <v>156.22999999999999</v>
      </c>
      <c r="M15585">
        <v>156.22999999999999</v>
      </c>
      <c r="N15585">
        <f t="shared" si="243"/>
        <v>0</v>
      </c>
    </row>
    <row r="15586" spans="1:14" x14ac:dyDescent="0.2">
      <c r="A15586" t="s">
        <v>15617</v>
      </c>
      <c r="B15586" t="s">
        <v>38111</v>
      </c>
      <c r="I15586" t="s">
        <v>5</v>
      </c>
      <c r="J15586">
        <v>152.78</v>
      </c>
      <c r="M15586">
        <v>152.78</v>
      </c>
      <c r="N15586">
        <f t="shared" si="243"/>
        <v>0</v>
      </c>
    </row>
    <row r="15587" spans="1:14" x14ac:dyDescent="0.2">
      <c r="A15587" t="s">
        <v>15618</v>
      </c>
      <c r="B15587" t="s">
        <v>38112</v>
      </c>
      <c r="I15587" t="s">
        <v>5</v>
      </c>
      <c r="J15587">
        <v>137.66999999999999</v>
      </c>
      <c r="M15587">
        <v>137.66999999999999</v>
      </c>
      <c r="N15587">
        <f t="shared" si="243"/>
        <v>0</v>
      </c>
    </row>
    <row r="15588" spans="1:14" x14ac:dyDescent="0.2">
      <c r="A15588" t="s">
        <v>15619</v>
      </c>
      <c r="B15588" t="s">
        <v>38112</v>
      </c>
      <c r="I15588" t="s">
        <v>5</v>
      </c>
      <c r="J15588">
        <v>133.65</v>
      </c>
      <c r="M15588">
        <v>133.65</v>
      </c>
      <c r="N15588">
        <f t="shared" si="243"/>
        <v>0</v>
      </c>
    </row>
    <row r="15589" spans="1:14" x14ac:dyDescent="0.2">
      <c r="A15589" t="s">
        <v>15620</v>
      </c>
      <c r="B15589" t="s">
        <v>38113</v>
      </c>
      <c r="I15589" t="s">
        <v>5</v>
      </c>
      <c r="J15589">
        <v>158.03</v>
      </c>
      <c r="M15589">
        <v>158.03</v>
      </c>
      <c r="N15589">
        <f t="shared" si="243"/>
        <v>0</v>
      </c>
    </row>
    <row r="15590" spans="1:14" x14ac:dyDescent="0.2">
      <c r="A15590" t="s">
        <v>15621</v>
      </c>
      <c r="B15590" t="s">
        <v>38113</v>
      </c>
      <c r="I15590" t="s">
        <v>5</v>
      </c>
      <c r="J15590">
        <v>154.01</v>
      </c>
      <c r="M15590">
        <v>154.01</v>
      </c>
      <c r="N15590">
        <f t="shared" si="243"/>
        <v>0</v>
      </c>
    </row>
    <row r="15591" spans="1:14" x14ac:dyDescent="0.2">
      <c r="A15591" t="s">
        <v>15622</v>
      </c>
      <c r="B15591" t="s">
        <v>38114</v>
      </c>
      <c r="I15591" t="s">
        <v>5</v>
      </c>
      <c r="J15591">
        <v>253.44</v>
      </c>
      <c r="M15591">
        <v>253.44</v>
      </c>
      <c r="N15591">
        <f t="shared" si="243"/>
        <v>0</v>
      </c>
    </row>
    <row r="15592" spans="1:14" x14ac:dyDescent="0.2">
      <c r="A15592" t="s">
        <v>15623</v>
      </c>
      <c r="B15592" t="s">
        <v>38114</v>
      </c>
      <c r="I15592" t="s">
        <v>5</v>
      </c>
      <c r="J15592">
        <v>248.84</v>
      </c>
      <c r="M15592">
        <v>248.84</v>
      </c>
      <c r="N15592">
        <f t="shared" si="243"/>
        <v>0</v>
      </c>
    </row>
    <row r="15593" spans="1:14" x14ac:dyDescent="0.2">
      <c r="A15593" t="s">
        <v>15624</v>
      </c>
      <c r="B15593" t="s">
        <v>38115</v>
      </c>
      <c r="I15593" t="s">
        <v>5</v>
      </c>
      <c r="J15593">
        <v>508.15</v>
      </c>
      <c r="M15593">
        <v>508.15</v>
      </c>
      <c r="N15593">
        <f t="shared" si="243"/>
        <v>0</v>
      </c>
    </row>
    <row r="15594" spans="1:14" x14ac:dyDescent="0.2">
      <c r="A15594" t="s">
        <v>15625</v>
      </c>
      <c r="B15594" t="s">
        <v>38115</v>
      </c>
      <c r="I15594" t="s">
        <v>5</v>
      </c>
      <c r="J15594">
        <v>503.55</v>
      </c>
      <c r="M15594">
        <v>503.55</v>
      </c>
      <c r="N15594">
        <f t="shared" si="243"/>
        <v>0</v>
      </c>
    </row>
    <row r="15595" spans="1:14" x14ac:dyDescent="0.2">
      <c r="A15595" t="s">
        <v>15626</v>
      </c>
      <c r="B15595" t="s">
        <v>38116</v>
      </c>
      <c r="I15595" t="s">
        <v>5</v>
      </c>
      <c r="J15595">
        <v>849.03</v>
      </c>
      <c r="M15595">
        <v>849.03</v>
      </c>
      <c r="N15595">
        <f t="shared" si="243"/>
        <v>0</v>
      </c>
    </row>
    <row r="15596" spans="1:14" x14ac:dyDescent="0.2">
      <c r="A15596" t="s">
        <v>15627</v>
      </c>
      <c r="B15596" t="s">
        <v>38116</v>
      </c>
      <c r="I15596" t="s">
        <v>5</v>
      </c>
      <c r="J15596">
        <v>843.28</v>
      </c>
      <c r="M15596">
        <v>843.28</v>
      </c>
      <c r="N15596">
        <f t="shared" si="243"/>
        <v>0</v>
      </c>
    </row>
    <row r="15597" spans="1:14" x14ac:dyDescent="0.2">
      <c r="A15597" t="s">
        <v>15628</v>
      </c>
      <c r="B15597" t="s">
        <v>38117</v>
      </c>
      <c r="I15597" t="s">
        <v>5</v>
      </c>
      <c r="J15597">
        <v>57.48</v>
      </c>
      <c r="M15597">
        <v>57.48</v>
      </c>
      <c r="N15597">
        <f t="shared" si="243"/>
        <v>0</v>
      </c>
    </row>
    <row r="15598" spans="1:14" x14ac:dyDescent="0.2">
      <c r="A15598" t="s">
        <v>15629</v>
      </c>
      <c r="B15598" t="s">
        <v>38117</v>
      </c>
      <c r="I15598" t="s">
        <v>5</v>
      </c>
      <c r="J15598">
        <v>54.03</v>
      </c>
      <c r="M15598">
        <v>54.03</v>
      </c>
      <c r="N15598">
        <f t="shared" si="243"/>
        <v>0</v>
      </c>
    </row>
    <row r="15599" spans="1:14" x14ac:dyDescent="0.2">
      <c r="A15599" t="s">
        <v>15630</v>
      </c>
      <c r="B15599" t="s">
        <v>38118</v>
      </c>
      <c r="I15599" t="s">
        <v>5</v>
      </c>
      <c r="J15599">
        <v>60.41</v>
      </c>
      <c r="M15599">
        <v>60.41</v>
      </c>
      <c r="N15599">
        <f t="shared" si="243"/>
        <v>0</v>
      </c>
    </row>
    <row r="15600" spans="1:14" x14ac:dyDescent="0.2">
      <c r="A15600" t="s">
        <v>15631</v>
      </c>
      <c r="B15600" t="s">
        <v>38118</v>
      </c>
      <c r="I15600" t="s">
        <v>5</v>
      </c>
      <c r="J15600">
        <v>56.96</v>
      </c>
      <c r="M15600">
        <v>56.96</v>
      </c>
      <c r="N15600">
        <f t="shared" si="243"/>
        <v>0</v>
      </c>
    </row>
    <row r="15601" spans="1:14" x14ac:dyDescent="0.2">
      <c r="A15601" t="s">
        <v>15632</v>
      </c>
      <c r="B15601" t="s">
        <v>38119</v>
      </c>
      <c r="I15601" t="s">
        <v>5</v>
      </c>
      <c r="J15601">
        <v>77.709999999999994</v>
      </c>
      <c r="M15601">
        <v>77.709999999999994</v>
      </c>
      <c r="N15601">
        <f t="shared" si="243"/>
        <v>0</v>
      </c>
    </row>
    <row r="15602" spans="1:14" x14ac:dyDescent="0.2">
      <c r="A15602" t="s">
        <v>15633</v>
      </c>
      <c r="B15602" t="s">
        <v>38119</v>
      </c>
      <c r="I15602" t="s">
        <v>5</v>
      </c>
      <c r="J15602">
        <v>74.260000000000005</v>
      </c>
      <c r="M15602">
        <v>74.260000000000005</v>
      </c>
      <c r="N15602">
        <f t="shared" si="243"/>
        <v>0</v>
      </c>
    </row>
    <row r="15603" spans="1:14" x14ac:dyDescent="0.2">
      <c r="A15603" t="s">
        <v>15634</v>
      </c>
      <c r="B15603" t="s">
        <v>38120</v>
      </c>
      <c r="I15603" t="s">
        <v>5</v>
      </c>
      <c r="J15603">
        <v>94.7</v>
      </c>
      <c r="M15603">
        <v>94.7</v>
      </c>
      <c r="N15603">
        <f t="shared" si="243"/>
        <v>0</v>
      </c>
    </row>
    <row r="15604" spans="1:14" x14ac:dyDescent="0.2">
      <c r="A15604" t="s">
        <v>15635</v>
      </c>
      <c r="B15604" t="s">
        <v>38120</v>
      </c>
      <c r="I15604" t="s">
        <v>5</v>
      </c>
      <c r="J15604">
        <v>90.68</v>
      </c>
      <c r="M15604">
        <v>90.68</v>
      </c>
      <c r="N15604">
        <f t="shared" si="243"/>
        <v>0</v>
      </c>
    </row>
    <row r="15605" spans="1:14" x14ac:dyDescent="0.2">
      <c r="A15605" t="s">
        <v>15636</v>
      </c>
      <c r="B15605" t="s">
        <v>38121</v>
      </c>
      <c r="I15605" t="s">
        <v>5</v>
      </c>
      <c r="J15605">
        <v>127.28</v>
      </c>
      <c r="M15605">
        <v>127.28</v>
      </c>
      <c r="N15605">
        <f t="shared" si="243"/>
        <v>0</v>
      </c>
    </row>
    <row r="15606" spans="1:14" x14ac:dyDescent="0.2">
      <c r="A15606" t="s">
        <v>15637</v>
      </c>
      <c r="B15606" t="s">
        <v>38121</v>
      </c>
      <c r="I15606" t="s">
        <v>5</v>
      </c>
      <c r="J15606">
        <v>123.26</v>
      </c>
      <c r="M15606">
        <v>123.26</v>
      </c>
      <c r="N15606">
        <f t="shared" si="243"/>
        <v>0</v>
      </c>
    </row>
    <row r="15607" spans="1:14" x14ac:dyDescent="0.2">
      <c r="A15607" t="s">
        <v>15638</v>
      </c>
      <c r="B15607" t="s">
        <v>38122</v>
      </c>
      <c r="I15607" t="s">
        <v>5</v>
      </c>
      <c r="J15607">
        <v>191.28</v>
      </c>
      <c r="M15607">
        <v>191.28</v>
      </c>
      <c r="N15607">
        <f t="shared" si="243"/>
        <v>0</v>
      </c>
    </row>
    <row r="15608" spans="1:14" x14ac:dyDescent="0.2">
      <c r="A15608" t="s">
        <v>15639</v>
      </c>
      <c r="B15608" t="s">
        <v>38122</v>
      </c>
      <c r="I15608" t="s">
        <v>5</v>
      </c>
      <c r="J15608">
        <v>186.68</v>
      </c>
      <c r="M15608">
        <v>186.68</v>
      </c>
      <c r="N15608">
        <f t="shared" si="243"/>
        <v>0</v>
      </c>
    </row>
    <row r="15609" spans="1:14" x14ac:dyDescent="0.2">
      <c r="A15609" t="s">
        <v>15640</v>
      </c>
      <c r="B15609" t="s">
        <v>38123</v>
      </c>
      <c r="I15609" t="s">
        <v>5</v>
      </c>
      <c r="J15609">
        <v>249.69</v>
      </c>
      <c r="M15609">
        <v>249.69</v>
      </c>
      <c r="N15609">
        <f t="shared" si="243"/>
        <v>0</v>
      </c>
    </row>
    <row r="15610" spans="1:14" x14ac:dyDescent="0.2">
      <c r="A15610" t="s">
        <v>15641</v>
      </c>
      <c r="B15610" t="s">
        <v>38123</v>
      </c>
      <c r="I15610" t="s">
        <v>5</v>
      </c>
      <c r="J15610">
        <v>245.09</v>
      </c>
      <c r="M15610">
        <v>245.09</v>
      </c>
      <c r="N15610">
        <f t="shared" si="243"/>
        <v>0</v>
      </c>
    </row>
    <row r="15611" spans="1:14" x14ac:dyDescent="0.2">
      <c r="A15611" t="s">
        <v>15642</v>
      </c>
      <c r="B15611" t="s">
        <v>38124</v>
      </c>
      <c r="I15611" t="s">
        <v>5</v>
      </c>
      <c r="J15611">
        <v>459.8</v>
      </c>
      <c r="M15611">
        <v>459.8</v>
      </c>
      <c r="N15611">
        <f t="shared" si="243"/>
        <v>0</v>
      </c>
    </row>
    <row r="15612" spans="1:14" x14ac:dyDescent="0.2">
      <c r="A15612" t="s">
        <v>15643</v>
      </c>
      <c r="B15612" t="s">
        <v>38124</v>
      </c>
      <c r="I15612" t="s">
        <v>5</v>
      </c>
      <c r="J15612">
        <v>454.05</v>
      </c>
      <c r="M15612">
        <v>454.05</v>
      </c>
      <c r="N15612">
        <f t="shared" si="243"/>
        <v>0</v>
      </c>
    </row>
    <row r="15613" spans="1:14" x14ac:dyDescent="0.2">
      <c r="A15613" t="s">
        <v>15644</v>
      </c>
      <c r="B15613" t="s">
        <v>38125</v>
      </c>
      <c r="I15613" t="s">
        <v>5</v>
      </c>
      <c r="J15613">
        <v>75.209999999999994</v>
      </c>
      <c r="M15613">
        <v>75.209999999999994</v>
      </c>
      <c r="N15613">
        <f t="shared" si="243"/>
        <v>0</v>
      </c>
    </row>
    <row r="15614" spans="1:14" x14ac:dyDescent="0.2">
      <c r="A15614" t="s">
        <v>15645</v>
      </c>
      <c r="B15614" t="s">
        <v>38125</v>
      </c>
      <c r="I15614" t="s">
        <v>5</v>
      </c>
      <c r="J15614">
        <v>71.760000000000005</v>
      </c>
      <c r="M15614">
        <v>71.760000000000005</v>
      </c>
      <c r="N15614">
        <f t="shared" si="243"/>
        <v>0</v>
      </c>
    </row>
    <row r="15615" spans="1:14" x14ac:dyDescent="0.2">
      <c r="A15615" t="s">
        <v>15646</v>
      </c>
      <c r="B15615" t="s">
        <v>38126</v>
      </c>
      <c r="I15615" t="s">
        <v>5</v>
      </c>
      <c r="J15615">
        <v>92.94</v>
      </c>
      <c r="M15615">
        <v>92.94</v>
      </c>
      <c r="N15615">
        <f t="shared" si="243"/>
        <v>0</v>
      </c>
    </row>
    <row r="15616" spans="1:14" x14ac:dyDescent="0.2">
      <c r="A15616" t="s">
        <v>15647</v>
      </c>
      <c r="B15616" t="s">
        <v>38126</v>
      </c>
      <c r="I15616" t="s">
        <v>5</v>
      </c>
      <c r="J15616">
        <v>89.49</v>
      </c>
      <c r="M15616">
        <v>89.49</v>
      </c>
      <c r="N15616">
        <f t="shared" si="243"/>
        <v>0</v>
      </c>
    </row>
    <row r="15617" spans="1:14" x14ac:dyDescent="0.2">
      <c r="A15617" t="s">
        <v>15648</v>
      </c>
      <c r="B15617" t="s">
        <v>38127</v>
      </c>
      <c r="I15617" t="s">
        <v>5</v>
      </c>
      <c r="J15617">
        <v>126.31</v>
      </c>
      <c r="M15617">
        <v>126.31</v>
      </c>
      <c r="N15617">
        <f t="shared" si="243"/>
        <v>0</v>
      </c>
    </row>
    <row r="15618" spans="1:14" x14ac:dyDescent="0.2">
      <c r="A15618" t="s">
        <v>15649</v>
      </c>
      <c r="B15618" t="s">
        <v>38127</v>
      </c>
      <c r="I15618" t="s">
        <v>5</v>
      </c>
      <c r="J15618">
        <v>122.86</v>
      </c>
      <c r="M15618">
        <v>122.86</v>
      </c>
      <c r="N15618">
        <f t="shared" si="243"/>
        <v>0</v>
      </c>
    </row>
    <row r="15619" spans="1:14" x14ac:dyDescent="0.2">
      <c r="A15619" t="s">
        <v>15650</v>
      </c>
      <c r="B15619" t="s">
        <v>38128</v>
      </c>
      <c r="I15619" t="s">
        <v>5</v>
      </c>
      <c r="J15619">
        <v>142.41999999999999</v>
      </c>
      <c r="M15619">
        <v>142.41999999999999</v>
      </c>
      <c r="N15619">
        <f t="shared" si="243"/>
        <v>0</v>
      </c>
    </row>
    <row r="15620" spans="1:14" x14ac:dyDescent="0.2">
      <c r="A15620" t="s">
        <v>15651</v>
      </c>
      <c r="B15620" t="s">
        <v>38128</v>
      </c>
      <c r="I15620" t="s">
        <v>5</v>
      </c>
      <c r="J15620">
        <v>138.4</v>
      </c>
      <c r="M15620">
        <v>138.4</v>
      </c>
      <c r="N15620">
        <f t="shared" ref="N15620:N15683" si="244">J15620-M15620</f>
        <v>0</v>
      </c>
    </row>
    <row r="15621" spans="1:14" x14ac:dyDescent="0.2">
      <c r="A15621" t="s">
        <v>15652</v>
      </c>
      <c r="B15621" t="s">
        <v>38129</v>
      </c>
      <c r="I15621" t="s">
        <v>5</v>
      </c>
      <c r="J15621">
        <v>187.46</v>
      </c>
      <c r="M15621">
        <v>187.46</v>
      </c>
      <c r="N15621">
        <f t="shared" si="244"/>
        <v>0</v>
      </c>
    </row>
    <row r="15622" spans="1:14" x14ac:dyDescent="0.2">
      <c r="A15622" t="s">
        <v>15653</v>
      </c>
      <c r="B15622" t="s">
        <v>38129</v>
      </c>
      <c r="I15622" t="s">
        <v>5</v>
      </c>
      <c r="J15622">
        <v>183.44</v>
      </c>
      <c r="M15622">
        <v>183.44</v>
      </c>
      <c r="N15622">
        <f t="shared" si="244"/>
        <v>0</v>
      </c>
    </row>
    <row r="15623" spans="1:14" x14ac:dyDescent="0.2">
      <c r="A15623" t="s">
        <v>15654</v>
      </c>
      <c r="B15623" t="s">
        <v>38130</v>
      </c>
      <c r="I15623" t="s">
        <v>5</v>
      </c>
      <c r="J15623">
        <v>259.42</v>
      </c>
      <c r="M15623">
        <v>259.42</v>
      </c>
      <c r="N15623">
        <f t="shared" si="244"/>
        <v>0</v>
      </c>
    </row>
    <row r="15624" spans="1:14" x14ac:dyDescent="0.2">
      <c r="A15624" t="s">
        <v>15655</v>
      </c>
      <c r="B15624" t="s">
        <v>38130</v>
      </c>
      <c r="I15624" t="s">
        <v>5</v>
      </c>
      <c r="J15624">
        <v>254.82</v>
      </c>
      <c r="M15624">
        <v>254.82</v>
      </c>
      <c r="N15624">
        <f t="shared" si="244"/>
        <v>0</v>
      </c>
    </row>
    <row r="15625" spans="1:14" x14ac:dyDescent="0.2">
      <c r="A15625" t="s">
        <v>15656</v>
      </c>
      <c r="B15625" t="s">
        <v>38131</v>
      </c>
      <c r="I15625" t="s">
        <v>5</v>
      </c>
      <c r="J15625">
        <v>345.19</v>
      </c>
      <c r="M15625">
        <v>345.19</v>
      </c>
      <c r="N15625">
        <f t="shared" si="244"/>
        <v>0</v>
      </c>
    </row>
    <row r="15626" spans="1:14" x14ac:dyDescent="0.2">
      <c r="A15626" t="s">
        <v>15657</v>
      </c>
      <c r="B15626" t="s">
        <v>38131</v>
      </c>
      <c r="I15626" t="s">
        <v>5</v>
      </c>
      <c r="J15626">
        <v>340.59</v>
      </c>
      <c r="M15626">
        <v>340.59</v>
      </c>
      <c r="N15626">
        <f t="shared" si="244"/>
        <v>0</v>
      </c>
    </row>
    <row r="15627" spans="1:14" x14ac:dyDescent="0.2">
      <c r="A15627" t="s">
        <v>15658</v>
      </c>
      <c r="B15627" t="s">
        <v>38132</v>
      </c>
      <c r="I15627" t="s">
        <v>5</v>
      </c>
      <c r="J15627">
        <v>529.64</v>
      </c>
      <c r="M15627">
        <v>529.64</v>
      </c>
      <c r="N15627">
        <f t="shared" si="244"/>
        <v>0</v>
      </c>
    </row>
    <row r="15628" spans="1:14" x14ac:dyDescent="0.2">
      <c r="A15628" t="s">
        <v>15659</v>
      </c>
      <c r="B15628" t="s">
        <v>38132</v>
      </c>
      <c r="I15628" t="s">
        <v>5</v>
      </c>
      <c r="J15628">
        <v>523.89</v>
      </c>
      <c r="M15628">
        <v>523.89</v>
      </c>
      <c r="N15628">
        <f t="shared" si="244"/>
        <v>0</v>
      </c>
    </row>
    <row r="15629" spans="1:14" x14ac:dyDescent="0.2">
      <c r="A15629" t="s">
        <v>15660</v>
      </c>
      <c r="B15629" t="s">
        <v>38133</v>
      </c>
      <c r="I15629" t="s">
        <v>5</v>
      </c>
      <c r="J15629">
        <v>35.590000000000003</v>
      </c>
      <c r="M15629">
        <v>35.590000000000003</v>
      </c>
      <c r="N15629">
        <f t="shared" si="244"/>
        <v>0</v>
      </c>
    </row>
    <row r="15630" spans="1:14" x14ac:dyDescent="0.2">
      <c r="A15630" t="s">
        <v>15661</v>
      </c>
      <c r="B15630" t="s">
        <v>38133</v>
      </c>
      <c r="I15630" t="s">
        <v>5</v>
      </c>
      <c r="J15630">
        <v>32.14</v>
      </c>
      <c r="M15630">
        <v>32.14</v>
      </c>
      <c r="N15630">
        <f t="shared" si="244"/>
        <v>0</v>
      </c>
    </row>
    <row r="15631" spans="1:14" x14ac:dyDescent="0.2">
      <c r="A15631" t="s">
        <v>15662</v>
      </c>
      <c r="B15631" t="s">
        <v>38134</v>
      </c>
      <c r="I15631" t="s">
        <v>5</v>
      </c>
      <c r="J15631">
        <v>37.58</v>
      </c>
      <c r="M15631">
        <v>37.58</v>
      </c>
      <c r="N15631">
        <f t="shared" si="244"/>
        <v>0</v>
      </c>
    </row>
    <row r="15632" spans="1:14" x14ac:dyDescent="0.2">
      <c r="A15632" t="s">
        <v>15663</v>
      </c>
      <c r="B15632" t="s">
        <v>38134</v>
      </c>
      <c r="I15632" t="s">
        <v>5</v>
      </c>
      <c r="J15632">
        <v>34.130000000000003</v>
      </c>
      <c r="M15632">
        <v>34.130000000000003</v>
      </c>
      <c r="N15632">
        <f t="shared" si="244"/>
        <v>0</v>
      </c>
    </row>
    <row r="15633" spans="1:14" x14ac:dyDescent="0.2">
      <c r="A15633" t="s">
        <v>15664</v>
      </c>
      <c r="B15633" t="s">
        <v>38135</v>
      </c>
      <c r="I15633" t="s">
        <v>5</v>
      </c>
      <c r="J15633">
        <v>48.1</v>
      </c>
      <c r="M15633">
        <v>48.1</v>
      </c>
      <c r="N15633">
        <f t="shared" si="244"/>
        <v>0</v>
      </c>
    </row>
    <row r="15634" spans="1:14" x14ac:dyDescent="0.2">
      <c r="A15634" t="s">
        <v>15665</v>
      </c>
      <c r="B15634" t="s">
        <v>38135</v>
      </c>
      <c r="I15634" t="s">
        <v>5</v>
      </c>
      <c r="J15634">
        <v>44.65</v>
      </c>
      <c r="M15634">
        <v>44.65</v>
      </c>
      <c r="N15634">
        <f t="shared" si="244"/>
        <v>0</v>
      </c>
    </row>
    <row r="15635" spans="1:14" x14ac:dyDescent="0.2">
      <c r="A15635" t="s">
        <v>15666</v>
      </c>
      <c r="B15635" t="s">
        <v>38136</v>
      </c>
      <c r="I15635" t="s">
        <v>5</v>
      </c>
      <c r="J15635">
        <v>60.93</v>
      </c>
      <c r="M15635">
        <v>60.93</v>
      </c>
      <c r="N15635">
        <f t="shared" si="244"/>
        <v>0</v>
      </c>
    </row>
    <row r="15636" spans="1:14" x14ac:dyDescent="0.2">
      <c r="A15636" t="s">
        <v>15667</v>
      </c>
      <c r="B15636" t="s">
        <v>38136</v>
      </c>
      <c r="I15636" t="s">
        <v>5</v>
      </c>
      <c r="J15636">
        <v>56.91</v>
      </c>
      <c r="M15636">
        <v>56.91</v>
      </c>
      <c r="N15636">
        <f t="shared" si="244"/>
        <v>0</v>
      </c>
    </row>
    <row r="15637" spans="1:14" x14ac:dyDescent="0.2">
      <c r="A15637" t="s">
        <v>15668</v>
      </c>
      <c r="B15637" t="s">
        <v>38137</v>
      </c>
      <c r="I15637" t="s">
        <v>5</v>
      </c>
      <c r="J15637">
        <v>70.010000000000005</v>
      </c>
      <c r="M15637">
        <v>70.010000000000005</v>
      </c>
      <c r="N15637">
        <f t="shared" si="244"/>
        <v>0</v>
      </c>
    </row>
    <row r="15638" spans="1:14" x14ac:dyDescent="0.2">
      <c r="A15638" t="s">
        <v>15669</v>
      </c>
      <c r="B15638" t="s">
        <v>38137</v>
      </c>
      <c r="I15638" t="s">
        <v>5</v>
      </c>
      <c r="J15638">
        <v>65.989999999999995</v>
      </c>
      <c r="M15638">
        <v>65.989999999999995</v>
      </c>
      <c r="N15638">
        <f t="shared" si="244"/>
        <v>0</v>
      </c>
    </row>
    <row r="15639" spans="1:14" x14ac:dyDescent="0.2">
      <c r="A15639" t="s">
        <v>15670</v>
      </c>
      <c r="B15639" t="s">
        <v>38138</v>
      </c>
      <c r="I15639" t="s">
        <v>5</v>
      </c>
      <c r="J15639">
        <v>92.75</v>
      </c>
      <c r="M15639">
        <v>92.75</v>
      </c>
      <c r="N15639">
        <f t="shared" si="244"/>
        <v>0</v>
      </c>
    </row>
    <row r="15640" spans="1:14" x14ac:dyDescent="0.2">
      <c r="A15640" t="s">
        <v>15671</v>
      </c>
      <c r="B15640" t="s">
        <v>38138</v>
      </c>
      <c r="I15640" t="s">
        <v>5</v>
      </c>
      <c r="J15640">
        <v>88.73</v>
      </c>
      <c r="M15640">
        <v>88.73</v>
      </c>
      <c r="N15640">
        <f t="shared" si="244"/>
        <v>0</v>
      </c>
    </row>
    <row r="15641" spans="1:14" x14ac:dyDescent="0.2">
      <c r="A15641" t="s">
        <v>15672</v>
      </c>
      <c r="B15641" t="s">
        <v>38139</v>
      </c>
      <c r="I15641" t="s">
        <v>5</v>
      </c>
      <c r="J15641">
        <v>50.69</v>
      </c>
      <c r="M15641">
        <v>50.69</v>
      </c>
      <c r="N15641">
        <f t="shared" si="244"/>
        <v>0</v>
      </c>
    </row>
    <row r="15642" spans="1:14" x14ac:dyDescent="0.2">
      <c r="A15642" t="s">
        <v>15673</v>
      </c>
      <c r="B15642" t="s">
        <v>38139</v>
      </c>
      <c r="I15642" t="s">
        <v>5</v>
      </c>
      <c r="J15642">
        <v>47.24</v>
      </c>
      <c r="M15642">
        <v>47.24</v>
      </c>
      <c r="N15642">
        <f t="shared" si="244"/>
        <v>0</v>
      </c>
    </row>
    <row r="15643" spans="1:14" x14ac:dyDescent="0.2">
      <c r="A15643" t="s">
        <v>15674</v>
      </c>
      <c r="B15643" t="s">
        <v>38140</v>
      </c>
      <c r="I15643" t="s">
        <v>5</v>
      </c>
      <c r="J15643">
        <v>58.69</v>
      </c>
      <c r="M15643">
        <v>58.69</v>
      </c>
      <c r="N15643">
        <f t="shared" si="244"/>
        <v>0</v>
      </c>
    </row>
    <row r="15644" spans="1:14" x14ac:dyDescent="0.2">
      <c r="A15644" t="s">
        <v>15675</v>
      </c>
      <c r="B15644" t="s">
        <v>38140</v>
      </c>
      <c r="I15644" t="s">
        <v>5</v>
      </c>
      <c r="J15644">
        <v>55.24</v>
      </c>
      <c r="M15644">
        <v>55.24</v>
      </c>
      <c r="N15644">
        <f t="shared" si="244"/>
        <v>0</v>
      </c>
    </row>
    <row r="15645" spans="1:14" x14ac:dyDescent="0.2">
      <c r="A15645" t="s">
        <v>15676</v>
      </c>
      <c r="B15645" t="s">
        <v>38141</v>
      </c>
      <c r="I15645" t="s">
        <v>5</v>
      </c>
      <c r="J15645">
        <v>102.22</v>
      </c>
      <c r="M15645">
        <v>102.22</v>
      </c>
      <c r="N15645">
        <f t="shared" si="244"/>
        <v>0</v>
      </c>
    </row>
    <row r="15646" spans="1:14" x14ac:dyDescent="0.2">
      <c r="A15646" t="s">
        <v>15677</v>
      </c>
      <c r="B15646" t="s">
        <v>38141</v>
      </c>
      <c r="I15646" t="s">
        <v>5</v>
      </c>
      <c r="J15646">
        <v>98.2</v>
      </c>
      <c r="M15646">
        <v>98.2</v>
      </c>
      <c r="N15646">
        <f t="shared" si="244"/>
        <v>0</v>
      </c>
    </row>
    <row r="15647" spans="1:14" x14ac:dyDescent="0.2">
      <c r="A15647" t="s">
        <v>15678</v>
      </c>
      <c r="B15647" t="s">
        <v>38142</v>
      </c>
      <c r="I15647" t="s">
        <v>5</v>
      </c>
      <c r="J15647">
        <v>109.95</v>
      </c>
      <c r="M15647">
        <v>109.95</v>
      </c>
      <c r="N15647">
        <f t="shared" si="244"/>
        <v>0</v>
      </c>
    </row>
    <row r="15648" spans="1:14" x14ac:dyDescent="0.2">
      <c r="A15648" t="s">
        <v>15679</v>
      </c>
      <c r="B15648" t="s">
        <v>38142</v>
      </c>
      <c r="I15648" t="s">
        <v>5</v>
      </c>
      <c r="J15648">
        <v>105.93</v>
      </c>
      <c r="M15648">
        <v>105.93</v>
      </c>
      <c r="N15648">
        <f t="shared" si="244"/>
        <v>0</v>
      </c>
    </row>
    <row r="15649" spans="1:14" x14ac:dyDescent="0.2">
      <c r="A15649" t="s">
        <v>15680</v>
      </c>
      <c r="B15649" t="s">
        <v>38143</v>
      </c>
      <c r="I15649" t="s">
        <v>5</v>
      </c>
      <c r="J15649">
        <v>138.49</v>
      </c>
      <c r="M15649">
        <v>138.49</v>
      </c>
      <c r="N15649">
        <f t="shared" si="244"/>
        <v>0</v>
      </c>
    </row>
    <row r="15650" spans="1:14" x14ac:dyDescent="0.2">
      <c r="A15650" t="s">
        <v>15681</v>
      </c>
      <c r="B15650" t="s">
        <v>38143</v>
      </c>
      <c r="I15650" t="s">
        <v>5</v>
      </c>
      <c r="J15650">
        <v>134.47</v>
      </c>
      <c r="M15650">
        <v>134.47</v>
      </c>
      <c r="N15650">
        <f t="shared" si="244"/>
        <v>0</v>
      </c>
    </row>
    <row r="15651" spans="1:14" x14ac:dyDescent="0.2">
      <c r="A15651" t="s">
        <v>15682</v>
      </c>
      <c r="B15651" t="s">
        <v>38144</v>
      </c>
      <c r="I15651" t="s">
        <v>5</v>
      </c>
      <c r="J15651">
        <v>68.09</v>
      </c>
      <c r="M15651">
        <v>68.09</v>
      </c>
      <c r="N15651">
        <f t="shared" si="244"/>
        <v>0</v>
      </c>
    </row>
    <row r="15652" spans="1:14" x14ac:dyDescent="0.2">
      <c r="A15652" t="s">
        <v>15683</v>
      </c>
      <c r="B15652" t="s">
        <v>38144</v>
      </c>
      <c r="I15652" t="s">
        <v>5</v>
      </c>
      <c r="J15652">
        <v>64.64</v>
      </c>
      <c r="M15652">
        <v>64.64</v>
      </c>
      <c r="N15652">
        <f t="shared" si="244"/>
        <v>0</v>
      </c>
    </row>
    <row r="15653" spans="1:14" x14ac:dyDescent="0.2">
      <c r="A15653" t="s">
        <v>15684</v>
      </c>
      <c r="B15653" t="s">
        <v>38145</v>
      </c>
      <c r="I15653" t="s">
        <v>5</v>
      </c>
      <c r="J15653">
        <v>87.84</v>
      </c>
      <c r="M15653">
        <v>87.84</v>
      </c>
      <c r="N15653">
        <f t="shared" si="244"/>
        <v>0</v>
      </c>
    </row>
    <row r="15654" spans="1:14" x14ac:dyDescent="0.2">
      <c r="A15654" t="s">
        <v>15685</v>
      </c>
      <c r="B15654" t="s">
        <v>38145</v>
      </c>
      <c r="I15654" t="s">
        <v>5</v>
      </c>
      <c r="J15654">
        <v>84.39</v>
      </c>
      <c r="M15654">
        <v>84.39</v>
      </c>
      <c r="N15654">
        <f t="shared" si="244"/>
        <v>0</v>
      </c>
    </row>
    <row r="15655" spans="1:14" x14ac:dyDescent="0.2">
      <c r="A15655" t="s">
        <v>15686</v>
      </c>
      <c r="B15655" t="s">
        <v>38146</v>
      </c>
      <c r="I15655" t="s">
        <v>5</v>
      </c>
      <c r="J15655">
        <v>111.87</v>
      </c>
      <c r="M15655">
        <v>111.87</v>
      </c>
      <c r="N15655">
        <f t="shared" si="244"/>
        <v>0</v>
      </c>
    </row>
    <row r="15656" spans="1:14" x14ac:dyDescent="0.2">
      <c r="A15656" t="s">
        <v>15687</v>
      </c>
      <c r="B15656" t="s">
        <v>38146</v>
      </c>
      <c r="I15656" t="s">
        <v>5</v>
      </c>
      <c r="J15656">
        <v>107.85</v>
      </c>
      <c r="M15656">
        <v>107.85</v>
      </c>
      <c r="N15656">
        <f t="shared" si="244"/>
        <v>0</v>
      </c>
    </row>
    <row r="15657" spans="1:14" x14ac:dyDescent="0.2">
      <c r="A15657" t="s">
        <v>15688</v>
      </c>
      <c r="B15657" t="s">
        <v>38147</v>
      </c>
      <c r="I15657" t="s">
        <v>5</v>
      </c>
      <c r="J15657">
        <v>121.89</v>
      </c>
      <c r="M15657">
        <v>121.89</v>
      </c>
      <c r="N15657">
        <f t="shared" si="244"/>
        <v>0</v>
      </c>
    </row>
    <row r="15658" spans="1:14" x14ac:dyDescent="0.2">
      <c r="A15658" t="s">
        <v>15689</v>
      </c>
      <c r="B15658" t="s">
        <v>38147</v>
      </c>
      <c r="I15658" t="s">
        <v>5</v>
      </c>
      <c r="J15658">
        <v>117.87</v>
      </c>
      <c r="M15658">
        <v>117.87</v>
      </c>
      <c r="N15658">
        <f t="shared" si="244"/>
        <v>0</v>
      </c>
    </row>
    <row r="15659" spans="1:14" x14ac:dyDescent="0.2">
      <c r="A15659" t="s">
        <v>15690</v>
      </c>
      <c r="B15659" t="s">
        <v>38148</v>
      </c>
      <c r="I15659" t="s">
        <v>5</v>
      </c>
      <c r="J15659">
        <v>177.85</v>
      </c>
      <c r="M15659">
        <v>177.85</v>
      </c>
      <c r="N15659">
        <f t="shared" si="244"/>
        <v>0</v>
      </c>
    </row>
    <row r="15660" spans="1:14" x14ac:dyDescent="0.2">
      <c r="A15660" t="s">
        <v>15691</v>
      </c>
      <c r="B15660" t="s">
        <v>38148</v>
      </c>
      <c r="I15660" t="s">
        <v>5</v>
      </c>
      <c r="J15660">
        <v>173.83</v>
      </c>
      <c r="M15660">
        <v>173.83</v>
      </c>
      <c r="N15660">
        <f t="shared" si="244"/>
        <v>0</v>
      </c>
    </row>
    <row r="15661" spans="1:14" x14ac:dyDescent="0.2">
      <c r="A15661" t="s">
        <v>15692</v>
      </c>
      <c r="B15661" t="s">
        <v>38149</v>
      </c>
      <c r="I15661" t="s">
        <v>5</v>
      </c>
      <c r="J15661">
        <v>68.09</v>
      </c>
      <c r="M15661">
        <v>68.09</v>
      </c>
      <c r="N15661">
        <f t="shared" si="244"/>
        <v>0</v>
      </c>
    </row>
    <row r="15662" spans="1:14" x14ac:dyDescent="0.2">
      <c r="A15662" t="s">
        <v>15693</v>
      </c>
      <c r="B15662" t="s">
        <v>38149</v>
      </c>
      <c r="I15662" t="s">
        <v>5</v>
      </c>
      <c r="J15662">
        <v>64.64</v>
      </c>
      <c r="M15662">
        <v>64.64</v>
      </c>
      <c r="N15662">
        <f t="shared" si="244"/>
        <v>0</v>
      </c>
    </row>
    <row r="15663" spans="1:14" x14ac:dyDescent="0.2">
      <c r="A15663" t="s">
        <v>15694</v>
      </c>
      <c r="B15663" t="s">
        <v>38150</v>
      </c>
      <c r="I15663" t="s">
        <v>5</v>
      </c>
      <c r="J15663">
        <v>87.84</v>
      </c>
      <c r="M15663">
        <v>87.84</v>
      </c>
      <c r="N15663">
        <f t="shared" si="244"/>
        <v>0</v>
      </c>
    </row>
    <row r="15664" spans="1:14" x14ac:dyDescent="0.2">
      <c r="A15664" t="s">
        <v>15695</v>
      </c>
      <c r="B15664" t="s">
        <v>38150</v>
      </c>
      <c r="I15664" t="s">
        <v>5</v>
      </c>
      <c r="J15664">
        <v>84.39</v>
      </c>
      <c r="M15664">
        <v>84.39</v>
      </c>
      <c r="N15664">
        <f t="shared" si="244"/>
        <v>0</v>
      </c>
    </row>
    <row r="15665" spans="1:14" x14ac:dyDescent="0.2">
      <c r="A15665" t="s">
        <v>15696</v>
      </c>
      <c r="B15665" t="s">
        <v>38151</v>
      </c>
      <c r="I15665" t="s">
        <v>5</v>
      </c>
      <c r="J15665">
        <v>111.69</v>
      </c>
      <c r="M15665">
        <v>111.69</v>
      </c>
      <c r="N15665">
        <f t="shared" si="244"/>
        <v>0</v>
      </c>
    </row>
    <row r="15666" spans="1:14" x14ac:dyDescent="0.2">
      <c r="A15666" t="s">
        <v>15697</v>
      </c>
      <c r="B15666" t="s">
        <v>38151</v>
      </c>
      <c r="I15666" t="s">
        <v>5</v>
      </c>
      <c r="J15666">
        <v>107.67</v>
      </c>
      <c r="M15666">
        <v>107.67</v>
      </c>
      <c r="N15666">
        <f t="shared" si="244"/>
        <v>0</v>
      </c>
    </row>
    <row r="15667" spans="1:14" x14ac:dyDescent="0.2">
      <c r="A15667" t="s">
        <v>15698</v>
      </c>
      <c r="B15667" t="s">
        <v>38152</v>
      </c>
      <c r="I15667" t="s">
        <v>5</v>
      </c>
      <c r="J15667">
        <v>121.89</v>
      </c>
      <c r="M15667">
        <v>121.89</v>
      </c>
      <c r="N15667">
        <f t="shared" si="244"/>
        <v>0</v>
      </c>
    </row>
    <row r="15668" spans="1:14" x14ac:dyDescent="0.2">
      <c r="A15668" t="s">
        <v>15699</v>
      </c>
      <c r="B15668" t="s">
        <v>38152</v>
      </c>
      <c r="I15668" t="s">
        <v>5</v>
      </c>
      <c r="J15668">
        <v>117.87</v>
      </c>
      <c r="M15668">
        <v>117.87</v>
      </c>
      <c r="N15668">
        <f t="shared" si="244"/>
        <v>0</v>
      </c>
    </row>
    <row r="15669" spans="1:14" x14ac:dyDescent="0.2">
      <c r="A15669" t="s">
        <v>15700</v>
      </c>
      <c r="B15669" t="s">
        <v>38153</v>
      </c>
      <c r="I15669" t="s">
        <v>5</v>
      </c>
      <c r="J15669">
        <v>177.85</v>
      </c>
      <c r="M15669">
        <v>177.85</v>
      </c>
      <c r="N15669">
        <f t="shared" si="244"/>
        <v>0</v>
      </c>
    </row>
    <row r="15670" spans="1:14" x14ac:dyDescent="0.2">
      <c r="A15670" t="s">
        <v>15701</v>
      </c>
      <c r="B15670" t="s">
        <v>38153</v>
      </c>
      <c r="I15670" t="s">
        <v>5</v>
      </c>
      <c r="J15670">
        <v>173.83</v>
      </c>
      <c r="M15670">
        <v>173.83</v>
      </c>
      <c r="N15670">
        <f t="shared" si="244"/>
        <v>0</v>
      </c>
    </row>
    <row r="15671" spans="1:14" x14ac:dyDescent="0.2">
      <c r="A15671" t="s">
        <v>15702</v>
      </c>
      <c r="B15671" t="s">
        <v>38154</v>
      </c>
      <c r="I15671" t="s">
        <v>4</v>
      </c>
      <c r="J15671">
        <v>28.46</v>
      </c>
      <c r="M15671">
        <v>28.46</v>
      </c>
      <c r="N15671">
        <f t="shared" si="244"/>
        <v>0</v>
      </c>
    </row>
    <row r="15672" spans="1:14" x14ac:dyDescent="0.2">
      <c r="A15672" t="s">
        <v>15703</v>
      </c>
      <c r="B15672" t="s">
        <v>38154</v>
      </c>
      <c r="I15672" t="s">
        <v>4</v>
      </c>
      <c r="J15672">
        <v>27.8</v>
      </c>
      <c r="M15672">
        <v>27.8</v>
      </c>
      <c r="N15672">
        <f t="shared" si="244"/>
        <v>0</v>
      </c>
    </row>
    <row r="15673" spans="1:14" x14ac:dyDescent="0.2">
      <c r="A15673" t="s">
        <v>15704</v>
      </c>
      <c r="B15673" t="s">
        <v>38155</v>
      </c>
      <c r="I15673" t="s">
        <v>4</v>
      </c>
      <c r="J15673">
        <v>36.119999999999997</v>
      </c>
      <c r="M15673">
        <v>36.119999999999997</v>
      </c>
      <c r="N15673">
        <f t="shared" si="244"/>
        <v>0</v>
      </c>
    </row>
    <row r="15674" spans="1:14" x14ac:dyDescent="0.2">
      <c r="A15674" t="s">
        <v>15705</v>
      </c>
      <c r="B15674" t="s">
        <v>38155</v>
      </c>
      <c r="I15674" t="s">
        <v>4</v>
      </c>
      <c r="J15674">
        <v>35.32</v>
      </c>
      <c r="M15674">
        <v>35.32</v>
      </c>
      <c r="N15674">
        <f t="shared" si="244"/>
        <v>0</v>
      </c>
    </row>
    <row r="15675" spans="1:14" x14ac:dyDescent="0.2">
      <c r="A15675" t="s">
        <v>15706</v>
      </c>
      <c r="B15675" t="s">
        <v>38156</v>
      </c>
      <c r="I15675" t="s">
        <v>4</v>
      </c>
      <c r="J15675">
        <v>49.78</v>
      </c>
      <c r="M15675">
        <v>49.78</v>
      </c>
      <c r="N15675">
        <f t="shared" si="244"/>
        <v>0</v>
      </c>
    </row>
    <row r="15676" spans="1:14" x14ac:dyDescent="0.2">
      <c r="A15676" t="s">
        <v>15707</v>
      </c>
      <c r="B15676" t="s">
        <v>38156</v>
      </c>
      <c r="I15676" t="s">
        <v>4</v>
      </c>
      <c r="J15676">
        <v>48.86</v>
      </c>
      <c r="M15676">
        <v>48.86</v>
      </c>
      <c r="N15676">
        <f t="shared" si="244"/>
        <v>0</v>
      </c>
    </row>
    <row r="15677" spans="1:14" x14ac:dyDescent="0.2">
      <c r="A15677" t="s">
        <v>15708</v>
      </c>
      <c r="B15677" t="s">
        <v>38157</v>
      </c>
      <c r="I15677" t="s">
        <v>4</v>
      </c>
      <c r="J15677">
        <v>65.150000000000006</v>
      </c>
      <c r="M15677">
        <v>65.150000000000006</v>
      </c>
      <c r="N15677">
        <f t="shared" si="244"/>
        <v>0</v>
      </c>
    </row>
    <row r="15678" spans="1:14" x14ac:dyDescent="0.2">
      <c r="A15678" t="s">
        <v>15709</v>
      </c>
      <c r="B15678" t="s">
        <v>38157</v>
      </c>
      <c r="I15678" t="s">
        <v>4</v>
      </c>
      <c r="J15678">
        <v>64.12</v>
      </c>
      <c r="M15678">
        <v>64.12</v>
      </c>
      <c r="N15678">
        <f t="shared" si="244"/>
        <v>0</v>
      </c>
    </row>
    <row r="15679" spans="1:14" x14ac:dyDescent="0.2">
      <c r="A15679" t="s">
        <v>15710</v>
      </c>
      <c r="B15679" t="s">
        <v>38158</v>
      </c>
      <c r="I15679" t="s">
        <v>4</v>
      </c>
      <c r="J15679">
        <v>80.05</v>
      </c>
      <c r="M15679">
        <v>80.05</v>
      </c>
      <c r="N15679">
        <f t="shared" si="244"/>
        <v>0</v>
      </c>
    </row>
    <row r="15680" spans="1:14" x14ac:dyDescent="0.2">
      <c r="A15680" t="s">
        <v>15711</v>
      </c>
      <c r="B15680" t="s">
        <v>38158</v>
      </c>
      <c r="I15680" t="s">
        <v>4</v>
      </c>
      <c r="J15680">
        <v>78.84</v>
      </c>
      <c r="M15680">
        <v>78.84</v>
      </c>
      <c r="N15680">
        <f t="shared" si="244"/>
        <v>0</v>
      </c>
    </row>
    <row r="15681" spans="1:14" x14ac:dyDescent="0.2">
      <c r="A15681" t="s">
        <v>15712</v>
      </c>
      <c r="B15681" t="s">
        <v>38159</v>
      </c>
      <c r="I15681" t="s">
        <v>4</v>
      </c>
      <c r="J15681">
        <v>100.34</v>
      </c>
      <c r="M15681">
        <v>100.34</v>
      </c>
      <c r="N15681">
        <f t="shared" si="244"/>
        <v>0</v>
      </c>
    </row>
    <row r="15682" spans="1:14" x14ac:dyDescent="0.2">
      <c r="A15682" t="s">
        <v>15713</v>
      </c>
      <c r="B15682" t="s">
        <v>38159</v>
      </c>
      <c r="I15682" t="s">
        <v>4</v>
      </c>
      <c r="J15682">
        <v>98.9</v>
      </c>
      <c r="M15682">
        <v>98.9</v>
      </c>
      <c r="N15682">
        <f t="shared" si="244"/>
        <v>0</v>
      </c>
    </row>
    <row r="15683" spans="1:14" x14ac:dyDescent="0.2">
      <c r="A15683" t="s">
        <v>15714</v>
      </c>
      <c r="B15683" t="s">
        <v>38160</v>
      </c>
      <c r="I15683" t="s">
        <v>4</v>
      </c>
      <c r="J15683">
        <v>140.74</v>
      </c>
      <c r="M15683">
        <v>140.74</v>
      </c>
      <c r="N15683">
        <f t="shared" si="244"/>
        <v>0</v>
      </c>
    </row>
    <row r="15684" spans="1:14" x14ac:dyDescent="0.2">
      <c r="A15684" t="s">
        <v>15715</v>
      </c>
      <c r="B15684" t="s">
        <v>38160</v>
      </c>
      <c r="I15684" t="s">
        <v>4</v>
      </c>
      <c r="J15684">
        <v>139.13</v>
      </c>
      <c r="M15684">
        <v>139.13</v>
      </c>
      <c r="N15684">
        <f t="shared" ref="N15684:N15747" si="245">J15684-M15684</f>
        <v>0</v>
      </c>
    </row>
    <row r="15685" spans="1:14" x14ac:dyDescent="0.2">
      <c r="A15685" t="s">
        <v>15716</v>
      </c>
      <c r="B15685" t="s">
        <v>38161</v>
      </c>
      <c r="I15685" t="s">
        <v>4</v>
      </c>
      <c r="J15685">
        <v>146.01</v>
      </c>
      <c r="M15685">
        <v>146.01</v>
      </c>
      <c r="N15685">
        <f t="shared" si="245"/>
        <v>0</v>
      </c>
    </row>
    <row r="15686" spans="1:14" x14ac:dyDescent="0.2">
      <c r="A15686" t="s">
        <v>15717</v>
      </c>
      <c r="B15686" t="s">
        <v>38161</v>
      </c>
      <c r="I15686" t="s">
        <v>4</v>
      </c>
      <c r="J15686">
        <v>144.29</v>
      </c>
      <c r="M15686">
        <v>144.29</v>
      </c>
      <c r="N15686">
        <f t="shared" si="245"/>
        <v>0</v>
      </c>
    </row>
    <row r="15687" spans="1:14" x14ac:dyDescent="0.2">
      <c r="A15687" t="s">
        <v>15718</v>
      </c>
      <c r="B15687" t="s">
        <v>38162</v>
      </c>
      <c r="I15687" t="s">
        <v>4</v>
      </c>
      <c r="J15687">
        <v>192.24</v>
      </c>
      <c r="M15687">
        <v>192.24</v>
      </c>
      <c r="N15687">
        <f t="shared" si="245"/>
        <v>0</v>
      </c>
    </row>
    <row r="15688" spans="1:14" x14ac:dyDescent="0.2">
      <c r="A15688" t="s">
        <v>15719</v>
      </c>
      <c r="B15688" t="s">
        <v>38162</v>
      </c>
      <c r="I15688" t="s">
        <v>4</v>
      </c>
      <c r="J15688">
        <v>190.23</v>
      </c>
      <c r="M15688">
        <v>190.23</v>
      </c>
      <c r="N15688">
        <f t="shared" si="245"/>
        <v>0</v>
      </c>
    </row>
    <row r="15689" spans="1:14" x14ac:dyDescent="0.2">
      <c r="A15689" t="s">
        <v>15720</v>
      </c>
      <c r="B15689" t="s">
        <v>38163</v>
      </c>
      <c r="I15689" t="s">
        <v>4</v>
      </c>
      <c r="J15689">
        <v>30.82</v>
      </c>
      <c r="M15689">
        <v>30.82</v>
      </c>
      <c r="N15689">
        <f t="shared" si="245"/>
        <v>0</v>
      </c>
    </row>
    <row r="15690" spans="1:14" x14ac:dyDescent="0.2">
      <c r="A15690" t="s">
        <v>15721</v>
      </c>
      <c r="B15690" t="s">
        <v>38163</v>
      </c>
      <c r="I15690" t="s">
        <v>4</v>
      </c>
      <c r="J15690">
        <v>30.15</v>
      </c>
      <c r="M15690">
        <v>30.15</v>
      </c>
      <c r="N15690">
        <f t="shared" si="245"/>
        <v>0</v>
      </c>
    </row>
    <row r="15691" spans="1:14" x14ac:dyDescent="0.2">
      <c r="A15691" t="s">
        <v>15722</v>
      </c>
      <c r="B15691" t="s">
        <v>38164</v>
      </c>
      <c r="I15691" t="s">
        <v>4</v>
      </c>
      <c r="J15691">
        <v>39.130000000000003</v>
      </c>
      <c r="M15691">
        <v>39.130000000000003</v>
      </c>
      <c r="N15691">
        <f t="shared" si="245"/>
        <v>0</v>
      </c>
    </row>
    <row r="15692" spans="1:14" x14ac:dyDescent="0.2">
      <c r="A15692" t="s">
        <v>15723</v>
      </c>
      <c r="B15692" t="s">
        <v>38164</v>
      </c>
      <c r="I15692" t="s">
        <v>4</v>
      </c>
      <c r="J15692">
        <v>38.33</v>
      </c>
      <c r="M15692">
        <v>38.33</v>
      </c>
      <c r="N15692">
        <f t="shared" si="245"/>
        <v>0</v>
      </c>
    </row>
    <row r="15693" spans="1:14" x14ac:dyDescent="0.2">
      <c r="A15693" t="s">
        <v>15724</v>
      </c>
      <c r="B15693" t="s">
        <v>38165</v>
      </c>
      <c r="I15693" t="s">
        <v>4</v>
      </c>
      <c r="J15693">
        <v>54.07</v>
      </c>
      <c r="M15693">
        <v>54.07</v>
      </c>
      <c r="N15693">
        <f t="shared" si="245"/>
        <v>0</v>
      </c>
    </row>
    <row r="15694" spans="1:14" x14ac:dyDescent="0.2">
      <c r="A15694" t="s">
        <v>15725</v>
      </c>
      <c r="B15694" t="s">
        <v>38165</v>
      </c>
      <c r="I15694" t="s">
        <v>4</v>
      </c>
      <c r="J15694">
        <v>53.15</v>
      </c>
      <c r="M15694">
        <v>53.15</v>
      </c>
      <c r="N15694">
        <f t="shared" si="245"/>
        <v>0</v>
      </c>
    </row>
    <row r="15695" spans="1:14" x14ac:dyDescent="0.2">
      <c r="A15695" t="s">
        <v>15726</v>
      </c>
      <c r="B15695" t="s">
        <v>38166</v>
      </c>
      <c r="I15695" t="s">
        <v>4</v>
      </c>
      <c r="J15695">
        <v>70.900000000000006</v>
      </c>
      <c r="M15695">
        <v>70.900000000000006</v>
      </c>
      <c r="N15695">
        <f t="shared" si="245"/>
        <v>0</v>
      </c>
    </row>
    <row r="15696" spans="1:14" x14ac:dyDescent="0.2">
      <c r="A15696" t="s">
        <v>15727</v>
      </c>
      <c r="B15696" t="s">
        <v>38166</v>
      </c>
      <c r="I15696" t="s">
        <v>4</v>
      </c>
      <c r="J15696">
        <v>69.86</v>
      </c>
      <c r="M15696">
        <v>69.86</v>
      </c>
      <c r="N15696">
        <f t="shared" si="245"/>
        <v>0</v>
      </c>
    </row>
    <row r="15697" spans="1:14" x14ac:dyDescent="0.2">
      <c r="A15697" t="s">
        <v>15728</v>
      </c>
      <c r="B15697" t="s">
        <v>38167</v>
      </c>
      <c r="I15697" t="s">
        <v>4</v>
      </c>
      <c r="J15697">
        <v>87.15</v>
      </c>
      <c r="M15697">
        <v>87.15</v>
      </c>
      <c r="N15697">
        <f t="shared" si="245"/>
        <v>0</v>
      </c>
    </row>
    <row r="15698" spans="1:14" x14ac:dyDescent="0.2">
      <c r="A15698" t="s">
        <v>15729</v>
      </c>
      <c r="B15698" t="s">
        <v>38167</v>
      </c>
      <c r="I15698" t="s">
        <v>4</v>
      </c>
      <c r="J15698">
        <v>85.95</v>
      </c>
      <c r="M15698">
        <v>85.95</v>
      </c>
      <c r="N15698">
        <f t="shared" si="245"/>
        <v>0</v>
      </c>
    </row>
    <row r="15699" spans="1:14" x14ac:dyDescent="0.2">
      <c r="A15699" t="s">
        <v>15730</v>
      </c>
      <c r="B15699" t="s">
        <v>38168</v>
      </c>
      <c r="I15699" t="s">
        <v>4</v>
      </c>
      <c r="J15699">
        <v>109.3</v>
      </c>
      <c r="M15699">
        <v>109.3</v>
      </c>
      <c r="N15699">
        <f t="shared" si="245"/>
        <v>0</v>
      </c>
    </row>
    <row r="15700" spans="1:14" x14ac:dyDescent="0.2">
      <c r="A15700" t="s">
        <v>15731</v>
      </c>
      <c r="B15700" t="s">
        <v>38168</v>
      </c>
      <c r="I15700" t="s">
        <v>4</v>
      </c>
      <c r="J15700">
        <v>107.86</v>
      </c>
      <c r="M15700">
        <v>107.86</v>
      </c>
      <c r="N15700">
        <f t="shared" si="245"/>
        <v>0</v>
      </c>
    </row>
    <row r="15701" spans="1:14" x14ac:dyDescent="0.2">
      <c r="A15701" t="s">
        <v>15732</v>
      </c>
      <c r="B15701" t="s">
        <v>38169</v>
      </c>
      <c r="I15701" t="s">
        <v>4</v>
      </c>
      <c r="J15701">
        <v>153.61000000000001</v>
      </c>
      <c r="M15701">
        <v>153.61000000000001</v>
      </c>
      <c r="N15701">
        <f t="shared" si="245"/>
        <v>0</v>
      </c>
    </row>
    <row r="15702" spans="1:14" x14ac:dyDescent="0.2">
      <c r="A15702" t="s">
        <v>15733</v>
      </c>
      <c r="B15702" t="s">
        <v>38169</v>
      </c>
      <c r="I15702" t="s">
        <v>4</v>
      </c>
      <c r="J15702">
        <v>152</v>
      </c>
      <c r="M15702">
        <v>152</v>
      </c>
      <c r="N15702">
        <f t="shared" si="245"/>
        <v>0</v>
      </c>
    </row>
    <row r="15703" spans="1:14" x14ac:dyDescent="0.2">
      <c r="A15703" t="s">
        <v>15734</v>
      </c>
      <c r="B15703" t="s">
        <v>38170</v>
      </c>
      <c r="I15703" t="s">
        <v>4</v>
      </c>
      <c r="J15703">
        <v>159.32</v>
      </c>
      <c r="M15703">
        <v>159.32</v>
      </c>
      <c r="N15703">
        <f t="shared" si="245"/>
        <v>0</v>
      </c>
    </row>
    <row r="15704" spans="1:14" x14ac:dyDescent="0.2">
      <c r="A15704" t="s">
        <v>15735</v>
      </c>
      <c r="B15704" t="s">
        <v>38170</v>
      </c>
      <c r="I15704" t="s">
        <v>4</v>
      </c>
      <c r="J15704">
        <v>157.6</v>
      </c>
      <c r="M15704">
        <v>157.6</v>
      </c>
      <c r="N15704">
        <f t="shared" si="245"/>
        <v>0</v>
      </c>
    </row>
    <row r="15705" spans="1:14" x14ac:dyDescent="0.2">
      <c r="A15705" t="s">
        <v>15736</v>
      </c>
      <c r="B15705" t="s">
        <v>38171</v>
      </c>
      <c r="I15705" t="s">
        <v>4</v>
      </c>
      <c r="J15705">
        <v>209.96</v>
      </c>
      <c r="M15705">
        <v>209.96</v>
      </c>
      <c r="N15705">
        <f t="shared" si="245"/>
        <v>0</v>
      </c>
    </row>
    <row r="15706" spans="1:14" x14ac:dyDescent="0.2">
      <c r="A15706" t="s">
        <v>15737</v>
      </c>
      <c r="B15706" t="s">
        <v>38171</v>
      </c>
      <c r="I15706" t="s">
        <v>4</v>
      </c>
      <c r="J15706">
        <v>207.95</v>
      </c>
      <c r="M15706">
        <v>207.95</v>
      </c>
      <c r="N15706">
        <f t="shared" si="245"/>
        <v>0</v>
      </c>
    </row>
    <row r="15707" spans="1:14" x14ac:dyDescent="0.2">
      <c r="A15707" t="s">
        <v>28157</v>
      </c>
      <c r="B15707" t="s">
        <v>38172</v>
      </c>
      <c r="I15707" t="s">
        <v>4</v>
      </c>
      <c r="J15707">
        <v>363.27</v>
      </c>
      <c r="M15707">
        <v>363.27</v>
      </c>
      <c r="N15707">
        <f t="shared" si="245"/>
        <v>0</v>
      </c>
    </row>
    <row r="15708" spans="1:14" x14ac:dyDescent="0.2">
      <c r="A15708" t="s">
        <v>28158</v>
      </c>
      <c r="B15708" t="s">
        <v>38172</v>
      </c>
      <c r="I15708" t="s">
        <v>4</v>
      </c>
      <c r="J15708">
        <v>361.09</v>
      </c>
      <c r="M15708">
        <v>361.09</v>
      </c>
      <c r="N15708">
        <f t="shared" si="245"/>
        <v>0</v>
      </c>
    </row>
    <row r="15709" spans="1:14" x14ac:dyDescent="0.2">
      <c r="A15709" t="s">
        <v>28159</v>
      </c>
      <c r="B15709" t="s">
        <v>38173</v>
      </c>
      <c r="I15709" t="s">
        <v>4</v>
      </c>
      <c r="J15709">
        <v>393.45</v>
      </c>
      <c r="M15709">
        <v>393.45</v>
      </c>
      <c r="N15709">
        <f t="shared" si="245"/>
        <v>0</v>
      </c>
    </row>
    <row r="15710" spans="1:14" x14ac:dyDescent="0.2">
      <c r="A15710" t="s">
        <v>28160</v>
      </c>
      <c r="B15710" t="s">
        <v>38173</v>
      </c>
      <c r="I15710" t="s">
        <v>4</v>
      </c>
      <c r="J15710">
        <v>391.15</v>
      </c>
      <c r="M15710">
        <v>391.15</v>
      </c>
      <c r="N15710">
        <f t="shared" si="245"/>
        <v>0</v>
      </c>
    </row>
    <row r="15711" spans="1:14" x14ac:dyDescent="0.2">
      <c r="A15711" t="s">
        <v>28161</v>
      </c>
      <c r="B15711" t="s">
        <v>38174</v>
      </c>
      <c r="I15711" t="s">
        <v>4</v>
      </c>
      <c r="J15711">
        <v>331.74</v>
      </c>
      <c r="M15711">
        <v>331.74</v>
      </c>
      <c r="N15711">
        <f t="shared" si="245"/>
        <v>0</v>
      </c>
    </row>
    <row r="15712" spans="1:14" x14ac:dyDescent="0.2">
      <c r="A15712" t="s">
        <v>28162</v>
      </c>
      <c r="B15712" t="s">
        <v>38174</v>
      </c>
      <c r="I15712" t="s">
        <v>4</v>
      </c>
      <c r="J15712">
        <v>329.55</v>
      </c>
      <c r="M15712">
        <v>329.55</v>
      </c>
      <c r="N15712">
        <f t="shared" si="245"/>
        <v>0</v>
      </c>
    </row>
    <row r="15713" spans="1:14" x14ac:dyDescent="0.2">
      <c r="A15713" t="s">
        <v>28163</v>
      </c>
      <c r="B15713" t="s">
        <v>38175</v>
      </c>
      <c r="I15713" t="s">
        <v>4</v>
      </c>
      <c r="J15713">
        <v>359.25</v>
      </c>
      <c r="M15713">
        <v>359.25</v>
      </c>
      <c r="N15713">
        <f t="shared" si="245"/>
        <v>0</v>
      </c>
    </row>
    <row r="15714" spans="1:14" x14ac:dyDescent="0.2">
      <c r="A15714" t="s">
        <v>28164</v>
      </c>
      <c r="B15714" t="s">
        <v>38175</v>
      </c>
      <c r="I15714" t="s">
        <v>4</v>
      </c>
      <c r="J15714">
        <v>356.95</v>
      </c>
      <c r="M15714">
        <v>356.95</v>
      </c>
      <c r="N15714">
        <f t="shared" si="245"/>
        <v>0</v>
      </c>
    </row>
    <row r="15715" spans="1:14" x14ac:dyDescent="0.2">
      <c r="A15715" t="s">
        <v>15738</v>
      </c>
      <c r="B15715" t="s">
        <v>38176</v>
      </c>
      <c r="I15715" t="s">
        <v>4</v>
      </c>
      <c r="J15715">
        <v>15.49</v>
      </c>
      <c r="M15715">
        <v>15.49</v>
      </c>
      <c r="N15715">
        <f t="shared" si="245"/>
        <v>0</v>
      </c>
    </row>
    <row r="15716" spans="1:14" x14ac:dyDescent="0.2">
      <c r="A15716" t="s">
        <v>15739</v>
      </c>
      <c r="B15716" t="s">
        <v>38176</v>
      </c>
      <c r="I15716" t="s">
        <v>4</v>
      </c>
      <c r="J15716">
        <v>14.69</v>
      </c>
      <c r="M15716">
        <v>14.69</v>
      </c>
      <c r="N15716">
        <f t="shared" si="245"/>
        <v>0</v>
      </c>
    </row>
    <row r="15717" spans="1:14" x14ac:dyDescent="0.2">
      <c r="A15717" t="s">
        <v>15740</v>
      </c>
      <c r="B15717" t="s">
        <v>38177</v>
      </c>
      <c r="I15717" t="s">
        <v>4</v>
      </c>
      <c r="J15717">
        <v>18.62</v>
      </c>
      <c r="M15717">
        <v>18.62</v>
      </c>
      <c r="N15717">
        <f t="shared" si="245"/>
        <v>0</v>
      </c>
    </row>
    <row r="15718" spans="1:14" x14ac:dyDescent="0.2">
      <c r="A15718" t="s">
        <v>15741</v>
      </c>
      <c r="B15718" t="s">
        <v>38177</v>
      </c>
      <c r="I15718" t="s">
        <v>4</v>
      </c>
      <c r="J15718">
        <v>17.7</v>
      </c>
      <c r="M15718">
        <v>17.7</v>
      </c>
      <c r="N15718">
        <f t="shared" si="245"/>
        <v>0</v>
      </c>
    </row>
    <row r="15719" spans="1:14" x14ac:dyDescent="0.2">
      <c r="A15719" t="s">
        <v>15742</v>
      </c>
      <c r="B15719" t="s">
        <v>38178</v>
      </c>
      <c r="I15719" t="s">
        <v>4</v>
      </c>
      <c r="J15719">
        <v>25.13</v>
      </c>
      <c r="M15719">
        <v>25.13</v>
      </c>
      <c r="N15719">
        <f t="shared" si="245"/>
        <v>0</v>
      </c>
    </row>
    <row r="15720" spans="1:14" x14ac:dyDescent="0.2">
      <c r="A15720" t="s">
        <v>15743</v>
      </c>
      <c r="B15720" t="s">
        <v>38178</v>
      </c>
      <c r="I15720" t="s">
        <v>4</v>
      </c>
      <c r="J15720">
        <v>24.09</v>
      </c>
      <c r="M15720">
        <v>24.09</v>
      </c>
      <c r="N15720">
        <f t="shared" si="245"/>
        <v>0</v>
      </c>
    </row>
    <row r="15721" spans="1:14" x14ac:dyDescent="0.2">
      <c r="A15721" t="s">
        <v>15744</v>
      </c>
      <c r="B15721" t="s">
        <v>38179</v>
      </c>
      <c r="I15721" t="s">
        <v>4</v>
      </c>
      <c r="J15721">
        <v>29.18</v>
      </c>
      <c r="M15721">
        <v>29.18</v>
      </c>
      <c r="N15721">
        <f t="shared" si="245"/>
        <v>0</v>
      </c>
    </row>
    <row r="15722" spans="1:14" x14ac:dyDescent="0.2">
      <c r="A15722" t="s">
        <v>15745</v>
      </c>
      <c r="B15722" t="s">
        <v>38179</v>
      </c>
      <c r="I15722" t="s">
        <v>4</v>
      </c>
      <c r="J15722">
        <v>27.97</v>
      </c>
      <c r="M15722">
        <v>27.97</v>
      </c>
      <c r="N15722">
        <f t="shared" si="245"/>
        <v>0</v>
      </c>
    </row>
    <row r="15723" spans="1:14" x14ac:dyDescent="0.2">
      <c r="A15723" t="s">
        <v>15746</v>
      </c>
      <c r="B15723" t="s">
        <v>38180</v>
      </c>
      <c r="I15723" t="s">
        <v>4</v>
      </c>
      <c r="J15723">
        <v>36.18</v>
      </c>
      <c r="M15723">
        <v>36.18</v>
      </c>
      <c r="N15723">
        <f t="shared" si="245"/>
        <v>0</v>
      </c>
    </row>
    <row r="15724" spans="1:14" x14ac:dyDescent="0.2">
      <c r="A15724" t="s">
        <v>15747</v>
      </c>
      <c r="B15724" t="s">
        <v>38180</v>
      </c>
      <c r="I15724" t="s">
        <v>4</v>
      </c>
      <c r="J15724">
        <v>34.74</v>
      </c>
      <c r="M15724">
        <v>34.74</v>
      </c>
      <c r="N15724">
        <f t="shared" si="245"/>
        <v>0</v>
      </c>
    </row>
    <row r="15725" spans="1:14" x14ac:dyDescent="0.2">
      <c r="A15725" t="s">
        <v>15748</v>
      </c>
      <c r="B15725" t="s">
        <v>38181</v>
      </c>
      <c r="I15725" t="s">
        <v>4</v>
      </c>
      <c r="J15725">
        <v>64.89</v>
      </c>
      <c r="M15725">
        <v>64.89</v>
      </c>
      <c r="N15725">
        <f t="shared" si="245"/>
        <v>0</v>
      </c>
    </row>
    <row r="15726" spans="1:14" x14ac:dyDescent="0.2">
      <c r="A15726" t="s">
        <v>15749</v>
      </c>
      <c r="B15726" t="s">
        <v>38181</v>
      </c>
      <c r="I15726" t="s">
        <v>4</v>
      </c>
      <c r="J15726">
        <v>63.28</v>
      </c>
      <c r="M15726">
        <v>63.28</v>
      </c>
      <c r="N15726">
        <f t="shared" si="245"/>
        <v>0</v>
      </c>
    </row>
    <row r="15727" spans="1:14" x14ac:dyDescent="0.2">
      <c r="A15727" t="s">
        <v>15750</v>
      </c>
      <c r="B15727" t="s">
        <v>38182</v>
      </c>
      <c r="I15727" t="s">
        <v>4</v>
      </c>
      <c r="J15727">
        <v>75.39</v>
      </c>
      <c r="M15727">
        <v>75.39</v>
      </c>
      <c r="N15727">
        <f t="shared" si="245"/>
        <v>0</v>
      </c>
    </row>
    <row r="15728" spans="1:14" x14ac:dyDescent="0.2">
      <c r="A15728" t="s">
        <v>15751</v>
      </c>
      <c r="B15728" t="s">
        <v>38182</v>
      </c>
      <c r="I15728" t="s">
        <v>4</v>
      </c>
      <c r="J15728">
        <v>73.66</v>
      </c>
      <c r="M15728">
        <v>73.66</v>
      </c>
      <c r="N15728">
        <f t="shared" si="245"/>
        <v>0</v>
      </c>
    </row>
    <row r="15729" spans="1:14" x14ac:dyDescent="0.2">
      <c r="A15729" t="s">
        <v>15752</v>
      </c>
      <c r="B15729" t="s">
        <v>38183</v>
      </c>
      <c r="I15729" t="s">
        <v>4</v>
      </c>
      <c r="J15729">
        <v>100.99</v>
      </c>
      <c r="M15729">
        <v>100.99</v>
      </c>
      <c r="N15729">
        <f t="shared" si="245"/>
        <v>0</v>
      </c>
    </row>
    <row r="15730" spans="1:14" x14ac:dyDescent="0.2">
      <c r="A15730" t="s">
        <v>15753</v>
      </c>
      <c r="B15730" t="s">
        <v>38183</v>
      </c>
      <c r="I15730" t="s">
        <v>4</v>
      </c>
      <c r="J15730">
        <v>98.98</v>
      </c>
      <c r="M15730">
        <v>98.98</v>
      </c>
      <c r="N15730">
        <f t="shared" si="245"/>
        <v>0</v>
      </c>
    </row>
    <row r="15731" spans="1:14" x14ac:dyDescent="0.2">
      <c r="A15731" t="s">
        <v>15754</v>
      </c>
      <c r="B15731" t="s">
        <v>38184</v>
      </c>
      <c r="I15731" t="s">
        <v>4</v>
      </c>
      <c r="J15731">
        <v>16.440000000000001</v>
      </c>
      <c r="M15731">
        <v>16.440000000000001</v>
      </c>
      <c r="N15731">
        <f t="shared" si="245"/>
        <v>0</v>
      </c>
    </row>
    <row r="15732" spans="1:14" x14ac:dyDescent="0.2">
      <c r="A15732" t="s">
        <v>15755</v>
      </c>
      <c r="B15732" t="s">
        <v>38184</v>
      </c>
      <c r="I15732" t="s">
        <v>4</v>
      </c>
      <c r="J15732">
        <v>15.63</v>
      </c>
      <c r="M15732">
        <v>15.63</v>
      </c>
      <c r="N15732">
        <f t="shared" si="245"/>
        <v>0</v>
      </c>
    </row>
    <row r="15733" spans="1:14" x14ac:dyDescent="0.2">
      <c r="A15733" t="s">
        <v>15756</v>
      </c>
      <c r="B15733" t="s">
        <v>38185</v>
      </c>
      <c r="I15733" t="s">
        <v>4</v>
      </c>
      <c r="J15733">
        <v>19.79</v>
      </c>
      <c r="M15733">
        <v>19.79</v>
      </c>
      <c r="N15733">
        <f t="shared" si="245"/>
        <v>0</v>
      </c>
    </row>
    <row r="15734" spans="1:14" x14ac:dyDescent="0.2">
      <c r="A15734" t="s">
        <v>15757</v>
      </c>
      <c r="B15734" t="s">
        <v>38185</v>
      </c>
      <c r="I15734" t="s">
        <v>4</v>
      </c>
      <c r="J15734">
        <v>18.87</v>
      </c>
      <c r="M15734">
        <v>18.87</v>
      </c>
      <c r="N15734">
        <f t="shared" si="245"/>
        <v>0</v>
      </c>
    </row>
    <row r="15735" spans="1:14" x14ac:dyDescent="0.2">
      <c r="A15735" t="s">
        <v>15758</v>
      </c>
      <c r="B15735" t="s">
        <v>38186</v>
      </c>
      <c r="I15735" t="s">
        <v>4</v>
      </c>
      <c r="J15735">
        <v>26.86</v>
      </c>
      <c r="M15735">
        <v>26.86</v>
      </c>
      <c r="N15735">
        <f t="shared" si="245"/>
        <v>0</v>
      </c>
    </row>
    <row r="15736" spans="1:14" x14ac:dyDescent="0.2">
      <c r="A15736" t="s">
        <v>15759</v>
      </c>
      <c r="B15736" t="s">
        <v>38186</v>
      </c>
      <c r="I15736" t="s">
        <v>4</v>
      </c>
      <c r="J15736">
        <v>25.83</v>
      </c>
      <c r="M15736">
        <v>25.83</v>
      </c>
      <c r="N15736">
        <f t="shared" si="245"/>
        <v>0</v>
      </c>
    </row>
    <row r="15737" spans="1:14" x14ac:dyDescent="0.2">
      <c r="A15737" t="s">
        <v>15760</v>
      </c>
      <c r="B15737" t="s">
        <v>38187</v>
      </c>
      <c r="I15737" t="s">
        <v>4</v>
      </c>
      <c r="J15737">
        <v>31.19</v>
      </c>
      <c r="M15737">
        <v>31.19</v>
      </c>
      <c r="N15737">
        <f t="shared" si="245"/>
        <v>0</v>
      </c>
    </row>
    <row r="15738" spans="1:14" x14ac:dyDescent="0.2">
      <c r="A15738" t="s">
        <v>15761</v>
      </c>
      <c r="B15738" t="s">
        <v>38187</v>
      </c>
      <c r="I15738" t="s">
        <v>4</v>
      </c>
      <c r="J15738">
        <v>29.99</v>
      </c>
      <c r="M15738">
        <v>29.99</v>
      </c>
      <c r="N15738">
        <f t="shared" si="245"/>
        <v>0</v>
      </c>
    </row>
    <row r="15739" spans="1:14" x14ac:dyDescent="0.2">
      <c r="A15739" t="s">
        <v>15762</v>
      </c>
      <c r="B15739" t="s">
        <v>38188</v>
      </c>
      <c r="I15739" t="s">
        <v>4</v>
      </c>
      <c r="J15739">
        <v>38.72</v>
      </c>
      <c r="M15739">
        <v>38.72</v>
      </c>
      <c r="N15739">
        <f t="shared" si="245"/>
        <v>0</v>
      </c>
    </row>
    <row r="15740" spans="1:14" x14ac:dyDescent="0.2">
      <c r="A15740" t="s">
        <v>15763</v>
      </c>
      <c r="B15740" t="s">
        <v>38188</v>
      </c>
      <c r="I15740" t="s">
        <v>4</v>
      </c>
      <c r="J15740">
        <v>37.29</v>
      </c>
      <c r="M15740">
        <v>37.29</v>
      </c>
      <c r="N15740">
        <f t="shared" si="245"/>
        <v>0</v>
      </c>
    </row>
    <row r="15741" spans="1:14" x14ac:dyDescent="0.2">
      <c r="A15741" t="s">
        <v>15764</v>
      </c>
      <c r="B15741" t="s">
        <v>38189</v>
      </c>
      <c r="I15741" t="s">
        <v>4</v>
      </c>
      <c r="J15741">
        <v>70.180000000000007</v>
      </c>
      <c r="M15741">
        <v>70.180000000000007</v>
      </c>
      <c r="N15741">
        <f t="shared" si="245"/>
        <v>0</v>
      </c>
    </row>
    <row r="15742" spans="1:14" x14ac:dyDescent="0.2">
      <c r="A15742" t="s">
        <v>15765</v>
      </c>
      <c r="B15742" t="s">
        <v>38189</v>
      </c>
      <c r="I15742" t="s">
        <v>4</v>
      </c>
      <c r="J15742">
        <v>68.569999999999993</v>
      </c>
      <c r="M15742">
        <v>68.569999999999993</v>
      </c>
      <c r="N15742">
        <f t="shared" si="245"/>
        <v>0</v>
      </c>
    </row>
    <row r="15743" spans="1:14" x14ac:dyDescent="0.2">
      <c r="A15743" t="s">
        <v>15766</v>
      </c>
      <c r="B15743" t="s">
        <v>38190</v>
      </c>
      <c r="I15743" t="s">
        <v>4</v>
      </c>
      <c r="J15743">
        <v>81.64</v>
      </c>
      <c r="M15743">
        <v>81.64</v>
      </c>
      <c r="N15743">
        <f t="shared" si="245"/>
        <v>0</v>
      </c>
    </row>
    <row r="15744" spans="1:14" x14ac:dyDescent="0.2">
      <c r="A15744" t="s">
        <v>15767</v>
      </c>
      <c r="B15744" t="s">
        <v>38190</v>
      </c>
      <c r="I15744" t="s">
        <v>4</v>
      </c>
      <c r="J15744">
        <v>79.91</v>
      </c>
      <c r="M15744">
        <v>79.91</v>
      </c>
      <c r="N15744">
        <f t="shared" si="245"/>
        <v>0</v>
      </c>
    </row>
    <row r="15745" spans="1:14" x14ac:dyDescent="0.2">
      <c r="A15745" t="s">
        <v>15768</v>
      </c>
      <c r="B15745" t="s">
        <v>38191</v>
      </c>
      <c r="I15745" t="s">
        <v>4</v>
      </c>
      <c r="J15745">
        <v>109.59</v>
      </c>
      <c r="M15745">
        <v>109.59</v>
      </c>
      <c r="N15745">
        <f t="shared" si="245"/>
        <v>0</v>
      </c>
    </row>
    <row r="15746" spans="1:14" x14ac:dyDescent="0.2">
      <c r="A15746" t="s">
        <v>15769</v>
      </c>
      <c r="B15746" t="s">
        <v>38191</v>
      </c>
      <c r="I15746" t="s">
        <v>4</v>
      </c>
      <c r="J15746">
        <v>107.57</v>
      </c>
      <c r="M15746">
        <v>107.57</v>
      </c>
      <c r="N15746">
        <f t="shared" si="245"/>
        <v>0</v>
      </c>
    </row>
    <row r="15747" spans="1:14" x14ac:dyDescent="0.2">
      <c r="A15747" t="s">
        <v>15770</v>
      </c>
      <c r="B15747" t="s">
        <v>38192</v>
      </c>
      <c r="I15747" t="s">
        <v>4</v>
      </c>
      <c r="J15747">
        <v>29.11</v>
      </c>
      <c r="M15747">
        <v>29.11</v>
      </c>
      <c r="N15747">
        <f t="shared" si="245"/>
        <v>0</v>
      </c>
    </row>
    <row r="15748" spans="1:14" x14ac:dyDescent="0.2">
      <c r="A15748" t="s">
        <v>15771</v>
      </c>
      <c r="B15748" t="s">
        <v>38192</v>
      </c>
      <c r="I15748" t="s">
        <v>4</v>
      </c>
      <c r="J15748">
        <v>28.45</v>
      </c>
      <c r="M15748">
        <v>28.45</v>
      </c>
      <c r="N15748">
        <f t="shared" ref="N15748:N15811" si="246">J15748-M15748</f>
        <v>0</v>
      </c>
    </row>
    <row r="15749" spans="1:14" x14ac:dyDescent="0.2">
      <c r="A15749" t="s">
        <v>15772</v>
      </c>
      <c r="B15749" t="s">
        <v>38193</v>
      </c>
      <c r="I15749" t="s">
        <v>4</v>
      </c>
      <c r="J15749">
        <v>40.28</v>
      </c>
      <c r="M15749">
        <v>40.28</v>
      </c>
      <c r="N15749">
        <f t="shared" si="246"/>
        <v>0</v>
      </c>
    </row>
    <row r="15750" spans="1:14" x14ac:dyDescent="0.2">
      <c r="A15750" t="s">
        <v>15773</v>
      </c>
      <c r="B15750" t="s">
        <v>38193</v>
      </c>
      <c r="I15750" t="s">
        <v>4</v>
      </c>
      <c r="J15750">
        <v>39.479999999999997</v>
      </c>
      <c r="M15750">
        <v>39.479999999999997</v>
      </c>
      <c r="N15750">
        <f t="shared" si="246"/>
        <v>0</v>
      </c>
    </row>
    <row r="15751" spans="1:14" x14ac:dyDescent="0.2">
      <c r="A15751" t="s">
        <v>15774</v>
      </c>
      <c r="B15751" t="s">
        <v>38194</v>
      </c>
      <c r="I15751" t="s">
        <v>4</v>
      </c>
      <c r="J15751">
        <v>60.61</v>
      </c>
      <c r="M15751">
        <v>60.61</v>
      </c>
      <c r="N15751">
        <f t="shared" si="246"/>
        <v>0</v>
      </c>
    </row>
    <row r="15752" spans="1:14" x14ac:dyDescent="0.2">
      <c r="A15752" t="s">
        <v>15775</v>
      </c>
      <c r="B15752" t="s">
        <v>38194</v>
      </c>
      <c r="I15752" t="s">
        <v>4</v>
      </c>
      <c r="J15752">
        <v>59.69</v>
      </c>
      <c r="M15752">
        <v>59.69</v>
      </c>
      <c r="N15752">
        <f t="shared" si="246"/>
        <v>0</v>
      </c>
    </row>
    <row r="15753" spans="1:14" x14ac:dyDescent="0.2">
      <c r="A15753" t="s">
        <v>15776</v>
      </c>
      <c r="B15753" t="s">
        <v>38195</v>
      </c>
      <c r="I15753" t="s">
        <v>4</v>
      </c>
      <c r="J15753">
        <v>73.75</v>
      </c>
      <c r="M15753">
        <v>73.75</v>
      </c>
      <c r="N15753">
        <f t="shared" si="246"/>
        <v>0</v>
      </c>
    </row>
    <row r="15754" spans="1:14" x14ac:dyDescent="0.2">
      <c r="A15754" t="s">
        <v>15777</v>
      </c>
      <c r="B15754" t="s">
        <v>38195</v>
      </c>
      <c r="I15754" t="s">
        <v>4</v>
      </c>
      <c r="J15754">
        <v>72.72</v>
      </c>
      <c r="M15754">
        <v>72.72</v>
      </c>
      <c r="N15754">
        <f t="shared" si="246"/>
        <v>0</v>
      </c>
    </row>
    <row r="15755" spans="1:14" x14ac:dyDescent="0.2">
      <c r="A15755" t="s">
        <v>15778</v>
      </c>
      <c r="B15755" t="s">
        <v>38196</v>
      </c>
      <c r="I15755" t="s">
        <v>4</v>
      </c>
      <c r="J15755">
        <v>97.62</v>
      </c>
      <c r="M15755">
        <v>97.62</v>
      </c>
      <c r="N15755">
        <f t="shared" si="246"/>
        <v>0</v>
      </c>
    </row>
    <row r="15756" spans="1:14" x14ac:dyDescent="0.2">
      <c r="A15756" t="s">
        <v>15779</v>
      </c>
      <c r="B15756" t="s">
        <v>38196</v>
      </c>
      <c r="I15756" t="s">
        <v>4</v>
      </c>
      <c r="J15756">
        <v>96.41</v>
      </c>
      <c r="M15756">
        <v>96.41</v>
      </c>
      <c r="N15756">
        <f t="shared" si="246"/>
        <v>0</v>
      </c>
    </row>
    <row r="15757" spans="1:14" x14ac:dyDescent="0.2">
      <c r="A15757" t="s">
        <v>15780</v>
      </c>
      <c r="B15757" t="s">
        <v>38197</v>
      </c>
      <c r="I15757" t="s">
        <v>4</v>
      </c>
      <c r="J15757">
        <v>120.93</v>
      </c>
      <c r="M15757">
        <v>120.93</v>
      </c>
      <c r="N15757">
        <f t="shared" si="246"/>
        <v>0</v>
      </c>
    </row>
    <row r="15758" spans="1:14" x14ac:dyDescent="0.2">
      <c r="A15758" t="s">
        <v>15781</v>
      </c>
      <c r="B15758" t="s">
        <v>38197</v>
      </c>
      <c r="I15758" t="s">
        <v>4</v>
      </c>
      <c r="J15758">
        <v>119.5</v>
      </c>
      <c r="M15758">
        <v>119.5</v>
      </c>
      <c r="N15758">
        <f t="shared" si="246"/>
        <v>0</v>
      </c>
    </row>
    <row r="15759" spans="1:14" x14ac:dyDescent="0.2">
      <c r="A15759" t="s">
        <v>15782</v>
      </c>
      <c r="B15759" t="s">
        <v>38198</v>
      </c>
      <c r="I15759" t="s">
        <v>4</v>
      </c>
      <c r="J15759">
        <v>169.25</v>
      </c>
      <c r="M15759">
        <v>169.25</v>
      </c>
      <c r="N15759">
        <f t="shared" si="246"/>
        <v>0</v>
      </c>
    </row>
    <row r="15760" spans="1:14" x14ac:dyDescent="0.2">
      <c r="A15760" t="s">
        <v>15783</v>
      </c>
      <c r="B15760" t="s">
        <v>38198</v>
      </c>
      <c r="I15760" t="s">
        <v>4</v>
      </c>
      <c r="J15760">
        <v>167.7</v>
      </c>
      <c r="M15760">
        <v>167.7</v>
      </c>
      <c r="N15760">
        <f t="shared" si="246"/>
        <v>0</v>
      </c>
    </row>
    <row r="15761" spans="1:14" x14ac:dyDescent="0.2">
      <c r="A15761" t="s">
        <v>15784</v>
      </c>
      <c r="B15761" t="s">
        <v>38199</v>
      </c>
      <c r="I15761" t="s">
        <v>4</v>
      </c>
      <c r="J15761">
        <v>204.53</v>
      </c>
      <c r="M15761">
        <v>204.53</v>
      </c>
      <c r="N15761">
        <f t="shared" si="246"/>
        <v>0</v>
      </c>
    </row>
    <row r="15762" spans="1:14" x14ac:dyDescent="0.2">
      <c r="A15762" t="s">
        <v>15785</v>
      </c>
      <c r="B15762" t="s">
        <v>38199</v>
      </c>
      <c r="I15762" t="s">
        <v>4</v>
      </c>
      <c r="J15762">
        <v>202.81</v>
      </c>
      <c r="M15762">
        <v>202.81</v>
      </c>
      <c r="N15762">
        <f t="shared" si="246"/>
        <v>0</v>
      </c>
    </row>
    <row r="15763" spans="1:14" x14ac:dyDescent="0.2">
      <c r="A15763" t="s">
        <v>15786</v>
      </c>
      <c r="B15763" t="s">
        <v>38200</v>
      </c>
      <c r="I15763" t="s">
        <v>4</v>
      </c>
      <c r="J15763">
        <v>31.53</v>
      </c>
      <c r="M15763">
        <v>31.53</v>
      </c>
      <c r="N15763">
        <f t="shared" si="246"/>
        <v>0</v>
      </c>
    </row>
    <row r="15764" spans="1:14" x14ac:dyDescent="0.2">
      <c r="A15764" t="s">
        <v>15787</v>
      </c>
      <c r="B15764" t="s">
        <v>38200</v>
      </c>
      <c r="I15764" t="s">
        <v>4</v>
      </c>
      <c r="J15764">
        <v>30.87</v>
      </c>
      <c r="M15764">
        <v>30.87</v>
      </c>
      <c r="N15764">
        <f t="shared" si="246"/>
        <v>0</v>
      </c>
    </row>
    <row r="15765" spans="1:14" x14ac:dyDescent="0.2">
      <c r="A15765" t="s">
        <v>15788</v>
      </c>
      <c r="B15765" t="s">
        <v>38201</v>
      </c>
      <c r="I15765" t="s">
        <v>4</v>
      </c>
      <c r="J15765">
        <v>43.71</v>
      </c>
      <c r="M15765">
        <v>43.71</v>
      </c>
      <c r="N15765">
        <f t="shared" si="246"/>
        <v>0</v>
      </c>
    </row>
    <row r="15766" spans="1:14" x14ac:dyDescent="0.2">
      <c r="A15766" t="s">
        <v>15789</v>
      </c>
      <c r="B15766" t="s">
        <v>38201</v>
      </c>
      <c r="I15766" t="s">
        <v>4</v>
      </c>
      <c r="J15766">
        <v>42.91</v>
      </c>
      <c r="M15766">
        <v>42.91</v>
      </c>
      <c r="N15766">
        <f t="shared" si="246"/>
        <v>0</v>
      </c>
    </row>
    <row r="15767" spans="1:14" x14ac:dyDescent="0.2">
      <c r="A15767" t="s">
        <v>15790</v>
      </c>
      <c r="B15767" t="s">
        <v>38202</v>
      </c>
      <c r="I15767" t="s">
        <v>4</v>
      </c>
      <c r="J15767">
        <v>65.98</v>
      </c>
      <c r="M15767">
        <v>65.98</v>
      </c>
      <c r="N15767">
        <f t="shared" si="246"/>
        <v>0</v>
      </c>
    </row>
    <row r="15768" spans="1:14" x14ac:dyDescent="0.2">
      <c r="A15768" t="s">
        <v>15791</v>
      </c>
      <c r="B15768" t="s">
        <v>38202</v>
      </c>
      <c r="I15768" t="s">
        <v>4</v>
      </c>
      <c r="J15768">
        <v>65.06</v>
      </c>
      <c r="M15768">
        <v>65.06</v>
      </c>
      <c r="N15768">
        <f t="shared" si="246"/>
        <v>0</v>
      </c>
    </row>
    <row r="15769" spans="1:14" x14ac:dyDescent="0.2">
      <c r="A15769" t="s">
        <v>15792</v>
      </c>
      <c r="B15769" t="s">
        <v>38203</v>
      </c>
      <c r="I15769" t="s">
        <v>4</v>
      </c>
      <c r="J15769">
        <v>80.349999999999994</v>
      </c>
      <c r="M15769">
        <v>80.349999999999994</v>
      </c>
      <c r="N15769">
        <f t="shared" si="246"/>
        <v>0</v>
      </c>
    </row>
    <row r="15770" spans="1:14" x14ac:dyDescent="0.2">
      <c r="A15770" t="s">
        <v>15793</v>
      </c>
      <c r="B15770" t="s">
        <v>38203</v>
      </c>
      <c r="I15770" t="s">
        <v>4</v>
      </c>
      <c r="J15770">
        <v>79.319999999999993</v>
      </c>
      <c r="M15770">
        <v>79.319999999999993</v>
      </c>
      <c r="N15770">
        <f t="shared" si="246"/>
        <v>0</v>
      </c>
    </row>
    <row r="15771" spans="1:14" x14ac:dyDescent="0.2">
      <c r="A15771" t="s">
        <v>15794</v>
      </c>
      <c r="B15771" t="s">
        <v>38204</v>
      </c>
      <c r="I15771" t="s">
        <v>4</v>
      </c>
      <c r="J15771">
        <v>106.48</v>
      </c>
      <c r="M15771">
        <v>106.48</v>
      </c>
      <c r="N15771">
        <f t="shared" si="246"/>
        <v>0</v>
      </c>
    </row>
    <row r="15772" spans="1:14" x14ac:dyDescent="0.2">
      <c r="A15772" t="s">
        <v>15795</v>
      </c>
      <c r="B15772" t="s">
        <v>38204</v>
      </c>
      <c r="I15772" t="s">
        <v>4</v>
      </c>
      <c r="J15772">
        <v>105.27</v>
      </c>
      <c r="M15772">
        <v>105.27</v>
      </c>
      <c r="N15772">
        <f t="shared" si="246"/>
        <v>0</v>
      </c>
    </row>
    <row r="15773" spans="1:14" x14ac:dyDescent="0.2">
      <c r="A15773" t="s">
        <v>15796</v>
      </c>
      <c r="B15773" t="s">
        <v>38205</v>
      </c>
      <c r="I15773" t="s">
        <v>4</v>
      </c>
      <c r="J15773">
        <v>131.94999999999999</v>
      </c>
      <c r="M15773">
        <v>131.94999999999999</v>
      </c>
      <c r="N15773">
        <f t="shared" si="246"/>
        <v>0</v>
      </c>
    </row>
    <row r="15774" spans="1:14" x14ac:dyDescent="0.2">
      <c r="A15774" t="s">
        <v>15797</v>
      </c>
      <c r="B15774" t="s">
        <v>38205</v>
      </c>
      <c r="I15774" t="s">
        <v>4</v>
      </c>
      <c r="J15774">
        <v>130.51</v>
      </c>
      <c r="M15774">
        <v>130.51</v>
      </c>
      <c r="N15774">
        <f t="shared" si="246"/>
        <v>0</v>
      </c>
    </row>
    <row r="15775" spans="1:14" x14ac:dyDescent="0.2">
      <c r="A15775" t="s">
        <v>15798</v>
      </c>
      <c r="B15775" t="s">
        <v>38206</v>
      </c>
      <c r="I15775" t="s">
        <v>4</v>
      </c>
      <c r="J15775">
        <v>185.02</v>
      </c>
      <c r="M15775">
        <v>185.02</v>
      </c>
      <c r="N15775">
        <f t="shared" si="246"/>
        <v>0</v>
      </c>
    </row>
    <row r="15776" spans="1:14" x14ac:dyDescent="0.2">
      <c r="A15776" t="s">
        <v>15799</v>
      </c>
      <c r="B15776" t="s">
        <v>38206</v>
      </c>
      <c r="I15776" t="s">
        <v>4</v>
      </c>
      <c r="J15776">
        <v>183.47</v>
      </c>
      <c r="M15776">
        <v>183.47</v>
      </c>
      <c r="N15776">
        <f t="shared" si="246"/>
        <v>0</v>
      </c>
    </row>
    <row r="15777" spans="1:14" x14ac:dyDescent="0.2">
      <c r="A15777" t="s">
        <v>15800</v>
      </c>
      <c r="B15777" t="s">
        <v>38207</v>
      </c>
      <c r="I15777" t="s">
        <v>4</v>
      </c>
      <c r="J15777">
        <v>223.69</v>
      </c>
      <c r="M15777">
        <v>223.69</v>
      </c>
      <c r="N15777">
        <f t="shared" si="246"/>
        <v>0</v>
      </c>
    </row>
    <row r="15778" spans="1:14" x14ac:dyDescent="0.2">
      <c r="A15778" t="s">
        <v>15801</v>
      </c>
      <c r="B15778" t="s">
        <v>38207</v>
      </c>
      <c r="I15778" t="s">
        <v>4</v>
      </c>
      <c r="J15778">
        <v>221.97</v>
      </c>
      <c r="M15778">
        <v>221.97</v>
      </c>
      <c r="N15778">
        <f t="shared" si="246"/>
        <v>0</v>
      </c>
    </row>
    <row r="15779" spans="1:14" x14ac:dyDescent="0.2">
      <c r="A15779" t="s">
        <v>15802</v>
      </c>
      <c r="B15779" t="s">
        <v>38208</v>
      </c>
      <c r="I15779" t="s">
        <v>4</v>
      </c>
      <c r="J15779">
        <v>19.88</v>
      </c>
      <c r="M15779">
        <v>19.88</v>
      </c>
      <c r="N15779">
        <f t="shared" si="246"/>
        <v>0</v>
      </c>
    </row>
    <row r="15780" spans="1:14" x14ac:dyDescent="0.2">
      <c r="A15780" t="s">
        <v>15803</v>
      </c>
      <c r="B15780" t="s">
        <v>38208</v>
      </c>
      <c r="I15780" t="s">
        <v>4</v>
      </c>
      <c r="J15780">
        <v>19.07</v>
      </c>
      <c r="M15780">
        <v>19.07</v>
      </c>
      <c r="N15780">
        <f t="shared" si="246"/>
        <v>0</v>
      </c>
    </row>
    <row r="15781" spans="1:14" x14ac:dyDescent="0.2">
      <c r="A15781" t="s">
        <v>15804</v>
      </c>
      <c r="B15781" t="s">
        <v>38209</v>
      </c>
      <c r="I15781" t="s">
        <v>4</v>
      </c>
      <c r="J15781">
        <v>28.21</v>
      </c>
      <c r="M15781">
        <v>28.21</v>
      </c>
      <c r="N15781">
        <f t="shared" si="246"/>
        <v>0</v>
      </c>
    </row>
    <row r="15782" spans="1:14" x14ac:dyDescent="0.2">
      <c r="A15782" t="s">
        <v>15805</v>
      </c>
      <c r="B15782" t="s">
        <v>38209</v>
      </c>
      <c r="I15782" t="s">
        <v>4</v>
      </c>
      <c r="J15782">
        <v>27.35</v>
      </c>
      <c r="M15782">
        <v>27.35</v>
      </c>
      <c r="N15782">
        <f t="shared" si="246"/>
        <v>0</v>
      </c>
    </row>
    <row r="15783" spans="1:14" x14ac:dyDescent="0.2">
      <c r="A15783" t="s">
        <v>15806</v>
      </c>
      <c r="B15783" t="s">
        <v>38210</v>
      </c>
      <c r="I15783" t="s">
        <v>4</v>
      </c>
      <c r="J15783">
        <v>43.83</v>
      </c>
      <c r="M15783">
        <v>43.83</v>
      </c>
      <c r="N15783">
        <f t="shared" si="246"/>
        <v>0</v>
      </c>
    </row>
    <row r="15784" spans="1:14" x14ac:dyDescent="0.2">
      <c r="A15784" t="s">
        <v>15807</v>
      </c>
      <c r="B15784" t="s">
        <v>38210</v>
      </c>
      <c r="I15784" t="s">
        <v>4</v>
      </c>
      <c r="J15784">
        <v>42.91</v>
      </c>
      <c r="M15784">
        <v>42.91</v>
      </c>
      <c r="N15784">
        <f t="shared" si="246"/>
        <v>0</v>
      </c>
    </row>
    <row r="15785" spans="1:14" x14ac:dyDescent="0.2">
      <c r="A15785" t="s">
        <v>15808</v>
      </c>
      <c r="B15785" t="s">
        <v>38211</v>
      </c>
      <c r="I15785" t="s">
        <v>4</v>
      </c>
      <c r="J15785">
        <v>13.25</v>
      </c>
      <c r="M15785">
        <v>13.25</v>
      </c>
      <c r="N15785">
        <f t="shared" si="246"/>
        <v>0</v>
      </c>
    </row>
    <row r="15786" spans="1:14" x14ac:dyDescent="0.2">
      <c r="A15786" t="s">
        <v>15809</v>
      </c>
      <c r="B15786" t="s">
        <v>38211</v>
      </c>
      <c r="I15786" t="s">
        <v>4</v>
      </c>
      <c r="J15786">
        <v>12.68</v>
      </c>
      <c r="M15786">
        <v>12.68</v>
      </c>
      <c r="N15786">
        <f t="shared" si="246"/>
        <v>0</v>
      </c>
    </row>
    <row r="15787" spans="1:14" x14ac:dyDescent="0.2">
      <c r="A15787" t="s">
        <v>15810</v>
      </c>
      <c r="B15787" t="s">
        <v>38212</v>
      </c>
      <c r="I15787" t="s">
        <v>4</v>
      </c>
      <c r="J15787">
        <v>17.86</v>
      </c>
      <c r="M15787">
        <v>17.86</v>
      </c>
      <c r="N15787">
        <f t="shared" si="246"/>
        <v>0</v>
      </c>
    </row>
    <row r="15788" spans="1:14" x14ac:dyDescent="0.2">
      <c r="A15788" t="s">
        <v>15811</v>
      </c>
      <c r="B15788" t="s">
        <v>38212</v>
      </c>
      <c r="I15788" t="s">
        <v>4</v>
      </c>
      <c r="J15788">
        <v>17.170000000000002</v>
      </c>
      <c r="M15788">
        <v>17.170000000000002</v>
      </c>
      <c r="N15788">
        <f t="shared" si="246"/>
        <v>0</v>
      </c>
    </row>
    <row r="15789" spans="1:14" x14ac:dyDescent="0.2">
      <c r="A15789" t="s">
        <v>15812</v>
      </c>
      <c r="B15789" t="s">
        <v>38213</v>
      </c>
      <c r="I15789" t="s">
        <v>4</v>
      </c>
      <c r="J15789">
        <v>30.63</v>
      </c>
      <c r="M15789">
        <v>30.63</v>
      </c>
      <c r="N15789">
        <f t="shared" si="246"/>
        <v>0</v>
      </c>
    </row>
    <row r="15790" spans="1:14" x14ac:dyDescent="0.2">
      <c r="A15790" t="s">
        <v>15813</v>
      </c>
      <c r="B15790" t="s">
        <v>38213</v>
      </c>
      <c r="I15790" t="s">
        <v>4</v>
      </c>
      <c r="J15790">
        <v>29.83</v>
      </c>
      <c r="M15790">
        <v>29.83</v>
      </c>
      <c r="N15790">
        <f t="shared" si="246"/>
        <v>0</v>
      </c>
    </row>
    <row r="15791" spans="1:14" x14ac:dyDescent="0.2">
      <c r="A15791" t="s">
        <v>15814</v>
      </c>
      <c r="B15791" t="s">
        <v>38214</v>
      </c>
      <c r="I15791" t="s">
        <v>4</v>
      </c>
      <c r="J15791">
        <v>47.22</v>
      </c>
      <c r="M15791">
        <v>47.22</v>
      </c>
      <c r="N15791">
        <f t="shared" si="246"/>
        <v>0</v>
      </c>
    </row>
    <row r="15792" spans="1:14" x14ac:dyDescent="0.2">
      <c r="A15792" t="s">
        <v>15815</v>
      </c>
      <c r="B15792" t="s">
        <v>38214</v>
      </c>
      <c r="I15792" t="s">
        <v>4</v>
      </c>
      <c r="J15792">
        <v>46.18</v>
      </c>
      <c r="M15792">
        <v>46.18</v>
      </c>
      <c r="N15792">
        <f t="shared" si="246"/>
        <v>0</v>
      </c>
    </row>
    <row r="15793" spans="1:14" x14ac:dyDescent="0.2">
      <c r="A15793" t="s">
        <v>15816</v>
      </c>
      <c r="B15793" t="s">
        <v>38215</v>
      </c>
      <c r="I15793" t="s">
        <v>4</v>
      </c>
      <c r="J15793">
        <v>51.52</v>
      </c>
      <c r="M15793">
        <v>51.52</v>
      </c>
      <c r="N15793">
        <f t="shared" si="246"/>
        <v>0</v>
      </c>
    </row>
    <row r="15794" spans="1:14" x14ac:dyDescent="0.2">
      <c r="A15794" t="s">
        <v>15817</v>
      </c>
      <c r="B15794" t="s">
        <v>38215</v>
      </c>
      <c r="I15794" t="s">
        <v>4</v>
      </c>
      <c r="J15794">
        <v>50.25</v>
      </c>
      <c r="M15794">
        <v>50.25</v>
      </c>
      <c r="N15794">
        <f t="shared" si="246"/>
        <v>0</v>
      </c>
    </row>
    <row r="15795" spans="1:14" x14ac:dyDescent="0.2">
      <c r="A15795" t="s">
        <v>15818</v>
      </c>
      <c r="B15795" t="s">
        <v>38216</v>
      </c>
      <c r="I15795" t="s">
        <v>4</v>
      </c>
      <c r="J15795">
        <v>85.56</v>
      </c>
      <c r="M15795">
        <v>85.56</v>
      </c>
      <c r="N15795">
        <f t="shared" si="246"/>
        <v>0</v>
      </c>
    </row>
    <row r="15796" spans="1:14" x14ac:dyDescent="0.2">
      <c r="A15796" t="s">
        <v>15819</v>
      </c>
      <c r="B15796" t="s">
        <v>38216</v>
      </c>
      <c r="I15796" t="s">
        <v>4</v>
      </c>
      <c r="J15796">
        <v>84.07</v>
      </c>
      <c r="M15796">
        <v>84.07</v>
      </c>
      <c r="N15796">
        <f t="shared" si="246"/>
        <v>0</v>
      </c>
    </row>
    <row r="15797" spans="1:14" x14ac:dyDescent="0.2">
      <c r="A15797" t="s">
        <v>15820</v>
      </c>
      <c r="B15797" t="s">
        <v>38217</v>
      </c>
      <c r="I15797" t="s">
        <v>4</v>
      </c>
      <c r="J15797">
        <v>106.87</v>
      </c>
      <c r="M15797">
        <v>106.87</v>
      </c>
      <c r="N15797">
        <f t="shared" si="246"/>
        <v>0</v>
      </c>
    </row>
    <row r="15798" spans="1:14" x14ac:dyDescent="0.2">
      <c r="A15798" t="s">
        <v>15821</v>
      </c>
      <c r="B15798" t="s">
        <v>38217</v>
      </c>
      <c r="I15798" t="s">
        <v>4</v>
      </c>
      <c r="J15798">
        <v>105.15</v>
      </c>
      <c r="M15798">
        <v>105.15</v>
      </c>
      <c r="N15798">
        <f t="shared" si="246"/>
        <v>0</v>
      </c>
    </row>
    <row r="15799" spans="1:14" x14ac:dyDescent="0.2">
      <c r="A15799" t="s">
        <v>15822</v>
      </c>
      <c r="B15799" t="s">
        <v>38218</v>
      </c>
      <c r="I15799" t="s">
        <v>4</v>
      </c>
      <c r="J15799">
        <v>127.96</v>
      </c>
      <c r="M15799">
        <v>127.96</v>
      </c>
      <c r="N15799">
        <f t="shared" si="246"/>
        <v>0</v>
      </c>
    </row>
    <row r="15800" spans="1:14" x14ac:dyDescent="0.2">
      <c r="A15800" t="s">
        <v>15823</v>
      </c>
      <c r="B15800" t="s">
        <v>38218</v>
      </c>
      <c r="I15800" t="s">
        <v>4</v>
      </c>
      <c r="J15800">
        <v>125.95</v>
      </c>
      <c r="M15800">
        <v>125.95</v>
      </c>
      <c r="N15800">
        <f t="shared" si="246"/>
        <v>0</v>
      </c>
    </row>
    <row r="15801" spans="1:14" x14ac:dyDescent="0.2">
      <c r="A15801" t="s">
        <v>15824</v>
      </c>
      <c r="B15801" t="s">
        <v>38219</v>
      </c>
      <c r="I15801" t="s">
        <v>4</v>
      </c>
      <c r="J15801">
        <v>14.15</v>
      </c>
      <c r="M15801">
        <v>14.15</v>
      </c>
      <c r="N15801">
        <f t="shared" si="246"/>
        <v>0</v>
      </c>
    </row>
    <row r="15802" spans="1:14" x14ac:dyDescent="0.2">
      <c r="A15802" t="s">
        <v>15825</v>
      </c>
      <c r="B15802" t="s">
        <v>38219</v>
      </c>
      <c r="I15802" t="s">
        <v>4</v>
      </c>
      <c r="J15802">
        <v>13.58</v>
      </c>
      <c r="M15802">
        <v>13.58</v>
      </c>
      <c r="N15802">
        <f t="shared" si="246"/>
        <v>0</v>
      </c>
    </row>
    <row r="15803" spans="1:14" x14ac:dyDescent="0.2">
      <c r="A15803" t="s">
        <v>15826</v>
      </c>
      <c r="B15803" t="s">
        <v>38220</v>
      </c>
      <c r="I15803" t="s">
        <v>4</v>
      </c>
      <c r="J15803">
        <v>19.12</v>
      </c>
      <c r="M15803">
        <v>19.12</v>
      </c>
      <c r="N15803">
        <f t="shared" si="246"/>
        <v>0</v>
      </c>
    </row>
    <row r="15804" spans="1:14" x14ac:dyDescent="0.2">
      <c r="A15804" t="s">
        <v>15827</v>
      </c>
      <c r="B15804" t="s">
        <v>38220</v>
      </c>
      <c r="I15804" t="s">
        <v>4</v>
      </c>
      <c r="J15804">
        <v>18.440000000000001</v>
      </c>
      <c r="M15804">
        <v>18.440000000000001</v>
      </c>
      <c r="N15804">
        <f t="shared" si="246"/>
        <v>0</v>
      </c>
    </row>
    <row r="15805" spans="1:14" x14ac:dyDescent="0.2">
      <c r="A15805" t="s">
        <v>15828</v>
      </c>
      <c r="B15805" t="s">
        <v>38221</v>
      </c>
      <c r="I15805" t="s">
        <v>4</v>
      </c>
      <c r="J15805">
        <v>33.090000000000003</v>
      </c>
      <c r="M15805">
        <v>33.090000000000003</v>
      </c>
      <c r="N15805">
        <f t="shared" si="246"/>
        <v>0</v>
      </c>
    </row>
    <row r="15806" spans="1:14" x14ac:dyDescent="0.2">
      <c r="A15806" t="s">
        <v>15829</v>
      </c>
      <c r="B15806" t="s">
        <v>38221</v>
      </c>
      <c r="I15806" t="s">
        <v>4</v>
      </c>
      <c r="J15806">
        <v>32.29</v>
      </c>
      <c r="M15806">
        <v>32.29</v>
      </c>
      <c r="N15806">
        <f t="shared" si="246"/>
        <v>0</v>
      </c>
    </row>
    <row r="15807" spans="1:14" x14ac:dyDescent="0.2">
      <c r="A15807" t="s">
        <v>15830</v>
      </c>
      <c r="B15807" t="s">
        <v>38222</v>
      </c>
      <c r="I15807" t="s">
        <v>4</v>
      </c>
      <c r="J15807">
        <v>42.28</v>
      </c>
      <c r="M15807">
        <v>42.28</v>
      </c>
      <c r="N15807">
        <f t="shared" si="246"/>
        <v>0</v>
      </c>
    </row>
    <row r="15808" spans="1:14" x14ac:dyDescent="0.2">
      <c r="A15808" t="s">
        <v>15831</v>
      </c>
      <c r="B15808" t="s">
        <v>38222</v>
      </c>
      <c r="I15808" t="s">
        <v>4</v>
      </c>
      <c r="J15808">
        <v>41.36</v>
      </c>
      <c r="M15808">
        <v>41.36</v>
      </c>
      <c r="N15808">
        <f t="shared" si="246"/>
        <v>0</v>
      </c>
    </row>
    <row r="15809" spans="1:14" x14ac:dyDescent="0.2">
      <c r="A15809" t="s">
        <v>15832</v>
      </c>
      <c r="B15809" t="s">
        <v>38223</v>
      </c>
      <c r="I15809" t="s">
        <v>4</v>
      </c>
      <c r="J15809">
        <v>51.16</v>
      </c>
      <c r="M15809">
        <v>51.16</v>
      </c>
      <c r="N15809">
        <f t="shared" si="246"/>
        <v>0</v>
      </c>
    </row>
    <row r="15810" spans="1:14" x14ac:dyDescent="0.2">
      <c r="A15810" t="s">
        <v>15833</v>
      </c>
      <c r="B15810" t="s">
        <v>38223</v>
      </c>
      <c r="I15810" t="s">
        <v>4</v>
      </c>
      <c r="J15810">
        <v>50.13</v>
      </c>
      <c r="M15810">
        <v>50.13</v>
      </c>
      <c r="N15810">
        <f t="shared" si="246"/>
        <v>0</v>
      </c>
    </row>
    <row r="15811" spans="1:14" x14ac:dyDescent="0.2">
      <c r="A15811" t="s">
        <v>15834</v>
      </c>
      <c r="B15811" t="s">
        <v>38224</v>
      </c>
      <c r="I15811" t="s">
        <v>4</v>
      </c>
      <c r="J15811">
        <v>55.72</v>
      </c>
      <c r="M15811">
        <v>55.72</v>
      </c>
      <c r="N15811">
        <f t="shared" si="246"/>
        <v>0</v>
      </c>
    </row>
    <row r="15812" spans="1:14" x14ac:dyDescent="0.2">
      <c r="A15812" t="s">
        <v>15835</v>
      </c>
      <c r="B15812" t="s">
        <v>38224</v>
      </c>
      <c r="I15812" t="s">
        <v>4</v>
      </c>
      <c r="J15812">
        <v>54.46</v>
      </c>
      <c r="M15812">
        <v>54.46</v>
      </c>
      <c r="N15812">
        <f t="shared" ref="N15812:N15875" si="247">J15812-M15812</f>
        <v>0</v>
      </c>
    </row>
    <row r="15813" spans="1:14" x14ac:dyDescent="0.2">
      <c r="A15813" t="s">
        <v>15836</v>
      </c>
      <c r="B15813" t="s">
        <v>38225</v>
      </c>
      <c r="I15813" t="s">
        <v>4</v>
      </c>
      <c r="J15813">
        <v>93</v>
      </c>
      <c r="M15813">
        <v>93</v>
      </c>
      <c r="N15813">
        <f t="shared" si="247"/>
        <v>0</v>
      </c>
    </row>
    <row r="15814" spans="1:14" x14ac:dyDescent="0.2">
      <c r="A15814" t="s">
        <v>15837</v>
      </c>
      <c r="B15814" t="s">
        <v>38225</v>
      </c>
      <c r="I15814" t="s">
        <v>4</v>
      </c>
      <c r="J15814">
        <v>91.51</v>
      </c>
      <c r="M15814">
        <v>91.51</v>
      </c>
      <c r="N15814">
        <f t="shared" si="247"/>
        <v>0</v>
      </c>
    </row>
    <row r="15815" spans="1:14" x14ac:dyDescent="0.2">
      <c r="A15815" t="s">
        <v>15838</v>
      </c>
      <c r="B15815" t="s">
        <v>38226</v>
      </c>
      <c r="I15815" t="s">
        <v>4</v>
      </c>
      <c r="J15815">
        <v>116.27</v>
      </c>
      <c r="M15815">
        <v>116.27</v>
      </c>
      <c r="N15815">
        <f t="shared" si="247"/>
        <v>0</v>
      </c>
    </row>
    <row r="15816" spans="1:14" x14ac:dyDescent="0.2">
      <c r="A15816" t="s">
        <v>15839</v>
      </c>
      <c r="B15816" t="s">
        <v>38226</v>
      </c>
      <c r="I15816" t="s">
        <v>4</v>
      </c>
      <c r="J15816">
        <v>114.54</v>
      </c>
      <c r="M15816">
        <v>114.54</v>
      </c>
      <c r="N15816">
        <f t="shared" si="247"/>
        <v>0</v>
      </c>
    </row>
    <row r="15817" spans="1:14" x14ac:dyDescent="0.2">
      <c r="A15817" t="s">
        <v>15840</v>
      </c>
      <c r="B15817" t="s">
        <v>38227</v>
      </c>
      <c r="I15817" t="s">
        <v>4</v>
      </c>
      <c r="J15817">
        <v>139.25</v>
      </c>
      <c r="M15817">
        <v>139.25</v>
      </c>
      <c r="N15817">
        <f t="shared" si="247"/>
        <v>0</v>
      </c>
    </row>
    <row r="15818" spans="1:14" x14ac:dyDescent="0.2">
      <c r="A15818" t="s">
        <v>15841</v>
      </c>
      <c r="B15818" t="s">
        <v>38227</v>
      </c>
      <c r="I15818" t="s">
        <v>4</v>
      </c>
      <c r="J15818">
        <v>137.24</v>
      </c>
      <c r="M15818">
        <v>137.24</v>
      </c>
      <c r="N15818">
        <f t="shared" si="247"/>
        <v>0</v>
      </c>
    </row>
    <row r="15819" spans="1:14" x14ac:dyDescent="0.2">
      <c r="A15819" t="s">
        <v>15842</v>
      </c>
      <c r="B15819" t="s">
        <v>38228</v>
      </c>
      <c r="I15819" t="s">
        <v>4</v>
      </c>
      <c r="J15819">
        <v>10.39</v>
      </c>
      <c r="M15819">
        <v>10.39</v>
      </c>
      <c r="N15819">
        <f t="shared" si="247"/>
        <v>0</v>
      </c>
    </row>
    <row r="15820" spans="1:14" x14ac:dyDescent="0.2">
      <c r="A15820" t="s">
        <v>15843</v>
      </c>
      <c r="B15820" t="s">
        <v>38228</v>
      </c>
      <c r="I15820" t="s">
        <v>4</v>
      </c>
      <c r="J15820">
        <v>9.58</v>
      </c>
      <c r="M15820">
        <v>9.58</v>
      </c>
      <c r="N15820">
        <f t="shared" si="247"/>
        <v>0</v>
      </c>
    </row>
    <row r="15821" spans="1:14" x14ac:dyDescent="0.2">
      <c r="A15821" t="s">
        <v>15844</v>
      </c>
      <c r="B15821" t="s">
        <v>38229</v>
      </c>
      <c r="I15821" t="s">
        <v>4</v>
      </c>
      <c r="J15821">
        <v>11.18</v>
      </c>
      <c r="M15821">
        <v>11.18</v>
      </c>
      <c r="N15821">
        <f t="shared" si="247"/>
        <v>0</v>
      </c>
    </row>
    <row r="15822" spans="1:14" x14ac:dyDescent="0.2">
      <c r="A15822" t="s">
        <v>15845</v>
      </c>
      <c r="B15822" t="s">
        <v>38229</v>
      </c>
      <c r="I15822" t="s">
        <v>4</v>
      </c>
      <c r="J15822">
        <v>10.32</v>
      </c>
      <c r="M15822">
        <v>10.32</v>
      </c>
      <c r="N15822">
        <f t="shared" si="247"/>
        <v>0</v>
      </c>
    </row>
    <row r="15823" spans="1:14" x14ac:dyDescent="0.2">
      <c r="A15823" t="s">
        <v>15846</v>
      </c>
      <c r="B15823" t="s">
        <v>38230</v>
      </c>
      <c r="I15823" t="s">
        <v>4</v>
      </c>
      <c r="J15823">
        <v>17.600000000000001</v>
      </c>
      <c r="M15823">
        <v>17.600000000000001</v>
      </c>
      <c r="N15823">
        <f t="shared" si="247"/>
        <v>0</v>
      </c>
    </row>
    <row r="15824" spans="1:14" x14ac:dyDescent="0.2">
      <c r="A15824" t="s">
        <v>15847</v>
      </c>
      <c r="B15824" t="s">
        <v>38230</v>
      </c>
      <c r="I15824" t="s">
        <v>4</v>
      </c>
      <c r="J15824">
        <v>16.68</v>
      </c>
      <c r="M15824">
        <v>16.68</v>
      </c>
      <c r="N15824">
        <f t="shared" si="247"/>
        <v>0</v>
      </c>
    </row>
    <row r="15825" spans="1:14" x14ac:dyDescent="0.2">
      <c r="A15825" t="s">
        <v>15848</v>
      </c>
      <c r="B15825" t="s">
        <v>38231</v>
      </c>
      <c r="I15825" t="s">
        <v>4</v>
      </c>
      <c r="J15825">
        <v>23.96</v>
      </c>
      <c r="M15825">
        <v>23.96</v>
      </c>
      <c r="N15825">
        <f t="shared" si="247"/>
        <v>0</v>
      </c>
    </row>
    <row r="15826" spans="1:14" x14ac:dyDescent="0.2">
      <c r="A15826" t="s">
        <v>15849</v>
      </c>
      <c r="B15826" t="s">
        <v>38231</v>
      </c>
      <c r="I15826" t="s">
        <v>4</v>
      </c>
      <c r="J15826">
        <v>22.92</v>
      </c>
      <c r="M15826">
        <v>22.92</v>
      </c>
      <c r="N15826">
        <f t="shared" si="247"/>
        <v>0</v>
      </c>
    </row>
    <row r="15827" spans="1:14" x14ac:dyDescent="0.2">
      <c r="A15827" t="s">
        <v>15850</v>
      </c>
      <c r="B15827" t="s">
        <v>38232</v>
      </c>
      <c r="I15827" t="s">
        <v>4</v>
      </c>
      <c r="J15827">
        <v>26.52</v>
      </c>
      <c r="M15827">
        <v>26.52</v>
      </c>
      <c r="N15827">
        <f t="shared" si="247"/>
        <v>0</v>
      </c>
    </row>
    <row r="15828" spans="1:14" x14ac:dyDescent="0.2">
      <c r="A15828" t="s">
        <v>15851</v>
      </c>
      <c r="B15828" t="s">
        <v>38232</v>
      </c>
      <c r="I15828" t="s">
        <v>4</v>
      </c>
      <c r="J15828">
        <v>25.25</v>
      </c>
      <c r="M15828">
        <v>25.25</v>
      </c>
      <c r="N15828">
        <f t="shared" si="247"/>
        <v>0</v>
      </c>
    </row>
    <row r="15829" spans="1:14" x14ac:dyDescent="0.2">
      <c r="A15829" t="s">
        <v>15852</v>
      </c>
      <c r="B15829" t="s">
        <v>38233</v>
      </c>
      <c r="I15829" t="s">
        <v>4</v>
      </c>
      <c r="J15829">
        <v>39.75</v>
      </c>
      <c r="M15829">
        <v>39.75</v>
      </c>
      <c r="N15829">
        <f t="shared" si="247"/>
        <v>0</v>
      </c>
    </row>
    <row r="15830" spans="1:14" x14ac:dyDescent="0.2">
      <c r="A15830" t="s">
        <v>15853</v>
      </c>
      <c r="B15830" t="s">
        <v>38233</v>
      </c>
      <c r="I15830" t="s">
        <v>4</v>
      </c>
      <c r="J15830">
        <v>38.25</v>
      </c>
      <c r="M15830">
        <v>38.25</v>
      </c>
      <c r="N15830">
        <f t="shared" si="247"/>
        <v>0</v>
      </c>
    </row>
    <row r="15831" spans="1:14" x14ac:dyDescent="0.2">
      <c r="A15831" t="s">
        <v>15854</v>
      </c>
      <c r="B15831" t="s">
        <v>38234</v>
      </c>
      <c r="I15831" t="s">
        <v>4</v>
      </c>
      <c r="J15831">
        <v>62.15</v>
      </c>
      <c r="M15831">
        <v>62.15</v>
      </c>
      <c r="N15831">
        <f t="shared" si="247"/>
        <v>0</v>
      </c>
    </row>
    <row r="15832" spans="1:14" x14ac:dyDescent="0.2">
      <c r="A15832" t="s">
        <v>15855</v>
      </c>
      <c r="B15832" t="s">
        <v>38234</v>
      </c>
      <c r="I15832" t="s">
        <v>4</v>
      </c>
      <c r="J15832">
        <v>60.43</v>
      </c>
      <c r="M15832">
        <v>60.43</v>
      </c>
      <c r="N15832">
        <f t="shared" si="247"/>
        <v>0</v>
      </c>
    </row>
    <row r="15833" spans="1:14" x14ac:dyDescent="0.2">
      <c r="A15833" t="s">
        <v>15856</v>
      </c>
      <c r="B15833" t="s">
        <v>38235</v>
      </c>
      <c r="I15833" t="s">
        <v>4</v>
      </c>
      <c r="J15833">
        <v>78.3</v>
      </c>
      <c r="M15833">
        <v>78.3</v>
      </c>
      <c r="N15833">
        <f t="shared" si="247"/>
        <v>0</v>
      </c>
    </row>
    <row r="15834" spans="1:14" x14ac:dyDescent="0.2">
      <c r="A15834" t="s">
        <v>15857</v>
      </c>
      <c r="B15834" t="s">
        <v>38235</v>
      </c>
      <c r="I15834" t="s">
        <v>4</v>
      </c>
      <c r="J15834">
        <v>76.290000000000006</v>
      </c>
      <c r="M15834">
        <v>76.290000000000006</v>
      </c>
      <c r="N15834">
        <f t="shared" si="247"/>
        <v>0</v>
      </c>
    </row>
    <row r="15835" spans="1:14" x14ac:dyDescent="0.2">
      <c r="A15835" t="s">
        <v>15858</v>
      </c>
      <c r="B15835" t="s">
        <v>38236</v>
      </c>
      <c r="I15835" t="s">
        <v>4</v>
      </c>
      <c r="J15835">
        <v>122.13</v>
      </c>
      <c r="M15835">
        <v>122.13</v>
      </c>
      <c r="N15835">
        <f t="shared" si="247"/>
        <v>0</v>
      </c>
    </row>
    <row r="15836" spans="1:14" x14ac:dyDescent="0.2">
      <c r="A15836" t="s">
        <v>15859</v>
      </c>
      <c r="B15836" t="s">
        <v>38236</v>
      </c>
      <c r="I15836" t="s">
        <v>4</v>
      </c>
      <c r="J15836">
        <v>119.84</v>
      </c>
      <c r="M15836">
        <v>119.84</v>
      </c>
      <c r="N15836">
        <f t="shared" si="247"/>
        <v>0</v>
      </c>
    </row>
    <row r="15837" spans="1:14" x14ac:dyDescent="0.2">
      <c r="A15837" t="s">
        <v>15860</v>
      </c>
      <c r="B15837" t="s">
        <v>38237</v>
      </c>
      <c r="I15837" t="s">
        <v>4</v>
      </c>
      <c r="J15837">
        <v>10.82</v>
      </c>
      <c r="M15837">
        <v>10.82</v>
      </c>
      <c r="N15837">
        <f t="shared" si="247"/>
        <v>0</v>
      </c>
    </row>
    <row r="15838" spans="1:14" x14ac:dyDescent="0.2">
      <c r="A15838" t="s">
        <v>15861</v>
      </c>
      <c r="B15838" t="s">
        <v>38237</v>
      </c>
      <c r="I15838" t="s">
        <v>4</v>
      </c>
      <c r="J15838">
        <v>10.02</v>
      </c>
      <c r="M15838">
        <v>10.02</v>
      </c>
      <c r="N15838">
        <f t="shared" si="247"/>
        <v>0</v>
      </c>
    </row>
    <row r="15839" spans="1:14" x14ac:dyDescent="0.2">
      <c r="A15839" t="s">
        <v>15862</v>
      </c>
      <c r="B15839" t="s">
        <v>38238</v>
      </c>
      <c r="I15839" t="s">
        <v>4</v>
      </c>
      <c r="J15839">
        <v>11.65</v>
      </c>
      <c r="M15839">
        <v>11.65</v>
      </c>
      <c r="N15839">
        <f t="shared" si="247"/>
        <v>0</v>
      </c>
    </row>
    <row r="15840" spans="1:14" x14ac:dyDescent="0.2">
      <c r="A15840" t="s">
        <v>15863</v>
      </c>
      <c r="B15840" t="s">
        <v>38238</v>
      </c>
      <c r="I15840" t="s">
        <v>4</v>
      </c>
      <c r="J15840">
        <v>10.79</v>
      </c>
      <c r="M15840">
        <v>10.79</v>
      </c>
      <c r="N15840">
        <f t="shared" si="247"/>
        <v>0</v>
      </c>
    </row>
    <row r="15841" spans="1:14" x14ac:dyDescent="0.2">
      <c r="A15841" t="s">
        <v>15864</v>
      </c>
      <c r="B15841" t="s">
        <v>38239</v>
      </c>
      <c r="I15841" t="s">
        <v>4</v>
      </c>
      <c r="J15841">
        <v>18.68</v>
      </c>
      <c r="M15841">
        <v>18.68</v>
      </c>
      <c r="N15841">
        <f t="shared" si="247"/>
        <v>0</v>
      </c>
    </row>
    <row r="15842" spans="1:14" x14ac:dyDescent="0.2">
      <c r="A15842" t="s">
        <v>15865</v>
      </c>
      <c r="B15842" t="s">
        <v>38239</v>
      </c>
      <c r="I15842" t="s">
        <v>4</v>
      </c>
      <c r="J15842">
        <v>17.760000000000002</v>
      </c>
      <c r="M15842">
        <v>17.760000000000002</v>
      </c>
      <c r="N15842">
        <f t="shared" si="247"/>
        <v>0</v>
      </c>
    </row>
    <row r="15843" spans="1:14" x14ac:dyDescent="0.2">
      <c r="A15843" t="s">
        <v>15866</v>
      </c>
      <c r="B15843" t="s">
        <v>38240</v>
      </c>
      <c r="I15843" t="s">
        <v>4</v>
      </c>
      <c r="J15843">
        <v>25.58</v>
      </c>
      <c r="M15843">
        <v>25.58</v>
      </c>
      <c r="N15843">
        <f t="shared" si="247"/>
        <v>0</v>
      </c>
    </row>
    <row r="15844" spans="1:14" x14ac:dyDescent="0.2">
      <c r="A15844" t="s">
        <v>15867</v>
      </c>
      <c r="B15844" t="s">
        <v>38240</v>
      </c>
      <c r="I15844" t="s">
        <v>4</v>
      </c>
      <c r="J15844">
        <v>24.54</v>
      </c>
      <c r="M15844">
        <v>24.54</v>
      </c>
      <c r="N15844">
        <f t="shared" si="247"/>
        <v>0</v>
      </c>
    </row>
    <row r="15845" spans="1:14" x14ac:dyDescent="0.2">
      <c r="A15845" t="s">
        <v>15868</v>
      </c>
      <c r="B15845" t="s">
        <v>38241</v>
      </c>
      <c r="I15845" t="s">
        <v>4</v>
      </c>
      <c r="J15845">
        <v>28.22</v>
      </c>
      <c r="M15845">
        <v>28.22</v>
      </c>
      <c r="N15845">
        <f t="shared" si="247"/>
        <v>0</v>
      </c>
    </row>
    <row r="15846" spans="1:14" x14ac:dyDescent="0.2">
      <c r="A15846" t="s">
        <v>15869</v>
      </c>
      <c r="B15846" t="s">
        <v>38241</v>
      </c>
      <c r="I15846" t="s">
        <v>4</v>
      </c>
      <c r="J15846">
        <v>26.96</v>
      </c>
      <c r="M15846">
        <v>26.96</v>
      </c>
      <c r="N15846">
        <f t="shared" si="247"/>
        <v>0</v>
      </c>
    </row>
    <row r="15847" spans="1:14" x14ac:dyDescent="0.2">
      <c r="A15847" t="s">
        <v>15870</v>
      </c>
      <c r="B15847" t="s">
        <v>38242</v>
      </c>
      <c r="I15847" t="s">
        <v>4</v>
      </c>
      <c r="J15847">
        <v>42.6</v>
      </c>
      <c r="M15847">
        <v>42.6</v>
      </c>
      <c r="N15847">
        <f t="shared" si="247"/>
        <v>0</v>
      </c>
    </row>
    <row r="15848" spans="1:14" x14ac:dyDescent="0.2">
      <c r="A15848" t="s">
        <v>15871</v>
      </c>
      <c r="B15848" t="s">
        <v>38242</v>
      </c>
      <c r="I15848" t="s">
        <v>4</v>
      </c>
      <c r="J15848">
        <v>41.11</v>
      </c>
      <c r="M15848">
        <v>41.11</v>
      </c>
      <c r="N15848">
        <f t="shared" si="247"/>
        <v>0</v>
      </c>
    </row>
    <row r="15849" spans="1:14" x14ac:dyDescent="0.2">
      <c r="A15849" t="s">
        <v>15872</v>
      </c>
      <c r="B15849" t="s">
        <v>38243</v>
      </c>
      <c r="I15849" t="s">
        <v>4</v>
      </c>
      <c r="J15849">
        <v>67.069999999999993</v>
      </c>
      <c r="M15849">
        <v>67.069999999999993</v>
      </c>
      <c r="N15849">
        <f t="shared" si="247"/>
        <v>0</v>
      </c>
    </row>
    <row r="15850" spans="1:14" x14ac:dyDescent="0.2">
      <c r="A15850" t="s">
        <v>15873</v>
      </c>
      <c r="B15850" t="s">
        <v>38243</v>
      </c>
      <c r="I15850" t="s">
        <v>4</v>
      </c>
      <c r="J15850">
        <v>65.349999999999994</v>
      </c>
      <c r="M15850">
        <v>65.349999999999994</v>
      </c>
      <c r="N15850">
        <f t="shared" si="247"/>
        <v>0</v>
      </c>
    </row>
    <row r="15851" spans="1:14" x14ac:dyDescent="0.2">
      <c r="A15851" t="s">
        <v>15874</v>
      </c>
      <c r="B15851" t="s">
        <v>38244</v>
      </c>
      <c r="I15851" t="s">
        <v>4</v>
      </c>
      <c r="J15851">
        <v>84.63</v>
      </c>
      <c r="M15851">
        <v>84.63</v>
      </c>
      <c r="N15851">
        <f t="shared" si="247"/>
        <v>0</v>
      </c>
    </row>
    <row r="15852" spans="1:14" x14ac:dyDescent="0.2">
      <c r="A15852" t="s">
        <v>15875</v>
      </c>
      <c r="B15852" t="s">
        <v>38244</v>
      </c>
      <c r="I15852" t="s">
        <v>4</v>
      </c>
      <c r="J15852">
        <v>82.62</v>
      </c>
      <c r="M15852">
        <v>82.62</v>
      </c>
      <c r="N15852">
        <f t="shared" si="247"/>
        <v>0</v>
      </c>
    </row>
    <row r="15853" spans="1:14" x14ac:dyDescent="0.2">
      <c r="A15853" t="s">
        <v>15876</v>
      </c>
      <c r="B15853" t="s">
        <v>38245</v>
      </c>
      <c r="I15853" t="s">
        <v>4</v>
      </c>
      <c r="J15853">
        <v>132.63</v>
      </c>
      <c r="M15853">
        <v>132.63</v>
      </c>
      <c r="N15853">
        <f t="shared" si="247"/>
        <v>0</v>
      </c>
    </row>
    <row r="15854" spans="1:14" x14ac:dyDescent="0.2">
      <c r="A15854" t="s">
        <v>15877</v>
      </c>
      <c r="B15854" t="s">
        <v>38245</v>
      </c>
      <c r="I15854" t="s">
        <v>4</v>
      </c>
      <c r="J15854">
        <v>130.33000000000001</v>
      </c>
      <c r="M15854">
        <v>130.33000000000001</v>
      </c>
      <c r="N15854">
        <f t="shared" si="247"/>
        <v>0</v>
      </c>
    </row>
    <row r="15855" spans="1:14" x14ac:dyDescent="0.2">
      <c r="A15855" t="s">
        <v>15878</v>
      </c>
      <c r="B15855" t="s">
        <v>38246</v>
      </c>
      <c r="I15855" t="s">
        <v>4</v>
      </c>
      <c r="J15855">
        <v>14.94</v>
      </c>
      <c r="M15855">
        <v>14.94</v>
      </c>
      <c r="N15855">
        <f t="shared" si="247"/>
        <v>0</v>
      </c>
    </row>
    <row r="15856" spans="1:14" x14ac:dyDescent="0.2">
      <c r="A15856" t="s">
        <v>15879</v>
      </c>
      <c r="B15856" t="s">
        <v>38246</v>
      </c>
      <c r="I15856" t="s">
        <v>4</v>
      </c>
      <c r="J15856">
        <v>13.91</v>
      </c>
      <c r="M15856">
        <v>13.91</v>
      </c>
      <c r="N15856">
        <f t="shared" si="247"/>
        <v>0</v>
      </c>
    </row>
    <row r="15857" spans="1:14" x14ac:dyDescent="0.2">
      <c r="A15857" t="s">
        <v>15880</v>
      </c>
      <c r="B15857" t="s">
        <v>38247</v>
      </c>
      <c r="I15857" t="s">
        <v>4</v>
      </c>
      <c r="J15857">
        <v>20.29</v>
      </c>
      <c r="M15857">
        <v>20.29</v>
      </c>
      <c r="N15857">
        <f t="shared" si="247"/>
        <v>0</v>
      </c>
    </row>
    <row r="15858" spans="1:14" x14ac:dyDescent="0.2">
      <c r="A15858" t="s">
        <v>15881</v>
      </c>
      <c r="B15858" t="s">
        <v>38247</v>
      </c>
      <c r="I15858" t="s">
        <v>4</v>
      </c>
      <c r="J15858">
        <v>19.02</v>
      </c>
      <c r="M15858">
        <v>19.02</v>
      </c>
      <c r="N15858">
        <f t="shared" si="247"/>
        <v>0</v>
      </c>
    </row>
    <row r="15859" spans="1:14" x14ac:dyDescent="0.2">
      <c r="A15859" t="s">
        <v>15882</v>
      </c>
      <c r="B15859" t="s">
        <v>38248</v>
      </c>
      <c r="I15859" t="s">
        <v>4</v>
      </c>
      <c r="J15859">
        <v>30.33</v>
      </c>
      <c r="M15859">
        <v>30.33</v>
      </c>
      <c r="N15859">
        <f t="shared" si="247"/>
        <v>0</v>
      </c>
    </row>
    <row r="15860" spans="1:14" x14ac:dyDescent="0.2">
      <c r="A15860" t="s">
        <v>15883</v>
      </c>
      <c r="B15860" t="s">
        <v>38248</v>
      </c>
      <c r="I15860" t="s">
        <v>4</v>
      </c>
      <c r="J15860">
        <v>28.61</v>
      </c>
      <c r="M15860">
        <v>28.61</v>
      </c>
      <c r="N15860">
        <f t="shared" si="247"/>
        <v>0</v>
      </c>
    </row>
    <row r="15861" spans="1:14" x14ac:dyDescent="0.2">
      <c r="A15861" t="s">
        <v>15884</v>
      </c>
      <c r="B15861" t="s">
        <v>38249</v>
      </c>
      <c r="I15861" t="s">
        <v>4</v>
      </c>
      <c r="J15861">
        <v>34.380000000000003</v>
      </c>
      <c r="M15861">
        <v>34.380000000000003</v>
      </c>
      <c r="N15861">
        <f t="shared" si="247"/>
        <v>0</v>
      </c>
    </row>
    <row r="15862" spans="1:14" x14ac:dyDescent="0.2">
      <c r="A15862" t="s">
        <v>15885</v>
      </c>
      <c r="B15862" t="s">
        <v>38249</v>
      </c>
      <c r="I15862" t="s">
        <v>4</v>
      </c>
      <c r="J15862">
        <v>32.369999999999997</v>
      </c>
      <c r="M15862">
        <v>32.369999999999997</v>
      </c>
      <c r="N15862">
        <f t="shared" si="247"/>
        <v>0</v>
      </c>
    </row>
    <row r="15863" spans="1:14" x14ac:dyDescent="0.2">
      <c r="A15863" t="s">
        <v>15886</v>
      </c>
      <c r="B15863" t="s">
        <v>38240</v>
      </c>
      <c r="I15863" t="s">
        <v>4</v>
      </c>
      <c r="J15863">
        <v>15.66</v>
      </c>
      <c r="M15863">
        <v>15.66</v>
      </c>
      <c r="N15863">
        <f t="shared" si="247"/>
        <v>0</v>
      </c>
    </row>
    <row r="15864" spans="1:14" x14ac:dyDescent="0.2">
      <c r="A15864" t="s">
        <v>15887</v>
      </c>
      <c r="B15864" t="s">
        <v>38240</v>
      </c>
      <c r="I15864" t="s">
        <v>4</v>
      </c>
      <c r="J15864">
        <v>14.63</v>
      </c>
      <c r="M15864">
        <v>14.63</v>
      </c>
      <c r="N15864">
        <f t="shared" si="247"/>
        <v>0</v>
      </c>
    </row>
    <row r="15865" spans="1:14" x14ac:dyDescent="0.2">
      <c r="A15865" t="s">
        <v>15888</v>
      </c>
      <c r="B15865" t="s">
        <v>38241</v>
      </c>
      <c r="I15865" t="s">
        <v>4</v>
      </c>
      <c r="J15865">
        <v>21.37</v>
      </c>
      <c r="M15865">
        <v>21.37</v>
      </c>
      <c r="N15865">
        <f t="shared" si="247"/>
        <v>0</v>
      </c>
    </row>
    <row r="15866" spans="1:14" x14ac:dyDescent="0.2">
      <c r="A15866" t="s">
        <v>15889</v>
      </c>
      <c r="B15866" t="s">
        <v>38241</v>
      </c>
      <c r="I15866" t="s">
        <v>4</v>
      </c>
      <c r="J15866">
        <v>20.11</v>
      </c>
      <c r="M15866">
        <v>20.11</v>
      </c>
      <c r="N15866">
        <f t="shared" si="247"/>
        <v>0</v>
      </c>
    </row>
    <row r="15867" spans="1:14" x14ac:dyDescent="0.2">
      <c r="A15867" t="s">
        <v>15890</v>
      </c>
      <c r="B15867" t="s">
        <v>38243</v>
      </c>
      <c r="I15867" t="s">
        <v>4</v>
      </c>
      <c r="J15867">
        <v>32.07</v>
      </c>
      <c r="M15867">
        <v>32.07</v>
      </c>
      <c r="N15867">
        <f t="shared" si="247"/>
        <v>0</v>
      </c>
    </row>
    <row r="15868" spans="1:14" x14ac:dyDescent="0.2">
      <c r="A15868" t="s">
        <v>15891</v>
      </c>
      <c r="B15868" t="s">
        <v>38243</v>
      </c>
      <c r="I15868" t="s">
        <v>4</v>
      </c>
      <c r="J15868">
        <v>30.35</v>
      </c>
      <c r="M15868">
        <v>30.35</v>
      </c>
      <c r="N15868">
        <f t="shared" si="247"/>
        <v>0</v>
      </c>
    </row>
    <row r="15869" spans="1:14" x14ac:dyDescent="0.2">
      <c r="A15869" t="s">
        <v>15892</v>
      </c>
      <c r="B15869" t="s">
        <v>38250</v>
      </c>
      <c r="I15869" t="s">
        <v>4</v>
      </c>
      <c r="J15869">
        <v>36.31</v>
      </c>
      <c r="M15869">
        <v>36.31</v>
      </c>
      <c r="N15869">
        <f t="shared" si="247"/>
        <v>0</v>
      </c>
    </row>
    <row r="15870" spans="1:14" x14ac:dyDescent="0.2">
      <c r="A15870" t="s">
        <v>15893</v>
      </c>
      <c r="B15870" t="s">
        <v>38250</v>
      </c>
      <c r="I15870" t="s">
        <v>4</v>
      </c>
      <c r="J15870">
        <v>34.299999999999997</v>
      </c>
      <c r="M15870">
        <v>34.299999999999997</v>
      </c>
      <c r="N15870">
        <f t="shared" si="247"/>
        <v>0</v>
      </c>
    </row>
    <row r="15871" spans="1:14" x14ac:dyDescent="0.2">
      <c r="A15871" t="s">
        <v>15894</v>
      </c>
      <c r="B15871" t="s">
        <v>38251</v>
      </c>
      <c r="I15871" t="s">
        <v>4</v>
      </c>
      <c r="J15871">
        <v>72.430000000000007</v>
      </c>
      <c r="M15871">
        <v>72.430000000000007</v>
      </c>
      <c r="N15871">
        <f t="shared" si="247"/>
        <v>0</v>
      </c>
    </row>
    <row r="15872" spans="1:14" x14ac:dyDescent="0.2">
      <c r="A15872" t="s">
        <v>15895</v>
      </c>
      <c r="B15872" t="s">
        <v>38251</v>
      </c>
      <c r="I15872" t="s">
        <v>4</v>
      </c>
      <c r="J15872">
        <v>69.959999999999994</v>
      </c>
      <c r="M15872">
        <v>69.959999999999994</v>
      </c>
      <c r="N15872">
        <f t="shared" si="247"/>
        <v>0</v>
      </c>
    </row>
    <row r="15873" spans="1:14" x14ac:dyDescent="0.2">
      <c r="A15873" t="s">
        <v>15896</v>
      </c>
      <c r="B15873" t="s">
        <v>38252</v>
      </c>
      <c r="I15873" t="s">
        <v>4</v>
      </c>
      <c r="J15873">
        <v>7.62</v>
      </c>
      <c r="M15873">
        <v>7.62</v>
      </c>
      <c r="N15873">
        <f t="shared" si="247"/>
        <v>0</v>
      </c>
    </row>
    <row r="15874" spans="1:14" x14ac:dyDescent="0.2">
      <c r="A15874" t="s">
        <v>15897</v>
      </c>
      <c r="B15874" t="s">
        <v>38252</v>
      </c>
      <c r="I15874" t="s">
        <v>4</v>
      </c>
      <c r="J15874">
        <v>7.05</v>
      </c>
      <c r="M15874">
        <v>7.05</v>
      </c>
      <c r="N15874">
        <f t="shared" si="247"/>
        <v>0</v>
      </c>
    </row>
    <row r="15875" spans="1:14" x14ac:dyDescent="0.2">
      <c r="A15875" t="s">
        <v>15898</v>
      </c>
      <c r="B15875" t="s">
        <v>38253</v>
      </c>
      <c r="I15875" t="s">
        <v>4</v>
      </c>
      <c r="J15875">
        <v>9.4499999999999993</v>
      </c>
      <c r="M15875">
        <v>9.4499999999999993</v>
      </c>
      <c r="N15875">
        <f t="shared" si="247"/>
        <v>0</v>
      </c>
    </row>
    <row r="15876" spans="1:14" x14ac:dyDescent="0.2">
      <c r="A15876" t="s">
        <v>15899</v>
      </c>
      <c r="B15876" t="s">
        <v>38253</v>
      </c>
      <c r="I15876" t="s">
        <v>4</v>
      </c>
      <c r="J15876">
        <v>8.76</v>
      </c>
      <c r="M15876">
        <v>8.76</v>
      </c>
      <c r="N15876">
        <f t="shared" ref="N15876:N15939" si="248">J15876-M15876</f>
        <v>0</v>
      </c>
    </row>
    <row r="15877" spans="1:14" x14ac:dyDescent="0.2">
      <c r="A15877" t="s">
        <v>15900</v>
      </c>
      <c r="B15877" t="s">
        <v>38254</v>
      </c>
      <c r="I15877" t="s">
        <v>4</v>
      </c>
      <c r="J15877">
        <v>12.71</v>
      </c>
      <c r="M15877">
        <v>12.71</v>
      </c>
      <c r="N15877">
        <f t="shared" si="248"/>
        <v>0</v>
      </c>
    </row>
    <row r="15878" spans="1:14" x14ac:dyDescent="0.2">
      <c r="A15878" t="s">
        <v>15901</v>
      </c>
      <c r="B15878" t="s">
        <v>38254</v>
      </c>
      <c r="I15878" t="s">
        <v>4</v>
      </c>
      <c r="J15878">
        <v>11.9</v>
      </c>
      <c r="M15878">
        <v>11.9</v>
      </c>
      <c r="N15878">
        <f t="shared" si="248"/>
        <v>0</v>
      </c>
    </row>
    <row r="15879" spans="1:14" x14ac:dyDescent="0.2">
      <c r="A15879" t="s">
        <v>15902</v>
      </c>
      <c r="B15879" t="s">
        <v>38255</v>
      </c>
      <c r="I15879" t="s">
        <v>4</v>
      </c>
      <c r="J15879">
        <v>14.73</v>
      </c>
      <c r="M15879">
        <v>14.73</v>
      </c>
      <c r="N15879">
        <f t="shared" si="248"/>
        <v>0</v>
      </c>
    </row>
    <row r="15880" spans="1:14" x14ac:dyDescent="0.2">
      <c r="A15880" t="s">
        <v>15903</v>
      </c>
      <c r="B15880" t="s">
        <v>38255</v>
      </c>
      <c r="I15880" t="s">
        <v>4</v>
      </c>
      <c r="J15880">
        <v>13.81</v>
      </c>
      <c r="M15880">
        <v>13.81</v>
      </c>
      <c r="N15880">
        <f t="shared" si="248"/>
        <v>0</v>
      </c>
    </row>
    <row r="15881" spans="1:14" x14ac:dyDescent="0.2">
      <c r="A15881" t="s">
        <v>15904</v>
      </c>
      <c r="B15881" t="s">
        <v>38256</v>
      </c>
      <c r="I15881" t="s">
        <v>4</v>
      </c>
      <c r="J15881">
        <v>17.579999999999998</v>
      </c>
      <c r="M15881">
        <v>17.579999999999998</v>
      </c>
      <c r="N15881">
        <f t="shared" si="248"/>
        <v>0</v>
      </c>
    </row>
    <row r="15882" spans="1:14" x14ac:dyDescent="0.2">
      <c r="A15882" t="s">
        <v>15905</v>
      </c>
      <c r="B15882" t="s">
        <v>38256</v>
      </c>
      <c r="I15882" t="s">
        <v>4</v>
      </c>
      <c r="J15882">
        <v>16.54</v>
      </c>
      <c r="M15882">
        <v>16.54</v>
      </c>
      <c r="N15882">
        <f t="shared" si="248"/>
        <v>0</v>
      </c>
    </row>
    <row r="15883" spans="1:14" x14ac:dyDescent="0.2">
      <c r="A15883" t="s">
        <v>15906</v>
      </c>
      <c r="B15883" t="s">
        <v>38257</v>
      </c>
      <c r="I15883" t="s">
        <v>4</v>
      </c>
      <c r="J15883">
        <v>21.81</v>
      </c>
      <c r="M15883">
        <v>21.81</v>
      </c>
      <c r="N15883">
        <f t="shared" si="248"/>
        <v>0</v>
      </c>
    </row>
    <row r="15884" spans="1:14" x14ac:dyDescent="0.2">
      <c r="A15884" t="s">
        <v>15907</v>
      </c>
      <c r="B15884" t="s">
        <v>38257</v>
      </c>
      <c r="I15884" t="s">
        <v>4</v>
      </c>
      <c r="J15884">
        <v>20.55</v>
      </c>
      <c r="M15884">
        <v>20.55</v>
      </c>
      <c r="N15884">
        <f t="shared" si="248"/>
        <v>0</v>
      </c>
    </row>
    <row r="15885" spans="1:14" x14ac:dyDescent="0.2">
      <c r="A15885" t="s">
        <v>15908</v>
      </c>
      <c r="B15885" t="s">
        <v>38258</v>
      </c>
      <c r="I15885" t="s">
        <v>4</v>
      </c>
      <c r="J15885">
        <v>30.27</v>
      </c>
      <c r="M15885">
        <v>30.27</v>
      </c>
      <c r="N15885">
        <f t="shared" si="248"/>
        <v>0</v>
      </c>
    </row>
    <row r="15886" spans="1:14" x14ac:dyDescent="0.2">
      <c r="A15886" t="s">
        <v>15909</v>
      </c>
      <c r="B15886" t="s">
        <v>38258</v>
      </c>
      <c r="I15886" t="s">
        <v>4</v>
      </c>
      <c r="J15886">
        <v>28.77</v>
      </c>
      <c r="M15886">
        <v>28.77</v>
      </c>
      <c r="N15886">
        <f t="shared" si="248"/>
        <v>0</v>
      </c>
    </row>
    <row r="15887" spans="1:14" x14ac:dyDescent="0.2">
      <c r="A15887" t="s">
        <v>15910</v>
      </c>
      <c r="B15887" t="s">
        <v>38259</v>
      </c>
      <c r="I15887" t="s">
        <v>4</v>
      </c>
      <c r="J15887">
        <v>41.02</v>
      </c>
      <c r="M15887">
        <v>41.02</v>
      </c>
      <c r="N15887">
        <f t="shared" si="248"/>
        <v>0</v>
      </c>
    </row>
    <row r="15888" spans="1:14" x14ac:dyDescent="0.2">
      <c r="A15888" t="s">
        <v>15911</v>
      </c>
      <c r="B15888" t="s">
        <v>38259</v>
      </c>
      <c r="I15888" t="s">
        <v>4</v>
      </c>
      <c r="J15888">
        <v>39.299999999999997</v>
      </c>
      <c r="M15888">
        <v>39.299999999999997</v>
      </c>
      <c r="N15888">
        <f t="shared" si="248"/>
        <v>0</v>
      </c>
    </row>
    <row r="15889" spans="1:14" x14ac:dyDescent="0.2">
      <c r="A15889" t="s">
        <v>15912</v>
      </c>
      <c r="B15889" t="s">
        <v>38260</v>
      </c>
      <c r="I15889" t="s">
        <v>4</v>
      </c>
      <c r="J15889">
        <v>58.29</v>
      </c>
      <c r="M15889">
        <v>58.29</v>
      </c>
      <c r="N15889">
        <f t="shared" si="248"/>
        <v>0</v>
      </c>
    </row>
    <row r="15890" spans="1:14" x14ac:dyDescent="0.2">
      <c r="A15890" t="s">
        <v>15913</v>
      </c>
      <c r="B15890" t="s">
        <v>38260</v>
      </c>
      <c r="I15890" t="s">
        <v>4</v>
      </c>
      <c r="J15890">
        <v>56.28</v>
      </c>
      <c r="M15890">
        <v>56.28</v>
      </c>
      <c r="N15890">
        <f t="shared" si="248"/>
        <v>0</v>
      </c>
    </row>
    <row r="15891" spans="1:14" x14ac:dyDescent="0.2">
      <c r="A15891" t="s">
        <v>15914</v>
      </c>
      <c r="B15891" t="s">
        <v>38261</v>
      </c>
      <c r="I15891" t="s">
        <v>4</v>
      </c>
      <c r="J15891">
        <v>7.95</v>
      </c>
      <c r="M15891">
        <v>7.95</v>
      </c>
      <c r="N15891">
        <f t="shared" si="248"/>
        <v>0</v>
      </c>
    </row>
    <row r="15892" spans="1:14" x14ac:dyDescent="0.2">
      <c r="A15892" t="s">
        <v>15915</v>
      </c>
      <c r="B15892" t="s">
        <v>38261</v>
      </c>
      <c r="I15892" t="s">
        <v>4</v>
      </c>
      <c r="J15892">
        <v>7.38</v>
      </c>
      <c r="M15892">
        <v>7.38</v>
      </c>
      <c r="N15892">
        <f t="shared" si="248"/>
        <v>0</v>
      </c>
    </row>
    <row r="15893" spans="1:14" x14ac:dyDescent="0.2">
      <c r="A15893" t="s">
        <v>15916</v>
      </c>
      <c r="B15893" t="s">
        <v>38262</v>
      </c>
      <c r="I15893" t="s">
        <v>4</v>
      </c>
      <c r="J15893">
        <v>9.8800000000000008</v>
      </c>
      <c r="M15893">
        <v>9.8800000000000008</v>
      </c>
      <c r="N15893">
        <f t="shared" si="248"/>
        <v>0</v>
      </c>
    </row>
    <row r="15894" spans="1:14" x14ac:dyDescent="0.2">
      <c r="A15894" t="s">
        <v>15917</v>
      </c>
      <c r="B15894" t="s">
        <v>38262</v>
      </c>
      <c r="I15894" t="s">
        <v>4</v>
      </c>
      <c r="J15894">
        <v>9.19</v>
      </c>
      <c r="M15894">
        <v>9.19</v>
      </c>
      <c r="N15894">
        <f t="shared" si="248"/>
        <v>0</v>
      </c>
    </row>
    <row r="15895" spans="1:14" x14ac:dyDescent="0.2">
      <c r="A15895" t="s">
        <v>15918</v>
      </c>
      <c r="B15895" t="s">
        <v>38263</v>
      </c>
      <c r="I15895" t="s">
        <v>4</v>
      </c>
      <c r="J15895">
        <v>13.38</v>
      </c>
      <c r="M15895">
        <v>13.38</v>
      </c>
      <c r="N15895">
        <f t="shared" si="248"/>
        <v>0</v>
      </c>
    </row>
    <row r="15896" spans="1:14" x14ac:dyDescent="0.2">
      <c r="A15896" t="s">
        <v>15919</v>
      </c>
      <c r="B15896" t="s">
        <v>38263</v>
      </c>
      <c r="I15896" t="s">
        <v>4</v>
      </c>
      <c r="J15896">
        <v>12.57</v>
      </c>
      <c r="M15896">
        <v>12.57</v>
      </c>
      <c r="N15896">
        <f t="shared" si="248"/>
        <v>0</v>
      </c>
    </row>
    <row r="15897" spans="1:14" x14ac:dyDescent="0.2">
      <c r="A15897" t="s">
        <v>15920</v>
      </c>
      <c r="B15897" t="s">
        <v>38264</v>
      </c>
      <c r="I15897" t="s">
        <v>4</v>
      </c>
      <c r="J15897">
        <v>15.52</v>
      </c>
      <c r="M15897">
        <v>15.52</v>
      </c>
      <c r="N15897">
        <f t="shared" si="248"/>
        <v>0</v>
      </c>
    </row>
    <row r="15898" spans="1:14" x14ac:dyDescent="0.2">
      <c r="A15898" t="s">
        <v>15921</v>
      </c>
      <c r="B15898" t="s">
        <v>38264</v>
      </c>
      <c r="I15898" t="s">
        <v>4</v>
      </c>
      <c r="J15898">
        <v>14.6</v>
      </c>
      <c r="M15898">
        <v>14.6</v>
      </c>
      <c r="N15898">
        <f t="shared" si="248"/>
        <v>0</v>
      </c>
    </row>
    <row r="15899" spans="1:14" x14ac:dyDescent="0.2">
      <c r="A15899" t="s">
        <v>15922</v>
      </c>
      <c r="B15899" t="s">
        <v>38265</v>
      </c>
      <c r="I15899" t="s">
        <v>4</v>
      </c>
      <c r="J15899">
        <v>18.559999999999999</v>
      </c>
      <c r="M15899">
        <v>18.559999999999999</v>
      </c>
      <c r="N15899">
        <f t="shared" si="248"/>
        <v>0</v>
      </c>
    </row>
    <row r="15900" spans="1:14" x14ac:dyDescent="0.2">
      <c r="A15900" t="s">
        <v>15923</v>
      </c>
      <c r="B15900" t="s">
        <v>38265</v>
      </c>
      <c r="I15900" t="s">
        <v>4</v>
      </c>
      <c r="J15900">
        <v>17.53</v>
      </c>
      <c r="M15900">
        <v>17.53</v>
      </c>
      <c r="N15900">
        <f t="shared" si="248"/>
        <v>0</v>
      </c>
    </row>
    <row r="15901" spans="1:14" x14ac:dyDescent="0.2">
      <c r="A15901" t="s">
        <v>15924</v>
      </c>
      <c r="B15901" t="s">
        <v>38266</v>
      </c>
      <c r="I15901" t="s">
        <v>4</v>
      </c>
      <c r="J15901">
        <v>23.05</v>
      </c>
      <c r="M15901">
        <v>23.05</v>
      </c>
      <c r="N15901">
        <f t="shared" si="248"/>
        <v>0</v>
      </c>
    </row>
    <row r="15902" spans="1:14" x14ac:dyDescent="0.2">
      <c r="A15902" t="s">
        <v>15925</v>
      </c>
      <c r="B15902" t="s">
        <v>38266</v>
      </c>
      <c r="I15902" t="s">
        <v>4</v>
      </c>
      <c r="J15902">
        <v>21.78</v>
      </c>
      <c r="M15902">
        <v>21.78</v>
      </c>
      <c r="N15902">
        <f t="shared" si="248"/>
        <v>0</v>
      </c>
    </row>
    <row r="15903" spans="1:14" x14ac:dyDescent="0.2">
      <c r="A15903" t="s">
        <v>15926</v>
      </c>
      <c r="B15903" t="s">
        <v>38267</v>
      </c>
      <c r="I15903" t="s">
        <v>4</v>
      </c>
      <c r="J15903">
        <v>32.17</v>
      </c>
      <c r="M15903">
        <v>32.17</v>
      </c>
      <c r="N15903">
        <f t="shared" si="248"/>
        <v>0</v>
      </c>
    </row>
    <row r="15904" spans="1:14" x14ac:dyDescent="0.2">
      <c r="A15904" t="s">
        <v>15927</v>
      </c>
      <c r="B15904" t="s">
        <v>38267</v>
      </c>
      <c r="I15904" t="s">
        <v>4</v>
      </c>
      <c r="J15904">
        <v>30.68</v>
      </c>
      <c r="M15904">
        <v>30.68</v>
      </c>
      <c r="N15904">
        <f t="shared" si="248"/>
        <v>0</v>
      </c>
    </row>
    <row r="15905" spans="1:14" x14ac:dyDescent="0.2">
      <c r="A15905" t="s">
        <v>15928</v>
      </c>
      <c r="B15905" t="s">
        <v>38268</v>
      </c>
      <c r="I15905" t="s">
        <v>4</v>
      </c>
      <c r="J15905">
        <v>43.84</v>
      </c>
      <c r="M15905">
        <v>43.84</v>
      </c>
      <c r="N15905">
        <f t="shared" si="248"/>
        <v>0</v>
      </c>
    </row>
    <row r="15906" spans="1:14" x14ac:dyDescent="0.2">
      <c r="A15906" t="s">
        <v>15929</v>
      </c>
      <c r="B15906" t="s">
        <v>38268</v>
      </c>
      <c r="I15906" t="s">
        <v>4</v>
      </c>
      <c r="J15906">
        <v>42.11</v>
      </c>
      <c r="M15906">
        <v>42.11</v>
      </c>
      <c r="N15906">
        <f t="shared" si="248"/>
        <v>0</v>
      </c>
    </row>
    <row r="15907" spans="1:14" x14ac:dyDescent="0.2">
      <c r="A15907" t="s">
        <v>15930</v>
      </c>
      <c r="B15907" t="s">
        <v>38269</v>
      </c>
      <c r="I15907" t="s">
        <v>4</v>
      </c>
      <c r="J15907">
        <v>62.62</v>
      </c>
      <c r="M15907">
        <v>62.62</v>
      </c>
      <c r="N15907">
        <f t="shared" si="248"/>
        <v>0</v>
      </c>
    </row>
    <row r="15908" spans="1:14" x14ac:dyDescent="0.2">
      <c r="A15908" t="s">
        <v>15931</v>
      </c>
      <c r="B15908" t="s">
        <v>38269</v>
      </c>
      <c r="I15908" t="s">
        <v>4</v>
      </c>
      <c r="J15908">
        <v>60.6</v>
      </c>
      <c r="M15908">
        <v>60.6</v>
      </c>
      <c r="N15908">
        <f t="shared" si="248"/>
        <v>0</v>
      </c>
    </row>
    <row r="15909" spans="1:14" x14ac:dyDescent="0.2">
      <c r="A15909" t="s">
        <v>15932</v>
      </c>
      <c r="B15909" t="s">
        <v>38270</v>
      </c>
      <c r="I15909" t="s">
        <v>4</v>
      </c>
      <c r="J15909">
        <v>5.74</v>
      </c>
      <c r="M15909">
        <v>5.74</v>
      </c>
      <c r="N15909">
        <f t="shared" si="248"/>
        <v>0</v>
      </c>
    </row>
    <row r="15910" spans="1:14" x14ac:dyDescent="0.2">
      <c r="A15910" t="s">
        <v>15933</v>
      </c>
      <c r="B15910" t="s">
        <v>38270</v>
      </c>
      <c r="I15910" t="s">
        <v>4</v>
      </c>
      <c r="J15910">
        <v>5.28</v>
      </c>
      <c r="M15910">
        <v>5.28</v>
      </c>
      <c r="N15910">
        <f t="shared" si="248"/>
        <v>0</v>
      </c>
    </row>
    <row r="15911" spans="1:14" x14ac:dyDescent="0.2">
      <c r="A15911" t="s">
        <v>15934</v>
      </c>
      <c r="B15911" t="s">
        <v>38271</v>
      </c>
      <c r="I15911" t="s">
        <v>4</v>
      </c>
      <c r="J15911">
        <v>6.71</v>
      </c>
      <c r="M15911">
        <v>6.71</v>
      </c>
      <c r="N15911">
        <f t="shared" si="248"/>
        <v>0</v>
      </c>
    </row>
    <row r="15912" spans="1:14" x14ac:dyDescent="0.2">
      <c r="A15912" t="s">
        <v>15935</v>
      </c>
      <c r="B15912" t="s">
        <v>38271</v>
      </c>
      <c r="I15912" t="s">
        <v>4</v>
      </c>
      <c r="J15912">
        <v>6.14</v>
      </c>
      <c r="M15912">
        <v>6.14</v>
      </c>
      <c r="N15912">
        <f t="shared" si="248"/>
        <v>0</v>
      </c>
    </row>
    <row r="15913" spans="1:14" x14ac:dyDescent="0.2">
      <c r="A15913" t="s">
        <v>15936</v>
      </c>
      <c r="B15913" t="s">
        <v>38272</v>
      </c>
      <c r="I15913" t="s">
        <v>4</v>
      </c>
      <c r="J15913">
        <v>32.72</v>
      </c>
      <c r="M15913">
        <v>32.72</v>
      </c>
      <c r="N15913">
        <f t="shared" si="248"/>
        <v>0</v>
      </c>
    </row>
    <row r="15914" spans="1:14" x14ac:dyDescent="0.2">
      <c r="A15914" t="s">
        <v>15937</v>
      </c>
      <c r="B15914" t="s">
        <v>38272</v>
      </c>
      <c r="I15914" t="s">
        <v>4</v>
      </c>
      <c r="J15914">
        <v>31.86</v>
      </c>
      <c r="M15914">
        <v>31.86</v>
      </c>
      <c r="N15914">
        <f t="shared" si="248"/>
        <v>0</v>
      </c>
    </row>
    <row r="15915" spans="1:14" x14ac:dyDescent="0.2">
      <c r="A15915" t="s">
        <v>15938</v>
      </c>
      <c r="B15915" t="s">
        <v>38273</v>
      </c>
      <c r="I15915" t="s">
        <v>4</v>
      </c>
      <c r="J15915">
        <v>45.9</v>
      </c>
      <c r="M15915">
        <v>45.9</v>
      </c>
      <c r="N15915">
        <f t="shared" si="248"/>
        <v>0</v>
      </c>
    </row>
    <row r="15916" spans="1:14" x14ac:dyDescent="0.2">
      <c r="A15916" t="s">
        <v>15939</v>
      </c>
      <c r="B15916" t="s">
        <v>38273</v>
      </c>
      <c r="I15916" t="s">
        <v>4</v>
      </c>
      <c r="J15916">
        <v>44.86</v>
      </c>
      <c r="M15916">
        <v>44.86</v>
      </c>
      <c r="N15916">
        <f t="shared" si="248"/>
        <v>0</v>
      </c>
    </row>
    <row r="15917" spans="1:14" x14ac:dyDescent="0.2">
      <c r="A15917" t="s">
        <v>15940</v>
      </c>
      <c r="B15917" t="s">
        <v>38274</v>
      </c>
      <c r="I15917" t="s">
        <v>4</v>
      </c>
      <c r="J15917">
        <v>99.45</v>
      </c>
      <c r="M15917">
        <v>99.45</v>
      </c>
      <c r="N15917">
        <f t="shared" si="248"/>
        <v>0</v>
      </c>
    </row>
    <row r="15918" spans="1:14" x14ac:dyDescent="0.2">
      <c r="A15918" t="s">
        <v>15941</v>
      </c>
      <c r="B15918" t="s">
        <v>38274</v>
      </c>
      <c r="I15918" t="s">
        <v>4</v>
      </c>
      <c r="J15918">
        <v>98.41</v>
      </c>
      <c r="M15918">
        <v>98.41</v>
      </c>
      <c r="N15918">
        <f t="shared" si="248"/>
        <v>0</v>
      </c>
    </row>
    <row r="15919" spans="1:14" x14ac:dyDescent="0.2">
      <c r="A15919" t="s">
        <v>15942</v>
      </c>
      <c r="B15919" t="s">
        <v>38275</v>
      </c>
      <c r="I15919" t="s">
        <v>4</v>
      </c>
      <c r="J15919">
        <v>35.35</v>
      </c>
      <c r="M15919">
        <v>35.35</v>
      </c>
      <c r="N15919">
        <f t="shared" si="248"/>
        <v>0</v>
      </c>
    </row>
    <row r="15920" spans="1:14" x14ac:dyDescent="0.2">
      <c r="A15920" t="s">
        <v>15943</v>
      </c>
      <c r="B15920" t="s">
        <v>38275</v>
      </c>
      <c r="I15920" t="s">
        <v>4</v>
      </c>
      <c r="J15920">
        <v>34.479999999999997</v>
      </c>
      <c r="M15920">
        <v>34.479999999999997</v>
      </c>
      <c r="N15920">
        <f t="shared" si="248"/>
        <v>0</v>
      </c>
    </row>
    <row r="15921" spans="1:14" x14ac:dyDescent="0.2">
      <c r="A15921" t="s">
        <v>15944</v>
      </c>
      <c r="B15921" t="s">
        <v>38276</v>
      </c>
      <c r="I15921" t="s">
        <v>4</v>
      </c>
      <c r="J15921">
        <v>49.72</v>
      </c>
      <c r="M15921">
        <v>49.72</v>
      </c>
      <c r="N15921">
        <f t="shared" si="248"/>
        <v>0</v>
      </c>
    </row>
    <row r="15922" spans="1:14" x14ac:dyDescent="0.2">
      <c r="A15922" t="s">
        <v>15945</v>
      </c>
      <c r="B15922" t="s">
        <v>38276</v>
      </c>
      <c r="I15922" t="s">
        <v>4</v>
      </c>
      <c r="J15922">
        <v>48.68</v>
      </c>
      <c r="M15922">
        <v>48.68</v>
      </c>
      <c r="N15922">
        <f t="shared" si="248"/>
        <v>0</v>
      </c>
    </row>
    <row r="15923" spans="1:14" x14ac:dyDescent="0.2">
      <c r="A15923" t="s">
        <v>15946</v>
      </c>
      <c r="B15923" t="s">
        <v>38277</v>
      </c>
      <c r="I15923" t="s">
        <v>4</v>
      </c>
      <c r="J15923">
        <v>108.62</v>
      </c>
      <c r="M15923">
        <v>108.62</v>
      </c>
      <c r="N15923">
        <f t="shared" si="248"/>
        <v>0</v>
      </c>
    </row>
    <row r="15924" spans="1:14" x14ac:dyDescent="0.2">
      <c r="A15924" t="s">
        <v>15947</v>
      </c>
      <c r="B15924" t="s">
        <v>38277</v>
      </c>
      <c r="I15924" t="s">
        <v>4</v>
      </c>
      <c r="J15924">
        <v>107.59</v>
      </c>
      <c r="M15924">
        <v>107.59</v>
      </c>
      <c r="N15924">
        <f t="shared" si="248"/>
        <v>0</v>
      </c>
    </row>
    <row r="15925" spans="1:14" x14ac:dyDescent="0.2">
      <c r="A15925" t="s">
        <v>15948</v>
      </c>
      <c r="B15925" t="s">
        <v>38278</v>
      </c>
      <c r="I15925" t="s">
        <v>4</v>
      </c>
      <c r="J15925">
        <v>170.49</v>
      </c>
      <c r="M15925">
        <v>170.49</v>
      </c>
      <c r="N15925">
        <f t="shared" si="248"/>
        <v>0</v>
      </c>
    </row>
    <row r="15926" spans="1:14" x14ac:dyDescent="0.2">
      <c r="A15926" t="s">
        <v>15949</v>
      </c>
      <c r="B15926" t="s">
        <v>38278</v>
      </c>
      <c r="I15926" t="s">
        <v>4</v>
      </c>
      <c r="J15926">
        <v>169.46</v>
      </c>
      <c r="M15926">
        <v>169.46</v>
      </c>
      <c r="N15926">
        <f t="shared" si="248"/>
        <v>0</v>
      </c>
    </row>
    <row r="15927" spans="1:14" x14ac:dyDescent="0.2">
      <c r="A15927" t="s">
        <v>15950</v>
      </c>
      <c r="B15927" t="s">
        <v>38279</v>
      </c>
      <c r="I15927" t="s">
        <v>4</v>
      </c>
      <c r="J15927">
        <v>57.36</v>
      </c>
      <c r="M15927">
        <v>57.36</v>
      </c>
      <c r="N15927">
        <f t="shared" si="248"/>
        <v>0</v>
      </c>
    </row>
    <row r="15928" spans="1:14" x14ac:dyDescent="0.2">
      <c r="A15928" t="s">
        <v>15951</v>
      </c>
      <c r="B15928" t="s">
        <v>38279</v>
      </c>
      <c r="I15928" t="s">
        <v>4</v>
      </c>
      <c r="J15928">
        <v>54.94</v>
      </c>
      <c r="M15928">
        <v>54.94</v>
      </c>
      <c r="N15928">
        <f t="shared" si="248"/>
        <v>0</v>
      </c>
    </row>
    <row r="15929" spans="1:14" x14ac:dyDescent="0.2">
      <c r="A15929" t="s">
        <v>15952</v>
      </c>
      <c r="B15929" t="s">
        <v>38280</v>
      </c>
      <c r="I15929" t="s">
        <v>4</v>
      </c>
      <c r="J15929">
        <v>114.98</v>
      </c>
      <c r="M15929">
        <v>114.98</v>
      </c>
      <c r="N15929">
        <f t="shared" si="248"/>
        <v>0</v>
      </c>
    </row>
    <row r="15930" spans="1:14" x14ac:dyDescent="0.2">
      <c r="A15930" t="s">
        <v>15953</v>
      </c>
      <c r="B15930" t="s">
        <v>38280</v>
      </c>
      <c r="I15930" t="s">
        <v>4</v>
      </c>
      <c r="J15930">
        <v>110.1</v>
      </c>
      <c r="M15930">
        <v>110.1</v>
      </c>
      <c r="N15930">
        <f t="shared" si="248"/>
        <v>0</v>
      </c>
    </row>
    <row r="15931" spans="1:14" x14ac:dyDescent="0.2">
      <c r="A15931" t="s">
        <v>15954</v>
      </c>
      <c r="B15931" t="s">
        <v>38281</v>
      </c>
      <c r="I15931" t="s">
        <v>4</v>
      </c>
      <c r="J15931">
        <v>172.1</v>
      </c>
      <c r="M15931">
        <v>172.1</v>
      </c>
      <c r="N15931">
        <f t="shared" si="248"/>
        <v>0</v>
      </c>
    </row>
    <row r="15932" spans="1:14" x14ac:dyDescent="0.2">
      <c r="A15932" t="s">
        <v>15955</v>
      </c>
      <c r="B15932" t="s">
        <v>38281</v>
      </c>
      <c r="I15932" t="s">
        <v>4</v>
      </c>
      <c r="J15932">
        <v>164.83</v>
      </c>
      <c r="M15932">
        <v>164.83</v>
      </c>
      <c r="N15932">
        <f t="shared" si="248"/>
        <v>0</v>
      </c>
    </row>
    <row r="15933" spans="1:14" x14ac:dyDescent="0.2">
      <c r="A15933" t="s">
        <v>15956</v>
      </c>
      <c r="B15933" t="s">
        <v>38282</v>
      </c>
      <c r="I15933" t="s">
        <v>5</v>
      </c>
      <c r="J15933">
        <v>50.41</v>
      </c>
      <c r="M15933">
        <v>50.41</v>
      </c>
      <c r="N15933">
        <f t="shared" si="248"/>
        <v>0</v>
      </c>
    </row>
    <row r="15934" spans="1:14" x14ac:dyDescent="0.2">
      <c r="A15934" t="s">
        <v>15957</v>
      </c>
      <c r="B15934" t="s">
        <v>38282</v>
      </c>
      <c r="I15934" t="s">
        <v>5</v>
      </c>
      <c r="J15934">
        <v>49.49</v>
      </c>
      <c r="M15934">
        <v>49.49</v>
      </c>
      <c r="N15934">
        <f t="shared" si="248"/>
        <v>0</v>
      </c>
    </row>
    <row r="15935" spans="1:14" x14ac:dyDescent="0.2">
      <c r="A15935" t="s">
        <v>15958</v>
      </c>
      <c r="B15935" t="s">
        <v>38283</v>
      </c>
      <c r="I15935" t="s">
        <v>5</v>
      </c>
      <c r="J15935">
        <v>38.97</v>
      </c>
      <c r="M15935">
        <v>38.97</v>
      </c>
      <c r="N15935">
        <f t="shared" si="248"/>
        <v>0</v>
      </c>
    </row>
    <row r="15936" spans="1:14" x14ac:dyDescent="0.2">
      <c r="A15936" t="s">
        <v>15959</v>
      </c>
      <c r="B15936" t="s">
        <v>38283</v>
      </c>
      <c r="I15936" t="s">
        <v>5</v>
      </c>
      <c r="J15936">
        <v>38.049999999999997</v>
      </c>
      <c r="M15936">
        <v>38.049999999999997</v>
      </c>
      <c r="N15936">
        <f t="shared" si="248"/>
        <v>0</v>
      </c>
    </row>
    <row r="15937" spans="1:14" x14ac:dyDescent="0.2">
      <c r="A15937" t="s">
        <v>15960</v>
      </c>
      <c r="B15937" t="s">
        <v>38284</v>
      </c>
      <c r="I15937" t="s">
        <v>4</v>
      </c>
      <c r="J15937">
        <v>3.38</v>
      </c>
      <c r="M15937">
        <v>3.38</v>
      </c>
      <c r="N15937">
        <f t="shared" si="248"/>
        <v>0</v>
      </c>
    </row>
    <row r="15938" spans="1:14" x14ac:dyDescent="0.2">
      <c r="A15938" t="s">
        <v>15961</v>
      </c>
      <c r="B15938" t="s">
        <v>38284</v>
      </c>
      <c r="I15938" t="s">
        <v>4</v>
      </c>
      <c r="J15938">
        <v>3.2</v>
      </c>
      <c r="M15938">
        <v>3.2</v>
      </c>
      <c r="N15938">
        <f t="shared" si="248"/>
        <v>0</v>
      </c>
    </row>
    <row r="15939" spans="1:14" x14ac:dyDescent="0.2">
      <c r="A15939" t="s">
        <v>15962</v>
      </c>
      <c r="B15939" t="s">
        <v>38285</v>
      </c>
      <c r="I15939" t="s">
        <v>4</v>
      </c>
      <c r="J15939">
        <v>3.48</v>
      </c>
      <c r="M15939">
        <v>3.48</v>
      </c>
      <c r="N15939">
        <f t="shared" si="248"/>
        <v>0</v>
      </c>
    </row>
    <row r="15940" spans="1:14" x14ac:dyDescent="0.2">
      <c r="A15940" t="s">
        <v>15963</v>
      </c>
      <c r="B15940" t="s">
        <v>38285</v>
      </c>
      <c r="I15940" t="s">
        <v>4</v>
      </c>
      <c r="J15940">
        <v>3.31</v>
      </c>
      <c r="M15940">
        <v>3.31</v>
      </c>
      <c r="N15940">
        <f t="shared" ref="N15940:N16003" si="249">J15940-M15940</f>
        <v>0</v>
      </c>
    </row>
    <row r="15941" spans="1:14" x14ac:dyDescent="0.2">
      <c r="A15941" t="s">
        <v>15964</v>
      </c>
      <c r="B15941" t="s">
        <v>38286</v>
      </c>
      <c r="I15941" t="s">
        <v>4</v>
      </c>
      <c r="J15941">
        <v>5.77</v>
      </c>
      <c r="M15941">
        <v>5.77</v>
      </c>
      <c r="N15941">
        <f t="shared" si="249"/>
        <v>0</v>
      </c>
    </row>
    <row r="15942" spans="1:14" x14ac:dyDescent="0.2">
      <c r="A15942" t="s">
        <v>15965</v>
      </c>
      <c r="B15942" t="s">
        <v>38286</v>
      </c>
      <c r="I15942" t="s">
        <v>4</v>
      </c>
      <c r="J15942">
        <v>5.6</v>
      </c>
      <c r="M15942">
        <v>5.6</v>
      </c>
      <c r="N15942">
        <f t="shared" si="249"/>
        <v>0</v>
      </c>
    </row>
    <row r="15943" spans="1:14" x14ac:dyDescent="0.2">
      <c r="A15943" t="s">
        <v>15966</v>
      </c>
      <c r="B15943" t="s">
        <v>38287</v>
      </c>
      <c r="I15943" t="s">
        <v>4</v>
      </c>
      <c r="J15943">
        <v>9.81</v>
      </c>
      <c r="M15943">
        <v>9.81</v>
      </c>
      <c r="N15943">
        <f t="shared" si="249"/>
        <v>0</v>
      </c>
    </row>
    <row r="15944" spans="1:14" x14ac:dyDescent="0.2">
      <c r="A15944" t="s">
        <v>15967</v>
      </c>
      <c r="B15944" t="s">
        <v>38287</v>
      </c>
      <c r="I15944" t="s">
        <v>4</v>
      </c>
      <c r="J15944">
        <v>9.52</v>
      </c>
      <c r="M15944">
        <v>9.52</v>
      </c>
      <c r="N15944">
        <f t="shared" si="249"/>
        <v>0</v>
      </c>
    </row>
    <row r="15945" spans="1:14" x14ac:dyDescent="0.2">
      <c r="A15945" t="s">
        <v>15968</v>
      </c>
      <c r="B15945" t="s">
        <v>38288</v>
      </c>
      <c r="I15945" t="s">
        <v>4</v>
      </c>
      <c r="J15945">
        <v>12.42</v>
      </c>
      <c r="M15945">
        <v>12.42</v>
      </c>
      <c r="N15945">
        <f t="shared" si="249"/>
        <v>0</v>
      </c>
    </row>
    <row r="15946" spans="1:14" x14ac:dyDescent="0.2">
      <c r="A15946" t="s">
        <v>15969</v>
      </c>
      <c r="B15946" t="s">
        <v>38288</v>
      </c>
      <c r="I15946" t="s">
        <v>4</v>
      </c>
      <c r="J15946">
        <v>12.07</v>
      </c>
      <c r="M15946">
        <v>12.07</v>
      </c>
      <c r="N15946">
        <f t="shared" si="249"/>
        <v>0</v>
      </c>
    </row>
    <row r="15947" spans="1:14" x14ac:dyDescent="0.2">
      <c r="A15947" t="s">
        <v>15970</v>
      </c>
      <c r="B15947" t="s">
        <v>38289</v>
      </c>
      <c r="I15947" t="s">
        <v>4</v>
      </c>
      <c r="J15947">
        <v>17.07</v>
      </c>
      <c r="M15947">
        <v>17.07</v>
      </c>
      <c r="N15947">
        <f t="shared" si="249"/>
        <v>0</v>
      </c>
    </row>
    <row r="15948" spans="1:14" x14ac:dyDescent="0.2">
      <c r="A15948" t="s">
        <v>15971</v>
      </c>
      <c r="B15948" t="s">
        <v>38289</v>
      </c>
      <c r="I15948" t="s">
        <v>4</v>
      </c>
      <c r="J15948">
        <v>16.66</v>
      </c>
      <c r="M15948">
        <v>16.66</v>
      </c>
      <c r="N15948">
        <f t="shared" si="249"/>
        <v>0</v>
      </c>
    </row>
    <row r="15949" spans="1:14" x14ac:dyDescent="0.2">
      <c r="A15949" t="s">
        <v>15972</v>
      </c>
      <c r="B15949" t="s">
        <v>38290</v>
      </c>
      <c r="I15949" t="s">
        <v>4</v>
      </c>
      <c r="J15949">
        <v>28.26</v>
      </c>
      <c r="M15949">
        <v>28.26</v>
      </c>
      <c r="N15949">
        <f t="shared" si="249"/>
        <v>0</v>
      </c>
    </row>
    <row r="15950" spans="1:14" x14ac:dyDescent="0.2">
      <c r="A15950" t="s">
        <v>15973</v>
      </c>
      <c r="B15950" t="s">
        <v>38290</v>
      </c>
      <c r="I15950" t="s">
        <v>4</v>
      </c>
      <c r="J15950">
        <v>27.8</v>
      </c>
      <c r="M15950">
        <v>27.8</v>
      </c>
      <c r="N15950">
        <f t="shared" si="249"/>
        <v>0</v>
      </c>
    </row>
    <row r="15951" spans="1:14" x14ac:dyDescent="0.2">
      <c r="A15951" t="s">
        <v>15974</v>
      </c>
      <c r="B15951" t="s">
        <v>38291</v>
      </c>
      <c r="I15951" t="s">
        <v>4</v>
      </c>
      <c r="J15951">
        <v>34.979999999999997</v>
      </c>
      <c r="M15951">
        <v>34.979999999999997</v>
      </c>
      <c r="N15951">
        <f t="shared" si="249"/>
        <v>0</v>
      </c>
    </row>
    <row r="15952" spans="1:14" x14ac:dyDescent="0.2">
      <c r="A15952" t="s">
        <v>15975</v>
      </c>
      <c r="B15952" t="s">
        <v>38291</v>
      </c>
      <c r="I15952" t="s">
        <v>4</v>
      </c>
      <c r="J15952">
        <v>34.46</v>
      </c>
      <c r="M15952">
        <v>34.46</v>
      </c>
      <c r="N15952">
        <f t="shared" si="249"/>
        <v>0</v>
      </c>
    </row>
    <row r="15953" spans="1:14" x14ac:dyDescent="0.2">
      <c r="A15953" t="s">
        <v>15976</v>
      </c>
      <c r="B15953" t="s">
        <v>38292</v>
      </c>
      <c r="I15953" t="s">
        <v>4</v>
      </c>
      <c r="J15953">
        <v>43.3</v>
      </c>
      <c r="M15953">
        <v>43.3</v>
      </c>
      <c r="N15953">
        <f t="shared" si="249"/>
        <v>0</v>
      </c>
    </row>
    <row r="15954" spans="1:14" x14ac:dyDescent="0.2">
      <c r="A15954" t="s">
        <v>15977</v>
      </c>
      <c r="B15954" t="s">
        <v>38292</v>
      </c>
      <c r="I15954" t="s">
        <v>4</v>
      </c>
      <c r="J15954">
        <v>42.66</v>
      </c>
      <c r="M15954">
        <v>42.66</v>
      </c>
      <c r="N15954">
        <f t="shared" si="249"/>
        <v>0</v>
      </c>
    </row>
    <row r="15955" spans="1:14" x14ac:dyDescent="0.2">
      <c r="A15955" t="s">
        <v>15978</v>
      </c>
      <c r="B15955" t="s">
        <v>38293</v>
      </c>
      <c r="I15955" t="s">
        <v>4</v>
      </c>
      <c r="J15955">
        <v>50.29</v>
      </c>
      <c r="M15955">
        <v>50.29</v>
      </c>
      <c r="N15955">
        <f t="shared" si="249"/>
        <v>0</v>
      </c>
    </row>
    <row r="15956" spans="1:14" x14ac:dyDescent="0.2">
      <c r="A15956" t="s">
        <v>15979</v>
      </c>
      <c r="B15956" t="s">
        <v>38293</v>
      </c>
      <c r="I15956" t="s">
        <v>4</v>
      </c>
      <c r="J15956">
        <v>49.54</v>
      </c>
      <c r="M15956">
        <v>49.54</v>
      </c>
      <c r="N15956">
        <f t="shared" si="249"/>
        <v>0</v>
      </c>
    </row>
    <row r="15957" spans="1:14" x14ac:dyDescent="0.2">
      <c r="A15957" t="s">
        <v>15980</v>
      </c>
      <c r="B15957" t="s">
        <v>38294</v>
      </c>
      <c r="I15957" t="s">
        <v>4</v>
      </c>
      <c r="J15957">
        <v>53.34</v>
      </c>
      <c r="M15957">
        <v>53.34</v>
      </c>
      <c r="N15957">
        <f t="shared" si="249"/>
        <v>0</v>
      </c>
    </row>
    <row r="15958" spans="1:14" x14ac:dyDescent="0.2">
      <c r="A15958" t="s">
        <v>15981</v>
      </c>
      <c r="B15958" t="s">
        <v>38294</v>
      </c>
      <c r="I15958" t="s">
        <v>4</v>
      </c>
      <c r="J15958">
        <v>52.48</v>
      </c>
      <c r="M15958">
        <v>52.48</v>
      </c>
      <c r="N15958">
        <f t="shared" si="249"/>
        <v>0</v>
      </c>
    </row>
    <row r="15959" spans="1:14" x14ac:dyDescent="0.2">
      <c r="A15959" t="s">
        <v>15982</v>
      </c>
      <c r="B15959" t="s">
        <v>38295</v>
      </c>
      <c r="I15959" t="s">
        <v>5</v>
      </c>
      <c r="J15959">
        <v>13.48</v>
      </c>
      <c r="M15959">
        <v>13.48</v>
      </c>
      <c r="N15959">
        <f t="shared" si="249"/>
        <v>0</v>
      </c>
    </row>
    <row r="15960" spans="1:14" x14ac:dyDescent="0.2">
      <c r="A15960" t="s">
        <v>15983</v>
      </c>
      <c r="B15960" t="s">
        <v>38295</v>
      </c>
      <c r="I15960" t="s">
        <v>5</v>
      </c>
      <c r="J15960">
        <v>13.48</v>
      </c>
      <c r="M15960">
        <v>13.48</v>
      </c>
      <c r="N15960">
        <f t="shared" si="249"/>
        <v>0</v>
      </c>
    </row>
    <row r="15961" spans="1:14" x14ac:dyDescent="0.2">
      <c r="A15961" t="s">
        <v>15984</v>
      </c>
      <c r="B15961" t="s">
        <v>38296</v>
      </c>
      <c r="I15961" t="s">
        <v>5</v>
      </c>
      <c r="J15961">
        <v>18.489999999999998</v>
      </c>
      <c r="M15961">
        <v>18.489999999999998</v>
      </c>
      <c r="N15961">
        <f t="shared" si="249"/>
        <v>0</v>
      </c>
    </row>
    <row r="15962" spans="1:14" x14ac:dyDescent="0.2">
      <c r="A15962" t="s">
        <v>15985</v>
      </c>
      <c r="B15962" t="s">
        <v>38296</v>
      </c>
      <c r="I15962" t="s">
        <v>5</v>
      </c>
      <c r="J15962">
        <v>18.489999999999998</v>
      </c>
      <c r="M15962">
        <v>18.489999999999998</v>
      </c>
      <c r="N15962">
        <f t="shared" si="249"/>
        <v>0</v>
      </c>
    </row>
    <row r="15963" spans="1:14" x14ac:dyDescent="0.2">
      <c r="A15963" t="s">
        <v>15986</v>
      </c>
      <c r="B15963" t="s">
        <v>38297</v>
      </c>
      <c r="I15963" t="s">
        <v>5</v>
      </c>
      <c r="J15963">
        <v>24.77</v>
      </c>
      <c r="M15963">
        <v>24.77</v>
      </c>
      <c r="N15963">
        <f t="shared" si="249"/>
        <v>0</v>
      </c>
    </row>
    <row r="15964" spans="1:14" x14ac:dyDescent="0.2">
      <c r="A15964" t="s">
        <v>15987</v>
      </c>
      <c r="B15964" t="s">
        <v>38297</v>
      </c>
      <c r="I15964" t="s">
        <v>5</v>
      </c>
      <c r="J15964">
        <v>24.77</v>
      </c>
      <c r="M15964">
        <v>24.77</v>
      </c>
      <c r="N15964">
        <f t="shared" si="249"/>
        <v>0</v>
      </c>
    </row>
    <row r="15965" spans="1:14" x14ac:dyDescent="0.2">
      <c r="A15965" t="s">
        <v>15988</v>
      </c>
      <c r="B15965" t="s">
        <v>38298</v>
      </c>
      <c r="I15965" t="s">
        <v>5</v>
      </c>
      <c r="J15965">
        <v>39.51</v>
      </c>
      <c r="M15965">
        <v>39.51</v>
      </c>
      <c r="N15965">
        <f t="shared" si="249"/>
        <v>0</v>
      </c>
    </row>
    <row r="15966" spans="1:14" x14ac:dyDescent="0.2">
      <c r="A15966" t="s">
        <v>15989</v>
      </c>
      <c r="B15966" t="s">
        <v>38298</v>
      </c>
      <c r="I15966" t="s">
        <v>5</v>
      </c>
      <c r="J15966">
        <v>39.51</v>
      </c>
      <c r="M15966">
        <v>39.51</v>
      </c>
      <c r="N15966">
        <f t="shared" si="249"/>
        <v>0</v>
      </c>
    </row>
    <row r="15967" spans="1:14" x14ac:dyDescent="0.2">
      <c r="A15967" t="s">
        <v>15990</v>
      </c>
      <c r="B15967" t="s">
        <v>38299</v>
      </c>
      <c r="I15967" t="s">
        <v>5</v>
      </c>
      <c r="J15967">
        <v>40.32</v>
      </c>
      <c r="M15967">
        <v>40.32</v>
      </c>
      <c r="N15967">
        <f t="shared" si="249"/>
        <v>0</v>
      </c>
    </row>
    <row r="15968" spans="1:14" x14ac:dyDescent="0.2">
      <c r="A15968" t="s">
        <v>15991</v>
      </c>
      <c r="B15968" t="s">
        <v>38299</v>
      </c>
      <c r="I15968" t="s">
        <v>5</v>
      </c>
      <c r="J15968">
        <v>40.32</v>
      </c>
      <c r="M15968">
        <v>40.32</v>
      </c>
      <c r="N15968">
        <f t="shared" si="249"/>
        <v>0</v>
      </c>
    </row>
    <row r="15969" spans="1:14" x14ac:dyDescent="0.2">
      <c r="A15969" t="s">
        <v>15992</v>
      </c>
      <c r="B15969" t="s">
        <v>38300</v>
      </c>
      <c r="I15969" t="s">
        <v>5</v>
      </c>
      <c r="J15969">
        <v>50.95</v>
      </c>
      <c r="M15969">
        <v>50.95</v>
      </c>
      <c r="N15969">
        <f t="shared" si="249"/>
        <v>0</v>
      </c>
    </row>
    <row r="15970" spans="1:14" x14ac:dyDescent="0.2">
      <c r="A15970" t="s">
        <v>15993</v>
      </c>
      <c r="B15970" t="s">
        <v>38300</v>
      </c>
      <c r="I15970" t="s">
        <v>5</v>
      </c>
      <c r="J15970">
        <v>50.95</v>
      </c>
      <c r="M15970">
        <v>50.95</v>
      </c>
      <c r="N15970">
        <f t="shared" si="249"/>
        <v>0</v>
      </c>
    </row>
    <row r="15971" spans="1:14" x14ac:dyDescent="0.2">
      <c r="A15971" t="s">
        <v>15994</v>
      </c>
      <c r="B15971" t="s">
        <v>38301</v>
      </c>
      <c r="I15971" t="s">
        <v>5</v>
      </c>
      <c r="J15971">
        <v>0.7</v>
      </c>
      <c r="M15971">
        <v>0.7</v>
      </c>
      <c r="N15971">
        <f t="shared" si="249"/>
        <v>0</v>
      </c>
    </row>
    <row r="15972" spans="1:14" x14ac:dyDescent="0.2">
      <c r="A15972" t="s">
        <v>15995</v>
      </c>
      <c r="B15972" t="s">
        <v>38301</v>
      </c>
      <c r="I15972" t="s">
        <v>5</v>
      </c>
      <c r="J15972">
        <v>0.7</v>
      </c>
      <c r="M15972">
        <v>0.7</v>
      </c>
      <c r="N15972">
        <f t="shared" si="249"/>
        <v>0</v>
      </c>
    </row>
    <row r="15973" spans="1:14" x14ac:dyDescent="0.2">
      <c r="A15973" t="s">
        <v>15996</v>
      </c>
      <c r="B15973" t="s">
        <v>38302</v>
      </c>
      <c r="I15973" t="s">
        <v>5</v>
      </c>
      <c r="J15973">
        <v>4.8899999999999997</v>
      </c>
      <c r="M15973">
        <v>4.8899999999999997</v>
      </c>
      <c r="N15973">
        <f t="shared" si="249"/>
        <v>0</v>
      </c>
    </row>
    <row r="15974" spans="1:14" x14ac:dyDescent="0.2">
      <c r="A15974" t="s">
        <v>15997</v>
      </c>
      <c r="B15974" t="s">
        <v>38302</v>
      </c>
      <c r="I15974" t="s">
        <v>5</v>
      </c>
      <c r="J15974">
        <v>4.8899999999999997</v>
      </c>
      <c r="M15974">
        <v>4.8899999999999997</v>
      </c>
      <c r="N15974">
        <f t="shared" si="249"/>
        <v>0</v>
      </c>
    </row>
    <row r="15975" spans="1:14" x14ac:dyDescent="0.2">
      <c r="A15975" t="s">
        <v>15998</v>
      </c>
      <c r="B15975" t="s">
        <v>38303</v>
      </c>
      <c r="I15975" t="s">
        <v>5</v>
      </c>
      <c r="J15975">
        <v>4.3</v>
      </c>
      <c r="M15975">
        <v>4.3</v>
      </c>
      <c r="N15975">
        <f t="shared" si="249"/>
        <v>0</v>
      </c>
    </row>
    <row r="15976" spans="1:14" x14ac:dyDescent="0.2">
      <c r="A15976" t="s">
        <v>15999</v>
      </c>
      <c r="B15976" t="s">
        <v>38303</v>
      </c>
      <c r="I15976" t="s">
        <v>5</v>
      </c>
      <c r="J15976">
        <v>4.3</v>
      </c>
      <c r="M15976">
        <v>4.3</v>
      </c>
      <c r="N15976">
        <f t="shared" si="249"/>
        <v>0</v>
      </c>
    </row>
    <row r="15977" spans="1:14" x14ac:dyDescent="0.2">
      <c r="A15977" t="s">
        <v>16000</v>
      </c>
      <c r="B15977" t="s">
        <v>38304</v>
      </c>
      <c r="I15977" t="s">
        <v>5</v>
      </c>
      <c r="J15977">
        <v>9.41</v>
      </c>
      <c r="M15977">
        <v>9.41</v>
      </c>
      <c r="N15977">
        <f t="shared" si="249"/>
        <v>0</v>
      </c>
    </row>
    <row r="15978" spans="1:14" x14ac:dyDescent="0.2">
      <c r="A15978" t="s">
        <v>16001</v>
      </c>
      <c r="B15978" t="s">
        <v>38304</v>
      </c>
      <c r="I15978" t="s">
        <v>5</v>
      </c>
      <c r="J15978">
        <v>9.41</v>
      </c>
      <c r="M15978">
        <v>9.41</v>
      </c>
      <c r="N15978">
        <f t="shared" si="249"/>
        <v>0</v>
      </c>
    </row>
    <row r="15979" spans="1:14" x14ac:dyDescent="0.2">
      <c r="A15979" t="s">
        <v>16002</v>
      </c>
      <c r="B15979" t="s">
        <v>38305</v>
      </c>
      <c r="I15979" t="s">
        <v>5</v>
      </c>
      <c r="J15979">
        <v>9.48</v>
      </c>
      <c r="M15979">
        <v>9.48</v>
      </c>
      <c r="N15979">
        <f t="shared" si="249"/>
        <v>0</v>
      </c>
    </row>
    <row r="15980" spans="1:14" x14ac:dyDescent="0.2">
      <c r="A15980" t="s">
        <v>16003</v>
      </c>
      <c r="B15980" t="s">
        <v>38305</v>
      </c>
      <c r="I15980" t="s">
        <v>5</v>
      </c>
      <c r="J15980">
        <v>9.48</v>
      </c>
      <c r="M15980">
        <v>9.48</v>
      </c>
      <c r="N15980">
        <f t="shared" si="249"/>
        <v>0</v>
      </c>
    </row>
    <row r="15981" spans="1:14" x14ac:dyDescent="0.2">
      <c r="A15981" t="s">
        <v>16004</v>
      </c>
      <c r="B15981" t="s">
        <v>38306</v>
      </c>
      <c r="I15981" t="s">
        <v>5</v>
      </c>
      <c r="J15981">
        <v>11.55</v>
      </c>
      <c r="M15981">
        <v>11.55</v>
      </c>
      <c r="N15981">
        <f t="shared" si="249"/>
        <v>0</v>
      </c>
    </row>
    <row r="15982" spans="1:14" x14ac:dyDescent="0.2">
      <c r="A15982" t="s">
        <v>16005</v>
      </c>
      <c r="B15982" t="s">
        <v>38306</v>
      </c>
      <c r="I15982" t="s">
        <v>5</v>
      </c>
      <c r="J15982">
        <v>11.55</v>
      </c>
      <c r="M15982">
        <v>11.55</v>
      </c>
      <c r="N15982">
        <f t="shared" si="249"/>
        <v>0</v>
      </c>
    </row>
    <row r="15983" spans="1:14" x14ac:dyDescent="0.2">
      <c r="A15983" t="s">
        <v>16006</v>
      </c>
      <c r="B15983" t="s">
        <v>38307</v>
      </c>
      <c r="I15983" t="s">
        <v>5</v>
      </c>
      <c r="J15983">
        <v>12.4</v>
      </c>
      <c r="M15983">
        <v>12.4</v>
      </c>
      <c r="N15983">
        <f t="shared" si="249"/>
        <v>0</v>
      </c>
    </row>
    <row r="15984" spans="1:14" x14ac:dyDescent="0.2">
      <c r="A15984" t="s">
        <v>16007</v>
      </c>
      <c r="B15984" t="s">
        <v>38307</v>
      </c>
      <c r="I15984" t="s">
        <v>5</v>
      </c>
      <c r="J15984">
        <v>12.4</v>
      </c>
      <c r="M15984">
        <v>12.4</v>
      </c>
      <c r="N15984">
        <f t="shared" si="249"/>
        <v>0</v>
      </c>
    </row>
    <row r="15985" spans="1:14" x14ac:dyDescent="0.2">
      <c r="A15985" t="s">
        <v>16008</v>
      </c>
      <c r="B15985" t="s">
        <v>38308</v>
      </c>
      <c r="I15985" t="s">
        <v>5</v>
      </c>
      <c r="J15985">
        <v>13.19</v>
      </c>
      <c r="M15985">
        <v>13.19</v>
      </c>
      <c r="N15985">
        <f t="shared" si="249"/>
        <v>0</v>
      </c>
    </row>
    <row r="15986" spans="1:14" x14ac:dyDescent="0.2">
      <c r="A15986" t="s">
        <v>16009</v>
      </c>
      <c r="B15986" t="s">
        <v>38308</v>
      </c>
      <c r="I15986" t="s">
        <v>5</v>
      </c>
      <c r="J15986">
        <v>13.19</v>
      </c>
      <c r="M15986">
        <v>13.19</v>
      </c>
      <c r="N15986">
        <f t="shared" si="249"/>
        <v>0</v>
      </c>
    </row>
    <row r="15987" spans="1:14" x14ac:dyDescent="0.2">
      <c r="A15987" t="s">
        <v>16010</v>
      </c>
      <c r="B15987" t="s">
        <v>38309</v>
      </c>
      <c r="I15987" t="s">
        <v>5</v>
      </c>
      <c r="J15987">
        <v>18.170000000000002</v>
      </c>
      <c r="M15987">
        <v>18.170000000000002</v>
      </c>
      <c r="N15987">
        <f t="shared" si="249"/>
        <v>0</v>
      </c>
    </row>
    <row r="15988" spans="1:14" x14ac:dyDescent="0.2">
      <c r="A15988" t="s">
        <v>16011</v>
      </c>
      <c r="B15988" t="s">
        <v>38309</v>
      </c>
      <c r="I15988" t="s">
        <v>5</v>
      </c>
      <c r="J15988">
        <v>18.170000000000002</v>
      </c>
      <c r="M15988">
        <v>18.170000000000002</v>
      </c>
      <c r="N15988">
        <f t="shared" si="249"/>
        <v>0</v>
      </c>
    </row>
    <row r="15989" spans="1:14" x14ac:dyDescent="0.2">
      <c r="A15989" t="s">
        <v>16012</v>
      </c>
      <c r="B15989" t="s">
        <v>38310</v>
      </c>
      <c r="I15989" t="s">
        <v>5</v>
      </c>
      <c r="J15989">
        <v>26.42</v>
      </c>
      <c r="M15989">
        <v>26.42</v>
      </c>
      <c r="N15989">
        <f t="shared" si="249"/>
        <v>0</v>
      </c>
    </row>
    <row r="15990" spans="1:14" x14ac:dyDescent="0.2">
      <c r="A15990" t="s">
        <v>16013</v>
      </c>
      <c r="B15990" t="s">
        <v>38310</v>
      </c>
      <c r="I15990" t="s">
        <v>5</v>
      </c>
      <c r="J15990">
        <v>26.42</v>
      </c>
      <c r="M15990">
        <v>26.42</v>
      </c>
      <c r="N15990">
        <f t="shared" si="249"/>
        <v>0</v>
      </c>
    </row>
    <row r="15991" spans="1:14" x14ac:dyDescent="0.2">
      <c r="A15991" t="s">
        <v>16014</v>
      </c>
      <c r="B15991" t="s">
        <v>38311</v>
      </c>
      <c r="I15991" t="s">
        <v>5</v>
      </c>
      <c r="J15991">
        <v>28.31</v>
      </c>
      <c r="M15991">
        <v>28.31</v>
      </c>
      <c r="N15991">
        <f t="shared" si="249"/>
        <v>0</v>
      </c>
    </row>
    <row r="15992" spans="1:14" x14ac:dyDescent="0.2">
      <c r="A15992" t="s">
        <v>16015</v>
      </c>
      <c r="B15992" t="s">
        <v>38311</v>
      </c>
      <c r="I15992" t="s">
        <v>5</v>
      </c>
      <c r="J15992">
        <v>28.31</v>
      </c>
      <c r="M15992">
        <v>28.31</v>
      </c>
      <c r="N15992">
        <f t="shared" si="249"/>
        <v>0</v>
      </c>
    </row>
    <row r="15993" spans="1:14" x14ac:dyDescent="0.2">
      <c r="A15993" t="s">
        <v>16016</v>
      </c>
      <c r="B15993" t="s">
        <v>22220</v>
      </c>
      <c r="I15993" t="s">
        <v>5</v>
      </c>
      <c r="J15993">
        <v>1.73</v>
      </c>
      <c r="M15993">
        <v>1.73</v>
      </c>
      <c r="N15993">
        <f t="shared" si="249"/>
        <v>0</v>
      </c>
    </row>
    <row r="15994" spans="1:14" x14ac:dyDescent="0.2">
      <c r="A15994" t="s">
        <v>16017</v>
      </c>
      <c r="B15994" t="s">
        <v>22220</v>
      </c>
      <c r="I15994" t="s">
        <v>5</v>
      </c>
      <c r="J15994">
        <v>1.73</v>
      </c>
      <c r="M15994">
        <v>1.73</v>
      </c>
      <c r="N15994">
        <f t="shared" si="249"/>
        <v>0</v>
      </c>
    </row>
    <row r="15995" spans="1:14" x14ac:dyDescent="0.2">
      <c r="A15995" t="s">
        <v>16018</v>
      </c>
      <c r="B15995" t="s">
        <v>22221</v>
      </c>
      <c r="I15995" t="s">
        <v>5</v>
      </c>
      <c r="J15995">
        <v>2.67</v>
      </c>
      <c r="M15995">
        <v>2.67</v>
      </c>
      <c r="N15995">
        <f t="shared" si="249"/>
        <v>0</v>
      </c>
    </row>
    <row r="15996" spans="1:14" x14ac:dyDescent="0.2">
      <c r="A15996" t="s">
        <v>16019</v>
      </c>
      <c r="B15996" t="s">
        <v>22221</v>
      </c>
      <c r="I15996" t="s">
        <v>5</v>
      </c>
      <c r="J15996">
        <v>2.67</v>
      </c>
      <c r="M15996">
        <v>2.67</v>
      </c>
      <c r="N15996">
        <f t="shared" si="249"/>
        <v>0</v>
      </c>
    </row>
    <row r="15997" spans="1:14" x14ac:dyDescent="0.2">
      <c r="A15997" t="s">
        <v>16020</v>
      </c>
      <c r="B15997" t="s">
        <v>22222</v>
      </c>
      <c r="I15997" t="s">
        <v>5</v>
      </c>
      <c r="J15997">
        <v>5.47</v>
      </c>
      <c r="M15997">
        <v>5.47</v>
      </c>
      <c r="N15997">
        <f t="shared" si="249"/>
        <v>0</v>
      </c>
    </row>
    <row r="15998" spans="1:14" x14ac:dyDescent="0.2">
      <c r="A15998" t="s">
        <v>16021</v>
      </c>
      <c r="B15998" t="s">
        <v>22222</v>
      </c>
      <c r="I15998" t="s">
        <v>5</v>
      </c>
      <c r="J15998">
        <v>5.47</v>
      </c>
      <c r="M15998">
        <v>5.47</v>
      </c>
      <c r="N15998">
        <f t="shared" si="249"/>
        <v>0</v>
      </c>
    </row>
    <row r="15999" spans="1:14" x14ac:dyDescent="0.2">
      <c r="A15999" t="s">
        <v>16022</v>
      </c>
      <c r="B15999" t="s">
        <v>22223</v>
      </c>
      <c r="I15999" t="s">
        <v>5</v>
      </c>
      <c r="J15999">
        <v>14.54</v>
      </c>
      <c r="M15999">
        <v>14.54</v>
      </c>
      <c r="N15999">
        <f t="shared" si="249"/>
        <v>0</v>
      </c>
    </row>
    <row r="16000" spans="1:14" x14ac:dyDescent="0.2">
      <c r="A16000" t="s">
        <v>16023</v>
      </c>
      <c r="B16000" t="s">
        <v>22223</v>
      </c>
      <c r="I16000" t="s">
        <v>5</v>
      </c>
      <c r="J16000">
        <v>14.54</v>
      </c>
      <c r="M16000">
        <v>14.54</v>
      </c>
      <c r="N16000">
        <f t="shared" si="249"/>
        <v>0</v>
      </c>
    </row>
    <row r="16001" spans="1:14" x14ac:dyDescent="0.2">
      <c r="A16001" t="s">
        <v>16024</v>
      </c>
      <c r="B16001" t="s">
        <v>22224</v>
      </c>
      <c r="I16001" t="s">
        <v>5</v>
      </c>
      <c r="J16001">
        <v>14.79</v>
      </c>
      <c r="M16001">
        <v>14.79</v>
      </c>
      <c r="N16001">
        <f t="shared" si="249"/>
        <v>0</v>
      </c>
    </row>
    <row r="16002" spans="1:14" x14ac:dyDescent="0.2">
      <c r="A16002" t="s">
        <v>16025</v>
      </c>
      <c r="B16002" t="s">
        <v>22224</v>
      </c>
      <c r="I16002" t="s">
        <v>5</v>
      </c>
      <c r="J16002">
        <v>14.79</v>
      </c>
      <c r="M16002">
        <v>14.79</v>
      </c>
      <c r="N16002">
        <f t="shared" si="249"/>
        <v>0</v>
      </c>
    </row>
    <row r="16003" spans="1:14" x14ac:dyDescent="0.2">
      <c r="A16003" t="s">
        <v>16026</v>
      </c>
      <c r="B16003" t="s">
        <v>22225</v>
      </c>
      <c r="I16003" t="s">
        <v>5</v>
      </c>
      <c r="J16003">
        <v>37.42</v>
      </c>
      <c r="M16003">
        <v>37.42</v>
      </c>
      <c r="N16003">
        <f t="shared" si="249"/>
        <v>0</v>
      </c>
    </row>
    <row r="16004" spans="1:14" x14ac:dyDescent="0.2">
      <c r="A16004" t="s">
        <v>16027</v>
      </c>
      <c r="B16004" t="s">
        <v>22225</v>
      </c>
      <c r="I16004" t="s">
        <v>5</v>
      </c>
      <c r="J16004">
        <v>37.42</v>
      </c>
      <c r="M16004">
        <v>37.42</v>
      </c>
      <c r="N16004">
        <f t="shared" ref="N16004:N16067" si="250">J16004-M16004</f>
        <v>0</v>
      </c>
    </row>
    <row r="16005" spans="1:14" x14ac:dyDescent="0.2">
      <c r="A16005" t="s">
        <v>16028</v>
      </c>
      <c r="B16005" t="s">
        <v>22226</v>
      </c>
      <c r="I16005" t="s">
        <v>5</v>
      </c>
      <c r="J16005">
        <v>48.88</v>
      </c>
      <c r="M16005">
        <v>48.88</v>
      </c>
      <c r="N16005">
        <f t="shared" si="250"/>
        <v>0</v>
      </c>
    </row>
    <row r="16006" spans="1:14" x14ac:dyDescent="0.2">
      <c r="A16006" t="s">
        <v>16029</v>
      </c>
      <c r="B16006" t="s">
        <v>22226</v>
      </c>
      <c r="I16006" t="s">
        <v>5</v>
      </c>
      <c r="J16006">
        <v>48.88</v>
      </c>
      <c r="M16006">
        <v>48.88</v>
      </c>
      <c r="N16006">
        <f t="shared" si="250"/>
        <v>0</v>
      </c>
    </row>
    <row r="16007" spans="1:14" x14ac:dyDescent="0.2">
      <c r="A16007" t="s">
        <v>16030</v>
      </c>
      <c r="B16007" t="s">
        <v>22227</v>
      </c>
      <c r="I16007" t="s">
        <v>5</v>
      </c>
      <c r="J16007">
        <v>5.81</v>
      </c>
      <c r="M16007">
        <v>5.81</v>
      </c>
      <c r="N16007">
        <f t="shared" si="250"/>
        <v>0</v>
      </c>
    </row>
    <row r="16008" spans="1:14" x14ac:dyDescent="0.2">
      <c r="A16008" t="s">
        <v>16031</v>
      </c>
      <c r="B16008" t="s">
        <v>22227</v>
      </c>
      <c r="I16008" t="s">
        <v>5</v>
      </c>
      <c r="J16008">
        <v>5.81</v>
      </c>
      <c r="M16008">
        <v>5.81</v>
      </c>
      <c r="N16008">
        <f t="shared" si="250"/>
        <v>0</v>
      </c>
    </row>
    <row r="16009" spans="1:14" x14ac:dyDescent="0.2">
      <c r="A16009" t="s">
        <v>16032</v>
      </c>
      <c r="B16009" t="s">
        <v>22228</v>
      </c>
      <c r="I16009" t="s">
        <v>5</v>
      </c>
      <c r="J16009">
        <v>6.08</v>
      </c>
      <c r="M16009">
        <v>6.08</v>
      </c>
      <c r="N16009">
        <f t="shared" si="250"/>
        <v>0</v>
      </c>
    </row>
    <row r="16010" spans="1:14" x14ac:dyDescent="0.2">
      <c r="A16010" t="s">
        <v>16033</v>
      </c>
      <c r="B16010" t="s">
        <v>22228</v>
      </c>
      <c r="I16010" t="s">
        <v>5</v>
      </c>
      <c r="J16010">
        <v>6.08</v>
      </c>
      <c r="M16010">
        <v>6.08</v>
      </c>
      <c r="N16010">
        <f t="shared" si="250"/>
        <v>0</v>
      </c>
    </row>
    <row r="16011" spans="1:14" x14ac:dyDescent="0.2">
      <c r="A16011" t="s">
        <v>16034</v>
      </c>
      <c r="B16011" t="s">
        <v>22229</v>
      </c>
      <c r="I16011" t="s">
        <v>5</v>
      </c>
      <c r="J16011">
        <v>9.4</v>
      </c>
      <c r="M16011">
        <v>9.4</v>
      </c>
      <c r="N16011">
        <f t="shared" si="250"/>
        <v>0</v>
      </c>
    </row>
    <row r="16012" spans="1:14" x14ac:dyDescent="0.2">
      <c r="A16012" t="s">
        <v>16035</v>
      </c>
      <c r="B16012" t="s">
        <v>22229</v>
      </c>
      <c r="I16012" t="s">
        <v>5</v>
      </c>
      <c r="J16012">
        <v>9.4</v>
      </c>
      <c r="M16012">
        <v>9.4</v>
      </c>
      <c r="N16012">
        <f t="shared" si="250"/>
        <v>0</v>
      </c>
    </row>
    <row r="16013" spans="1:14" x14ac:dyDescent="0.2">
      <c r="A16013" t="s">
        <v>16036</v>
      </c>
      <c r="B16013" t="s">
        <v>22230</v>
      </c>
      <c r="I16013" t="s">
        <v>5</v>
      </c>
      <c r="J16013">
        <v>19.989999999999998</v>
      </c>
      <c r="M16013">
        <v>19.989999999999998</v>
      </c>
      <c r="N16013">
        <f t="shared" si="250"/>
        <v>0</v>
      </c>
    </row>
    <row r="16014" spans="1:14" x14ac:dyDescent="0.2">
      <c r="A16014" t="s">
        <v>16037</v>
      </c>
      <c r="B16014" t="s">
        <v>22230</v>
      </c>
      <c r="I16014" t="s">
        <v>5</v>
      </c>
      <c r="J16014">
        <v>19.989999999999998</v>
      </c>
      <c r="M16014">
        <v>19.989999999999998</v>
      </c>
      <c r="N16014">
        <f t="shared" si="250"/>
        <v>0</v>
      </c>
    </row>
    <row r="16015" spans="1:14" x14ac:dyDescent="0.2">
      <c r="A16015" t="s">
        <v>16038</v>
      </c>
      <c r="B16015" t="s">
        <v>22231</v>
      </c>
      <c r="I16015" t="s">
        <v>5</v>
      </c>
      <c r="J16015">
        <v>28.27</v>
      </c>
      <c r="M16015">
        <v>28.27</v>
      </c>
      <c r="N16015">
        <f t="shared" si="250"/>
        <v>0</v>
      </c>
    </row>
    <row r="16016" spans="1:14" x14ac:dyDescent="0.2">
      <c r="A16016" t="s">
        <v>16039</v>
      </c>
      <c r="B16016" t="s">
        <v>22231</v>
      </c>
      <c r="I16016" t="s">
        <v>5</v>
      </c>
      <c r="J16016">
        <v>28.27</v>
      </c>
      <c r="M16016">
        <v>28.27</v>
      </c>
      <c r="N16016">
        <f t="shared" si="250"/>
        <v>0</v>
      </c>
    </row>
    <row r="16017" spans="1:14" x14ac:dyDescent="0.2">
      <c r="A16017" t="s">
        <v>16040</v>
      </c>
      <c r="B16017" t="s">
        <v>22232</v>
      </c>
      <c r="I16017" t="s">
        <v>5</v>
      </c>
      <c r="J16017">
        <v>45.88</v>
      </c>
      <c r="M16017">
        <v>45.88</v>
      </c>
      <c r="N16017">
        <f t="shared" si="250"/>
        <v>0</v>
      </c>
    </row>
    <row r="16018" spans="1:14" x14ac:dyDescent="0.2">
      <c r="A16018" t="s">
        <v>16041</v>
      </c>
      <c r="B16018" t="s">
        <v>22232</v>
      </c>
      <c r="I16018" t="s">
        <v>5</v>
      </c>
      <c r="J16018">
        <v>45.88</v>
      </c>
      <c r="M16018">
        <v>45.88</v>
      </c>
      <c r="N16018">
        <f t="shared" si="250"/>
        <v>0</v>
      </c>
    </row>
    <row r="16019" spans="1:14" x14ac:dyDescent="0.2">
      <c r="A16019" t="s">
        <v>16042</v>
      </c>
      <c r="B16019" t="s">
        <v>38312</v>
      </c>
      <c r="I16019" t="s">
        <v>5</v>
      </c>
      <c r="J16019">
        <v>8.33</v>
      </c>
      <c r="M16019">
        <v>8.33</v>
      </c>
      <c r="N16019">
        <f t="shared" si="250"/>
        <v>0</v>
      </c>
    </row>
    <row r="16020" spans="1:14" x14ac:dyDescent="0.2">
      <c r="A16020" t="s">
        <v>16043</v>
      </c>
      <c r="B16020" t="s">
        <v>38312</v>
      </c>
      <c r="I16020" t="s">
        <v>5</v>
      </c>
      <c r="J16020">
        <v>8.33</v>
      </c>
      <c r="M16020">
        <v>8.33</v>
      </c>
      <c r="N16020">
        <f t="shared" si="250"/>
        <v>0</v>
      </c>
    </row>
    <row r="16021" spans="1:14" x14ac:dyDescent="0.2">
      <c r="A16021" t="s">
        <v>16044</v>
      </c>
      <c r="B16021" t="s">
        <v>38313</v>
      </c>
      <c r="I16021" t="s">
        <v>5</v>
      </c>
      <c r="J16021">
        <v>9.17</v>
      </c>
      <c r="M16021">
        <v>9.17</v>
      </c>
      <c r="N16021">
        <f t="shared" si="250"/>
        <v>0</v>
      </c>
    </row>
    <row r="16022" spans="1:14" x14ac:dyDescent="0.2">
      <c r="A16022" t="s">
        <v>16045</v>
      </c>
      <c r="B16022" t="s">
        <v>38313</v>
      </c>
      <c r="I16022" t="s">
        <v>5</v>
      </c>
      <c r="J16022">
        <v>9.17</v>
      </c>
      <c r="M16022">
        <v>9.17</v>
      </c>
      <c r="N16022">
        <f t="shared" si="250"/>
        <v>0</v>
      </c>
    </row>
    <row r="16023" spans="1:14" x14ac:dyDescent="0.2">
      <c r="A16023" t="s">
        <v>16046</v>
      </c>
      <c r="B16023" t="s">
        <v>38314</v>
      </c>
      <c r="I16023" t="s">
        <v>5</v>
      </c>
      <c r="J16023">
        <v>7.82</v>
      </c>
      <c r="M16023">
        <v>7.82</v>
      </c>
      <c r="N16023">
        <f t="shared" si="250"/>
        <v>0</v>
      </c>
    </row>
    <row r="16024" spans="1:14" x14ac:dyDescent="0.2">
      <c r="A16024" t="s">
        <v>16047</v>
      </c>
      <c r="B16024" t="s">
        <v>38314</v>
      </c>
      <c r="I16024" t="s">
        <v>5</v>
      </c>
      <c r="J16024">
        <v>7.82</v>
      </c>
      <c r="M16024">
        <v>7.82</v>
      </c>
      <c r="N16024">
        <f t="shared" si="250"/>
        <v>0</v>
      </c>
    </row>
    <row r="16025" spans="1:14" x14ac:dyDescent="0.2">
      <c r="A16025" t="s">
        <v>16048</v>
      </c>
      <c r="B16025" t="s">
        <v>38315</v>
      </c>
      <c r="I16025" t="s">
        <v>5</v>
      </c>
      <c r="J16025">
        <v>10.81</v>
      </c>
      <c r="M16025">
        <v>10.81</v>
      </c>
      <c r="N16025">
        <f t="shared" si="250"/>
        <v>0</v>
      </c>
    </row>
    <row r="16026" spans="1:14" x14ac:dyDescent="0.2">
      <c r="A16026" t="s">
        <v>16049</v>
      </c>
      <c r="B16026" t="s">
        <v>38315</v>
      </c>
      <c r="I16026" t="s">
        <v>5</v>
      </c>
      <c r="J16026">
        <v>10.81</v>
      </c>
      <c r="M16026">
        <v>10.81</v>
      </c>
      <c r="N16026">
        <f t="shared" si="250"/>
        <v>0</v>
      </c>
    </row>
    <row r="16027" spans="1:14" x14ac:dyDescent="0.2">
      <c r="A16027" t="s">
        <v>16050</v>
      </c>
      <c r="B16027" t="s">
        <v>38316</v>
      </c>
      <c r="I16027" t="s">
        <v>5</v>
      </c>
      <c r="J16027">
        <v>12.61</v>
      </c>
      <c r="M16027">
        <v>12.61</v>
      </c>
      <c r="N16027">
        <f t="shared" si="250"/>
        <v>0</v>
      </c>
    </row>
    <row r="16028" spans="1:14" x14ac:dyDescent="0.2">
      <c r="A16028" t="s">
        <v>16051</v>
      </c>
      <c r="B16028" t="s">
        <v>38316</v>
      </c>
      <c r="I16028" t="s">
        <v>5</v>
      </c>
      <c r="J16028">
        <v>12.61</v>
      </c>
      <c r="M16028">
        <v>12.61</v>
      </c>
      <c r="N16028">
        <f t="shared" si="250"/>
        <v>0</v>
      </c>
    </row>
    <row r="16029" spans="1:14" x14ac:dyDescent="0.2">
      <c r="A16029" t="s">
        <v>16052</v>
      </c>
      <c r="B16029" t="s">
        <v>38317</v>
      </c>
      <c r="I16029" t="s">
        <v>5</v>
      </c>
      <c r="J16029">
        <v>22.63</v>
      </c>
      <c r="M16029">
        <v>22.63</v>
      </c>
      <c r="N16029">
        <f t="shared" si="250"/>
        <v>0</v>
      </c>
    </row>
    <row r="16030" spans="1:14" x14ac:dyDescent="0.2">
      <c r="A16030" t="s">
        <v>16053</v>
      </c>
      <c r="B16030" t="s">
        <v>38317</v>
      </c>
      <c r="I16030" t="s">
        <v>5</v>
      </c>
      <c r="J16030">
        <v>22.63</v>
      </c>
      <c r="M16030">
        <v>22.63</v>
      </c>
      <c r="N16030">
        <f t="shared" si="250"/>
        <v>0</v>
      </c>
    </row>
    <row r="16031" spans="1:14" x14ac:dyDescent="0.2">
      <c r="A16031" t="s">
        <v>16054</v>
      </c>
      <c r="B16031" t="s">
        <v>38318</v>
      </c>
      <c r="I16031" t="s">
        <v>5</v>
      </c>
      <c r="J16031">
        <v>172.08</v>
      </c>
      <c r="M16031">
        <v>172.08</v>
      </c>
      <c r="N16031">
        <f t="shared" si="250"/>
        <v>0</v>
      </c>
    </row>
    <row r="16032" spans="1:14" x14ac:dyDescent="0.2">
      <c r="A16032" t="s">
        <v>16055</v>
      </c>
      <c r="B16032" t="s">
        <v>38318</v>
      </c>
      <c r="I16032" t="s">
        <v>5</v>
      </c>
      <c r="J16032">
        <v>172.08</v>
      </c>
      <c r="M16032">
        <v>172.08</v>
      </c>
      <c r="N16032">
        <f t="shared" si="250"/>
        <v>0</v>
      </c>
    </row>
    <row r="16033" spans="1:14" x14ac:dyDescent="0.2">
      <c r="A16033" t="s">
        <v>16056</v>
      </c>
      <c r="B16033" t="s">
        <v>38319</v>
      </c>
      <c r="I16033" t="s">
        <v>5</v>
      </c>
      <c r="J16033">
        <v>194.58</v>
      </c>
      <c r="M16033">
        <v>194.58</v>
      </c>
      <c r="N16033">
        <f t="shared" si="250"/>
        <v>0</v>
      </c>
    </row>
    <row r="16034" spans="1:14" x14ac:dyDescent="0.2">
      <c r="A16034" t="s">
        <v>16057</v>
      </c>
      <c r="B16034" t="s">
        <v>38319</v>
      </c>
      <c r="I16034" t="s">
        <v>5</v>
      </c>
      <c r="J16034">
        <v>194.58</v>
      </c>
      <c r="M16034">
        <v>194.58</v>
      </c>
      <c r="N16034">
        <f t="shared" si="250"/>
        <v>0</v>
      </c>
    </row>
    <row r="16035" spans="1:14" x14ac:dyDescent="0.2">
      <c r="A16035" t="s">
        <v>16058</v>
      </c>
      <c r="B16035" t="s">
        <v>38320</v>
      </c>
      <c r="I16035" t="s">
        <v>5</v>
      </c>
      <c r="J16035">
        <v>388.91</v>
      </c>
      <c r="M16035">
        <v>388.91</v>
      </c>
      <c r="N16035">
        <f t="shared" si="250"/>
        <v>0</v>
      </c>
    </row>
    <row r="16036" spans="1:14" x14ac:dyDescent="0.2">
      <c r="A16036" t="s">
        <v>16059</v>
      </c>
      <c r="B16036" t="s">
        <v>38320</v>
      </c>
      <c r="I16036" t="s">
        <v>5</v>
      </c>
      <c r="J16036">
        <v>388.91</v>
      </c>
      <c r="M16036">
        <v>388.91</v>
      </c>
      <c r="N16036">
        <f t="shared" si="250"/>
        <v>0</v>
      </c>
    </row>
    <row r="16037" spans="1:14" x14ac:dyDescent="0.2">
      <c r="A16037" t="s">
        <v>16060</v>
      </c>
      <c r="B16037" t="s">
        <v>22233</v>
      </c>
      <c r="I16037" t="s">
        <v>5</v>
      </c>
      <c r="J16037">
        <v>6.59</v>
      </c>
      <c r="M16037">
        <v>6.59</v>
      </c>
      <c r="N16037">
        <f t="shared" si="250"/>
        <v>0</v>
      </c>
    </row>
    <row r="16038" spans="1:14" x14ac:dyDescent="0.2">
      <c r="A16038" t="s">
        <v>16061</v>
      </c>
      <c r="B16038" t="s">
        <v>22233</v>
      </c>
      <c r="I16038" t="s">
        <v>5</v>
      </c>
      <c r="J16038">
        <v>6.59</v>
      </c>
      <c r="M16038">
        <v>6.59</v>
      </c>
      <c r="N16038">
        <f t="shared" si="250"/>
        <v>0</v>
      </c>
    </row>
    <row r="16039" spans="1:14" x14ac:dyDescent="0.2">
      <c r="A16039" t="s">
        <v>16062</v>
      </c>
      <c r="B16039" t="s">
        <v>22234</v>
      </c>
      <c r="I16039" t="s">
        <v>5</v>
      </c>
      <c r="J16039">
        <v>7.09</v>
      </c>
      <c r="M16039">
        <v>7.09</v>
      </c>
      <c r="N16039">
        <f t="shared" si="250"/>
        <v>0</v>
      </c>
    </row>
    <row r="16040" spans="1:14" x14ac:dyDescent="0.2">
      <c r="A16040" t="s">
        <v>16063</v>
      </c>
      <c r="B16040" t="s">
        <v>22234</v>
      </c>
      <c r="I16040" t="s">
        <v>5</v>
      </c>
      <c r="J16040">
        <v>7.09</v>
      </c>
      <c r="M16040">
        <v>7.09</v>
      </c>
      <c r="N16040">
        <f t="shared" si="250"/>
        <v>0</v>
      </c>
    </row>
    <row r="16041" spans="1:14" x14ac:dyDescent="0.2">
      <c r="A16041" t="s">
        <v>16064</v>
      </c>
      <c r="B16041" t="s">
        <v>22235</v>
      </c>
      <c r="I16041" t="s">
        <v>5</v>
      </c>
      <c r="J16041">
        <v>12.2</v>
      </c>
      <c r="M16041">
        <v>12.2</v>
      </c>
      <c r="N16041">
        <f t="shared" si="250"/>
        <v>0</v>
      </c>
    </row>
    <row r="16042" spans="1:14" x14ac:dyDescent="0.2">
      <c r="A16042" t="s">
        <v>16065</v>
      </c>
      <c r="B16042" t="s">
        <v>22235</v>
      </c>
      <c r="I16042" t="s">
        <v>5</v>
      </c>
      <c r="J16042">
        <v>12.2</v>
      </c>
      <c r="M16042">
        <v>12.2</v>
      </c>
      <c r="N16042">
        <f t="shared" si="250"/>
        <v>0</v>
      </c>
    </row>
    <row r="16043" spans="1:14" x14ac:dyDescent="0.2">
      <c r="A16043" t="s">
        <v>16066</v>
      </c>
      <c r="B16043" t="s">
        <v>22236</v>
      </c>
      <c r="I16043" t="s">
        <v>5</v>
      </c>
      <c r="J16043">
        <v>17.5</v>
      </c>
      <c r="M16043">
        <v>17.5</v>
      </c>
      <c r="N16043">
        <f t="shared" si="250"/>
        <v>0</v>
      </c>
    </row>
    <row r="16044" spans="1:14" x14ac:dyDescent="0.2">
      <c r="A16044" t="s">
        <v>16067</v>
      </c>
      <c r="B16044" t="s">
        <v>22236</v>
      </c>
      <c r="I16044" t="s">
        <v>5</v>
      </c>
      <c r="J16044">
        <v>17.5</v>
      </c>
      <c r="M16044">
        <v>17.5</v>
      </c>
      <c r="N16044">
        <f t="shared" si="250"/>
        <v>0</v>
      </c>
    </row>
    <row r="16045" spans="1:14" x14ac:dyDescent="0.2">
      <c r="A16045" t="s">
        <v>16068</v>
      </c>
      <c r="B16045" t="s">
        <v>22237</v>
      </c>
      <c r="I16045" t="s">
        <v>5</v>
      </c>
      <c r="J16045">
        <v>21.73</v>
      </c>
      <c r="M16045">
        <v>21.73</v>
      </c>
      <c r="N16045">
        <f t="shared" si="250"/>
        <v>0</v>
      </c>
    </row>
    <row r="16046" spans="1:14" x14ac:dyDescent="0.2">
      <c r="A16046" t="s">
        <v>16069</v>
      </c>
      <c r="B16046" t="s">
        <v>22237</v>
      </c>
      <c r="I16046" t="s">
        <v>5</v>
      </c>
      <c r="J16046">
        <v>21.73</v>
      </c>
      <c r="M16046">
        <v>21.73</v>
      </c>
      <c r="N16046">
        <f t="shared" si="250"/>
        <v>0</v>
      </c>
    </row>
    <row r="16047" spans="1:14" x14ac:dyDescent="0.2">
      <c r="A16047" t="s">
        <v>16070</v>
      </c>
      <c r="B16047" t="s">
        <v>22238</v>
      </c>
      <c r="I16047" t="s">
        <v>5</v>
      </c>
      <c r="J16047">
        <v>43.8</v>
      </c>
      <c r="M16047">
        <v>43.8</v>
      </c>
      <c r="N16047">
        <f t="shared" si="250"/>
        <v>0</v>
      </c>
    </row>
    <row r="16048" spans="1:14" x14ac:dyDescent="0.2">
      <c r="A16048" t="s">
        <v>16071</v>
      </c>
      <c r="B16048" t="s">
        <v>22238</v>
      </c>
      <c r="I16048" t="s">
        <v>5</v>
      </c>
      <c r="J16048">
        <v>43.8</v>
      </c>
      <c r="M16048">
        <v>43.8</v>
      </c>
      <c r="N16048">
        <f t="shared" si="250"/>
        <v>0</v>
      </c>
    </row>
    <row r="16049" spans="1:14" x14ac:dyDescent="0.2">
      <c r="A16049" t="s">
        <v>16072</v>
      </c>
      <c r="B16049" t="s">
        <v>22239</v>
      </c>
      <c r="I16049" t="s">
        <v>5</v>
      </c>
      <c r="J16049">
        <v>2.4300000000000002</v>
      </c>
      <c r="M16049">
        <v>2.4300000000000002</v>
      </c>
      <c r="N16049">
        <f t="shared" si="250"/>
        <v>0</v>
      </c>
    </row>
    <row r="16050" spans="1:14" x14ac:dyDescent="0.2">
      <c r="A16050" t="s">
        <v>16073</v>
      </c>
      <c r="B16050" t="s">
        <v>22239</v>
      </c>
      <c r="I16050" t="s">
        <v>5</v>
      </c>
      <c r="J16050">
        <v>2.4300000000000002</v>
      </c>
      <c r="M16050">
        <v>2.4300000000000002</v>
      </c>
      <c r="N16050">
        <f t="shared" si="250"/>
        <v>0</v>
      </c>
    </row>
    <row r="16051" spans="1:14" x14ac:dyDescent="0.2">
      <c r="A16051" t="s">
        <v>16074</v>
      </c>
      <c r="B16051" t="s">
        <v>22240</v>
      </c>
      <c r="I16051" t="s">
        <v>5</v>
      </c>
      <c r="J16051">
        <v>3.18</v>
      </c>
      <c r="M16051">
        <v>3.18</v>
      </c>
      <c r="N16051">
        <f t="shared" si="250"/>
        <v>0</v>
      </c>
    </row>
    <row r="16052" spans="1:14" x14ac:dyDescent="0.2">
      <c r="A16052" t="s">
        <v>16075</v>
      </c>
      <c r="B16052" t="s">
        <v>22240</v>
      </c>
      <c r="I16052" t="s">
        <v>5</v>
      </c>
      <c r="J16052">
        <v>3.18</v>
      </c>
      <c r="M16052">
        <v>3.18</v>
      </c>
      <c r="N16052">
        <f t="shared" si="250"/>
        <v>0</v>
      </c>
    </row>
    <row r="16053" spans="1:14" x14ac:dyDescent="0.2">
      <c r="A16053" t="s">
        <v>16076</v>
      </c>
      <c r="B16053" t="s">
        <v>22241</v>
      </c>
      <c r="I16053" t="s">
        <v>5</v>
      </c>
      <c r="J16053">
        <v>5.93</v>
      </c>
      <c r="M16053">
        <v>5.93</v>
      </c>
      <c r="N16053">
        <f t="shared" si="250"/>
        <v>0</v>
      </c>
    </row>
    <row r="16054" spans="1:14" x14ac:dyDescent="0.2">
      <c r="A16054" t="s">
        <v>16077</v>
      </c>
      <c r="B16054" t="s">
        <v>22241</v>
      </c>
      <c r="I16054" t="s">
        <v>5</v>
      </c>
      <c r="J16054">
        <v>5.93</v>
      </c>
      <c r="M16054">
        <v>5.93</v>
      </c>
      <c r="N16054">
        <f t="shared" si="250"/>
        <v>0</v>
      </c>
    </row>
    <row r="16055" spans="1:14" x14ac:dyDescent="0.2">
      <c r="A16055" t="s">
        <v>16078</v>
      </c>
      <c r="B16055" t="s">
        <v>22242</v>
      </c>
      <c r="I16055" t="s">
        <v>5</v>
      </c>
      <c r="J16055">
        <v>18.25</v>
      </c>
      <c r="M16055">
        <v>18.25</v>
      </c>
      <c r="N16055">
        <f t="shared" si="250"/>
        <v>0</v>
      </c>
    </row>
    <row r="16056" spans="1:14" x14ac:dyDescent="0.2">
      <c r="A16056" t="s">
        <v>16079</v>
      </c>
      <c r="B16056" t="s">
        <v>22242</v>
      </c>
      <c r="I16056" t="s">
        <v>5</v>
      </c>
      <c r="J16056">
        <v>18.25</v>
      </c>
      <c r="M16056">
        <v>18.25</v>
      </c>
      <c r="N16056">
        <f t="shared" si="250"/>
        <v>0</v>
      </c>
    </row>
    <row r="16057" spans="1:14" x14ac:dyDescent="0.2">
      <c r="A16057" t="s">
        <v>16080</v>
      </c>
      <c r="B16057" t="s">
        <v>22243</v>
      </c>
      <c r="I16057" t="s">
        <v>5</v>
      </c>
      <c r="J16057">
        <v>14.6</v>
      </c>
      <c r="M16057">
        <v>14.6</v>
      </c>
      <c r="N16057">
        <f t="shared" si="250"/>
        <v>0</v>
      </c>
    </row>
    <row r="16058" spans="1:14" x14ac:dyDescent="0.2">
      <c r="A16058" t="s">
        <v>16081</v>
      </c>
      <c r="B16058" t="s">
        <v>22243</v>
      </c>
      <c r="I16058" t="s">
        <v>5</v>
      </c>
      <c r="J16058">
        <v>14.6</v>
      </c>
      <c r="M16058">
        <v>14.6</v>
      </c>
      <c r="N16058">
        <f t="shared" si="250"/>
        <v>0</v>
      </c>
    </row>
    <row r="16059" spans="1:14" x14ac:dyDescent="0.2">
      <c r="A16059" t="s">
        <v>16082</v>
      </c>
      <c r="B16059" t="s">
        <v>22244</v>
      </c>
      <c r="I16059" t="s">
        <v>5</v>
      </c>
      <c r="J16059">
        <v>32.19</v>
      </c>
      <c r="M16059">
        <v>32.19</v>
      </c>
      <c r="N16059">
        <f t="shared" si="250"/>
        <v>0</v>
      </c>
    </row>
    <row r="16060" spans="1:14" x14ac:dyDescent="0.2">
      <c r="A16060" t="s">
        <v>16083</v>
      </c>
      <c r="B16060" t="s">
        <v>22244</v>
      </c>
      <c r="I16060" t="s">
        <v>5</v>
      </c>
      <c r="J16060">
        <v>32.19</v>
      </c>
      <c r="M16060">
        <v>32.19</v>
      </c>
      <c r="N16060">
        <f t="shared" si="250"/>
        <v>0</v>
      </c>
    </row>
    <row r="16061" spans="1:14" x14ac:dyDescent="0.2">
      <c r="A16061" t="s">
        <v>16084</v>
      </c>
      <c r="B16061" t="s">
        <v>38321</v>
      </c>
      <c r="I16061" t="s">
        <v>5</v>
      </c>
      <c r="J16061">
        <v>4.0199999999999996</v>
      </c>
      <c r="M16061">
        <v>4.0199999999999996</v>
      </c>
      <c r="N16061">
        <f t="shared" si="250"/>
        <v>0</v>
      </c>
    </row>
    <row r="16062" spans="1:14" x14ac:dyDescent="0.2">
      <c r="A16062" t="s">
        <v>16085</v>
      </c>
      <c r="B16062" t="s">
        <v>38321</v>
      </c>
      <c r="I16062" t="s">
        <v>5</v>
      </c>
      <c r="J16062">
        <v>4.0199999999999996</v>
      </c>
      <c r="M16062">
        <v>4.0199999999999996</v>
      </c>
      <c r="N16062">
        <f t="shared" si="250"/>
        <v>0</v>
      </c>
    </row>
    <row r="16063" spans="1:14" x14ac:dyDescent="0.2">
      <c r="A16063" t="s">
        <v>16086</v>
      </c>
      <c r="B16063" t="s">
        <v>38322</v>
      </c>
      <c r="I16063" t="s">
        <v>5</v>
      </c>
      <c r="J16063">
        <v>6.9</v>
      </c>
      <c r="M16063">
        <v>6.9</v>
      </c>
      <c r="N16063">
        <f t="shared" si="250"/>
        <v>0</v>
      </c>
    </row>
    <row r="16064" spans="1:14" x14ac:dyDescent="0.2">
      <c r="A16064" t="s">
        <v>16087</v>
      </c>
      <c r="B16064" t="s">
        <v>38322</v>
      </c>
      <c r="I16064" t="s">
        <v>5</v>
      </c>
      <c r="J16064">
        <v>6.9</v>
      </c>
      <c r="M16064">
        <v>6.9</v>
      </c>
      <c r="N16064">
        <f t="shared" si="250"/>
        <v>0</v>
      </c>
    </row>
    <row r="16065" spans="1:14" x14ac:dyDescent="0.2">
      <c r="A16065" t="s">
        <v>16088</v>
      </c>
      <c r="B16065" t="s">
        <v>22245</v>
      </c>
      <c r="I16065" t="s">
        <v>5</v>
      </c>
      <c r="J16065">
        <v>1.1299999999999999</v>
      </c>
      <c r="M16065">
        <v>1.1299999999999999</v>
      </c>
      <c r="N16065">
        <f t="shared" si="250"/>
        <v>0</v>
      </c>
    </row>
    <row r="16066" spans="1:14" x14ac:dyDescent="0.2">
      <c r="A16066" t="s">
        <v>16089</v>
      </c>
      <c r="B16066" t="s">
        <v>22245</v>
      </c>
      <c r="I16066" t="s">
        <v>5</v>
      </c>
      <c r="J16066">
        <v>1.1299999999999999</v>
      </c>
      <c r="M16066">
        <v>1.1299999999999999</v>
      </c>
      <c r="N16066">
        <f t="shared" si="250"/>
        <v>0</v>
      </c>
    </row>
    <row r="16067" spans="1:14" x14ac:dyDescent="0.2">
      <c r="A16067" t="s">
        <v>16090</v>
      </c>
      <c r="B16067" t="s">
        <v>22246</v>
      </c>
      <c r="I16067" t="s">
        <v>5</v>
      </c>
      <c r="J16067">
        <v>1.86</v>
      </c>
      <c r="M16067">
        <v>1.86</v>
      </c>
      <c r="N16067">
        <f t="shared" si="250"/>
        <v>0</v>
      </c>
    </row>
    <row r="16068" spans="1:14" x14ac:dyDescent="0.2">
      <c r="A16068" t="s">
        <v>16091</v>
      </c>
      <c r="B16068" t="s">
        <v>22246</v>
      </c>
      <c r="I16068" t="s">
        <v>5</v>
      </c>
      <c r="J16068">
        <v>1.86</v>
      </c>
      <c r="M16068">
        <v>1.86</v>
      </c>
      <c r="N16068">
        <f t="shared" ref="N16068:N16131" si="251">J16068-M16068</f>
        <v>0</v>
      </c>
    </row>
    <row r="16069" spans="1:14" x14ac:dyDescent="0.2">
      <c r="A16069" t="s">
        <v>16092</v>
      </c>
      <c r="B16069" t="s">
        <v>22247</v>
      </c>
      <c r="I16069" t="s">
        <v>5</v>
      </c>
      <c r="J16069">
        <v>4.47</v>
      </c>
      <c r="M16069">
        <v>4.47</v>
      </c>
      <c r="N16069">
        <f t="shared" si="251"/>
        <v>0</v>
      </c>
    </row>
    <row r="16070" spans="1:14" x14ac:dyDescent="0.2">
      <c r="A16070" t="s">
        <v>16093</v>
      </c>
      <c r="B16070" t="s">
        <v>22247</v>
      </c>
      <c r="I16070" t="s">
        <v>5</v>
      </c>
      <c r="J16070">
        <v>4.47</v>
      </c>
      <c r="M16070">
        <v>4.47</v>
      </c>
      <c r="N16070">
        <f t="shared" si="251"/>
        <v>0</v>
      </c>
    </row>
    <row r="16071" spans="1:14" x14ac:dyDescent="0.2">
      <c r="A16071" t="s">
        <v>16094</v>
      </c>
      <c r="B16071" t="s">
        <v>22248</v>
      </c>
      <c r="I16071" t="s">
        <v>5</v>
      </c>
      <c r="J16071">
        <v>7.4</v>
      </c>
      <c r="M16071">
        <v>7.4</v>
      </c>
      <c r="N16071">
        <f t="shared" si="251"/>
        <v>0</v>
      </c>
    </row>
    <row r="16072" spans="1:14" x14ac:dyDescent="0.2">
      <c r="A16072" t="s">
        <v>16095</v>
      </c>
      <c r="B16072" t="s">
        <v>22248</v>
      </c>
      <c r="I16072" t="s">
        <v>5</v>
      </c>
      <c r="J16072">
        <v>7.4</v>
      </c>
      <c r="M16072">
        <v>7.4</v>
      </c>
      <c r="N16072">
        <f t="shared" si="251"/>
        <v>0</v>
      </c>
    </row>
    <row r="16073" spans="1:14" x14ac:dyDescent="0.2">
      <c r="A16073" t="s">
        <v>16096</v>
      </c>
      <c r="B16073" t="s">
        <v>22249</v>
      </c>
      <c r="I16073" t="s">
        <v>5</v>
      </c>
      <c r="J16073">
        <v>8.84</v>
      </c>
      <c r="M16073">
        <v>8.84</v>
      </c>
      <c r="N16073">
        <f t="shared" si="251"/>
        <v>0</v>
      </c>
    </row>
    <row r="16074" spans="1:14" x14ac:dyDescent="0.2">
      <c r="A16074" t="s">
        <v>16097</v>
      </c>
      <c r="B16074" t="s">
        <v>22249</v>
      </c>
      <c r="I16074" t="s">
        <v>5</v>
      </c>
      <c r="J16074">
        <v>8.84</v>
      </c>
      <c r="M16074">
        <v>8.84</v>
      </c>
      <c r="N16074">
        <f t="shared" si="251"/>
        <v>0</v>
      </c>
    </row>
    <row r="16075" spans="1:14" x14ac:dyDescent="0.2">
      <c r="A16075" t="s">
        <v>16098</v>
      </c>
      <c r="B16075" t="s">
        <v>22250</v>
      </c>
      <c r="I16075" t="s">
        <v>5</v>
      </c>
      <c r="J16075">
        <v>17.829999999999998</v>
      </c>
      <c r="M16075">
        <v>17.829999999999998</v>
      </c>
      <c r="N16075">
        <f t="shared" si="251"/>
        <v>0</v>
      </c>
    </row>
    <row r="16076" spans="1:14" x14ac:dyDescent="0.2">
      <c r="A16076" t="s">
        <v>16099</v>
      </c>
      <c r="B16076" t="s">
        <v>22250</v>
      </c>
      <c r="I16076" t="s">
        <v>5</v>
      </c>
      <c r="J16076">
        <v>17.829999999999998</v>
      </c>
      <c r="M16076">
        <v>17.829999999999998</v>
      </c>
      <c r="N16076">
        <f t="shared" si="251"/>
        <v>0</v>
      </c>
    </row>
    <row r="16077" spans="1:14" x14ac:dyDescent="0.2">
      <c r="A16077" t="s">
        <v>16100</v>
      </c>
      <c r="B16077" t="s">
        <v>22251</v>
      </c>
      <c r="I16077" t="s">
        <v>5</v>
      </c>
      <c r="J16077">
        <v>39.369999999999997</v>
      </c>
      <c r="M16077">
        <v>39.369999999999997</v>
      </c>
      <c r="N16077">
        <f t="shared" si="251"/>
        <v>0</v>
      </c>
    </row>
    <row r="16078" spans="1:14" x14ac:dyDescent="0.2">
      <c r="A16078" t="s">
        <v>16101</v>
      </c>
      <c r="B16078" t="s">
        <v>22251</v>
      </c>
      <c r="I16078" t="s">
        <v>5</v>
      </c>
      <c r="J16078">
        <v>39.369999999999997</v>
      </c>
      <c r="M16078">
        <v>39.369999999999997</v>
      </c>
      <c r="N16078">
        <f t="shared" si="251"/>
        <v>0</v>
      </c>
    </row>
    <row r="16079" spans="1:14" x14ac:dyDescent="0.2">
      <c r="A16079" t="s">
        <v>16102</v>
      </c>
      <c r="B16079" t="s">
        <v>22252</v>
      </c>
      <c r="I16079" t="s">
        <v>5</v>
      </c>
      <c r="J16079">
        <v>45.04</v>
      </c>
      <c r="M16079">
        <v>45.04</v>
      </c>
      <c r="N16079">
        <f t="shared" si="251"/>
        <v>0</v>
      </c>
    </row>
    <row r="16080" spans="1:14" x14ac:dyDescent="0.2">
      <c r="A16080" t="s">
        <v>16103</v>
      </c>
      <c r="B16080" t="s">
        <v>22252</v>
      </c>
      <c r="I16080" t="s">
        <v>5</v>
      </c>
      <c r="J16080">
        <v>45.04</v>
      </c>
      <c r="M16080">
        <v>45.04</v>
      </c>
      <c r="N16080">
        <f t="shared" si="251"/>
        <v>0</v>
      </c>
    </row>
    <row r="16081" spans="1:14" x14ac:dyDescent="0.2">
      <c r="A16081" t="s">
        <v>16104</v>
      </c>
      <c r="B16081" t="s">
        <v>22253</v>
      </c>
      <c r="I16081" t="s">
        <v>5</v>
      </c>
      <c r="J16081">
        <v>81</v>
      </c>
      <c r="M16081">
        <v>81</v>
      </c>
      <c r="N16081">
        <f t="shared" si="251"/>
        <v>0</v>
      </c>
    </row>
    <row r="16082" spans="1:14" x14ac:dyDescent="0.2">
      <c r="A16082" t="s">
        <v>16105</v>
      </c>
      <c r="B16082" t="s">
        <v>22253</v>
      </c>
      <c r="I16082" t="s">
        <v>5</v>
      </c>
      <c r="J16082">
        <v>81</v>
      </c>
      <c r="M16082">
        <v>81</v>
      </c>
      <c r="N16082">
        <f t="shared" si="251"/>
        <v>0</v>
      </c>
    </row>
    <row r="16083" spans="1:14" x14ac:dyDescent="0.2">
      <c r="A16083" t="s">
        <v>16106</v>
      </c>
      <c r="B16083" t="s">
        <v>38323</v>
      </c>
      <c r="I16083" t="s">
        <v>5</v>
      </c>
      <c r="J16083">
        <v>4.17</v>
      </c>
      <c r="M16083">
        <v>4.17</v>
      </c>
      <c r="N16083">
        <f t="shared" si="251"/>
        <v>0</v>
      </c>
    </row>
    <row r="16084" spans="1:14" x14ac:dyDescent="0.2">
      <c r="A16084" t="s">
        <v>16107</v>
      </c>
      <c r="B16084" t="s">
        <v>38323</v>
      </c>
      <c r="I16084" t="s">
        <v>5</v>
      </c>
      <c r="J16084">
        <v>4.17</v>
      </c>
      <c r="M16084">
        <v>4.17</v>
      </c>
      <c r="N16084">
        <f t="shared" si="251"/>
        <v>0</v>
      </c>
    </row>
    <row r="16085" spans="1:14" x14ac:dyDescent="0.2">
      <c r="A16085" t="s">
        <v>16108</v>
      </c>
      <c r="B16085" t="s">
        <v>38324</v>
      </c>
      <c r="I16085" t="s">
        <v>5</v>
      </c>
      <c r="J16085">
        <v>7.93</v>
      </c>
      <c r="M16085">
        <v>7.93</v>
      </c>
      <c r="N16085">
        <f t="shared" si="251"/>
        <v>0</v>
      </c>
    </row>
    <row r="16086" spans="1:14" x14ac:dyDescent="0.2">
      <c r="A16086" t="s">
        <v>16109</v>
      </c>
      <c r="B16086" t="s">
        <v>38324</v>
      </c>
      <c r="I16086" t="s">
        <v>5</v>
      </c>
      <c r="J16086">
        <v>7.93</v>
      </c>
      <c r="M16086">
        <v>7.93</v>
      </c>
      <c r="N16086">
        <f t="shared" si="251"/>
        <v>0</v>
      </c>
    </row>
    <row r="16087" spans="1:14" x14ac:dyDescent="0.2">
      <c r="A16087" t="s">
        <v>16110</v>
      </c>
      <c r="B16087" t="s">
        <v>38325</v>
      </c>
      <c r="I16087" t="s">
        <v>5</v>
      </c>
      <c r="J16087">
        <v>10.67</v>
      </c>
      <c r="M16087">
        <v>10.67</v>
      </c>
      <c r="N16087">
        <f t="shared" si="251"/>
        <v>0</v>
      </c>
    </row>
    <row r="16088" spans="1:14" x14ac:dyDescent="0.2">
      <c r="A16088" t="s">
        <v>16111</v>
      </c>
      <c r="B16088" t="s">
        <v>38325</v>
      </c>
      <c r="I16088" t="s">
        <v>5</v>
      </c>
      <c r="J16088">
        <v>10.67</v>
      </c>
      <c r="M16088">
        <v>10.67</v>
      </c>
      <c r="N16088">
        <f t="shared" si="251"/>
        <v>0</v>
      </c>
    </row>
    <row r="16089" spans="1:14" x14ac:dyDescent="0.2">
      <c r="A16089" t="s">
        <v>16112</v>
      </c>
      <c r="B16089" t="s">
        <v>38326</v>
      </c>
      <c r="I16089" t="s">
        <v>5</v>
      </c>
      <c r="J16089">
        <v>15.8</v>
      </c>
      <c r="M16089">
        <v>15.8</v>
      </c>
      <c r="N16089">
        <f t="shared" si="251"/>
        <v>0</v>
      </c>
    </row>
    <row r="16090" spans="1:14" x14ac:dyDescent="0.2">
      <c r="A16090" t="s">
        <v>16113</v>
      </c>
      <c r="B16090" t="s">
        <v>38326</v>
      </c>
      <c r="I16090" t="s">
        <v>5</v>
      </c>
      <c r="J16090">
        <v>15.8</v>
      </c>
      <c r="M16090">
        <v>15.8</v>
      </c>
      <c r="N16090">
        <f t="shared" si="251"/>
        <v>0</v>
      </c>
    </row>
    <row r="16091" spans="1:14" x14ac:dyDescent="0.2">
      <c r="A16091" t="s">
        <v>16114</v>
      </c>
      <c r="B16091" t="s">
        <v>38327</v>
      </c>
      <c r="I16091" t="s">
        <v>5</v>
      </c>
      <c r="J16091">
        <v>32.159999999999997</v>
      </c>
      <c r="M16091">
        <v>32.159999999999997</v>
      </c>
      <c r="N16091">
        <f t="shared" si="251"/>
        <v>0</v>
      </c>
    </row>
    <row r="16092" spans="1:14" x14ac:dyDescent="0.2">
      <c r="A16092" t="s">
        <v>16115</v>
      </c>
      <c r="B16092" t="s">
        <v>38327</v>
      </c>
      <c r="I16092" t="s">
        <v>5</v>
      </c>
      <c r="J16092">
        <v>32.159999999999997</v>
      </c>
      <c r="M16092">
        <v>32.159999999999997</v>
      </c>
      <c r="N16092">
        <f t="shared" si="251"/>
        <v>0</v>
      </c>
    </row>
    <row r="16093" spans="1:14" x14ac:dyDescent="0.2">
      <c r="A16093" t="s">
        <v>16116</v>
      </c>
      <c r="B16093" t="s">
        <v>22254</v>
      </c>
      <c r="I16093" t="s">
        <v>5</v>
      </c>
      <c r="J16093">
        <v>1.06</v>
      </c>
      <c r="M16093">
        <v>1.06</v>
      </c>
      <c r="N16093">
        <f t="shared" si="251"/>
        <v>0</v>
      </c>
    </row>
    <row r="16094" spans="1:14" x14ac:dyDescent="0.2">
      <c r="A16094" t="s">
        <v>16117</v>
      </c>
      <c r="B16094" t="s">
        <v>22254</v>
      </c>
      <c r="I16094" t="s">
        <v>5</v>
      </c>
      <c r="J16094">
        <v>1.06</v>
      </c>
      <c r="M16094">
        <v>1.06</v>
      </c>
      <c r="N16094">
        <f t="shared" si="251"/>
        <v>0</v>
      </c>
    </row>
    <row r="16095" spans="1:14" x14ac:dyDescent="0.2">
      <c r="A16095" t="s">
        <v>16118</v>
      </c>
      <c r="B16095" t="s">
        <v>22255</v>
      </c>
      <c r="I16095" t="s">
        <v>5</v>
      </c>
      <c r="J16095">
        <v>1.64</v>
      </c>
      <c r="M16095">
        <v>1.64</v>
      </c>
      <c r="N16095">
        <f t="shared" si="251"/>
        <v>0</v>
      </c>
    </row>
    <row r="16096" spans="1:14" x14ac:dyDescent="0.2">
      <c r="A16096" t="s">
        <v>16119</v>
      </c>
      <c r="B16096" t="s">
        <v>22255</v>
      </c>
      <c r="I16096" t="s">
        <v>5</v>
      </c>
      <c r="J16096">
        <v>1.64</v>
      </c>
      <c r="M16096">
        <v>1.64</v>
      </c>
      <c r="N16096">
        <f t="shared" si="251"/>
        <v>0</v>
      </c>
    </row>
    <row r="16097" spans="1:14" x14ac:dyDescent="0.2">
      <c r="A16097" t="s">
        <v>16120</v>
      </c>
      <c r="B16097" t="s">
        <v>22256</v>
      </c>
      <c r="I16097" t="s">
        <v>5</v>
      </c>
      <c r="J16097">
        <v>3.43</v>
      </c>
      <c r="M16097">
        <v>3.43</v>
      </c>
      <c r="N16097">
        <f t="shared" si="251"/>
        <v>0</v>
      </c>
    </row>
    <row r="16098" spans="1:14" x14ac:dyDescent="0.2">
      <c r="A16098" t="s">
        <v>16121</v>
      </c>
      <c r="B16098" t="s">
        <v>22256</v>
      </c>
      <c r="I16098" t="s">
        <v>5</v>
      </c>
      <c r="J16098">
        <v>3.43</v>
      </c>
      <c r="M16098">
        <v>3.43</v>
      </c>
      <c r="N16098">
        <f t="shared" si="251"/>
        <v>0</v>
      </c>
    </row>
    <row r="16099" spans="1:14" x14ac:dyDescent="0.2">
      <c r="A16099" t="s">
        <v>16122</v>
      </c>
      <c r="B16099" t="s">
        <v>22257</v>
      </c>
      <c r="I16099" t="s">
        <v>5</v>
      </c>
      <c r="J16099">
        <v>7.28</v>
      </c>
      <c r="M16099">
        <v>7.28</v>
      </c>
      <c r="N16099">
        <f t="shared" si="251"/>
        <v>0</v>
      </c>
    </row>
    <row r="16100" spans="1:14" x14ac:dyDescent="0.2">
      <c r="A16100" t="s">
        <v>16123</v>
      </c>
      <c r="B16100" t="s">
        <v>22257</v>
      </c>
      <c r="I16100" t="s">
        <v>5</v>
      </c>
      <c r="J16100">
        <v>7.28</v>
      </c>
      <c r="M16100">
        <v>7.28</v>
      </c>
      <c r="N16100">
        <f t="shared" si="251"/>
        <v>0</v>
      </c>
    </row>
    <row r="16101" spans="1:14" x14ac:dyDescent="0.2">
      <c r="A16101" t="s">
        <v>16124</v>
      </c>
      <c r="B16101" t="s">
        <v>22258</v>
      </c>
      <c r="I16101" t="s">
        <v>5</v>
      </c>
      <c r="J16101">
        <v>11.06</v>
      </c>
      <c r="M16101">
        <v>11.06</v>
      </c>
      <c r="N16101">
        <f t="shared" si="251"/>
        <v>0</v>
      </c>
    </row>
    <row r="16102" spans="1:14" x14ac:dyDescent="0.2">
      <c r="A16102" t="s">
        <v>16125</v>
      </c>
      <c r="B16102" t="s">
        <v>22258</v>
      </c>
      <c r="I16102" t="s">
        <v>5</v>
      </c>
      <c r="J16102">
        <v>11.06</v>
      </c>
      <c r="M16102">
        <v>11.06</v>
      </c>
      <c r="N16102">
        <f t="shared" si="251"/>
        <v>0</v>
      </c>
    </row>
    <row r="16103" spans="1:14" x14ac:dyDescent="0.2">
      <c r="A16103" t="s">
        <v>16126</v>
      </c>
      <c r="B16103" t="s">
        <v>22259</v>
      </c>
      <c r="I16103" t="s">
        <v>5</v>
      </c>
      <c r="J16103">
        <v>15.72</v>
      </c>
      <c r="M16103">
        <v>15.72</v>
      </c>
      <c r="N16103">
        <f t="shared" si="251"/>
        <v>0</v>
      </c>
    </row>
    <row r="16104" spans="1:14" x14ac:dyDescent="0.2">
      <c r="A16104" t="s">
        <v>16127</v>
      </c>
      <c r="B16104" t="s">
        <v>22259</v>
      </c>
      <c r="I16104" t="s">
        <v>5</v>
      </c>
      <c r="J16104">
        <v>15.72</v>
      </c>
      <c r="M16104">
        <v>15.72</v>
      </c>
      <c r="N16104">
        <f t="shared" si="251"/>
        <v>0</v>
      </c>
    </row>
    <row r="16105" spans="1:14" x14ac:dyDescent="0.2">
      <c r="A16105" t="s">
        <v>16128</v>
      </c>
      <c r="B16105" t="s">
        <v>22260</v>
      </c>
      <c r="I16105" t="s">
        <v>5</v>
      </c>
      <c r="J16105">
        <v>0.67</v>
      </c>
      <c r="M16105">
        <v>0.67</v>
      </c>
      <c r="N16105">
        <f t="shared" si="251"/>
        <v>0</v>
      </c>
    </row>
    <row r="16106" spans="1:14" x14ac:dyDescent="0.2">
      <c r="A16106" t="s">
        <v>16129</v>
      </c>
      <c r="B16106" t="s">
        <v>22260</v>
      </c>
      <c r="I16106" t="s">
        <v>5</v>
      </c>
      <c r="J16106">
        <v>0.67</v>
      </c>
      <c r="M16106">
        <v>0.67</v>
      </c>
      <c r="N16106">
        <f t="shared" si="251"/>
        <v>0</v>
      </c>
    </row>
    <row r="16107" spans="1:14" x14ac:dyDescent="0.2">
      <c r="A16107" t="s">
        <v>16130</v>
      </c>
      <c r="B16107" t="s">
        <v>22261</v>
      </c>
      <c r="I16107" t="s">
        <v>5</v>
      </c>
      <c r="J16107">
        <v>0.96</v>
      </c>
      <c r="M16107">
        <v>0.96</v>
      </c>
      <c r="N16107">
        <f t="shared" si="251"/>
        <v>0</v>
      </c>
    </row>
    <row r="16108" spans="1:14" x14ac:dyDescent="0.2">
      <c r="A16108" t="s">
        <v>16131</v>
      </c>
      <c r="B16108" t="s">
        <v>22261</v>
      </c>
      <c r="I16108" t="s">
        <v>5</v>
      </c>
      <c r="J16108">
        <v>0.96</v>
      </c>
      <c r="M16108">
        <v>0.96</v>
      </c>
      <c r="N16108">
        <f t="shared" si="251"/>
        <v>0</v>
      </c>
    </row>
    <row r="16109" spans="1:14" x14ac:dyDescent="0.2">
      <c r="A16109" t="s">
        <v>16132</v>
      </c>
      <c r="B16109" t="s">
        <v>22262</v>
      </c>
      <c r="I16109" t="s">
        <v>5</v>
      </c>
      <c r="J16109">
        <v>2.79</v>
      </c>
      <c r="M16109">
        <v>2.79</v>
      </c>
      <c r="N16109">
        <f t="shared" si="251"/>
        <v>0</v>
      </c>
    </row>
    <row r="16110" spans="1:14" x14ac:dyDescent="0.2">
      <c r="A16110" t="s">
        <v>16133</v>
      </c>
      <c r="B16110" t="s">
        <v>22262</v>
      </c>
      <c r="I16110" t="s">
        <v>5</v>
      </c>
      <c r="J16110">
        <v>2.79</v>
      </c>
      <c r="M16110">
        <v>2.79</v>
      </c>
      <c r="N16110">
        <f t="shared" si="251"/>
        <v>0</v>
      </c>
    </row>
    <row r="16111" spans="1:14" x14ac:dyDescent="0.2">
      <c r="A16111" t="s">
        <v>16134</v>
      </c>
      <c r="B16111" t="s">
        <v>22263</v>
      </c>
      <c r="I16111" t="s">
        <v>5</v>
      </c>
      <c r="J16111">
        <v>3.11</v>
      </c>
      <c r="M16111">
        <v>3.11</v>
      </c>
      <c r="N16111">
        <f t="shared" si="251"/>
        <v>0</v>
      </c>
    </row>
    <row r="16112" spans="1:14" x14ac:dyDescent="0.2">
      <c r="A16112" t="s">
        <v>16135</v>
      </c>
      <c r="B16112" t="s">
        <v>22263</v>
      </c>
      <c r="I16112" t="s">
        <v>5</v>
      </c>
      <c r="J16112">
        <v>3.11</v>
      </c>
      <c r="M16112">
        <v>3.11</v>
      </c>
      <c r="N16112">
        <f t="shared" si="251"/>
        <v>0</v>
      </c>
    </row>
    <row r="16113" spans="1:14" x14ac:dyDescent="0.2">
      <c r="A16113" t="s">
        <v>16136</v>
      </c>
      <c r="B16113" t="s">
        <v>22264</v>
      </c>
      <c r="I16113" t="s">
        <v>5</v>
      </c>
      <c r="J16113">
        <v>7.3</v>
      </c>
      <c r="M16113">
        <v>7.3</v>
      </c>
      <c r="N16113">
        <f t="shared" si="251"/>
        <v>0</v>
      </c>
    </row>
    <row r="16114" spans="1:14" x14ac:dyDescent="0.2">
      <c r="A16114" t="s">
        <v>16137</v>
      </c>
      <c r="B16114" t="s">
        <v>22264</v>
      </c>
      <c r="I16114" t="s">
        <v>5</v>
      </c>
      <c r="J16114">
        <v>7.3</v>
      </c>
      <c r="M16114">
        <v>7.3</v>
      </c>
      <c r="N16114">
        <f t="shared" si="251"/>
        <v>0</v>
      </c>
    </row>
    <row r="16115" spans="1:14" x14ac:dyDescent="0.2">
      <c r="A16115" t="s">
        <v>16138</v>
      </c>
      <c r="B16115" t="s">
        <v>22265</v>
      </c>
      <c r="I16115" t="s">
        <v>5</v>
      </c>
      <c r="J16115">
        <v>10.23</v>
      </c>
      <c r="M16115">
        <v>10.23</v>
      </c>
      <c r="N16115">
        <f t="shared" si="251"/>
        <v>0</v>
      </c>
    </row>
    <row r="16116" spans="1:14" x14ac:dyDescent="0.2">
      <c r="A16116" t="s">
        <v>16139</v>
      </c>
      <c r="B16116" t="s">
        <v>22265</v>
      </c>
      <c r="I16116" t="s">
        <v>5</v>
      </c>
      <c r="J16116">
        <v>10.23</v>
      </c>
      <c r="M16116">
        <v>10.23</v>
      </c>
      <c r="N16116">
        <f t="shared" si="251"/>
        <v>0</v>
      </c>
    </row>
    <row r="16117" spans="1:14" x14ac:dyDescent="0.2">
      <c r="A16117" t="s">
        <v>16140</v>
      </c>
      <c r="B16117" t="s">
        <v>22266</v>
      </c>
      <c r="I16117" t="s">
        <v>5</v>
      </c>
      <c r="J16117">
        <v>2.42</v>
      </c>
      <c r="M16117">
        <v>2.42</v>
      </c>
      <c r="N16117">
        <f t="shared" si="251"/>
        <v>0</v>
      </c>
    </row>
    <row r="16118" spans="1:14" x14ac:dyDescent="0.2">
      <c r="A16118" t="s">
        <v>16141</v>
      </c>
      <c r="B16118" t="s">
        <v>22266</v>
      </c>
      <c r="I16118" t="s">
        <v>5</v>
      </c>
      <c r="J16118">
        <v>2.42</v>
      </c>
      <c r="M16118">
        <v>2.42</v>
      </c>
      <c r="N16118">
        <f t="shared" si="251"/>
        <v>0</v>
      </c>
    </row>
    <row r="16119" spans="1:14" x14ac:dyDescent="0.2">
      <c r="A16119" t="s">
        <v>16142</v>
      </c>
      <c r="B16119" t="s">
        <v>22267</v>
      </c>
      <c r="I16119" t="s">
        <v>5</v>
      </c>
      <c r="J16119">
        <v>3.8</v>
      </c>
      <c r="M16119">
        <v>3.8</v>
      </c>
      <c r="N16119">
        <f t="shared" si="251"/>
        <v>0</v>
      </c>
    </row>
    <row r="16120" spans="1:14" x14ac:dyDescent="0.2">
      <c r="A16120" t="s">
        <v>16143</v>
      </c>
      <c r="B16120" t="s">
        <v>22267</v>
      </c>
      <c r="I16120" t="s">
        <v>5</v>
      </c>
      <c r="J16120">
        <v>3.8</v>
      </c>
      <c r="M16120">
        <v>3.8</v>
      </c>
      <c r="N16120">
        <f t="shared" si="251"/>
        <v>0</v>
      </c>
    </row>
    <row r="16121" spans="1:14" x14ac:dyDescent="0.2">
      <c r="A16121" t="s">
        <v>16144</v>
      </c>
      <c r="B16121" t="s">
        <v>22268</v>
      </c>
      <c r="I16121" t="s">
        <v>5</v>
      </c>
      <c r="J16121">
        <v>12.69</v>
      </c>
      <c r="M16121">
        <v>12.69</v>
      </c>
      <c r="N16121">
        <f t="shared" si="251"/>
        <v>0</v>
      </c>
    </row>
    <row r="16122" spans="1:14" x14ac:dyDescent="0.2">
      <c r="A16122" t="s">
        <v>16145</v>
      </c>
      <c r="B16122" t="s">
        <v>22268</v>
      </c>
      <c r="I16122" t="s">
        <v>5</v>
      </c>
      <c r="J16122">
        <v>12.69</v>
      </c>
      <c r="M16122">
        <v>12.69</v>
      </c>
      <c r="N16122">
        <f t="shared" si="251"/>
        <v>0</v>
      </c>
    </row>
    <row r="16123" spans="1:14" x14ac:dyDescent="0.2">
      <c r="A16123" t="s">
        <v>16146</v>
      </c>
      <c r="B16123" t="s">
        <v>22269</v>
      </c>
      <c r="I16123" t="s">
        <v>5</v>
      </c>
      <c r="J16123">
        <v>28.77</v>
      </c>
      <c r="M16123">
        <v>28.77</v>
      </c>
      <c r="N16123">
        <f t="shared" si="251"/>
        <v>0</v>
      </c>
    </row>
    <row r="16124" spans="1:14" x14ac:dyDescent="0.2">
      <c r="A16124" t="s">
        <v>16147</v>
      </c>
      <c r="B16124" t="s">
        <v>22269</v>
      </c>
      <c r="I16124" t="s">
        <v>5</v>
      </c>
      <c r="J16124">
        <v>28.77</v>
      </c>
      <c r="M16124">
        <v>28.77</v>
      </c>
      <c r="N16124">
        <f t="shared" si="251"/>
        <v>0</v>
      </c>
    </row>
    <row r="16125" spans="1:14" x14ac:dyDescent="0.2">
      <c r="A16125" t="s">
        <v>16148</v>
      </c>
      <c r="B16125" t="s">
        <v>22270</v>
      </c>
      <c r="I16125" t="s">
        <v>5</v>
      </c>
      <c r="J16125">
        <v>26.61</v>
      </c>
      <c r="M16125">
        <v>26.61</v>
      </c>
      <c r="N16125">
        <f t="shared" si="251"/>
        <v>0</v>
      </c>
    </row>
    <row r="16126" spans="1:14" x14ac:dyDescent="0.2">
      <c r="A16126" t="s">
        <v>16149</v>
      </c>
      <c r="B16126" t="s">
        <v>22270</v>
      </c>
      <c r="I16126" t="s">
        <v>5</v>
      </c>
      <c r="J16126">
        <v>26.61</v>
      </c>
      <c r="M16126">
        <v>26.61</v>
      </c>
      <c r="N16126">
        <f t="shared" si="251"/>
        <v>0</v>
      </c>
    </row>
    <row r="16127" spans="1:14" x14ac:dyDescent="0.2">
      <c r="A16127" t="s">
        <v>16150</v>
      </c>
      <c r="B16127" t="s">
        <v>22271</v>
      </c>
      <c r="I16127" t="s">
        <v>5</v>
      </c>
      <c r="J16127">
        <v>66.94</v>
      </c>
      <c r="M16127">
        <v>66.94</v>
      </c>
      <c r="N16127">
        <f t="shared" si="251"/>
        <v>0</v>
      </c>
    </row>
    <row r="16128" spans="1:14" x14ac:dyDescent="0.2">
      <c r="A16128" t="s">
        <v>16151</v>
      </c>
      <c r="B16128" t="s">
        <v>22271</v>
      </c>
      <c r="I16128" t="s">
        <v>5</v>
      </c>
      <c r="J16128">
        <v>66.94</v>
      </c>
      <c r="M16128">
        <v>66.94</v>
      </c>
      <c r="N16128">
        <f t="shared" si="251"/>
        <v>0</v>
      </c>
    </row>
    <row r="16129" spans="1:14" x14ac:dyDescent="0.2">
      <c r="A16129" t="s">
        <v>16152</v>
      </c>
      <c r="B16129" t="s">
        <v>38328</v>
      </c>
      <c r="I16129" t="s">
        <v>5</v>
      </c>
      <c r="J16129">
        <v>8.44</v>
      </c>
      <c r="M16129">
        <v>8.44</v>
      </c>
      <c r="N16129">
        <f t="shared" si="251"/>
        <v>0</v>
      </c>
    </row>
    <row r="16130" spans="1:14" x14ac:dyDescent="0.2">
      <c r="A16130" t="s">
        <v>16153</v>
      </c>
      <c r="B16130" t="s">
        <v>38328</v>
      </c>
      <c r="I16130" t="s">
        <v>5</v>
      </c>
      <c r="J16130">
        <v>8.44</v>
      </c>
      <c r="M16130">
        <v>8.44</v>
      </c>
      <c r="N16130">
        <f t="shared" si="251"/>
        <v>0</v>
      </c>
    </row>
    <row r="16131" spans="1:14" x14ac:dyDescent="0.2">
      <c r="A16131" t="s">
        <v>16154</v>
      </c>
      <c r="B16131" t="s">
        <v>38329</v>
      </c>
      <c r="I16131" t="s">
        <v>5</v>
      </c>
      <c r="J16131">
        <v>10.45</v>
      </c>
      <c r="M16131">
        <v>10.45</v>
      </c>
      <c r="N16131">
        <f t="shared" si="251"/>
        <v>0</v>
      </c>
    </row>
    <row r="16132" spans="1:14" x14ac:dyDescent="0.2">
      <c r="A16132" t="s">
        <v>16155</v>
      </c>
      <c r="B16132" t="s">
        <v>38329</v>
      </c>
      <c r="I16132" t="s">
        <v>5</v>
      </c>
      <c r="J16132">
        <v>10.45</v>
      </c>
      <c r="M16132">
        <v>10.45</v>
      </c>
      <c r="N16132">
        <f t="shared" ref="N16132:N16195" si="252">J16132-M16132</f>
        <v>0</v>
      </c>
    </row>
    <row r="16133" spans="1:14" x14ac:dyDescent="0.2">
      <c r="A16133" t="s">
        <v>16156</v>
      </c>
      <c r="B16133" t="s">
        <v>38330</v>
      </c>
      <c r="I16133" t="s">
        <v>5</v>
      </c>
      <c r="J16133">
        <v>19.36</v>
      </c>
      <c r="M16133">
        <v>19.36</v>
      </c>
      <c r="N16133">
        <f t="shared" si="252"/>
        <v>0</v>
      </c>
    </row>
    <row r="16134" spans="1:14" x14ac:dyDescent="0.2">
      <c r="A16134" t="s">
        <v>16157</v>
      </c>
      <c r="B16134" t="s">
        <v>38330</v>
      </c>
      <c r="I16134" t="s">
        <v>5</v>
      </c>
      <c r="J16134">
        <v>19.36</v>
      </c>
      <c r="M16134">
        <v>19.36</v>
      </c>
      <c r="N16134">
        <f t="shared" si="252"/>
        <v>0</v>
      </c>
    </row>
    <row r="16135" spans="1:14" x14ac:dyDescent="0.2">
      <c r="A16135" t="s">
        <v>16158</v>
      </c>
      <c r="B16135" t="s">
        <v>22272</v>
      </c>
      <c r="I16135" t="s">
        <v>5</v>
      </c>
      <c r="J16135">
        <v>6.22</v>
      </c>
      <c r="M16135">
        <v>6.22</v>
      </c>
      <c r="N16135">
        <f t="shared" si="252"/>
        <v>0</v>
      </c>
    </row>
    <row r="16136" spans="1:14" x14ac:dyDescent="0.2">
      <c r="A16136" t="s">
        <v>16159</v>
      </c>
      <c r="B16136" t="s">
        <v>22272</v>
      </c>
      <c r="I16136" t="s">
        <v>5</v>
      </c>
      <c r="J16136">
        <v>6.22</v>
      </c>
      <c r="M16136">
        <v>6.22</v>
      </c>
      <c r="N16136">
        <f t="shared" si="252"/>
        <v>0</v>
      </c>
    </row>
    <row r="16137" spans="1:14" x14ac:dyDescent="0.2">
      <c r="A16137" t="s">
        <v>16160</v>
      </c>
      <c r="B16137" t="s">
        <v>22273</v>
      </c>
      <c r="I16137" t="s">
        <v>5</v>
      </c>
      <c r="J16137">
        <v>9.19</v>
      </c>
      <c r="M16137">
        <v>9.19</v>
      </c>
      <c r="N16137">
        <f t="shared" si="252"/>
        <v>0</v>
      </c>
    </row>
    <row r="16138" spans="1:14" x14ac:dyDescent="0.2">
      <c r="A16138" t="s">
        <v>16161</v>
      </c>
      <c r="B16138" t="s">
        <v>22273</v>
      </c>
      <c r="I16138" t="s">
        <v>5</v>
      </c>
      <c r="J16138">
        <v>9.19</v>
      </c>
      <c r="M16138">
        <v>9.19</v>
      </c>
      <c r="N16138">
        <f t="shared" si="252"/>
        <v>0</v>
      </c>
    </row>
    <row r="16139" spans="1:14" x14ac:dyDescent="0.2">
      <c r="A16139" t="s">
        <v>16162</v>
      </c>
      <c r="B16139" t="s">
        <v>22274</v>
      </c>
      <c r="I16139" t="s">
        <v>5</v>
      </c>
      <c r="J16139">
        <v>16.2</v>
      </c>
      <c r="M16139">
        <v>16.2</v>
      </c>
      <c r="N16139">
        <f t="shared" si="252"/>
        <v>0</v>
      </c>
    </row>
    <row r="16140" spans="1:14" x14ac:dyDescent="0.2">
      <c r="A16140" t="s">
        <v>16163</v>
      </c>
      <c r="B16140" t="s">
        <v>22274</v>
      </c>
      <c r="I16140" t="s">
        <v>5</v>
      </c>
      <c r="J16140">
        <v>16.2</v>
      </c>
      <c r="M16140">
        <v>16.2</v>
      </c>
      <c r="N16140">
        <f t="shared" si="252"/>
        <v>0</v>
      </c>
    </row>
    <row r="16141" spans="1:14" x14ac:dyDescent="0.2">
      <c r="A16141" t="s">
        <v>16164</v>
      </c>
      <c r="B16141" t="s">
        <v>22275</v>
      </c>
      <c r="I16141" t="s">
        <v>5</v>
      </c>
      <c r="J16141">
        <v>29.4</v>
      </c>
      <c r="M16141">
        <v>29.4</v>
      </c>
      <c r="N16141">
        <f t="shared" si="252"/>
        <v>0</v>
      </c>
    </row>
    <row r="16142" spans="1:14" x14ac:dyDescent="0.2">
      <c r="A16142" t="s">
        <v>16165</v>
      </c>
      <c r="B16142" t="s">
        <v>22275</v>
      </c>
      <c r="I16142" t="s">
        <v>5</v>
      </c>
      <c r="J16142">
        <v>29.4</v>
      </c>
      <c r="M16142">
        <v>29.4</v>
      </c>
      <c r="N16142">
        <f t="shared" si="252"/>
        <v>0</v>
      </c>
    </row>
    <row r="16143" spans="1:14" x14ac:dyDescent="0.2">
      <c r="A16143" t="s">
        <v>16166</v>
      </c>
      <c r="B16143" t="s">
        <v>22276</v>
      </c>
      <c r="I16143" t="s">
        <v>5</v>
      </c>
      <c r="J16143">
        <v>35.659999999999997</v>
      </c>
      <c r="M16143">
        <v>35.659999999999997</v>
      </c>
      <c r="N16143">
        <f t="shared" si="252"/>
        <v>0</v>
      </c>
    </row>
    <row r="16144" spans="1:14" x14ac:dyDescent="0.2">
      <c r="A16144" t="s">
        <v>16167</v>
      </c>
      <c r="B16144" t="s">
        <v>22276</v>
      </c>
      <c r="I16144" t="s">
        <v>5</v>
      </c>
      <c r="J16144">
        <v>35.659999999999997</v>
      </c>
      <c r="M16144">
        <v>35.659999999999997</v>
      </c>
      <c r="N16144">
        <f t="shared" si="252"/>
        <v>0</v>
      </c>
    </row>
    <row r="16145" spans="1:14" x14ac:dyDescent="0.2">
      <c r="A16145" t="s">
        <v>16168</v>
      </c>
      <c r="B16145" t="s">
        <v>22277</v>
      </c>
      <c r="I16145" t="s">
        <v>5</v>
      </c>
      <c r="J16145">
        <v>56.67</v>
      </c>
      <c r="M16145">
        <v>56.67</v>
      </c>
      <c r="N16145">
        <f t="shared" si="252"/>
        <v>0</v>
      </c>
    </row>
    <row r="16146" spans="1:14" x14ac:dyDescent="0.2">
      <c r="A16146" t="s">
        <v>16169</v>
      </c>
      <c r="B16146" t="s">
        <v>22277</v>
      </c>
      <c r="I16146" t="s">
        <v>5</v>
      </c>
      <c r="J16146">
        <v>56.67</v>
      </c>
      <c r="M16146">
        <v>56.67</v>
      </c>
      <c r="N16146">
        <f t="shared" si="252"/>
        <v>0</v>
      </c>
    </row>
    <row r="16147" spans="1:14" x14ac:dyDescent="0.2">
      <c r="A16147" t="s">
        <v>16170</v>
      </c>
      <c r="B16147" t="s">
        <v>22278</v>
      </c>
      <c r="I16147" t="s">
        <v>5</v>
      </c>
      <c r="J16147">
        <v>206.46</v>
      </c>
      <c r="M16147">
        <v>206.46</v>
      </c>
      <c r="N16147">
        <f t="shared" si="252"/>
        <v>0</v>
      </c>
    </row>
    <row r="16148" spans="1:14" x14ac:dyDescent="0.2">
      <c r="A16148" t="s">
        <v>16171</v>
      </c>
      <c r="B16148" t="s">
        <v>22278</v>
      </c>
      <c r="I16148" t="s">
        <v>5</v>
      </c>
      <c r="J16148">
        <v>206.46</v>
      </c>
      <c r="M16148">
        <v>206.46</v>
      </c>
      <c r="N16148">
        <f t="shared" si="252"/>
        <v>0</v>
      </c>
    </row>
    <row r="16149" spans="1:14" x14ac:dyDescent="0.2">
      <c r="A16149" t="s">
        <v>16172</v>
      </c>
      <c r="B16149" t="s">
        <v>22279</v>
      </c>
      <c r="I16149" t="s">
        <v>5</v>
      </c>
      <c r="J16149">
        <v>271.14</v>
      </c>
      <c r="M16149">
        <v>271.14</v>
      </c>
      <c r="N16149">
        <f t="shared" si="252"/>
        <v>0</v>
      </c>
    </row>
    <row r="16150" spans="1:14" x14ac:dyDescent="0.2">
      <c r="A16150" t="s">
        <v>16173</v>
      </c>
      <c r="B16150" t="s">
        <v>22279</v>
      </c>
      <c r="I16150" t="s">
        <v>5</v>
      </c>
      <c r="J16150">
        <v>271.14</v>
      </c>
      <c r="M16150">
        <v>271.14</v>
      </c>
      <c r="N16150">
        <f t="shared" si="252"/>
        <v>0</v>
      </c>
    </row>
    <row r="16151" spans="1:14" x14ac:dyDescent="0.2">
      <c r="A16151" t="s">
        <v>16174</v>
      </c>
      <c r="B16151" t="s">
        <v>38331</v>
      </c>
      <c r="I16151" t="s">
        <v>5</v>
      </c>
      <c r="J16151">
        <v>10</v>
      </c>
      <c r="M16151">
        <v>10</v>
      </c>
      <c r="N16151">
        <f t="shared" si="252"/>
        <v>0</v>
      </c>
    </row>
    <row r="16152" spans="1:14" x14ac:dyDescent="0.2">
      <c r="A16152" t="s">
        <v>16175</v>
      </c>
      <c r="B16152" t="s">
        <v>38331</v>
      </c>
      <c r="I16152" t="s">
        <v>5</v>
      </c>
      <c r="J16152">
        <v>10</v>
      </c>
      <c r="M16152">
        <v>10</v>
      </c>
      <c r="N16152">
        <f t="shared" si="252"/>
        <v>0</v>
      </c>
    </row>
    <row r="16153" spans="1:14" x14ac:dyDescent="0.2">
      <c r="A16153" t="s">
        <v>16176</v>
      </c>
      <c r="B16153" t="s">
        <v>38332</v>
      </c>
      <c r="I16153" t="s">
        <v>5</v>
      </c>
      <c r="J16153">
        <v>18.68</v>
      </c>
      <c r="M16153">
        <v>18.68</v>
      </c>
      <c r="N16153">
        <f t="shared" si="252"/>
        <v>0</v>
      </c>
    </row>
    <row r="16154" spans="1:14" x14ac:dyDescent="0.2">
      <c r="A16154" t="s">
        <v>16177</v>
      </c>
      <c r="B16154" t="s">
        <v>38332</v>
      </c>
      <c r="I16154" t="s">
        <v>5</v>
      </c>
      <c r="J16154">
        <v>18.68</v>
      </c>
      <c r="M16154">
        <v>18.68</v>
      </c>
      <c r="N16154">
        <f t="shared" si="252"/>
        <v>0</v>
      </c>
    </row>
    <row r="16155" spans="1:14" x14ac:dyDescent="0.2">
      <c r="A16155" t="s">
        <v>16178</v>
      </c>
      <c r="B16155" t="s">
        <v>38333</v>
      </c>
      <c r="I16155" t="s">
        <v>5</v>
      </c>
      <c r="J16155">
        <v>14.75</v>
      </c>
      <c r="M16155">
        <v>14.75</v>
      </c>
      <c r="N16155">
        <f t="shared" si="252"/>
        <v>0</v>
      </c>
    </row>
    <row r="16156" spans="1:14" x14ac:dyDescent="0.2">
      <c r="A16156" t="s">
        <v>16179</v>
      </c>
      <c r="B16156" t="s">
        <v>38333</v>
      </c>
      <c r="I16156" t="s">
        <v>5</v>
      </c>
      <c r="J16156">
        <v>14.75</v>
      </c>
      <c r="M16156">
        <v>14.75</v>
      </c>
      <c r="N16156">
        <f t="shared" si="252"/>
        <v>0</v>
      </c>
    </row>
    <row r="16157" spans="1:14" x14ac:dyDescent="0.2">
      <c r="A16157" t="s">
        <v>16180</v>
      </c>
      <c r="B16157" t="s">
        <v>38334</v>
      </c>
      <c r="I16157" t="s">
        <v>5</v>
      </c>
      <c r="J16157">
        <v>0.86</v>
      </c>
      <c r="M16157">
        <v>0.86</v>
      </c>
      <c r="N16157">
        <f t="shared" si="252"/>
        <v>0</v>
      </c>
    </row>
    <row r="16158" spans="1:14" x14ac:dyDescent="0.2">
      <c r="A16158" t="s">
        <v>16181</v>
      </c>
      <c r="B16158" t="s">
        <v>38334</v>
      </c>
      <c r="I16158" t="s">
        <v>5</v>
      </c>
      <c r="J16158">
        <v>0.86</v>
      </c>
      <c r="M16158">
        <v>0.86</v>
      </c>
      <c r="N16158">
        <f t="shared" si="252"/>
        <v>0</v>
      </c>
    </row>
    <row r="16159" spans="1:14" x14ac:dyDescent="0.2">
      <c r="A16159" t="s">
        <v>16182</v>
      </c>
      <c r="B16159" t="s">
        <v>38335</v>
      </c>
      <c r="I16159" t="s">
        <v>5</v>
      </c>
      <c r="J16159">
        <v>1.17</v>
      </c>
      <c r="M16159">
        <v>1.17</v>
      </c>
      <c r="N16159">
        <f t="shared" si="252"/>
        <v>0</v>
      </c>
    </row>
    <row r="16160" spans="1:14" x14ac:dyDescent="0.2">
      <c r="A16160" t="s">
        <v>16183</v>
      </c>
      <c r="B16160" t="s">
        <v>38335</v>
      </c>
      <c r="I16160" t="s">
        <v>5</v>
      </c>
      <c r="J16160">
        <v>1.17</v>
      </c>
      <c r="M16160">
        <v>1.17</v>
      </c>
      <c r="N16160">
        <f t="shared" si="252"/>
        <v>0</v>
      </c>
    </row>
    <row r="16161" spans="1:14" x14ac:dyDescent="0.2">
      <c r="A16161" t="s">
        <v>16184</v>
      </c>
      <c r="B16161" t="s">
        <v>38336</v>
      </c>
      <c r="I16161" t="s">
        <v>5</v>
      </c>
      <c r="J16161">
        <v>2.4</v>
      </c>
      <c r="M16161">
        <v>2.4</v>
      </c>
      <c r="N16161">
        <f t="shared" si="252"/>
        <v>0</v>
      </c>
    </row>
    <row r="16162" spans="1:14" x14ac:dyDescent="0.2">
      <c r="A16162" t="s">
        <v>16185</v>
      </c>
      <c r="B16162" t="s">
        <v>38336</v>
      </c>
      <c r="I16162" t="s">
        <v>5</v>
      </c>
      <c r="J16162">
        <v>2.4</v>
      </c>
      <c r="M16162">
        <v>2.4</v>
      </c>
      <c r="N16162">
        <f t="shared" si="252"/>
        <v>0</v>
      </c>
    </row>
    <row r="16163" spans="1:14" x14ac:dyDescent="0.2">
      <c r="A16163" t="s">
        <v>16186</v>
      </c>
      <c r="B16163" t="s">
        <v>38337</v>
      </c>
      <c r="I16163" t="s">
        <v>5</v>
      </c>
      <c r="J16163">
        <v>4.91</v>
      </c>
      <c r="M16163">
        <v>4.91</v>
      </c>
      <c r="N16163">
        <f t="shared" si="252"/>
        <v>0</v>
      </c>
    </row>
    <row r="16164" spans="1:14" x14ac:dyDescent="0.2">
      <c r="A16164" t="s">
        <v>16187</v>
      </c>
      <c r="B16164" t="s">
        <v>38337</v>
      </c>
      <c r="I16164" t="s">
        <v>5</v>
      </c>
      <c r="J16164">
        <v>4.91</v>
      </c>
      <c r="M16164">
        <v>4.91</v>
      </c>
      <c r="N16164">
        <f t="shared" si="252"/>
        <v>0</v>
      </c>
    </row>
    <row r="16165" spans="1:14" x14ac:dyDescent="0.2">
      <c r="A16165" t="s">
        <v>16188</v>
      </c>
      <c r="B16165" t="s">
        <v>38338</v>
      </c>
      <c r="I16165" t="s">
        <v>5</v>
      </c>
      <c r="J16165">
        <v>8.49</v>
      </c>
      <c r="M16165">
        <v>8.49</v>
      </c>
      <c r="N16165">
        <f t="shared" si="252"/>
        <v>0</v>
      </c>
    </row>
    <row r="16166" spans="1:14" x14ac:dyDescent="0.2">
      <c r="A16166" t="s">
        <v>16189</v>
      </c>
      <c r="B16166" t="s">
        <v>38338</v>
      </c>
      <c r="I16166" t="s">
        <v>5</v>
      </c>
      <c r="J16166">
        <v>8.49</v>
      </c>
      <c r="M16166">
        <v>8.49</v>
      </c>
      <c r="N16166">
        <f t="shared" si="252"/>
        <v>0</v>
      </c>
    </row>
    <row r="16167" spans="1:14" x14ac:dyDescent="0.2">
      <c r="A16167" t="s">
        <v>16190</v>
      </c>
      <c r="B16167" t="s">
        <v>38339</v>
      </c>
      <c r="I16167" t="s">
        <v>5</v>
      </c>
      <c r="J16167">
        <v>11.43</v>
      </c>
      <c r="M16167">
        <v>11.43</v>
      </c>
      <c r="N16167">
        <f t="shared" si="252"/>
        <v>0</v>
      </c>
    </row>
    <row r="16168" spans="1:14" x14ac:dyDescent="0.2">
      <c r="A16168" t="s">
        <v>16191</v>
      </c>
      <c r="B16168" t="s">
        <v>38339</v>
      </c>
      <c r="I16168" t="s">
        <v>5</v>
      </c>
      <c r="J16168">
        <v>11.43</v>
      </c>
      <c r="M16168">
        <v>11.43</v>
      </c>
      <c r="N16168">
        <f t="shared" si="252"/>
        <v>0</v>
      </c>
    </row>
    <row r="16169" spans="1:14" x14ac:dyDescent="0.2">
      <c r="A16169" t="s">
        <v>16192</v>
      </c>
      <c r="B16169" t="s">
        <v>38340</v>
      </c>
      <c r="I16169" t="s">
        <v>5</v>
      </c>
      <c r="J16169">
        <v>5.33</v>
      </c>
      <c r="M16169">
        <v>5.33</v>
      </c>
      <c r="N16169">
        <f t="shared" si="252"/>
        <v>0</v>
      </c>
    </row>
    <row r="16170" spans="1:14" x14ac:dyDescent="0.2">
      <c r="A16170" t="s">
        <v>16193</v>
      </c>
      <c r="B16170" t="s">
        <v>38340</v>
      </c>
      <c r="I16170" t="s">
        <v>5</v>
      </c>
      <c r="J16170">
        <v>5.33</v>
      </c>
      <c r="M16170">
        <v>5.33</v>
      </c>
      <c r="N16170">
        <f t="shared" si="252"/>
        <v>0</v>
      </c>
    </row>
    <row r="16171" spans="1:14" x14ac:dyDescent="0.2">
      <c r="A16171" t="s">
        <v>16194</v>
      </c>
      <c r="B16171" t="s">
        <v>38341</v>
      </c>
      <c r="I16171" t="s">
        <v>5</v>
      </c>
      <c r="J16171">
        <v>15.35</v>
      </c>
      <c r="M16171">
        <v>15.35</v>
      </c>
      <c r="N16171">
        <f t="shared" si="252"/>
        <v>0</v>
      </c>
    </row>
    <row r="16172" spans="1:14" x14ac:dyDescent="0.2">
      <c r="A16172" t="s">
        <v>16195</v>
      </c>
      <c r="B16172" t="s">
        <v>38341</v>
      </c>
      <c r="I16172" t="s">
        <v>5</v>
      </c>
      <c r="J16172">
        <v>15.35</v>
      </c>
      <c r="M16172">
        <v>15.35</v>
      </c>
      <c r="N16172">
        <f t="shared" si="252"/>
        <v>0</v>
      </c>
    </row>
    <row r="16173" spans="1:14" x14ac:dyDescent="0.2">
      <c r="A16173" t="s">
        <v>16196</v>
      </c>
      <c r="B16173" t="s">
        <v>38342</v>
      </c>
      <c r="I16173" t="s">
        <v>5</v>
      </c>
      <c r="J16173">
        <v>26.5</v>
      </c>
      <c r="M16173">
        <v>26.5</v>
      </c>
      <c r="N16173">
        <f t="shared" si="252"/>
        <v>0</v>
      </c>
    </row>
    <row r="16174" spans="1:14" x14ac:dyDescent="0.2">
      <c r="A16174" t="s">
        <v>16197</v>
      </c>
      <c r="B16174" t="s">
        <v>38342</v>
      </c>
      <c r="I16174" t="s">
        <v>5</v>
      </c>
      <c r="J16174">
        <v>26.5</v>
      </c>
      <c r="M16174">
        <v>26.5</v>
      </c>
      <c r="N16174">
        <f t="shared" si="252"/>
        <v>0</v>
      </c>
    </row>
    <row r="16175" spans="1:14" x14ac:dyDescent="0.2">
      <c r="A16175" t="s">
        <v>16198</v>
      </c>
      <c r="B16175" t="s">
        <v>38343</v>
      </c>
      <c r="I16175" t="s">
        <v>5</v>
      </c>
      <c r="J16175">
        <v>34.549999999999997</v>
      </c>
      <c r="M16175">
        <v>34.549999999999997</v>
      </c>
      <c r="N16175">
        <f t="shared" si="252"/>
        <v>0</v>
      </c>
    </row>
    <row r="16176" spans="1:14" x14ac:dyDescent="0.2">
      <c r="A16176" t="s">
        <v>16199</v>
      </c>
      <c r="B16176" t="s">
        <v>38343</v>
      </c>
      <c r="I16176" t="s">
        <v>5</v>
      </c>
      <c r="J16176">
        <v>34.549999999999997</v>
      </c>
      <c r="M16176">
        <v>34.549999999999997</v>
      </c>
      <c r="N16176">
        <f t="shared" si="252"/>
        <v>0</v>
      </c>
    </row>
    <row r="16177" spans="1:14" x14ac:dyDescent="0.2">
      <c r="A16177" t="s">
        <v>16200</v>
      </c>
      <c r="B16177" t="s">
        <v>38344</v>
      </c>
      <c r="I16177" t="s">
        <v>5</v>
      </c>
      <c r="J16177">
        <v>55.01</v>
      </c>
      <c r="M16177">
        <v>55.01</v>
      </c>
      <c r="N16177">
        <f t="shared" si="252"/>
        <v>0</v>
      </c>
    </row>
    <row r="16178" spans="1:14" x14ac:dyDescent="0.2">
      <c r="A16178" t="s">
        <v>16201</v>
      </c>
      <c r="B16178" t="s">
        <v>38344</v>
      </c>
      <c r="I16178" t="s">
        <v>5</v>
      </c>
      <c r="J16178">
        <v>55.01</v>
      </c>
      <c r="M16178">
        <v>55.01</v>
      </c>
      <c r="N16178">
        <f t="shared" si="252"/>
        <v>0</v>
      </c>
    </row>
    <row r="16179" spans="1:14" x14ac:dyDescent="0.2">
      <c r="A16179" t="s">
        <v>16202</v>
      </c>
      <c r="B16179" t="s">
        <v>38345</v>
      </c>
      <c r="I16179" t="s">
        <v>5</v>
      </c>
      <c r="J16179">
        <v>15.07</v>
      </c>
      <c r="M16179">
        <v>15.07</v>
      </c>
      <c r="N16179">
        <f t="shared" si="252"/>
        <v>0</v>
      </c>
    </row>
    <row r="16180" spans="1:14" x14ac:dyDescent="0.2">
      <c r="A16180" t="s">
        <v>16203</v>
      </c>
      <c r="B16180" t="s">
        <v>38345</v>
      </c>
      <c r="I16180" t="s">
        <v>5</v>
      </c>
      <c r="J16180">
        <v>15.07</v>
      </c>
      <c r="M16180">
        <v>15.07</v>
      </c>
      <c r="N16180">
        <f t="shared" si="252"/>
        <v>0</v>
      </c>
    </row>
    <row r="16181" spans="1:14" x14ac:dyDescent="0.2">
      <c r="A16181" t="s">
        <v>16204</v>
      </c>
      <c r="B16181" t="s">
        <v>38346</v>
      </c>
      <c r="I16181" t="s">
        <v>5</v>
      </c>
      <c r="J16181">
        <v>19.47</v>
      </c>
      <c r="M16181">
        <v>19.47</v>
      </c>
      <c r="N16181">
        <f t="shared" si="252"/>
        <v>0</v>
      </c>
    </row>
    <row r="16182" spans="1:14" x14ac:dyDescent="0.2">
      <c r="A16182" t="s">
        <v>16205</v>
      </c>
      <c r="B16182" t="s">
        <v>38346</v>
      </c>
      <c r="I16182" t="s">
        <v>5</v>
      </c>
      <c r="J16182">
        <v>19.47</v>
      </c>
      <c r="M16182">
        <v>19.47</v>
      </c>
      <c r="N16182">
        <f t="shared" si="252"/>
        <v>0</v>
      </c>
    </row>
    <row r="16183" spans="1:14" x14ac:dyDescent="0.2">
      <c r="A16183" t="s">
        <v>16206</v>
      </c>
      <c r="B16183" t="s">
        <v>38347</v>
      </c>
      <c r="I16183" t="s">
        <v>5</v>
      </c>
      <c r="J16183">
        <v>35.799999999999997</v>
      </c>
      <c r="M16183">
        <v>35.799999999999997</v>
      </c>
      <c r="N16183">
        <f t="shared" si="252"/>
        <v>0</v>
      </c>
    </row>
    <row r="16184" spans="1:14" x14ac:dyDescent="0.2">
      <c r="A16184" t="s">
        <v>16207</v>
      </c>
      <c r="B16184" t="s">
        <v>38347</v>
      </c>
      <c r="I16184" t="s">
        <v>5</v>
      </c>
      <c r="J16184">
        <v>35.799999999999997</v>
      </c>
      <c r="M16184">
        <v>35.799999999999997</v>
      </c>
      <c r="N16184">
        <f t="shared" si="252"/>
        <v>0</v>
      </c>
    </row>
    <row r="16185" spans="1:14" x14ac:dyDescent="0.2">
      <c r="A16185" t="s">
        <v>16208</v>
      </c>
      <c r="B16185" t="s">
        <v>38348</v>
      </c>
      <c r="I16185" t="s">
        <v>5</v>
      </c>
      <c r="J16185">
        <v>32.44</v>
      </c>
      <c r="M16185">
        <v>32.44</v>
      </c>
      <c r="N16185">
        <f t="shared" si="252"/>
        <v>0</v>
      </c>
    </row>
    <row r="16186" spans="1:14" x14ac:dyDescent="0.2">
      <c r="A16186" t="s">
        <v>16209</v>
      </c>
      <c r="B16186" t="s">
        <v>38348</v>
      </c>
      <c r="I16186" t="s">
        <v>5</v>
      </c>
      <c r="J16186">
        <v>32.44</v>
      </c>
      <c r="M16186">
        <v>32.44</v>
      </c>
      <c r="N16186">
        <f t="shared" si="252"/>
        <v>0</v>
      </c>
    </row>
    <row r="16187" spans="1:14" x14ac:dyDescent="0.2">
      <c r="A16187" t="s">
        <v>16210</v>
      </c>
      <c r="B16187" t="s">
        <v>38349</v>
      </c>
      <c r="I16187" t="s">
        <v>5</v>
      </c>
      <c r="J16187">
        <v>65.95</v>
      </c>
      <c r="M16187">
        <v>65.95</v>
      </c>
      <c r="N16187">
        <f t="shared" si="252"/>
        <v>0</v>
      </c>
    </row>
    <row r="16188" spans="1:14" x14ac:dyDescent="0.2">
      <c r="A16188" t="s">
        <v>16211</v>
      </c>
      <c r="B16188" t="s">
        <v>38349</v>
      </c>
      <c r="I16188" t="s">
        <v>5</v>
      </c>
      <c r="J16188">
        <v>65.95</v>
      </c>
      <c r="M16188">
        <v>65.95</v>
      </c>
      <c r="N16188">
        <f t="shared" si="252"/>
        <v>0</v>
      </c>
    </row>
    <row r="16189" spans="1:14" x14ac:dyDescent="0.2">
      <c r="A16189" t="s">
        <v>16212</v>
      </c>
      <c r="B16189" t="s">
        <v>38350</v>
      </c>
      <c r="I16189" t="s">
        <v>5</v>
      </c>
      <c r="J16189">
        <v>247.94</v>
      </c>
      <c r="M16189">
        <v>247.94</v>
      </c>
      <c r="N16189">
        <f t="shared" si="252"/>
        <v>0</v>
      </c>
    </row>
    <row r="16190" spans="1:14" x14ac:dyDescent="0.2">
      <c r="A16190" t="s">
        <v>16213</v>
      </c>
      <c r="B16190" t="s">
        <v>38350</v>
      </c>
      <c r="I16190" t="s">
        <v>5</v>
      </c>
      <c r="J16190">
        <v>247.94</v>
      </c>
      <c r="M16190">
        <v>247.94</v>
      </c>
      <c r="N16190">
        <f t="shared" si="252"/>
        <v>0</v>
      </c>
    </row>
    <row r="16191" spans="1:14" x14ac:dyDescent="0.2">
      <c r="A16191" t="s">
        <v>16214</v>
      </c>
      <c r="B16191" t="s">
        <v>38351</v>
      </c>
      <c r="I16191" t="s">
        <v>5</v>
      </c>
      <c r="J16191">
        <v>372.79</v>
      </c>
      <c r="M16191">
        <v>372.79</v>
      </c>
      <c r="N16191">
        <f t="shared" si="252"/>
        <v>0</v>
      </c>
    </row>
    <row r="16192" spans="1:14" x14ac:dyDescent="0.2">
      <c r="A16192" t="s">
        <v>16215</v>
      </c>
      <c r="B16192" t="s">
        <v>38351</v>
      </c>
      <c r="I16192" t="s">
        <v>5</v>
      </c>
      <c r="J16192">
        <v>372.79</v>
      </c>
      <c r="M16192">
        <v>372.79</v>
      </c>
      <c r="N16192">
        <f t="shared" si="252"/>
        <v>0</v>
      </c>
    </row>
    <row r="16193" spans="1:14" x14ac:dyDescent="0.2">
      <c r="A16193" t="s">
        <v>16216</v>
      </c>
      <c r="B16193" t="s">
        <v>38352</v>
      </c>
      <c r="I16193" t="s">
        <v>5</v>
      </c>
      <c r="J16193">
        <v>376.5</v>
      </c>
      <c r="M16193">
        <v>376.5</v>
      </c>
      <c r="N16193">
        <f t="shared" si="252"/>
        <v>0</v>
      </c>
    </row>
    <row r="16194" spans="1:14" x14ac:dyDescent="0.2">
      <c r="A16194" t="s">
        <v>16217</v>
      </c>
      <c r="B16194" t="s">
        <v>38352</v>
      </c>
      <c r="I16194" t="s">
        <v>5</v>
      </c>
      <c r="J16194">
        <v>376.5</v>
      </c>
      <c r="M16194">
        <v>376.5</v>
      </c>
      <c r="N16194">
        <f t="shared" si="252"/>
        <v>0</v>
      </c>
    </row>
    <row r="16195" spans="1:14" x14ac:dyDescent="0.2">
      <c r="A16195" t="s">
        <v>16218</v>
      </c>
      <c r="B16195" t="s">
        <v>38353</v>
      </c>
      <c r="I16195" t="s">
        <v>5</v>
      </c>
      <c r="J16195">
        <v>330.62</v>
      </c>
      <c r="M16195">
        <v>330.62</v>
      </c>
      <c r="N16195">
        <f t="shared" si="252"/>
        <v>0</v>
      </c>
    </row>
    <row r="16196" spans="1:14" x14ac:dyDescent="0.2">
      <c r="A16196" t="s">
        <v>16219</v>
      </c>
      <c r="B16196" t="s">
        <v>38353</v>
      </c>
      <c r="I16196" t="s">
        <v>5</v>
      </c>
      <c r="J16196">
        <v>330.62</v>
      </c>
      <c r="M16196">
        <v>330.62</v>
      </c>
      <c r="N16196">
        <f t="shared" ref="N16196:N16259" si="253">J16196-M16196</f>
        <v>0</v>
      </c>
    </row>
    <row r="16197" spans="1:14" x14ac:dyDescent="0.2">
      <c r="A16197" t="s">
        <v>16220</v>
      </c>
      <c r="B16197" t="s">
        <v>38354</v>
      </c>
      <c r="I16197" t="s">
        <v>5</v>
      </c>
      <c r="J16197">
        <v>312.07</v>
      </c>
      <c r="M16197">
        <v>312.07</v>
      </c>
      <c r="N16197">
        <f t="shared" si="253"/>
        <v>0</v>
      </c>
    </row>
    <row r="16198" spans="1:14" x14ac:dyDescent="0.2">
      <c r="A16198" t="s">
        <v>16221</v>
      </c>
      <c r="B16198" t="s">
        <v>38354</v>
      </c>
      <c r="I16198" t="s">
        <v>5</v>
      </c>
      <c r="J16198">
        <v>312.07</v>
      </c>
      <c r="M16198">
        <v>312.07</v>
      </c>
      <c r="N16198">
        <f t="shared" si="253"/>
        <v>0</v>
      </c>
    </row>
    <row r="16199" spans="1:14" x14ac:dyDescent="0.2">
      <c r="A16199" t="s">
        <v>16222</v>
      </c>
      <c r="B16199" t="s">
        <v>38355</v>
      </c>
      <c r="I16199" t="s">
        <v>5</v>
      </c>
      <c r="J16199">
        <v>446.74</v>
      </c>
      <c r="M16199">
        <v>446.74</v>
      </c>
      <c r="N16199">
        <f t="shared" si="253"/>
        <v>0</v>
      </c>
    </row>
    <row r="16200" spans="1:14" x14ac:dyDescent="0.2">
      <c r="A16200" t="s">
        <v>16223</v>
      </c>
      <c r="B16200" t="s">
        <v>38355</v>
      </c>
      <c r="I16200" t="s">
        <v>5</v>
      </c>
      <c r="J16200">
        <v>446.74</v>
      </c>
      <c r="M16200">
        <v>446.74</v>
      </c>
      <c r="N16200">
        <f t="shared" si="253"/>
        <v>0</v>
      </c>
    </row>
    <row r="16201" spans="1:14" x14ac:dyDescent="0.2">
      <c r="A16201" t="s">
        <v>16224</v>
      </c>
      <c r="B16201" t="s">
        <v>38356</v>
      </c>
      <c r="I16201" t="s">
        <v>5</v>
      </c>
      <c r="J16201">
        <v>13.99</v>
      </c>
      <c r="M16201">
        <v>13.99</v>
      </c>
      <c r="N16201">
        <f t="shared" si="253"/>
        <v>0</v>
      </c>
    </row>
    <row r="16202" spans="1:14" x14ac:dyDescent="0.2">
      <c r="A16202" t="s">
        <v>16225</v>
      </c>
      <c r="B16202" t="s">
        <v>38356</v>
      </c>
      <c r="I16202" t="s">
        <v>5</v>
      </c>
      <c r="J16202">
        <v>13.99</v>
      </c>
      <c r="M16202">
        <v>13.99</v>
      </c>
      <c r="N16202">
        <f t="shared" si="253"/>
        <v>0</v>
      </c>
    </row>
    <row r="16203" spans="1:14" x14ac:dyDescent="0.2">
      <c r="A16203" t="s">
        <v>16226</v>
      </c>
      <c r="B16203" t="s">
        <v>38357</v>
      </c>
      <c r="I16203" t="s">
        <v>5</v>
      </c>
      <c r="J16203">
        <v>21</v>
      </c>
      <c r="M16203">
        <v>21</v>
      </c>
      <c r="N16203">
        <f t="shared" si="253"/>
        <v>0</v>
      </c>
    </row>
    <row r="16204" spans="1:14" x14ac:dyDescent="0.2">
      <c r="A16204" t="s">
        <v>16227</v>
      </c>
      <c r="B16204" t="s">
        <v>38357</v>
      </c>
      <c r="I16204" t="s">
        <v>5</v>
      </c>
      <c r="J16204">
        <v>21</v>
      </c>
      <c r="M16204">
        <v>21</v>
      </c>
      <c r="N16204">
        <f t="shared" si="253"/>
        <v>0</v>
      </c>
    </row>
    <row r="16205" spans="1:14" x14ac:dyDescent="0.2">
      <c r="A16205" t="s">
        <v>16228</v>
      </c>
      <c r="B16205" t="s">
        <v>38358</v>
      </c>
      <c r="I16205" t="s">
        <v>5</v>
      </c>
      <c r="J16205">
        <v>29.26</v>
      </c>
      <c r="M16205">
        <v>29.26</v>
      </c>
      <c r="N16205">
        <f t="shared" si="253"/>
        <v>0</v>
      </c>
    </row>
    <row r="16206" spans="1:14" x14ac:dyDescent="0.2">
      <c r="A16206" t="s">
        <v>16229</v>
      </c>
      <c r="B16206" t="s">
        <v>38358</v>
      </c>
      <c r="I16206" t="s">
        <v>5</v>
      </c>
      <c r="J16206">
        <v>29.26</v>
      </c>
      <c r="M16206">
        <v>29.26</v>
      </c>
      <c r="N16206">
        <f t="shared" si="253"/>
        <v>0</v>
      </c>
    </row>
    <row r="16207" spans="1:14" x14ac:dyDescent="0.2">
      <c r="A16207" t="s">
        <v>16230</v>
      </c>
      <c r="B16207" t="s">
        <v>38359</v>
      </c>
      <c r="I16207" t="s">
        <v>5</v>
      </c>
      <c r="J16207">
        <v>28.57</v>
      </c>
      <c r="M16207">
        <v>28.57</v>
      </c>
      <c r="N16207">
        <f t="shared" si="253"/>
        <v>0</v>
      </c>
    </row>
    <row r="16208" spans="1:14" x14ac:dyDescent="0.2">
      <c r="A16208" t="s">
        <v>16231</v>
      </c>
      <c r="B16208" t="s">
        <v>38359</v>
      </c>
      <c r="I16208" t="s">
        <v>5</v>
      </c>
      <c r="J16208">
        <v>28.57</v>
      </c>
      <c r="M16208">
        <v>28.57</v>
      </c>
      <c r="N16208">
        <f t="shared" si="253"/>
        <v>0</v>
      </c>
    </row>
    <row r="16209" spans="1:14" x14ac:dyDescent="0.2">
      <c r="A16209" t="s">
        <v>16232</v>
      </c>
      <c r="B16209" t="s">
        <v>38360</v>
      </c>
      <c r="I16209" t="s">
        <v>5</v>
      </c>
      <c r="J16209">
        <v>58.41</v>
      </c>
      <c r="M16209">
        <v>58.41</v>
      </c>
      <c r="N16209">
        <f t="shared" si="253"/>
        <v>0</v>
      </c>
    </row>
    <row r="16210" spans="1:14" x14ac:dyDescent="0.2">
      <c r="A16210" t="s">
        <v>16233</v>
      </c>
      <c r="B16210" t="s">
        <v>38360</v>
      </c>
      <c r="I16210" t="s">
        <v>5</v>
      </c>
      <c r="J16210">
        <v>58.41</v>
      </c>
      <c r="M16210">
        <v>58.41</v>
      </c>
      <c r="N16210">
        <f t="shared" si="253"/>
        <v>0</v>
      </c>
    </row>
    <row r="16211" spans="1:14" x14ac:dyDescent="0.2">
      <c r="A16211" t="s">
        <v>16234</v>
      </c>
      <c r="B16211" t="s">
        <v>38361</v>
      </c>
      <c r="I16211" t="s">
        <v>5</v>
      </c>
      <c r="J16211">
        <v>0.64</v>
      </c>
      <c r="M16211">
        <v>0.64</v>
      </c>
      <c r="N16211">
        <f t="shared" si="253"/>
        <v>0</v>
      </c>
    </row>
    <row r="16212" spans="1:14" x14ac:dyDescent="0.2">
      <c r="A16212" t="s">
        <v>16235</v>
      </c>
      <c r="B16212" t="s">
        <v>38361</v>
      </c>
      <c r="I16212" t="s">
        <v>5</v>
      </c>
      <c r="J16212">
        <v>0.64</v>
      </c>
      <c r="M16212">
        <v>0.64</v>
      </c>
      <c r="N16212">
        <f t="shared" si="253"/>
        <v>0</v>
      </c>
    </row>
    <row r="16213" spans="1:14" x14ac:dyDescent="0.2">
      <c r="A16213" t="s">
        <v>16236</v>
      </c>
      <c r="B16213" t="s">
        <v>38362</v>
      </c>
      <c r="I16213" t="s">
        <v>5</v>
      </c>
      <c r="J16213">
        <v>1.19</v>
      </c>
      <c r="M16213">
        <v>1.19</v>
      </c>
      <c r="N16213">
        <f t="shared" si="253"/>
        <v>0</v>
      </c>
    </row>
    <row r="16214" spans="1:14" x14ac:dyDescent="0.2">
      <c r="A16214" t="s">
        <v>16237</v>
      </c>
      <c r="B16214" t="s">
        <v>38362</v>
      </c>
      <c r="I16214" t="s">
        <v>5</v>
      </c>
      <c r="J16214">
        <v>1.19</v>
      </c>
      <c r="M16214">
        <v>1.19</v>
      </c>
      <c r="N16214">
        <f t="shared" si="253"/>
        <v>0</v>
      </c>
    </row>
    <row r="16215" spans="1:14" x14ac:dyDescent="0.2">
      <c r="A16215" t="s">
        <v>16238</v>
      </c>
      <c r="B16215" t="s">
        <v>38363</v>
      </c>
      <c r="I16215" t="s">
        <v>5</v>
      </c>
      <c r="J16215">
        <v>2.48</v>
      </c>
      <c r="M16215">
        <v>2.48</v>
      </c>
      <c r="N16215">
        <f t="shared" si="253"/>
        <v>0</v>
      </c>
    </row>
    <row r="16216" spans="1:14" x14ac:dyDescent="0.2">
      <c r="A16216" t="s">
        <v>16239</v>
      </c>
      <c r="B16216" t="s">
        <v>38363</v>
      </c>
      <c r="I16216" t="s">
        <v>5</v>
      </c>
      <c r="J16216">
        <v>2.48</v>
      </c>
      <c r="M16216">
        <v>2.48</v>
      </c>
      <c r="N16216">
        <f t="shared" si="253"/>
        <v>0</v>
      </c>
    </row>
    <row r="16217" spans="1:14" x14ac:dyDescent="0.2">
      <c r="A16217" t="s">
        <v>16240</v>
      </c>
      <c r="B16217" t="s">
        <v>38364</v>
      </c>
      <c r="I16217" t="s">
        <v>5</v>
      </c>
      <c r="J16217">
        <v>4.0999999999999996</v>
      </c>
      <c r="M16217">
        <v>4.0999999999999996</v>
      </c>
      <c r="N16217">
        <f t="shared" si="253"/>
        <v>0</v>
      </c>
    </row>
    <row r="16218" spans="1:14" x14ac:dyDescent="0.2">
      <c r="A16218" t="s">
        <v>16241</v>
      </c>
      <c r="B16218" t="s">
        <v>38364</v>
      </c>
      <c r="I16218" t="s">
        <v>5</v>
      </c>
      <c r="J16218">
        <v>4.0999999999999996</v>
      </c>
      <c r="M16218">
        <v>4.0999999999999996</v>
      </c>
      <c r="N16218">
        <f t="shared" si="253"/>
        <v>0</v>
      </c>
    </row>
    <row r="16219" spans="1:14" x14ac:dyDescent="0.2">
      <c r="A16219" t="s">
        <v>16242</v>
      </c>
      <c r="B16219" t="s">
        <v>38365</v>
      </c>
      <c r="I16219" t="s">
        <v>5</v>
      </c>
      <c r="J16219">
        <v>7.92</v>
      </c>
      <c r="M16219">
        <v>7.92</v>
      </c>
      <c r="N16219">
        <f t="shared" si="253"/>
        <v>0</v>
      </c>
    </row>
    <row r="16220" spans="1:14" x14ac:dyDescent="0.2">
      <c r="A16220" t="s">
        <v>16243</v>
      </c>
      <c r="B16220" t="s">
        <v>38365</v>
      </c>
      <c r="I16220" t="s">
        <v>5</v>
      </c>
      <c r="J16220">
        <v>7.92</v>
      </c>
      <c r="M16220">
        <v>7.92</v>
      </c>
      <c r="N16220">
        <f t="shared" si="253"/>
        <v>0</v>
      </c>
    </row>
    <row r="16221" spans="1:14" x14ac:dyDescent="0.2">
      <c r="A16221" t="s">
        <v>16244</v>
      </c>
      <c r="B16221" t="s">
        <v>38366</v>
      </c>
      <c r="I16221" t="s">
        <v>5</v>
      </c>
      <c r="J16221">
        <v>8.5399999999999991</v>
      </c>
      <c r="M16221">
        <v>8.5399999999999991</v>
      </c>
      <c r="N16221">
        <f t="shared" si="253"/>
        <v>0</v>
      </c>
    </row>
    <row r="16222" spans="1:14" x14ac:dyDescent="0.2">
      <c r="A16222" t="s">
        <v>16245</v>
      </c>
      <c r="B16222" t="s">
        <v>38366</v>
      </c>
      <c r="I16222" t="s">
        <v>5</v>
      </c>
      <c r="J16222">
        <v>8.5399999999999991</v>
      </c>
      <c r="M16222">
        <v>8.5399999999999991</v>
      </c>
      <c r="N16222">
        <f t="shared" si="253"/>
        <v>0</v>
      </c>
    </row>
    <row r="16223" spans="1:14" x14ac:dyDescent="0.2">
      <c r="A16223" t="s">
        <v>16246</v>
      </c>
      <c r="B16223" t="s">
        <v>38367</v>
      </c>
      <c r="I16223" t="s">
        <v>5</v>
      </c>
      <c r="J16223">
        <v>23.18</v>
      </c>
      <c r="M16223">
        <v>23.18</v>
      </c>
      <c r="N16223">
        <f t="shared" si="253"/>
        <v>0</v>
      </c>
    </row>
    <row r="16224" spans="1:14" x14ac:dyDescent="0.2">
      <c r="A16224" t="s">
        <v>16247</v>
      </c>
      <c r="B16224" t="s">
        <v>38367</v>
      </c>
      <c r="I16224" t="s">
        <v>5</v>
      </c>
      <c r="J16224">
        <v>23.18</v>
      </c>
      <c r="M16224">
        <v>23.18</v>
      </c>
      <c r="N16224">
        <f t="shared" si="253"/>
        <v>0</v>
      </c>
    </row>
    <row r="16225" spans="1:14" x14ac:dyDescent="0.2">
      <c r="A16225" t="s">
        <v>16248</v>
      </c>
      <c r="B16225" t="s">
        <v>38368</v>
      </c>
      <c r="I16225" t="s">
        <v>5</v>
      </c>
      <c r="J16225">
        <v>90.02</v>
      </c>
      <c r="M16225">
        <v>90.02</v>
      </c>
      <c r="N16225">
        <f t="shared" si="253"/>
        <v>0</v>
      </c>
    </row>
    <row r="16226" spans="1:14" x14ac:dyDescent="0.2">
      <c r="A16226" t="s">
        <v>16249</v>
      </c>
      <c r="B16226" t="s">
        <v>38368</v>
      </c>
      <c r="I16226" t="s">
        <v>5</v>
      </c>
      <c r="J16226">
        <v>90.02</v>
      </c>
      <c r="M16226">
        <v>90.02</v>
      </c>
      <c r="N16226">
        <f t="shared" si="253"/>
        <v>0</v>
      </c>
    </row>
    <row r="16227" spans="1:14" x14ac:dyDescent="0.2">
      <c r="A16227" t="s">
        <v>16250</v>
      </c>
      <c r="B16227" t="s">
        <v>38369</v>
      </c>
      <c r="I16227" t="s">
        <v>5</v>
      </c>
      <c r="J16227">
        <v>3.08</v>
      </c>
      <c r="M16227">
        <v>3.08</v>
      </c>
      <c r="N16227">
        <f t="shared" si="253"/>
        <v>0</v>
      </c>
    </row>
    <row r="16228" spans="1:14" x14ac:dyDescent="0.2">
      <c r="A16228" t="s">
        <v>16251</v>
      </c>
      <c r="B16228" t="s">
        <v>38369</v>
      </c>
      <c r="I16228" t="s">
        <v>5</v>
      </c>
      <c r="J16228">
        <v>3.08</v>
      </c>
      <c r="M16228">
        <v>3.08</v>
      </c>
      <c r="N16228">
        <f t="shared" si="253"/>
        <v>0</v>
      </c>
    </row>
    <row r="16229" spans="1:14" x14ac:dyDescent="0.2">
      <c r="A16229" t="s">
        <v>16252</v>
      </c>
      <c r="B16229" t="s">
        <v>38370</v>
      </c>
      <c r="I16229" t="s">
        <v>5</v>
      </c>
      <c r="J16229">
        <v>4.46</v>
      </c>
      <c r="M16229">
        <v>4.46</v>
      </c>
      <c r="N16229">
        <f t="shared" si="253"/>
        <v>0</v>
      </c>
    </row>
    <row r="16230" spans="1:14" x14ac:dyDescent="0.2">
      <c r="A16230" t="s">
        <v>16253</v>
      </c>
      <c r="B16230" t="s">
        <v>38370</v>
      </c>
      <c r="I16230" t="s">
        <v>5</v>
      </c>
      <c r="J16230">
        <v>4.46</v>
      </c>
      <c r="M16230">
        <v>4.46</v>
      </c>
      <c r="N16230">
        <f t="shared" si="253"/>
        <v>0</v>
      </c>
    </row>
    <row r="16231" spans="1:14" x14ac:dyDescent="0.2">
      <c r="A16231" t="s">
        <v>16254</v>
      </c>
      <c r="B16231" t="s">
        <v>38371</v>
      </c>
      <c r="I16231" t="s">
        <v>5</v>
      </c>
      <c r="J16231">
        <v>4.71</v>
      </c>
      <c r="M16231">
        <v>4.71</v>
      </c>
      <c r="N16231">
        <f t="shared" si="253"/>
        <v>0</v>
      </c>
    </row>
    <row r="16232" spans="1:14" x14ac:dyDescent="0.2">
      <c r="A16232" t="s">
        <v>16255</v>
      </c>
      <c r="B16232" t="s">
        <v>38371</v>
      </c>
      <c r="I16232" t="s">
        <v>5</v>
      </c>
      <c r="J16232">
        <v>4.71</v>
      </c>
      <c r="M16232">
        <v>4.71</v>
      </c>
      <c r="N16232">
        <f t="shared" si="253"/>
        <v>0</v>
      </c>
    </row>
    <row r="16233" spans="1:14" x14ac:dyDescent="0.2">
      <c r="A16233" t="s">
        <v>16256</v>
      </c>
      <c r="B16233" t="s">
        <v>38372</v>
      </c>
      <c r="I16233" t="s">
        <v>5</v>
      </c>
      <c r="J16233">
        <v>5.22</v>
      </c>
      <c r="M16233">
        <v>5.22</v>
      </c>
      <c r="N16233">
        <f t="shared" si="253"/>
        <v>0</v>
      </c>
    </row>
    <row r="16234" spans="1:14" x14ac:dyDescent="0.2">
      <c r="A16234" t="s">
        <v>16257</v>
      </c>
      <c r="B16234" t="s">
        <v>38372</v>
      </c>
      <c r="I16234" t="s">
        <v>5</v>
      </c>
      <c r="J16234">
        <v>5.22</v>
      </c>
      <c r="M16234">
        <v>5.22</v>
      </c>
      <c r="N16234">
        <f t="shared" si="253"/>
        <v>0</v>
      </c>
    </row>
    <row r="16235" spans="1:14" x14ac:dyDescent="0.2">
      <c r="A16235" t="s">
        <v>16258</v>
      </c>
      <c r="B16235" t="s">
        <v>38373</v>
      </c>
      <c r="I16235" t="s">
        <v>5</v>
      </c>
      <c r="J16235">
        <v>5.15</v>
      </c>
      <c r="M16235">
        <v>5.15</v>
      </c>
      <c r="N16235">
        <f t="shared" si="253"/>
        <v>0</v>
      </c>
    </row>
    <row r="16236" spans="1:14" x14ac:dyDescent="0.2">
      <c r="A16236" t="s">
        <v>16259</v>
      </c>
      <c r="B16236" t="s">
        <v>38373</v>
      </c>
      <c r="I16236" t="s">
        <v>5</v>
      </c>
      <c r="J16236">
        <v>5.15</v>
      </c>
      <c r="M16236">
        <v>5.15</v>
      </c>
      <c r="N16236">
        <f t="shared" si="253"/>
        <v>0</v>
      </c>
    </row>
    <row r="16237" spans="1:14" x14ac:dyDescent="0.2">
      <c r="A16237" t="s">
        <v>16260</v>
      </c>
      <c r="B16237" t="s">
        <v>38374</v>
      </c>
      <c r="I16237" t="s">
        <v>5</v>
      </c>
      <c r="J16237">
        <v>6.08</v>
      </c>
      <c r="M16237">
        <v>6.08</v>
      </c>
      <c r="N16237">
        <f t="shared" si="253"/>
        <v>0</v>
      </c>
    </row>
    <row r="16238" spans="1:14" x14ac:dyDescent="0.2">
      <c r="A16238" t="s">
        <v>16261</v>
      </c>
      <c r="B16238" t="s">
        <v>38374</v>
      </c>
      <c r="I16238" t="s">
        <v>5</v>
      </c>
      <c r="J16238">
        <v>6.08</v>
      </c>
      <c r="M16238">
        <v>6.08</v>
      </c>
      <c r="N16238">
        <f t="shared" si="253"/>
        <v>0</v>
      </c>
    </row>
    <row r="16239" spans="1:14" x14ac:dyDescent="0.2">
      <c r="A16239" t="s">
        <v>16262</v>
      </c>
      <c r="B16239" t="s">
        <v>38375</v>
      </c>
      <c r="I16239" t="s">
        <v>5</v>
      </c>
      <c r="J16239">
        <v>11.05</v>
      </c>
      <c r="M16239">
        <v>11.05</v>
      </c>
      <c r="N16239">
        <f t="shared" si="253"/>
        <v>0</v>
      </c>
    </row>
    <row r="16240" spans="1:14" x14ac:dyDescent="0.2">
      <c r="A16240" t="s">
        <v>16263</v>
      </c>
      <c r="B16240" t="s">
        <v>38375</v>
      </c>
      <c r="I16240" t="s">
        <v>5</v>
      </c>
      <c r="J16240">
        <v>11.05</v>
      </c>
      <c r="M16240">
        <v>11.05</v>
      </c>
      <c r="N16240">
        <f t="shared" si="253"/>
        <v>0</v>
      </c>
    </row>
    <row r="16241" spans="1:14" x14ac:dyDescent="0.2">
      <c r="A16241" t="s">
        <v>16264</v>
      </c>
      <c r="B16241" t="s">
        <v>38376</v>
      </c>
      <c r="I16241" t="s">
        <v>5</v>
      </c>
      <c r="J16241">
        <v>13.69</v>
      </c>
      <c r="M16241">
        <v>13.69</v>
      </c>
      <c r="N16241">
        <f t="shared" si="253"/>
        <v>0</v>
      </c>
    </row>
    <row r="16242" spans="1:14" x14ac:dyDescent="0.2">
      <c r="A16242" t="s">
        <v>16265</v>
      </c>
      <c r="B16242" t="s">
        <v>38376</v>
      </c>
      <c r="I16242" t="s">
        <v>5</v>
      </c>
      <c r="J16242">
        <v>13.69</v>
      </c>
      <c r="M16242">
        <v>13.69</v>
      </c>
      <c r="N16242">
        <f t="shared" si="253"/>
        <v>0</v>
      </c>
    </row>
    <row r="16243" spans="1:14" x14ac:dyDescent="0.2">
      <c r="A16243" t="s">
        <v>16266</v>
      </c>
      <c r="B16243" t="s">
        <v>38377</v>
      </c>
      <c r="I16243" t="s">
        <v>5</v>
      </c>
      <c r="J16243">
        <v>14.4</v>
      </c>
      <c r="M16243">
        <v>14.4</v>
      </c>
      <c r="N16243">
        <f t="shared" si="253"/>
        <v>0</v>
      </c>
    </row>
    <row r="16244" spans="1:14" x14ac:dyDescent="0.2">
      <c r="A16244" t="s">
        <v>16267</v>
      </c>
      <c r="B16244" t="s">
        <v>38377</v>
      </c>
      <c r="I16244" t="s">
        <v>5</v>
      </c>
      <c r="J16244">
        <v>14.4</v>
      </c>
      <c r="M16244">
        <v>14.4</v>
      </c>
      <c r="N16244">
        <f t="shared" si="253"/>
        <v>0</v>
      </c>
    </row>
    <row r="16245" spans="1:14" x14ac:dyDescent="0.2">
      <c r="A16245" t="s">
        <v>16268</v>
      </c>
      <c r="B16245" t="s">
        <v>38378</v>
      </c>
      <c r="I16245" t="s">
        <v>5</v>
      </c>
      <c r="J16245">
        <v>17.28</v>
      </c>
      <c r="M16245">
        <v>17.28</v>
      </c>
      <c r="N16245">
        <f t="shared" si="253"/>
        <v>0</v>
      </c>
    </row>
    <row r="16246" spans="1:14" x14ac:dyDescent="0.2">
      <c r="A16246" t="s">
        <v>16269</v>
      </c>
      <c r="B16246" t="s">
        <v>38378</v>
      </c>
      <c r="I16246" t="s">
        <v>5</v>
      </c>
      <c r="J16246">
        <v>17.28</v>
      </c>
      <c r="M16246">
        <v>17.28</v>
      </c>
      <c r="N16246">
        <f t="shared" si="253"/>
        <v>0</v>
      </c>
    </row>
    <row r="16247" spans="1:14" x14ac:dyDescent="0.2">
      <c r="A16247" t="s">
        <v>16270</v>
      </c>
      <c r="B16247" t="s">
        <v>38379</v>
      </c>
      <c r="I16247" t="s">
        <v>5</v>
      </c>
      <c r="J16247">
        <v>21.58</v>
      </c>
      <c r="M16247">
        <v>21.58</v>
      </c>
      <c r="N16247">
        <f t="shared" si="253"/>
        <v>0</v>
      </c>
    </row>
    <row r="16248" spans="1:14" x14ac:dyDescent="0.2">
      <c r="A16248" t="s">
        <v>16271</v>
      </c>
      <c r="B16248" t="s">
        <v>38379</v>
      </c>
      <c r="I16248" t="s">
        <v>5</v>
      </c>
      <c r="J16248">
        <v>21.58</v>
      </c>
      <c r="M16248">
        <v>21.58</v>
      </c>
      <c r="N16248">
        <f t="shared" si="253"/>
        <v>0</v>
      </c>
    </row>
    <row r="16249" spans="1:14" x14ac:dyDescent="0.2">
      <c r="A16249" t="s">
        <v>16272</v>
      </c>
      <c r="B16249" t="s">
        <v>38380</v>
      </c>
      <c r="I16249" t="s">
        <v>5</v>
      </c>
      <c r="J16249">
        <v>25.72</v>
      </c>
      <c r="M16249">
        <v>25.72</v>
      </c>
      <c r="N16249">
        <f t="shared" si="253"/>
        <v>0</v>
      </c>
    </row>
    <row r="16250" spans="1:14" x14ac:dyDescent="0.2">
      <c r="A16250" t="s">
        <v>16273</v>
      </c>
      <c r="B16250" t="s">
        <v>38380</v>
      </c>
      <c r="I16250" t="s">
        <v>5</v>
      </c>
      <c r="J16250">
        <v>25.72</v>
      </c>
      <c r="M16250">
        <v>25.72</v>
      </c>
      <c r="N16250">
        <f t="shared" si="253"/>
        <v>0</v>
      </c>
    </row>
    <row r="16251" spans="1:14" x14ac:dyDescent="0.2">
      <c r="A16251" t="s">
        <v>16274</v>
      </c>
      <c r="B16251" t="s">
        <v>22280</v>
      </c>
      <c r="I16251" t="s">
        <v>5</v>
      </c>
      <c r="J16251">
        <v>1.31</v>
      </c>
      <c r="M16251">
        <v>1.31</v>
      </c>
      <c r="N16251">
        <f t="shared" si="253"/>
        <v>0</v>
      </c>
    </row>
    <row r="16252" spans="1:14" x14ac:dyDescent="0.2">
      <c r="A16252" t="s">
        <v>16275</v>
      </c>
      <c r="B16252" t="s">
        <v>22280</v>
      </c>
      <c r="I16252" t="s">
        <v>5</v>
      </c>
      <c r="J16252">
        <v>1.31</v>
      </c>
      <c r="M16252">
        <v>1.31</v>
      </c>
      <c r="N16252">
        <f t="shared" si="253"/>
        <v>0</v>
      </c>
    </row>
    <row r="16253" spans="1:14" x14ac:dyDescent="0.2">
      <c r="A16253" t="s">
        <v>16276</v>
      </c>
      <c r="B16253" t="s">
        <v>22281</v>
      </c>
      <c r="I16253" t="s">
        <v>5</v>
      </c>
      <c r="J16253">
        <v>1.79</v>
      </c>
      <c r="M16253">
        <v>1.79</v>
      </c>
      <c r="N16253">
        <f t="shared" si="253"/>
        <v>0</v>
      </c>
    </row>
    <row r="16254" spans="1:14" x14ac:dyDescent="0.2">
      <c r="A16254" t="s">
        <v>16277</v>
      </c>
      <c r="B16254" t="s">
        <v>22281</v>
      </c>
      <c r="I16254" t="s">
        <v>5</v>
      </c>
      <c r="J16254">
        <v>1.79</v>
      </c>
      <c r="M16254">
        <v>1.79</v>
      </c>
      <c r="N16254">
        <f t="shared" si="253"/>
        <v>0</v>
      </c>
    </row>
    <row r="16255" spans="1:14" x14ac:dyDescent="0.2">
      <c r="A16255" t="s">
        <v>16278</v>
      </c>
      <c r="B16255" t="s">
        <v>22282</v>
      </c>
      <c r="I16255" t="s">
        <v>5</v>
      </c>
      <c r="J16255">
        <v>2.59</v>
      </c>
      <c r="M16255">
        <v>2.59</v>
      </c>
      <c r="N16255">
        <f t="shared" si="253"/>
        <v>0</v>
      </c>
    </row>
    <row r="16256" spans="1:14" x14ac:dyDescent="0.2">
      <c r="A16256" t="s">
        <v>16279</v>
      </c>
      <c r="B16256" t="s">
        <v>22282</v>
      </c>
      <c r="I16256" t="s">
        <v>5</v>
      </c>
      <c r="J16256">
        <v>2.59</v>
      </c>
      <c r="M16256">
        <v>2.59</v>
      </c>
      <c r="N16256">
        <f t="shared" si="253"/>
        <v>0</v>
      </c>
    </row>
    <row r="16257" spans="1:14" x14ac:dyDescent="0.2">
      <c r="A16257" t="s">
        <v>16280</v>
      </c>
      <c r="B16257" t="s">
        <v>22283</v>
      </c>
      <c r="I16257" t="s">
        <v>5</v>
      </c>
      <c r="J16257">
        <v>5.05</v>
      </c>
      <c r="M16257">
        <v>5.05</v>
      </c>
      <c r="N16257">
        <f t="shared" si="253"/>
        <v>0</v>
      </c>
    </row>
    <row r="16258" spans="1:14" x14ac:dyDescent="0.2">
      <c r="A16258" t="s">
        <v>16281</v>
      </c>
      <c r="B16258" t="s">
        <v>22283</v>
      </c>
      <c r="I16258" t="s">
        <v>5</v>
      </c>
      <c r="J16258">
        <v>5.05</v>
      </c>
      <c r="M16258">
        <v>5.05</v>
      </c>
      <c r="N16258">
        <f t="shared" si="253"/>
        <v>0</v>
      </c>
    </row>
    <row r="16259" spans="1:14" x14ac:dyDescent="0.2">
      <c r="A16259" t="s">
        <v>16282</v>
      </c>
      <c r="B16259" t="s">
        <v>22284</v>
      </c>
      <c r="I16259" t="s">
        <v>5</v>
      </c>
      <c r="J16259">
        <v>9.27</v>
      </c>
      <c r="M16259">
        <v>9.27</v>
      </c>
      <c r="N16259">
        <f t="shared" si="253"/>
        <v>0</v>
      </c>
    </row>
    <row r="16260" spans="1:14" x14ac:dyDescent="0.2">
      <c r="A16260" t="s">
        <v>16283</v>
      </c>
      <c r="B16260" t="s">
        <v>22284</v>
      </c>
      <c r="I16260" t="s">
        <v>5</v>
      </c>
      <c r="J16260">
        <v>9.27</v>
      </c>
      <c r="M16260">
        <v>9.27</v>
      </c>
      <c r="N16260">
        <f t="shared" ref="N16260:N16323" si="254">J16260-M16260</f>
        <v>0</v>
      </c>
    </row>
    <row r="16261" spans="1:14" x14ac:dyDescent="0.2">
      <c r="A16261" t="s">
        <v>16284</v>
      </c>
      <c r="B16261" t="s">
        <v>22285</v>
      </c>
      <c r="I16261" t="s">
        <v>5</v>
      </c>
      <c r="J16261">
        <v>14.17</v>
      </c>
      <c r="M16261">
        <v>14.17</v>
      </c>
      <c r="N16261">
        <f t="shared" si="254"/>
        <v>0</v>
      </c>
    </row>
    <row r="16262" spans="1:14" x14ac:dyDescent="0.2">
      <c r="A16262" t="s">
        <v>16285</v>
      </c>
      <c r="B16262" t="s">
        <v>22285</v>
      </c>
      <c r="I16262" t="s">
        <v>5</v>
      </c>
      <c r="J16262">
        <v>14.17</v>
      </c>
      <c r="M16262">
        <v>14.17</v>
      </c>
      <c r="N16262">
        <f t="shared" si="254"/>
        <v>0</v>
      </c>
    </row>
    <row r="16263" spans="1:14" x14ac:dyDescent="0.2">
      <c r="A16263" t="s">
        <v>16286</v>
      </c>
      <c r="B16263" t="s">
        <v>22286</v>
      </c>
      <c r="I16263" t="s">
        <v>5</v>
      </c>
      <c r="J16263">
        <v>19.260000000000002</v>
      </c>
      <c r="M16263">
        <v>19.260000000000002</v>
      </c>
      <c r="N16263">
        <f t="shared" si="254"/>
        <v>0</v>
      </c>
    </row>
    <row r="16264" spans="1:14" x14ac:dyDescent="0.2">
      <c r="A16264" t="s">
        <v>16287</v>
      </c>
      <c r="B16264" t="s">
        <v>22286</v>
      </c>
      <c r="I16264" t="s">
        <v>5</v>
      </c>
      <c r="J16264">
        <v>19.260000000000002</v>
      </c>
      <c r="M16264">
        <v>19.260000000000002</v>
      </c>
      <c r="N16264">
        <f t="shared" si="254"/>
        <v>0</v>
      </c>
    </row>
    <row r="16265" spans="1:14" x14ac:dyDescent="0.2">
      <c r="A16265" t="s">
        <v>16288</v>
      </c>
      <c r="B16265" t="s">
        <v>22287</v>
      </c>
      <c r="I16265" t="s">
        <v>5</v>
      </c>
      <c r="J16265">
        <v>43.31</v>
      </c>
      <c r="M16265">
        <v>43.31</v>
      </c>
      <c r="N16265">
        <f t="shared" si="254"/>
        <v>0</v>
      </c>
    </row>
    <row r="16266" spans="1:14" x14ac:dyDescent="0.2">
      <c r="A16266" t="s">
        <v>16289</v>
      </c>
      <c r="B16266" t="s">
        <v>22287</v>
      </c>
      <c r="I16266" t="s">
        <v>5</v>
      </c>
      <c r="J16266">
        <v>43.31</v>
      </c>
      <c r="M16266">
        <v>43.31</v>
      </c>
      <c r="N16266">
        <f t="shared" si="254"/>
        <v>0</v>
      </c>
    </row>
    <row r="16267" spans="1:14" x14ac:dyDescent="0.2">
      <c r="A16267" t="s">
        <v>16290</v>
      </c>
      <c r="B16267" t="s">
        <v>22288</v>
      </c>
      <c r="I16267" t="s">
        <v>5</v>
      </c>
      <c r="J16267">
        <v>65.319999999999993</v>
      </c>
      <c r="M16267">
        <v>65.319999999999993</v>
      </c>
      <c r="N16267">
        <f t="shared" si="254"/>
        <v>0</v>
      </c>
    </row>
    <row r="16268" spans="1:14" x14ac:dyDescent="0.2">
      <c r="A16268" t="s">
        <v>16291</v>
      </c>
      <c r="B16268" t="s">
        <v>22288</v>
      </c>
      <c r="I16268" t="s">
        <v>5</v>
      </c>
      <c r="J16268">
        <v>65.319999999999993</v>
      </c>
      <c r="M16268">
        <v>65.319999999999993</v>
      </c>
      <c r="N16268">
        <f t="shared" si="254"/>
        <v>0</v>
      </c>
    </row>
    <row r="16269" spans="1:14" x14ac:dyDescent="0.2">
      <c r="A16269" t="s">
        <v>16292</v>
      </c>
      <c r="B16269" t="s">
        <v>22289</v>
      </c>
      <c r="I16269" t="s">
        <v>5</v>
      </c>
      <c r="J16269">
        <v>2.17</v>
      </c>
      <c r="M16269">
        <v>2.17</v>
      </c>
      <c r="N16269">
        <f t="shared" si="254"/>
        <v>0</v>
      </c>
    </row>
    <row r="16270" spans="1:14" x14ac:dyDescent="0.2">
      <c r="A16270" t="s">
        <v>16293</v>
      </c>
      <c r="B16270" t="s">
        <v>22289</v>
      </c>
      <c r="I16270" t="s">
        <v>5</v>
      </c>
      <c r="J16270">
        <v>2.17</v>
      </c>
      <c r="M16270">
        <v>2.17</v>
      </c>
      <c r="N16270">
        <f t="shared" si="254"/>
        <v>0</v>
      </c>
    </row>
    <row r="16271" spans="1:14" x14ac:dyDescent="0.2">
      <c r="A16271" t="s">
        <v>16294</v>
      </c>
      <c r="B16271" t="s">
        <v>22290</v>
      </c>
      <c r="I16271" t="s">
        <v>5</v>
      </c>
      <c r="J16271">
        <v>2.86</v>
      </c>
      <c r="M16271">
        <v>2.86</v>
      </c>
      <c r="N16271">
        <f t="shared" si="254"/>
        <v>0</v>
      </c>
    </row>
    <row r="16272" spans="1:14" x14ac:dyDescent="0.2">
      <c r="A16272" t="s">
        <v>16295</v>
      </c>
      <c r="B16272" t="s">
        <v>22290</v>
      </c>
      <c r="I16272" t="s">
        <v>5</v>
      </c>
      <c r="J16272">
        <v>2.86</v>
      </c>
      <c r="M16272">
        <v>2.86</v>
      </c>
      <c r="N16272">
        <f t="shared" si="254"/>
        <v>0</v>
      </c>
    </row>
    <row r="16273" spans="1:14" x14ac:dyDescent="0.2">
      <c r="A16273" t="s">
        <v>16296</v>
      </c>
      <c r="B16273" t="s">
        <v>22291</v>
      </c>
      <c r="I16273" t="s">
        <v>5</v>
      </c>
      <c r="J16273">
        <v>3.57</v>
      </c>
      <c r="M16273">
        <v>3.57</v>
      </c>
      <c r="N16273">
        <f t="shared" si="254"/>
        <v>0</v>
      </c>
    </row>
    <row r="16274" spans="1:14" x14ac:dyDescent="0.2">
      <c r="A16274" t="s">
        <v>16297</v>
      </c>
      <c r="B16274" t="s">
        <v>22291</v>
      </c>
      <c r="I16274" t="s">
        <v>5</v>
      </c>
      <c r="J16274">
        <v>3.57</v>
      </c>
      <c r="M16274">
        <v>3.57</v>
      </c>
      <c r="N16274">
        <f t="shared" si="254"/>
        <v>0</v>
      </c>
    </row>
    <row r="16275" spans="1:14" x14ac:dyDescent="0.2">
      <c r="A16275" t="s">
        <v>16298</v>
      </c>
      <c r="B16275" t="s">
        <v>22292</v>
      </c>
      <c r="I16275" t="s">
        <v>5</v>
      </c>
      <c r="J16275">
        <v>6.11</v>
      </c>
      <c r="M16275">
        <v>6.11</v>
      </c>
      <c r="N16275">
        <f t="shared" si="254"/>
        <v>0</v>
      </c>
    </row>
    <row r="16276" spans="1:14" x14ac:dyDescent="0.2">
      <c r="A16276" t="s">
        <v>16299</v>
      </c>
      <c r="B16276" t="s">
        <v>22292</v>
      </c>
      <c r="I16276" t="s">
        <v>5</v>
      </c>
      <c r="J16276">
        <v>6.11</v>
      </c>
      <c r="M16276">
        <v>6.11</v>
      </c>
      <c r="N16276">
        <f t="shared" si="254"/>
        <v>0</v>
      </c>
    </row>
    <row r="16277" spans="1:14" x14ac:dyDescent="0.2">
      <c r="A16277" t="s">
        <v>16300</v>
      </c>
      <c r="B16277" t="s">
        <v>22293</v>
      </c>
      <c r="I16277" t="s">
        <v>5</v>
      </c>
      <c r="J16277">
        <v>10.56</v>
      </c>
      <c r="M16277">
        <v>10.56</v>
      </c>
      <c r="N16277">
        <f t="shared" si="254"/>
        <v>0</v>
      </c>
    </row>
    <row r="16278" spans="1:14" x14ac:dyDescent="0.2">
      <c r="A16278" t="s">
        <v>16301</v>
      </c>
      <c r="B16278" t="s">
        <v>22293</v>
      </c>
      <c r="I16278" t="s">
        <v>5</v>
      </c>
      <c r="J16278">
        <v>10.56</v>
      </c>
      <c r="M16278">
        <v>10.56</v>
      </c>
      <c r="N16278">
        <f t="shared" si="254"/>
        <v>0</v>
      </c>
    </row>
    <row r="16279" spans="1:14" x14ac:dyDescent="0.2">
      <c r="A16279" t="s">
        <v>16302</v>
      </c>
      <c r="B16279" t="s">
        <v>22294</v>
      </c>
      <c r="I16279" t="s">
        <v>5</v>
      </c>
      <c r="J16279">
        <v>13.6</v>
      </c>
      <c r="M16279">
        <v>13.6</v>
      </c>
      <c r="N16279">
        <f t="shared" si="254"/>
        <v>0</v>
      </c>
    </row>
    <row r="16280" spans="1:14" x14ac:dyDescent="0.2">
      <c r="A16280" t="s">
        <v>16303</v>
      </c>
      <c r="B16280" t="s">
        <v>22294</v>
      </c>
      <c r="I16280" t="s">
        <v>5</v>
      </c>
      <c r="J16280">
        <v>13.6</v>
      </c>
      <c r="M16280">
        <v>13.6</v>
      </c>
      <c r="N16280">
        <f t="shared" si="254"/>
        <v>0</v>
      </c>
    </row>
    <row r="16281" spans="1:14" x14ac:dyDescent="0.2">
      <c r="A16281" t="s">
        <v>16304</v>
      </c>
      <c r="B16281" t="s">
        <v>22295</v>
      </c>
      <c r="I16281" t="s">
        <v>5</v>
      </c>
      <c r="J16281">
        <v>31.78</v>
      </c>
      <c r="M16281">
        <v>31.78</v>
      </c>
      <c r="N16281">
        <f t="shared" si="254"/>
        <v>0</v>
      </c>
    </row>
    <row r="16282" spans="1:14" x14ac:dyDescent="0.2">
      <c r="A16282" t="s">
        <v>16305</v>
      </c>
      <c r="B16282" t="s">
        <v>22295</v>
      </c>
      <c r="I16282" t="s">
        <v>5</v>
      </c>
      <c r="J16282">
        <v>31.78</v>
      </c>
      <c r="M16282">
        <v>31.78</v>
      </c>
      <c r="N16282">
        <f t="shared" si="254"/>
        <v>0</v>
      </c>
    </row>
    <row r="16283" spans="1:14" x14ac:dyDescent="0.2">
      <c r="A16283" t="s">
        <v>16306</v>
      </c>
      <c r="B16283" t="s">
        <v>22296</v>
      </c>
      <c r="I16283" t="s">
        <v>5</v>
      </c>
      <c r="J16283">
        <v>37.93</v>
      </c>
      <c r="M16283">
        <v>37.93</v>
      </c>
      <c r="N16283">
        <f t="shared" si="254"/>
        <v>0</v>
      </c>
    </row>
    <row r="16284" spans="1:14" x14ac:dyDescent="0.2">
      <c r="A16284" t="s">
        <v>16307</v>
      </c>
      <c r="B16284" t="s">
        <v>22296</v>
      </c>
      <c r="I16284" t="s">
        <v>5</v>
      </c>
      <c r="J16284">
        <v>37.93</v>
      </c>
      <c r="M16284">
        <v>37.93</v>
      </c>
      <c r="N16284">
        <f t="shared" si="254"/>
        <v>0</v>
      </c>
    </row>
    <row r="16285" spans="1:14" x14ac:dyDescent="0.2">
      <c r="A16285" t="s">
        <v>16308</v>
      </c>
      <c r="B16285" t="s">
        <v>22297</v>
      </c>
      <c r="I16285" t="s">
        <v>5</v>
      </c>
      <c r="J16285">
        <v>141.79</v>
      </c>
      <c r="M16285">
        <v>141.79</v>
      </c>
      <c r="N16285">
        <f t="shared" si="254"/>
        <v>0</v>
      </c>
    </row>
    <row r="16286" spans="1:14" x14ac:dyDescent="0.2">
      <c r="A16286" t="s">
        <v>16309</v>
      </c>
      <c r="B16286" t="s">
        <v>22297</v>
      </c>
      <c r="I16286" t="s">
        <v>5</v>
      </c>
      <c r="J16286">
        <v>141.79</v>
      </c>
      <c r="M16286">
        <v>141.79</v>
      </c>
      <c r="N16286">
        <f t="shared" si="254"/>
        <v>0</v>
      </c>
    </row>
    <row r="16287" spans="1:14" x14ac:dyDescent="0.2">
      <c r="A16287" t="s">
        <v>16310</v>
      </c>
      <c r="B16287" t="s">
        <v>22298</v>
      </c>
      <c r="I16287" t="s">
        <v>5</v>
      </c>
      <c r="J16287">
        <v>2.92</v>
      </c>
      <c r="M16287">
        <v>2.92</v>
      </c>
      <c r="N16287">
        <f t="shared" si="254"/>
        <v>0</v>
      </c>
    </row>
    <row r="16288" spans="1:14" x14ac:dyDescent="0.2">
      <c r="A16288" t="s">
        <v>16311</v>
      </c>
      <c r="B16288" t="s">
        <v>22298</v>
      </c>
      <c r="I16288" t="s">
        <v>5</v>
      </c>
      <c r="J16288">
        <v>2.92</v>
      </c>
      <c r="M16288">
        <v>2.92</v>
      </c>
      <c r="N16288">
        <f t="shared" si="254"/>
        <v>0</v>
      </c>
    </row>
    <row r="16289" spans="1:14" x14ac:dyDescent="0.2">
      <c r="A16289" t="s">
        <v>16312</v>
      </c>
      <c r="B16289" t="s">
        <v>22299</v>
      </c>
      <c r="I16289" t="s">
        <v>5</v>
      </c>
      <c r="J16289">
        <v>4.0199999999999996</v>
      </c>
      <c r="M16289">
        <v>4.0199999999999996</v>
      </c>
      <c r="N16289">
        <f t="shared" si="254"/>
        <v>0</v>
      </c>
    </row>
    <row r="16290" spans="1:14" x14ac:dyDescent="0.2">
      <c r="A16290" t="s">
        <v>16313</v>
      </c>
      <c r="B16290" t="s">
        <v>22299</v>
      </c>
      <c r="I16290" t="s">
        <v>5</v>
      </c>
      <c r="J16290">
        <v>4.0199999999999996</v>
      </c>
      <c r="M16290">
        <v>4.0199999999999996</v>
      </c>
      <c r="N16290">
        <f t="shared" si="254"/>
        <v>0</v>
      </c>
    </row>
    <row r="16291" spans="1:14" x14ac:dyDescent="0.2">
      <c r="A16291" t="s">
        <v>16314</v>
      </c>
      <c r="B16291" t="s">
        <v>22300</v>
      </c>
      <c r="I16291" t="s">
        <v>5</v>
      </c>
      <c r="J16291">
        <v>8.17</v>
      </c>
      <c r="M16291">
        <v>8.17</v>
      </c>
      <c r="N16291">
        <f t="shared" si="254"/>
        <v>0</v>
      </c>
    </row>
    <row r="16292" spans="1:14" x14ac:dyDescent="0.2">
      <c r="A16292" t="s">
        <v>16315</v>
      </c>
      <c r="B16292" t="s">
        <v>22300</v>
      </c>
      <c r="I16292" t="s">
        <v>5</v>
      </c>
      <c r="J16292">
        <v>8.17</v>
      </c>
      <c r="M16292">
        <v>8.17</v>
      </c>
      <c r="N16292">
        <f t="shared" si="254"/>
        <v>0</v>
      </c>
    </row>
    <row r="16293" spans="1:14" x14ac:dyDescent="0.2">
      <c r="A16293" t="s">
        <v>16316</v>
      </c>
      <c r="B16293" t="s">
        <v>22301</v>
      </c>
      <c r="I16293" t="s">
        <v>5</v>
      </c>
      <c r="J16293">
        <v>15.33</v>
      </c>
      <c r="M16293">
        <v>15.33</v>
      </c>
      <c r="N16293">
        <f t="shared" si="254"/>
        <v>0</v>
      </c>
    </row>
    <row r="16294" spans="1:14" x14ac:dyDescent="0.2">
      <c r="A16294" t="s">
        <v>16317</v>
      </c>
      <c r="B16294" t="s">
        <v>22301</v>
      </c>
      <c r="I16294" t="s">
        <v>5</v>
      </c>
      <c r="J16294">
        <v>15.33</v>
      </c>
      <c r="M16294">
        <v>15.33</v>
      </c>
      <c r="N16294">
        <f t="shared" si="254"/>
        <v>0</v>
      </c>
    </row>
    <row r="16295" spans="1:14" x14ac:dyDescent="0.2">
      <c r="A16295" t="s">
        <v>16318</v>
      </c>
      <c r="B16295" t="s">
        <v>22302</v>
      </c>
      <c r="I16295" t="s">
        <v>5</v>
      </c>
      <c r="J16295">
        <v>18.25</v>
      </c>
      <c r="M16295">
        <v>18.25</v>
      </c>
      <c r="N16295">
        <f t="shared" si="254"/>
        <v>0</v>
      </c>
    </row>
    <row r="16296" spans="1:14" x14ac:dyDescent="0.2">
      <c r="A16296" t="s">
        <v>16319</v>
      </c>
      <c r="B16296" t="s">
        <v>22302</v>
      </c>
      <c r="I16296" t="s">
        <v>5</v>
      </c>
      <c r="J16296">
        <v>18.25</v>
      </c>
      <c r="M16296">
        <v>18.25</v>
      </c>
      <c r="N16296">
        <f t="shared" si="254"/>
        <v>0</v>
      </c>
    </row>
    <row r="16297" spans="1:14" x14ac:dyDescent="0.2">
      <c r="A16297" t="s">
        <v>16320</v>
      </c>
      <c r="B16297" t="s">
        <v>22303</v>
      </c>
      <c r="I16297" t="s">
        <v>5</v>
      </c>
      <c r="J16297">
        <v>41.04</v>
      </c>
      <c r="M16297">
        <v>41.04</v>
      </c>
      <c r="N16297">
        <f t="shared" si="254"/>
        <v>0</v>
      </c>
    </row>
    <row r="16298" spans="1:14" x14ac:dyDescent="0.2">
      <c r="A16298" t="s">
        <v>16321</v>
      </c>
      <c r="B16298" t="s">
        <v>22303</v>
      </c>
      <c r="I16298" t="s">
        <v>5</v>
      </c>
      <c r="J16298">
        <v>41.04</v>
      </c>
      <c r="M16298">
        <v>41.04</v>
      </c>
      <c r="N16298">
        <f t="shared" si="254"/>
        <v>0</v>
      </c>
    </row>
    <row r="16299" spans="1:14" x14ac:dyDescent="0.2">
      <c r="A16299" t="s">
        <v>16322</v>
      </c>
      <c r="B16299" t="s">
        <v>22304</v>
      </c>
      <c r="I16299" t="s">
        <v>5</v>
      </c>
      <c r="J16299">
        <v>36.380000000000003</v>
      </c>
      <c r="M16299">
        <v>36.380000000000003</v>
      </c>
      <c r="N16299">
        <f t="shared" si="254"/>
        <v>0</v>
      </c>
    </row>
    <row r="16300" spans="1:14" x14ac:dyDescent="0.2">
      <c r="A16300" t="s">
        <v>16323</v>
      </c>
      <c r="B16300" t="s">
        <v>22304</v>
      </c>
      <c r="I16300" t="s">
        <v>5</v>
      </c>
      <c r="J16300">
        <v>36.380000000000003</v>
      </c>
      <c r="M16300">
        <v>36.380000000000003</v>
      </c>
      <c r="N16300">
        <f t="shared" si="254"/>
        <v>0</v>
      </c>
    </row>
    <row r="16301" spans="1:14" x14ac:dyDescent="0.2">
      <c r="A16301" t="s">
        <v>16324</v>
      </c>
      <c r="B16301" t="s">
        <v>22305</v>
      </c>
      <c r="I16301" t="s">
        <v>5</v>
      </c>
      <c r="J16301">
        <v>57.2</v>
      </c>
      <c r="M16301">
        <v>57.2</v>
      </c>
      <c r="N16301">
        <f t="shared" si="254"/>
        <v>0</v>
      </c>
    </row>
    <row r="16302" spans="1:14" x14ac:dyDescent="0.2">
      <c r="A16302" t="s">
        <v>16325</v>
      </c>
      <c r="B16302" t="s">
        <v>22305</v>
      </c>
      <c r="I16302" t="s">
        <v>5</v>
      </c>
      <c r="J16302">
        <v>57.2</v>
      </c>
      <c r="M16302">
        <v>57.2</v>
      </c>
      <c r="N16302">
        <f t="shared" si="254"/>
        <v>0</v>
      </c>
    </row>
    <row r="16303" spans="1:14" x14ac:dyDescent="0.2">
      <c r="A16303" t="s">
        <v>16326</v>
      </c>
      <c r="B16303" t="s">
        <v>22306</v>
      </c>
      <c r="I16303" t="s">
        <v>5</v>
      </c>
      <c r="J16303">
        <v>124.34</v>
      </c>
      <c r="M16303">
        <v>124.34</v>
      </c>
      <c r="N16303">
        <f t="shared" si="254"/>
        <v>0</v>
      </c>
    </row>
    <row r="16304" spans="1:14" x14ac:dyDescent="0.2">
      <c r="A16304" t="s">
        <v>16327</v>
      </c>
      <c r="B16304" t="s">
        <v>22306</v>
      </c>
      <c r="I16304" t="s">
        <v>5</v>
      </c>
      <c r="J16304">
        <v>124.34</v>
      </c>
      <c r="M16304">
        <v>124.34</v>
      </c>
      <c r="N16304">
        <f t="shared" si="254"/>
        <v>0</v>
      </c>
    </row>
    <row r="16305" spans="1:14" x14ac:dyDescent="0.2">
      <c r="A16305" t="s">
        <v>16328</v>
      </c>
      <c r="B16305" t="s">
        <v>22307</v>
      </c>
      <c r="I16305" t="s">
        <v>5</v>
      </c>
      <c r="J16305">
        <v>1.58</v>
      </c>
      <c r="M16305">
        <v>1.58</v>
      </c>
      <c r="N16305">
        <f t="shared" si="254"/>
        <v>0</v>
      </c>
    </row>
    <row r="16306" spans="1:14" x14ac:dyDescent="0.2">
      <c r="A16306" t="s">
        <v>16329</v>
      </c>
      <c r="B16306" t="s">
        <v>22307</v>
      </c>
      <c r="I16306" t="s">
        <v>5</v>
      </c>
      <c r="J16306">
        <v>1.58</v>
      </c>
      <c r="M16306">
        <v>1.58</v>
      </c>
      <c r="N16306">
        <f t="shared" si="254"/>
        <v>0</v>
      </c>
    </row>
    <row r="16307" spans="1:14" x14ac:dyDescent="0.2">
      <c r="A16307" t="s">
        <v>16330</v>
      </c>
      <c r="B16307" t="s">
        <v>22308</v>
      </c>
      <c r="I16307" t="s">
        <v>5</v>
      </c>
      <c r="J16307">
        <v>2.1800000000000002</v>
      </c>
      <c r="M16307">
        <v>2.1800000000000002</v>
      </c>
      <c r="N16307">
        <f t="shared" si="254"/>
        <v>0</v>
      </c>
    </row>
    <row r="16308" spans="1:14" x14ac:dyDescent="0.2">
      <c r="A16308" t="s">
        <v>16331</v>
      </c>
      <c r="B16308" t="s">
        <v>22308</v>
      </c>
      <c r="I16308" t="s">
        <v>5</v>
      </c>
      <c r="J16308">
        <v>2.1800000000000002</v>
      </c>
      <c r="M16308">
        <v>2.1800000000000002</v>
      </c>
      <c r="N16308">
        <f t="shared" si="254"/>
        <v>0</v>
      </c>
    </row>
    <row r="16309" spans="1:14" x14ac:dyDescent="0.2">
      <c r="A16309" t="s">
        <v>16332</v>
      </c>
      <c r="B16309" t="s">
        <v>22309</v>
      </c>
      <c r="I16309" t="s">
        <v>5</v>
      </c>
      <c r="J16309">
        <v>6.02</v>
      </c>
      <c r="M16309">
        <v>6.02</v>
      </c>
      <c r="N16309">
        <f t="shared" si="254"/>
        <v>0</v>
      </c>
    </row>
    <row r="16310" spans="1:14" x14ac:dyDescent="0.2">
      <c r="A16310" t="s">
        <v>16333</v>
      </c>
      <c r="B16310" t="s">
        <v>22309</v>
      </c>
      <c r="I16310" t="s">
        <v>5</v>
      </c>
      <c r="J16310">
        <v>6.02</v>
      </c>
      <c r="M16310">
        <v>6.02</v>
      </c>
      <c r="N16310">
        <f t="shared" si="254"/>
        <v>0</v>
      </c>
    </row>
    <row r="16311" spans="1:14" x14ac:dyDescent="0.2">
      <c r="A16311" t="s">
        <v>16334</v>
      </c>
      <c r="B16311" t="s">
        <v>22310</v>
      </c>
      <c r="I16311" t="s">
        <v>5</v>
      </c>
      <c r="J16311">
        <v>7.73</v>
      </c>
      <c r="M16311">
        <v>7.73</v>
      </c>
      <c r="N16311">
        <f t="shared" si="254"/>
        <v>0</v>
      </c>
    </row>
    <row r="16312" spans="1:14" x14ac:dyDescent="0.2">
      <c r="A16312" t="s">
        <v>16335</v>
      </c>
      <c r="B16312" t="s">
        <v>22310</v>
      </c>
      <c r="I16312" t="s">
        <v>5</v>
      </c>
      <c r="J16312">
        <v>7.73</v>
      </c>
      <c r="M16312">
        <v>7.73</v>
      </c>
      <c r="N16312">
        <f t="shared" si="254"/>
        <v>0</v>
      </c>
    </row>
    <row r="16313" spans="1:14" x14ac:dyDescent="0.2">
      <c r="A16313" t="s">
        <v>16336</v>
      </c>
      <c r="B16313" t="s">
        <v>22311</v>
      </c>
      <c r="I16313" t="s">
        <v>5</v>
      </c>
      <c r="J16313">
        <v>10.82</v>
      </c>
      <c r="M16313">
        <v>10.82</v>
      </c>
      <c r="N16313">
        <f t="shared" si="254"/>
        <v>0</v>
      </c>
    </row>
    <row r="16314" spans="1:14" x14ac:dyDescent="0.2">
      <c r="A16314" t="s">
        <v>16337</v>
      </c>
      <c r="B16314" t="s">
        <v>22311</v>
      </c>
      <c r="I16314" t="s">
        <v>5</v>
      </c>
      <c r="J16314">
        <v>10.82</v>
      </c>
      <c r="M16314">
        <v>10.82</v>
      </c>
      <c r="N16314">
        <f t="shared" si="254"/>
        <v>0</v>
      </c>
    </row>
    <row r="16315" spans="1:14" x14ac:dyDescent="0.2">
      <c r="A16315" t="s">
        <v>16338</v>
      </c>
      <c r="B16315" t="s">
        <v>22312</v>
      </c>
      <c r="I16315" t="s">
        <v>5</v>
      </c>
      <c r="J16315">
        <v>30.8</v>
      </c>
      <c r="M16315">
        <v>30.8</v>
      </c>
      <c r="N16315">
        <f t="shared" si="254"/>
        <v>0</v>
      </c>
    </row>
    <row r="16316" spans="1:14" x14ac:dyDescent="0.2">
      <c r="A16316" t="s">
        <v>16339</v>
      </c>
      <c r="B16316" t="s">
        <v>22312</v>
      </c>
      <c r="I16316" t="s">
        <v>5</v>
      </c>
      <c r="J16316">
        <v>30.8</v>
      </c>
      <c r="M16316">
        <v>30.8</v>
      </c>
      <c r="N16316">
        <f t="shared" si="254"/>
        <v>0</v>
      </c>
    </row>
    <row r="16317" spans="1:14" x14ac:dyDescent="0.2">
      <c r="A16317" t="s">
        <v>16340</v>
      </c>
      <c r="B16317" t="s">
        <v>22313</v>
      </c>
      <c r="I16317" t="s">
        <v>5</v>
      </c>
      <c r="J16317">
        <v>53.28</v>
      </c>
      <c r="M16317">
        <v>53.28</v>
      </c>
      <c r="N16317">
        <f t="shared" si="254"/>
        <v>0</v>
      </c>
    </row>
    <row r="16318" spans="1:14" x14ac:dyDescent="0.2">
      <c r="A16318" t="s">
        <v>16341</v>
      </c>
      <c r="B16318" t="s">
        <v>22313</v>
      </c>
      <c r="I16318" t="s">
        <v>5</v>
      </c>
      <c r="J16318">
        <v>53.28</v>
      </c>
      <c r="M16318">
        <v>53.28</v>
      </c>
      <c r="N16318">
        <f t="shared" si="254"/>
        <v>0</v>
      </c>
    </row>
    <row r="16319" spans="1:14" x14ac:dyDescent="0.2">
      <c r="A16319" t="s">
        <v>16342</v>
      </c>
      <c r="B16319" t="s">
        <v>22314</v>
      </c>
      <c r="I16319" t="s">
        <v>5</v>
      </c>
      <c r="J16319">
        <v>60.92</v>
      </c>
      <c r="M16319">
        <v>60.92</v>
      </c>
      <c r="N16319">
        <f t="shared" si="254"/>
        <v>0</v>
      </c>
    </row>
    <row r="16320" spans="1:14" x14ac:dyDescent="0.2">
      <c r="A16320" t="s">
        <v>16343</v>
      </c>
      <c r="B16320" t="s">
        <v>22314</v>
      </c>
      <c r="I16320" t="s">
        <v>5</v>
      </c>
      <c r="J16320">
        <v>60.92</v>
      </c>
      <c r="M16320">
        <v>60.92</v>
      </c>
      <c r="N16320">
        <f t="shared" si="254"/>
        <v>0</v>
      </c>
    </row>
    <row r="16321" spans="1:14" x14ac:dyDescent="0.2">
      <c r="A16321" t="s">
        <v>16344</v>
      </c>
      <c r="B16321" t="s">
        <v>22315</v>
      </c>
      <c r="I16321" t="s">
        <v>5</v>
      </c>
      <c r="J16321">
        <v>195.09</v>
      </c>
      <c r="M16321">
        <v>195.09</v>
      </c>
      <c r="N16321">
        <f t="shared" si="254"/>
        <v>0</v>
      </c>
    </row>
    <row r="16322" spans="1:14" x14ac:dyDescent="0.2">
      <c r="A16322" t="s">
        <v>16345</v>
      </c>
      <c r="B16322" t="s">
        <v>22315</v>
      </c>
      <c r="I16322" t="s">
        <v>5</v>
      </c>
      <c r="J16322">
        <v>195.09</v>
      </c>
      <c r="M16322">
        <v>195.09</v>
      </c>
      <c r="N16322">
        <f t="shared" si="254"/>
        <v>0</v>
      </c>
    </row>
    <row r="16323" spans="1:14" x14ac:dyDescent="0.2">
      <c r="A16323" t="s">
        <v>16346</v>
      </c>
      <c r="B16323" t="s">
        <v>22316</v>
      </c>
      <c r="I16323" t="s">
        <v>5</v>
      </c>
      <c r="J16323">
        <v>0.64</v>
      </c>
      <c r="M16323">
        <v>0.64</v>
      </c>
      <c r="N16323">
        <f t="shared" si="254"/>
        <v>0</v>
      </c>
    </row>
    <row r="16324" spans="1:14" x14ac:dyDescent="0.2">
      <c r="A16324" t="s">
        <v>16347</v>
      </c>
      <c r="B16324" t="s">
        <v>22316</v>
      </c>
      <c r="I16324" t="s">
        <v>5</v>
      </c>
      <c r="J16324">
        <v>0.64</v>
      </c>
      <c r="M16324">
        <v>0.64</v>
      </c>
      <c r="N16324">
        <f t="shared" ref="N16324:N16387" si="255">J16324-M16324</f>
        <v>0</v>
      </c>
    </row>
    <row r="16325" spans="1:14" x14ac:dyDescent="0.2">
      <c r="A16325" t="s">
        <v>16348</v>
      </c>
      <c r="B16325" t="s">
        <v>22317</v>
      </c>
      <c r="I16325" t="s">
        <v>5</v>
      </c>
      <c r="J16325">
        <v>0.77</v>
      </c>
      <c r="M16325">
        <v>0.77</v>
      </c>
      <c r="N16325">
        <f t="shared" si="255"/>
        <v>0</v>
      </c>
    </row>
    <row r="16326" spans="1:14" x14ac:dyDescent="0.2">
      <c r="A16326" t="s">
        <v>16349</v>
      </c>
      <c r="B16326" t="s">
        <v>22317</v>
      </c>
      <c r="I16326" t="s">
        <v>5</v>
      </c>
      <c r="J16326">
        <v>0.77</v>
      </c>
      <c r="M16326">
        <v>0.77</v>
      </c>
      <c r="N16326">
        <f t="shared" si="255"/>
        <v>0</v>
      </c>
    </row>
    <row r="16327" spans="1:14" x14ac:dyDescent="0.2">
      <c r="A16327" t="s">
        <v>16350</v>
      </c>
      <c r="B16327" t="s">
        <v>22318</v>
      </c>
      <c r="I16327" t="s">
        <v>5</v>
      </c>
      <c r="J16327">
        <v>2.64</v>
      </c>
      <c r="M16327">
        <v>2.64</v>
      </c>
      <c r="N16327">
        <f t="shared" si="255"/>
        <v>0</v>
      </c>
    </row>
    <row r="16328" spans="1:14" x14ac:dyDescent="0.2">
      <c r="A16328" t="s">
        <v>16351</v>
      </c>
      <c r="B16328" t="s">
        <v>22318</v>
      </c>
      <c r="I16328" t="s">
        <v>5</v>
      </c>
      <c r="J16328">
        <v>2.64</v>
      </c>
      <c r="M16328">
        <v>2.64</v>
      </c>
      <c r="N16328">
        <f t="shared" si="255"/>
        <v>0</v>
      </c>
    </row>
    <row r="16329" spans="1:14" x14ac:dyDescent="0.2">
      <c r="A16329" t="s">
        <v>16352</v>
      </c>
      <c r="B16329" t="s">
        <v>22319</v>
      </c>
      <c r="I16329" t="s">
        <v>5</v>
      </c>
      <c r="J16329">
        <v>6.26</v>
      </c>
      <c r="M16329">
        <v>6.26</v>
      </c>
      <c r="N16329">
        <f t="shared" si="255"/>
        <v>0</v>
      </c>
    </row>
    <row r="16330" spans="1:14" x14ac:dyDescent="0.2">
      <c r="A16330" t="s">
        <v>16353</v>
      </c>
      <c r="B16330" t="s">
        <v>22319</v>
      </c>
      <c r="I16330" t="s">
        <v>5</v>
      </c>
      <c r="J16330">
        <v>6.26</v>
      </c>
      <c r="M16330">
        <v>6.26</v>
      </c>
      <c r="N16330">
        <f t="shared" si="255"/>
        <v>0</v>
      </c>
    </row>
    <row r="16331" spans="1:14" x14ac:dyDescent="0.2">
      <c r="A16331" t="s">
        <v>16354</v>
      </c>
      <c r="B16331" t="s">
        <v>22320</v>
      </c>
      <c r="I16331" t="s">
        <v>5</v>
      </c>
      <c r="J16331">
        <v>6.3</v>
      </c>
      <c r="M16331">
        <v>6.3</v>
      </c>
      <c r="N16331">
        <f t="shared" si="255"/>
        <v>0</v>
      </c>
    </row>
    <row r="16332" spans="1:14" x14ac:dyDescent="0.2">
      <c r="A16332" t="s">
        <v>16355</v>
      </c>
      <c r="B16332" t="s">
        <v>22320</v>
      </c>
      <c r="I16332" t="s">
        <v>5</v>
      </c>
      <c r="J16332">
        <v>6.3</v>
      </c>
      <c r="M16332">
        <v>6.3</v>
      </c>
      <c r="N16332">
        <f t="shared" si="255"/>
        <v>0</v>
      </c>
    </row>
    <row r="16333" spans="1:14" x14ac:dyDescent="0.2">
      <c r="A16333" t="s">
        <v>16356</v>
      </c>
      <c r="B16333" t="s">
        <v>22321</v>
      </c>
      <c r="I16333" t="s">
        <v>5</v>
      </c>
      <c r="J16333">
        <v>28.82</v>
      </c>
      <c r="M16333">
        <v>28.82</v>
      </c>
      <c r="N16333">
        <f t="shared" si="255"/>
        <v>0</v>
      </c>
    </row>
    <row r="16334" spans="1:14" x14ac:dyDescent="0.2">
      <c r="A16334" t="s">
        <v>16357</v>
      </c>
      <c r="B16334" t="s">
        <v>22321</v>
      </c>
      <c r="I16334" t="s">
        <v>5</v>
      </c>
      <c r="J16334">
        <v>28.82</v>
      </c>
      <c r="M16334">
        <v>28.82</v>
      </c>
      <c r="N16334">
        <f t="shared" si="255"/>
        <v>0</v>
      </c>
    </row>
    <row r="16335" spans="1:14" x14ac:dyDescent="0.2">
      <c r="A16335" t="s">
        <v>16358</v>
      </c>
      <c r="B16335" t="s">
        <v>22322</v>
      </c>
      <c r="I16335" t="s">
        <v>5</v>
      </c>
      <c r="J16335">
        <v>34.659999999999997</v>
      </c>
      <c r="M16335">
        <v>34.659999999999997</v>
      </c>
      <c r="N16335">
        <f t="shared" si="255"/>
        <v>0</v>
      </c>
    </row>
    <row r="16336" spans="1:14" x14ac:dyDescent="0.2">
      <c r="A16336" t="s">
        <v>16359</v>
      </c>
      <c r="B16336" t="s">
        <v>22322</v>
      </c>
      <c r="I16336" t="s">
        <v>5</v>
      </c>
      <c r="J16336">
        <v>34.659999999999997</v>
      </c>
      <c r="M16336">
        <v>34.659999999999997</v>
      </c>
      <c r="N16336">
        <f t="shared" si="255"/>
        <v>0</v>
      </c>
    </row>
    <row r="16337" spans="1:14" x14ac:dyDescent="0.2">
      <c r="A16337" t="s">
        <v>16360</v>
      </c>
      <c r="B16337" t="s">
        <v>22323</v>
      </c>
      <c r="I16337" t="s">
        <v>5</v>
      </c>
      <c r="J16337">
        <v>72.290000000000006</v>
      </c>
      <c r="M16337">
        <v>72.290000000000006</v>
      </c>
      <c r="N16337">
        <f t="shared" si="255"/>
        <v>0</v>
      </c>
    </row>
    <row r="16338" spans="1:14" x14ac:dyDescent="0.2">
      <c r="A16338" t="s">
        <v>16361</v>
      </c>
      <c r="B16338" t="s">
        <v>22323</v>
      </c>
      <c r="I16338" t="s">
        <v>5</v>
      </c>
      <c r="J16338">
        <v>72.290000000000006</v>
      </c>
      <c r="M16338">
        <v>72.290000000000006</v>
      </c>
      <c r="N16338">
        <f t="shared" si="255"/>
        <v>0</v>
      </c>
    </row>
    <row r="16339" spans="1:14" x14ac:dyDescent="0.2">
      <c r="A16339" t="s">
        <v>16362</v>
      </c>
      <c r="B16339" t="s">
        <v>22324</v>
      </c>
      <c r="I16339" t="s">
        <v>5</v>
      </c>
      <c r="J16339">
        <v>199.83</v>
      </c>
      <c r="M16339">
        <v>199.83</v>
      </c>
      <c r="N16339">
        <f t="shared" si="255"/>
        <v>0</v>
      </c>
    </row>
    <row r="16340" spans="1:14" x14ac:dyDescent="0.2">
      <c r="A16340" t="s">
        <v>16363</v>
      </c>
      <c r="B16340" t="s">
        <v>22324</v>
      </c>
      <c r="I16340" t="s">
        <v>5</v>
      </c>
      <c r="J16340">
        <v>199.83</v>
      </c>
      <c r="M16340">
        <v>199.83</v>
      </c>
      <c r="N16340">
        <f t="shared" si="255"/>
        <v>0</v>
      </c>
    </row>
    <row r="16341" spans="1:14" x14ac:dyDescent="0.2">
      <c r="A16341" t="s">
        <v>16364</v>
      </c>
      <c r="B16341" t="s">
        <v>38381</v>
      </c>
      <c r="I16341" t="s">
        <v>5</v>
      </c>
      <c r="J16341">
        <v>4.38</v>
      </c>
      <c r="M16341">
        <v>4.38</v>
      </c>
      <c r="N16341">
        <f t="shared" si="255"/>
        <v>0</v>
      </c>
    </row>
    <row r="16342" spans="1:14" x14ac:dyDescent="0.2">
      <c r="A16342" t="s">
        <v>16365</v>
      </c>
      <c r="B16342" t="s">
        <v>38381</v>
      </c>
      <c r="I16342" t="s">
        <v>5</v>
      </c>
      <c r="J16342">
        <v>4.38</v>
      </c>
      <c r="M16342">
        <v>4.38</v>
      </c>
      <c r="N16342">
        <f t="shared" si="255"/>
        <v>0</v>
      </c>
    </row>
    <row r="16343" spans="1:14" x14ac:dyDescent="0.2">
      <c r="A16343" t="s">
        <v>16366</v>
      </c>
      <c r="B16343" t="s">
        <v>38382</v>
      </c>
      <c r="I16343" t="s">
        <v>5</v>
      </c>
      <c r="J16343">
        <v>6.48</v>
      </c>
      <c r="M16343">
        <v>6.48</v>
      </c>
      <c r="N16343">
        <f t="shared" si="255"/>
        <v>0</v>
      </c>
    </row>
    <row r="16344" spans="1:14" x14ac:dyDescent="0.2">
      <c r="A16344" t="s">
        <v>16367</v>
      </c>
      <c r="B16344" t="s">
        <v>38382</v>
      </c>
      <c r="I16344" t="s">
        <v>5</v>
      </c>
      <c r="J16344">
        <v>6.48</v>
      </c>
      <c r="M16344">
        <v>6.48</v>
      </c>
      <c r="N16344">
        <f t="shared" si="255"/>
        <v>0</v>
      </c>
    </row>
    <row r="16345" spans="1:14" x14ac:dyDescent="0.2">
      <c r="A16345" t="s">
        <v>16368</v>
      </c>
      <c r="B16345" t="s">
        <v>22325</v>
      </c>
      <c r="I16345" t="s">
        <v>5</v>
      </c>
      <c r="J16345">
        <v>1.1100000000000001</v>
      </c>
      <c r="M16345">
        <v>1.1100000000000001</v>
      </c>
      <c r="N16345">
        <f t="shared" si="255"/>
        <v>0</v>
      </c>
    </row>
    <row r="16346" spans="1:14" x14ac:dyDescent="0.2">
      <c r="A16346" t="s">
        <v>16369</v>
      </c>
      <c r="B16346" t="s">
        <v>22325</v>
      </c>
      <c r="I16346" t="s">
        <v>5</v>
      </c>
      <c r="J16346">
        <v>1.1100000000000001</v>
      </c>
      <c r="M16346">
        <v>1.1100000000000001</v>
      </c>
      <c r="N16346">
        <f t="shared" si="255"/>
        <v>0</v>
      </c>
    </row>
    <row r="16347" spans="1:14" x14ac:dyDescent="0.2">
      <c r="A16347" t="s">
        <v>16370</v>
      </c>
      <c r="B16347" t="s">
        <v>22326</v>
      </c>
      <c r="I16347" t="s">
        <v>5</v>
      </c>
      <c r="J16347">
        <v>1.2</v>
      </c>
      <c r="M16347">
        <v>1.2</v>
      </c>
      <c r="N16347">
        <f t="shared" si="255"/>
        <v>0</v>
      </c>
    </row>
    <row r="16348" spans="1:14" x14ac:dyDescent="0.2">
      <c r="A16348" t="s">
        <v>16371</v>
      </c>
      <c r="B16348" t="s">
        <v>22326</v>
      </c>
      <c r="I16348" t="s">
        <v>5</v>
      </c>
      <c r="J16348">
        <v>1.2</v>
      </c>
      <c r="M16348">
        <v>1.2</v>
      </c>
      <c r="N16348">
        <f t="shared" si="255"/>
        <v>0</v>
      </c>
    </row>
    <row r="16349" spans="1:14" x14ac:dyDescent="0.2">
      <c r="A16349" t="s">
        <v>16372</v>
      </c>
      <c r="B16349" t="s">
        <v>22327</v>
      </c>
      <c r="I16349" t="s">
        <v>5</v>
      </c>
      <c r="J16349">
        <v>2.91</v>
      </c>
      <c r="M16349">
        <v>2.91</v>
      </c>
      <c r="N16349">
        <f t="shared" si="255"/>
        <v>0</v>
      </c>
    </row>
    <row r="16350" spans="1:14" x14ac:dyDescent="0.2">
      <c r="A16350" t="s">
        <v>16373</v>
      </c>
      <c r="B16350" t="s">
        <v>22327</v>
      </c>
      <c r="I16350" t="s">
        <v>5</v>
      </c>
      <c r="J16350">
        <v>2.91</v>
      </c>
      <c r="M16350">
        <v>2.91</v>
      </c>
      <c r="N16350">
        <f t="shared" si="255"/>
        <v>0</v>
      </c>
    </row>
    <row r="16351" spans="1:14" x14ac:dyDescent="0.2">
      <c r="A16351" t="s">
        <v>16374</v>
      </c>
      <c r="B16351" t="s">
        <v>22328</v>
      </c>
      <c r="I16351" t="s">
        <v>5</v>
      </c>
      <c r="J16351">
        <v>5.29</v>
      </c>
      <c r="M16351">
        <v>5.29</v>
      </c>
      <c r="N16351">
        <f t="shared" si="255"/>
        <v>0</v>
      </c>
    </row>
    <row r="16352" spans="1:14" x14ac:dyDescent="0.2">
      <c r="A16352" t="s">
        <v>16375</v>
      </c>
      <c r="B16352" t="s">
        <v>22328</v>
      </c>
      <c r="I16352" t="s">
        <v>5</v>
      </c>
      <c r="J16352">
        <v>5.29</v>
      </c>
      <c r="M16352">
        <v>5.29</v>
      </c>
      <c r="N16352">
        <f t="shared" si="255"/>
        <v>0</v>
      </c>
    </row>
    <row r="16353" spans="1:14" x14ac:dyDescent="0.2">
      <c r="A16353" t="s">
        <v>16376</v>
      </c>
      <c r="B16353" t="s">
        <v>22329</v>
      </c>
      <c r="I16353" t="s">
        <v>5</v>
      </c>
      <c r="J16353">
        <v>5.56</v>
      </c>
      <c r="M16353">
        <v>5.56</v>
      </c>
      <c r="N16353">
        <f t="shared" si="255"/>
        <v>0</v>
      </c>
    </row>
    <row r="16354" spans="1:14" x14ac:dyDescent="0.2">
      <c r="A16354" t="s">
        <v>16377</v>
      </c>
      <c r="B16354" t="s">
        <v>22329</v>
      </c>
      <c r="I16354" t="s">
        <v>5</v>
      </c>
      <c r="J16354">
        <v>5.56</v>
      </c>
      <c r="M16354">
        <v>5.56</v>
      </c>
      <c r="N16354">
        <f t="shared" si="255"/>
        <v>0</v>
      </c>
    </row>
    <row r="16355" spans="1:14" x14ac:dyDescent="0.2">
      <c r="A16355" t="s">
        <v>16378</v>
      </c>
      <c r="B16355" t="s">
        <v>22330</v>
      </c>
      <c r="I16355" t="s">
        <v>5</v>
      </c>
      <c r="J16355">
        <v>14.45</v>
      </c>
      <c r="M16355">
        <v>14.45</v>
      </c>
      <c r="N16355">
        <f t="shared" si="255"/>
        <v>0</v>
      </c>
    </row>
    <row r="16356" spans="1:14" x14ac:dyDescent="0.2">
      <c r="A16356" t="s">
        <v>16379</v>
      </c>
      <c r="B16356" t="s">
        <v>22330</v>
      </c>
      <c r="I16356" t="s">
        <v>5</v>
      </c>
      <c r="J16356">
        <v>14.45</v>
      </c>
      <c r="M16356">
        <v>14.45</v>
      </c>
      <c r="N16356">
        <f t="shared" si="255"/>
        <v>0</v>
      </c>
    </row>
    <row r="16357" spans="1:14" x14ac:dyDescent="0.2">
      <c r="A16357" t="s">
        <v>16380</v>
      </c>
      <c r="B16357" t="s">
        <v>22331</v>
      </c>
      <c r="I16357" t="s">
        <v>5</v>
      </c>
      <c r="J16357">
        <v>21.28</v>
      </c>
      <c r="M16357">
        <v>21.28</v>
      </c>
      <c r="N16357">
        <f t="shared" si="255"/>
        <v>0</v>
      </c>
    </row>
    <row r="16358" spans="1:14" x14ac:dyDescent="0.2">
      <c r="A16358" t="s">
        <v>16381</v>
      </c>
      <c r="B16358" t="s">
        <v>22331</v>
      </c>
      <c r="I16358" t="s">
        <v>5</v>
      </c>
      <c r="J16358">
        <v>21.28</v>
      </c>
      <c r="M16358">
        <v>21.28</v>
      </c>
      <c r="N16358">
        <f t="shared" si="255"/>
        <v>0</v>
      </c>
    </row>
    <row r="16359" spans="1:14" x14ac:dyDescent="0.2">
      <c r="A16359" t="s">
        <v>16382</v>
      </c>
      <c r="B16359" t="s">
        <v>22332</v>
      </c>
      <c r="I16359" t="s">
        <v>5</v>
      </c>
      <c r="J16359">
        <v>30.32</v>
      </c>
      <c r="M16359">
        <v>30.32</v>
      </c>
      <c r="N16359">
        <f t="shared" si="255"/>
        <v>0</v>
      </c>
    </row>
    <row r="16360" spans="1:14" x14ac:dyDescent="0.2">
      <c r="A16360" t="s">
        <v>16383</v>
      </c>
      <c r="B16360" t="s">
        <v>22332</v>
      </c>
      <c r="I16360" t="s">
        <v>5</v>
      </c>
      <c r="J16360">
        <v>30.32</v>
      </c>
      <c r="M16360">
        <v>30.32</v>
      </c>
      <c r="N16360">
        <f t="shared" si="255"/>
        <v>0</v>
      </c>
    </row>
    <row r="16361" spans="1:14" x14ac:dyDescent="0.2">
      <c r="A16361" t="s">
        <v>16384</v>
      </c>
      <c r="B16361" t="s">
        <v>22333</v>
      </c>
      <c r="I16361" t="s">
        <v>5</v>
      </c>
      <c r="J16361">
        <v>65.55</v>
      </c>
      <c r="M16361">
        <v>65.55</v>
      </c>
      <c r="N16361">
        <f t="shared" si="255"/>
        <v>0</v>
      </c>
    </row>
    <row r="16362" spans="1:14" x14ac:dyDescent="0.2">
      <c r="A16362" t="s">
        <v>16385</v>
      </c>
      <c r="B16362" t="s">
        <v>22333</v>
      </c>
      <c r="I16362" t="s">
        <v>5</v>
      </c>
      <c r="J16362">
        <v>65.55</v>
      </c>
      <c r="M16362">
        <v>65.55</v>
      </c>
      <c r="N16362">
        <f t="shared" si="255"/>
        <v>0</v>
      </c>
    </row>
    <row r="16363" spans="1:14" x14ac:dyDescent="0.2">
      <c r="A16363" t="s">
        <v>16386</v>
      </c>
      <c r="B16363" t="s">
        <v>38383</v>
      </c>
      <c r="I16363" t="s">
        <v>5</v>
      </c>
      <c r="J16363">
        <v>1.77</v>
      </c>
      <c r="M16363">
        <v>1.77</v>
      </c>
      <c r="N16363">
        <f t="shared" si="255"/>
        <v>0</v>
      </c>
    </row>
    <row r="16364" spans="1:14" x14ac:dyDescent="0.2">
      <c r="A16364" t="s">
        <v>16387</v>
      </c>
      <c r="B16364" t="s">
        <v>38383</v>
      </c>
      <c r="I16364" t="s">
        <v>5</v>
      </c>
      <c r="J16364">
        <v>1.77</v>
      </c>
      <c r="M16364">
        <v>1.77</v>
      </c>
      <c r="N16364">
        <f t="shared" si="255"/>
        <v>0</v>
      </c>
    </row>
    <row r="16365" spans="1:14" x14ac:dyDescent="0.2">
      <c r="A16365" t="s">
        <v>16388</v>
      </c>
      <c r="B16365" t="s">
        <v>38384</v>
      </c>
      <c r="I16365" t="s">
        <v>5</v>
      </c>
      <c r="J16365">
        <v>4.2699999999999996</v>
      </c>
      <c r="M16365">
        <v>4.2699999999999996</v>
      </c>
      <c r="N16365">
        <f t="shared" si="255"/>
        <v>0</v>
      </c>
    </row>
    <row r="16366" spans="1:14" x14ac:dyDescent="0.2">
      <c r="A16366" t="s">
        <v>16389</v>
      </c>
      <c r="B16366" t="s">
        <v>38384</v>
      </c>
      <c r="I16366" t="s">
        <v>5</v>
      </c>
      <c r="J16366">
        <v>4.2699999999999996</v>
      </c>
      <c r="M16366">
        <v>4.2699999999999996</v>
      </c>
      <c r="N16366">
        <f t="shared" si="255"/>
        <v>0</v>
      </c>
    </row>
    <row r="16367" spans="1:14" x14ac:dyDescent="0.2">
      <c r="A16367" t="s">
        <v>16390</v>
      </c>
      <c r="B16367" t="s">
        <v>38385</v>
      </c>
      <c r="I16367" t="s">
        <v>5</v>
      </c>
      <c r="J16367">
        <v>6.72</v>
      </c>
      <c r="M16367">
        <v>6.72</v>
      </c>
      <c r="N16367">
        <f t="shared" si="255"/>
        <v>0</v>
      </c>
    </row>
    <row r="16368" spans="1:14" x14ac:dyDescent="0.2">
      <c r="A16368" t="s">
        <v>16391</v>
      </c>
      <c r="B16368" t="s">
        <v>38385</v>
      </c>
      <c r="I16368" t="s">
        <v>5</v>
      </c>
      <c r="J16368">
        <v>6.72</v>
      </c>
      <c r="M16368">
        <v>6.72</v>
      </c>
      <c r="N16368">
        <f t="shared" si="255"/>
        <v>0</v>
      </c>
    </row>
    <row r="16369" spans="1:14" x14ac:dyDescent="0.2">
      <c r="A16369" t="s">
        <v>16392</v>
      </c>
      <c r="B16369" t="s">
        <v>38386</v>
      </c>
      <c r="I16369" t="s">
        <v>5</v>
      </c>
      <c r="J16369">
        <v>17.95</v>
      </c>
      <c r="M16369">
        <v>17.95</v>
      </c>
      <c r="N16369">
        <f t="shared" si="255"/>
        <v>0</v>
      </c>
    </row>
    <row r="16370" spans="1:14" x14ac:dyDescent="0.2">
      <c r="A16370" t="s">
        <v>16393</v>
      </c>
      <c r="B16370" t="s">
        <v>38386</v>
      </c>
      <c r="I16370" t="s">
        <v>5</v>
      </c>
      <c r="J16370">
        <v>17.95</v>
      </c>
      <c r="M16370">
        <v>17.95</v>
      </c>
      <c r="N16370">
        <f t="shared" si="255"/>
        <v>0</v>
      </c>
    </row>
    <row r="16371" spans="1:14" x14ac:dyDescent="0.2">
      <c r="A16371" t="s">
        <v>16394</v>
      </c>
      <c r="B16371" t="s">
        <v>38387</v>
      </c>
      <c r="I16371" t="s">
        <v>5</v>
      </c>
      <c r="J16371">
        <v>11.85</v>
      </c>
      <c r="M16371">
        <v>11.85</v>
      </c>
      <c r="N16371">
        <f t="shared" si="255"/>
        <v>0</v>
      </c>
    </row>
    <row r="16372" spans="1:14" x14ac:dyDescent="0.2">
      <c r="A16372" t="s">
        <v>16395</v>
      </c>
      <c r="B16372" t="s">
        <v>38387</v>
      </c>
      <c r="I16372" t="s">
        <v>5</v>
      </c>
      <c r="J16372">
        <v>11.85</v>
      </c>
      <c r="M16372">
        <v>11.85</v>
      </c>
      <c r="N16372">
        <f t="shared" si="255"/>
        <v>0</v>
      </c>
    </row>
    <row r="16373" spans="1:14" x14ac:dyDescent="0.2">
      <c r="A16373" t="s">
        <v>16396</v>
      </c>
      <c r="B16373" t="s">
        <v>38388</v>
      </c>
      <c r="I16373" t="s">
        <v>5</v>
      </c>
      <c r="J16373">
        <v>15.35</v>
      </c>
      <c r="M16373">
        <v>15.35</v>
      </c>
      <c r="N16373">
        <f t="shared" si="255"/>
        <v>0</v>
      </c>
    </row>
    <row r="16374" spans="1:14" x14ac:dyDescent="0.2">
      <c r="A16374" t="s">
        <v>16397</v>
      </c>
      <c r="B16374" t="s">
        <v>38388</v>
      </c>
      <c r="I16374" t="s">
        <v>5</v>
      </c>
      <c r="J16374">
        <v>15.35</v>
      </c>
      <c r="M16374">
        <v>15.35</v>
      </c>
      <c r="N16374">
        <f t="shared" si="255"/>
        <v>0</v>
      </c>
    </row>
    <row r="16375" spans="1:14" x14ac:dyDescent="0.2">
      <c r="A16375" t="s">
        <v>16398</v>
      </c>
      <c r="B16375" t="s">
        <v>38389</v>
      </c>
      <c r="I16375" t="s">
        <v>5</v>
      </c>
      <c r="J16375">
        <v>34.51</v>
      </c>
      <c r="M16375">
        <v>34.51</v>
      </c>
      <c r="N16375">
        <f t="shared" si="255"/>
        <v>0</v>
      </c>
    </row>
    <row r="16376" spans="1:14" x14ac:dyDescent="0.2">
      <c r="A16376" t="s">
        <v>16399</v>
      </c>
      <c r="B16376" t="s">
        <v>38389</v>
      </c>
      <c r="I16376" t="s">
        <v>5</v>
      </c>
      <c r="J16376">
        <v>34.51</v>
      </c>
      <c r="M16376">
        <v>34.51</v>
      </c>
      <c r="N16376">
        <f t="shared" si="255"/>
        <v>0</v>
      </c>
    </row>
    <row r="16377" spans="1:14" x14ac:dyDescent="0.2">
      <c r="A16377" t="s">
        <v>16400</v>
      </c>
      <c r="B16377" t="s">
        <v>22334</v>
      </c>
      <c r="I16377" t="s">
        <v>5</v>
      </c>
      <c r="J16377">
        <v>1.6</v>
      </c>
      <c r="M16377">
        <v>1.6</v>
      </c>
      <c r="N16377">
        <f t="shared" si="255"/>
        <v>0</v>
      </c>
    </row>
    <row r="16378" spans="1:14" x14ac:dyDescent="0.2">
      <c r="A16378" t="s">
        <v>16401</v>
      </c>
      <c r="B16378" t="s">
        <v>22334</v>
      </c>
      <c r="I16378" t="s">
        <v>5</v>
      </c>
      <c r="J16378">
        <v>1.6</v>
      </c>
      <c r="M16378">
        <v>1.6</v>
      </c>
      <c r="N16378">
        <f t="shared" si="255"/>
        <v>0</v>
      </c>
    </row>
    <row r="16379" spans="1:14" x14ac:dyDescent="0.2">
      <c r="A16379" t="s">
        <v>16402</v>
      </c>
      <c r="B16379" t="s">
        <v>22335</v>
      </c>
      <c r="I16379" t="s">
        <v>5</v>
      </c>
      <c r="J16379">
        <v>1.8</v>
      </c>
      <c r="M16379">
        <v>1.8</v>
      </c>
      <c r="N16379">
        <f t="shared" si="255"/>
        <v>0</v>
      </c>
    </row>
    <row r="16380" spans="1:14" x14ac:dyDescent="0.2">
      <c r="A16380" t="s">
        <v>16403</v>
      </c>
      <c r="B16380" t="s">
        <v>22335</v>
      </c>
      <c r="I16380" t="s">
        <v>5</v>
      </c>
      <c r="J16380">
        <v>1.8</v>
      </c>
      <c r="M16380">
        <v>1.8</v>
      </c>
      <c r="N16380">
        <f t="shared" si="255"/>
        <v>0</v>
      </c>
    </row>
    <row r="16381" spans="1:14" x14ac:dyDescent="0.2">
      <c r="A16381" t="s">
        <v>16404</v>
      </c>
      <c r="B16381" t="s">
        <v>22336</v>
      </c>
      <c r="I16381" t="s">
        <v>5</v>
      </c>
      <c r="J16381">
        <v>5.5</v>
      </c>
      <c r="M16381">
        <v>5.5</v>
      </c>
      <c r="N16381">
        <f t="shared" si="255"/>
        <v>0</v>
      </c>
    </row>
    <row r="16382" spans="1:14" x14ac:dyDescent="0.2">
      <c r="A16382" t="s">
        <v>16405</v>
      </c>
      <c r="B16382" t="s">
        <v>22336</v>
      </c>
      <c r="I16382" t="s">
        <v>5</v>
      </c>
      <c r="J16382">
        <v>5.5</v>
      </c>
      <c r="M16382">
        <v>5.5</v>
      </c>
      <c r="N16382">
        <f t="shared" si="255"/>
        <v>0</v>
      </c>
    </row>
    <row r="16383" spans="1:14" x14ac:dyDescent="0.2">
      <c r="A16383" t="s">
        <v>16406</v>
      </c>
      <c r="B16383" t="s">
        <v>22337</v>
      </c>
      <c r="I16383" t="s">
        <v>5</v>
      </c>
      <c r="J16383">
        <v>14.05</v>
      </c>
      <c r="M16383">
        <v>14.05</v>
      </c>
      <c r="N16383">
        <f t="shared" si="255"/>
        <v>0</v>
      </c>
    </row>
    <row r="16384" spans="1:14" x14ac:dyDescent="0.2">
      <c r="A16384" t="s">
        <v>16407</v>
      </c>
      <c r="B16384" t="s">
        <v>22337</v>
      </c>
      <c r="I16384" t="s">
        <v>5</v>
      </c>
      <c r="J16384">
        <v>14.05</v>
      </c>
      <c r="M16384">
        <v>14.05</v>
      </c>
      <c r="N16384">
        <f t="shared" si="255"/>
        <v>0</v>
      </c>
    </row>
    <row r="16385" spans="1:14" x14ac:dyDescent="0.2">
      <c r="A16385" t="s">
        <v>16408</v>
      </c>
      <c r="B16385" t="s">
        <v>22338</v>
      </c>
      <c r="I16385" t="s">
        <v>5</v>
      </c>
      <c r="J16385">
        <v>12.36</v>
      </c>
      <c r="M16385">
        <v>12.36</v>
      </c>
      <c r="N16385">
        <f t="shared" si="255"/>
        <v>0</v>
      </c>
    </row>
    <row r="16386" spans="1:14" x14ac:dyDescent="0.2">
      <c r="A16386" t="s">
        <v>16409</v>
      </c>
      <c r="B16386" t="s">
        <v>22338</v>
      </c>
      <c r="I16386" t="s">
        <v>5</v>
      </c>
      <c r="J16386">
        <v>12.36</v>
      </c>
      <c r="M16386">
        <v>12.36</v>
      </c>
      <c r="N16386">
        <f t="shared" si="255"/>
        <v>0</v>
      </c>
    </row>
    <row r="16387" spans="1:14" x14ac:dyDescent="0.2">
      <c r="A16387" t="s">
        <v>16410</v>
      </c>
      <c r="B16387" t="s">
        <v>22339</v>
      </c>
      <c r="I16387" t="s">
        <v>5</v>
      </c>
      <c r="J16387">
        <v>35.950000000000003</v>
      </c>
      <c r="M16387">
        <v>35.950000000000003</v>
      </c>
      <c r="N16387">
        <f t="shared" si="255"/>
        <v>0</v>
      </c>
    </row>
    <row r="16388" spans="1:14" x14ac:dyDescent="0.2">
      <c r="A16388" t="s">
        <v>16411</v>
      </c>
      <c r="B16388" t="s">
        <v>22339</v>
      </c>
      <c r="I16388" t="s">
        <v>5</v>
      </c>
      <c r="J16388">
        <v>35.950000000000003</v>
      </c>
      <c r="M16388">
        <v>35.950000000000003</v>
      </c>
      <c r="N16388">
        <f t="shared" ref="N16388:N16451" si="256">J16388-M16388</f>
        <v>0</v>
      </c>
    </row>
    <row r="16389" spans="1:14" x14ac:dyDescent="0.2">
      <c r="A16389" t="s">
        <v>16412</v>
      </c>
      <c r="B16389" t="s">
        <v>22340</v>
      </c>
      <c r="I16389" t="s">
        <v>5</v>
      </c>
      <c r="J16389">
        <v>64.66</v>
      </c>
      <c r="M16389">
        <v>64.66</v>
      </c>
      <c r="N16389">
        <f t="shared" si="256"/>
        <v>0</v>
      </c>
    </row>
    <row r="16390" spans="1:14" x14ac:dyDescent="0.2">
      <c r="A16390" t="s">
        <v>16413</v>
      </c>
      <c r="B16390" t="s">
        <v>22340</v>
      </c>
      <c r="I16390" t="s">
        <v>5</v>
      </c>
      <c r="J16390">
        <v>64.66</v>
      </c>
      <c r="M16390">
        <v>64.66</v>
      </c>
      <c r="N16390">
        <f t="shared" si="256"/>
        <v>0</v>
      </c>
    </row>
    <row r="16391" spans="1:14" x14ac:dyDescent="0.2">
      <c r="A16391" t="s">
        <v>16414</v>
      </c>
      <c r="B16391" t="s">
        <v>22341</v>
      </c>
      <c r="I16391" t="s">
        <v>5</v>
      </c>
      <c r="J16391">
        <v>125.39</v>
      </c>
      <c r="M16391">
        <v>125.39</v>
      </c>
      <c r="N16391">
        <f t="shared" si="256"/>
        <v>0</v>
      </c>
    </row>
    <row r="16392" spans="1:14" x14ac:dyDescent="0.2">
      <c r="A16392" t="s">
        <v>16415</v>
      </c>
      <c r="B16392" t="s">
        <v>22341</v>
      </c>
      <c r="I16392" t="s">
        <v>5</v>
      </c>
      <c r="J16392">
        <v>125.39</v>
      </c>
      <c r="M16392">
        <v>125.39</v>
      </c>
      <c r="N16392">
        <f t="shared" si="256"/>
        <v>0</v>
      </c>
    </row>
    <row r="16393" spans="1:14" x14ac:dyDescent="0.2">
      <c r="A16393" t="s">
        <v>16416</v>
      </c>
      <c r="B16393" t="s">
        <v>22342</v>
      </c>
      <c r="I16393" t="s">
        <v>5</v>
      </c>
      <c r="J16393">
        <v>174.9</v>
      </c>
      <c r="M16393">
        <v>174.9</v>
      </c>
      <c r="N16393">
        <f t="shared" si="256"/>
        <v>0</v>
      </c>
    </row>
    <row r="16394" spans="1:14" x14ac:dyDescent="0.2">
      <c r="A16394" t="s">
        <v>16417</v>
      </c>
      <c r="B16394" t="s">
        <v>22342</v>
      </c>
      <c r="I16394" t="s">
        <v>5</v>
      </c>
      <c r="J16394">
        <v>174.9</v>
      </c>
      <c r="M16394">
        <v>174.9</v>
      </c>
      <c r="N16394">
        <f t="shared" si="256"/>
        <v>0</v>
      </c>
    </row>
    <row r="16395" spans="1:14" x14ac:dyDescent="0.2">
      <c r="A16395" t="s">
        <v>16418</v>
      </c>
      <c r="B16395" t="s">
        <v>38390</v>
      </c>
      <c r="I16395" t="s">
        <v>5</v>
      </c>
      <c r="J16395">
        <v>5.59</v>
      </c>
      <c r="M16395">
        <v>5.59</v>
      </c>
      <c r="N16395">
        <f t="shared" si="256"/>
        <v>0</v>
      </c>
    </row>
    <row r="16396" spans="1:14" x14ac:dyDescent="0.2">
      <c r="A16396" t="s">
        <v>16419</v>
      </c>
      <c r="B16396" t="s">
        <v>38390</v>
      </c>
      <c r="I16396" t="s">
        <v>5</v>
      </c>
      <c r="J16396">
        <v>5.59</v>
      </c>
      <c r="M16396">
        <v>5.59</v>
      </c>
      <c r="N16396">
        <f t="shared" si="256"/>
        <v>0</v>
      </c>
    </row>
    <row r="16397" spans="1:14" x14ac:dyDescent="0.2">
      <c r="A16397" t="s">
        <v>16420</v>
      </c>
      <c r="B16397" t="s">
        <v>38391</v>
      </c>
      <c r="I16397" t="s">
        <v>5</v>
      </c>
      <c r="J16397">
        <v>8.6199999999999992</v>
      </c>
      <c r="M16397">
        <v>8.6199999999999992</v>
      </c>
      <c r="N16397">
        <f t="shared" si="256"/>
        <v>0</v>
      </c>
    </row>
    <row r="16398" spans="1:14" x14ac:dyDescent="0.2">
      <c r="A16398" t="s">
        <v>16421</v>
      </c>
      <c r="B16398" t="s">
        <v>38391</v>
      </c>
      <c r="I16398" t="s">
        <v>5</v>
      </c>
      <c r="J16398">
        <v>8.6199999999999992</v>
      </c>
      <c r="M16398">
        <v>8.6199999999999992</v>
      </c>
      <c r="N16398">
        <f t="shared" si="256"/>
        <v>0</v>
      </c>
    </row>
    <row r="16399" spans="1:14" x14ac:dyDescent="0.2">
      <c r="A16399" t="s">
        <v>16422</v>
      </c>
      <c r="B16399" t="s">
        <v>38392</v>
      </c>
      <c r="I16399" t="s">
        <v>5</v>
      </c>
      <c r="J16399">
        <v>12.55</v>
      </c>
      <c r="M16399">
        <v>12.55</v>
      </c>
      <c r="N16399">
        <f t="shared" si="256"/>
        <v>0</v>
      </c>
    </row>
    <row r="16400" spans="1:14" x14ac:dyDescent="0.2">
      <c r="A16400" t="s">
        <v>16423</v>
      </c>
      <c r="B16400" t="s">
        <v>38392</v>
      </c>
      <c r="I16400" t="s">
        <v>5</v>
      </c>
      <c r="J16400">
        <v>12.55</v>
      </c>
      <c r="M16400">
        <v>12.55</v>
      </c>
      <c r="N16400">
        <f t="shared" si="256"/>
        <v>0</v>
      </c>
    </row>
    <row r="16401" spans="1:14" x14ac:dyDescent="0.2">
      <c r="A16401" t="s">
        <v>16424</v>
      </c>
      <c r="B16401" t="s">
        <v>38393</v>
      </c>
      <c r="I16401" t="s">
        <v>5</v>
      </c>
      <c r="J16401">
        <v>11.43</v>
      </c>
      <c r="M16401">
        <v>11.43</v>
      </c>
      <c r="N16401">
        <f t="shared" si="256"/>
        <v>0</v>
      </c>
    </row>
    <row r="16402" spans="1:14" x14ac:dyDescent="0.2">
      <c r="A16402" t="s">
        <v>16425</v>
      </c>
      <c r="B16402" t="s">
        <v>38393</v>
      </c>
      <c r="I16402" t="s">
        <v>5</v>
      </c>
      <c r="J16402">
        <v>11.43</v>
      </c>
      <c r="M16402">
        <v>11.43</v>
      </c>
      <c r="N16402">
        <f t="shared" si="256"/>
        <v>0</v>
      </c>
    </row>
    <row r="16403" spans="1:14" x14ac:dyDescent="0.2">
      <c r="A16403" t="s">
        <v>16426</v>
      </c>
      <c r="B16403" t="s">
        <v>38394</v>
      </c>
      <c r="I16403" t="s">
        <v>5</v>
      </c>
      <c r="J16403">
        <v>14.77</v>
      </c>
      <c r="M16403">
        <v>14.77</v>
      </c>
      <c r="N16403">
        <f t="shared" si="256"/>
        <v>0</v>
      </c>
    </row>
    <row r="16404" spans="1:14" x14ac:dyDescent="0.2">
      <c r="A16404" t="s">
        <v>16427</v>
      </c>
      <c r="B16404" t="s">
        <v>38394</v>
      </c>
      <c r="I16404" t="s">
        <v>5</v>
      </c>
      <c r="J16404">
        <v>14.77</v>
      </c>
      <c r="M16404">
        <v>14.77</v>
      </c>
      <c r="N16404">
        <f t="shared" si="256"/>
        <v>0</v>
      </c>
    </row>
    <row r="16405" spans="1:14" x14ac:dyDescent="0.2">
      <c r="A16405" t="s">
        <v>16428</v>
      </c>
      <c r="B16405" t="s">
        <v>38395</v>
      </c>
      <c r="I16405" t="s">
        <v>5</v>
      </c>
      <c r="J16405">
        <v>21.46</v>
      </c>
      <c r="M16405">
        <v>21.46</v>
      </c>
      <c r="N16405">
        <f t="shared" si="256"/>
        <v>0</v>
      </c>
    </row>
    <row r="16406" spans="1:14" x14ac:dyDescent="0.2">
      <c r="A16406" t="s">
        <v>16429</v>
      </c>
      <c r="B16406" t="s">
        <v>38395</v>
      </c>
      <c r="I16406" t="s">
        <v>5</v>
      </c>
      <c r="J16406">
        <v>21.46</v>
      </c>
      <c r="M16406">
        <v>21.46</v>
      </c>
      <c r="N16406">
        <f t="shared" si="256"/>
        <v>0</v>
      </c>
    </row>
    <row r="16407" spans="1:14" x14ac:dyDescent="0.2">
      <c r="A16407" t="s">
        <v>16430</v>
      </c>
      <c r="B16407" t="s">
        <v>38396</v>
      </c>
      <c r="I16407" t="s">
        <v>5</v>
      </c>
      <c r="J16407">
        <v>26.23</v>
      </c>
      <c r="M16407">
        <v>26.23</v>
      </c>
      <c r="N16407">
        <f t="shared" si="256"/>
        <v>0</v>
      </c>
    </row>
    <row r="16408" spans="1:14" x14ac:dyDescent="0.2">
      <c r="A16408" t="s">
        <v>16431</v>
      </c>
      <c r="B16408" t="s">
        <v>38396</v>
      </c>
      <c r="I16408" t="s">
        <v>5</v>
      </c>
      <c r="J16408">
        <v>26.23</v>
      </c>
      <c r="M16408">
        <v>26.23</v>
      </c>
      <c r="N16408">
        <f t="shared" si="256"/>
        <v>0</v>
      </c>
    </row>
    <row r="16409" spans="1:14" x14ac:dyDescent="0.2">
      <c r="A16409" t="s">
        <v>16432</v>
      </c>
      <c r="B16409" t="s">
        <v>38397</v>
      </c>
      <c r="I16409" t="s">
        <v>5</v>
      </c>
      <c r="J16409">
        <v>71.41</v>
      </c>
      <c r="M16409">
        <v>71.41</v>
      </c>
      <c r="N16409">
        <f t="shared" si="256"/>
        <v>0</v>
      </c>
    </row>
    <row r="16410" spans="1:14" x14ac:dyDescent="0.2">
      <c r="A16410" t="s">
        <v>16433</v>
      </c>
      <c r="B16410" t="s">
        <v>38397</v>
      </c>
      <c r="I16410" t="s">
        <v>5</v>
      </c>
      <c r="J16410">
        <v>71.41</v>
      </c>
      <c r="M16410">
        <v>71.41</v>
      </c>
      <c r="N16410">
        <f t="shared" si="256"/>
        <v>0</v>
      </c>
    </row>
    <row r="16411" spans="1:14" x14ac:dyDescent="0.2">
      <c r="A16411" t="s">
        <v>16434</v>
      </c>
      <c r="B16411" t="s">
        <v>38398</v>
      </c>
      <c r="I16411" t="s">
        <v>5</v>
      </c>
      <c r="J16411">
        <v>142.80000000000001</v>
      </c>
      <c r="M16411">
        <v>142.80000000000001</v>
      </c>
      <c r="N16411">
        <f t="shared" si="256"/>
        <v>0</v>
      </c>
    </row>
    <row r="16412" spans="1:14" x14ac:dyDescent="0.2">
      <c r="A16412" t="s">
        <v>16435</v>
      </c>
      <c r="B16412" t="s">
        <v>38398</v>
      </c>
      <c r="I16412" t="s">
        <v>5</v>
      </c>
      <c r="J16412">
        <v>142.80000000000001</v>
      </c>
      <c r="M16412">
        <v>142.80000000000001</v>
      </c>
      <c r="N16412">
        <f t="shared" si="256"/>
        <v>0</v>
      </c>
    </row>
    <row r="16413" spans="1:14" x14ac:dyDescent="0.2">
      <c r="A16413" t="s">
        <v>16436</v>
      </c>
      <c r="B16413" t="s">
        <v>38399</v>
      </c>
      <c r="I16413" t="s">
        <v>5</v>
      </c>
      <c r="J16413">
        <v>217.83</v>
      </c>
      <c r="M16413">
        <v>217.83</v>
      </c>
      <c r="N16413">
        <f t="shared" si="256"/>
        <v>0</v>
      </c>
    </row>
    <row r="16414" spans="1:14" x14ac:dyDescent="0.2">
      <c r="A16414" t="s">
        <v>16437</v>
      </c>
      <c r="B16414" t="s">
        <v>38399</v>
      </c>
      <c r="I16414" t="s">
        <v>5</v>
      </c>
      <c r="J16414">
        <v>217.83</v>
      </c>
      <c r="M16414">
        <v>217.83</v>
      </c>
      <c r="N16414">
        <f t="shared" si="256"/>
        <v>0</v>
      </c>
    </row>
    <row r="16415" spans="1:14" x14ac:dyDescent="0.2">
      <c r="A16415" t="s">
        <v>16438</v>
      </c>
      <c r="B16415" t="s">
        <v>22343</v>
      </c>
      <c r="I16415" t="s">
        <v>5</v>
      </c>
      <c r="J16415">
        <v>16.59</v>
      </c>
      <c r="M16415">
        <v>16.59</v>
      </c>
      <c r="N16415">
        <f t="shared" si="256"/>
        <v>0</v>
      </c>
    </row>
    <row r="16416" spans="1:14" x14ac:dyDescent="0.2">
      <c r="A16416" t="s">
        <v>16439</v>
      </c>
      <c r="B16416" t="s">
        <v>22343</v>
      </c>
      <c r="I16416" t="s">
        <v>5</v>
      </c>
      <c r="J16416">
        <v>16.59</v>
      </c>
      <c r="M16416">
        <v>16.59</v>
      </c>
      <c r="N16416">
        <f t="shared" si="256"/>
        <v>0</v>
      </c>
    </row>
    <row r="16417" spans="1:14" x14ac:dyDescent="0.2">
      <c r="A16417" t="s">
        <v>16440</v>
      </c>
      <c r="B16417" t="s">
        <v>22344</v>
      </c>
      <c r="I16417" t="s">
        <v>5</v>
      </c>
      <c r="J16417">
        <v>39.28</v>
      </c>
      <c r="M16417">
        <v>39.28</v>
      </c>
      <c r="N16417">
        <f t="shared" si="256"/>
        <v>0</v>
      </c>
    </row>
    <row r="16418" spans="1:14" x14ac:dyDescent="0.2">
      <c r="A16418" t="s">
        <v>16441</v>
      </c>
      <c r="B16418" t="s">
        <v>22344</v>
      </c>
      <c r="I16418" t="s">
        <v>5</v>
      </c>
      <c r="J16418">
        <v>39.28</v>
      </c>
      <c r="M16418">
        <v>39.28</v>
      </c>
      <c r="N16418">
        <f t="shared" si="256"/>
        <v>0</v>
      </c>
    </row>
    <row r="16419" spans="1:14" x14ac:dyDescent="0.2">
      <c r="A16419" t="s">
        <v>16442</v>
      </c>
      <c r="B16419" t="s">
        <v>22345</v>
      </c>
      <c r="I16419" t="s">
        <v>5</v>
      </c>
      <c r="J16419">
        <v>8.9700000000000006</v>
      </c>
      <c r="M16419">
        <v>8.9700000000000006</v>
      </c>
      <c r="N16419">
        <f t="shared" si="256"/>
        <v>0</v>
      </c>
    </row>
    <row r="16420" spans="1:14" x14ac:dyDescent="0.2">
      <c r="A16420" t="s">
        <v>16443</v>
      </c>
      <c r="B16420" t="s">
        <v>22345</v>
      </c>
      <c r="I16420" t="s">
        <v>5</v>
      </c>
      <c r="J16420">
        <v>8.9700000000000006</v>
      </c>
      <c r="M16420">
        <v>8.9700000000000006</v>
      </c>
      <c r="N16420">
        <f t="shared" si="256"/>
        <v>0</v>
      </c>
    </row>
    <row r="16421" spans="1:14" x14ac:dyDescent="0.2">
      <c r="A16421" t="s">
        <v>16444</v>
      </c>
      <c r="B16421" t="s">
        <v>22346</v>
      </c>
      <c r="I16421" t="s">
        <v>5</v>
      </c>
      <c r="J16421">
        <v>10.74</v>
      </c>
      <c r="M16421">
        <v>10.74</v>
      </c>
      <c r="N16421">
        <f t="shared" si="256"/>
        <v>0</v>
      </c>
    </row>
    <row r="16422" spans="1:14" x14ac:dyDescent="0.2">
      <c r="A16422" t="s">
        <v>16445</v>
      </c>
      <c r="B16422" t="s">
        <v>22346</v>
      </c>
      <c r="I16422" t="s">
        <v>5</v>
      </c>
      <c r="J16422">
        <v>10.74</v>
      </c>
      <c r="M16422">
        <v>10.74</v>
      </c>
      <c r="N16422">
        <f t="shared" si="256"/>
        <v>0</v>
      </c>
    </row>
    <row r="16423" spans="1:14" x14ac:dyDescent="0.2">
      <c r="A16423" t="s">
        <v>16446</v>
      </c>
      <c r="B16423" t="s">
        <v>22347</v>
      </c>
      <c r="I16423" t="s">
        <v>5</v>
      </c>
      <c r="J16423">
        <v>18.899999999999999</v>
      </c>
      <c r="M16423">
        <v>18.899999999999999</v>
      </c>
      <c r="N16423">
        <f t="shared" si="256"/>
        <v>0</v>
      </c>
    </row>
    <row r="16424" spans="1:14" x14ac:dyDescent="0.2">
      <c r="A16424" t="s">
        <v>16447</v>
      </c>
      <c r="B16424" t="s">
        <v>22347</v>
      </c>
      <c r="I16424" t="s">
        <v>5</v>
      </c>
      <c r="J16424">
        <v>18.899999999999999</v>
      </c>
      <c r="M16424">
        <v>18.899999999999999</v>
      </c>
      <c r="N16424">
        <f t="shared" si="256"/>
        <v>0</v>
      </c>
    </row>
    <row r="16425" spans="1:14" x14ac:dyDescent="0.2">
      <c r="A16425" t="s">
        <v>16448</v>
      </c>
      <c r="B16425" t="s">
        <v>22348</v>
      </c>
      <c r="I16425" t="s">
        <v>5</v>
      </c>
      <c r="J16425">
        <v>34.35</v>
      </c>
      <c r="M16425">
        <v>34.35</v>
      </c>
      <c r="N16425">
        <f t="shared" si="256"/>
        <v>0</v>
      </c>
    </row>
    <row r="16426" spans="1:14" x14ac:dyDescent="0.2">
      <c r="A16426" t="s">
        <v>16449</v>
      </c>
      <c r="B16426" t="s">
        <v>22348</v>
      </c>
      <c r="I16426" t="s">
        <v>5</v>
      </c>
      <c r="J16426">
        <v>34.35</v>
      </c>
      <c r="M16426">
        <v>34.35</v>
      </c>
      <c r="N16426">
        <f t="shared" si="256"/>
        <v>0</v>
      </c>
    </row>
    <row r="16427" spans="1:14" x14ac:dyDescent="0.2">
      <c r="A16427" t="s">
        <v>16450</v>
      </c>
      <c r="B16427" t="s">
        <v>22349</v>
      </c>
      <c r="I16427" t="s">
        <v>5</v>
      </c>
      <c r="J16427">
        <v>38.630000000000003</v>
      </c>
      <c r="M16427">
        <v>38.630000000000003</v>
      </c>
      <c r="N16427">
        <f t="shared" si="256"/>
        <v>0</v>
      </c>
    </row>
    <row r="16428" spans="1:14" x14ac:dyDescent="0.2">
      <c r="A16428" t="s">
        <v>16451</v>
      </c>
      <c r="B16428" t="s">
        <v>22349</v>
      </c>
      <c r="I16428" t="s">
        <v>5</v>
      </c>
      <c r="J16428">
        <v>38.630000000000003</v>
      </c>
      <c r="M16428">
        <v>38.630000000000003</v>
      </c>
      <c r="N16428">
        <f t="shared" si="256"/>
        <v>0</v>
      </c>
    </row>
    <row r="16429" spans="1:14" x14ac:dyDescent="0.2">
      <c r="A16429" t="s">
        <v>16452</v>
      </c>
      <c r="B16429" t="s">
        <v>22350</v>
      </c>
      <c r="I16429" t="s">
        <v>5</v>
      </c>
      <c r="J16429">
        <v>93.6</v>
      </c>
      <c r="M16429">
        <v>93.6</v>
      </c>
      <c r="N16429">
        <f t="shared" si="256"/>
        <v>0</v>
      </c>
    </row>
    <row r="16430" spans="1:14" x14ac:dyDescent="0.2">
      <c r="A16430" t="s">
        <v>16453</v>
      </c>
      <c r="B16430" t="s">
        <v>22350</v>
      </c>
      <c r="I16430" t="s">
        <v>5</v>
      </c>
      <c r="J16430">
        <v>93.6</v>
      </c>
      <c r="M16430">
        <v>93.6</v>
      </c>
      <c r="N16430">
        <f t="shared" si="256"/>
        <v>0</v>
      </c>
    </row>
    <row r="16431" spans="1:14" x14ac:dyDescent="0.2">
      <c r="A16431" t="s">
        <v>16454</v>
      </c>
      <c r="B16431" t="s">
        <v>22351</v>
      </c>
      <c r="I16431" t="s">
        <v>5</v>
      </c>
      <c r="J16431">
        <v>175.86</v>
      </c>
      <c r="M16431">
        <v>175.86</v>
      </c>
      <c r="N16431">
        <f t="shared" si="256"/>
        <v>0</v>
      </c>
    </row>
    <row r="16432" spans="1:14" x14ac:dyDescent="0.2">
      <c r="A16432" t="s">
        <v>16455</v>
      </c>
      <c r="B16432" t="s">
        <v>22351</v>
      </c>
      <c r="I16432" t="s">
        <v>5</v>
      </c>
      <c r="J16432">
        <v>175.86</v>
      </c>
      <c r="M16432">
        <v>175.86</v>
      </c>
      <c r="N16432">
        <f t="shared" si="256"/>
        <v>0</v>
      </c>
    </row>
    <row r="16433" spans="1:14" x14ac:dyDescent="0.2">
      <c r="A16433" t="s">
        <v>16456</v>
      </c>
      <c r="B16433" t="s">
        <v>22352</v>
      </c>
      <c r="I16433" t="s">
        <v>5</v>
      </c>
      <c r="J16433">
        <v>231.42</v>
      </c>
      <c r="M16433">
        <v>231.42</v>
      </c>
      <c r="N16433">
        <f t="shared" si="256"/>
        <v>0</v>
      </c>
    </row>
    <row r="16434" spans="1:14" x14ac:dyDescent="0.2">
      <c r="A16434" t="s">
        <v>16457</v>
      </c>
      <c r="B16434" t="s">
        <v>22352</v>
      </c>
      <c r="I16434" t="s">
        <v>5</v>
      </c>
      <c r="J16434">
        <v>231.42</v>
      </c>
      <c r="M16434">
        <v>231.42</v>
      </c>
      <c r="N16434">
        <f t="shared" si="256"/>
        <v>0</v>
      </c>
    </row>
    <row r="16435" spans="1:14" x14ac:dyDescent="0.2">
      <c r="A16435" t="s">
        <v>16458</v>
      </c>
      <c r="B16435" t="s">
        <v>22353</v>
      </c>
      <c r="I16435" t="s">
        <v>5</v>
      </c>
      <c r="J16435">
        <v>466.76</v>
      </c>
      <c r="M16435">
        <v>466.76</v>
      </c>
      <c r="N16435">
        <f t="shared" si="256"/>
        <v>0</v>
      </c>
    </row>
    <row r="16436" spans="1:14" x14ac:dyDescent="0.2">
      <c r="A16436" t="s">
        <v>16459</v>
      </c>
      <c r="B16436" t="s">
        <v>22353</v>
      </c>
      <c r="I16436" t="s">
        <v>5</v>
      </c>
      <c r="J16436">
        <v>466.76</v>
      </c>
      <c r="M16436">
        <v>466.76</v>
      </c>
      <c r="N16436">
        <f t="shared" si="256"/>
        <v>0</v>
      </c>
    </row>
    <row r="16437" spans="1:14" x14ac:dyDescent="0.2">
      <c r="A16437" t="s">
        <v>16460</v>
      </c>
      <c r="B16437" t="s">
        <v>38400</v>
      </c>
      <c r="I16437" t="s">
        <v>5</v>
      </c>
      <c r="J16437">
        <v>2.39</v>
      </c>
      <c r="M16437">
        <v>2.39</v>
      </c>
      <c r="N16437">
        <f t="shared" si="256"/>
        <v>0</v>
      </c>
    </row>
    <row r="16438" spans="1:14" x14ac:dyDescent="0.2">
      <c r="A16438" t="s">
        <v>16461</v>
      </c>
      <c r="B16438" t="s">
        <v>38400</v>
      </c>
      <c r="I16438" t="s">
        <v>5</v>
      </c>
      <c r="J16438">
        <v>2.39</v>
      </c>
      <c r="M16438">
        <v>2.39</v>
      </c>
      <c r="N16438">
        <f t="shared" si="256"/>
        <v>0</v>
      </c>
    </row>
    <row r="16439" spans="1:14" x14ac:dyDescent="0.2">
      <c r="A16439" t="s">
        <v>16462</v>
      </c>
      <c r="B16439" t="s">
        <v>38401</v>
      </c>
      <c r="I16439" t="s">
        <v>5</v>
      </c>
      <c r="J16439">
        <v>3.5</v>
      </c>
      <c r="M16439">
        <v>3.5</v>
      </c>
      <c r="N16439">
        <f t="shared" si="256"/>
        <v>0</v>
      </c>
    </row>
    <row r="16440" spans="1:14" x14ac:dyDescent="0.2">
      <c r="A16440" t="s">
        <v>16463</v>
      </c>
      <c r="B16440" t="s">
        <v>38401</v>
      </c>
      <c r="I16440" t="s">
        <v>5</v>
      </c>
      <c r="J16440">
        <v>3.5</v>
      </c>
      <c r="M16440">
        <v>3.5</v>
      </c>
      <c r="N16440">
        <f t="shared" si="256"/>
        <v>0</v>
      </c>
    </row>
    <row r="16441" spans="1:14" x14ac:dyDescent="0.2">
      <c r="A16441" t="s">
        <v>16464</v>
      </c>
      <c r="B16441" t="s">
        <v>38402</v>
      </c>
      <c r="I16441" t="s">
        <v>5</v>
      </c>
      <c r="J16441">
        <v>3.51</v>
      </c>
      <c r="M16441">
        <v>3.51</v>
      </c>
      <c r="N16441">
        <f t="shared" si="256"/>
        <v>0</v>
      </c>
    </row>
    <row r="16442" spans="1:14" x14ac:dyDescent="0.2">
      <c r="A16442" t="s">
        <v>16465</v>
      </c>
      <c r="B16442" t="s">
        <v>38402</v>
      </c>
      <c r="I16442" t="s">
        <v>5</v>
      </c>
      <c r="J16442">
        <v>3.51</v>
      </c>
      <c r="M16442">
        <v>3.51</v>
      </c>
      <c r="N16442">
        <f t="shared" si="256"/>
        <v>0</v>
      </c>
    </row>
    <row r="16443" spans="1:14" x14ac:dyDescent="0.2">
      <c r="A16443" t="s">
        <v>16466</v>
      </c>
      <c r="B16443" t="s">
        <v>38403</v>
      </c>
      <c r="I16443" t="s">
        <v>5</v>
      </c>
      <c r="J16443">
        <v>13.83</v>
      </c>
      <c r="M16443">
        <v>13.83</v>
      </c>
      <c r="N16443">
        <f t="shared" si="256"/>
        <v>0</v>
      </c>
    </row>
    <row r="16444" spans="1:14" x14ac:dyDescent="0.2">
      <c r="A16444" t="s">
        <v>16467</v>
      </c>
      <c r="B16444" t="s">
        <v>38403</v>
      </c>
      <c r="I16444" t="s">
        <v>5</v>
      </c>
      <c r="J16444">
        <v>13.83</v>
      </c>
      <c r="M16444">
        <v>13.83</v>
      </c>
      <c r="N16444">
        <f t="shared" si="256"/>
        <v>0</v>
      </c>
    </row>
    <row r="16445" spans="1:14" x14ac:dyDescent="0.2">
      <c r="A16445" t="s">
        <v>16468</v>
      </c>
      <c r="B16445" t="s">
        <v>38404</v>
      </c>
      <c r="I16445" t="s">
        <v>5</v>
      </c>
      <c r="J16445">
        <v>2.12</v>
      </c>
      <c r="M16445">
        <v>2.12</v>
      </c>
      <c r="N16445">
        <f t="shared" si="256"/>
        <v>0</v>
      </c>
    </row>
    <row r="16446" spans="1:14" x14ac:dyDescent="0.2">
      <c r="A16446" t="s">
        <v>16469</v>
      </c>
      <c r="B16446" t="s">
        <v>38404</v>
      </c>
      <c r="I16446" t="s">
        <v>5</v>
      </c>
      <c r="J16446">
        <v>2.12</v>
      </c>
      <c r="M16446">
        <v>2.12</v>
      </c>
      <c r="N16446">
        <f t="shared" si="256"/>
        <v>0</v>
      </c>
    </row>
    <row r="16447" spans="1:14" x14ac:dyDescent="0.2">
      <c r="A16447" t="s">
        <v>16470</v>
      </c>
      <c r="B16447" t="s">
        <v>38405</v>
      </c>
      <c r="I16447" t="s">
        <v>5</v>
      </c>
      <c r="J16447">
        <v>2.48</v>
      </c>
      <c r="M16447">
        <v>2.48</v>
      </c>
      <c r="N16447">
        <f t="shared" si="256"/>
        <v>0</v>
      </c>
    </row>
    <row r="16448" spans="1:14" x14ac:dyDescent="0.2">
      <c r="A16448" t="s">
        <v>16471</v>
      </c>
      <c r="B16448" t="s">
        <v>38405</v>
      </c>
      <c r="I16448" t="s">
        <v>5</v>
      </c>
      <c r="J16448">
        <v>2.48</v>
      </c>
      <c r="M16448">
        <v>2.48</v>
      </c>
      <c r="N16448">
        <f t="shared" si="256"/>
        <v>0</v>
      </c>
    </row>
    <row r="16449" spans="1:14" x14ac:dyDescent="0.2">
      <c r="A16449" t="s">
        <v>16472</v>
      </c>
      <c r="B16449" t="s">
        <v>38406</v>
      </c>
      <c r="I16449" t="s">
        <v>5</v>
      </c>
      <c r="J16449">
        <v>1.96</v>
      </c>
      <c r="M16449">
        <v>1.96</v>
      </c>
      <c r="N16449">
        <f t="shared" si="256"/>
        <v>0</v>
      </c>
    </row>
    <row r="16450" spans="1:14" x14ac:dyDescent="0.2">
      <c r="A16450" t="s">
        <v>16473</v>
      </c>
      <c r="B16450" t="s">
        <v>38406</v>
      </c>
      <c r="I16450" t="s">
        <v>5</v>
      </c>
      <c r="J16450">
        <v>1.96</v>
      </c>
      <c r="M16450">
        <v>1.96</v>
      </c>
      <c r="N16450">
        <f t="shared" si="256"/>
        <v>0</v>
      </c>
    </row>
    <row r="16451" spans="1:14" x14ac:dyDescent="0.2">
      <c r="A16451" t="s">
        <v>16474</v>
      </c>
      <c r="B16451" t="s">
        <v>38407</v>
      </c>
      <c r="I16451" t="s">
        <v>5</v>
      </c>
      <c r="J16451">
        <v>5.97</v>
      </c>
      <c r="M16451">
        <v>5.97</v>
      </c>
      <c r="N16451">
        <f t="shared" si="256"/>
        <v>0</v>
      </c>
    </row>
    <row r="16452" spans="1:14" x14ac:dyDescent="0.2">
      <c r="A16452" t="s">
        <v>16475</v>
      </c>
      <c r="B16452" t="s">
        <v>38407</v>
      </c>
      <c r="I16452" t="s">
        <v>5</v>
      </c>
      <c r="J16452">
        <v>5.97</v>
      </c>
      <c r="M16452">
        <v>5.97</v>
      </c>
      <c r="N16452">
        <f t="shared" ref="N16452:N16515" si="257">J16452-M16452</f>
        <v>0</v>
      </c>
    </row>
    <row r="16453" spans="1:14" x14ac:dyDescent="0.2">
      <c r="A16453" t="s">
        <v>16476</v>
      </c>
      <c r="B16453" t="s">
        <v>38408</v>
      </c>
      <c r="I16453" t="s">
        <v>5</v>
      </c>
      <c r="J16453">
        <v>13.12</v>
      </c>
      <c r="M16453">
        <v>13.12</v>
      </c>
      <c r="N16453">
        <f t="shared" si="257"/>
        <v>0</v>
      </c>
    </row>
    <row r="16454" spans="1:14" x14ac:dyDescent="0.2">
      <c r="A16454" t="s">
        <v>16477</v>
      </c>
      <c r="B16454" t="s">
        <v>38408</v>
      </c>
      <c r="I16454" t="s">
        <v>5</v>
      </c>
      <c r="J16454">
        <v>13.12</v>
      </c>
      <c r="M16454">
        <v>13.12</v>
      </c>
      <c r="N16454">
        <f t="shared" si="257"/>
        <v>0</v>
      </c>
    </row>
    <row r="16455" spans="1:14" x14ac:dyDescent="0.2">
      <c r="A16455" t="s">
        <v>16478</v>
      </c>
      <c r="B16455" t="s">
        <v>38409</v>
      </c>
      <c r="I16455" t="s">
        <v>5</v>
      </c>
      <c r="J16455">
        <v>24.85</v>
      </c>
      <c r="M16455">
        <v>24.85</v>
      </c>
      <c r="N16455">
        <f t="shared" si="257"/>
        <v>0</v>
      </c>
    </row>
    <row r="16456" spans="1:14" x14ac:dyDescent="0.2">
      <c r="A16456" t="s">
        <v>16479</v>
      </c>
      <c r="B16456" t="s">
        <v>38409</v>
      </c>
      <c r="I16456" t="s">
        <v>5</v>
      </c>
      <c r="J16456">
        <v>24.85</v>
      </c>
      <c r="M16456">
        <v>24.85</v>
      </c>
      <c r="N16456">
        <f t="shared" si="257"/>
        <v>0</v>
      </c>
    </row>
    <row r="16457" spans="1:14" x14ac:dyDescent="0.2">
      <c r="A16457" t="s">
        <v>16480</v>
      </c>
      <c r="B16457" t="s">
        <v>38410</v>
      </c>
      <c r="I16457" t="s">
        <v>5</v>
      </c>
      <c r="J16457">
        <v>3.09</v>
      </c>
      <c r="M16457">
        <v>3.09</v>
      </c>
      <c r="N16457">
        <f t="shared" si="257"/>
        <v>0</v>
      </c>
    </row>
    <row r="16458" spans="1:14" x14ac:dyDescent="0.2">
      <c r="A16458" t="s">
        <v>16481</v>
      </c>
      <c r="B16458" t="s">
        <v>38410</v>
      </c>
      <c r="I16458" t="s">
        <v>5</v>
      </c>
      <c r="J16458">
        <v>3.09</v>
      </c>
      <c r="M16458">
        <v>3.09</v>
      </c>
      <c r="N16458">
        <f t="shared" si="257"/>
        <v>0</v>
      </c>
    </row>
    <row r="16459" spans="1:14" x14ac:dyDescent="0.2">
      <c r="A16459" t="s">
        <v>16482</v>
      </c>
      <c r="B16459" t="s">
        <v>38411</v>
      </c>
      <c r="I16459" t="s">
        <v>5</v>
      </c>
      <c r="J16459">
        <v>7.54</v>
      </c>
      <c r="M16459">
        <v>7.54</v>
      </c>
      <c r="N16459">
        <f t="shared" si="257"/>
        <v>0</v>
      </c>
    </row>
    <row r="16460" spans="1:14" x14ac:dyDescent="0.2">
      <c r="A16460" t="s">
        <v>16483</v>
      </c>
      <c r="B16460" t="s">
        <v>38411</v>
      </c>
      <c r="I16460" t="s">
        <v>5</v>
      </c>
      <c r="J16460">
        <v>7.54</v>
      </c>
      <c r="M16460">
        <v>7.54</v>
      </c>
      <c r="N16460">
        <f t="shared" si="257"/>
        <v>0</v>
      </c>
    </row>
    <row r="16461" spans="1:14" x14ac:dyDescent="0.2">
      <c r="A16461" t="s">
        <v>16484</v>
      </c>
      <c r="B16461" t="s">
        <v>38412</v>
      </c>
      <c r="I16461" t="s">
        <v>5</v>
      </c>
      <c r="J16461">
        <v>4.0199999999999996</v>
      </c>
      <c r="M16461">
        <v>4.0199999999999996</v>
      </c>
      <c r="N16461">
        <f t="shared" si="257"/>
        <v>0</v>
      </c>
    </row>
    <row r="16462" spans="1:14" x14ac:dyDescent="0.2">
      <c r="A16462" t="s">
        <v>16485</v>
      </c>
      <c r="B16462" t="s">
        <v>38412</v>
      </c>
      <c r="I16462" t="s">
        <v>5</v>
      </c>
      <c r="J16462">
        <v>4.0199999999999996</v>
      </c>
      <c r="M16462">
        <v>4.0199999999999996</v>
      </c>
      <c r="N16462">
        <f t="shared" si="257"/>
        <v>0</v>
      </c>
    </row>
    <row r="16463" spans="1:14" x14ac:dyDescent="0.2">
      <c r="A16463" t="s">
        <v>16486</v>
      </c>
      <c r="B16463" t="s">
        <v>38413</v>
      </c>
      <c r="I16463" t="s">
        <v>5</v>
      </c>
      <c r="J16463">
        <v>13.41</v>
      </c>
      <c r="M16463">
        <v>13.41</v>
      </c>
      <c r="N16463">
        <f t="shared" si="257"/>
        <v>0</v>
      </c>
    </row>
    <row r="16464" spans="1:14" x14ac:dyDescent="0.2">
      <c r="A16464" t="s">
        <v>16487</v>
      </c>
      <c r="B16464" t="s">
        <v>38413</v>
      </c>
      <c r="I16464" t="s">
        <v>5</v>
      </c>
      <c r="J16464">
        <v>13.41</v>
      </c>
      <c r="M16464">
        <v>13.41</v>
      </c>
      <c r="N16464">
        <f t="shared" si="257"/>
        <v>0</v>
      </c>
    </row>
    <row r="16465" spans="1:14" x14ac:dyDescent="0.2">
      <c r="A16465" t="s">
        <v>16488</v>
      </c>
      <c r="B16465" t="s">
        <v>38414</v>
      </c>
      <c r="I16465" t="s">
        <v>5</v>
      </c>
      <c r="J16465">
        <v>8.65</v>
      </c>
      <c r="M16465">
        <v>8.65</v>
      </c>
      <c r="N16465">
        <f t="shared" si="257"/>
        <v>0</v>
      </c>
    </row>
    <row r="16466" spans="1:14" x14ac:dyDescent="0.2">
      <c r="A16466" t="s">
        <v>16489</v>
      </c>
      <c r="B16466" t="s">
        <v>38414</v>
      </c>
      <c r="I16466" t="s">
        <v>5</v>
      </c>
      <c r="J16466">
        <v>8.65</v>
      </c>
      <c r="M16466">
        <v>8.65</v>
      </c>
      <c r="N16466">
        <f t="shared" si="257"/>
        <v>0</v>
      </c>
    </row>
    <row r="16467" spans="1:14" x14ac:dyDescent="0.2">
      <c r="A16467" t="s">
        <v>16490</v>
      </c>
      <c r="B16467" t="s">
        <v>38415</v>
      </c>
      <c r="I16467" t="s">
        <v>5</v>
      </c>
      <c r="J16467">
        <v>7.38</v>
      </c>
      <c r="M16467">
        <v>7.38</v>
      </c>
      <c r="N16467">
        <f t="shared" si="257"/>
        <v>0</v>
      </c>
    </row>
    <row r="16468" spans="1:14" x14ac:dyDescent="0.2">
      <c r="A16468" t="s">
        <v>16491</v>
      </c>
      <c r="B16468" t="s">
        <v>38415</v>
      </c>
      <c r="I16468" t="s">
        <v>5</v>
      </c>
      <c r="J16468">
        <v>7.38</v>
      </c>
      <c r="M16468">
        <v>7.38</v>
      </c>
      <c r="N16468">
        <f t="shared" si="257"/>
        <v>0</v>
      </c>
    </row>
    <row r="16469" spans="1:14" x14ac:dyDescent="0.2">
      <c r="A16469" t="s">
        <v>16492</v>
      </c>
      <c r="B16469" t="s">
        <v>38416</v>
      </c>
      <c r="I16469" t="s">
        <v>5</v>
      </c>
      <c r="J16469">
        <v>11.7</v>
      </c>
      <c r="M16469">
        <v>11.7</v>
      </c>
      <c r="N16469">
        <f t="shared" si="257"/>
        <v>0</v>
      </c>
    </row>
    <row r="16470" spans="1:14" x14ac:dyDescent="0.2">
      <c r="A16470" t="s">
        <v>16493</v>
      </c>
      <c r="B16470" t="s">
        <v>38416</v>
      </c>
      <c r="I16470" t="s">
        <v>5</v>
      </c>
      <c r="J16470">
        <v>11.7</v>
      </c>
      <c r="M16470">
        <v>11.7</v>
      </c>
      <c r="N16470">
        <f t="shared" si="257"/>
        <v>0</v>
      </c>
    </row>
    <row r="16471" spans="1:14" x14ac:dyDescent="0.2">
      <c r="A16471" t="s">
        <v>16494</v>
      </c>
      <c r="B16471" t="s">
        <v>38417</v>
      </c>
      <c r="I16471" t="s">
        <v>5</v>
      </c>
      <c r="J16471">
        <v>15.2</v>
      </c>
      <c r="M16471">
        <v>15.2</v>
      </c>
      <c r="N16471">
        <f t="shared" si="257"/>
        <v>0</v>
      </c>
    </row>
    <row r="16472" spans="1:14" x14ac:dyDescent="0.2">
      <c r="A16472" t="s">
        <v>16495</v>
      </c>
      <c r="B16472" t="s">
        <v>38417</v>
      </c>
      <c r="I16472" t="s">
        <v>5</v>
      </c>
      <c r="J16472">
        <v>15.2</v>
      </c>
      <c r="M16472">
        <v>15.2</v>
      </c>
      <c r="N16472">
        <f t="shared" si="257"/>
        <v>0</v>
      </c>
    </row>
    <row r="16473" spans="1:14" x14ac:dyDescent="0.2">
      <c r="A16473" t="s">
        <v>16496</v>
      </c>
      <c r="B16473" t="s">
        <v>38418</v>
      </c>
      <c r="I16473" t="s">
        <v>5</v>
      </c>
      <c r="J16473">
        <v>6.18</v>
      </c>
      <c r="M16473">
        <v>6.18</v>
      </c>
      <c r="N16473">
        <f t="shared" si="257"/>
        <v>0</v>
      </c>
    </row>
    <row r="16474" spans="1:14" x14ac:dyDescent="0.2">
      <c r="A16474" t="s">
        <v>16497</v>
      </c>
      <c r="B16474" t="s">
        <v>38418</v>
      </c>
      <c r="I16474" t="s">
        <v>5</v>
      </c>
      <c r="J16474">
        <v>6.18</v>
      </c>
      <c r="M16474">
        <v>6.18</v>
      </c>
      <c r="N16474">
        <f t="shared" si="257"/>
        <v>0</v>
      </c>
    </row>
    <row r="16475" spans="1:14" x14ac:dyDescent="0.2">
      <c r="A16475" t="s">
        <v>16498</v>
      </c>
      <c r="B16475" t="s">
        <v>38419</v>
      </c>
      <c r="I16475" t="s">
        <v>5</v>
      </c>
      <c r="J16475">
        <v>6.55</v>
      </c>
      <c r="M16475">
        <v>6.55</v>
      </c>
      <c r="N16475">
        <f t="shared" si="257"/>
        <v>0</v>
      </c>
    </row>
    <row r="16476" spans="1:14" x14ac:dyDescent="0.2">
      <c r="A16476" t="s">
        <v>16499</v>
      </c>
      <c r="B16476" t="s">
        <v>38419</v>
      </c>
      <c r="I16476" t="s">
        <v>5</v>
      </c>
      <c r="J16476">
        <v>6.55</v>
      </c>
      <c r="M16476">
        <v>6.55</v>
      </c>
      <c r="N16476">
        <f t="shared" si="257"/>
        <v>0</v>
      </c>
    </row>
    <row r="16477" spans="1:14" x14ac:dyDescent="0.2">
      <c r="A16477" t="s">
        <v>16500</v>
      </c>
      <c r="B16477" t="s">
        <v>38420</v>
      </c>
      <c r="I16477" t="s">
        <v>5</v>
      </c>
      <c r="J16477">
        <v>7.98</v>
      </c>
      <c r="M16477">
        <v>7.98</v>
      </c>
      <c r="N16477">
        <f t="shared" si="257"/>
        <v>0</v>
      </c>
    </row>
    <row r="16478" spans="1:14" x14ac:dyDescent="0.2">
      <c r="A16478" t="s">
        <v>16501</v>
      </c>
      <c r="B16478" t="s">
        <v>38420</v>
      </c>
      <c r="I16478" t="s">
        <v>5</v>
      </c>
      <c r="J16478">
        <v>7.98</v>
      </c>
      <c r="M16478">
        <v>7.98</v>
      </c>
      <c r="N16478">
        <f t="shared" si="257"/>
        <v>0</v>
      </c>
    </row>
    <row r="16479" spans="1:14" x14ac:dyDescent="0.2">
      <c r="A16479" t="s">
        <v>16502</v>
      </c>
      <c r="B16479" t="s">
        <v>38421</v>
      </c>
      <c r="I16479" t="s">
        <v>5</v>
      </c>
      <c r="J16479">
        <v>13.3</v>
      </c>
      <c r="M16479">
        <v>13.3</v>
      </c>
      <c r="N16479">
        <f t="shared" si="257"/>
        <v>0</v>
      </c>
    </row>
    <row r="16480" spans="1:14" x14ac:dyDescent="0.2">
      <c r="A16480" t="s">
        <v>16503</v>
      </c>
      <c r="B16480" t="s">
        <v>38421</v>
      </c>
      <c r="I16480" t="s">
        <v>5</v>
      </c>
      <c r="J16480">
        <v>13.3</v>
      </c>
      <c r="M16480">
        <v>13.3</v>
      </c>
      <c r="N16480">
        <f t="shared" si="257"/>
        <v>0</v>
      </c>
    </row>
    <row r="16481" spans="1:14" x14ac:dyDescent="0.2">
      <c r="A16481" t="s">
        <v>16504</v>
      </c>
      <c r="B16481" t="s">
        <v>38422</v>
      </c>
      <c r="I16481" t="s">
        <v>5</v>
      </c>
      <c r="J16481">
        <v>13.54</v>
      </c>
      <c r="M16481">
        <v>13.54</v>
      </c>
      <c r="N16481">
        <f t="shared" si="257"/>
        <v>0</v>
      </c>
    </row>
    <row r="16482" spans="1:14" x14ac:dyDescent="0.2">
      <c r="A16482" t="s">
        <v>16505</v>
      </c>
      <c r="B16482" t="s">
        <v>38422</v>
      </c>
      <c r="I16482" t="s">
        <v>5</v>
      </c>
      <c r="J16482">
        <v>13.54</v>
      </c>
      <c r="M16482">
        <v>13.54</v>
      </c>
      <c r="N16482">
        <f t="shared" si="257"/>
        <v>0</v>
      </c>
    </row>
    <row r="16483" spans="1:14" x14ac:dyDescent="0.2">
      <c r="A16483" t="s">
        <v>16506</v>
      </c>
      <c r="B16483" t="s">
        <v>38423</v>
      </c>
      <c r="I16483" t="s">
        <v>5</v>
      </c>
      <c r="J16483">
        <v>14.34</v>
      </c>
      <c r="M16483">
        <v>14.34</v>
      </c>
      <c r="N16483">
        <f t="shared" si="257"/>
        <v>0</v>
      </c>
    </row>
    <row r="16484" spans="1:14" x14ac:dyDescent="0.2">
      <c r="A16484" t="s">
        <v>16507</v>
      </c>
      <c r="B16484" t="s">
        <v>38423</v>
      </c>
      <c r="I16484" t="s">
        <v>5</v>
      </c>
      <c r="J16484">
        <v>14.34</v>
      </c>
      <c r="M16484">
        <v>14.34</v>
      </c>
      <c r="N16484">
        <f t="shared" si="257"/>
        <v>0</v>
      </c>
    </row>
    <row r="16485" spans="1:14" x14ac:dyDescent="0.2">
      <c r="A16485" t="s">
        <v>16508</v>
      </c>
      <c r="B16485" t="s">
        <v>38424</v>
      </c>
      <c r="I16485" t="s">
        <v>5</v>
      </c>
      <c r="J16485">
        <v>19.43</v>
      </c>
      <c r="M16485">
        <v>19.43</v>
      </c>
      <c r="N16485">
        <f t="shared" si="257"/>
        <v>0</v>
      </c>
    </row>
    <row r="16486" spans="1:14" x14ac:dyDescent="0.2">
      <c r="A16486" t="s">
        <v>16509</v>
      </c>
      <c r="B16486" t="s">
        <v>38424</v>
      </c>
      <c r="I16486" t="s">
        <v>5</v>
      </c>
      <c r="J16486">
        <v>19.43</v>
      </c>
      <c r="M16486">
        <v>19.43</v>
      </c>
      <c r="N16486">
        <f t="shared" si="257"/>
        <v>0</v>
      </c>
    </row>
    <row r="16487" spans="1:14" x14ac:dyDescent="0.2">
      <c r="A16487" t="s">
        <v>16510</v>
      </c>
      <c r="B16487" t="s">
        <v>38425</v>
      </c>
      <c r="I16487" t="s">
        <v>4</v>
      </c>
      <c r="J16487">
        <v>31.97</v>
      </c>
      <c r="M16487">
        <v>31.97</v>
      </c>
      <c r="N16487">
        <f t="shared" si="257"/>
        <v>0</v>
      </c>
    </row>
    <row r="16488" spans="1:14" x14ac:dyDescent="0.2">
      <c r="A16488" t="s">
        <v>16511</v>
      </c>
      <c r="B16488" t="s">
        <v>38425</v>
      </c>
      <c r="I16488" t="s">
        <v>4</v>
      </c>
      <c r="J16488">
        <v>31.18</v>
      </c>
      <c r="M16488">
        <v>31.18</v>
      </c>
      <c r="N16488">
        <f t="shared" si="257"/>
        <v>0</v>
      </c>
    </row>
    <row r="16489" spans="1:14" x14ac:dyDescent="0.2">
      <c r="A16489" t="s">
        <v>16512</v>
      </c>
      <c r="B16489" t="s">
        <v>38426</v>
      </c>
      <c r="I16489" t="s">
        <v>4</v>
      </c>
      <c r="J16489">
        <v>56.37</v>
      </c>
      <c r="M16489">
        <v>56.37</v>
      </c>
      <c r="N16489">
        <f t="shared" si="257"/>
        <v>0</v>
      </c>
    </row>
    <row r="16490" spans="1:14" x14ac:dyDescent="0.2">
      <c r="A16490" t="s">
        <v>16513</v>
      </c>
      <c r="B16490" t="s">
        <v>38426</v>
      </c>
      <c r="I16490" t="s">
        <v>4</v>
      </c>
      <c r="J16490">
        <v>55.49</v>
      </c>
      <c r="M16490">
        <v>55.49</v>
      </c>
      <c r="N16490">
        <f t="shared" si="257"/>
        <v>0</v>
      </c>
    </row>
    <row r="16491" spans="1:14" x14ac:dyDescent="0.2">
      <c r="A16491" t="s">
        <v>16514</v>
      </c>
      <c r="B16491" t="s">
        <v>38427</v>
      </c>
      <c r="I16491" t="s">
        <v>4</v>
      </c>
      <c r="J16491">
        <v>69.900000000000006</v>
      </c>
      <c r="M16491">
        <v>69.900000000000006</v>
      </c>
      <c r="N16491">
        <f t="shared" si="257"/>
        <v>0</v>
      </c>
    </row>
    <row r="16492" spans="1:14" x14ac:dyDescent="0.2">
      <c r="A16492" t="s">
        <v>16515</v>
      </c>
      <c r="B16492" t="s">
        <v>38427</v>
      </c>
      <c r="I16492" t="s">
        <v>4</v>
      </c>
      <c r="J16492">
        <v>68.95</v>
      </c>
      <c r="M16492">
        <v>68.95</v>
      </c>
      <c r="N16492">
        <f t="shared" si="257"/>
        <v>0</v>
      </c>
    </row>
    <row r="16493" spans="1:14" x14ac:dyDescent="0.2">
      <c r="A16493" t="s">
        <v>16516</v>
      </c>
      <c r="B16493" t="s">
        <v>38428</v>
      </c>
      <c r="I16493" t="s">
        <v>4</v>
      </c>
      <c r="J16493">
        <v>99.55</v>
      </c>
      <c r="M16493">
        <v>99.55</v>
      </c>
      <c r="N16493">
        <f t="shared" si="257"/>
        <v>0</v>
      </c>
    </row>
    <row r="16494" spans="1:14" x14ac:dyDescent="0.2">
      <c r="A16494" t="s">
        <v>16517</v>
      </c>
      <c r="B16494" t="s">
        <v>38428</v>
      </c>
      <c r="I16494" t="s">
        <v>4</v>
      </c>
      <c r="J16494">
        <v>98.54</v>
      </c>
      <c r="M16494">
        <v>98.54</v>
      </c>
      <c r="N16494">
        <f t="shared" si="257"/>
        <v>0</v>
      </c>
    </row>
    <row r="16495" spans="1:14" x14ac:dyDescent="0.2">
      <c r="A16495" t="s">
        <v>16518</v>
      </c>
      <c r="B16495" t="s">
        <v>38429</v>
      </c>
      <c r="I16495" t="s">
        <v>4</v>
      </c>
      <c r="J16495">
        <v>134.07</v>
      </c>
      <c r="M16495">
        <v>134.07</v>
      </c>
      <c r="N16495">
        <f t="shared" si="257"/>
        <v>0</v>
      </c>
    </row>
    <row r="16496" spans="1:14" x14ac:dyDescent="0.2">
      <c r="A16496" t="s">
        <v>16519</v>
      </c>
      <c r="B16496" t="s">
        <v>38429</v>
      </c>
      <c r="I16496" t="s">
        <v>4</v>
      </c>
      <c r="J16496">
        <v>132.94</v>
      </c>
      <c r="M16496">
        <v>132.94</v>
      </c>
      <c r="N16496">
        <f t="shared" si="257"/>
        <v>0</v>
      </c>
    </row>
    <row r="16497" spans="1:14" x14ac:dyDescent="0.2">
      <c r="A16497" t="s">
        <v>16520</v>
      </c>
      <c r="B16497" t="s">
        <v>38430</v>
      </c>
      <c r="I16497" t="s">
        <v>4</v>
      </c>
      <c r="J16497">
        <v>192.91</v>
      </c>
      <c r="M16497">
        <v>192.91</v>
      </c>
      <c r="N16497">
        <f t="shared" si="257"/>
        <v>0</v>
      </c>
    </row>
    <row r="16498" spans="1:14" x14ac:dyDescent="0.2">
      <c r="A16498" t="s">
        <v>16521</v>
      </c>
      <c r="B16498" t="s">
        <v>38430</v>
      </c>
      <c r="I16498" t="s">
        <v>4</v>
      </c>
      <c r="J16498">
        <v>191.52</v>
      </c>
      <c r="M16498">
        <v>191.52</v>
      </c>
      <c r="N16498">
        <f t="shared" si="257"/>
        <v>0</v>
      </c>
    </row>
    <row r="16499" spans="1:14" x14ac:dyDescent="0.2">
      <c r="A16499" t="s">
        <v>16522</v>
      </c>
      <c r="B16499" t="s">
        <v>38431</v>
      </c>
      <c r="I16499" t="s">
        <v>4</v>
      </c>
      <c r="J16499">
        <v>291.16000000000003</v>
      </c>
      <c r="M16499">
        <v>291.16000000000003</v>
      </c>
      <c r="N16499">
        <f t="shared" si="257"/>
        <v>0</v>
      </c>
    </row>
    <row r="16500" spans="1:14" x14ac:dyDescent="0.2">
      <c r="A16500" t="s">
        <v>16523</v>
      </c>
      <c r="B16500" t="s">
        <v>38431</v>
      </c>
      <c r="I16500" t="s">
        <v>4</v>
      </c>
      <c r="J16500">
        <v>289.52</v>
      </c>
      <c r="M16500">
        <v>289.52</v>
      </c>
      <c r="N16500">
        <f t="shared" si="257"/>
        <v>0</v>
      </c>
    </row>
    <row r="16501" spans="1:14" x14ac:dyDescent="0.2">
      <c r="A16501" t="s">
        <v>16524</v>
      </c>
      <c r="B16501" t="s">
        <v>38432</v>
      </c>
      <c r="I16501" t="s">
        <v>4</v>
      </c>
      <c r="J16501">
        <v>389.48</v>
      </c>
      <c r="M16501">
        <v>389.48</v>
      </c>
      <c r="N16501">
        <f t="shared" si="257"/>
        <v>0</v>
      </c>
    </row>
    <row r="16502" spans="1:14" x14ac:dyDescent="0.2">
      <c r="A16502" t="s">
        <v>16525</v>
      </c>
      <c r="B16502" t="s">
        <v>38432</v>
      </c>
      <c r="I16502" t="s">
        <v>4</v>
      </c>
      <c r="J16502">
        <v>387.58</v>
      </c>
      <c r="M16502">
        <v>387.58</v>
      </c>
      <c r="N16502">
        <f t="shared" si="257"/>
        <v>0</v>
      </c>
    </row>
    <row r="16503" spans="1:14" x14ac:dyDescent="0.2">
      <c r="A16503" t="s">
        <v>16526</v>
      </c>
      <c r="B16503" t="s">
        <v>38433</v>
      </c>
      <c r="I16503" t="s">
        <v>4</v>
      </c>
      <c r="J16503">
        <v>537.59</v>
      </c>
      <c r="M16503">
        <v>537.59</v>
      </c>
      <c r="N16503">
        <f t="shared" si="257"/>
        <v>0</v>
      </c>
    </row>
    <row r="16504" spans="1:14" x14ac:dyDescent="0.2">
      <c r="A16504" t="s">
        <v>16527</v>
      </c>
      <c r="B16504" t="s">
        <v>38433</v>
      </c>
      <c r="I16504" t="s">
        <v>4</v>
      </c>
      <c r="J16504">
        <v>535.05999999999995</v>
      </c>
      <c r="M16504">
        <v>535.05999999999995</v>
      </c>
      <c r="N16504">
        <f t="shared" si="257"/>
        <v>0</v>
      </c>
    </row>
    <row r="16505" spans="1:14" x14ac:dyDescent="0.2">
      <c r="A16505" t="s">
        <v>16528</v>
      </c>
      <c r="B16505" t="s">
        <v>38434</v>
      </c>
      <c r="I16505" t="s">
        <v>4</v>
      </c>
      <c r="J16505">
        <v>59.93</v>
      </c>
      <c r="M16505">
        <v>59.93</v>
      </c>
      <c r="N16505">
        <f t="shared" si="257"/>
        <v>0</v>
      </c>
    </row>
    <row r="16506" spans="1:14" x14ac:dyDescent="0.2">
      <c r="A16506" t="s">
        <v>16529</v>
      </c>
      <c r="B16506" t="s">
        <v>38434</v>
      </c>
      <c r="I16506" t="s">
        <v>4</v>
      </c>
      <c r="J16506">
        <v>59.13</v>
      </c>
      <c r="M16506">
        <v>59.13</v>
      </c>
      <c r="N16506">
        <f t="shared" si="257"/>
        <v>0</v>
      </c>
    </row>
    <row r="16507" spans="1:14" x14ac:dyDescent="0.2">
      <c r="A16507" t="s">
        <v>16530</v>
      </c>
      <c r="B16507" t="s">
        <v>38435</v>
      </c>
      <c r="I16507" t="s">
        <v>4</v>
      </c>
      <c r="J16507">
        <v>95.04</v>
      </c>
      <c r="M16507">
        <v>95.04</v>
      </c>
      <c r="N16507">
        <f t="shared" si="257"/>
        <v>0</v>
      </c>
    </row>
    <row r="16508" spans="1:14" x14ac:dyDescent="0.2">
      <c r="A16508" t="s">
        <v>16531</v>
      </c>
      <c r="B16508" t="s">
        <v>38435</v>
      </c>
      <c r="I16508" t="s">
        <v>4</v>
      </c>
      <c r="J16508">
        <v>94.16</v>
      </c>
      <c r="M16508">
        <v>94.16</v>
      </c>
      <c r="N16508">
        <f t="shared" si="257"/>
        <v>0</v>
      </c>
    </row>
    <row r="16509" spans="1:14" x14ac:dyDescent="0.2">
      <c r="A16509" t="s">
        <v>16532</v>
      </c>
      <c r="B16509" t="s">
        <v>38436</v>
      </c>
      <c r="I16509" t="s">
        <v>4</v>
      </c>
      <c r="J16509">
        <v>128.71</v>
      </c>
      <c r="M16509">
        <v>128.71</v>
      </c>
      <c r="N16509">
        <f t="shared" si="257"/>
        <v>0</v>
      </c>
    </row>
    <row r="16510" spans="1:14" x14ac:dyDescent="0.2">
      <c r="A16510" t="s">
        <v>16533</v>
      </c>
      <c r="B16510" t="s">
        <v>38436</v>
      </c>
      <c r="I16510" t="s">
        <v>4</v>
      </c>
      <c r="J16510">
        <v>127.76</v>
      </c>
      <c r="M16510">
        <v>127.76</v>
      </c>
      <c r="N16510">
        <f t="shared" si="257"/>
        <v>0</v>
      </c>
    </row>
    <row r="16511" spans="1:14" x14ac:dyDescent="0.2">
      <c r="A16511" t="s">
        <v>16534</v>
      </c>
      <c r="B16511" t="s">
        <v>38437</v>
      </c>
      <c r="I16511" t="s">
        <v>4</v>
      </c>
      <c r="J16511">
        <v>246.28</v>
      </c>
      <c r="M16511">
        <v>246.28</v>
      </c>
      <c r="N16511">
        <f t="shared" si="257"/>
        <v>0</v>
      </c>
    </row>
    <row r="16512" spans="1:14" x14ac:dyDescent="0.2">
      <c r="A16512" t="s">
        <v>16535</v>
      </c>
      <c r="B16512" t="s">
        <v>38437</v>
      </c>
      <c r="I16512" t="s">
        <v>4</v>
      </c>
      <c r="J16512">
        <v>245.14</v>
      </c>
      <c r="M16512">
        <v>245.14</v>
      </c>
      <c r="N16512">
        <f t="shared" si="257"/>
        <v>0</v>
      </c>
    </row>
    <row r="16513" spans="1:14" x14ac:dyDescent="0.2">
      <c r="A16513" t="s">
        <v>16536</v>
      </c>
      <c r="B16513" t="s">
        <v>38438</v>
      </c>
      <c r="I16513" t="s">
        <v>5</v>
      </c>
      <c r="J16513">
        <v>8.57</v>
      </c>
      <c r="M16513">
        <v>8.57</v>
      </c>
      <c r="N16513">
        <f t="shared" si="257"/>
        <v>0</v>
      </c>
    </row>
    <row r="16514" spans="1:14" x14ac:dyDescent="0.2">
      <c r="A16514" t="s">
        <v>16537</v>
      </c>
      <c r="B16514" t="s">
        <v>38438</v>
      </c>
      <c r="I16514" t="s">
        <v>5</v>
      </c>
      <c r="J16514">
        <v>7.56</v>
      </c>
      <c r="M16514">
        <v>7.56</v>
      </c>
      <c r="N16514">
        <f t="shared" si="257"/>
        <v>0</v>
      </c>
    </row>
    <row r="16515" spans="1:14" x14ac:dyDescent="0.2">
      <c r="A16515" t="s">
        <v>16538</v>
      </c>
      <c r="B16515" t="s">
        <v>38439</v>
      </c>
      <c r="I16515" t="s">
        <v>5</v>
      </c>
      <c r="J16515">
        <v>11.18</v>
      </c>
      <c r="M16515">
        <v>11.18</v>
      </c>
      <c r="N16515">
        <f t="shared" si="257"/>
        <v>0</v>
      </c>
    </row>
    <row r="16516" spans="1:14" x14ac:dyDescent="0.2">
      <c r="A16516" t="s">
        <v>16539</v>
      </c>
      <c r="B16516" t="s">
        <v>38439</v>
      </c>
      <c r="I16516" t="s">
        <v>5</v>
      </c>
      <c r="J16516">
        <v>9.91</v>
      </c>
      <c r="M16516">
        <v>9.91</v>
      </c>
      <c r="N16516">
        <f t="shared" ref="N16516:N16579" si="258">J16516-M16516</f>
        <v>0</v>
      </c>
    </row>
    <row r="16517" spans="1:14" x14ac:dyDescent="0.2">
      <c r="A16517" t="s">
        <v>16540</v>
      </c>
      <c r="B16517" t="s">
        <v>38440</v>
      </c>
      <c r="I16517" t="s">
        <v>5</v>
      </c>
      <c r="J16517">
        <v>13.59</v>
      </c>
      <c r="M16517">
        <v>13.59</v>
      </c>
      <c r="N16517">
        <f t="shared" si="258"/>
        <v>0</v>
      </c>
    </row>
    <row r="16518" spans="1:14" x14ac:dyDescent="0.2">
      <c r="A16518" t="s">
        <v>16541</v>
      </c>
      <c r="B16518" t="s">
        <v>38440</v>
      </c>
      <c r="I16518" t="s">
        <v>5</v>
      </c>
      <c r="J16518">
        <v>12.05</v>
      </c>
      <c r="M16518">
        <v>12.05</v>
      </c>
      <c r="N16518">
        <f t="shared" si="258"/>
        <v>0</v>
      </c>
    </row>
    <row r="16519" spans="1:14" x14ac:dyDescent="0.2">
      <c r="A16519" t="s">
        <v>16542</v>
      </c>
      <c r="B16519" t="s">
        <v>38441</v>
      </c>
      <c r="I16519" t="s">
        <v>5</v>
      </c>
      <c r="J16519">
        <v>16.37</v>
      </c>
      <c r="M16519">
        <v>16.37</v>
      </c>
      <c r="N16519">
        <f t="shared" si="258"/>
        <v>0</v>
      </c>
    </row>
    <row r="16520" spans="1:14" x14ac:dyDescent="0.2">
      <c r="A16520" t="s">
        <v>16543</v>
      </c>
      <c r="B16520" t="s">
        <v>38441</v>
      </c>
      <c r="I16520" t="s">
        <v>5</v>
      </c>
      <c r="J16520">
        <v>14.6</v>
      </c>
      <c r="M16520">
        <v>14.6</v>
      </c>
      <c r="N16520">
        <f t="shared" si="258"/>
        <v>0</v>
      </c>
    </row>
    <row r="16521" spans="1:14" x14ac:dyDescent="0.2">
      <c r="A16521" t="s">
        <v>16544</v>
      </c>
      <c r="B16521" t="s">
        <v>38442</v>
      </c>
      <c r="I16521" t="s">
        <v>5</v>
      </c>
      <c r="J16521">
        <v>19.48</v>
      </c>
      <c r="M16521">
        <v>19.48</v>
      </c>
      <c r="N16521">
        <f t="shared" si="258"/>
        <v>0</v>
      </c>
    </row>
    <row r="16522" spans="1:14" x14ac:dyDescent="0.2">
      <c r="A16522" t="s">
        <v>16545</v>
      </c>
      <c r="B16522" t="s">
        <v>38442</v>
      </c>
      <c r="I16522" t="s">
        <v>5</v>
      </c>
      <c r="J16522">
        <v>17.46</v>
      </c>
      <c r="M16522">
        <v>17.46</v>
      </c>
      <c r="N16522">
        <f t="shared" si="258"/>
        <v>0</v>
      </c>
    </row>
    <row r="16523" spans="1:14" x14ac:dyDescent="0.2">
      <c r="A16523" t="s">
        <v>16546</v>
      </c>
      <c r="B16523" t="s">
        <v>38443</v>
      </c>
      <c r="I16523" t="s">
        <v>5</v>
      </c>
      <c r="J16523">
        <v>30.39</v>
      </c>
      <c r="M16523">
        <v>30.39</v>
      </c>
      <c r="N16523">
        <f t="shared" si="258"/>
        <v>0</v>
      </c>
    </row>
    <row r="16524" spans="1:14" x14ac:dyDescent="0.2">
      <c r="A16524" t="s">
        <v>16547</v>
      </c>
      <c r="B16524" t="s">
        <v>38443</v>
      </c>
      <c r="I16524" t="s">
        <v>5</v>
      </c>
      <c r="J16524">
        <v>27.21</v>
      </c>
      <c r="M16524">
        <v>27.21</v>
      </c>
      <c r="N16524">
        <f t="shared" si="258"/>
        <v>0</v>
      </c>
    </row>
    <row r="16525" spans="1:14" x14ac:dyDescent="0.2">
      <c r="A16525" t="s">
        <v>16548</v>
      </c>
      <c r="B16525" t="s">
        <v>38444</v>
      </c>
      <c r="I16525" t="s">
        <v>5</v>
      </c>
      <c r="J16525">
        <v>38.85</v>
      </c>
      <c r="M16525">
        <v>38.85</v>
      </c>
      <c r="N16525">
        <f t="shared" si="258"/>
        <v>0</v>
      </c>
    </row>
    <row r="16526" spans="1:14" x14ac:dyDescent="0.2">
      <c r="A16526" t="s">
        <v>16549</v>
      </c>
      <c r="B16526" t="s">
        <v>38444</v>
      </c>
      <c r="I16526" t="s">
        <v>5</v>
      </c>
      <c r="J16526">
        <v>34.729999999999997</v>
      </c>
      <c r="M16526">
        <v>34.729999999999997</v>
      </c>
      <c r="N16526">
        <f t="shared" si="258"/>
        <v>0</v>
      </c>
    </row>
    <row r="16527" spans="1:14" x14ac:dyDescent="0.2">
      <c r="A16527" t="s">
        <v>16550</v>
      </c>
      <c r="B16527" t="s">
        <v>38445</v>
      </c>
      <c r="I16527" t="s">
        <v>5</v>
      </c>
      <c r="J16527">
        <v>59.9</v>
      </c>
      <c r="M16527">
        <v>59.9</v>
      </c>
      <c r="N16527">
        <f t="shared" si="258"/>
        <v>0</v>
      </c>
    </row>
    <row r="16528" spans="1:14" x14ac:dyDescent="0.2">
      <c r="A16528" t="s">
        <v>16551</v>
      </c>
      <c r="B16528" t="s">
        <v>38445</v>
      </c>
      <c r="I16528" t="s">
        <v>5</v>
      </c>
      <c r="J16528">
        <v>53.5</v>
      </c>
      <c r="M16528">
        <v>53.5</v>
      </c>
      <c r="N16528">
        <f t="shared" si="258"/>
        <v>0</v>
      </c>
    </row>
    <row r="16529" spans="1:14" x14ac:dyDescent="0.2">
      <c r="A16529" t="s">
        <v>16552</v>
      </c>
      <c r="B16529" t="s">
        <v>38446</v>
      </c>
      <c r="I16529" t="s">
        <v>5</v>
      </c>
      <c r="J16529">
        <v>90.88</v>
      </c>
      <c r="M16529">
        <v>90.88</v>
      </c>
      <c r="N16529">
        <f t="shared" si="258"/>
        <v>0</v>
      </c>
    </row>
    <row r="16530" spans="1:14" x14ac:dyDescent="0.2">
      <c r="A16530" t="s">
        <v>16553</v>
      </c>
      <c r="B16530" t="s">
        <v>38446</v>
      </c>
      <c r="I16530" t="s">
        <v>5</v>
      </c>
      <c r="J16530">
        <v>81.78</v>
      </c>
      <c r="M16530">
        <v>81.78</v>
      </c>
      <c r="N16530">
        <f t="shared" si="258"/>
        <v>0</v>
      </c>
    </row>
    <row r="16531" spans="1:14" x14ac:dyDescent="0.2">
      <c r="A16531" t="s">
        <v>16554</v>
      </c>
      <c r="B16531" t="s">
        <v>38447</v>
      </c>
      <c r="I16531" t="s">
        <v>5</v>
      </c>
      <c r="J16531">
        <v>12.9</v>
      </c>
      <c r="M16531">
        <v>12.9</v>
      </c>
      <c r="N16531">
        <f t="shared" si="258"/>
        <v>0</v>
      </c>
    </row>
    <row r="16532" spans="1:14" x14ac:dyDescent="0.2">
      <c r="A16532" t="s">
        <v>16555</v>
      </c>
      <c r="B16532" t="s">
        <v>38447</v>
      </c>
      <c r="I16532" t="s">
        <v>5</v>
      </c>
      <c r="J16532">
        <v>11.18</v>
      </c>
      <c r="M16532">
        <v>11.18</v>
      </c>
      <c r="N16532">
        <f t="shared" si="258"/>
        <v>0</v>
      </c>
    </row>
    <row r="16533" spans="1:14" x14ac:dyDescent="0.2">
      <c r="A16533" t="s">
        <v>16556</v>
      </c>
      <c r="B16533" t="s">
        <v>38448</v>
      </c>
      <c r="I16533" t="s">
        <v>5</v>
      </c>
      <c r="J16533">
        <v>15.06</v>
      </c>
      <c r="M16533">
        <v>15.06</v>
      </c>
      <c r="N16533">
        <f t="shared" si="258"/>
        <v>0</v>
      </c>
    </row>
    <row r="16534" spans="1:14" x14ac:dyDescent="0.2">
      <c r="A16534" t="s">
        <v>16557</v>
      </c>
      <c r="B16534" t="s">
        <v>38448</v>
      </c>
      <c r="I16534" t="s">
        <v>5</v>
      </c>
      <c r="J16534">
        <v>13.05</v>
      </c>
      <c r="M16534">
        <v>13.05</v>
      </c>
      <c r="N16534">
        <f t="shared" si="258"/>
        <v>0</v>
      </c>
    </row>
    <row r="16535" spans="1:14" x14ac:dyDescent="0.2">
      <c r="A16535" t="s">
        <v>16558</v>
      </c>
      <c r="B16535" t="s">
        <v>38449</v>
      </c>
      <c r="I16535" t="s">
        <v>5</v>
      </c>
      <c r="J16535">
        <v>18.28</v>
      </c>
      <c r="M16535">
        <v>18.28</v>
      </c>
      <c r="N16535">
        <f t="shared" si="258"/>
        <v>0</v>
      </c>
    </row>
    <row r="16536" spans="1:14" x14ac:dyDescent="0.2">
      <c r="A16536" t="s">
        <v>16559</v>
      </c>
      <c r="B16536" t="s">
        <v>38449</v>
      </c>
      <c r="I16536" t="s">
        <v>5</v>
      </c>
      <c r="J16536">
        <v>15.84</v>
      </c>
      <c r="M16536">
        <v>15.84</v>
      </c>
      <c r="N16536">
        <f t="shared" si="258"/>
        <v>0</v>
      </c>
    </row>
    <row r="16537" spans="1:14" x14ac:dyDescent="0.2">
      <c r="A16537" t="s">
        <v>16560</v>
      </c>
      <c r="B16537" t="s">
        <v>38450</v>
      </c>
      <c r="I16537" t="s">
        <v>5</v>
      </c>
      <c r="J16537">
        <v>20.440000000000001</v>
      </c>
      <c r="M16537">
        <v>20.440000000000001</v>
      </c>
      <c r="N16537">
        <f t="shared" si="258"/>
        <v>0</v>
      </c>
    </row>
    <row r="16538" spans="1:14" x14ac:dyDescent="0.2">
      <c r="A16538" t="s">
        <v>16561</v>
      </c>
      <c r="B16538" t="s">
        <v>38450</v>
      </c>
      <c r="I16538" t="s">
        <v>5</v>
      </c>
      <c r="J16538">
        <v>17.71</v>
      </c>
      <c r="M16538">
        <v>17.71</v>
      </c>
      <c r="N16538">
        <f t="shared" si="258"/>
        <v>0</v>
      </c>
    </row>
    <row r="16539" spans="1:14" x14ac:dyDescent="0.2">
      <c r="A16539" t="s">
        <v>16562</v>
      </c>
      <c r="B16539" t="s">
        <v>38451</v>
      </c>
      <c r="I16539" t="s">
        <v>5</v>
      </c>
      <c r="J16539">
        <v>27.97</v>
      </c>
      <c r="M16539">
        <v>27.97</v>
      </c>
      <c r="N16539">
        <f t="shared" si="258"/>
        <v>0</v>
      </c>
    </row>
    <row r="16540" spans="1:14" x14ac:dyDescent="0.2">
      <c r="A16540" t="s">
        <v>16563</v>
      </c>
      <c r="B16540" t="s">
        <v>38451</v>
      </c>
      <c r="I16540" t="s">
        <v>5</v>
      </c>
      <c r="J16540">
        <v>24.23</v>
      </c>
      <c r="M16540">
        <v>24.23</v>
      </c>
      <c r="N16540">
        <f t="shared" si="258"/>
        <v>0</v>
      </c>
    </row>
    <row r="16541" spans="1:14" x14ac:dyDescent="0.2">
      <c r="A16541" t="s">
        <v>16564</v>
      </c>
      <c r="B16541" t="s">
        <v>38452</v>
      </c>
      <c r="I16541" t="s">
        <v>5</v>
      </c>
      <c r="J16541">
        <v>34.42</v>
      </c>
      <c r="M16541">
        <v>34.42</v>
      </c>
      <c r="N16541">
        <f t="shared" si="258"/>
        <v>0</v>
      </c>
    </row>
    <row r="16542" spans="1:14" x14ac:dyDescent="0.2">
      <c r="A16542" t="s">
        <v>16565</v>
      </c>
      <c r="B16542" t="s">
        <v>38452</v>
      </c>
      <c r="I16542" t="s">
        <v>5</v>
      </c>
      <c r="J16542">
        <v>29.82</v>
      </c>
      <c r="M16542">
        <v>29.82</v>
      </c>
      <c r="N16542">
        <f t="shared" si="258"/>
        <v>0</v>
      </c>
    </row>
    <row r="16543" spans="1:14" x14ac:dyDescent="0.2">
      <c r="A16543" t="s">
        <v>16566</v>
      </c>
      <c r="B16543" t="s">
        <v>38453</v>
      </c>
      <c r="I16543" t="s">
        <v>5</v>
      </c>
      <c r="J16543">
        <v>51.64</v>
      </c>
      <c r="M16543">
        <v>51.64</v>
      </c>
      <c r="N16543">
        <f t="shared" si="258"/>
        <v>0</v>
      </c>
    </row>
    <row r="16544" spans="1:14" x14ac:dyDescent="0.2">
      <c r="A16544" t="s">
        <v>16567</v>
      </c>
      <c r="B16544" t="s">
        <v>38453</v>
      </c>
      <c r="I16544" t="s">
        <v>5</v>
      </c>
      <c r="J16544">
        <v>44.74</v>
      </c>
      <c r="M16544">
        <v>44.74</v>
      </c>
      <c r="N16544">
        <f t="shared" si="258"/>
        <v>0</v>
      </c>
    </row>
    <row r="16545" spans="1:14" x14ac:dyDescent="0.2">
      <c r="A16545" t="s">
        <v>16568</v>
      </c>
      <c r="B16545" t="s">
        <v>38454</v>
      </c>
      <c r="I16545" t="s">
        <v>5</v>
      </c>
      <c r="J16545">
        <v>64.55</v>
      </c>
      <c r="M16545">
        <v>64.55</v>
      </c>
      <c r="N16545">
        <f t="shared" si="258"/>
        <v>0</v>
      </c>
    </row>
    <row r="16546" spans="1:14" x14ac:dyDescent="0.2">
      <c r="A16546" t="s">
        <v>16569</v>
      </c>
      <c r="B16546" t="s">
        <v>38454</v>
      </c>
      <c r="I16546" t="s">
        <v>5</v>
      </c>
      <c r="J16546">
        <v>55.92</v>
      </c>
      <c r="M16546">
        <v>55.92</v>
      </c>
      <c r="N16546">
        <f t="shared" si="258"/>
        <v>0</v>
      </c>
    </row>
    <row r="16547" spans="1:14" x14ac:dyDescent="0.2">
      <c r="A16547" t="s">
        <v>16570</v>
      </c>
      <c r="B16547" t="s">
        <v>38455</v>
      </c>
      <c r="I16547" t="s">
        <v>5</v>
      </c>
      <c r="J16547">
        <v>81.760000000000005</v>
      </c>
      <c r="M16547">
        <v>81.760000000000005</v>
      </c>
      <c r="N16547">
        <f t="shared" si="258"/>
        <v>0</v>
      </c>
    </row>
    <row r="16548" spans="1:14" x14ac:dyDescent="0.2">
      <c r="A16548" t="s">
        <v>16571</v>
      </c>
      <c r="B16548" t="s">
        <v>38455</v>
      </c>
      <c r="I16548" t="s">
        <v>5</v>
      </c>
      <c r="J16548">
        <v>70.84</v>
      </c>
      <c r="M16548">
        <v>70.84</v>
      </c>
      <c r="N16548">
        <f t="shared" si="258"/>
        <v>0</v>
      </c>
    </row>
    <row r="16549" spans="1:14" x14ac:dyDescent="0.2">
      <c r="A16549" t="s">
        <v>16572</v>
      </c>
      <c r="B16549" t="s">
        <v>38456</v>
      </c>
      <c r="I16549" t="s">
        <v>5</v>
      </c>
      <c r="J16549">
        <v>15.06</v>
      </c>
      <c r="M16549">
        <v>15.06</v>
      </c>
      <c r="N16549">
        <f t="shared" si="258"/>
        <v>0</v>
      </c>
    </row>
    <row r="16550" spans="1:14" x14ac:dyDescent="0.2">
      <c r="A16550" t="s">
        <v>16573</v>
      </c>
      <c r="B16550" t="s">
        <v>38456</v>
      </c>
      <c r="I16550" t="s">
        <v>5</v>
      </c>
      <c r="J16550">
        <v>13.05</v>
      </c>
      <c r="M16550">
        <v>13.05</v>
      </c>
      <c r="N16550">
        <f t="shared" si="258"/>
        <v>0</v>
      </c>
    </row>
    <row r="16551" spans="1:14" x14ac:dyDescent="0.2">
      <c r="A16551" t="s">
        <v>16574</v>
      </c>
      <c r="B16551" t="s">
        <v>38457</v>
      </c>
      <c r="I16551" t="s">
        <v>5</v>
      </c>
      <c r="J16551">
        <v>17.21</v>
      </c>
      <c r="M16551">
        <v>17.21</v>
      </c>
      <c r="N16551">
        <f t="shared" si="258"/>
        <v>0</v>
      </c>
    </row>
    <row r="16552" spans="1:14" x14ac:dyDescent="0.2">
      <c r="A16552" t="s">
        <v>16575</v>
      </c>
      <c r="B16552" t="s">
        <v>38457</v>
      </c>
      <c r="I16552" t="s">
        <v>5</v>
      </c>
      <c r="J16552">
        <v>14.91</v>
      </c>
      <c r="M16552">
        <v>14.91</v>
      </c>
      <c r="N16552">
        <f t="shared" si="258"/>
        <v>0</v>
      </c>
    </row>
    <row r="16553" spans="1:14" x14ac:dyDescent="0.2">
      <c r="A16553" t="s">
        <v>16576</v>
      </c>
      <c r="B16553" t="s">
        <v>38458</v>
      </c>
      <c r="I16553" t="s">
        <v>5</v>
      </c>
      <c r="J16553">
        <v>23.66</v>
      </c>
      <c r="M16553">
        <v>23.66</v>
      </c>
      <c r="N16553">
        <f t="shared" si="258"/>
        <v>0</v>
      </c>
    </row>
    <row r="16554" spans="1:14" x14ac:dyDescent="0.2">
      <c r="A16554" t="s">
        <v>16577</v>
      </c>
      <c r="B16554" t="s">
        <v>38458</v>
      </c>
      <c r="I16554" t="s">
        <v>5</v>
      </c>
      <c r="J16554">
        <v>20.5</v>
      </c>
      <c r="M16554">
        <v>20.5</v>
      </c>
      <c r="N16554">
        <f t="shared" si="258"/>
        <v>0</v>
      </c>
    </row>
    <row r="16555" spans="1:14" x14ac:dyDescent="0.2">
      <c r="A16555" t="s">
        <v>16578</v>
      </c>
      <c r="B16555" t="s">
        <v>38459</v>
      </c>
      <c r="I16555" t="s">
        <v>5</v>
      </c>
      <c r="J16555">
        <v>24.09</v>
      </c>
      <c r="M16555">
        <v>24.09</v>
      </c>
      <c r="N16555">
        <f t="shared" si="258"/>
        <v>0</v>
      </c>
    </row>
    <row r="16556" spans="1:14" x14ac:dyDescent="0.2">
      <c r="A16556" t="s">
        <v>16579</v>
      </c>
      <c r="B16556" t="s">
        <v>38459</v>
      </c>
      <c r="I16556" t="s">
        <v>5</v>
      </c>
      <c r="J16556">
        <v>20.88</v>
      </c>
      <c r="M16556">
        <v>20.88</v>
      </c>
      <c r="N16556">
        <f t="shared" si="258"/>
        <v>0</v>
      </c>
    </row>
    <row r="16557" spans="1:14" x14ac:dyDescent="0.2">
      <c r="A16557" t="s">
        <v>16580</v>
      </c>
      <c r="B16557" t="s">
        <v>38460</v>
      </c>
      <c r="I16557" t="s">
        <v>5</v>
      </c>
      <c r="J16557">
        <v>30.12</v>
      </c>
      <c r="M16557">
        <v>30.12</v>
      </c>
      <c r="N16557">
        <f t="shared" si="258"/>
        <v>0</v>
      </c>
    </row>
    <row r="16558" spans="1:14" x14ac:dyDescent="0.2">
      <c r="A16558" t="s">
        <v>16581</v>
      </c>
      <c r="B16558" t="s">
        <v>38460</v>
      </c>
      <c r="I16558" t="s">
        <v>5</v>
      </c>
      <c r="J16558">
        <v>26.1</v>
      </c>
      <c r="M16558">
        <v>26.1</v>
      </c>
      <c r="N16558">
        <f t="shared" si="258"/>
        <v>0</v>
      </c>
    </row>
    <row r="16559" spans="1:14" x14ac:dyDescent="0.2">
      <c r="A16559" t="s">
        <v>16582</v>
      </c>
      <c r="B16559" t="s">
        <v>38461</v>
      </c>
      <c r="I16559" t="s">
        <v>5</v>
      </c>
      <c r="J16559">
        <v>47.33</v>
      </c>
      <c r="M16559">
        <v>47.33</v>
      </c>
      <c r="N16559">
        <f t="shared" si="258"/>
        <v>0</v>
      </c>
    </row>
    <row r="16560" spans="1:14" x14ac:dyDescent="0.2">
      <c r="A16560" t="s">
        <v>16583</v>
      </c>
      <c r="B16560" t="s">
        <v>38461</v>
      </c>
      <c r="I16560" t="s">
        <v>5</v>
      </c>
      <c r="J16560">
        <v>41.01</v>
      </c>
      <c r="M16560">
        <v>41.01</v>
      </c>
      <c r="N16560">
        <f t="shared" si="258"/>
        <v>0</v>
      </c>
    </row>
    <row r="16561" spans="1:14" x14ac:dyDescent="0.2">
      <c r="A16561" t="s">
        <v>16584</v>
      </c>
      <c r="B16561" t="s">
        <v>38462</v>
      </c>
      <c r="I16561" t="s">
        <v>5</v>
      </c>
      <c r="J16561">
        <v>86.06</v>
      </c>
      <c r="M16561">
        <v>86.06</v>
      </c>
      <c r="N16561">
        <f t="shared" si="258"/>
        <v>0</v>
      </c>
    </row>
    <row r="16562" spans="1:14" x14ac:dyDescent="0.2">
      <c r="A16562" t="s">
        <v>16585</v>
      </c>
      <c r="B16562" t="s">
        <v>38462</v>
      </c>
      <c r="I16562" t="s">
        <v>5</v>
      </c>
      <c r="J16562">
        <v>74.569999999999993</v>
      </c>
      <c r="M16562">
        <v>74.569999999999993</v>
      </c>
      <c r="N16562">
        <f t="shared" si="258"/>
        <v>0</v>
      </c>
    </row>
    <row r="16563" spans="1:14" x14ac:dyDescent="0.2">
      <c r="A16563" t="s">
        <v>16586</v>
      </c>
      <c r="B16563" t="s">
        <v>38463</v>
      </c>
      <c r="I16563" t="s">
        <v>5</v>
      </c>
      <c r="J16563">
        <v>98.97</v>
      </c>
      <c r="M16563">
        <v>98.97</v>
      </c>
      <c r="N16563">
        <f t="shared" si="258"/>
        <v>0</v>
      </c>
    </row>
    <row r="16564" spans="1:14" x14ac:dyDescent="0.2">
      <c r="A16564" t="s">
        <v>16587</v>
      </c>
      <c r="B16564" t="s">
        <v>38463</v>
      </c>
      <c r="I16564" t="s">
        <v>5</v>
      </c>
      <c r="J16564">
        <v>85.75</v>
      </c>
      <c r="M16564">
        <v>85.75</v>
      </c>
      <c r="N16564">
        <f t="shared" si="258"/>
        <v>0</v>
      </c>
    </row>
    <row r="16565" spans="1:14" x14ac:dyDescent="0.2">
      <c r="A16565" t="s">
        <v>16588</v>
      </c>
      <c r="B16565" t="s">
        <v>38464</v>
      </c>
      <c r="I16565" t="s">
        <v>5</v>
      </c>
      <c r="J16565">
        <v>124.79</v>
      </c>
      <c r="M16565">
        <v>124.79</v>
      </c>
      <c r="N16565">
        <f t="shared" si="258"/>
        <v>0</v>
      </c>
    </row>
    <row r="16566" spans="1:14" x14ac:dyDescent="0.2">
      <c r="A16566" t="s">
        <v>16589</v>
      </c>
      <c r="B16566" t="s">
        <v>38464</v>
      </c>
      <c r="I16566" t="s">
        <v>5</v>
      </c>
      <c r="J16566">
        <v>108.12</v>
      </c>
      <c r="M16566">
        <v>108.12</v>
      </c>
      <c r="N16566">
        <f t="shared" si="258"/>
        <v>0</v>
      </c>
    </row>
    <row r="16567" spans="1:14" x14ac:dyDescent="0.2">
      <c r="A16567" t="s">
        <v>16590</v>
      </c>
      <c r="B16567" t="s">
        <v>38465</v>
      </c>
      <c r="I16567" t="s">
        <v>5</v>
      </c>
      <c r="J16567">
        <v>5.37</v>
      </c>
      <c r="M16567">
        <v>5.37</v>
      </c>
      <c r="N16567">
        <f t="shared" si="258"/>
        <v>0</v>
      </c>
    </row>
    <row r="16568" spans="1:14" x14ac:dyDescent="0.2">
      <c r="A16568" t="s">
        <v>16591</v>
      </c>
      <c r="B16568" t="s">
        <v>38465</v>
      </c>
      <c r="I16568" t="s">
        <v>5</v>
      </c>
      <c r="J16568">
        <v>4.66</v>
      </c>
      <c r="M16568">
        <v>4.66</v>
      </c>
      <c r="N16568">
        <f t="shared" si="258"/>
        <v>0</v>
      </c>
    </row>
    <row r="16569" spans="1:14" x14ac:dyDescent="0.2">
      <c r="A16569" t="s">
        <v>16592</v>
      </c>
      <c r="B16569" t="s">
        <v>38466</v>
      </c>
      <c r="I16569" t="s">
        <v>5</v>
      </c>
      <c r="J16569">
        <v>6.45</v>
      </c>
      <c r="M16569">
        <v>6.45</v>
      </c>
      <c r="N16569">
        <f t="shared" si="258"/>
        <v>0</v>
      </c>
    </row>
    <row r="16570" spans="1:14" x14ac:dyDescent="0.2">
      <c r="A16570" t="s">
        <v>16593</v>
      </c>
      <c r="B16570" t="s">
        <v>38466</v>
      </c>
      <c r="I16570" t="s">
        <v>5</v>
      </c>
      <c r="J16570">
        <v>5.59</v>
      </c>
      <c r="M16570">
        <v>5.59</v>
      </c>
      <c r="N16570">
        <f t="shared" si="258"/>
        <v>0</v>
      </c>
    </row>
    <row r="16571" spans="1:14" x14ac:dyDescent="0.2">
      <c r="A16571" t="s">
        <v>16594</v>
      </c>
      <c r="B16571" t="s">
        <v>38467</v>
      </c>
      <c r="I16571" t="s">
        <v>5</v>
      </c>
      <c r="J16571">
        <v>7.96</v>
      </c>
      <c r="M16571">
        <v>7.96</v>
      </c>
      <c r="N16571">
        <f t="shared" si="258"/>
        <v>0</v>
      </c>
    </row>
    <row r="16572" spans="1:14" x14ac:dyDescent="0.2">
      <c r="A16572" t="s">
        <v>16595</v>
      </c>
      <c r="B16572" t="s">
        <v>38467</v>
      </c>
      <c r="I16572" t="s">
        <v>5</v>
      </c>
      <c r="J16572">
        <v>6.89</v>
      </c>
      <c r="M16572">
        <v>6.89</v>
      </c>
      <c r="N16572">
        <f t="shared" si="258"/>
        <v>0</v>
      </c>
    </row>
    <row r="16573" spans="1:14" x14ac:dyDescent="0.2">
      <c r="A16573" t="s">
        <v>16596</v>
      </c>
      <c r="B16573" t="s">
        <v>38468</v>
      </c>
      <c r="I16573" t="s">
        <v>5</v>
      </c>
      <c r="J16573">
        <v>9.4600000000000009</v>
      </c>
      <c r="M16573">
        <v>9.4600000000000009</v>
      </c>
      <c r="N16573">
        <f t="shared" si="258"/>
        <v>0</v>
      </c>
    </row>
    <row r="16574" spans="1:14" x14ac:dyDescent="0.2">
      <c r="A16574" t="s">
        <v>16597</v>
      </c>
      <c r="B16574" t="s">
        <v>38468</v>
      </c>
      <c r="I16574" t="s">
        <v>5</v>
      </c>
      <c r="J16574">
        <v>8.1999999999999993</v>
      </c>
      <c r="M16574">
        <v>8.1999999999999993</v>
      </c>
      <c r="N16574">
        <f t="shared" si="258"/>
        <v>0</v>
      </c>
    </row>
    <row r="16575" spans="1:14" x14ac:dyDescent="0.2">
      <c r="A16575" t="s">
        <v>16598</v>
      </c>
      <c r="B16575" t="s">
        <v>38469</v>
      </c>
      <c r="I16575" t="s">
        <v>5</v>
      </c>
      <c r="J16575">
        <v>10.75</v>
      </c>
      <c r="M16575">
        <v>10.75</v>
      </c>
      <c r="N16575">
        <f t="shared" si="258"/>
        <v>0</v>
      </c>
    </row>
    <row r="16576" spans="1:14" x14ac:dyDescent="0.2">
      <c r="A16576" t="s">
        <v>16599</v>
      </c>
      <c r="B16576" t="s">
        <v>38469</v>
      </c>
      <c r="I16576" t="s">
        <v>5</v>
      </c>
      <c r="J16576">
        <v>9.32</v>
      </c>
      <c r="M16576">
        <v>9.32</v>
      </c>
      <c r="N16576">
        <f t="shared" si="258"/>
        <v>0</v>
      </c>
    </row>
    <row r="16577" spans="1:14" x14ac:dyDescent="0.2">
      <c r="A16577" t="s">
        <v>16600</v>
      </c>
      <c r="B16577" t="s">
        <v>38470</v>
      </c>
      <c r="I16577" t="s">
        <v>5</v>
      </c>
      <c r="J16577">
        <v>17.21</v>
      </c>
      <c r="M16577">
        <v>17.21</v>
      </c>
      <c r="N16577">
        <f t="shared" si="258"/>
        <v>0</v>
      </c>
    </row>
    <row r="16578" spans="1:14" x14ac:dyDescent="0.2">
      <c r="A16578" t="s">
        <v>16601</v>
      </c>
      <c r="B16578" t="s">
        <v>38470</v>
      </c>
      <c r="I16578" t="s">
        <v>5</v>
      </c>
      <c r="J16578">
        <v>14.91</v>
      </c>
      <c r="M16578">
        <v>14.91</v>
      </c>
      <c r="N16578">
        <f t="shared" si="258"/>
        <v>0</v>
      </c>
    </row>
    <row r="16579" spans="1:14" x14ac:dyDescent="0.2">
      <c r="A16579" t="s">
        <v>16602</v>
      </c>
      <c r="B16579" t="s">
        <v>38471</v>
      </c>
      <c r="I16579" t="s">
        <v>5</v>
      </c>
      <c r="J16579">
        <v>21.51</v>
      </c>
      <c r="M16579">
        <v>21.51</v>
      </c>
      <c r="N16579">
        <f t="shared" si="258"/>
        <v>0</v>
      </c>
    </row>
    <row r="16580" spans="1:14" x14ac:dyDescent="0.2">
      <c r="A16580" t="s">
        <v>16603</v>
      </c>
      <c r="B16580" t="s">
        <v>38471</v>
      </c>
      <c r="I16580" t="s">
        <v>5</v>
      </c>
      <c r="J16580">
        <v>18.64</v>
      </c>
      <c r="M16580">
        <v>18.64</v>
      </c>
      <c r="N16580">
        <f t="shared" ref="N16580:N16643" si="259">J16580-M16580</f>
        <v>0</v>
      </c>
    </row>
    <row r="16581" spans="1:14" x14ac:dyDescent="0.2">
      <c r="A16581" t="s">
        <v>16604</v>
      </c>
      <c r="B16581" t="s">
        <v>38472</v>
      </c>
      <c r="I16581" t="s">
        <v>5</v>
      </c>
      <c r="J16581">
        <v>32.270000000000003</v>
      </c>
      <c r="M16581">
        <v>32.270000000000003</v>
      </c>
      <c r="N16581">
        <f t="shared" si="259"/>
        <v>0</v>
      </c>
    </row>
    <row r="16582" spans="1:14" x14ac:dyDescent="0.2">
      <c r="A16582" t="s">
        <v>16605</v>
      </c>
      <c r="B16582" t="s">
        <v>38472</v>
      </c>
      <c r="I16582" t="s">
        <v>5</v>
      </c>
      <c r="J16582">
        <v>27.96</v>
      </c>
      <c r="M16582">
        <v>27.96</v>
      </c>
      <c r="N16582">
        <f t="shared" si="259"/>
        <v>0</v>
      </c>
    </row>
    <row r="16583" spans="1:14" x14ac:dyDescent="0.2">
      <c r="A16583" t="s">
        <v>16606</v>
      </c>
      <c r="B16583" t="s">
        <v>38473</v>
      </c>
      <c r="I16583" t="s">
        <v>5</v>
      </c>
      <c r="J16583">
        <v>43.03</v>
      </c>
      <c r="M16583">
        <v>43.03</v>
      </c>
      <c r="N16583">
        <f t="shared" si="259"/>
        <v>0</v>
      </c>
    </row>
    <row r="16584" spans="1:14" x14ac:dyDescent="0.2">
      <c r="A16584" t="s">
        <v>16607</v>
      </c>
      <c r="B16584" t="s">
        <v>38473</v>
      </c>
      <c r="I16584" t="s">
        <v>5</v>
      </c>
      <c r="J16584">
        <v>37.28</v>
      </c>
      <c r="M16584">
        <v>37.28</v>
      </c>
      <c r="N16584">
        <f t="shared" si="259"/>
        <v>0</v>
      </c>
    </row>
    <row r="16585" spans="1:14" x14ac:dyDescent="0.2">
      <c r="A16585" t="s">
        <v>16608</v>
      </c>
      <c r="B16585" t="s">
        <v>38474</v>
      </c>
      <c r="I16585" t="s">
        <v>5</v>
      </c>
      <c r="J16585">
        <v>3.76</v>
      </c>
      <c r="M16585">
        <v>3.76</v>
      </c>
      <c r="N16585">
        <f t="shared" si="259"/>
        <v>0</v>
      </c>
    </row>
    <row r="16586" spans="1:14" x14ac:dyDescent="0.2">
      <c r="A16586" t="s">
        <v>16609</v>
      </c>
      <c r="B16586" t="s">
        <v>38474</v>
      </c>
      <c r="I16586" t="s">
        <v>5</v>
      </c>
      <c r="J16586">
        <v>3.26</v>
      </c>
      <c r="M16586">
        <v>3.26</v>
      </c>
      <c r="N16586">
        <f t="shared" si="259"/>
        <v>0</v>
      </c>
    </row>
    <row r="16587" spans="1:14" x14ac:dyDescent="0.2">
      <c r="A16587" t="s">
        <v>16610</v>
      </c>
      <c r="B16587" t="s">
        <v>38475</v>
      </c>
      <c r="I16587" t="s">
        <v>5</v>
      </c>
      <c r="J16587">
        <v>4.51</v>
      </c>
      <c r="M16587">
        <v>4.51</v>
      </c>
      <c r="N16587">
        <f t="shared" si="259"/>
        <v>0</v>
      </c>
    </row>
    <row r="16588" spans="1:14" x14ac:dyDescent="0.2">
      <c r="A16588" t="s">
        <v>16611</v>
      </c>
      <c r="B16588" t="s">
        <v>38475</v>
      </c>
      <c r="I16588" t="s">
        <v>5</v>
      </c>
      <c r="J16588">
        <v>3.91</v>
      </c>
      <c r="M16588">
        <v>3.91</v>
      </c>
      <c r="N16588">
        <f t="shared" si="259"/>
        <v>0</v>
      </c>
    </row>
    <row r="16589" spans="1:14" x14ac:dyDescent="0.2">
      <c r="A16589" t="s">
        <v>16612</v>
      </c>
      <c r="B16589" t="s">
        <v>38476</v>
      </c>
      <c r="I16589" t="s">
        <v>5</v>
      </c>
      <c r="J16589">
        <v>5.59</v>
      </c>
      <c r="M16589">
        <v>5.59</v>
      </c>
      <c r="N16589">
        <f t="shared" si="259"/>
        <v>0</v>
      </c>
    </row>
    <row r="16590" spans="1:14" x14ac:dyDescent="0.2">
      <c r="A16590" t="s">
        <v>16613</v>
      </c>
      <c r="B16590" t="s">
        <v>38476</v>
      </c>
      <c r="I16590" t="s">
        <v>5</v>
      </c>
      <c r="J16590">
        <v>4.84</v>
      </c>
      <c r="M16590">
        <v>4.84</v>
      </c>
      <c r="N16590">
        <f t="shared" si="259"/>
        <v>0</v>
      </c>
    </row>
    <row r="16591" spans="1:14" x14ac:dyDescent="0.2">
      <c r="A16591" t="s">
        <v>16614</v>
      </c>
      <c r="B16591" t="s">
        <v>38477</v>
      </c>
      <c r="I16591" t="s">
        <v>5</v>
      </c>
      <c r="J16591">
        <v>6.45</v>
      </c>
      <c r="M16591">
        <v>6.45</v>
      </c>
      <c r="N16591">
        <f t="shared" si="259"/>
        <v>0</v>
      </c>
    </row>
    <row r="16592" spans="1:14" x14ac:dyDescent="0.2">
      <c r="A16592" t="s">
        <v>16615</v>
      </c>
      <c r="B16592" t="s">
        <v>38477</v>
      </c>
      <c r="I16592" t="s">
        <v>5</v>
      </c>
      <c r="J16592">
        <v>5.59</v>
      </c>
      <c r="M16592">
        <v>5.59</v>
      </c>
      <c r="N16592">
        <f t="shared" si="259"/>
        <v>0</v>
      </c>
    </row>
    <row r="16593" spans="1:14" x14ac:dyDescent="0.2">
      <c r="A16593" t="s">
        <v>16616</v>
      </c>
      <c r="B16593" t="s">
        <v>38478</v>
      </c>
      <c r="I16593" t="s">
        <v>5</v>
      </c>
      <c r="J16593">
        <v>7.53</v>
      </c>
      <c r="M16593">
        <v>7.53</v>
      </c>
      <c r="N16593">
        <f t="shared" si="259"/>
        <v>0</v>
      </c>
    </row>
    <row r="16594" spans="1:14" x14ac:dyDescent="0.2">
      <c r="A16594" t="s">
        <v>16617</v>
      </c>
      <c r="B16594" t="s">
        <v>38478</v>
      </c>
      <c r="I16594" t="s">
        <v>5</v>
      </c>
      <c r="J16594">
        <v>6.52</v>
      </c>
      <c r="M16594">
        <v>6.52</v>
      </c>
      <c r="N16594">
        <f t="shared" si="259"/>
        <v>0</v>
      </c>
    </row>
    <row r="16595" spans="1:14" x14ac:dyDescent="0.2">
      <c r="A16595" t="s">
        <v>16618</v>
      </c>
      <c r="B16595" t="s">
        <v>38479</v>
      </c>
      <c r="I16595" t="s">
        <v>5</v>
      </c>
      <c r="J16595">
        <v>12.04</v>
      </c>
      <c r="M16595">
        <v>12.04</v>
      </c>
      <c r="N16595">
        <f t="shared" si="259"/>
        <v>0</v>
      </c>
    </row>
    <row r="16596" spans="1:14" x14ac:dyDescent="0.2">
      <c r="A16596" t="s">
        <v>16619</v>
      </c>
      <c r="B16596" t="s">
        <v>38479</v>
      </c>
      <c r="I16596" t="s">
        <v>5</v>
      </c>
      <c r="J16596">
        <v>10.44</v>
      </c>
      <c r="M16596">
        <v>10.44</v>
      </c>
      <c r="N16596">
        <f t="shared" si="259"/>
        <v>0</v>
      </c>
    </row>
    <row r="16597" spans="1:14" x14ac:dyDescent="0.2">
      <c r="A16597" t="s">
        <v>16620</v>
      </c>
      <c r="B16597" t="s">
        <v>38480</v>
      </c>
      <c r="I16597" t="s">
        <v>5</v>
      </c>
      <c r="J16597">
        <v>15.06</v>
      </c>
      <c r="M16597">
        <v>15.06</v>
      </c>
      <c r="N16597">
        <f t="shared" si="259"/>
        <v>0</v>
      </c>
    </row>
    <row r="16598" spans="1:14" x14ac:dyDescent="0.2">
      <c r="A16598" t="s">
        <v>16621</v>
      </c>
      <c r="B16598" t="s">
        <v>38480</v>
      </c>
      <c r="I16598" t="s">
        <v>5</v>
      </c>
      <c r="J16598">
        <v>13.05</v>
      </c>
      <c r="M16598">
        <v>13.05</v>
      </c>
      <c r="N16598">
        <f t="shared" si="259"/>
        <v>0</v>
      </c>
    </row>
    <row r="16599" spans="1:14" x14ac:dyDescent="0.2">
      <c r="A16599" t="s">
        <v>16622</v>
      </c>
      <c r="B16599" t="s">
        <v>38481</v>
      </c>
      <c r="I16599" t="s">
        <v>5</v>
      </c>
      <c r="J16599">
        <v>23.66</v>
      </c>
      <c r="M16599">
        <v>23.66</v>
      </c>
      <c r="N16599">
        <f t="shared" si="259"/>
        <v>0</v>
      </c>
    </row>
    <row r="16600" spans="1:14" x14ac:dyDescent="0.2">
      <c r="A16600" t="s">
        <v>16623</v>
      </c>
      <c r="B16600" t="s">
        <v>38481</v>
      </c>
      <c r="I16600" t="s">
        <v>5</v>
      </c>
      <c r="J16600">
        <v>20.5</v>
      </c>
      <c r="M16600">
        <v>20.5</v>
      </c>
      <c r="N16600">
        <f t="shared" si="259"/>
        <v>0</v>
      </c>
    </row>
    <row r="16601" spans="1:14" x14ac:dyDescent="0.2">
      <c r="A16601" t="s">
        <v>16624</v>
      </c>
      <c r="B16601" t="s">
        <v>38482</v>
      </c>
      <c r="I16601" t="s">
        <v>5</v>
      </c>
      <c r="J16601">
        <v>30.12</v>
      </c>
      <c r="M16601">
        <v>30.12</v>
      </c>
      <c r="N16601">
        <f t="shared" si="259"/>
        <v>0</v>
      </c>
    </row>
    <row r="16602" spans="1:14" x14ac:dyDescent="0.2">
      <c r="A16602" t="s">
        <v>16625</v>
      </c>
      <c r="B16602" t="s">
        <v>38482</v>
      </c>
      <c r="I16602" t="s">
        <v>5</v>
      </c>
      <c r="J16602">
        <v>26.1</v>
      </c>
      <c r="M16602">
        <v>26.1</v>
      </c>
      <c r="N16602">
        <f t="shared" si="259"/>
        <v>0</v>
      </c>
    </row>
    <row r="16603" spans="1:14" x14ac:dyDescent="0.2">
      <c r="A16603" t="s">
        <v>16626</v>
      </c>
      <c r="B16603" t="s">
        <v>38483</v>
      </c>
      <c r="I16603" t="s">
        <v>5</v>
      </c>
      <c r="J16603">
        <v>1.72</v>
      </c>
      <c r="M16603">
        <v>1.72</v>
      </c>
      <c r="N16603">
        <f t="shared" si="259"/>
        <v>0</v>
      </c>
    </row>
    <row r="16604" spans="1:14" x14ac:dyDescent="0.2">
      <c r="A16604" t="s">
        <v>16627</v>
      </c>
      <c r="B16604" t="s">
        <v>38483</v>
      </c>
      <c r="I16604" t="s">
        <v>5</v>
      </c>
      <c r="J16604">
        <v>1.49</v>
      </c>
      <c r="M16604">
        <v>1.49</v>
      </c>
      <c r="N16604">
        <f t="shared" si="259"/>
        <v>0</v>
      </c>
    </row>
    <row r="16605" spans="1:14" x14ac:dyDescent="0.2">
      <c r="A16605" t="s">
        <v>16628</v>
      </c>
      <c r="B16605" t="s">
        <v>38484</v>
      </c>
      <c r="I16605" t="s">
        <v>5</v>
      </c>
      <c r="J16605">
        <v>2.15</v>
      </c>
      <c r="M16605">
        <v>2.15</v>
      </c>
      <c r="N16605">
        <f t="shared" si="259"/>
        <v>0</v>
      </c>
    </row>
    <row r="16606" spans="1:14" x14ac:dyDescent="0.2">
      <c r="A16606" t="s">
        <v>16629</v>
      </c>
      <c r="B16606" t="s">
        <v>38484</v>
      </c>
      <c r="I16606" t="s">
        <v>5</v>
      </c>
      <c r="J16606">
        <v>1.86</v>
      </c>
      <c r="M16606">
        <v>1.86</v>
      </c>
      <c r="N16606">
        <f t="shared" si="259"/>
        <v>0</v>
      </c>
    </row>
    <row r="16607" spans="1:14" x14ac:dyDescent="0.2">
      <c r="A16607" t="s">
        <v>16630</v>
      </c>
      <c r="B16607" t="s">
        <v>38485</v>
      </c>
      <c r="I16607" t="s">
        <v>5</v>
      </c>
      <c r="J16607">
        <v>2.58</v>
      </c>
      <c r="M16607">
        <v>2.58</v>
      </c>
      <c r="N16607">
        <f t="shared" si="259"/>
        <v>0</v>
      </c>
    </row>
    <row r="16608" spans="1:14" x14ac:dyDescent="0.2">
      <c r="A16608" t="s">
        <v>16631</v>
      </c>
      <c r="B16608" t="s">
        <v>38485</v>
      </c>
      <c r="I16608" t="s">
        <v>5</v>
      </c>
      <c r="J16608">
        <v>2.23</v>
      </c>
      <c r="M16608">
        <v>2.23</v>
      </c>
      <c r="N16608">
        <f t="shared" si="259"/>
        <v>0</v>
      </c>
    </row>
    <row r="16609" spans="1:14" x14ac:dyDescent="0.2">
      <c r="A16609" t="s">
        <v>16632</v>
      </c>
      <c r="B16609" t="s">
        <v>38486</v>
      </c>
      <c r="I16609" t="s">
        <v>5</v>
      </c>
      <c r="J16609">
        <v>3.01</v>
      </c>
      <c r="M16609">
        <v>3.01</v>
      </c>
      <c r="N16609">
        <f t="shared" si="259"/>
        <v>0</v>
      </c>
    </row>
    <row r="16610" spans="1:14" x14ac:dyDescent="0.2">
      <c r="A16610" t="s">
        <v>16633</v>
      </c>
      <c r="B16610" t="s">
        <v>38486</v>
      </c>
      <c r="I16610" t="s">
        <v>5</v>
      </c>
      <c r="J16610">
        <v>2.61</v>
      </c>
      <c r="M16610">
        <v>2.61</v>
      </c>
      <c r="N16610">
        <f t="shared" si="259"/>
        <v>0</v>
      </c>
    </row>
    <row r="16611" spans="1:14" x14ac:dyDescent="0.2">
      <c r="A16611" t="s">
        <v>16634</v>
      </c>
      <c r="B16611" t="s">
        <v>38487</v>
      </c>
      <c r="I16611" t="s">
        <v>5</v>
      </c>
      <c r="J16611">
        <v>6.88</v>
      </c>
      <c r="M16611">
        <v>6.88</v>
      </c>
      <c r="N16611">
        <f t="shared" si="259"/>
        <v>0</v>
      </c>
    </row>
    <row r="16612" spans="1:14" x14ac:dyDescent="0.2">
      <c r="A16612" t="s">
        <v>16635</v>
      </c>
      <c r="B16612" t="s">
        <v>38487</v>
      </c>
      <c r="I16612" t="s">
        <v>5</v>
      </c>
      <c r="J16612">
        <v>5.96</v>
      </c>
      <c r="M16612">
        <v>5.96</v>
      </c>
      <c r="N16612">
        <f t="shared" si="259"/>
        <v>0</v>
      </c>
    </row>
    <row r="16613" spans="1:14" x14ac:dyDescent="0.2">
      <c r="A16613" t="s">
        <v>16636</v>
      </c>
      <c r="B16613" t="s">
        <v>38488</v>
      </c>
      <c r="I16613" t="s">
        <v>5</v>
      </c>
      <c r="J16613">
        <v>8.6</v>
      </c>
      <c r="M16613">
        <v>8.6</v>
      </c>
      <c r="N16613">
        <f t="shared" si="259"/>
        <v>0</v>
      </c>
    </row>
    <row r="16614" spans="1:14" x14ac:dyDescent="0.2">
      <c r="A16614" t="s">
        <v>16637</v>
      </c>
      <c r="B16614" t="s">
        <v>38488</v>
      </c>
      <c r="I16614" t="s">
        <v>5</v>
      </c>
      <c r="J16614">
        <v>7.45</v>
      </c>
      <c r="M16614">
        <v>7.45</v>
      </c>
      <c r="N16614">
        <f t="shared" si="259"/>
        <v>0</v>
      </c>
    </row>
    <row r="16615" spans="1:14" x14ac:dyDescent="0.2">
      <c r="A16615" t="s">
        <v>16638</v>
      </c>
      <c r="B16615" t="s">
        <v>38489</v>
      </c>
      <c r="I16615" t="s">
        <v>5</v>
      </c>
      <c r="J16615">
        <v>12.9</v>
      </c>
      <c r="M16615">
        <v>12.9</v>
      </c>
      <c r="N16615">
        <f t="shared" si="259"/>
        <v>0</v>
      </c>
    </row>
    <row r="16616" spans="1:14" x14ac:dyDescent="0.2">
      <c r="A16616" t="s">
        <v>16639</v>
      </c>
      <c r="B16616" t="s">
        <v>38489</v>
      </c>
      <c r="I16616" t="s">
        <v>5</v>
      </c>
      <c r="J16616">
        <v>11.18</v>
      </c>
      <c r="M16616">
        <v>11.18</v>
      </c>
      <c r="N16616">
        <f t="shared" si="259"/>
        <v>0</v>
      </c>
    </row>
    <row r="16617" spans="1:14" x14ac:dyDescent="0.2">
      <c r="A16617" t="s">
        <v>16640</v>
      </c>
      <c r="B16617" t="s">
        <v>38490</v>
      </c>
      <c r="I16617" t="s">
        <v>5</v>
      </c>
      <c r="J16617">
        <v>17.21</v>
      </c>
      <c r="M16617">
        <v>17.21</v>
      </c>
      <c r="N16617">
        <f t="shared" si="259"/>
        <v>0</v>
      </c>
    </row>
    <row r="16618" spans="1:14" x14ac:dyDescent="0.2">
      <c r="A16618" t="s">
        <v>16641</v>
      </c>
      <c r="B16618" t="s">
        <v>38490</v>
      </c>
      <c r="I16618" t="s">
        <v>5</v>
      </c>
      <c r="J16618">
        <v>14.91</v>
      </c>
      <c r="M16618">
        <v>14.91</v>
      </c>
      <c r="N16618">
        <f t="shared" si="259"/>
        <v>0</v>
      </c>
    </row>
    <row r="16619" spans="1:14" x14ac:dyDescent="0.2">
      <c r="A16619" t="s">
        <v>16642</v>
      </c>
      <c r="B16619" t="s">
        <v>38491</v>
      </c>
      <c r="I16619" t="s">
        <v>5</v>
      </c>
      <c r="J16619">
        <v>21.51</v>
      </c>
      <c r="M16619">
        <v>21.51</v>
      </c>
      <c r="N16619">
        <f t="shared" si="259"/>
        <v>0</v>
      </c>
    </row>
    <row r="16620" spans="1:14" x14ac:dyDescent="0.2">
      <c r="A16620" t="s">
        <v>16643</v>
      </c>
      <c r="B16620" t="s">
        <v>38491</v>
      </c>
      <c r="I16620" t="s">
        <v>5</v>
      </c>
      <c r="J16620">
        <v>18.64</v>
      </c>
      <c r="M16620">
        <v>18.64</v>
      </c>
      <c r="N16620">
        <f t="shared" si="259"/>
        <v>0</v>
      </c>
    </row>
    <row r="16621" spans="1:14" x14ac:dyDescent="0.2">
      <c r="A16621" t="s">
        <v>16644</v>
      </c>
      <c r="B16621" t="s">
        <v>38492</v>
      </c>
      <c r="I16621" t="s">
        <v>5</v>
      </c>
      <c r="J16621">
        <v>25.82</v>
      </c>
      <c r="M16621">
        <v>25.82</v>
      </c>
      <c r="N16621">
        <f t="shared" si="259"/>
        <v>0</v>
      </c>
    </row>
    <row r="16622" spans="1:14" x14ac:dyDescent="0.2">
      <c r="A16622" t="s">
        <v>16645</v>
      </c>
      <c r="B16622" t="s">
        <v>38492</v>
      </c>
      <c r="I16622" t="s">
        <v>5</v>
      </c>
      <c r="J16622">
        <v>22.37</v>
      </c>
      <c r="M16622">
        <v>22.37</v>
      </c>
      <c r="N16622">
        <f t="shared" si="259"/>
        <v>0</v>
      </c>
    </row>
    <row r="16623" spans="1:14" x14ac:dyDescent="0.2">
      <c r="A16623" t="s">
        <v>16646</v>
      </c>
      <c r="B16623" t="s">
        <v>38493</v>
      </c>
      <c r="I16623" t="s">
        <v>5</v>
      </c>
      <c r="J16623">
        <v>30.12</v>
      </c>
      <c r="M16623">
        <v>30.12</v>
      </c>
      <c r="N16623">
        <f t="shared" si="259"/>
        <v>0</v>
      </c>
    </row>
    <row r="16624" spans="1:14" x14ac:dyDescent="0.2">
      <c r="A16624" t="s">
        <v>16647</v>
      </c>
      <c r="B16624" t="s">
        <v>38493</v>
      </c>
      <c r="I16624" t="s">
        <v>5</v>
      </c>
      <c r="J16624">
        <v>26.1</v>
      </c>
      <c r="M16624">
        <v>26.1</v>
      </c>
      <c r="N16624">
        <f t="shared" si="259"/>
        <v>0</v>
      </c>
    </row>
    <row r="16625" spans="1:14" x14ac:dyDescent="0.2">
      <c r="A16625" t="s">
        <v>16648</v>
      </c>
      <c r="B16625" t="s">
        <v>38494</v>
      </c>
      <c r="I16625" t="s">
        <v>5</v>
      </c>
      <c r="J16625">
        <v>34.42</v>
      </c>
      <c r="M16625">
        <v>34.42</v>
      </c>
      <c r="N16625">
        <f t="shared" si="259"/>
        <v>0</v>
      </c>
    </row>
    <row r="16626" spans="1:14" x14ac:dyDescent="0.2">
      <c r="A16626" t="s">
        <v>16649</v>
      </c>
      <c r="B16626" t="s">
        <v>38494</v>
      </c>
      <c r="I16626" t="s">
        <v>5</v>
      </c>
      <c r="J16626">
        <v>29.82</v>
      </c>
      <c r="M16626">
        <v>29.82</v>
      </c>
      <c r="N16626">
        <f t="shared" si="259"/>
        <v>0</v>
      </c>
    </row>
    <row r="16627" spans="1:14" x14ac:dyDescent="0.2">
      <c r="A16627" t="s">
        <v>16650</v>
      </c>
      <c r="B16627" t="s">
        <v>38495</v>
      </c>
      <c r="I16627" t="s">
        <v>5</v>
      </c>
      <c r="J16627">
        <v>38.72</v>
      </c>
      <c r="M16627">
        <v>38.72</v>
      </c>
      <c r="N16627">
        <f t="shared" si="259"/>
        <v>0</v>
      </c>
    </row>
    <row r="16628" spans="1:14" x14ac:dyDescent="0.2">
      <c r="A16628" t="s">
        <v>16651</v>
      </c>
      <c r="B16628" t="s">
        <v>38495</v>
      </c>
      <c r="I16628" t="s">
        <v>5</v>
      </c>
      <c r="J16628">
        <v>33.549999999999997</v>
      </c>
      <c r="M16628">
        <v>33.549999999999997</v>
      </c>
      <c r="N16628">
        <f t="shared" si="259"/>
        <v>0</v>
      </c>
    </row>
    <row r="16629" spans="1:14" x14ac:dyDescent="0.2">
      <c r="A16629" t="s">
        <v>16652</v>
      </c>
      <c r="B16629" t="s">
        <v>38496</v>
      </c>
      <c r="I16629" t="s">
        <v>5</v>
      </c>
      <c r="J16629">
        <v>7.8</v>
      </c>
      <c r="M16629">
        <v>7.8</v>
      </c>
      <c r="N16629">
        <f t="shared" si="259"/>
        <v>0</v>
      </c>
    </row>
    <row r="16630" spans="1:14" x14ac:dyDescent="0.2">
      <c r="A16630" t="s">
        <v>16653</v>
      </c>
      <c r="B16630" t="s">
        <v>38496</v>
      </c>
      <c r="I16630" t="s">
        <v>5</v>
      </c>
      <c r="J16630">
        <v>6.82</v>
      </c>
      <c r="M16630">
        <v>6.82</v>
      </c>
      <c r="N16630">
        <f t="shared" si="259"/>
        <v>0</v>
      </c>
    </row>
    <row r="16631" spans="1:14" x14ac:dyDescent="0.2">
      <c r="A16631" t="s">
        <v>16654</v>
      </c>
      <c r="B16631" t="s">
        <v>38497</v>
      </c>
      <c r="I16631" t="s">
        <v>5</v>
      </c>
      <c r="J16631">
        <v>9.09</v>
      </c>
      <c r="M16631">
        <v>9.09</v>
      </c>
      <c r="N16631">
        <f t="shared" si="259"/>
        <v>0</v>
      </c>
    </row>
    <row r="16632" spans="1:14" x14ac:dyDescent="0.2">
      <c r="A16632" t="s">
        <v>16655</v>
      </c>
      <c r="B16632" t="s">
        <v>38497</v>
      </c>
      <c r="I16632" t="s">
        <v>5</v>
      </c>
      <c r="J16632">
        <v>7.99</v>
      </c>
      <c r="M16632">
        <v>7.99</v>
      </c>
      <c r="N16632">
        <f t="shared" si="259"/>
        <v>0</v>
      </c>
    </row>
    <row r="16633" spans="1:14" x14ac:dyDescent="0.2">
      <c r="A16633" t="s">
        <v>16656</v>
      </c>
      <c r="B16633" t="s">
        <v>38498</v>
      </c>
      <c r="I16633" t="s">
        <v>5</v>
      </c>
      <c r="J16633">
        <v>11.43</v>
      </c>
      <c r="M16633">
        <v>11.43</v>
      </c>
      <c r="N16633">
        <f t="shared" si="259"/>
        <v>0</v>
      </c>
    </row>
    <row r="16634" spans="1:14" x14ac:dyDescent="0.2">
      <c r="A16634" t="s">
        <v>16657</v>
      </c>
      <c r="B16634" t="s">
        <v>38498</v>
      </c>
      <c r="I16634" t="s">
        <v>5</v>
      </c>
      <c r="J16634">
        <v>10.050000000000001</v>
      </c>
      <c r="M16634">
        <v>10.050000000000001</v>
      </c>
      <c r="N16634">
        <f t="shared" si="259"/>
        <v>0</v>
      </c>
    </row>
    <row r="16635" spans="1:14" x14ac:dyDescent="0.2">
      <c r="A16635" t="s">
        <v>16658</v>
      </c>
      <c r="B16635" t="s">
        <v>38499</v>
      </c>
      <c r="I16635" t="s">
        <v>5</v>
      </c>
      <c r="J16635">
        <v>17.21</v>
      </c>
      <c r="M16635">
        <v>17.21</v>
      </c>
      <c r="N16635">
        <f t="shared" si="259"/>
        <v>0</v>
      </c>
    </row>
    <row r="16636" spans="1:14" x14ac:dyDescent="0.2">
      <c r="A16636" t="s">
        <v>16659</v>
      </c>
      <c r="B16636" t="s">
        <v>38499</v>
      </c>
      <c r="I16636" t="s">
        <v>5</v>
      </c>
      <c r="J16636">
        <v>15.14</v>
      </c>
      <c r="M16636">
        <v>15.14</v>
      </c>
      <c r="N16636">
        <f t="shared" si="259"/>
        <v>0</v>
      </c>
    </row>
    <row r="16637" spans="1:14" x14ac:dyDescent="0.2">
      <c r="A16637" t="s">
        <v>16660</v>
      </c>
      <c r="B16637" t="s">
        <v>38500</v>
      </c>
      <c r="I16637" t="s">
        <v>5</v>
      </c>
      <c r="J16637">
        <v>23.67</v>
      </c>
      <c r="M16637">
        <v>23.67</v>
      </c>
      <c r="N16637">
        <f t="shared" si="259"/>
        <v>0</v>
      </c>
    </row>
    <row r="16638" spans="1:14" x14ac:dyDescent="0.2">
      <c r="A16638" t="s">
        <v>16661</v>
      </c>
      <c r="B16638" t="s">
        <v>38500</v>
      </c>
      <c r="I16638" t="s">
        <v>5</v>
      </c>
      <c r="J16638">
        <v>20.92</v>
      </c>
      <c r="M16638">
        <v>20.92</v>
      </c>
      <c r="N16638">
        <f t="shared" si="259"/>
        <v>0</v>
      </c>
    </row>
    <row r="16639" spans="1:14" x14ac:dyDescent="0.2">
      <c r="A16639" t="s">
        <v>16662</v>
      </c>
      <c r="B16639" t="s">
        <v>38501</v>
      </c>
      <c r="I16639" t="s">
        <v>5</v>
      </c>
      <c r="J16639">
        <v>29.95</v>
      </c>
      <c r="M16639">
        <v>29.95</v>
      </c>
      <c r="N16639">
        <f t="shared" si="259"/>
        <v>0</v>
      </c>
    </row>
    <row r="16640" spans="1:14" x14ac:dyDescent="0.2">
      <c r="A16640" t="s">
        <v>16663</v>
      </c>
      <c r="B16640" t="s">
        <v>38501</v>
      </c>
      <c r="I16640" t="s">
        <v>5</v>
      </c>
      <c r="J16640">
        <v>26.5</v>
      </c>
      <c r="M16640">
        <v>26.5</v>
      </c>
      <c r="N16640">
        <f t="shared" si="259"/>
        <v>0</v>
      </c>
    </row>
    <row r="16641" spans="1:14" x14ac:dyDescent="0.2">
      <c r="A16641" t="s">
        <v>16664</v>
      </c>
      <c r="B16641" t="s">
        <v>38502</v>
      </c>
      <c r="I16641" t="s">
        <v>5</v>
      </c>
      <c r="J16641">
        <v>37.42</v>
      </c>
      <c r="M16641">
        <v>37.42</v>
      </c>
      <c r="N16641">
        <f t="shared" si="259"/>
        <v>0</v>
      </c>
    </row>
    <row r="16642" spans="1:14" x14ac:dyDescent="0.2">
      <c r="A16642" t="s">
        <v>16665</v>
      </c>
      <c r="B16642" t="s">
        <v>38502</v>
      </c>
      <c r="I16642" t="s">
        <v>5</v>
      </c>
      <c r="J16642">
        <v>33.11</v>
      </c>
      <c r="M16642">
        <v>33.11</v>
      </c>
      <c r="N16642">
        <f t="shared" si="259"/>
        <v>0</v>
      </c>
    </row>
    <row r="16643" spans="1:14" x14ac:dyDescent="0.2">
      <c r="A16643" t="s">
        <v>16666</v>
      </c>
      <c r="B16643" t="s">
        <v>38503</v>
      </c>
      <c r="I16643" t="s">
        <v>5</v>
      </c>
      <c r="J16643">
        <v>42.31</v>
      </c>
      <c r="M16643">
        <v>42.31</v>
      </c>
      <c r="N16643">
        <f t="shared" si="259"/>
        <v>0</v>
      </c>
    </row>
    <row r="16644" spans="1:14" x14ac:dyDescent="0.2">
      <c r="A16644" t="s">
        <v>16667</v>
      </c>
      <c r="B16644" t="s">
        <v>38503</v>
      </c>
      <c r="I16644" t="s">
        <v>5</v>
      </c>
      <c r="J16644">
        <v>37.479999999999997</v>
      </c>
      <c r="M16644">
        <v>37.479999999999997</v>
      </c>
      <c r="N16644">
        <f t="shared" ref="N16644:N16707" si="260">J16644-M16644</f>
        <v>0</v>
      </c>
    </row>
    <row r="16645" spans="1:14" x14ac:dyDescent="0.2">
      <c r="A16645" t="s">
        <v>16668</v>
      </c>
      <c r="B16645" t="s">
        <v>38504</v>
      </c>
      <c r="I16645" t="s">
        <v>5</v>
      </c>
      <c r="J16645">
        <v>54.21</v>
      </c>
      <c r="M16645">
        <v>54.21</v>
      </c>
      <c r="N16645">
        <f t="shared" si="260"/>
        <v>0</v>
      </c>
    </row>
    <row r="16646" spans="1:14" x14ac:dyDescent="0.2">
      <c r="A16646" t="s">
        <v>16669</v>
      </c>
      <c r="B16646" t="s">
        <v>38504</v>
      </c>
      <c r="I16646" t="s">
        <v>5</v>
      </c>
      <c r="J16646">
        <v>48</v>
      </c>
      <c r="M16646">
        <v>48</v>
      </c>
      <c r="N16646">
        <f t="shared" si="260"/>
        <v>0</v>
      </c>
    </row>
    <row r="16647" spans="1:14" x14ac:dyDescent="0.2">
      <c r="A16647" t="s">
        <v>16670</v>
      </c>
      <c r="B16647" t="s">
        <v>38505</v>
      </c>
      <c r="I16647" t="s">
        <v>4</v>
      </c>
      <c r="J16647">
        <v>13.92</v>
      </c>
      <c r="M16647">
        <v>13.92</v>
      </c>
      <c r="N16647">
        <f t="shared" si="260"/>
        <v>0</v>
      </c>
    </row>
    <row r="16648" spans="1:14" x14ac:dyDescent="0.2">
      <c r="A16648" t="s">
        <v>16671</v>
      </c>
      <c r="B16648" t="s">
        <v>38505</v>
      </c>
      <c r="I16648" t="s">
        <v>4</v>
      </c>
      <c r="J16648">
        <v>12.12</v>
      </c>
      <c r="M16648">
        <v>12.12</v>
      </c>
      <c r="N16648">
        <f t="shared" si="260"/>
        <v>0</v>
      </c>
    </row>
    <row r="16649" spans="1:14" x14ac:dyDescent="0.2">
      <c r="A16649" t="s">
        <v>16672</v>
      </c>
      <c r="B16649" t="s">
        <v>38506</v>
      </c>
      <c r="I16649" t="s">
        <v>4</v>
      </c>
      <c r="J16649">
        <v>67.8</v>
      </c>
      <c r="M16649">
        <v>67.8</v>
      </c>
      <c r="N16649">
        <f t="shared" si="260"/>
        <v>0</v>
      </c>
    </row>
    <row r="16650" spans="1:14" x14ac:dyDescent="0.2">
      <c r="A16650" t="s">
        <v>16673</v>
      </c>
      <c r="B16650" t="s">
        <v>38506</v>
      </c>
      <c r="I16650" t="s">
        <v>4</v>
      </c>
      <c r="J16650">
        <v>58.8</v>
      </c>
      <c r="M16650">
        <v>58.8</v>
      </c>
      <c r="N16650">
        <f t="shared" si="260"/>
        <v>0</v>
      </c>
    </row>
    <row r="16651" spans="1:14" x14ac:dyDescent="0.2">
      <c r="A16651" t="s">
        <v>16674</v>
      </c>
      <c r="B16651" t="s">
        <v>38507</v>
      </c>
      <c r="I16651" t="s">
        <v>4</v>
      </c>
      <c r="J16651">
        <v>22.53</v>
      </c>
      <c r="M16651">
        <v>22.53</v>
      </c>
      <c r="N16651">
        <f t="shared" si="260"/>
        <v>0</v>
      </c>
    </row>
    <row r="16652" spans="1:14" x14ac:dyDescent="0.2">
      <c r="A16652" t="s">
        <v>16675</v>
      </c>
      <c r="B16652" t="s">
        <v>38507</v>
      </c>
      <c r="I16652" t="s">
        <v>4</v>
      </c>
      <c r="J16652">
        <v>19.66</v>
      </c>
      <c r="M16652">
        <v>19.66</v>
      </c>
      <c r="N16652">
        <f t="shared" si="260"/>
        <v>0</v>
      </c>
    </row>
    <row r="16653" spans="1:14" x14ac:dyDescent="0.2">
      <c r="A16653" t="s">
        <v>16676</v>
      </c>
      <c r="B16653" t="s">
        <v>38508</v>
      </c>
      <c r="I16653" t="s">
        <v>4</v>
      </c>
      <c r="J16653">
        <v>108.07</v>
      </c>
      <c r="M16653">
        <v>108.07</v>
      </c>
      <c r="N16653">
        <f t="shared" si="260"/>
        <v>0</v>
      </c>
    </row>
    <row r="16654" spans="1:14" x14ac:dyDescent="0.2">
      <c r="A16654" t="s">
        <v>16677</v>
      </c>
      <c r="B16654" t="s">
        <v>38508</v>
      </c>
      <c r="I16654" t="s">
        <v>4</v>
      </c>
      <c r="J16654">
        <v>93.77</v>
      </c>
      <c r="M16654">
        <v>93.77</v>
      </c>
      <c r="N16654">
        <f t="shared" si="260"/>
        <v>0</v>
      </c>
    </row>
    <row r="16655" spans="1:14" x14ac:dyDescent="0.2">
      <c r="A16655" t="s">
        <v>16678</v>
      </c>
      <c r="B16655" t="s">
        <v>38509</v>
      </c>
      <c r="I16655" t="s">
        <v>4</v>
      </c>
      <c r="J16655">
        <v>32.840000000000003</v>
      </c>
      <c r="M16655">
        <v>32.840000000000003</v>
      </c>
      <c r="N16655">
        <f t="shared" si="260"/>
        <v>0</v>
      </c>
    </row>
    <row r="16656" spans="1:14" x14ac:dyDescent="0.2">
      <c r="A16656" t="s">
        <v>16679</v>
      </c>
      <c r="B16656" t="s">
        <v>38509</v>
      </c>
      <c r="I16656" t="s">
        <v>4</v>
      </c>
      <c r="J16656">
        <v>28.73</v>
      </c>
      <c r="M16656">
        <v>28.73</v>
      </c>
      <c r="N16656">
        <f t="shared" si="260"/>
        <v>0</v>
      </c>
    </row>
    <row r="16657" spans="1:14" x14ac:dyDescent="0.2">
      <c r="A16657" t="s">
        <v>16680</v>
      </c>
      <c r="B16657" t="s">
        <v>38510</v>
      </c>
      <c r="I16657" t="s">
        <v>4</v>
      </c>
      <c r="J16657">
        <v>155.04</v>
      </c>
      <c r="M16657">
        <v>155.04</v>
      </c>
      <c r="N16657">
        <f t="shared" si="260"/>
        <v>0</v>
      </c>
    </row>
    <row r="16658" spans="1:14" x14ac:dyDescent="0.2">
      <c r="A16658" t="s">
        <v>16681</v>
      </c>
      <c r="B16658" t="s">
        <v>38510</v>
      </c>
      <c r="I16658" t="s">
        <v>4</v>
      </c>
      <c r="J16658">
        <v>134.61000000000001</v>
      </c>
      <c r="M16658">
        <v>134.61000000000001</v>
      </c>
      <c r="N16658">
        <f t="shared" si="260"/>
        <v>0</v>
      </c>
    </row>
    <row r="16659" spans="1:14" x14ac:dyDescent="0.2">
      <c r="A16659" t="s">
        <v>16682</v>
      </c>
      <c r="B16659" t="s">
        <v>38511</v>
      </c>
      <c r="I16659" t="s">
        <v>5</v>
      </c>
      <c r="J16659">
        <v>18.940000000000001</v>
      </c>
      <c r="M16659">
        <v>18.940000000000001</v>
      </c>
      <c r="N16659">
        <f t="shared" si="260"/>
        <v>0</v>
      </c>
    </row>
    <row r="16660" spans="1:14" x14ac:dyDescent="0.2">
      <c r="A16660" t="s">
        <v>16683</v>
      </c>
      <c r="B16660" t="s">
        <v>38511</v>
      </c>
      <c r="I16660" t="s">
        <v>5</v>
      </c>
      <c r="J16660">
        <v>16.55</v>
      </c>
      <c r="M16660">
        <v>16.55</v>
      </c>
      <c r="N16660">
        <f t="shared" si="260"/>
        <v>0</v>
      </c>
    </row>
    <row r="16661" spans="1:14" x14ac:dyDescent="0.2">
      <c r="A16661" t="s">
        <v>16684</v>
      </c>
      <c r="B16661" t="s">
        <v>38512</v>
      </c>
      <c r="I16661" t="s">
        <v>5</v>
      </c>
      <c r="J16661">
        <v>20.91</v>
      </c>
      <c r="M16661">
        <v>20.91</v>
      </c>
      <c r="N16661">
        <f t="shared" si="260"/>
        <v>0</v>
      </c>
    </row>
    <row r="16662" spans="1:14" x14ac:dyDescent="0.2">
      <c r="A16662" t="s">
        <v>16685</v>
      </c>
      <c r="B16662" t="s">
        <v>38512</v>
      </c>
      <c r="I16662" t="s">
        <v>5</v>
      </c>
      <c r="J16662">
        <v>18.27</v>
      </c>
      <c r="M16662">
        <v>18.27</v>
      </c>
      <c r="N16662">
        <f t="shared" si="260"/>
        <v>0</v>
      </c>
    </row>
    <row r="16663" spans="1:14" x14ac:dyDescent="0.2">
      <c r="A16663" t="s">
        <v>16686</v>
      </c>
      <c r="B16663" t="s">
        <v>38513</v>
      </c>
      <c r="I16663" t="s">
        <v>5</v>
      </c>
      <c r="J16663">
        <v>25.66</v>
      </c>
      <c r="M16663">
        <v>25.66</v>
      </c>
      <c r="N16663">
        <f t="shared" si="260"/>
        <v>0</v>
      </c>
    </row>
    <row r="16664" spans="1:14" x14ac:dyDescent="0.2">
      <c r="A16664" t="s">
        <v>16687</v>
      </c>
      <c r="B16664" t="s">
        <v>38513</v>
      </c>
      <c r="I16664" t="s">
        <v>5</v>
      </c>
      <c r="J16664">
        <v>22.47</v>
      </c>
      <c r="M16664">
        <v>22.47</v>
      </c>
      <c r="N16664">
        <f t="shared" si="260"/>
        <v>0</v>
      </c>
    </row>
    <row r="16665" spans="1:14" x14ac:dyDescent="0.2">
      <c r="A16665" t="s">
        <v>16688</v>
      </c>
      <c r="B16665" t="s">
        <v>38514</v>
      </c>
      <c r="I16665" t="s">
        <v>5</v>
      </c>
      <c r="J16665">
        <v>30.23</v>
      </c>
      <c r="M16665">
        <v>30.23</v>
      </c>
      <c r="N16665">
        <f t="shared" si="260"/>
        <v>0</v>
      </c>
    </row>
    <row r="16666" spans="1:14" x14ac:dyDescent="0.2">
      <c r="A16666" t="s">
        <v>16689</v>
      </c>
      <c r="B16666" t="s">
        <v>38514</v>
      </c>
      <c r="I16666" t="s">
        <v>5</v>
      </c>
      <c r="J16666">
        <v>26.49</v>
      </c>
      <c r="M16666">
        <v>26.49</v>
      </c>
      <c r="N16666">
        <f t="shared" si="260"/>
        <v>0</v>
      </c>
    </row>
    <row r="16667" spans="1:14" x14ac:dyDescent="0.2">
      <c r="A16667" t="s">
        <v>16690</v>
      </c>
      <c r="B16667" t="s">
        <v>38515</v>
      </c>
      <c r="I16667" t="s">
        <v>5</v>
      </c>
      <c r="J16667">
        <v>39.78</v>
      </c>
      <c r="M16667">
        <v>39.78</v>
      </c>
      <c r="N16667">
        <f t="shared" si="260"/>
        <v>0</v>
      </c>
    </row>
    <row r="16668" spans="1:14" x14ac:dyDescent="0.2">
      <c r="A16668" t="s">
        <v>16691</v>
      </c>
      <c r="B16668" t="s">
        <v>38515</v>
      </c>
      <c r="I16668" t="s">
        <v>5</v>
      </c>
      <c r="J16668">
        <v>34.82</v>
      </c>
      <c r="M16668">
        <v>34.82</v>
      </c>
      <c r="N16668">
        <f t="shared" si="260"/>
        <v>0</v>
      </c>
    </row>
    <row r="16669" spans="1:14" x14ac:dyDescent="0.2">
      <c r="A16669" t="s">
        <v>16692</v>
      </c>
      <c r="B16669" t="s">
        <v>38516</v>
      </c>
      <c r="I16669" t="s">
        <v>5</v>
      </c>
      <c r="J16669">
        <v>69.569999999999993</v>
      </c>
      <c r="M16669">
        <v>69.569999999999993</v>
      </c>
      <c r="N16669">
        <f t="shared" si="260"/>
        <v>0</v>
      </c>
    </row>
    <row r="16670" spans="1:14" x14ac:dyDescent="0.2">
      <c r="A16670" t="s">
        <v>16693</v>
      </c>
      <c r="B16670" t="s">
        <v>38516</v>
      </c>
      <c r="I16670" t="s">
        <v>5</v>
      </c>
      <c r="J16670">
        <v>61.03</v>
      </c>
      <c r="M16670">
        <v>61.03</v>
      </c>
      <c r="N16670">
        <f t="shared" si="260"/>
        <v>0</v>
      </c>
    </row>
    <row r="16671" spans="1:14" x14ac:dyDescent="0.2">
      <c r="A16671" t="s">
        <v>16694</v>
      </c>
      <c r="B16671" t="s">
        <v>38517</v>
      </c>
      <c r="I16671" t="s">
        <v>5</v>
      </c>
      <c r="J16671">
        <v>113.98</v>
      </c>
      <c r="M16671">
        <v>113.98</v>
      </c>
      <c r="N16671">
        <f t="shared" si="260"/>
        <v>0</v>
      </c>
    </row>
    <row r="16672" spans="1:14" x14ac:dyDescent="0.2">
      <c r="A16672" t="s">
        <v>16695</v>
      </c>
      <c r="B16672" t="s">
        <v>38517</v>
      </c>
      <c r="I16672" t="s">
        <v>5</v>
      </c>
      <c r="J16672">
        <v>99.76</v>
      </c>
      <c r="M16672">
        <v>99.76</v>
      </c>
      <c r="N16672">
        <f t="shared" si="260"/>
        <v>0</v>
      </c>
    </row>
    <row r="16673" spans="1:14" x14ac:dyDescent="0.2">
      <c r="A16673" t="s">
        <v>16696</v>
      </c>
      <c r="B16673" t="s">
        <v>38518</v>
      </c>
      <c r="I16673" t="s">
        <v>5</v>
      </c>
      <c r="J16673">
        <v>129.82</v>
      </c>
      <c r="M16673">
        <v>129.82</v>
      </c>
      <c r="N16673">
        <f t="shared" si="260"/>
        <v>0</v>
      </c>
    </row>
    <row r="16674" spans="1:14" x14ac:dyDescent="0.2">
      <c r="A16674" t="s">
        <v>16697</v>
      </c>
      <c r="B16674" t="s">
        <v>38518</v>
      </c>
      <c r="I16674" t="s">
        <v>5</v>
      </c>
      <c r="J16674">
        <v>114.04</v>
      </c>
      <c r="M16674">
        <v>114.04</v>
      </c>
      <c r="N16674">
        <f t="shared" si="260"/>
        <v>0</v>
      </c>
    </row>
    <row r="16675" spans="1:14" x14ac:dyDescent="0.2">
      <c r="A16675" t="s">
        <v>16698</v>
      </c>
      <c r="B16675" t="s">
        <v>38519</v>
      </c>
      <c r="I16675" t="s">
        <v>5</v>
      </c>
      <c r="J16675">
        <v>161.01</v>
      </c>
      <c r="M16675">
        <v>161.01</v>
      </c>
      <c r="N16675">
        <f t="shared" si="260"/>
        <v>0</v>
      </c>
    </row>
    <row r="16676" spans="1:14" x14ac:dyDescent="0.2">
      <c r="A16676" t="s">
        <v>16699</v>
      </c>
      <c r="B16676" t="s">
        <v>38519</v>
      </c>
      <c r="I16676" t="s">
        <v>5</v>
      </c>
      <c r="J16676">
        <v>141.88999999999999</v>
      </c>
      <c r="M16676">
        <v>141.88999999999999</v>
      </c>
      <c r="N16676">
        <f t="shared" si="260"/>
        <v>0</v>
      </c>
    </row>
    <row r="16677" spans="1:14" x14ac:dyDescent="0.2">
      <c r="A16677" t="s">
        <v>16700</v>
      </c>
      <c r="B16677" t="s">
        <v>38520</v>
      </c>
      <c r="I16677" t="s">
        <v>4</v>
      </c>
      <c r="J16677">
        <v>34.83</v>
      </c>
      <c r="M16677">
        <v>34.83</v>
      </c>
      <c r="N16677">
        <f t="shared" si="260"/>
        <v>0</v>
      </c>
    </row>
    <row r="16678" spans="1:14" x14ac:dyDescent="0.2">
      <c r="A16678" t="s">
        <v>16701</v>
      </c>
      <c r="B16678" t="s">
        <v>38520</v>
      </c>
      <c r="I16678" t="s">
        <v>4</v>
      </c>
      <c r="J16678">
        <v>33.97</v>
      </c>
      <c r="M16678">
        <v>33.97</v>
      </c>
      <c r="N16678">
        <f t="shared" si="260"/>
        <v>0</v>
      </c>
    </row>
    <row r="16679" spans="1:14" x14ac:dyDescent="0.2">
      <c r="A16679" t="s">
        <v>16702</v>
      </c>
      <c r="B16679" t="s">
        <v>38521</v>
      </c>
      <c r="I16679" t="s">
        <v>4</v>
      </c>
      <c r="J16679">
        <v>44.33</v>
      </c>
      <c r="M16679">
        <v>44.33</v>
      </c>
      <c r="N16679">
        <f t="shared" si="260"/>
        <v>0</v>
      </c>
    </row>
    <row r="16680" spans="1:14" x14ac:dyDescent="0.2">
      <c r="A16680" t="s">
        <v>16703</v>
      </c>
      <c r="B16680" t="s">
        <v>38521</v>
      </c>
      <c r="I16680" t="s">
        <v>4</v>
      </c>
      <c r="J16680">
        <v>43.36</v>
      </c>
      <c r="M16680">
        <v>43.36</v>
      </c>
      <c r="N16680">
        <f t="shared" si="260"/>
        <v>0</v>
      </c>
    </row>
    <row r="16681" spans="1:14" x14ac:dyDescent="0.2">
      <c r="A16681" t="s">
        <v>16704</v>
      </c>
      <c r="B16681" t="s">
        <v>38522</v>
      </c>
      <c r="I16681" t="s">
        <v>4</v>
      </c>
      <c r="J16681">
        <v>50.87</v>
      </c>
      <c r="M16681">
        <v>50.87</v>
      </c>
      <c r="N16681">
        <f t="shared" si="260"/>
        <v>0</v>
      </c>
    </row>
    <row r="16682" spans="1:14" x14ac:dyDescent="0.2">
      <c r="A16682" t="s">
        <v>16705</v>
      </c>
      <c r="B16682" t="s">
        <v>38522</v>
      </c>
      <c r="I16682" t="s">
        <v>4</v>
      </c>
      <c r="J16682">
        <v>49.72</v>
      </c>
      <c r="M16682">
        <v>49.72</v>
      </c>
      <c r="N16682">
        <f t="shared" si="260"/>
        <v>0</v>
      </c>
    </row>
    <row r="16683" spans="1:14" x14ac:dyDescent="0.2">
      <c r="A16683" t="s">
        <v>16706</v>
      </c>
      <c r="B16683" t="s">
        <v>38523</v>
      </c>
      <c r="I16683" t="s">
        <v>4</v>
      </c>
      <c r="J16683">
        <v>56.18</v>
      </c>
      <c r="M16683">
        <v>56.18</v>
      </c>
      <c r="N16683">
        <f t="shared" si="260"/>
        <v>0</v>
      </c>
    </row>
    <row r="16684" spans="1:14" x14ac:dyDescent="0.2">
      <c r="A16684" t="s">
        <v>16707</v>
      </c>
      <c r="B16684" t="s">
        <v>38523</v>
      </c>
      <c r="I16684" t="s">
        <v>4</v>
      </c>
      <c r="J16684">
        <v>54.92</v>
      </c>
      <c r="M16684">
        <v>54.92</v>
      </c>
      <c r="N16684">
        <f t="shared" si="260"/>
        <v>0</v>
      </c>
    </row>
    <row r="16685" spans="1:14" x14ac:dyDescent="0.2">
      <c r="A16685" t="s">
        <v>16708</v>
      </c>
      <c r="B16685" t="s">
        <v>38524</v>
      </c>
      <c r="I16685" t="s">
        <v>4</v>
      </c>
      <c r="J16685">
        <v>60.19</v>
      </c>
      <c r="M16685">
        <v>60.19</v>
      </c>
      <c r="N16685">
        <f t="shared" si="260"/>
        <v>0</v>
      </c>
    </row>
    <row r="16686" spans="1:14" x14ac:dyDescent="0.2">
      <c r="A16686" t="s">
        <v>16709</v>
      </c>
      <c r="B16686" t="s">
        <v>38524</v>
      </c>
      <c r="I16686" t="s">
        <v>4</v>
      </c>
      <c r="J16686">
        <v>58.87</v>
      </c>
      <c r="M16686">
        <v>58.87</v>
      </c>
      <c r="N16686">
        <f t="shared" si="260"/>
        <v>0</v>
      </c>
    </row>
    <row r="16687" spans="1:14" x14ac:dyDescent="0.2">
      <c r="A16687" t="s">
        <v>16710</v>
      </c>
      <c r="B16687" t="s">
        <v>38525</v>
      </c>
      <c r="I16687" t="s">
        <v>4</v>
      </c>
      <c r="J16687">
        <v>98.65</v>
      </c>
      <c r="M16687">
        <v>98.65</v>
      </c>
      <c r="N16687">
        <f t="shared" si="260"/>
        <v>0</v>
      </c>
    </row>
    <row r="16688" spans="1:14" x14ac:dyDescent="0.2">
      <c r="A16688" t="s">
        <v>16711</v>
      </c>
      <c r="B16688" t="s">
        <v>38525</v>
      </c>
      <c r="I16688" t="s">
        <v>4</v>
      </c>
      <c r="J16688">
        <v>97.21</v>
      </c>
      <c r="M16688">
        <v>97.21</v>
      </c>
      <c r="N16688">
        <f t="shared" si="260"/>
        <v>0</v>
      </c>
    </row>
    <row r="16689" spans="1:14" x14ac:dyDescent="0.2">
      <c r="A16689" t="s">
        <v>16712</v>
      </c>
      <c r="B16689" t="s">
        <v>38526</v>
      </c>
      <c r="I16689" t="s">
        <v>4</v>
      </c>
      <c r="J16689">
        <v>114.61</v>
      </c>
      <c r="M16689">
        <v>114.61</v>
      </c>
      <c r="N16689">
        <f t="shared" si="260"/>
        <v>0</v>
      </c>
    </row>
    <row r="16690" spans="1:14" x14ac:dyDescent="0.2">
      <c r="A16690" t="s">
        <v>16713</v>
      </c>
      <c r="B16690" t="s">
        <v>38526</v>
      </c>
      <c r="I16690" t="s">
        <v>4</v>
      </c>
      <c r="J16690">
        <v>113</v>
      </c>
      <c r="M16690">
        <v>113</v>
      </c>
      <c r="N16690">
        <f t="shared" si="260"/>
        <v>0</v>
      </c>
    </row>
    <row r="16691" spans="1:14" x14ac:dyDescent="0.2">
      <c r="A16691" t="s">
        <v>16714</v>
      </c>
      <c r="B16691" t="s">
        <v>38527</v>
      </c>
      <c r="I16691" t="s">
        <v>4</v>
      </c>
      <c r="J16691">
        <v>119.86</v>
      </c>
      <c r="M16691">
        <v>119.86</v>
      </c>
      <c r="N16691">
        <f t="shared" si="260"/>
        <v>0</v>
      </c>
    </row>
    <row r="16692" spans="1:14" x14ac:dyDescent="0.2">
      <c r="A16692" t="s">
        <v>16715</v>
      </c>
      <c r="B16692" t="s">
        <v>38527</v>
      </c>
      <c r="I16692" t="s">
        <v>4</v>
      </c>
      <c r="J16692">
        <v>118.14</v>
      </c>
      <c r="M16692">
        <v>118.14</v>
      </c>
      <c r="N16692">
        <f t="shared" si="260"/>
        <v>0</v>
      </c>
    </row>
    <row r="16693" spans="1:14" x14ac:dyDescent="0.2">
      <c r="A16693" t="s">
        <v>16716</v>
      </c>
      <c r="B16693" t="s">
        <v>38528</v>
      </c>
      <c r="I16693" t="s">
        <v>4</v>
      </c>
      <c r="J16693">
        <v>152.11000000000001</v>
      </c>
      <c r="M16693">
        <v>152.11000000000001</v>
      </c>
      <c r="N16693">
        <f t="shared" si="260"/>
        <v>0</v>
      </c>
    </row>
    <row r="16694" spans="1:14" x14ac:dyDescent="0.2">
      <c r="A16694" t="s">
        <v>16717</v>
      </c>
      <c r="B16694" t="s">
        <v>38528</v>
      </c>
      <c r="I16694" t="s">
        <v>4</v>
      </c>
      <c r="J16694">
        <v>150.1</v>
      </c>
      <c r="M16694">
        <v>150.1</v>
      </c>
      <c r="N16694">
        <f t="shared" si="260"/>
        <v>0</v>
      </c>
    </row>
    <row r="16695" spans="1:14" x14ac:dyDescent="0.2">
      <c r="A16695" t="s">
        <v>16718</v>
      </c>
      <c r="B16695" t="s">
        <v>38529</v>
      </c>
      <c r="I16695" t="s">
        <v>10375</v>
      </c>
      <c r="J16695">
        <v>26.02</v>
      </c>
      <c r="M16695">
        <v>26.02</v>
      </c>
      <c r="N16695">
        <f t="shared" si="260"/>
        <v>0</v>
      </c>
    </row>
    <row r="16696" spans="1:14" x14ac:dyDescent="0.2">
      <c r="A16696" t="s">
        <v>16719</v>
      </c>
      <c r="B16696" t="s">
        <v>38529</v>
      </c>
      <c r="I16696" t="s">
        <v>10375</v>
      </c>
      <c r="J16696">
        <v>26.02</v>
      </c>
      <c r="M16696">
        <v>26.02</v>
      </c>
      <c r="N16696">
        <f t="shared" si="260"/>
        <v>0</v>
      </c>
    </row>
    <row r="16697" spans="1:14" x14ac:dyDescent="0.2">
      <c r="A16697" t="s">
        <v>16720</v>
      </c>
      <c r="B16697" t="s">
        <v>38530</v>
      </c>
      <c r="I16697" t="s">
        <v>10375</v>
      </c>
      <c r="J16697">
        <v>27.32</v>
      </c>
      <c r="M16697">
        <v>27.32</v>
      </c>
      <c r="N16697">
        <f t="shared" si="260"/>
        <v>0</v>
      </c>
    </row>
    <row r="16698" spans="1:14" x14ac:dyDescent="0.2">
      <c r="A16698" t="s">
        <v>16721</v>
      </c>
      <c r="B16698" t="s">
        <v>38530</v>
      </c>
      <c r="I16698" t="s">
        <v>10375</v>
      </c>
      <c r="J16698">
        <v>27.32</v>
      </c>
      <c r="M16698">
        <v>27.32</v>
      </c>
      <c r="N16698">
        <f t="shared" si="260"/>
        <v>0</v>
      </c>
    </row>
    <row r="16699" spans="1:14" x14ac:dyDescent="0.2">
      <c r="A16699" t="s">
        <v>16722</v>
      </c>
      <c r="B16699" t="s">
        <v>38531</v>
      </c>
      <c r="I16699" t="s">
        <v>10375</v>
      </c>
      <c r="J16699">
        <v>31.97</v>
      </c>
      <c r="M16699">
        <v>31.97</v>
      </c>
      <c r="N16699">
        <f t="shared" si="260"/>
        <v>0</v>
      </c>
    </row>
    <row r="16700" spans="1:14" x14ac:dyDescent="0.2">
      <c r="A16700" t="s">
        <v>16723</v>
      </c>
      <c r="B16700" t="s">
        <v>38531</v>
      </c>
      <c r="I16700" t="s">
        <v>10375</v>
      </c>
      <c r="J16700">
        <v>31.97</v>
      </c>
      <c r="M16700">
        <v>31.97</v>
      </c>
      <c r="N16700">
        <f t="shared" si="260"/>
        <v>0</v>
      </c>
    </row>
    <row r="16701" spans="1:14" x14ac:dyDescent="0.2">
      <c r="A16701" t="s">
        <v>16724</v>
      </c>
      <c r="B16701" t="s">
        <v>38532</v>
      </c>
      <c r="I16701" t="s">
        <v>10375</v>
      </c>
      <c r="J16701">
        <v>20.63</v>
      </c>
      <c r="M16701">
        <v>20.63</v>
      </c>
      <c r="N16701">
        <f t="shared" si="260"/>
        <v>0</v>
      </c>
    </row>
    <row r="16702" spans="1:14" x14ac:dyDescent="0.2">
      <c r="A16702" t="s">
        <v>16725</v>
      </c>
      <c r="B16702" t="s">
        <v>38532</v>
      </c>
      <c r="I16702" t="s">
        <v>10375</v>
      </c>
      <c r="J16702">
        <v>20.63</v>
      </c>
      <c r="M16702">
        <v>20.63</v>
      </c>
      <c r="N16702">
        <f t="shared" si="260"/>
        <v>0</v>
      </c>
    </row>
    <row r="16703" spans="1:14" x14ac:dyDescent="0.2">
      <c r="A16703" t="s">
        <v>16726</v>
      </c>
      <c r="B16703" t="s">
        <v>38533</v>
      </c>
      <c r="I16703" t="s">
        <v>10375</v>
      </c>
      <c r="J16703">
        <v>23.7</v>
      </c>
      <c r="M16703">
        <v>23.7</v>
      </c>
      <c r="N16703">
        <f t="shared" si="260"/>
        <v>0</v>
      </c>
    </row>
    <row r="16704" spans="1:14" x14ac:dyDescent="0.2">
      <c r="A16704" t="s">
        <v>16727</v>
      </c>
      <c r="B16704" t="s">
        <v>38533</v>
      </c>
      <c r="I16704" t="s">
        <v>10375</v>
      </c>
      <c r="J16704">
        <v>23.7</v>
      </c>
      <c r="M16704">
        <v>23.7</v>
      </c>
      <c r="N16704">
        <f t="shared" si="260"/>
        <v>0</v>
      </c>
    </row>
    <row r="16705" spans="1:14" x14ac:dyDescent="0.2">
      <c r="A16705" t="s">
        <v>16728</v>
      </c>
      <c r="B16705" t="s">
        <v>38534</v>
      </c>
      <c r="I16705" t="s">
        <v>10375</v>
      </c>
      <c r="J16705">
        <v>25.02</v>
      </c>
      <c r="M16705">
        <v>25.02</v>
      </c>
      <c r="N16705">
        <f t="shared" si="260"/>
        <v>0</v>
      </c>
    </row>
    <row r="16706" spans="1:14" x14ac:dyDescent="0.2">
      <c r="A16706" t="s">
        <v>16729</v>
      </c>
      <c r="B16706" t="s">
        <v>38534</v>
      </c>
      <c r="I16706" t="s">
        <v>10375</v>
      </c>
      <c r="J16706">
        <v>25.02</v>
      </c>
      <c r="M16706">
        <v>25.02</v>
      </c>
      <c r="N16706">
        <f t="shared" si="260"/>
        <v>0</v>
      </c>
    </row>
    <row r="16707" spans="1:14" x14ac:dyDescent="0.2">
      <c r="A16707" t="s">
        <v>16730</v>
      </c>
      <c r="B16707" t="s">
        <v>41188</v>
      </c>
      <c r="I16707" t="s">
        <v>5</v>
      </c>
      <c r="J16707">
        <v>2084.86</v>
      </c>
      <c r="M16707">
        <v>2084.86</v>
      </c>
      <c r="N16707">
        <f t="shared" si="260"/>
        <v>0</v>
      </c>
    </row>
    <row r="16708" spans="1:14" x14ac:dyDescent="0.2">
      <c r="A16708" t="s">
        <v>16731</v>
      </c>
      <c r="B16708" t="s">
        <v>41188</v>
      </c>
      <c r="I16708" t="s">
        <v>5</v>
      </c>
      <c r="J16708">
        <v>1945.36</v>
      </c>
      <c r="M16708">
        <v>1945.36</v>
      </c>
      <c r="N16708">
        <f t="shared" ref="N16708:N16771" si="261">J16708-M16708</f>
        <v>0</v>
      </c>
    </row>
    <row r="16709" spans="1:14" x14ac:dyDescent="0.2">
      <c r="A16709" t="s">
        <v>16732</v>
      </c>
      <c r="B16709" t="s">
        <v>41189</v>
      </c>
      <c r="I16709" t="s">
        <v>5</v>
      </c>
      <c r="J16709">
        <v>2299.9699999999998</v>
      </c>
      <c r="M16709">
        <v>2299.9699999999998</v>
      </c>
      <c r="N16709">
        <f t="shared" si="261"/>
        <v>0</v>
      </c>
    </row>
    <row r="16710" spans="1:14" x14ac:dyDescent="0.2">
      <c r="A16710" t="s">
        <v>16733</v>
      </c>
      <c r="B16710" t="s">
        <v>41189</v>
      </c>
      <c r="I16710" t="s">
        <v>5</v>
      </c>
      <c r="J16710">
        <v>2160.5100000000002</v>
      </c>
      <c r="M16710">
        <v>2160.5100000000002</v>
      </c>
      <c r="N16710">
        <f t="shared" si="261"/>
        <v>0</v>
      </c>
    </row>
    <row r="16711" spans="1:14" x14ac:dyDescent="0.2">
      <c r="A16711" t="s">
        <v>16734</v>
      </c>
      <c r="B16711" t="s">
        <v>41190</v>
      </c>
      <c r="I16711" t="s">
        <v>5</v>
      </c>
      <c r="J16711">
        <v>2896.04</v>
      </c>
      <c r="M16711">
        <v>2896.04</v>
      </c>
      <c r="N16711">
        <f t="shared" si="261"/>
        <v>0</v>
      </c>
    </row>
    <row r="16712" spans="1:14" x14ac:dyDescent="0.2">
      <c r="A16712" t="s">
        <v>16735</v>
      </c>
      <c r="B16712" t="s">
        <v>41190</v>
      </c>
      <c r="I16712" t="s">
        <v>5</v>
      </c>
      <c r="J16712">
        <v>2668.76</v>
      </c>
      <c r="M16712">
        <v>2668.76</v>
      </c>
      <c r="N16712">
        <f t="shared" si="261"/>
        <v>0</v>
      </c>
    </row>
    <row r="16713" spans="1:14" x14ac:dyDescent="0.2">
      <c r="A16713" t="s">
        <v>16736</v>
      </c>
      <c r="B16713" t="s">
        <v>41191</v>
      </c>
      <c r="I16713" t="s">
        <v>5</v>
      </c>
      <c r="J16713">
        <v>3144.81</v>
      </c>
      <c r="M16713">
        <v>3144.81</v>
      </c>
      <c r="N16713">
        <f t="shared" si="261"/>
        <v>0</v>
      </c>
    </row>
    <row r="16714" spans="1:14" x14ac:dyDescent="0.2">
      <c r="A16714" t="s">
        <v>16737</v>
      </c>
      <c r="B16714" t="s">
        <v>41191</v>
      </c>
      <c r="I16714" t="s">
        <v>5</v>
      </c>
      <c r="J16714">
        <v>2917.53</v>
      </c>
      <c r="M16714">
        <v>2917.53</v>
      </c>
      <c r="N16714">
        <f t="shared" si="261"/>
        <v>0</v>
      </c>
    </row>
    <row r="16715" spans="1:14" x14ac:dyDescent="0.2">
      <c r="A16715" t="s">
        <v>16738</v>
      </c>
      <c r="B16715" t="s">
        <v>41192</v>
      </c>
      <c r="I16715" t="s">
        <v>5</v>
      </c>
      <c r="J16715">
        <v>4103.1099999999997</v>
      </c>
      <c r="M16715">
        <v>4103.1099999999997</v>
      </c>
      <c r="N16715">
        <f t="shared" si="261"/>
        <v>0</v>
      </c>
    </row>
    <row r="16716" spans="1:14" x14ac:dyDescent="0.2">
      <c r="A16716" t="s">
        <v>16739</v>
      </c>
      <c r="B16716" t="s">
        <v>41192</v>
      </c>
      <c r="I16716" t="s">
        <v>5</v>
      </c>
      <c r="J16716">
        <v>3782.5</v>
      </c>
      <c r="M16716">
        <v>3782.5</v>
      </c>
      <c r="N16716">
        <f t="shared" si="261"/>
        <v>0</v>
      </c>
    </row>
    <row r="16717" spans="1:14" x14ac:dyDescent="0.2">
      <c r="A16717" t="s">
        <v>16740</v>
      </c>
      <c r="B16717" t="s">
        <v>41193</v>
      </c>
      <c r="I16717" t="s">
        <v>5</v>
      </c>
      <c r="J16717">
        <v>4281.93</v>
      </c>
      <c r="M16717">
        <v>4281.93</v>
      </c>
      <c r="N16717">
        <f t="shared" si="261"/>
        <v>0</v>
      </c>
    </row>
    <row r="16718" spans="1:14" x14ac:dyDescent="0.2">
      <c r="A16718" t="s">
        <v>16741</v>
      </c>
      <c r="B16718" t="s">
        <v>41193</v>
      </c>
      <c r="I16718" t="s">
        <v>5</v>
      </c>
      <c r="J16718">
        <v>3964.94</v>
      </c>
      <c r="M16718">
        <v>3964.94</v>
      </c>
      <c r="N16718">
        <f t="shared" si="261"/>
        <v>0</v>
      </c>
    </row>
    <row r="16719" spans="1:14" x14ac:dyDescent="0.2">
      <c r="A16719" t="s">
        <v>16742</v>
      </c>
      <c r="B16719" t="s">
        <v>41194</v>
      </c>
      <c r="I16719" t="s">
        <v>5</v>
      </c>
      <c r="J16719">
        <v>5187.63</v>
      </c>
      <c r="M16719">
        <v>5187.63</v>
      </c>
      <c r="N16719">
        <f t="shared" si="261"/>
        <v>0</v>
      </c>
    </row>
    <row r="16720" spans="1:14" x14ac:dyDescent="0.2">
      <c r="A16720" t="s">
        <v>16743</v>
      </c>
      <c r="B16720" t="s">
        <v>41194</v>
      </c>
      <c r="I16720" t="s">
        <v>5</v>
      </c>
      <c r="J16720">
        <v>4848.7700000000004</v>
      </c>
      <c r="M16720">
        <v>4848.7700000000004</v>
      </c>
      <c r="N16720">
        <f t="shared" si="261"/>
        <v>0</v>
      </c>
    </row>
    <row r="16721" spans="1:14" x14ac:dyDescent="0.2">
      <c r="A16721" t="s">
        <v>16744</v>
      </c>
      <c r="B16721" t="s">
        <v>41195</v>
      </c>
      <c r="I16721" t="s">
        <v>5</v>
      </c>
      <c r="J16721">
        <v>6153.49</v>
      </c>
      <c r="M16721">
        <v>6153.49</v>
      </c>
      <c r="N16721">
        <f t="shared" si="261"/>
        <v>0</v>
      </c>
    </row>
    <row r="16722" spans="1:14" x14ac:dyDescent="0.2">
      <c r="A16722" t="s">
        <v>16745</v>
      </c>
      <c r="B16722" t="s">
        <v>41195</v>
      </c>
      <c r="I16722" t="s">
        <v>5</v>
      </c>
      <c r="J16722">
        <v>5714.52</v>
      </c>
      <c r="M16722">
        <v>5714.52</v>
      </c>
      <c r="N16722">
        <f t="shared" si="261"/>
        <v>0</v>
      </c>
    </row>
    <row r="16723" spans="1:14" x14ac:dyDescent="0.2">
      <c r="A16723" t="s">
        <v>16746</v>
      </c>
      <c r="B16723" t="s">
        <v>38535</v>
      </c>
      <c r="I16723" t="s">
        <v>5</v>
      </c>
      <c r="J16723">
        <v>145.37</v>
      </c>
      <c r="M16723">
        <v>145.37</v>
      </c>
      <c r="N16723">
        <f t="shared" si="261"/>
        <v>0</v>
      </c>
    </row>
    <row r="16724" spans="1:14" x14ac:dyDescent="0.2">
      <c r="A16724" t="s">
        <v>16747</v>
      </c>
      <c r="B16724" t="s">
        <v>38535</v>
      </c>
      <c r="I16724" t="s">
        <v>5</v>
      </c>
      <c r="J16724">
        <v>145.37</v>
      </c>
      <c r="M16724">
        <v>145.37</v>
      </c>
      <c r="N16724">
        <f t="shared" si="261"/>
        <v>0</v>
      </c>
    </row>
    <row r="16725" spans="1:14" x14ac:dyDescent="0.2">
      <c r="A16725" t="s">
        <v>16748</v>
      </c>
      <c r="B16725" t="s">
        <v>38536</v>
      </c>
      <c r="I16725" t="s">
        <v>5</v>
      </c>
      <c r="J16725">
        <v>191.65</v>
      </c>
      <c r="M16725">
        <v>191.65</v>
      </c>
      <c r="N16725">
        <f t="shared" si="261"/>
        <v>0</v>
      </c>
    </row>
    <row r="16726" spans="1:14" x14ac:dyDescent="0.2">
      <c r="A16726" t="s">
        <v>16749</v>
      </c>
      <c r="B16726" t="s">
        <v>38536</v>
      </c>
      <c r="I16726" t="s">
        <v>5</v>
      </c>
      <c r="J16726">
        <v>191.65</v>
      </c>
      <c r="M16726">
        <v>191.65</v>
      </c>
      <c r="N16726">
        <f t="shared" si="261"/>
        <v>0</v>
      </c>
    </row>
    <row r="16727" spans="1:14" x14ac:dyDescent="0.2">
      <c r="A16727" t="s">
        <v>16750</v>
      </c>
      <c r="B16727" t="s">
        <v>38537</v>
      </c>
      <c r="I16727" t="s">
        <v>5</v>
      </c>
      <c r="J16727">
        <v>245.2</v>
      </c>
      <c r="M16727">
        <v>245.2</v>
      </c>
      <c r="N16727">
        <f t="shared" si="261"/>
        <v>0</v>
      </c>
    </row>
    <row r="16728" spans="1:14" x14ac:dyDescent="0.2">
      <c r="A16728" t="s">
        <v>16751</v>
      </c>
      <c r="B16728" t="s">
        <v>38537</v>
      </c>
      <c r="I16728" t="s">
        <v>5</v>
      </c>
      <c r="J16728">
        <v>245.2</v>
      </c>
      <c r="M16728">
        <v>245.2</v>
      </c>
      <c r="N16728">
        <f t="shared" si="261"/>
        <v>0</v>
      </c>
    </row>
    <row r="16729" spans="1:14" x14ac:dyDescent="0.2">
      <c r="A16729" t="s">
        <v>16752</v>
      </c>
      <c r="B16729" t="s">
        <v>38538</v>
      </c>
      <c r="I16729" t="s">
        <v>5</v>
      </c>
      <c r="J16729">
        <v>408.32</v>
      </c>
      <c r="M16729">
        <v>408.32</v>
      </c>
      <c r="N16729">
        <f t="shared" si="261"/>
        <v>0</v>
      </c>
    </row>
    <row r="16730" spans="1:14" x14ac:dyDescent="0.2">
      <c r="A16730" t="s">
        <v>16753</v>
      </c>
      <c r="B16730" t="s">
        <v>38538</v>
      </c>
      <c r="I16730" t="s">
        <v>5</v>
      </c>
      <c r="J16730">
        <v>408.32</v>
      </c>
      <c r="M16730">
        <v>408.32</v>
      </c>
      <c r="N16730">
        <f t="shared" si="261"/>
        <v>0</v>
      </c>
    </row>
    <row r="16731" spans="1:14" x14ac:dyDescent="0.2">
      <c r="A16731" t="s">
        <v>16754</v>
      </c>
      <c r="B16731" t="s">
        <v>38539</v>
      </c>
      <c r="I16731" t="s">
        <v>5</v>
      </c>
      <c r="J16731">
        <v>126.76</v>
      </c>
      <c r="M16731">
        <v>126.76</v>
      </c>
      <c r="N16731">
        <f t="shared" si="261"/>
        <v>0</v>
      </c>
    </row>
    <row r="16732" spans="1:14" x14ac:dyDescent="0.2">
      <c r="A16732" t="s">
        <v>16755</v>
      </c>
      <c r="B16732" t="s">
        <v>38539</v>
      </c>
      <c r="I16732" t="s">
        <v>5</v>
      </c>
      <c r="J16732">
        <v>126.76</v>
      </c>
      <c r="M16732">
        <v>126.76</v>
      </c>
      <c r="N16732">
        <f t="shared" si="261"/>
        <v>0</v>
      </c>
    </row>
    <row r="16733" spans="1:14" x14ac:dyDescent="0.2">
      <c r="A16733" t="s">
        <v>16756</v>
      </c>
      <c r="B16733" t="s">
        <v>38540</v>
      </c>
      <c r="I16733" t="s">
        <v>5</v>
      </c>
      <c r="J16733">
        <v>167.22</v>
      </c>
      <c r="M16733">
        <v>167.22</v>
      </c>
      <c r="N16733">
        <f t="shared" si="261"/>
        <v>0</v>
      </c>
    </row>
    <row r="16734" spans="1:14" x14ac:dyDescent="0.2">
      <c r="A16734" t="s">
        <v>16757</v>
      </c>
      <c r="B16734" t="s">
        <v>38540</v>
      </c>
      <c r="I16734" t="s">
        <v>5</v>
      </c>
      <c r="J16734">
        <v>167.22</v>
      </c>
      <c r="M16734">
        <v>167.22</v>
      </c>
      <c r="N16734">
        <f t="shared" si="261"/>
        <v>0</v>
      </c>
    </row>
    <row r="16735" spans="1:14" x14ac:dyDescent="0.2">
      <c r="A16735" t="s">
        <v>16758</v>
      </c>
      <c r="B16735" t="s">
        <v>38541</v>
      </c>
      <c r="I16735" t="s">
        <v>5</v>
      </c>
      <c r="J16735">
        <v>92.51</v>
      </c>
      <c r="M16735">
        <v>92.51</v>
      </c>
      <c r="N16735">
        <f t="shared" si="261"/>
        <v>0</v>
      </c>
    </row>
    <row r="16736" spans="1:14" x14ac:dyDescent="0.2">
      <c r="A16736" t="s">
        <v>16759</v>
      </c>
      <c r="B16736" t="s">
        <v>38541</v>
      </c>
      <c r="I16736" t="s">
        <v>5</v>
      </c>
      <c r="J16736">
        <v>92.51</v>
      </c>
      <c r="M16736">
        <v>92.51</v>
      </c>
      <c r="N16736">
        <f t="shared" si="261"/>
        <v>0</v>
      </c>
    </row>
    <row r="16737" spans="1:14" x14ac:dyDescent="0.2">
      <c r="A16737" t="s">
        <v>16760</v>
      </c>
      <c r="B16737" t="s">
        <v>38542</v>
      </c>
      <c r="I16737" t="s">
        <v>5</v>
      </c>
      <c r="J16737">
        <v>93.53</v>
      </c>
      <c r="M16737">
        <v>93.53</v>
      </c>
      <c r="N16737">
        <f t="shared" si="261"/>
        <v>0</v>
      </c>
    </row>
    <row r="16738" spans="1:14" x14ac:dyDescent="0.2">
      <c r="A16738" t="s">
        <v>16761</v>
      </c>
      <c r="B16738" t="s">
        <v>38542</v>
      </c>
      <c r="I16738" t="s">
        <v>5</v>
      </c>
      <c r="J16738">
        <v>93.53</v>
      </c>
      <c r="M16738">
        <v>93.53</v>
      </c>
      <c r="N16738">
        <f t="shared" si="261"/>
        <v>0</v>
      </c>
    </row>
    <row r="16739" spans="1:14" x14ac:dyDescent="0.2">
      <c r="A16739" t="s">
        <v>16762</v>
      </c>
      <c r="B16739" t="s">
        <v>38543</v>
      </c>
      <c r="I16739" t="s">
        <v>5</v>
      </c>
      <c r="J16739">
        <v>1055.1400000000001</v>
      </c>
      <c r="M16739">
        <v>1055.1400000000001</v>
      </c>
      <c r="N16739">
        <f t="shared" si="261"/>
        <v>0</v>
      </c>
    </row>
    <row r="16740" spans="1:14" x14ac:dyDescent="0.2">
      <c r="A16740" t="s">
        <v>16763</v>
      </c>
      <c r="B16740" t="s">
        <v>38543</v>
      </c>
      <c r="I16740" t="s">
        <v>5</v>
      </c>
      <c r="J16740">
        <v>1055.1400000000001</v>
      </c>
      <c r="M16740">
        <v>1055.1400000000001</v>
      </c>
      <c r="N16740">
        <f t="shared" si="261"/>
        <v>0</v>
      </c>
    </row>
    <row r="16741" spans="1:14" x14ac:dyDescent="0.2">
      <c r="A16741" t="s">
        <v>16764</v>
      </c>
      <c r="B16741" t="s">
        <v>38544</v>
      </c>
      <c r="I16741" t="s">
        <v>5</v>
      </c>
      <c r="J16741">
        <v>1150.3</v>
      </c>
      <c r="M16741">
        <v>1150.3</v>
      </c>
      <c r="N16741">
        <f t="shared" si="261"/>
        <v>0</v>
      </c>
    </row>
    <row r="16742" spans="1:14" x14ac:dyDescent="0.2">
      <c r="A16742" t="s">
        <v>16765</v>
      </c>
      <c r="B16742" t="s">
        <v>38544</v>
      </c>
      <c r="I16742" t="s">
        <v>5</v>
      </c>
      <c r="J16742">
        <v>1150.3</v>
      </c>
      <c r="M16742">
        <v>1150.3</v>
      </c>
      <c r="N16742">
        <f t="shared" si="261"/>
        <v>0</v>
      </c>
    </row>
    <row r="16743" spans="1:14" x14ac:dyDescent="0.2">
      <c r="A16743" t="s">
        <v>16766</v>
      </c>
      <c r="B16743" t="s">
        <v>38545</v>
      </c>
      <c r="I16743" t="s">
        <v>5</v>
      </c>
      <c r="J16743">
        <v>2485.4899999999998</v>
      </c>
      <c r="M16743">
        <v>2485.4899999999998</v>
      </c>
      <c r="N16743">
        <f t="shared" si="261"/>
        <v>0</v>
      </c>
    </row>
    <row r="16744" spans="1:14" x14ac:dyDescent="0.2">
      <c r="A16744" t="s">
        <v>16767</v>
      </c>
      <c r="B16744" t="s">
        <v>38545</v>
      </c>
      <c r="I16744" t="s">
        <v>5</v>
      </c>
      <c r="J16744">
        <v>2485.4899999999998</v>
      </c>
      <c r="M16744">
        <v>2485.4899999999998</v>
      </c>
      <c r="N16744">
        <f t="shared" si="261"/>
        <v>0</v>
      </c>
    </row>
    <row r="16745" spans="1:14" x14ac:dyDescent="0.2">
      <c r="A16745" t="s">
        <v>16768</v>
      </c>
      <c r="B16745" t="s">
        <v>38546</v>
      </c>
      <c r="I16745" t="s">
        <v>5</v>
      </c>
      <c r="J16745">
        <v>2725.6</v>
      </c>
      <c r="M16745">
        <v>2725.6</v>
      </c>
      <c r="N16745">
        <f t="shared" si="261"/>
        <v>0</v>
      </c>
    </row>
    <row r="16746" spans="1:14" x14ac:dyDescent="0.2">
      <c r="A16746" t="s">
        <v>16769</v>
      </c>
      <c r="B16746" t="s">
        <v>38546</v>
      </c>
      <c r="I16746" t="s">
        <v>5</v>
      </c>
      <c r="J16746">
        <v>2725.6</v>
      </c>
      <c r="M16746">
        <v>2725.6</v>
      </c>
      <c r="N16746">
        <f t="shared" si="261"/>
        <v>0</v>
      </c>
    </row>
    <row r="16747" spans="1:14" x14ac:dyDescent="0.2">
      <c r="A16747" t="s">
        <v>16770</v>
      </c>
      <c r="B16747" t="s">
        <v>38547</v>
      </c>
      <c r="I16747" t="s">
        <v>5</v>
      </c>
      <c r="J16747">
        <v>3736.38</v>
      </c>
      <c r="M16747">
        <v>3736.38</v>
      </c>
      <c r="N16747">
        <f t="shared" si="261"/>
        <v>0</v>
      </c>
    </row>
    <row r="16748" spans="1:14" x14ac:dyDescent="0.2">
      <c r="A16748" t="s">
        <v>16771</v>
      </c>
      <c r="B16748" t="s">
        <v>38547</v>
      </c>
      <c r="I16748" t="s">
        <v>5</v>
      </c>
      <c r="J16748">
        <v>3736.38</v>
      </c>
      <c r="M16748">
        <v>3736.38</v>
      </c>
      <c r="N16748">
        <f t="shared" si="261"/>
        <v>0</v>
      </c>
    </row>
    <row r="16749" spans="1:14" x14ac:dyDescent="0.2">
      <c r="A16749" t="s">
        <v>16772</v>
      </c>
      <c r="B16749" t="s">
        <v>38548</v>
      </c>
      <c r="I16749" t="s">
        <v>5</v>
      </c>
      <c r="J16749">
        <v>4490.09</v>
      </c>
      <c r="M16749">
        <v>4490.09</v>
      </c>
      <c r="N16749">
        <f t="shared" si="261"/>
        <v>0</v>
      </c>
    </row>
    <row r="16750" spans="1:14" x14ac:dyDescent="0.2">
      <c r="A16750" t="s">
        <v>16773</v>
      </c>
      <c r="B16750" t="s">
        <v>38548</v>
      </c>
      <c r="I16750" t="s">
        <v>5</v>
      </c>
      <c r="J16750">
        <v>4490.09</v>
      </c>
      <c r="M16750">
        <v>4490.09</v>
      </c>
      <c r="N16750">
        <f t="shared" si="261"/>
        <v>0</v>
      </c>
    </row>
    <row r="16751" spans="1:14" x14ac:dyDescent="0.2">
      <c r="A16751" t="s">
        <v>16774</v>
      </c>
      <c r="B16751" t="s">
        <v>38549</v>
      </c>
      <c r="I16751" t="s">
        <v>5</v>
      </c>
      <c r="J16751">
        <v>5756.66</v>
      </c>
      <c r="M16751">
        <v>5756.66</v>
      </c>
      <c r="N16751">
        <f t="shared" si="261"/>
        <v>0</v>
      </c>
    </row>
    <row r="16752" spans="1:14" x14ac:dyDescent="0.2">
      <c r="A16752" t="s">
        <v>16775</v>
      </c>
      <c r="B16752" t="s">
        <v>38549</v>
      </c>
      <c r="I16752" t="s">
        <v>5</v>
      </c>
      <c r="J16752">
        <v>5756.66</v>
      </c>
      <c r="M16752">
        <v>5756.66</v>
      </c>
      <c r="N16752">
        <f t="shared" si="261"/>
        <v>0</v>
      </c>
    </row>
    <row r="16753" spans="1:14" x14ac:dyDescent="0.2">
      <c r="A16753" t="s">
        <v>16776</v>
      </c>
      <c r="B16753" t="s">
        <v>38550</v>
      </c>
      <c r="I16753" t="s">
        <v>5</v>
      </c>
      <c r="J16753">
        <v>945.41</v>
      </c>
      <c r="M16753">
        <v>945.41</v>
      </c>
      <c r="N16753">
        <f t="shared" si="261"/>
        <v>0</v>
      </c>
    </row>
    <row r="16754" spans="1:14" x14ac:dyDescent="0.2">
      <c r="A16754" t="s">
        <v>16777</v>
      </c>
      <c r="B16754" t="s">
        <v>38550</v>
      </c>
      <c r="I16754" t="s">
        <v>5</v>
      </c>
      <c r="J16754">
        <v>945.41</v>
      </c>
      <c r="M16754">
        <v>945.41</v>
      </c>
      <c r="N16754">
        <f t="shared" si="261"/>
        <v>0</v>
      </c>
    </row>
    <row r="16755" spans="1:14" x14ac:dyDescent="0.2">
      <c r="A16755" t="s">
        <v>16778</v>
      </c>
      <c r="B16755" t="s">
        <v>38551</v>
      </c>
      <c r="I16755" t="s">
        <v>5</v>
      </c>
      <c r="J16755">
        <v>1113.54</v>
      </c>
      <c r="M16755">
        <v>1113.54</v>
      </c>
      <c r="N16755">
        <f t="shared" si="261"/>
        <v>0</v>
      </c>
    </row>
    <row r="16756" spans="1:14" x14ac:dyDescent="0.2">
      <c r="A16756" t="s">
        <v>16779</v>
      </c>
      <c r="B16756" t="s">
        <v>38551</v>
      </c>
      <c r="I16756" t="s">
        <v>5</v>
      </c>
      <c r="J16756">
        <v>1113.54</v>
      </c>
      <c r="M16756">
        <v>1113.54</v>
      </c>
      <c r="N16756">
        <f t="shared" si="261"/>
        <v>0</v>
      </c>
    </row>
    <row r="16757" spans="1:14" x14ac:dyDescent="0.2">
      <c r="A16757" t="s">
        <v>16780</v>
      </c>
      <c r="B16757" t="s">
        <v>38552</v>
      </c>
      <c r="I16757" t="s">
        <v>5</v>
      </c>
      <c r="J16757">
        <v>1208.7</v>
      </c>
      <c r="M16757">
        <v>1208.7</v>
      </c>
      <c r="N16757">
        <f t="shared" si="261"/>
        <v>0</v>
      </c>
    </row>
    <row r="16758" spans="1:14" x14ac:dyDescent="0.2">
      <c r="A16758" t="s">
        <v>16781</v>
      </c>
      <c r="B16758" t="s">
        <v>38552</v>
      </c>
      <c r="I16758" t="s">
        <v>5</v>
      </c>
      <c r="J16758">
        <v>1208.7</v>
      </c>
      <c r="M16758">
        <v>1208.7</v>
      </c>
      <c r="N16758">
        <f t="shared" si="261"/>
        <v>0</v>
      </c>
    </row>
    <row r="16759" spans="1:14" x14ac:dyDescent="0.2">
      <c r="A16759" t="s">
        <v>16782</v>
      </c>
      <c r="B16759" t="s">
        <v>38553</v>
      </c>
      <c r="I16759" t="s">
        <v>5</v>
      </c>
      <c r="J16759">
        <v>2592.8000000000002</v>
      </c>
      <c r="M16759">
        <v>2592.8000000000002</v>
      </c>
      <c r="N16759">
        <f t="shared" si="261"/>
        <v>0</v>
      </c>
    </row>
    <row r="16760" spans="1:14" x14ac:dyDescent="0.2">
      <c r="A16760" t="s">
        <v>16783</v>
      </c>
      <c r="B16760" t="s">
        <v>38553</v>
      </c>
      <c r="I16760" t="s">
        <v>5</v>
      </c>
      <c r="J16760">
        <v>2592.8000000000002</v>
      </c>
      <c r="M16760">
        <v>2592.8000000000002</v>
      </c>
      <c r="N16760">
        <f t="shared" si="261"/>
        <v>0</v>
      </c>
    </row>
    <row r="16761" spans="1:14" x14ac:dyDescent="0.2">
      <c r="A16761" t="s">
        <v>16784</v>
      </c>
      <c r="B16761" t="s">
        <v>38554</v>
      </c>
      <c r="I16761" t="s">
        <v>5</v>
      </c>
      <c r="J16761">
        <v>2815.68</v>
      </c>
      <c r="M16761">
        <v>2815.68</v>
      </c>
      <c r="N16761">
        <f t="shared" si="261"/>
        <v>0</v>
      </c>
    </row>
    <row r="16762" spans="1:14" x14ac:dyDescent="0.2">
      <c r="A16762" t="s">
        <v>16785</v>
      </c>
      <c r="B16762" t="s">
        <v>38554</v>
      </c>
      <c r="I16762" t="s">
        <v>5</v>
      </c>
      <c r="J16762">
        <v>2815.68</v>
      </c>
      <c r="M16762">
        <v>2815.68</v>
      </c>
      <c r="N16762">
        <f t="shared" si="261"/>
        <v>0</v>
      </c>
    </row>
    <row r="16763" spans="1:14" x14ac:dyDescent="0.2">
      <c r="A16763" t="s">
        <v>16786</v>
      </c>
      <c r="B16763" t="s">
        <v>38555</v>
      </c>
      <c r="I16763" t="s">
        <v>5</v>
      </c>
      <c r="J16763">
        <v>4052.72</v>
      </c>
      <c r="M16763">
        <v>4052.72</v>
      </c>
      <c r="N16763">
        <f t="shared" si="261"/>
        <v>0</v>
      </c>
    </row>
    <row r="16764" spans="1:14" x14ac:dyDescent="0.2">
      <c r="A16764" t="s">
        <v>16787</v>
      </c>
      <c r="B16764" t="s">
        <v>38555</v>
      </c>
      <c r="I16764" t="s">
        <v>5</v>
      </c>
      <c r="J16764">
        <v>4052.72</v>
      </c>
      <c r="M16764">
        <v>4052.72</v>
      </c>
      <c r="N16764">
        <f t="shared" si="261"/>
        <v>0</v>
      </c>
    </row>
    <row r="16765" spans="1:14" x14ac:dyDescent="0.2">
      <c r="A16765" t="s">
        <v>16788</v>
      </c>
      <c r="B16765" t="s">
        <v>38556</v>
      </c>
      <c r="I16765" t="s">
        <v>5</v>
      </c>
      <c r="J16765">
        <v>4584.1899999999996</v>
      </c>
      <c r="M16765">
        <v>4584.1899999999996</v>
      </c>
      <c r="N16765">
        <f t="shared" si="261"/>
        <v>0</v>
      </c>
    </row>
    <row r="16766" spans="1:14" x14ac:dyDescent="0.2">
      <c r="A16766" t="s">
        <v>16789</v>
      </c>
      <c r="B16766" t="s">
        <v>38556</v>
      </c>
      <c r="I16766" t="s">
        <v>5</v>
      </c>
      <c r="J16766">
        <v>4584.1899999999996</v>
      </c>
      <c r="M16766">
        <v>4584.1899999999996</v>
      </c>
      <c r="N16766">
        <f t="shared" si="261"/>
        <v>0</v>
      </c>
    </row>
    <row r="16767" spans="1:14" x14ac:dyDescent="0.2">
      <c r="A16767" t="s">
        <v>16790</v>
      </c>
      <c r="B16767" t="s">
        <v>38557</v>
      </c>
      <c r="I16767" t="s">
        <v>5</v>
      </c>
      <c r="J16767">
        <v>5867.63</v>
      </c>
      <c r="M16767">
        <v>5867.63</v>
      </c>
      <c r="N16767">
        <f t="shared" si="261"/>
        <v>0</v>
      </c>
    </row>
    <row r="16768" spans="1:14" x14ac:dyDescent="0.2">
      <c r="A16768" t="s">
        <v>16791</v>
      </c>
      <c r="B16768" t="s">
        <v>38557</v>
      </c>
      <c r="I16768" t="s">
        <v>5</v>
      </c>
      <c r="J16768">
        <v>5867.63</v>
      </c>
      <c r="M16768">
        <v>5867.63</v>
      </c>
      <c r="N16768">
        <f t="shared" si="261"/>
        <v>0</v>
      </c>
    </row>
    <row r="16769" spans="1:14" x14ac:dyDescent="0.2">
      <c r="A16769" t="s">
        <v>16792</v>
      </c>
      <c r="B16769" t="s">
        <v>38558</v>
      </c>
      <c r="I16769" t="s">
        <v>5</v>
      </c>
      <c r="J16769">
        <v>1029.71</v>
      </c>
      <c r="M16769">
        <v>1029.71</v>
      </c>
      <c r="N16769">
        <f t="shared" si="261"/>
        <v>0</v>
      </c>
    </row>
    <row r="16770" spans="1:14" x14ac:dyDescent="0.2">
      <c r="A16770" t="s">
        <v>16793</v>
      </c>
      <c r="B16770" t="s">
        <v>38558</v>
      </c>
      <c r="I16770" t="s">
        <v>5</v>
      </c>
      <c r="J16770">
        <v>1029.71</v>
      </c>
      <c r="M16770">
        <v>1029.71</v>
      </c>
      <c r="N16770">
        <f t="shared" si="261"/>
        <v>0</v>
      </c>
    </row>
    <row r="16771" spans="1:14" x14ac:dyDescent="0.2">
      <c r="A16771" t="s">
        <v>16794</v>
      </c>
      <c r="B16771" t="s">
        <v>38559</v>
      </c>
      <c r="I16771" t="s">
        <v>5</v>
      </c>
      <c r="J16771">
        <v>212.88</v>
      </c>
      <c r="M16771">
        <v>212.88</v>
      </c>
      <c r="N16771">
        <f t="shared" si="261"/>
        <v>0</v>
      </c>
    </row>
    <row r="16772" spans="1:14" x14ac:dyDescent="0.2">
      <c r="A16772" t="s">
        <v>16795</v>
      </c>
      <c r="B16772" t="s">
        <v>38559</v>
      </c>
      <c r="I16772" t="s">
        <v>5</v>
      </c>
      <c r="J16772">
        <v>204.84</v>
      </c>
      <c r="M16772">
        <v>204.84</v>
      </c>
      <c r="N16772">
        <f t="shared" ref="N16772:N16835" si="262">J16772-M16772</f>
        <v>0</v>
      </c>
    </row>
    <row r="16773" spans="1:14" x14ac:dyDescent="0.2">
      <c r="A16773" t="s">
        <v>16796</v>
      </c>
      <c r="B16773" t="s">
        <v>38560</v>
      </c>
      <c r="I16773" t="s">
        <v>5</v>
      </c>
      <c r="J16773">
        <v>270.08999999999997</v>
      </c>
      <c r="M16773">
        <v>270.08999999999997</v>
      </c>
      <c r="N16773">
        <f t="shared" si="262"/>
        <v>0</v>
      </c>
    </row>
    <row r="16774" spans="1:14" x14ac:dyDescent="0.2">
      <c r="A16774" t="s">
        <v>16797</v>
      </c>
      <c r="B16774" t="s">
        <v>38560</v>
      </c>
      <c r="I16774" t="s">
        <v>5</v>
      </c>
      <c r="J16774">
        <v>260.89</v>
      </c>
      <c r="M16774">
        <v>260.89</v>
      </c>
      <c r="N16774">
        <f t="shared" si="262"/>
        <v>0</v>
      </c>
    </row>
    <row r="16775" spans="1:14" x14ac:dyDescent="0.2">
      <c r="A16775" t="s">
        <v>16798</v>
      </c>
      <c r="B16775" t="s">
        <v>38561</v>
      </c>
      <c r="I16775" t="s">
        <v>5</v>
      </c>
      <c r="J16775">
        <v>334.92</v>
      </c>
      <c r="M16775">
        <v>334.92</v>
      </c>
      <c r="N16775">
        <f t="shared" si="262"/>
        <v>0</v>
      </c>
    </row>
    <row r="16776" spans="1:14" x14ac:dyDescent="0.2">
      <c r="A16776" t="s">
        <v>16799</v>
      </c>
      <c r="B16776" t="s">
        <v>38561</v>
      </c>
      <c r="I16776" t="s">
        <v>5</v>
      </c>
      <c r="J16776">
        <v>324.57</v>
      </c>
      <c r="M16776">
        <v>324.57</v>
      </c>
      <c r="N16776">
        <f t="shared" si="262"/>
        <v>0</v>
      </c>
    </row>
    <row r="16777" spans="1:14" x14ac:dyDescent="0.2">
      <c r="A16777" t="s">
        <v>16800</v>
      </c>
      <c r="B16777" t="s">
        <v>38562</v>
      </c>
      <c r="I16777" t="s">
        <v>5</v>
      </c>
      <c r="J16777">
        <v>43.03</v>
      </c>
      <c r="M16777">
        <v>43.03</v>
      </c>
      <c r="N16777">
        <f t="shared" si="262"/>
        <v>0</v>
      </c>
    </row>
    <row r="16778" spans="1:14" x14ac:dyDescent="0.2">
      <c r="A16778" t="s">
        <v>16801</v>
      </c>
      <c r="B16778" t="s">
        <v>38562</v>
      </c>
      <c r="I16778" t="s">
        <v>5</v>
      </c>
      <c r="J16778">
        <v>37.28</v>
      </c>
      <c r="M16778">
        <v>37.28</v>
      </c>
      <c r="N16778">
        <f t="shared" si="262"/>
        <v>0</v>
      </c>
    </row>
    <row r="16779" spans="1:14" x14ac:dyDescent="0.2">
      <c r="A16779" t="s">
        <v>16802</v>
      </c>
      <c r="B16779" t="s">
        <v>38563</v>
      </c>
      <c r="I16779" t="s">
        <v>5</v>
      </c>
      <c r="J16779">
        <v>46.04</v>
      </c>
      <c r="M16779">
        <v>46.04</v>
      </c>
      <c r="N16779">
        <f t="shared" si="262"/>
        <v>0</v>
      </c>
    </row>
    <row r="16780" spans="1:14" x14ac:dyDescent="0.2">
      <c r="A16780" t="s">
        <v>16803</v>
      </c>
      <c r="B16780" t="s">
        <v>38563</v>
      </c>
      <c r="I16780" t="s">
        <v>5</v>
      </c>
      <c r="J16780">
        <v>39.89</v>
      </c>
      <c r="M16780">
        <v>39.89</v>
      </c>
      <c r="N16780">
        <f t="shared" si="262"/>
        <v>0</v>
      </c>
    </row>
    <row r="16781" spans="1:14" x14ac:dyDescent="0.2">
      <c r="A16781" t="s">
        <v>16804</v>
      </c>
      <c r="B16781" t="s">
        <v>38564</v>
      </c>
      <c r="I16781" t="s">
        <v>5</v>
      </c>
      <c r="J16781">
        <v>56.37</v>
      </c>
      <c r="M16781">
        <v>56.37</v>
      </c>
      <c r="N16781">
        <f t="shared" si="262"/>
        <v>0</v>
      </c>
    </row>
    <row r="16782" spans="1:14" x14ac:dyDescent="0.2">
      <c r="A16782" t="s">
        <v>16805</v>
      </c>
      <c r="B16782" t="s">
        <v>38564</v>
      </c>
      <c r="I16782" t="s">
        <v>5</v>
      </c>
      <c r="J16782">
        <v>48.84</v>
      </c>
      <c r="M16782">
        <v>48.84</v>
      </c>
      <c r="N16782">
        <f t="shared" si="262"/>
        <v>0</v>
      </c>
    </row>
    <row r="16783" spans="1:14" x14ac:dyDescent="0.2">
      <c r="A16783" t="s">
        <v>16806</v>
      </c>
      <c r="B16783" t="s">
        <v>38565</v>
      </c>
      <c r="I16783" t="s">
        <v>5</v>
      </c>
      <c r="J16783">
        <v>77.459999999999994</v>
      </c>
      <c r="M16783">
        <v>77.459999999999994</v>
      </c>
      <c r="N16783">
        <f t="shared" si="262"/>
        <v>0</v>
      </c>
    </row>
    <row r="16784" spans="1:14" x14ac:dyDescent="0.2">
      <c r="A16784" t="s">
        <v>16807</v>
      </c>
      <c r="B16784" t="s">
        <v>38565</v>
      </c>
      <c r="I16784" t="s">
        <v>5</v>
      </c>
      <c r="J16784">
        <v>67.11</v>
      </c>
      <c r="M16784">
        <v>67.11</v>
      </c>
      <c r="N16784">
        <f t="shared" si="262"/>
        <v>0</v>
      </c>
    </row>
    <row r="16785" spans="1:14" x14ac:dyDescent="0.2">
      <c r="A16785" t="s">
        <v>16808</v>
      </c>
      <c r="B16785" t="s">
        <v>38566</v>
      </c>
      <c r="I16785" t="s">
        <v>5</v>
      </c>
      <c r="J16785">
        <v>118.34</v>
      </c>
      <c r="M16785">
        <v>118.34</v>
      </c>
      <c r="N16785">
        <f t="shared" si="262"/>
        <v>0</v>
      </c>
    </row>
    <row r="16786" spans="1:14" x14ac:dyDescent="0.2">
      <c r="A16786" t="s">
        <v>16809</v>
      </c>
      <c r="B16786" t="s">
        <v>38566</v>
      </c>
      <c r="I16786" t="s">
        <v>5</v>
      </c>
      <c r="J16786">
        <v>102.53</v>
      </c>
      <c r="M16786">
        <v>102.53</v>
      </c>
      <c r="N16786">
        <f t="shared" si="262"/>
        <v>0</v>
      </c>
    </row>
    <row r="16787" spans="1:14" x14ac:dyDescent="0.2">
      <c r="A16787" t="s">
        <v>16810</v>
      </c>
      <c r="B16787" t="s">
        <v>38567</v>
      </c>
      <c r="I16787" t="s">
        <v>5</v>
      </c>
      <c r="J16787">
        <v>160.08000000000001</v>
      </c>
      <c r="M16787">
        <v>160.08000000000001</v>
      </c>
      <c r="N16787">
        <f t="shared" si="262"/>
        <v>0</v>
      </c>
    </row>
    <row r="16788" spans="1:14" x14ac:dyDescent="0.2">
      <c r="A16788" t="s">
        <v>16811</v>
      </c>
      <c r="B16788" t="s">
        <v>38567</v>
      </c>
      <c r="I16788" t="s">
        <v>5</v>
      </c>
      <c r="J16788">
        <v>138.69999999999999</v>
      </c>
      <c r="M16788">
        <v>138.69999999999999</v>
      </c>
      <c r="N16788">
        <f t="shared" si="262"/>
        <v>0</v>
      </c>
    </row>
    <row r="16789" spans="1:14" x14ac:dyDescent="0.2">
      <c r="A16789" t="s">
        <v>16812</v>
      </c>
      <c r="B16789" t="s">
        <v>38568</v>
      </c>
      <c r="I16789" t="s">
        <v>5</v>
      </c>
      <c r="J16789">
        <v>17.21</v>
      </c>
      <c r="M16789">
        <v>17.21</v>
      </c>
      <c r="N16789">
        <f t="shared" si="262"/>
        <v>0</v>
      </c>
    </row>
    <row r="16790" spans="1:14" x14ac:dyDescent="0.2">
      <c r="A16790" t="s">
        <v>16813</v>
      </c>
      <c r="B16790" t="s">
        <v>38568</v>
      </c>
      <c r="I16790" t="s">
        <v>5</v>
      </c>
      <c r="J16790">
        <v>14.91</v>
      </c>
      <c r="M16790">
        <v>14.91</v>
      </c>
      <c r="N16790">
        <f t="shared" si="262"/>
        <v>0</v>
      </c>
    </row>
    <row r="16791" spans="1:14" x14ac:dyDescent="0.2">
      <c r="A16791" t="s">
        <v>16814</v>
      </c>
      <c r="B16791" t="s">
        <v>38569</v>
      </c>
      <c r="I16791" t="s">
        <v>5</v>
      </c>
      <c r="J16791">
        <v>20.65</v>
      </c>
      <c r="M16791">
        <v>20.65</v>
      </c>
      <c r="N16791">
        <f t="shared" si="262"/>
        <v>0</v>
      </c>
    </row>
    <row r="16792" spans="1:14" x14ac:dyDescent="0.2">
      <c r="A16792" t="s">
        <v>16815</v>
      </c>
      <c r="B16792" t="s">
        <v>38569</v>
      </c>
      <c r="I16792" t="s">
        <v>5</v>
      </c>
      <c r="J16792">
        <v>17.89</v>
      </c>
      <c r="M16792">
        <v>17.89</v>
      </c>
      <c r="N16792">
        <f t="shared" si="262"/>
        <v>0</v>
      </c>
    </row>
    <row r="16793" spans="1:14" x14ac:dyDescent="0.2">
      <c r="A16793" t="s">
        <v>16816</v>
      </c>
      <c r="B16793" t="s">
        <v>38570</v>
      </c>
      <c r="I16793" t="s">
        <v>5</v>
      </c>
      <c r="J16793">
        <v>13.77</v>
      </c>
      <c r="M16793">
        <v>13.77</v>
      </c>
      <c r="N16793">
        <f t="shared" si="262"/>
        <v>0</v>
      </c>
    </row>
    <row r="16794" spans="1:14" x14ac:dyDescent="0.2">
      <c r="A16794" t="s">
        <v>16817</v>
      </c>
      <c r="B16794" t="s">
        <v>38570</v>
      </c>
      <c r="I16794" t="s">
        <v>5</v>
      </c>
      <c r="J16794">
        <v>11.93</v>
      </c>
      <c r="M16794">
        <v>11.93</v>
      </c>
      <c r="N16794">
        <f t="shared" si="262"/>
        <v>0</v>
      </c>
    </row>
    <row r="16795" spans="1:14" x14ac:dyDescent="0.2">
      <c r="A16795" t="s">
        <v>16818</v>
      </c>
      <c r="B16795" t="s">
        <v>38571</v>
      </c>
      <c r="I16795" t="s">
        <v>5</v>
      </c>
      <c r="J16795">
        <v>22.37</v>
      </c>
      <c r="M16795">
        <v>22.37</v>
      </c>
      <c r="N16795">
        <f t="shared" si="262"/>
        <v>0</v>
      </c>
    </row>
    <row r="16796" spans="1:14" x14ac:dyDescent="0.2">
      <c r="A16796" t="s">
        <v>16819</v>
      </c>
      <c r="B16796" t="s">
        <v>38571</v>
      </c>
      <c r="I16796" t="s">
        <v>5</v>
      </c>
      <c r="J16796">
        <v>19.38</v>
      </c>
      <c r="M16796">
        <v>19.38</v>
      </c>
      <c r="N16796">
        <f t="shared" si="262"/>
        <v>0</v>
      </c>
    </row>
    <row r="16797" spans="1:14" x14ac:dyDescent="0.2">
      <c r="A16797" t="s">
        <v>16820</v>
      </c>
      <c r="B16797" t="s">
        <v>38572</v>
      </c>
      <c r="I16797" t="s">
        <v>5</v>
      </c>
      <c r="J16797">
        <v>15.49</v>
      </c>
      <c r="M16797">
        <v>15.49</v>
      </c>
      <c r="N16797">
        <f t="shared" si="262"/>
        <v>0</v>
      </c>
    </row>
    <row r="16798" spans="1:14" x14ac:dyDescent="0.2">
      <c r="A16798" t="s">
        <v>16821</v>
      </c>
      <c r="B16798" t="s">
        <v>38572</v>
      </c>
      <c r="I16798" t="s">
        <v>5</v>
      </c>
      <c r="J16798">
        <v>13.42</v>
      </c>
      <c r="M16798">
        <v>13.42</v>
      </c>
      <c r="N16798">
        <f t="shared" si="262"/>
        <v>0</v>
      </c>
    </row>
    <row r="16799" spans="1:14" x14ac:dyDescent="0.2">
      <c r="A16799" t="s">
        <v>16822</v>
      </c>
      <c r="B16799" t="s">
        <v>38573</v>
      </c>
      <c r="I16799" t="s">
        <v>5</v>
      </c>
      <c r="J16799">
        <v>24.09</v>
      </c>
      <c r="M16799">
        <v>24.09</v>
      </c>
      <c r="N16799">
        <f t="shared" si="262"/>
        <v>0</v>
      </c>
    </row>
    <row r="16800" spans="1:14" x14ac:dyDescent="0.2">
      <c r="A16800" t="s">
        <v>16823</v>
      </c>
      <c r="B16800" t="s">
        <v>38573</v>
      </c>
      <c r="I16800" t="s">
        <v>5</v>
      </c>
      <c r="J16800">
        <v>20.88</v>
      </c>
      <c r="M16800">
        <v>20.88</v>
      </c>
      <c r="N16800">
        <f t="shared" si="262"/>
        <v>0</v>
      </c>
    </row>
    <row r="16801" spans="1:14" x14ac:dyDescent="0.2">
      <c r="A16801" t="s">
        <v>16824</v>
      </c>
      <c r="B16801" t="s">
        <v>38574</v>
      </c>
      <c r="I16801" t="s">
        <v>5</v>
      </c>
      <c r="J16801">
        <v>17.64</v>
      </c>
      <c r="M16801">
        <v>17.64</v>
      </c>
      <c r="N16801">
        <f t="shared" si="262"/>
        <v>0</v>
      </c>
    </row>
    <row r="16802" spans="1:14" x14ac:dyDescent="0.2">
      <c r="A16802" t="s">
        <v>16825</v>
      </c>
      <c r="B16802" t="s">
        <v>38574</v>
      </c>
      <c r="I16802" t="s">
        <v>5</v>
      </c>
      <c r="J16802">
        <v>15.28</v>
      </c>
      <c r="M16802">
        <v>15.28</v>
      </c>
      <c r="N16802">
        <f t="shared" si="262"/>
        <v>0</v>
      </c>
    </row>
    <row r="16803" spans="1:14" x14ac:dyDescent="0.2">
      <c r="A16803" t="s">
        <v>16826</v>
      </c>
      <c r="B16803" t="s">
        <v>38575</v>
      </c>
      <c r="I16803" t="s">
        <v>5</v>
      </c>
      <c r="J16803">
        <v>26.25</v>
      </c>
      <c r="M16803">
        <v>26.25</v>
      </c>
      <c r="N16803">
        <f t="shared" si="262"/>
        <v>0</v>
      </c>
    </row>
    <row r="16804" spans="1:14" x14ac:dyDescent="0.2">
      <c r="A16804" t="s">
        <v>16827</v>
      </c>
      <c r="B16804" t="s">
        <v>38575</v>
      </c>
      <c r="I16804" t="s">
        <v>5</v>
      </c>
      <c r="J16804">
        <v>22.74</v>
      </c>
      <c r="M16804">
        <v>22.74</v>
      </c>
      <c r="N16804">
        <f t="shared" si="262"/>
        <v>0</v>
      </c>
    </row>
    <row r="16805" spans="1:14" x14ac:dyDescent="0.2">
      <c r="A16805" t="s">
        <v>16828</v>
      </c>
      <c r="B16805" t="s">
        <v>38576</v>
      </c>
      <c r="I16805" t="s">
        <v>5</v>
      </c>
      <c r="J16805">
        <v>62.39</v>
      </c>
      <c r="M16805">
        <v>62.39</v>
      </c>
      <c r="N16805">
        <f t="shared" si="262"/>
        <v>0</v>
      </c>
    </row>
    <row r="16806" spans="1:14" x14ac:dyDescent="0.2">
      <c r="A16806" t="s">
        <v>16829</v>
      </c>
      <c r="B16806" t="s">
        <v>38576</v>
      </c>
      <c r="I16806" t="s">
        <v>5</v>
      </c>
      <c r="J16806">
        <v>54.06</v>
      </c>
      <c r="M16806">
        <v>54.06</v>
      </c>
      <c r="N16806">
        <f t="shared" si="262"/>
        <v>0</v>
      </c>
    </row>
    <row r="16807" spans="1:14" x14ac:dyDescent="0.2">
      <c r="A16807" t="s">
        <v>16830</v>
      </c>
      <c r="B16807" t="s">
        <v>38577</v>
      </c>
      <c r="I16807" t="s">
        <v>5</v>
      </c>
      <c r="J16807">
        <v>43.89</v>
      </c>
      <c r="M16807">
        <v>43.89</v>
      </c>
      <c r="N16807">
        <f t="shared" si="262"/>
        <v>0</v>
      </c>
    </row>
    <row r="16808" spans="1:14" x14ac:dyDescent="0.2">
      <c r="A16808" t="s">
        <v>16831</v>
      </c>
      <c r="B16808" t="s">
        <v>38577</v>
      </c>
      <c r="I16808" t="s">
        <v>5</v>
      </c>
      <c r="J16808">
        <v>38.03</v>
      </c>
      <c r="M16808">
        <v>38.03</v>
      </c>
      <c r="N16808">
        <f t="shared" si="262"/>
        <v>0</v>
      </c>
    </row>
    <row r="16809" spans="1:14" x14ac:dyDescent="0.2">
      <c r="A16809" t="s">
        <v>16832</v>
      </c>
      <c r="B16809" t="s">
        <v>38578</v>
      </c>
      <c r="I16809" t="s">
        <v>5</v>
      </c>
      <c r="J16809">
        <v>43.89</v>
      </c>
      <c r="M16809">
        <v>43.89</v>
      </c>
      <c r="N16809">
        <f t="shared" si="262"/>
        <v>0</v>
      </c>
    </row>
    <row r="16810" spans="1:14" x14ac:dyDescent="0.2">
      <c r="A16810" t="s">
        <v>16833</v>
      </c>
      <c r="B16810" t="s">
        <v>38578</v>
      </c>
      <c r="I16810" t="s">
        <v>5</v>
      </c>
      <c r="J16810">
        <v>38.03</v>
      </c>
      <c r="M16810">
        <v>38.03</v>
      </c>
      <c r="N16810">
        <f t="shared" si="262"/>
        <v>0</v>
      </c>
    </row>
    <row r="16811" spans="1:14" x14ac:dyDescent="0.2">
      <c r="A16811" t="s">
        <v>16834</v>
      </c>
      <c r="B16811" t="s">
        <v>38579</v>
      </c>
      <c r="I16811" t="s">
        <v>5</v>
      </c>
      <c r="J16811">
        <v>29.26</v>
      </c>
      <c r="M16811">
        <v>29.26</v>
      </c>
      <c r="N16811">
        <f t="shared" si="262"/>
        <v>0</v>
      </c>
    </row>
    <row r="16812" spans="1:14" x14ac:dyDescent="0.2">
      <c r="A16812" t="s">
        <v>16835</v>
      </c>
      <c r="B16812" t="s">
        <v>38579</v>
      </c>
      <c r="I16812" t="s">
        <v>5</v>
      </c>
      <c r="J16812">
        <v>25.35</v>
      </c>
      <c r="M16812">
        <v>25.35</v>
      </c>
      <c r="N16812">
        <f t="shared" si="262"/>
        <v>0</v>
      </c>
    </row>
    <row r="16813" spans="1:14" x14ac:dyDescent="0.2">
      <c r="A16813" t="s">
        <v>16836</v>
      </c>
      <c r="B16813" t="s">
        <v>38580</v>
      </c>
      <c r="I16813" t="s">
        <v>5</v>
      </c>
      <c r="J16813">
        <v>286.73</v>
      </c>
      <c r="M16813">
        <v>286.73</v>
      </c>
      <c r="N16813">
        <f t="shared" si="262"/>
        <v>0</v>
      </c>
    </row>
    <row r="16814" spans="1:14" x14ac:dyDescent="0.2">
      <c r="A16814" t="s">
        <v>16837</v>
      </c>
      <c r="B16814" t="s">
        <v>38580</v>
      </c>
      <c r="I16814" t="s">
        <v>5</v>
      </c>
      <c r="J16814">
        <v>255</v>
      </c>
      <c r="M16814">
        <v>255</v>
      </c>
      <c r="N16814">
        <f t="shared" si="262"/>
        <v>0</v>
      </c>
    </row>
    <row r="16815" spans="1:14" x14ac:dyDescent="0.2">
      <c r="A16815" t="s">
        <v>16838</v>
      </c>
      <c r="B16815" t="s">
        <v>38581</v>
      </c>
      <c r="I16815" t="s">
        <v>5</v>
      </c>
      <c r="J16815">
        <v>287.86</v>
      </c>
      <c r="M16815">
        <v>287.86</v>
      </c>
      <c r="N16815">
        <f t="shared" si="262"/>
        <v>0</v>
      </c>
    </row>
    <row r="16816" spans="1:14" x14ac:dyDescent="0.2">
      <c r="A16816" t="s">
        <v>16839</v>
      </c>
      <c r="B16816" t="s">
        <v>38581</v>
      </c>
      <c r="I16816" t="s">
        <v>5</v>
      </c>
      <c r="J16816">
        <v>255.98</v>
      </c>
      <c r="M16816">
        <v>255.98</v>
      </c>
      <c r="N16816">
        <f t="shared" si="262"/>
        <v>0</v>
      </c>
    </row>
    <row r="16817" spans="1:14" x14ac:dyDescent="0.2">
      <c r="A16817" t="s">
        <v>16840</v>
      </c>
      <c r="B16817" t="s">
        <v>38582</v>
      </c>
      <c r="I16817" t="s">
        <v>5</v>
      </c>
      <c r="J16817">
        <v>289.45</v>
      </c>
      <c r="M16817">
        <v>289.45</v>
      </c>
      <c r="N16817">
        <f t="shared" si="262"/>
        <v>0</v>
      </c>
    </row>
    <row r="16818" spans="1:14" x14ac:dyDescent="0.2">
      <c r="A16818" t="s">
        <v>16841</v>
      </c>
      <c r="B16818" t="s">
        <v>38582</v>
      </c>
      <c r="I16818" t="s">
        <v>5</v>
      </c>
      <c r="J16818">
        <v>257.35000000000002</v>
      </c>
      <c r="M16818">
        <v>257.35000000000002</v>
      </c>
      <c r="N16818">
        <f t="shared" si="262"/>
        <v>0</v>
      </c>
    </row>
    <row r="16819" spans="1:14" x14ac:dyDescent="0.2">
      <c r="A16819" t="s">
        <v>16842</v>
      </c>
      <c r="B16819" t="s">
        <v>38583</v>
      </c>
      <c r="I16819" t="s">
        <v>5</v>
      </c>
      <c r="J16819">
        <v>1744.84</v>
      </c>
      <c r="M16819">
        <v>1744.84</v>
      </c>
      <c r="N16819">
        <f t="shared" si="262"/>
        <v>0</v>
      </c>
    </row>
    <row r="16820" spans="1:14" x14ac:dyDescent="0.2">
      <c r="A16820" t="s">
        <v>16843</v>
      </c>
      <c r="B16820" t="s">
        <v>38583</v>
      </c>
      <c r="I16820" t="s">
        <v>5</v>
      </c>
      <c r="J16820">
        <v>1612.6</v>
      </c>
      <c r="M16820">
        <v>1612.6</v>
      </c>
      <c r="N16820">
        <f t="shared" si="262"/>
        <v>0</v>
      </c>
    </row>
    <row r="16821" spans="1:14" x14ac:dyDescent="0.2">
      <c r="A16821" t="s">
        <v>16844</v>
      </c>
      <c r="B16821" t="s">
        <v>38584</v>
      </c>
      <c r="I16821" t="s">
        <v>5</v>
      </c>
      <c r="J16821">
        <v>2271.08</v>
      </c>
      <c r="M16821">
        <v>2271.08</v>
      </c>
      <c r="N16821">
        <f t="shared" si="262"/>
        <v>0</v>
      </c>
    </row>
    <row r="16822" spans="1:14" x14ac:dyDescent="0.2">
      <c r="A16822" t="s">
        <v>16845</v>
      </c>
      <c r="B16822" t="s">
        <v>38584</v>
      </c>
      <c r="I16822" t="s">
        <v>5</v>
      </c>
      <c r="J16822">
        <v>2099.9499999999998</v>
      </c>
      <c r="M16822">
        <v>2099.9499999999998</v>
      </c>
      <c r="N16822">
        <f t="shared" si="262"/>
        <v>0</v>
      </c>
    </row>
    <row r="16823" spans="1:14" x14ac:dyDescent="0.2">
      <c r="A16823" t="s">
        <v>16846</v>
      </c>
      <c r="B16823" t="s">
        <v>38585</v>
      </c>
      <c r="I16823" t="s">
        <v>5</v>
      </c>
      <c r="J16823">
        <v>2528.7800000000002</v>
      </c>
      <c r="M16823">
        <v>2528.7800000000002</v>
      </c>
      <c r="N16823">
        <f t="shared" si="262"/>
        <v>0</v>
      </c>
    </row>
    <row r="16824" spans="1:14" x14ac:dyDescent="0.2">
      <c r="A16824" t="s">
        <v>16847</v>
      </c>
      <c r="B16824" t="s">
        <v>38585</v>
      </c>
      <c r="I16824" t="s">
        <v>5</v>
      </c>
      <c r="J16824">
        <v>2368.9899999999998</v>
      </c>
      <c r="M16824">
        <v>2368.9899999999998</v>
      </c>
      <c r="N16824">
        <f t="shared" si="262"/>
        <v>0</v>
      </c>
    </row>
    <row r="16825" spans="1:14" x14ac:dyDescent="0.2">
      <c r="A16825" t="s">
        <v>16848</v>
      </c>
      <c r="B16825" t="s">
        <v>38586</v>
      </c>
      <c r="I16825" t="s">
        <v>5</v>
      </c>
      <c r="J16825">
        <v>3565.92</v>
      </c>
      <c r="M16825">
        <v>3565.92</v>
      </c>
      <c r="N16825">
        <f t="shared" si="262"/>
        <v>0</v>
      </c>
    </row>
    <row r="16826" spans="1:14" x14ac:dyDescent="0.2">
      <c r="A16826" t="s">
        <v>16849</v>
      </c>
      <c r="B16826" t="s">
        <v>38586</v>
      </c>
      <c r="I16826" t="s">
        <v>5</v>
      </c>
      <c r="J16826">
        <v>3340.66</v>
      </c>
      <c r="M16826">
        <v>3340.66</v>
      </c>
      <c r="N16826">
        <f t="shared" si="262"/>
        <v>0</v>
      </c>
    </row>
    <row r="16827" spans="1:14" x14ac:dyDescent="0.2">
      <c r="A16827" t="s">
        <v>16850</v>
      </c>
      <c r="B16827" t="s">
        <v>16851</v>
      </c>
      <c r="I16827" t="s">
        <v>5</v>
      </c>
      <c r="J16827">
        <v>595.84</v>
      </c>
      <c r="M16827">
        <v>595.84</v>
      </c>
      <c r="N16827">
        <f t="shared" si="262"/>
        <v>0</v>
      </c>
    </row>
    <row r="16828" spans="1:14" x14ac:dyDescent="0.2">
      <c r="A16828" t="s">
        <v>16852</v>
      </c>
      <c r="B16828" t="s">
        <v>16851</v>
      </c>
      <c r="I16828" t="s">
        <v>5</v>
      </c>
      <c r="J16828">
        <v>572.11</v>
      </c>
      <c r="M16828">
        <v>572.11</v>
      </c>
      <c r="N16828">
        <f t="shared" si="262"/>
        <v>0</v>
      </c>
    </row>
    <row r="16829" spans="1:14" x14ac:dyDescent="0.2">
      <c r="A16829" t="s">
        <v>16853</v>
      </c>
      <c r="B16829" t="s">
        <v>16854</v>
      </c>
      <c r="I16829" t="s">
        <v>5</v>
      </c>
      <c r="J16829">
        <v>344.77</v>
      </c>
      <c r="M16829">
        <v>344.77</v>
      </c>
      <c r="N16829">
        <f t="shared" si="262"/>
        <v>0</v>
      </c>
    </row>
    <row r="16830" spans="1:14" x14ac:dyDescent="0.2">
      <c r="A16830" t="s">
        <v>16855</v>
      </c>
      <c r="B16830" t="s">
        <v>16854</v>
      </c>
      <c r="I16830" t="s">
        <v>5</v>
      </c>
      <c r="J16830">
        <v>332.63</v>
      </c>
      <c r="M16830">
        <v>332.63</v>
      </c>
      <c r="N16830">
        <f t="shared" si="262"/>
        <v>0</v>
      </c>
    </row>
    <row r="16831" spans="1:14" x14ac:dyDescent="0.2">
      <c r="A16831" t="s">
        <v>16856</v>
      </c>
      <c r="B16831" t="s">
        <v>38587</v>
      </c>
      <c r="I16831" t="s">
        <v>5</v>
      </c>
      <c r="J16831">
        <v>705.12</v>
      </c>
      <c r="M16831">
        <v>705.12</v>
      </c>
      <c r="N16831">
        <f t="shared" si="262"/>
        <v>0</v>
      </c>
    </row>
    <row r="16832" spans="1:14" x14ac:dyDescent="0.2">
      <c r="A16832" t="s">
        <v>16857</v>
      </c>
      <c r="B16832" t="s">
        <v>38587</v>
      </c>
      <c r="I16832" t="s">
        <v>5</v>
      </c>
      <c r="J16832">
        <v>673.15</v>
      </c>
      <c r="M16832">
        <v>673.15</v>
      </c>
      <c r="N16832">
        <f t="shared" si="262"/>
        <v>0</v>
      </c>
    </row>
    <row r="16833" spans="1:14" x14ac:dyDescent="0.2">
      <c r="A16833" t="s">
        <v>16858</v>
      </c>
      <c r="B16833" t="s">
        <v>38588</v>
      </c>
      <c r="I16833" t="s">
        <v>5</v>
      </c>
      <c r="J16833">
        <v>1668.29</v>
      </c>
      <c r="M16833">
        <v>1668.29</v>
      </c>
      <c r="N16833">
        <f t="shared" si="262"/>
        <v>0</v>
      </c>
    </row>
    <row r="16834" spans="1:14" x14ac:dyDescent="0.2">
      <c r="A16834" t="s">
        <v>16859</v>
      </c>
      <c r="B16834" t="s">
        <v>38588</v>
      </c>
      <c r="I16834" t="s">
        <v>5</v>
      </c>
      <c r="J16834">
        <v>1579.3</v>
      </c>
      <c r="M16834">
        <v>1579.3</v>
      </c>
      <c r="N16834">
        <f t="shared" si="262"/>
        <v>0</v>
      </c>
    </row>
    <row r="16835" spans="1:14" x14ac:dyDescent="0.2">
      <c r="A16835" t="s">
        <v>16860</v>
      </c>
      <c r="B16835" t="s">
        <v>38589</v>
      </c>
      <c r="I16835" t="s">
        <v>5</v>
      </c>
      <c r="J16835">
        <v>2095.39</v>
      </c>
      <c r="M16835">
        <v>2095.39</v>
      </c>
      <c r="N16835">
        <f t="shared" si="262"/>
        <v>0</v>
      </c>
    </row>
    <row r="16836" spans="1:14" x14ac:dyDescent="0.2">
      <c r="A16836" t="s">
        <v>16861</v>
      </c>
      <c r="B16836" t="s">
        <v>38589</v>
      </c>
      <c r="I16836" t="s">
        <v>5</v>
      </c>
      <c r="J16836">
        <v>1992.49</v>
      </c>
      <c r="M16836">
        <v>1992.49</v>
      </c>
      <c r="N16836">
        <f t="shared" ref="N16836:N16899" si="263">J16836-M16836</f>
        <v>0</v>
      </c>
    </row>
    <row r="16837" spans="1:14" x14ac:dyDescent="0.2">
      <c r="A16837" t="s">
        <v>16862</v>
      </c>
      <c r="B16837" t="s">
        <v>38590</v>
      </c>
      <c r="I16837" t="s">
        <v>5</v>
      </c>
      <c r="J16837">
        <v>1229.73</v>
      </c>
      <c r="M16837">
        <v>1229.73</v>
      </c>
      <c r="N16837">
        <f t="shared" si="263"/>
        <v>0</v>
      </c>
    </row>
    <row r="16838" spans="1:14" x14ac:dyDescent="0.2">
      <c r="A16838" t="s">
        <v>16863</v>
      </c>
      <c r="B16838" t="s">
        <v>38590</v>
      </c>
      <c r="I16838" t="s">
        <v>5</v>
      </c>
      <c r="J16838">
        <v>1119.8</v>
      </c>
      <c r="M16838">
        <v>1119.8</v>
      </c>
      <c r="N16838">
        <f t="shared" si="263"/>
        <v>0</v>
      </c>
    </row>
    <row r="16839" spans="1:14" x14ac:dyDescent="0.2">
      <c r="A16839" t="s">
        <v>16864</v>
      </c>
      <c r="B16839" t="s">
        <v>38591</v>
      </c>
      <c r="I16839" t="s">
        <v>5</v>
      </c>
      <c r="J16839">
        <v>1420.79</v>
      </c>
      <c r="M16839">
        <v>1420.79</v>
      </c>
      <c r="N16839">
        <f t="shared" si="263"/>
        <v>0</v>
      </c>
    </row>
    <row r="16840" spans="1:14" x14ac:dyDescent="0.2">
      <c r="A16840" t="s">
        <v>16865</v>
      </c>
      <c r="B16840" t="s">
        <v>38591</v>
      </c>
      <c r="I16840" t="s">
        <v>5</v>
      </c>
      <c r="J16840">
        <v>1303.8599999999999</v>
      </c>
      <c r="M16840">
        <v>1303.8599999999999</v>
      </c>
      <c r="N16840">
        <f t="shared" si="263"/>
        <v>0</v>
      </c>
    </row>
    <row r="16841" spans="1:14" x14ac:dyDescent="0.2">
      <c r="A16841" t="s">
        <v>16866</v>
      </c>
      <c r="B16841" t="s">
        <v>38592</v>
      </c>
      <c r="I16841" t="s">
        <v>5</v>
      </c>
      <c r="J16841">
        <v>1736.24</v>
      </c>
      <c r="M16841">
        <v>1736.24</v>
      </c>
      <c r="N16841">
        <f t="shared" si="263"/>
        <v>0</v>
      </c>
    </row>
    <row r="16842" spans="1:14" x14ac:dyDescent="0.2">
      <c r="A16842" t="s">
        <v>16867</v>
      </c>
      <c r="B16842" t="s">
        <v>38592</v>
      </c>
      <c r="I16842" t="s">
        <v>5</v>
      </c>
      <c r="J16842">
        <v>1609.44</v>
      </c>
      <c r="M16842">
        <v>1609.44</v>
      </c>
      <c r="N16842">
        <f t="shared" si="263"/>
        <v>0</v>
      </c>
    </row>
    <row r="16843" spans="1:14" x14ac:dyDescent="0.2">
      <c r="A16843" t="s">
        <v>16868</v>
      </c>
      <c r="B16843" t="s">
        <v>38593</v>
      </c>
      <c r="I16843" t="s">
        <v>3</v>
      </c>
      <c r="J16843">
        <v>138.19999999999999</v>
      </c>
      <c r="M16843">
        <v>138.19999999999999</v>
      </c>
      <c r="N16843">
        <f t="shared" si="263"/>
        <v>0</v>
      </c>
    </row>
    <row r="16844" spans="1:14" x14ac:dyDescent="0.2">
      <c r="A16844" t="s">
        <v>16869</v>
      </c>
      <c r="B16844" t="s">
        <v>38593</v>
      </c>
      <c r="I16844" t="s">
        <v>3</v>
      </c>
      <c r="J16844">
        <v>131.30000000000001</v>
      </c>
      <c r="M16844">
        <v>131.30000000000001</v>
      </c>
      <c r="N16844">
        <f t="shared" si="263"/>
        <v>0</v>
      </c>
    </row>
    <row r="16845" spans="1:14" x14ac:dyDescent="0.2">
      <c r="A16845" t="s">
        <v>16870</v>
      </c>
      <c r="B16845" t="s">
        <v>38594</v>
      </c>
      <c r="I16845" t="s">
        <v>3</v>
      </c>
      <c r="J16845">
        <v>147.24</v>
      </c>
      <c r="M16845">
        <v>147.24</v>
      </c>
      <c r="N16845">
        <f t="shared" si="263"/>
        <v>0</v>
      </c>
    </row>
    <row r="16846" spans="1:14" x14ac:dyDescent="0.2">
      <c r="A16846" t="s">
        <v>16871</v>
      </c>
      <c r="B16846" t="s">
        <v>38594</v>
      </c>
      <c r="I16846" t="s">
        <v>3</v>
      </c>
      <c r="J16846">
        <v>138.97</v>
      </c>
      <c r="M16846">
        <v>138.97</v>
      </c>
      <c r="N16846">
        <f t="shared" si="263"/>
        <v>0</v>
      </c>
    </row>
    <row r="16847" spans="1:14" x14ac:dyDescent="0.2">
      <c r="A16847" t="s">
        <v>16872</v>
      </c>
      <c r="B16847" t="s">
        <v>38595</v>
      </c>
      <c r="I16847" t="s">
        <v>3</v>
      </c>
      <c r="J16847">
        <v>138.53</v>
      </c>
      <c r="M16847">
        <v>138.53</v>
      </c>
      <c r="N16847">
        <f t="shared" si="263"/>
        <v>0</v>
      </c>
    </row>
    <row r="16848" spans="1:14" x14ac:dyDescent="0.2">
      <c r="A16848" t="s">
        <v>16873</v>
      </c>
      <c r="B16848" t="s">
        <v>38595</v>
      </c>
      <c r="I16848" t="s">
        <v>3</v>
      </c>
      <c r="J16848">
        <v>131.35</v>
      </c>
      <c r="M16848">
        <v>131.35</v>
      </c>
      <c r="N16848">
        <f t="shared" si="263"/>
        <v>0</v>
      </c>
    </row>
    <row r="16849" spans="1:14" x14ac:dyDescent="0.2">
      <c r="A16849" t="s">
        <v>16874</v>
      </c>
      <c r="B16849" t="s">
        <v>38596</v>
      </c>
      <c r="I16849" t="s">
        <v>3</v>
      </c>
      <c r="J16849">
        <v>163.51</v>
      </c>
      <c r="M16849">
        <v>163.51</v>
      </c>
      <c r="N16849">
        <f t="shared" si="263"/>
        <v>0</v>
      </c>
    </row>
    <row r="16850" spans="1:14" x14ac:dyDescent="0.2">
      <c r="A16850" t="s">
        <v>16875</v>
      </c>
      <c r="B16850" t="s">
        <v>38596</v>
      </c>
      <c r="I16850" t="s">
        <v>3</v>
      </c>
      <c r="J16850">
        <v>155.22999999999999</v>
      </c>
      <c r="M16850">
        <v>155.22999999999999</v>
      </c>
      <c r="N16850">
        <f t="shared" si="263"/>
        <v>0</v>
      </c>
    </row>
    <row r="16851" spans="1:14" x14ac:dyDescent="0.2">
      <c r="A16851" t="s">
        <v>16876</v>
      </c>
      <c r="B16851" t="s">
        <v>38597</v>
      </c>
      <c r="I16851" t="s">
        <v>3</v>
      </c>
      <c r="J16851">
        <v>50.19</v>
      </c>
      <c r="M16851">
        <v>50.19</v>
      </c>
      <c r="N16851">
        <f t="shared" si="263"/>
        <v>0</v>
      </c>
    </row>
    <row r="16852" spans="1:14" x14ac:dyDescent="0.2">
      <c r="A16852" t="s">
        <v>16877</v>
      </c>
      <c r="B16852" t="s">
        <v>38597</v>
      </c>
      <c r="I16852" t="s">
        <v>3</v>
      </c>
      <c r="J16852">
        <v>48.76</v>
      </c>
      <c r="M16852">
        <v>48.76</v>
      </c>
      <c r="N16852">
        <f t="shared" si="263"/>
        <v>0</v>
      </c>
    </row>
    <row r="16853" spans="1:14" x14ac:dyDescent="0.2">
      <c r="A16853" t="s">
        <v>16878</v>
      </c>
      <c r="B16853" t="s">
        <v>38598</v>
      </c>
      <c r="I16853" t="s">
        <v>3</v>
      </c>
      <c r="J16853">
        <v>62.08</v>
      </c>
      <c r="M16853">
        <v>62.08</v>
      </c>
      <c r="N16853">
        <f t="shared" si="263"/>
        <v>0</v>
      </c>
    </row>
    <row r="16854" spans="1:14" x14ac:dyDescent="0.2">
      <c r="A16854" t="s">
        <v>16879</v>
      </c>
      <c r="B16854" t="s">
        <v>38598</v>
      </c>
      <c r="I16854" t="s">
        <v>3</v>
      </c>
      <c r="J16854">
        <v>60.35</v>
      </c>
      <c r="M16854">
        <v>60.35</v>
      </c>
      <c r="N16854">
        <f t="shared" si="263"/>
        <v>0</v>
      </c>
    </row>
    <row r="16855" spans="1:14" x14ac:dyDescent="0.2">
      <c r="A16855" t="s">
        <v>16880</v>
      </c>
      <c r="B16855" t="s">
        <v>38599</v>
      </c>
      <c r="I16855" t="s">
        <v>5</v>
      </c>
      <c r="J16855">
        <v>1495.67</v>
      </c>
      <c r="M16855">
        <v>1495.67</v>
      </c>
      <c r="N16855">
        <f t="shared" si="263"/>
        <v>0</v>
      </c>
    </row>
    <row r="16856" spans="1:14" x14ac:dyDescent="0.2">
      <c r="A16856" t="s">
        <v>16881</v>
      </c>
      <c r="B16856" t="s">
        <v>38599</v>
      </c>
      <c r="I16856" t="s">
        <v>5</v>
      </c>
      <c r="J16856">
        <v>1386.66</v>
      </c>
      <c r="M16856">
        <v>1386.66</v>
      </c>
      <c r="N16856">
        <f t="shared" si="263"/>
        <v>0</v>
      </c>
    </row>
    <row r="16857" spans="1:14" x14ac:dyDescent="0.2">
      <c r="A16857" t="s">
        <v>16882</v>
      </c>
      <c r="B16857" t="s">
        <v>38600</v>
      </c>
      <c r="I16857" t="s">
        <v>5</v>
      </c>
      <c r="J16857">
        <v>2070.29</v>
      </c>
      <c r="M16857">
        <v>2070.29</v>
      </c>
      <c r="N16857">
        <f t="shared" si="263"/>
        <v>0</v>
      </c>
    </row>
    <row r="16858" spans="1:14" x14ac:dyDescent="0.2">
      <c r="A16858" t="s">
        <v>16883</v>
      </c>
      <c r="B16858" t="s">
        <v>38600</v>
      </c>
      <c r="I16858" t="s">
        <v>5</v>
      </c>
      <c r="J16858">
        <v>1939.48</v>
      </c>
      <c r="M16858">
        <v>1939.48</v>
      </c>
      <c r="N16858">
        <f t="shared" si="263"/>
        <v>0</v>
      </c>
    </row>
    <row r="16859" spans="1:14" x14ac:dyDescent="0.2">
      <c r="A16859" t="s">
        <v>16884</v>
      </c>
      <c r="B16859" t="s">
        <v>38601</v>
      </c>
      <c r="I16859" t="s">
        <v>5</v>
      </c>
      <c r="J16859">
        <v>1805.97</v>
      </c>
      <c r="M16859">
        <v>1805.97</v>
      </c>
      <c r="N16859">
        <f t="shared" si="263"/>
        <v>0</v>
      </c>
    </row>
    <row r="16860" spans="1:14" x14ac:dyDescent="0.2">
      <c r="A16860" t="s">
        <v>16885</v>
      </c>
      <c r="B16860" t="s">
        <v>38601</v>
      </c>
      <c r="I16860" t="s">
        <v>5</v>
      </c>
      <c r="J16860">
        <v>1678.79</v>
      </c>
      <c r="M16860">
        <v>1678.79</v>
      </c>
      <c r="N16860">
        <f t="shared" si="263"/>
        <v>0</v>
      </c>
    </row>
    <row r="16861" spans="1:14" x14ac:dyDescent="0.2">
      <c r="A16861" t="s">
        <v>16886</v>
      </c>
      <c r="B16861" t="s">
        <v>38602</v>
      </c>
      <c r="I16861" t="s">
        <v>5</v>
      </c>
      <c r="J16861">
        <v>2148.1799999999998</v>
      </c>
      <c r="M16861">
        <v>2148.1799999999998</v>
      </c>
      <c r="N16861">
        <f t="shared" si="263"/>
        <v>0</v>
      </c>
    </row>
    <row r="16862" spans="1:14" x14ac:dyDescent="0.2">
      <c r="A16862" t="s">
        <v>16887</v>
      </c>
      <c r="B16862" t="s">
        <v>38602</v>
      </c>
      <c r="I16862" t="s">
        <v>5</v>
      </c>
      <c r="J16862">
        <v>1995.55</v>
      </c>
      <c r="M16862">
        <v>1995.55</v>
      </c>
      <c r="N16862">
        <f t="shared" si="263"/>
        <v>0</v>
      </c>
    </row>
    <row r="16863" spans="1:14" x14ac:dyDescent="0.2">
      <c r="A16863" t="s">
        <v>16888</v>
      </c>
      <c r="B16863" t="s">
        <v>38603</v>
      </c>
      <c r="I16863" t="s">
        <v>5</v>
      </c>
      <c r="J16863">
        <v>2266.14</v>
      </c>
      <c r="M16863">
        <v>2266.14</v>
      </c>
      <c r="N16863">
        <f t="shared" si="263"/>
        <v>0</v>
      </c>
    </row>
    <row r="16864" spans="1:14" x14ac:dyDescent="0.2">
      <c r="A16864" t="s">
        <v>16889</v>
      </c>
      <c r="B16864" t="s">
        <v>38603</v>
      </c>
      <c r="I16864" t="s">
        <v>5</v>
      </c>
      <c r="J16864">
        <v>2120.79</v>
      </c>
      <c r="M16864">
        <v>2120.79</v>
      </c>
      <c r="N16864">
        <f t="shared" si="263"/>
        <v>0</v>
      </c>
    </row>
    <row r="16865" spans="1:14" x14ac:dyDescent="0.2">
      <c r="A16865" t="s">
        <v>16890</v>
      </c>
      <c r="B16865" t="s">
        <v>38604</v>
      </c>
      <c r="I16865" t="s">
        <v>5</v>
      </c>
      <c r="J16865">
        <v>2694.35</v>
      </c>
      <c r="M16865">
        <v>2694.35</v>
      </c>
      <c r="N16865">
        <f t="shared" si="263"/>
        <v>0</v>
      </c>
    </row>
    <row r="16866" spans="1:14" x14ac:dyDescent="0.2">
      <c r="A16866" t="s">
        <v>16891</v>
      </c>
      <c r="B16866" t="s">
        <v>38604</v>
      </c>
      <c r="I16866" t="s">
        <v>5</v>
      </c>
      <c r="J16866">
        <v>2519.92</v>
      </c>
      <c r="M16866">
        <v>2519.92</v>
      </c>
      <c r="N16866">
        <f t="shared" si="263"/>
        <v>0</v>
      </c>
    </row>
    <row r="16867" spans="1:14" x14ac:dyDescent="0.2">
      <c r="A16867" t="s">
        <v>16892</v>
      </c>
      <c r="B16867" t="s">
        <v>38605</v>
      </c>
      <c r="I16867" t="s">
        <v>5</v>
      </c>
      <c r="J16867">
        <v>2642.15</v>
      </c>
      <c r="M16867">
        <v>2642.15</v>
      </c>
      <c r="N16867">
        <f t="shared" si="263"/>
        <v>0</v>
      </c>
    </row>
    <row r="16868" spans="1:14" x14ac:dyDescent="0.2">
      <c r="A16868" t="s">
        <v>16893</v>
      </c>
      <c r="B16868" t="s">
        <v>38605</v>
      </c>
      <c r="I16868" t="s">
        <v>5</v>
      </c>
      <c r="J16868">
        <v>2478.62</v>
      </c>
      <c r="M16868">
        <v>2478.62</v>
      </c>
      <c r="N16868">
        <f t="shared" si="263"/>
        <v>0</v>
      </c>
    </row>
    <row r="16869" spans="1:14" x14ac:dyDescent="0.2">
      <c r="A16869" t="s">
        <v>16894</v>
      </c>
      <c r="B16869" t="s">
        <v>38606</v>
      </c>
      <c r="I16869" t="s">
        <v>5</v>
      </c>
      <c r="J16869">
        <v>3143.39</v>
      </c>
      <c r="M16869">
        <v>3143.39</v>
      </c>
      <c r="N16869">
        <f t="shared" si="263"/>
        <v>0</v>
      </c>
    </row>
    <row r="16870" spans="1:14" x14ac:dyDescent="0.2">
      <c r="A16870" t="s">
        <v>16895</v>
      </c>
      <c r="B16870" t="s">
        <v>38606</v>
      </c>
      <c r="I16870" t="s">
        <v>5</v>
      </c>
      <c r="J16870">
        <v>2947.16</v>
      </c>
      <c r="M16870">
        <v>2947.16</v>
      </c>
      <c r="N16870">
        <f t="shared" si="263"/>
        <v>0</v>
      </c>
    </row>
    <row r="16871" spans="1:14" x14ac:dyDescent="0.2">
      <c r="A16871" t="s">
        <v>16896</v>
      </c>
      <c r="B16871" t="s">
        <v>38607</v>
      </c>
      <c r="I16871" t="s">
        <v>5</v>
      </c>
      <c r="J16871">
        <v>3548.35</v>
      </c>
      <c r="M16871">
        <v>3548.35</v>
      </c>
      <c r="N16871">
        <f t="shared" si="263"/>
        <v>0</v>
      </c>
    </row>
    <row r="16872" spans="1:14" x14ac:dyDescent="0.2">
      <c r="A16872" t="s">
        <v>16897</v>
      </c>
      <c r="B16872" t="s">
        <v>38607</v>
      </c>
      <c r="I16872" t="s">
        <v>5</v>
      </c>
      <c r="J16872">
        <v>3366.66</v>
      </c>
      <c r="M16872">
        <v>3366.66</v>
      </c>
      <c r="N16872">
        <f t="shared" si="263"/>
        <v>0</v>
      </c>
    </row>
    <row r="16873" spans="1:14" x14ac:dyDescent="0.2">
      <c r="A16873" t="s">
        <v>16898</v>
      </c>
      <c r="B16873" t="s">
        <v>38608</v>
      </c>
      <c r="I16873" t="s">
        <v>5</v>
      </c>
      <c r="J16873">
        <v>4228.67</v>
      </c>
      <c r="M16873">
        <v>4228.67</v>
      </c>
      <c r="N16873">
        <f t="shared" si="263"/>
        <v>0</v>
      </c>
    </row>
    <row r="16874" spans="1:14" x14ac:dyDescent="0.2">
      <c r="A16874" t="s">
        <v>16899</v>
      </c>
      <c r="B16874" t="s">
        <v>38608</v>
      </c>
      <c r="I16874" t="s">
        <v>5</v>
      </c>
      <c r="J16874">
        <v>4010.64</v>
      </c>
      <c r="M16874">
        <v>4010.64</v>
      </c>
      <c r="N16874">
        <f t="shared" si="263"/>
        <v>0</v>
      </c>
    </row>
    <row r="16875" spans="1:14" x14ac:dyDescent="0.2">
      <c r="A16875" t="s">
        <v>16900</v>
      </c>
      <c r="B16875" t="s">
        <v>38609</v>
      </c>
      <c r="I16875" t="s">
        <v>5</v>
      </c>
      <c r="J16875">
        <v>4004.98</v>
      </c>
      <c r="M16875">
        <v>4004.98</v>
      </c>
      <c r="N16875">
        <f t="shared" si="263"/>
        <v>0</v>
      </c>
    </row>
    <row r="16876" spans="1:14" x14ac:dyDescent="0.2">
      <c r="A16876" t="s">
        <v>16901</v>
      </c>
      <c r="B16876" t="s">
        <v>38609</v>
      </c>
      <c r="I16876" t="s">
        <v>5</v>
      </c>
      <c r="J16876">
        <v>3805.12</v>
      </c>
      <c r="M16876">
        <v>3805.12</v>
      </c>
      <c r="N16876">
        <f t="shared" si="263"/>
        <v>0</v>
      </c>
    </row>
    <row r="16877" spans="1:14" x14ac:dyDescent="0.2">
      <c r="A16877" t="s">
        <v>16902</v>
      </c>
      <c r="B16877" t="s">
        <v>38610</v>
      </c>
      <c r="I16877" t="s">
        <v>5</v>
      </c>
      <c r="J16877">
        <v>4772.54</v>
      </c>
      <c r="M16877">
        <v>4772.54</v>
      </c>
      <c r="N16877">
        <f t="shared" si="263"/>
        <v>0</v>
      </c>
    </row>
    <row r="16878" spans="1:14" x14ac:dyDescent="0.2">
      <c r="A16878" t="s">
        <v>16903</v>
      </c>
      <c r="B16878" t="s">
        <v>38610</v>
      </c>
      <c r="I16878" t="s">
        <v>5</v>
      </c>
      <c r="J16878">
        <v>4532.7</v>
      </c>
      <c r="M16878">
        <v>4532.7</v>
      </c>
      <c r="N16878">
        <f t="shared" si="263"/>
        <v>0</v>
      </c>
    </row>
    <row r="16879" spans="1:14" x14ac:dyDescent="0.2">
      <c r="A16879" t="s">
        <v>16904</v>
      </c>
      <c r="B16879" t="s">
        <v>38611</v>
      </c>
      <c r="I16879" t="s">
        <v>5</v>
      </c>
      <c r="J16879">
        <v>4437.43</v>
      </c>
      <c r="M16879">
        <v>4437.43</v>
      </c>
      <c r="N16879">
        <f t="shared" si="263"/>
        <v>0</v>
      </c>
    </row>
    <row r="16880" spans="1:14" x14ac:dyDescent="0.2">
      <c r="A16880" t="s">
        <v>16905</v>
      </c>
      <c r="B16880" t="s">
        <v>38611</v>
      </c>
      <c r="I16880" t="s">
        <v>5</v>
      </c>
      <c r="J16880">
        <v>4219.3999999999996</v>
      </c>
      <c r="M16880">
        <v>4219.3999999999996</v>
      </c>
      <c r="N16880">
        <f t="shared" si="263"/>
        <v>0</v>
      </c>
    </row>
    <row r="16881" spans="1:14" x14ac:dyDescent="0.2">
      <c r="A16881" t="s">
        <v>16906</v>
      </c>
      <c r="B16881" t="s">
        <v>38612</v>
      </c>
      <c r="I16881" t="s">
        <v>5</v>
      </c>
      <c r="J16881">
        <v>5289.32</v>
      </c>
      <c r="M16881">
        <v>5289.32</v>
      </c>
      <c r="N16881">
        <f t="shared" si="263"/>
        <v>0</v>
      </c>
    </row>
    <row r="16882" spans="1:14" x14ac:dyDescent="0.2">
      <c r="A16882" t="s">
        <v>16907</v>
      </c>
      <c r="B16882" t="s">
        <v>38612</v>
      </c>
      <c r="I16882" t="s">
        <v>5</v>
      </c>
      <c r="J16882">
        <v>5027.68</v>
      </c>
      <c r="M16882">
        <v>5027.68</v>
      </c>
      <c r="N16882">
        <f t="shared" si="263"/>
        <v>0</v>
      </c>
    </row>
    <row r="16883" spans="1:14" x14ac:dyDescent="0.2">
      <c r="A16883" t="s">
        <v>16908</v>
      </c>
      <c r="B16883" t="s">
        <v>38613</v>
      </c>
      <c r="I16883" t="s">
        <v>5</v>
      </c>
      <c r="J16883">
        <v>5248.52</v>
      </c>
      <c r="M16883">
        <v>5248.52</v>
      </c>
      <c r="N16883">
        <f t="shared" si="263"/>
        <v>0</v>
      </c>
    </row>
    <row r="16884" spans="1:14" x14ac:dyDescent="0.2">
      <c r="A16884" t="s">
        <v>16909</v>
      </c>
      <c r="B16884" t="s">
        <v>38613</v>
      </c>
      <c r="I16884" t="s">
        <v>5</v>
      </c>
      <c r="J16884">
        <v>5007.78</v>
      </c>
      <c r="M16884">
        <v>5007.78</v>
      </c>
      <c r="N16884">
        <f t="shared" si="263"/>
        <v>0</v>
      </c>
    </row>
    <row r="16885" spans="1:14" x14ac:dyDescent="0.2">
      <c r="A16885" t="s">
        <v>16910</v>
      </c>
      <c r="B16885" t="s">
        <v>38614</v>
      </c>
      <c r="I16885" t="s">
        <v>5</v>
      </c>
      <c r="J16885">
        <v>6258.52</v>
      </c>
      <c r="M16885">
        <v>6258.52</v>
      </c>
      <c r="N16885">
        <f t="shared" si="263"/>
        <v>0</v>
      </c>
    </row>
    <row r="16886" spans="1:14" x14ac:dyDescent="0.2">
      <c r="A16886" t="s">
        <v>16911</v>
      </c>
      <c r="B16886" t="s">
        <v>38614</v>
      </c>
      <c r="I16886" t="s">
        <v>5</v>
      </c>
      <c r="J16886">
        <v>5969.63</v>
      </c>
      <c r="M16886">
        <v>5969.63</v>
      </c>
      <c r="N16886">
        <f t="shared" si="263"/>
        <v>0</v>
      </c>
    </row>
    <row r="16887" spans="1:14" x14ac:dyDescent="0.2">
      <c r="A16887" t="s">
        <v>16912</v>
      </c>
      <c r="B16887" t="s">
        <v>38615</v>
      </c>
      <c r="I16887" t="s">
        <v>5</v>
      </c>
      <c r="J16887">
        <v>5779.42</v>
      </c>
      <c r="M16887">
        <v>5779.42</v>
      </c>
      <c r="N16887">
        <f t="shared" si="263"/>
        <v>0</v>
      </c>
    </row>
    <row r="16888" spans="1:14" x14ac:dyDescent="0.2">
      <c r="A16888" t="s">
        <v>16913</v>
      </c>
      <c r="B16888" t="s">
        <v>38615</v>
      </c>
      <c r="I16888" t="s">
        <v>5</v>
      </c>
      <c r="J16888">
        <v>5511.43</v>
      </c>
      <c r="M16888">
        <v>5511.43</v>
      </c>
      <c r="N16888">
        <f t="shared" si="263"/>
        <v>0</v>
      </c>
    </row>
    <row r="16889" spans="1:14" x14ac:dyDescent="0.2">
      <c r="A16889" t="s">
        <v>16914</v>
      </c>
      <c r="B16889" t="s">
        <v>38616</v>
      </c>
      <c r="I16889" t="s">
        <v>5</v>
      </c>
      <c r="J16889">
        <v>6893.45</v>
      </c>
      <c r="M16889">
        <v>6893.45</v>
      </c>
      <c r="N16889">
        <f t="shared" si="263"/>
        <v>0</v>
      </c>
    </row>
    <row r="16890" spans="1:14" x14ac:dyDescent="0.2">
      <c r="A16890" t="s">
        <v>16915</v>
      </c>
      <c r="B16890" t="s">
        <v>38616</v>
      </c>
      <c r="I16890" t="s">
        <v>5</v>
      </c>
      <c r="J16890">
        <v>6571.85</v>
      </c>
      <c r="M16890">
        <v>6571.85</v>
      </c>
      <c r="N16890">
        <f t="shared" si="263"/>
        <v>0</v>
      </c>
    </row>
    <row r="16891" spans="1:14" x14ac:dyDescent="0.2">
      <c r="A16891" t="s">
        <v>16916</v>
      </c>
      <c r="B16891" t="s">
        <v>38617</v>
      </c>
      <c r="I16891" t="s">
        <v>5</v>
      </c>
      <c r="J16891">
        <v>6655.31</v>
      </c>
      <c r="M16891">
        <v>6655.31</v>
      </c>
      <c r="N16891">
        <f t="shared" si="263"/>
        <v>0</v>
      </c>
    </row>
    <row r="16892" spans="1:14" x14ac:dyDescent="0.2">
      <c r="A16892" t="s">
        <v>16917</v>
      </c>
      <c r="B16892" t="s">
        <v>38617</v>
      </c>
      <c r="I16892" t="s">
        <v>5</v>
      </c>
      <c r="J16892">
        <v>6337.35</v>
      </c>
      <c r="M16892">
        <v>6337.35</v>
      </c>
      <c r="N16892">
        <f t="shared" si="263"/>
        <v>0</v>
      </c>
    </row>
    <row r="16893" spans="1:14" x14ac:dyDescent="0.2">
      <c r="A16893" t="s">
        <v>16918</v>
      </c>
      <c r="B16893" t="s">
        <v>38618</v>
      </c>
      <c r="I16893" t="s">
        <v>5</v>
      </c>
      <c r="J16893">
        <v>7940.42</v>
      </c>
      <c r="M16893">
        <v>7940.42</v>
      </c>
      <c r="N16893">
        <f t="shared" si="263"/>
        <v>0</v>
      </c>
    </row>
    <row r="16894" spans="1:14" x14ac:dyDescent="0.2">
      <c r="A16894" t="s">
        <v>16919</v>
      </c>
      <c r="B16894" t="s">
        <v>38618</v>
      </c>
      <c r="I16894" t="s">
        <v>5</v>
      </c>
      <c r="J16894">
        <v>7558.86</v>
      </c>
      <c r="M16894">
        <v>7558.86</v>
      </c>
      <c r="N16894">
        <f t="shared" si="263"/>
        <v>0</v>
      </c>
    </row>
    <row r="16895" spans="1:14" x14ac:dyDescent="0.2">
      <c r="A16895" t="s">
        <v>127</v>
      </c>
      <c r="B16895" t="s">
        <v>38619</v>
      </c>
      <c r="I16895" t="s">
        <v>3</v>
      </c>
      <c r="J16895">
        <v>57.74</v>
      </c>
      <c r="M16895">
        <v>57.74</v>
      </c>
      <c r="N16895">
        <f t="shared" si="263"/>
        <v>0</v>
      </c>
    </row>
    <row r="16896" spans="1:14" x14ac:dyDescent="0.2">
      <c r="A16896" t="s">
        <v>16920</v>
      </c>
      <c r="B16896" t="s">
        <v>38619</v>
      </c>
      <c r="I16896" t="s">
        <v>3</v>
      </c>
      <c r="J16896">
        <v>55.45</v>
      </c>
      <c r="M16896">
        <v>55.45</v>
      </c>
      <c r="N16896">
        <f t="shared" si="263"/>
        <v>0</v>
      </c>
    </row>
    <row r="16897" spans="1:14" x14ac:dyDescent="0.2">
      <c r="A16897" t="s">
        <v>16921</v>
      </c>
      <c r="B16897" t="s">
        <v>38620</v>
      </c>
      <c r="I16897" t="s">
        <v>3</v>
      </c>
      <c r="J16897">
        <v>49.59</v>
      </c>
      <c r="M16897">
        <v>49.59</v>
      </c>
      <c r="N16897">
        <f t="shared" si="263"/>
        <v>0</v>
      </c>
    </row>
    <row r="16898" spans="1:14" x14ac:dyDescent="0.2">
      <c r="A16898" t="s">
        <v>16922</v>
      </c>
      <c r="B16898" t="s">
        <v>38620</v>
      </c>
      <c r="I16898" t="s">
        <v>3</v>
      </c>
      <c r="J16898">
        <v>47.87</v>
      </c>
      <c r="M16898">
        <v>47.87</v>
      </c>
      <c r="N16898">
        <f t="shared" si="263"/>
        <v>0</v>
      </c>
    </row>
    <row r="16899" spans="1:14" x14ac:dyDescent="0.2">
      <c r="A16899" t="s">
        <v>16923</v>
      </c>
      <c r="B16899" t="s">
        <v>38621</v>
      </c>
      <c r="I16899" t="s">
        <v>4</v>
      </c>
      <c r="J16899">
        <v>36.909999999999997</v>
      </c>
      <c r="M16899">
        <v>36.909999999999997</v>
      </c>
      <c r="N16899">
        <f t="shared" si="263"/>
        <v>0</v>
      </c>
    </row>
    <row r="16900" spans="1:14" x14ac:dyDescent="0.2">
      <c r="A16900" t="s">
        <v>16924</v>
      </c>
      <c r="B16900" t="s">
        <v>38621</v>
      </c>
      <c r="I16900" t="s">
        <v>4</v>
      </c>
      <c r="J16900">
        <v>35.76</v>
      </c>
      <c r="M16900">
        <v>35.76</v>
      </c>
      <c r="N16900">
        <f t="shared" ref="N16900:N16963" si="264">J16900-M16900</f>
        <v>0</v>
      </c>
    </row>
    <row r="16901" spans="1:14" x14ac:dyDescent="0.2">
      <c r="A16901" t="s">
        <v>16925</v>
      </c>
      <c r="B16901" t="s">
        <v>38622</v>
      </c>
      <c r="I16901" t="s">
        <v>4</v>
      </c>
      <c r="J16901">
        <v>44.28</v>
      </c>
      <c r="M16901">
        <v>44.28</v>
      </c>
      <c r="N16901">
        <f t="shared" si="264"/>
        <v>0</v>
      </c>
    </row>
    <row r="16902" spans="1:14" x14ac:dyDescent="0.2">
      <c r="A16902" t="s">
        <v>16926</v>
      </c>
      <c r="B16902" t="s">
        <v>38622</v>
      </c>
      <c r="I16902" t="s">
        <v>4</v>
      </c>
      <c r="J16902">
        <v>42.9</v>
      </c>
      <c r="M16902">
        <v>42.9</v>
      </c>
      <c r="N16902">
        <f t="shared" si="264"/>
        <v>0</v>
      </c>
    </row>
    <row r="16903" spans="1:14" x14ac:dyDescent="0.2">
      <c r="A16903" t="s">
        <v>16927</v>
      </c>
      <c r="B16903" t="s">
        <v>38623</v>
      </c>
      <c r="I16903" t="s">
        <v>4</v>
      </c>
      <c r="J16903">
        <v>62</v>
      </c>
      <c r="M16903">
        <v>62</v>
      </c>
      <c r="N16903">
        <f t="shared" si="264"/>
        <v>0</v>
      </c>
    </row>
    <row r="16904" spans="1:14" x14ac:dyDescent="0.2">
      <c r="A16904" t="s">
        <v>16928</v>
      </c>
      <c r="B16904" t="s">
        <v>38623</v>
      </c>
      <c r="I16904" t="s">
        <v>4</v>
      </c>
      <c r="J16904">
        <v>60.56</v>
      </c>
      <c r="M16904">
        <v>60.56</v>
      </c>
      <c r="N16904">
        <f t="shared" si="264"/>
        <v>0</v>
      </c>
    </row>
    <row r="16905" spans="1:14" x14ac:dyDescent="0.2">
      <c r="A16905" t="s">
        <v>16929</v>
      </c>
      <c r="B16905" t="s">
        <v>38624</v>
      </c>
      <c r="I16905" t="s">
        <v>4</v>
      </c>
      <c r="J16905">
        <v>74.38</v>
      </c>
      <c r="M16905">
        <v>74.38</v>
      </c>
      <c r="N16905">
        <f t="shared" si="264"/>
        <v>0</v>
      </c>
    </row>
    <row r="16906" spans="1:14" x14ac:dyDescent="0.2">
      <c r="A16906" t="s">
        <v>16930</v>
      </c>
      <c r="B16906" t="s">
        <v>38624</v>
      </c>
      <c r="I16906" t="s">
        <v>4</v>
      </c>
      <c r="J16906">
        <v>72.66</v>
      </c>
      <c r="M16906">
        <v>72.66</v>
      </c>
      <c r="N16906">
        <f t="shared" si="264"/>
        <v>0</v>
      </c>
    </row>
    <row r="16907" spans="1:14" x14ac:dyDescent="0.2">
      <c r="A16907" t="s">
        <v>16931</v>
      </c>
      <c r="B16907" t="s">
        <v>38625</v>
      </c>
      <c r="I16907" t="s">
        <v>4</v>
      </c>
      <c r="J16907">
        <v>79.989999999999995</v>
      </c>
      <c r="M16907">
        <v>79.989999999999995</v>
      </c>
      <c r="N16907">
        <f t="shared" si="264"/>
        <v>0</v>
      </c>
    </row>
    <row r="16908" spans="1:14" x14ac:dyDescent="0.2">
      <c r="A16908" t="s">
        <v>16932</v>
      </c>
      <c r="B16908" t="s">
        <v>38625</v>
      </c>
      <c r="I16908" t="s">
        <v>4</v>
      </c>
      <c r="J16908">
        <v>78.27</v>
      </c>
      <c r="M16908">
        <v>78.27</v>
      </c>
      <c r="N16908">
        <f t="shared" si="264"/>
        <v>0</v>
      </c>
    </row>
    <row r="16909" spans="1:14" x14ac:dyDescent="0.2">
      <c r="A16909" t="s">
        <v>16933</v>
      </c>
      <c r="B16909" t="s">
        <v>38626</v>
      </c>
      <c r="I16909" t="s">
        <v>4</v>
      </c>
      <c r="J16909">
        <v>95.97</v>
      </c>
      <c r="M16909">
        <v>95.97</v>
      </c>
      <c r="N16909">
        <f t="shared" si="264"/>
        <v>0</v>
      </c>
    </row>
    <row r="16910" spans="1:14" x14ac:dyDescent="0.2">
      <c r="A16910" t="s">
        <v>16934</v>
      </c>
      <c r="B16910" t="s">
        <v>38626</v>
      </c>
      <c r="I16910" t="s">
        <v>4</v>
      </c>
      <c r="J16910">
        <v>93.9</v>
      </c>
      <c r="M16910">
        <v>93.9</v>
      </c>
      <c r="N16910">
        <f t="shared" si="264"/>
        <v>0</v>
      </c>
    </row>
    <row r="16911" spans="1:14" x14ac:dyDescent="0.2">
      <c r="A16911" t="s">
        <v>16935</v>
      </c>
      <c r="B16911" t="s">
        <v>38627</v>
      </c>
      <c r="I16911" t="s">
        <v>4</v>
      </c>
      <c r="J16911">
        <v>114.04</v>
      </c>
      <c r="M16911">
        <v>114.04</v>
      </c>
      <c r="N16911">
        <f t="shared" si="264"/>
        <v>0</v>
      </c>
    </row>
    <row r="16912" spans="1:14" x14ac:dyDescent="0.2">
      <c r="A16912" t="s">
        <v>16936</v>
      </c>
      <c r="B16912" t="s">
        <v>38627</v>
      </c>
      <c r="I16912" t="s">
        <v>4</v>
      </c>
      <c r="J16912">
        <v>112.03</v>
      </c>
      <c r="M16912">
        <v>112.03</v>
      </c>
      <c r="N16912">
        <f t="shared" si="264"/>
        <v>0</v>
      </c>
    </row>
    <row r="16913" spans="1:14" x14ac:dyDescent="0.2">
      <c r="A16913" t="s">
        <v>16937</v>
      </c>
      <c r="B16913" t="s">
        <v>38628</v>
      </c>
      <c r="I16913" t="s">
        <v>4</v>
      </c>
      <c r="J16913">
        <v>136.83000000000001</v>
      </c>
      <c r="M16913">
        <v>136.83000000000001</v>
      </c>
      <c r="N16913">
        <f t="shared" si="264"/>
        <v>0</v>
      </c>
    </row>
    <row r="16914" spans="1:14" x14ac:dyDescent="0.2">
      <c r="A16914" t="s">
        <v>16938</v>
      </c>
      <c r="B16914" t="s">
        <v>38628</v>
      </c>
      <c r="I16914" t="s">
        <v>4</v>
      </c>
      <c r="J16914">
        <v>134.41999999999999</v>
      </c>
      <c r="M16914">
        <v>134.41999999999999</v>
      </c>
      <c r="N16914">
        <f t="shared" si="264"/>
        <v>0</v>
      </c>
    </row>
    <row r="16915" spans="1:14" x14ac:dyDescent="0.2">
      <c r="A16915" t="s">
        <v>16939</v>
      </c>
      <c r="B16915" t="s">
        <v>38629</v>
      </c>
      <c r="I16915" t="s">
        <v>4</v>
      </c>
      <c r="J16915">
        <v>160.06</v>
      </c>
      <c r="M16915">
        <v>160.06</v>
      </c>
      <c r="N16915">
        <f t="shared" si="264"/>
        <v>0</v>
      </c>
    </row>
    <row r="16916" spans="1:14" x14ac:dyDescent="0.2">
      <c r="A16916" t="s">
        <v>16940</v>
      </c>
      <c r="B16916" t="s">
        <v>38629</v>
      </c>
      <c r="I16916" t="s">
        <v>4</v>
      </c>
      <c r="J16916">
        <v>157.76</v>
      </c>
      <c r="M16916">
        <v>157.76</v>
      </c>
      <c r="N16916">
        <f t="shared" si="264"/>
        <v>0</v>
      </c>
    </row>
    <row r="16917" spans="1:14" x14ac:dyDescent="0.2">
      <c r="A16917" t="s">
        <v>16941</v>
      </c>
      <c r="B16917" t="s">
        <v>38630</v>
      </c>
      <c r="I16917" t="s">
        <v>4</v>
      </c>
      <c r="J16917">
        <v>192.06</v>
      </c>
      <c r="M16917">
        <v>192.06</v>
      </c>
      <c r="N16917">
        <f t="shared" si="264"/>
        <v>0</v>
      </c>
    </row>
    <row r="16918" spans="1:14" x14ac:dyDescent="0.2">
      <c r="A16918" t="s">
        <v>16942</v>
      </c>
      <c r="B16918" t="s">
        <v>38630</v>
      </c>
      <c r="I16918" t="s">
        <v>4</v>
      </c>
      <c r="J16918">
        <v>189.3</v>
      </c>
      <c r="M16918">
        <v>189.3</v>
      </c>
      <c r="N16918">
        <f t="shared" si="264"/>
        <v>0</v>
      </c>
    </row>
    <row r="16919" spans="1:14" x14ac:dyDescent="0.2">
      <c r="A16919" t="s">
        <v>16943</v>
      </c>
      <c r="B16919" t="s">
        <v>38631</v>
      </c>
      <c r="I16919" t="s">
        <v>4</v>
      </c>
      <c r="J16919">
        <v>24.7</v>
      </c>
      <c r="M16919">
        <v>24.7</v>
      </c>
      <c r="N16919">
        <f t="shared" si="264"/>
        <v>0</v>
      </c>
    </row>
    <row r="16920" spans="1:14" x14ac:dyDescent="0.2">
      <c r="A16920" t="s">
        <v>16944</v>
      </c>
      <c r="B16920" t="s">
        <v>38631</v>
      </c>
      <c r="I16920" t="s">
        <v>4</v>
      </c>
      <c r="J16920">
        <v>23.66</v>
      </c>
      <c r="M16920">
        <v>23.66</v>
      </c>
      <c r="N16920">
        <f t="shared" si="264"/>
        <v>0</v>
      </c>
    </row>
    <row r="16921" spans="1:14" x14ac:dyDescent="0.2">
      <c r="A16921" t="s">
        <v>16945</v>
      </c>
      <c r="B16921" t="s">
        <v>38632</v>
      </c>
      <c r="I16921" t="s">
        <v>4</v>
      </c>
      <c r="J16921">
        <v>29.34</v>
      </c>
      <c r="M16921">
        <v>29.34</v>
      </c>
      <c r="N16921">
        <f t="shared" si="264"/>
        <v>0</v>
      </c>
    </row>
    <row r="16922" spans="1:14" x14ac:dyDescent="0.2">
      <c r="A16922" t="s">
        <v>16946</v>
      </c>
      <c r="B16922" t="s">
        <v>38632</v>
      </c>
      <c r="I16922" t="s">
        <v>4</v>
      </c>
      <c r="J16922">
        <v>28.14</v>
      </c>
      <c r="M16922">
        <v>28.14</v>
      </c>
      <c r="N16922">
        <f t="shared" si="264"/>
        <v>0</v>
      </c>
    </row>
    <row r="16923" spans="1:14" x14ac:dyDescent="0.2">
      <c r="A16923" t="s">
        <v>16947</v>
      </c>
      <c r="B16923" t="s">
        <v>22354</v>
      </c>
      <c r="I16923" t="s">
        <v>4</v>
      </c>
      <c r="J16923">
        <v>31.09</v>
      </c>
      <c r="M16923">
        <v>31.09</v>
      </c>
      <c r="N16923">
        <f t="shared" si="264"/>
        <v>0</v>
      </c>
    </row>
    <row r="16924" spans="1:14" x14ac:dyDescent="0.2">
      <c r="A16924" t="s">
        <v>16948</v>
      </c>
      <c r="B16924" t="s">
        <v>22354</v>
      </c>
      <c r="I16924" t="s">
        <v>4</v>
      </c>
      <c r="J16924">
        <v>29.94</v>
      </c>
      <c r="M16924">
        <v>29.94</v>
      </c>
      <c r="N16924">
        <f t="shared" si="264"/>
        <v>0</v>
      </c>
    </row>
    <row r="16925" spans="1:14" x14ac:dyDescent="0.2">
      <c r="A16925" t="s">
        <v>16949</v>
      </c>
      <c r="B16925" t="s">
        <v>38633</v>
      </c>
      <c r="I16925" t="s">
        <v>4</v>
      </c>
      <c r="J16925">
        <v>37.270000000000003</v>
      </c>
      <c r="M16925">
        <v>37.270000000000003</v>
      </c>
      <c r="N16925">
        <f t="shared" si="264"/>
        <v>0</v>
      </c>
    </row>
    <row r="16926" spans="1:14" x14ac:dyDescent="0.2">
      <c r="A16926" t="s">
        <v>16950</v>
      </c>
      <c r="B16926" t="s">
        <v>38633</v>
      </c>
      <c r="I16926" t="s">
        <v>4</v>
      </c>
      <c r="J16926">
        <v>35.89</v>
      </c>
      <c r="M16926">
        <v>35.89</v>
      </c>
      <c r="N16926">
        <f t="shared" si="264"/>
        <v>0</v>
      </c>
    </row>
    <row r="16927" spans="1:14" x14ac:dyDescent="0.2">
      <c r="A16927" t="s">
        <v>16951</v>
      </c>
      <c r="B16927" t="s">
        <v>22355</v>
      </c>
      <c r="I16927" t="s">
        <v>4</v>
      </c>
      <c r="J16927">
        <v>9.44</v>
      </c>
      <c r="M16927">
        <v>9.44</v>
      </c>
      <c r="N16927">
        <f t="shared" si="264"/>
        <v>0</v>
      </c>
    </row>
    <row r="16928" spans="1:14" x14ac:dyDescent="0.2">
      <c r="A16928" t="s">
        <v>16952</v>
      </c>
      <c r="B16928" t="s">
        <v>22355</v>
      </c>
      <c r="I16928" t="s">
        <v>4</v>
      </c>
      <c r="J16928">
        <v>8.8699999999999992</v>
      </c>
      <c r="M16928">
        <v>8.8699999999999992</v>
      </c>
      <c r="N16928">
        <f t="shared" si="264"/>
        <v>0</v>
      </c>
    </row>
    <row r="16929" spans="1:14" x14ac:dyDescent="0.2">
      <c r="A16929" t="s">
        <v>16953</v>
      </c>
      <c r="B16929" t="s">
        <v>38634</v>
      </c>
      <c r="I16929" t="s">
        <v>4</v>
      </c>
      <c r="J16929">
        <v>11.29</v>
      </c>
      <c r="M16929">
        <v>11.29</v>
      </c>
      <c r="N16929">
        <f t="shared" si="264"/>
        <v>0</v>
      </c>
    </row>
    <row r="16930" spans="1:14" x14ac:dyDescent="0.2">
      <c r="A16930" t="s">
        <v>16954</v>
      </c>
      <c r="B16930" t="s">
        <v>38634</v>
      </c>
      <c r="I16930" t="s">
        <v>4</v>
      </c>
      <c r="J16930">
        <v>10.6</v>
      </c>
      <c r="M16930">
        <v>10.6</v>
      </c>
      <c r="N16930">
        <f t="shared" si="264"/>
        <v>0</v>
      </c>
    </row>
    <row r="16931" spans="1:14" x14ac:dyDescent="0.2">
      <c r="A16931" t="s">
        <v>16955</v>
      </c>
      <c r="B16931" t="s">
        <v>38635</v>
      </c>
      <c r="I16931" t="s">
        <v>3</v>
      </c>
      <c r="J16931">
        <v>96.51</v>
      </c>
      <c r="M16931">
        <v>96.51</v>
      </c>
      <c r="N16931">
        <f t="shared" si="264"/>
        <v>0</v>
      </c>
    </row>
    <row r="16932" spans="1:14" x14ac:dyDescent="0.2">
      <c r="A16932" t="s">
        <v>16956</v>
      </c>
      <c r="B16932" t="s">
        <v>38635</v>
      </c>
      <c r="I16932" t="s">
        <v>3</v>
      </c>
      <c r="J16932">
        <v>90.22</v>
      </c>
      <c r="M16932">
        <v>90.22</v>
      </c>
      <c r="N16932">
        <f t="shared" si="264"/>
        <v>0</v>
      </c>
    </row>
    <row r="16933" spans="1:14" x14ac:dyDescent="0.2">
      <c r="A16933" t="s">
        <v>16957</v>
      </c>
      <c r="B16933" t="s">
        <v>38636</v>
      </c>
      <c r="I16933" t="s">
        <v>3</v>
      </c>
      <c r="J16933">
        <v>155.32</v>
      </c>
      <c r="M16933">
        <v>155.32</v>
      </c>
      <c r="N16933">
        <f t="shared" si="264"/>
        <v>0</v>
      </c>
    </row>
    <row r="16934" spans="1:14" x14ac:dyDescent="0.2">
      <c r="A16934" t="s">
        <v>16958</v>
      </c>
      <c r="B16934" t="s">
        <v>38636</v>
      </c>
      <c r="I16934" t="s">
        <v>3</v>
      </c>
      <c r="J16934">
        <v>142.38</v>
      </c>
      <c r="M16934">
        <v>142.38</v>
      </c>
      <c r="N16934">
        <f t="shared" si="264"/>
        <v>0</v>
      </c>
    </row>
    <row r="16935" spans="1:14" x14ac:dyDescent="0.2">
      <c r="A16935" t="s">
        <v>16959</v>
      </c>
      <c r="B16935" t="s">
        <v>38637</v>
      </c>
      <c r="I16935" t="s">
        <v>3</v>
      </c>
      <c r="J16935">
        <v>71.069999999999993</v>
      </c>
      <c r="M16935">
        <v>71.069999999999993</v>
      </c>
      <c r="N16935">
        <f t="shared" si="264"/>
        <v>0</v>
      </c>
    </row>
    <row r="16936" spans="1:14" x14ac:dyDescent="0.2">
      <c r="A16936" t="s">
        <v>16960</v>
      </c>
      <c r="B16936" t="s">
        <v>38637</v>
      </c>
      <c r="I16936" t="s">
        <v>3</v>
      </c>
      <c r="J16936">
        <v>64.78</v>
      </c>
      <c r="M16936">
        <v>64.78</v>
      </c>
      <c r="N16936">
        <f t="shared" si="264"/>
        <v>0</v>
      </c>
    </row>
    <row r="16937" spans="1:14" x14ac:dyDescent="0.2">
      <c r="A16937" t="s">
        <v>16961</v>
      </c>
      <c r="B16937" t="s">
        <v>38638</v>
      </c>
      <c r="I16937" t="s">
        <v>4</v>
      </c>
      <c r="J16937">
        <v>29.44</v>
      </c>
      <c r="M16937">
        <v>29.44</v>
      </c>
      <c r="N16937">
        <f t="shared" si="264"/>
        <v>0</v>
      </c>
    </row>
    <row r="16938" spans="1:14" x14ac:dyDescent="0.2">
      <c r="A16938" t="s">
        <v>16962</v>
      </c>
      <c r="B16938" t="s">
        <v>38638</v>
      </c>
      <c r="I16938" t="s">
        <v>4</v>
      </c>
      <c r="J16938">
        <v>26.45</v>
      </c>
      <c r="M16938">
        <v>26.45</v>
      </c>
      <c r="N16938">
        <f t="shared" si="264"/>
        <v>0</v>
      </c>
    </row>
    <row r="16939" spans="1:14" x14ac:dyDescent="0.2">
      <c r="A16939" t="s">
        <v>16963</v>
      </c>
      <c r="B16939" t="s">
        <v>38639</v>
      </c>
      <c r="I16939" t="s">
        <v>4</v>
      </c>
      <c r="J16939">
        <v>58.93</v>
      </c>
      <c r="M16939">
        <v>58.93</v>
      </c>
      <c r="N16939">
        <f t="shared" si="264"/>
        <v>0</v>
      </c>
    </row>
    <row r="16940" spans="1:14" x14ac:dyDescent="0.2">
      <c r="A16940" t="s">
        <v>16964</v>
      </c>
      <c r="B16940" t="s">
        <v>38639</v>
      </c>
      <c r="I16940" t="s">
        <v>4</v>
      </c>
      <c r="J16940">
        <v>53.1</v>
      </c>
      <c r="M16940">
        <v>53.1</v>
      </c>
      <c r="N16940">
        <f t="shared" si="264"/>
        <v>0</v>
      </c>
    </row>
    <row r="16941" spans="1:14" x14ac:dyDescent="0.2">
      <c r="A16941" t="s">
        <v>16965</v>
      </c>
      <c r="B16941" t="s">
        <v>38640</v>
      </c>
      <c r="I16941" t="s">
        <v>4</v>
      </c>
      <c r="J16941">
        <v>47.43</v>
      </c>
      <c r="M16941">
        <v>47.43</v>
      </c>
      <c r="N16941">
        <f t="shared" si="264"/>
        <v>0</v>
      </c>
    </row>
    <row r="16942" spans="1:14" x14ac:dyDescent="0.2">
      <c r="A16942" t="s">
        <v>16966</v>
      </c>
      <c r="B16942" t="s">
        <v>38640</v>
      </c>
      <c r="I16942" t="s">
        <v>4</v>
      </c>
      <c r="J16942">
        <v>41.59</v>
      </c>
      <c r="M16942">
        <v>41.59</v>
      </c>
      <c r="N16942">
        <f t="shared" si="264"/>
        <v>0</v>
      </c>
    </row>
    <row r="16943" spans="1:14" x14ac:dyDescent="0.2">
      <c r="A16943" t="s">
        <v>16967</v>
      </c>
      <c r="B16943" t="s">
        <v>38641</v>
      </c>
      <c r="I16943" t="s">
        <v>3</v>
      </c>
      <c r="J16943">
        <v>21.34</v>
      </c>
      <c r="M16943">
        <v>21.34</v>
      </c>
      <c r="N16943">
        <f t="shared" si="264"/>
        <v>0</v>
      </c>
    </row>
    <row r="16944" spans="1:14" x14ac:dyDescent="0.2">
      <c r="A16944" t="s">
        <v>16968</v>
      </c>
      <c r="B16944" t="s">
        <v>38641</v>
      </c>
      <c r="I16944" t="s">
        <v>3</v>
      </c>
      <c r="J16944">
        <v>18.8</v>
      </c>
      <c r="M16944">
        <v>18.8</v>
      </c>
      <c r="N16944">
        <f t="shared" si="264"/>
        <v>0</v>
      </c>
    </row>
    <row r="16945" spans="1:14" x14ac:dyDescent="0.2">
      <c r="A16945" t="s">
        <v>16969</v>
      </c>
      <c r="B16945" t="s">
        <v>38642</v>
      </c>
      <c r="I16945" t="s">
        <v>3</v>
      </c>
      <c r="J16945">
        <v>56.21</v>
      </c>
      <c r="M16945">
        <v>56.21</v>
      </c>
      <c r="N16945">
        <f t="shared" si="264"/>
        <v>0</v>
      </c>
    </row>
    <row r="16946" spans="1:14" x14ac:dyDescent="0.2">
      <c r="A16946" t="s">
        <v>16970</v>
      </c>
      <c r="B16946" t="s">
        <v>38642</v>
      </c>
      <c r="I16946" t="s">
        <v>3</v>
      </c>
      <c r="J16946">
        <v>52.67</v>
      </c>
      <c r="M16946">
        <v>52.67</v>
      </c>
      <c r="N16946">
        <f t="shared" si="264"/>
        <v>0</v>
      </c>
    </row>
    <row r="16947" spans="1:14" x14ac:dyDescent="0.2">
      <c r="A16947" t="s">
        <v>16971</v>
      </c>
      <c r="B16947" t="s">
        <v>38643</v>
      </c>
      <c r="I16947" t="s">
        <v>4</v>
      </c>
      <c r="J16947">
        <v>114.79</v>
      </c>
      <c r="M16947">
        <v>114.79</v>
      </c>
      <c r="N16947">
        <f t="shared" si="264"/>
        <v>0</v>
      </c>
    </row>
    <row r="16948" spans="1:14" x14ac:dyDescent="0.2">
      <c r="A16948" t="s">
        <v>16972</v>
      </c>
      <c r="B16948" t="s">
        <v>38643</v>
      </c>
      <c r="I16948" t="s">
        <v>4</v>
      </c>
      <c r="J16948">
        <v>105.8</v>
      </c>
      <c r="M16948">
        <v>105.8</v>
      </c>
      <c r="N16948">
        <f t="shared" si="264"/>
        <v>0</v>
      </c>
    </row>
    <row r="16949" spans="1:14" x14ac:dyDescent="0.2">
      <c r="A16949" t="s">
        <v>16973</v>
      </c>
      <c r="B16949" t="s">
        <v>38644</v>
      </c>
      <c r="I16949" t="s">
        <v>3</v>
      </c>
      <c r="J16949">
        <v>43.23</v>
      </c>
      <c r="M16949">
        <v>43.23</v>
      </c>
      <c r="N16949">
        <f t="shared" si="264"/>
        <v>0</v>
      </c>
    </row>
    <row r="16950" spans="1:14" x14ac:dyDescent="0.2">
      <c r="A16950" t="s">
        <v>16974</v>
      </c>
      <c r="B16950" t="s">
        <v>38644</v>
      </c>
      <c r="I16950" t="s">
        <v>3</v>
      </c>
      <c r="J16950">
        <v>41.5</v>
      </c>
      <c r="M16950">
        <v>41.5</v>
      </c>
      <c r="N16950">
        <f t="shared" si="264"/>
        <v>0</v>
      </c>
    </row>
    <row r="16951" spans="1:14" x14ac:dyDescent="0.2">
      <c r="A16951" t="s">
        <v>16975</v>
      </c>
      <c r="B16951" t="s">
        <v>38645</v>
      </c>
      <c r="I16951" t="s">
        <v>3</v>
      </c>
      <c r="J16951">
        <v>63.37</v>
      </c>
      <c r="M16951">
        <v>63.37</v>
      </c>
      <c r="N16951">
        <f t="shared" si="264"/>
        <v>0</v>
      </c>
    </row>
    <row r="16952" spans="1:14" x14ac:dyDescent="0.2">
      <c r="A16952" t="s">
        <v>16976</v>
      </c>
      <c r="B16952" t="s">
        <v>38645</v>
      </c>
      <c r="I16952" t="s">
        <v>3</v>
      </c>
      <c r="J16952">
        <v>61.64</v>
      </c>
      <c r="M16952">
        <v>61.64</v>
      </c>
      <c r="N16952">
        <f t="shared" si="264"/>
        <v>0</v>
      </c>
    </row>
    <row r="16953" spans="1:14" x14ac:dyDescent="0.2">
      <c r="A16953" t="s">
        <v>16977</v>
      </c>
      <c r="B16953" t="s">
        <v>38646</v>
      </c>
      <c r="I16953" t="s">
        <v>3</v>
      </c>
      <c r="J16953">
        <v>149.55000000000001</v>
      </c>
      <c r="M16953">
        <v>149.55000000000001</v>
      </c>
      <c r="N16953">
        <f t="shared" si="264"/>
        <v>0</v>
      </c>
    </row>
    <row r="16954" spans="1:14" x14ac:dyDescent="0.2">
      <c r="A16954" t="s">
        <v>16978</v>
      </c>
      <c r="B16954" t="s">
        <v>38646</v>
      </c>
      <c r="I16954" t="s">
        <v>3</v>
      </c>
      <c r="J16954">
        <v>144.65</v>
      </c>
      <c r="M16954">
        <v>144.65</v>
      </c>
      <c r="N16954">
        <f t="shared" si="264"/>
        <v>0</v>
      </c>
    </row>
    <row r="16955" spans="1:14" x14ac:dyDescent="0.2">
      <c r="A16955" t="s">
        <v>16979</v>
      </c>
      <c r="B16955" t="s">
        <v>38647</v>
      </c>
      <c r="I16955" t="s">
        <v>3</v>
      </c>
      <c r="J16955">
        <v>126.24</v>
      </c>
      <c r="M16955">
        <v>126.24</v>
      </c>
      <c r="N16955">
        <f t="shared" si="264"/>
        <v>0</v>
      </c>
    </row>
    <row r="16956" spans="1:14" x14ac:dyDescent="0.2">
      <c r="A16956" t="s">
        <v>16980</v>
      </c>
      <c r="B16956" t="s">
        <v>38647</v>
      </c>
      <c r="I16956" t="s">
        <v>3</v>
      </c>
      <c r="J16956">
        <v>124.52</v>
      </c>
      <c r="M16956">
        <v>124.52</v>
      </c>
      <c r="N16956">
        <f t="shared" si="264"/>
        <v>0</v>
      </c>
    </row>
    <row r="16957" spans="1:14" x14ac:dyDescent="0.2">
      <c r="A16957" t="s">
        <v>16981</v>
      </c>
      <c r="B16957" t="s">
        <v>38648</v>
      </c>
      <c r="I16957" t="s">
        <v>4</v>
      </c>
      <c r="J16957">
        <v>104.28</v>
      </c>
      <c r="M16957">
        <v>104.28</v>
      </c>
      <c r="N16957">
        <f t="shared" si="264"/>
        <v>0</v>
      </c>
    </row>
    <row r="16958" spans="1:14" x14ac:dyDescent="0.2">
      <c r="A16958" t="s">
        <v>16982</v>
      </c>
      <c r="B16958" t="s">
        <v>38648</v>
      </c>
      <c r="I16958" t="s">
        <v>4</v>
      </c>
      <c r="J16958">
        <v>103.01</v>
      </c>
      <c r="M16958">
        <v>103.01</v>
      </c>
      <c r="N16958">
        <f t="shared" si="264"/>
        <v>0</v>
      </c>
    </row>
    <row r="16959" spans="1:14" x14ac:dyDescent="0.2">
      <c r="A16959" t="s">
        <v>16983</v>
      </c>
      <c r="B16959" t="s">
        <v>38649</v>
      </c>
      <c r="I16959" t="s">
        <v>4</v>
      </c>
      <c r="J16959">
        <v>62.34</v>
      </c>
      <c r="M16959">
        <v>62.34</v>
      </c>
      <c r="N16959">
        <f t="shared" si="264"/>
        <v>0</v>
      </c>
    </row>
    <row r="16960" spans="1:14" x14ac:dyDescent="0.2">
      <c r="A16960" t="s">
        <v>16984</v>
      </c>
      <c r="B16960" t="s">
        <v>38649</v>
      </c>
      <c r="I16960" t="s">
        <v>4</v>
      </c>
      <c r="J16960">
        <v>61.19</v>
      </c>
      <c r="M16960">
        <v>61.19</v>
      </c>
      <c r="N16960">
        <f t="shared" si="264"/>
        <v>0</v>
      </c>
    </row>
    <row r="16961" spans="1:14" x14ac:dyDescent="0.2">
      <c r="A16961" t="s">
        <v>16985</v>
      </c>
      <c r="B16961" t="s">
        <v>38650</v>
      </c>
      <c r="I16961" t="s">
        <v>4</v>
      </c>
      <c r="J16961">
        <v>62.33</v>
      </c>
      <c r="M16961">
        <v>62.33</v>
      </c>
      <c r="N16961">
        <f t="shared" si="264"/>
        <v>0</v>
      </c>
    </row>
    <row r="16962" spans="1:14" x14ac:dyDescent="0.2">
      <c r="A16962" t="s">
        <v>16986</v>
      </c>
      <c r="B16962" t="s">
        <v>38650</v>
      </c>
      <c r="I16962" t="s">
        <v>4</v>
      </c>
      <c r="J16962">
        <v>61.42</v>
      </c>
      <c r="M16962">
        <v>61.42</v>
      </c>
      <c r="N16962">
        <f t="shared" si="264"/>
        <v>0</v>
      </c>
    </row>
    <row r="16963" spans="1:14" x14ac:dyDescent="0.2">
      <c r="A16963" t="s">
        <v>16987</v>
      </c>
      <c r="B16963" t="s">
        <v>38651</v>
      </c>
      <c r="I16963" t="s">
        <v>4</v>
      </c>
      <c r="J16963">
        <v>57.26</v>
      </c>
      <c r="M16963">
        <v>57.26</v>
      </c>
      <c r="N16963">
        <f t="shared" si="264"/>
        <v>0</v>
      </c>
    </row>
    <row r="16964" spans="1:14" x14ac:dyDescent="0.2">
      <c r="A16964" t="s">
        <v>16988</v>
      </c>
      <c r="B16964" t="s">
        <v>38651</v>
      </c>
      <c r="I16964" t="s">
        <v>4</v>
      </c>
      <c r="J16964">
        <v>56.11</v>
      </c>
      <c r="M16964">
        <v>56.11</v>
      </c>
      <c r="N16964">
        <f t="shared" ref="N16964:N17027" si="265">J16964-M16964</f>
        <v>0</v>
      </c>
    </row>
    <row r="16965" spans="1:14" x14ac:dyDescent="0.2">
      <c r="A16965" t="s">
        <v>16989</v>
      </c>
      <c r="B16965" t="s">
        <v>38652</v>
      </c>
      <c r="I16965" t="s">
        <v>4</v>
      </c>
      <c r="J16965">
        <v>35.11</v>
      </c>
      <c r="M16965">
        <v>35.11</v>
      </c>
      <c r="N16965">
        <f t="shared" si="265"/>
        <v>0</v>
      </c>
    </row>
    <row r="16966" spans="1:14" x14ac:dyDescent="0.2">
      <c r="A16966" t="s">
        <v>16990</v>
      </c>
      <c r="B16966" t="s">
        <v>38652</v>
      </c>
      <c r="I16966" t="s">
        <v>4</v>
      </c>
      <c r="J16966">
        <v>34.200000000000003</v>
      </c>
      <c r="M16966">
        <v>34.200000000000003</v>
      </c>
      <c r="N16966">
        <f t="shared" si="265"/>
        <v>0</v>
      </c>
    </row>
    <row r="16967" spans="1:14" x14ac:dyDescent="0.2">
      <c r="A16967" t="s">
        <v>16991</v>
      </c>
      <c r="B16967" t="s">
        <v>38653</v>
      </c>
      <c r="I16967" t="s">
        <v>4</v>
      </c>
      <c r="J16967">
        <v>107.26</v>
      </c>
      <c r="M16967">
        <v>107.26</v>
      </c>
      <c r="N16967">
        <f t="shared" si="265"/>
        <v>0</v>
      </c>
    </row>
    <row r="16968" spans="1:14" x14ac:dyDescent="0.2">
      <c r="A16968" t="s">
        <v>16992</v>
      </c>
      <c r="B16968" t="s">
        <v>38653</v>
      </c>
      <c r="I16968" t="s">
        <v>4</v>
      </c>
      <c r="J16968">
        <v>104.73</v>
      </c>
      <c r="M16968">
        <v>104.73</v>
      </c>
      <c r="N16968">
        <f t="shared" si="265"/>
        <v>0</v>
      </c>
    </row>
    <row r="16969" spans="1:14" x14ac:dyDescent="0.2">
      <c r="A16969" t="s">
        <v>16993</v>
      </c>
      <c r="B16969" t="s">
        <v>41196</v>
      </c>
      <c r="I16969" t="s">
        <v>4</v>
      </c>
      <c r="J16969">
        <v>45.47</v>
      </c>
      <c r="M16969">
        <v>45.47</v>
      </c>
      <c r="N16969">
        <f t="shared" si="265"/>
        <v>0</v>
      </c>
    </row>
    <row r="16970" spans="1:14" x14ac:dyDescent="0.2">
      <c r="A16970" t="s">
        <v>16994</v>
      </c>
      <c r="B16970" t="s">
        <v>41196</v>
      </c>
      <c r="I16970" t="s">
        <v>4</v>
      </c>
      <c r="J16970">
        <v>44.38</v>
      </c>
      <c r="M16970">
        <v>44.38</v>
      </c>
      <c r="N16970">
        <f t="shared" si="265"/>
        <v>0</v>
      </c>
    </row>
    <row r="16971" spans="1:14" x14ac:dyDescent="0.2">
      <c r="A16971" t="s">
        <v>16995</v>
      </c>
      <c r="B16971" t="s">
        <v>38654</v>
      </c>
      <c r="I16971" t="s">
        <v>3</v>
      </c>
      <c r="J16971">
        <v>78.7</v>
      </c>
      <c r="M16971">
        <v>78.7</v>
      </c>
      <c r="N16971">
        <f t="shared" si="265"/>
        <v>0</v>
      </c>
    </row>
    <row r="16972" spans="1:14" x14ac:dyDescent="0.2">
      <c r="A16972" t="s">
        <v>16996</v>
      </c>
      <c r="B16972" t="s">
        <v>38654</v>
      </c>
      <c r="I16972" t="s">
        <v>3</v>
      </c>
      <c r="J16972">
        <v>76.98</v>
      </c>
      <c r="M16972">
        <v>76.98</v>
      </c>
      <c r="N16972">
        <f t="shared" si="265"/>
        <v>0</v>
      </c>
    </row>
    <row r="16973" spans="1:14" x14ac:dyDescent="0.2">
      <c r="A16973" t="s">
        <v>16997</v>
      </c>
      <c r="B16973" t="s">
        <v>38655</v>
      </c>
      <c r="I16973" t="s">
        <v>3</v>
      </c>
      <c r="J16973">
        <v>129.91999999999999</v>
      </c>
      <c r="M16973">
        <v>129.91999999999999</v>
      </c>
      <c r="N16973">
        <f t="shared" si="265"/>
        <v>0</v>
      </c>
    </row>
    <row r="16974" spans="1:14" x14ac:dyDescent="0.2">
      <c r="A16974" t="s">
        <v>16998</v>
      </c>
      <c r="B16974" t="s">
        <v>38655</v>
      </c>
      <c r="I16974" t="s">
        <v>3</v>
      </c>
      <c r="J16974">
        <v>128.19</v>
      </c>
      <c r="M16974">
        <v>128.19</v>
      </c>
      <c r="N16974">
        <f t="shared" si="265"/>
        <v>0</v>
      </c>
    </row>
    <row r="16975" spans="1:14" x14ac:dyDescent="0.2">
      <c r="A16975" t="s">
        <v>16999</v>
      </c>
      <c r="B16975" t="s">
        <v>38656</v>
      </c>
      <c r="I16975" t="s">
        <v>4</v>
      </c>
      <c r="J16975">
        <v>106.92</v>
      </c>
      <c r="M16975">
        <v>106.92</v>
      </c>
      <c r="N16975">
        <f t="shared" si="265"/>
        <v>0</v>
      </c>
    </row>
    <row r="16976" spans="1:14" x14ac:dyDescent="0.2">
      <c r="A16976" t="s">
        <v>17000</v>
      </c>
      <c r="B16976" t="s">
        <v>38656</v>
      </c>
      <c r="I16976" t="s">
        <v>4</v>
      </c>
      <c r="J16976">
        <v>105.44</v>
      </c>
      <c r="M16976">
        <v>105.44</v>
      </c>
      <c r="N16976">
        <f t="shared" si="265"/>
        <v>0</v>
      </c>
    </row>
    <row r="16977" spans="1:14" x14ac:dyDescent="0.2">
      <c r="A16977" t="s">
        <v>128</v>
      </c>
      <c r="B16977" t="s">
        <v>38657</v>
      </c>
      <c r="I16977" t="s">
        <v>3</v>
      </c>
      <c r="J16977">
        <v>78.290000000000006</v>
      </c>
      <c r="M16977">
        <v>78.290000000000006</v>
      </c>
      <c r="N16977">
        <f t="shared" si="265"/>
        <v>0</v>
      </c>
    </row>
    <row r="16978" spans="1:14" x14ac:dyDescent="0.2">
      <c r="A16978" t="s">
        <v>17001</v>
      </c>
      <c r="B16978" t="s">
        <v>38657</v>
      </c>
      <c r="I16978" t="s">
        <v>3</v>
      </c>
      <c r="J16978">
        <v>76.569999999999993</v>
      </c>
      <c r="M16978">
        <v>76.569999999999993</v>
      </c>
      <c r="N16978">
        <f t="shared" si="265"/>
        <v>0</v>
      </c>
    </row>
    <row r="16979" spans="1:14" x14ac:dyDescent="0.2">
      <c r="A16979" t="s">
        <v>17002</v>
      </c>
      <c r="B16979" t="s">
        <v>38658</v>
      </c>
      <c r="I16979" t="s">
        <v>3</v>
      </c>
      <c r="J16979">
        <v>126.6</v>
      </c>
      <c r="M16979">
        <v>126.6</v>
      </c>
      <c r="N16979">
        <f t="shared" si="265"/>
        <v>0</v>
      </c>
    </row>
    <row r="16980" spans="1:14" x14ac:dyDescent="0.2">
      <c r="A16980" t="s">
        <v>17003</v>
      </c>
      <c r="B16980" t="s">
        <v>38658</v>
      </c>
      <c r="I16980" t="s">
        <v>3</v>
      </c>
      <c r="J16980">
        <v>124.87</v>
      </c>
      <c r="M16980">
        <v>124.87</v>
      </c>
      <c r="N16980">
        <f t="shared" si="265"/>
        <v>0</v>
      </c>
    </row>
    <row r="16981" spans="1:14" x14ac:dyDescent="0.2">
      <c r="A16981" t="s">
        <v>17004</v>
      </c>
      <c r="B16981" t="s">
        <v>38659</v>
      </c>
      <c r="I16981" t="s">
        <v>4</v>
      </c>
      <c r="J16981">
        <v>106.92</v>
      </c>
      <c r="M16981">
        <v>106.92</v>
      </c>
      <c r="N16981">
        <f t="shared" si="265"/>
        <v>0</v>
      </c>
    </row>
    <row r="16982" spans="1:14" x14ac:dyDescent="0.2">
      <c r="A16982" t="s">
        <v>17005</v>
      </c>
      <c r="B16982" t="s">
        <v>38659</v>
      </c>
      <c r="I16982" t="s">
        <v>4</v>
      </c>
      <c r="J16982">
        <v>105.44</v>
      </c>
      <c r="M16982">
        <v>105.44</v>
      </c>
      <c r="N16982">
        <f t="shared" si="265"/>
        <v>0</v>
      </c>
    </row>
    <row r="16983" spans="1:14" x14ac:dyDescent="0.2">
      <c r="A16983" t="s">
        <v>17006</v>
      </c>
      <c r="B16983" t="s">
        <v>38660</v>
      </c>
      <c r="I16983" t="s">
        <v>4</v>
      </c>
      <c r="J16983">
        <v>91.91</v>
      </c>
      <c r="M16983">
        <v>91.91</v>
      </c>
      <c r="N16983">
        <f t="shared" si="265"/>
        <v>0</v>
      </c>
    </row>
    <row r="16984" spans="1:14" x14ac:dyDescent="0.2">
      <c r="A16984" t="s">
        <v>17007</v>
      </c>
      <c r="B16984" t="s">
        <v>38660</v>
      </c>
      <c r="I16984" t="s">
        <v>4</v>
      </c>
      <c r="J16984">
        <v>90.54</v>
      </c>
      <c r="M16984">
        <v>90.54</v>
      </c>
      <c r="N16984">
        <f t="shared" si="265"/>
        <v>0</v>
      </c>
    </row>
    <row r="16985" spans="1:14" x14ac:dyDescent="0.2">
      <c r="A16985" t="s">
        <v>17008</v>
      </c>
      <c r="B16985" t="s">
        <v>38661</v>
      </c>
      <c r="I16985" t="s">
        <v>4</v>
      </c>
      <c r="J16985">
        <v>149.38999999999999</v>
      </c>
      <c r="M16985">
        <v>149.38999999999999</v>
      </c>
      <c r="N16985">
        <f t="shared" si="265"/>
        <v>0</v>
      </c>
    </row>
    <row r="16986" spans="1:14" x14ac:dyDescent="0.2">
      <c r="A16986" t="s">
        <v>17009</v>
      </c>
      <c r="B16986" t="s">
        <v>38661</v>
      </c>
      <c r="I16986" t="s">
        <v>4</v>
      </c>
      <c r="J16986">
        <v>141.83000000000001</v>
      </c>
      <c r="M16986">
        <v>141.83000000000001</v>
      </c>
      <c r="N16986">
        <f t="shared" si="265"/>
        <v>0</v>
      </c>
    </row>
    <row r="16987" spans="1:14" x14ac:dyDescent="0.2">
      <c r="A16987" t="s">
        <v>17010</v>
      </c>
      <c r="B16987" t="s">
        <v>38662</v>
      </c>
      <c r="I16987" t="s">
        <v>4</v>
      </c>
      <c r="J16987">
        <v>242.12</v>
      </c>
      <c r="M16987">
        <v>242.12</v>
      </c>
      <c r="N16987">
        <f t="shared" si="265"/>
        <v>0</v>
      </c>
    </row>
    <row r="16988" spans="1:14" x14ac:dyDescent="0.2">
      <c r="A16988" t="s">
        <v>17011</v>
      </c>
      <c r="B16988" t="s">
        <v>38662</v>
      </c>
      <c r="I16988" t="s">
        <v>4</v>
      </c>
      <c r="J16988">
        <v>234.56</v>
      </c>
      <c r="M16988">
        <v>234.56</v>
      </c>
      <c r="N16988">
        <f t="shared" si="265"/>
        <v>0</v>
      </c>
    </row>
    <row r="16989" spans="1:14" x14ac:dyDescent="0.2">
      <c r="A16989" t="s">
        <v>17012</v>
      </c>
      <c r="B16989" t="s">
        <v>38663</v>
      </c>
      <c r="I16989" t="s">
        <v>4</v>
      </c>
      <c r="J16989">
        <v>103.02</v>
      </c>
      <c r="M16989">
        <v>103.02</v>
      </c>
      <c r="N16989">
        <f t="shared" si="265"/>
        <v>0</v>
      </c>
    </row>
    <row r="16990" spans="1:14" x14ac:dyDescent="0.2">
      <c r="A16990" t="s">
        <v>17013</v>
      </c>
      <c r="B16990" t="s">
        <v>38663</v>
      </c>
      <c r="I16990" t="s">
        <v>4</v>
      </c>
      <c r="J16990">
        <v>95.46</v>
      </c>
      <c r="M16990">
        <v>95.46</v>
      </c>
      <c r="N16990">
        <f t="shared" si="265"/>
        <v>0</v>
      </c>
    </row>
    <row r="16991" spans="1:14" x14ac:dyDescent="0.2">
      <c r="A16991" t="s">
        <v>17014</v>
      </c>
      <c r="B16991" t="s">
        <v>38664</v>
      </c>
      <c r="I16991" t="s">
        <v>4</v>
      </c>
      <c r="J16991">
        <v>154.66</v>
      </c>
      <c r="M16991">
        <v>154.66</v>
      </c>
      <c r="N16991">
        <f t="shared" si="265"/>
        <v>0</v>
      </c>
    </row>
    <row r="16992" spans="1:14" x14ac:dyDescent="0.2">
      <c r="A16992" t="s">
        <v>17015</v>
      </c>
      <c r="B16992" t="s">
        <v>38664</v>
      </c>
      <c r="I16992" t="s">
        <v>4</v>
      </c>
      <c r="J16992">
        <v>146.97999999999999</v>
      </c>
      <c r="M16992">
        <v>146.97999999999999</v>
      </c>
      <c r="N16992">
        <f t="shared" si="265"/>
        <v>0</v>
      </c>
    </row>
    <row r="16993" spans="1:14" x14ac:dyDescent="0.2">
      <c r="A16993" t="s">
        <v>17016</v>
      </c>
      <c r="B16993" t="s">
        <v>38665</v>
      </c>
      <c r="I16993" t="s">
        <v>4</v>
      </c>
      <c r="J16993">
        <v>99.7</v>
      </c>
      <c r="M16993">
        <v>99.7</v>
      </c>
      <c r="N16993">
        <f t="shared" si="265"/>
        <v>0</v>
      </c>
    </row>
    <row r="16994" spans="1:14" x14ac:dyDescent="0.2">
      <c r="A16994" t="s">
        <v>17017</v>
      </c>
      <c r="B16994" t="s">
        <v>38665</v>
      </c>
      <c r="I16994" t="s">
        <v>4</v>
      </c>
      <c r="J16994">
        <v>92.87</v>
      </c>
      <c r="M16994">
        <v>92.87</v>
      </c>
      <c r="N16994">
        <f t="shared" si="265"/>
        <v>0</v>
      </c>
    </row>
    <row r="16995" spans="1:14" x14ac:dyDescent="0.2">
      <c r="A16995" t="s">
        <v>17018</v>
      </c>
      <c r="B16995" t="s">
        <v>38666</v>
      </c>
      <c r="I16995" t="s">
        <v>3</v>
      </c>
      <c r="J16995">
        <v>110.46</v>
      </c>
      <c r="M16995">
        <v>110.46</v>
      </c>
      <c r="N16995">
        <f t="shared" si="265"/>
        <v>0</v>
      </c>
    </row>
    <row r="16996" spans="1:14" x14ac:dyDescent="0.2">
      <c r="A16996" t="s">
        <v>17019</v>
      </c>
      <c r="B16996" t="s">
        <v>38666</v>
      </c>
      <c r="I16996" t="s">
        <v>3</v>
      </c>
      <c r="J16996">
        <v>108.73</v>
      </c>
      <c r="M16996">
        <v>108.73</v>
      </c>
      <c r="N16996">
        <f t="shared" si="265"/>
        <v>0</v>
      </c>
    </row>
    <row r="16997" spans="1:14" x14ac:dyDescent="0.2">
      <c r="A16997" t="s">
        <v>17020</v>
      </c>
      <c r="B16997" t="s">
        <v>38667</v>
      </c>
      <c r="I16997" t="s">
        <v>3</v>
      </c>
      <c r="J16997">
        <v>104.87</v>
      </c>
      <c r="M16997">
        <v>104.87</v>
      </c>
      <c r="N16997">
        <f t="shared" si="265"/>
        <v>0</v>
      </c>
    </row>
    <row r="16998" spans="1:14" x14ac:dyDescent="0.2">
      <c r="A16998" t="s">
        <v>17021</v>
      </c>
      <c r="B16998" t="s">
        <v>38667</v>
      </c>
      <c r="I16998" t="s">
        <v>3</v>
      </c>
      <c r="J16998">
        <v>103.15</v>
      </c>
      <c r="M16998">
        <v>103.15</v>
      </c>
      <c r="N16998">
        <f t="shared" si="265"/>
        <v>0</v>
      </c>
    </row>
    <row r="16999" spans="1:14" x14ac:dyDescent="0.2">
      <c r="A16999" t="s">
        <v>17022</v>
      </c>
      <c r="B16999" t="s">
        <v>38668</v>
      </c>
      <c r="I16999" t="s">
        <v>4</v>
      </c>
      <c r="J16999">
        <v>164.18</v>
      </c>
      <c r="M16999">
        <v>164.18</v>
      </c>
      <c r="N16999">
        <f t="shared" si="265"/>
        <v>0</v>
      </c>
    </row>
    <row r="17000" spans="1:14" x14ac:dyDescent="0.2">
      <c r="A17000" t="s">
        <v>17023</v>
      </c>
      <c r="B17000" t="s">
        <v>38668</v>
      </c>
      <c r="I17000" t="s">
        <v>4</v>
      </c>
      <c r="J17000">
        <v>156.5</v>
      </c>
      <c r="M17000">
        <v>156.5</v>
      </c>
      <c r="N17000">
        <f t="shared" si="265"/>
        <v>0</v>
      </c>
    </row>
    <row r="17001" spans="1:14" x14ac:dyDescent="0.2">
      <c r="A17001" t="s">
        <v>17024</v>
      </c>
      <c r="B17001" t="s">
        <v>38669</v>
      </c>
      <c r="I17001" t="s">
        <v>4</v>
      </c>
      <c r="J17001">
        <v>153.18</v>
      </c>
      <c r="M17001">
        <v>153.18</v>
      </c>
      <c r="N17001">
        <f t="shared" si="265"/>
        <v>0</v>
      </c>
    </row>
    <row r="17002" spans="1:14" x14ac:dyDescent="0.2">
      <c r="A17002" t="s">
        <v>17025</v>
      </c>
      <c r="B17002" t="s">
        <v>38669</v>
      </c>
      <c r="I17002" t="s">
        <v>4</v>
      </c>
      <c r="J17002">
        <v>145.5</v>
      </c>
      <c r="M17002">
        <v>145.5</v>
      </c>
      <c r="N17002">
        <f t="shared" si="265"/>
        <v>0</v>
      </c>
    </row>
    <row r="17003" spans="1:14" x14ac:dyDescent="0.2">
      <c r="A17003" t="s">
        <v>17026</v>
      </c>
      <c r="B17003" t="s">
        <v>38670</v>
      </c>
      <c r="I17003" t="s">
        <v>4</v>
      </c>
      <c r="J17003">
        <v>127.55</v>
      </c>
      <c r="M17003">
        <v>127.55</v>
      </c>
      <c r="N17003">
        <f t="shared" si="265"/>
        <v>0</v>
      </c>
    </row>
    <row r="17004" spans="1:14" x14ac:dyDescent="0.2">
      <c r="A17004" t="s">
        <v>17027</v>
      </c>
      <c r="B17004" t="s">
        <v>38670</v>
      </c>
      <c r="I17004" t="s">
        <v>4</v>
      </c>
      <c r="J17004">
        <v>125.82</v>
      </c>
      <c r="M17004">
        <v>125.82</v>
      </c>
      <c r="N17004">
        <f t="shared" si="265"/>
        <v>0</v>
      </c>
    </row>
    <row r="17005" spans="1:14" x14ac:dyDescent="0.2">
      <c r="A17005" t="s">
        <v>17028</v>
      </c>
      <c r="B17005" t="s">
        <v>38671</v>
      </c>
      <c r="I17005" t="s">
        <v>4</v>
      </c>
      <c r="J17005">
        <v>137.32</v>
      </c>
      <c r="M17005">
        <v>137.32</v>
      </c>
      <c r="N17005">
        <f t="shared" si="265"/>
        <v>0</v>
      </c>
    </row>
    <row r="17006" spans="1:14" x14ac:dyDescent="0.2">
      <c r="A17006" t="s">
        <v>17029</v>
      </c>
      <c r="B17006" t="s">
        <v>38671</v>
      </c>
      <c r="I17006" t="s">
        <v>4</v>
      </c>
      <c r="J17006">
        <v>135.6</v>
      </c>
      <c r="M17006">
        <v>135.6</v>
      </c>
      <c r="N17006">
        <f t="shared" si="265"/>
        <v>0</v>
      </c>
    </row>
    <row r="17007" spans="1:14" x14ac:dyDescent="0.2">
      <c r="A17007" t="s">
        <v>17030</v>
      </c>
      <c r="B17007" t="s">
        <v>38672</v>
      </c>
      <c r="I17007" t="s">
        <v>4</v>
      </c>
      <c r="J17007">
        <v>158.53</v>
      </c>
      <c r="M17007">
        <v>158.53</v>
      </c>
      <c r="N17007">
        <f t="shared" si="265"/>
        <v>0</v>
      </c>
    </row>
    <row r="17008" spans="1:14" x14ac:dyDescent="0.2">
      <c r="A17008" t="s">
        <v>17031</v>
      </c>
      <c r="B17008" t="s">
        <v>38672</v>
      </c>
      <c r="I17008" t="s">
        <v>4</v>
      </c>
      <c r="J17008">
        <v>152.78</v>
      </c>
      <c r="M17008">
        <v>152.78</v>
      </c>
      <c r="N17008">
        <f t="shared" si="265"/>
        <v>0</v>
      </c>
    </row>
    <row r="17009" spans="1:14" x14ac:dyDescent="0.2">
      <c r="A17009" t="s">
        <v>17032</v>
      </c>
      <c r="B17009" t="s">
        <v>38673</v>
      </c>
      <c r="I17009" t="s">
        <v>4</v>
      </c>
      <c r="J17009">
        <v>145.33000000000001</v>
      </c>
      <c r="M17009">
        <v>145.33000000000001</v>
      </c>
      <c r="N17009">
        <f t="shared" si="265"/>
        <v>0</v>
      </c>
    </row>
    <row r="17010" spans="1:14" x14ac:dyDescent="0.2">
      <c r="A17010" t="s">
        <v>17033</v>
      </c>
      <c r="B17010" t="s">
        <v>38673</v>
      </c>
      <c r="I17010" t="s">
        <v>4</v>
      </c>
      <c r="J17010">
        <v>139.58000000000001</v>
      </c>
      <c r="M17010">
        <v>139.58000000000001</v>
      </c>
      <c r="N17010">
        <f t="shared" si="265"/>
        <v>0</v>
      </c>
    </row>
    <row r="17011" spans="1:14" x14ac:dyDescent="0.2">
      <c r="A17011" t="s">
        <v>17034</v>
      </c>
      <c r="B17011" t="s">
        <v>38674</v>
      </c>
      <c r="I17011" t="s">
        <v>3</v>
      </c>
      <c r="J17011">
        <v>161.75</v>
      </c>
      <c r="M17011">
        <v>161.75</v>
      </c>
      <c r="N17011">
        <f t="shared" si="265"/>
        <v>0</v>
      </c>
    </row>
    <row r="17012" spans="1:14" x14ac:dyDescent="0.2">
      <c r="A17012" t="s">
        <v>17035</v>
      </c>
      <c r="B17012" t="s">
        <v>38674</v>
      </c>
      <c r="I17012" t="s">
        <v>3</v>
      </c>
      <c r="J17012">
        <v>161.03</v>
      </c>
      <c r="M17012">
        <v>161.03</v>
      </c>
      <c r="N17012">
        <f t="shared" si="265"/>
        <v>0</v>
      </c>
    </row>
    <row r="17013" spans="1:14" x14ac:dyDescent="0.2">
      <c r="A17013" t="s">
        <v>17036</v>
      </c>
      <c r="B17013" t="s">
        <v>38675</v>
      </c>
      <c r="I17013" t="s">
        <v>3</v>
      </c>
      <c r="J17013">
        <v>213.89</v>
      </c>
      <c r="M17013">
        <v>213.89</v>
      </c>
      <c r="N17013">
        <f t="shared" si="265"/>
        <v>0</v>
      </c>
    </row>
    <row r="17014" spans="1:14" x14ac:dyDescent="0.2">
      <c r="A17014" t="s">
        <v>17037</v>
      </c>
      <c r="B17014" t="s">
        <v>38675</v>
      </c>
      <c r="I17014" t="s">
        <v>3</v>
      </c>
      <c r="J17014">
        <v>211.04</v>
      </c>
      <c r="M17014">
        <v>211.04</v>
      </c>
      <c r="N17014">
        <f t="shared" si="265"/>
        <v>0</v>
      </c>
    </row>
    <row r="17015" spans="1:14" x14ac:dyDescent="0.2">
      <c r="A17015" t="s">
        <v>17038</v>
      </c>
      <c r="B17015" t="s">
        <v>38676</v>
      </c>
      <c r="I17015" t="s">
        <v>3</v>
      </c>
      <c r="J17015">
        <v>116.41</v>
      </c>
      <c r="M17015">
        <v>116.41</v>
      </c>
      <c r="N17015">
        <f t="shared" si="265"/>
        <v>0</v>
      </c>
    </row>
    <row r="17016" spans="1:14" x14ac:dyDescent="0.2">
      <c r="A17016" t="s">
        <v>17039</v>
      </c>
      <c r="B17016" t="s">
        <v>38676</v>
      </c>
      <c r="I17016" t="s">
        <v>3</v>
      </c>
      <c r="J17016">
        <v>114.97</v>
      </c>
      <c r="M17016">
        <v>114.97</v>
      </c>
      <c r="N17016">
        <f t="shared" si="265"/>
        <v>0</v>
      </c>
    </row>
    <row r="17017" spans="1:14" x14ac:dyDescent="0.2">
      <c r="A17017" t="s">
        <v>17040</v>
      </c>
      <c r="B17017" t="s">
        <v>38677</v>
      </c>
      <c r="I17017" t="s">
        <v>3</v>
      </c>
      <c r="J17017">
        <v>231.79</v>
      </c>
      <c r="M17017">
        <v>231.79</v>
      </c>
      <c r="N17017">
        <f t="shared" si="265"/>
        <v>0</v>
      </c>
    </row>
    <row r="17018" spans="1:14" x14ac:dyDescent="0.2">
      <c r="A17018" t="s">
        <v>17041</v>
      </c>
      <c r="B17018" t="s">
        <v>38677</v>
      </c>
      <c r="I17018" t="s">
        <v>3</v>
      </c>
      <c r="J17018">
        <v>229.99</v>
      </c>
      <c r="M17018">
        <v>229.99</v>
      </c>
      <c r="N17018">
        <f t="shared" si="265"/>
        <v>0</v>
      </c>
    </row>
    <row r="17019" spans="1:14" x14ac:dyDescent="0.2">
      <c r="A17019" t="s">
        <v>17042</v>
      </c>
      <c r="B17019" t="s">
        <v>38678</v>
      </c>
      <c r="I17019" t="s">
        <v>3</v>
      </c>
      <c r="J17019">
        <v>291.74</v>
      </c>
      <c r="M17019">
        <v>291.74</v>
      </c>
      <c r="N17019">
        <f t="shared" si="265"/>
        <v>0</v>
      </c>
    </row>
    <row r="17020" spans="1:14" x14ac:dyDescent="0.2">
      <c r="A17020" t="s">
        <v>17043</v>
      </c>
      <c r="B17020" t="s">
        <v>38678</v>
      </c>
      <c r="I17020" t="s">
        <v>3</v>
      </c>
      <c r="J17020">
        <v>289.94</v>
      </c>
      <c r="M17020">
        <v>289.94</v>
      </c>
      <c r="N17020">
        <f t="shared" si="265"/>
        <v>0</v>
      </c>
    </row>
    <row r="17021" spans="1:14" x14ac:dyDescent="0.2">
      <c r="A17021" t="s">
        <v>17044</v>
      </c>
      <c r="B17021" t="s">
        <v>38679</v>
      </c>
      <c r="I17021" t="s">
        <v>3</v>
      </c>
      <c r="J17021">
        <v>240.51</v>
      </c>
      <c r="M17021">
        <v>240.51</v>
      </c>
      <c r="N17021">
        <f t="shared" si="265"/>
        <v>0</v>
      </c>
    </row>
    <row r="17022" spans="1:14" x14ac:dyDescent="0.2">
      <c r="A17022" t="s">
        <v>17045</v>
      </c>
      <c r="B17022" t="s">
        <v>38679</v>
      </c>
      <c r="I17022" t="s">
        <v>3</v>
      </c>
      <c r="J17022">
        <v>237.81</v>
      </c>
      <c r="M17022">
        <v>237.81</v>
      </c>
      <c r="N17022">
        <f t="shared" si="265"/>
        <v>0</v>
      </c>
    </row>
    <row r="17023" spans="1:14" x14ac:dyDescent="0.2">
      <c r="A17023" t="s">
        <v>17046</v>
      </c>
      <c r="B17023" t="s">
        <v>38680</v>
      </c>
      <c r="I17023" t="s">
        <v>3</v>
      </c>
      <c r="J17023">
        <v>307.91000000000003</v>
      </c>
      <c r="M17023">
        <v>307.91000000000003</v>
      </c>
      <c r="N17023">
        <f t="shared" si="265"/>
        <v>0</v>
      </c>
    </row>
    <row r="17024" spans="1:14" x14ac:dyDescent="0.2">
      <c r="A17024" t="s">
        <v>17047</v>
      </c>
      <c r="B17024" t="s">
        <v>38680</v>
      </c>
      <c r="I17024" t="s">
        <v>3</v>
      </c>
      <c r="J17024">
        <v>305.20999999999998</v>
      </c>
      <c r="M17024">
        <v>305.20999999999998</v>
      </c>
      <c r="N17024">
        <f t="shared" si="265"/>
        <v>0</v>
      </c>
    </row>
    <row r="17025" spans="1:14" x14ac:dyDescent="0.2">
      <c r="A17025" t="s">
        <v>17048</v>
      </c>
      <c r="B17025" t="s">
        <v>38681</v>
      </c>
      <c r="I17025" t="s">
        <v>3</v>
      </c>
      <c r="J17025">
        <v>401.81</v>
      </c>
      <c r="M17025">
        <v>401.81</v>
      </c>
      <c r="N17025">
        <f t="shared" si="265"/>
        <v>0</v>
      </c>
    </row>
    <row r="17026" spans="1:14" x14ac:dyDescent="0.2">
      <c r="A17026" t="s">
        <v>17049</v>
      </c>
      <c r="B17026" t="s">
        <v>38681</v>
      </c>
      <c r="I17026" t="s">
        <v>3</v>
      </c>
      <c r="J17026">
        <v>398.21</v>
      </c>
      <c r="M17026">
        <v>398.21</v>
      </c>
      <c r="N17026">
        <f t="shared" si="265"/>
        <v>0</v>
      </c>
    </row>
    <row r="17027" spans="1:14" x14ac:dyDescent="0.2">
      <c r="A17027" t="s">
        <v>17050</v>
      </c>
      <c r="B17027" t="s">
        <v>38682</v>
      </c>
      <c r="I17027" t="s">
        <v>3</v>
      </c>
      <c r="J17027">
        <v>455.36</v>
      </c>
      <c r="M17027">
        <v>455.36</v>
      </c>
      <c r="N17027">
        <f t="shared" si="265"/>
        <v>0</v>
      </c>
    </row>
    <row r="17028" spans="1:14" x14ac:dyDescent="0.2">
      <c r="A17028" t="s">
        <v>17051</v>
      </c>
      <c r="B17028" t="s">
        <v>38682</v>
      </c>
      <c r="I17028" t="s">
        <v>3</v>
      </c>
      <c r="J17028">
        <v>451.76</v>
      </c>
      <c r="M17028">
        <v>451.76</v>
      </c>
      <c r="N17028">
        <f t="shared" ref="N17028:N17091" si="266">J17028-M17028</f>
        <v>0</v>
      </c>
    </row>
    <row r="17029" spans="1:14" x14ac:dyDescent="0.2">
      <c r="A17029" t="s">
        <v>17052</v>
      </c>
      <c r="B17029" t="s">
        <v>38683</v>
      </c>
      <c r="I17029" t="s">
        <v>3</v>
      </c>
      <c r="J17029">
        <v>556.24</v>
      </c>
      <c r="M17029">
        <v>556.24</v>
      </c>
      <c r="N17029">
        <f t="shared" si="266"/>
        <v>0</v>
      </c>
    </row>
    <row r="17030" spans="1:14" x14ac:dyDescent="0.2">
      <c r="A17030" t="s">
        <v>17053</v>
      </c>
      <c r="B17030" t="s">
        <v>38683</v>
      </c>
      <c r="I17030" t="s">
        <v>3</v>
      </c>
      <c r="J17030">
        <v>552.04</v>
      </c>
      <c r="M17030">
        <v>552.04</v>
      </c>
      <c r="N17030">
        <f t="shared" si="266"/>
        <v>0</v>
      </c>
    </row>
    <row r="17031" spans="1:14" x14ac:dyDescent="0.2">
      <c r="A17031" t="s">
        <v>17054</v>
      </c>
      <c r="B17031" t="s">
        <v>38684</v>
      </c>
      <c r="I17031" t="s">
        <v>3</v>
      </c>
      <c r="J17031">
        <v>631.21</v>
      </c>
      <c r="M17031">
        <v>631.21</v>
      </c>
      <c r="N17031">
        <f t="shared" si="266"/>
        <v>0</v>
      </c>
    </row>
    <row r="17032" spans="1:14" x14ac:dyDescent="0.2">
      <c r="A17032" t="s">
        <v>17055</v>
      </c>
      <c r="B17032" t="s">
        <v>38684</v>
      </c>
      <c r="I17032" t="s">
        <v>3</v>
      </c>
      <c r="J17032">
        <v>627.01</v>
      </c>
      <c r="M17032">
        <v>627.01</v>
      </c>
      <c r="N17032">
        <f t="shared" si="266"/>
        <v>0</v>
      </c>
    </row>
    <row r="17033" spans="1:14" x14ac:dyDescent="0.2">
      <c r="A17033" t="s">
        <v>17056</v>
      </c>
      <c r="B17033" t="s">
        <v>38685</v>
      </c>
      <c r="I17033" t="s">
        <v>3</v>
      </c>
      <c r="J17033">
        <v>61.23</v>
      </c>
      <c r="M17033">
        <v>61.23</v>
      </c>
      <c r="N17033">
        <f t="shared" si="266"/>
        <v>0</v>
      </c>
    </row>
    <row r="17034" spans="1:14" x14ac:dyDescent="0.2">
      <c r="A17034" t="s">
        <v>17057</v>
      </c>
      <c r="B17034" t="s">
        <v>38685</v>
      </c>
      <c r="I17034" t="s">
        <v>3</v>
      </c>
      <c r="J17034">
        <v>59.51</v>
      </c>
      <c r="M17034">
        <v>59.51</v>
      </c>
      <c r="N17034">
        <f t="shared" si="266"/>
        <v>0</v>
      </c>
    </row>
    <row r="17035" spans="1:14" x14ac:dyDescent="0.2">
      <c r="A17035" t="s">
        <v>17058</v>
      </c>
      <c r="B17035" t="s">
        <v>38686</v>
      </c>
      <c r="I17035" t="s">
        <v>4</v>
      </c>
      <c r="J17035">
        <v>114.3</v>
      </c>
      <c r="M17035">
        <v>114.3</v>
      </c>
      <c r="N17035">
        <f t="shared" si="266"/>
        <v>0</v>
      </c>
    </row>
    <row r="17036" spans="1:14" x14ac:dyDescent="0.2">
      <c r="A17036" t="s">
        <v>17059</v>
      </c>
      <c r="B17036" t="s">
        <v>38686</v>
      </c>
      <c r="I17036" t="s">
        <v>4</v>
      </c>
      <c r="J17036">
        <v>112.57</v>
      </c>
      <c r="M17036">
        <v>112.57</v>
      </c>
      <c r="N17036">
        <f t="shared" si="266"/>
        <v>0</v>
      </c>
    </row>
    <row r="17037" spans="1:14" x14ac:dyDescent="0.2">
      <c r="A17037" t="s">
        <v>17060</v>
      </c>
      <c r="B17037" t="s">
        <v>38687</v>
      </c>
      <c r="I17037" t="s">
        <v>4</v>
      </c>
      <c r="J17037">
        <v>92.13</v>
      </c>
      <c r="M17037">
        <v>92.13</v>
      </c>
      <c r="N17037">
        <f t="shared" si="266"/>
        <v>0</v>
      </c>
    </row>
    <row r="17038" spans="1:14" x14ac:dyDescent="0.2">
      <c r="A17038" t="s">
        <v>17061</v>
      </c>
      <c r="B17038" t="s">
        <v>38687</v>
      </c>
      <c r="I17038" t="s">
        <v>4</v>
      </c>
      <c r="J17038">
        <v>85.23</v>
      </c>
      <c r="M17038">
        <v>85.23</v>
      </c>
      <c r="N17038">
        <f t="shared" si="266"/>
        <v>0</v>
      </c>
    </row>
    <row r="17039" spans="1:14" x14ac:dyDescent="0.2">
      <c r="A17039" t="s">
        <v>17062</v>
      </c>
      <c r="B17039" t="s">
        <v>38688</v>
      </c>
      <c r="I17039" t="s">
        <v>4</v>
      </c>
      <c r="J17039">
        <v>132.91</v>
      </c>
      <c r="M17039">
        <v>132.91</v>
      </c>
      <c r="N17039">
        <f t="shared" si="266"/>
        <v>0</v>
      </c>
    </row>
    <row r="17040" spans="1:14" x14ac:dyDescent="0.2">
      <c r="A17040" t="s">
        <v>17063</v>
      </c>
      <c r="B17040" t="s">
        <v>38688</v>
      </c>
      <c r="I17040" t="s">
        <v>4</v>
      </c>
      <c r="J17040">
        <v>123.96</v>
      </c>
      <c r="M17040">
        <v>123.96</v>
      </c>
      <c r="N17040">
        <f t="shared" si="266"/>
        <v>0</v>
      </c>
    </row>
    <row r="17041" spans="1:14" x14ac:dyDescent="0.2">
      <c r="A17041" t="s">
        <v>17064</v>
      </c>
      <c r="B17041" t="s">
        <v>38689</v>
      </c>
      <c r="I17041" t="s">
        <v>4</v>
      </c>
      <c r="J17041">
        <v>171.89</v>
      </c>
      <c r="M17041">
        <v>171.89</v>
      </c>
      <c r="N17041">
        <f t="shared" si="266"/>
        <v>0</v>
      </c>
    </row>
    <row r="17042" spans="1:14" x14ac:dyDescent="0.2">
      <c r="A17042" t="s">
        <v>17065</v>
      </c>
      <c r="B17042" t="s">
        <v>38689</v>
      </c>
      <c r="I17042" t="s">
        <v>4</v>
      </c>
      <c r="J17042">
        <v>161.12</v>
      </c>
      <c r="M17042">
        <v>161.12</v>
      </c>
      <c r="N17042">
        <f t="shared" si="266"/>
        <v>0</v>
      </c>
    </row>
    <row r="17043" spans="1:14" x14ac:dyDescent="0.2">
      <c r="A17043" t="s">
        <v>17066</v>
      </c>
      <c r="B17043" t="s">
        <v>38690</v>
      </c>
      <c r="I17043" t="s">
        <v>4</v>
      </c>
      <c r="J17043">
        <v>79.06</v>
      </c>
      <c r="M17043">
        <v>79.06</v>
      </c>
      <c r="N17043">
        <f t="shared" si="266"/>
        <v>0</v>
      </c>
    </row>
    <row r="17044" spans="1:14" x14ac:dyDescent="0.2">
      <c r="A17044" t="s">
        <v>17067</v>
      </c>
      <c r="B17044" t="s">
        <v>38690</v>
      </c>
      <c r="I17044" t="s">
        <v>4</v>
      </c>
      <c r="J17044">
        <v>72.16</v>
      </c>
      <c r="M17044">
        <v>72.16</v>
      </c>
      <c r="N17044">
        <f t="shared" si="266"/>
        <v>0</v>
      </c>
    </row>
    <row r="17045" spans="1:14" x14ac:dyDescent="0.2">
      <c r="A17045" t="s">
        <v>17068</v>
      </c>
      <c r="B17045" t="s">
        <v>38691</v>
      </c>
      <c r="I17045" t="s">
        <v>3</v>
      </c>
      <c r="J17045">
        <v>101.52</v>
      </c>
      <c r="M17045">
        <v>101.52</v>
      </c>
      <c r="N17045">
        <f t="shared" si="266"/>
        <v>0</v>
      </c>
    </row>
    <row r="17046" spans="1:14" x14ac:dyDescent="0.2">
      <c r="A17046" t="s">
        <v>17069</v>
      </c>
      <c r="B17046" t="s">
        <v>38691</v>
      </c>
      <c r="I17046" t="s">
        <v>3</v>
      </c>
      <c r="J17046">
        <v>99.8</v>
      </c>
      <c r="M17046">
        <v>99.8</v>
      </c>
      <c r="N17046">
        <f t="shared" si="266"/>
        <v>0</v>
      </c>
    </row>
    <row r="17047" spans="1:14" x14ac:dyDescent="0.2">
      <c r="A17047" t="s">
        <v>17070</v>
      </c>
      <c r="B17047" t="s">
        <v>38692</v>
      </c>
      <c r="I17047" t="s">
        <v>4</v>
      </c>
      <c r="J17047">
        <v>87.11</v>
      </c>
      <c r="M17047">
        <v>87.11</v>
      </c>
      <c r="N17047">
        <f t="shared" si="266"/>
        <v>0</v>
      </c>
    </row>
    <row r="17048" spans="1:14" x14ac:dyDescent="0.2">
      <c r="A17048" t="s">
        <v>17071</v>
      </c>
      <c r="B17048" t="s">
        <v>38692</v>
      </c>
      <c r="I17048" t="s">
        <v>4</v>
      </c>
      <c r="J17048">
        <v>86.2</v>
      </c>
      <c r="M17048">
        <v>86.2</v>
      </c>
      <c r="N17048">
        <f t="shared" si="266"/>
        <v>0</v>
      </c>
    </row>
    <row r="17049" spans="1:14" x14ac:dyDescent="0.2">
      <c r="A17049" t="s">
        <v>17072</v>
      </c>
      <c r="B17049" t="s">
        <v>38693</v>
      </c>
      <c r="I17049" t="s">
        <v>4</v>
      </c>
      <c r="J17049">
        <v>256.58999999999997</v>
      </c>
      <c r="M17049">
        <v>256.58999999999997</v>
      </c>
      <c r="N17049">
        <f t="shared" si="266"/>
        <v>0</v>
      </c>
    </row>
    <row r="17050" spans="1:14" x14ac:dyDescent="0.2">
      <c r="A17050" t="s">
        <v>17073</v>
      </c>
      <c r="B17050" t="s">
        <v>38693</v>
      </c>
      <c r="I17050" t="s">
        <v>4</v>
      </c>
      <c r="J17050">
        <v>249.03</v>
      </c>
      <c r="M17050">
        <v>249.03</v>
      </c>
      <c r="N17050">
        <f t="shared" si="266"/>
        <v>0</v>
      </c>
    </row>
    <row r="17051" spans="1:14" x14ac:dyDescent="0.2">
      <c r="A17051" t="s">
        <v>17074</v>
      </c>
      <c r="B17051" t="s">
        <v>38694</v>
      </c>
      <c r="I17051" t="s">
        <v>4</v>
      </c>
      <c r="J17051">
        <v>389.96</v>
      </c>
      <c r="M17051">
        <v>389.96</v>
      </c>
      <c r="N17051">
        <f t="shared" si="266"/>
        <v>0</v>
      </c>
    </row>
    <row r="17052" spans="1:14" x14ac:dyDescent="0.2">
      <c r="A17052" t="s">
        <v>17075</v>
      </c>
      <c r="B17052" t="s">
        <v>38694</v>
      </c>
      <c r="I17052" t="s">
        <v>4</v>
      </c>
      <c r="J17052">
        <v>382.4</v>
      </c>
      <c r="M17052">
        <v>382.4</v>
      </c>
      <c r="N17052">
        <f t="shared" si="266"/>
        <v>0</v>
      </c>
    </row>
    <row r="17053" spans="1:14" x14ac:dyDescent="0.2">
      <c r="A17053" t="s">
        <v>17076</v>
      </c>
      <c r="B17053" t="s">
        <v>38695</v>
      </c>
      <c r="I17053" t="s">
        <v>4</v>
      </c>
      <c r="J17053">
        <v>722.5</v>
      </c>
      <c r="M17053">
        <v>722.5</v>
      </c>
      <c r="N17053">
        <f t="shared" si="266"/>
        <v>0</v>
      </c>
    </row>
    <row r="17054" spans="1:14" x14ac:dyDescent="0.2">
      <c r="A17054" t="s">
        <v>17077</v>
      </c>
      <c r="B17054" t="s">
        <v>38695</v>
      </c>
      <c r="I17054" t="s">
        <v>4</v>
      </c>
      <c r="J17054">
        <v>714.93</v>
      </c>
      <c r="M17054">
        <v>714.93</v>
      </c>
      <c r="N17054">
        <f t="shared" si="266"/>
        <v>0</v>
      </c>
    </row>
    <row r="17055" spans="1:14" x14ac:dyDescent="0.2">
      <c r="A17055" t="s">
        <v>26511</v>
      </c>
      <c r="B17055" t="s">
        <v>38696</v>
      </c>
      <c r="I17055" t="s">
        <v>3</v>
      </c>
      <c r="J17055">
        <v>466.74</v>
      </c>
      <c r="M17055">
        <v>466.74</v>
      </c>
      <c r="N17055">
        <f t="shared" si="266"/>
        <v>0</v>
      </c>
    </row>
    <row r="17056" spans="1:14" x14ac:dyDescent="0.2">
      <c r="A17056" t="s">
        <v>26512</v>
      </c>
      <c r="B17056" t="s">
        <v>38696</v>
      </c>
      <c r="I17056" t="s">
        <v>3</v>
      </c>
      <c r="J17056">
        <v>466.74</v>
      </c>
      <c r="M17056">
        <v>466.74</v>
      </c>
      <c r="N17056">
        <f t="shared" si="266"/>
        <v>0</v>
      </c>
    </row>
    <row r="17057" spans="1:14" x14ac:dyDescent="0.2">
      <c r="A17057" t="s">
        <v>26513</v>
      </c>
      <c r="B17057" t="s">
        <v>38697</v>
      </c>
      <c r="I17057" t="s">
        <v>3</v>
      </c>
      <c r="J17057">
        <v>584.66</v>
      </c>
      <c r="M17057">
        <v>584.66</v>
      </c>
      <c r="N17057">
        <f t="shared" si="266"/>
        <v>0</v>
      </c>
    </row>
    <row r="17058" spans="1:14" x14ac:dyDescent="0.2">
      <c r="A17058" t="s">
        <v>26514</v>
      </c>
      <c r="B17058" t="s">
        <v>38697</v>
      </c>
      <c r="I17058" t="s">
        <v>3</v>
      </c>
      <c r="J17058">
        <v>584.66</v>
      </c>
      <c r="M17058">
        <v>584.66</v>
      </c>
      <c r="N17058">
        <f t="shared" si="266"/>
        <v>0</v>
      </c>
    </row>
    <row r="17059" spans="1:14" x14ac:dyDescent="0.2">
      <c r="A17059" t="s">
        <v>26515</v>
      </c>
      <c r="B17059" t="s">
        <v>38698</v>
      </c>
      <c r="I17059" t="s">
        <v>3</v>
      </c>
      <c r="J17059">
        <v>394.61</v>
      </c>
      <c r="M17059">
        <v>394.61</v>
      </c>
      <c r="N17059">
        <f t="shared" si="266"/>
        <v>0</v>
      </c>
    </row>
    <row r="17060" spans="1:14" x14ac:dyDescent="0.2">
      <c r="A17060" t="s">
        <v>26516</v>
      </c>
      <c r="B17060" t="s">
        <v>38698</v>
      </c>
      <c r="I17060" t="s">
        <v>3</v>
      </c>
      <c r="J17060">
        <v>394.61</v>
      </c>
      <c r="M17060">
        <v>394.61</v>
      </c>
      <c r="N17060">
        <f t="shared" si="266"/>
        <v>0</v>
      </c>
    </row>
    <row r="17061" spans="1:14" x14ac:dyDescent="0.2">
      <c r="A17061" t="s">
        <v>17078</v>
      </c>
      <c r="B17061" t="s">
        <v>38699</v>
      </c>
      <c r="I17061" t="s">
        <v>3</v>
      </c>
      <c r="J17061">
        <v>532.22</v>
      </c>
      <c r="M17061">
        <v>532.22</v>
      </c>
      <c r="N17061">
        <f t="shared" si="266"/>
        <v>0</v>
      </c>
    </row>
    <row r="17062" spans="1:14" x14ac:dyDescent="0.2">
      <c r="A17062" t="s">
        <v>17079</v>
      </c>
      <c r="B17062" t="s">
        <v>38699</v>
      </c>
      <c r="I17062" t="s">
        <v>3</v>
      </c>
      <c r="J17062">
        <v>518.09</v>
      </c>
      <c r="M17062">
        <v>518.09</v>
      </c>
      <c r="N17062">
        <f t="shared" si="266"/>
        <v>0</v>
      </c>
    </row>
    <row r="17063" spans="1:14" x14ac:dyDescent="0.2">
      <c r="A17063" t="s">
        <v>17080</v>
      </c>
      <c r="B17063" t="s">
        <v>38700</v>
      </c>
      <c r="I17063" t="s">
        <v>5</v>
      </c>
      <c r="J17063">
        <v>20198.09</v>
      </c>
      <c r="M17063">
        <v>20198.09</v>
      </c>
      <c r="N17063">
        <f t="shared" si="266"/>
        <v>0</v>
      </c>
    </row>
    <row r="17064" spans="1:14" x14ac:dyDescent="0.2">
      <c r="A17064" t="s">
        <v>17081</v>
      </c>
      <c r="B17064" t="s">
        <v>38700</v>
      </c>
      <c r="I17064" t="s">
        <v>5</v>
      </c>
      <c r="J17064">
        <v>19353.400000000001</v>
      </c>
      <c r="M17064">
        <v>19353.400000000001</v>
      </c>
      <c r="N17064">
        <f t="shared" si="266"/>
        <v>0</v>
      </c>
    </row>
    <row r="17065" spans="1:14" x14ac:dyDescent="0.2">
      <c r="A17065" t="s">
        <v>17082</v>
      </c>
      <c r="B17065" t="s">
        <v>38701</v>
      </c>
      <c r="I17065" t="s">
        <v>3</v>
      </c>
      <c r="J17065">
        <v>441</v>
      </c>
      <c r="M17065">
        <v>441</v>
      </c>
      <c r="N17065">
        <f t="shared" si="266"/>
        <v>0</v>
      </c>
    </row>
    <row r="17066" spans="1:14" x14ac:dyDescent="0.2">
      <c r="A17066" t="s">
        <v>17083</v>
      </c>
      <c r="B17066" t="s">
        <v>38701</v>
      </c>
      <c r="I17066" t="s">
        <v>3</v>
      </c>
      <c r="J17066">
        <v>437.55</v>
      </c>
      <c r="M17066">
        <v>437.55</v>
      </c>
      <c r="N17066">
        <f t="shared" si="266"/>
        <v>0</v>
      </c>
    </row>
    <row r="17067" spans="1:14" x14ac:dyDescent="0.2">
      <c r="A17067" t="s">
        <v>17084</v>
      </c>
      <c r="B17067" t="s">
        <v>38702</v>
      </c>
      <c r="I17067" t="s">
        <v>3</v>
      </c>
      <c r="J17067">
        <v>133.21</v>
      </c>
      <c r="M17067">
        <v>133.21</v>
      </c>
      <c r="N17067">
        <f t="shared" si="266"/>
        <v>0</v>
      </c>
    </row>
    <row r="17068" spans="1:14" x14ac:dyDescent="0.2">
      <c r="A17068" t="s">
        <v>17085</v>
      </c>
      <c r="B17068" t="s">
        <v>38702</v>
      </c>
      <c r="I17068" t="s">
        <v>3</v>
      </c>
      <c r="J17068">
        <v>131.13999999999999</v>
      </c>
      <c r="M17068">
        <v>131.13999999999999</v>
      </c>
      <c r="N17068">
        <f t="shared" si="266"/>
        <v>0</v>
      </c>
    </row>
    <row r="17069" spans="1:14" x14ac:dyDescent="0.2">
      <c r="A17069" t="s">
        <v>17086</v>
      </c>
      <c r="B17069" t="s">
        <v>38703</v>
      </c>
      <c r="I17069" t="s">
        <v>3</v>
      </c>
      <c r="J17069">
        <v>143.31</v>
      </c>
      <c r="M17069">
        <v>143.31</v>
      </c>
      <c r="N17069">
        <f t="shared" si="266"/>
        <v>0</v>
      </c>
    </row>
    <row r="17070" spans="1:14" x14ac:dyDescent="0.2">
      <c r="A17070" t="s">
        <v>17087</v>
      </c>
      <c r="B17070" t="s">
        <v>38703</v>
      </c>
      <c r="I17070" t="s">
        <v>3</v>
      </c>
      <c r="J17070">
        <v>141.24</v>
      </c>
      <c r="M17070">
        <v>141.24</v>
      </c>
      <c r="N17070">
        <f t="shared" si="266"/>
        <v>0</v>
      </c>
    </row>
    <row r="17071" spans="1:14" x14ac:dyDescent="0.2">
      <c r="A17071" t="s">
        <v>17088</v>
      </c>
      <c r="B17071" t="s">
        <v>38704</v>
      </c>
      <c r="I17071" t="s">
        <v>3</v>
      </c>
      <c r="J17071">
        <v>457.49</v>
      </c>
      <c r="M17071">
        <v>457.49</v>
      </c>
      <c r="N17071">
        <f t="shared" si="266"/>
        <v>0</v>
      </c>
    </row>
    <row r="17072" spans="1:14" x14ac:dyDescent="0.2">
      <c r="A17072" t="s">
        <v>17089</v>
      </c>
      <c r="B17072" t="s">
        <v>38704</v>
      </c>
      <c r="I17072" t="s">
        <v>3</v>
      </c>
      <c r="J17072">
        <v>435.36</v>
      </c>
      <c r="M17072">
        <v>435.36</v>
      </c>
      <c r="N17072">
        <f t="shared" si="266"/>
        <v>0</v>
      </c>
    </row>
    <row r="17073" spans="1:14" x14ac:dyDescent="0.2">
      <c r="A17073" t="s">
        <v>17090</v>
      </c>
      <c r="B17073" t="s">
        <v>38705</v>
      </c>
      <c r="I17073" t="s">
        <v>3</v>
      </c>
      <c r="J17073">
        <v>59.42</v>
      </c>
      <c r="M17073">
        <v>59.42</v>
      </c>
      <c r="N17073">
        <f t="shared" si="266"/>
        <v>0</v>
      </c>
    </row>
    <row r="17074" spans="1:14" x14ac:dyDescent="0.2">
      <c r="A17074" t="s">
        <v>17091</v>
      </c>
      <c r="B17074" t="s">
        <v>38705</v>
      </c>
      <c r="I17074" t="s">
        <v>3</v>
      </c>
      <c r="J17074">
        <v>51.48</v>
      </c>
      <c r="M17074">
        <v>51.48</v>
      </c>
      <c r="N17074">
        <f t="shared" si="266"/>
        <v>0</v>
      </c>
    </row>
    <row r="17075" spans="1:14" x14ac:dyDescent="0.2">
      <c r="A17075" t="s">
        <v>17092</v>
      </c>
      <c r="B17075" t="s">
        <v>38706</v>
      </c>
      <c r="I17075" t="s">
        <v>3</v>
      </c>
      <c r="J17075">
        <v>124.1</v>
      </c>
      <c r="M17075">
        <v>124.1</v>
      </c>
      <c r="N17075">
        <f t="shared" si="266"/>
        <v>0</v>
      </c>
    </row>
    <row r="17076" spans="1:14" x14ac:dyDescent="0.2">
      <c r="A17076" t="s">
        <v>17093</v>
      </c>
      <c r="B17076" t="s">
        <v>38706</v>
      </c>
      <c r="I17076" t="s">
        <v>3</v>
      </c>
      <c r="J17076">
        <v>107.53</v>
      </c>
      <c r="M17076">
        <v>107.53</v>
      </c>
      <c r="N17076">
        <f t="shared" si="266"/>
        <v>0</v>
      </c>
    </row>
    <row r="17077" spans="1:14" x14ac:dyDescent="0.2">
      <c r="A17077" t="s">
        <v>17094</v>
      </c>
      <c r="B17077" t="s">
        <v>38707</v>
      </c>
      <c r="I17077" t="s">
        <v>3</v>
      </c>
      <c r="J17077">
        <v>25.26</v>
      </c>
      <c r="M17077">
        <v>25.26</v>
      </c>
      <c r="N17077">
        <f t="shared" si="266"/>
        <v>0</v>
      </c>
    </row>
    <row r="17078" spans="1:14" x14ac:dyDescent="0.2">
      <c r="A17078" t="s">
        <v>17095</v>
      </c>
      <c r="B17078" t="s">
        <v>38707</v>
      </c>
      <c r="I17078" t="s">
        <v>3</v>
      </c>
      <c r="J17078">
        <v>21.89</v>
      </c>
      <c r="M17078">
        <v>21.89</v>
      </c>
      <c r="N17078">
        <f t="shared" si="266"/>
        <v>0</v>
      </c>
    </row>
    <row r="17079" spans="1:14" x14ac:dyDescent="0.2">
      <c r="A17079" t="s">
        <v>17096</v>
      </c>
      <c r="B17079" t="s">
        <v>38708</v>
      </c>
      <c r="I17079" t="s">
        <v>3</v>
      </c>
      <c r="J17079">
        <v>21.51</v>
      </c>
      <c r="M17079">
        <v>21.51</v>
      </c>
      <c r="N17079">
        <f t="shared" si="266"/>
        <v>0</v>
      </c>
    </row>
    <row r="17080" spans="1:14" x14ac:dyDescent="0.2">
      <c r="A17080" t="s">
        <v>17097</v>
      </c>
      <c r="B17080" t="s">
        <v>38708</v>
      </c>
      <c r="I17080" t="s">
        <v>3</v>
      </c>
      <c r="J17080">
        <v>18.64</v>
      </c>
      <c r="M17080">
        <v>18.64</v>
      </c>
      <c r="N17080">
        <f t="shared" si="266"/>
        <v>0</v>
      </c>
    </row>
    <row r="17081" spans="1:14" x14ac:dyDescent="0.2">
      <c r="A17081" t="s">
        <v>17098</v>
      </c>
      <c r="B17081" t="s">
        <v>38709</v>
      </c>
      <c r="I17081" t="s">
        <v>3</v>
      </c>
      <c r="J17081">
        <v>22.63</v>
      </c>
      <c r="M17081">
        <v>22.63</v>
      </c>
      <c r="N17081">
        <f t="shared" si="266"/>
        <v>0</v>
      </c>
    </row>
    <row r="17082" spans="1:14" x14ac:dyDescent="0.2">
      <c r="A17082" t="s">
        <v>17099</v>
      </c>
      <c r="B17082" t="s">
        <v>38709</v>
      </c>
      <c r="I17082" t="s">
        <v>3</v>
      </c>
      <c r="J17082">
        <v>19.61</v>
      </c>
      <c r="M17082">
        <v>19.61</v>
      </c>
      <c r="N17082">
        <f t="shared" si="266"/>
        <v>0</v>
      </c>
    </row>
    <row r="17083" spans="1:14" x14ac:dyDescent="0.2">
      <c r="A17083" t="s">
        <v>17100</v>
      </c>
      <c r="B17083" t="s">
        <v>38710</v>
      </c>
      <c r="I17083" t="s">
        <v>3</v>
      </c>
      <c r="J17083">
        <v>19.36</v>
      </c>
      <c r="M17083">
        <v>19.36</v>
      </c>
      <c r="N17083">
        <f t="shared" si="266"/>
        <v>0</v>
      </c>
    </row>
    <row r="17084" spans="1:14" x14ac:dyDescent="0.2">
      <c r="A17084" t="s">
        <v>17101</v>
      </c>
      <c r="B17084" t="s">
        <v>38710</v>
      </c>
      <c r="I17084" t="s">
        <v>3</v>
      </c>
      <c r="J17084">
        <v>16.77</v>
      </c>
      <c r="M17084">
        <v>16.77</v>
      </c>
      <c r="N17084">
        <f t="shared" si="266"/>
        <v>0</v>
      </c>
    </row>
    <row r="17085" spans="1:14" x14ac:dyDescent="0.2">
      <c r="A17085" t="s">
        <v>17102</v>
      </c>
      <c r="B17085" t="s">
        <v>38711</v>
      </c>
      <c r="I17085" t="s">
        <v>3</v>
      </c>
      <c r="J17085">
        <v>17.21</v>
      </c>
      <c r="M17085">
        <v>17.21</v>
      </c>
      <c r="N17085">
        <f t="shared" si="266"/>
        <v>0</v>
      </c>
    </row>
    <row r="17086" spans="1:14" x14ac:dyDescent="0.2">
      <c r="A17086" t="s">
        <v>17103</v>
      </c>
      <c r="B17086" t="s">
        <v>38711</v>
      </c>
      <c r="I17086" t="s">
        <v>3</v>
      </c>
      <c r="J17086">
        <v>14.91</v>
      </c>
      <c r="M17086">
        <v>14.91</v>
      </c>
      <c r="N17086">
        <f t="shared" si="266"/>
        <v>0</v>
      </c>
    </row>
    <row r="17087" spans="1:14" x14ac:dyDescent="0.2">
      <c r="A17087" t="s">
        <v>17104</v>
      </c>
      <c r="B17087" t="s">
        <v>38712</v>
      </c>
      <c r="I17087" t="s">
        <v>3</v>
      </c>
      <c r="J17087">
        <v>23.32</v>
      </c>
      <c r="M17087">
        <v>23.32</v>
      </c>
      <c r="N17087">
        <f t="shared" si="266"/>
        <v>0</v>
      </c>
    </row>
    <row r="17088" spans="1:14" x14ac:dyDescent="0.2">
      <c r="A17088" t="s">
        <v>17105</v>
      </c>
      <c r="B17088" t="s">
        <v>38712</v>
      </c>
      <c r="I17088" t="s">
        <v>3</v>
      </c>
      <c r="J17088">
        <v>20.2</v>
      </c>
      <c r="M17088">
        <v>20.2</v>
      </c>
      <c r="N17088">
        <f t="shared" si="266"/>
        <v>0</v>
      </c>
    </row>
    <row r="17089" spans="1:14" x14ac:dyDescent="0.2">
      <c r="A17089" t="s">
        <v>17106</v>
      </c>
      <c r="B17089" t="s">
        <v>38713</v>
      </c>
      <c r="I17089" t="s">
        <v>3</v>
      </c>
      <c r="J17089">
        <v>77.459999999999994</v>
      </c>
      <c r="M17089">
        <v>77.459999999999994</v>
      </c>
      <c r="N17089">
        <f t="shared" si="266"/>
        <v>0</v>
      </c>
    </row>
    <row r="17090" spans="1:14" x14ac:dyDescent="0.2">
      <c r="A17090" t="s">
        <v>17107</v>
      </c>
      <c r="B17090" t="s">
        <v>38713</v>
      </c>
      <c r="I17090" t="s">
        <v>3</v>
      </c>
      <c r="J17090">
        <v>67.11</v>
      </c>
      <c r="M17090">
        <v>67.11</v>
      </c>
      <c r="N17090">
        <f t="shared" si="266"/>
        <v>0</v>
      </c>
    </row>
    <row r="17091" spans="1:14" x14ac:dyDescent="0.2">
      <c r="A17091" t="s">
        <v>17108</v>
      </c>
      <c r="B17091" t="s">
        <v>38714</v>
      </c>
      <c r="I17091" t="s">
        <v>3</v>
      </c>
      <c r="J17091">
        <v>32.15</v>
      </c>
      <c r="M17091">
        <v>32.15</v>
      </c>
      <c r="N17091">
        <f t="shared" si="266"/>
        <v>0</v>
      </c>
    </row>
    <row r="17092" spans="1:14" x14ac:dyDescent="0.2">
      <c r="A17092" t="s">
        <v>17109</v>
      </c>
      <c r="B17092" t="s">
        <v>38714</v>
      </c>
      <c r="I17092" t="s">
        <v>3</v>
      </c>
      <c r="J17092">
        <v>31</v>
      </c>
      <c r="M17092">
        <v>31</v>
      </c>
      <c r="N17092">
        <f t="shared" ref="N17092:N17155" si="267">J17092-M17092</f>
        <v>0</v>
      </c>
    </row>
    <row r="17093" spans="1:14" x14ac:dyDescent="0.2">
      <c r="A17093" t="s">
        <v>17110</v>
      </c>
      <c r="B17093" t="s">
        <v>38715</v>
      </c>
      <c r="I17093" t="s">
        <v>3</v>
      </c>
      <c r="J17093">
        <v>58.16</v>
      </c>
      <c r="M17093">
        <v>58.16</v>
      </c>
      <c r="N17093">
        <f t="shared" si="267"/>
        <v>0</v>
      </c>
    </row>
    <row r="17094" spans="1:14" x14ac:dyDescent="0.2">
      <c r="A17094" t="s">
        <v>17111</v>
      </c>
      <c r="B17094" t="s">
        <v>38715</v>
      </c>
      <c r="I17094" t="s">
        <v>3</v>
      </c>
      <c r="J17094">
        <v>56.96</v>
      </c>
      <c r="M17094">
        <v>56.96</v>
      </c>
      <c r="N17094">
        <f t="shared" si="267"/>
        <v>0</v>
      </c>
    </row>
    <row r="17095" spans="1:14" x14ac:dyDescent="0.2">
      <c r="A17095" t="s">
        <v>17112</v>
      </c>
      <c r="B17095" t="s">
        <v>38716</v>
      </c>
      <c r="I17095" t="s">
        <v>3</v>
      </c>
      <c r="J17095">
        <v>32.58</v>
      </c>
      <c r="M17095">
        <v>32.58</v>
      </c>
      <c r="N17095">
        <f t="shared" si="267"/>
        <v>0</v>
      </c>
    </row>
    <row r="17096" spans="1:14" x14ac:dyDescent="0.2">
      <c r="A17096" t="s">
        <v>17113</v>
      </c>
      <c r="B17096" t="s">
        <v>38716</v>
      </c>
      <c r="I17096" t="s">
        <v>3</v>
      </c>
      <c r="J17096">
        <v>31.38</v>
      </c>
      <c r="M17096">
        <v>31.38</v>
      </c>
      <c r="N17096">
        <f t="shared" si="267"/>
        <v>0</v>
      </c>
    </row>
    <row r="17097" spans="1:14" x14ac:dyDescent="0.2">
      <c r="A17097" t="s">
        <v>17114</v>
      </c>
      <c r="B17097" t="s">
        <v>38717</v>
      </c>
      <c r="I17097" t="s">
        <v>3</v>
      </c>
      <c r="J17097">
        <v>88.77</v>
      </c>
      <c r="M17097">
        <v>88.77</v>
      </c>
      <c r="N17097">
        <f t="shared" si="267"/>
        <v>0</v>
      </c>
    </row>
    <row r="17098" spans="1:14" x14ac:dyDescent="0.2">
      <c r="A17098" t="s">
        <v>17115</v>
      </c>
      <c r="B17098" t="s">
        <v>38717</v>
      </c>
      <c r="I17098" t="s">
        <v>3</v>
      </c>
      <c r="J17098">
        <v>84.18</v>
      </c>
      <c r="M17098">
        <v>84.18</v>
      </c>
      <c r="N17098">
        <f t="shared" si="267"/>
        <v>0</v>
      </c>
    </row>
    <row r="17099" spans="1:14" x14ac:dyDescent="0.2">
      <c r="A17099" t="s">
        <v>17116</v>
      </c>
      <c r="B17099" t="s">
        <v>38718</v>
      </c>
      <c r="I17099" t="s">
        <v>3</v>
      </c>
      <c r="J17099">
        <v>100.79</v>
      </c>
      <c r="M17099">
        <v>100.79</v>
      </c>
      <c r="N17099">
        <f t="shared" si="267"/>
        <v>0</v>
      </c>
    </row>
    <row r="17100" spans="1:14" x14ac:dyDescent="0.2">
      <c r="A17100" t="s">
        <v>17117</v>
      </c>
      <c r="B17100" t="s">
        <v>38718</v>
      </c>
      <c r="I17100" t="s">
        <v>3</v>
      </c>
      <c r="J17100">
        <v>96.19</v>
      </c>
      <c r="M17100">
        <v>96.19</v>
      </c>
      <c r="N17100">
        <f t="shared" si="267"/>
        <v>0</v>
      </c>
    </row>
    <row r="17101" spans="1:14" x14ac:dyDescent="0.2">
      <c r="A17101" t="s">
        <v>17118</v>
      </c>
      <c r="B17101" t="s">
        <v>38719</v>
      </c>
      <c r="I17101" t="s">
        <v>3</v>
      </c>
      <c r="J17101">
        <v>102.77</v>
      </c>
      <c r="M17101">
        <v>102.77</v>
      </c>
      <c r="N17101">
        <f t="shared" si="267"/>
        <v>0</v>
      </c>
    </row>
    <row r="17102" spans="1:14" x14ac:dyDescent="0.2">
      <c r="A17102" t="s">
        <v>17119</v>
      </c>
      <c r="B17102" t="s">
        <v>38719</v>
      </c>
      <c r="I17102" t="s">
        <v>3</v>
      </c>
      <c r="J17102">
        <v>98.17</v>
      </c>
      <c r="M17102">
        <v>98.17</v>
      </c>
      <c r="N17102">
        <f t="shared" si="267"/>
        <v>0</v>
      </c>
    </row>
    <row r="17103" spans="1:14" x14ac:dyDescent="0.2">
      <c r="A17103" t="s">
        <v>17120</v>
      </c>
      <c r="B17103" t="s">
        <v>38720</v>
      </c>
      <c r="I17103" t="s">
        <v>3</v>
      </c>
      <c r="J17103">
        <v>147.16</v>
      </c>
      <c r="M17103">
        <v>147.16</v>
      </c>
      <c r="N17103">
        <f t="shared" si="267"/>
        <v>0</v>
      </c>
    </row>
    <row r="17104" spans="1:14" x14ac:dyDescent="0.2">
      <c r="A17104" t="s">
        <v>17121</v>
      </c>
      <c r="B17104" t="s">
        <v>38720</v>
      </c>
      <c r="I17104" t="s">
        <v>3</v>
      </c>
      <c r="J17104">
        <v>141.18</v>
      </c>
      <c r="M17104">
        <v>141.18</v>
      </c>
      <c r="N17104">
        <f t="shared" si="267"/>
        <v>0</v>
      </c>
    </row>
    <row r="17105" spans="1:14" x14ac:dyDescent="0.2">
      <c r="A17105" t="s">
        <v>17122</v>
      </c>
      <c r="B17105" t="s">
        <v>38721</v>
      </c>
      <c r="I17105" t="s">
        <v>3</v>
      </c>
      <c r="J17105">
        <v>83.48</v>
      </c>
      <c r="M17105">
        <v>83.48</v>
      </c>
      <c r="N17105">
        <f t="shared" si="267"/>
        <v>0</v>
      </c>
    </row>
    <row r="17106" spans="1:14" x14ac:dyDescent="0.2">
      <c r="A17106" t="s">
        <v>17123</v>
      </c>
      <c r="B17106" t="s">
        <v>38721</v>
      </c>
      <c r="I17106" t="s">
        <v>3</v>
      </c>
      <c r="J17106">
        <v>78.89</v>
      </c>
      <c r="M17106">
        <v>78.89</v>
      </c>
      <c r="N17106">
        <f t="shared" si="267"/>
        <v>0</v>
      </c>
    </row>
    <row r="17107" spans="1:14" x14ac:dyDescent="0.2">
      <c r="A17107" t="s">
        <v>17124</v>
      </c>
      <c r="B17107" t="s">
        <v>38722</v>
      </c>
      <c r="I17107" t="s">
        <v>3</v>
      </c>
      <c r="J17107">
        <v>175.15</v>
      </c>
      <c r="M17107">
        <v>175.15</v>
      </c>
      <c r="N17107">
        <f t="shared" si="267"/>
        <v>0</v>
      </c>
    </row>
    <row r="17108" spans="1:14" x14ac:dyDescent="0.2">
      <c r="A17108" t="s">
        <v>17125</v>
      </c>
      <c r="B17108" t="s">
        <v>38722</v>
      </c>
      <c r="I17108" t="s">
        <v>3</v>
      </c>
      <c r="J17108">
        <v>169.17</v>
      </c>
      <c r="M17108">
        <v>169.17</v>
      </c>
      <c r="N17108">
        <f t="shared" si="267"/>
        <v>0</v>
      </c>
    </row>
    <row r="17109" spans="1:14" x14ac:dyDescent="0.2">
      <c r="A17109" t="s">
        <v>17126</v>
      </c>
      <c r="B17109" t="s">
        <v>38723</v>
      </c>
      <c r="I17109" t="s">
        <v>3</v>
      </c>
      <c r="J17109">
        <v>109.08</v>
      </c>
      <c r="M17109">
        <v>109.08</v>
      </c>
      <c r="N17109">
        <f t="shared" si="267"/>
        <v>0</v>
      </c>
    </row>
    <row r="17110" spans="1:14" x14ac:dyDescent="0.2">
      <c r="A17110" t="s">
        <v>17127</v>
      </c>
      <c r="B17110" t="s">
        <v>38723</v>
      </c>
      <c r="I17110" t="s">
        <v>3</v>
      </c>
      <c r="J17110">
        <v>104.48</v>
      </c>
      <c r="M17110">
        <v>104.48</v>
      </c>
      <c r="N17110">
        <f t="shared" si="267"/>
        <v>0</v>
      </c>
    </row>
    <row r="17111" spans="1:14" x14ac:dyDescent="0.2">
      <c r="A17111" t="s">
        <v>17128</v>
      </c>
      <c r="B17111" t="s">
        <v>38724</v>
      </c>
      <c r="I17111" t="s">
        <v>3</v>
      </c>
      <c r="J17111">
        <v>187.78</v>
      </c>
      <c r="M17111">
        <v>187.78</v>
      </c>
      <c r="N17111">
        <f t="shared" si="267"/>
        <v>0</v>
      </c>
    </row>
    <row r="17112" spans="1:14" x14ac:dyDescent="0.2">
      <c r="A17112" t="s">
        <v>17129</v>
      </c>
      <c r="B17112" t="s">
        <v>38724</v>
      </c>
      <c r="I17112" t="s">
        <v>3</v>
      </c>
      <c r="J17112">
        <v>181.8</v>
      </c>
      <c r="M17112">
        <v>181.8</v>
      </c>
      <c r="N17112">
        <f t="shared" si="267"/>
        <v>0</v>
      </c>
    </row>
    <row r="17113" spans="1:14" x14ac:dyDescent="0.2">
      <c r="A17113" t="s">
        <v>17130</v>
      </c>
      <c r="B17113" t="s">
        <v>38725</v>
      </c>
      <c r="I17113" t="s">
        <v>3</v>
      </c>
      <c r="J17113">
        <v>23.06</v>
      </c>
      <c r="M17113">
        <v>23.06</v>
      </c>
      <c r="N17113">
        <f t="shared" si="267"/>
        <v>0</v>
      </c>
    </row>
    <row r="17114" spans="1:14" x14ac:dyDescent="0.2">
      <c r="A17114" t="s">
        <v>17131</v>
      </c>
      <c r="B17114" t="s">
        <v>38725</v>
      </c>
      <c r="I17114" t="s">
        <v>3</v>
      </c>
      <c r="J17114">
        <v>22.57</v>
      </c>
      <c r="M17114">
        <v>22.57</v>
      </c>
      <c r="N17114">
        <f t="shared" si="267"/>
        <v>0</v>
      </c>
    </row>
    <row r="17115" spans="1:14" x14ac:dyDescent="0.2">
      <c r="A17115" t="s">
        <v>17132</v>
      </c>
      <c r="B17115" t="s">
        <v>38726</v>
      </c>
      <c r="I17115" t="s">
        <v>3</v>
      </c>
      <c r="J17115">
        <v>185.82</v>
      </c>
      <c r="M17115">
        <v>185.82</v>
      </c>
      <c r="N17115">
        <f t="shared" si="267"/>
        <v>0</v>
      </c>
    </row>
    <row r="17116" spans="1:14" x14ac:dyDescent="0.2">
      <c r="A17116" t="s">
        <v>17133</v>
      </c>
      <c r="B17116" t="s">
        <v>38726</v>
      </c>
      <c r="I17116" t="s">
        <v>3</v>
      </c>
      <c r="J17116">
        <v>178.92</v>
      </c>
      <c r="M17116">
        <v>178.92</v>
      </c>
      <c r="N17116">
        <f t="shared" si="267"/>
        <v>0</v>
      </c>
    </row>
    <row r="17117" spans="1:14" x14ac:dyDescent="0.2">
      <c r="A17117" t="s">
        <v>17134</v>
      </c>
      <c r="B17117" t="s">
        <v>38727</v>
      </c>
      <c r="I17117" t="s">
        <v>3</v>
      </c>
      <c r="J17117">
        <v>213.68</v>
      </c>
      <c r="M17117">
        <v>213.68</v>
      </c>
      <c r="N17117">
        <f t="shared" si="267"/>
        <v>0</v>
      </c>
    </row>
    <row r="17118" spans="1:14" x14ac:dyDescent="0.2">
      <c r="A17118" t="s">
        <v>17135</v>
      </c>
      <c r="B17118" t="s">
        <v>38727</v>
      </c>
      <c r="I17118" t="s">
        <v>3</v>
      </c>
      <c r="J17118">
        <v>208.51</v>
      </c>
      <c r="M17118">
        <v>208.51</v>
      </c>
      <c r="N17118">
        <f t="shared" si="267"/>
        <v>0</v>
      </c>
    </row>
    <row r="17119" spans="1:14" x14ac:dyDescent="0.2">
      <c r="A17119" t="s">
        <v>17136</v>
      </c>
      <c r="B17119" t="s">
        <v>38728</v>
      </c>
      <c r="I17119" t="s">
        <v>3</v>
      </c>
      <c r="J17119">
        <v>89.94</v>
      </c>
      <c r="M17119">
        <v>89.94</v>
      </c>
      <c r="N17119">
        <f t="shared" si="267"/>
        <v>0</v>
      </c>
    </row>
    <row r="17120" spans="1:14" x14ac:dyDescent="0.2">
      <c r="A17120" t="s">
        <v>17137</v>
      </c>
      <c r="B17120" t="s">
        <v>38728</v>
      </c>
      <c r="I17120" t="s">
        <v>3</v>
      </c>
      <c r="J17120">
        <v>82.47</v>
      </c>
      <c r="M17120">
        <v>82.47</v>
      </c>
      <c r="N17120">
        <f t="shared" si="267"/>
        <v>0</v>
      </c>
    </row>
    <row r="17121" spans="1:14" x14ac:dyDescent="0.2">
      <c r="A17121" t="s">
        <v>17138</v>
      </c>
      <c r="B17121" t="s">
        <v>38729</v>
      </c>
      <c r="I17121" t="s">
        <v>3</v>
      </c>
      <c r="J17121">
        <v>126.3</v>
      </c>
      <c r="M17121">
        <v>126.3</v>
      </c>
      <c r="N17121">
        <f t="shared" si="267"/>
        <v>0</v>
      </c>
    </row>
    <row r="17122" spans="1:14" x14ac:dyDescent="0.2">
      <c r="A17122" t="s">
        <v>17139</v>
      </c>
      <c r="B17122" t="s">
        <v>38729</v>
      </c>
      <c r="I17122" t="s">
        <v>3</v>
      </c>
      <c r="J17122">
        <v>119.97</v>
      </c>
      <c r="M17122">
        <v>119.97</v>
      </c>
      <c r="N17122">
        <f t="shared" si="267"/>
        <v>0</v>
      </c>
    </row>
    <row r="17123" spans="1:14" x14ac:dyDescent="0.2">
      <c r="A17123" t="s">
        <v>17140</v>
      </c>
      <c r="B17123" t="s">
        <v>38730</v>
      </c>
      <c r="I17123" t="s">
        <v>3</v>
      </c>
      <c r="J17123">
        <v>122.9</v>
      </c>
      <c r="M17123">
        <v>122.9</v>
      </c>
      <c r="N17123">
        <f t="shared" si="267"/>
        <v>0</v>
      </c>
    </row>
    <row r="17124" spans="1:14" x14ac:dyDescent="0.2">
      <c r="A17124" t="s">
        <v>17141</v>
      </c>
      <c r="B17124" t="s">
        <v>38730</v>
      </c>
      <c r="I17124" t="s">
        <v>3</v>
      </c>
      <c r="J17124">
        <v>116.58</v>
      </c>
      <c r="M17124">
        <v>116.58</v>
      </c>
      <c r="N17124">
        <f t="shared" si="267"/>
        <v>0</v>
      </c>
    </row>
    <row r="17125" spans="1:14" x14ac:dyDescent="0.2">
      <c r="A17125" t="s">
        <v>17142</v>
      </c>
      <c r="B17125" t="s">
        <v>38731</v>
      </c>
      <c r="I17125" t="s">
        <v>3</v>
      </c>
      <c r="J17125">
        <v>135.79</v>
      </c>
      <c r="M17125">
        <v>135.79</v>
      </c>
      <c r="N17125">
        <f t="shared" si="267"/>
        <v>0</v>
      </c>
    </row>
    <row r="17126" spans="1:14" x14ac:dyDescent="0.2">
      <c r="A17126" t="s">
        <v>17143</v>
      </c>
      <c r="B17126" t="s">
        <v>38731</v>
      </c>
      <c r="I17126" t="s">
        <v>3</v>
      </c>
      <c r="J17126">
        <v>128.9</v>
      </c>
      <c r="M17126">
        <v>128.9</v>
      </c>
      <c r="N17126">
        <f t="shared" si="267"/>
        <v>0</v>
      </c>
    </row>
    <row r="17127" spans="1:14" x14ac:dyDescent="0.2">
      <c r="A17127" t="s">
        <v>17144</v>
      </c>
      <c r="B17127" t="s">
        <v>38732</v>
      </c>
      <c r="I17127" t="s">
        <v>3</v>
      </c>
      <c r="J17127">
        <v>68.5</v>
      </c>
      <c r="M17127">
        <v>68.5</v>
      </c>
      <c r="N17127">
        <f t="shared" si="267"/>
        <v>0</v>
      </c>
    </row>
    <row r="17128" spans="1:14" x14ac:dyDescent="0.2">
      <c r="A17128" t="s">
        <v>17145</v>
      </c>
      <c r="B17128" t="s">
        <v>38732</v>
      </c>
      <c r="I17128" t="s">
        <v>3</v>
      </c>
      <c r="J17128">
        <v>63.33</v>
      </c>
      <c r="M17128">
        <v>63.33</v>
      </c>
      <c r="N17128">
        <f t="shared" si="267"/>
        <v>0</v>
      </c>
    </row>
    <row r="17129" spans="1:14" x14ac:dyDescent="0.2">
      <c r="A17129" t="s">
        <v>17146</v>
      </c>
      <c r="B17129" t="s">
        <v>38733</v>
      </c>
      <c r="I17129" t="s">
        <v>3</v>
      </c>
      <c r="J17129">
        <v>88.83</v>
      </c>
      <c r="M17129">
        <v>88.83</v>
      </c>
      <c r="N17129">
        <f t="shared" si="267"/>
        <v>0</v>
      </c>
    </row>
    <row r="17130" spans="1:14" x14ac:dyDescent="0.2">
      <c r="A17130" t="s">
        <v>17147</v>
      </c>
      <c r="B17130" t="s">
        <v>38733</v>
      </c>
      <c r="I17130" t="s">
        <v>3</v>
      </c>
      <c r="J17130">
        <v>83.66</v>
      </c>
      <c r="M17130">
        <v>83.66</v>
      </c>
      <c r="N17130">
        <f t="shared" si="267"/>
        <v>0</v>
      </c>
    </row>
    <row r="17131" spans="1:14" x14ac:dyDescent="0.2">
      <c r="A17131" t="s">
        <v>17148</v>
      </c>
      <c r="B17131" t="s">
        <v>38734</v>
      </c>
      <c r="I17131" t="s">
        <v>3</v>
      </c>
      <c r="J17131">
        <v>116.66</v>
      </c>
      <c r="M17131">
        <v>116.66</v>
      </c>
      <c r="N17131">
        <f t="shared" si="267"/>
        <v>0</v>
      </c>
    </row>
    <row r="17132" spans="1:14" x14ac:dyDescent="0.2">
      <c r="A17132" t="s">
        <v>17149</v>
      </c>
      <c r="B17132" t="s">
        <v>38734</v>
      </c>
      <c r="I17132" t="s">
        <v>3</v>
      </c>
      <c r="J17132">
        <v>109.76</v>
      </c>
      <c r="M17132">
        <v>109.76</v>
      </c>
      <c r="N17132">
        <f t="shared" si="267"/>
        <v>0</v>
      </c>
    </row>
    <row r="17133" spans="1:14" x14ac:dyDescent="0.2">
      <c r="A17133" t="s">
        <v>17150</v>
      </c>
      <c r="B17133" t="s">
        <v>38735</v>
      </c>
      <c r="I17133" t="s">
        <v>3</v>
      </c>
      <c r="J17133">
        <v>173.71</v>
      </c>
      <c r="M17133">
        <v>173.71</v>
      </c>
      <c r="N17133">
        <f t="shared" si="267"/>
        <v>0</v>
      </c>
    </row>
    <row r="17134" spans="1:14" x14ac:dyDescent="0.2">
      <c r="A17134" t="s">
        <v>17151</v>
      </c>
      <c r="B17134" t="s">
        <v>38735</v>
      </c>
      <c r="I17134" t="s">
        <v>3</v>
      </c>
      <c r="J17134">
        <v>166.52</v>
      </c>
      <c r="M17134">
        <v>166.52</v>
      </c>
      <c r="N17134">
        <f t="shared" si="267"/>
        <v>0</v>
      </c>
    </row>
    <row r="17135" spans="1:14" x14ac:dyDescent="0.2">
      <c r="A17135" t="s">
        <v>17152</v>
      </c>
      <c r="B17135" t="s">
        <v>38736</v>
      </c>
      <c r="I17135" t="s">
        <v>3</v>
      </c>
      <c r="J17135">
        <v>124.78</v>
      </c>
      <c r="M17135">
        <v>124.78</v>
      </c>
      <c r="N17135">
        <f t="shared" si="267"/>
        <v>0</v>
      </c>
    </row>
    <row r="17136" spans="1:14" x14ac:dyDescent="0.2">
      <c r="A17136" t="s">
        <v>17153</v>
      </c>
      <c r="B17136" t="s">
        <v>38736</v>
      </c>
      <c r="I17136" t="s">
        <v>3</v>
      </c>
      <c r="J17136">
        <v>119.61</v>
      </c>
      <c r="M17136">
        <v>119.61</v>
      </c>
      <c r="N17136">
        <f t="shared" si="267"/>
        <v>0</v>
      </c>
    </row>
    <row r="17137" spans="1:14" x14ac:dyDescent="0.2">
      <c r="A17137" t="s">
        <v>17154</v>
      </c>
      <c r="B17137" t="s">
        <v>38737</v>
      </c>
      <c r="I17137" t="s">
        <v>3</v>
      </c>
      <c r="J17137">
        <v>140.91999999999999</v>
      </c>
      <c r="M17137">
        <v>140.91999999999999</v>
      </c>
      <c r="N17137">
        <f t="shared" si="267"/>
        <v>0</v>
      </c>
    </row>
    <row r="17138" spans="1:14" x14ac:dyDescent="0.2">
      <c r="A17138" t="s">
        <v>17155</v>
      </c>
      <c r="B17138" t="s">
        <v>38737</v>
      </c>
      <c r="I17138" t="s">
        <v>3</v>
      </c>
      <c r="J17138">
        <v>135.74</v>
      </c>
      <c r="M17138">
        <v>135.74</v>
      </c>
      <c r="N17138">
        <f t="shared" si="267"/>
        <v>0</v>
      </c>
    </row>
    <row r="17139" spans="1:14" x14ac:dyDescent="0.2">
      <c r="A17139" t="s">
        <v>17156</v>
      </c>
      <c r="B17139" t="s">
        <v>38738</v>
      </c>
      <c r="I17139" t="s">
        <v>3</v>
      </c>
      <c r="J17139">
        <v>81.099999999999994</v>
      </c>
      <c r="M17139">
        <v>81.099999999999994</v>
      </c>
      <c r="N17139">
        <f t="shared" si="267"/>
        <v>0</v>
      </c>
    </row>
    <row r="17140" spans="1:14" x14ac:dyDescent="0.2">
      <c r="A17140" t="s">
        <v>17157</v>
      </c>
      <c r="B17140" t="s">
        <v>38738</v>
      </c>
      <c r="I17140" t="s">
        <v>3</v>
      </c>
      <c r="J17140">
        <v>75.92</v>
      </c>
      <c r="M17140">
        <v>75.92</v>
      </c>
      <c r="N17140">
        <f t="shared" si="267"/>
        <v>0</v>
      </c>
    </row>
    <row r="17141" spans="1:14" x14ac:dyDescent="0.2">
      <c r="A17141" t="s">
        <v>17158</v>
      </c>
      <c r="B17141" t="s">
        <v>38739</v>
      </c>
      <c r="I17141" t="s">
        <v>3</v>
      </c>
      <c r="J17141">
        <v>98.52</v>
      </c>
      <c r="M17141">
        <v>98.52</v>
      </c>
      <c r="N17141">
        <f t="shared" si="267"/>
        <v>0</v>
      </c>
    </row>
    <row r="17142" spans="1:14" x14ac:dyDescent="0.2">
      <c r="A17142" t="s">
        <v>17159</v>
      </c>
      <c r="B17142" t="s">
        <v>38739</v>
      </c>
      <c r="I17142" t="s">
        <v>3</v>
      </c>
      <c r="J17142">
        <v>93.35</v>
      </c>
      <c r="M17142">
        <v>93.35</v>
      </c>
      <c r="N17142">
        <f t="shared" si="267"/>
        <v>0</v>
      </c>
    </row>
    <row r="17143" spans="1:14" x14ac:dyDescent="0.2">
      <c r="A17143" t="s">
        <v>17160</v>
      </c>
      <c r="B17143" t="s">
        <v>38740</v>
      </c>
      <c r="I17143" t="s">
        <v>3</v>
      </c>
      <c r="J17143">
        <v>102.86</v>
      </c>
      <c r="M17143">
        <v>102.86</v>
      </c>
      <c r="N17143">
        <f t="shared" si="267"/>
        <v>0</v>
      </c>
    </row>
    <row r="17144" spans="1:14" x14ac:dyDescent="0.2">
      <c r="A17144" t="s">
        <v>17161</v>
      </c>
      <c r="B17144" t="s">
        <v>38740</v>
      </c>
      <c r="I17144" t="s">
        <v>3</v>
      </c>
      <c r="J17144">
        <v>97.69</v>
      </c>
      <c r="M17144">
        <v>97.69</v>
      </c>
      <c r="N17144">
        <f t="shared" si="267"/>
        <v>0</v>
      </c>
    </row>
    <row r="17145" spans="1:14" x14ac:dyDescent="0.2">
      <c r="A17145" t="s">
        <v>17162</v>
      </c>
      <c r="B17145" t="s">
        <v>38741</v>
      </c>
      <c r="I17145" t="s">
        <v>3</v>
      </c>
      <c r="J17145">
        <v>159.52000000000001</v>
      </c>
      <c r="M17145">
        <v>159.52000000000001</v>
      </c>
      <c r="N17145">
        <f t="shared" si="267"/>
        <v>0</v>
      </c>
    </row>
    <row r="17146" spans="1:14" x14ac:dyDescent="0.2">
      <c r="A17146" t="s">
        <v>17163</v>
      </c>
      <c r="B17146" t="s">
        <v>38741</v>
      </c>
      <c r="I17146" t="s">
        <v>3</v>
      </c>
      <c r="J17146">
        <v>153.19999999999999</v>
      </c>
      <c r="M17146">
        <v>153.19999999999999</v>
      </c>
      <c r="N17146">
        <f t="shared" si="267"/>
        <v>0</v>
      </c>
    </row>
    <row r="17147" spans="1:14" x14ac:dyDescent="0.2">
      <c r="A17147" t="s">
        <v>17164</v>
      </c>
      <c r="B17147" t="s">
        <v>38742</v>
      </c>
      <c r="I17147" t="s">
        <v>3</v>
      </c>
      <c r="J17147">
        <v>201.45</v>
      </c>
      <c r="M17147">
        <v>201.45</v>
      </c>
      <c r="N17147">
        <f t="shared" si="267"/>
        <v>0</v>
      </c>
    </row>
    <row r="17148" spans="1:14" x14ac:dyDescent="0.2">
      <c r="A17148" t="s">
        <v>17165</v>
      </c>
      <c r="B17148" t="s">
        <v>38742</v>
      </c>
      <c r="I17148" t="s">
        <v>3</v>
      </c>
      <c r="J17148">
        <v>194.26</v>
      </c>
      <c r="M17148">
        <v>194.26</v>
      </c>
      <c r="N17148">
        <f t="shared" si="267"/>
        <v>0</v>
      </c>
    </row>
    <row r="17149" spans="1:14" x14ac:dyDescent="0.2">
      <c r="A17149" t="s">
        <v>17166</v>
      </c>
      <c r="B17149" t="s">
        <v>38743</v>
      </c>
      <c r="I17149" t="s">
        <v>3</v>
      </c>
      <c r="J17149">
        <v>91.86</v>
      </c>
      <c r="M17149">
        <v>91.86</v>
      </c>
      <c r="N17149">
        <f t="shared" si="267"/>
        <v>0</v>
      </c>
    </row>
    <row r="17150" spans="1:14" x14ac:dyDescent="0.2">
      <c r="A17150" t="s">
        <v>17167</v>
      </c>
      <c r="B17150" t="s">
        <v>38743</v>
      </c>
      <c r="I17150" t="s">
        <v>3</v>
      </c>
      <c r="J17150">
        <v>84.65</v>
      </c>
      <c r="M17150">
        <v>84.65</v>
      </c>
      <c r="N17150">
        <f t="shared" si="267"/>
        <v>0</v>
      </c>
    </row>
    <row r="17151" spans="1:14" x14ac:dyDescent="0.2">
      <c r="A17151" t="s">
        <v>17168</v>
      </c>
      <c r="B17151" t="s">
        <v>38744</v>
      </c>
      <c r="I17151" t="s">
        <v>3</v>
      </c>
      <c r="J17151">
        <v>116.26</v>
      </c>
      <c r="M17151">
        <v>116.26</v>
      </c>
      <c r="N17151">
        <f t="shared" si="267"/>
        <v>0</v>
      </c>
    </row>
    <row r="17152" spans="1:14" x14ac:dyDescent="0.2">
      <c r="A17152" t="s">
        <v>17169</v>
      </c>
      <c r="B17152" t="s">
        <v>38744</v>
      </c>
      <c r="I17152" t="s">
        <v>3</v>
      </c>
      <c r="J17152">
        <v>108.93</v>
      </c>
      <c r="M17152">
        <v>108.93</v>
      </c>
      <c r="N17152">
        <f t="shared" si="267"/>
        <v>0</v>
      </c>
    </row>
    <row r="17153" spans="1:14" x14ac:dyDescent="0.2">
      <c r="A17153" t="s">
        <v>17170</v>
      </c>
      <c r="B17153" t="s">
        <v>38745</v>
      </c>
      <c r="I17153" t="s">
        <v>3</v>
      </c>
      <c r="J17153">
        <v>114.68</v>
      </c>
      <c r="M17153">
        <v>114.68</v>
      </c>
      <c r="N17153">
        <f t="shared" si="267"/>
        <v>0</v>
      </c>
    </row>
    <row r="17154" spans="1:14" x14ac:dyDescent="0.2">
      <c r="A17154" t="s">
        <v>17171</v>
      </c>
      <c r="B17154" t="s">
        <v>38745</v>
      </c>
      <c r="I17154" t="s">
        <v>3</v>
      </c>
      <c r="J17154">
        <v>107.92</v>
      </c>
      <c r="M17154">
        <v>107.92</v>
      </c>
      <c r="N17154">
        <f t="shared" si="267"/>
        <v>0</v>
      </c>
    </row>
    <row r="17155" spans="1:14" x14ac:dyDescent="0.2">
      <c r="A17155" t="s">
        <v>17172</v>
      </c>
      <c r="B17155" t="s">
        <v>38746</v>
      </c>
      <c r="I17155" t="s">
        <v>3</v>
      </c>
      <c r="J17155">
        <v>82.52</v>
      </c>
      <c r="M17155">
        <v>82.52</v>
      </c>
      <c r="N17155">
        <f t="shared" si="267"/>
        <v>0</v>
      </c>
    </row>
    <row r="17156" spans="1:14" x14ac:dyDescent="0.2">
      <c r="A17156" t="s">
        <v>17173</v>
      </c>
      <c r="B17156" t="s">
        <v>38746</v>
      </c>
      <c r="I17156" t="s">
        <v>3</v>
      </c>
      <c r="J17156">
        <v>75.760000000000005</v>
      </c>
      <c r="M17156">
        <v>75.760000000000005</v>
      </c>
      <c r="N17156">
        <f t="shared" ref="N17156:N17219" si="268">J17156-M17156</f>
        <v>0</v>
      </c>
    </row>
    <row r="17157" spans="1:14" x14ac:dyDescent="0.2">
      <c r="A17157" t="s">
        <v>22356</v>
      </c>
      <c r="B17157" t="s">
        <v>38747</v>
      </c>
      <c r="I17157" t="s">
        <v>3</v>
      </c>
      <c r="J17157">
        <v>81.45</v>
      </c>
      <c r="M17157">
        <v>81.45</v>
      </c>
      <c r="N17157">
        <f t="shared" si="268"/>
        <v>0</v>
      </c>
    </row>
    <row r="17158" spans="1:14" x14ac:dyDescent="0.2">
      <c r="A17158" t="s">
        <v>22357</v>
      </c>
      <c r="B17158" t="s">
        <v>38747</v>
      </c>
      <c r="I17158" t="s">
        <v>3</v>
      </c>
      <c r="J17158">
        <v>73.040000000000006</v>
      </c>
      <c r="M17158">
        <v>73.040000000000006</v>
      </c>
      <c r="N17158">
        <f t="shared" si="268"/>
        <v>0</v>
      </c>
    </row>
    <row r="17159" spans="1:14" x14ac:dyDescent="0.2">
      <c r="A17159" t="s">
        <v>17174</v>
      </c>
      <c r="B17159" t="s">
        <v>38748</v>
      </c>
      <c r="I17159" t="s">
        <v>3</v>
      </c>
      <c r="J17159">
        <v>103.9</v>
      </c>
      <c r="M17159">
        <v>103.9</v>
      </c>
      <c r="N17159">
        <f t="shared" si="268"/>
        <v>0</v>
      </c>
    </row>
    <row r="17160" spans="1:14" x14ac:dyDescent="0.2">
      <c r="A17160" t="s">
        <v>17175</v>
      </c>
      <c r="B17160" t="s">
        <v>38748</v>
      </c>
      <c r="I17160" t="s">
        <v>3</v>
      </c>
      <c r="J17160">
        <v>97.14</v>
      </c>
      <c r="M17160">
        <v>97.14</v>
      </c>
      <c r="N17160">
        <f t="shared" si="268"/>
        <v>0</v>
      </c>
    </row>
    <row r="17161" spans="1:14" x14ac:dyDescent="0.2">
      <c r="A17161" t="s">
        <v>17176</v>
      </c>
      <c r="B17161" t="s">
        <v>38749</v>
      </c>
      <c r="I17161" t="s">
        <v>3</v>
      </c>
      <c r="J17161">
        <v>98.25</v>
      </c>
      <c r="M17161">
        <v>98.25</v>
      </c>
      <c r="N17161">
        <f t="shared" si="268"/>
        <v>0</v>
      </c>
    </row>
    <row r="17162" spans="1:14" x14ac:dyDescent="0.2">
      <c r="A17162" t="s">
        <v>17177</v>
      </c>
      <c r="B17162" t="s">
        <v>38749</v>
      </c>
      <c r="I17162" t="s">
        <v>3</v>
      </c>
      <c r="J17162">
        <v>91.5</v>
      </c>
      <c r="M17162">
        <v>91.5</v>
      </c>
      <c r="N17162">
        <f t="shared" si="268"/>
        <v>0</v>
      </c>
    </row>
    <row r="17163" spans="1:14" x14ac:dyDescent="0.2">
      <c r="A17163" t="s">
        <v>17178</v>
      </c>
      <c r="B17163" t="s">
        <v>38750</v>
      </c>
      <c r="I17163" t="s">
        <v>3</v>
      </c>
      <c r="J17163">
        <v>73.02</v>
      </c>
      <c r="M17163">
        <v>73.02</v>
      </c>
      <c r="N17163">
        <f t="shared" si="268"/>
        <v>0</v>
      </c>
    </row>
    <row r="17164" spans="1:14" x14ac:dyDescent="0.2">
      <c r="A17164" t="s">
        <v>17179</v>
      </c>
      <c r="B17164" t="s">
        <v>38750</v>
      </c>
      <c r="I17164" t="s">
        <v>3</v>
      </c>
      <c r="J17164">
        <v>65.400000000000006</v>
      </c>
      <c r="M17164">
        <v>65.400000000000006</v>
      </c>
      <c r="N17164">
        <f t="shared" si="268"/>
        <v>0</v>
      </c>
    </row>
    <row r="17165" spans="1:14" x14ac:dyDescent="0.2">
      <c r="A17165" t="s">
        <v>17180</v>
      </c>
      <c r="B17165" t="s">
        <v>38751</v>
      </c>
      <c r="I17165" t="s">
        <v>3</v>
      </c>
      <c r="J17165">
        <v>73.02</v>
      </c>
      <c r="M17165">
        <v>73.02</v>
      </c>
      <c r="N17165">
        <f t="shared" si="268"/>
        <v>0</v>
      </c>
    </row>
    <row r="17166" spans="1:14" x14ac:dyDescent="0.2">
      <c r="A17166" t="s">
        <v>17181</v>
      </c>
      <c r="B17166" t="s">
        <v>38751</v>
      </c>
      <c r="I17166" t="s">
        <v>3</v>
      </c>
      <c r="J17166">
        <v>65.400000000000006</v>
      </c>
      <c r="M17166">
        <v>65.400000000000006</v>
      </c>
      <c r="N17166">
        <f t="shared" si="268"/>
        <v>0</v>
      </c>
    </row>
    <row r="17167" spans="1:14" x14ac:dyDescent="0.2">
      <c r="A17167" t="s">
        <v>17182</v>
      </c>
      <c r="B17167" t="s">
        <v>38752</v>
      </c>
      <c r="I17167" t="s">
        <v>3</v>
      </c>
      <c r="J17167">
        <v>226.44</v>
      </c>
      <c r="M17167">
        <v>226.44</v>
      </c>
      <c r="N17167">
        <f t="shared" si="268"/>
        <v>0</v>
      </c>
    </row>
    <row r="17168" spans="1:14" x14ac:dyDescent="0.2">
      <c r="A17168" t="s">
        <v>17183</v>
      </c>
      <c r="B17168" t="s">
        <v>38752</v>
      </c>
      <c r="I17168" t="s">
        <v>3</v>
      </c>
      <c r="J17168">
        <v>219.68</v>
      </c>
      <c r="M17168">
        <v>219.68</v>
      </c>
      <c r="N17168">
        <f t="shared" si="268"/>
        <v>0</v>
      </c>
    </row>
    <row r="17169" spans="1:14" x14ac:dyDescent="0.2">
      <c r="A17169" t="s">
        <v>17184</v>
      </c>
      <c r="B17169" t="s">
        <v>38753</v>
      </c>
      <c r="I17169" t="s">
        <v>3</v>
      </c>
      <c r="J17169">
        <v>195.17</v>
      </c>
      <c r="M17169">
        <v>195.17</v>
      </c>
      <c r="N17169">
        <f t="shared" si="268"/>
        <v>0</v>
      </c>
    </row>
    <row r="17170" spans="1:14" x14ac:dyDescent="0.2">
      <c r="A17170" t="s">
        <v>17185</v>
      </c>
      <c r="B17170" t="s">
        <v>38753</v>
      </c>
      <c r="I17170" t="s">
        <v>3</v>
      </c>
      <c r="J17170">
        <v>190.8</v>
      </c>
      <c r="M17170">
        <v>190.8</v>
      </c>
      <c r="N17170">
        <f t="shared" si="268"/>
        <v>0</v>
      </c>
    </row>
    <row r="17171" spans="1:14" x14ac:dyDescent="0.2">
      <c r="A17171" t="s">
        <v>17186</v>
      </c>
      <c r="B17171" t="s">
        <v>38754</v>
      </c>
      <c r="I17171" t="s">
        <v>3</v>
      </c>
      <c r="J17171">
        <v>230.05</v>
      </c>
      <c r="M17171">
        <v>230.05</v>
      </c>
      <c r="N17171">
        <f t="shared" si="268"/>
        <v>0</v>
      </c>
    </row>
    <row r="17172" spans="1:14" x14ac:dyDescent="0.2">
      <c r="A17172" t="s">
        <v>17187</v>
      </c>
      <c r="B17172" t="s">
        <v>38754</v>
      </c>
      <c r="I17172" t="s">
        <v>3</v>
      </c>
      <c r="J17172">
        <v>222.81</v>
      </c>
      <c r="M17172">
        <v>222.81</v>
      </c>
      <c r="N17172">
        <f t="shared" si="268"/>
        <v>0</v>
      </c>
    </row>
    <row r="17173" spans="1:14" x14ac:dyDescent="0.2">
      <c r="A17173" t="s">
        <v>17188</v>
      </c>
      <c r="B17173" t="s">
        <v>38755</v>
      </c>
      <c r="I17173" t="s">
        <v>3</v>
      </c>
      <c r="J17173">
        <v>24.04</v>
      </c>
      <c r="M17173">
        <v>24.04</v>
      </c>
      <c r="N17173">
        <f t="shared" si="268"/>
        <v>0</v>
      </c>
    </row>
    <row r="17174" spans="1:14" x14ac:dyDescent="0.2">
      <c r="A17174" t="s">
        <v>17189</v>
      </c>
      <c r="B17174" t="s">
        <v>38755</v>
      </c>
      <c r="I17174" t="s">
        <v>3</v>
      </c>
      <c r="J17174">
        <v>23.13</v>
      </c>
      <c r="M17174">
        <v>23.13</v>
      </c>
      <c r="N17174">
        <f t="shared" si="268"/>
        <v>0</v>
      </c>
    </row>
    <row r="17175" spans="1:14" x14ac:dyDescent="0.2">
      <c r="A17175" t="s">
        <v>17190</v>
      </c>
      <c r="B17175" t="s">
        <v>38756</v>
      </c>
      <c r="I17175" t="s">
        <v>3</v>
      </c>
      <c r="J17175">
        <v>12.95</v>
      </c>
      <c r="M17175">
        <v>12.95</v>
      </c>
      <c r="N17175">
        <f t="shared" si="268"/>
        <v>0</v>
      </c>
    </row>
    <row r="17176" spans="1:14" x14ac:dyDescent="0.2">
      <c r="A17176" t="s">
        <v>17191</v>
      </c>
      <c r="B17176" t="s">
        <v>38756</v>
      </c>
      <c r="I17176" t="s">
        <v>3</v>
      </c>
      <c r="J17176">
        <v>12.37</v>
      </c>
      <c r="M17176">
        <v>12.37</v>
      </c>
      <c r="N17176">
        <f t="shared" si="268"/>
        <v>0</v>
      </c>
    </row>
    <row r="17177" spans="1:14" x14ac:dyDescent="0.2">
      <c r="A17177" t="s">
        <v>17192</v>
      </c>
      <c r="B17177" t="s">
        <v>38757</v>
      </c>
      <c r="I17177" t="s">
        <v>3</v>
      </c>
      <c r="J17177">
        <v>5.59</v>
      </c>
      <c r="M17177">
        <v>5.59</v>
      </c>
      <c r="N17177">
        <f t="shared" si="268"/>
        <v>0</v>
      </c>
    </row>
    <row r="17178" spans="1:14" x14ac:dyDescent="0.2">
      <c r="A17178" t="s">
        <v>17193</v>
      </c>
      <c r="B17178" t="s">
        <v>38757</v>
      </c>
      <c r="I17178" t="s">
        <v>3</v>
      </c>
      <c r="J17178">
        <v>5.23</v>
      </c>
      <c r="M17178">
        <v>5.23</v>
      </c>
      <c r="N17178">
        <f t="shared" si="268"/>
        <v>0</v>
      </c>
    </row>
    <row r="17179" spans="1:14" x14ac:dyDescent="0.2">
      <c r="A17179" t="s">
        <v>17194</v>
      </c>
      <c r="B17179" t="s">
        <v>38758</v>
      </c>
      <c r="I17179" t="s">
        <v>3</v>
      </c>
      <c r="J17179">
        <v>42.43</v>
      </c>
      <c r="M17179">
        <v>42.43</v>
      </c>
      <c r="N17179">
        <f t="shared" si="268"/>
        <v>0</v>
      </c>
    </row>
    <row r="17180" spans="1:14" x14ac:dyDescent="0.2">
      <c r="A17180" t="s">
        <v>17195</v>
      </c>
      <c r="B17180" t="s">
        <v>38758</v>
      </c>
      <c r="I17180" t="s">
        <v>3</v>
      </c>
      <c r="J17180">
        <v>41.31</v>
      </c>
      <c r="M17180">
        <v>41.31</v>
      </c>
      <c r="N17180">
        <f t="shared" si="268"/>
        <v>0</v>
      </c>
    </row>
    <row r="17181" spans="1:14" x14ac:dyDescent="0.2">
      <c r="A17181" t="s">
        <v>17196</v>
      </c>
      <c r="B17181" t="s">
        <v>38759</v>
      </c>
      <c r="I17181" t="s">
        <v>3</v>
      </c>
      <c r="J17181">
        <v>163.47999999999999</v>
      </c>
      <c r="M17181">
        <v>163.47999999999999</v>
      </c>
      <c r="N17181">
        <f t="shared" si="268"/>
        <v>0</v>
      </c>
    </row>
    <row r="17182" spans="1:14" x14ac:dyDescent="0.2">
      <c r="A17182" t="s">
        <v>17197</v>
      </c>
      <c r="B17182" t="s">
        <v>38759</v>
      </c>
      <c r="I17182" t="s">
        <v>3</v>
      </c>
      <c r="J17182">
        <v>158.65</v>
      </c>
      <c r="M17182">
        <v>158.65</v>
      </c>
      <c r="N17182">
        <f t="shared" si="268"/>
        <v>0</v>
      </c>
    </row>
    <row r="17183" spans="1:14" x14ac:dyDescent="0.2">
      <c r="A17183" t="s">
        <v>17198</v>
      </c>
      <c r="B17183" t="s">
        <v>38760</v>
      </c>
      <c r="I17183" t="s">
        <v>3</v>
      </c>
      <c r="J17183">
        <v>107.67</v>
      </c>
      <c r="M17183">
        <v>107.67</v>
      </c>
      <c r="N17183">
        <f t="shared" si="268"/>
        <v>0</v>
      </c>
    </row>
    <row r="17184" spans="1:14" x14ac:dyDescent="0.2">
      <c r="A17184" t="s">
        <v>17199</v>
      </c>
      <c r="B17184" t="s">
        <v>38760</v>
      </c>
      <c r="I17184" t="s">
        <v>3</v>
      </c>
      <c r="J17184">
        <v>103.49</v>
      </c>
      <c r="M17184">
        <v>103.49</v>
      </c>
      <c r="N17184">
        <f t="shared" si="268"/>
        <v>0</v>
      </c>
    </row>
    <row r="17185" spans="1:14" x14ac:dyDescent="0.2">
      <c r="A17185" t="s">
        <v>17200</v>
      </c>
      <c r="B17185" t="s">
        <v>38761</v>
      </c>
      <c r="I17185" t="s">
        <v>3</v>
      </c>
      <c r="J17185">
        <v>80.55</v>
      </c>
      <c r="M17185">
        <v>80.55</v>
      </c>
      <c r="N17185">
        <f t="shared" si="268"/>
        <v>0</v>
      </c>
    </row>
    <row r="17186" spans="1:14" x14ac:dyDescent="0.2">
      <c r="A17186" t="s">
        <v>17201</v>
      </c>
      <c r="B17186" t="s">
        <v>38761</v>
      </c>
      <c r="I17186" t="s">
        <v>3</v>
      </c>
      <c r="J17186">
        <v>75.48</v>
      </c>
      <c r="M17186">
        <v>75.48</v>
      </c>
      <c r="N17186">
        <f t="shared" si="268"/>
        <v>0</v>
      </c>
    </row>
    <row r="17187" spans="1:14" x14ac:dyDescent="0.2">
      <c r="A17187" t="s">
        <v>17202</v>
      </c>
      <c r="B17187" t="s">
        <v>38762</v>
      </c>
      <c r="I17187" t="s">
        <v>3</v>
      </c>
      <c r="J17187">
        <v>103.02</v>
      </c>
      <c r="M17187">
        <v>103.02</v>
      </c>
      <c r="N17187">
        <f t="shared" si="268"/>
        <v>0</v>
      </c>
    </row>
    <row r="17188" spans="1:14" x14ac:dyDescent="0.2">
      <c r="A17188" t="s">
        <v>17203</v>
      </c>
      <c r="B17188" t="s">
        <v>38762</v>
      </c>
      <c r="I17188" t="s">
        <v>3</v>
      </c>
      <c r="J17188">
        <v>95.55</v>
      </c>
      <c r="M17188">
        <v>95.55</v>
      </c>
      <c r="N17188">
        <f t="shared" si="268"/>
        <v>0</v>
      </c>
    </row>
    <row r="17189" spans="1:14" x14ac:dyDescent="0.2">
      <c r="A17189" t="s">
        <v>17204</v>
      </c>
      <c r="B17189" t="s">
        <v>38763</v>
      </c>
      <c r="I17189" t="s">
        <v>3</v>
      </c>
      <c r="J17189">
        <v>228.24</v>
      </c>
      <c r="M17189">
        <v>228.24</v>
      </c>
      <c r="N17189">
        <f t="shared" si="268"/>
        <v>0</v>
      </c>
    </row>
    <row r="17190" spans="1:14" x14ac:dyDescent="0.2">
      <c r="A17190" t="s">
        <v>17205</v>
      </c>
      <c r="B17190" t="s">
        <v>38763</v>
      </c>
      <c r="I17190" t="s">
        <v>3</v>
      </c>
      <c r="J17190">
        <v>221.25</v>
      </c>
      <c r="M17190">
        <v>221.25</v>
      </c>
      <c r="N17190">
        <f t="shared" si="268"/>
        <v>0</v>
      </c>
    </row>
    <row r="17191" spans="1:14" x14ac:dyDescent="0.2">
      <c r="A17191" t="s">
        <v>17206</v>
      </c>
      <c r="B17191" t="s">
        <v>38764</v>
      </c>
      <c r="I17191" t="s">
        <v>3</v>
      </c>
      <c r="J17191">
        <v>56.78</v>
      </c>
      <c r="M17191">
        <v>56.78</v>
      </c>
      <c r="N17191">
        <f t="shared" si="268"/>
        <v>0</v>
      </c>
    </row>
    <row r="17192" spans="1:14" x14ac:dyDescent="0.2">
      <c r="A17192" t="s">
        <v>17207</v>
      </c>
      <c r="B17192" t="s">
        <v>38764</v>
      </c>
      <c r="I17192" t="s">
        <v>3</v>
      </c>
      <c r="J17192">
        <v>55.68</v>
      </c>
      <c r="M17192">
        <v>55.68</v>
      </c>
      <c r="N17192">
        <f t="shared" si="268"/>
        <v>0</v>
      </c>
    </row>
    <row r="17193" spans="1:14" x14ac:dyDescent="0.2">
      <c r="A17193" t="s">
        <v>17208</v>
      </c>
      <c r="B17193" t="s">
        <v>38765</v>
      </c>
      <c r="I17193" t="s">
        <v>3</v>
      </c>
      <c r="J17193">
        <v>105.65</v>
      </c>
      <c r="M17193">
        <v>105.65</v>
      </c>
      <c r="N17193">
        <f t="shared" si="268"/>
        <v>0</v>
      </c>
    </row>
    <row r="17194" spans="1:14" x14ac:dyDescent="0.2">
      <c r="A17194" t="s">
        <v>17209</v>
      </c>
      <c r="B17194" t="s">
        <v>38765</v>
      </c>
      <c r="I17194" t="s">
        <v>3</v>
      </c>
      <c r="J17194">
        <v>98.18</v>
      </c>
      <c r="M17194">
        <v>98.18</v>
      </c>
      <c r="N17194">
        <f t="shared" si="268"/>
        <v>0</v>
      </c>
    </row>
    <row r="17195" spans="1:14" x14ac:dyDescent="0.2">
      <c r="A17195" t="s">
        <v>17210</v>
      </c>
      <c r="B17195" t="s">
        <v>38766</v>
      </c>
      <c r="I17195" t="s">
        <v>3</v>
      </c>
      <c r="J17195">
        <v>20.45</v>
      </c>
      <c r="M17195">
        <v>20.45</v>
      </c>
      <c r="N17195">
        <f t="shared" si="268"/>
        <v>0</v>
      </c>
    </row>
    <row r="17196" spans="1:14" x14ac:dyDescent="0.2">
      <c r="A17196" t="s">
        <v>17211</v>
      </c>
      <c r="B17196" t="s">
        <v>38766</v>
      </c>
      <c r="I17196" t="s">
        <v>3</v>
      </c>
      <c r="J17196">
        <v>18.72</v>
      </c>
      <c r="M17196">
        <v>18.72</v>
      </c>
      <c r="N17196">
        <f t="shared" si="268"/>
        <v>0</v>
      </c>
    </row>
    <row r="17197" spans="1:14" x14ac:dyDescent="0.2">
      <c r="A17197" t="s">
        <v>17212</v>
      </c>
      <c r="B17197" t="s">
        <v>38767</v>
      </c>
      <c r="I17197" t="s">
        <v>4</v>
      </c>
      <c r="J17197">
        <v>41.73</v>
      </c>
      <c r="M17197">
        <v>41.73</v>
      </c>
      <c r="N17197">
        <f t="shared" si="268"/>
        <v>0</v>
      </c>
    </row>
    <row r="17198" spans="1:14" x14ac:dyDescent="0.2">
      <c r="A17198" t="s">
        <v>17213</v>
      </c>
      <c r="B17198" t="s">
        <v>38767</v>
      </c>
      <c r="I17198" t="s">
        <v>4</v>
      </c>
      <c r="J17198">
        <v>40.01</v>
      </c>
      <c r="M17198">
        <v>40.01</v>
      </c>
      <c r="N17198">
        <f t="shared" si="268"/>
        <v>0</v>
      </c>
    </row>
    <row r="17199" spans="1:14" x14ac:dyDescent="0.2">
      <c r="A17199" t="s">
        <v>17214</v>
      </c>
      <c r="B17199" t="s">
        <v>38768</v>
      </c>
      <c r="I17199" t="s">
        <v>3</v>
      </c>
      <c r="J17199">
        <v>124.41</v>
      </c>
      <c r="M17199">
        <v>124.41</v>
      </c>
      <c r="N17199">
        <f t="shared" si="268"/>
        <v>0</v>
      </c>
    </row>
    <row r="17200" spans="1:14" x14ac:dyDescent="0.2">
      <c r="A17200" t="s">
        <v>17215</v>
      </c>
      <c r="B17200" t="s">
        <v>38768</v>
      </c>
      <c r="I17200" t="s">
        <v>3</v>
      </c>
      <c r="J17200">
        <v>121.62</v>
      </c>
      <c r="M17200">
        <v>121.62</v>
      </c>
      <c r="N17200">
        <f t="shared" si="268"/>
        <v>0</v>
      </c>
    </row>
    <row r="17201" spans="1:14" x14ac:dyDescent="0.2">
      <c r="A17201" t="s">
        <v>17216</v>
      </c>
      <c r="B17201" t="s">
        <v>38769</v>
      </c>
      <c r="I17201" t="s">
        <v>3</v>
      </c>
      <c r="J17201">
        <v>148.52000000000001</v>
      </c>
      <c r="M17201">
        <v>148.52000000000001</v>
      </c>
      <c r="N17201">
        <f t="shared" si="268"/>
        <v>0</v>
      </c>
    </row>
    <row r="17202" spans="1:14" x14ac:dyDescent="0.2">
      <c r="A17202" t="s">
        <v>17217</v>
      </c>
      <c r="B17202" t="s">
        <v>38769</v>
      </c>
      <c r="I17202" t="s">
        <v>3</v>
      </c>
      <c r="J17202">
        <v>145.29</v>
      </c>
      <c r="M17202">
        <v>145.29</v>
      </c>
      <c r="N17202">
        <f t="shared" si="268"/>
        <v>0</v>
      </c>
    </row>
    <row r="17203" spans="1:14" x14ac:dyDescent="0.2">
      <c r="A17203" t="s">
        <v>17218</v>
      </c>
      <c r="B17203" t="s">
        <v>38770</v>
      </c>
      <c r="I17203" t="s">
        <v>3</v>
      </c>
      <c r="J17203">
        <v>234.79</v>
      </c>
      <c r="M17203">
        <v>234.79</v>
      </c>
      <c r="N17203">
        <f t="shared" si="268"/>
        <v>0</v>
      </c>
    </row>
    <row r="17204" spans="1:14" x14ac:dyDescent="0.2">
      <c r="A17204" t="s">
        <v>17219</v>
      </c>
      <c r="B17204" t="s">
        <v>38770</v>
      </c>
      <c r="I17204" t="s">
        <v>3</v>
      </c>
      <c r="J17204">
        <v>231.1</v>
      </c>
      <c r="M17204">
        <v>231.1</v>
      </c>
      <c r="N17204">
        <f t="shared" si="268"/>
        <v>0</v>
      </c>
    </row>
    <row r="17205" spans="1:14" x14ac:dyDescent="0.2">
      <c r="A17205" t="s">
        <v>17220</v>
      </c>
      <c r="B17205" t="s">
        <v>38771</v>
      </c>
      <c r="I17205" t="s">
        <v>3</v>
      </c>
      <c r="J17205">
        <v>288.73</v>
      </c>
      <c r="M17205">
        <v>288.73</v>
      </c>
      <c r="N17205">
        <f t="shared" si="268"/>
        <v>0</v>
      </c>
    </row>
    <row r="17206" spans="1:14" x14ac:dyDescent="0.2">
      <c r="A17206" t="s">
        <v>17221</v>
      </c>
      <c r="B17206" t="s">
        <v>38771</v>
      </c>
      <c r="I17206" t="s">
        <v>3</v>
      </c>
      <c r="J17206">
        <v>284.76</v>
      </c>
      <c r="M17206">
        <v>284.76</v>
      </c>
      <c r="N17206">
        <f t="shared" si="268"/>
        <v>0</v>
      </c>
    </row>
    <row r="17207" spans="1:14" x14ac:dyDescent="0.2">
      <c r="A17207" t="s">
        <v>17222</v>
      </c>
      <c r="B17207" t="s">
        <v>38772</v>
      </c>
      <c r="I17207" t="s">
        <v>3</v>
      </c>
      <c r="J17207">
        <v>52.75</v>
      </c>
      <c r="M17207">
        <v>52.75</v>
      </c>
      <c r="N17207">
        <f t="shared" si="268"/>
        <v>0</v>
      </c>
    </row>
    <row r="17208" spans="1:14" x14ac:dyDescent="0.2">
      <c r="A17208" t="s">
        <v>17223</v>
      </c>
      <c r="B17208" t="s">
        <v>38772</v>
      </c>
      <c r="I17208" t="s">
        <v>3</v>
      </c>
      <c r="J17208">
        <v>51.23</v>
      </c>
      <c r="M17208">
        <v>51.23</v>
      </c>
      <c r="N17208">
        <f t="shared" si="268"/>
        <v>0</v>
      </c>
    </row>
    <row r="17209" spans="1:14" x14ac:dyDescent="0.2">
      <c r="A17209" t="s">
        <v>17224</v>
      </c>
      <c r="B17209" t="s">
        <v>38773</v>
      </c>
      <c r="I17209" t="s">
        <v>3</v>
      </c>
      <c r="J17209">
        <v>127.6</v>
      </c>
      <c r="M17209">
        <v>127.6</v>
      </c>
      <c r="N17209">
        <f t="shared" si="268"/>
        <v>0</v>
      </c>
    </row>
    <row r="17210" spans="1:14" x14ac:dyDescent="0.2">
      <c r="A17210" t="s">
        <v>17225</v>
      </c>
      <c r="B17210" t="s">
        <v>38773</v>
      </c>
      <c r="I17210" t="s">
        <v>3</v>
      </c>
      <c r="J17210">
        <v>124.82</v>
      </c>
      <c r="M17210">
        <v>124.82</v>
      </c>
      <c r="N17210">
        <f t="shared" si="268"/>
        <v>0</v>
      </c>
    </row>
    <row r="17211" spans="1:14" x14ac:dyDescent="0.2">
      <c r="A17211" t="s">
        <v>17226</v>
      </c>
      <c r="B17211" t="s">
        <v>38774</v>
      </c>
      <c r="I17211" t="s">
        <v>3</v>
      </c>
      <c r="J17211">
        <v>152.21</v>
      </c>
      <c r="M17211">
        <v>152.21</v>
      </c>
      <c r="N17211">
        <f t="shared" si="268"/>
        <v>0</v>
      </c>
    </row>
    <row r="17212" spans="1:14" x14ac:dyDescent="0.2">
      <c r="A17212" t="s">
        <v>17227</v>
      </c>
      <c r="B17212" t="s">
        <v>38774</v>
      </c>
      <c r="I17212" t="s">
        <v>3</v>
      </c>
      <c r="J17212">
        <v>148.97999999999999</v>
      </c>
      <c r="M17212">
        <v>148.97999999999999</v>
      </c>
      <c r="N17212">
        <f t="shared" si="268"/>
        <v>0</v>
      </c>
    </row>
    <row r="17213" spans="1:14" x14ac:dyDescent="0.2">
      <c r="A17213" t="s">
        <v>17228</v>
      </c>
      <c r="B17213" t="s">
        <v>38775</v>
      </c>
      <c r="I17213" t="s">
        <v>3</v>
      </c>
      <c r="J17213">
        <v>240.2</v>
      </c>
      <c r="M17213">
        <v>240.2</v>
      </c>
      <c r="N17213">
        <f t="shared" si="268"/>
        <v>0</v>
      </c>
    </row>
    <row r="17214" spans="1:14" x14ac:dyDescent="0.2">
      <c r="A17214" t="s">
        <v>17229</v>
      </c>
      <c r="B17214" t="s">
        <v>38775</v>
      </c>
      <c r="I17214" t="s">
        <v>3</v>
      </c>
      <c r="J17214">
        <v>236.51</v>
      </c>
      <c r="M17214">
        <v>236.51</v>
      </c>
      <c r="N17214">
        <f t="shared" si="268"/>
        <v>0</v>
      </c>
    </row>
    <row r="17215" spans="1:14" x14ac:dyDescent="0.2">
      <c r="A17215" t="s">
        <v>17230</v>
      </c>
      <c r="B17215" t="s">
        <v>38776</v>
      </c>
      <c r="I17215" t="s">
        <v>3</v>
      </c>
      <c r="J17215">
        <v>296.11</v>
      </c>
      <c r="M17215">
        <v>296.11</v>
      </c>
      <c r="N17215">
        <f t="shared" si="268"/>
        <v>0</v>
      </c>
    </row>
    <row r="17216" spans="1:14" x14ac:dyDescent="0.2">
      <c r="A17216" t="s">
        <v>17231</v>
      </c>
      <c r="B17216" t="s">
        <v>38776</v>
      </c>
      <c r="I17216" t="s">
        <v>3</v>
      </c>
      <c r="J17216">
        <v>292.14</v>
      </c>
      <c r="M17216">
        <v>292.14</v>
      </c>
      <c r="N17216">
        <f t="shared" si="268"/>
        <v>0</v>
      </c>
    </row>
    <row r="17217" spans="1:14" x14ac:dyDescent="0.2">
      <c r="A17217" t="s">
        <v>17232</v>
      </c>
      <c r="B17217" t="s">
        <v>38777</v>
      </c>
      <c r="I17217" t="s">
        <v>3</v>
      </c>
      <c r="J17217">
        <v>159.78</v>
      </c>
      <c r="M17217">
        <v>159.78</v>
      </c>
      <c r="N17217">
        <f t="shared" si="268"/>
        <v>0</v>
      </c>
    </row>
    <row r="17218" spans="1:14" x14ac:dyDescent="0.2">
      <c r="A17218" t="s">
        <v>17233</v>
      </c>
      <c r="B17218" t="s">
        <v>38777</v>
      </c>
      <c r="I17218" t="s">
        <v>3</v>
      </c>
      <c r="J17218">
        <v>156.43</v>
      </c>
      <c r="M17218">
        <v>156.43</v>
      </c>
      <c r="N17218">
        <f t="shared" si="268"/>
        <v>0</v>
      </c>
    </row>
    <row r="17219" spans="1:14" x14ac:dyDescent="0.2">
      <c r="A17219" t="s">
        <v>17234</v>
      </c>
      <c r="B17219" t="s">
        <v>38778</v>
      </c>
      <c r="I17219" t="s">
        <v>3</v>
      </c>
      <c r="J17219">
        <v>190.12</v>
      </c>
      <c r="M17219">
        <v>190.12</v>
      </c>
      <c r="N17219">
        <f t="shared" si="268"/>
        <v>0</v>
      </c>
    </row>
    <row r="17220" spans="1:14" x14ac:dyDescent="0.2">
      <c r="A17220" t="s">
        <v>17235</v>
      </c>
      <c r="B17220" t="s">
        <v>38778</v>
      </c>
      <c r="I17220" t="s">
        <v>3</v>
      </c>
      <c r="J17220">
        <v>186.31</v>
      </c>
      <c r="M17220">
        <v>186.31</v>
      </c>
      <c r="N17220">
        <f t="shared" ref="N17220:N17283" si="269">J17220-M17220</f>
        <v>0</v>
      </c>
    </row>
    <row r="17221" spans="1:14" x14ac:dyDescent="0.2">
      <c r="A17221" t="s">
        <v>17236</v>
      </c>
      <c r="B17221" t="s">
        <v>38779</v>
      </c>
      <c r="I17221" t="s">
        <v>3</v>
      </c>
      <c r="J17221">
        <v>301.24</v>
      </c>
      <c r="M17221">
        <v>301.24</v>
      </c>
      <c r="N17221">
        <f t="shared" si="269"/>
        <v>0</v>
      </c>
    </row>
    <row r="17222" spans="1:14" x14ac:dyDescent="0.2">
      <c r="A17222" t="s">
        <v>17237</v>
      </c>
      <c r="B17222" t="s">
        <v>38779</v>
      </c>
      <c r="I17222" t="s">
        <v>3</v>
      </c>
      <c r="J17222">
        <v>296.98</v>
      </c>
      <c r="M17222">
        <v>296.98</v>
      </c>
      <c r="N17222">
        <f t="shared" si="269"/>
        <v>0</v>
      </c>
    </row>
    <row r="17223" spans="1:14" x14ac:dyDescent="0.2">
      <c r="A17223" t="s">
        <v>17238</v>
      </c>
      <c r="B17223" t="s">
        <v>38780</v>
      </c>
      <c r="I17223" t="s">
        <v>3</v>
      </c>
      <c r="J17223">
        <v>370.73</v>
      </c>
      <c r="M17223">
        <v>370.73</v>
      </c>
      <c r="N17223">
        <f t="shared" si="269"/>
        <v>0</v>
      </c>
    </row>
    <row r="17224" spans="1:14" x14ac:dyDescent="0.2">
      <c r="A17224" t="s">
        <v>17239</v>
      </c>
      <c r="B17224" t="s">
        <v>38780</v>
      </c>
      <c r="I17224" t="s">
        <v>3</v>
      </c>
      <c r="J17224">
        <v>366.17</v>
      </c>
      <c r="M17224">
        <v>366.17</v>
      </c>
      <c r="N17224">
        <f t="shared" si="269"/>
        <v>0</v>
      </c>
    </row>
    <row r="17225" spans="1:14" x14ac:dyDescent="0.2">
      <c r="A17225" t="s">
        <v>17240</v>
      </c>
      <c r="B17225" t="s">
        <v>38781</v>
      </c>
      <c r="I17225" t="s">
        <v>3</v>
      </c>
      <c r="J17225">
        <v>69.48</v>
      </c>
      <c r="M17225">
        <v>69.48</v>
      </c>
      <c r="N17225">
        <f t="shared" si="269"/>
        <v>0</v>
      </c>
    </row>
    <row r="17226" spans="1:14" x14ac:dyDescent="0.2">
      <c r="A17226" t="s">
        <v>17241</v>
      </c>
      <c r="B17226" t="s">
        <v>38781</v>
      </c>
      <c r="I17226" t="s">
        <v>3</v>
      </c>
      <c r="J17226">
        <v>67.39</v>
      </c>
      <c r="M17226">
        <v>67.39</v>
      </c>
      <c r="N17226">
        <f t="shared" si="269"/>
        <v>0</v>
      </c>
    </row>
    <row r="17227" spans="1:14" x14ac:dyDescent="0.2">
      <c r="A17227" t="s">
        <v>17242</v>
      </c>
      <c r="B17227" t="s">
        <v>38782</v>
      </c>
      <c r="I17227" t="s">
        <v>3</v>
      </c>
      <c r="J17227">
        <v>162.97999999999999</v>
      </c>
      <c r="M17227">
        <v>162.97999999999999</v>
      </c>
      <c r="N17227">
        <f t="shared" si="269"/>
        <v>0</v>
      </c>
    </row>
    <row r="17228" spans="1:14" x14ac:dyDescent="0.2">
      <c r="A17228" t="s">
        <v>17243</v>
      </c>
      <c r="B17228" t="s">
        <v>38782</v>
      </c>
      <c r="I17228" t="s">
        <v>3</v>
      </c>
      <c r="J17228">
        <v>159.63</v>
      </c>
      <c r="M17228">
        <v>159.63</v>
      </c>
      <c r="N17228">
        <f t="shared" si="269"/>
        <v>0</v>
      </c>
    </row>
    <row r="17229" spans="1:14" x14ac:dyDescent="0.2">
      <c r="A17229" t="s">
        <v>17244</v>
      </c>
      <c r="B17229" t="s">
        <v>38783</v>
      </c>
      <c r="I17229" t="s">
        <v>3</v>
      </c>
      <c r="J17229">
        <v>193.81</v>
      </c>
      <c r="M17229">
        <v>193.81</v>
      </c>
      <c r="N17229">
        <f t="shared" si="269"/>
        <v>0</v>
      </c>
    </row>
    <row r="17230" spans="1:14" x14ac:dyDescent="0.2">
      <c r="A17230" t="s">
        <v>17245</v>
      </c>
      <c r="B17230" t="s">
        <v>38783</v>
      </c>
      <c r="I17230" t="s">
        <v>3</v>
      </c>
      <c r="J17230">
        <v>190</v>
      </c>
      <c r="M17230">
        <v>190</v>
      </c>
      <c r="N17230">
        <f t="shared" si="269"/>
        <v>0</v>
      </c>
    </row>
    <row r="17231" spans="1:14" x14ac:dyDescent="0.2">
      <c r="A17231" t="s">
        <v>17246</v>
      </c>
      <c r="B17231" t="s">
        <v>38784</v>
      </c>
      <c r="I17231" t="s">
        <v>3</v>
      </c>
      <c r="J17231">
        <v>306.66000000000003</v>
      </c>
      <c r="M17231">
        <v>306.66000000000003</v>
      </c>
      <c r="N17231">
        <f t="shared" si="269"/>
        <v>0</v>
      </c>
    </row>
    <row r="17232" spans="1:14" x14ac:dyDescent="0.2">
      <c r="A17232" t="s">
        <v>17247</v>
      </c>
      <c r="B17232" t="s">
        <v>38784</v>
      </c>
      <c r="I17232" t="s">
        <v>3</v>
      </c>
      <c r="J17232">
        <v>302.39</v>
      </c>
      <c r="M17232">
        <v>302.39</v>
      </c>
      <c r="N17232">
        <f t="shared" si="269"/>
        <v>0</v>
      </c>
    </row>
    <row r="17233" spans="1:14" x14ac:dyDescent="0.2">
      <c r="A17233" t="s">
        <v>17248</v>
      </c>
      <c r="B17233" t="s">
        <v>38785</v>
      </c>
      <c r="I17233" t="s">
        <v>3</v>
      </c>
      <c r="J17233">
        <v>378.11</v>
      </c>
      <c r="M17233">
        <v>378.11</v>
      </c>
      <c r="N17233">
        <f t="shared" si="269"/>
        <v>0</v>
      </c>
    </row>
    <row r="17234" spans="1:14" x14ac:dyDescent="0.2">
      <c r="A17234" t="s">
        <v>17249</v>
      </c>
      <c r="B17234" t="s">
        <v>38785</v>
      </c>
      <c r="I17234" t="s">
        <v>3</v>
      </c>
      <c r="J17234">
        <v>373.55</v>
      </c>
      <c r="M17234">
        <v>373.55</v>
      </c>
      <c r="N17234">
        <f t="shared" si="269"/>
        <v>0</v>
      </c>
    </row>
    <row r="17235" spans="1:14" x14ac:dyDescent="0.2">
      <c r="A17235" t="s">
        <v>17250</v>
      </c>
      <c r="B17235" t="s">
        <v>38786</v>
      </c>
      <c r="I17235" t="s">
        <v>3</v>
      </c>
      <c r="J17235">
        <v>9.6</v>
      </c>
      <c r="M17235">
        <v>9.6</v>
      </c>
      <c r="N17235">
        <f t="shared" si="269"/>
        <v>0</v>
      </c>
    </row>
    <row r="17236" spans="1:14" x14ac:dyDescent="0.2">
      <c r="A17236" t="s">
        <v>17251</v>
      </c>
      <c r="B17236" t="s">
        <v>38786</v>
      </c>
      <c r="I17236" t="s">
        <v>3</v>
      </c>
      <c r="J17236">
        <v>8.36</v>
      </c>
      <c r="M17236">
        <v>8.36</v>
      </c>
      <c r="N17236">
        <f t="shared" si="269"/>
        <v>0</v>
      </c>
    </row>
    <row r="17237" spans="1:14" x14ac:dyDescent="0.2">
      <c r="A17237" t="s">
        <v>17252</v>
      </c>
      <c r="B17237" t="s">
        <v>38787</v>
      </c>
      <c r="I17237" t="s">
        <v>3</v>
      </c>
      <c r="J17237">
        <v>12.75</v>
      </c>
      <c r="M17237">
        <v>12.75</v>
      </c>
      <c r="N17237">
        <f t="shared" si="269"/>
        <v>0</v>
      </c>
    </row>
    <row r="17238" spans="1:14" x14ac:dyDescent="0.2">
      <c r="A17238" t="s">
        <v>17253</v>
      </c>
      <c r="B17238" t="s">
        <v>38787</v>
      </c>
      <c r="I17238" t="s">
        <v>3</v>
      </c>
      <c r="J17238">
        <v>11.11</v>
      </c>
      <c r="M17238">
        <v>11.11</v>
      </c>
      <c r="N17238">
        <f t="shared" si="269"/>
        <v>0</v>
      </c>
    </row>
    <row r="17239" spans="1:14" x14ac:dyDescent="0.2">
      <c r="A17239" t="s">
        <v>17254</v>
      </c>
      <c r="B17239" t="s">
        <v>38788</v>
      </c>
      <c r="I17239" t="s">
        <v>3</v>
      </c>
      <c r="J17239">
        <v>10.63</v>
      </c>
      <c r="M17239">
        <v>10.63</v>
      </c>
      <c r="N17239">
        <f t="shared" si="269"/>
        <v>0</v>
      </c>
    </row>
    <row r="17240" spans="1:14" x14ac:dyDescent="0.2">
      <c r="A17240" t="s">
        <v>17255</v>
      </c>
      <c r="B17240" t="s">
        <v>38788</v>
      </c>
      <c r="I17240" t="s">
        <v>3</v>
      </c>
      <c r="J17240">
        <v>9.39</v>
      </c>
      <c r="M17240">
        <v>9.39</v>
      </c>
      <c r="N17240">
        <f t="shared" si="269"/>
        <v>0</v>
      </c>
    </row>
    <row r="17241" spans="1:14" x14ac:dyDescent="0.2">
      <c r="A17241" t="s">
        <v>17256</v>
      </c>
      <c r="B17241" t="s">
        <v>38789</v>
      </c>
      <c r="I17241" t="s">
        <v>3</v>
      </c>
      <c r="J17241">
        <v>13.78</v>
      </c>
      <c r="M17241">
        <v>13.78</v>
      </c>
      <c r="N17241">
        <f t="shared" si="269"/>
        <v>0</v>
      </c>
    </row>
    <row r="17242" spans="1:14" x14ac:dyDescent="0.2">
      <c r="A17242" t="s">
        <v>17257</v>
      </c>
      <c r="B17242" t="s">
        <v>38789</v>
      </c>
      <c r="I17242" t="s">
        <v>3</v>
      </c>
      <c r="J17242">
        <v>12.13</v>
      </c>
      <c r="M17242">
        <v>12.13</v>
      </c>
      <c r="N17242">
        <f t="shared" si="269"/>
        <v>0</v>
      </c>
    </row>
    <row r="17243" spans="1:14" x14ac:dyDescent="0.2">
      <c r="A17243" t="s">
        <v>17258</v>
      </c>
      <c r="B17243" t="s">
        <v>38790</v>
      </c>
      <c r="I17243" t="s">
        <v>3</v>
      </c>
      <c r="J17243">
        <v>14.56</v>
      </c>
      <c r="M17243">
        <v>14.56</v>
      </c>
      <c r="N17243">
        <f t="shared" si="269"/>
        <v>0</v>
      </c>
    </row>
    <row r="17244" spans="1:14" x14ac:dyDescent="0.2">
      <c r="A17244" t="s">
        <v>17259</v>
      </c>
      <c r="B17244" t="s">
        <v>38790</v>
      </c>
      <c r="I17244" t="s">
        <v>3</v>
      </c>
      <c r="J17244">
        <v>12.7</v>
      </c>
      <c r="M17244">
        <v>12.7</v>
      </c>
      <c r="N17244">
        <f t="shared" si="269"/>
        <v>0</v>
      </c>
    </row>
    <row r="17245" spans="1:14" x14ac:dyDescent="0.2">
      <c r="A17245" t="s">
        <v>17260</v>
      </c>
      <c r="B17245" t="s">
        <v>38791</v>
      </c>
      <c r="I17245" t="s">
        <v>3</v>
      </c>
      <c r="J17245">
        <v>4.1900000000000004</v>
      </c>
      <c r="M17245">
        <v>4.1900000000000004</v>
      </c>
      <c r="N17245">
        <f t="shared" si="269"/>
        <v>0</v>
      </c>
    </row>
    <row r="17246" spans="1:14" x14ac:dyDescent="0.2">
      <c r="A17246" t="s">
        <v>17261</v>
      </c>
      <c r="B17246" t="s">
        <v>38791</v>
      </c>
      <c r="I17246" t="s">
        <v>3</v>
      </c>
      <c r="J17246">
        <v>3.7</v>
      </c>
      <c r="M17246">
        <v>3.7</v>
      </c>
      <c r="N17246">
        <f t="shared" si="269"/>
        <v>0</v>
      </c>
    </row>
    <row r="17247" spans="1:14" x14ac:dyDescent="0.2">
      <c r="A17247" t="s">
        <v>17262</v>
      </c>
      <c r="B17247" t="s">
        <v>38792</v>
      </c>
      <c r="I17247" t="s">
        <v>3</v>
      </c>
      <c r="J17247">
        <v>15.95</v>
      </c>
      <c r="M17247">
        <v>15.95</v>
      </c>
      <c r="N17247">
        <f t="shared" si="269"/>
        <v>0</v>
      </c>
    </row>
    <row r="17248" spans="1:14" x14ac:dyDescent="0.2">
      <c r="A17248" t="s">
        <v>17263</v>
      </c>
      <c r="B17248" t="s">
        <v>38792</v>
      </c>
      <c r="I17248" t="s">
        <v>3</v>
      </c>
      <c r="J17248">
        <v>14.59</v>
      </c>
      <c r="M17248">
        <v>14.59</v>
      </c>
      <c r="N17248">
        <f t="shared" si="269"/>
        <v>0</v>
      </c>
    </row>
    <row r="17249" spans="1:14" x14ac:dyDescent="0.2">
      <c r="A17249" t="s">
        <v>17264</v>
      </c>
      <c r="B17249" t="s">
        <v>38793</v>
      </c>
      <c r="I17249" t="s">
        <v>3</v>
      </c>
      <c r="J17249">
        <v>119.57</v>
      </c>
      <c r="M17249">
        <v>119.57</v>
      </c>
      <c r="N17249">
        <f t="shared" si="269"/>
        <v>0</v>
      </c>
    </row>
    <row r="17250" spans="1:14" x14ac:dyDescent="0.2">
      <c r="A17250" t="s">
        <v>17265</v>
      </c>
      <c r="B17250" t="s">
        <v>38793</v>
      </c>
      <c r="I17250" t="s">
        <v>3</v>
      </c>
      <c r="J17250">
        <v>118.02</v>
      </c>
      <c r="M17250">
        <v>118.02</v>
      </c>
      <c r="N17250">
        <f t="shared" si="269"/>
        <v>0</v>
      </c>
    </row>
    <row r="17251" spans="1:14" x14ac:dyDescent="0.2">
      <c r="A17251" t="s">
        <v>17266</v>
      </c>
      <c r="B17251" t="s">
        <v>38794</v>
      </c>
      <c r="I17251" t="s">
        <v>3</v>
      </c>
      <c r="J17251">
        <v>230.59</v>
      </c>
      <c r="M17251">
        <v>230.59</v>
      </c>
      <c r="N17251">
        <f t="shared" si="269"/>
        <v>0</v>
      </c>
    </row>
    <row r="17252" spans="1:14" x14ac:dyDescent="0.2">
      <c r="A17252" t="s">
        <v>17267</v>
      </c>
      <c r="B17252" t="s">
        <v>38794</v>
      </c>
      <c r="I17252" t="s">
        <v>3</v>
      </c>
      <c r="J17252">
        <v>228.59</v>
      </c>
      <c r="M17252">
        <v>228.59</v>
      </c>
      <c r="N17252">
        <f t="shared" si="269"/>
        <v>0</v>
      </c>
    </row>
    <row r="17253" spans="1:14" x14ac:dyDescent="0.2">
      <c r="A17253" t="s">
        <v>17268</v>
      </c>
      <c r="B17253" t="s">
        <v>38795</v>
      </c>
      <c r="I17253" t="s">
        <v>3</v>
      </c>
      <c r="J17253">
        <v>25.01</v>
      </c>
      <c r="M17253">
        <v>25.01</v>
      </c>
      <c r="N17253">
        <f t="shared" si="269"/>
        <v>0</v>
      </c>
    </row>
    <row r="17254" spans="1:14" x14ac:dyDescent="0.2">
      <c r="A17254" t="s">
        <v>17269</v>
      </c>
      <c r="B17254" t="s">
        <v>38795</v>
      </c>
      <c r="I17254" t="s">
        <v>3</v>
      </c>
      <c r="J17254">
        <v>23.46</v>
      </c>
      <c r="M17254">
        <v>23.46</v>
      </c>
      <c r="N17254">
        <f t="shared" si="269"/>
        <v>0</v>
      </c>
    </row>
    <row r="17255" spans="1:14" x14ac:dyDescent="0.2">
      <c r="A17255" t="s">
        <v>17270</v>
      </c>
      <c r="B17255" t="s">
        <v>38796</v>
      </c>
      <c r="I17255" t="s">
        <v>3</v>
      </c>
      <c r="J17255">
        <v>34.090000000000003</v>
      </c>
      <c r="M17255">
        <v>34.090000000000003</v>
      </c>
      <c r="N17255">
        <f t="shared" si="269"/>
        <v>0</v>
      </c>
    </row>
    <row r="17256" spans="1:14" x14ac:dyDescent="0.2">
      <c r="A17256" t="s">
        <v>17271</v>
      </c>
      <c r="B17256" t="s">
        <v>38796</v>
      </c>
      <c r="I17256" t="s">
        <v>3</v>
      </c>
      <c r="J17256">
        <v>31.77</v>
      </c>
      <c r="M17256">
        <v>31.77</v>
      </c>
      <c r="N17256">
        <f t="shared" si="269"/>
        <v>0</v>
      </c>
    </row>
    <row r="17257" spans="1:14" x14ac:dyDescent="0.2">
      <c r="A17257" t="s">
        <v>17272</v>
      </c>
      <c r="B17257" t="s">
        <v>38797</v>
      </c>
      <c r="I17257" t="s">
        <v>3</v>
      </c>
      <c r="J17257">
        <v>51.05</v>
      </c>
      <c r="M17257">
        <v>51.05</v>
      </c>
      <c r="N17257">
        <f t="shared" si="269"/>
        <v>0</v>
      </c>
    </row>
    <row r="17258" spans="1:14" x14ac:dyDescent="0.2">
      <c r="A17258" t="s">
        <v>17273</v>
      </c>
      <c r="B17258" t="s">
        <v>38797</v>
      </c>
      <c r="I17258" t="s">
        <v>3</v>
      </c>
      <c r="J17258">
        <v>46.73</v>
      </c>
      <c r="M17258">
        <v>46.73</v>
      </c>
      <c r="N17258">
        <f t="shared" si="269"/>
        <v>0</v>
      </c>
    </row>
    <row r="17259" spans="1:14" x14ac:dyDescent="0.2">
      <c r="A17259" t="s">
        <v>17274</v>
      </c>
      <c r="B17259" t="s">
        <v>17275</v>
      </c>
      <c r="I17259" t="s">
        <v>113</v>
      </c>
      <c r="J17259">
        <v>15</v>
      </c>
      <c r="M17259">
        <v>15</v>
      </c>
      <c r="N17259">
        <f t="shared" si="269"/>
        <v>0</v>
      </c>
    </row>
    <row r="17260" spans="1:14" x14ac:dyDescent="0.2">
      <c r="A17260" t="s">
        <v>17276</v>
      </c>
      <c r="B17260" t="s">
        <v>17275</v>
      </c>
      <c r="I17260" t="s">
        <v>113</v>
      </c>
      <c r="J17260">
        <v>15</v>
      </c>
      <c r="M17260">
        <v>15</v>
      </c>
      <c r="N17260">
        <f t="shared" si="269"/>
        <v>0</v>
      </c>
    </row>
    <row r="17261" spans="1:14" x14ac:dyDescent="0.2">
      <c r="A17261" t="s">
        <v>17277</v>
      </c>
      <c r="B17261" t="s">
        <v>22358</v>
      </c>
      <c r="I17261" t="s">
        <v>113</v>
      </c>
      <c r="J17261">
        <v>9.6</v>
      </c>
      <c r="M17261">
        <v>9.6</v>
      </c>
      <c r="N17261">
        <f t="shared" si="269"/>
        <v>0</v>
      </c>
    </row>
    <row r="17262" spans="1:14" x14ac:dyDescent="0.2">
      <c r="A17262" t="s">
        <v>17278</v>
      </c>
      <c r="B17262" t="s">
        <v>22358</v>
      </c>
      <c r="I17262" t="s">
        <v>113</v>
      </c>
      <c r="J17262">
        <v>9.6</v>
      </c>
      <c r="M17262">
        <v>9.6</v>
      </c>
      <c r="N17262">
        <f t="shared" si="269"/>
        <v>0</v>
      </c>
    </row>
    <row r="17263" spans="1:14" x14ac:dyDescent="0.2">
      <c r="A17263" t="s">
        <v>17279</v>
      </c>
      <c r="B17263" t="s">
        <v>38798</v>
      </c>
      <c r="I17263" t="s">
        <v>3</v>
      </c>
      <c r="J17263">
        <v>24.34</v>
      </c>
      <c r="M17263">
        <v>24.34</v>
      </c>
      <c r="N17263">
        <f t="shared" si="269"/>
        <v>0</v>
      </c>
    </row>
    <row r="17264" spans="1:14" x14ac:dyDescent="0.2">
      <c r="A17264" t="s">
        <v>17280</v>
      </c>
      <c r="B17264" t="s">
        <v>38798</v>
      </c>
      <c r="I17264" t="s">
        <v>3</v>
      </c>
      <c r="J17264">
        <v>21.62</v>
      </c>
      <c r="M17264">
        <v>21.62</v>
      </c>
      <c r="N17264">
        <f t="shared" si="269"/>
        <v>0</v>
      </c>
    </row>
    <row r="17265" spans="1:14" x14ac:dyDescent="0.2">
      <c r="A17265" t="s">
        <v>17281</v>
      </c>
      <c r="B17265" t="s">
        <v>38799</v>
      </c>
      <c r="I17265" t="s">
        <v>3</v>
      </c>
      <c r="J17265">
        <v>9.1300000000000008</v>
      </c>
      <c r="M17265">
        <v>9.1300000000000008</v>
      </c>
      <c r="N17265">
        <f t="shared" si="269"/>
        <v>0</v>
      </c>
    </row>
    <row r="17266" spans="1:14" x14ac:dyDescent="0.2">
      <c r="A17266" t="s">
        <v>17282</v>
      </c>
      <c r="B17266" t="s">
        <v>38799</v>
      </c>
      <c r="I17266" t="s">
        <v>3</v>
      </c>
      <c r="J17266">
        <v>8.5500000000000007</v>
      </c>
      <c r="M17266">
        <v>8.5500000000000007</v>
      </c>
      <c r="N17266">
        <f t="shared" si="269"/>
        <v>0</v>
      </c>
    </row>
    <row r="17267" spans="1:14" x14ac:dyDescent="0.2">
      <c r="A17267" t="s">
        <v>17283</v>
      </c>
      <c r="B17267" t="s">
        <v>38800</v>
      </c>
      <c r="I17267" t="s">
        <v>3</v>
      </c>
      <c r="J17267">
        <v>36.57</v>
      </c>
      <c r="M17267">
        <v>36.57</v>
      </c>
      <c r="N17267">
        <f t="shared" si="269"/>
        <v>0</v>
      </c>
    </row>
    <row r="17268" spans="1:14" x14ac:dyDescent="0.2">
      <c r="A17268" t="s">
        <v>17284</v>
      </c>
      <c r="B17268" t="s">
        <v>38800</v>
      </c>
      <c r="I17268" t="s">
        <v>3</v>
      </c>
      <c r="J17268">
        <v>32.94</v>
      </c>
      <c r="M17268">
        <v>32.94</v>
      </c>
      <c r="N17268">
        <f t="shared" si="269"/>
        <v>0</v>
      </c>
    </row>
    <row r="17269" spans="1:14" x14ac:dyDescent="0.2">
      <c r="A17269" t="s">
        <v>17285</v>
      </c>
      <c r="B17269" t="s">
        <v>38801</v>
      </c>
      <c r="I17269" t="s">
        <v>3</v>
      </c>
      <c r="J17269">
        <v>25.91</v>
      </c>
      <c r="M17269">
        <v>25.91</v>
      </c>
      <c r="N17269">
        <f t="shared" si="269"/>
        <v>0</v>
      </c>
    </row>
    <row r="17270" spans="1:14" x14ac:dyDescent="0.2">
      <c r="A17270" t="s">
        <v>17286</v>
      </c>
      <c r="B17270" t="s">
        <v>38801</v>
      </c>
      <c r="I17270" t="s">
        <v>3</v>
      </c>
      <c r="J17270">
        <v>23.4</v>
      </c>
      <c r="M17270">
        <v>23.4</v>
      </c>
      <c r="N17270">
        <f t="shared" si="269"/>
        <v>0</v>
      </c>
    </row>
    <row r="17271" spans="1:14" x14ac:dyDescent="0.2">
      <c r="A17271" t="s">
        <v>17287</v>
      </c>
      <c r="B17271" t="s">
        <v>38802</v>
      </c>
      <c r="I17271" t="s">
        <v>3</v>
      </c>
      <c r="J17271">
        <v>12.9</v>
      </c>
      <c r="M17271">
        <v>12.9</v>
      </c>
      <c r="N17271">
        <f t="shared" si="269"/>
        <v>0</v>
      </c>
    </row>
    <row r="17272" spans="1:14" x14ac:dyDescent="0.2">
      <c r="A17272" t="s">
        <v>17288</v>
      </c>
      <c r="B17272" t="s">
        <v>38802</v>
      </c>
      <c r="I17272" t="s">
        <v>3</v>
      </c>
      <c r="J17272">
        <v>11.77</v>
      </c>
      <c r="M17272">
        <v>11.77</v>
      </c>
      <c r="N17272">
        <f t="shared" si="269"/>
        <v>0</v>
      </c>
    </row>
    <row r="17273" spans="1:14" x14ac:dyDescent="0.2">
      <c r="A17273" t="s">
        <v>17289</v>
      </c>
      <c r="B17273" t="s">
        <v>38803</v>
      </c>
      <c r="I17273" t="s">
        <v>3</v>
      </c>
      <c r="J17273">
        <v>2.9</v>
      </c>
      <c r="M17273">
        <v>2.9</v>
      </c>
      <c r="N17273">
        <f t="shared" si="269"/>
        <v>0</v>
      </c>
    </row>
    <row r="17274" spans="1:14" x14ac:dyDescent="0.2">
      <c r="A17274" t="s">
        <v>17290</v>
      </c>
      <c r="B17274" t="s">
        <v>38803</v>
      </c>
      <c r="I17274" t="s">
        <v>3</v>
      </c>
      <c r="J17274">
        <v>2.67</v>
      </c>
      <c r="M17274">
        <v>2.67</v>
      </c>
      <c r="N17274">
        <f t="shared" si="269"/>
        <v>0</v>
      </c>
    </row>
    <row r="17275" spans="1:14" x14ac:dyDescent="0.2">
      <c r="A17275" t="s">
        <v>17291</v>
      </c>
      <c r="B17275" t="s">
        <v>38804</v>
      </c>
      <c r="I17275" t="s">
        <v>3</v>
      </c>
      <c r="J17275">
        <v>37.58</v>
      </c>
      <c r="M17275">
        <v>37.58</v>
      </c>
      <c r="N17275">
        <f t="shared" si="269"/>
        <v>0</v>
      </c>
    </row>
    <row r="17276" spans="1:14" x14ac:dyDescent="0.2">
      <c r="A17276" t="s">
        <v>17292</v>
      </c>
      <c r="B17276" t="s">
        <v>38804</v>
      </c>
      <c r="I17276" t="s">
        <v>3</v>
      </c>
      <c r="J17276">
        <v>33.950000000000003</v>
      </c>
      <c r="M17276">
        <v>33.950000000000003</v>
      </c>
      <c r="N17276">
        <f t="shared" si="269"/>
        <v>0</v>
      </c>
    </row>
    <row r="17277" spans="1:14" x14ac:dyDescent="0.2">
      <c r="A17277" t="s">
        <v>17293</v>
      </c>
      <c r="B17277" t="s">
        <v>38805</v>
      </c>
      <c r="I17277" t="s">
        <v>3</v>
      </c>
      <c r="J17277">
        <v>14.79</v>
      </c>
      <c r="M17277">
        <v>14.79</v>
      </c>
      <c r="N17277">
        <f t="shared" si="269"/>
        <v>0</v>
      </c>
    </row>
    <row r="17278" spans="1:14" x14ac:dyDescent="0.2">
      <c r="A17278" t="s">
        <v>17294</v>
      </c>
      <c r="B17278" t="s">
        <v>38805</v>
      </c>
      <c r="I17278" t="s">
        <v>3</v>
      </c>
      <c r="J17278">
        <v>13.38</v>
      </c>
      <c r="M17278">
        <v>13.38</v>
      </c>
      <c r="N17278">
        <f t="shared" si="269"/>
        <v>0</v>
      </c>
    </row>
    <row r="17279" spans="1:14" x14ac:dyDescent="0.2">
      <c r="A17279" t="s">
        <v>17295</v>
      </c>
      <c r="B17279" t="s">
        <v>38806</v>
      </c>
      <c r="I17279" t="s">
        <v>3</v>
      </c>
      <c r="J17279">
        <v>16.149999999999999</v>
      </c>
      <c r="M17279">
        <v>16.149999999999999</v>
      </c>
      <c r="N17279">
        <f t="shared" si="269"/>
        <v>0</v>
      </c>
    </row>
    <row r="17280" spans="1:14" x14ac:dyDescent="0.2">
      <c r="A17280" t="s">
        <v>17296</v>
      </c>
      <c r="B17280" t="s">
        <v>38806</v>
      </c>
      <c r="I17280" t="s">
        <v>3</v>
      </c>
      <c r="J17280">
        <v>14.56</v>
      </c>
      <c r="M17280">
        <v>14.56</v>
      </c>
      <c r="N17280">
        <f t="shared" si="269"/>
        <v>0</v>
      </c>
    </row>
    <row r="17281" spans="1:14" x14ac:dyDescent="0.2">
      <c r="A17281" t="s">
        <v>17297</v>
      </c>
      <c r="B17281" t="s">
        <v>38807</v>
      </c>
      <c r="I17281" t="s">
        <v>3</v>
      </c>
      <c r="J17281">
        <v>20.82</v>
      </c>
      <c r="M17281">
        <v>20.82</v>
      </c>
      <c r="N17281">
        <f t="shared" si="269"/>
        <v>0</v>
      </c>
    </row>
    <row r="17282" spans="1:14" x14ac:dyDescent="0.2">
      <c r="A17282" t="s">
        <v>17298</v>
      </c>
      <c r="B17282" t="s">
        <v>38807</v>
      </c>
      <c r="I17282" t="s">
        <v>3</v>
      </c>
      <c r="J17282">
        <v>18.78</v>
      </c>
      <c r="M17282">
        <v>18.78</v>
      </c>
      <c r="N17282">
        <f t="shared" si="269"/>
        <v>0</v>
      </c>
    </row>
    <row r="17283" spans="1:14" x14ac:dyDescent="0.2">
      <c r="A17283" t="s">
        <v>17299</v>
      </c>
      <c r="B17283" t="s">
        <v>38808</v>
      </c>
      <c r="I17283" t="s">
        <v>3</v>
      </c>
      <c r="J17283">
        <v>11.29</v>
      </c>
      <c r="M17283">
        <v>11.29</v>
      </c>
      <c r="N17283">
        <f t="shared" si="269"/>
        <v>0</v>
      </c>
    </row>
    <row r="17284" spans="1:14" x14ac:dyDescent="0.2">
      <c r="A17284" t="s">
        <v>17300</v>
      </c>
      <c r="B17284" t="s">
        <v>38808</v>
      </c>
      <c r="I17284" t="s">
        <v>3</v>
      </c>
      <c r="J17284">
        <v>10.38</v>
      </c>
      <c r="M17284">
        <v>10.38</v>
      </c>
      <c r="N17284">
        <f t="shared" ref="N17284:N17347" si="270">J17284-M17284</f>
        <v>0</v>
      </c>
    </row>
    <row r="17285" spans="1:14" x14ac:dyDescent="0.2">
      <c r="A17285" t="s">
        <v>17301</v>
      </c>
      <c r="B17285" t="s">
        <v>38809</v>
      </c>
      <c r="I17285" t="s">
        <v>3</v>
      </c>
      <c r="J17285">
        <v>29.88</v>
      </c>
      <c r="M17285">
        <v>29.88</v>
      </c>
      <c r="N17285">
        <f t="shared" si="270"/>
        <v>0</v>
      </c>
    </row>
    <row r="17286" spans="1:14" x14ac:dyDescent="0.2">
      <c r="A17286" t="s">
        <v>17302</v>
      </c>
      <c r="B17286" t="s">
        <v>38809</v>
      </c>
      <c r="I17286" t="s">
        <v>3</v>
      </c>
      <c r="J17286">
        <v>28.7</v>
      </c>
      <c r="M17286">
        <v>28.7</v>
      </c>
      <c r="N17286">
        <f t="shared" si="270"/>
        <v>0</v>
      </c>
    </row>
    <row r="17287" spans="1:14" x14ac:dyDescent="0.2">
      <c r="A17287" t="s">
        <v>17303</v>
      </c>
      <c r="B17287" t="s">
        <v>38810</v>
      </c>
      <c r="I17287" t="s">
        <v>3</v>
      </c>
      <c r="J17287">
        <v>47.1</v>
      </c>
      <c r="M17287">
        <v>47.1</v>
      </c>
      <c r="N17287">
        <f t="shared" si="270"/>
        <v>0</v>
      </c>
    </row>
    <row r="17288" spans="1:14" x14ac:dyDescent="0.2">
      <c r="A17288" t="s">
        <v>17304</v>
      </c>
      <c r="B17288" t="s">
        <v>38810</v>
      </c>
      <c r="I17288" t="s">
        <v>3</v>
      </c>
      <c r="J17288">
        <v>43.47</v>
      </c>
      <c r="M17288">
        <v>43.47</v>
      </c>
      <c r="N17288">
        <f t="shared" si="270"/>
        <v>0</v>
      </c>
    </row>
    <row r="17289" spans="1:14" x14ac:dyDescent="0.2">
      <c r="A17289" t="s">
        <v>17305</v>
      </c>
      <c r="B17289" t="s">
        <v>38811</v>
      </c>
      <c r="I17289" t="s">
        <v>3</v>
      </c>
      <c r="J17289">
        <v>30.37</v>
      </c>
      <c r="M17289">
        <v>30.37</v>
      </c>
      <c r="N17289">
        <f t="shared" si="270"/>
        <v>0</v>
      </c>
    </row>
    <row r="17290" spans="1:14" x14ac:dyDescent="0.2">
      <c r="A17290" t="s">
        <v>17306</v>
      </c>
      <c r="B17290" t="s">
        <v>38811</v>
      </c>
      <c r="I17290" t="s">
        <v>3</v>
      </c>
      <c r="J17290">
        <v>27.97</v>
      </c>
      <c r="M17290">
        <v>27.97</v>
      </c>
      <c r="N17290">
        <f t="shared" si="270"/>
        <v>0</v>
      </c>
    </row>
    <row r="17291" spans="1:14" x14ac:dyDescent="0.2">
      <c r="A17291" t="s">
        <v>17307</v>
      </c>
      <c r="B17291" t="s">
        <v>38812</v>
      </c>
      <c r="I17291" t="s">
        <v>3</v>
      </c>
      <c r="J17291">
        <v>8.35</v>
      </c>
      <c r="M17291">
        <v>8.35</v>
      </c>
      <c r="N17291">
        <f t="shared" si="270"/>
        <v>0</v>
      </c>
    </row>
    <row r="17292" spans="1:14" x14ac:dyDescent="0.2">
      <c r="A17292" t="s">
        <v>17308</v>
      </c>
      <c r="B17292" t="s">
        <v>38812</v>
      </c>
      <c r="I17292" t="s">
        <v>3</v>
      </c>
      <c r="J17292">
        <v>7.77</v>
      </c>
      <c r="M17292">
        <v>7.77</v>
      </c>
      <c r="N17292">
        <f t="shared" si="270"/>
        <v>0</v>
      </c>
    </row>
    <row r="17293" spans="1:14" x14ac:dyDescent="0.2">
      <c r="A17293" t="s">
        <v>17309</v>
      </c>
      <c r="B17293" t="s">
        <v>38813</v>
      </c>
      <c r="I17293" t="s">
        <v>3</v>
      </c>
      <c r="J17293">
        <v>17.96</v>
      </c>
      <c r="M17293">
        <v>17.96</v>
      </c>
      <c r="N17293">
        <f t="shared" si="270"/>
        <v>0</v>
      </c>
    </row>
    <row r="17294" spans="1:14" x14ac:dyDescent="0.2">
      <c r="A17294" t="s">
        <v>17310</v>
      </c>
      <c r="B17294" t="s">
        <v>38813</v>
      </c>
      <c r="I17294" t="s">
        <v>3</v>
      </c>
      <c r="J17294">
        <v>16.47</v>
      </c>
      <c r="M17294">
        <v>16.47</v>
      </c>
      <c r="N17294">
        <f t="shared" si="270"/>
        <v>0</v>
      </c>
    </row>
    <row r="17295" spans="1:14" x14ac:dyDescent="0.2">
      <c r="A17295" t="s">
        <v>17311</v>
      </c>
      <c r="B17295" t="s">
        <v>38814</v>
      </c>
      <c r="I17295" t="s">
        <v>3</v>
      </c>
      <c r="J17295">
        <v>9.1300000000000008</v>
      </c>
      <c r="M17295">
        <v>9.1300000000000008</v>
      </c>
      <c r="N17295">
        <f t="shared" si="270"/>
        <v>0</v>
      </c>
    </row>
    <row r="17296" spans="1:14" x14ac:dyDescent="0.2">
      <c r="A17296" t="s">
        <v>17312</v>
      </c>
      <c r="B17296" t="s">
        <v>38814</v>
      </c>
      <c r="I17296" t="s">
        <v>3</v>
      </c>
      <c r="J17296">
        <v>8.5500000000000007</v>
      </c>
      <c r="M17296">
        <v>8.5500000000000007</v>
      </c>
      <c r="N17296">
        <f t="shared" si="270"/>
        <v>0</v>
      </c>
    </row>
    <row r="17297" spans="1:14" x14ac:dyDescent="0.2">
      <c r="A17297" t="s">
        <v>17313</v>
      </c>
      <c r="B17297" t="s">
        <v>38815</v>
      </c>
      <c r="I17297" t="s">
        <v>3</v>
      </c>
      <c r="J17297">
        <v>15.38</v>
      </c>
      <c r="M17297">
        <v>15.38</v>
      </c>
      <c r="N17297">
        <f t="shared" si="270"/>
        <v>0</v>
      </c>
    </row>
    <row r="17298" spans="1:14" x14ac:dyDescent="0.2">
      <c r="A17298" t="s">
        <v>17314</v>
      </c>
      <c r="B17298" t="s">
        <v>38815</v>
      </c>
      <c r="I17298" t="s">
        <v>3</v>
      </c>
      <c r="J17298">
        <v>14.02</v>
      </c>
      <c r="M17298">
        <v>14.02</v>
      </c>
      <c r="N17298">
        <f t="shared" si="270"/>
        <v>0</v>
      </c>
    </row>
    <row r="17299" spans="1:14" x14ac:dyDescent="0.2">
      <c r="A17299" t="s">
        <v>17315</v>
      </c>
      <c r="B17299" t="s">
        <v>38816</v>
      </c>
      <c r="I17299" t="s">
        <v>3</v>
      </c>
      <c r="J17299">
        <v>20.53</v>
      </c>
      <c r="M17299">
        <v>20.53</v>
      </c>
      <c r="N17299">
        <f t="shared" si="270"/>
        <v>0</v>
      </c>
    </row>
    <row r="17300" spans="1:14" x14ac:dyDescent="0.2">
      <c r="A17300" t="s">
        <v>17316</v>
      </c>
      <c r="B17300" t="s">
        <v>38816</v>
      </c>
      <c r="I17300" t="s">
        <v>3</v>
      </c>
      <c r="J17300">
        <v>18.8</v>
      </c>
      <c r="M17300">
        <v>18.8</v>
      </c>
      <c r="N17300">
        <f t="shared" si="270"/>
        <v>0</v>
      </c>
    </row>
    <row r="17301" spans="1:14" x14ac:dyDescent="0.2">
      <c r="A17301" t="s">
        <v>17317</v>
      </c>
      <c r="B17301" t="s">
        <v>38817</v>
      </c>
      <c r="I17301" t="s">
        <v>3</v>
      </c>
      <c r="J17301">
        <v>17.14</v>
      </c>
      <c r="M17301">
        <v>17.14</v>
      </c>
      <c r="N17301">
        <f t="shared" si="270"/>
        <v>0</v>
      </c>
    </row>
    <row r="17302" spans="1:14" x14ac:dyDescent="0.2">
      <c r="A17302" t="s">
        <v>17318</v>
      </c>
      <c r="B17302" t="s">
        <v>38817</v>
      </c>
      <c r="I17302" t="s">
        <v>3</v>
      </c>
      <c r="J17302">
        <v>15.49</v>
      </c>
      <c r="M17302">
        <v>15.49</v>
      </c>
      <c r="N17302">
        <f t="shared" si="270"/>
        <v>0</v>
      </c>
    </row>
    <row r="17303" spans="1:14" x14ac:dyDescent="0.2">
      <c r="A17303" t="s">
        <v>17319</v>
      </c>
      <c r="B17303" t="s">
        <v>38818</v>
      </c>
      <c r="I17303" t="s">
        <v>3</v>
      </c>
      <c r="J17303">
        <v>13.4</v>
      </c>
      <c r="M17303">
        <v>13.4</v>
      </c>
      <c r="N17303">
        <f t="shared" si="270"/>
        <v>0</v>
      </c>
    </row>
    <row r="17304" spans="1:14" x14ac:dyDescent="0.2">
      <c r="A17304" t="s">
        <v>17320</v>
      </c>
      <c r="B17304" t="s">
        <v>38818</v>
      </c>
      <c r="I17304" t="s">
        <v>3</v>
      </c>
      <c r="J17304">
        <v>12.03</v>
      </c>
      <c r="M17304">
        <v>12.03</v>
      </c>
      <c r="N17304">
        <f t="shared" si="270"/>
        <v>0</v>
      </c>
    </row>
    <row r="17305" spans="1:14" x14ac:dyDescent="0.2">
      <c r="A17305" t="s">
        <v>17321</v>
      </c>
      <c r="B17305" t="s">
        <v>38819</v>
      </c>
      <c r="I17305" t="s">
        <v>3</v>
      </c>
      <c r="J17305">
        <v>47.92</v>
      </c>
      <c r="M17305">
        <v>47.92</v>
      </c>
      <c r="N17305">
        <f t="shared" si="270"/>
        <v>0</v>
      </c>
    </row>
    <row r="17306" spans="1:14" x14ac:dyDescent="0.2">
      <c r="A17306" t="s">
        <v>17322</v>
      </c>
      <c r="B17306" t="s">
        <v>38819</v>
      </c>
      <c r="I17306" t="s">
        <v>3</v>
      </c>
      <c r="J17306">
        <v>44.16</v>
      </c>
      <c r="M17306">
        <v>44.16</v>
      </c>
      <c r="N17306">
        <f t="shared" si="270"/>
        <v>0</v>
      </c>
    </row>
    <row r="17307" spans="1:14" x14ac:dyDescent="0.2">
      <c r="A17307" t="s">
        <v>17323</v>
      </c>
      <c r="B17307" t="s">
        <v>38820</v>
      </c>
      <c r="I17307" t="s">
        <v>3</v>
      </c>
      <c r="J17307">
        <v>18.18</v>
      </c>
      <c r="M17307">
        <v>18.18</v>
      </c>
      <c r="N17307">
        <f t="shared" si="270"/>
        <v>0</v>
      </c>
    </row>
    <row r="17308" spans="1:14" x14ac:dyDescent="0.2">
      <c r="A17308" t="s">
        <v>17324</v>
      </c>
      <c r="B17308" t="s">
        <v>38820</v>
      </c>
      <c r="I17308" t="s">
        <v>3</v>
      </c>
      <c r="J17308">
        <v>16.59</v>
      </c>
      <c r="M17308">
        <v>16.59</v>
      </c>
      <c r="N17308">
        <f t="shared" si="270"/>
        <v>0</v>
      </c>
    </row>
    <row r="17309" spans="1:14" x14ac:dyDescent="0.2">
      <c r="A17309" t="s">
        <v>17325</v>
      </c>
      <c r="B17309" t="s">
        <v>38821</v>
      </c>
      <c r="I17309" t="s">
        <v>3</v>
      </c>
      <c r="J17309">
        <v>20.8</v>
      </c>
      <c r="M17309">
        <v>20.8</v>
      </c>
      <c r="N17309">
        <f t="shared" si="270"/>
        <v>0</v>
      </c>
    </row>
    <row r="17310" spans="1:14" x14ac:dyDescent="0.2">
      <c r="A17310" t="s">
        <v>17326</v>
      </c>
      <c r="B17310" t="s">
        <v>38821</v>
      </c>
      <c r="I17310" t="s">
        <v>3</v>
      </c>
      <c r="J17310">
        <v>18.72</v>
      </c>
      <c r="M17310">
        <v>18.72</v>
      </c>
      <c r="N17310">
        <f t="shared" si="270"/>
        <v>0</v>
      </c>
    </row>
    <row r="17311" spans="1:14" x14ac:dyDescent="0.2">
      <c r="A17311" t="s">
        <v>17327</v>
      </c>
      <c r="B17311" t="s">
        <v>38822</v>
      </c>
      <c r="I17311" t="s">
        <v>4</v>
      </c>
      <c r="J17311">
        <v>18.940000000000001</v>
      </c>
      <c r="M17311">
        <v>18.940000000000001</v>
      </c>
      <c r="N17311">
        <f t="shared" si="270"/>
        <v>0</v>
      </c>
    </row>
    <row r="17312" spans="1:14" x14ac:dyDescent="0.2">
      <c r="A17312" t="s">
        <v>17328</v>
      </c>
      <c r="B17312" t="s">
        <v>38822</v>
      </c>
      <c r="I17312" t="s">
        <v>4</v>
      </c>
      <c r="J17312">
        <v>16.62</v>
      </c>
      <c r="M17312">
        <v>16.62</v>
      </c>
      <c r="N17312">
        <f t="shared" si="270"/>
        <v>0</v>
      </c>
    </row>
    <row r="17313" spans="1:14" x14ac:dyDescent="0.2">
      <c r="A17313" t="s">
        <v>17329</v>
      </c>
      <c r="B17313" t="s">
        <v>38823</v>
      </c>
      <c r="I17313" t="s">
        <v>4</v>
      </c>
      <c r="J17313">
        <v>5.7</v>
      </c>
      <c r="M17313">
        <v>5.7</v>
      </c>
      <c r="N17313">
        <f t="shared" si="270"/>
        <v>0</v>
      </c>
    </row>
    <row r="17314" spans="1:14" x14ac:dyDescent="0.2">
      <c r="A17314" t="s">
        <v>17330</v>
      </c>
      <c r="B17314" t="s">
        <v>38823</v>
      </c>
      <c r="I17314" t="s">
        <v>4</v>
      </c>
      <c r="J17314">
        <v>5.01</v>
      </c>
      <c r="M17314">
        <v>5.01</v>
      </c>
      <c r="N17314">
        <f t="shared" si="270"/>
        <v>0</v>
      </c>
    </row>
    <row r="17315" spans="1:14" x14ac:dyDescent="0.2">
      <c r="A17315" t="s">
        <v>17331</v>
      </c>
      <c r="B17315" t="s">
        <v>38824</v>
      </c>
      <c r="I17315" t="s">
        <v>4</v>
      </c>
      <c r="J17315">
        <v>12.53</v>
      </c>
      <c r="M17315">
        <v>12.53</v>
      </c>
      <c r="N17315">
        <f t="shared" si="270"/>
        <v>0</v>
      </c>
    </row>
    <row r="17316" spans="1:14" x14ac:dyDescent="0.2">
      <c r="A17316" t="s">
        <v>17332</v>
      </c>
      <c r="B17316" t="s">
        <v>38824</v>
      </c>
      <c r="I17316" t="s">
        <v>4</v>
      </c>
      <c r="J17316">
        <v>11.08</v>
      </c>
      <c r="M17316">
        <v>11.08</v>
      </c>
      <c r="N17316">
        <f t="shared" si="270"/>
        <v>0</v>
      </c>
    </row>
    <row r="17317" spans="1:14" x14ac:dyDescent="0.2">
      <c r="A17317" t="s">
        <v>17333</v>
      </c>
      <c r="B17317" t="s">
        <v>38825</v>
      </c>
      <c r="I17317" t="s">
        <v>4</v>
      </c>
      <c r="J17317">
        <v>12.46</v>
      </c>
      <c r="M17317">
        <v>12.46</v>
      </c>
      <c r="N17317">
        <f t="shared" si="270"/>
        <v>0</v>
      </c>
    </row>
    <row r="17318" spans="1:14" x14ac:dyDescent="0.2">
      <c r="A17318" t="s">
        <v>17334</v>
      </c>
      <c r="B17318" t="s">
        <v>38825</v>
      </c>
      <c r="I17318" t="s">
        <v>4</v>
      </c>
      <c r="J17318">
        <v>11</v>
      </c>
      <c r="M17318">
        <v>11</v>
      </c>
      <c r="N17318">
        <f t="shared" si="270"/>
        <v>0</v>
      </c>
    </row>
    <row r="17319" spans="1:14" x14ac:dyDescent="0.2">
      <c r="A17319" t="s">
        <v>17335</v>
      </c>
      <c r="B17319" t="s">
        <v>38826</v>
      </c>
      <c r="I17319" t="s">
        <v>4</v>
      </c>
      <c r="J17319">
        <v>8.99</v>
      </c>
      <c r="M17319">
        <v>8.99</v>
      </c>
      <c r="N17319">
        <f t="shared" si="270"/>
        <v>0</v>
      </c>
    </row>
    <row r="17320" spans="1:14" x14ac:dyDescent="0.2">
      <c r="A17320" t="s">
        <v>17336</v>
      </c>
      <c r="B17320" t="s">
        <v>38826</v>
      </c>
      <c r="I17320" t="s">
        <v>4</v>
      </c>
      <c r="J17320">
        <v>7.91</v>
      </c>
      <c r="M17320">
        <v>7.91</v>
      </c>
      <c r="N17320">
        <f t="shared" si="270"/>
        <v>0</v>
      </c>
    </row>
    <row r="17321" spans="1:14" x14ac:dyDescent="0.2">
      <c r="A17321" t="s">
        <v>17337</v>
      </c>
      <c r="B17321" t="s">
        <v>38827</v>
      </c>
      <c r="I17321" t="s">
        <v>3</v>
      </c>
      <c r="J17321">
        <v>36.409999999999997</v>
      </c>
      <c r="M17321">
        <v>36.409999999999997</v>
      </c>
      <c r="N17321">
        <f t="shared" si="270"/>
        <v>0</v>
      </c>
    </row>
    <row r="17322" spans="1:14" x14ac:dyDescent="0.2">
      <c r="A17322" t="s">
        <v>17338</v>
      </c>
      <c r="B17322" t="s">
        <v>38827</v>
      </c>
      <c r="I17322" t="s">
        <v>3</v>
      </c>
      <c r="J17322">
        <v>32.47</v>
      </c>
      <c r="M17322">
        <v>32.47</v>
      </c>
      <c r="N17322">
        <f t="shared" si="270"/>
        <v>0</v>
      </c>
    </row>
    <row r="17323" spans="1:14" x14ac:dyDescent="0.2">
      <c r="A17323" t="s">
        <v>17339</v>
      </c>
      <c r="B17323" t="s">
        <v>38828</v>
      </c>
      <c r="I17323" t="s">
        <v>3</v>
      </c>
      <c r="J17323">
        <v>20.48</v>
      </c>
      <c r="M17323">
        <v>20.48</v>
      </c>
      <c r="N17323">
        <f t="shared" si="270"/>
        <v>0</v>
      </c>
    </row>
    <row r="17324" spans="1:14" x14ac:dyDescent="0.2">
      <c r="A17324" t="s">
        <v>17340</v>
      </c>
      <c r="B17324" t="s">
        <v>38828</v>
      </c>
      <c r="I17324" t="s">
        <v>3</v>
      </c>
      <c r="J17324">
        <v>18.75</v>
      </c>
      <c r="M17324">
        <v>18.75</v>
      </c>
      <c r="N17324">
        <f t="shared" si="270"/>
        <v>0</v>
      </c>
    </row>
    <row r="17325" spans="1:14" x14ac:dyDescent="0.2">
      <c r="A17325" t="s">
        <v>17341</v>
      </c>
      <c r="B17325" t="s">
        <v>38829</v>
      </c>
      <c r="I17325" t="s">
        <v>3</v>
      </c>
      <c r="J17325">
        <v>17.079999999999998</v>
      </c>
      <c r="M17325">
        <v>17.079999999999998</v>
      </c>
      <c r="N17325">
        <f t="shared" si="270"/>
        <v>0</v>
      </c>
    </row>
    <row r="17326" spans="1:14" x14ac:dyDescent="0.2">
      <c r="A17326" t="s">
        <v>17342</v>
      </c>
      <c r="B17326" t="s">
        <v>38829</v>
      </c>
      <c r="I17326" t="s">
        <v>3</v>
      </c>
      <c r="J17326">
        <v>15.59</v>
      </c>
      <c r="M17326">
        <v>15.59</v>
      </c>
      <c r="N17326">
        <f t="shared" si="270"/>
        <v>0</v>
      </c>
    </row>
    <row r="17327" spans="1:14" x14ac:dyDescent="0.2">
      <c r="A17327" t="s">
        <v>17343</v>
      </c>
      <c r="B17327" t="s">
        <v>38830</v>
      </c>
      <c r="I17327" t="s">
        <v>3</v>
      </c>
      <c r="J17327">
        <v>20.45</v>
      </c>
      <c r="M17327">
        <v>20.45</v>
      </c>
      <c r="N17327">
        <f t="shared" si="270"/>
        <v>0</v>
      </c>
    </row>
    <row r="17328" spans="1:14" x14ac:dyDescent="0.2">
      <c r="A17328" t="s">
        <v>17344</v>
      </c>
      <c r="B17328" t="s">
        <v>38830</v>
      </c>
      <c r="I17328" t="s">
        <v>3</v>
      </c>
      <c r="J17328">
        <v>18.73</v>
      </c>
      <c r="M17328">
        <v>18.73</v>
      </c>
      <c r="N17328">
        <f t="shared" si="270"/>
        <v>0</v>
      </c>
    </row>
    <row r="17329" spans="1:14" x14ac:dyDescent="0.2">
      <c r="A17329" t="s">
        <v>17345</v>
      </c>
      <c r="B17329" t="s">
        <v>38831</v>
      </c>
      <c r="I17329" t="s">
        <v>3</v>
      </c>
      <c r="J17329">
        <v>16.739999999999998</v>
      </c>
      <c r="M17329">
        <v>16.739999999999998</v>
      </c>
      <c r="N17329">
        <f t="shared" si="270"/>
        <v>0</v>
      </c>
    </row>
    <row r="17330" spans="1:14" x14ac:dyDescent="0.2">
      <c r="A17330" t="s">
        <v>17346</v>
      </c>
      <c r="B17330" t="s">
        <v>38831</v>
      </c>
      <c r="I17330" t="s">
        <v>3</v>
      </c>
      <c r="J17330">
        <v>15.26</v>
      </c>
      <c r="M17330">
        <v>15.26</v>
      </c>
      <c r="N17330">
        <f t="shared" si="270"/>
        <v>0</v>
      </c>
    </row>
    <row r="17331" spans="1:14" x14ac:dyDescent="0.2">
      <c r="A17331" t="s">
        <v>17347</v>
      </c>
      <c r="B17331" t="s">
        <v>38832</v>
      </c>
      <c r="I17331" t="s">
        <v>3</v>
      </c>
      <c r="J17331">
        <v>22.89</v>
      </c>
      <c r="M17331">
        <v>22.89</v>
      </c>
      <c r="N17331">
        <f t="shared" si="270"/>
        <v>0</v>
      </c>
    </row>
    <row r="17332" spans="1:14" x14ac:dyDescent="0.2">
      <c r="A17332" t="s">
        <v>17348</v>
      </c>
      <c r="B17332" t="s">
        <v>38832</v>
      </c>
      <c r="I17332" t="s">
        <v>3</v>
      </c>
      <c r="J17332">
        <v>21.75</v>
      </c>
      <c r="M17332">
        <v>21.75</v>
      </c>
      <c r="N17332">
        <f t="shared" si="270"/>
        <v>0</v>
      </c>
    </row>
    <row r="17333" spans="1:14" x14ac:dyDescent="0.2">
      <c r="A17333" t="s">
        <v>17349</v>
      </c>
      <c r="B17333" t="s">
        <v>38833</v>
      </c>
      <c r="I17333" t="s">
        <v>3</v>
      </c>
      <c r="J17333">
        <v>20.77</v>
      </c>
      <c r="M17333">
        <v>20.77</v>
      </c>
      <c r="N17333">
        <f t="shared" si="270"/>
        <v>0</v>
      </c>
    </row>
    <row r="17334" spans="1:14" x14ac:dyDescent="0.2">
      <c r="A17334" t="s">
        <v>17350</v>
      </c>
      <c r="B17334" t="s">
        <v>38833</v>
      </c>
      <c r="I17334" t="s">
        <v>3</v>
      </c>
      <c r="J17334">
        <v>19.04</v>
      </c>
      <c r="M17334">
        <v>19.04</v>
      </c>
      <c r="N17334">
        <f t="shared" si="270"/>
        <v>0</v>
      </c>
    </row>
    <row r="17335" spans="1:14" x14ac:dyDescent="0.2">
      <c r="A17335" t="s">
        <v>17351</v>
      </c>
      <c r="B17335" t="s">
        <v>38834</v>
      </c>
      <c r="I17335" t="s">
        <v>3</v>
      </c>
      <c r="J17335">
        <v>16.45</v>
      </c>
      <c r="M17335">
        <v>16.45</v>
      </c>
      <c r="N17335">
        <f t="shared" si="270"/>
        <v>0</v>
      </c>
    </row>
    <row r="17336" spans="1:14" x14ac:dyDescent="0.2">
      <c r="A17336" t="s">
        <v>17352</v>
      </c>
      <c r="B17336" t="s">
        <v>38834</v>
      </c>
      <c r="I17336" t="s">
        <v>3</v>
      </c>
      <c r="J17336">
        <v>14.96</v>
      </c>
      <c r="M17336">
        <v>14.96</v>
      </c>
      <c r="N17336">
        <f t="shared" si="270"/>
        <v>0</v>
      </c>
    </row>
    <row r="17337" spans="1:14" x14ac:dyDescent="0.2">
      <c r="A17337" t="s">
        <v>17353</v>
      </c>
      <c r="B17337" t="s">
        <v>38835</v>
      </c>
      <c r="I17337" t="s">
        <v>3</v>
      </c>
      <c r="J17337">
        <v>5.03</v>
      </c>
      <c r="M17337">
        <v>5.03</v>
      </c>
      <c r="N17337">
        <f t="shared" si="270"/>
        <v>0</v>
      </c>
    </row>
    <row r="17338" spans="1:14" x14ac:dyDescent="0.2">
      <c r="A17338" t="s">
        <v>17354</v>
      </c>
      <c r="B17338" t="s">
        <v>38835</v>
      </c>
      <c r="I17338" t="s">
        <v>3</v>
      </c>
      <c r="J17338">
        <v>4.53</v>
      </c>
      <c r="M17338">
        <v>4.53</v>
      </c>
      <c r="N17338">
        <f t="shared" si="270"/>
        <v>0</v>
      </c>
    </row>
    <row r="17339" spans="1:14" x14ac:dyDescent="0.2">
      <c r="A17339" t="s">
        <v>17355</v>
      </c>
      <c r="B17339" t="s">
        <v>38836</v>
      </c>
      <c r="I17339" t="s">
        <v>3</v>
      </c>
      <c r="J17339">
        <v>22.12</v>
      </c>
      <c r="M17339">
        <v>22.12</v>
      </c>
      <c r="N17339">
        <f t="shared" si="270"/>
        <v>0</v>
      </c>
    </row>
    <row r="17340" spans="1:14" x14ac:dyDescent="0.2">
      <c r="A17340" t="s">
        <v>17356</v>
      </c>
      <c r="B17340" t="s">
        <v>38836</v>
      </c>
      <c r="I17340" t="s">
        <v>3</v>
      </c>
      <c r="J17340">
        <v>20.88</v>
      </c>
      <c r="M17340">
        <v>20.88</v>
      </c>
      <c r="N17340">
        <f t="shared" si="270"/>
        <v>0</v>
      </c>
    </row>
    <row r="17341" spans="1:14" x14ac:dyDescent="0.2">
      <c r="A17341" t="s">
        <v>17357</v>
      </c>
      <c r="B17341" t="s">
        <v>38837</v>
      </c>
      <c r="I17341" t="s">
        <v>3</v>
      </c>
      <c r="J17341">
        <v>47.53</v>
      </c>
      <c r="M17341">
        <v>47.53</v>
      </c>
      <c r="N17341">
        <f t="shared" si="270"/>
        <v>0</v>
      </c>
    </row>
    <row r="17342" spans="1:14" x14ac:dyDescent="0.2">
      <c r="A17342" t="s">
        <v>17358</v>
      </c>
      <c r="B17342" t="s">
        <v>38837</v>
      </c>
      <c r="I17342" t="s">
        <v>3</v>
      </c>
      <c r="J17342">
        <v>43.22</v>
      </c>
      <c r="M17342">
        <v>43.22</v>
      </c>
      <c r="N17342">
        <f t="shared" si="270"/>
        <v>0</v>
      </c>
    </row>
    <row r="17343" spans="1:14" x14ac:dyDescent="0.2">
      <c r="A17343" t="s">
        <v>17359</v>
      </c>
      <c r="B17343" t="s">
        <v>41197</v>
      </c>
      <c r="I17343" t="s">
        <v>3</v>
      </c>
      <c r="J17343">
        <v>21.56</v>
      </c>
      <c r="M17343">
        <v>21.56</v>
      </c>
      <c r="N17343">
        <f t="shared" si="270"/>
        <v>0</v>
      </c>
    </row>
    <row r="17344" spans="1:14" x14ac:dyDescent="0.2">
      <c r="A17344" t="s">
        <v>17360</v>
      </c>
      <c r="B17344" t="s">
        <v>41197</v>
      </c>
      <c r="I17344" t="s">
        <v>3</v>
      </c>
      <c r="J17344">
        <v>19.18</v>
      </c>
      <c r="M17344">
        <v>19.18</v>
      </c>
      <c r="N17344">
        <f t="shared" si="270"/>
        <v>0</v>
      </c>
    </row>
    <row r="17345" spans="1:14" x14ac:dyDescent="0.2">
      <c r="A17345" t="s">
        <v>17361</v>
      </c>
      <c r="B17345" t="s">
        <v>38838</v>
      </c>
      <c r="I17345" t="s">
        <v>3</v>
      </c>
      <c r="J17345">
        <v>9.61</v>
      </c>
      <c r="M17345">
        <v>9.61</v>
      </c>
      <c r="N17345">
        <f t="shared" si="270"/>
        <v>0</v>
      </c>
    </row>
    <row r="17346" spans="1:14" x14ac:dyDescent="0.2">
      <c r="A17346" t="s">
        <v>17362</v>
      </c>
      <c r="B17346" t="s">
        <v>38838</v>
      </c>
      <c r="I17346" t="s">
        <v>3</v>
      </c>
      <c r="J17346">
        <v>8.4600000000000009</v>
      </c>
      <c r="M17346">
        <v>8.4600000000000009</v>
      </c>
      <c r="N17346">
        <f t="shared" si="270"/>
        <v>0</v>
      </c>
    </row>
    <row r="17347" spans="1:14" x14ac:dyDescent="0.2">
      <c r="A17347" t="s">
        <v>17363</v>
      </c>
      <c r="B17347" t="s">
        <v>38839</v>
      </c>
      <c r="I17347" t="s">
        <v>3</v>
      </c>
      <c r="J17347">
        <v>10.77</v>
      </c>
      <c r="M17347">
        <v>10.77</v>
      </c>
      <c r="N17347">
        <f t="shared" si="270"/>
        <v>0</v>
      </c>
    </row>
    <row r="17348" spans="1:14" x14ac:dyDescent="0.2">
      <c r="A17348" t="s">
        <v>17364</v>
      </c>
      <c r="B17348" t="s">
        <v>38839</v>
      </c>
      <c r="I17348" t="s">
        <v>3</v>
      </c>
      <c r="J17348">
        <v>9.59</v>
      </c>
      <c r="M17348">
        <v>9.59</v>
      </c>
      <c r="N17348">
        <f t="shared" ref="N17348:N17411" si="271">J17348-M17348</f>
        <v>0</v>
      </c>
    </row>
    <row r="17349" spans="1:14" x14ac:dyDescent="0.2">
      <c r="A17349" t="s">
        <v>17365</v>
      </c>
      <c r="B17349" t="s">
        <v>38840</v>
      </c>
      <c r="I17349" t="s">
        <v>3</v>
      </c>
      <c r="J17349">
        <v>30.25</v>
      </c>
      <c r="M17349">
        <v>30.25</v>
      </c>
      <c r="N17349">
        <f t="shared" si="271"/>
        <v>0</v>
      </c>
    </row>
    <row r="17350" spans="1:14" x14ac:dyDescent="0.2">
      <c r="A17350" t="s">
        <v>17366</v>
      </c>
      <c r="B17350" t="s">
        <v>38840</v>
      </c>
      <c r="I17350" t="s">
        <v>3</v>
      </c>
      <c r="J17350">
        <v>27.29</v>
      </c>
      <c r="M17350">
        <v>27.29</v>
      </c>
      <c r="N17350">
        <f t="shared" si="271"/>
        <v>0</v>
      </c>
    </row>
    <row r="17351" spans="1:14" x14ac:dyDescent="0.2">
      <c r="A17351" t="s">
        <v>17367</v>
      </c>
      <c r="B17351" t="s">
        <v>38841</v>
      </c>
      <c r="I17351" t="s">
        <v>3</v>
      </c>
      <c r="J17351">
        <v>6.29</v>
      </c>
      <c r="M17351">
        <v>6.29</v>
      </c>
      <c r="N17351">
        <f t="shared" si="271"/>
        <v>0</v>
      </c>
    </row>
    <row r="17352" spans="1:14" x14ac:dyDescent="0.2">
      <c r="A17352" t="s">
        <v>17368</v>
      </c>
      <c r="B17352" t="s">
        <v>38841</v>
      </c>
      <c r="I17352" t="s">
        <v>3</v>
      </c>
      <c r="J17352">
        <v>5.61</v>
      </c>
      <c r="M17352">
        <v>5.61</v>
      </c>
      <c r="N17352">
        <f t="shared" si="271"/>
        <v>0</v>
      </c>
    </row>
    <row r="17353" spans="1:14" x14ac:dyDescent="0.2">
      <c r="A17353" t="s">
        <v>17369</v>
      </c>
      <c r="B17353" t="s">
        <v>38842</v>
      </c>
      <c r="I17353" t="s">
        <v>3</v>
      </c>
      <c r="J17353">
        <v>10.199999999999999</v>
      </c>
      <c r="M17353">
        <v>10.199999999999999</v>
      </c>
      <c r="N17353">
        <f t="shared" si="271"/>
        <v>0</v>
      </c>
    </row>
    <row r="17354" spans="1:14" x14ac:dyDescent="0.2">
      <c r="A17354" t="s">
        <v>17370</v>
      </c>
      <c r="B17354" t="s">
        <v>38842</v>
      </c>
      <c r="I17354" t="s">
        <v>3</v>
      </c>
      <c r="J17354">
        <v>9.25</v>
      </c>
      <c r="M17354">
        <v>9.25</v>
      </c>
      <c r="N17354">
        <f t="shared" si="271"/>
        <v>0</v>
      </c>
    </row>
    <row r="17355" spans="1:14" x14ac:dyDescent="0.2">
      <c r="A17355" t="s">
        <v>17371</v>
      </c>
      <c r="B17355" t="s">
        <v>38843</v>
      </c>
      <c r="I17355" t="s">
        <v>3</v>
      </c>
      <c r="J17355">
        <v>17.53</v>
      </c>
      <c r="M17355">
        <v>17.53</v>
      </c>
      <c r="N17355">
        <f t="shared" si="271"/>
        <v>0</v>
      </c>
    </row>
    <row r="17356" spans="1:14" x14ac:dyDescent="0.2">
      <c r="A17356" t="s">
        <v>17372</v>
      </c>
      <c r="B17356" t="s">
        <v>38843</v>
      </c>
      <c r="I17356" t="s">
        <v>3</v>
      </c>
      <c r="J17356">
        <v>16.489999999999998</v>
      </c>
      <c r="M17356">
        <v>16.489999999999998</v>
      </c>
      <c r="N17356">
        <f t="shared" si="271"/>
        <v>0</v>
      </c>
    </row>
    <row r="17357" spans="1:14" x14ac:dyDescent="0.2">
      <c r="A17357" t="s">
        <v>17373</v>
      </c>
      <c r="B17357" t="s">
        <v>41198</v>
      </c>
      <c r="I17357" t="s">
        <v>3</v>
      </c>
      <c r="J17357">
        <v>30.68</v>
      </c>
      <c r="M17357">
        <v>30.68</v>
      </c>
      <c r="N17357">
        <f t="shared" si="271"/>
        <v>0</v>
      </c>
    </row>
    <row r="17358" spans="1:14" x14ac:dyDescent="0.2">
      <c r="A17358" t="s">
        <v>17374</v>
      </c>
      <c r="B17358" t="s">
        <v>41198</v>
      </c>
      <c r="I17358" t="s">
        <v>3</v>
      </c>
      <c r="J17358">
        <v>27.61</v>
      </c>
      <c r="M17358">
        <v>27.61</v>
      </c>
      <c r="N17358">
        <f t="shared" si="271"/>
        <v>0</v>
      </c>
    </row>
    <row r="17359" spans="1:14" x14ac:dyDescent="0.2">
      <c r="A17359" t="s">
        <v>17375</v>
      </c>
      <c r="B17359" t="s">
        <v>38844</v>
      </c>
      <c r="I17359" t="s">
        <v>3</v>
      </c>
      <c r="J17359">
        <v>16.2</v>
      </c>
      <c r="M17359">
        <v>16.2</v>
      </c>
      <c r="N17359">
        <f t="shared" si="271"/>
        <v>0</v>
      </c>
    </row>
    <row r="17360" spans="1:14" x14ac:dyDescent="0.2">
      <c r="A17360" t="s">
        <v>17376</v>
      </c>
      <c r="B17360" t="s">
        <v>38844</v>
      </c>
      <c r="I17360" t="s">
        <v>3</v>
      </c>
      <c r="J17360">
        <v>14.61</v>
      </c>
      <c r="M17360">
        <v>14.61</v>
      </c>
      <c r="N17360">
        <f t="shared" si="271"/>
        <v>0</v>
      </c>
    </row>
    <row r="17361" spans="1:14" x14ac:dyDescent="0.2">
      <c r="A17361" t="s">
        <v>17377</v>
      </c>
      <c r="B17361" t="s">
        <v>38845</v>
      </c>
      <c r="I17361" t="s">
        <v>3</v>
      </c>
      <c r="J17361">
        <v>5.99</v>
      </c>
      <c r="M17361">
        <v>5.99</v>
      </c>
      <c r="N17361">
        <f t="shared" si="271"/>
        <v>0</v>
      </c>
    </row>
    <row r="17362" spans="1:14" x14ac:dyDescent="0.2">
      <c r="A17362" t="s">
        <v>17378</v>
      </c>
      <c r="B17362" t="s">
        <v>38845</v>
      </c>
      <c r="I17362" t="s">
        <v>3</v>
      </c>
      <c r="J17362">
        <v>5.31</v>
      </c>
      <c r="M17362">
        <v>5.31</v>
      </c>
      <c r="N17362">
        <f t="shared" si="271"/>
        <v>0</v>
      </c>
    </row>
    <row r="17363" spans="1:14" x14ac:dyDescent="0.2">
      <c r="A17363" t="s">
        <v>17379</v>
      </c>
      <c r="B17363" t="s">
        <v>38846</v>
      </c>
      <c r="I17363" t="s">
        <v>3</v>
      </c>
      <c r="J17363">
        <v>14.64</v>
      </c>
      <c r="M17363">
        <v>14.64</v>
      </c>
      <c r="N17363">
        <f t="shared" si="271"/>
        <v>0</v>
      </c>
    </row>
    <row r="17364" spans="1:14" x14ac:dyDescent="0.2">
      <c r="A17364" t="s">
        <v>17380</v>
      </c>
      <c r="B17364" t="s">
        <v>38846</v>
      </c>
      <c r="I17364" t="s">
        <v>3</v>
      </c>
      <c r="J17364">
        <v>13.15</v>
      </c>
      <c r="M17364">
        <v>13.15</v>
      </c>
      <c r="N17364">
        <f t="shared" si="271"/>
        <v>0</v>
      </c>
    </row>
    <row r="17365" spans="1:14" x14ac:dyDescent="0.2">
      <c r="A17365" t="s">
        <v>17381</v>
      </c>
      <c r="B17365" t="s">
        <v>38847</v>
      </c>
      <c r="I17365" t="s">
        <v>3</v>
      </c>
      <c r="J17365">
        <v>17.3</v>
      </c>
      <c r="M17365">
        <v>17.3</v>
      </c>
      <c r="N17365">
        <f t="shared" si="271"/>
        <v>0</v>
      </c>
    </row>
    <row r="17366" spans="1:14" x14ac:dyDescent="0.2">
      <c r="A17366" t="s">
        <v>17382</v>
      </c>
      <c r="B17366" t="s">
        <v>38847</v>
      </c>
      <c r="I17366" t="s">
        <v>3</v>
      </c>
      <c r="J17366">
        <v>15.71</v>
      </c>
      <c r="M17366">
        <v>15.71</v>
      </c>
      <c r="N17366">
        <f t="shared" si="271"/>
        <v>0</v>
      </c>
    </row>
    <row r="17367" spans="1:14" x14ac:dyDescent="0.2">
      <c r="A17367" t="s">
        <v>17383</v>
      </c>
      <c r="B17367" t="s">
        <v>38848</v>
      </c>
      <c r="I17367" t="s">
        <v>3</v>
      </c>
      <c r="J17367">
        <v>34.61</v>
      </c>
      <c r="M17367">
        <v>34.61</v>
      </c>
      <c r="N17367">
        <f t="shared" si="271"/>
        <v>0</v>
      </c>
    </row>
    <row r="17368" spans="1:14" x14ac:dyDescent="0.2">
      <c r="A17368" t="s">
        <v>17384</v>
      </c>
      <c r="B17368" t="s">
        <v>38848</v>
      </c>
      <c r="I17368" t="s">
        <v>3</v>
      </c>
      <c r="J17368">
        <v>31.43</v>
      </c>
      <c r="M17368">
        <v>31.43</v>
      </c>
      <c r="N17368">
        <f t="shared" si="271"/>
        <v>0</v>
      </c>
    </row>
    <row r="17369" spans="1:14" x14ac:dyDescent="0.2">
      <c r="A17369" t="s">
        <v>17385</v>
      </c>
      <c r="B17369" t="s">
        <v>38849</v>
      </c>
      <c r="I17369" t="s">
        <v>3</v>
      </c>
      <c r="J17369">
        <v>27.74</v>
      </c>
      <c r="M17369">
        <v>27.74</v>
      </c>
      <c r="N17369">
        <f t="shared" si="271"/>
        <v>0</v>
      </c>
    </row>
    <row r="17370" spans="1:14" x14ac:dyDescent="0.2">
      <c r="A17370" t="s">
        <v>17386</v>
      </c>
      <c r="B17370" t="s">
        <v>38849</v>
      </c>
      <c r="I17370" t="s">
        <v>3</v>
      </c>
      <c r="J17370">
        <v>25.1</v>
      </c>
      <c r="M17370">
        <v>25.1</v>
      </c>
      <c r="N17370">
        <f t="shared" si="271"/>
        <v>0</v>
      </c>
    </row>
    <row r="17371" spans="1:14" x14ac:dyDescent="0.2">
      <c r="A17371" t="s">
        <v>17387</v>
      </c>
      <c r="B17371" t="s">
        <v>38850</v>
      </c>
      <c r="I17371" t="s">
        <v>3</v>
      </c>
      <c r="J17371">
        <v>33.33</v>
      </c>
      <c r="M17371">
        <v>33.33</v>
      </c>
      <c r="N17371">
        <f t="shared" si="271"/>
        <v>0</v>
      </c>
    </row>
    <row r="17372" spans="1:14" x14ac:dyDescent="0.2">
      <c r="A17372" t="s">
        <v>17388</v>
      </c>
      <c r="B17372" t="s">
        <v>38850</v>
      </c>
      <c r="I17372" t="s">
        <v>3</v>
      </c>
      <c r="J17372">
        <v>30.15</v>
      </c>
      <c r="M17372">
        <v>30.15</v>
      </c>
      <c r="N17372">
        <f t="shared" si="271"/>
        <v>0</v>
      </c>
    </row>
    <row r="17373" spans="1:14" x14ac:dyDescent="0.2">
      <c r="A17373" t="s">
        <v>17389</v>
      </c>
      <c r="B17373" t="s">
        <v>38851</v>
      </c>
      <c r="I17373" t="s">
        <v>3</v>
      </c>
      <c r="J17373">
        <v>44.51</v>
      </c>
      <c r="M17373">
        <v>44.51</v>
      </c>
      <c r="N17373">
        <f t="shared" si="271"/>
        <v>0</v>
      </c>
    </row>
    <row r="17374" spans="1:14" x14ac:dyDescent="0.2">
      <c r="A17374" t="s">
        <v>17390</v>
      </c>
      <c r="B17374" t="s">
        <v>38851</v>
      </c>
      <c r="I17374" t="s">
        <v>3</v>
      </c>
      <c r="J17374">
        <v>40.200000000000003</v>
      </c>
      <c r="M17374">
        <v>40.200000000000003</v>
      </c>
      <c r="N17374">
        <f t="shared" si="271"/>
        <v>0</v>
      </c>
    </row>
    <row r="17375" spans="1:14" x14ac:dyDescent="0.2">
      <c r="A17375" t="s">
        <v>17391</v>
      </c>
      <c r="B17375" t="s">
        <v>38852</v>
      </c>
      <c r="I17375" t="s">
        <v>3</v>
      </c>
      <c r="J17375">
        <v>6.24</v>
      </c>
      <c r="M17375">
        <v>6.24</v>
      </c>
      <c r="N17375">
        <f t="shared" si="271"/>
        <v>0</v>
      </c>
    </row>
    <row r="17376" spans="1:14" x14ac:dyDescent="0.2">
      <c r="A17376" t="s">
        <v>17392</v>
      </c>
      <c r="B17376" t="s">
        <v>38852</v>
      </c>
      <c r="I17376" t="s">
        <v>3</v>
      </c>
      <c r="J17376">
        <v>5.56</v>
      </c>
      <c r="M17376">
        <v>5.56</v>
      </c>
      <c r="N17376">
        <f t="shared" si="271"/>
        <v>0</v>
      </c>
    </row>
    <row r="17377" spans="1:14" x14ac:dyDescent="0.2">
      <c r="A17377" t="s">
        <v>17393</v>
      </c>
      <c r="B17377" t="s">
        <v>38853</v>
      </c>
      <c r="I17377" t="s">
        <v>3</v>
      </c>
      <c r="J17377">
        <v>13.69</v>
      </c>
      <c r="M17377">
        <v>13.69</v>
      </c>
      <c r="N17377">
        <f t="shared" si="271"/>
        <v>0</v>
      </c>
    </row>
    <row r="17378" spans="1:14" x14ac:dyDescent="0.2">
      <c r="A17378" t="s">
        <v>17394</v>
      </c>
      <c r="B17378" t="s">
        <v>38853</v>
      </c>
      <c r="I17378" t="s">
        <v>3</v>
      </c>
      <c r="J17378">
        <v>12.42</v>
      </c>
      <c r="M17378">
        <v>12.42</v>
      </c>
      <c r="N17378">
        <f t="shared" si="271"/>
        <v>0</v>
      </c>
    </row>
    <row r="17379" spans="1:14" x14ac:dyDescent="0.2">
      <c r="A17379" t="s">
        <v>17395</v>
      </c>
      <c r="B17379" t="s">
        <v>38854</v>
      </c>
      <c r="I17379" t="s">
        <v>3</v>
      </c>
      <c r="J17379">
        <v>33.25</v>
      </c>
      <c r="M17379">
        <v>33.25</v>
      </c>
      <c r="N17379">
        <f t="shared" si="271"/>
        <v>0</v>
      </c>
    </row>
    <row r="17380" spans="1:14" x14ac:dyDescent="0.2">
      <c r="A17380" t="s">
        <v>17396</v>
      </c>
      <c r="B17380" t="s">
        <v>38854</v>
      </c>
      <c r="I17380" t="s">
        <v>3</v>
      </c>
      <c r="J17380">
        <v>30.15</v>
      </c>
      <c r="M17380">
        <v>30.15</v>
      </c>
      <c r="N17380">
        <f t="shared" si="271"/>
        <v>0</v>
      </c>
    </row>
    <row r="17381" spans="1:14" x14ac:dyDescent="0.2">
      <c r="A17381" t="s">
        <v>17397</v>
      </c>
      <c r="B17381" t="s">
        <v>38855</v>
      </c>
      <c r="I17381" t="s">
        <v>3</v>
      </c>
      <c r="J17381">
        <v>37.369999999999997</v>
      </c>
      <c r="M17381">
        <v>37.369999999999997</v>
      </c>
      <c r="N17381">
        <f t="shared" si="271"/>
        <v>0</v>
      </c>
    </row>
    <row r="17382" spans="1:14" x14ac:dyDescent="0.2">
      <c r="A17382" t="s">
        <v>17398</v>
      </c>
      <c r="B17382" t="s">
        <v>38855</v>
      </c>
      <c r="I17382" t="s">
        <v>3</v>
      </c>
      <c r="J17382">
        <v>34.270000000000003</v>
      </c>
      <c r="M17382">
        <v>34.270000000000003</v>
      </c>
      <c r="N17382">
        <f t="shared" si="271"/>
        <v>0</v>
      </c>
    </row>
    <row r="17383" spans="1:14" x14ac:dyDescent="0.2">
      <c r="A17383" t="s">
        <v>17399</v>
      </c>
      <c r="B17383" t="s">
        <v>38856</v>
      </c>
      <c r="I17383" t="s">
        <v>3</v>
      </c>
      <c r="J17383">
        <v>31.63</v>
      </c>
      <c r="M17383">
        <v>31.63</v>
      </c>
      <c r="N17383">
        <f t="shared" si="271"/>
        <v>0</v>
      </c>
    </row>
    <row r="17384" spans="1:14" x14ac:dyDescent="0.2">
      <c r="A17384" t="s">
        <v>17400</v>
      </c>
      <c r="B17384" t="s">
        <v>38856</v>
      </c>
      <c r="I17384" t="s">
        <v>3</v>
      </c>
      <c r="J17384">
        <v>29.52</v>
      </c>
      <c r="M17384">
        <v>29.52</v>
      </c>
      <c r="N17384">
        <f t="shared" si="271"/>
        <v>0</v>
      </c>
    </row>
    <row r="17385" spans="1:14" x14ac:dyDescent="0.2">
      <c r="A17385" t="s">
        <v>17401</v>
      </c>
      <c r="B17385" t="s">
        <v>38857</v>
      </c>
      <c r="I17385" t="s">
        <v>3</v>
      </c>
      <c r="J17385">
        <v>56.49</v>
      </c>
      <c r="M17385">
        <v>56.49</v>
      </c>
      <c r="N17385">
        <f t="shared" si="271"/>
        <v>0</v>
      </c>
    </row>
    <row r="17386" spans="1:14" x14ac:dyDescent="0.2">
      <c r="A17386" t="s">
        <v>17402</v>
      </c>
      <c r="B17386" t="s">
        <v>38857</v>
      </c>
      <c r="I17386" t="s">
        <v>3</v>
      </c>
      <c r="J17386">
        <v>53.52</v>
      </c>
      <c r="M17386">
        <v>53.52</v>
      </c>
      <c r="N17386">
        <f t="shared" si="271"/>
        <v>0</v>
      </c>
    </row>
    <row r="17387" spans="1:14" x14ac:dyDescent="0.2">
      <c r="A17387" t="s">
        <v>17403</v>
      </c>
      <c r="B17387" t="s">
        <v>38858</v>
      </c>
      <c r="I17387" t="s">
        <v>3</v>
      </c>
      <c r="J17387">
        <v>16.98</v>
      </c>
      <c r="M17387">
        <v>16.98</v>
      </c>
      <c r="N17387">
        <f t="shared" si="271"/>
        <v>0</v>
      </c>
    </row>
    <row r="17388" spans="1:14" x14ac:dyDescent="0.2">
      <c r="A17388" t="s">
        <v>17404</v>
      </c>
      <c r="B17388" t="s">
        <v>38858</v>
      </c>
      <c r="I17388" t="s">
        <v>3</v>
      </c>
      <c r="J17388">
        <v>15.39</v>
      </c>
      <c r="M17388">
        <v>15.39</v>
      </c>
      <c r="N17388">
        <f t="shared" si="271"/>
        <v>0</v>
      </c>
    </row>
    <row r="17389" spans="1:14" x14ac:dyDescent="0.2">
      <c r="A17389" t="s">
        <v>17405</v>
      </c>
      <c r="B17389" t="s">
        <v>38859</v>
      </c>
      <c r="I17389" t="s">
        <v>3</v>
      </c>
      <c r="J17389">
        <v>33.97</v>
      </c>
      <c r="M17389">
        <v>33.97</v>
      </c>
      <c r="N17389">
        <f t="shared" si="271"/>
        <v>0</v>
      </c>
    </row>
    <row r="17390" spans="1:14" x14ac:dyDescent="0.2">
      <c r="A17390" t="s">
        <v>17406</v>
      </c>
      <c r="B17390" t="s">
        <v>38859</v>
      </c>
      <c r="I17390" t="s">
        <v>3</v>
      </c>
      <c r="J17390">
        <v>30.79</v>
      </c>
      <c r="M17390">
        <v>30.79</v>
      </c>
      <c r="N17390">
        <f t="shared" si="271"/>
        <v>0</v>
      </c>
    </row>
    <row r="17391" spans="1:14" x14ac:dyDescent="0.2">
      <c r="A17391" t="s">
        <v>17407</v>
      </c>
      <c r="B17391" t="s">
        <v>38860</v>
      </c>
      <c r="I17391" t="s">
        <v>3</v>
      </c>
      <c r="J17391">
        <v>27.41</v>
      </c>
      <c r="M17391">
        <v>27.41</v>
      </c>
      <c r="N17391">
        <f t="shared" si="271"/>
        <v>0</v>
      </c>
    </row>
    <row r="17392" spans="1:14" x14ac:dyDescent="0.2">
      <c r="A17392" t="s">
        <v>17408</v>
      </c>
      <c r="B17392" t="s">
        <v>38860</v>
      </c>
      <c r="I17392" t="s">
        <v>3</v>
      </c>
      <c r="J17392">
        <v>24.78</v>
      </c>
      <c r="M17392">
        <v>24.78</v>
      </c>
      <c r="N17392">
        <f t="shared" si="271"/>
        <v>0</v>
      </c>
    </row>
    <row r="17393" spans="1:14" x14ac:dyDescent="0.2">
      <c r="A17393" t="s">
        <v>17409</v>
      </c>
      <c r="B17393" t="s">
        <v>38861</v>
      </c>
      <c r="I17393" t="s">
        <v>3</v>
      </c>
      <c r="J17393">
        <v>33.01</v>
      </c>
      <c r="M17393">
        <v>33.01</v>
      </c>
      <c r="N17393">
        <f t="shared" si="271"/>
        <v>0</v>
      </c>
    </row>
    <row r="17394" spans="1:14" x14ac:dyDescent="0.2">
      <c r="A17394" t="s">
        <v>17410</v>
      </c>
      <c r="B17394" t="s">
        <v>38861</v>
      </c>
      <c r="I17394" t="s">
        <v>3</v>
      </c>
      <c r="J17394">
        <v>29.83</v>
      </c>
      <c r="M17394">
        <v>29.83</v>
      </c>
      <c r="N17394">
        <f t="shared" si="271"/>
        <v>0</v>
      </c>
    </row>
    <row r="17395" spans="1:14" x14ac:dyDescent="0.2">
      <c r="A17395" t="s">
        <v>17411</v>
      </c>
      <c r="B17395" t="s">
        <v>38862</v>
      </c>
      <c r="I17395" t="s">
        <v>3</v>
      </c>
      <c r="J17395">
        <v>44.19</v>
      </c>
      <c r="M17395">
        <v>44.19</v>
      </c>
      <c r="N17395">
        <f t="shared" si="271"/>
        <v>0</v>
      </c>
    </row>
    <row r="17396" spans="1:14" x14ac:dyDescent="0.2">
      <c r="A17396" t="s">
        <v>17412</v>
      </c>
      <c r="B17396" t="s">
        <v>38862</v>
      </c>
      <c r="I17396" t="s">
        <v>3</v>
      </c>
      <c r="J17396">
        <v>39.869999999999997</v>
      </c>
      <c r="M17396">
        <v>39.869999999999997</v>
      </c>
      <c r="N17396">
        <f t="shared" si="271"/>
        <v>0</v>
      </c>
    </row>
    <row r="17397" spans="1:14" x14ac:dyDescent="0.2">
      <c r="A17397" t="s">
        <v>17413</v>
      </c>
      <c r="B17397" t="s">
        <v>38863</v>
      </c>
      <c r="I17397" t="s">
        <v>3</v>
      </c>
      <c r="J17397">
        <v>6.15</v>
      </c>
      <c r="M17397">
        <v>6.15</v>
      </c>
      <c r="N17397">
        <f t="shared" si="271"/>
        <v>0</v>
      </c>
    </row>
    <row r="17398" spans="1:14" x14ac:dyDescent="0.2">
      <c r="A17398" t="s">
        <v>17414</v>
      </c>
      <c r="B17398" t="s">
        <v>38863</v>
      </c>
      <c r="I17398" t="s">
        <v>3</v>
      </c>
      <c r="J17398">
        <v>5.47</v>
      </c>
      <c r="M17398">
        <v>5.47</v>
      </c>
      <c r="N17398">
        <f t="shared" si="271"/>
        <v>0</v>
      </c>
    </row>
    <row r="17399" spans="1:14" x14ac:dyDescent="0.2">
      <c r="A17399" t="s">
        <v>17415</v>
      </c>
      <c r="B17399" t="s">
        <v>38864</v>
      </c>
      <c r="I17399" t="s">
        <v>3</v>
      </c>
      <c r="J17399">
        <v>44.86</v>
      </c>
      <c r="M17399">
        <v>44.86</v>
      </c>
      <c r="N17399">
        <f t="shared" si="271"/>
        <v>0</v>
      </c>
    </row>
    <row r="17400" spans="1:14" x14ac:dyDescent="0.2">
      <c r="A17400" t="s">
        <v>17416</v>
      </c>
      <c r="B17400" t="s">
        <v>38864</v>
      </c>
      <c r="I17400" t="s">
        <v>3</v>
      </c>
      <c r="J17400">
        <v>40.549999999999997</v>
      </c>
      <c r="M17400">
        <v>40.549999999999997</v>
      </c>
      <c r="N17400">
        <f t="shared" si="271"/>
        <v>0</v>
      </c>
    </row>
    <row r="17401" spans="1:14" x14ac:dyDescent="0.2">
      <c r="A17401" t="s">
        <v>17417</v>
      </c>
      <c r="B17401" t="s">
        <v>38865</v>
      </c>
      <c r="I17401" t="s">
        <v>3</v>
      </c>
      <c r="J17401">
        <v>15.08</v>
      </c>
      <c r="M17401">
        <v>15.08</v>
      </c>
      <c r="N17401">
        <f t="shared" si="271"/>
        <v>0</v>
      </c>
    </row>
    <row r="17402" spans="1:14" x14ac:dyDescent="0.2">
      <c r="A17402" t="s">
        <v>17418</v>
      </c>
      <c r="B17402" t="s">
        <v>38865</v>
      </c>
      <c r="I17402" t="s">
        <v>3</v>
      </c>
      <c r="J17402">
        <v>13.72</v>
      </c>
      <c r="M17402">
        <v>13.72</v>
      </c>
      <c r="N17402">
        <f t="shared" si="271"/>
        <v>0</v>
      </c>
    </row>
    <row r="17403" spans="1:14" x14ac:dyDescent="0.2">
      <c r="A17403" t="s">
        <v>17419</v>
      </c>
      <c r="B17403" t="s">
        <v>38866</v>
      </c>
      <c r="I17403" t="s">
        <v>3</v>
      </c>
      <c r="J17403">
        <v>6.16</v>
      </c>
      <c r="M17403">
        <v>6.16</v>
      </c>
      <c r="N17403">
        <f t="shared" si="271"/>
        <v>0</v>
      </c>
    </row>
    <row r="17404" spans="1:14" x14ac:dyDescent="0.2">
      <c r="A17404" t="s">
        <v>17420</v>
      </c>
      <c r="B17404" t="s">
        <v>38866</v>
      </c>
      <c r="I17404" t="s">
        <v>3</v>
      </c>
      <c r="J17404">
        <v>5.48</v>
      </c>
      <c r="M17404">
        <v>5.48</v>
      </c>
      <c r="N17404">
        <f t="shared" si="271"/>
        <v>0</v>
      </c>
    </row>
    <row r="17405" spans="1:14" x14ac:dyDescent="0.2">
      <c r="A17405" t="s">
        <v>17421</v>
      </c>
      <c r="B17405" t="s">
        <v>38867</v>
      </c>
      <c r="I17405" t="s">
        <v>3</v>
      </c>
      <c r="J17405">
        <v>81.180000000000007</v>
      </c>
      <c r="M17405">
        <v>81.180000000000007</v>
      </c>
      <c r="N17405">
        <f t="shared" si="271"/>
        <v>0</v>
      </c>
    </row>
    <row r="17406" spans="1:14" x14ac:dyDescent="0.2">
      <c r="A17406" t="s">
        <v>17422</v>
      </c>
      <c r="B17406" t="s">
        <v>38867</v>
      </c>
      <c r="I17406" t="s">
        <v>3</v>
      </c>
      <c r="J17406">
        <v>70.62</v>
      </c>
      <c r="M17406">
        <v>70.62</v>
      </c>
      <c r="N17406">
        <f t="shared" si="271"/>
        <v>0</v>
      </c>
    </row>
    <row r="17407" spans="1:14" x14ac:dyDescent="0.2">
      <c r="A17407" t="s">
        <v>17423</v>
      </c>
      <c r="B17407" t="s">
        <v>38868</v>
      </c>
      <c r="I17407" t="s">
        <v>3</v>
      </c>
      <c r="J17407">
        <v>76.77</v>
      </c>
      <c r="M17407">
        <v>76.77</v>
      </c>
      <c r="N17407">
        <f t="shared" si="271"/>
        <v>0</v>
      </c>
    </row>
    <row r="17408" spans="1:14" x14ac:dyDescent="0.2">
      <c r="A17408" t="s">
        <v>17424</v>
      </c>
      <c r="B17408" t="s">
        <v>38868</v>
      </c>
      <c r="I17408" t="s">
        <v>3</v>
      </c>
      <c r="J17408">
        <v>67.45</v>
      </c>
      <c r="M17408">
        <v>67.45</v>
      </c>
      <c r="N17408">
        <f t="shared" si="271"/>
        <v>0</v>
      </c>
    </row>
    <row r="17409" spans="1:14" x14ac:dyDescent="0.2">
      <c r="A17409" t="s">
        <v>17425</v>
      </c>
      <c r="B17409" t="s">
        <v>38869</v>
      </c>
      <c r="I17409" t="s">
        <v>3</v>
      </c>
      <c r="J17409">
        <v>11.27</v>
      </c>
      <c r="M17409">
        <v>11.27</v>
      </c>
      <c r="N17409">
        <f t="shared" si="271"/>
        <v>0</v>
      </c>
    </row>
    <row r="17410" spans="1:14" x14ac:dyDescent="0.2">
      <c r="A17410" t="s">
        <v>17426</v>
      </c>
      <c r="B17410" t="s">
        <v>38869</v>
      </c>
      <c r="I17410" t="s">
        <v>3</v>
      </c>
      <c r="J17410">
        <v>10.130000000000001</v>
      </c>
      <c r="M17410">
        <v>10.130000000000001</v>
      </c>
      <c r="N17410">
        <f t="shared" si="271"/>
        <v>0</v>
      </c>
    </row>
    <row r="17411" spans="1:14" x14ac:dyDescent="0.2">
      <c r="A17411" t="s">
        <v>17427</v>
      </c>
      <c r="B17411" t="s">
        <v>38870</v>
      </c>
      <c r="I17411" t="s">
        <v>4</v>
      </c>
      <c r="J17411">
        <v>11.85</v>
      </c>
      <c r="M17411">
        <v>11.85</v>
      </c>
      <c r="N17411">
        <f t="shared" si="271"/>
        <v>0</v>
      </c>
    </row>
    <row r="17412" spans="1:14" x14ac:dyDescent="0.2">
      <c r="A17412" t="s">
        <v>17428</v>
      </c>
      <c r="B17412" t="s">
        <v>38870</v>
      </c>
      <c r="I17412" t="s">
        <v>4</v>
      </c>
      <c r="J17412">
        <v>10.39</v>
      </c>
      <c r="M17412">
        <v>10.39</v>
      </c>
      <c r="N17412">
        <f t="shared" ref="N17412:N17475" si="272">J17412-M17412</f>
        <v>0</v>
      </c>
    </row>
    <row r="17413" spans="1:14" x14ac:dyDescent="0.2">
      <c r="A17413" t="s">
        <v>17429</v>
      </c>
      <c r="B17413" t="s">
        <v>38871</v>
      </c>
      <c r="I17413" t="s">
        <v>4</v>
      </c>
      <c r="J17413">
        <v>3.14</v>
      </c>
      <c r="M17413">
        <v>3.14</v>
      </c>
      <c r="N17413">
        <f t="shared" si="272"/>
        <v>0</v>
      </c>
    </row>
    <row r="17414" spans="1:14" x14ac:dyDescent="0.2">
      <c r="A17414" t="s">
        <v>17430</v>
      </c>
      <c r="B17414" t="s">
        <v>38871</v>
      </c>
      <c r="I17414" t="s">
        <v>4</v>
      </c>
      <c r="J17414">
        <v>2.73</v>
      </c>
      <c r="M17414">
        <v>2.73</v>
      </c>
      <c r="N17414">
        <f t="shared" si="272"/>
        <v>0</v>
      </c>
    </row>
    <row r="17415" spans="1:14" x14ac:dyDescent="0.2">
      <c r="A17415" t="s">
        <v>17431</v>
      </c>
      <c r="B17415" t="s">
        <v>38872</v>
      </c>
      <c r="I17415" t="s">
        <v>3</v>
      </c>
      <c r="J17415">
        <v>15.89</v>
      </c>
      <c r="M17415">
        <v>15.89</v>
      </c>
      <c r="N17415">
        <f t="shared" si="272"/>
        <v>0</v>
      </c>
    </row>
    <row r="17416" spans="1:14" x14ac:dyDescent="0.2">
      <c r="A17416" t="s">
        <v>17432</v>
      </c>
      <c r="B17416" t="s">
        <v>38872</v>
      </c>
      <c r="I17416" t="s">
        <v>3</v>
      </c>
      <c r="J17416">
        <v>14.53</v>
      </c>
      <c r="M17416">
        <v>14.53</v>
      </c>
      <c r="N17416">
        <f t="shared" si="272"/>
        <v>0</v>
      </c>
    </row>
    <row r="17417" spans="1:14" x14ac:dyDescent="0.2">
      <c r="A17417" t="s">
        <v>17433</v>
      </c>
      <c r="B17417" t="s">
        <v>38873</v>
      </c>
      <c r="I17417" t="s">
        <v>3</v>
      </c>
      <c r="J17417">
        <v>20.46</v>
      </c>
      <c r="M17417">
        <v>20.46</v>
      </c>
      <c r="N17417">
        <f t="shared" si="272"/>
        <v>0</v>
      </c>
    </row>
    <row r="17418" spans="1:14" x14ac:dyDescent="0.2">
      <c r="A17418" t="s">
        <v>17434</v>
      </c>
      <c r="B17418" t="s">
        <v>38873</v>
      </c>
      <c r="I17418" t="s">
        <v>3</v>
      </c>
      <c r="J17418">
        <v>18.38</v>
      </c>
      <c r="M17418">
        <v>18.38</v>
      </c>
      <c r="N17418">
        <f t="shared" si="272"/>
        <v>0</v>
      </c>
    </row>
    <row r="17419" spans="1:14" x14ac:dyDescent="0.2">
      <c r="A17419" t="s">
        <v>17435</v>
      </c>
      <c r="B17419" t="s">
        <v>38874</v>
      </c>
      <c r="I17419" t="s">
        <v>3</v>
      </c>
      <c r="J17419">
        <v>13.33</v>
      </c>
      <c r="M17419">
        <v>13.33</v>
      </c>
      <c r="N17419">
        <f t="shared" si="272"/>
        <v>0</v>
      </c>
    </row>
    <row r="17420" spans="1:14" x14ac:dyDescent="0.2">
      <c r="A17420" t="s">
        <v>17436</v>
      </c>
      <c r="B17420" t="s">
        <v>38874</v>
      </c>
      <c r="I17420" t="s">
        <v>3</v>
      </c>
      <c r="J17420">
        <v>11.97</v>
      </c>
      <c r="M17420">
        <v>11.97</v>
      </c>
      <c r="N17420">
        <f t="shared" si="272"/>
        <v>0</v>
      </c>
    </row>
    <row r="17421" spans="1:14" x14ac:dyDescent="0.2">
      <c r="A17421" t="s">
        <v>17437</v>
      </c>
      <c r="B17421" t="s">
        <v>38875</v>
      </c>
      <c r="I17421" t="s">
        <v>3</v>
      </c>
      <c r="J17421">
        <v>40.93</v>
      </c>
      <c r="M17421">
        <v>40.93</v>
      </c>
      <c r="N17421">
        <f t="shared" si="272"/>
        <v>0</v>
      </c>
    </row>
    <row r="17422" spans="1:14" x14ac:dyDescent="0.2">
      <c r="A17422" t="s">
        <v>17438</v>
      </c>
      <c r="B17422" t="s">
        <v>38875</v>
      </c>
      <c r="I17422" t="s">
        <v>3</v>
      </c>
      <c r="J17422">
        <v>36.770000000000003</v>
      </c>
      <c r="M17422">
        <v>36.770000000000003</v>
      </c>
      <c r="N17422">
        <f t="shared" si="272"/>
        <v>0</v>
      </c>
    </row>
    <row r="17423" spans="1:14" x14ac:dyDescent="0.2">
      <c r="A17423" t="s">
        <v>17439</v>
      </c>
      <c r="B17423" t="s">
        <v>41199</v>
      </c>
      <c r="I17423" t="s">
        <v>3</v>
      </c>
      <c r="J17423">
        <v>41.9</v>
      </c>
      <c r="M17423">
        <v>41.9</v>
      </c>
      <c r="N17423">
        <f t="shared" si="272"/>
        <v>0</v>
      </c>
    </row>
    <row r="17424" spans="1:14" x14ac:dyDescent="0.2">
      <c r="A17424" t="s">
        <v>17440</v>
      </c>
      <c r="B17424" t="s">
        <v>41199</v>
      </c>
      <c r="I17424" t="s">
        <v>3</v>
      </c>
      <c r="J17424">
        <v>37.58</v>
      </c>
      <c r="M17424">
        <v>37.58</v>
      </c>
      <c r="N17424">
        <f t="shared" si="272"/>
        <v>0</v>
      </c>
    </row>
    <row r="17425" spans="1:14" x14ac:dyDescent="0.2">
      <c r="A17425" t="s">
        <v>17441</v>
      </c>
      <c r="B17425" t="s">
        <v>38876</v>
      </c>
      <c r="I17425" t="s">
        <v>3</v>
      </c>
      <c r="J17425">
        <v>26.02</v>
      </c>
      <c r="M17425">
        <v>26.02</v>
      </c>
      <c r="N17425">
        <f t="shared" si="272"/>
        <v>0</v>
      </c>
    </row>
    <row r="17426" spans="1:14" x14ac:dyDescent="0.2">
      <c r="A17426" t="s">
        <v>17442</v>
      </c>
      <c r="B17426" t="s">
        <v>38876</v>
      </c>
      <c r="I17426" t="s">
        <v>3</v>
      </c>
      <c r="J17426">
        <v>24.43</v>
      </c>
      <c r="M17426">
        <v>24.43</v>
      </c>
      <c r="N17426">
        <f t="shared" si="272"/>
        <v>0</v>
      </c>
    </row>
    <row r="17427" spans="1:14" x14ac:dyDescent="0.2">
      <c r="A17427" t="s">
        <v>17443</v>
      </c>
      <c r="B17427" t="s">
        <v>38877</v>
      </c>
      <c r="I17427" t="s">
        <v>3</v>
      </c>
      <c r="J17427">
        <v>20.89</v>
      </c>
      <c r="M17427">
        <v>20.89</v>
      </c>
      <c r="N17427">
        <f t="shared" si="272"/>
        <v>0</v>
      </c>
    </row>
    <row r="17428" spans="1:14" x14ac:dyDescent="0.2">
      <c r="A17428" t="s">
        <v>17444</v>
      </c>
      <c r="B17428" t="s">
        <v>38877</v>
      </c>
      <c r="I17428" t="s">
        <v>3</v>
      </c>
      <c r="J17428">
        <v>19.02</v>
      </c>
      <c r="M17428">
        <v>19.02</v>
      </c>
      <c r="N17428">
        <f t="shared" si="272"/>
        <v>0</v>
      </c>
    </row>
    <row r="17429" spans="1:14" x14ac:dyDescent="0.2">
      <c r="A17429" t="s">
        <v>17445</v>
      </c>
      <c r="B17429" t="s">
        <v>38878</v>
      </c>
      <c r="I17429" t="s">
        <v>3</v>
      </c>
      <c r="J17429">
        <v>26.47</v>
      </c>
      <c r="M17429">
        <v>26.47</v>
      </c>
      <c r="N17429">
        <f t="shared" si="272"/>
        <v>0</v>
      </c>
    </row>
    <row r="17430" spans="1:14" x14ac:dyDescent="0.2">
      <c r="A17430" t="s">
        <v>17446</v>
      </c>
      <c r="B17430" t="s">
        <v>38878</v>
      </c>
      <c r="I17430" t="s">
        <v>3</v>
      </c>
      <c r="J17430">
        <v>24.3</v>
      </c>
      <c r="M17430">
        <v>24.3</v>
      </c>
      <c r="N17430">
        <f t="shared" si="272"/>
        <v>0</v>
      </c>
    </row>
    <row r="17431" spans="1:14" x14ac:dyDescent="0.2">
      <c r="A17431" t="s">
        <v>17447</v>
      </c>
      <c r="B17431" t="s">
        <v>38879</v>
      </c>
      <c r="I17431" t="s">
        <v>3</v>
      </c>
      <c r="J17431">
        <v>10.210000000000001</v>
      </c>
      <c r="M17431">
        <v>10.210000000000001</v>
      </c>
      <c r="N17431">
        <f t="shared" si="272"/>
        <v>0</v>
      </c>
    </row>
    <row r="17432" spans="1:14" x14ac:dyDescent="0.2">
      <c r="A17432" t="s">
        <v>17448</v>
      </c>
      <c r="B17432" t="s">
        <v>38879</v>
      </c>
      <c r="I17432" t="s">
        <v>3</v>
      </c>
      <c r="J17432">
        <v>9.07</v>
      </c>
      <c r="M17432">
        <v>9.07</v>
      </c>
      <c r="N17432">
        <f t="shared" si="272"/>
        <v>0</v>
      </c>
    </row>
    <row r="17433" spans="1:14" x14ac:dyDescent="0.2">
      <c r="A17433" t="s">
        <v>17449</v>
      </c>
      <c r="B17433" t="s">
        <v>38880</v>
      </c>
      <c r="I17433" t="s">
        <v>3</v>
      </c>
      <c r="J17433">
        <v>6.3</v>
      </c>
      <c r="M17433">
        <v>6.3</v>
      </c>
      <c r="N17433">
        <f t="shared" si="272"/>
        <v>0</v>
      </c>
    </row>
    <row r="17434" spans="1:14" x14ac:dyDescent="0.2">
      <c r="A17434" t="s">
        <v>17450</v>
      </c>
      <c r="B17434" t="s">
        <v>38880</v>
      </c>
      <c r="I17434" t="s">
        <v>3</v>
      </c>
      <c r="J17434">
        <v>5.82</v>
      </c>
      <c r="M17434">
        <v>5.82</v>
      </c>
      <c r="N17434">
        <f t="shared" si="272"/>
        <v>0</v>
      </c>
    </row>
    <row r="17435" spans="1:14" x14ac:dyDescent="0.2">
      <c r="A17435" t="s">
        <v>17451</v>
      </c>
      <c r="B17435" t="s">
        <v>38881</v>
      </c>
      <c r="I17435" t="s">
        <v>3</v>
      </c>
      <c r="J17435">
        <v>3.52</v>
      </c>
      <c r="M17435">
        <v>3.52</v>
      </c>
      <c r="N17435">
        <f t="shared" si="272"/>
        <v>0</v>
      </c>
    </row>
    <row r="17436" spans="1:14" x14ac:dyDescent="0.2">
      <c r="A17436" t="s">
        <v>17452</v>
      </c>
      <c r="B17436" t="s">
        <v>38881</v>
      </c>
      <c r="I17436" t="s">
        <v>3</v>
      </c>
      <c r="J17436">
        <v>3.16</v>
      </c>
      <c r="M17436">
        <v>3.16</v>
      </c>
      <c r="N17436">
        <f t="shared" si="272"/>
        <v>0</v>
      </c>
    </row>
    <row r="17437" spans="1:14" x14ac:dyDescent="0.2">
      <c r="A17437" t="s">
        <v>17453</v>
      </c>
      <c r="B17437" t="s">
        <v>38882</v>
      </c>
      <c r="I17437" t="s">
        <v>3</v>
      </c>
      <c r="J17437">
        <v>3.29</v>
      </c>
      <c r="M17437">
        <v>3.29</v>
      </c>
      <c r="N17437">
        <f t="shared" si="272"/>
        <v>0</v>
      </c>
    </row>
    <row r="17438" spans="1:14" x14ac:dyDescent="0.2">
      <c r="A17438" t="s">
        <v>17454</v>
      </c>
      <c r="B17438" t="s">
        <v>38882</v>
      </c>
      <c r="I17438" t="s">
        <v>3</v>
      </c>
      <c r="J17438">
        <v>2.93</v>
      </c>
      <c r="M17438">
        <v>2.93</v>
      </c>
      <c r="N17438">
        <f t="shared" si="272"/>
        <v>0</v>
      </c>
    </row>
    <row r="17439" spans="1:14" x14ac:dyDescent="0.2">
      <c r="A17439" t="s">
        <v>17455</v>
      </c>
      <c r="B17439" t="s">
        <v>17456</v>
      </c>
      <c r="I17439" t="s">
        <v>3</v>
      </c>
      <c r="J17439">
        <v>6.18</v>
      </c>
      <c r="M17439">
        <v>6.18</v>
      </c>
      <c r="N17439">
        <f t="shared" si="272"/>
        <v>0</v>
      </c>
    </row>
    <row r="17440" spans="1:14" x14ac:dyDescent="0.2">
      <c r="A17440" t="s">
        <v>17457</v>
      </c>
      <c r="B17440" t="s">
        <v>17456</v>
      </c>
      <c r="I17440" t="s">
        <v>3</v>
      </c>
      <c r="J17440">
        <v>5.46</v>
      </c>
      <c r="M17440">
        <v>5.46</v>
      </c>
      <c r="N17440">
        <f t="shared" si="272"/>
        <v>0</v>
      </c>
    </row>
    <row r="17441" spans="1:14" x14ac:dyDescent="0.2">
      <c r="A17441" t="s">
        <v>17458</v>
      </c>
      <c r="B17441" t="s">
        <v>17459</v>
      </c>
      <c r="I17441" t="s">
        <v>3</v>
      </c>
      <c r="J17441">
        <v>7.99</v>
      </c>
      <c r="M17441">
        <v>7.99</v>
      </c>
      <c r="N17441">
        <f t="shared" si="272"/>
        <v>0</v>
      </c>
    </row>
    <row r="17442" spans="1:14" x14ac:dyDescent="0.2">
      <c r="A17442" t="s">
        <v>17460</v>
      </c>
      <c r="B17442" t="s">
        <v>17459</v>
      </c>
      <c r="I17442" t="s">
        <v>3</v>
      </c>
      <c r="J17442">
        <v>7.03</v>
      </c>
      <c r="M17442">
        <v>7.03</v>
      </c>
      <c r="N17442">
        <f t="shared" si="272"/>
        <v>0</v>
      </c>
    </row>
    <row r="17443" spans="1:14" x14ac:dyDescent="0.2">
      <c r="A17443" t="s">
        <v>17461</v>
      </c>
      <c r="B17443" t="s">
        <v>17462</v>
      </c>
      <c r="I17443" t="s">
        <v>3</v>
      </c>
      <c r="J17443">
        <v>35.08</v>
      </c>
      <c r="M17443">
        <v>35.08</v>
      </c>
      <c r="N17443">
        <f t="shared" si="272"/>
        <v>0</v>
      </c>
    </row>
    <row r="17444" spans="1:14" x14ac:dyDescent="0.2">
      <c r="A17444" t="s">
        <v>17463</v>
      </c>
      <c r="B17444" t="s">
        <v>17462</v>
      </c>
      <c r="I17444" t="s">
        <v>3</v>
      </c>
      <c r="J17444">
        <v>34.36</v>
      </c>
      <c r="M17444">
        <v>34.36</v>
      </c>
      <c r="N17444">
        <f t="shared" si="272"/>
        <v>0</v>
      </c>
    </row>
    <row r="17445" spans="1:14" x14ac:dyDescent="0.2">
      <c r="A17445" t="s">
        <v>17464</v>
      </c>
      <c r="B17445" t="s">
        <v>38883</v>
      </c>
      <c r="I17445" t="s">
        <v>3</v>
      </c>
      <c r="J17445">
        <v>55.1</v>
      </c>
      <c r="M17445">
        <v>55.1</v>
      </c>
      <c r="N17445">
        <f t="shared" si="272"/>
        <v>0</v>
      </c>
    </row>
    <row r="17446" spans="1:14" x14ac:dyDescent="0.2">
      <c r="A17446" t="s">
        <v>17465</v>
      </c>
      <c r="B17446" t="s">
        <v>38883</v>
      </c>
      <c r="I17446" t="s">
        <v>3</v>
      </c>
      <c r="J17446">
        <v>54.14</v>
      </c>
      <c r="M17446">
        <v>54.14</v>
      </c>
      <c r="N17446">
        <f t="shared" si="272"/>
        <v>0</v>
      </c>
    </row>
    <row r="17447" spans="1:14" x14ac:dyDescent="0.2">
      <c r="A17447" t="s">
        <v>17466</v>
      </c>
      <c r="B17447" t="s">
        <v>17467</v>
      </c>
      <c r="I17447" t="s">
        <v>4</v>
      </c>
      <c r="J17447">
        <v>8.18</v>
      </c>
      <c r="M17447">
        <v>8.18</v>
      </c>
      <c r="N17447">
        <f t="shared" si="272"/>
        <v>0</v>
      </c>
    </row>
    <row r="17448" spans="1:14" x14ac:dyDescent="0.2">
      <c r="A17448" t="s">
        <v>17468</v>
      </c>
      <c r="B17448" t="s">
        <v>17467</v>
      </c>
      <c r="I17448" t="s">
        <v>4</v>
      </c>
      <c r="J17448">
        <v>7.77</v>
      </c>
      <c r="M17448">
        <v>7.77</v>
      </c>
      <c r="N17448">
        <f t="shared" si="272"/>
        <v>0</v>
      </c>
    </row>
    <row r="17449" spans="1:14" x14ac:dyDescent="0.2">
      <c r="A17449" t="s">
        <v>17469</v>
      </c>
      <c r="B17449" t="s">
        <v>38884</v>
      </c>
      <c r="I17449" t="s">
        <v>3</v>
      </c>
      <c r="J17449">
        <v>73.27</v>
      </c>
      <c r="M17449">
        <v>73.27</v>
      </c>
      <c r="N17449">
        <f t="shared" si="272"/>
        <v>0</v>
      </c>
    </row>
    <row r="17450" spans="1:14" x14ac:dyDescent="0.2">
      <c r="A17450" t="s">
        <v>17470</v>
      </c>
      <c r="B17450" t="s">
        <v>38884</v>
      </c>
      <c r="I17450" t="s">
        <v>3</v>
      </c>
      <c r="J17450">
        <v>65.17</v>
      </c>
      <c r="M17450">
        <v>65.17</v>
      </c>
      <c r="N17450">
        <f t="shared" si="272"/>
        <v>0</v>
      </c>
    </row>
    <row r="17451" spans="1:14" x14ac:dyDescent="0.2">
      <c r="A17451" t="s">
        <v>17471</v>
      </c>
      <c r="B17451" t="s">
        <v>38885</v>
      </c>
      <c r="I17451" t="s">
        <v>3</v>
      </c>
      <c r="J17451">
        <v>66.38</v>
      </c>
      <c r="M17451">
        <v>66.38</v>
      </c>
      <c r="N17451">
        <f t="shared" si="272"/>
        <v>0</v>
      </c>
    </row>
    <row r="17452" spans="1:14" x14ac:dyDescent="0.2">
      <c r="A17452" t="s">
        <v>17472</v>
      </c>
      <c r="B17452" t="s">
        <v>38885</v>
      </c>
      <c r="I17452" t="s">
        <v>3</v>
      </c>
      <c r="J17452">
        <v>58.28</v>
      </c>
      <c r="M17452">
        <v>58.28</v>
      </c>
      <c r="N17452">
        <f t="shared" si="272"/>
        <v>0</v>
      </c>
    </row>
    <row r="17453" spans="1:14" x14ac:dyDescent="0.2">
      <c r="A17453" t="s">
        <v>17473</v>
      </c>
      <c r="B17453" t="s">
        <v>38886</v>
      </c>
      <c r="I17453" t="s">
        <v>3</v>
      </c>
      <c r="J17453">
        <v>37.04</v>
      </c>
      <c r="M17453">
        <v>37.04</v>
      </c>
      <c r="N17453">
        <f t="shared" si="272"/>
        <v>0</v>
      </c>
    </row>
    <row r="17454" spans="1:14" x14ac:dyDescent="0.2">
      <c r="A17454" t="s">
        <v>17474</v>
      </c>
      <c r="B17454" t="s">
        <v>38886</v>
      </c>
      <c r="I17454" t="s">
        <v>3</v>
      </c>
      <c r="J17454">
        <v>32.6</v>
      </c>
      <c r="M17454">
        <v>32.6</v>
      </c>
      <c r="N17454">
        <f t="shared" si="272"/>
        <v>0</v>
      </c>
    </row>
    <row r="17455" spans="1:14" x14ac:dyDescent="0.2">
      <c r="A17455" t="s">
        <v>17475</v>
      </c>
      <c r="B17455" t="s">
        <v>38887</v>
      </c>
      <c r="I17455" t="s">
        <v>3</v>
      </c>
      <c r="J17455">
        <v>14.9</v>
      </c>
      <c r="M17455">
        <v>14.9</v>
      </c>
      <c r="N17455">
        <f t="shared" si="272"/>
        <v>0</v>
      </c>
    </row>
    <row r="17456" spans="1:14" x14ac:dyDescent="0.2">
      <c r="A17456" t="s">
        <v>17476</v>
      </c>
      <c r="B17456" t="s">
        <v>38887</v>
      </c>
      <c r="I17456" t="s">
        <v>3</v>
      </c>
      <c r="J17456">
        <v>13.54</v>
      </c>
      <c r="M17456">
        <v>13.54</v>
      </c>
      <c r="N17456">
        <f t="shared" si="272"/>
        <v>0</v>
      </c>
    </row>
    <row r="17457" spans="1:14" x14ac:dyDescent="0.2">
      <c r="A17457" t="s">
        <v>17477</v>
      </c>
      <c r="B17457" t="s">
        <v>38888</v>
      </c>
      <c r="I17457" t="s">
        <v>5</v>
      </c>
      <c r="J17457">
        <v>37.64</v>
      </c>
      <c r="M17457">
        <v>37.64</v>
      </c>
      <c r="N17457">
        <f t="shared" si="272"/>
        <v>0</v>
      </c>
    </row>
    <row r="17458" spans="1:14" x14ac:dyDescent="0.2">
      <c r="A17458" t="s">
        <v>17478</v>
      </c>
      <c r="B17458" t="s">
        <v>38888</v>
      </c>
      <c r="I17458" t="s">
        <v>5</v>
      </c>
      <c r="J17458">
        <v>33.33</v>
      </c>
      <c r="M17458">
        <v>33.33</v>
      </c>
      <c r="N17458">
        <f t="shared" si="272"/>
        <v>0</v>
      </c>
    </row>
    <row r="17459" spans="1:14" x14ac:dyDescent="0.2">
      <c r="A17459" t="s">
        <v>17479</v>
      </c>
      <c r="B17459" t="s">
        <v>38889</v>
      </c>
      <c r="I17459" t="s">
        <v>5</v>
      </c>
      <c r="J17459">
        <v>222.85</v>
      </c>
      <c r="M17459">
        <v>222.85</v>
      </c>
      <c r="N17459">
        <f t="shared" si="272"/>
        <v>0</v>
      </c>
    </row>
    <row r="17460" spans="1:14" x14ac:dyDescent="0.2">
      <c r="A17460" t="s">
        <v>17480</v>
      </c>
      <c r="B17460" t="s">
        <v>38889</v>
      </c>
      <c r="I17460" t="s">
        <v>5</v>
      </c>
      <c r="J17460">
        <v>222.85</v>
      </c>
      <c r="M17460">
        <v>222.85</v>
      </c>
      <c r="N17460">
        <f t="shared" si="272"/>
        <v>0</v>
      </c>
    </row>
    <row r="17461" spans="1:14" x14ac:dyDescent="0.2">
      <c r="A17461" t="s">
        <v>17481</v>
      </c>
      <c r="B17461" t="s">
        <v>38890</v>
      </c>
      <c r="I17461" t="s">
        <v>5</v>
      </c>
      <c r="J17461">
        <v>257.33</v>
      </c>
      <c r="M17461">
        <v>257.33</v>
      </c>
      <c r="N17461">
        <f t="shared" si="272"/>
        <v>0</v>
      </c>
    </row>
    <row r="17462" spans="1:14" x14ac:dyDescent="0.2">
      <c r="A17462" t="s">
        <v>17482</v>
      </c>
      <c r="B17462" t="s">
        <v>38890</v>
      </c>
      <c r="I17462" t="s">
        <v>5</v>
      </c>
      <c r="J17462">
        <v>257.33</v>
      </c>
      <c r="M17462">
        <v>257.33</v>
      </c>
      <c r="N17462">
        <f t="shared" si="272"/>
        <v>0</v>
      </c>
    </row>
    <row r="17463" spans="1:14" x14ac:dyDescent="0.2">
      <c r="A17463" t="s">
        <v>17483</v>
      </c>
      <c r="B17463" t="s">
        <v>38891</v>
      </c>
      <c r="I17463" t="s">
        <v>5</v>
      </c>
      <c r="J17463">
        <v>403.3</v>
      </c>
      <c r="M17463">
        <v>403.3</v>
      </c>
      <c r="N17463">
        <f t="shared" si="272"/>
        <v>0</v>
      </c>
    </row>
    <row r="17464" spans="1:14" x14ac:dyDescent="0.2">
      <c r="A17464" t="s">
        <v>17484</v>
      </c>
      <c r="B17464" t="s">
        <v>38891</v>
      </c>
      <c r="I17464" t="s">
        <v>5</v>
      </c>
      <c r="J17464">
        <v>403.3</v>
      </c>
      <c r="M17464">
        <v>403.3</v>
      </c>
      <c r="N17464">
        <f t="shared" si="272"/>
        <v>0</v>
      </c>
    </row>
    <row r="17465" spans="1:14" x14ac:dyDescent="0.2">
      <c r="A17465" t="s">
        <v>17485</v>
      </c>
      <c r="B17465" t="s">
        <v>38892</v>
      </c>
      <c r="I17465" t="s">
        <v>5</v>
      </c>
      <c r="J17465">
        <v>991.31</v>
      </c>
      <c r="M17465">
        <v>991.31</v>
      </c>
      <c r="N17465">
        <f t="shared" si="272"/>
        <v>0</v>
      </c>
    </row>
    <row r="17466" spans="1:14" x14ac:dyDescent="0.2">
      <c r="A17466" t="s">
        <v>17486</v>
      </c>
      <c r="B17466" t="s">
        <v>38892</v>
      </c>
      <c r="I17466" t="s">
        <v>5</v>
      </c>
      <c r="J17466">
        <v>991.31</v>
      </c>
      <c r="M17466">
        <v>991.31</v>
      </c>
      <c r="N17466">
        <f t="shared" si="272"/>
        <v>0</v>
      </c>
    </row>
    <row r="17467" spans="1:14" x14ac:dyDescent="0.2">
      <c r="A17467" t="s">
        <v>17487</v>
      </c>
      <c r="B17467" t="s">
        <v>38893</v>
      </c>
      <c r="I17467" t="s">
        <v>5</v>
      </c>
      <c r="J17467">
        <v>758.82</v>
      </c>
      <c r="M17467">
        <v>758.82</v>
      </c>
      <c r="N17467">
        <f t="shared" si="272"/>
        <v>0</v>
      </c>
    </row>
    <row r="17468" spans="1:14" x14ac:dyDescent="0.2">
      <c r="A17468" t="s">
        <v>17488</v>
      </c>
      <c r="B17468" t="s">
        <v>38893</v>
      </c>
      <c r="I17468" t="s">
        <v>5</v>
      </c>
      <c r="J17468">
        <v>758.82</v>
      </c>
      <c r="M17468">
        <v>758.82</v>
      </c>
      <c r="N17468">
        <f t="shared" si="272"/>
        <v>0</v>
      </c>
    </row>
    <row r="17469" spans="1:14" x14ac:dyDescent="0.2">
      <c r="A17469" t="s">
        <v>17489</v>
      </c>
      <c r="B17469" t="s">
        <v>38894</v>
      </c>
      <c r="I17469" t="s">
        <v>5</v>
      </c>
      <c r="J17469">
        <v>769.39</v>
      </c>
      <c r="M17469">
        <v>769.39</v>
      </c>
      <c r="N17469">
        <f t="shared" si="272"/>
        <v>0</v>
      </c>
    </row>
    <row r="17470" spans="1:14" x14ac:dyDescent="0.2">
      <c r="A17470" t="s">
        <v>17490</v>
      </c>
      <c r="B17470" t="s">
        <v>38894</v>
      </c>
      <c r="I17470" t="s">
        <v>5</v>
      </c>
      <c r="J17470">
        <v>769.39</v>
      </c>
      <c r="M17470">
        <v>769.39</v>
      </c>
      <c r="N17470">
        <f t="shared" si="272"/>
        <v>0</v>
      </c>
    </row>
    <row r="17471" spans="1:14" x14ac:dyDescent="0.2">
      <c r="A17471" t="s">
        <v>17491</v>
      </c>
      <c r="B17471" t="s">
        <v>38895</v>
      </c>
      <c r="I17471" t="s">
        <v>5</v>
      </c>
      <c r="J17471">
        <v>151.44</v>
      </c>
      <c r="M17471">
        <v>151.44</v>
      </c>
      <c r="N17471">
        <f t="shared" si="272"/>
        <v>0</v>
      </c>
    </row>
    <row r="17472" spans="1:14" x14ac:dyDescent="0.2">
      <c r="A17472" t="s">
        <v>17492</v>
      </c>
      <c r="B17472" t="s">
        <v>38895</v>
      </c>
      <c r="I17472" t="s">
        <v>5</v>
      </c>
      <c r="J17472">
        <v>151.44</v>
      </c>
      <c r="M17472">
        <v>151.44</v>
      </c>
      <c r="N17472">
        <f t="shared" si="272"/>
        <v>0</v>
      </c>
    </row>
    <row r="17473" spans="1:14" x14ac:dyDescent="0.2">
      <c r="A17473" t="s">
        <v>17493</v>
      </c>
      <c r="B17473" t="s">
        <v>38896</v>
      </c>
      <c r="I17473" t="s">
        <v>5</v>
      </c>
      <c r="J17473">
        <v>348.51</v>
      </c>
      <c r="M17473">
        <v>348.51</v>
      </c>
      <c r="N17473">
        <f t="shared" si="272"/>
        <v>0</v>
      </c>
    </row>
    <row r="17474" spans="1:14" x14ac:dyDescent="0.2">
      <c r="A17474" t="s">
        <v>17494</v>
      </c>
      <c r="B17474" t="s">
        <v>38896</v>
      </c>
      <c r="I17474" t="s">
        <v>5</v>
      </c>
      <c r="J17474">
        <v>348.51</v>
      </c>
      <c r="M17474">
        <v>348.51</v>
      </c>
      <c r="N17474">
        <f t="shared" si="272"/>
        <v>0</v>
      </c>
    </row>
    <row r="17475" spans="1:14" x14ac:dyDescent="0.2">
      <c r="A17475" t="s">
        <v>17495</v>
      </c>
      <c r="B17475" t="s">
        <v>38897</v>
      </c>
      <c r="I17475" t="s">
        <v>5</v>
      </c>
      <c r="J17475">
        <v>343.92</v>
      </c>
      <c r="M17475">
        <v>343.92</v>
      </c>
      <c r="N17475">
        <f t="shared" si="272"/>
        <v>0</v>
      </c>
    </row>
    <row r="17476" spans="1:14" x14ac:dyDescent="0.2">
      <c r="A17476" t="s">
        <v>17496</v>
      </c>
      <c r="B17476" t="s">
        <v>38897</v>
      </c>
      <c r="I17476" t="s">
        <v>5</v>
      </c>
      <c r="J17476">
        <v>343.92</v>
      </c>
      <c r="M17476">
        <v>343.92</v>
      </c>
      <c r="N17476">
        <f t="shared" ref="N17476:N17539" si="273">J17476-M17476</f>
        <v>0</v>
      </c>
    </row>
    <row r="17477" spans="1:14" x14ac:dyDescent="0.2">
      <c r="A17477" t="s">
        <v>17497</v>
      </c>
      <c r="B17477" t="s">
        <v>38898</v>
      </c>
      <c r="I17477" t="s">
        <v>5</v>
      </c>
      <c r="J17477">
        <v>207.38</v>
      </c>
      <c r="M17477">
        <v>207.38</v>
      </c>
      <c r="N17477">
        <f t="shared" si="273"/>
        <v>0</v>
      </c>
    </row>
    <row r="17478" spans="1:14" x14ac:dyDescent="0.2">
      <c r="A17478" t="s">
        <v>17498</v>
      </c>
      <c r="B17478" t="s">
        <v>38898</v>
      </c>
      <c r="I17478" t="s">
        <v>5</v>
      </c>
      <c r="J17478">
        <v>207.38</v>
      </c>
      <c r="M17478">
        <v>207.38</v>
      </c>
      <c r="N17478">
        <f t="shared" si="273"/>
        <v>0</v>
      </c>
    </row>
    <row r="17479" spans="1:14" x14ac:dyDescent="0.2">
      <c r="A17479" t="s">
        <v>17499</v>
      </c>
      <c r="B17479" t="s">
        <v>38899</v>
      </c>
      <c r="I17479" t="s">
        <v>5</v>
      </c>
      <c r="J17479">
        <v>259</v>
      </c>
      <c r="M17479">
        <v>259</v>
      </c>
      <c r="N17479">
        <f t="shared" si="273"/>
        <v>0</v>
      </c>
    </row>
    <row r="17480" spans="1:14" x14ac:dyDescent="0.2">
      <c r="A17480" t="s">
        <v>17500</v>
      </c>
      <c r="B17480" t="s">
        <v>38899</v>
      </c>
      <c r="I17480" t="s">
        <v>5</v>
      </c>
      <c r="J17480">
        <v>259</v>
      </c>
      <c r="M17480">
        <v>259</v>
      </c>
      <c r="N17480">
        <f t="shared" si="273"/>
        <v>0</v>
      </c>
    </row>
    <row r="17481" spans="1:14" x14ac:dyDescent="0.2">
      <c r="A17481" t="s">
        <v>17501</v>
      </c>
      <c r="B17481" t="s">
        <v>38900</v>
      </c>
      <c r="I17481" t="s">
        <v>5</v>
      </c>
      <c r="J17481">
        <v>85.39</v>
      </c>
      <c r="M17481">
        <v>85.39</v>
      </c>
      <c r="N17481">
        <f t="shared" si="273"/>
        <v>0</v>
      </c>
    </row>
    <row r="17482" spans="1:14" x14ac:dyDescent="0.2">
      <c r="A17482" t="s">
        <v>17502</v>
      </c>
      <c r="B17482" t="s">
        <v>38900</v>
      </c>
      <c r="I17482" t="s">
        <v>5</v>
      </c>
      <c r="J17482">
        <v>85.39</v>
      </c>
      <c r="M17482">
        <v>85.39</v>
      </c>
      <c r="N17482">
        <f t="shared" si="273"/>
        <v>0</v>
      </c>
    </row>
    <row r="17483" spans="1:14" x14ac:dyDescent="0.2">
      <c r="A17483" t="s">
        <v>17503</v>
      </c>
      <c r="B17483" t="s">
        <v>38901</v>
      </c>
      <c r="I17483" t="s">
        <v>5</v>
      </c>
      <c r="J17483">
        <v>258.44</v>
      </c>
      <c r="M17483">
        <v>258.44</v>
      </c>
      <c r="N17483">
        <f t="shared" si="273"/>
        <v>0</v>
      </c>
    </row>
    <row r="17484" spans="1:14" x14ac:dyDescent="0.2">
      <c r="A17484" t="s">
        <v>17504</v>
      </c>
      <c r="B17484" t="s">
        <v>38901</v>
      </c>
      <c r="I17484" t="s">
        <v>5</v>
      </c>
      <c r="J17484">
        <v>258.44</v>
      </c>
      <c r="M17484">
        <v>258.44</v>
      </c>
      <c r="N17484">
        <f t="shared" si="273"/>
        <v>0</v>
      </c>
    </row>
    <row r="17485" spans="1:14" x14ac:dyDescent="0.2">
      <c r="A17485" t="s">
        <v>17505</v>
      </c>
      <c r="B17485" t="s">
        <v>38902</v>
      </c>
      <c r="I17485" t="s">
        <v>5</v>
      </c>
      <c r="J17485">
        <v>479.11</v>
      </c>
      <c r="M17485">
        <v>479.11</v>
      </c>
      <c r="N17485">
        <f t="shared" si="273"/>
        <v>0</v>
      </c>
    </row>
    <row r="17486" spans="1:14" x14ac:dyDescent="0.2">
      <c r="A17486" t="s">
        <v>17506</v>
      </c>
      <c r="B17486" t="s">
        <v>38902</v>
      </c>
      <c r="I17486" t="s">
        <v>5</v>
      </c>
      <c r="J17486">
        <v>479.11</v>
      </c>
      <c r="M17486">
        <v>479.11</v>
      </c>
      <c r="N17486">
        <f t="shared" si="273"/>
        <v>0</v>
      </c>
    </row>
    <row r="17487" spans="1:14" x14ac:dyDescent="0.2">
      <c r="A17487" t="s">
        <v>17507</v>
      </c>
      <c r="B17487" t="s">
        <v>38903</v>
      </c>
      <c r="I17487" t="s">
        <v>5</v>
      </c>
      <c r="J17487">
        <v>599.16999999999996</v>
      </c>
      <c r="M17487">
        <v>599.16999999999996</v>
      </c>
      <c r="N17487">
        <f t="shared" si="273"/>
        <v>0</v>
      </c>
    </row>
    <row r="17488" spans="1:14" x14ac:dyDescent="0.2">
      <c r="A17488" t="s">
        <v>17508</v>
      </c>
      <c r="B17488" t="s">
        <v>38903</v>
      </c>
      <c r="I17488" t="s">
        <v>5</v>
      </c>
      <c r="J17488">
        <v>599.16999999999996</v>
      </c>
      <c r="M17488">
        <v>599.16999999999996</v>
      </c>
      <c r="N17488">
        <f t="shared" si="273"/>
        <v>0</v>
      </c>
    </row>
    <row r="17489" spans="1:14" x14ac:dyDescent="0.2">
      <c r="A17489" t="s">
        <v>17509</v>
      </c>
      <c r="B17489" t="s">
        <v>38904</v>
      </c>
      <c r="I17489" t="s">
        <v>5</v>
      </c>
      <c r="J17489">
        <v>365.34</v>
      </c>
      <c r="M17489">
        <v>365.34</v>
      </c>
      <c r="N17489">
        <f t="shared" si="273"/>
        <v>0</v>
      </c>
    </row>
    <row r="17490" spans="1:14" x14ac:dyDescent="0.2">
      <c r="A17490" t="s">
        <v>17510</v>
      </c>
      <c r="B17490" t="s">
        <v>38904</v>
      </c>
      <c r="I17490" t="s">
        <v>5</v>
      </c>
      <c r="J17490">
        <v>365.34</v>
      </c>
      <c r="M17490">
        <v>365.34</v>
      </c>
      <c r="N17490">
        <f t="shared" si="273"/>
        <v>0</v>
      </c>
    </row>
    <row r="17491" spans="1:14" x14ac:dyDescent="0.2">
      <c r="A17491" t="s">
        <v>17511</v>
      </c>
      <c r="B17491" t="s">
        <v>38905</v>
      </c>
      <c r="I17491" t="s">
        <v>5</v>
      </c>
      <c r="J17491">
        <v>265.82</v>
      </c>
      <c r="M17491">
        <v>265.82</v>
      </c>
      <c r="N17491">
        <f t="shared" si="273"/>
        <v>0</v>
      </c>
    </row>
    <row r="17492" spans="1:14" x14ac:dyDescent="0.2">
      <c r="A17492" t="s">
        <v>17512</v>
      </c>
      <c r="B17492" t="s">
        <v>38905</v>
      </c>
      <c r="I17492" t="s">
        <v>5</v>
      </c>
      <c r="J17492">
        <v>265.82</v>
      </c>
      <c r="M17492">
        <v>265.82</v>
      </c>
      <c r="N17492">
        <f t="shared" si="273"/>
        <v>0</v>
      </c>
    </row>
    <row r="17493" spans="1:14" x14ac:dyDescent="0.2">
      <c r="A17493" t="s">
        <v>17513</v>
      </c>
      <c r="B17493" t="s">
        <v>38906</v>
      </c>
      <c r="I17493" t="s">
        <v>5</v>
      </c>
      <c r="J17493">
        <v>357.16</v>
      </c>
      <c r="M17493">
        <v>357.16</v>
      </c>
      <c r="N17493">
        <f t="shared" si="273"/>
        <v>0</v>
      </c>
    </row>
    <row r="17494" spans="1:14" x14ac:dyDescent="0.2">
      <c r="A17494" t="s">
        <v>17514</v>
      </c>
      <c r="B17494" t="s">
        <v>38906</v>
      </c>
      <c r="I17494" t="s">
        <v>5</v>
      </c>
      <c r="J17494">
        <v>357.16</v>
      </c>
      <c r="M17494">
        <v>357.16</v>
      </c>
      <c r="N17494">
        <f t="shared" si="273"/>
        <v>0</v>
      </c>
    </row>
    <row r="17495" spans="1:14" x14ac:dyDescent="0.2">
      <c r="A17495" t="s">
        <v>17515</v>
      </c>
      <c r="B17495" t="s">
        <v>38907</v>
      </c>
      <c r="I17495" t="s">
        <v>5</v>
      </c>
      <c r="J17495">
        <v>427.82</v>
      </c>
      <c r="M17495">
        <v>427.82</v>
      </c>
      <c r="N17495">
        <f t="shared" si="273"/>
        <v>0</v>
      </c>
    </row>
    <row r="17496" spans="1:14" x14ac:dyDescent="0.2">
      <c r="A17496" t="s">
        <v>17516</v>
      </c>
      <c r="B17496" t="s">
        <v>38907</v>
      </c>
      <c r="I17496" t="s">
        <v>5</v>
      </c>
      <c r="J17496">
        <v>427.82</v>
      </c>
      <c r="M17496">
        <v>427.82</v>
      </c>
      <c r="N17496">
        <f t="shared" si="273"/>
        <v>0</v>
      </c>
    </row>
    <row r="17497" spans="1:14" x14ac:dyDescent="0.2">
      <c r="A17497" t="s">
        <v>17517</v>
      </c>
      <c r="B17497" t="s">
        <v>38908</v>
      </c>
      <c r="I17497" t="s">
        <v>5</v>
      </c>
      <c r="J17497">
        <v>202.28</v>
      </c>
      <c r="M17497">
        <v>202.28</v>
      </c>
      <c r="N17497">
        <f t="shared" si="273"/>
        <v>0</v>
      </c>
    </row>
    <row r="17498" spans="1:14" x14ac:dyDescent="0.2">
      <c r="A17498" t="s">
        <v>17518</v>
      </c>
      <c r="B17498" t="s">
        <v>38908</v>
      </c>
      <c r="I17498" t="s">
        <v>5</v>
      </c>
      <c r="J17498">
        <v>202.28</v>
      </c>
      <c r="M17498">
        <v>202.28</v>
      </c>
      <c r="N17498">
        <f t="shared" si="273"/>
        <v>0</v>
      </c>
    </row>
    <row r="17499" spans="1:14" x14ac:dyDescent="0.2">
      <c r="A17499" t="s">
        <v>17519</v>
      </c>
      <c r="B17499" t="s">
        <v>38909</v>
      </c>
      <c r="I17499" t="s">
        <v>5</v>
      </c>
      <c r="J17499">
        <v>401.42</v>
      </c>
      <c r="M17499">
        <v>401.42</v>
      </c>
      <c r="N17499">
        <f t="shared" si="273"/>
        <v>0</v>
      </c>
    </row>
    <row r="17500" spans="1:14" x14ac:dyDescent="0.2">
      <c r="A17500" t="s">
        <v>17520</v>
      </c>
      <c r="B17500" t="s">
        <v>38909</v>
      </c>
      <c r="I17500" t="s">
        <v>5</v>
      </c>
      <c r="J17500">
        <v>401.42</v>
      </c>
      <c r="M17500">
        <v>401.42</v>
      </c>
      <c r="N17500">
        <f t="shared" si="273"/>
        <v>0</v>
      </c>
    </row>
    <row r="17501" spans="1:14" x14ac:dyDescent="0.2">
      <c r="A17501" t="s">
        <v>17521</v>
      </c>
      <c r="B17501" t="s">
        <v>38910</v>
      </c>
      <c r="I17501" t="s">
        <v>5</v>
      </c>
      <c r="J17501">
        <v>635.87</v>
      </c>
      <c r="M17501">
        <v>635.87</v>
      </c>
      <c r="N17501">
        <f t="shared" si="273"/>
        <v>0</v>
      </c>
    </row>
    <row r="17502" spans="1:14" x14ac:dyDescent="0.2">
      <c r="A17502" t="s">
        <v>17522</v>
      </c>
      <c r="B17502" t="s">
        <v>38910</v>
      </c>
      <c r="I17502" t="s">
        <v>5</v>
      </c>
      <c r="J17502">
        <v>635.87</v>
      </c>
      <c r="M17502">
        <v>635.87</v>
      </c>
      <c r="N17502">
        <f t="shared" si="273"/>
        <v>0</v>
      </c>
    </row>
    <row r="17503" spans="1:14" x14ac:dyDescent="0.2">
      <c r="A17503" t="s">
        <v>17523</v>
      </c>
      <c r="B17503" t="s">
        <v>38911</v>
      </c>
      <c r="I17503" t="s">
        <v>5</v>
      </c>
      <c r="J17503">
        <v>164.7</v>
      </c>
      <c r="M17503">
        <v>164.7</v>
      </c>
      <c r="N17503">
        <f t="shared" si="273"/>
        <v>0</v>
      </c>
    </row>
    <row r="17504" spans="1:14" x14ac:dyDescent="0.2">
      <c r="A17504" t="s">
        <v>17524</v>
      </c>
      <c r="B17504" t="s">
        <v>38911</v>
      </c>
      <c r="I17504" t="s">
        <v>5</v>
      </c>
      <c r="J17504">
        <v>164.7</v>
      </c>
      <c r="M17504">
        <v>164.7</v>
      </c>
      <c r="N17504">
        <f t="shared" si="273"/>
        <v>0</v>
      </c>
    </row>
    <row r="17505" spans="1:14" x14ac:dyDescent="0.2">
      <c r="A17505" t="s">
        <v>17525</v>
      </c>
      <c r="B17505" t="s">
        <v>38912</v>
      </c>
      <c r="I17505" t="s">
        <v>5</v>
      </c>
      <c r="J17505">
        <v>164.7</v>
      </c>
      <c r="M17505">
        <v>164.7</v>
      </c>
      <c r="N17505">
        <f t="shared" si="273"/>
        <v>0</v>
      </c>
    </row>
    <row r="17506" spans="1:14" x14ac:dyDescent="0.2">
      <c r="A17506" t="s">
        <v>17526</v>
      </c>
      <c r="B17506" t="s">
        <v>38912</v>
      </c>
      <c r="I17506" t="s">
        <v>5</v>
      </c>
      <c r="J17506">
        <v>164.7</v>
      </c>
      <c r="M17506">
        <v>164.7</v>
      </c>
      <c r="N17506">
        <f t="shared" si="273"/>
        <v>0</v>
      </c>
    </row>
    <row r="17507" spans="1:14" x14ac:dyDescent="0.2">
      <c r="A17507" t="s">
        <v>17527</v>
      </c>
      <c r="B17507" t="s">
        <v>38913</v>
      </c>
      <c r="I17507" t="s">
        <v>5</v>
      </c>
      <c r="J17507">
        <v>2152.6999999999998</v>
      </c>
      <c r="M17507">
        <v>2152.6999999999998</v>
      </c>
      <c r="N17507">
        <f t="shared" si="273"/>
        <v>0</v>
      </c>
    </row>
    <row r="17508" spans="1:14" x14ac:dyDescent="0.2">
      <c r="A17508" t="s">
        <v>17528</v>
      </c>
      <c r="B17508" t="s">
        <v>38913</v>
      </c>
      <c r="I17508" t="s">
        <v>5</v>
      </c>
      <c r="J17508">
        <v>2152.6999999999998</v>
      </c>
      <c r="M17508">
        <v>2152.6999999999998</v>
      </c>
      <c r="N17508">
        <f t="shared" si="273"/>
        <v>0</v>
      </c>
    </row>
    <row r="17509" spans="1:14" x14ac:dyDescent="0.2">
      <c r="A17509" t="s">
        <v>17529</v>
      </c>
      <c r="B17509" t="s">
        <v>38914</v>
      </c>
      <c r="I17509" t="s">
        <v>5</v>
      </c>
      <c r="J17509">
        <v>78.83</v>
      </c>
      <c r="M17509">
        <v>78.83</v>
      </c>
      <c r="N17509">
        <f t="shared" si="273"/>
        <v>0</v>
      </c>
    </row>
    <row r="17510" spans="1:14" x14ac:dyDescent="0.2">
      <c r="A17510" t="s">
        <v>17530</v>
      </c>
      <c r="B17510" t="s">
        <v>38914</v>
      </c>
      <c r="I17510" t="s">
        <v>5</v>
      </c>
      <c r="J17510">
        <v>78.83</v>
      </c>
      <c r="M17510">
        <v>78.83</v>
      </c>
      <c r="N17510">
        <f t="shared" si="273"/>
        <v>0</v>
      </c>
    </row>
    <row r="17511" spans="1:14" x14ac:dyDescent="0.2">
      <c r="A17511" t="s">
        <v>17531</v>
      </c>
      <c r="B17511" t="s">
        <v>38915</v>
      </c>
      <c r="I17511" t="s">
        <v>5</v>
      </c>
      <c r="J17511">
        <v>722.12</v>
      </c>
      <c r="M17511">
        <v>722.12</v>
      </c>
      <c r="N17511">
        <f t="shared" si="273"/>
        <v>0</v>
      </c>
    </row>
    <row r="17512" spans="1:14" x14ac:dyDescent="0.2">
      <c r="A17512" t="s">
        <v>17532</v>
      </c>
      <c r="B17512" t="s">
        <v>38915</v>
      </c>
      <c r="I17512" t="s">
        <v>5</v>
      </c>
      <c r="J17512">
        <v>722.12</v>
      </c>
      <c r="M17512">
        <v>722.12</v>
      </c>
      <c r="N17512">
        <f t="shared" si="273"/>
        <v>0</v>
      </c>
    </row>
    <row r="17513" spans="1:14" x14ac:dyDescent="0.2">
      <c r="A17513" t="s">
        <v>17533</v>
      </c>
      <c r="B17513" t="s">
        <v>38916</v>
      </c>
      <c r="I17513" t="s">
        <v>5</v>
      </c>
      <c r="J17513">
        <v>1038.6400000000001</v>
      </c>
      <c r="M17513">
        <v>1038.6400000000001</v>
      </c>
      <c r="N17513">
        <f t="shared" si="273"/>
        <v>0</v>
      </c>
    </row>
    <row r="17514" spans="1:14" x14ac:dyDescent="0.2">
      <c r="A17514" t="s">
        <v>17534</v>
      </c>
      <c r="B17514" t="s">
        <v>38916</v>
      </c>
      <c r="I17514" t="s">
        <v>5</v>
      </c>
      <c r="J17514">
        <v>1038.6400000000001</v>
      </c>
      <c r="M17514">
        <v>1038.6400000000001</v>
      </c>
      <c r="N17514">
        <f t="shared" si="273"/>
        <v>0</v>
      </c>
    </row>
    <row r="17515" spans="1:14" x14ac:dyDescent="0.2">
      <c r="A17515" t="s">
        <v>17535</v>
      </c>
      <c r="B17515" t="s">
        <v>38917</v>
      </c>
      <c r="I17515" t="s">
        <v>5</v>
      </c>
      <c r="J17515">
        <v>1431.36</v>
      </c>
      <c r="M17515">
        <v>1431.36</v>
      </c>
      <c r="N17515">
        <f t="shared" si="273"/>
        <v>0</v>
      </c>
    </row>
    <row r="17516" spans="1:14" x14ac:dyDescent="0.2">
      <c r="A17516" t="s">
        <v>17536</v>
      </c>
      <c r="B17516" t="s">
        <v>38917</v>
      </c>
      <c r="I17516" t="s">
        <v>5</v>
      </c>
      <c r="J17516">
        <v>1431.36</v>
      </c>
      <c r="M17516">
        <v>1431.36</v>
      </c>
      <c r="N17516">
        <f t="shared" si="273"/>
        <v>0</v>
      </c>
    </row>
    <row r="17517" spans="1:14" x14ac:dyDescent="0.2">
      <c r="A17517" t="s">
        <v>17537</v>
      </c>
      <c r="B17517" t="s">
        <v>38918</v>
      </c>
      <c r="I17517" t="s">
        <v>5</v>
      </c>
      <c r="J17517">
        <v>39.869999999999997</v>
      </c>
      <c r="M17517">
        <v>39.869999999999997</v>
      </c>
      <c r="N17517">
        <f t="shared" si="273"/>
        <v>0</v>
      </c>
    </row>
    <row r="17518" spans="1:14" x14ac:dyDescent="0.2">
      <c r="A17518" t="s">
        <v>17538</v>
      </c>
      <c r="B17518" t="s">
        <v>38918</v>
      </c>
      <c r="I17518" t="s">
        <v>5</v>
      </c>
      <c r="J17518">
        <v>38.07</v>
      </c>
      <c r="M17518">
        <v>38.07</v>
      </c>
      <c r="N17518">
        <f t="shared" si="273"/>
        <v>0</v>
      </c>
    </row>
    <row r="17519" spans="1:14" x14ac:dyDescent="0.2">
      <c r="A17519" t="s">
        <v>17539</v>
      </c>
      <c r="B17519" t="s">
        <v>38919</v>
      </c>
      <c r="I17519" t="s">
        <v>5</v>
      </c>
      <c r="J17519">
        <v>41.67</v>
      </c>
      <c r="M17519">
        <v>41.67</v>
      </c>
      <c r="N17519">
        <f t="shared" si="273"/>
        <v>0</v>
      </c>
    </row>
    <row r="17520" spans="1:14" x14ac:dyDescent="0.2">
      <c r="A17520" t="s">
        <v>17540</v>
      </c>
      <c r="B17520" t="s">
        <v>38919</v>
      </c>
      <c r="I17520" t="s">
        <v>5</v>
      </c>
      <c r="J17520">
        <v>39.869999999999997</v>
      </c>
      <c r="M17520">
        <v>39.869999999999997</v>
      </c>
      <c r="N17520">
        <f t="shared" si="273"/>
        <v>0</v>
      </c>
    </row>
    <row r="17521" spans="1:14" x14ac:dyDescent="0.2">
      <c r="A17521" t="s">
        <v>17541</v>
      </c>
      <c r="B17521" t="s">
        <v>38920</v>
      </c>
      <c r="I17521" t="s">
        <v>5</v>
      </c>
      <c r="J17521">
        <v>33.200000000000003</v>
      </c>
      <c r="M17521">
        <v>33.200000000000003</v>
      </c>
      <c r="N17521">
        <f t="shared" si="273"/>
        <v>0</v>
      </c>
    </row>
    <row r="17522" spans="1:14" x14ac:dyDescent="0.2">
      <c r="A17522" t="s">
        <v>17542</v>
      </c>
      <c r="B17522" t="s">
        <v>38920</v>
      </c>
      <c r="I17522" t="s">
        <v>5</v>
      </c>
      <c r="J17522">
        <v>31.4</v>
      </c>
      <c r="M17522">
        <v>31.4</v>
      </c>
      <c r="N17522">
        <f t="shared" si="273"/>
        <v>0</v>
      </c>
    </row>
    <row r="17523" spans="1:14" x14ac:dyDescent="0.2">
      <c r="A17523" t="s">
        <v>17543</v>
      </c>
      <c r="B17523" t="s">
        <v>38921</v>
      </c>
      <c r="I17523" t="s">
        <v>5</v>
      </c>
      <c r="J17523">
        <v>77.87</v>
      </c>
      <c r="M17523">
        <v>77.87</v>
      </c>
      <c r="N17523">
        <f t="shared" si="273"/>
        <v>0</v>
      </c>
    </row>
    <row r="17524" spans="1:14" x14ac:dyDescent="0.2">
      <c r="A17524" t="s">
        <v>17544</v>
      </c>
      <c r="B17524" t="s">
        <v>38921</v>
      </c>
      <c r="I17524" t="s">
        <v>5</v>
      </c>
      <c r="J17524">
        <v>77.790000000000006</v>
      </c>
      <c r="M17524">
        <v>77.790000000000006</v>
      </c>
      <c r="N17524">
        <f t="shared" si="273"/>
        <v>0</v>
      </c>
    </row>
    <row r="17525" spans="1:14" x14ac:dyDescent="0.2">
      <c r="A17525" t="s">
        <v>17545</v>
      </c>
      <c r="B17525" t="s">
        <v>38922</v>
      </c>
      <c r="I17525" t="s">
        <v>5</v>
      </c>
      <c r="J17525">
        <v>24.13</v>
      </c>
      <c r="M17525">
        <v>24.13</v>
      </c>
      <c r="N17525">
        <f t="shared" si="273"/>
        <v>0</v>
      </c>
    </row>
    <row r="17526" spans="1:14" x14ac:dyDescent="0.2">
      <c r="A17526" t="s">
        <v>17546</v>
      </c>
      <c r="B17526" t="s">
        <v>38922</v>
      </c>
      <c r="I17526" t="s">
        <v>5</v>
      </c>
      <c r="J17526">
        <v>24.05</v>
      </c>
      <c r="M17526">
        <v>24.05</v>
      </c>
      <c r="N17526">
        <f t="shared" si="273"/>
        <v>0</v>
      </c>
    </row>
    <row r="17527" spans="1:14" x14ac:dyDescent="0.2">
      <c r="A17527" t="s">
        <v>17547</v>
      </c>
      <c r="B17527" t="s">
        <v>38923</v>
      </c>
      <c r="I17527" t="s">
        <v>5</v>
      </c>
      <c r="J17527">
        <v>53.06</v>
      </c>
      <c r="M17527">
        <v>53.06</v>
      </c>
      <c r="N17527">
        <f t="shared" si="273"/>
        <v>0</v>
      </c>
    </row>
    <row r="17528" spans="1:14" x14ac:dyDescent="0.2">
      <c r="A17528" t="s">
        <v>17548</v>
      </c>
      <c r="B17528" t="s">
        <v>38923</v>
      </c>
      <c r="I17528" t="s">
        <v>5</v>
      </c>
      <c r="J17528">
        <v>52.98</v>
      </c>
      <c r="M17528">
        <v>52.98</v>
      </c>
      <c r="N17528">
        <f t="shared" si="273"/>
        <v>0</v>
      </c>
    </row>
    <row r="17529" spans="1:14" x14ac:dyDescent="0.2">
      <c r="A17529" t="s">
        <v>17549</v>
      </c>
      <c r="B17529" t="s">
        <v>38924</v>
      </c>
      <c r="I17529" t="s">
        <v>5</v>
      </c>
      <c r="J17529">
        <v>112.65</v>
      </c>
      <c r="M17529">
        <v>112.65</v>
      </c>
      <c r="N17529">
        <f t="shared" si="273"/>
        <v>0</v>
      </c>
    </row>
    <row r="17530" spans="1:14" x14ac:dyDescent="0.2">
      <c r="A17530" t="s">
        <v>17550</v>
      </c>
      <c r="B17530" t="s">
        <v>38924</v>
      </c>
      <c r="I17530" t="s">
        <v>5</v>
      </c>
      <c r="J17530">
        <v>112.24</v>
      </c>
      <c r="M17530">
        <v>112.24</v>
      </c>
      <c r="N17530">
        <f t="shared" si="273"/>
        <v>0</v>
      </c>
    </row>
    <row r="17531" spans="1:14" x14ac:dyDescent="0.2">
      <c r="A17531" t="s">
        <v>17551</v>
      </c>
      <c r="B17531" t="s">
        <v>38925</v>
      </c>
      <c r="I17531" t="s">
        <v>5</v>
      </c>
      <c r="J17531">
        <v>84.79</v>
      </c>
      <c r="M17531">
        <v>84.79</v>
      </c>
      <c r="N17531">
        <f t="shared" si="273"/>
        <v>0</v>
      </c>
    </row>
    <row r="17532" spans="1:14" x14ac:dyDescent="0.2">
      <c r="A17532" t="s">
        <v>17552</v>
      </c>
      <c r="B17532" t="s">
        <v>38925</v>
      </c>
      <c r="I17532" t="s">
        <v>5</v>
      </c>
      <c r="J17532">
        <v>83.07</v>
      </c>
      <c r="M17532">
        <v>83.07</v>
      </c>
      <c r="N17532">
        <f t="shared" si="273"/>
        <v>0</v>
      </c>
    </row>
    <row r="17533" spans="1:14" x14ac:dyDescent="0.2">
      <c r="A17533" t="s">
        <v>17553</v>
      </c>
      <c r="B17533" t="s">
        <v>38926</v>
      </c>
      <c r="I17533" t="s">
        <v>5</v>
      </c>
      <c r="J17533">
        <v>65.849999999999994</v>
      </c>
      <c r="M17533">
        <v>65.849999999999994</v>
      </c>
      <c r="N17533">
        <f t="shared" si="273"/>
        <v>0</v>
      </c>
    </row>
    <row r="17534" spans="1:14" x14ac:dyDescent="0.2">
      <c r="A17534" t="s">
        <v>17554</v>
      </c>
      <c r="B17534" t="s">
        <v>38926</v>
      </c>
      <c r="I17534" t="s">
        <v>5</v>
      </c>
      <c r="J17534">
        <v>65.849999999999994</v>
      </c>
      <c r="M17534">
        <v>65.849999999999994</v>
      </c>
      <c r="N17534">
        <f t="shared" si="273"/>
        <v>0</v>
      </c>
    </row>
    <row r="17535" spans="1:14" x14ac:dyDescent="0.2">
      <c r="A17535" t="s">
        <v>17555</v>
      </c>
      <c r="B17535" t="s">
        <v>38927</v>
      </c>
      <c r="I17535" t="s">
        <v>5</v>
      </c>
      <c r="J17535">
        <v>94.85</v>
      </c>
      <c r="M17535">
        <v>94.85</v>
      </c>
      <c r="N17535">
        <f t="shared" si="273"/>
        <v>0</v>
      </c>
    </row>
    <row r="17536" spans="1:14" x14ac:dyDescent="0.2">
      <c r="A17536" t="s">
        <v>17556</v>
      </c>
      <c r="B17536" t="s">
        <v>38927</v>
      </c>
      <c r="I17536" t="s">
        <v>5</v>
      </c>
      <c r="J17536">
        <v>94.85</v>
      </c>
      <c r="M17536">
        <v>94.85</v>
      </c>
      <c r="N17536">
        <f t="shared" si="273"/>
        <v>0</v>
      </c>
    </row>
    <row r="17537" spans="1:14" x14ac:dyDescent="0.2">
      <c r="A17537" t="s">
        <v>17557</v>
      </c>
      <c r="B17537" t="s">
        <v>38928</v>
      </c>
      <c r="I17537" t="s">
        <v>5</v>
      </c>
      <c r="J17537">
        <v>321.13</v>
      </c>
      <c r="M17537">
        <v>321.13</v>
      </c>
      <c r="N17537">
        <f t="shared" si="273"/>
        <v>0</v>
      </c>
    </row>
    <row r="17538" spans="1:14" x14ac:dyDescent="0.2">
      <c r="A17538" t="s">
        <v>17558</v>
      </c>
      <c r="B17538" t="s">
        <v>38928</v>
      </c>
      <c r="I17538" t="s">
        <v>5</v>
      </c>
      <c r="J17538">
        <v>321.13</v>
      </c>
      <c r="M17538">
        <v>321.13</v>
      </c>
      <c r="N17538">
        <f t="shared" si="273"/>
        <v>0</v>
      </c>
    </row>
    <row r="17539" spans="1:14" x14ac:dyDescent="0.2">
      <c r="A17539" t="s">
        <v>17559</v>
      </c>
      <c r="B17539" t="s">
        <v>38929</v>
      </c>
      <c r="I17539" t="s">
        <v>5</v>
      </c>
      <c r="J17539">
        <v>93.34</v>
      </c>
      <c r="M17539">
        <v>93.34</v>
      </c>
      <c r="N17539">
        <f t="shared" si="273"/>
        <v>0</v>
      </c>
    </row>
    <row r="17540" spans="1:14" x14ac:dyDescent="0.2">
      <c r="A17540" t="s">
        <v>17560</v>
      </c>
      <c r="B17540" t="s">
        <v>38929</v>
      </c>
      <c r="I17540" t="s">
        <v>5</v>
      </c>
      <c r="J17540">
        <v>93.34</v>
      </c>
      <c r="M17540">
        <v>93.34</v>
      </c>
      <c r="N17540">
        <f t="shared" ref="N17540:N17603" si="274">J17540-M17540</f>
        <v>0</v>
      </c>
    </row>
    <row r="17541" spans="1:14" x14ac:dyDescent="0.2">
      <c r="A17541" t="s">
        <v>17561</v>
      </c>
      <c r="B17541" t="s">
        <v>38930</v>
      </c>
      <c r="I17541" t="s">
        <v>5</v>
      </c>
      <c r="J17541">
        <v>135.07</v>
      </c>
      <c r="M17541">
        <v>135.07</v>
      </c>
      <c r="N17541">
        <f t="shared" si="274"/>
        <v>0</v>
      </c>
    </row>
    <row r="17542" spans="1:14" x14ac:dyDescent="0.2">
      <c r="A17542" t="s">
        <v>17562</v>
      </c>
      <c r="B17542" t="s">
        <v>38930</v>
      </c>
      <c r="I17542" t="s">
        <v>5</v>
      </c>
      <c r="J17542">
        <v>135.07</v>
      </c>
      <c r="M17542">
        <v>135.07</v>
      </c>
      <c r="N17542">
        <f t="shared" si="274"/>
        <v>0</v>
      </c>
    </row>
    <row r="17543" spans="1:14" x14ac:dyDescent="0.2">
      <c r="A17543" t="s">
        <v>17563</v>
      </c>
      <c r="B17543" t="s">
        <v>38931</v>
      </c>
      <c r="I17543" t="s">
        <v>5</v>
      </c>
      <c r="J17543">
        <v>289.2</v>
      </c>
      <c r="M17543">
        <v>289.2</v>
      </c>
      <c r="N17543">
        <f t="shared" si="274"/>
        <v>0</v>
      </c>
    </row>
    <row r="17544" spans="1:14" x14ac:dyDescent="0.2">
      <c r="A17544" t="s">
        <v>17564</v>
      </c>
      <c r="B17544" t="s">
        <v>38931</v>
      </c>
      <c r="I17544" t="s">
        <v>5</v>
      </c>
      <c r="J17544">
        <v>289.2</v>
      </c>
      <c r="M17544">
        <v>289.2</v>
      </c>
      <c r="N17544">
        <f t="shared" si="274"/>
        <v>0</v>
      </c>
    </row>
    <row r="17545" spans="1:14" x14ac:dyDescent="0.2">
      <c r="A17545" t="s">
        <v>17565</v>
      </c>
      <c r="B17545" t="s">
        <v>38932</v>
      </c>
      <c r="I17545" t="s">
        <v>5</v>
      </c>
      <c r="J17545">
        <v>191.51</v>
      </c>
      <c r="M17545">
        <v>191.51</v>
      </c>
      <c r="N17545">
        <f t="shared" si="274"/>
        <v>0</v>
      </c>
    </row>
    <row r="17546" spans="1:14" x14ac:dyDescent="0.2">
      <c r="A17546" t="s">
        <v>17566</v>
      </c>
      <c r="B17546" t="s">
        <v>38932</v>
      </c>
      <c r="I17546" t="s">
        <v>5</v>
      </c>
      <c r="J17546">
        <v>191.51</v>
      </c>
      <c r="M17546">
        <v>191.51</v>
      </c>
      <c r="N17546">
        <f t="shared" si="274"/>
        <v>0</v>
      </c>
    </row>
    <row r="17547" spans="1:14" x14ac:dyDescent="0.2">
      <c r="A17547" t="s">
        <v>17567</v>
      </c>
      <c r="B17547" t="s">
        <v>38933</v>
      </c>
      <c r="I17547" t="s">
        <v>5</v>
      </c>
      <c r="J17547">
        <v>181.44</v>
      </c>
      <c r="M17547">
        <v>181.44</v>
      </c>
      <c r="N17547">
        <f t="shared" si="274"/>
        <v>0</v>
      </c>
    </row>
    <row r="17548" spans="1:14" x14ac:dyDescent="0.2">
      <c r="A17548" t="s">
        <v>17568</v>
      </c>
      <c r="B17548" t="s">
        <v>38933</v>
      </c>
      <c r="I17548" t="s">
        <v>5</v>
      </c>
      <c r="J17548">
        <v>181.44</v>
      </c>
      <c r="M17548">
        <v>181.44</v>
      </c>
      <c r="N17548">
        <f t="shared" si="274"/>
        <v>0</v>
      </c>
    </row>
    <row r="17549" spans="1:14" x14ac:dyDescent="0.2">
      <c r="A17549" t="s">
        <v>17569</v>
      </c>
      <c r="B17549" t="s">
        <v>38934</v>
      </c>
      <c r="I17549" t="s">
        <v>5</v>
      </c>
      <c r="J17549">
        <v>50.38</v>
      </c>
      <c r="M17549">
        <v>50.38</v>
      </c>
      <c r="N17549">
        <f t="shared" si="274"/>
        <v>0</v>
      </c>
    </row>
    <row r="17550" spans="1:14" x14ac:dyDescent="0.2">
      <c r="A17550" t="s">
        <v>17570</v>
      </c>
      <c r="B17550" t="s">
        <v>38934</v>
      </c>
      <c r="I17550" t="s">
        <v>5</v>
      </c>
      <c r="J17550">
        <v>50.38</v>
      </c>
      <c r="M17550">
        <v>50.38</v>
      </c>
      <c r="N17550">
        <f t="shared" si="274"/>
        <v>0</v>
      </c>
    </row>
    <row r="17551" spans="1:14" x14ac:dyDescent="0.2">
      <c r="A17551" t="s">
        <v>17571</v>
      </c>
      <c r="B17551" t="s">
        <v>38935</v>
      </c>
      <c r="I17551" t="s">
        <v>5</v>
      </c>
      <c r="J17551">
        <v>96.52</v>
      </c>
      <c r="M17551">
        <v>96.52</v>
      </c>
      <c r="N17551">
        <f t="shared" si="274"/>
        <v>0</v>
      </c>
    </row>
    <row r="17552" spans="1:14" x14ac:dyDescent="0.2">
      <c r="A17552" t="s">
        <v>17572</v>
      </c>
      <c r="B17552" t="s">
        <v>38935</v>
      </c>
      <c r="I17552" t="s">
        <v>5</v>
      </c>
      <c r="J17552">
        <v>96.52</v>
      </c>
      <c r="M17552">
        <v>96.52</v>
      </c>
      <c r="N17552">
        <f t="shared" si="274"/>
        <v>0</v>
      </c>
    </row>
    <row r="17553" spans="1:14" x14ac:dyDescent="0.2">
      <c r="A17553" t="s">
        <v>17573</v>
      </c>
      <c r="B17553" t="s">
        <v>38936</v>
      </c>
      <c r="I17553" t="s">
        <v>5</v>
      </c>
      <c r="J17553">
        <v>294.69</v>
      </c>
      <c r="M17553">
        <v>294.69</v>
      </c>
      <c r="N17553">
        <f t="shared" si="274"/>
        <v>0</v>
      </c>
    </row>
    <row r="17554" spans="1:14" x14ac:dyDescent="0.2">
      <c r="A17554" t="s">
        <v>17574</v>
      </c>
      <c r="B17554" t="s">
        <v>38936</v>
      </c>
      <c r="I17554" t="s">
        <v>5</v>
      </c>
      <c r="J17554">
        <v>294.69</v>
      </c>
      <c r="M17554">
        <v>294.69</v>
      </c>
      <c r="N17554">
        <f t="shared" si="274"/>
        <v>0</v>
      </c>
    </row>
    <row r="17555" spans="1:14" x14ac:dyDescent="0.2">
      <c r="A17555" t="s">
        <v>17575</v>
      </c>
      <c r="B17555" t="s">
        <v>38937</v>
      </c>
      <c r="I17555" t="s">
        <v>5</v>
      </c>
      <c r="J17555">
        <v>381.42</v>
      </c>
      <c r="M17555">
        <v>381.42</v>
      </c>
      <c r="N17555">
        <f t="shared" si="274"/>
        <v>0</v>
      </c>
    </row>
    <row r="17556" spans="1:14" x14ac:dyDescent="0.2">
      <c r="A17556" t="s">
        <v>17576</v>
      </c>
      <c r="B17556" t="s">
        <v>38937</v>
      </c>
      <c r="I17556" t="s">
        <v>5</v>
      </c>
      <c r="J17556">
        <v>381.42</v>
      </c>
      <c r="M17556">
        <v>381.42</v>
      </c>
      <c r="N17556">
        <f t="shared" si="274"/>
        <v>0</v>
      </c>
    </row>
    <row r="17557" spans="1:14" x14ac:dyDescent="0.2">
      <c r="A17557" t="s">
        <v>17577</v>
      </c>
      <c r="B17557" t="s">
        <v>38938</v>
      </c>
      <c r="I17557" t="s">
        <v>5</v>
      </c>
      <c r="J17557">
        <v>199.68</v>
      </c>
      <c r="M17557">
        <v>199.68</v>
      </c>
      <c r="N17557">
        <f t="shared" si="274"/>
        <v>0</v>
      </c>
    </row>
    <row r="17558" spans="1:14" x14ac:dyDescent="0.2">
      <c r="A17558" t="s">
        <v>17578</v>
      </c>
      <c r="B17558" t="s">
        <v>38938</v>
      </c>
      <c r="I17558" t="s">
        <v>5</v>
      </c>
      <c r="J17558">
        <v>199.68</v>
      </c>
      <c r="M17558">
        <v>199.68</v>
      </c>
      <c r="N17558">
        <f t="shared" si="274"/>
        <v>0</v>
      </c>
    </row>
    <row r="17559" spans="1:14" x14ac:dyDescent="0.2">
      <c r="A17559" t="s">
        <v>17579</v>
      </c>
      <c r="B17559" t="s">
        <v>38939</v>
      </c>
      <c r="I17559" t="s">
        <v>5</v>
      </c>
      <c r="J17559">
        <v>32.22</v>
      </c>
      <c r="M17559">
        <v>32.22</v>
      </c>
      <c r="N17559">
        <f t="shared" si="274"/>
        <v>0</v>
      </c>
    </row>
    <row r="17560" spans="1:14" x14ac:dyDescent="0.2">
      <c r="A17560" t="s">
        <v>17580</v>
      </c>
      <c r="B17560" t="s">
        <v>38939</v>
      </c>
      <c r="I17560" t="s">
        <v>5</v>
      </c>
      <c r="J17560">
        <v>30.42</v>
      </c>
      <c r="M17560">
        <v>30.42</v>
      </c>
      <c r="N17560">
        <f t="shared" si="274"/>
        <v>0</v>
      </c>
    </row>
    <row r="17561" spans="1:14" x14ac:dyDescent="0.2">
      <c r="A17561" t="s">
        <v>17581</v>
      </c>
      <c r="B17561" t="s">
        <v>38940</v>
      </c>
      <c r="I17561" t="s">
        <v>5</v>
      </c>
      <c r="J17561">
        <v>49.47</v>
      </c>
      <c r="M17561">
        <v>49.47</v>
      </c>
      <c r="N17561">
        <f t="shared" si="274"/>
        <v>0</v>
      </c>
    </row>
    <row r="17562" spans="1:14" x14ac:dyDescent="0.2">
      <c r="A17562" t="s">
        <v>17582</v>
      </c>
      <c r="B17562" t="s">
        <v>38940</v>
      </c>
      <c r="I17562" t="s">
        <v>5</v>
      </c>
      <c r="J17562">
        <v>47.67</v>
      </c>
      <c r="M17562">
        <v>47.67</v>
      </c>
      <c r="N17562">
        <f t="shared" si="274"/>
        <v>0</v>
      </c>
    </row>
    <row r="17563" spans="1:14" x14ac:dyDescent="0.2">
      <c r="A17563" t="s">
        <v>17583</v>
      </c>
      <c r="B17563" t="s">
        <v>38941</v>
      </c>
      <c r="I17563" t="s">
        <v>5</v>
      </c>
      <c r="J17563">
        <v>38.24</v>
      </c>
      <c r="M17563">
        <v>38.24</v>
      </c>
      <c r="N17563">
        <f t="shared" si="274"/>
        <v>0</v>
      </c>
    </row>
    <row r="17564" spans="1:14" x14ac:dyDescent="0.2">
      <c r="A17564" t="s">
        <v>17584</v>
      </c>
      <c r="B17564" t="s">
        <v>38941</v>
      </c>
      <c r="I17564" t="s">
        <v>5</v>
      </c>
      <c r="J17564">
        <v>36.44</v>
      </c>
      <c r="M17564">
        <v>36.44</v>
      </c>
      <c r="N17564">
        <f t="shared" si="274"/>
        <v>0</v>
      </c>
    </row>
    <row r="17565" spans="1:14" x14ac:dyDescent="0.2">
      <c r="A17565" t="s">
        <v>17585</v>
      </c>
      <c r="B17565" t="s">
        <v>38942</v>
      </c>
      <c r="I17565" t="s">
        <v>5</v>
      </c>
      <c r="J17565">
        <v>26.19</v>
      </c>
      <c r="M17565">
        <v>26.19</v>
      </c>
      <c r="N17565">
        <f t="shared" si="274"/>
        <v>0</v>
      </c>
    </row>
    <row r="17566" spans="1:14" x14ac:dyDescent="0.2">
      <c r="A17566" t="s">
        <v>17586</v>
      </c>
      <c r="B17566" t="s">
        <v>38942</v>
      </c>
      <c r="I17566" t="s">
        <v>5</v>
      </c>
      <c r="J17566">
        <v>24.39</v>
      </c>
      <c r="M17566">
        <v>24.39</v>
      </c>
      <c r="N17566">
        <f t="shared" si="274"/>
        <v>0</v>
      </c>
    </row>
    <row r="17567" spans="1:14" x14ac:dyDescent="0.2">
      <c r="A17567" t="s">
        <v>17587</v>
      </c>
      <c r="B17567" t="s">
        <v>38943</v>
      </c>
      <c r="I17567" t="s">
        <v>5</v>
      </c>
      <c r="J17567">
        <v>17.45</v>
      </c>
      <c r="M17567">
        <v>17.45</v>
      </c>
      <c r="N17567">
        <f t="shared" si="274"/>
        <v>0</v>
      </c>
    </row>
    <row r="17568" spans="1:14" x14ac:dyDescent="0.2">
      <c r="A17568" t="s">
        <v>17588</v>
      </c>
      <c r="B17568" t="s">
        <v>38943</v>
      </c>
      <c r="I17568" t="s">
        <v>5</v>
      </c>
      <c r="J17568">
        <v>15.65</v>
      </c>
      <c r="M17568">
        <v>15.65</v>
      </c>
      <c r="N17568">
        <f t="shared" si="274"/>
        <v>0</v>
      </c>
    </row>
    <row r="17569" spans="1:14" x14ac:dyDescent="0.2">
      <c r="A17569" t="s">
        <v>17589</v>
      </c>
      <c r="B17569" t="s">
        <v>38944</v>
      </c>
      <c r="I17569" t="s">
        <v>5</v>
      </c>
      <c r="J17569">
        <v>60.86</v>
      </c>
      <c r="M17569">
        <v>60.86</v>
      </c>
      <c r="N17569">
        <f t="shared" si="274"/>
        <v>0</v>
      </c>
    </row>
    <row r="17570" spans="1:14" x14ac:dyDescent="0.2">
      <c r="A17570" t="s">
        <v>17590</v>
      </c>
      <c r="B17570" t="s">
        <v>38944</v>
      </c>
      <c r="I17570" t="s">
        <v>5</v>
      </c>
      <c r="J17570">
        <v>57.26</v>
      </c>
      <c r="M17570">
        <v>57.26</v>
      </c>
      <c r="N17570">
        <f t="shared" si="274"/>
        <v>0</v>
      </c>
    </row>
    <row r="17571" spans="1:14" x14ac:dyDescent="0.2">
      <c r="A17571" t="s">
        <v>17591</v>
      </c>
      <c r="B17571" t="s">
        <v>22359</v>
      </c>
      <c r="I17571" t="s">
        <v>5</v>
      </c>
      <c r="J17571">
        <v>34.92</v>
      </c>
      <c r="M17571">
        <v>34.92</v>
      </c>
      <c r="N17571">
        <f t="shared" si="274"/>
        <v>0</v>
      </c>
    </row>
    <row r="17572" spans="1:14" x14ac:dyDescent="0.2">
      <c r="A17572" t="s">
        <v>17592</v>
      </c>
      <c r="B17572" t="s">
        <v>22359</v>
      </c>
      <c r="I17572" t="s">
        <v>5</v>
      </c>
      <c r="J17572">
        <v>34.92</v>
      </c>
      <c r="M17572">
        <v>34.92</v>
      </c>
      <c r="N17572">
        <f t="shared" si="274"/>
        <v>0</v>
      </c>
    </row>
    <row r="17573" spans="1:14" x14ac:dyDescent="0.2">
      <c r="A17573" t="s">
        <v>17593</v>
      </c>
      <c r="B17573" t="s">
        <v>38945</v>
      </c>
      <c r="I17573" t="s">
        <v>5</v>
      </c>
      <c r="J17573">
        <v>89.41</v>
      </c>
      <c r="M17573">
        <v>89.41</v>
      </c>
      <c r="N17573">
        <f t="shared" si="274"/>
        <v>0</v>
      </c>
    </row>
    <row r="17574" spans="1:14" x14ac:dyDescent="0.2">
      <c r="A17574" t="s">
        <v>17594</v>
      </c>
      <c r="B17574" t="s">
        <v>38945</v>
      </c>
      <c r="I17574" t="s">
        <v>5</v>
      </c>
      <c r="J17574">
        <v>89.41</v>
      </c>
      <c r="M17574">
        <v>89.41</v>
      </c>
      <c r="N17574">
        <f t="shared" si="274"/>
        <v>0</v>
      </c>
    </row>
    <row r="17575" spans="1:14" x14ac:dyDescent="0.2">
      <c r="A17575" t="s">
        <v>17595</v>
      </c>
      <c r="B17575" t="s">
        <v>38946</v>
      </c>
      <c r="I17575" t="s">
        <v>5</v>
      </c>
      <c r="J17575">
        <v>5.76</v>
      </c>
      <c r="M17575">
        <v>5.76</v>
      </c>
      <c r="N17575">
        <f t="shared" si="274"/>
        <v>0</v>
      </c>
    </row>
    <row r="17576" spans="1:14" x14ac:dyDescent="0.2">
      <c r="A17576" t="s">
        <v>17596</v>
      </c>
      <c r="B17576" t="s">
        <v>38946</v>
      </c>
      <c r="I17576" t="s">
        <v>5</v>
      </c>
      <c r="J17576">
        <v>5.76</v>
      </c>
      <c r="M17576">
        <v>5.76</v>
      </c>
      <c r="N17576">
        <f t="shared" si="274"/>
        <v>0</v>
      </c>
    </row>
    <row r="17577" spans="1:14" x14ac:dyDescent="0.2">
      <c r="A17577" t="s">
        <v>17597</v>
      </c>
      <c r="B17577" t="s">
        <v>22360</v>
      </c>
      <c r="I17577" t="s">
        <v>5</v>
      </c>
      <c r="J17577">
        <v>9.0500000000000007</v>
      </c>
      <c r="M17577">
        <v>9.0500000000000007</v>
      </c>
      <c r="N17577">
        <f t="shared" si="274"/>
        <v>0</v>
      </c>
    </row>
    <row r="17578" spans="1:14" x14ac:dyDescent="0.2">
      <c r="A17578" t="s">
        <v>17598</v>
      </c>
      <c r="B17578" t="s">
        <v>22360</v>
      </c>
      <c r="I17578" t="s">
        <v>5</v>
      </c>
      <c r="J17578">
        <v>9.0500000000000007</v>
      </c>
      <c r="M17578">
        <v>9.0500000000000007</v>
      </c>
      <c r="N17578">
        <f t="shared" si="274"/>
        <v>0</v>
      </c>
    </row>
    <row r="17579" spans="1:14" x14ac:dyDescent="0.2">
      <c r="A17579" t="s">
        <v>17599</v>
      </c>
      <c r="B17579" t="s">
        <v>22361</v>
      </c>
      <c r="I17579" t="s">
        <v>5</v>
      </c>
      <c r="J17579">
        <v>201.99</v>
      </c>
      <c r="M17579">
        <v>201.99</v>
      </c>
      <c r="N17579">
        <f t="shared" si="274"/>
        <v>0</v>
      </c>
    </row>
    <row r="17580" spans="1:14" x14ac:dyDescent="0.2">
      <c r="A17580" t="s">
        <v>17600</v>
      </c>
      <c r="B17580" t="s">
        <v>22361</v>
      </c>
      <c r="I17580" t="s">
        <v>5</v>
      </c>
      <c r="J17580">
        <v>201.99</v>
      </c>
      <c r="M17580">
        <v>201.99</v>
      </c>
      <c r="N17580">
        <f t="shared" si="274"/>
        <v>0</v>
      </c>
    </row>
    <row r="17581" spans="1:14" x14ac:dyDescent="0.2">
      <c r="A17581" t="s">
        <v>17601</v>
      </c>
      <c r="B17581" t="s">
        <v>22362</v>
      </c>
      <c r="I17581" t="s">
        <v>5</v>
      </c>
      <c r="J17581">
        <v>39.049999999999997</v>
      </c>
      <c r="M17581">
        <v>39.049999999999997</v>
      </c>
      <c r="N17581">
        <f t="shared" si="274"/>
        <v>0</v>
      </c>
    </row>
    <row r="17582" spans="1:14" x14ac:dyDescent="0.2">
      <c r="A17582" t="s">
        <v>17602</v>
      </c>
      <c r="B17582" t="s">
        <v>22362</v>
      </c>
      <c r="I17582" t="s">
        <v>5</v>
      </c>
      <c r="J17582">
        <v>39.049999999999997</v>
      </c>
      <c r="M17582">
        <v>39.049999999999997</v>
      </c>
      <c r="N17582">
        <f t="shared" si="274"/>
        <v>0</v>
      </c>
    </row>
    <row r="17583" spans="1:14" x14ac:dyDescent="0.2">
      <c r="A17583" t="s">
        <v>17603</v>
      </c>
      <c r="B17583" t="s">
        <v>38947</v>
      </c>
      <c r="I17583" t="s">
        <v>5</v>
      </c>
      <c r="J17583">
        <v>50.54</v>
      </c>
      <c r="M17583">
        <v>50.54</v>
      </c>
      <c r="N17583">
        <f t="shared" si="274"/>
        <v>0</v>
      </c>
    </row>
    <row r="17584" spans="1:14" x14ac:dyDescent="0.2">
      <c r="A17584" t="s">
        <v>17604</v>
      </c>
      <c r="B17584" t="s">
        <v>38947</v>
      </c>
      <c r="I17584" t="s">
        <v>5</v>
      </c>
      <c r="J17584">
        <v>50.54</v>
      </c>
      <c r="M17584">
        <v>50.54</v>
      </c>
      <c r="N17584">
        <f t="shared" si="274"/>
        <v>0</v>
      </c>
    </row>
    <row r="17585" spans="1:14" x14ac:dyDescent="0.2">
      <c r="A17585" t="s">
        <v>17605</v>
      </c>
      <c r="B17585" t="s">
        <v>38948</v>
      </c>
      <c r="I17585" t="s">
        <v>5</v>
      </c>
      <c r="J17585">
        <v>85.91</v>
      </c>
      <c r="M17585">
        <v>85.91</v>
      </c>
      <c r="N17585">
        <f t="shared" si="274"/>
        <v>0</v>
      </c>
    </row>
    <row r="17586" spans="1:14" x14ac:dyDescent="0.2">
      <c r="A17586" t="s">
        <v>17606</v>
      </c>
      <c r="B17586" t="s">
        <v>38948</v>
      </c>
      <c r="I17586" t="s">
        <v>5</v>
      </c>
      <c r="J17586">
        <v>85.91</v>
      </c>
      <c r="M17586">
        <v>85.91</v>
      </c>
      <c r="N17586">
        <f t="shared" si="274"/>
        <v>0</v>
      </c>
    </row>
    <row r="17587" spans="1:14" x14ac:dyDescent="0.2">
      <c r="A17587" t="s">
        <v>17607</v>
      </c>
      <c r="B17587" t="s">
        <v>38949</v>
      </c>
      <c r="I17587" t="s">
        <v>5</v>
      </c>
      <c r="J17587">
        <v>191.39</v>
      </c>
      <c r="M17587">
        <v>191.39</v>
      </c>
      <c r="N17587">
        <f t="shared" si="274"/>
        <v>0</v>
      </c>
    </row>
    <row r="17588" spans="1:14" x14ac:dyDescent="0.2">
      <c r="A17588" t="s">
        <v>17608</v>
      </c>
      <c r="B17588" t="s">
        <v>38949</v>
      </c>
      <c r="I17588" t="s">
        <v>5</v>
      </c>
      <c r="J17588">
        <v>191.39</v>
      </c>
      <c r="M17588">
        <v>191.39</v>
      </c>
      <c r="N17588">
        <f t="shared" si="274"/>
        <v>0</v>
      </c>
    </row>
    <row r="17589" spans="1:14" x14ac:dyDescent="0.2">
      <c r="A17589" t="s">
        <v>17609</v>
      </c>
      <c r="B17589" t="s">
        <v>38950</v>
      </c>
      <c r="I17589" t="s">
        <v>5</v>
      </c>
      <c r="J17589">
        <v>60.04</v>
      </c>
      <c r="M17589">
        <v>60.04</v>
      </c>
      <c r="N17589">
        <f t="shared" si="274"/>
        <v>0</v>
      </c>
    </row>
    <row r="17590" spans="1:14" x14ac:dyDescent="0.2">
      <c r="A17590" t="s">
        <v>17610</v>
      </c>
      <c r="B17590" t="s">
        <v>38950</v>
      </c>
      <c r="I17590" t="s">
        <v>5</v>
      </c>
      <c r="J17590">
        <v>60.04</v>
      </c>
      <c r="M17590">
        <v>60.04</v>
      </c>
      <c r="N17590">
        <f t="shared" si="274"/>
        <v>0</v>
      </c>
    </row>
    <row r="17591" spans="1:14" x14ac:dyDescent="0.2">
      <c r="A17591" t="s">
        <v>17611</v>
      </c>
      <c r="B17591" t="s">
        <v>38951</v>
      </c>
      <c r="I17591" t="s">
        <v>5</v>
      </c>
      <c r="J17591">
        <v>242.88</v>
      </c>
      <c r="M17591">
        <v>242.88</v>
      </c>
      <c r="N17591">
        <f t="shared" si="274"/>
        <v>0</v>
      </c>
    </row>
    <row r="17592" spans="1:14" x14ac:dyDescent="0.2">
      <c r="A17592" t="s">
        <v>17612</v>
      </c>
      <c r="B17592" t="s">
        <v>38951</v>
      </c>
      <c r="I17592" t="s">
        <v>5</v>
      </c>
      <c r="J17592">
        <v>242.88</v>
      </c>
      <c r="M17592">
        <v>242.88</v>
      </c>
      <c r="N17592">
        <f t="shared" si="274"/>
        <v>0</v>
      </c>
    </row>
    <row r="17593" spans="1:14" x14ac:dyDescent="0.2">
      <c r="A17593" t="s">
        <v>17613</v>
      </c>
      <c r="B17593" t="s">
        <v>38952</v>
      </c>
      <c r="I17593" t="s">
        <v>5</v>
      </c>
      <c r="J17593">
        <v>79.94</v>
      </c>
      <c r="M17593">
        <v>79.94</v>
      </c>
      <c r="N17593">
        <f t="shared" si="274"/>
        <v>0</v>
      </c>
    </row>
    <row r="17594" spans="1:14" x14ac:dyDescent="0.2">
      <c r="A17594" t="s">
        <v>17614</v>
      </c>
      <c r="B17594" t="s">
        <v>38952</v>
      </c>
      <c r="I17594" t="s">
        <v>5</v>
      </c>
      <c r="J17594">
        <v>79.94</v>
      </c>
      <c r="M17594">
        <v>79.94</v>
      </c>
      <c r="N17594">
        <f t="shared" si="274"/>
        <v>0</v>
      </c>
    </row>
    <row r="17595" spans="1:14" x14ac:dyDescent="0.2">
      <c r="A17595" t="s">
        <v>17615</v>
      </c>
      <c r="B17595" t="s">
        <v>38953</v>
      </c>
      <c r="I17595" t="s">
        <v>5</v>
      </c>
      <c r="J17595">
        <v>191.97</v>
      </c>
      <c r="M17595">
        <v>191.97</v>
      </c>
      <c r="N17595">
        <f t="shared" si="274"/>
        <v>0</v>
      </c>
    </row>
    <row r="17596" spans="1:14" x14ac:dyDescent="0.2">
      <c r="A17596" t="s">
        <v>17616</v>
      </c>
      <c r="B17596" t="s">
        <v>38953</v>
      </c>
      <c r="I17596" t="s">
        <v>5</v>
      </c>
      <c r="J17596">
        <v>191.97</v>
      </c>
      <c r="M17596">
        <v>191.97</v>
      </c>
      <c r="N17596">
        <f t="shared" si="274"/>
        <v>0</v>
      </c>
    </row>
    <row r="17597" spans="1:14" x14ac:dyDescent="0.2">
      <c r="A17597" t="s">
        <v>17617</v>
      </c>
      <c r="B17597" t="s">
        <v>22363</v>
      </c>
      <c r="I17597" t="s">
        <v>5</v>
      </c>
      <c r="J17597">
        <v>8.14</v>
      </c>
      <c r="M17597">
        <v>8.14</v>
      </c>
      <c r="N17597">
        <f t="shared" si="274"/>
        <v>0</v>
      </c>
    </row>
    <row r="17598" spans="1:14" x14ac:dyDescent="0.2">
      <c r="A17598" t="s">
        <v>17618</v>
      </c>
      <c r="B17598" t="s">
        <v>22363</v>
      </c>
      <c r="I17598" t="s">
        <v>5</v>
      </c>
      <c r="J17598">
        <v>8.14</v>
      </c>
      <c r="M17598">
        <v>8.14</v>
      </c>
      <c r="N17598">
        <f t="shared" si="274"/>
        <v>0</v>
      </c>
    </row>
    <row r="17599" spans="1:14" x14ac:dyDescent="0.2">
      <c r="A17599" t="s">
        <v>17619</v>
      </c>
      <c r="B17599" t="s">
        <v>22364</v>
      </c>
      <c r="I17599" t="s">
        <v>5</v>
      </c>
      <c r="J17599">
        <v>6.21</v>
      </c>
      <c r="M17599">
        <v>6.21</v>
      </c>
      <c r="N17599">
        <f t="shared" si="274"/>
        <v>0</v>
      </c>
    </row>
    <row r="17600" spans="1:14" x14ac:dyDescent="0.2">
      <c r="A17600" t="s">
        <v>17620</v>
      </c>
      <c r="B17600" t="s">
        <v>22364</v>
      </c>
      <c r="I17600" t="s">
        <v>5</v>
      </c>
      <c r="J17600">
        <v>6.21</v>
      </c>
      <c r="M17600">
        <v>6.21</v>
      </c>
      <c r="N17600">
        <f t="shared" si="274"/>
        <v>0</v>
      </c>
    </row>
    <row r="17601" spans="1:14" x14ac:dyDescent="0.2">
      <c r="A17601" t="s">
        <v>17621</v>
      </c>
      <c r="B17601" t="s">
        <v>38954</v>
      </c>
      <c r="I17601" t="s">
        <v>5</v>
      </c>
      <c r="J17601">
        <v>52.44</v>
      </c>
      <c r="M17601">
        <v>52.44</v>
      </c>
      <c r="N17601">
        <f t="shared" si="274"/>
        <v>0</v>
      </c>
    </row>
    <row r="17602" spans="1:14" x14ac:dyDescent="0.2">
      <c r="A17602" t="s">
        <v>17622</v>
      </c>
      <c r="B17602" t="s">
        <v>38954</v>
      </c>
      <c r="I17602" t="s">
        <v>5</v>
      </c>
      <c r="J17602">
        <v>52.44</v>
      </c>
      <c r="M17602">
        <v>52.44</v>
      </c>
      <c r="N17602">
        <f t="shared" si="274"/>
        <v>0</v>
      </c>
    </row>
    <row r="17603" spans="1:14" x14ac:dyDescent="0.2">
      <c r="A17603" t="s">
        <v>17623</v>
      </c>
      <c r="B17603" t="s">
        <v>38955</v>
      </c>
      <c r="I17603" t="s">
        <v>5</v>
      </c>
      <c r="J17603">
        <v>104.4</v>
      </c>
      <c r="M17603">
        <v>104.4</v>
      </c>
      <c r="N17603">
        <f t="shared" si="274"/>
        <v>0</v>
      </c>
    </row>
    <row r="17604" spans="1:14" x14ac:dyDescent="0.2">
      <c r="A17604" t="s">
        <v>17624</v>
      </c>
      <c r="B17604" t="s">
        <v>38955</v>
      </c>
      <c r="I17604" t="s">
        <v>5</v>
      </c>
      <c r="J17604">
        <v>104.4</v>
      </c>
      <c r="M17604">
        <v>104.4</v>
      </c>
      <c r="N17604">
        <f t="shared" ref="N17604:N17667" si="275">J17604-M17604</f>
        <v>0</v>
      </c>
    </row>
    <row r="17605" spans="1:14" x14ac:dyDescent="0.2">
      <c r="A17605" t="s">
        <v>17625</v>
      </c>
      <c r="B17605" t="s">
        <v>38956</v>
      </c>
      <c r="I17605" t="s">
        <v>5</v>
      </c>
      <c r="J17605">
        <v>63.76</v>
      </c>
      <c r="M17605">
        <v>63.76</v>
      </c>
      <c r="N17605">
        <f t="shared" si="275"/>
        <v>0</v>
      </c>
    </row>
    <row r="17606" spans="1:14" x14ac:dyDescent="0.2">
      <c r="A17606" t="s">
        <v>17626</v>
      </c>
      <c r="B17606" t="s">
        <v>38956</v>
      </c>
      <c r="I17606" t="s">
        <v>5</v>
      </c>
      <c r="J17606">
        <v>63.76</v>
      </c>
      <c r="M17606">
        <v>63.76</v>
      </c>
      <c r="N17606">
        <f t="shared" si="275"/>
        <v>0</v>
      </c>
    </row>
    <row r="17607" spans="1:14" x14ac:dyDescent="0.2">
      <c r="A17607" t="s">
        <v>17627</v>
      </c>
      <c r="B17607" t="s">
        <v>38957</v>
      </c>
      <c r="F17607" s="307"/>
      <c r="I17607" t="s">
        <v>5</v>
      </c>
      <c r="J17607">
        <v>66.849999999999994</v>
      </c>
      <c r="M17607">
        <v>66.849999999999994</v>
      </c>
      <c r="N17607">
        <f t="shared" si="275"/>
        <v>0</v>
      </c>
    </row>
    <row r="17608" spans="1:14" x14ac:dyDescent="0.2">
      <c r="A17608" t="s">
        <v>17628</v>
      </c>
      <c r="B17608" t="s">
        <v>38957</v>
      </c>
      <c r="F17608" s="307"/>
      <c r="I17608" t="s">
        <v>5</v>
      </c>
      <c r="J17608">
        <v>66.849999999999994</v>
      </c>
      <c r="M17608">
        <v>66.849999999999994</v>
      </c>
      <c r="N17608">
        <f t="shared" si="275"/>
        <v>0</v>
      </c>
    </row>
    <row r="17609" spans="1:14" x14ac:dyDescent="0.2">
      <c r="A17609" t="s">
        <v>17629</v>
      </c>
      <c r="B17609" t="s">
        <v>38958</v>
      </c>
      <c r="I17609" t="s">
        <v>5</v>
      </c>
      <c r="J17609">
        <v>108.41</v>
      </c>
      <c r="M17609">
        <v>108.41</v>
      </c>
      <c r="N17609">
        <f t="shared" si="275"/>
        <v>0</v>
      </c>
    </row>
    <row r="17610" spans="1:14" x14ac:dyDescent="0.2">
      <c r="A17610" t="s">
        <v>17630</v>
      </c>
      <c r="B17610" t="s">
        <v>38958</v>
      </c>
      <c r="I17610" t="s">
        <v>5</v>
      </c>
      <c r="J17610">
        <v>108.41</v>
      </c>
      <c r="M17610">
        <v>108.41</v>
      </c>
      <c r="N17610">
        <f t="shared" si="275"/>
        <v>0</v>
      </c>
    </row>
    <row r="17611" spans="1:14" x14ac:dyDescent="0.2">
      <c r="A17611" t="s">
        <v>17631</v>
      </c>
      <c r="B17611" t="s">
        <v>38959</v>
      </c>
      <c r="I17611" t="s">
        <v>5</v>
      </c>
      <c r="J17611">
        <v>229.34</v>
      </c>
      <c r="M17611">
        <v>229.34</v>
      </c>
      <c r="N17611">
        <f t="shared" si="275"/>
        <v>0</v>
      </c>
    </row>
    <row r="17612" spans="1:14" x14ac:dyDescent="0.2">
      <c r="A17612" t="s">
        <v>17632</v>
      </c>
      <c r="B17612" t="s">
        <v>38959</v>
      </c>
      <c r="I17612" t="s">
        <v>5</v>
      </c>
      <c r="J17612">
        <v>229.34</v>
      </c>
      <c r="M17612">
        <v>229.34</v>
      </c>
      <c r="N17612">
        <f t="shared" si="275"/>
        <v>0</v>
      </c>
    </row>
    <row r="17613" spans="1:14" x14ac:dyDescent="0.2">
      <c r="A17613" t="s">
        <v>17633</v>
      </c>
      <c r="B17613" t="s">
        <v>38960</v>
      </c>
      <c r="I17613" t="s">
        <v>5</v>
      </c>
      <c r="J17613">
        <v>193.43</v>
      </c>
      <c r="M17613">
        <v>193.43</v>
      </c>
      <c r="N17613">
        <f t="shared" si="275"/>
        <v>0</v>
      </c>
    </row>
    <row r="17614" spans="1:14" x14ac:dyDescent="0.2">
      <c r="A17614" t="s">
        <v>17634</v>
      </c>
      <c r="B17614" t="s">
        <v>38960</v>
      </c>
      <c r="I17614" t="s">
        <v>5</v>
      </c>
      <c r="J17614">
        <v>193.43</v>
      </c>
      <c r="M17614">
        <v>193.43</v>
      </c>
      <c r="N17614">
        <f t="shared" si="275"/>
        <v>0</v>
      </c>
    </row>
    <row r="17615" spans="1:14" x14ac:dyDescent="0.2">
      <c r="A17615" t="s">
        <v>17635</v>
      </c>
      <c r="B17615" t="s">
        <v>38961</v>
      </c>
      <c r="I17615" t="s">
        <v>5</v>
      </c>
      <c r="J17615">
        <v>34.15</v>
      </c>
      <c r="M17615">
        <v>34.15</v>
      </c>
      <c r="N17615">
        <f t="shared" si="275"/>
        <v>0</v>
      </c>
    </row>
    <row r="17616" spans="1:14" x14ac:dyDescent="0.2">
      <c r="A17616" t="s">
        <v>17636</v>
      </c>
      <c r="B17616" t="s">
        <v>38961</v>
      </c>
      <c r="I17616" t="s">
        <v>5</v>
      </c>
      <c r="J17616">
        <v>34.15</v>
      </c>
      <c r="M17616">
        <v>34.15</v>
      </c>
      <c r="N17616">
        <f t="shared" si="275"/>
        <v>0</v>
      </c>
    </row>
    <row r="17617" spans="1:14" x14ac:dyDescent="0.2">
      <c r="A17617" t="s">
        <v>17637</v>
      </c>
      <c r="B17617" t="s">
        <v>38962</v>
      </c>
      <c r="I17617" t="s">
        <v>5</v>
      </c>
      <c r="J17617">
        <v>26.2</v>
      </c>
      <c r="M17617">
        <v>26.2</v>
      </c>
      <c r="N17617">
        <f t="shared" si="275"/>
        <v>0</v>
      </c>
    </row>
    <row r="17618" spans="1:14" x14ac:dyDescent="0.2">
      <c r="A17618" t="s">
        <v>17638</v>
      </c>
      <c r="B17618" t="s">
        <v>38962</v>
      </c>
      <c r="I17618" t="s">
        <v>5</v>
      </c>
      <c r="J17618">
        <v>26.2</v>
      </c>
      <c r="M17618">
        <v>26.2</v>
      </c>
      <c r="N17618">
        <f t="shared" si="275"/>
        <v>0</v>
      </c>
    </row>
    <row r="17619" spans="1:14" x14ac:dyDescent="0.2">
      <c r="A17619" t="s">
        <v>17639</v>
      </c>
      <c r="B17619" t="s">
        <v>38963</v>
      </c>
      <c r="I17619" t="s">
        <v>5</v>
      </c>
      <c r="J17619">
        <v>26.16</v>
      </c>
      <c r="M17619">
        <v>26.16</v>
      </c>
      <c r="N17619">
        <f t="shared" si="275"/>
        <v>0</v>
      </c>
    </row>
    <row r="17620" spans="1:14" x14ac:dyDescent="0.2">
      <c r="A17620" t="s">
        <v>17640</v>
      </c>
      <c r="B17620" t="s">
        <v>38963</v>
      </c>
      <c r="I17620" t="s">
        <v>5</v>
      </c>
      <c r="J17620">
        <v>26.16</v>
      </c>
      <c r="M17620">
        <v>26.16</v>
      </c>
      <c r="N17620">
        <f t="shared" si="275"/>
        <v>0</v>
      </c>
    </row>
    <row r="17621" spans="1:14" x14ac:dyDescent="0.2">
      <c r="A17621" t="s">
        <v>17641</v>
      </c>
      <c r="B17621" t="s">
        <v>38964</v>
      </c>
      <c r="I17621" t="s">
        <v>5</v>
      </c>
      <c r="J17621">
        <v>1109.57</v>
      </c>
      <c r="M17621">
        <v>1109.57</v>
      </c>
      <c r="N17621">
        <f t="shared" si="275"/>
        <v>0</v>
      </c>
    </row>
    <row r="17622" spans="1:14" x14ac:dyDescent="0.2">
      <c r="A17622" t="s">
        <v>17642</v>
      </c>
      <c r="B17622" t="s">
        <v>38964</v>
      </c>
      <c r="I17622" t="s">
        <v>5</v>
      </c>
      <c r="J17622">
        <v>1109.57</v>
      </c>
      <c r="M17622">
        <v>1109.57</v>
      </c>
      <c r="N17622">
        <f t="shared" si="275"/>
        <v>0</v>
      </c>
    </row>
    <row r="17623" spans="1:14" x14ac:dyDescent="0.2">
      <c r="A17623" t="s">
        <v>26662</v>
      </c>
      <c r="B17623" t="s">
        <v>38965</v>
      </c>
      <c r="I17623" t="s">
        <v>5</v>
      </c>
      <c r="J17623">
        <v>266.92</v>
      </c>
      <c r="M17623">
        <v>266.92</v>
      </c>
      <c r="N17623">
        <f t="shared" si="275"/>
        <v>0</v>
      </c>
    </row>
    <row r="17624" spans="1:14" x14ac:dyDescent="0.2">
      <c r="A17624" t="s">
        <v>26663</v>
      </c>
      <c r="B17624" t="s">
        <v>38965</v>
      </c>
      <c r="I17624" t="s">
        <v>5</v>
      </c>
      <c r="J17624">
        <v>266.92</v>
      </c>
      <c r="M17624">
        <v>266.92</v>
      </c>
      <c r="N17624">
        <f t="shared" si="275"/>
        <v>0</v>
      </c>
    </row>
    <row r="17625" spans="1:14" x14ac:dyDescent="0.2">
      <c r="A17625" t="s">
        <v>17643</v>
      </c>
      <c r="B17625" t="s">
        <v>38966</v>
      </c>
      <c r="I17625" t="s">
        <v>5</v>
      </c>
      <c r="J17625">
        <v>47.8</v>
      </c>
      <c r="M17625">
        <v>47.8</v>
      </c>
      <c r="N17625">
        <f t="shared" si="275"/>
        <v>0</v>
      </c>
    </row>
    <row r="17626" spans="1:14" x14ac:dyDescent="0.2">
      <c r="A17626" t="s">
        <v>17644</v>
      </c>
      <c r="B17626" t="s">
        <v>38966</v>
      </c>
      <c r="I17626" t="s">
        <v>5</v>
      </c>
      <c r="J17626">
        <v>47.8</v>
      </c>
      <c r="M17626">
        <v>47.8</v>
      </c>
      <c r="N17626">
        <f t="shared" si="275"/>
        <v>0</v>
      </c>
    </row>
    <row r="17627" spans="1:14" x14ac:dyDescent="0.2">
      <c r="A17627" t="s">
        <v>17645</v>
      </c>
      <c r="B17627" t="s">
        <v>38967</v>
      </c>
      <c r="I17627" t="s">
        <v>5</v>
      </c>
      <c r="J17627">
        <v>550.15</v>
      </c>
      <c r="M17627">
        <v>550.15</v>
      </c>
      <c r="N17627">
        <f t="shared" si="275"/>
        <v>0</v>
      </c>
    </row>
    <row r="17628" spans="1:14" x14ac:dyDescent="0.2">
      <c r="A17628" t="s">
        <v>17646</v>
      </c>
      <c r="B17628" t="s">
        <v>38967</v>
      </c>
      <c r="I17628" t="s">
        <v>5</v>
      </c>
      <c r="J17628">
        <v>550.15</v>
      </c>
      <c r="M17628">
        <v>550.15</v>
      </c>
      <c r="N17628">
        <f t="shared" si="275"/>
        <v>0</v>
      </c>
    </row>
    <row r="17629" spans="1:14" x14ac:dyDescent="0.2">
      <c r="A17629" t="s">
        <v>17647</v>
      </c>
      <c r="B17629" t="s">
        <v>38968</v>
      </c>
      <c r="I17629" t="s">
        <v>5</v>
      </c>
      <c r="J17629">
        <v>545.79999999999995</v>
      </c>
      <c r="M17629">
        <v>545.79999999999995</v>
      </c>
      <c r="N17629">
        <f t="shared" si="275"/>
        <v>0</v>
      </c>
    </row>
    <row r="17630" spans="1:14" x14ac:dyDescent="0.2">
      <c r="A17630" t="s">
        <v>17648</v>
      </c>
      <c r="B17630" t="s">
        <v>38968</v>
      </c>
      <c r="I17630" t="s">
        <v>5</v>
      </c>
      <c r="J17630">
        <v>545.79999999999995</v>
      </c>
      <c r="M17630">
        <v>545.79999999999995</v>
      </c>
      <c r="N17630">
        <f t="shared" si="275"/>
        <v>0</v>
      </c>
    </row>
    <row r="17631" spans="1:14" x14ac:dyDescent="0.2">
      <c r="A17631" t="s">
        <v>17649</v>
      </c>
      <c r="B17631" t="s">
        <v>38969</v>
      </c>
      <c r="I17631" t="s">
        <v>5</v>
      </c>
      <c r="J17631">
        <v>59.84</v>
      </c>
      <c r="M17631">
        <v>59.84</v>
      </c>
      <c r="N17631">
        <f t="shared" si="275"/>
        <v>0</v>
      </c>
    </row>
    <row r="17632" spans="1:14" x14ac:dyDescent="0.2">
      <c r="A17632" t="s">
        <v>17650</v>
      </c>
      <c r="B17632" t="s">
        <v>38969</v>
      </c>
      <c r="I17632" t="s">
        <v>5</v>
      </c>
      <c r="J17632">
        <v>59.84</v>
      </c>
      <c r="M17632">
        <v>59.84</v>
      </c>
      <c r="N17632">
        <f t="shared" si="275"/>
        <v>0</v>
      </c>
    </row>
    <row r="17633" spans="1:14" x14ac:dyDescent="0.2">
      <c r="A17633" t="s">
        <v>17651</v>
      </c>
      <c r="B17633" t="s">
        <v>22365</v>
      </c>
      <c r="I17633" t="s">
        <v>5</v>
      </c>
      <c r="J17633">
        <v>79.239999999999995</v>
      </c>
      <c r="M17633">
        <v>79.239999999999995</v>
      </c>
      <c r="N17633">
        <f t="shared" si="275"/>
        <v>0</v>
      </c>
    </row>
    <row r="17634" spans="1:14" x14ac:dyDescent="0.2">
      <c r="A17634" t="s">
        <v>17652</v>
      </c>
      <c r="B17634" t="s">
        <v>22365</v>
      </c>
      <c r="I17634" t="s">
        <v>5</v>
      </c>
      <c r="J17634">
        <v>79.239999999999995</v>
      </c>
      <c r="M17634">
        <v>79.239999999999995</v>
      </c>
      <c r="N17634">
        <f t="shared" si="275"/>
        <v>0</v>
      </c>
    </row>
    <row r="17635" spans="1:14" x14ac:dyDescent="0.2">
      <c r="A17635" t="s">
        <v>17653</v>
      </c>
      <c r="B17635" t="s">
        <v>38970</v>
      </c>
      <c r="I17635" t="s">
        <v>5</v>
      </c>
      <c r="J17635">
        <v>317.61</v>
      </c>
      <c r="M17635">
        <v>317.61</v>
      </c>
      <c r="N17635">
        <f t="shared" si="275"/>
        <v>0</v>
      </c>
    </row>
    <row r="17636" spans="1:14" x14ac:dyDescent="0.2">
      <c r="A17636" t="s">
        <v>17654</v>
      </c>
      <c r="B17636" t="s">
        <v>38970</v>
      </c>
      <c r="I17636" t="s">
        <v>5</v>
      </c>
      <c r="J17636">
        <v>317.61</v>
      </c>
      <c r="M17636">
        <v>317.61</v>
      </c>
      <c r="N17636">
        <f t="shared" si="275"/>
        <v>0</v>
      </c>
    </row>
    <row r="17637" spans="1:14" x14ac:dyDescent="0.2">
      <c r="A17637" t="s">
        <v>17655</v>
      </c>
      <c r="B17637" t="s">
        <v>38971</v>
      </c>
      <c r="I17637" t="s">
        <v>5</v>
      </c>
      <c r="J17637">
        <v>174.25</v>
      </c>
      <c r="M17637">
        <v>174.25</v>
      </c>
      <c r="N17637">
        <f t="shared" si="275"/>
        <v>0</v>
      </c>
    </row>
    <row r="17638" spans="1:14" x14ac:dyDescent="0.2">
      <c r="A17638" t="s">
        <v>17656</v>
      </c>
      <c r="B17638" t="s">
        <v>38971</v>
      </c>
      <c r="I17638" t="s">
        <v>5</v>
      </c>
      <c r="J17638">
        <v>174.25</v>
      </c>
      <c r="M17638">
        <v>174.25</v>
      </c>
      <c r="N17638">
        <f t="shared" si="275"/>
        <v>0</v>
      </c>
    </row>
    <row r="17639" spans="1:14" x14ac:dyDescent="0.2">
      <c r="A17639" t="s">
        <v>17657</v>
      </c>
      <c r="B17639" t="s">
        <v>38972</v>
      </c>
      <c r="I17639" t="s">
        <v>5</v>
      </c>
      <c r="J17639">
        <v>18.89</v>
      </c>
      <c r="M17639">
        <v>18.89</v>
      </c>
      <c r="N17639">
        <f t="shared" si="275"/>
        <v>0</v>
      </c>
    </row>
    <row r="17640" spans="1:14" x14ac:dyDescent="0.2">
      <c r="A17640" t="s">
        <v>17658</v>
      </c>
      <c r="B17640" t="s">
        <v>38972</v>
      </c>
      <c r="I17640" t="s">
        <v>5</v>
      </c>
      <c r="J17640">
        <v>17.170000000000002</v>
      </c>
      <c r="M17640">
        <v>17.170000000000002</v>
      </c>
      <c r="N17640">
        <f t="shared" si="275"/>
        <v>0</v>
      </c>
    </row>
    <row r="17641" spans="1:14" x14ac:dyDescent="0.2">
      <c r="A17641" t="s">
        <v>17659</v>
      </c>
      <c r="B17641" t="s">
        <v>38973</v>
      </c>
      <c r="I17641" t="s">
        <v>5</v>
      </c>
      <c r="J17641">
        <v>22.2</v>
      </c>
      <c r="M17641">
        <v>22.2</v>
      </c>
      <c r="N17641">
        <f t="shared" si="275"/>
        <v>0</v>
      </c>
    </row>
    <row r="17642" spans="1:14" x14ac:dyDescent="0.2">
      <c r="A17642" t="s">
        <v>17660</v>
      </c>
      <c r="B17642" t="s">
        <v>38973</v>
      </c>
      <c r="I17642" t="s">
        <v>5</v>
      </c>
      <c r="J17642">
        <v>20.48</v>
      </c>
      <c r="M17642">
        <v>20.48</v>
      </c>
      <c r="N17642">
        <f t="shared" si="275"/>
        <v>0</v>
      </c>
    </row>
    <row r="17643" spans="1:14" x14ac:dyDescent="0.2">
      <c r="A17643" t="s">
        <v>17661</v>
      </c>
      <c r="B17643" t="s">
        <v>38974</v>
      </c>
      <c r="I17643" t="s">
        <v>5</v>
      </c>
      <c r="J17643">
        <v>48.81</v>
      </c>
      <c r="M17643">
        <v>48.81</v>
      </c>
      <c r="N17643">
        <f t="shared" si="275"/>
        <v>0</v>
      </c>
    </row>
    <row r="17644" spans="1:14" x14ac:dyDescent="0.2">
      <c r="A17644" t="s">
        <v>17662</v>
      </c>
      <c r="B17644" t="s">
        <v>38974</v>
      </c>
      <c r="I17644" t="s">
        <v>5</v>
      </c>
      <c r="J17644">
        <v>45.94</v>
      </c>
      <c r="M17644">
        <v>45.94</v>
      </c>
      <c r="N17644">
        <f t="shared" si="275"/>
        <v>0</v>
      </c>
    </row>
    <row r="17645" spans="1:14" x14ac:dyDescent="0.2">
      <c r="A17645" t="s">
        <v>17663</v>
      </c>
      <c r="B17645" t="s">
        <v>38975</v>
      </c>
      <c r="I17645" t="s">
        <v>5</v>
      </c>
      <c r="J17645">
        <v>76.61</v>
      </c>
      <c r="M17645">
        <v>76.61</v>
      </c>
      <c r="N17645">
        <f t="shared" si="275"/>
        <v>0</v>
      </c>
    </row>
    <row r="17646" spans="1:14" x14ac:dyDescent="0.2">
      <c r="A17646" t="s">
        <v>17664</v>
      </c>
      <c r="B17646" t="s">
        <v>38975</v>
      </c>
      <c r="I17646" t="s">
        <v>5</v>
      </c>
      <c r="J17646">
        <v>73.739999999999995</v>
      </c>
      <c r="M17646">
        <v>73.739999999999995</v>
      </c>
      <c r="N17646">
        <f t="shared" si="275"/>
        <v>0</v>
      </c>
    </row>
    <row r="17647" spans="1:14" x14ac:dyDescent="0.2">
      <c r="A17647" t="s">
        <v>17665</v>
      </c>
      <c r="B17647" t="s">
        <v>38976</v>
      </c>
      <c r="I17647" t="s">
        <v>5</v>
      </c>
      <c r="J17647">
        <v>105.86</v>
      </c>
      <c r="M17647">
        <v>105.86</v>
      </c>
      <c r="N17647">
        <f t="shared" si="275"/>
        <v>0</v>
      </c>
    </row>
    <row r="17648" spans="1:14" x14ac:dyDescent="0.2">
      <c r="A17648" t="s">
        <v>17666</v>
      </c>
      <c r="B17648" t="s">
        <v>38976</v>
      </c>
      <c r="I17648" t="s">
        <v>5</v>
      </c>
      <c r="J17648">
        <v>102.99</v>
      </c>
      <c r="M17648">
        <v>102.99</v>
      </c>
      <c r="N17648">
        <f t="shared" si="275"/>
        <v>0</v>
      </c>
    </row>
    <row r="17649" spans="1:14" x14ac:dyDescent="0.2">
      <c r="A17649" t="s">
        <v>17667</v>
      </c>
      <c r="B17649" t="s">
        <v>38977</v>
      </c>
      <c r="I17649" t="s">
        <v>5</v>
      </c>
      <c r="J17649">
        <v>166.42</v>
      </c>
      <c r="M17649">
        <v>166.42</v>
      </c>
      <c r="N17649">
        <f t="shared" si="275"/>
        <v>0</v>
      </c>
    </row>
    <row r="17650" spans="1:14" x14ac:dyDescent="0.2">
      <c r="A17650" t="s">
        <v>17668</v>
      </c>
      <c r="B17650" t="s">
        <v>38977</v>
      </c>
      <c r="I17650" t="s">
        <v>5</v>
      </c>
      <c r="J17650">
        <v>162.97</v>
      </c>
      <c r="M17650">
        <v>162.97</v>
      </c>
      <c r="N17650">
        <f t="shared" si="275"/>
        <v>0</v>
      </c>
    </row>
    <row r="17651" spans="1:14" x14ac:dyDescent="0.2">
      <c r="A17651" t="s">
        <v>17669</v>
      </c>
      <c r="B17651" t="s">
        <v>38978</v>
      </c>
      <c r="I17651" t="s">
        <v>5</v>
      </c>
      <c r="J17651">
        <v>174.85</v>
      </c>
      <c r="M17651">
        <v>174.85</v>
      </c>
      <c r="N17651">
        <f t="shared" si="275"/>
        <v>0</v>
      </c>
    </row>
    <row r="17652" spans="1:14" x14ac:dyDescent="0.2">
      <c r="A17652" t="s">
        <v>17670</v>
      </c>
      <c r="B17652" t="s">
        <v>38978</v>
      </c>
      <c r="I17652" t="s">
        <v>5</v>
      </c>
      <c r="J17652">
        <v>171.4</v>
      </c>
      <c r="M17652">
        <v>171.4</v>
      </c>
      <c r="N17652">
        <f t="shared" si="275"/>
        <v>0</v>
      </c>
    </row>
    <row r="17653" spans="1:14" x14ac:dyDescent="0.2">
      <c r="A17653" t="s">
        <v>17671</v>
      </c>
      <c r="B17653" t="s">
        <v>38979</v>
      </c>
      <c r="I17653" t="s">
        <v>5</v>
      </c>
      <c r="J17653">
        <v>33.89</v>
      </c>
      <c r="M17653">
        <v>33.89</v>
      </c>
      <c r="N17653">
        <f t="shared" si="275"/>
        <v>0</v>
      </c>
    </row>
    <row r="17654" spans="1:14" x14ac:dyDescent="0.2">
      <c r="A17654" t="s">
        <v>17672</v>
      </c>
      <c r="B17654" t="s">
        <v>38979</v>
      </c>
      <c r="I17654" t="s">
        <v>5</v>
      </c>
      <c r="J17654">
        <v>33.89</v>
      </c>
      <c r="M17654">
        <v>33.89</v>
      </c>
      <c r="N17654">
        <f t="shared" si="275"/>
        <v>0</v>
      </c>
    </row>
    <row r="17655" spans="1:14" x14ac:dyDescent="0.2">
      <c r="A17655" t="s">
        <v>17673</v>
      </c>
      <c r="B17655" t="s">
        <v>38980</v>
      </c>
      <c r="I17655" t="s">
        <v>5</v>
      </c>
      <c r="J17655">
        <v>22.4</v>
      </c>
      <c r="M17655">
        <v>22.4</v>
      </c>
      <c r="N17655">
        <f t="shared" si="275"/>
        <v>0</v>
      </c>
    </row>
    <row r="17656" spans="1:14" x14ac:dyDescent="0.2">
      <c r="A17656" t="s">
        <v>17674</v>
      </c>
      <c r="B17656" t="s">
        <v>38980</v>
      </c>
      <c r="I17656" t="s">
        <v>5</v>
      </c>
      <c r="J17656">
        <v>22.4</v>
      </c>
      <c r="M17656">
        <v>22.4</v>
      </c>
      <c r="N17656">
        <f t="shared" si="275"/>
        <v>0</v>
      </c>
    </row>
    <row r="17657" spans="1:14" x14ac:dyDescent="0.2">
      <c r="A17657" t="s">
        <v>17675</v>
      </c>
      <c r="B17657" t="s">
        <v>38981</v>
      </c>
      <c r="I17657" t="s">
        <v>5</v>
      </c>
      <c r="J17657">
        <v>16.920000000000002</v>
      </c>
      <c r="M17657">
        <v>16.920000000000002</v>
      </c>
      <c r="N17657">
        <f t="shared" si="275"/>
        <v>0</v>
      </c>
    </row>
    <row r="17658" spans="1:14" x14ac:dyDescent="0.2">
      <c r="A17658" t="s">
        <v>17676</v>
      </c>
      <c r="B17658" t="s">
        <v>38981</v>
      </c>
      <c r="I17658" t="s">
        <v>5</v>
      </c>
      <c r="J17658">
        <v>16.920000000000002</v>
      </c>
      <c r="M17658">
        <v>16.920000000000002</v>
      </c>
      <c r="N17658">
        <f t="shared" si="275"/>
        <v>0</v>
      </c>
    </row>
    <row r="17659" spans="1:14" x14ac:dyDescent="0.2">
      <c r="A17659" t="s">
        <v>17677</v>
      </c>
      <c r="B17659" t="s">
        <v>38982</v>
      </c>
      <c r="I17659" t="s">
        <v>5</v>
      </c>
      <c r="J17659">
        <v>40.450000000000003</v>
      </c>
      <c r="M17659">
        <v>40.450000000000003</v>
      </c>
      <c r="N17659">
        <f t="shared" si="275"/>
        <v>0</v>
      </c>
    </row>
    <row r="17660" spans="1:14" x14ac:dyDescent="0.2">
      <c r="A17660" t="s">
        <v>17678</v>
      </c>
      <c r="B17660" t="s">
        <v>38982</v>
      </c>
      <c r="I17660" t="s">
        <v>5</v>
      </c>
      <c r="J17660">
        <v>40.450000000000003</v>
      </c>
      <c r="M17660">
        <v>40.450000000000003</v>
      </c>
      <c r="N17660">
        <f t="shared" si="275"/>
        <v>0</v>
      </c>
    </row>
    <row r="17661" spans="1:14" x14ac:dyDescent="0.2">
      <c r="A17661" t="s">
        <v>17679</v>
      </c>
      <c r="B17661" t="s">
        <v>38983</v>
      </c>
      <c r="I17661" t="s">
        <v>5</v>
      </c>
      <c r="J17661">
        <v>43.16</v>
      </c>
      <c r="M17661">
        <v>43.16</v>
      </c>
      <c r="N17661">
        <f t="shared" si="275"/>
        <v>0</v>
      </c>
    </row>
    <row r="17662" spans="1:14" x14ac:dyDescent="0.2">
      <c r="A17662" t="s">
        <v>17680</v>
      </c>
      <c r="B17662" t="s">
        <v>38983</v>
      </c>
      <c r="I17662" t="s">
        <v>5</v>
      </c>
      <c r="J17662">
        <v>43.16</v>
      </c>
      <c r="M17662">
        <v>43.16</v>
      </c>
      <c r="N17662">
        <f t="shared" si="275"/>
        <v>0</v>
      </c>
    </row>
    <row r="17663" spans="1:14" x14ac:dyDescent="0.2">
      <c r="A17663" t="s">
        <v>17681</v>
      </c>
      <c r="B17663" t="s">
        <v>38984</v>
      </c>
      <c r="I17663" t="s">
        <v>5</v>
      </c>
      <c r="J17663">
        <v>72</v>
      </c>
      <c r="M17663">
        <v>72</v>
      </c>
      <c r="N17663">
        <f t="shared" si="275"/>
        <v>0</v>
      </c>
    </row>
    <row r="17664" spans="1:14" x14ac:dyDescent="0.2">
      <c r="A17664" t="s">
        <v>17682</v>
      </c>
      <c r="B17664" t="s">
        <v>38984</v>
      </c>
      <c r="I17664" t="s">
        <v>5</v>
      </c>
      <c r="J17664">
        <v>72</v>
      </c>
      <c r="M17664">
        <v>72</v>
      </c>
      <c r="N17664">
        <f t="shared" si="275"/>
        <v>0</v>
      </c>
    </row>
    <row r="17665" spans="1:14" x14ac:dyDescent="0.2">
      <c r="A17665" t="s">
        <v>17683</v>
      </c>
      <c r="B17665" t="s">
        <v>22366</v>
      </c>
      <c r="I17665" t="s">
        <v>5</v>
      </c>
      <c r="J17665">
        <v>5.05</v>
      </c>
      <c r="M17665">
        <v>5.05</v>
      </c>
      <c r="N17665">
        <f t="shared" si="275"/>
        <v>0</v>
      </c>
    </row>
    <row r="17666" spans="1:14" x14ac:dyDescent="0.2">
      <c r="A17666" t="s">
        <v>17684</v>
      </c>
      <c r="B17666" t="s">
        <v>22366</v>
      </c>
      <c r="I17666" t="s">
        <v>5</v>
      </c>
      <c r="J17666">
        <v>5.05</v>
      </c>
      <c r="M17666">
        <v>5.05</v>
      </c>
      <c r="N17666">
        <f t="shared" si="275"/>
        <v>0</v>
      </c>
    </row>
    <row r="17667" spans="1:14" x14ac:dyDescent="0.2">
      <c r="A17667" t="s">
        <v>17685</v>
      </c>
      <c r="B17667" t="s">
        <v>22367</v>
      </c>
      <c r="I17667" t="s">
        <v>5</v>
      </c>
      <c r="J17667">
        <v>0.84</v>
      </c>
      <c r="M17667">
        <v>0.84</v>
      </c>
      <c r="N17667">
        <f t="shared" si="275"/>
        <v>0</v>
      </c>
    </row>
    <row r="17668" spans="1:14" x14ac:dyDescent="0.2">
      <c r="A17668" t="s">
        <v>17686</v>
      </c>
      <c r="B17668" t="s">
        <v>22367</v>
      </c>
      <c r="I17668" t="s">
        <v>5</v>
      </c>
      <c r="J17668">
        <v>0.84</v>
      </c>
      <c r="M17668">
        <v>0.84</v>
      </c>
      <c r="N17668">
        <f t="shared" ref="N17668:N17731" si="276">J17668-M17668</f>
        <v>0</v>
      </c>
    </row>
    <row r="17669" spans="1:14" x14ac:dyDescent="0.2">
      <c r="A17669" t="s">
        <v>17687</v>
      </c>
      <c r="B17669" t="s">
        <v>28326</v>
      </c>
      <c r="I17669" t="s">
        <v>5</v>
      </c>
      <c r="J17669">
        <v>93.31</v>
      </c>
      <c r="M17669">
        <v>93.31</v>
      </c>
      <c r="N17669">
        <f t="shared" si="276"/>
        <v>0</v>
      </c>
    </row>
    <row r="17670" spans="1:14" x14ac:dyDescent="0.2">
      <c r="A17670" t="s">
        <v>17688</v>
      </c>
      <c r="B17670" t="s">
        <v>28326</v>
      </c>
      <c r="I17670" t="s">
        <v>5</v>
      </c>
      <c r="J17670">
        <v>93.31</v>
      </c>
      <c r="M17670">
        <v>93.31</v>
      </c>
      <c r="N17670">
        <f t="shared" si="276"/>
        <v>0</v>
      </c>
    </row>
    <row r="17671" spans="1:14" x14ac:dyDescent="0.2">
      <c r="A17671" t="s">
        <v>17689</v>
      </c>
      <c r="B17671" t="s">
        <v>28327</v>
      </c>
      <c r="I17671" t="s">
        <v>5</v>
      </c>
      <c r="J17671">
        <v>88.82</v>
      </c>
      <c r="M17671">
        <v>88.82</v>
      </c>
      <c r="N17671">
        <f t="shared" si="276"/>
        <v>0</v>
      </c>
    </row>
    <row r="17672" spans="1:14" x14ac:dyDescent="0.2">
      <c r="A17672" t="s">
        <v>17690</v>
      </c>
      <c r="B17672" t="s">
        <v>28327</v>
      </c>
      <c r="I17672" t="s">
        <v>5</v>
      </c>
      <c r="J17672">
        <v>88.82</v>
      </c>
      <c r="M17672">
        <v>88.82</v>
      </c>
      <c r="N17672">
        <f t="shared" si="276"/>
        <v>0</v>
      </c>
    </row>
    <row r="17673" spans="1:14" x14ac:dyDescent="0.2">
      <c r="A17673" t="s">
        <v>17691</v>
      </c>
      <c r="B17673" t="s">
        <v>28328</v>
      </c>
      <c r="I17673" t="s">
        <v>5</v>
      </c>
      <c r="J17673">
        <v>133.80000000000001</v>
      </c>
      <c r="M17673">
        <v>133.80000000000001</v>
      </c>
      <c r="N17673">
        <f t="shared" si="276"/>
        <v>0</v>
      </c>
    </row>
    <row r="17674" spans="1:14" x14ac:dyDescent="0.2">
      <c r="A17674" t="s">
        <v>17692</v>
      </c>
      <c r="B17674" t="s">
        <v>28328</v>
      </c>
      <c r="I17674" t="s">
        <v>5</v>
      </c>
      <c r="J17674">
        <v>133.80000000000001</v>
      </c>
      <c r="M17674">
        <v>133.80000000000001</v>
      </c>
      <c r="N17674">
        <f t="shared" si="276"/>
        <v>0</v>
      </c>
    </row>
    <row r="17675" spans="1:14" x14ac:dyDescent="0.2">
      <c r="A17675" t="s">
        <v>17693</v>
      </c>
      <c r="B17675" t="s">
        <v>28329</v>
      </c>
      <c r="I17675" t="s">
        <v>5</v>
      </c>
      <c r="J17675">
        <v>101.35</v>
      </c>
      <c r="M17675">
        <v>101.35</v>
      </c>
      <c r="N17675">
        <f t="shared" si="276"/>
        <v>0</v>
      </c>
    </row>
    <row r="17676" spans="1:14" x14ac:dyDescent="0.2">
      <c r="A17676" t="s">
        <v>17694</v>
      </c>
      <c r="B17676" t="s">
        <v>28329</v>
      </c>
      <c r="I17676" t="s">
        <v>5</v>
      </c>
      <c r="J17676">
        <v>101.35</v>
      </c>
      <c r="M17676">
        <v>101.35</v>
      </c>
      <c r="N17676">
        <f t="shared" si="276"/>
        <v>0</v>
      </c>
    </row>
    <row r="17677" spans="1:14" x14ac:dyDescent="0.2">
      <c r="A17677" t="s">
        <v>17695</v>
      </c>
      <c r="B17677" t="s">
        <v>38985</v>
      </c>
      <c r="I17677" t="s">
        <v>5</v>
      </c>
      <c r="J17677">
        <v>10.88</v>
      </c>
      <c r="M17677">
        <v>10.88</v>
      </c>
      <c r="N17677">
        <f t="shared" si="276"/>
        <v>0</v>
      </c>
    </row>
    <row r="17678" spans="1:14" x14ac:dyDescent="0.2">
      <c r="A17678" t="s">
        <v>17696</v>
      </c>
      <c r="B17678" t="s">
        <v>38985</v>
      </c>
      <c r="I17678" t="s">
        <v>5</v>
      </c>
      <c r="J17678">
        <v>10.88</v>
      </c>
      <c r="M17678">
        <v>10.88</v>
      </c>
      <c r="N17678">
        <f t="shared" si="276"/>
        <v>0</v>
      </c>
    </row>
    <row r="17679" spans="1:14" x14ac:dyDescent="0.2">
      <c r="A17679" t="s">
        <v>17697</v>
      </c>
      <c r="B17679" t="s">
        <v>38986</v>
      </c>
      <c r="I17679" t="s">
        <v>5</v>
      </c>
      <c r="J17679">
        <v>14.32</v>
      </c>
      <c r="M17679">
        <v>14.32</v>
      </c>
      <c r="N17679">
        <f t="shared" si="276"/>
        <v>0</v>
      </c>
    </row>
    <row r="17680" spans="1:14" x14ac:dyDescent="0.2">
      <c r="A17680" t="s">
        <v>17698</v>
      </c>
      <c r="B17680" t="s">
        <v>38986</v>
      </c>
      <c r="I17680" t="s">
        <v>5</v>
      </c>
      <c r="J17680">
        <v>14.32</v>
      </c>
      <c r="M17680">
        <v>14.32</v>
      </c>
      <c r="N17680">
        <f t="shared" si="276"/>
        <v>0</v>
      </c>
    </row>
    <row r="17681" spans="1:14" x14ac:dyDescent="0.2">
      <c r="A17681" t="s">
        <v>28330</v>
      </c>
      <c r="B17681" t="s">
        <v>38987</v>
      </c>
      <c r="I17681" t="s">
        <v>5</v>
      </c>
      <c r="J17681">
        <v>20.39</v>
      </c>
      <c r="M17681">
        <v>20.39</v>
      </c>
      <c r="N17681">
        <f t="shared" si="276"/>
        <v>0</v>
      </c>
    </row>
    <row r="17682" spans="1:14" x14ac:dyDescent="0.2">
      <c r="A17682" t="s">
        <v>28331</v>
      </c>
      <c r="B17682" t="s">
        <v>38987</v>
      </c>
      <c r="I17682" t="s">
        <v>5</v>
      </c>
      <c r="J17682">
        <v>20.39</v>
      </c>
      <c r="M17682">
        <v>20.39</v>
      </c>
      <c r="N17682">
        <f t="shared" si="276"/>
        <v>0</v>
      </c>
    </row>
    <row r="17683" spans="1:14" x14ac:dyDescent="0.2">
      <c r="A17683" t="s">
        <v>17699</v>
      </c>
      <c r="B17683" t="s">
        <v>28332</v>
      </c>
      <c r="I17683" t="s">
        <v>5</v>
      </c>
      <c r="J17683">
        <v>7.16</v>
      </c>
      <c r="M17683">
        <v>7.16</v>
      </c>
      <c r="N17683">
        <f t="shared" si="276"/>
        <v>0</v>
      </c>
    </row>
    <row r="17684" spans="1:14" x14ac:dyDescent="0.2">
      <c r="A17684" t="s">
        <v>17700</v>
      </c>
      <c r="B17684" t="s">
        <v>28332</v>
      </c>
      <c r="I17684" t="s">
        <v>5</v>
      </c>
      <c r="J17684">
        <v>7.16</v>
      </c>
      <c r="M17684">
        <v>7.16</v>
      </c>
      <c r="N17684">
        <f t="shared" si="276"/>
        <v>0</v>
      </c>
    </row>
    <row r="17685" spans="1:14" x14ac:dyDescent="0.2">
      <c r="A17685" t="s">
        <v>17701</v>
      </c>
      <c r="B17685" t="s">
        <v>38988</v>
      </c>
      <c r="I17685" t="s">
        <v>5</v>
      </c>
      <c r="J17685">
        <v>16.829999999999998</v>
      </c>
      <c r="M17685">
        <v>16.829999999999998</v>
      </c>
      <c r="N17685">
        <f t="shared" si="276"/>
        <v>0</v>
      </c>
    </row>
    <row r="17686" spans="1:14" x14ac:dyDescent="0.2">
      <c r="A17686" t="s">
        <v>17702</v>
      </c>
      <c r="B17686" t="s">
        <v>38988</v>
      </c>
      <c r="I17686" t="s">
        <v>5</v>
      </c>
      <c r="J17686">
        <v>16.829999999999998</v>
      </c>
      <c r="M17686">
        <v>16.829999999999998</v>
      </c>
      <c r="N17686">
        <f t="shared" si="276"/>
        <v>0</v>
      </c>
    </row>
    <row r="17687" spans="1:14" x14ac:dyDescent="0.2">
      <c r="A17687" t="s">
        <v>17703</v>
      </c>
      <c r="B17687" t="s">
        <v>38989</v>
      </c>
      <c r="I17687" t="s">
        <v>5</v>
      </c>
      <c r="J17687">
        <v>15.15</v>
      </c>
      <c r="M17687">
        <v>15.15</v>
      </c>
      <c r="N17687">
        <f t="shared" si="276"/>
        <v>0</v>
      </c>
    </row>
    <row r="17688" spans="1:14" x14ac:dyDescent="0.2">
      <c r="A17688" t="s">
        <v>17704</v>
      </c>
      <c r="B17688" t="s">
        <v>38989</v>
      </c>
      <c r="I17688" t="s">
        <v>5</v>
      </c>
      <c r="J17688">
        <v>15.15</v>
      </c>
      <c r="M17688">
        <v>15.15</v>
      </c>
      <c r="N17688">
        <f t="shared" si="276"/>
        <v>0</v>
      </c>
    </row>
    <row r="17689" spans="1:14" x14ac:dyDescent="0.2">
      <c r="A17689" t="s">
        <v>17705</v>
      </c>
      <c r="B17689" t="s">
        <v>22368</v>
      </c>
      <c r="I17689" t="s">
        <v>5</v>
      </c>
      <c r="J17689">
        <v>4.83</v>
      </c>
      <c r="M17689">
        <v>4.83</v>
      </c>
      <c r="N17689">
        <f t="shared" si="276"/>
        <v>0</v>
      </c>
    </row>
    <row r="17690" spans="1:14" x14ac:dyDescent="0.2">
      <c r="A17690" t="s">
        <v>17706</v>
      </c>
      <c r="B17690" t="s">
        <v>22368</v>
      </c>
      <c r="I17690" t="s">
        <v>5</v>
      </c>
      <c r="J17690">
        <v>4.83</v>
      </c>
      <c r="M17690">
        <v>4.83</v>
      </c>
      <c r="N17690">
        <f t="shared" si="276"/>
        <v>0</v>
      </c>
    </row>
    <row r="17691" spans="1:14" x14ac:dyDescent="0.2">
      <c r="A17691" t="s">
        <v>17707</v>
      </c>
      <c r="B17691" t="s">
        <v>22369</v>
      </c>
      <c r="I17691" t="s">
        <v>5</v>
      </c>
      <c r="J17691">
        <v>4.58</v>
      </c>
      <c r="M17691">
        <v>4.58</v>
      </c>
      <c r="N17691">
        <f t="shared" si="276"/>
        <v>0</v>
      </c>
    </row>
    <row r="17692" spans="1:14" x14ac:dyDescent="0.2">
      <c r="A17692" t="s">
        <v>17708</v>
      </c>
      <c r="B17692" t="s">
        <v>22369</v>
      </c>
      <c r="I17692" t="s">
        <v>5</v>
      </c>
      <c r="J17692">
        <v>4.58</v>
      </c>
      <c r="M17692">
        <v>4.58</v>
      </c>
      <c r="N17692">
        <f t="shared" si="276"/>
        <v>0</v>
      </c>
    </row>
    <row r="17693" spans="1:14" x14ac:dyDescent="0.2">
      <c r="A17693" t="s">
        <v>17709</v>
      </c>
      <c r="B17693" t="s">
        <v>38990</v>
      </c>
      <c r="I17693" t="s">
        <v>5</v>
      </c>
      <c r="J17693">
        <v>22.56</v>
      </c>
      <c r="M17693">
        <v>22.56</v>
      </c>
      <c r="N17693">
        <f t="shared" si="276"/>
        <v>0</v>
      </c>
    </row>
    <row r="17694" spans="1:14" x14ac:dyDescent="0.2">
      <c r="A17694" t="s">
        <v>17710</v>
      </c>
      <c r="B17694" t="s">
        <v>38990</v>
      </c>
      <c r="I17694" t="s">
        <v>5</v>
      </c>
      <c r="J17694">
        <v>22.56</v>
      </c>
      <c r="M17694">
        <v>22.56</v>
      </c>
      <c r="N17694">
        <f t="shared" si="276"/>
        <v>0</v>
      </c>
    </row>
    <row r="17695" spans="1:14" x14ac:dyDescent="0.2">
      <c r="A17695" t="s">
        <v>17711</v>
      </c>
      <c r="B17695" t="s">
        <v>38991</v>
      </c>
      <c r="I17695" t="s">
        <v>5</v>
      </c>
      <c r="J17695">
        <v>11.29</v>
      </c>
      <c r="M17695">
        <v>11.29</v>
      </c>
      <c r="N17695">
        <f t="shared" si="276"/>
        <v>0</v>
      </c>
    </row>
    <row r="17696" spans="1:14" x14ac:dyDescent="0.2">
      <c r="A17696" t="s">
        <v>17712</v>
      </c>
      <c r="B17696" t="s">
        <v>38991</v>
      </c>
      <c r="I17696" t="s">
        <v>5</v>
      </c>
      <c r="J17696">
        <v>11.29</v>
      </c>
      <c r="M17696">
        <v>11.29</v>
      </c>
      <c r="N17696">
        <f t="shared" si="276"/>
        <v>0</v>
      </c>
    </row>
    <row r="17697" spans="1:14" x14ac:dyDescent="0.2">
      <c r="A17697" t="s">
        <v>17713</v>
      </c>
      <c r="B17697" t="s">
        <v>22370</v>
      </c>
      <c r="I17697" t="s">
        <v>5</v>
      </c>
      <c r="J17697">
        <v>1.76</v>
      </c>
      <c r="M17697">
        <v>1.76</v>
      </c>
      <c r="N17697">
        <f t="shared" si="276"/>
        <v>0</v>
      </c>
    </row>
    <row r="17698" spans="1:14" x14ac:dyDescent="0.2">
      <c r="A17698" t="s">
        <v>17714</v>
      </c>
      <c r="B17698" t="s">
        <v>22370</v>
      </c>
      <c r="I17698" t="s">
        <v>5</v>
      </c>
      <c r="J17698">
        <v>1.76</v>
      </c>
      <c r="M17698">
        <v>1.76</v>
      </c>
      <c r="N17698">
        <f t="shared" si="276"/>
        <v>0</v>
      </c>
    </row>
    <row r="17699" spans="1:14" x14ac:dyDescent="0.2">
      <c r="A17699" t="s">
        <v>17715</v>
      </c>
      <c r="B17699" t="s">
        <v>38992</v>
      </c>
      <c r="I17699" t="s">
        <v>5</v>
      </c>
      <c r="J17699">
        <v>239.26</v>
      </c>
      <c r="M17699">
        <v>239.26</v>
      </c>
      <c r="N17699">
        <f t="shared" si="276"/>
        <v>0</v>
      </c>
    </row>
    <row r="17700" spans="1:14" x14ac:dyDescent="0.2">
      <c r="A17700" t="s">
        <v>17716</v>
      </c>
      <c r="B17700" t="s">
        <v>38992</v>
      </c>
      <c r="I17700" t="s">
        <v>5</v>
      </c>
      <c r="J17700">
        <v>239.26</v>
      </c>
      <c r="M17700">
        <v>239.26</v>
      </c>
      <c r="N17700">
        <f t="shared" si="276"/>
        <v>0</v>
      </c>
    </row>
    <row r="17701" spans="1:14" x14ac:dyDescent="0.2">
      <c r="A17701" t="s">
        <v>17717</v>
      </c>
      <c r="B17701" t="s">
        <v>38993</v>
      </c>
      <c r="I17701" t="s">
        <v>5</v>
      </c>
      <c r="J17701">
        <v>196.32</v>
      </c>
      <c r="M17701">
        <v>196.32</v>
      </c>
      <c r="N17701">
        <f t="shared" si="276"/>
        <v>0</v>
      </c>
    </row>
    <row r="17702" spans="1:14" x14ac:dyDescent="0.2">
      <c r="A17702" t="s">
        <v>17718</v>
      </c>
      <c r="B17702" t="s">
        <v>38993</v>
      </c>
      <c r="I17702" t="s">
        <v>5</v>
      </c>
      <c r="J17702">
        <v>196.32</v>
      </c>
      <c r="M17702">
        <v>196.32</v>
      </c>
      <c r="N17702">
        <f t="shared" si="276"/>
        <v>0</v>
      </c>
    </row>
    <row r="17703" spans="1:14" x14ac:dyDescent="0.2">
      <c r="A17703" t="s">
        <v>17719</v>
      </c>
      <c r="B17703" t="s">
        <v>38994</v>
      </c>
      <c r="I17703" t="s">
        <v>5</v>
      </c>
      <c r="J17703">
        <v>50.99</v>
      </c>
      <c r="M17703">
        <v>50.99</v>
      </c>
      <c r="N17703">
        <f t="shared" si="276"/>
        <v>0</v>
      </c>
    </row>
    <row r="17704" spans="1:14" x14ac:dyDescent="0.2">
      <c r="A17704" t="s">
        <v>17720</v>
      </c>
      <c r="B17704" t="s">
        <v>38994</v>
      </c>
      <c r="I17704" t="s">
        <v>5</v>
      </c>
      <c r="J17704">
        <v>50.99</v>
      </c>
      <c r="M17704">
        <v>50.99</v>
      </c>
      <c r="N17704">
        <f t="shared" si="276"/>
        <v>0</v>
      </c>
    </row>
    <row r="17705" spans="1:14" x14ac:dyDescent="0.2">
      <c r="A17705" t="s">
        <v>17721</v>
      </c>
      <c r="B17705" t="s">
        <v>38995</v>
      </c>
      <c r="I17705" t="s">
        <v>5</v>
      </c>
      <c r="J17705">
        <v>35.130000000000003</v>
      </c>
      <c r="M17705">
        <v>35.130000000000003</v>
      </c>
      <c r="N17705">
        <f t="shared" si="276"/>
        <v>0</v>
      </c>
    </row>
    <row r="17706" spans="1:14" x14ac:dyDescent="0.2">
      <c r="A17706" t="s">
        <v>17722</v>
      </c>
      <c r="B17706" t="s">
        <v>38995</v>
      </c>
      <c r="I17706" t="s">
        <v>5</v>
      </c>
      <c r="J17706">
        <v>35.130000000000003</v>
      </c>
      <c r="M17706">
        <v>35.130000000000003</v>
      </c>
      <c r="N17706">
        <f t="shared" si="276"/>
        <v>0</v>
      </c>
    </row>
    <row r="17707" spans="1:14" x14ac:dyDescent="0.2">
      <c r="A17707" t="s">
        <v>17723</v>
      </c>
      <c r="B17707" t="s">
        <v>38996</v>
      </c>
      <c r="I17707" t="s">
        <v>5</v>
      </c>
      <c r="J17707">
        <v>412.91</v>
      </c>
      <c r="M17707">
        <v>412.91</v>
      </c>
      <c r="N17707">
        <f t="shared" si="276"/>
        <v>0</v>
      </c>
    </row>
    <row r="17708" spans="1:14" x14ac:dyDescent="0.2">
      <c r="A17708" t="s">
        <v>17724</v>
      </c>
      <c r="B17708" t="s">
        <v>38996</v>
      </c>
      <c r="I17708" t="s">
        <v>5</v>
      </c>
      <c r="J17708">
        <v>410.04</v>
      </c>
      <c r="M17708">
        <v>410.04</v>
      </c>
      <c r="N17708">
        <f t="shared" si="276"/>
        <v>0</v>
      </c>
    </row>
    <row r="17709" spans="1:14" x14ac:dyDescent="0.2">
      <c r="A17709" t="s">
        <v>17725</v>
      </c>
      <c r="B17709" t="s">
        <v>38997</v>
      </c>
      <c r="I17709" t="s">
        <v>5</v>
      </c>
      <c r="J17709">
        <v>9.69</v>
      </c>
      <c r="M17709">
        <v>9.69</v>
      </c>
      <c r="N17709">
        <f t="shared" si="276"/>
        <v>0</v>
      </c>
    </row>
    <row r="17710" spans="1:14" x14ac:dyDescent="0.2">
      <c r="A17710" t="s">
        <v>17726</v>
      </c>
      <c r="B17710" t="s">
        <v>38997</v>
      </c>
      <c r="I17710" t="s">
        <v>5</v>
      </c>
      <c r="J17710">
        <v>9.69</v>
      </c>
      <c r="M17710">
        <v>9.69</v>
      </c>
      <c r="N17710">
        <f t="shared" si="276"/>
        <v>0</v>
      </c>
    </row>
    <row r="17711" spans="1:14" x14ac:dyDescent="0.2">
      <c r="A17711" t="s">
        <v>26664</v>
      </c>
      <c r="B17711" t="s">
        <v>38998</v>
      </c>
      <c r="I17711" t="s">
        <v>5</v>
      </c>
      <c r="J17711">
        <v>16.57</v>
      </c>
      <c r="M17711">
        <v>16.57</v>
      </c>
      <c r="N17711">
        <f t="shared" si="276"/>
        <v>0</v>
      </c>
    </row>
    <row r="17712" spans="1:14" x14ac:dyDescent="0.2">
      <c r="A17712" t="s">
        <v>26665</v>
      </c>
      <c r="B17712" t="s">
        <v>38998</v>
      </c>
      <c r="I17712" t="s">
        <v>5</v>
      </c>
      <c r="J17712">
        <v>16.57</v>
      </c>
      <c r="M17712">
        <v>16.57</v>
      </c>
      <c r="N17712">
        <f t="shared" si="276"/>
        <v>0</v>
      </c>
    </row>
    <row r="17713" spans="1:14" x14ac:dyDescent="0.2">
      <c r="A17713" t="s">
        <v>17727</v>
      </c>
      <c r="B17713" t="s">
        <v>38999</v>
      </c>
      <c r="I17713" t="s">
        <v>5</v>
      </c>
      <c r="J17713">
        <v>465.85</v>
      </c>
      <c r="M17713">
        <v>465.85</v>
      </c>
      <c r="N17713">
        <f t="shared" si="276"/>
        <v>0</v>
      </c>
    </row>
    <row r="17714" spans="1:14" x14ac:dyDescent="0.2">
      <c r="A17714" t="s">
        <v>17728</v>
      </c>
      <c r="B17714" t="s">
        <v>38999</v>
      </c>
      <c r="I17714" t="s">
        <v>5</v>
      </c>
      <c r="J17714">
        <v>465.85</v>
      </c>
      <c r="M17714">
        <v>465.85</v>
      </c>
      <c r="N17714">
        <f t="shared" si="276"/>
        <v>0</v>
      </c>
    </row>
    <row r="17715" spans="1:14" x14ac:dyDescent="0.2">
      <c r="A17715" t="s">
        <v>17729</v>
      </c>
      <c r="B17715" t="s">
        <v>39000</v>
      </c>
      <c r="I17715" t="s">
        <v>5</v>
      </c>
      <c r="J17715">
        <v>4800</v>
      </c>
      <c r="M17715">
        <v>4800</v>
      </c>
      <c r="N17715">
        <f t="shared" si="276"/>
        <v>0</v>
      </c>
    </row>
    <row r="17716" spans="1:14" x14ac:dyDescent="0.2">
      <c r="A17716" t="s">
        <v>17730</v>
      </c>
      <c r="B17716" t="s">
        <v>39000</v>
      </c>
      <c r="I17716" t="s">
        <v>5</v>
      </c>
      <c r="J17716">
        <v>4800</v>
      </c>
      <c r="M17716">
        <v>4800</v>
      </c>
      <c r="N17716">
        <f t="shared" si="276"/>
        <v>0</v>
      </c>
    </row>
    <row r="17717" spans="1:14" x14ac:dyDescent="0.2">
      <c r="A17717" t="s">
        <v>17731</v>
      </c>
      <c r="B17717" t="s">
        <v>39001</v>
      </c>
      <c r="I17717" t="s">
        <v>5</v>
      </c>
      <c r="J17717">
        <v>4800</v>
      </c>
      <c r="M17717">
        <v>4800</v>
      </c>
      <c r="N17717">
        <f t="shared" si="276"/>
        <v>0</v>
      </c>
    </row>
    <row r="17718" spans="1:14" x14ac:dyDescent="0.2">
      <c r="A17718" t="s">
        <v>17732</v>
      </c>
      <c r="B17718" t="s">
        <v>39001</v>
      </c>
      <c r="I17718" t="s">
        <v>5</v>
      </c>
      <c r="J17718">
        <v>4800</v>
      </c>
      <c r="M17718">
        <v>4800</v>
      </c>
      <c r="N17718">
        <f t="shared" si="276"/>
        <v>0</v>
      </c>
    </row>
    <row r="17719" spans="1:14" x14ac:dyDescent="0.2">
      <c r="A17719" t="s">
        <v>17733</v>
      </c>
      <c r="B17719" t="s">
        <v>39002</v>
      </c>
      <c r="I17719" t="s">
        <v>5</v>
      </c>
      <c r="J17719">
        <v>6034</v>
      </c>
      <c r="M17719">
        <v>6034</v>
      </c>
      <c r="N17719">
        <f t="shared" si="276"/>
        <v>0</v>
      </c>
    </row>
    <row r="17720" spans="1:14" x14ac:dyDescent="0.2">
      <c r="A17720" t="s">
        <v>17734</v>
      </c>
      <c r="B17720" t="s">
        <v>39002</v>
      </c>
      <c r="I17720" t="s">
        <v>5</v>
      </c>
      <c r="J17720">
        <v>6034</v>
      </c>
      <c r="M17720">
        <v>6034</v>
      </c>
      <c r="N17720">
        <f t="shared" si="276"/>
        <v>0</v>
      </c>
    </row>
    <row r="17721" spans="1:14" x14ac:dyDescent="0.2">
      <c r="A17721" t="s">
        <v>17735</v>
      </c>
      <c r="B17721" t="s">
        <v>39003</v>
      </c>
      <c r="I17721" t="s">
        <v>5</v>
      </c>
      <c r="J17721">
        <v>6034</v>
      </c>
      <c r="M17721">
        <v>6034</v>
      </c>
      <c r="N17721">
        <f t="shared" si="276"/>
        <v>0</v>
      </c>
    </row>
    <row r="17722" spans="1:14" x14ac:dyDescent="0.2">
      <c r="A17722" t="s">
        <v>17736</v>
      </c>
      <c r="B17722" t="s">
        <v>39003</v>
      </c>
      <c r="I17722" t="s">
        <v>5</v>
      </c>
      <c r="J17722">
        <v>6034</v>
      </c>
      <c r="M17722">
        <v>6034</v>
      </c>
      <c r="N17722">
        <f t="shared" si="276"/>
        <v>0</v>
      </c>
    </row>
    <row r="17723" spans="1:14" x14ac:dyDescent="0.2">
      <c r="A17723" t="s">
        <v>17737</v>
      </c>
      <c r="B17723" t="s">
        <v>39004</v>
      </c>
      <c r="I17723" t="s">
        <v>5</v>
      </c>
      <c r="J17723">
        <v>6795</v>
      </c>
      <c r="M17723">
        <v>6795</v>
      </c>
      <c r="N17723">
        <f t="shared" si="276"/>
        <v>0</v>
      </c>
    </row>
    <row r="17724" spans="1:14" x14ac:dyDescent="0.2">
      <c r="A17724" t="s">
        <v>17738</v>
      </c>
      <c r="B17724" t="s">
        <v>39004</v>
      </c>
      <c r="I17724" t="s">
        <v>5</v>
      </c>
      <c r="J17724">
        <v>6795</v>
      </c>
      <c r="M17724">
        <v>6795</v>
      </c>
      <c r="N17724">
        <f t="shared" si="276"/>
        <v>0</v>
      </c>
    </row>
    <row r="17725" spans="1:14" x14ac:dyDescent="0.2">
      <c r="A17725" t="s">
        <v>17739</v>
      </c>
      <c r="B17725" t="s">
        <v>39005</v>
      </c>
      <c r="I17725" t="s">
        <v>5</v>
      </c>
      <c r="J17725">
        <v>6795</v>
      </c>
      <c r="M17725">
        <v>6795</v>
      </c>
      <c r="N17725">
        <f t="shared" si="276"/>
        <v>0</v>
      </c>
    </row>
    <row r="17726" spans="1:14" x14ac:dyDescent="0.2">
      <c r="A17726" t="s">
        <v>17740</v>
      </c>
      <c r="B17726" t="s">
        <v>39005</v>
      </c>
      <c r="I17726" t="s">
        <v>5</v>
      </c>
      <c r="J17726">
        <v>6795</v>
      </c>
      <c r="M17726">
        <v>6795</v>
      </c>
      <c r="N17726">
        <f t="shared" si="276"/>
        <v>0</v>
      </c>
    </row>
    <row r="17727" spans="1:14" x14ac:dyDescent="0.2">
      <c r="A17727" t="s">
        <v>17741</v>
      </c>
      <c r="B17727" t="s">
        <v>39006</v>
      </c>
      <c r="I17727" t="s">
        <v>5</v>
      </c>
      <c r="J17727">
        <v>7502</v>
      </c>
      <c r="M17727">
        <v>7502</v>
      </c>
      <c r="N17727">
        <f t="shared" si="276"/>
        <v>0</v>
      </c>
    </row>
    <row r="17728" spans="1:14" x14ac:dyDescent="0.2">
      <c r="A17728" t="s">
        <v>17742</v>
      </c>
      <c r="B17728" t="s">
        <v>39006</v>
      </c>
      <c r="I17728" t="s">
        <v>5</v>
      </c>
      <c r="J17728">
        <v>7502</v>
      </c>
      <c r="M17728">
        <v>7502</v>
      </c>
      <c r="N17728">
        <f t="shared" si="276"/>
        <v>0</v>
      </c>
    </row>
    <row r="17729" spans="1:14" x14ac:dyDescent="0.2">
      <c r="A17729" t="s">
        <v>17743</v>
      </c>
      <c r="B17729" t="s">
        <v>39007</v>
      </c>
      <c r="I17729" t="s">
        <v>5</v>
      </c>
      <c r="J17729">
        <v>7502</v>
      </c>
      <c r="M17729">
        <v>7502</v>
      </c>
      <c r="N17729">
        <f t="shared" si="276"/>
        <v>0</v>
      </c>
    </row>
    <row r="17730" spans="1:14" x14ac:dyDescent="0.2">
      <c r="A17730" t="s">
        <v>17744</v>
      </c>
      <c r="B17730" t="s">
        <v>39007</v>
      </c>
      <c r="I17730" t="s">
        <v>5</v>
      </c>
      <c r="J17730">
        <v>7502</v>
      </c>
      <c r="M17730">
        <v>7502</v>
      </c>
      <c r="N17730">
        <f t="shared" si="276"/>
        <v>0</v>
      </c>
    </row>
    <row r="17731" spans="1:14" x14ac:dyDescent="0.2">
      <c r="A17731" t="s">
        <v>17745</v>
      </c>
      <c r="B17731" t="s">
        <v>39008</v>
      </c>
      <c r="I17731" t="s">
        <v>5</v>
      </c>
      <c r="J17731">
        <v>10756</v>
      </c>
      <c r="M17731">
        <v>10756</v>
      </c>
      <c r="N17731">
        <f t="shared" si="276"/>
        <v>0</v>
      </c>
    </row>
    <row r="17732" spans="1:14" x14ac:dyDescent="0.2">
      <c r="A17732" t="s">
        <v>17746</v>
      </c>
      <c r="B17732" t="s">
        <v>39008</v>
      </c>
      <c r="I17732" t="s">
        <v>5</v>
      </c>
      <c r="J17732">
        <v>10756</v>
      </c>
      <c r="M17732">
        <v>10756</v>
      </c>
      <c r="N17732">
        <f t="shared" ref="N17732:N17795" si="277">J17732-M17732</f>
        <v>0</v>
      </c>
    </row>
    <row r="17733" spans="1:14" x14ac:dyDescent="0.2">
      <c r="A17733" t="s">
        <v>17747</v>
      </c>
      <c r="B17733" t="s">
        <v>39009</v>
      </c>
      <c r="I17733" t="s">
        <v>5</v>
      </c>
      <c r="J17733">
        <v>10756</v>
      </c>
      <c r="M17733">
        <v>10756</v>
      </c>
      <c r="N17733">
        <f t="shared" si="277"/>
        <v>0</v>
      </c>
    </row>
    <row r="17734" spans="1:14" x14ac:dyDescent="0.2">
      <c r="A17734" t="s">
        <v>17748</v>
      </c>
      <c r="B17734" t="s">
        <v>39009</v>
      </c>
      <c r="I17734" t="s">
        <v>5</v>
      </c>
      <c r="J17734">
        <v>10756</v>
      </c>
      <c r="M17734">
        <v>10756</v>
      </c>
      <c r="N17734">
        <f t="shared" si="277"/>
        <v>0</v>
      </c>
    </row>
    <row r="17735" spans="1:14" x14ac:dyDescent="0.2">
      <c r="A17735" t="s">
        <v>17749</v>
      </c>
      <c r="B17735" t="s">
        <v>39010</v>
      </c>
      <c r="I17735" t="s">
        <v>5</v>
      </c>
      <c r="J17735">
        <v>16263</v>
      </c>
      <c r="M17735">
        <v>16263</v>
      </c>
      <c r="N17735">
        <f t="shared" si="277"/>
        <v>0</v>
      </c>
    </row>
    <row r="17736" spans="1:14" x14ac:dyDescent="0.2">
      <c r="A17736" t="s">
        <v>17750</v>
      </c>
      <c r="B17736" t="s">
        <v>39010</v>
      </c>
      <c r="I17736" t="s">
        <v>5</v>
      </c>
      <c r="J17736">
        <v>16263</v>
      </c>
      <c r="M17736">
        <v>16263</v>
      </c>
      <c r="N17736">
        <f t="shared" si="277"/>
        <v>0</v>
      </c>
    </row>
    <row r="17737" spans="1:14" x14ac:dyDescent="0.2">
      <c r="A17737" t="s">
        <v>17751</v>
      </c>
      <c r="B17737" t="s">
        <v>39011</v>
      </c>
      <c r="I17737" t="s">
        <v>5</v>
      </c>
      <c r="J17737">
        <v>16263</v>
      </c>
      <c r="M17737">
        <v>16263</v>
      </c>
      <c r="N17737">
        <f t="shared" si="277"/>
        <v>0</v>
      </c>
    </row>
    <row r="17738" spans="1:14" x14ac:dyDescent="0.2">
      <c r="A17738" t="s">
        <v>17752</v>
      </c>
      <c r="B17738" t="s">
        <v>39011</v>
      </c>
      <c r="I17738" t="s">
        <v>5</v>
      </c>
      <c r="J17738">
        <v>16263</v>
      </c>
      <c r="M17738">
        <v>16263</v>
      </c>
      <c r="N17738">
        <f t="shared" si="277"/>
        <v>0</v>
      </c>
    </row>
    <row r="17739" spans="1:14" x14ac:dyDescent="0.2">
      <c r="A17739" t="s">
        <v>17753</v>
      </c>
      <c r="B17739" t="s">
        <v>39012</v>
      </c>
      <c r="I17739" t="s">
        <v>5</v>
      </c>
      <c r="J17739">
        <v>18184</v>
      </c>
      <c r="M17739">
        <v>18184</v>
      </c>
      <c r="N17739">
        <f t="shared" si="277"/>
        <v>0</v>
      </c>
    </row>
    <row r="17740" spans="1:14" x14ac:dyDescent="0.2">
      <c r="A17740" t="s">
        <v>17754</v>
      </c>
      <c r="B17740" t="s">
        <v>39012</v>
      </c>
      <c r="I17740" t="s">
        <v>5</v>
      </c>
      <c r="J17740">
        <v>18184</v>
      </c>
      <c r="M17740">
        <v>18184</v>
      </c>
      <c r="N17740">
        <f t="shared" si="277"/>
        <v>0</v>
      </c>
    </row>
    <row r="17741" spans="1:14" x14ac:dyDescent="0.2">
      <c r="A17741" t="s">
        <v>17755</v>
      </c>
      <c r="B17741" t="s">
        <v>39013</v>
      </c>
      <c r="I17741" t="s">
        <v>5</v>
      </c>
      <c r="J17741">
        <v>18184</v>
      </c>
      <c r="M17741">
        <v>18184</v>
      </c>
      <c r="N17741">
        <f t="shared" si="277"/>
        <v>0</v>
      </c>
    </row>
    <row r="17742" spans="1:14" x14ac:dyDescent="0.2">
      <c r="A17742" t="s">
        <v>17756</v>
      </c>
      <c r="B17742" t="s">
        <v>39013</v>
      </c>
      <c r="I17742" t="s">
        <v>5</v>
      </c>
      <c r="J17742">
        <v>18184</v>
      </c>
      <c r="M17742">
        <v>18184</v>
      </c>
      <c r="N17742">
        <f t="shared" si="277"/>
        <v>0</v>
      </c>
    </row>
    <row r="17743" spans="1:14" x14ac:dyDescent="0.2">
      <c r="A17743" t="s">
        <v>17757</v>
      </c>
      <c r="B17743" t="s">
        <v>39014</v>
      </c>
      <c r="I17743" t="s">
        <v>5</v>
      </c>
      <c r="J17743">
        <v>662.38</v>
      </c>
      <c r="M17743">
        <v>662.38</v>
      </c>
      <c r="N17743">
        <f t="shared" si="277"/>
        <v>0</v>
      </c>
    </row>
    <row r="17744" spans="1:14" x14ac:dyDescent="0.2">
      <c r="A17744" t="s">
        <v>17758</v>
      </c>
      <c r="B17744" t="s">
        <v>39014</v>
      </c>
      <c r="I17744" t="s">
        <v>5</v>
      </c>
      <c r="J17744">
        <v>662.38</v>
      </c>
      <c r="M17744">
        <v>662.38</v>
      </c>
      <c r="N17744">
        <f t="shared" si="277"/>
        <v>0</v>
      </c>
    </row>
    <row r="17745" spans="1:14" x14ac:dyDescent="0.2">
      <c r="A17745" t="s">
        <v>17759</v>
      </c>
      <c r="B17745" t="s">
        <v>39015</v>
      </c>
      <c r="I17745" t="s">
        <v>5</v>
      </c>
      <c r="J17745">
        <v>1438.61</v>
      </c>
      <c r="M17745">
        <v>1438.61</v>
      </c>
      <c r="N17745">
        <f t="shared" si="277"/>
        <v>0</v>
      </c>
    </row>
    <row r="17746" spans="1:14" x14ac:dyDescent="0.2">
      <c r="A17746" t="s">
        <v>17760</v>
      </c>
      <c r="B17746" t="s">
        <v>39015</v>
      </c>
      <c r="I17746" t="s">
        <v>5</v>
      </c>
      <c r="J17746">
        <v>1438.61</v>
      </c>
      <c r="M17746">
        <v>1438.61</v>
      </c>
      <c r="N17746">
        <f t="shared" si="277"/>
        <v>0</v>
      </c>
    </row>
    <row r="17747" spans="1:14" x14ac:dyDescent="0.2">
      <c r="A17747" t="s">
        <v>17761</v>
      </c>
      <c r="B17747" t="s">
        <v>39016</v>
      </c>
      <c r="I17747" t="s">
        <v>5</v>
      </c>
      <c r="J17747">
        <v>2180</v>
      </c>
      <c r="M17747">
        <v>2180</v>
      </c>
      <c r="N17747">
        <f t="shared" si="277"/>
        <v>0</v>
      </c>
    </row>
    <row r="17748" spans="1:14" x14ac:dyDescent="0.2">
      <c r="A17748" t="s">
        <v>17762</v>
      </c>
      <c r="B17748" t="s">
        <v>39016</v>
      </c>
      <c r="I17748" t="s">
        <v>5</v>
      </c>
      <c r="J17748">
        <v>2180</v>
      </c>
      <c r="M17748">
        <v>2180</v>
      </c>
      <c r="N17748">
        <f t="shared" si="277"/>
        <v>0</v>
      </c>
    </row>
    <row r="17749" spans="1:14" x14ac:dyDescent="0.2">
      <c r="A17749" t="s">
        <v>17763</v>
      </c>
      <c r="B17749" t="s">
        <v>39017</v>
      </c>
      <c r="I17749" t="s">
        <v>5</v>
      </c>
      <c r="J17749">
        <v>2841.85</v>
      </c>
      <c r="M17749">
        <v>2841.85</v>
      </c>
      <c r="N17749">
        <f t="shared" si="277"/>
        <v>0</v>
      </c>
    </row>
    <row r="17750" spans="1:14" x14ac:dyDescent="0.2">
      <c r="A17750" t="s">
        <v>17764</v>
      </c>
      <c r="B17750" t="s">
        <v>39017</v>
      </c>
      <c r="I17750" t="s">
        <v>5</v>
      </c>
      <c r="J17750">
        <v>2841.85</v>
      </c>
      <c r="M17750">
        <v>2841.85</v>
      </c>
      <c r="N17750">
        <f t="shared" si="277"/>
        <v>0</v>
      </c>
    </row>
    <row r="17751" spans="1:14" x14ac:dyDescent="0.2">
      <c r="A17751" t="s">
        <v>17765</v>
      </c>
      <c r="B17751" t="s">
        <v>39018</v>
      </c>
      <c r="I17751" t="s">
        <v>5</v>
      </c>
      <c r="J17751">
        <v>2176.91</v>
      </c>
      <c r="M17751">
        <v>2176.91</v>
      </c>
      <c r="N17751">
        <f t="shared" si="277"/>
        <v>0</v>
      </c>
    </row>
    <row r="17752" spans="1:14" x14ac:dyDescent="0.2">
      <c r="A17752" t="s">
        <v>17766</v>
      </c>
      <c r="B17752" t="s">
        <v>39018</v>
      </c>
      <c r="I17752" t="s">
        <v>5</v>
      </c>
      <c r="J17752">
        <v>2176.91</v>
      </c>
      <c r="M17752">
        <v>2176.91</v>
      </c>
      <c r="N17752">
        <f t="shared" si="277"/>
        <v>0</v>
      </c>
    </row>
    <row r="17753" spans="1:14" x14ac:dyDescent="0.2">
      <c r="A17753" t="s">
        <v>17767</v>
      </c>
      <c r="B17753" t="s">
        <v>39019</v>
      </c>
      <c r="I17753" t="s">
        <v>5</v>
      </c>
      <c r="J17753">
        <v>2580</v>
      </c>
      <c r="M17753">
        <v>2580</v>
      </c>
      <c r="N17753">
        <f t="shared" si="277"/>
        <v>0</v>
      </c>
    </row>
    <row r="17754" spans="1:14" x14ac:dyDescent="0.2">
      <c r="A17754" t="s">
        <v>17768</v>
      </c>
      <c r="B17754" t="s">
        <v>39019</v>
      </c>
      <c r="I17754" t="s">
        <v>5</v>
      </c>
      <c r="J17754">
        <v>2580</v>
      </c>
      <c r="M17754">
        <v>2580</v>
      </c>
      <c r="N17754">
        <f t="shared" si="277"/>
        <v>0</v>
      </c>
    </row>
    <row r="17755" spans="1:14" x14ac:dyDescent="0.2">
      <c r="A17755" t="s">
        <v>17769</v>
      </c>
      <c r="B17755" t="s">
        <v>39020</v>
      </c>
      <c r="I17755" t="s">
        <v>5</v>
      </c>
      <c r="J17755">
        <v>4892.5</v>
      </c>
      <c r="M17755">
        <v>4892.5</v>
      </c>
      <c r="N17755">
        <f t="shared" si="277"/>
        <v>0</v>
      </c>
    </row>
    <row r="17756" spans="1:14" x14ac:dyDescent="0.2">
      <c r="A17756" t="s">
        <v>17770</v>
      </c>
      <c r="B17756" t="s">
        <v>39020</v>
      </c>
      <c r="I17756" t="s">
        <v>5</v>
      </c>
      <c r="J17756">
        <v>4892.5</v>
      </c>
      <c r="M17756">
        <v>4892.5</v>
      </c>
      <c r="N17756">
        <f t="shared" si="277"/>
        <v>0</v>
      </c>
    </row>
    <row r="17757" spans="1:14" x14ac:dyDescent="0.2">
      <c r="A17757" t="s">
        <v>17771</v>
      </c>
      <c r="B17757" t="s">
        <v>39021</v>
      </c>
      <c r="I17757" t="s">
        <v>5</v>
      </c>
      <c r="J17757">
        <v>6921.6</v>
      </c>
      <c r="M17757">
        <v>6921.6</v>
      </c>
      <c r="N17757">
        <f t="shared" si="277"/>
        <v>0</v>
      </c>
    </row>
    <row r="17758" spans="1:14" x14ac:dyDescent="0.2">
      <c r="A17758" t="s">
        <v>17772</v>
      </c>
      <c r="B17758" t="s">
        <v>39021</v>
      </c>
      <c r="I17758" t="s">
        <v>5</v>
      </c>
      <c r="J17758">
        <v>6921.6</v>
      </c>
      <c r="M17758">
        <v>6921.6</v>
      </c>
      <c r="N17758">
        <f t="shared" si="277"/>
        <v>0</v>
      </c>
    </row>
    <row r="17759" spans="1:14" x14ac:dyDescent="0.2">
      <c r="A17759" t="s">
        <v>17773</v>
      </c>
      <c r="B17759" t="s">
        <v>39022</v>
      </c>
      <c r="I17759" t="s">
        <v>5</v>
      </c>
      <c r="J17759">
        <v>8667.4500000000007</v>
      </c>
      <c r="M17759">
        <v>8667.4500000000007</v>
      </c>
      <c r="N17759">
        <f t="shared" si="277"/>
        <v>0</v>
      </c>
    </row>
    <row r="17760" spans="1:14" x14ac:dyDescent="0.2">
      <c r="A17760" t="s">
        <v>17774</v>
      </c>
      <c r="B17760" t="s">
        <v>39022</v>
      </c>
      <c r="I17760" t="s">
        <v>5</v>
      </c>
      <c r="J17760">
        <v>8667.4500000000007</v>
      </c>
      <c r="M17760">
        <v>8667.4500000000007</v>
      </c>
      <c r="N17760">
        <f t="shared" si="277"/>
        <v>0</v>
      </c>
    </row>
    <row r="17761" spans="1:14" x14ac:dyDescent="0.2">
      <c r="A17761" t="s">
        <v>17775</v>
      </c>
      <c r="B17761" t="s">
        <v>22371</v>
      </c>
      <c r="I17761" t="s">
        <v>5</v>
      </c>
      <c r="J17761">
        <v>499.9</v>
      </c>
      <c r="M17761">
        <v>499.9</v>
      </c>
      <c r="N17761">
        <f t="shared" si="277"/>
        <v>0</v>
      </c>
    </row>
    <row r="17762" spans="1:14" x14ac:dyDescent="0.2">
      <c r="A17762" t="s">
        <v>17776</v>
      </c>
      <c r="B17762" t="s">
        <v>22371</v>
      </c>
      <c r="I17762" t="s">
        <v>5</v>
      </c>
      <c r="J17762">
        <v>499.9</v>
      </c>
      <c r="M17762">
        <v>499.9</v>
      </c>
      <c r="N17762">
        <f t="shared" si="277"/>
        <v>0</v>
      </c>
    </row>
    <row r="17763" spans="1:14" x14ac:dyDescent="0.2">
      <c r="A17763" t="s">
        <v>17777</v>
      </c>
      <c r="B17763" t="s">
        <v>22372</v>
      </c>
      <c r="I17763" t="s">
        <v>5</v>
      </c>
      <c r="J17763">
        <v>879.67</v>
      </c>
      <c r="M17763">
        <v>879.67</v>
      </c>
      <c r="N17763">
        <f t="shared" si="277"/>
        <v>0</v>
      </c>
    </row>
    <row r="17764" spans="1:14" x14ac:dyDescent="0.2">
      <c r="A17764" t="s">
        <v>17778</v>
      </c>
      <c r="B17764" t="s">
        <v>22372</v>
      </c>
      <c r="I17764" t="s">
        <v>5</v>
      </c>
      <c r="J17764">
        <v>879.67</v>
      </c>
      <c r="M17764">
        <v>879.67</v>
      </c>
      <c r="N17764">
        <f t="shared" si="277"/>
        <v>0</v>
      </c>
    </row>
    <row r="17765" spans="1:14" x14ac:dyDescent="0.2">
      <c r="A17765" t="s">
        <v>17779</v>
      </c>
      <c r="B17765" t="s">
        <v>39023</v>
      </c>
      <c r="I17765" t="s">
        <v>5</v>
      </c>
      <c r="J17765">
        <v>1681.48</v>
      </c>
      <c r="M17765">
        <v>1681.48</v>
      </c>
      <c r="N17765">
        <f t="shared" si="277"/>
        <v>0</v>
      </c>
    </row>
    <row r="17766" spans="1:14" x14ac:dyDescent="0.2">
      <c r="A17766" t="s">
        <v>17780</v>
      </c>
      <c r="B17766" t="s">
        <v>39023</v>
      </c>
      <c r="I17766" t="s">
        <v>5</v>
      </c>
      <c r="J17766">
        <v>1681.48</v>
      </c>
      <c r="M17766">
        <v>1681.48</v>
      </c>
      <c r="N17766">
        <f t="shared" si="277"/>
        <v>0</v>
      </c>
    </row>
    <row r="17767" spans="1:14" x14ac:dyDescent="0.2">
      <c r="A17767" t="s">
        <v>17781</v>
      </c>
      <c r="B17767" t="s">
        <v>39024</v>
      </c>
      <c r="I17767" t="s">
        <v>5</v>
      </c>
      <c r="J17767">
        <v>1351.57</v>
      </c>
      <c r="M17767">
        <v>1351.57</v>
      </c>
      <c r="N17767">
        <f t="shared" si="277"/>
        <v>0</v>
      </c>
    </row>
    <row r="17768" spans="1:14" x14ac:dyDescent="0.2">
      <c r="A17768" t="s">
        <v>17782</v>
      </c>
      <c r="B17768" t="s">
        <v>39024</v>
      </c>
      <c r="I17768" t="s">
        <v>5</v>
      </c>
      <c r="J17768">
        <v>1351.57</v>
      </c>
      <c r="M17768">
        <v>1351.57</v>
      </c>
      <c r="N17768">
        <f t="shared" si="277"/>
        <v>0</v>
      </c>
    </row>
    <row r="17769" spans="1:14" x14ac:dyDescent="0.2">
      <c r="A17769" t="s">
        <v>17783</v>
      </c>
      <c r="B17769" t="s">
        <v>39025</v>
      </c>
      <c r="I17769" t="s">
        <v>5</v>
      </c>
      <c r="J17769">
        <v>887.14</v>
      </c>
      <c r="M17769">
        <v>887.14</v>
      </c>
      <c r="N17769">
        <f t="shared" si="277"/>
        <v>0</v>
      </c>
    </row>
    <row r="17770" spans="1:14" x14ac:dyDescent="0.2">
      <c r="A17770" t="s">
        <v>17784</v>
      </c>
      <c r="B17770" t="s">
        <v>39025</v>
      </c>
      <c r="I17770" t="s">
        <v>5</v>
      </c>
      <c r="J17770">
        <v>887.14</v>
      </c>
      <c r="M17770">
        <v>887.14</v>
      </c>
      <c r="N17770">
        <f t="shared" si="277"/>
        <v>0</v>
      </c>
    </row>
    <row r="17771" spans="1:14" x14ac:dyDescent="0.2">
      <c r="A17771" t="s">
        <v>17785</v>
      </c>
      <c r="B17771" t="s">
        <v>39026</v>
      </c>
      <c r="I17771" t="s">
        <v>5</v>
      </c>
      <c r="J17771">
        <v>473.19</v>
      </c>
      <c r="M17771">
        <v>473.19</v>
      </c>
      <c r="N17771">
        <f t="shared" si="277"/>
        <v>0</v>
      </c>
    </row>
    <row r="17772" spans="1:14" x14ac:dyDescent="0.2">
      <c r="A17772" t="s">
        <v>17786</v>
      </c>
      <c r="B17772" t="s">
        <v>39026</v>
      </c>
      <c r="I17772" t="s">
        <v>5</v>
      </c>
      <c r="J17772">
        <v>473.19</v>
      </c>
      <c r="M17772">
        <v>473.19</v>
      </c>
      <c r="N17772">
        <f t="shared" si="277"/>
        <v>0</v>
      </c>
    </row>
    <row r="17773" spans="1:14" x14ac:dyDescent="0.2">
      <c r="A17773" t="s">
        <v>17787</v>
      </c>
      <c r="B17773" t="s">
        <v>39027</v>
      </c>
      <c r="I17773" t="s">
        <v>5</v>
      </c>
      <c r="J17773">
        <v>8370.6299999999992</v>
      </c>
      <c r="M17773">
        <v>8370.6299999999992</v>
      </c>
      <c r="N17773">
        <f t="shared" si="277"/>
        <v>0</v>
      </c>
    </row>
    <row r="17774" spans="1:14" x14ac:dyDescent="0.2">
      <c r="A17774" t="s">
        <v>17788</v>
      </c>
      <c r="B17774" t="s">
        <v>39027</v>
      </c>
      <c r="I17774" t="s">
        <v>5</v>
      </c>
      <c r="J17774">
        <v>8353.39</v>
      </c>
      <c r="M17774">
        <v>8353.39</v>
      </c>
      <c r="N17774">
        <f t="shared" si="277"/>
        <v>0</v>
      </c>
    </row>
    <row r="17775" spans="1:14" x14ac:dyDescent="0.2">
      <c r="A17775" t="s">
        <v>17789</v>
      </c>
      <c r="B17775" t="s">
        <v>39028</v>
      </c>
      <c r="I17775" t="s">
        <v>5</v>
      </c>
      <c r="J17775">
        <v>7228.27</v>
      </c>
      <c r="M17775">
        <v>7228.27</v>
      </c>
      <c r="N17775">
        <f t="shared" si="277"/>
        <v>0</v>
      </c>
    </row>
    <row r="17776" spans="1:14" x14ac:dyDescent="0.2">
      <c r="A17776" t="s">
        <v>17790</v>
      </c>
      <c r="B17776" t="s">
        <v>39028</v>
      </c>
      <c r="I17776" t="s">
        <v>5</v>
      </c>
      <c r="J17776">
        <v>7214.76</v>
      </c>
      <c r="M17776">
        <v>7214.76</v>
      </c>
      <c r="N17776">
        <f t="shared" si="277"/>
        <v>0</v>
      </c>
    </row>
    <row r="17777" spans="1:14" x14ac:dyDescent="0.2">
      <c r="A17777" t="s">
        <v>17791</v>
      </c>
      <c r="B17777" t="s">
        <v>39029</v>
      </c>
      <c r="I17777" t="s">
        <v>5</v>
      </c>
      <c r="J17777">
        <v>6133.69</v>
      </c>
      <c r="M17777">
        <v>6133.69</v>
      </c>
      <c r="N17777">
        <f t="shared" si="277"/>
        <v>0</v>
      </c>
    </row>
    <row r="17778" spans="1:14" x14ac:dyDescent="0.2">
      <c r="A17778" t="s">
        <v>17792</v>
      </c>
      <c r="B17778" t="s">
        <v>39029</v>
      </c>
      <c r="I17778" t="s">
        <v>5</v>
      </c>
      <c r="J17778">
        <v>6123.97</v>
      </c>
      <c r="M17778">
        <v>6123.97</v>
      </c>
      <c r="N17778">
        <f t="shared" si="277"/>
        <v>0</v>
      </c>
    </row>
    <row r="17779" spans="1:14" x14ac:dyDescent="0.2">
      <c r="A17779" t="s">
        <v>17793</v>
      </c>
      <c r="B17779" t="s">
        <v>39030</v>
      </c>
      <c r="I17779" t="s">
        <v>5</v>
      </c>
      <c r="J17779">
        <v>518.83000000000004</v>
      </c>
      <c r="M17779">
        <v>518.83000000000004</v>
      </c>
      <c r="N17779">
        <f t="shared" si="277"/>
        <v>0</v>
      </c>
    </row>
    <row r="17780" spans="1:14" x14ac:dyDescent="0.2">
      <c r="A17780" t="s">
        <v>17794</v>
      </c>
      <c r="B17780" t="s">
        <v>39030</v>
      </c>
      <c r="I17780" t="s">
        <v>5</v>
      </c>
      <c r="J17780">
        <v>514.98</v>
      </c>
      <c r="M17780">
        <v>514.98</v>
      </c>
      <c r="N17780">
        <f t="shared" si="277"/>
        <v>0</v>
      </c>
    </row>
    <row r="17781" spans="1:14" x14ac:dyDescent="0.2">
      <c r="A17781" t="s">
        <v>17795</v>
      </c>
      <c r="B17781" t="s">
        <v>39031</v>
      </c>
      <c r="I17781" t="s">
        <v>5</v>
      </c>
      <c r="J17781">
        <v>578.83000000000004</v>
      </c>
      <c r="M17781">
        <v>578.83000000000004</v>
      </c>
      <c r="N17781">
        <f t="shared" si="277"/>
        <v>0</v>
      </c>
    </row>
    <row r="17782" spans="1:14" x14ac:dyDescent="0.2">
      <c r="A17782" t="s">
        <v>17796</v>
      </c>
      <c r="B17782" t="s">
        <v>39031</v>
      </c>
      <c r="I17782" t="s">
        <v>5</v>
      </c>
      <c r="J17782">
        <v>574.98</v>
      </c>
      <c r="M17782">
        <v>574.98</v>
      </c>
      <c r="N17782">
        <f t="shared" si="277"/>
        <v>0</v>
      </c>
    </row>
    <row r="17783" spans="1:14" x14ac:dyDescent="0.2">
      <c r="A17783" t="s">
        <v>17797</v>
      </c>
      <c r="B17783" t="s">
        <v>39032</v>
      </c>
      <c r="I17783" t="s">
        <v>5</v>
      </c>
      <c r="J17783">
        <v>722.21</v>
      </c>
      <c r="M17783">
        <v>722.21</v>
      </c>
      <c r="N17783">
        <f t="shared" si="277"/>
        <v>0</v>
      </c>
    </row>
    <row r="17784" spans="1:14" x14ac:dyDescent="0.2">
      <c r="A17784" t="s">
        <v>17798</v>
      </c>
      <c r="B17784" t="s">
        <v>39032</v>
      </c>
      <c r="I17784" t="s">
        <v>5</v>
      </c>
      <c r="J17784">
        <v>716.46</v>
      </c>
      <c r="M17784">
        <v>716.46</v>
      </c>
      <c r="N17784">
        <f t="shared" si="277"/>
        <v>0</v>
      </c>
    </row>
    <row r="17785" spans="1:14" x14ac:dyDescent="0.2">
      <c r="A17785" t="s">
        <v>17799</v>
      </c>
      <c r="B17785" t="s">
        <v>39033</v>
      </c>
      <c r="I17785" t="s">
        <v>5</v>
      </c>
      <c r="J17785">
        <v>835.92</v>
      </c>
      <c r="M17785">
        <v>835.92</v>
      </c>
      <c r="N17785">
        <f t="shared" si="277"/>
        <v>0</v>
      </c>
    </row>
    <row r="17786" spans="1:14" x14ac:dyDescent="0.2">
      <c r="A17786" t="s">
        <v>17800</v>
      </c>
      <c r="B17786" t="s">
        <v>39033</v>
      </c>
      <c r="I17786" t="s">
        <v>5</v>
      </c>
      <c r="J17786">
        <v>829.02</v>
      </c>
      <c r="M17786">
        <v>829.02</v>
      </c>
      <c r="N17786">
        <f t="shared" si="277"/>
        <v>0</v>
      </c>
    </row>
    <row r="17787" spans="1:14" x14ac:dyDescent="0.2">
      <c r="A17787" t="s">
        <v>17801</v>
      </c>
      <c r="B17787" t="s">
        <v>39034</v>
      </c>
      <c r="I17787" t="s">
        <v>5</v>
      </c>
      <c r="J17787">
        <v>915.99</v>
      </c>
      <c r="M17787">
        <v>915.99</v>
      </c>
      <c r="N17787">
        <f t="shared" si="277"/>
        <v>0</v>
      </c>
    </row>
    <row r="17788" spans="1:14" x14ac:dyDescent="0.2">
      <c r="A17788" t="s">
        <v>17802</v>
      </c>
      <c r="B17788" t="s">
        <v>39034</v>
      </c>
      <c r="I17788" t="s">
        <v>5</v>
      </c>
      <c r="J17788">
        <v>908.52</v>
      </c>
      <c r="M17788">
        <v>908.52</v>
      </c>
      <c r="N17788">
        <f t="shared" si="277"/>
        <v>0</v>
      </c>
    </row>
    <row r="17789" spans="1:14" x14ac:dyDescent="0.2">
      <c r="A17789" t="s">
        <v>17803</v>
      </c>
      <c r="B17789" t="s">
        <v>39035</v>
      </c>
      <c r="I17789" t="s">
        <v>5</v>
      </c>
      <c r="J17789">
        <v>4435.13</v>
      </c>
      <c r="M17789">
        <v>4435.13</v>
      </c>
      <c r="N17789">
        <f t="shared" si="277"/>
        <v>0</v>
      </c>
    </row>
    <row r="17790" spans="1:14" x14ac:dyDescent="0.2">
      <c r="A17790" t="s">
        <v>17804</v>
      </c>
      <c r="B17790" t="s">
        <v>39035</v>
      </c>
      <c r="I17790" t="s">
        <v>5</v>
      </c>
      <c r="J17790">
        <v>4423.6400000000003</v>
      </c>
      <c r="M17790">
        <v>4423.6400000000003</v>
      </c>
      <c r="N17790">
        <f t="shared" si="277"/>
        <v>0</v>
      </c>
    </row>
    <row r="17791" spans="1:14" x14ac:dyDescent="0.2">
      <c r="A17791" t="s">
        <v>17805</v>
      </c>
      <c r="B17791" t="s">
        <v>39036</v>
      </c>
      <c r="I17791" t="s">
        <v>5</v>
      </c>
      <c r="J17791">
        <v>11088.76</v>
      </c>
      <c r="M17791">
        <v>11088.76</v>
      </c>
      <c r="N17791">
        <f t="shared" si="277"/>
        <v>0</v>
      </c>
    </row>
    <row r="17792" spans="1:14" x14ac:dyDescent="0.2">
      <c r="A17792" t="s">
        <v>17806</v>
      </c>
      <c r="B17792" t="s">
        <v>39036</v>
      </c>
      <c r="I17792" t="s">
        <v>5</v>
      </c>
      <c r="J17792">
        <v>11071.51</v>
      </c>
      <c r="M17792">
        <v>11071.51</v>
      </c>
      <c r="N17792">
        <f t="shared" si="277"/>
        <v>0</v>
      </c>
    </row>
    <row r="17793" spans="1:14" x14ac:dyDescent="0.2">
      <c r="A17793" t="s">
        <v>17807</v>
      </c>
      <c r="B17793" t="s">
        <v>39037</v>
      </c>
      <c r="I17793" t="s">
        <v>5</v>
      </c>
      <c r="J17793">
        <v>670.41</v>
      </c>
      <c r="M17793">
        <v>670.41</v>
      </c>
      <c r="N17793">
        <f t="shared" si="277"/>
        <v>0</v>
      </c>
    </row>
    <row r="17794" spans="1:14" x14ac:dyDescent="0.2">
      <c r="A17794" t="s">
        <v>17808</v>
      </c>
      <c r="B17794" t="s">
        <v>39037</v>
      </c>
      <c r="I17794" t="s">
        <v>5</v>
      </c>
      <c r="J17794">
        <v>667.54</v>
      </c>
      <c r="M17794">
        <v>667.54</v>
      </c>
      <c r="N17794">
        <f t="shared" si="277"/>
        <v>0</v>
      </c>
    </row>
    <row r="17795" spans="1:14" x14ac:dyDescent="0.2">
      <c r="A17795" t="s">
        <v>17809</v>
      </c>
      <c r="B17795" t="s">
        <v>39038</v>
      </c>
      <c r="I17795" t="s">
        <v>5</v>
      </c>
      <c r="J17795">
        <v>392.95</v>
      </c>
      <c r="M17795">
        <v>392.95</v>
      </c>
      <c r="N17795">
        <f t="shared" si="277"/>
        <v>0</v>
      </c>
    </row>
    <row r="17796" spans="1:14" x14ac:dyDescent="0.2">
      <c r="A17796" t="s">
        <v>17810</v>
      </c>
      <c r="B17796" t="s">
        <v>39038</v>
      </c>
      <c r="I17796" t="s">
        <v>5</v>
      </c>
      <c r="J17796">
        <v>392.95</v>
      </c>
      <c r="M17796">
        <v>392.95</v>
      </c>
      <c r="N17796">
        <f t="shared" ref="N17796:N17859" si="278">J17796-M17796</f>
        <v>0</v>
      </c>
    </row>
    <row r="17797" spans="1:14" x14ac:dyDescent="0.2">
      <c r="A17797" t="s">
        <v>17811</v>
      </c>
      <c r="B17797" t="s">
        <v>39039</v>
      </c>
      <c r="I17797" t="s">
        <v>5</v>
      </c>
      <c r="J17797">
        <v>2521.79</v>
      </c>
      <c r="M17797">
        <v>2521.79</v>
      </c>
      <c r="N17797">
        <f t="shared" si="278"/>
        <v>0</v>
      </c>
    </row>
    <row r="17798" spans="1:14" x14ac:dyDescent="0.2">
      <c r="A17798" t="s">
        <v>17812</v>
      </c>
      <c r="B17798" t="s">
        <v>39039</v>
      </c>
      <c r="I17798" t="s">
        <v>5</v>
      </c>
      <c r="J17798">
        <v>2516.04</v>
      </c>
      <c r="M17798">
        <v>2516.04</v>
      </c>
      <c r="N17798">
        <f t="shared" si="278"/>
        <v>0</v>
      </c>
    </row>
    <row r="17799" spans="1:14" x14ac:dyDescent="0.2">
      <c r="A17799" t="s">
        <v>17813</v>
      </c>
      <c r="B17799" t="s">
        <v>39040</v>
      </c>
      <c r="I17799" t="s">
        <v>5</v>
      </c>
      <c r="J17799">
        <v>2382.21</v>
      </c>
      <c r="M17799">
        <v>2382.21</v>
      </c>
      <c r="N17799">
        <f t="shared" si="278"/>
        <v>0</v>
      </c>
    </row>
    <row r="17800" spans="1:14" x14ac:dyDescent="0.2">
      <c r="A17800" t="s">
        <v>17814</v>
      </c>
      <c r="B17800" t="s">
        <v>39040</v>
      </c>
      <c r="I17800" t="s">
        <v>5</v>
      </c>
      <c r="J17800">
        <v>2363.84</v>
      </c>
      <c r="M17800">
        <v>2363.84</v>
      </c>
      <c r="N17800">
        <f t="shared" si="278"/>
        <v>0</v>
      </c>
    </row>
    <row r="17801" spans="1:14" x14ac:dyDescent="0.2">
      <c r="A17801" t="s">
        <v>17815</v>
      </c>
      <c r="B17801" t="s">
        <v>39041</v>
      </c>
      <c r="I17801" t="s">
        <v>5</v>
      </c>
      <c r="J17801">
        <v>2436.16</v>
      </c>
      <c r="M17801">
        <v>2436.16</v>
      </c>
      <c r="N17801">
        <f t="shared" si="278"/>
        <v>0</v>
      </c>
    </row>
    <row r="17802" spans="1:14" x14ac:dyDescent="0.2">
      <c r="A17802" t="s">
        <v>17816</v>
      </c>
      <c r="B17802" t="s">
        <v>39041</v>
      </c>
      <c r="I17802" t="s">
        <v>5</v>
      </c>
      <c r="J17802">
        <v>2417.79</v>
      </c>
      <c r="M17802">
        <v>2417.79</v>
      </c>
      <c r="N17802">
        <f t="shared" si="278"/>
        <v>0</v>
      </c>
    </row>
    <row r="17803" spans="1:14" x14ac:dyDescent="0.2">
      <c r="A17803" t="s">
        <v>17817</v>
      </c>
      <c r="B17803" t="s">
        <v>39042</v>
      </c>
      <c r="I17803" t="s">
        <v>5</v>
      </c>
      <c r="J17803">
        <v>568.29999999999995</v>
      </c>
      <c r="M17803">
        <v>568.29999999999995</v>
      </c>
      <c r="N17803">
        <f t="shared" si="278"/>
        <v>0</v>
      </c>
    </row>
    <row r="17804" spans="1:14" x14ac:dyDescent="0.2">
      <c r="A17804" t="s">
        <v>17818</v>
      </c>
      <c r="B17804" t="s">
        <v>39042</v>
      </c>
      <c r="I17804" t="s">
        <v>5</v>
      </c>
      <c r="J17804">
        <v>564.28</v>
      </c>
      <c r="M17804">
        <v>564.28</v>
      </c>
      <c r="N17804">
        <f t="shared" si="278"/>
        <v>0</v>
      </c>
    </row>
    <row r="17805" spans="1:14" x14ac:dyDescent="0.2">
      <c r="A17805" t="s">
        <v>17819</v>
      </c>
      <c r="B17805" t="s">
        <v>39043</v>
      </c>
      <c r="I17805" t="s">
        <v>5</v>
      </c>
      <c r="J17805">
        <v>838.08</v>
      </c>
      <c r="M17805">
        <v>838.08</v>
      </c>
      <c r="N17805">
        <f t="shared" si="278"/>
        <v>0</v>
      </c>
    </row>
    <row r="17806" spans="1:14" x14ac:dyDescent="0.2">
      <c r="A17806" t="s">
        <v>17820</v>
      </c>
      <c r="B17806" t="s">
        <v>39043</v>
      </c>
      <c r="I17806" t="s">
        <v>5</v>
      </c>
      <c r="J17806">
        <v>832.33</v>
      </c>
      <c r="M17806">
        <v>832.33</v>
      </c>
      <c r="N17806">
        <f t="shared" si="278"/>
        <v>0</v>
      </c>
    </row>
    <row r="17807" spans="1:14" x14ac:dyDescent="0.2">
      <c r="A17807" t="s">
        <v>17821</v>
      </c>
      <c r="B17807" t="s">
        <v>39044</v>
      </c>
      <c r="I17807" t="s">
        <v>4</v>
      </c>
      <c r="J17807">
        <v>987.99</v>
      </c>
      <c r="M17807">
        <v>987.99</v>
      </c>
      <c r="N17807">
        <f t="shared" si="278"/>
        <v>0</v>
      </c>
    </row>
    <row r="17808" spans="1:14" x14ac:dyDescent="0.2">
      <c r="A17808" t="s">
        <v>17822</v>
      </c>
      <c r="B17808" t="s">
        <v>39044</v>
      </c>
      <c r="I17808" t="s">
        <v>4</v>
      </c>
      <c r="J17808">
        <v>975.62</v>
      </c>
      <c r="M17808">
        <v>975.62</v>
      </c>
      <c r="N17808">
        <f t="shared" si="278"/>
        <v>0</v>
      </c>
    </row>
    <row r="17809" spans="1:14" x14ac:dyDescent="0.2">
      <c r="A17809" t="s">
        <v>17823</v>
      </c>
      <c r="B17809" t="s">
        <v>39045</v>
      </c>
      <c r="I17809" t="s">
        <v>4</v>
      </c>
      <c r="J17809">
        <v>1076.83</v>
      </c>
      <c r="M17809">
        <v>1076.83</v>
      </c>
      <c r="N17809">
        <f t="shared" si="278"/>
        <v>0</v>
      </c>
    </row>
    <row r="17810" spans="1:14" x14ac:dyDescent="0.2">
      <c r="A17810" t="s">
        <v>17824</v>
      </c>
      <c r="B17810" t="s">
        <v>39045</v>
      </c>
      <c r="I17810" t="s">
        <v>4</v>
      </c>
      <c r="J17810">
        <v>1076.83</v>
      </c>
      <c r="M17810">
        <v>1076.83</v>
      </c>
      <c r="N17810">
        <f t="shared" si="278"/>
        <v>0</v>
      </c>
    </row>
    <row r="17811" spans="1:14" x14ac:dyDescent="0.2">
      <c r="A17811" t="s">
        <v>17825</v>
      </c>
      <c r="B17811" t="s">
        <v>39046</v>
      </c>
      <c r="I17811" t="s">
        <v>4</v>
      </c>
      <c r="J17811">
        <v>1047.1300000000001</v>
      </c>
      <c r="M17811">
        <v>1047.1300000000001</v>
      </c>
      <c r="N17811">
        <f t="shared" si="278"/>
        <v>0</v>
      </c>
    </row>
    <row r="17812" spans="1:14" x14ac:dyDescent="0.2">
      <c r="A17812" t="s">
        <v>17826</v>
      </c>
      <c r="B17812" t="s">
        <v>39046</v>
      </c>
      <c r="I17812" t="s">
        <v>4</v>
      </c>
      <c r="J17812">
        <v>1047.1300000000001</v>
      </c>
      <c r="M17812">
        <v>1047.1300000000001</v>
      </c>
      <c r="N17812">
        <f t="shared" si="278"/>
        <v>0</v>
      </c>
    </row>
    <row r="17813" spans="1:14" x14ac:dyDescent="0.2">
      <c r="A17813" t="s">
        <v>17827</v>
      </c>
      <c r="B17813" t="s">
        <v>39047</v>
      </c>
      <c r="I17813" t="s">
        <v>5</v>
      </c>
      <c r="J17813">
        <v>1572.59</v>
      </c>
      <c r="M17813">
        <v>1572.59</v>
      </c>
      <c r="N17813">
        <f t="shared" si="278"/>
        <v>0</v>
      </c>
    </row>
    <row r="17814" spans="1:14" x14ac:dyDescent="0.2">
      <c r="A17814" t="s">
        <v>17828</v>
      </c>
      <c r="B17814" t="s">
        <v>39047</v>
      </c>
      <c r="I17814" t="s">
        <v>5</v>
      </c>
      <c r="J17814">
        <v>1572.59</v>
      </c>
      <c r="M17814">
        <v>1572.59</v>
      </c>
      <c r="N17814">
        <f t="shared" si="278"/>
        <v>0</v>
      </c>
    </row>
    <row r="17815" spans="1:14" x14ac:dyDescent="0.2">
      <c r="A17815" t="s">
        <v>17829</v>
      </c>
      <c r="B17815" t="s">
        <v>39048</v>
      </c>
      <c r="I17815" t="s">
        <v>4</v>
      </c>
      <c r="J17815">
        <v>1224.33</v>
      </c>
      <c r="M17815">
        <v>1224.33</v>
      </c>
      <c r="N17815">
        <f t="shared" si="278"/>
        <v>0</v>
      </c>
    </row>
    <row r="17816" spans="1:14" x14ac:dyDescent="0.2">
      <c r="A17816" t="s">
        <v>17830</v>
      </c>
      <c r="B17816" t="s">
        <v>39048</v>
      </c>
      <c r="I17816" t="s">
        <v>4</v>
      </c>
      <c r="J17816">
        <v>1215.7</v>
      </c>
      <c r="M17816">
        <v>1215.7</v>
      </c>
      <c r="N17816">
        <f t="shared" si="278"/>
        <v>0</v>
      </c>
    </row>
    <row r="17817" spans="1:14" x14ac:dyDescent="0.2">
      <c r="A17817" t="s">
        <v>17831</v>
      </c>
      <c r="B17817" t="s">
        <v>39049</v>
      </c>
      <c r="I17817" t="s">
        <v>5</v>
      </c>
      <c r="J17817">
        <v>1889.98</v>
      </c>
      <c r="M17817">
        <v>1889.98</v>
      </c>
      <c r="N17817">
        <f t="shared" si="278"/>
        <v>0</v>
      </c>
    </row>
    <row r="17818" spans="1:14" x14ac:dyDescent="0.2">
      <c r="A17818" t="s">
        <v>17832</v>
      </c>
      <c r="B17818" t="s">
        <v>39049</v>
      </c>
      <c r="I17818" t="s">
        <v>5</v>
      </c>
      <c r="J17818">
        <v>1865.84</v>
      </c>
      <c r="M17818">
        <v>1865.84</v>
      </c>
      <c r="N17818">
        <f t="shared" si="278"/>
        <v>0</v>
      </c>
    </row>
    <row r="17819" spans="1:14" x14ac:dyDescent="0.2">
      <c r="A17819" t="s">
        <v>17833</v>
      </c>
      <c r="B17819" t="s">
        <v>39050</v>
      </c>
      <c r="I17819" t="s">
        <v>5</v>
      </c>
      <c r="J17819">
        <v>891.86</v>
      </c>
      <c r="M17819">
        <v>891.86</v>
      </c>
      <c r="N17819">
        <f t="shared" si="278"/>
        <v>0</v>
      </c>
    </row>
    <row r="17820" spans="1:14" x14ac:dyDescent="0.2">
      <c r="A17820" t="s">
        <v>17834</v>
      </c>
      <c r="B17820" t="s">
        <v>39050</v>
      </c>
      <c r="I17820" t="s">
        <v>5</v>
      </c>
      <c r="J17820">
        <v>888.99</v>
      </c>
      <c r="M17820">
        <v>888.99</v>
      </c>
      <c r="N17820">
        <f t="shared" si="278"/>
        <v>0</v>
      </c>
    </row>
    <row r="17821" spans="1:14" x14ac:dyDescent="0.2">
      <c r="A17821" t="s">
        <v>17835</v>
      </c>
      <c r="B17821" t="s">
        <v>39051</v>
      </c>
      <c r="I17821" t="s">
        <v>5</v>
      </c>
      <c r="J17821">
        <v>311.24</v>
      </c>
      <c r="M17821">
        <v>311.24</v>
      </c>
      <c r="N17821">
        <f t="shared" si="278"/>
        <v>0</v>
      </c>
    </row>
    <row r="17822" spans="1:14" x14ac:dyDescent="0.2">
      <c r="A17822" t="s">
        <v>17836</v>
      </c>
      <c r="B17822" t="s">
        <v>39051</v>
      </c>
      <c r="I17822" t="s">
        <v>5</v>
      </c>
      <c r="J17822">
        <v>305.49</v>
      </c>
      <c r="M17822">
        <v>305.49</v>
      </c>
      <c r="N17822">
        <f t="shared" si="278"/>
        <v>0</v>
      </c>
    </row>
    <row r="17823" spans="1:14" x14ac:dyDescent="0.2">
      <c r="A17823" t="s">
        <v>17837</v>
      </c>
      <c r="B17823" t="s">
        <v>39052</v>
      </c>
      <c r="I17823" t="s">
        <v>5</v>
      </c>
      <c r="J17823">
        <v>115.41</v>
      </c>
      <c r="M17823">
        <v>115.41</v>
      </c>
      <c r="N17823">
        <f t="shared" si="278"/>
        <v>0</v>
      </c>
    </row>
    <row r="17824" spans="1:14" x14ac:dyDescent="0.2">
      <c r="A17824" t="s">
        <v>17838</v>
      </c>
      <c r="B17824" t="s">
        <v>39052</v>
      </c>
      <c r="I17824" t="s">
        <v>5</v>
      </c>
      <c r="J17824">
        <v>109.66</v>
      </c>
      <c r="M17824">
        <v>109.66</v>
      </c>
      <c r="N17824">
        <f t="shared" si="278"/>
        <v>0</v>
      </c>
    </row>
    <row r="17825" spans="1:14" x14ac:dyDescent="0.2">
      <c r="A17825" t="s">
        <v>17839</v>
      </c>
      <c r="B17825" t="s">
        <v>39053</v>
      </c>
      <c r="I17825" t="s">
        <v>5</v>
      </c>
      <c r="J17825">
        <v>164.69</v>
      </c>
      <c r="M17825">
        <v>164.69</v>
      </c>
      <c r="N17825">
        <f t="shared" si="278"/>
        <v>0</v>
      </c>
    </row>
    <row r="17826" spans="1:14" x14ac:dyDescent="0.2">
      <c r="A17826" t="s">
        <v>17840</v>
      </c>
      <c r="B17826" t="s">
        <v>39053</v>
      </c>
      <c r="I17826" t="s">
        <v>5</v>
      </c>
      <c r="J17826">
        <v>158.94</v>
      </c>
      <c r="M17826">
        <v>158.94</v>
      </c>
      <c r="N17826">
        <f t="shared" si="278"/>
        <v>0</v>
      </c>
    </row>
    <row r="17827" spans="1:14" x14ac:dyDescent="0.2">
      <c r="A17827" t="s">
        <v>17841</v>
      </c>
      <c r="B17827" t="s">
        <v>39054</v>
      </c>
      <c r="I17827" t="s">
        <v>5</v>
      </c>
      <c r="J17827">
        <v>146.41</v>
      </c>
      <c r="M17827">
        <v>146.41</v>
      </c>
      <c r="N17827">
        <f t="shared" si="278"/>
        <v>0</v>
      </c>
    </row>
    <row r="17828" spans="1:14" x14ac:dyDescent="0.2">
      <c r="A17828" t="s">
        <v>17842</v>
      </c>
      <c r="B17828" t="s">
        <v>39054</v>
      </c>
      <c r="I17828" t="s">
        <v>5</v>
      </c>
      <c r="J17828">
        <v>140.66</v>
      </c>
      <c r="M17828">
        <v>140.66</v>
      </c>
      <c r="N17828">
        <f t="shared" si="278"/>
        <v>0</v>
      </c>
    </row>
    <row r="17829" spans="1:14" x14ac:dyDescent="0.2">
      <c r="A17829" t="s">
        <v>17843</v>
      </c>
      <c r="B17829" t="s">
        <v>39055</v>
      </c>
      <c r="I17829" t="s">
        <v>5</v>
      </c>
      <c r="J17829">
        <v>175.04</v>
      </c>
      <c r="M17829">
        <v>175.04</v>
      </c>
      <c r="N17829">
        <f t="shared" si="278"/>
        <v>0</v>
      </c>
    </row>
    <row r="17830" spans="1:14" x14ac:dyDescent="0.2">
      <c r="A17830" t="s">
        <v>17844</v>
      </c>
      <c r="B17830" t="s">
        <v>39055</v>
      </c>
      <c r="I17830" t="s">
        <v>5</v>
      </c>
      <c r="J17830">
        <v>169.29</v>
      </c>
      <c r="M17830">
        <v>169.29</v>
      </c>
      <c r="N17830">
        <f t="shared" si="278"/>
        <v>0</v>
      </c>
    </row>
    <row r="17831" spans="1:14" x14ac:dyDescent="0.2">
      <c r="A17831" t="s">
        <v>17845</v>
      </c>
      <c r="B17831" t="s">
        <v>39056</v>
      </c>
      <c r="I17831" t="s">
        <v>5</v>
      </c>
      <c r="J17831">
        <v>330.32</v>
      </c>
      <c r="M17831">
        <v>330.32</v>
      </c>
      <c r="N17831">
        <f t="shared" si="278"/>
        <v>0</v>
      </c>
    </row>
    <row r="17832" spans="1:14" x14ac:dyDescent="0.2">
      <c r="A17832" t="s">
        <v>17846</v>
      </c>
      <c r="B17832" t="s">
        <v>39056</v>
      </c>
      <c r="I17832" t="s">
        <v>5</v>
      </c>
      <c r="J17832">
        <v>324.57</v>
      </c>
      <c r="M17832">
        <v>324.57</v>
      </c>
      <c r="N17832">
        <f t="shared" si="278"/>
        <v>0</v>
      </c>
    </row>
    <row r="17833" spans="1:14" x14ac:dyDescent="0.2">
      <c r="A17833" t="s">
        <v>17847</v>
      </c>
      <c r="B17833" t="s">
        <v>39057</v>
      </c>
      <c r="I17833" t="s">
        <v>5</v>
      </c>
      <c r="J17833">
        <v>345.9</v>
      </c>
      <c r="M17833">
        <v>345.9</v>
      </c>
      <c r="N17833">
        <f t="shared" si="278"/>
        <v>0</v>
      </c>
    </row>
    <row r="17834" spans="1:14" x14ac:dyDescent="0.2">
      <c r="A17834" t="s">
        <v>17848</v>
      </c>
      <c r="B17834" t="s">
        <v>39057</v>
      </c>
      <c r="I17834" t="s">
        <v>5</v>
      </c>
      <c r="J17834">
        <v>340.15</v>
      </c>
      <c r="M17834">
        <v>340.15</v>
      </c>
      <c r="N17834">
        <f t="shared" si="278"/>
        <v>0</v>
      </c>
    </row>
    <row r="17835" spans="1:14" x14ac:dyDescent="0.2">
      <c r="A17835" t="s">
        <v>17849</v>
      </c>
      <c r="B17835" t="s">
        <v>39058</v>
      </c>
      <c r="I17835" t="s">
        <v>5</v>
      </c>
      <c r="J17835">
        <v>394.03</v>
      </c>
      <c r="M17835">
        <v>394.03</v>
      </c>
      <c r="N17835">
        <f t="shared" si="278"/>
        <v>0</v>
      </c>
    </row>
    <row r="17836" spans="1:14" x14ac:dyDescent="0.2">
      <c r="A17836" t="s">
        <v>17850</v>
      </c>
      <c r="B17836" t="s">
        <v>39058</v>
      </c>
      <c r="I17836" t="s">
        <v>5</v>
      </c>
      <c r="J17836">
        <v>388.28</v>
      </c>
      <c r="M17836">
        <v>388.28</v>
      </c>
      <c r="N17836">
        <f t="shared" si="278"/>
        <v>0</v>
      </c>
    </row>
    <row r="17837" spans="1:14" x14ac:dyDescent="0.2">
      <c r="A17837" t="s">
        <v>17851</v>
      </c>
      <c r="B17837" t="s">
        <v>39059</v>
      </c>
      <c r="I17837" t="s">
        <v>5</v>
      </c>
      <c r="J17837">
        <v>88.3</v>
      </c>
      <c r="M17837">
        <v>88.3</v>
      </c>
      <c r="N17837">
        <f t="shared" si="278"/>
        <v>0</v>
      </c>
    </row>
    <row r="17838" spans="1:14" x14ac:dyDescent="0.2">
      <c r="A17838" t="s">
        <v>17852</v>
      </c>
      <c r="B17838" t="s">
        <v>39059</v>
      </c>
      <c r="I17838" t="s">
        <v>5</v>
      </c>
      <c r="J17838">
        <v>85.3</v>
      </c>
      <c r="M17838">
        <v>85.3</v>
      </c>
      <c r="N17838">
        <f t="shared" si="278"/>
        <v>0</v>
      </c>
    </row>
    <row r="17839" spans="1:14" x14ac:dyDescent="0.2">
      <c r="A17839" t="s">
        <v>17853</v>
      </c>
      <c r="B17839" t="s">
        <v>39060</v>
      </c>
      <c r="I17839" t="s">
        <v>5</v>
      </c>
      <c r="J17839">
        <v>442.03</v>
      </c>
      <c r="M17839">
        <v>442.03</v>
      </c>
      <c r="N17839">
        <f t="shared" si="278"/>
        <v>0</v>
      </c>
    </row>
    <row r="17840" spans="1:14" x14ac:dyDescent="0.2">
      <c r="A17840" t="s">
        <v>17854</v>
      </c>
      <c r="B17840" t="s">
        <v>39060</v>
      </c>
      <c r="I17840" t="s">
        <v>5</v>
      </c>
      <c r="J17840">
        <v>436.28</v>
      </c>
      <c r="M17840">
        <v>436.28</v>
      </c>
      <c r="N17840">
        <f t="shared" si="278"/>
        <v>0</v>
      </c>
    </row>
    <row r="17841" spans="1:14" x14ac:dyDescent="0.2">
      <c r="A17841" t="s">
        <v>17855</v>
      </c>
      <c r="B17841" t="s">
        <v>39061</v>
      </c>
      <c r="I17841" t="s">
        <v>5</v>
      </c>
      <c r="J17841">
        <v>355.03</v>
      </c>
      <c r="M17841">
        <v>355.03</v>
      </c>
      <c r="N17841">
        <f t="shared" si="278"/>
        <v>0</v>
      </c>
    </row>
    <row r="17842" spans="1:14" x14ac:dyDescent="0.2">
      <c r="A17842" t="s">
        <v>17856</v>
      </c>
      <c r="B17842" t="s">
        <v>39061</v>
      </c>
      <c r="I17842" t="s">
        <v>5</v>
      </c>
      <c r="J17842">
        <v>349.28</v>
      </c>
      <c r="M17842">
        <v>349.28</v>
      </c>
      <c r="N17842">
        <f t="shared" si="278"/>
        <v>0</v>
      </c>
    </row>
    <row r="17843" spans="1:14" x14ac:dyDescent="0.2">
      <c r="A17843" t="s">
        <v>17857</v>
      </c>
      <c r="B17843" t="s">
        <v>39062</v>
      </c>
      <c r="I17843" t="s">
        <v>5</v>
      </c>
      <c r="J17843">
        <v>779.48</v>
      </c>
      <c r="M17843">
        <v>779.48</v>
      </c>
      <c r="N17843">
        <f t="shared" si="278"/>
        <v>0</v>
      </c>
    </row>
    <row r="17844" spans="1:14" x14ac:dyDescent="0.2">
      <c r="A17844" t="s">
        <v>17858</v>
      </c>
      <c r="B17844" t="s">
        <v>39062</v>
      </c>
      <c r="I17844" t="s">
        <v>5</v>
      </c>
      <c r="J17844">
        <v>773.73</v>
      </c>
      <c r="M17844">
        <v>773.73</v>
      </c>
      <c r="N17844">
        <f t="shared" si="278"/>
        <v>0</v>
      </c>
    </row>
    <row r="17845" spans="1:14" x14ac:dyDescent="0.2">
      <c r="A17845" t="s">
        <v>17859</v>
      </c>
      <c r="B17845" t="s">
        <v>39063</v>
      </c>
      <c r="I17845" t="s">
        <v>5</v>
      </c>
      <c r="J17845">
        <v>113.3</v>
      </c>
      <c r="M17845">
        <v>113.3</v>
      </c>
      <c r="N17845">
        <f t="shared" si="278"/>
        <v>0</v>
      </c>
    </row>
    <row r="17846" spans="1:14" x14ac:dyDescent="0.2">
      <c r="A17846" t="s">
        <v>17860</v>
      </c>
      <c r="B17846" t="s">
        <v>39063</v>
      </c>
      <c r="I17846" t="s">
        <v>5</v>
      </c>
      <c r="J17846">
        <v>113.3</v>
      </c>
      <c r="M17846">
        <v>113.3</v>
      </c>
      <c r="N17846">
        <f t="shared" si="278"/>
        <v>0</v>
      </c>
    </row>
    <row r="17847" spans="1:14" x14ac:dyDescent="0.2">
      <c r="A17847" t="s">
        <v>17861</v>
      </c>
      <c r="B17847" t="s">
        <v>39064</v>
      </c>
      <c r="I17847" t="s">
        <v>5</v>
      </c>
      <c r="J17847">
        <v>191.58</v>
      </c>
      <c r="M17847">
        <v>191.58</v>
      </c>
      <c r="N17847">
        <f t="shared" si="278"/>
        <v>0</v>
      </c>
    </row>
    <row r="17848" spans="1:14" x14ac:dyDescent="0.2">
      <c r="A17848" t="s">
        <v>17862</v>
      </c>
      <c r="B17848" t="s">
        <v>39064</v>
      </c>
      <c r="I17848" t="s">
        <v>5</v>
      </c>
      <c r="J17848">
        <v>191.58</v>
      </c>
      <c r="M17848">
        <v>191.58</v>
      </c>
      <c r="N17848">
        <f t="shared" si="278"/>
        <v>0</v>
      </c>
    </row>
    <row r="17849" spans="1:14" x14ac:dyDescent="0.2">
      <c r="A17849" t="s">
        <v>17863</v>
      </c>
      <c r="B17849" t="s">
        <v>39065</v>
      </c>
      <c r="I17849" t="s">
        <v>5</v>
      </c>
      <c r="J17849">
        <v>362.56</v>
      </c>
      <c r="M17849">
        <v>362.56</v>
      </c>
      <c r="N17849">
        <f t="shared" si="278"/>
        <v>0</v>
      </c>
    </row>
    <row r="17850" spans="1:14" x14ac:dyDescent="0.2">
      <c r="A17850" t="s">
        <v>17864</v>
      </c>
      <c r="B17850" t="s">
        <v>39065</v>
      </c>
      <c r="I17850" t="s">
        <v>5</v>
      </c>
      <c r="J17850">
        <v>362.56</v>
      </c>
      <c r="M17850">
        <v>362.56</v>
      </c>
      <c r="N17850">
        <f t="shared" si="278"/>
        <v>0</v>
      </c>
    </row>
    <row r="17851" spans="1:14" x14ac:dyDescent="0.2">
      <c r="A17851" t="s">
        <v>28165</v>
      </c>
      <c r="B17851" t="s">
        <v>39066</v>
      </c>
      <c r="I17851" t="s">
        <v>5</v>
      </c>
      <c r="J17851">
        <v>1695.9</v>
      </c>
      <c r="M17851">
        <v>1695.9</v>
      </c>
      <c r="N17851">
        <f t="shared" si="278"/>
        <v>0</v>
      </c>
    </row>
    <row r="17852" spans="1:14" x14ac:dyDescent="0.2">
      <c r="A17852" t="s">
        <v>28166</v>
      </c>
      <c r="B17852" t="s">
        <v>39066</v>
      </c>
      <c r="I17852" t="s">
        <v>5</v>
      </c>
      <c r="J17852">
        <v>1695.9</v>
      </c>
      <c r="M17852">
        <v>1695.9</v>
      </c>
      <c r="N17852">
        <f t="shared" si="278"/>
        <v>0</v>
      </c>
    </row>
    <row r="17853" spans="1:14" x14ac:dyDescent="0.2">
      <c r="A17853" t="s">
        <v>28167</v>
      </c>
      <c r="B17853" t="s">
        <v>39067</v>
      </c>
      <c r="I17853" t="s">
        <v>5</v>
      </c>
      <c r="J17853">
        <v>15549.4</v>
      </c>
      <c r="M17853">
        <v>15549.4</v>
      </c>
      <c r="N17853">
        <f t="shared" si="278"/>
        <v>0</v>
      </c>
    </row>
    <row r="17854" spans="1:14" x14ac:dyDescent="0.2">
      <c r="A17854" t="s">
        <v>28168</v>
      </c>
      <c r="B17854" t="s">
        <v>39067</v>
      </c>
      <c r="I17854" t="s">
        <v>5</v>
      </c>
      <c r="J17854">
        <v>15549.4</v>
      </c>
      <c r="M17854">
        <v>15549.4</v>
      </c>
      <c r="N17854">
        <f t="shared" si="278"/>
        <v>0</v>
      </c>
    </row>
    <row r="17855" spans="1:14" x14ac:dyDescent="0.2">
      <c r="A17855" t="s">
        <v>17865</v>
      </c>
      <c r="B17855" t="s">
        <v>39068</v>
      </c>
      <c r="I17855" t="s">
        <v>4</v>
      </c>
      <c r="J17855">
        <v>191.42</v>
      </c>
      <c r="M17855">
        <v>191.42</v>
      </c>
      <c r="N17855">
        <f t="shared" si="278"/>
        <v>0</v>
      </c>
    </row>
    <row r="17856" spans="1:14" x14ac:dyDescent="0.2">
      <c r="A17856" t="s">
        <v>17866</v>
      </c>
      <c r="B17856" t="s">
        <v>39068</v>
      </c>
      <c r="I17856" t="s">
        <v>4</v>
      </c>
      <c r="J17856">
        <v>190.62</v>
      </c>
      <c r="M17856">
        <v>190.62</v>
      </c>
      <c r="N17856">
        <f t="shared" si="278"/>
        <v>0</v>
      </c>
    </row>
    <row r="17857" spans="1:14" x14ac:dyDescent="0.2">
      <c r="A17857" t="s">
        <v>17867</v>
      </c>
      <c r="B17857" t="s">
        <v>39069</v>
      </c>
      <c r="I17857" t="s">
        <v>5</v>
      </c>
      <c r="J17857">
        <v>2031.53</v>
      </c>
      <c r="M17857">
        <v>2031.53</v>
      </c>
      <c r="N17857">
        <f t="shared" si="278"/>
        <v>0</v>
      </c>
    </row>
    <row r="17858" spans="1:14" x14ac:dyDescent="0.2">
      <c r="A17858" t="s">
        <v>17868</v>
      </c>
      <c r="B17858" t="s">
        <v>39069</v>
      </c>
      <c r="I17858" t="s">
        <v>5</v>
      </c>
      <c r="J17858">
        <v>2031.53</v>
      </c>
      <c r="M17858">
        <v>2031.53</v>
      </c>
      <c r="N17858">
        <f t="shared" si="278"/>
        <v>0</v>
      </c>
    </row>
    <row r="17859" spans="1:14" x14ac:dyDescent="0.2">
      <c r="A17859" t="s">
        <v>17869</v>
      </c>
      <c r="B17859" t="s">
        <v>39070</v>
      </c>
      <c r="I17859" t="s">
        <v>5</v>
      </c>
      <c r="J17859">
        <v>2522.8000000000002</v>
      </c>
      <c r="M17859">
        <v>2522.8000000000002</v>
      </c>
      <c r="N17859">
        <f t="shared" si="278"/>
        <v>0</v>
      </c>
    </row>
    <row r="17860" spans="1:14" x14ac:dyDescent="0.2">
      <c r="A17860" t="s">
        <v>17870</v>
      </c>
      <c r="B17860" t="s">
        <v>39070</v>
      </c>
      <c r="I17860" t="s">
        <v>5</v>
      </c>
      <c r="J17860">
        <v>2522.8000000000002</v>
      </c>
      <c r="M17860">
        <v>2522.8000000000002</v>
      </c>
      <c r="N17860">
        <f t="shared" ref="N17860:N17923" si="279">J17860-M17860</f>
        <v>0</v>
      </c>
    </row>
    <row r="17861" spans="1:14" x14ac:dyDescent="0.2">
      <c r="A17861" t="s">
        <v>17871</v>
      </c>
      <c r="B17861" t="s">
        <v>39071</v>
      </c>
      <c r="I17861" t="s">
        <v>5</v>
      </c>
      <c r="J17861">
        <v>3339.61</v>
      </c>
      <c r="M17861">
        <v>3339.61</v>
      </c>
      <c r="N17861">
        <f t="shared" si="279"/>
        <v>0</v>
      </c>
    </row>
    <row r="17862" spans="1:14" x14ac:dyDescent="0.2">
      <c r="A17862" t="s">
        <v>17872</v>
      </c>
      <c r="B17862" t="s">
        <v>39071</v>
      </c>
      <c r="I17862" t="s">
        <v>5</v>
      </c>
      <c r="J17862">
        <v>3339.61</v>
      </c>
      <c r="M17862">
        <v>3339.61</v>
      </c>
      <c r="N17862">
        <f t="shared" si="279"/>
        <v>0</v>
      </c>
    </row>
    <row r="17863" spans="1:14" x14ac:dyDescent="0.2">
      <c r="A17863" t="s">
        <v>17873</v>
      </c>
      <c r="B17863" t="s">
        <v>39072</v>
      </c>
      <c r="I17863" t="s">
        <v>5</v>
      </c>
      <c r="J17863">
        <v>4520</v>
      </c>
      <c r="M17863">
        <v>4520</v>
      </c>
      <c r="N17863">
        <f t="shared" si="279"/>
        <v>0</v>
      </c>
    </row>
    <row r="17864" spans="1:14" x14ac:dyDescent="0.2">
      <c r="A17864" t="s">
        <v>17874</v>
      </c>
      <c r="B17864" t="s">
        <v>39072</v>
      </c>
      <c r="I17864" t="s">
        <v>5</v>
      </c>
      <c r="J17864">
        <v>4520</v>
      </c>
      <c r="M17864">
        <v>4520</v>
      </c>
      <c r="N17864">
        <f t="shared" si="279"/>
        <v>0</v>
      </c>
    </row>
    <row r="17865" spans="1:14" x14ac:dyDescent="0.2">
      <c r="A17865" t="s">
        <v>17875</v>
      </c>
      <c r="B17865" t="s">
        <v>39073</v>
      </c>
      <c r="I17865" t="s">
        <v>3</v>
      </c>
      <c r="J17865">
        <v>868.6</v>
      </c>
      <c r="M17865">
        <v>868.6</v>
      </c>
      <c r="N17865">
        <f t="shared" si="279"/>
        <v>0</v>
      </c>
    </row>
    <row r="17866" spans="1:14" x14ac:dyDescent="0.2">
      <c r="A17866" t="s">
        <v>17876</v>
      </c>
      <c r="B17866" t="s">
        <v>39073</v>
      </c>
      <c r="I17866" t="s">
        <v>3</v>
      </c>
      <c r="J17866">
        <v>866.31</v>
      </c>
      <c r="M17866">
        <v>866.31</v>
      </c>
      <c r="N17866">
        <f t="shared" si="279"/>
        <v>0</v>
      </c>
    </row>
    <row r="17867" spans="1:14" x14ac:dyDescent="0.2">
      <c r="A17867" t="s">
        <v>17877</v>
      </c>
      <c r="B17867" t="s">
        <v>39074</v>
      </c>
      <c r="I17867" t="s">
        <v>3</v>
      </c>
      <c r="J17867">
        <v>1294.3499999999999</v>
      </c>
      <c r="M17867">
        <v>1294.3499999999999</v>
      </c>
      <c r="N17867">
        <f t="shared" si="279"/>
        <v>0</v>
      </c>
    </row>
    <row r="17868" spans="1:14" x14ac:dyDescent="0.2">
      <c r="A17868" t="s">
        <v>17878</v>
      </c>
      <c r="B17868" t="s">
        <v>39074</v>
      </c>
      <c r="I17868" t="s">
        <v>3</v>
      </c>
      <c r="J17868">
        <v>1292.06</v>
      </c>
      <c r="M17868">
        <v>1292.06</v>
      </c>
      <c r="N17868">
        <f t="shared" si="279"/>
        <v>0</v>
      </c>
    </row>
    <row r="17869" spans="1:14" x14ac:dyDescent="0.2">
      <c r="A17869" t="s">
        <v>17879</v>
      </c>
      <c r="B17869" t="s">
        <v>39075</v>
      </c>
      <c r="I17869" t="s">
        <v>5</v>
      </c>
      <c r="J17869">
        <v>470.68</v>
      </c>
      <c r="M17869">
        <v>470.68</v>
      </c>
      <c r="N17869">
        <f t="shared" si="279"/>
        <v>0</v>
      </c>
    </row>
    <row r="17870" spans="1:14" x14ac:dyDescent="0.2">
      <c r="A17870" t="s">
        <v>17880</v>
      </c>
      <c r="B17870" t="s">
        <v>39075</v>
      </c>
      <c r="I17870" t="s">
        <v>5</v>
      </c>
      <c r="J17870">
        <v>470.68</v>
      </c>
      <c r="M17870">
        <v>470.68</v>
      </c>
      <c r="N17870">
        <f t="shared" si="279"/>
        <v>0</v>
      </c>
    </row>
    <row r="17871" spans="1:14" x14ac:dyDescent="0.2">
      <c r="A17871" t="s">
        <v>17881</v>
      </c>
      <c r="B17871" t="s">
        <v>39076</v>
      </c>
      <c r="I17871" t="s">
        <v>5</v>
      </c>
      <c r="J17871">
        <v>1045.57</v>
      </c>
      <c r="M17871">
        <v>1045.57</v>
      </c>
      <c r="N17871">
        <f t="shared" si="279"/>
        <v>0</v>
      </c>
    </row>
    <row r="17872" spans="1:14" x14ac:dyDescent="0.2">
      <c r="A17872" t="s">
        <v>17882</v>
      </c>
      <c r="B17872" t="s">
        <v>39076</v>
      </c>
      <c r="I17872" t="s">
        <v>5</v>
      </c>
      <c r="J17872">
        <v>1045.57</v>
      </c>
      <c r="M17872">
        <v>1045.57</v>
      </c>
      <c r="N17872">
        <f t="shared" si="279"/>
        <v>0</v>
      </c>
    </row>
    <row r="17873" spans="1:14" x14ac:dyDescent="0.2">
      <c r="A17873" t="s">
        <v>17883</v>
      </c>
      <c r="B17873" t="s">
        <v>22373</v>
      </c>
      <c r="I17873" t="s">
        <v>5</v>
      </c>
      <c r="J17873">
        <v>1023.41</v>
      </c>
      <c r="M17873">
        <v>1023.41</v>
      </c>
      <c r="N17873">
        <f t="shared" si="279"/>
        <v>0</v>
      </c>
    </row>
    <row r="17874" spans="1:14" x14ac:dyDescent="0.2">
      <c r="A17874" t="s">
        <v>17884</v>
      </c>
      <c r="B17874" t="s">
        <v>22373</v>
      </c>
      <c r="I17874" t="s">
        <v>5</v>
      </c>
      <c r="J17874">
        <v>1023.41</v>
      </c>
      <c r="M17874">
        <v>1023.41</v>
      </c>
      <c r="N17874">
        <f t="shared" si="279"/>
        <v>0</v>
      </c>
    </row>
    <row r="17875" spans="1:14" x14ac:dyDescent="0.2">
      <c r="A17875" t="s">
        <v>17885</v>
      </c>
      <c r="B17875" t="s">
        <v>22374</v>
      </c>
      <c r="I17875" t="s">
        <v>5</v>
      </c>
      <c r="J17875">
        <v>1009.4</v>
      </c>
      <c r="M17875">
        <v>1009.4</v>
      </c>
      <c r="N17875">
        <f t="shared" si="279"/>
        <v>0</v>
      </c>
    </row>
    <row r="17876" spans="1:14" x14ac:dyDescent="0.2">
      <c r="A17876" t="s">
        <v>17886</v>
      </c>
      <c r="B17876" t="s">
        <v>22374</v>
      </c>
      <c r="I17876" t="s">
        <v>5</v>
      </c>
      <c r="J17876">
        <v>1009.4</v>
      </c>
      <c r="M17876">
        <v>1009.4</v>
      </c>
      <c r="N17876">
        <f t="shared" si="279"/>
        <v>0</v>
      </c>
    </row>
    <row r="17877" spans="1:14" x14ac:dyDescent="0.2">
      <c r="A17877" t="s">
        <v>17887</v>
      </c>
      <c r="B17877" t="s">
        <v>39077</v>
      </c>
      <c r="I17877" t="s">
        <v>5</v>
      </c>
      <c r="J17877">
        <v>1865</v>
      </c>
      <c r="M17877">
        <v>1865</v>
      </c>
      <c r="N17877">
        <f t="shared" si="279"/>
        <v>0</v>
      </c>
    </row>
    <row r="17878" spans="1:14" x14ac:dyDescent="0.2">
      <c r="A17878" t="s">
        <v>17888</v>
      </c>
      <c r="B17878" t="s">
        <v>39077</v>
      </c>
      <c r="I17878" t="s">
        <v>5</v>
      </c>
      <c r="J17878">
        <v>1865</v>
      </c>
      <c r="M17878">
        <v>1865</v>
      </c>
      <c r="N17878">
        <f t="shared" si="279"/>
        <v>0</v>
      </c>
    </row>
    <row r="17879" spans="1:14" x14ac:dyDescent="0.2">
      <c r="A17879" t="s">
        <v>28169</v>
      </c>
      <c r="B17879" t="s">
        <v>39078</v>
      </c>
      <c r="I17879" t="s">
        <v>5</v>
      </c>
      <c r="J17879">
        <v>98.17</v>
      </c>
      <c r="M17879">
        <v>98.17</v>
      </c>
      <c r="N17879">
        <f t="shared" si="279"/>
        <v>0</v>
      </c>
    </row>
    <row r="17880" spans="1:14" x14ac:dyDescent="0.2">
      <c r="A17880" t="s">
        <v>28170</v>
      </c>
      <c r="B17880" t="s">
        <v>39078</v>
      </c>
      <c r="I17880" t="s">
        <v>5</v>
      </c>
      <c r="J17880">
        <v>98.17</v>
      </c>
      <c r="M17880">
        <v>98.17</v>
      </c>
      <c r="N17880">
        <f t="shared" si="279"/>
        <v>0</v>
      </c>
    </row>
    <row r="17881" spans="1:14" x14ac:dyDescent="0.2">
      <c r="A17881" t="s">
        <v>17889</v>
      </c>
      <c r="B17881" t="s">
        <v>22375</v>
      </c>
      <c r="I17881" t="s">
        <v>5</v>
      </c>
      <c r="J17881">
        <v>30.57</v>
      </c>
      <c r="M17881">
        <v>30.57</v>
      </c>
      <c r="N17881">
        <f t="shared" si="279"/>
        <v>0</v>
      </c>
    </row>
    <row r="17882" spans="1:14" x14ac:dyDescent="0.2">
      <c r="A17882" t="s">
        <v>17890</v>
      </c>
      <c r="B17882" t="s">
        <v>22375</v>
      </c>
      <c r="I17882" t="s">
        <v>5</v>
      </c>
      <c r="J17882">
        <v>30.57</v>
      </c>
      <c r="M17882">
        <v>30.57</v>
      </c>
      <c r="N17882">
        <f t="shared" si="279"/>
        <v>0</v>
      </c>
    </row>
    <row r="17883" spans="1:14" x14ac:dyDescent="0.2">
      <c r="A17883" t="s">
        <v>17891</v>
      </c>
      <c r="B17883" t="s">
        <v>39079</v>
      </c>
      <c r="I17883" t="s">
        <v>5</v>
      </c>
      <c r="J17883">
        <v>724.89</v>
      </c>
      <c r="M17883">
        <v>724.89</v>
      </c>
      <c r="N17883">
        <f t="shared" si="279"/>
        <v>0</v>
      </c>
    </row>
    <row r="17884" spans="1:14" x14ac:dyDescent="0.2">
      <c r="A17884" t="s">
        <v>17892</v>
      </c>
      <c r="B17884" t="s">
        <v>39079</v>
      </c>
      <c r="I17884" t="s">
        <v>5</v>
      </c>
      <c r="J17884">
        <v>724.89</v>
      </c>
      <c r="M17884">
        <v>724.89</v>
      </c>
      <c r="N17884">
        <f t="shared" si="279"/>
        <v>0</v>
      </c>
    </row>
    <row r="17885" spans="1:14" x14ac:dyDescent="0.2">
      <c r="A17885" t="s">
        <v>17893</v>
      </c>
      <c r="B17885" t="s">
        <v>41200</v>
      </c>
      <c r="I17885" t="s">
        <v>5</v>
      </c>
      <c r="J17885">
        <v>224.32</v>
      </c>
      <c r="M17885">
        <v>224.32</v>
      </c>
      <c r="N17885">
        <f t="shared" si="279"/>
        <v>0</v>
      </c>
    </row>
    <row r="17886" spans="1:14" x14ac:dyDescent="0.2">
      <c r="A17886" t="s">
        <v>17894</v>
      </c>
      <c r="B17886" t="s">
        <v>41200</v>
      </c>
      <c r="I17886" t="s">
        <v>5</v>
      </c>
      <c r="J17886">
        <v>224.32</v>
      </c>
      <c r="M17886">
        <v>224.32</v>
      </c>
      <c r="N17886">
        <f t="shared" si="279"/>
        <v>0</v>
      </c>
    </row>
    <row r="17887" spans="1:14" x14ac:dyDescent="0.2">
      <c r="A17887" t="s">
        <v>17895</v>
      </c>
      <c r="B17887" t="s">
        <v>41201</v>
      </c>
      <c r="I17887" t="s">
        <v>5</v>
      </c>
      <c r="J17887">
        <v>227.72</v>
      </c>
      <c r="M17887">
        <v>227.72</v>
      </c>
      <c r="N17887">
        <f t="shared" si="279"/>
        <v>0</v>
      </c>
    </row>
    <row r="17888" spans="1:14" x14ac:dyDescent="0.2">
      <c r="A17888" t="s">
        <v>17896</v>
      </c>
      <c r="B17888" t="s">
        <v>41201</v>
      </c>
      <c r="I17888" t="s">
        <v>5</v>
      </c>
      <c r="J17888">
        <v>227.72</v>
      </c>
      <c r="M17888">
        <v>227.72</v>
      </c>
      <c r="N17888">
        <f t="shared" si="279"/>
        <v>0</v>
      </c>
    </row>
    <row r="17889" spans="1:14" x14ac:dyDescent="0.2">
      <c r="A17889" t="s">
        <v>17897</v>
      </c>
      <c r="B17889" t="s">
        <v>41202</v>
      </c>
      <c r="I17889" t="s">
        <v>5</v>
      </c>
      <c r="J17889">
        <v>360.5</v>
      </c>
      <c r="M17889">
        <v>360.5</v>
      </c>
      <c r="N17889">
        <f t="shared" si="279"/>
        <v>0</v>
      </c>
    </row>
    <row r="17890" spans="1:14" x14ac:dyDescent="0.2">
      <c r="A17890" t="s">
        <v>17898</v>
      </c>
      <c r="B17890" t="s">
        <v>41202</v>
      </c>
      <c r="I17890" t="s">
        <v>5</v>
      </c>
      <c r="J17890">
        <v>360.5</v>
      </c>
      <c r="M17890">
        <v>360.5</v>
      </c>
      <c r="N17890">
        <f t="shared" si="279"/>
        <v>0</v>
      </c>
    </row>
    <row r="17891" spans="1:14" x14ac:dyDescent="0.2">
      <c r="A17891" t="s">
        <v>17899</v>
      </c>
      <c r="B17891" t="s">
        <v>41203</v>
      </c>
      <c r="I17891" t="s">
        <v>5</v>
      </c>
      <c r="J17891">
        <v>990.27</v>
      </c>
      <c r="M17891">
        <v>990.27</v>
      </c>
      <c r="N17891">
        <f t="shared" si="279"/>
        <v>0</v>
      </c>
    </row>
    <row r="17892" spans="1:14" x14ac:dyDescent="0.2">
      <c r="A17892" t="s">
        <v>17900</v>
      </c>
      <c r="B17892" t="s">
        <v>41203</v>
      </c>
      <c r="I17892" t="s">
        <v>5</v>
      </c>
      <c r="J17892">
        <v>990.27</v>
      </c>
      <c r="M17892">
        <v>990.27</v>
      </c>
      <c r="N17892">
        <f t="shared" si="279"/>
        <v>0</v>
      </c>
    </row>
    <row r="17893" spans="1:14" x14ac:dyDescent="0.2">
      <c r="A17893" t="s">
        <v>17901</v>
      </c>
      <c r="B17893" t="s">
        <v>41204</v>
      </c>
      <c r="I17893" t="s">
        <v>5</v>
      </c>
      <c r="J17893">
        <v>1091.7</v>
      </c>
      <c r="M17893">
        <v>1091.7</v>
      </c>
      <c r="N17893">
        <f t="shared" si="279"/>
        <v>0</v>
      </c>
    </row>
    <row r="17894" spans="1:14" x14ac:dyDescent="0.2">
      <c r="A17894" t="s">
        <v>17902</v>
      </c>
      <c r="B17894" t="s">
        <v>41204</v>
      </c>
      <c r="I17894" t="s">
        <v>5</v>
      </c>
      <c r="J17894">
        <v>1091.7</v>
      </c>
      <c r="M17894">
        <v>1091.7</v>
      </c>
      <c r="N17894">
        <f t="shared" si="279"/>
        <v>0</v>
      </c>
    </row>
    <row r="17895" spans="1:14" x14ac:dyDescent="0.2">
      <c r="A17895" t="s">
        <v>17903</v>
      </c>
      <c r="B17895" t="s">
        <v>41205</v>
      </c>
      <c r="I17895" t="s">
        <v>5</v>
      </c>
      <c r="J17895">
        <v>2059.9</v>
      </c>
      <c r="M17895">
        <v>2059.9</v>
      </c>
      <c r="N17895">
        <f t="shared" si="279"/>
        <v>0</v>
      </c>
    </row>
    <row r="17896" spans="1:14" x14ac:dyDescent="0.2">
      <c r="A17896" t="s">
        <v>17904</v>
      </c>
      <c r="B17896" t="s">
        <v>41205</v>
      </c>
      <c r="I17896" t="s">
        <v>5</v>
      </c>
      <c r="J17896">
        <v>2059.9</v>
      </c>
      <c r="M17896">
        <v>2059.9</v>
      </c>
      <c r="N17896">
        <f t="shared" si="279"/>
        <v>0</v>
      </c>
    </row>
    <row r="17897" spans="1:14" x14ac:dyDescent="0.2">
      <c r="A17897" t="s">
        <v>17905</v>
      </c>
      <c r="B17897" t="s">
        <v>41206</v>
      </c>
      <c r="I17897" t="s">
        <v>5</v>
      </c>
      <c r="J17897">
        <v>2000</v>
      </c>
      <c r="M17897">
        <v>2000</v>
      </c>
      <c r="N17897">
        <f t="shared" si="279"/>
        <v>0</v>
      </c>
    </row>
    <row r="17898" spans="1:14" x14ac:dyDescent="0.2">
      <c r="A17898" t="s">
        <v>17906</v>
      </c>
      <c r="B17898" t="s">
        <v>41206</v>
      </c>
      <c r="I17898" t="s">
        <v>5</v>
      </c>
      <c r="J17898">
        <v>2000</v>
      </c>
      <c r="M17898">
        <v>2000</v>
      </c>
      <c r="N17898">
        <f t="shared" si="279"/>
        <v>0</v>
      </c>
    </row>
    <row r="17899" spans="1:14" x14ac:dyDescent="0.2">
      <c r="A17899" t="s">
        <v>26517</v>
      </c>
      <c r="B17899" t="s">
        <v>41207</v>
      </c>
      <c r="I17899" t="s">
        <v>5</v>
      </c>
      <c r="J17899">
        <v>2544</v>
      </c>
      <c r="M17899">
        <v>2544</v>
      </c>
      <c r="N17899">
        <f t="shared" si="279"/>
        <v>0</v>
      </c>
    </row>
    <row r="17900" spans="1:14" x14ac:dyDescent="0.2">
      <c r="A17900" t="s">
        <v>26518</v>
      </c>
      <c r="B17900" t="s">
        <v>41207</v>
      </c>
      <c r="I17900" t="s">
        <v>5</v>
      </c>
      <c r="J17900">
        <v>2544</v>
      </c>
      <c r="M17900">
        <v>2544</v>
      </c>
      <c r="N17900">
        <f t="shared" si="279"/>
        <v>0</v>
      </c>
    </row>
    <row r="17901" spans="1:14" x14ac:dyDescent="0.2">
      <c r="A17901" t="s">
        <v>29916</v>
      </c>
      <c r="B17901" t="s">
        <v>41208</v>
      </c>
      <c r="I17901" t="s">
        <v>5</v>
      </c>
      <c r="J17901">
        <v>4841</v>
      </c>
      <c r="M17901">
        <v>4841</v>
      </c>
      <c r="N17901">
        <f t="shared" si="279"/>
        <v>0</v>
      </c>
    </row>
    <row r="17902" spans="1:14" x14ac:dyDescent="0.2">
      <c r="A17902" t="s">
        <v>29917</v>
      </c>
      <c r="B17902" t="s">
        <v>41208</v>
      </c>
      <c r="I17902" t="s">
        <v>5</v>
      </c>
      <c r="J17902">
        <v>4841</v>
      </c>
      <c r="M17902">
        <v>4841</v>
      </c>
      <c r="N17902">
        <f t="shared" si="279"/>
        <v>0</v>
      </c>
    </row>
    <row r="17903" spans="1:14" x14ac:dyDescent="0.2">
      <c r="A17903" t="s">
        <v>26742</v>
      </c>
      <c r="B17903" t="s">
        <v>41209</v>
      </c>
      <c r="I17903" t="s">
        <v>5</v>
      </c>
      <c r="J17903">
        <v>2855.23</v>
      </c>
      <c r="M17903">
        <v>2855.23</v>
      </c>
      <c r="N17903">
        <f t="shared" si="279"/>
        <v>0</v>
      </c>
    </row>
    <row r="17904" spans="1:14" x14ac:dyDescent="0.2">
      <c r="A17904" t="s">
        <v>26743</v>
      </c>
      <c r="B17904" t="s">
        <v>41209</v>
      </c>
      <c r="I17904" t="s">
        <v>5</v>
      </c>
      <c r="J17904">
        <v>2855.23</v>
      </c>
      <c r="M17904">
        <v>2855.23</v>
      </c>
      <c r="N17904">
        <f t="shared" si="279"/>
        <v>0</v>
      </c>
    </row>
    <row r="17905" spans="1:14" x14ac:dyDescent="0.2">
      <c r="A17905" t="s">
        <v>17907</v>
      </c>
      <c r="B17905" t="s">
        <v>41210</v>
      </c>
      <c r="I17905" t="s">
        <v>5</v>
      </c>
      <c r="J17905">
        <v>8705.56</v>
      </c>
      <c r="M17905">
        <v>8705.56</v>
      </c>
      <c r="N17905">
        <f t="shared" si="279"/>
        <v>0</v>
      </c>
    </row>
    <row r="17906" spans="1:14" x14ac:dyDescent="0.2">
      <c r="A17906" t="s">
        <v>17908</v>
      </c>
      <c r="B17906" t="s">
        <v>41210</v>
      </c>
      <c r="I17906" t="s">
        <v>5</v>
      </c>
      <c r="J17906">
        <v>8705.56</v>
      </c>
      <c r="M17906">
        <v>8705.56</v>
      </c>
      <c r="N17906">
        <f t="shared" si="279"/>
        <v>0</v>
      </c>
    </row>
    <row r="17907" spans="1:14" x14ac:dyDescent="0.2">
      <c r="A17907" t="s">
        <v>17909</v>
      </c>
      <c r="B17907" t="s">
        <v>41211</v>
      </c>
      <c r="I17907" t="s">
        <v>5</v>
      </c>
      <c r="J17907">
        <v>15649.82</v>
      </c>
      <c r="M17907">
        <v>15649.82</v>
      </c>
      <c r="N17907">
        <f t="shared" si="279"/>
        <v>0</v>
      </c>
    </row>
    <row r="17908" spans="1:14" x14ac:dyDescent="0.2">
      <c r="A17908" t="s">
        <v>17910</v>
      </c>
      <c r="B17908" t="s">
        <v>41211</v>
      </c>
      <c r="I17908" t="s">
        <v>5</v>
      </c>
      <c r="J17908">
        <v>15649.82</v>
      </c>
      <c r="M17908">
        <v>15649.82</v>
      </c>
      <c r="N17908">
        <f t="shared" si="279"/>
        <v>0</v>
      </c>
    </row>
    <row r="17909" spans="1:14" x14ac:dyDescent="0.2">
      <c r="A17909" t="s">
        <v>17911</v>
      </c>
      <c r="B17909" t="s">
        <v>41212</v>
      </c>
      <c r="I17909" t="s">
        <v>5</v>
      </c>
      <c r="J17909">
        <v>28984.2</v>
      </c>
      <c r="M17909">
        <v>28984.2</v>
      </c>
      <c r="N17909">
        <f t="shared" si="279"/>
        <v>0</v>
      </c>
    </row>
    <row r="17910" spans="1:14" x14ac:dyDescent="0.2">
      <c r="A17910" t="s">
        <v>17912</v>
      </c>
      <c r="B17910" t="s">
        <v>41212</v>
      </c>
      <c r="I17910" t="s">
        <v>5</v>
      </c>
      <c r="J17910">
        <v>28984.2</v>
      </c>
      <c r="M17910">
        <v>28984.2</v>
      </c>
      <c r="N17910">
        <f t="shared" si="279"/>
        <v>0</v>
      </c>
    </row>
    <row r="17911" spans="1:14" x14ac:dyDescent="0.2">
      <c r="A17911" t="s">
        <v>17913</v>
      </c>
      <c r="B17911" t="s">
        <v>39080</v>
      </c>
      <c r="I17911" t="s">
        <v>5</v>
      </c>
      <c r="J17911">
        <v>135096.51999999999</v>
      </c>
      <c r="M17911">
        <v>135096.51999999999</v>
      </c>
      <c r="N17911">
        <f t="shared" si="279"/>
        <v>0</v>
      </c>
    </row>
    <row r="17912" spans="1:14" x14ac:dyDescent="0.2">
      <c r="A17912" t="s">
        <v>17914</v>
      </c>
      <c r="B17912" t="s">
        <v>39080</v>
      </c>
      <c r="I17912" t="s">
        <v>5</v>
      </c>
      <c r="J17912">
        <v>133472.37</v>
      </c>
      <c r="M17912">
        <v>133472.37</v>
      </c>
      <c r="N17912">
        <f t="shared" si="279"/>
        <v>0</v>
      </c>
    </row>
    <row r="17913" spans="1:14" x14ac:dyDescent="0.2">
      <c r="A17913" t="s">
        <v>17915</v>
      </c>
      <c r="B17913" t="s">
        <v>39081</v>
      </c>
      <c r="I17913" t="s">
        <v>5</v>
      </c>
      <c r="J17913">
        <v>176046.52</v>
      </c>
      <c r="M17913">
        <v>176046.52</v>
      </c>
      <c r="N17913">
        <f t="shared" si="279"/>
        <v>0</v>
      </c>
    </row>
    <row r="17914" spans="1:14" x14ac:dyDescent="0.2">
      <c r="A17914" t="s">
        <v>17916</v>
      </c>
      <c r="B17914" t="s">
        <v>39081</v>
      </c>
      <c r="I17914" t="s">
        <v>5</v>
      </c>
      <c r="J17914">
        <v>174422.37</v>
      </c>
      <c r="M17914">
        <v>174422.37</v>
      </c>
      <c r="N17914">
        <f t="shared" si="279"/>
        <v>0</v>
      </c>
    </row>
    <row r="17915" spans="1:14" x14ac:dyDescent="0.2">
      <c r="A17915" t="s">
        <v>17917</v>
      </c>
      <c r="B17915" t="s">
        <v>39082</v>
      </c>
      <c r="I17915" t="s">
        <v>4</v>
      </c>
      <c r="J17915">
        <v>496.04</v>
      </c>
      <c r="M17915">
        <v>496.04</v>
      </c>
      <c r="N17915">
        <f t="shared" si="279"/>
        <v>0</v>
      </c>
    </row>
    <row r="17916" spans="1:14" x14ac:dyDescent="0.2">
      <c r="A17916" t="s">
        <v>17918</v>
      </c>
      <c r="B17916" t="s">
        <v>39082</v>
      </c>
      <c r="I17916" t="s">
        <v>4</v>
      </c>
      <c r="J17916">
        <v>465.71</v>
      </c>
      <c r="M17916">
        <v>465.71</v>
      </c>
      <c r="N17916">
        <f t="shared" si="279"/>
        <v>0</v>
      </c>
    </row>
    <row r="17917" spans="1:14" x14ac:dyDescent="0.2">
      <c r="A17917" t="s">
        <v>17919</v>
      </c>
      <c r="B17917" t="s">
        <v>39083</v>
      </c>
      <c r="I17917" t="s">
        <v>4</v>
      </c>
      <c r="J17917">
        <v>576.07000000000005</v>
      </c>
      <c r="M17917">
        <v>576.07000000000005</v>
      </c>
      <c r="N17917">
        <f t="shared" si="279"/>
        <v>0</v>
      </c>
    </row>
    <row r="17918" spans="1:14" x14ac:dyDescent="0.2">
      <c r="A17918" t="s">
        <v>17920</v>
      </c>
      <c r="B17918" t="s">
        <v>39083</v>
      </c>
      <c r="I17918" t="s">
        <v>4</v>
      </c>
      <c r="J17918">
        <v>543.99</v>
      </c>
      <c r="M17918">
        <v>543.99</v>
      </c>
      <c r="N17918">
        <f t="shared" si="279"/>
        <v>0</v>
      </c>
    </row>
    <row r="17919" spans="1:14" x14ac:dyDescent="0.2">
      <c r="A17919" t="s">
        <v>17921</v>
      </c>
      <c r="B17919" t="s">
        <v>39084</v>
      </c>
      <c r="I17919" t="s">
        <v>17922</v>
      </c>
      <c r="J17919">
        <v>12371.43</v>
      </c>
      <c r="M17919">
        <v>12371.43</v>
      </c>
      <c r="N17919">
        <f t="shared" si="279"/>
        <v>0</v>
      </c>
    </row>
    <row r="17920" spans="1:14" x14ac:dyDescent="0.2">
      <c r="A17920" t="s">
        <v>17923</v>
      </c>
      <c r="B17920" t="s">
        <v>39084</v>
      </c>
      <c r="I17920" t="s">
        <v>17922</v>
      </c>
      <c r="J17920">
        <v>11449.6</v>
      </c>
      <c r="M17920">
        <v>11449.6</v>
      </c>
      <c r="N17920">
        <f t="shared" si="279"/>
        <v>0</v>
      </c>
    </row>
    <row r="17921" spans="1:14" x14ac:dyDescent="0.2">
      <c r="A17921" t="s">
        <v>17924</v>
      </c>
      <c r="B17921" t="s">
        <v>39085</v>
      </c>
      <c r="I17921" t="s">
        <v>4</v>
      </c>
      <c r="J17921">
        <v>288.11</v>
      </c>
      <c r="M17921">
        <v>288.11</v>
      </c>
      <c r="N17921">
        <f t="shared" si="279"/>
        <v>0</v>
      </c>
    </row>
    <row r="17922" spans="1:14" x14ac:dyDescent="0.2">
      <c r="A17922" t="s">
        <v>17925</v>
      </c>
      <c r="B17922" t="s">
        <v>39085</v>
      </c>
      <c r="I17922" t="s">
        <v>4</v>
      </c>
      <c r="J17922">
        <v>270.12</v>
      </c>
      <c r="M17922">
        <v>270.12</v>
      </c>
      <c r="N17922">
        <f t="shared" si="279"/>
        <v>0</v>
      </c>
    </row>
    <row r="17923" spans="1:14" x14ac:dyDescent="0.2">
      <c r="A17923" t="s">
        <v>17926</v>
      </c>
      <c r="B17923" t="s">
        <v>39086</v>
      </c>
      <c r="I17923" t="s">
        <v>4</v>
      </c>
      <c r="J17923">
        <v>430.19</v>
      </c>
      <c r="M17923">
        <v>430.19</v>
      </c>
      <c r="N17923">
        <f t="shared" si="279"/>
        <v>0</v>
      </c>
    </row>
    <row r="17924" spans="1:14" x14ac:dyDescent="0.2">
      <c r="A17924" t="s">
        <v>17927</v>
      </c>
      <c r="B17924" t="s">
        <v>39086</v>
      </c>
      <c r="I17924" t="s">
        <v>4</v>
      </c>
      <c r="J17924">
        <v>404.56</v>
      </c>
      <c r="M17924">
        <v>404.56</v>
      </c>
      <c r="N17924">
        <f t="shared" ref="N17924:N17987" si="280">J17924-M17924</f>
        <v>0</v>
      </c>
    </row>
    <row r="17925" spans="1:14" x14ac:dyDescent="0.2">
      <c r="A17925" t="s">
        <v>17928</v>
      </c>
      <c r="B17925" t="s">
        <v>39087</v>
      </c>
      <c r="I17925" t="s">
        <v>5</v>
      </c>
      <c r="J17925">
        <v>970.48</v>
      </c>
      <c r="M17925">
        <v>970.48</v>
      </c>
      <c r="N17925">
        <f t="shared" si="280"/>
        <v>0</v>
      </c>
    </row>
    <row r="17926" spans="1:14" x14ac:dyDescent="0.2">
      <c r="A17926" t="s">
        <v>17929</v>
      </c>
      <c r="B17926" t="s">
        <v>39087</v>
      </c>
      <c r="I17926" t="s">
        <v>5</v>
      </c>
      <c r="J17926">
        <v>902.56</v>
      </c>
      <c r="M17926">
        <v>902.56</v>
      </c>
      <c r="N17926">
        <f t="shared" si="280"/>
        <v>0</v>
      </c>
    </row>
    <row r="17927" spans="1:14" x14ac:dyDescent="0.2">
      <c r="A17927" t="s">
        <v>17930</v>
      </c>
      <c r="B17927" t="s">
        <v>39088</v>
      </c>
      <c r="I17927" t="s">
        <v>4</v>
      </c>
      <c r="J17927">
        <v>496.19</v>
      </c>
      <c r="M17927">
        <v>496.19</v>
      </c>
      <c r="N17927">
        <f t="shared" si="280"/>
        <v>0</v>
      </c>
    </row>
    <row r="17928" spans="1:14" x14ac:dyDescent="0.2">
      <c r="A17928" t="s">
        <v>17931</v>
      </c>
      <c r="B17928" t="s">
        <v>39088</v>
      </c>
      <c r="I17928" t="s">
        <v>4</v>
      </c>
      <c r="J17928">
        <v>472.33</v>
      </c>
      <c r="M17928">
        <v>472.33</v>
      </c>
      <c r="N17928">
        <f t="shared" si="280"/>
        <v>0</v>
      </c>
    </row>
    <row r="17929" spans="1:14" x14ac:dyDescent="0.2">
      <c r="A17929" t="s">
        <v>17932</v>
      </c>
      <c r="B17929" t="s">
        <v>39089</v>
      </c>
      <c r="I17929" t="s">
        <v>3</v>
      </c>
      <c r="J17929">
        <v>233.36</v>
      </c>
      <c r="M17929">
        <v>233.36</v>
      </c>
      <c r="N17929">
        <f t="shared" si="280"/>
        <v>0</v>
      </c>
    </row>
    <row r="17930" spans="1:14" x14ac:dyDescent="0.2">
      <c r="A17930" t="s">
        <v>17933</v>
      </c>
      <c r="B17930" t="s">
        <v>39089</v>
      </c>
      <c r="I17930" t="s">
        <v>3</v>
      </c>
      <c r="J17930">
        <v>218.37</v>
      </c>
      <c r="M17930">
        <v>218.37</v>
      </c>
      <c r="N17930">
        <f t="shared" si="280"/>
        <v>0</v>
      </c>
    </row>
    <row r="17931" spans="1:14" x14ac:dyDescent="0.2">
      <c r="A17931" t="s">
        <v>17934</v>
      </c>
      <c r="B17931" t="s">
        <v>39090</v>
      </c>
      <c r="I17931" t="s">
        <v>3</v>
      </c>
      <c r="J17931">
        <v>404.97</v>
      </c>
      <c r="M17931">
        <v>404.97</v>
      </c>
      <c r="N17931">
        <f t="shared" si="280"/>
        <v>0</v>
      </c>
    </row>
    <row r="17932" spans="1:14" x14ac:dyDescent="0.2">
      <c r="A17932" t="s">
        <v>17935</v>
      </c>
      <c r="B17932" t="s">
        <v>39090</v>
      </c>
      <c r="I17932" t="s">
        <v>3</v>
      </c>
      <c r="J17932">
        <v>381.91</v>
      </c>
      <c r="M17932">
        <v>381.91</v>
      </c>
      <c r="N17932">
        <f t="shared" si="280"/>
        <v>0</v>
      </c>
    </row>
    <row r="17933" spans="1:14" x14ac:dyDescent="0.2">
      <c r="A17933" t="s">
        <v>17936</v>
      </c>
      <c r="B17933" t="s">
        <v>39091</v>
      </c>
      <c r="I17933" t="s">
        <v>3</v>
      </c>
      <c r="J17933">
        <v>1221.3399999999999</v>
      </c>
      <c r="M17933">
        <v>1221.3399999999999</v>
      </c>
      <c r="N17933">
        <f t="shared" si="280"/>
        <v>0</v>
      </c>
    </row>
    <row r="17934" spans="1:14" x14ac:dyDescent="0.2">
      <c r="A17934" t="s">
        <v>17937</v>
      </c>
      <c r="B17934" t="s">
        <v>39091</v>
      </c>
      <c r="I17934" t="s">
        <v>3</v>
      </c>
      <c r="J17934">
        <v>1134.31</v>
      </c>
      <c r="M17934">
        <v>1134.31</v>
      </c>
      <c r="N17934">
        <f t="shared" si="280"/>
        <v>0</v>
      </c>
    </row>
    <row r="17935" spans="1:14" x14ac:dyDescent="0.2">
      <c r="A17935" t="s">
        <v>17938</v>
      </c>
      <c r="B17935" t="s">
        <v>39092</v>
      </c>
      <c r="I17935" t="s">
        <v>3</v>
      </c>
      <c r="J17935">
        <v>1055.9000000000001</v>
      </c>
      <c r="M17935">
        <v>1055.9000000000001</v>
      </c>
      <c r="N17935">
        <f t="shared" si="280"/>
        <v>0</v>
      </c>
    </row>
    <row r="17936" spans="1:14" x14ac:dyDescent="0.2">
      <c r="A17936" t="s">
        <v>17939</v>
      </c>
      <c r="B17936" t="s">
        <v>39092</v>
      </c>
      <c r="I17936" t="s">
        <v>3</v>
      </c>
      <c r="J17936">
        <v>979.3</v>
      </c>
      <c r="M17936">
        <v>979.3</v>
      </c>
      <c r="N17936">
        <f t="shared" si="280"/>
        <v>0</v>
      </c>
    </row>
    <row r="17937" spans="1:14" x14ac:dyDescent="0.2">
      <c r="A17937" t="s">
        <v>17940</v>
      </c>
      <c r="B17937" t="s">
        <v>39093</v>
      </c>
      <c r="I17937" t="s">
        <v>5</v>
      </c>
      <c r="J17937">
        <v>694.91</v>
      </c>
      <c r="M17937">
        <v>694.91</v>
      </c>
      <c r="N17937">
        <f t="shared" si="280"/>
        <v>0</v>
      </c>
    </row>
    <row r="17938" spans="1:14" x14ac:dyDescent="0.2">
      <c r="A17938" t="s">
        <v>17941</v>
      </c>
      <c r="B17938" t="s">
        <v>39093</v>
      </c>
      <c r="I17938" t="s">
        <v>5</v>
      </c>
      <c r="J17938">
        <v>641.16999999999996</v>
      </c>
      <c r="M17938">
        <v>641.16999999999996</v>
      </c>
      <c r="N17938">
        <f t="shared" si="280"/>
        <v>0</v>
      </c>
    </row>
    <row r="17939" spans="1:14" x14ac:dyDescent="0.2">
      <c r="A17939" t="s">
        <v>17942</v>
      </c>
      <c r="B17939" t="s">
        <v>39094</v>
      </c>
      <c r="I17939" t="s">
        <v>5</v>
      </c>
      <c r="J17939">
        <v>6049.12</v>
      </c>
      <c r="M17939">
        <v>6049.12</v>
      </c>
      <c r="N17939">
        <f t="shared" si="280"/>
        <v>0</v>
      </c>
    </row>
    <row r="17940" spans="1:14" x14ac:dyDescent="0.2">
      <c r="A17940" t="s">
        <v>17943</v>
      </c>
      <c r="B17940" t="s">
        <v>39094</v>
      </c>
      <c r="I17940" t="s">
        <v>5</v>
      </c>
      <c r="J17940">
        <v>5647.89</v>
      </c>
      <c r="M17940">
        <v>5647.89</v>
      </c>
      <c r="N17940">
        <f t="shared" si="280"/>
        <v>0</v>
      </c>
    </row>
    <row r="17941" spans="1:14" x14ac:dyDescent="0.2">
      <c r="A17941" t="s">
        <v>17944</v>
      </c>
      <c r="B17941" t="s">
        <v>39095</v>
      </c>
      <c r="I17941" t="s">
        <v>5</v>
      </c>
      <c r="J17941">
        <v>1204.17</v>
      </c>
      <c r="M17941">
        <v>1204.17</v>
      </c>
      <c r="N17941">
        <f t="shared" si="280"/>
        <v>0</v>
      </c>
    </row>
    <row r="17942" spans="1:14" x14ac:dyDescent="0.2">
      <c r="A17942" t="s">
        <v>17945</v>
      </c>
      <c r="B17942" t="s">
        <v>39095</v>
      </c>
      <c r="I17942" t="s">
        <v>5</v>
      </c>
      <c r="J17942">
        <v>1204.17</v>
      </c>
      <c r="M17942">
        <v>1204.17</v>
      </c>
      <c r="N17942">
        <f t="shared" si="280"/>
        <v>0</v>
      </c>
    </row>
    <row r="17943" spans="1:14" x14ac:dyDescent="0.2">
      <c r="A17943" t="s">
        <v>17946</v>
      </c>
      <c r="B17943" t="s">
        <v>39096</v>
      </c>
      <c r="I17943" t="s">
        <v>5</v>
      </c>
      <c r="J17943">
        <v>944.49</v>
      </c>
      <c r="M17943">
        <v>944.49</v>
      </c>
      <c r="N17943">
        <f t="shared" si="280"/>
        <v>0</v>
      </c>
    </row>
    <row r="17944" spans="1:14" x14ac:dyDescent="0.2">
      <c r="A17944" t="s">
        <v>17947</v>
      </c>
      <c r="B17944" t="s">
        <v>39096</v>
      </c>
      <c r="I17944" t="s">
        <v>5</v>
      </c>
      <c r="J17944">
        <v>944.49</v>
      </c>
      <c r="M17944">
        <v>944.49</v>
      </c>
      <c r="N17944">
        <f t="shared" si="280"/>
        <v>0</v>
      </c>
    </row>
    <row r="17945" spans="1:14" x14ac:dyDescent="0.2">
      <c r="A17945" t="s">
        <v>26519</v>
      </c>
      <c r="B17945" t="s">
        <v>39097</v>
      </c>
      <c r="I17945" t="s">
        <v>5</v>
      </c>
      <c r="J17945">
        <v>2997.63</v>
      </c>
      <c r="M17945">
        <v>2997.63</v>
      </c>
      <c r="N17945">
        <f t="shared" si="280"/>
        <v>0</v>
      </c>
    </row>
    <row r="17946" spans="1:14" x14ac:dyDescent="0.2">
      <c r="A17946" t="s">
        <v>26520</v>
      </c>
      <c r="B17946" t="s">
        <v>39097</v>
      </c>
      <c r="I17946" t="s">
        <v>5</v>
      </c>
      <c r="J17946">
        <v>2997.63</v>
      </c>
      <c r="M17946">
        <v>2997.63</v>
      </c>
      <c r="N17946">
        <f t="shared" si="280"/>
        <v>0</v>
      </c>
    </row>
    <row r="17947" spans="1:14" x14ac:dyDescent="0.2">
      <c r="A17947" t="s">
        <v>17948</v>
      </c>
      <c r="B17947" t="s">
        <v>39098</v>
      </c>
      <c r="I17947" t="s">
        <v>5</v>
      </c>
      <c r="J17947">
        <v>349.17</v>
      </c>
      <c r="M17947">
        <v>349.17</v>
      </c>
      <c r="N17947">
        <f t="shared" si="280"/>
        <v>0</v>
      </c>
    </row>
    <row r="17948" spans="1:14" x14ac:dyDescent="0.2">
      <c r="A17948" t="s">
        <v>17949</v>
      </c>
      <c r="B17948" t="s">
        <v>39098</v>
      </c>
      <c r="I17948" t="s">
        <v>5</v>
      </c>
      <c r="J17948">
        <v>349.17</v>
      </c>
      <c r="M17948">
        <v>349.17</v>
      </c>
      <c r="N17948">
        <f t="shared" si="280"/>
        <v>0</v>
      </c>
    </row>
    <row r="17949" spans="1:14" x14ac:dyDescent="0.2">
      <c r="A17949" t="s">
        <v>17950</v>
      </c>
      <c r="B17949" t="s">
        <v>39099</v>
      </c>
      <c r="I17949" t="s">
        <v>5</v>
      </c>
      <c r="J17949">
        <v>120088.11</v>
      </c>
      <c r="M17949">
        <v>120088.11</v>
      </c>
      <c r="N17949">
        <f t="shared" si="280"/>
        <v>0</v>
      </c>
    </row>
    <row r="17950" spans="1:14" x14ac:dyDescent="0.2">
      <c r="A17950" t="s">
        <v>17951</v>
      </c>
      <c r="B17950" t="s">
        <v>39099</v>
      </c>
      <c r="I17950" t="s">
        <v>5</v>
      </c>
      <c r="J17950">
        <v>120088.11</v>
      </c>
      <c r="M17950">
        <v>120088.11</v>
      </c>
      <c r="N17950">
        <f t="shared" si="280"/>
        <v>0</v>
      </c>
    </row>
    <row r="17951" spans="1:14" x14ac:dyDescent="0.2">
      <c r="A17951" t="s">
        <v>17952</v>
      </c>
      <c r="B17951" t="s">
        <v>39100</v>
      </c>
      <c r="I17951" t="s">
        <v>5</v>
      </c>
      <c r="J17951">
        <v>177156.3</v>
      </c>
      <c r="M17951">
        <v>177156.3</v>
      </c>
      <c r="N17951">
        <f t="shared" si="280"/>
        <v>0</v>
      </c>
    </row>
    <row r="17952" spans="1:14" x14ac:dyDescent="0.2">
      <c r="A17952" t="s">
        <v>17953</v>
      </c>
      <c r="B17952" t="s">
        <v>39100</v>
      </c>
      <c r="I17952" t="s">
        <v>5</v>
      </c>
      <c r="J17952">
        <v>177156.3</v>
      </c>
      <c r="M17952">
        <v>177156.3</v>
      </c>
      <c r="N17952">
        <f t="shared" si="280"/>
        <v>0</v>
      </c>
    </row>
    <row r="17953" spans="1:14" x14ac:dyDescent="0.2">
      <c r="A17953" t="s">
        <v>17954</v>
      </c>
      <c r="B17953" t="s">
        <v>39101</v>
      </c>
      <c r="I17953" t="s">
        <v>5</v>
      </c>
      <c r="J17953">
        <v>243658.79</v>
      </c>
      <c r="M17953">
        <v>243658.79</v>
      </c>
      <c r="N17953">
        <f t="shared" si="280"/>
        <v>0</v>
      </c>
    </row>
    <row r="17954" spans="1:14" x14ac:dyDescent="0.2">
      <c r="A17954" t="s">
        <v>17955</v>
      </c>
      <c r="B17954" t="s">
        <v>39101</v>
      </c>
      <c r="I17954" t="s">
        <v>5</v>
      </c>
      <c r="J17954">
        <v>243658.79</v>
      </c>
      <c r="M17954">
        <v>243658.79</v>
      </c>
      <c r="N17954">
        <f t="shared" si="280"/>
        <v>0</v>
      </c>
    </row>
    <row r="17955" spans="1:14" x14ac:dyDescent="0.2">
      <c r="A17955" t="s">
        <v>17956</v>
      </c>
      <c r="B17955" t="s">
        <v>39102</v>
      </c>
      <c r="I17955" t="s">
        <v>5</v>
      </c>
      <c r="J17955">
        <v>301183.56</v>
      </c>
      <c r="M17955">
        <v>301183.56</v>
      </c>
      <c r="N17955">
        <f t="shared" si="280"/>
        <v>0</v>
      </c>
    </row>
    <row r="17956" spans="1:14" x14ac:dyDescent="0.2">
      <c r="A17956" t="s">
        <v>17957</v>
      </c>
      <c r="B17956" t="s">
        <v>39102</v>
      </c>
      <c r="I17956" t="s">
        <v>5</v>
      </c>
      <c r="J17956">
        <v>301183.56</v>
      </c>
      <c r="M17956">
        <v>301183.56</v>
      </c>
      <c r="N17956">
        <f t="shared" si="280"/>
        <v>0</v>
      </c>
    </row>
    <row r="17957" spans="1:14" x14ac:dyDescent="0.2">
      <c r="A17957" t="s">
        <v>17958</v>
      </c>
      <c r="B17957" t="s">
        <v>39103</v>
      </c>
      <c r="I17957" t="s">
        <v>5</v>
      </c>
      <c r="J17957">
        <v>333678</v>
      </c>
      <c r="M17957">
        <v>333678</v>
      </c>
      <c r="N17957">
        <f t="shared" si="280"/>
        <v>0</v>
      </c>
    </row>
    <row r="17958" spans="1:14" x14ac:dyDescent="0.2">
      <c r="A17958" t="s">
        <v>17959</v>
      </c>
      <c r="B17958" t="s">
        <v>39103</v>
      </c>
      <c r="I17958" t="s">
        <v>5</v>
      </c>
      <c r="J17958">
        <v>333678</v>
      </c>
      <c r="M17958">
        <v>333678</v>
      </c>
      <c r="N17958">
        <f t="shared" si="280"/>
        <v>0</v>
      </c>
    </row>
    <row r="17959" spans="1:14" x14ac:dyDescent="0.2">
      <c r="A17959" t="s">
        <v>17960</v>
      </c>
      <c r="B17959" t="s">
        <v>39104</v>
      </c>
      <c r="I17959" t="s">
        <v>5</v>
      </c>
      <c r="J17959">
        <v>398795.3</v>
      </c>
      <c r="M17959">
        <v>398795.3</v>
      </c>
      <c r="N17959">
        <f t="shared" si="280"/>
        <v>0</v>
      </c>
    </row>
    <row r="17960" spans="1:14" x14ac:dyDescent="0.2">
      <c r="A17960" t="s">
        <v>17961</v>
      </c>
      <c r="B17960" t="s">
        <v>39104</v>
      </c>
      <c r="I17960" t="s">
        <v>5</v>
      </c>
      <c r="J17960">
        <v>398795.3</v>
      </c>
      <c r="M17960">
        <v>398795.3</v>
      </c>
      <c r="N17960">
        <f t="shared" si="280"/>
        <v>0</v>
      </c>
    </row>
    <row r="17961" spans="1:14" x14ac:dyDescent="0.2">
      <c r="A17961" t="s">
        <v>17962</v>
      </c>
      <c r="B17961" t="s">
        <v>39105</v>
      </c>
      <c r="I17961" t="s">
        <v>5</v>
      </c>
      <c r="J17961">
        <v>513103.77</v>
      </c>
      <c r="M17961">
        <v>513103.77</v>
      </c>
      <c r="N17961">
        <f t="shared" si="280"/>
        <v>0</v>
      </c>
    </row>
    <row r="17962" spans="1:14" x14ac:dyDescent="0.2">
      <c r="A17962" t="s">
        <v>17963</v>
      </c>
      <c r="B17962" t="s">
        <v>39105</v>
      </c>
      <c r="I17962" t="s">
        <v>5</v>
      </c>
      <c r="J17962">
        <v>513103.77</v>
      </c>
      <c r="M17962">
        <v>513103.77</v>
      </c>
      <c r="N17962">
        <f t="shared" si="280"/>
        <v>0</v>
      </c>
    </row>
    <row r="17963" spans="1:14" x14ac:dyDescent="0.2">
      <c r="A17963" t="s">
        <v>17964</v>
      </c>
      <c r="B17963" t="s">
        <v>39106</v>
      </c>
      <c r="I17963" t="s">
        <v>5</v>
      </c>
      <c r="J17963">
        <v>596587.49</v>
      </c>
      <c r="M17963">
        <v>596587.49</v>
      </c>
      <c r="N17963">
        <f t="shared" si="280"/>
        <v>0</v>
      </c>
    </row>
    <row r="17964" spans="1:14" x14ac:dyDescent="0.2">
      <c r="A17964" t="s">
        <v>17965</v>
      </c>
      <c r="B17964" t="s">
        <v>39106</v>
      </c>
      <c r="I17964" t="s">
        <v>5</v>
      </c>
      <c r="J17964">
        <v>596587.49</v>
      </c>
      <c r="M17964">
        <v>596587.49</v>
      </c>
      <c r="N17964">
        <f t="shared" si="280"/>
        <v>0</v>
      </c>
    </row>
    <row r="17965" spans="1:14" x14ac:dyDescent="0.2">
      <c r="A17965" t="s">
        <v>17966</v>
      </c>
      <c r="B17965" t="s">
        <v>39107</v>
      </c>
      <c r="I17965" t="s">
        <v>5</v>
      </c>
      <c r="J17965">
        <v>628953.48</v>
      </c>
      <c r="M17965">
        <v>628953.48</v>
      </c>
      <c r="N17965">
        <f t="shared" si="280"/>
        <v>0</v>
      </c>
    </row>
    <row r="17966" spans="1:14" x14ac:dyDescent="0.2">
      <c r="A17966" t="s">
        <v>17967</v>
      </c>
      <c r="B17966" t="s">
        <v>39107</v>
      </c>
      <c r="I17966" t="s">
        <v>5</v>
      </c>
      <c r="J17966">
        <v>628953.48</v>
      </c>
      <c r="M17966">
        <v>628953.48</v>
      </c>
      <c r="N17966">
        <f t="shared" si="280"/>
        <v>0</v>
      </c>
    </row>
    <row r="17967" spans="1:14" x14ac:dyDescent="0.2">
      <c r="A17967" t="s">
        <v>17968</v>
      </c>
      <c r="B17967" t="s">
        <v>39108</v>
      </c>
      <c r="I17967" t="s">
        <v>5</v>
      </c>
      <c r="J17967">
        <v>736711.7</v>
      </c>
      <c r="M17967">
        <v>736711.7</v>
      </c>
      <c r="N17967">
        <f t="shared" si="280"/>
        <v>0</v>
      </c>
    </row>
    <row r="17968" spans="1:14" x14ac:dyDescent="0.2">
      <c r="A17968" t="s">
        <v>17969</v>
      </c>
      <c r="B17968" t="s">
        <v>39108</v>
      </c>
      <c r="I17968" t="s">
        <v>5</v>
      </c>
      <c r="J17968">
        <v>736711.7</v>
      </c>
      <c r="M17968">
        <v>736711.7</v>
      </c>
      <c r="N17968">
        <f t="shared" si="280"/>
        <v>0</v>
      </c>
    </row>
    <row r="17969" spans="1:14" x14ac:dyDescent="0.2">
      <c r="A17969" t="s">
        <v>17970</v>
      </c>
      <c r="B17969" t="s">
        <v>39109</v>
      </c>
      <c r="I17969" t="s">
        <v>5</v>
      </c>
      <c r="J17969">
        <v>7213.19</v>
      </c>
      <c r="M17969">
        <v>7213.19</v>
      </c>
      <c r="N17969">
        <f t="shared" si="280"/>
        <v>0</v>
      </c>
    </row>
    <row r="17970" spans="1:14" x14ac:dyDescent="0.2">
      <c r="A17970" t="s">
        <v>17971</v>
      </c>
      <c r="B17970" t="s">
        <v>39109</v>
      </c>
      <c r="I17970" t="s">
        <v>5</v>
      </c>
      <c r="J17970">
        <v>7213.19</v>
      </c>
      <c r="M17970">
        <v>7213.19</v>
      </c>
      <c r="N17970">
        <f t="shared" si="280"/>
        <v>0</v>
      </c>
    </row>
    <row r="17971" spans="1:14" x14ac:dyDescent="0.2">
      <c r="A17971" t="s">
        <v>17972</v>
      </c>
      <c r="B17971" t="s">
        <v>39110</v>
      </c>
      <c r="I17971" t="s">
        <v>5</v>
      </c>
      <c r="J17971">
        <v>3887.02</v>
      </c>
      <c r="M17971">
        <v>3887.02</v>
      </c>
      <c r="N17971">
        <f t="shared" si="280"/>
        <v>0</v>
      </c>
    </row>
    <row r="17972" spans="1:14" x14ac:dyDescent="0.2">
      <c r="A17972" t="s">
        <v>17973</v>
      </c>
      <c r="B17972" t="s">
        <v>39110</v>
      </c>
      <c r="I17972" t="s">
        <v>5</v>
      </c>
      <c r="J17972">
        <v>3887.02</v>
      </c>
      <c r="M17972">
        <v>3887.02</v>
      </c>
      <c r="N17972">
        <f t="shared" si="280"/>
        <v>0</v>
      </c>
    </row>
    <row r="17973" spans="1:14" x14ac:dyDescent="0.2">
      <c r="A17973" t="s">
        <v>17974</v>
      </c>
      <c r="B17973" t="s">
        <v>39111</v>
      </c>
      <c r="I17973" t="s">
        <v>5</v>
      </c>
      <c r="J17973">
        <v>2924.74</v>
      </c>
      <c r="M17973">
        <v>2924.74</v>
      </c>
      <c r="N17973">
        <f t="shared" si="280"/>
        <v>0</v>
      </c>
    </row>
    <row r="17974" spans="1:14" x14ac:dyDescent="0.2">
      <c r="A17974" t="s">
        <v>17975</v>
      </c>
      <c r="B17974" t="s">
        <v>39111</v>
      </c>
      <c r="I17974" t="s">
        <v>5</v>
      </c>
      <c r="J17974">
        <v>2924.74</v>
      </c>
      <c r="M17974">
        <v>2924.74</v>
      </c>
      <c r="N17974">
        <f t="shared" si="280"/>
        <v>0</v>
      </c>
    </row>
    <row r="17975" spans="1:14" x14ac:dyDescent="0.2">
      <c r="A17975" t="s">
        <v>17976</v>
      </c>
      <c r="B17975" t="s">
        <v>39112</v>
      </c>
      <c r="I17975" t="s">
        <v>5</v>
      </c>
      <c r="J17975">
        <v>1662.47</v>
      </c>
      <c r="M17975">
        <v>1662.47</v>
      </c>
      <c r="N17975">
        <f t="shared" si="280"/>
        <v>0</v>
      </c>
    </row>
    <row r="17976" spans="1:14" x14ac:dyDescent="0.2">
      <c r="A17976" t="s">
        <v>17977</v>
      </c>
      <c r="B17976" t="s">
        <v>39112</v>
      </c>
      <c r="I17976" t="s">
        <v>5</v>
      </c>
      <c r="J17976">
        <v>1662.47</v>
      </c>
      <c r="M17976">
        <v>1662.47</v>
      </c>
      <c r="N17976">
        <f t="shared" si="280"/>
        <v>0</v>
      </c>
    </row>
    <row r="17977" spans="1:14" x14ac:dyDescent="0.2">
      <c r="A17977" t="s">
        <v>17978</v>
      </c>
      <c r="B17977" t="s">
        <v>39113</v>
      </c>
      <c r="I17977" t="s">
        <v>5</v>
      </c>
      <c r="J17977">
        <v>1286.47</v>
      </c>
      <c r="M17977">
        <v>1286.47</v>
      </c>
      <c r="N17977">
        <f t="shared" si="280"/>
        <v>0</v>
      </c>
    </row>
    <row r="17978" spans="1:14" x14ac:dyDescent="0.2">
      <c r="A17978" t="s">
        <v>17979</v>
      </c>
      <c r="B17978" t="s">
        <v>39113</v>
      </c>
      <c r="I17978" t="s">
        <v>5</v>
      </c>
      <c r="J17978">
        <v>1286.47</v>
      </c>
      <c r="M17978">
        <v>1286.47</v>
      </c>
      <c r="N17978">
        <f t="shared" si="280"/>
        <v>0</v>
      </c>
    </row>
    <row r="17979" spans="1:14" x14ac:dyDescent="0.2">
      <c r="A17979" t="s">
        <v>17980</v>
      </c>
      <c r="B17979" t="s">
        <v>39114</v>
      </c>
      <c r="I17979" t="s">
        <v>5</v>
      </c>
      <c r="J17979">
        <v>1028.97</v>
      </c>
      <c r="M17979">
        <v>1028.97</v>
      </c>
      <c r="N17979">
        <f t="shared" si="280"/>
        <v>0</v>
      </c>
    </row>
    <row r="17980" spans="1:14" x14ac:dyDescent="0.2">
      <c r="A17980" t="s">
        <v>17981</v>
      </c>
      <c r="B17980" t="s">
        <v>39114</v>
      </c>
      <c r="I17980" t="s">
        <v>5</v>
      </c>
      <c r="J17980">
        <v>1028.97</v>
      </c>
      <c r="M17980">
        <v>1028.97</v>
      </c>
      <c r="N17980">
        <f t="shared" si="280"/>
        <v>0</v>
      </c>
    </row>
    <row r="17981" spans="1:14" x14ac:dyDescent="0.2">
      <c r="A17981" t="s">
        <v>17982</v>
      </c>
      <c r="B17981" t="s">
        <v>39115</v>
      </c>
      <c r="I17981" t="s">
        <v>5</v>
      </c>
      <c r="J17981">
        <v>1554.84</v>
      </c>
      <c r="M17981">
        <v>1554.84</v>
      </c>
      <c r="N17981">
        <f t="shared" si="280"/>
        <v>0</v>
      </c>
    </row>
    <row r="17982" spans="1:14" x14ac:dyDescent="0.2">
      <c r="A17982" t="s">
        <v>17983</v>
      </c>
      <c r="B17982" t="s">
        <v>39115</v>
      </c>
      <c r="I17982" t="s">
        <v>5</v>
      </c>
      <c r="J17982">
        <v>1554.84</v>
      </c>
      <c r="M17982">
        <v>1554.84</v>
      </c>
      <c r="N17982">
        <f t="shared" si="280"/>
        <v>0</v>
      </c>
    </row>
    <row r="17983" spans="1:14" x14ac:dyDescent="0.2">
      <c r="A17983" t="s">
        <v>17984</v>
      </c>
      <c r="B17983" t="s">
        <v>39116</v>
      </c>
      <c r="I17983" t="s">
        <v>5</v>
      </c>
      <c r="J17983">
        <v>1858.78</v>
      </c>
      <c r="M17983">
        <v>1858.78</v>
      </c>
      <c r="N17983">
        <f t="shared" si="280"/>
        <v>0</v>
      </c>
    </row>
    <row r="17984" spans="1:14" x14ac:dyDescent="0.2">
      <c r="A17984" t="s">
        <v>17985</v>
      </c>
      <c r="B17984" t="s">
        <v>39116</v>
      </c>
      <c r="I17984" t="s">
        <v>5</v>
      </c>
      <c r="J17984">
        <v>1858.78</v>
      </c>
      <c r="M17984">
        <v>1858.78</v>
      </c>
      <c r="N17984">
        <f t="shared" si="280"/>
        <v>0</v>
      </c>
    </row>
    <row r="17985" spans="1:14" x14ac:dyDescent="0.2">
      <c r="A17985" t="s">
        <v>17986</v>
      </c>
      <c r="B17985" t="s">
        <v>39117</v>
      </c>
      <c r="I17985" t="s">
        <v>5</v>
      </c>
      <c r="J17985">
        <v>70.459999999999994</v>
      </c>
      <c r="M17985">
        <v>70.459999999999994</v>
      </c>
      <c r="N17985">
        <f t="shared" si="280"/>
        <v>0</v>
      </c>
    </row>
    <row r="17986" spans="1:14" x14ac:dyDescent="0.2">
      <c r="A17986" t="s">
        <v>17987</v>
      </c>
      <c r="B17986" t="s">
        <v>39117</v>
      </c>
      <c r="I17986" t="s">
        <v>5</v>
      </c>
      <c r="J17986">
        <v>67.59</v>
      </c>
      <c r="M17986">
        <v>67.59</v>
      </c>
      <c r="N17986">
        <f t="shared" si="280"/>
        <v>0</v>
      </c>
    </row>
    <row r="17987" spans="1:14" x14ac:dyDescent="0.2">
      <c r="A17987" t="s">
        <v>17988</v>
      </c>
      <c r="B17987" t="s">
        <v>39118</v>
      </c>
      <c r="I17987" t="s">
        <v>5</v>
      </c>
      <c r="J17987">
        <v>36.96</v>
      </c>
      <c r="M17987">
        <v>36.96</v>
      </c>
      <c r="N17987">
        <f t="shared" si="280"/>
        <v>0</v>
      </c>
    </row>
    <row r="17988" spans="1:14" x14ac:dyDescent="0.2">
      <c r="A17988" t="s">
        <v>17989</v>
      </c>
      <c r="B17988" t="s">
        <v>39118</v>
      </c>
      <c r="I17988" t="s">
        <v>5</v>
      </c>
      <c r="J17988">
        <v>34.090000000000003</v>
      </c>
      <c r="M17988">
        <v>34.090000000000003</v>
      </c>
      <c r="N17988">
        <f t="shared" ref="N17988:N18051" si="281">J17988-M17988</f>
        <v>0</v>
      </c>
    </row>
    <row r="17989" spans="1:14" x14ac:dyDescent="0.2">
      <c r="A17989" t="s">
        <v>17990</v>
      </c>
      <c r="B17989" t="s">
        <v>39119</v>
      </c>
      <c r="I17989" t="s">
        <v>5</v>
      </c>
      <c r="J17989">
        <v>106.37</v>
      </c>
      <c r="M17989">
        <v>106.37</v>
      </c>
      <c r="N17989">
        <f t="shared" si="281"/>
        <v>0</v>
      </c>
    </row>
    <row r="17990" spans="1:14" x14ac:dyDescent="0.2">
      <c r="A17990" t="s">
        <v>17991</v>
      </c>
      <c r="B17990" t="s">
        <v>39119</v>
      </c>
      <c r="I17990" t="s">
        <v>5</v>
      </c>
      <c r="J17990">
        <v>103.5</v>
      </c>
      <c r="M17990">
        <v>103.5</v>
      </c>
      <c r="N17990">
        <f t="shared" si="281"/>
        <v>0</v>
      </c>
    </row>
    <row r="17991" spans="1:14" x14ac:dyDescent="0.2">
      <c r="A17991" t="s">
        <v>17992</v>
      </c>
      <c r="B17991" t="s">
        <v>39120</v>
      </c>
      <c r="I17991" t="s">
        <v>5</v>
      </c>
      <c r="J17991">
        <v>648.78</v>
      </c>
      <c r="M17991">
        <v>648.78</v>
      </c>
      <c r="N17991">
        <f t="shared" si="281"/>
        <v>0</v>
      </c>
    </row>
    <row r="17992" spans="1:14" x14ac:dyDescent="0.2">
      <c r="A17992" t="s">
        <v>17993</v>
      </c>
      <c r="B17992" t="s">
        <v>39120</v>
      </c>
      <c r="I17992" t="s">
        <v>5</v>
      </c>
      <c r="J17992">
        <v>645.91</v>
      </c>
      <c r="M17992">
        <v>645.91</v>
      </c>
      <c r="N17992">
        <f t="shared" si="281"/>
        <v>0</v>
      </c>
    </row>
    <row r="17993" spans="1:14" x14ac:dyDescent="0.2">
      <c r="A17993" t="s">
        <v>17994</v>
      </c>
      <c r="B17993" t="s">
        <v>39121</v>
      </c>
      <c r="I17993" t="s">
        <v>5</v>
      </c>
      <c r="J17993">
        <v>508.68</v>
      </c>
      <c r="M17993">
        <v>508.68</v>
      </c>
      <c r="N17993">
        <f t="shared" si="281"/>
        <v>0</v>
      </c>
    </row>
    <row r="17994" spans="1:14" x14ac:dyDescent="0.2">
      <c r="A17994" t="s">
        <v>17995</v>
      </c>
      <c r="B17994" t="s">
        <v>39121</v>
      </c>
      <c r="I17994" t="s">
        <v>5</v>
      </c>
      <c r="J17994">
        <v>505.81</v>
      </c>
      <c r="M17994">
        <v>505.81</v>
      </c>
      <c r="N17994">
        <f t="shared" si="281"/>
        <v>0</v>
      </c>
    </row>
    <row r="17995" spans="1:14" x14ac:dyDescent="0.2">
      <c r="A17995" t="s">
        <v>26666</v>
      </c>
      <c r="B17995" t="s">
        <v>39122</v>
      </c>
      <c r="I17995" t="s">
        <v>5</v>
      </c>
      <c r="J17995">
        <v>110.63</v>
      </c>
      <c r="M17995">
        <v>110.63</v>
      </c>
      <c r="N17995">
        <f t="shared" si="281"/>
        <v>0</v>
      </c>
    </row>
    <row r="17996" spans="1:14" x14ac:dyDescent="0.2">
      <c r="A17996" t="s">
        <v>26667</v>
      </c>
      <c r="B17996" t="s">
        <v>39122</v>
      </c>
      <c r="I17996" t="s">
        <v>5</v>
      </c>
      <c r="J17996">
        <v>107.76</v>
      </c>
      <c r="M17996">
        <v>107.76</v>
      </c>
      <c r="N17996">
        <f t="shared" si="281"/>
        <v>0</v>
      </c>
    </row>
    <row r="17997" spans="1:14" x14ac:dyDescent="0.2">
      <c r="A17997" t="s">
        <v>26668</v>
      </c>
      <c r="B17997" t="s">
        <v>39123</v>
      </c>
      <c r="I17997" t="s">
        <v>5</v>
      </c>
      <c r="J17997">
        <v>104.64</v>
      </c>
      <c r="M17997">
        <v>104.64</v>
      </c>
      <c r="N17997">
        <f t="shared" si="281"/>
        <v>0</v>
      </c>
    </row>
    <row r="17998" spans="1:14" x14ac:dyDescent="0.2">
      <c r="A17998" t="s">
        <v>26669</v>
      </c>
      <c r="B17998" t="s">
        <v>39123</v>
      </c>
      <c r="I17998" t="s">
        <v>5</v>
      </c>
      <c r="J17998">
        <v>101.77</v>
      </c>
      <c r="M17998">
        <v>101.77</v>
      </c>
      <c r="N17998">
        <f t="shared" si="281"/>
        <v>0</v>
      </c>
    </row>
    <row r="17999" spans="1:14" x14ac:dyDescent="0.2">
      <c r="A17999" t="s">
        <v>17996</v>
      </c>
      <c r="B17999" t="s">
        <v>39124</v>
      </c>
      <c r="I17999" t="s">
        <v>5</v>
      </c>
      <c r="J17999">
        <v>387.74</v>
      </c>
      <c r="M17999">
        <v>387.74</v>
      </c>
      <c r="N17999">
        <f t="shared" si="281"/>
        <v>0</v>
      </c>
    </row>
    <row r="18000" spans="1:14" x14ac:dyDescent="0.2">
      <c r="A18000" t="s">
        <v>17997</v>
      </c>
      <c r="B18000" t="s">
        <v>39124</v>
      </c>
      <c r="I18000" t="s">
        <v>5</v>
      </c>
      <c r="J18000">
        <v>383.28</v>
      </c>
      <c r="M18000">
        <v>383.28</v>
      </c>
      <c r="N18000">
        <f t="shared" si="281"/>
        <v>0</v>
      </c>
    </row>
    <row r="18001" spans="1:14" x14ac:dyDescent="0.2">
      <c r="A18001" t="s">
        <v>17998</v>
      </c>
      <c r="B18001" t="s">
        <v>39125</v>
      </c>
      <c r="I18001" t="s">
        <v>5</v>
      </c>
      <c r="J18001">
        <v>234.19</v>
      </c>
      <c r="M18001">
        <v>234.19</v>
      </c>
      <c r="N18001">
        <f t="shared" si="281"/>
        <v>0</v>
      </c>
    </row>
    <row r="18002" spans="1:14" x14ac:dyDescent="0.2">
      <c r="A18002" t="s">
        <v>17999</v>
      </c>
      <c r="B18002" t="s">
        <v>39125</v>
      </c>
      <c r="I18002" t="s">
        <v>5</v>
      </c>
      <c r="J18002">
        <v>231.32</v>
      </c>
      <c r="M18002">
        <v>231.32</v>
      </c>
      <c r="N18002">
        <f t="shared" si="281"/>
        <v>0</v>
      </c>
    </row>
    <row r="18003" spans="1:14" x14ac:dyDescent="0.2">
      <c r="A18003" t="s">
        <v>18000</v>
      </c>
      <c r="B18003" t="s">
        <v>39126</v>
      </c>
      <c r="I18003" t="s">
        <v>5</v>
      </c>
      <c r="J18003">
        <v>81.72</v>
      </c>
      <c r="M18003">
        <v>81.72</v>
      </c>
      <c r="N18003">
        <f t="shared" si="281"/>
        <v>0</v>
      </c>
    </row>
    <row r="18004" spans="1:14" x14ac:dyDescent="0.2">
      <c r="A18004" t="s">
        <v>18001</v>
      </c>
      <c r="B18004" t="s">
        <v>39126</v>
      </c>
      <c r="I18004" t="s">
        <v>5</v>
      </c>
      <c r="J18004">
        <v>78.849999999999994</v>
      </c>
      <c r="M18004">
        <v>78.849999999999994</v>
      </c>
      <c r="N18004">
        <f t="shared" si="281"/>
        <v>0</v>
      </c>
    </row>
    <row r="18005" spans="1:14" x14ac:dyDescent="0.2">
      <c r="A18005" t="s">
        <v>28171</v>
      </c>
      <c r="B18005" t="s">
        <v>39127</v>
      </c>
      <c r="I18005" t="s">
        <v>5</v>
      </c>
      <c r="J18005">
        <v>65.849999999999994</v>
      </c>
      <c r="M18005">
        <v>65.849999999999994</v>
      </c>
      <c r="N18005">
        <f t="shared" si="281"/>
        <v>0</v>
      </c>
    </row>
    <row r="18006" spans="1:14" x14ac:dyDescent="0.2">
      <c r="A18006" t="s">
        <v>28172</v>
      </c>
      <c r="B18006" t="s">
        <v>39127</v>
      </c>
      <c r="I18006" t="s">
        <v>5</v>
      </c>
      <c r="J18006">
        <v>62.98</v>
      </c>
      <c r="M18006">
        <v>62.98</v>
      </c>
      <c r="N18006">
        <f t="shared" si="281"/>
        <v>0</v>
      </c>
    </row>
    <row r="18007" spans="1:14" x14ac:dyDescent="0.2">
      <c r="A18007" t="s">
        <v>18002</v>
      </c>
      <c r="B18007" t="s">
        <v>39128</v>
      </c>
      <c r="I18007" t="s">
        <v>5</v>
      </c>
      <c r="J18007">
        <v>194.66</v>
      </c>
      <c r="M18007">
        <v>194.66</v>
      </c>
      <c r="N18007">
        <f t="shared" si="281"/>
        <v>0</v>
      </c>
    </row>
    <row r="18008" spans="1:14" x14ac:dyDescent="0.2">
      <c r="A18008" t="s">
        <v>18003</v>
      </c>
      <c r="B18008" t="s">
        <v>39128</v>
      </c>
      <c r="I18008" t="s">
        <v>5</v>
      </c>
      <c r="J18008">
        <v>190.2</v>
      </c>
      <c r="M18008">
        <v>190.2</v>
      </c>
      <c r="N18008">
        <f t="shared" si="281"/>
        <v>0</v>
      </c>
    </row>
    <row r="18009" spans="1:14" x14ac:dyDescent="0.2">
      <c r="A18009" t="s">
        <v>18004</v>
      </c>
      <c r="B18009" t="s">
        <v>39129</v>
      </c>
      <c r="I18009" t="s">
        <v>5</v>
      </c>
      <c r="J18009">
        <v>940.52</v>
      </c>
      <c r="M18009">
        <v>940.52</v>
      </c>
      <c r="N18009">
        <f t="shared" si="281"/>
        <v>0</v>
      </c>
    </row>
    <row r="18010" spans="1:14" x14ac:dyDescent="0.2">
      <c r="A18010" t="s">
        <v>18005</v>
      </c>
      <c r="B18010" t="s">
        <v>39129</v>
      </c>
      <c r="I18010" t="s">
        <v>5</v>
      </c>
      <c r="J18010">
        <v>936.06</v>
      </c>
      <c r="M18010">
        <v>936.06</v>
      </c>
      <c r="N18010">
        <f t="shared" si="281"/>
        <v>0</v>
      </c>
    </row>
    <row r="18011" spans="1:14" x14ac:dyDescent="0.2">
      <c r="A18011" t="s">
        <v>18006</v>
      </c>
      <c r="B18011" t="s">
        <v>39130</v>
      </c>
      <c r="I18011" t="s">
        <v>5</v>
      </c>
      <c r="J18011">
        <v>238.5</v>
      </c>
      <c r="M18011">
        <v>238.5</v>
      </c>
      <c r="N18011">
        <f t="shared" si="281"/>
        <v>0</v>
      </c>
    </row>
    <row r="18012" spans="1:14" x14ac:dyDescent="0.2">
      <c r="A18012" t="s">
        <v>18007</v>
      </c>
      <c r="B18012" t="s">
        <v>39130</v>
      </c>
      <c r="I18012" t="s">
        <v>5</v>
      </c>
      <c r="J18012">
        <v>235.63</v>
      </c>
      <c r="M18012">
        <v>235.63</v>
      </c>
      <c r="N18012">
        <f t="shared" si="281"/>
        <v>0</v>
      </c>
    </row>
    <row r="18013" spans="1:14" x14ac:dyDescent="0.2">
      <c r="A18013" t="s">
        <v>18008</v>
      </c>
      <c r="B18013" t="s">
        <v>39131</v>
      </c>
      <c r="I18013" t="s">
        <v>5</v>
      </c>
      <c r="J18013">
        <v>329.01</v>
      </c>
      <c r="M18013">
        <v>329.01</v>
      </c>
      <c r="N18013">
        <f t="shared" si="281"/>
        <v>0</v>
      </c>
    </row>
    <row r="18014" spans="1:14" x14ac:dyDescent="0.2">
      <c r="A18014" t="s">
        <v>18009</v>
      </c>
      <c r="B18014" t="s">
        <v>39131</v>
      </c>
      <c r="I18014" t="s">
        <v>5</v>
      </c>
      <c r="J18014">
        <v>326.14</v>
      </c>
      <c r="M18014">
        <v>326.14</v>
      </c>
      <c r="N18014">
        <f t="shared" si="281"/>
        <v>0</v>
      </c>
    </row>
    <row r="18015" spans="1:14" x14ac:dyDescent="0.2">
      <c r="A18015" t="s">
        <v>18010</v>
      </c>
      <c r="B18015" t="s">
        <v>39132</v>
      </c>
      <c r="I18015" t="s">
        <v>5</v>
      </c>
      <c r="J18015">
        <v>1013.7</v>
      </c>
      <c r="M18015">
        <v>1013.7</v>
      </c>
      <c r="N18015">
        <f t="shared" si="281"/>
        <v>0</v>
      </c>
    </row>
    <row r="18016" spans="1:14" x14ac:dyDescent="0.2">
      <c r="A18016" t="s">
        <v>18011</v>
      </c>
      <c r="B18016" t="s">
        <v>39132</v>
      </c>
      <c r="I18016" t="s">
        <v>5</v>
      </c>
      <c r="J18016">
        <v>1010.83</v>
      </c>
      <c r="M18016">
        <v>1010.83</v>
      </c>
      <c r="N18016">
        <f t="shared" si="281"/>
        <v>0</v>
      </c>
    </row>
    <row r="18017" spans="1:14" x14ac:dyDescent="0.2">
      <c r="A18017" t="s">
        <v>18012</v>
      </c>
      <c r="B18017" t="s">
        <v>39133</v>
      </c>
      <c r="I18017" t="s">
        <v>5</v>
      </c>
      <c r="J18017">
        <v>1101.9000000000001</v>
      </c>
      <c r="M18017">
        <v>1101.9000000000001</v>
      </c>
      <c r="N18017">
        <f t="shared" si="281"/>
        <v>0</v>
      </c>
    </row>
    <row r="18018" spans="1:14" x14ac:dyDescent="0.2">
      <c r="A18018" t="s">
        <v>18013</v>
      </c>
      <c r="B18018" t="s">
        <v>39133</v>
      </c>
      <c r="I18018" t="s">
        <v>5</v>
      </c>
      <c r="J18018">
        <v>1099.02</v>
      </c>
      <c r="M18018">
        <v>1099.02</v>
      </c>
      <c r="N18018">
        <f t="shared" si="281"/>
        <v>0</v>
      </c>
    </row>
    <row r="18019" spans="1:14" x14ac:dyDescent="0.2">
      <c r="A18019" t="s">
        <v>18014</v>
      </c>
      <c r="B18019" t="s">
        <v>39134</v>
      </c>
      <c r="I18019" t="s">
        <v>5</v>
      </c>
      <c r="J18019">
        <v>268.07</v>
      </c>
      <c r="M18019">
        <v>268.07</v>
      </c>
      <c r="N18019">
        <f t="shared" si="281"/>
        <v>0</v>
      </c>
    </row>
    <row r="18020" spans="1:14" x14ac:dyDescent="0.2">
      <c r="A18020" t="s">
        <v>18015</v>
      </c>
      <c r="B18020" t="s">
        <v>39134</v>
      </c>
      <c r="I18020" t="s">
        <v>5</v>
      </c>
      <c r="J18020">
        <v>262.32</v>
      </c>
      <c r="M18020">
        <v>262.32</v>
      </c>
      <c r="N18020">
        <f t="shared" si="281"/>
        <v>0</v>
      </c>
    </row>
    <row r="18021" spans="1:14" x14ac:dyDescent="0.2">
      <c r="A18021" t="s">
        <v>18016</v>
      </c>
      <c r="B18021" t="s">
        <v>39135</v>
      </c>
      <c r="I18021" t="s">
        <v>5</v>
      </c>
      <c r="J18021">
        <v>206.3</v>
      </c>
      <c r="M18021">
        <v>206.3</v>
      </c>
      <c r="N18021">
        <f t="shared" si="281"/>
        <v>0</v>
      </c>
    </row>
    <row r="18022" spans="1:14" x14ac:dyDescent="0.2">
      <c r="A18022" t="s">
        <v>18017</v>
      </c>
      <c r="B18022" t="s">
        <v>39135</v>
      </c>
      <c r="I18022" t="s">
        <v>5</v>
      </c>
      <c r="J18022">
        <v>200.55</v>
      </c>
      <c r="M18022">
        <v>200.55</v>
      </c>
      <c r="N18022">
        <f t="shared" si="281"/>
        <v>0</v>
      </c>
    </row>
    <row r="18023" spans="1:14" x14ac:dyDescent="0.2">
      <c r="A18023" t="s">
        <v>18018</v>
      </c>
      <c r="B18023" t="s">
        <v>39136</v>
      </c>
      <c r="I18023" t="s">
        <v>5</v>
      </c>
      <c r="J18023">
        <v>197.51</v>
      </c>
      <c r="M18023">
        <v>197.51</v>
      </c>
      <c r="N18023">
        <f t="shared" si="281"/>
        <v>0</v>
      </c>
    </row>
    <row r="18024" spans="1:14" x14ac:dyDescent="0.2">
      <c r="A18024" t="s">
        <v>18019</v>
      </c>
      <c r="B18024" t="s">
        <v>39136</v>
      </c>
      <c r="I18024" t="s">
        <v>5</v>
      </c>
      <c r="J18024">
        <v>194.64</v>
      </c>
      <c r="M18024">
        <v>194.64</v>
      </c>
      <c r="N18024">
        <f t="shared" si="281"/>
        <v>0</v>
      </c>
    </row>
    <row r="18025" spans="1:14" x14ac:dyDescent="0.2">
      <c r="A18025" t="s">
        <v>18020</v>
      </c>
      <c r="B18025" t="s">
        <v>39137</v>
      </c>
      <c r="I18025" t="s">
        <v>5</v>
      </c>
      <c r="J18025">
        <v>482.41</v>
      </c>
      <c r="M18025">
        <v>482.41</v>
      </c>
      <c r="N18025">
        <f t="shared" si="281"/>
        <v>0</v>
      </c>
    </row>
    <row r="18026" spans="1:14" x14ac:dyDescent="0.2">
      <c r="A18026" t="s">
        <v>18021</v>
      </c>
      <c r="B18026" t="s">
        <v>39137</v>
      </c>
      <c r="I18026" t="s">
        <v>5</v>
      </c>
      <c r="J18026">
        <v>473.93</v>
      </c>
      <c r="M18026">
        <v>473.93</v>
      </c>
      <c r="N18026">
        <f t="shared" si="281"/>
        <v>0</v>
      </c>
    </row>
    <row r="18027" spans="1:14" x14ac:dyDescent="0.2">
      <c r="A18027" t="s">
        <v>18022</v>
      </c>
      <c r="B18027" t="s">
        <v>39138</v>
      </c>
      <c r="I18027" t="s">
        <v>5</v>
      </c>
      <c r="J18027">
        <v>374.27</v>
      </c>
      <c r="M18027">
        <v>374.27</v>
      </c>
      <c r="N18027">
        <f t="shared" si="281"/>
        <v>0</v>
      </c>
    </row>
    <row r="18028" spans="1:14" x14ac:dyDescent="0.2">
      <c r="A18028" t="s">
        <v>18023</v>
      </c>
      <c r="B18028" t="s">
        <v>39138</v>
      </c>
      <c r="I18028" t="s">
        <v>5</v>
      </c>
      <c r="J18028">
        <v>365.79</v>
      </c>
      <c r="M18028">
        <v>365.79</v>
      </c>
      <c r="N18028">
        <f t="shared" si="281"/>
        <v>0</v>
      </c>
    </row>
    <row r="18029" spans="1:14" x14ac:dyDescent="0.2">
      <c r="A18029" t="s">
        <v>28173</v>
      </c>
      <c r="B18029" t="s">
        <v>39139</v>
      </c>
      <c r="I18029" t="s">
        <v>5</v>
      </c>
      <c r="J18029">
        <v>416.65</v>
      </c>
      <c r="M18029">
        <v>416.65</v>
      </c>
      <c r="N18029">
        <f t="shared" si="281"/>
        <v>0</v>
      </c>
    </row>
    <row r="18030" spans="1:14" x14ac:dyDescent="0.2">
      <c r="A18030" t="s">
        <v>28174</v>
      </c>
      <c r="B18030" t="s">
        <v>39139</v>
      </c>
      <c r="I18030" t="s">
        <v>5</v>
      </c>
      <c r="J18030">
        <v>408.17</v>
      </c>
      <c r="M18030">
        <v>408.17</v>
      </c>
      <c r="N18030">
        <f t="shared" si="281"/>
        <v>0</v>
      </c>
    </row>
    <row r="18031" spans="1:14" x14ac:dyDescent="0.2">
      <c r="A18031" t="s">
        <v>28175</v>
      </c>
      <c r="B18031" t="s">
        <v>39140</v>
      </c>
      <c r="I18031" t="s">
        <v>28176</v>
      </c>
      <c r="J18031">
        <v>653.03</v>
      </c>
      <c r="M18031">
        <v>653.03</v>
      </c>
      <c r="N18031">
        <f t="shared" si="281"/>
        <v>0</v>
      </c>
    </row>
    <row r="18032" spans="1:14" x14ac:dyDescent="0.2">
      <c r="A18032" t="s">
        <v>28177</v>
      </c>
      <c r="B18032" t="s">
        <v>39140</v>
      </c>
      <c r="I18032" t="s">
        <v>28176</v>
      </c>
      <c r="J18032">
        <v>644.20000000000005</v>
      </c>
      <c r="M18032">
        <v>644.20000000000005</v>
      </c>
      <c r="N18032">
        <f t="shared" si="281"/>
        <v>0</v>
      </c>
    </row>
    <row r="18033" spans="1:14" x14ac:dyDescent="0.2">
      <c r="A18033" t="s">
        <v>28178</v>
      </c>
      <c r="B18033" t="s">
        <v>39141</v>
      </c>
      <c r="I18033" t="s">
        <v>5</v>
      </c>
      <c r="J18033">
        <v>919.72</v>
      </c>
      <c r="M18033">
        <v>919.72</v>
      </c>
      <c r="N18033">
        <f t="shared" si="281"/>
        <v>0</v>
      </c>
    </row>
    <row r="18034" spans="1:14" x14ac:dyDescent="0.2">
      <c r="A18034" t="s">
        <v>28179</v>
      </c>
      <c r="B18034" t="s">
        <v>39141</v>
      </c>
      <c r="I18034" t="s">
        <v>5</v>
      </c>
      <c r="J18034">
        <v>910.53</v>
      </c>
      <c r="M18034">
        <v>910.53</v>
      </c>
      <c r="N18034">
        <f t="shared" si="281"/>
        <v>0</v>
      </c>
    </row>
    <row r="18035" spans="1:14" x14ac:dyDescent="0.2">
      <c r="A18035" t="s">
        <v>28180</v>
      </c>
      <c r="B18035" t="s">
        <v>39142</v>
      </c>
      <c r="I18035" t="s">
        <v>5</v>
      </c>
      <c r="J18035">
        <v>1189.22</v>
      </c>
      <c r="M18035">
        <v>1189.22</v>
      </c>
      <c r="N18035">
        <f t="shared" si="281"/>
        <v>0</v>
      </c>
    </row>
    <row r="18036" spans="1:14" x14ac:dyDescent="0.2">
      <c r="A18036" t="s">
        <v>28181</v>
      </c>
      <c r="B18036" t="s">
        <v>39142</v>
      </c>
      <c r="I18036" t="s">
        <v>5</v>
      </c>
      <c r="J18036">
        <v>1179.6500000000001</v>
      </c>
      <c r="M18036">
        <v>1179.6500000000001</v>
      </c>
      <c r="N18036">
        <f t="shared" si="281"/>
        <v>0</v>
      </c>
    </row>
    <row r="18037" spans="1:14" x14ac:dyDescent="0.2">
      <c r="A18037" t="s">
        <v>18024</v>
      </c>
      <c r="B18037" t="s">
        <v>39143</v>
      </c>
      <c r="I18037" t="s">
        <v>5</v>
      </c>
      <c r="J18037">
        <v>134.41999999999999</v>
      </c>
      <c r="M18037">
        <v>134.41999999999999</v>
      </c>
      <c r="N18037">
        <f t="shared" si="281"/>
        <v>0</v>
      </c>
    </row>
    <row r="18038" spans="1:14" x14ac:dyDescent="0.2">
      <c r="A18038" t="s">
        <v>18025</v>
      </c>
      <c r="B18038" t="s">
        <v>39143</v>
      </c>
      <c r="I18038" t="s">
        <v>5</v>
      </c>
      <c r="J18038">
        <v>127.81</v>
      </c>
      <c r="M18038">
        <v>127.81</v>
      </c>
      <c r="N18038">
        <f t="shared" si="281"/>
        <v>0</v>
      </c>
    </row>
    <row r="18039" spans="1:14" x14ac:dyDescent="0.2">
      <c r="A18039" t="s">
        <v>18026</v>
      </c>
      <c r="B18039" t="s">
        <v>39144</v>
      </c>
      <c r="I18039" t="s">
        <v>5</v>
      </c>
      <c r="J18039">
        <v>135.82</v>
      </c>
      <c r="M18039">
        <v>135.82</v>
      </c>
      <c r="N18039">
        <f t="shared" si="281"/>
        <v>0</v>
      </c>
    </row>
    <row r="18040" spans="1:14" x14ac:dyDescent="0.2">
      <c r="A18040" t="s">
        <v>18027</v>
      </c>
      <c r="B18040" t="s">
        <v>39144</v>
      </c>
      <c r="I18040" t="s">
        <v>5</v>
      </c>
      <c r="J18040">
        <v>129.21</v>
      </c>
      <c r="M18040">
        <v>129.21</v>
      </c>
      <c r="N18040">
        <f t="shared" si="281"/>
        <v>0</v>
      </c>
    </row>
    <row r="18041" spans="1:14" x14ac:dyDescent="0.2">
      <c r="A18041" t="s">
        <v>18028</v>
      </c>
      <c r="B18041" t="s">
        <v>39145</v>
      </c>
      <c r="I18041" t="s">
        <v>5</v>
      </c>
      <c r="J18041">
        <v>96.01</v>
      </c>
      <c r="M18041">
        <v>96.01</v>
      </c>
      <c r="N18041">
        <f t="shared" si="281"/>
        <v>0</v>
      </c>
    </row>
    <row r="18042" spans="1:14" x14ac:dyDescent="0.2">
      <c r="A18042" t="s">
        <v>18029</v>
      </c>
      <c r="B18042" t="s">
        <v>39145</v>
      </c>
      <c r="I18042" t="s">
        <v>5</v>
      </c>
      <c r="J18042">
        <v>89.4</v>
      </c>
      <c r="M18042">
        <v>89.4</v>
      </c>
      <c r="N18042">
        <f t="shared" si="281"/>
        <v>0</v>
      </c>
    </row>
    <row r="18043" spans="1:14" x14ac:dyDescent="0.2">
      <c r="A18043" t="s">
        <v>18030</v>
      </c>
      <c r="B18043" t="s">
        <v>39146</v>
      </c>
      <c r="I18043" t="s">
        <v>5</v>
      </c>
      <c r="J18043">
        <v>138.84</v>
      </c>
      <c r="M18043">
        <v>138.84</v>
      </c>
      <c r="N18043">
        <f t="shared" si="281"/>
        <v>0</v>
      </c>
    </row>
    <row r="18044" spans="1:14" x14ac:dyDescent="0.2">
      <c r="A18044" t="s">
        <v>18031</v>
      </c>
      <c r="B18044" t="s">
        <v>39146</v>
      </c>
      <c r="I18044" t="s">
        <v>5</v>
      </c>
      <c r="J18044">
        <v>132.22999999999999</v>
      </c>
      <c r="M18044">
        <v>132.22999999999999</v>
      </c>
      <c r="N18044">
        <f t="shared" si="281"/>
        <v>0</v>
      </c>
    </row>
    <row r="18045" spans="1:14" x14ac:dyDescent="0.2">
      <c r="A18045" t="s">
        <v>18032</v>
      </c>
      <c r="B18045" t="s">
        <v>39147</v>
      </c>
      <c r="I18045" t="s">
        <v>5</v>
      </c>
      <c r="J18045">
        <v>152.51</v>
      </c>
      <c r="M18045">
        <v>152.51</v>
      </c>
      <c r="N18045">
        <f t="shared" si="281"/>
        <v>0</v>
      </c>
    </row>
    <row r="18046" spans="1:14" x14ac:dyDescent="0.2">
      <c r="A18046" t="s">
        <v>18033</v>
      </c>
      <c r="B18046" t="s">
        <v>39147</v>
      </c>
      <c r="I18046" t="s">
        <v>5</v>
      </c>
      <c r="J18046">
        <v>145.9</v>
      </c>
      <c r="M18046">
        <v>145.9</v>
      </c>
      <c r="N18046">
        <f t="shared" si="281"/>
        <v>0</v>
      </c>
    </row>
    <row r="18047" spans="1:14" x14ac:dyDescent="0.2">
      <c r="A18047" t="s">
        <v>18034</v>
      </c>
      <c r="B18047" t="s">
        <v>39148</v>
      </c>
      <c r="I18047" t="s">
        <v>5</v>
      </c>
      <c r="J18047">
        <v>107.12</v>
      </c>
      <c r="M18047">
        <v>107.12</v>
      </c>
      <c r="N18047">
        <f t="shared" si="281"/>
        <v>0</v>
      </c>
    </row>
    <row r="18048" spans="1:14" x14ac:dyDescent="0.2">
      <c r="A18048" t="s">
        <v>18035</v>
      </c>
      <c r="B18048" t="s">
        <v>39148</v>
      </c>
      <c r="I18048" t="s">
        <v>5</v>
      </c>
      <c r="J18048">
        <v>100.51</v>
      </c>
      <c r="M18048">
        <v>100.51</v>
      </c>
      <c r="N18048">
        <f t="shared" si="281"/>
        <v>0</v>
      </c>
    </row>
    <row r="18049" spans="1:14" x14ac:dyDescent="0.2">
      <c r="A18049" t="s">
        <v>18036</v>
      </c>
      <c r="B18049" t="s">
        <v>39149</v>
      </c>
      <c r="I18049" t="s">
        <v>5</v>
      </c>
      <c r="J18049">
        <v>160.62</v>
      </c>
      <c r="M18049">
        <v>160.62</v>
      </c>
      <c r="N18049">
        <f t="shared" si="281"/>
        <v>0</v>
      </c>
    </row>
    <row r="18050" spans="1:14" x14ac:dyDescent="0.2">
      <c r="A18050" t="s">
        <v>18037</v>
      </c>
      <c r="B18050" t="s">
        <v>39149</v>
      </c>
      <c r="I18050" t="s">
        <v>5</v>
      </c>
      <c r="J18050">
        <v>153.66999999999999</v>
      </c>
      <c r="M18050">
        <v>153.66999999999999</v>
      </c>
      <c r="N18050">
        <f t="shared" si="281"/>
        <v>0</v>
      </c>
    </row>
    <row r="18051" spans="1:14" x14ac:dyDescent="0.2">
      <c r="A18051" t="s">
        <v>18038</v>
      </c>
      <c r="B18051" t="s">
        <v>39150</v>
      </c>
      <c r="I18051" t="s">
        <v>5</v>
      </c>
      <c r="J18051">
        <v>181.44</v>
      </c>
      <c r="M18051">
        <v>181.44</v>
      </c>
      <c r="N18051">
        <f t="shared" si="281"/>
        <v>0</v>
      </c>
    </row>
    <row r="18052" spans="1:14" x14ac:dyDescent="0.2">
      <c r="A18052" t="s">
        <v>18039</v>
      </c>
      <c r="B18052" t="s">
        <v>39150</v>
      </c>
      <c r="I18052" t="s">
        <v>5</v>
      </c>
      <c r="J18052">
        <v>174.49</v>
      </c>
      <c r="M18052">
        <v>174.49</v>
      </c>
      <c r="N18052">
        <f t="shared" ref="N18052:N18115" si="282">J18052-M18052</f>
        <v>0</v>
      </c>
    </row>
    <row r="18053" spans="1:14" x14ac:dyDescent="0.2">
      <c r="A18053" t="s">
        <v>18040</v>
      </c>
      <c r="B18053" t="s">
        <v>39151</v>
      </c>
      <c r="I18053" t="s">
        <v>5</v>
      </c>
      <c r="J18053">
        <v>126.87</v>
      </c>
      <c r="M18053">
        <v>126.87</v>
      </c>
      <c r="N18053">
        <f t="shared" si="282"/>
        <v>0</v>
      </c>
    </row>
    <row r="18054" spans="1:14" x14ac:dyDescent="0.2">
      <c r="A18054" t="s">
        <v>18041</v>
      </c>
      <c r="B18054" t="s">
        <v>39151</v>
      </c>
      <c r="I18054" t="s">
        <v>5</v>
      </c>
      <c r="J18054">
        <v>119.92</v>
      </c>
      <c r="M18054">
        <v>119.92</v>
      </c>
      <c r="N18054">
        <f t="shared" si="282"/>
        <v>0</v>
      </c>
    </row>
    <row r="18055" spans="1:14" x14ac:dyDescent="0.2">
      <c r="A18055" t="s">
        <v>18042</v>
      </c>
      <c r="B18055" t="s">
        <v>39152</v>
      </c>
      <c r="I18055" t="s">
        <v>5</v>
      </c>
      <c r="J18055">
        <v>171.84</v>
      </c>
      <c r="M18055">
        <v>171.84</v>
      </c>
      <c r="N18055">
        <f t="shared" si="282"/>
        <v>0</v>
      </c>
    </row>
    <row r="18056" spans="1:14" x14ac:dyDescent="0.2">
      <c r="A18056" t="s">
        <v>18043</v>
      </c>
      <c r="B18056" t="s">
        <v>39152</v>
      </c>
      <c r="I18056" t="s">
        <v>5</v>
      </c>
      <c r="J18056">
        <v>164.88</v>
      </c>
      <c r="M18056">
        <v>164.88</v>
      </c>
      <c r="N18056">
        <f t="shared" si="282"/>
        <v>0</v>
      </c>
    </row>
    <row r="18057" spans="1:14" x14ac:dyDescent="0.2">
      <c r="A18057" t="s">
        <v>18044</v>
      </c>
      <c r="B18057" t="s">
        <v>39153</v>
      </c>
      <c r="I18057" t="s">
        <v>5</v>
      </c>
      <c r="J18057">
        <v>193.33</v>
      </c>
      <c r="M18057">
        <v>193.33</v>
      </c>
      <c r="N18057">
        <f t="shared" si="282"/>
        <v>0</v>
      </c>
    </row>
    <row r="18058" spans="1:14" x14ac:dyDescent="0.2">
      <c r="A18058" t="s">
        <v>18045</v>
      </c>
      <c r="B18058" t="s">
        <v>39153</v>
      </c>
      <c r="I18058" t="s">
        <v>5</v>
      </c>
      <c r="J18058">
        <v>186.37</v>
      </c>
      <c r="M18058">
        <v>186.37</v>
      </c>
      <c r="N18058">
        <f t="shared" si="282"/>
        <v>0</v>
      </c>
    </row>
    <row r="18059" spans="1:14" x14ac:dyDescent="0.2">
      <c r="A18059" t="s">
        <v>18046</v>
      </c>
      <c r="B18059" t="s">
        <v>39154</v>
      </c>
      <c r="I18059" t="s">
        <v>5</v>
      </c>
      <c r="J18059">
        <v>149.94999999999999</v>
      </c>
      <c r="M18059">
        <v>149.94999999999999</v>
      </c>
      <c r="N18059">
        <f t="shared" si="282"/>
        <v>0</v>
      </c>
    </row>
    <row r="18060" spans="1:14" x14ac:dyDescent="0.2">
      <c r="A18060" t="s">
        <v>18047</v>
      </c>
      <c r="B18060" t="s">
        <v>39154</v>
      </c>
      <c r="I18060" t="s">
        <v>5</v>
      </c>
      <c r="J18060">
        <v>142.99</v>
      </c>
      <c r="M18060">
        <v>142.99</v>
      </c>
      <c r="N18060">
        <f t="shared" si="282"/>
        <v>0</v>
      </c>
    </row>
    <row r="18061" spans="1:14" x14ac:dyDescent="0.2">
      <c r="A18061" t="s">
        <v>18048</v>
      </c>
      <c r="B18061" t="s">
        <v>39155</v>
      </c>
      <c r="I18061" t="s">
        <v>22129</v>
      </c>
      <c r="J18061">
        <v>233.46</v>
      </c>
      <c r="M18061">
        <v>233.46</v>
      </c>
      <c r="N18061">
        <f t="shared" si="282"/>
        <v>0</v>
      </c>
    </row>
    <row r="18062" spans="1:14" x14ac:dyDescent="0.2">
      <c r="A18062" t="s">
        <v>18049</v>
      </c>
      <c r="B18062" t="s">
        <v>39155</v>
      </c>
      <c r="I18062" t="s">
        <v>22129</v>
      </c>
      <c r="J18062">
        <v>226.21</v>
      </c>
      <c r="M18062">
        <v>226.21</v>
      </c>
      <c r="N18062">
        <f t="shared" si="282"/>
        <v>0</v>
      </c>
    </row>
    <row r="18063" spans="1:14" x14ac:dyDescent="0.2">
      <c r="A18063" t="s">
        <v>18050</v>
      </c>
      <c r="B18063" t="s">
        <v>39156</v>
      </c>
      <c r="I18063" t="s">
        <v>5</v>
      </c>
      <c r="J18063">
        <v>255.68</v>
      </c>
      <c r="M18063">
        <v>255.68</v>
      </c>
      <c r="N18063">
        <f t="shared" si="282"/>
        <v>0</v>
      </c>
    </row>
    <row r="18064" spans="1:14" x14ac:dyDescent="0.2">
      <c r="A18064" t="s">
        <v>18051</v>
      </c>
      <c r="B18064" t="s">
        <v>39156</v>
      </c>
      <c r="I18064" t="s">
        <v>5</v>
      </c>
      <c r="J18064">
        <v>248.43</v>
      </c>
      <c r="M18064">
        <v>248.43</v>
      </c>
      <c r="N18064">
        <f t="shared" si="282"/>
        <v>0</v>
      </c>
    </row>
    <row r="18065" spans="1:14" x14ac:dyDescent="0.2">
      <c r="A18065" t="s">
        <v>18052</v>
      </c>
      <c r="B18065" t="s">
        <v>39157</v>
      </c>
      <c r="I18065" t="s">
        <v>5</v>
      </c>
      <c r="J18065">
        <v>161.30000000000001</v>
      </c>
      <c r="M18065">
        <v>161.30000000000001</v>
      </c>
      <c r="N18065">
        <f t="shared" si="282"/>
        <v>0</v>
      </c>
    </row>
    <row r="18066" spans="1:14" x14ac:dyDescent="0.2">
      <c r="A18066" t="s">
        <v>18053</v>
      </c>
      <c r="B18066" t="s">
        <v>39157</v>
      </c>
      <c r="I18066" t="s">
        <v>5</v>
      </c>
      <c r="J18066">
        <v>154.05000000000001</v>
      </c>
      <c r="M18066">
        <v>154.05000000000001</v>
      </c>
      <c r="N18066">
        <f t="shared" si="282"/>
        <v>0</v>
      </c>
    </row>
    <row r="18067" spans="1:14" x14ac:dyDescent="0.2">
      <c r="A18067" t="s">
        <v>18054</v>
      </c>
      <c r="B18067" t="s">
        <v>39158</v>
      </c>
      <c r="I18067" t="s">
        <v>5</v>
      </c>
      <c r="J18067">
        <v>244.68</v>
      </c>
      <c r="M18067">
        <v>244.68</v>
      </c>
      <c r="N18067">
        <f t="shared" si="282"/>
        <v>0</v>
      </c>
    </row>
    <row r="18068" spans="1:14" x14ac:dyDescent="0.2">
      <c r="A18068" t="s">
        <v>18055</v>
      </c>
      <c r="B18068" t="s">
        <v>39158</v>
      </c>
      <c r="I18068" t="s">
        <v>5</v>
      </c>
      <c r="J18068">
        <v>237.44</v>
      </c>
      <c r="M18068">
        <v>237.44</v>
      </c>
      <c r="N18068">
        <f t="shared" si="282"/>
        <v>0</v>
      </c>
    </row>
    <row r="18069" spans="1:14" x14ac:dyDescent="0.2">
      <c r="A18069" t="s">
        <v>18056</v>
      </c>
      <c r="B18069" t="s">
        <v>39159</v>
      </c>
      <c r="I18069" t="s">
        <v>5</v>
      </c>
      <c r="J18069">
        <v>279.83999999999997</v>
      </c>
      <c r="M18069">
        <v>279.83999999999997</v>
      </c>
      <c r="N18069">
        <f t="shared" si="282"/>
        <v>0</v>
      </c>
    </row>
    <row r="18070" spans="1:14" x14ac:dyDescent="0.2">
      <c r="A18070" t="s">
        <v>18057</v>
      </c>
      <c r="B18070" t="s">
        <v>39159</v>
      </c>
      <c r="I18070" t="s">
        <v>5</v>
      </c>
      <c r="J18070">
        <v>272.60000000000002</v>
      </c>
      <c r="M18070">
        <v>272.60000000000002</v>
      </c>
      <c r="N18070">
        <f t="shared" si="282"/>
        <v>0</v>
      </c>
    </row>
    <row r="18071" spans="1:14" x14ac:dyDescent="0.2">
      <c r="A18071" t="s">
        <v>18058</v>
      </c>
      <c r="B18071" t="s">
        <v>39160</v>
      </c>
      <c r="I18071" t="s">
        <v>5</v>
      </c>
      <c r="J18071">
        <v>191.07</v>
      </c>
      <c r="M18071">
        <v>191.07</v>
      </c>
      <c r="N18071">
        <f t="shared" si="282"/>
        <v>0</v>
      </c>
    </row>
    <row r="18072" spans="1:14" x14ac:dyDescent="0.2">
      <c r="A18072" t="s">
        <v>18059</v>
      </c>
      <c r="B18072" t="s">
        <v>39160</v>
      </c>
      <c r="I18072" t="s">
        <v>5</v>
      </c>
      <c r="J18072">
        <v>183.83</v>
      </c>
      <c r="M18072">
        <v>183.83</v>
      </c>
      <c r="N18072">
        <f t="shared" si="282"/>
        <v>0</v>
      </c>
    </row>
    <row r="18073" spans="1:14" x14ac:dyDescent="0.2">
      <c r="A18073" t="s">
        <v>18060</v>
      </c>
      <c r="B18073" t="s">
        <v>39161</v>
      </c>
      <c r="I18073" t="s">
        <v>5</v>
      </c>
      <c r="J18073">
        <v>260.91000000000003</v>
      </c>
      <c r="M18073">
        <v>260.91000000000003</v>
      </c>
      <c r="N18073">
        <f t="shared" si="282"/>
        <v>0</v>
      </c>
    </row>
    <row r="18074" spans="1:14" x14ac:dyDescent="0.2">
      <c r="A18074" t="s">
        <v>18061</v>
      </c>
      <c r="B18074" t="s">
        <v>39161</v>
      </c>
      <c r="I18074" t="s">
        <v>5</v>
      </c>
      <c r="J18074">
        <v>253.32</v>
      </c>
      <c r="M18074">
        <v>253.32</v>
      </c>
      <c r="N18074">
        <f t="shared" si="282"/>
        <v>0</v>
      </c>
    </row>
    <row r="18075" spans="1:14" x14ac:dyDescent="0.2">
      <c r="A18075" t="s">
        <v>18062</v>
      </c>
      <c r="B18075" t="s">
        <v>39162</v>
      </c>
      <c r="I18075" t="s">
        <v>5</v>
      </c>
      <c r="J18075">
        <v>302.55</v>
      </c>
      <c r="M18075">
        <v>302.55</v>
      </c>
      <c r="N18075">
        <f t="shared" si="282"/>
        <v>0</v>
      </c>
    </row>
    <row r="18076" spans="1:14" x14ac:dyDescent="0.2">
      <c r="A18076" t="s">
        <v>18063</v>
      </c>
      <c r="B18076" t="s">
        <v>39162</v>
      </c>
      <c r="I18076" t="s">
        <v>5</v>
      </c>
      <c r="J18076">
        <v>294.95999999999998</v>
      </c>
      <c r="M18076">
        <v>294.95999999999998</v>
      </c>
      <c r="N18076">
        <f t="shared" si="282"/>
        <v>0</v>
      </c>
    </row>
    <row r="18077" spans="1:14" x14ac:dyDescent="0.2">
      <c r="A18077" t="s">
        <v>18064</v>
      </c>
      <c r="B18077" t="s">
        <v>39163</v>
      </c>
      <c r="I18077" t="s">
        <v>5</v>
      </c>
      <c r="J18077">
        <v>193.41</v>
      </c>
      <c r="M18077">
        <v>193.41</v>
      </c>
      <c r="N18077">
        <f t="shared" si="282"/>
        <v>0</v>
      </c>
    </row>
    <row r="18078" spans="1:14" x14ac:dyDescent="0.2">
      <c r="A18078" t="s">
        <v>18065</v>
      </c>
      <c r="B18078" t="s">
        <v>39163</v>
      </c>
      <c r="I18078" t="s">
        <v>5</v>
      </c>
      <c r="J18078">
        <v>185.82</v>
      </c>
      <c r="M18078">
        <v>185.82</v>
      </c>
      <c r="N18078">
        <f t="shared" si="282"/>
        <v>0</v>
      </c>
    </row>
    <row r="18079" spans="1:14" x14ac:dyDescent="0.2">
      <c r="A18079" t="s">
        <v>18066</v>
      </c>
      <c r="B18079" t="s">
        <v>39164</v>
      </c>
      <c r="I18079" t="s">
        <v>5</v>
      </c>
      <c r="J18079">
        <v>301.83</v>
      </c>
      <c r="M18079">
        <v>301.83</v>
      </c>
      <c r="N18079">
        <f t="shared" si="282"/>
        <v>0</v>
      </c>
    </row>
    <row r="18080" spans="1:14" x14ac:dyDescent="0.2">
      <c r="A18080" t="s">
        <v>18067</v>
      </c>
      <c r="B18080" t="s">
        <v>39164</v>
      </c>
      <c r="I18080" t="s">
        <v>5</v>
      </c>
      <c r="J18080">
        <v>294.24</v>
      </c>
      <c r="M18080">
        <v>294.24</v>
      </c>
      <c r="N18080">
        <f t="shared" si="282"/>
        <v>0</v>
      </c>
    </row>
    <row r="18081" spans="1:14" x14ac:dyDescent="0.2">
      <c r="A18081" t="s">
        <v>18068</v>
      </c>
      <c r="B18081" t="s">
        <v>39165</v>
      </c>
      <c r="I18081" t="s">
        <v>5</v>
      </c>
      <c r="J18081">
        <v>344.81</v>
      </c>
      <c r="M18081">
        <v>344.81</v>
      </c>
      <c r="N18081">
        <f t="shared" si="282"/>
        <v>0</v>
      </c>
    </row>
    <row r="18082" spans="1:14" x14ac:dyDescent="0.2">
      <c r="A18082" t="s">
        <v>18069</v>
      </c>
      <c r="B18082" t="s">
        <v>39165</v>
      </c>
      <c r="I18082" t="s">
        <v>5</v>
      </c>
      <c r="J18082">
        <v>337.22</v>
      </c>
      <c r="M18082">
        <v>337.22</v>
      </c>
      <c r="N18082">
        <f t="shared" si="282"/>
        <v>0</v>
      </c>
    </row>
    <row r="18083" spans="1:14" x14ac:dyDescent="0.2">
      <c r="A18083" t="s">
        <v>18070</v>
      </c>
      <c r="B18083" t="s">
        <v>39166</v>
      </c>
      <c r="I18083" t="s">
        <v>5</v>
      </c>
      <c r="J18083">
        <v>258.05</v>
      </c>
      <c r="M18083">
        <v>258.05</v>
      </c>
      <c r="N18083">
        <f t="shared" si="282"/>
        <v>0</v>
      </c>
    </row>
    <row r="18084" spans="1:14" x14ac:dyDescent="0.2">
      <c r="A18084" t="s">
        <v>18071</v>
      </c>
      <c r="B18084" t="s">
        <v>39166</v>
      </c>
      <c r="I18084" t="s">
        <v>5</v>
      </c>
      <c r="J18084">
        <v>250.46</v>
      </c>
      <c r="M18084">
        <v>250.46</v>
      </c>
      <c r="N18084">
        <f t="shared" si="282"/>
        <v>0</v>
      </c>
    </row>
    <row r="18085" spans="1:14" x14ac:dyDescent="0.2">
      <c r="A18085" t="s">
        <v>18072</v>
      </c>
      <c r="B18085" t="s">
        <v>39167</v>
      </c>
      <c r="I18085" t="s">
        <v>5</v>
      </c>
      <c r="J18085">
        <v>232.38</v>
      </c>
      <c r="M18085">
        <v>232.38</v>
      </c>
      <c r="N18085">
        <f t="shared" si="282"/>
        <v>0</v>
      </c>
    </row>
    <row r="18086" spans="1:14" x14ac:dyDescent="0.2">
      <c r="A18086" t="s">
        <v>18073</v>
      </c>
      <c r="B18086" t="s">
        <v>39167</v>
      </c>
      <c r="I18086" t="s">
        <v>5</v>
      </c>
      <c r="J18086">
        <v>225.77</v>
      </c>
      <c r="M18086">
        <v>225.77</v>
      </c>
      <c r="N18086">
        <f t="shared" si="282"/>
        <v>0</v>
      </c>
    </row>
    <row r="18087" spans="1:14" x14ac:dyDescent="0.2">
      <c r="A18087" t="s">
        <v>18074</v>
      </c>
      <c r="B18087" t="s">
        <v>39168</v>
      </c>
      <c r="I18087" t="s">
        <v>5</v>
      </c>
      <c r="J18087">
        <v>275.14</v>
      </c>
      <c r="M18087">
        <v>275.14</v>
      </c>
      <c r="N18087">
        <f t="shared" si="282"/>
        <v>0</v>
      </c>
    </row>
    <row r="18088" spans="1:14" x14ac:dyDescent="0.2">
      <c r="A18088" t="s">
        <v>18075</v>
      </c>
      <c r="B18088" t="s">
        <v>39168</v>
      </c>
      <c r="I18088" t="s">
        <v>5</v>
      </c>
      <c r="J18088">
        <v>268.52999999999997</v>
      </c>
      <c r="M18088">
        <v>268.52999999999997</v>
      </c>
      <c r="N18088">
        <f t="shared" si="282"/>
        <v>0</v>
      </c>
    </row>
    <row r="18089" spans="1:14" x14ac:dyDescent="0.2">
      <c r="A18089" t="s">
        <v>18076</v>
      </c>
      <c r="B18089" t="s">
        <v>39169</v>
      </c>
      <c r="I18089" t="s">
        <v>5</v>
      </c>
      <c r="J18089">
        <v>230.95</v>
      </c>
      <c r="M18089">
        <v>230.95</v>
      </c>
      <c r="N18089">
        <f t="shared" si="282"/>
        <v>0</v>
      </c>
    </row>
    <row r="18090" spans="1:14" x14ac:dyDescent="0.2">
      <c r="A18090" t="s">
        <v>18077</v>
      </c>
      <c r="B18090" t="s">
        <v>39169</v>
      </c>
      <c r="I18090" t="s">
        <v>5</v>
      </c>
      <c r="J18090">
        <v>224.34</v>
      </c>
      <c r="M18090">
        <v>224.34</v>
      </c>
      <c r="N18090">
        <f t="shared" si="282"/>
        <v>0</v>
      </c>
    </row>
    <row r="18091" spans="1:14" x14ac:dyDescent="0.2">
      <c r="A18091" t="s">
        <v>18078</v>
      </c>
      <c r="B18091" t="s">
        <v>39170</v>
      </c>
      <c r="I18091" t="s">
        <v>5</v>
      </c>
      <c r="J18091">
        <v>250.66</v>
      </c>
      <c r="M18091">
        <v>250.66</v>
      </c>
      <c r="N18091">
        <f t="shared" si="282"/>
        <v>0</v>
      </c>
    </row>
    <row r="18092" spans="1:14" x14ac:dyDescent="0.2">
      <c r="A18092" t="s">
        <v>18079</v>
      </c>
      <c r="B18092" t="s">
        <v>39170</v>
      </c>
      <c r="I18092" t="s">
        <v>5</v>
      </c>
      <c r="J18092">
        <v>244.05</v>
      </c>
      <c r="M18092">
        <v>244.05</v>
      </c>
      <c r="N18092">
        <f t="shared" si="282"/>
        <v>0</v>
      </c>
    </row>
    <row r="18093" spans="1:14" x14ac:dyDescent="0.2">
      <c r="A18093" t="s">
        <v>18080</v>
      </c>
      <c r="B18093" t="s">
        <v>39171</v>
      </c>
      <c r="I18093" t="s">
        <v>5</v>
      </c>
      <c r="J18093">
        <v>277.79000000000002</v>
      </c>
      <c r="M18093">
        <v>277.79000000000002</v>
      </c>
      <c r="N18093">
        <f t="shared" si="282"/>
        <v>0</v>
      </c>
    </row>
    <row r="18094" spans="1:14" x14ac:dyDescent="0.2">
      <c r="A18094" t="s">
        <v>18081</v>
      </c>
      <c r="B18094" t="s">
        <v>39171</v>
      </c>
      <c r="I18094" t="s">
        <v>5</v>
      </c>
      <c r="J18094">
        <v>271.18</v>
      </c>
      <c r="M18094">
        <v>271.18</v>
      </c>
      <c r="N18094">
        <f t="shared" si="282"/>
        <v>0</v>
      </c>
    </row>
    <row r="18095" spans="1:14" x14ac:dyDescent="0.2">
      <c r="A18095" t="s">
        <v>18082</v>
      </c>
      <c r="B18095" t="s">
        <v>39172</v>
      </c>
      <c r="I18095" t="s">
        <v>5</v>
      </c>
      <c r="J18095">
        <v>287.11</v>
      </c>
      <c r="M18095">
        <v>287.11</v>
      </c>
      <c r="N18095">
        <f t="shared" si="282"/>
        <v>0</v>
      </c>
    </row>
    <row r="18096" spans="1:14" x14ac:dyDescent="0.2">
      <c r="A18096" t="s">
        <v>18083</v>
      </c>
      <c r="B18096" t="s">
        <v>39172</v>
      </c>
      <c r="I18096" t="s">
        <v>5</v>
      </c>
      <c r="J18096">
        <v>280.5</v>
      </c>
      <c r="M18096">
        <v>280.5</v>
      </c>
      <c r="N18096">
        <f t="shared" si="282"/>
        <v>0</v>
      </c>
    </row>
    <row r="18097" spans="1:14" x14ac:dyDescent="0.2">
      <c r="A18097" t="s">
        <v>18084</v>
      </c>
      <c r="B18097" t="s">
        <v>39173</v>
      </c>
      <c r="I18097" t="s">
        <v>5</v>
      </c>
      <c r="J18097">
        <v>216.15</v>
      </c>
      <c r="M18097">
        <v>216.15</v>
      </c>
      <c r="N18097">
        <f t="shared" si="282"/>
        <v>0</v>
      </c>
    </row>
    <row r="18098" spans="1:14" x14ac:dyDescent="0.2">
      <c r="A18098" t="s">
        <v>18085</v>
      </c>
      <c r="B18098" t="s">
        <v>39173</v>
      </c>
      <c r="I18098" t="s">
        <v>5</v>
      </c>
      <c r="J18098">
        <v>209.83</v>
      </c>
      <c r="M18098">
        <v>209.83</v>
      </c>
      <c r="N18098">
        <f t="shared" si="282"/>
        <v>0</v>
      </c>
    </row>
    <row r="18099" spans="1:14" x14ac:dyDescent="0.2">
      <c r="A18099" t="s">
        <v>18086</v>
      </c>
      <c r="B18099" t="s">
        <v>39174</v>
      </c>
      <c r="I18099" t="s">
        <v>5</v>
      </c>
      <c r="J18099">
        <v>232.9</v>
      </c>
      <c r="M18099">
        <v>232.9</v>
      </c>
      <c r="N18099">
        <f t="shared" si="282"/>
        <v>0</v>
      </c>
    </row>
    <row r="18100" spans="1:14" x14ac:dyDescent="0.2">
      <c r="A18100" t="s">
        <v>18087</v>
      </c>
      <c r="B18100" t="s">
        <v>39174</v>
      </c>
      <c r="I18100" t="s">
        <v>5</v>
      </c>
      <c r="J18100">
        <v>226.58</v>
      </c>
      <c r="M18100">
        <v>226.58</v>
      </c>
      <c r="N18100">
        <f t="shared" si="282"/>
        <v>0</v>
      </c>
    </row>
    <row r="18101" spans="1:14" x14ac:dyDescent="0.2">
      <c r="A18101" t="s">
        <v>18088</v>
      </c>
      <c r="B18101" t="s">
        <v>39175</v>
      </c>
      <c r="I18101" t="s">
        <v>5</v>
      </c>
      <c r="J18101">
        <v>256.45999999999998</v>
      </c>
      <c r="M18101">
        <v>256.45999999999998</v>
      </c>
      <c r="N18101">
        <f t="shared" si="282"/>
        <v>0</v>
      </c>
    </row>
    <row r="18102" spans="1:14" x14ac:dyDescent="0.2">
      <c r="A18102" t="s">
        <v>18089</v>
      </c>
      <c r="B18102" t="s">
        <v>39175</v>
      </c>
      <c r="I18102" t="s">
        <v>5</v>
      </c>
      <c r="J18102">
        <v>250.14</v>
      </c>
      <c r="M18102">
        <v>250.14</v>
      </c>
      <c r="N18102">
        <f t="shared" si="282"/>
        <v>0</v>
      </c>
    </row>
    <row r="18103" spans="1:14" x14ac:dyDescent="0.2">
      <c r="A18103" t="s">
        <v>18090</v>
      </c>
      <c r="B18103" t="s">
        <v>39176</v>
      </c>
      <c r="I18103" t="s">
        <v>5</v>
      </c>
      <c r="J18103">
        <v>321.64</v>
      </c>
      <c r="M18103">
        <v>321.64</v>
      </c>
      <c r="N18103">
        <f t="shared" si="282"/>
        <v>0</v>
      </c>
    </row>
    <row r="18104" spans="1:14" x14ac:dyDescent="0.2">
      <c r="A18104" t="s">
        <v>18091</v>
      </c>
      <c r="B18104" t="s">
        <v>39176</v>
      </c>
      <c r="I18104" t="s">
        <v>5</v>
      </c>
      <c r="J18104">
        <v>315.32</v>
      </c>
      <c r="M18104">
        <v>315.32</v>
      </c>
      <c r="N18104">
        <f t="shared" si="282"/>
        <v>0</v>
      </c>
    </row>
    <row r="18105" spans="1:14" x14ac:dyDescent="0.2">
      <c r="A18105" t="s">
        <v>18092</v>
      </c>
      <c r="B18105" t="s">
        <v>39177</v>
      </c>
      <c r="I18105" t="s">
        <v>5</v>
      </c>
      <c r="J18105">
        <v>333.31</v>
      </c>
      <c r="M18105">
        <v>333.31</v>
      </c>
      <c r="N18105">
        <f t="shared" si="282"/>
        <v>0</v>
      </c>
    </row>
    <row r="18106" spans="1:14" x14ac:dyDescent="0.2">
      <c r="A18106" t="s">
        <v>18093</v>
      </c>
      <c r="B18106" t="s">
        <v>39177</v>
      </c>
      <c r="I18106" t="s">
        <v>5</v>
      </c>
      <c r="J18106">
        <v>326.99</v>
      </c>
      <c r="M18106">
        <v>326.99</v>
      </c>
      <c r="N18106">
        <f t="shared" si="282"/>
        <v>0</v>
      </c>
    </row>
    <row r="18107" spans="1:14" x14ac:dyDescent="0.2">
      <c r="A18107" t="s">
        <v>18094</v>
      </c>
      <c r="B18107" t="s">
        <v>39178</v>
      </c>
      <c r="I18107" t="s">
        <v>5</v>
      </c>
      <c r="J18107">
        <v>305.66000000000003</v>
      </c>
      <c r="M18107">
        <v>305.66000000000003</v>
      </c>
      <c r="N18107">
        <f t="shared" si="282"/>
        <v>0</v>
      </c>
    </row>
    <row r="18108" spans="1:14" x14ac:dyDescent="0.2">
      <c r="A18108" t="s">
        <v>18095</v>
      </c>
      <c r="B18108" t="s">
        <v>39178</v>
      </c>
      <c r="I18108" t="s">
        <v>5</v>
      </c>
      <c r="J18108">
        <v>299.33999999999997</v>
      </c>
      <c r="M18108">
        <v>299.33999999999997</v>
      </c>
      <c r="N18108">
        <f t="shared" si="282"/>
        <v>0</v>
      </c>
    </row>
    <row r="18109" spans="1:14" x14ac:dyDescent="0.2">
      <c r="A18109" t="s">
        <v>18096</v>
      </c>
      <c r="B18109" t="s">
        <v>39179</v>
      </c>
      <c r="I18109" t="s">
        <v>5</v>
      </c>
      <c r="J18109">
        <v>153.79</v>
      </c>
      <c r="M18109">
        <v>153.79</v>
      </c>
      <c r="N18109">
        <f t="shared" si="282"/>
        <v>0</v>
      </c>
    </row>
    <row r="18110" spans="1:14" x14ac:dyDescent="0.2">
      <c r="A18110" t="s">
        <v>18097</v>
      </c>
      <c r="B18110" t="s">
        <v>39179</v>
      </c>
      <c r="I18110" t="s">
        <v>5</v>
      </c>
      <c r="J18110">
        <v>139.99</v>
      </c>
      <c r="M18110">
        <v>139.99</v>
      </c>
      <c r="N18110">
        <f t="shared" si="282"/>
        <v>0</v>
      </c>
    </row>
    <row r="18111" spans="1:14" x14ac:dyDescent="0.2">
      <c r="A18111" t="s">
        <v>18098</v>
      </c>
      <c r="B18111" t="s">
        <v>39180</v>
      </c>
      <c r="I18111" t="s">
        <v>5</v>
      </c>
      <c r="J18111">
        <v>56.42</v>
      </c>
      <c r="M18111">
        <v>56.42</v>
      </c>
      <c r="N18111">
        <f t="shared" si="282"/>
        <v>0</v>
      </c>
    </row>
    <row r="18112" spans="1:14" x14ac:dyDescent="0.2">
      <c r="A18112" t="s">
        <v>18099</v>
      </c>
      <c r="B18112" t="s">
        <v>39180</v>
      </c>
      <c r="I18112" t="s">
        <v>5</v>
      </c>
      <c r="J18112">
        <v>50.67</v>
      </c>
      <c r="M18112">
        <v>50.67</v>
      </c>
      <c r="N18112">
        <f t="shared" si="282"/>
        <v>0</v>
      </c>
    </row>
    <row r="18113" spans="1:14" x14ac:dyDescent="0.2">
      <c r="A18113" t="s">
        <v>18100</v>
      </c>
      <c r="B18113" t="s">
        <v>39181</v>
      </c>
      <c r="I18113" t="s">
        <v>5</v>
      </c>
      <c r="J18113">
        <v>96.35</v>
      </c>
      <c r="M18113">
        <v>96.35</v>
      </c>
      <c r="N18113">
        <f t="shared" si="282"/>
        <v>0</v>
      </c>
    </row>
    <row r="18114" spans="1:14" x14ac:dyDescent="0.2">
      <c r="A18114" t="s">
        <v>18101</v>
      </c>
      <c r="B18114" t="s">
        <v>39181</v>
      </c>
      <c r="I18114" t="s">
        <v>5</v>
      </c>
      <c r="J18114">
        <v>84.86</v>
      </c>
      <c r="M18114">
        <v>84.86</v>
      </c>
      <c r="N18114">
        <f t="shared" si="282"/>
        <v>0</v>
      </c>
    </row>
    <row r="18115" spans="1:14" x14ac:dyDescent="0.2">
      <c r="A18115" t="s">
        <v>18102</v>
      </c>
      <c r="B18115" t="s">
        <v>39182</v>
      </c>
      <c r="I18115" t="s">
        <v>5</v>
      </c>
      <c r="J18115">
        <v>72.14</v>
      </c>
      <c r="M18115">
        <v>72.14</v>
      </c>
      <c r="N18115">
        <f t="shared" si="282"/>
        <v>0</v>
      </c>
    </row>
    <row r="18116" spans="1:14" x14ac:dyDescent="0.2">
      <c r="A18116" t="s">
        <v>18103</v>
      </c>
      <c r="B18116" t="s">
        <v>39182</v>
      </c>
      <c r="I18116" t="s">
        <v>5</v>
      </c>
      <c r="J18116">
        <v>69.27</v>
      </c>
      <c r="M18116">
        <v>69.27</v>
      </c>
      <c r="N18116">
        <f t="shared" ref="N18116:N18179" si="283">J18116-M18116</f>
        <v>0</v>
      </c>
    </row>
    <row r="18117" spans="1:14" x14ac:dyDescent="0.2">
      <c r="A18117" t="s">
        <v>18104</v>
      </c>
      <c r="B18117" t="s">
        <v>39183</v>
      </c>
      <c r="I18117" t="s">
        <v>5</v>
      </c>
      <c r="J18117">
        <v>47.16</v>
      </c>
      <c r="M18117">
        <v>47.16</v>
      </c>
      <c r="N18117">
        <f t="shared" si="283"/>
        <v>0</v>
      </c>
    </row>
    <row r="18118" spans="1:14" x14ac:dyDescent="0.2">
      <c r="A18118" t="s">
        <v>18105</v>
      </c>
      <c r="B18118" t="s">
        <v>39183</v>
      </c>
      <c r="I18118" t="s">
        <v>5</v>
      </c>
      <c r="J18118">
        <v>44.29</v>
      </c>
      <c r="M18118">
        <v>44.29</v>
      </c>
      <c r="N18118">
        <f t="shared" si="283"/>
        <v>0</v>
      </c>
    </row>
    <row r="18119" spans="1:14" x14ac:dyDescent="0.2">
      <c r="A18119" t="s">
        <v>18106</v>
      </c>
      <c r="B18119" t="s">
        <v>41213</v>
      </c>
      <c r="I18119" t="s">
        <v>5</v>
      </c>
      <c r="J18119">
        <v>47.83</v>
      </c>
      <c r="M18119">
        <v>47.83</v>
      </c>
      <c r="N18119">
        <f t="shared" si="283"/>
        <v>0</v>
      </c>
    </row>
    <row r="18120" spans="1:14" x14ac:dyDescent="0.2">
      <c r="A18120" t="s">
        <v>18107</v>
      </c>
      <c r="B18120" t="s">
        <v>41213</v>
      </c>
      <c r="I18120" t="s">
        <v>5</v>
      </c>
      <c r="J18120">
        <v>44.96</v>
      </c>
      <c r="M18120">
        <v>44.96</v>
      </c>
      <c r="N18120">
        <f t="shared" si="283"/>
        <v>0</v>
      </c>
    </row>
    <row r="18121" spans="1:14" x14ac:dyDescent="0.2">
      <c r="A18121" t="s">
        <v>18108</v>
      </c>
      <c r="B18121" t="s">
        <v>41214</v>
      </c>
      <c r="I18121" t="s">
        <v>5</v>
      </c>
      <c r="J18121">
        <v>63.02</v>
      </c>
      <c r="M18121">
        <v>63.02</v>
      </c>
      <c r="N18121">
        <f t="shared" si="283"/>
        <v>0</v>
      </c>
    </row>
    <row r="18122" spans="1:14" x14ac:dyDescent="0.2">
      <c r="A18122" t="s">
        <v>18109</v>
      </c>
      <c r="B18122" t="s">
        <v>41214</v>
      </c>
      <c r="I18122" t="s">
        <v>5</v>
      </c>
      <c r="J18122">
        <v>60.15</v>
      </c>
      <c r="M18122">
        <v>60.15</v>
      </c>
      <c r="N18122">
        <f t="shared" si="283"/>
        <v>0</v>
      </c>
    </row>
    <row r="18123" spans="1:14" x14ac:dyDescent="0.2">
      <c r="A18123" t="s">
        <v>18110</v>
      </c>
      <c r="B18123" t="s">
        <v>41215</v>
      </c>
      <c r="I18123" t="s">
        <v>5</v>
      </c>
      <c r="J18123">
        <v>46.69</v>
      </c>
      <c r="M18123">
        <v>46.69</v>
      </c>
      <c r="N18123">
        <f t="shared" si="283"/>
        <v>0</v>
      </c>
    </row>
    <row r="18124" spans="1:14" x14ac:dyDescent="0.2">
      <c r="A18124" t="s">
        <v>18111</v>
      </c>
      <c r="B18124" t="s">
        <v>41215</v>
      </c>
      <c r="I18124" t="s">
        <v>5</v>
      </c>
      <c r="J18124">
        <v>43.82</v>
      </c>
      <c r="M18124">
        <v>43.82</v>
      </c>
      <c r="N18124">
        <f t="shared" si="283"/>
        <v>0</v>
      </c>
    </row>
    <row r="18125" spans="1:14" x14ac:dyDescent="0.2">
      <c r="A18125" t="s">
        <v>26521</v>
      </c>
      <c r="B18125" t="s">
        <v>39184</v>
      </c>
      <c r="I18125" t="s">
        <v>5</v>
      </c>
      <c r="J18125">
        <v>99.95</v>
      </c>
      <c r="M18125">
        <v>99.95</v>
      </c>
      <c r="N18125">
        <f t="shared" si="283"/>
        <v>0</v>
      </c>
    </row>
    <row r="18126" spans="1:14" x14ac:dyDescent="0.2">
      <c r="A18126" t="s">
        <v>26522</v>
      </c>
      <c r="B18126" t="s">
        <v>39184</v>
      </c>
      <c r="I18126" t="s">
        <v>5</v>
      </c>
      <c r="J18126">
        <v>93.34</v>
      </c>
      <c r="M18126">
        <v>93.34</v>
      </c>
      <c r="N18126">
        <f t="shared" si="283"/>
        <v>0</v>
      </c>
    </row>
    <row r="18127" spans="1:14" x14ac:dyDescent="0.2">
      <c r="A18127" t="s">
        <v>26523</v>
      </c>
      <c r="B18127" t="s">
        <v>39185</v>
      </c>
      <c r="I18127" t="s">
        <v>5</v>
      </c>
      <c r="J18127">
        <v>101.03</v>
      </c>
      <c r="M18127">
        <v>101.03</v>
      </c>
      <c r="N18127">
        <f t="shared" si="283"/>
        <v>0</v>
      </c>
    </row>
    <row r="18128" spans="1:14" x14ac:dyDescent="0.2">
      <c r="A18128" t="s">
        <v>26524</v>
      </c>
      <c r="B18128" t="s">
        <v>39185</v>
      </c>
      <c r="I18128" t="s">
        <v>5</v>
      </c>
      <c r="J18128">
        <v>94.42</v>
      </c>
      <c r="M18128">
        <v>94.42</v>
      </c>
      <c r="N18128">
        <f t="shared" si="283"/>
        <v>0</v>
      </c>
    </row>
    <row r="18129" spans="1:14" x14ac:dyDescent="0.2">
      <c r="A18129" t="s">
        <v>26525</v>
      </c>
      <c r="B18129" t="s">
        <v>39186</v>
      </c>
      <c r="I18129" t="s">
        <v>5</v>
      </c>
      <c r="J18129">
        <v>132.80000000000001</v>
      </c>
      <c r="M18129">
        <v>132.80000000000001</v>
      </c>
      <c r="N18129">
        <f t="shared" si="283"/>
        <v>0</v>
      </c>
    </row>
    <row r="18130" spans="1:14" x14ac:dyDescent="0.2">
      <c r="A18130" t="s">
        <v>26526</v>
      </c>
      <c r="B18130" t="s">
        <v>39186</v>
      </c>
      <c r="I18130" t="s">
        <v>5</v>
      </c>
      <c r="J18130">
        <v>125.85</v>
      </c>
      <c r="M18130">
        <v>125.85</v>
      </c>
      <c r="N18130">
        <f t="shared" si="283"/>
        <v>0</v>
      </c>
    </row>
    <row r="18131" spans="1:14" x14ac:dyDescent="0.2">
      <c r="A18131" t="s">
        <v>26527</v>
      </c>
      <c r="B18131" t="s">
        <v>39187</v>
      </c>
      <c r="I18131" t="s">
        <v>5</v>
      </c>
      <c r="J18131">
        <v>139.52000000000001</v>
      </c>
      <c r="M18131">
        <v>139.52000000000001</v>
      </c>
      <c r="N18131">
        <f t="shared" si="283"/>
        <v>0</v>
      </c>
    </row>
    <row r="18132" spans="1:14" x14ac:dyDescent="0.2">
      <c r="A18132" t="s">
        <v>26528</v>
      </c>
      <c r="B18132" t="s">
        <v>39187</v>
      </c>
      <c r="I18132" t="s">
        <v>5</v>
      </c>
      <c r="J18132">
        <v>132.56</v>
      </c>
      <c r="M18132">
        <v>132.56</v>
      </c>
      <c r="N18132">
        <f t="shared" si="283"/>
        <v>0</v>
      </c>
    </row>
    <row r="18133" spans="1:14" x14ac:dyDescent="0.2">
      <c r="A18133" t="s">
        <v>26529</v>
      </c>
      <c r="B18133" t="s">
        <v>39188</v>
      </c>
      <c r="I18133" t="s">
        <v>5</v>
      </c>
      <c r="J18133">
        <v>171.17</v>
      </c>
      <c r="M18133">
        <v>171.17</v>
      </c>
      <c r="N18133">
        <f t="shared" si="283"/>
        <v>0</v>
      </c>
    </row>
    <row r="18134" spans="1:14" x14ac:dyDescent="0.2">
      <c r="A18134" t="s">
        <v>26530</v>
      </c>
      <c r="B18134" t="s">
        <v>39188</v>
      </c>
      <c r="I18134" t="s">
        <v>5</v>
      </c>
      <c r="J18134">
        <v>163.92</v>
      </c>
      <c r="M18134">
        <v>163.92</v>
      </c>
      <c r="N18134">
        <f t="shared" si="283"/>
        <v>0</v>
      </c>
    </row>
    <row r="18135" spans="1:14" x14ac:dyDescent="0.2">
      <c r="A18135" t="s">
        <v>26531</v>
      </c>
      <c r="B18135" t="s">
        <v>39189</v>
      </c>
      <c r="I18135" t="s">
        <v>5</v>
      </c>
      <c r="J18135">
        <v>174.55</v>
      </c>
      <c r="M18135">
        <v>174.55</v>
      </c>
      <c r="N18135">
        <f t="shared" si="283"/>
        <v>0</v>
      </c>
    </row>
    <row r="18136" spans="1:14" x14ac:dyDescent="0.2">
      <c r="A18136" t="s">
        <v>26532</v>
      </c>
      <c r="B18136" t="s">
        <v>39189</v>
      </c>
      <c r="I18136" t="s">
        <v>5</v>
      </c>
      <c r="J18136">
        <v>167.31</v>
      </c>
      <c r="M18136">
        <v>167.31</v>
      </c>
      <c r="N18136">
        <f t="shared" si="283"/>
        <v>0</v>
      </c>
    </row>
    <row r="18137" spans="1:14" x14ac:dyDescent="0.2">
      <c r="A18137" t="s">
        <v>26533</v>
      </c>
      <c r="B18137" t="s">
        <v>39190</v>
      </c>
      <c r="I18137" t="s">
        <v>5</v>
      </c>
      <c r="J18137">
        <v>205.27</v>
      </c>
      <c r="M18137">
        <v>205.27</v>
      </c>
      <c r="N18137">
        <f t="shared" si="283"/>
        <v>0</v>
      </c>
    </row>
    <row r="18138" spans="1:14" x14ac:dyDescent="0.2">
      <c r="A18138" t="s">
        <v>26534</v>
      </c>
      <c r="B18138" t="s">
        <v>39190</v>
      </c>
      <c r="I18138" t="s">
        <v>5</v>
      </c>
      <c r="J18138">
        <v>197.68</v>
      </c>
      <c r="M18138">
        <v>197.68</v>
      </c>
      <c r="N18138">
        <f t="shared" si="283"/>
        <v>0</v>
      </c>
    </row>
    <row r="18139" spans="1:14" x14ac:dyDescent="0.2">
      <c r="A18139" t="s">
        <v>26535</v>
      </c>
      <c r="B18139" t="s">
        <v>39191</v>
      </c>
      <c r="I18139" t="s">
        <v>5</v>
      </c>
      <c r="J18139">
        <v>237.19</v>
      </c>
      <c r="M18139">
        <v>237.19</v>
      </c>
      <c r="N18139">
        <f t="shared" si="283"/>
        <v>0</v>
      </c>
    </row>
    <row r="18140" spans="1:14" x14ac:dyDescent="0.2">
      <c r="A18140" t="s">
        <v>26536</v>
      </c>
      <c r="B18140" t="s">
        <v>39191</v>
      </c>
      <c r="I18140" t="s">
        <v>5</v>
      </c>
      <c r="J18140">
        <v>229.6</v>
      </c>
      <c r="M18140">
        <v>229.6</v>
      </c>
      <c r="N18140">
        <f t="shared" si="283"/>
        <v>0</v>
      </c>
    </row>
    <row r="18141" spans="1:14" x14ac:dyDescent="0.2">
      <c r="A18141" t="s">
        <v>26537</v>
      </c>
      <c r="B18141" t="s">
        <v>39192</v>
      </c>
      <c r="I18141" t="s">
        <v>5</v>
      </c>
      <c r="J18141">
        <v>204.56</v>
      </c>
      <c r="M18141">
        <v>204.56</v>
      </c>
      <c r="N18141">
        <f t="shared" si="283"/>
        <v>0</v>
      </c>
    </row>
    <row r="18142" spans="1:14" x14ac:dyDescent="0.2">
      <c r="A18142" t="s">
        <v>26538</v>
      </c>
      <c r="B18142" t="s">
        <v>39192</v>
      </c>
      <c r="I18142" t="s">
        <v>5</v>
      </c>
      <c r="J18142">
        <v>197.95</v>
      </c>
      <c r="M18142">
        <v>197.95</v>
      </c>
      <c r="N18142">
        <f t="shared" si="283"/>
        <v>0</v>
      </c>
    </row>
    <row r="18143" spans="1:14" x14ac:dyDescent="0.2">
      <c r="A18143" t="s">
        <v>26539</v>
      </c>
      <c r="B18143" t="s">
        <v>39193</v>
      </c>
      <c r="I18143" t="s">
        <v>5</v>
      </c>
      <c r="J18143">
        <v>203.13</v>
      </c>
      <c r="M18143">
        <v>203.13</v>
      </c>
      <c r="N18143">
        <f t="shared" si="283"/>
        <v>0</v>
      </c>
    </row>
    <row r="18144" spans="1:14" x14ac:dyDescent="0.2">
      <c r="A18144" t="s">
        <v>26540</v>
      </c>
      <c r="B18144" t="s">
        <v>39193</v>
      </c>
      <c r="I18144" t="s">
        <v>5</v>
      </c>
      <c r="J18144">
        <v>196.52</v>
      </c>
      <c r="M18144">
        <v>196.52</v>
      </c>
      <c r="N18144">
        <f t="shared" si="283"/>
        <v>0</v>
      </c>
    </row>
    <row r="18145" spans="1:14" x14ac:dyDescent="0.2">
      <c r="A18145" t="s">
        <v>26541</v>
      </c>
      <c r="B18145" t="s">
        <v>39194</v>
      </c>
      <c r="I18145" t="s">
        <v>5</v>
      </c>
      <c r="J18145">
        <v>222.84</v>
      </c>
      <c r="M18145">
        <v>222.84</v>
      </c>
      <c r="N18145">
        <f t="shared" si="283"/>
        <v>0</v>
      </c>
    </row>
    <row r="18146" spans="1:14" x14ac:dyDescent="0.2">
      <c r="A18146" t="s">
        <v>26542</v>
      </c>
      <c r="B18146" t="s">
        <v>39194</v>
      </c>
      <c r="I18146" t="s">
        <v>5</v>
      </c>
      <c r="J18146">
        <v>216.23</v>
      </c>
      <c r="M18146">
        <v>216.23</v>
      </c>
      <c r="N18146">
        <f t="shared" si="283"/>
        <v>0</v>
      </c>
    </row>
    <row r="18147" spans="1:14" x14ac:dyDescent="0.2">
      <c r="A18147" t="s">
        <v>26543</v>
      </c>
      <c r="B18147" t="s">
        <v>39195</v>
      </c>
      <c r="I18147" t="s">
        <v>5</v>
      </c>
      <c r="J18147">
        <v>242.82</v>
      </c>
      <c r="M18147">
        <v>242.82</v>
      </c>
      <c r="N18147">
        <f t="shared" si="283"/>
        <v>0</v>
      </c>
    </row>
    <row r="18148" spans="1:14" x14ac:dyDescent="0.2">
      <c r="A18148" t="s">
        <v>26544</v>
      </c>
      <c r="B18148" t="s">
        <v>39195</v>
      </c>
      <c r="I18148" t="s">
        <v>5</v>
      </c>
      <c r="J18148">
        <v>236.21</v>
      </c>
      <c r="M18148">
        <v>236.21</v>
      </c>
      <c r="N18148">
        <f t="shared" si="283"/>
        <v>0</v>
      </c>
    </row>
    <row r="18149" spans="1:14" x14ac:dyDescent="0.2">
      <c r="A18149" t="s">
        <v>26545</v>
      </c>
      <c r="B18149" t="s">
        <v>39196</v>
      </c>
      <c r="I18149" t="s">
        <v>5</v>
      </c>
      <c r="J18149">
        <v>245.47</v>
      </c>
      <c r="M18149">
        <v>245.47</v>
      </c>
      <c r="N18149">
        <f t="shared" si="283"/>
        <v>0</v>
      </c>
    </row>
    <row r="18150" spans="1:14" x14ac:dyDescent="0.2">
      <c r="A18150" t="s">
        <v>26546</v>
      </c>
      <c r="B18150" t="s">
        <v>39196</v>
      </c>
      <c r="I18150" t="s">
        <v>5</v>
      </c>
      <c r="J18150">
        <v>238.86</v>
      </c>
      <c r="M18150">
        <v>238.86</v>
      </c>
      <c r="N18150">
        <f t="shared" si="283"/>
        <v>0</v>
      </c>
    </row>
    <row r="18151" spans="1:14" x14ac:dyDescent="0.2">
      <c r="A18151" t="s">
        <v>26547</v>
      </c>
      <c r="B18151" t="s">
        <v>39197</v>
      </c>
      <c r="I18151" t="s">
        <v>5</v>
      </c>
      <c r="J18151">
        <v>254.79</v>
      </c>
      <c r="M18151">
        <v>254.79</v>
      </c>
      <c r="N18151">
        <f t="shared" si="283"/>
        <v>0</v>
      </c>
    </row>
    <row r="18152" spans="1:14" x14ac:dyDescent="0.2">
      <c r="A18152" t="s">
        <v>26548</v>
      </c>
      <c r="B18152" t="s">
        <v>39197</v>
      </c>
      <c r="I18152" t="s">
        <v>5</v>
      </c>
      <c r="J18152">
        <v>248.18</v>
      </c>
      <c r="M18152">
        <v>248.18</v>
      </c>
      <c r="N18152">
        <f t="shared" si="283"/>
        <v>0</v>
      </c>
    </row>
    <row r="18153" spans="1:14" x14ac:dyDescent="0.2">
      <c r="A18153" t="s">
        <v>26549</v>
      </c>
      <c r="B18153" t="s">
        <v>39198</v>
      </c>
      <c r="I18153" t="s">
        <v>5</v>
      </c>
      <c r="J18153">
        <v>188.33</v>
      </c>
      <c r="M18153">
        <v>188.33</v>
      </c>
      <c r="N18153">
        <f t="shared" si="283"/>
        <v>0</v>
      </c>
    </row>
    <row r="18154" spans="1:14" x14ac:dyDescent="0.2">
      <c r="A18154" t="s">
        <v>26550</v>
      </c>
      <c r="B18154" t="s">
        <v>39198</v>
      </c>
      <c r="I18154" t="s">
        <v>5</v>
      </c>
      <c r="J18154">
        <v>182.01</v>
      </c>
      <c r="M18154">
        <v>182.01</v>
      </c>
      <c r="N18154">
        <f t="shared" si="283"/>
        <v>0</v>
      </c>
    </row>
    <row r="18155" spans="1:14" x14ac:dyDescent="0.2">
      <c r="A18155" t="s">
        <v>26551</v>
      </c>
      <c r="B18155" t="s">
        <v>39199</v>
      </c>
      <c r="I18155" t="s">
        <v>5</v>
      </c>
      <c r="J18155">
        <v>228.64</v>
      </c>
      <c r="M18155">
        <v>228.64</v>
      </c>
      <c r="N18155">
        <f t="shared" si="283"/>
        <v>0</v>
      </c>
    </row>
    <row r="18156" spans="1:14" x14ac:dyDescent="0.2">
      <c r="A18156" t="s">
        <v>26552</v>
      </c>
      <c r="B18156" t="s">
        <v>39199</v>
      </c>
      <c r="I18156" t="s">
        <v>5</v>
      </c>
      <c r="J18156">
        <v>222.32</v>
      </c>
      <c r="M18156">
        <v>222.32</v>
      </c>
      <c r="N18156">
        <f t="shared" si="283"/>
        <v>0</v>
      </c>
    </row>
    <row r="18157" spans="1:14" x14ac:dyDescent="0.2">
      <c r="A18157" t="s">
        <v>26553</v>
      </c>
      <c r="B18157" t="s">
        <v>39200</v>
      </c>
      <c r="I18157" t="s">
        <v>5</v>
      </c>
      <c r="J18157">
        <v>293.82</v>
      </c>
      <c r="M18157">
        <v>293.82</v>
      </c>
      <c r="N18157">
        <f t="shared" si="283"/>
        <v>0</v>
      </c>
    </row>
    <row r="18158" spans="1:14" x14ac:dyDescent="0.2">
      <c r="A18158" t="s">
        <v>26554</v>
      </c>
      <c r="B18158" t="s">
        <v>39200</v>
      </c>
      <c r="I18158" t="s">
        <v>5</v>
      </c>
      <c r="J18158">
        <v>287.5</v>
      </c>
      <c r="M18158">
        <v>287.5</v>
      </c>
      <c r="N18158">
        <f t="shared" si="283"/>
        <v>0</v>
      </c>
    </row>
    <row r="18159" spans="1:14" x14ac:dyDescent="0.2">
      <c r="A18159" t="s">
        <v>26555</v>
      </c>
      <c r="B18159" t="s">
        <v>39201</v>
      </c>
      <c r="I18159" t="s">
        <v>5</v>
      </c>
      <c r="J18159">
        <v>200.58</v>
      </c>
      <c r="M18159">
        <v>200.58</v>
      </c>
      <c r="N18159">
        <f t="shared" si="283"/>
        <v>0</v>
      </c>
    </row>
    <row r="18160" spans="1:14" x14ac:dyDescent="0.2">
      <c r="A18160" t="s">
        <v>26556</v>
      </c>
      <c r="B18160" t="s">
        <v>39201</v>
      </c>
      <c r="I18160" t="s">
        <v>5</v>
      </c>
      <c r="J18160">
        <v>194.26</v>
      </c>
      <c r="M18160">
        <v>194.26</v>
      </c>
      <c r="N18160">
        <f t="shared" si="283"/>
        <v>0</v>
      </c>
    </row>
    <row r="18161" spans="1:14" x14ac:dyDescent="0.2">
      <c r="A18161" t="s">
        <v>26557</v>
      </c>
      <c r="B18161" t="s">
        <v>39202</v>
      </c>
      <c r="I18161" t="s">
        <v>5</v>
      </c>
      <c r="J18161">
        <v>300.99</v>
      </c>
      <c r="M18161">
        <v>300.99</v>
      </c>
      <c r="N18161">
        <f t="shared" si="283"/>
        <v>0</v>
      </c>
    </row>
    <row r="18162" spans="1:14" x14ac:dyDescent="0.2">
      <c r="A18162" t="s">
        <v>26558</v>
      </c>
      <c r="B18162" t="s">
        <v>39202</v>
      </c>
      <c r="I18162" t="s">
        <v>5</v>
      </c>
      <c r="J18162">
        <v>294.67</v>
      </c>
      <c r="M18162">
        <v>294.67</v>
      </c>
      <c r="N18162">
        <f t="shared" si="283"/>
        <v>0</v>
      </c>
    </row>
    <row r="18163" spans="1:14" x14ac:dyDescent="0.2">
      <c r="A18163" t="s">
        <v>26559</v>
      </c>
      <c r="B18163" t="s">
        <v>39203</v>
      </c>
      <c r="I18163" t="s">
        <v>5</v>
      </c>
      <c r="J18163">
        <v>273.33999999999997</v>
      </c>
      <c r="M18163">
        <v>273.33999999999997</v>
      </c>
      <c r="N18163">
        <f t="shared" si="283"/>
        <v>0</v>
      </c>
    </row>
    <row r="18164" spans="1:14" x14ac:dyDescent="0.2">
      <c r="A18164" t="s">
        <v>26560</v>
      </c>
      <c r="B18164" t="s">
        <v>39203</v>
      </c>
      <c r="I18164" t="s">
        <v>5</v>
      </c>
      <c r="J18164">
        <v>267.02</v>
      </c>
      <c r="M18164">
        <v>267.02</v>
      </c>
      <c r="N18164">
        <f t="shared" si="283"/>
        <v>0</v>
      </c>
    </row>
    <row r="18165" spans="1:14" x14ac:dyDescent="0.2">
      <c r="A18165" t="s">
        <v>18112</v>
      </c>
      <c r="B18165" t="s">
        <v>39204</v>
      </c>
      <c r="I18165" t="s">
        <v>5</v>
      </c>
      <c r="J18165">
        <v>9389.18</v>
      </c>
      <c r="M18165">
        <v>9389.18</v>
      </c>
      <c r="N18165">
        <f t="shared" si="283"/>
        <v>0</v>
      </c>
    </row>
    <row r="18166" spans="1:14" x14ac:dyDescent="0.2">
      <c r="A18166" t="s">
        <v>18113</v>
      </c>
      <c r="B18166" t="s">
        <v>39204</v>
      </c>
      <c r="I18166" t="s">
        <v>5</v>
      </c>
      <c r="J18166">
        <v>9383.43</v>
      </c>
      <c r="M18166">
        <v>9383.43</v>
      </c>
      <c r="N18166">
        <f t="shared" si="283"/>
        <v>0</v>
      </c>
    </row>
    <row r="18167" spans="1:14" x14ac:dyDescent="0.2">
      <c r="A18167" t="s">
        <v>18114</v>
      </c>
      <c r="B18167" t="s">
        <v>39205</v>
      </c>
      <c r="I18167" t="s">
        <v>5</v>
      </c>
      <c r="J18167">
        <v>10503.82</v>
      </c>
      <c r="M18167">
        <v>10503.82</v>
      </c>
      <c r="N18167">
        <f t="shared" si="283"/>
        <v>0</v>
      </c>
    </row>
    <row r="18168" spans="1:14" x14ac:dyDescent="0.2">
      <c r="A18168" t="s">
        <v>18115</v>
      </c>
      <c r="B18168" t="s">
        <v>39205</v>
      </c>
      <c r="I18168" t="s">
        <v>5</v>
      </c>
      <c r="J18168">
        <v>10495.19</v>
      </c>
      <c r="M18168">
        <v>10495.19</v>
      </c>
      <c r="N18168">
        <f t="shared" si="283"/>
        <v>0</v>
      </c>
    </row>
    <row r="18169" spans="1:14" x14ac:dyDescent="0.2">
      <c r="A18169" t="s">
        <v>18116</v>
      </c>
      <c r="B18169" t="s">
        <v>39206</v>
      </c>
      <c r="I18169" t="s">
        <v>5</v>
      </c>
      <c r="J18169">
        <v>13586.06</v>
      </c>
      <c r="M18169">
        <v>13586.06</v>
      </c>
      <c r="N18169">
        <f t="shared" si="283"/>
        <v>0</v>
      </c>
    </row>
    <row r="18170" spans="1:14" x14ac:dyDescent="0.2">
      <c r="A18170" t="s">
        <v>18117</v>
      </c>
      <c r="B18170" t="s">
        <v>39206</v>
      </c>
      <c r="I18170" t="s">
        <v>5</v>
      </c>
      <c r="J18170">
        <v>13574.57</v>
      </c>
      <c r="M18170">
        <v>13574.57</v>
      </c>
      <c r="N18170">
        <f t="shared" si="283"/>
        <v>0</v>
      </c>
    </row>
    <row r="18171" spans="1:14" x14ac:dyDescent="0.2">
      <c r="A18171" t="s">
        <v>18118</v>
      </c>
      <c r="B18171" t="s">
        <v>39207</v>
      </c>
      <c r="I18171" t="s">
        <v>5</v>
      </c>
      <c r="J18171">
        <v>16788.55</v>
      </c>
      <c r="M18171">
        <v>16788.55</v>
      </c>
      <c r="N18171">
        <f t="shared" si="283"/>
        <v>0</v>
      </c>
    </row>
    <row r="18172" spans="1:14" x14ac:dyDescent="0.2">
      <c r="A18172" t="s">
        <v>18119</v>
      </c>
      <c r="B18172" t="s">
        <v>39207</v>
      </c>
      <c r="I18172" t="s">
        <v>5</v>
      </c>
      <c r="J18172">
        <v>16774.18</v>
      </c>
      <c r="M18172">
        <v>16774.18</v>
      </c>
      <c r="N18172">
        <f t="shared" si="283"/>
        <v>0</v>
      </c>
    </row>
    <row r="18173" spans="1:14" x14ac:dyDescent="0.2">
      <c r="A18173" t="s">
        <v>18120</v>
      </c>
      <c r="B18173" t="s">
        <v>39208</v>
      </c>
      <c r="I18173" t="s">
        <v>5</v>
      </c>
      <c r="J18173">
        <v>21167.78</v>
      </c>
      <c r="M18173">
        <v>21167.78</v>
      </c>
      <c r="N18173">
        <f t="shared" si="283"/>
        <v>0</v>
      </c>
    </row>
    <row r="18174" spans="1:14" x14ac:dyDescent="0.2">
      <c r="A18174" t="s">
        <v>18121</v>
      </c>
      <c r="B18174" t="s">
        <v>39208</v>
      </c>
      <c r="I18174" t="s">
        <v>5</v>
      </c>
      <c r="J18174">
        <v>21150.53</v>
      </c>
      <c r="M18174">
        <v>21150.53</v>
      </c>
      <c r="N18174">
        <f t="shared" si="283"/>
        <v>0</v>
      </c>
    </row>
    <row r="18175" spans="1:14" x14ac:dyDescent="0.2">
      <c r="A18175" t="s">
        <v>18122</v>
      </c>
      <c r="B18175" t="s">
        <v>39209</v>
      </c>
      <c r="I18175" t="s">
        <v>5</v>
      </c>
      <c r="J18175">
        <v>29664.77</v>
      </c>
      <c r="M18175">
        <v>29664.77</v>
      </c>
      <c r="N18175">
        <f t="shared" si="283"/>
        <v>0</v>
      </c>
    </row>
    <row r="18176" spans="1:14" x14ac:dyDescent="0.2">
      <c r="A18176" t="s">
        <v>18123</v>
      </c>
      <c r="B18176" t="s">
        <v>39209</v>
      </c>
      <c r="I18176" t="s">
        <v>5</v>
      </c>
      <c r="J18176">
        <v>29644.66</v>
      </c>
      <c r="M18176">
        <v>29644.66</v>
      </c>
      <c r="N18176">
        <f t="shared" si="283"/>
        <v>0</v>
      </c>
    </row>
    <row r="18177" spans="1:14" x14ac:dyDescent="0.2">
      <c r="A18177" t="s">
        <v>18124</v>
      </c>
      <c r="B18177" t="s">
        <v>39210</v>
      </c>
      <c r="I18177" t="s">
        <v>5</v>
      </c>
      <c r="J18177">
        <v>31291.68</v>
      </c>
      <c r="M18177">
        <v>31291.68</v>
      </c>
      <c r="N18177">
        <f t="shared" si="283"/>
        <v>0</v>
      </c>
    </row>
    <row r="18178" spans="1:14" x14ac:dyDescent="0.2">
      <c r="A18178" t="s">
        <v>18125</v>
      </c>
      <c r="B18178" t="s">
        <v>39210</v>
      </c>
      <c r="I18178" t="s">
        <v>5</v>
      </c>
      <c r="J18178">
        <v>31268.69</v>
      </c>
      <c r="M18178">
        <v>31268.69</v>
      </c>
      <c r="N18178">
        <f t="shared" si="283"/>
        <v>0</v>
      </c>
    </row>
    <row r="18179" spans="1:14" x14ac:dyDescent="0.2">
      <c r="A18179" t="s">
        <v>18126</v>
      </c>
      <c r="B18179" t="s">
        <v>39211</v>
      </c>
      <c r="I18179" t="s">
        <v>5</v>
      </c>
      <c r="J18179">
        <v>54814.400000000001</v>
      </c>
      <c r="M18179">
        <v>54814.400000000001</v>
      </c>
      <c r="N18179">
        <f t="shared" si="283"/>
        <v>0</v>
      </c>
    </row>
    <row r="18180" spans="1:14" x14ac:dyDescent="0.2">
      <c r="A18180" t="s">
        <v>18127</v>
      </c>
      <c r="B18180" t="s">
        <v>39211</v>
      </c>
      <c r="I18180" t="s">
        <v>5</v>
      </c>
      <c r="J18180">
        <v>54788.53</v>
      </c>
      <c r="M18180">
        <v>54788.53</v>
      </c>
      <c r="N18180">
        <f t="shared" ref="N18180:N18243" si="284">J18180-M18180</f>
        <v>0</v>
      </c>
    </row>
    <row r="18181" spans="1:14" x14ac:dyDescent="0.2">
      <c r="A18181" t="s">
        <v>18128</v>
      </c>
      <c r="B18181" t="s">
        <v>39212</v>
      </c>
      <c r="I18181" t="s">
        <v>5</v>
      </c>
      <c r="J18181">
        <v>59287.62</v>
      </c>
      <c r="M18181">
        <v>59287.62</v>
      </c>
      <c r="N18181">
        <f t="shared" si="284"/>
        <v>0</v>
      </c>
    </row>
    <row r="18182" spans="1:14" x14ac:dyDescent="0.2">
      <c r="A18182" t="s">
        <v>18129</v>
      </c>
      <c r="B18182" t="s">
        <v>39212</v>
      </c>
      <c r="I18182" t="s">
        <v>5</v>
      </c>
      <c r="J18182">
        <v>59258.89</v>
      </c>
      <c r="M18182">
        <v>59258.89</v>
      </c>
      <c r="N18182">
        <f t="shared" si="284"/>
        <v>0</v>
      </c>
    </row>
    <row r="18183" spans="1:14" x14ac:dyDescent="0.2">
      <c r="A18183" t="s">
        <v>18130</v>
      </c>
      <c r="B18183" t="s">
        <v>39213</v>
      </c>
      <c r="I18183" t="s">
        <v>5</v>
      </c>
      <c r="J18183">
        <v>87002.18</v>
      </c>
      <c r="M18183">
        <v>87002.18</v>
      </c>
      <c r="N18183">
        <f t="shared" si="284"/>
        <v>0</v>
      </c>
    </row>
    <row r="18184" spans="1:14" x14ac:dyDescent="0.2">
      <c r="A18184" t="s">
        <v>18131</v>
      </c>
      <c r="B18184" t="s">
        <v>39213</v>
      </c>
      <c r="I18184" t="s">
        <v>5</v>
      </c>
      <c r="J18184">
        <v>86970.57</v>
      </c>
      <c r="M18184">
        <v>86970.57</v>
      </c>
      <c r="N18184">
        <f t="shared" si="284"/>
        <v>0</v>
      </c>
    </row>
    <row r="18185" spans="1:14" x14ac:dyDescent="0.2">
      <c r="A18185" t="s">
        <v>18132</v>
      </c>
      <c r="B18185" t="s">
        <v>39214</v>
      </c>
      <c r="I18185" t="s">
        <v>5</v>
      </c>
      <c r="J18185">
        <v>59923.96</v>
      </c>
      <c r="M18185">
        <v>59923.96</v>
      </c>
      <c r="N18185">
        <f t="shared" si="284"/>
        <v>0</v>
      </c>
    </row>
    <row r="18186" spans="1:14" x14ac:dyDescent="0.2">
      <c r="A18186" t="s">
        <v>18133</v>
      </c>
      <c r="B18186" t="s">
        <v>39214</v>
      </c>
      <c r="I18186" t="s">
        <v>5</v>
      </c>
      <c r="J18186">
        <v>59912.47</v>
      </c>
      <c r="M18186">
        <v>59912.47</v>
      </c>
      <c r="N18186">
        <f t="shared" si="284"/>
        <v>0</v>
      </c>
    </row>
    <row r="18187" spans="1:14" x14ac:dyDescent="0.2">
      <c r="A18187" t="s">
        <v>18134</v>
      </c>
      <c r="B18187" t="s">
        <v>39215</v>
      </c>
      <c r="I18187" t="s">
        <v>5</v>
      </c>
      <c r="J18187">
        <v>65099.7</v>
      </c>
      <c r="M18187">
        <v>65099.7</v>
      </c>
      <c r="N18187">
        <f t="shared" si="284"/>
        <v>0</v>
      </c>
    </row>
    <row r="18188" spans="1:14" x14ac:dyDescent="0.2">
      <c r="A18188" t="s">
        <v>18135</v>
      </c>
      <c r="B18188" t="s">
        <v>39215</v>
      </c>
      <c r="I18188" t="s">
        <v>5</v>
      </c>
      <c r="J18188">
        <v>65085.33</v>
      </c>
      <c r="M18188">
        <v>65085.33</v>
      </c>
      <c r="N18188">
        <f t="shared" si="284"/>
        <v>0</v>
      </c>
    </row>
    <row r="18189" spans="1:14" x14ac:dyDescent="0.2">
      <c r="A18189" t="s">
        <v>18136</v>
      </c>
      <c r="B18189" t="s">
        <v>39216</v>
      </c>
      <c r="I18189" t="s">
        <v>5</v>
      </c>
      <c r="J18189">
        <v>70566.509999999995</v>
      </c>
      <c r="M18189">
        <v>70566.509999999995</v>
      </c>
      <c r="N18189">
        <f t="shared" si="284"/>
        <v>0</v>
      </c>
    </row>
    <row r="18190" spans="1:14" x14ac:dyDescent="0.2">
      <c r="A18190" t="s">
        <v>18137</v>
      </c>
      <c r="B18190" t="s">
        <v>39216</v>
      </c>
      <c r="I18190" t="s">
        <v>5</v>
      </c>
      <c r="J18190">
        <v>70549.27</v>
      </c>
      <c r="M18190">
        <v>70549.27</v>
      </c>
      <c r="N18190">
        <f t="shared" si="284"/>
        <v>0</v>
      </c>
    </row>
    <row r="18191" spans="1:14" x14ac:dyDescent="0.2">
      <c r="A18191" t="s">
        <v>18138</v>
      </c>
      <c r="B18191" t="s">
        <v>39217</v>
      </c>
      <c r="I18191" t="s">
        <v>5</v>
      </c>
      <c r="J18191">
        <v>103310.13</v>
      </c>
      <c r="M18191">
        <v>103310.13</v>
      </c>
      <c r="N18191">
        <f t="shared" si="284"/>
        <v>0</v>
      </c>
    </row>
    <row r="18192" spans="1:14" x14ac:dyDescent="0.2">
      <c r="A18192" t="s">
        <v>18139</v>
      </c>
      <c r="B18192" t="s">
        <v>39217</v>
      </c>
      <c r="I18192" t="s">
        <v>5</v>
      </c>
      <c r="J18192">
        <v>103287.14</v>
      </c>
      <c r="M18192">
        <v>103287.14</v>
      </c>
      <c r="N18192">
        <f t="shared" si="284"/>
        <v>0</v>
      </c>
    </row>
    <row r="18193" spans="1:14" x14ac:dyDescent="0.2">
      <c r="A18193" t="s">
        <v>18140</v>
      </c>
      <c r="B18193" t="s">
        <v>39218</v>
      </c>
      <c r="I18193" t="s">
        <v>5</v>
      </c>
      <c r="J18193">
        <v>147958.65</v>
      </c>
      <c r="M18193">
        <v>147958.65</v>
      </c>
      <c r="N18193">
        <f t="shared" si="284"/>
        <v>0</v>
      </c>
    </row>
    <row r="18194" spans="1:14" x14ac:dyDescent="0.2">
      <c r="A18194" t="s">
        <v>18141</v>
      </c>
      <c r="B18194" t="s">
        <v>39218</v>
      </c>
      <c r="I18194" t="s">
        <v>5</v>
      </c>
      <c r="J18194">
        <v>147932.78</v>
      </c>
      <c r="M18194">
        <v>147932.78</v>
      </c>
      <c r="N18194">
        <f t="shared" si="284"/>
        <v>0</v>
      </c>
    </row>
    <row r="18195" spans="1:14" x14ac:dyDescent="0.2">
      <c r="A18195" t="s">
        <v>18142</v>
      </c>
      <c r="B18195" t="s">
        <v>39219</v>
      </c>
      <c r="I18195" t="s">
        <v>5</v>
      </c>
      <c r="J18195">
        <v>165271.16</v>
      </c>
      <c r="M18195">
        <v>165271.16</v>
      </c>
      <c r="N18195">
        <f t="shared" si="284"/>
        <v>0</v>
      </c>
    </row>
    <row r="18196" spans="1:14" x14ac:dyDescent="0.2">
      <c r="A18196" t="s">
        <v>18143</v>
      </c>
      <c r="B18196" t="s">
        <v>39219</v>
      </c>
      <c r="I18196" t="s">
        <v>5</v>
      </c>
      <c r="J18196">
        <v>165242.43</v>
      </c>
      <c r="M18196">
        <v>165242.43</v>
      </c>
      <c r="N18196">
        <f t="shared" si="284"/>
        <v>0</v>
      </c>
    </row>
    <row r="18197" spans="1:14" x14ac:dyDescent="0.2">
      <c r="A18197" t="s">
        <v>18144</v>
      </c>
      <c r="B18197" t="s">
        <v>39220</v>
      </c>
      <c r="I18197" t="s">
        <v>5</v>
      </c>
      <c r="J18197">
        <v>187092.68</v>
      </c>
      <c r="M18197">
        <v>187092.68</v>
      </c>
      <c r="N18197">
        <f t="shared" si="284"/>
        <v>0</v>
      </c>
    </row>
    <row r="18198" spans="1:14" x14ac:dyDescent="0.2">
      <c r="A18198" t="s">
        <v>18145</v>
      </c>
      <c r="B18198" t="s">
        <v>39220</v>
      </c>
      <c r="I18198" t="s">
        <v>5</v>
      </c>
      <c r="J18198">
        <v>187061.07</v>
      </c>
      <c r="M18198">
        <v>187061.07</v>
      </c>
      <c r="N18198">
        <f t="shared" si="284"/>
        <v>0</v>
      </c>
    </row>
    <row r="18199" spans="1:14" x14ac:dyDescent="0.2">
      <c r="A18199" t="s">
        <v>18146</v>
      </c>
      <c r="B18199" t="s">
        <v>39221</v>
      </c>
      <c r="I18199" t="s">
        <v>5</v>
      </c>
      <c r="J18199">
        <v>36243.03</v>
      </c>
      <c r="M18199">
        <v>36243.03</v>
      </c>
      <c r="N18199">
        <f t="shared" si="284"/>
        <v>0</v>
      </c>
    </row>
    <row r="18200" spans="1:14" x14ac:dyDescent="0.2">
      <c r="A18200" t="s">
        <v>18147</v>
      </c>
      <c r="B18200" t="s">
        <v>39221</v>
      </c>
      <c r="I18200" t="s">
        <v>5</v>
      </c>
      <c r="J18200">
        <v>36237.279999999999</v>
      </c>
      <c r="M18200">
        <v>36237.279999999999</v>
      </c>
      <c r="N18200">
        <f t="shared" si="284"/>
        <v>0</v>
      </c>
    </row>
    <row r="18201" spans="1:14" x14ac:dyDescent="0.2">
      <c r="A18201" t="s">
        <v>18148</v>
      </c>
      <c r="B18201" t="s">
        <v>39222</v>
      </c>
      <c r="I18201" t="s">
        <v>5</v>
      </c>
      <c r="J18201">
        <v>38064.550000000003</v>
      </c>
      <c r="M18201">
        <v>38064.550000000003</v>
      </c>
      <c r="N18201">
        <f t="shared" si="284"/>
        <v>0</v>
      </c>
    </row>
    <row r="18202" spans="1:14" x14ac:dyDescent="0.2">
      <c r="A18202" t="s">
        <v>18149</v>
      </c>
      <c r="B18202" t="s">
        <v>39222</v>
      </c>
      <c r="I18202" t="s">
        <v>5</v>
      </c>
      <c r="J18202">
        <v>38055.919999999998</v>
      </c>
      <c r="M18202">
        <v>38055.919999999998</v>
      </c>
      <c r="N18202">
        <f t="shared" si="284"/>
        <v>0</v>
      </c>
    </row>
    <row r="18203" spans="1:14" x14ac:dyDescent="0.2">
      <c r="A18203" t="s">
        <v>18150</v>
      </c>
      <c r="B18203" t="s">
        <v>39223</v>
      </c>
      <c r="I18203" t="s">
        <v>5</v>
      </c>
      <c r="J18203">
        <v>42530.06</v>
      </c>
      <c r="M18203">
        <v>42530.06</v>
      </c>
      <c r="N18203">
        <f t="shared" si="284"/>
        <v>0</v>
      </c>
    </row>
    <row r="18204" spans="1:14" x14ac:dyDescent="0.2">
      <c r="A18204" t="s">
        <v>18151</v>
      </c>
      <c r="B18204" t="s">
        <v>39223</v>
      </c>
      <c r="I18204" t="s">
        <v>5</v>
      </c>
      <c r="J18204">
        <v>42518.57</v>
      </c>
      <c r="M18204">
        <v>42518.57</v>
      </c>
      <c r="N18204">
        <f t="shared" si="284"/>
        <v>0</v>
      </c>
    </row>
    <row r="18205" spans="1:14" x14ac:dyDescent="0.2">
      <c r="A18205" t="s">
        <v>18152</v>
      </c>
      <c r="B18205" t="s">
        <v>39224</v>
      </c>
      <c r="I18205" t="s">
        <v>5</v>
      </c>
      <c r="J18205">
        <v>45952.58</v>
      </c>
      <c r="M18205">
        <v>45952.58</v>
      </c>
      <c r="N18205">
        <f t="shared" si="284"/>
        <v>0</v>
      </c>
    </row>
    <row r="18206" spans="1:14" x14ac:dyDescent="0.2">
      <c r="A18206" t="s">
        <v>18153</v>
      </c>
      <c r="B18206" t="s">
        <v>39224</v>
      </c>
      <c r="I18206" t="s">
        <v>5</v>
      </c>
      <c r="J18206">
        <v>45938.21</v>
      </c>
      <c r="M18206">
        <v>45938.21</v>
      </c>
      <c r="N18206">
        <f t="shared" si="284"/>
        <v>0</v>
      </c>
    </row>
    <row r="18207" spans="1:14" x14ac:dyDescent="0.2">
      <c r="A18207" t="s">
        <v>18154</v>
      </c>
      <c r="B18207" t="s">
        <v>39225</v>
      </c>
      <c r="I18207" t="s">
        <v>5</v>
      </c>
      <c r="J18207">
        <v>51009.65</v>
      </c>
      <c r="M18207">
        <v>51009.65</v>
      </c>
      <c r="N18207">
        <f t="shared" si="284"/>
        <v>0</v>
      </c>
    </row>
    <row r="18208" spans="1:14" x14ac:dyDescent="0.2">
      <c r="A18208" t="s">
        <v>18155</v>
      </c>
      <c r="B18208" t="s">
        <v>39225</v>
      </c>
      <c r="I18208" t="s">
        <v>5</v>
      </c>
      <c r="J18208">
        <v>50992.41</v>
      </c>
      <c r="M18208">
        <v>50992.41</v>
      </c>
      <c r="N18208">
        <f t="shared" si="284"/>
        <v>0</v>
      </c>
    </row>
    <row r="18209" spans="1:14" x14ac:dyDescent="0.2">
      <c r="A18209" t="s">
        <v>18156</v>
      </c>
      <c r="B18209" t="s">
        <v>39226</v>
      </c>
      <c r="I18209" t="s">
        <v>5</v>
      </c>
      <c r="J18209">
        <v>60436.61</v>
      </c>
      <c r="M18209">
        <v>60436.61</v>
      </c>
      <c r="N18209">
        <f t="shared" si="284"/>
        <v>0</v>
      </c>
    </row>
    <row r="18210" spans="1:14" x14ac:dyDescent="0.2">
      <c r="A18210" t="s">
        <v>18157</v>
      </c>
      <c r="B18210" t="s">
        <v>39226</v>
      </c>
      <c r="I18210" t="s">
        <v>5</v>
      </c>
      <c r="J18210">
        <v>60416.5</v>
      </c>
      <c r="M18210">
        <v>60416.5</v>
      </c>
      <c r="N18210">
        <f t="shared" si="284"/>
        <v>0</v>
      </c>
    </row>
    <row r="18211" spans="1:14" x14ac:dyDescent="0.2">
      <c r="A18211" t="s">
        <v>18158</v>
      </c>
      <c r="B18211" t="s">
        <v>39227</v>
      </c>
      <c r="I18211" t="s">
        <v>5</v>
      </c>
      <c r="J18211">
        <v>62853.58</v>
      </c>
      <c r="M18211">
        <v>62853.58</v>
      </c>
      <c r="N18211">
        <f t="shared" si="284"/>
        <v>0</v>
      </c>
    </row>
    <row r="18212" spans="1:14" x14ac:dyDescent="0.2">
      <c r="A18212" t="s">
        <v>18159</v>
      </c>
      <c r="B18212" t="s">
        <v>39227</v>
      </c>
      <c r="I18212" t="s">
        <v>5</v>
      </c>
      <c r="J18212">
        <v>62830.59</v>
      </c>
      <c r="M18212">
        <v>62830.59</v>
      </c>
      <c r="N18212">
        <f t="shared" si="284"/>
        <v>0</v>
      </c>
    </row>
    <row r="18213" spans="1:14" x14ac:dyDescent="0.2">
      <c r="A18213" t="s">
        <v>18160</v>
      </c>
      <c r="B18213" t="s">
        <v>39228</v>
      </c>
      <c r="I18213" t="s">
        <v>5</v>
      </c>
      <c r="J18213">
        <v>65828.56</v>
      </c>
      <c r="M18213">
        <v>65828.56</v>
      </c>
      <c r="N18213">
        <f t="shared" si="284"/>
        <v>0</v>
      </c>
    </row>
    <row r="18214" spans="1:14" x14ac:dyDescent="0.2">
      <c r="A18214" t="s">
        <v>18161</v>
      </c>
      <c r="B18214" t="s">
        <v>39228</v>
      </c>
      <c r="I18214" t="s">
        <v>5</v>
      </c>
      <c r="J18214">
        <v>65802.7</v>
      </c>
      <c r="M18214">
        <v>65802.7</v>
      </c>
      <c r="N18214">
        <f t="shared" si="284"/>
        <v>0</v>
      </c>
    </row>
    <row r="18215" spans="1:14" x14ac:dyDescent="0.2">
      <c r="A18215" t="s">
        <v>18162</v>
      </c>
      <c r="B18215" t="s">
        <v>39229</v>
      </c>
      <c r="I18215" t="s">
        <v>5</v>
      </c>
      <c r="J18215">
        <v>79956.160000000003</v>
      </c>
      <c r="M18215">
        <v>79956.160000000003</v>
      </c>
      <c r="N18215">
        <f t="shared" si="284"/>
        <v>0</v>
      </c>
    </row>
    <row r="18216" spans="1:14" x14ac:dyDescent="0.2">
      <c r="A18216" t="s">
        <v>18163</v>
      </c>
      <c r="B18216" t="s">
        <v>39229</v>
      </c>
      <c r="I18216" t="s">
        <v>5</v>
      </c>
      <c r="J18216">
        <v>79927.429999999993</v>
      </c>
      <c r="M18216">
        <v>79927.429999999993</v>
      </c>
      <c r="N18216">
        <f t="shared" si="284"/>
        <v>0</v>
      </c>
    </row>
    <row r="18217" spans="1:14" x14ac:dyDescent="0.2">
      <c r="A18217" t="s">
        <v>18164</v>
      </c>
      <c r="B18217" t="s">
        <v>39230</v>
      </c>
      <c r="I18217" t="s">
        <v>5</v>
      </c>
      <c r="J18217">
        <v>95449.42</v>
      </c>
      <c r="M18217">
        <v>95449.42</v>
      </c>
      <c r="N18217">
        <f t="shared" si="284"/>
        <v>0</v>
      </c>
    </row>
    <row r="18218" spans="1:14" x14ac:dyDescent="0.2">
      <c r="A18218" t="s">
        <v>18165</v>
      </c>
      <c r="B18218" t="s">
        <v>39230</v>
      </c>
      <c r="I18218" t="s">
        <v>5</v>
      </c>
      <c r="J18218">
        <v>95417.81</v>
      </c>
      <c r="M18218">
        <v>95417.81</v>
      </c>
      <c r="N18218">
        <f t="shared" si="284"/>
        <v>0</v>
      </c>
    </row>
    <row r="18219" spans="1:14" x14ac:dyDescent="0.2">
      <c r="A18219" t="s">
        <v>18166</v>
      </c>
      <c r="B18219" t="s">
        <v>39231</v>
      </c>
      <c r="I18219" t="s">
        <v>5</v>
      </c>
      <c r="J18219">
        <v>80500</v>
      </c>
      <c r="M18219">
        <v>80500</v>
      </c>
      <c r="N18219">
        <f t="shared" si="284"/>
        <v>0</v>
      </c>
    </row>
    <row r="18220" spans="1:14" x14ac:dyDescent="0.2">
      <c r="A18220" t="s">
        <v>18167</v>
      </c>
      <c r="B18220" t="s">
        <v>39231</v>
      </c>
      <c r="I18220" t="s">
        <v>5</v>
      </c>
      <c r="J18220">
        <v>80500</v>
      </c>
      <c r="M18220">
        <v>80500</v>
      </c>
      <c r="N18220">
        <f t="shared" si="284"/>
        <v>0</v>
      </c>
    </row>
    <row r="18221" spans="1:14" x14ac:dyDescent="0.2">
      <c r="A18221" t="s">
        <v>18168</v>
      </c>
      <c r="B18221" t="s">
        <v>39232</v>
      </c>
      <c r="I18221" t="s">
        <v>5</v>
      </c>
      <c r="J18221">
        <v>74000</v>
      </c>
      <c r="M18221">
        <v>74000</v>
      </c>
      <c r="N18221">
        <f t="shared" si="284"/>
        <v>0</v>
      </c>
    </row>
    <row r="18222" spans="1:14" x14ac:dyDescent="0.2">
      <c r="A18222" t="s">
        <v>18169</v>
      </c>
      <c r="B18222" t="s">
        <v>39232</v>
      </c>
      <c r="I18222" t="s">
        <v>5</v>
      </c>
      <c r="J18222">
        <v>74000</v>
      </c>
      <c r="M18222">
        <v>74000</v>
      </c>
      <c r="N18222">
        <f t="shared" si="284"/>
        <v>0</v>
      </c>
    </row>
    <row r="18223" spans="1:14" x14ac:dyDescent="0.2">
      <c r="A18223" t="s">
        <v>18170</v>
      </c>
      <c r="B18223" t="s">
        <v>39233</v>
      </c>
      <c r="I18223" t="s">
        <v>5</v>
      </c>
      <c r="J18223">
        <v>80500</v>
      </c>
      <c r="M18223">
        <v>80500</v>
      </c>
      <c r="N18223">
        <f t="shared" si="284"/>
        <v>0</v>
      </c>
    </row>
    <row r="18224" spans="1:14" x14ac:dyDescent="0.2">
      <c r="A18224" t="s">
        <v>18171</v>
      </c>
      <c r="B18224" t="s">
        <v>39233</v>
      </c>
      <c r="I18224" t="s">
        <v>5</v>
      </c>
      <c r="J18224">
        <v>80500</v>
      </c>
      <c r="M18224">
        <v>80500</v>
      </c>
      <c r="N18224">
        <f t="shared" si="284"/>
        <v>0</v>
      </c>
    </row>
    <row r="18225" spans="1:14" x14ac:dyDescent="0.2">
      <c r="A18225" t="s">
        <v>18172</v>
      </c>
      <c r="B18225" t="s">
        <v>39234</v>
      </c>
      <c r="I18225" t="s">
        <v>5</v>
      </c>
      <c r="J18225">
        <v>74000</v>
      </c>
      <c r="M18225">
        <v>74000</v>
      </c>
      <c r="N18225">
        <f t="shared" si="284"/>
        <v>0</v>
      </c>
    </row>
    <row r="18226" spans="1:14" x14ac:dyDescent="0.2">
      <c r="A18226" t="s">
        <v>18173</v>
      </c>
      <c r="B18226" t="s">
        <v>39234</v>
      </c>
      <c r="I18226" t="s">
        <v>5</v>
      </c>
      <c r="J18226">
        <v>74000</v>
      </c>
      <c r="M18226">
        <v>74000</v>
      </c>
      <c r="N18226">
        <f t="shared" si="284"/>
        <v>0</v>
      </c>
    </row>
    <row r="18227" spans="1:14" x14ac:dyDescent="0.2">
      <c r="A18227" t="s">
        <v>18174</v>
      </c>
      <c r="B18227" t="s">
        <v>39235</v>
      </c>
      <c r="I18227" t="s">
        <v>5</v>
      </c>
      <c r="J18227">
        <v>84000</v>
      </c>
      <c r="M18227">
        <v>84000</v>
      </c>
      <c r="N18227">
        <f t="shared" si="284"/>
        <v>0</v>
      </c>
    </row>
    <row r="18228" spans="1:14" x14ac:dyDescent="0.2">
      <c r="A18228" t="s">
        <v>18175</v>
      </c>
      <c r="B18228" t="s">
        <v>39235</v>
      </c>
      <c r="I18228" t="s">
        <v>5</v>
      </c>
      <c r="J18228">
        <v>84000</v>
      </c>
      <c r="M18228">
        <v>84000</v>
      </c>
      <c r="N18228">
        <f t="shared" si="284"/>
        <v>0</v>
      </c>
    </row>
    <row r="18229" spans="1:14" x14ac:dyDescent="0.2">
      <c r="A18229" t="s">
        <v>18176</v>
      </c>
      <c r="B18229" t="s">
        <v>39236</v>
      </c>
      <c r="I18229" t="s">
        <v>5</v>
      </c>
      <c r="J18229">
        <v>76000</v>
      </c>
      <c r="M18229">
        <v>76000</v>
      </c>
      <c r="N18229">
        <f t="shared" si="284"/>
        <v>0</v>
      </c>
    </row>
    <row r="18230" spans="1:14" x14ac:dyDescent="0.2">
      <c r="A18230" t="s">
        <v>18177</v>
      </c>
      <c r="B18230" t="s">
        <v>39236</v>
      </c>
      <c r="I18230" t="s">
        <v>5</v>
      </c>
      <c r="J18230">
        <v>76000</v>
      </c>
      <c r="M18230">
        <v>76000</v>
      </c>
      <c r="N18230">
        <f t="shared" si="284"/>
        <v>0</v>
      </c>
    </row>
    <row r="18231" spans="1:14" x14ac:dyDescent="0.2">
      <c r="A18231" t="s">
        <v>18178</v>
      </c>
      <c r="B18231" t="s">
        <v>39237</v>
      </c>
      <c r="I18231" t="s">
        <v>5</v>
      </c>
      <c r="J18231">
        <v>84000</v>
      </c>
      <c r="M18231">
        <v>84000</v>
      </c>
      <c r="N18231">
        <f t="shared" si="284"/>
        <v>0</v>
      </c>
    </row>
    <row r="18232" spans="1:14" x14ac:dyDescent="0.2">
      <c r="A18232" t="s">
        <v>18179</v>
      </c>
      <c r="B18232" t="s">
        <v>39237</v>
      </c>
      <c r="I18232" t="s">
        <v>5</v>
      </c>
      <c r="J18232">
        <v>84000</v>
      </c>
      <c r="M18232">
        <v>84000</v>
      </c>
      <c r="N18232">
        <f t="shared" si="284"/>
        <v>0</v>
      </c>
    </row>
    <row r="18233" spans="1:14" x14ac:dyDescent="0.2">
      <c r="A18233" t="s">
        <v>18180</v>
      </c>
      <c r="B18233" t="s">
        <v>39238</v>
      </c>
      <c r="I18233" t="s">
        <v>5</v>
      </c>
      <c r="J18233">
        <v>76000</v>
      </c>
      <c r="M18233">
        <v>76000</v>
      </c>
      <c r="N18233">
        <f t="shared" si="284"/>
        <v>0</v>
      </c>
    </row>
    <row r="18234" spans="1:14" x14ac:dyDescent="0.2">
      <c r="A18234" t="s">
        <v>18181</v>
      </c>
      <c r="B18234" t="s">
        <v>39238</v>
      </c>
      <c r="I18234" t="s">
        <v>5</v>
      </c>
      <c r="J18234">
        <v>76000</v>
      </c>
      <c r="M18234">
        <v>76000</v>
      </c>
      <c r="N18234">
        <f t="shared" si="284"/>
        <v>0</v>
      </c>
    </row>
    <row r="18235" spans="1:14" x14ac:dyDescent="0.2">
      <c r="A18235" t="s">
        <v>18182</v>
      </c>
      <c r="B18235" t="s">
        <v>39239</v>
      </c>
      <c r="I18235" t="s">
        <v>5</v>
      </c>
      <c r="J18235">
        <v>88000</v>
      </c>
      <c r="M18235">
        <v>88000</v>
      </c>
      <c r="N18235">
        <f t="shared" si="284"/>
        <v>0</v>
      </c>
    </row>
    <row r="18236" spans="1:14" x14ac:dyDescent="0.2">
      <c r="A18236" t="s">
        <v>18183</v>
      </c>
      <c r="B18236" t="s">
        <v>39239</v>
      </c>
      <c r="I18236" t="s">
        <v>5</v>
      </c>
      <c r="J18236">
        <v>88000</v>
      </c>
      <c r="M18236">
        <v>88000</v>
      </c>
      <c r="N18236">
        <f t="shared" si="284"/>
        <v>0</v>
      </c>
    </row>
    <row r="18237" spans="1:14" x14ac:dyDescent="0.2">
      <c r="A18237" t="s">
        <v>18184</v>
      </c>
      <c r="B18237" t="s">
        <v>39240</v>
      </c>
      <c r="I18237" t="s">
        <v>5</v>
      </c>
      <c r="J18237">
        <v>81000</v>
      </c>
      <c r="M18237">
        <v>81000</v>
      </c>
      <c r="N18237">
        <f t="shared" si="284"/>
        <v>0</v>
      </c>
    </row>
    <row r="18238" spans="1:14" x14ac:dyDescent="0.2">
      <c r="A18238" t="s">
        <v>18185</v>
      </c>
      <c r="B18238" t="s">
        <v>39240</v>
      </c>
      <c r="I18238" t="s">
        <v>5</v>
      </c>
      <c r="J18238">
        <v>81000</v>
      </c>
      <c r="M18238">
        <v>81000</v>
      </c>
      <c r="N18238">
        <f t="shared" si="284"/>
        <v>0</v>
      </c>
    </row>
    <row r="18239" spans="1:14" x14ac:dyDescent="0.2">
      <c r="A18239" t="s">
        <v>18186</v>
      </c>
      <c r="B18239" t="s">
        <v>39241</v>
      </c>
      <c r="I18239" t="s">
        <v>5</v>
      </c>
      <c r="J18239">
        <v>88000</v>
      </c>
      <c r="M18239">
        <v>88000</v>
      </c>
      <c r="N18239">
        <f t="shared" si="284"/>
        <v>0</v>
      </c>
    </row>
    <row r="18240" spans="1:14" x14ac:dyDescent="0.2">
      <c r="A18240" t="s">
        <v>18187</v>
      </c>
      <c r="B18240" t="s">
        <v>39241</v>
      </c>
      <c r="I18240" t="s">
        <v>5</v>
      </c>
      <c r="J18240">
        <v>88000</v>
      </c>
      <c r="M18240">
        <v>88000</v>
      </c>
      <c r="N18240">
        <f t="shared" si="284"/>
        <v>0</v>
      </c>
    </row>
    <row r="18241" spans="1:14" x14ac:dyDescent="0.2">
      <c r="A18241" t="s">
        <v>18188</v>
      </c>
      <c r="B18241" t="s">
        <v>39242</v>
      </c>
      <c r="I18241" t="s">
        <v>5</v>
      </c>
      <c r="J18241">
        <v>81000</v>
      </c>
      <c r="M18241">
        <v>81000</v>
      </c>
      <c r="N18241">
        <f t="shared" si="284"/>
        <v>0</v>
      </c>
    </row>
    <row r="18242" spans="1:14" x14ac:dyDescent="0.2">
      <c r="A18242" t="s">
        <v>18189</v>
      </c>
      <c r="B18242" t="s">
        <v>39242</v>
      </c>
      <c r="I18242" t="s">
        <v>5</v>
      </c>
      <c r="J18242">
        <v>81000</v>
      </c>
      <c r="M18242">
        <v>81000</v>
      </c>
      <c r="N18242">
        <f t="shared" si="284"/>
        <v>0</v>
      </c>
    </row>
    <row r="18243" spans="1:14" x14ac:dyDescent="0.2">
      <c r="A18243" t="s">
        <v>18190</v>
      </c>
      <c r="B18243" t="s">
        <v>39243</v>
      </c>
      <c r="I18243" t="s">
        <v>5</v>
      </c>
      <c r="J18243">
        <v>153000</v>
      </c>
      <c r="M18243">
        <v>153000</v>
      </c>
      <c r="N18243">
        <f t="shared" si="284"/>
        <v>0</v>
      </c>
    </row>
    <row r="18244" spans="1:14" x14ac:dyDescent="0.2">
      <c r="A18244" t="s">
        <v>18191</v>
      </c>
      <c r="B18244" t="s">
        <v>39243</v>
      </c>
      <c r="I18244" t="s">
        <v>5</v>
      </c>
      <c r="J18244">
        <v>153000</v>
      </c>
      <c r="M18244">
        <v>153000</v>
      </c>
      <c r="N18244">
        <f t="shared" ref="N18244:N18307" si="285">J18244-M18244</f>
        <v>0</v>
      </c>
    </row>
    <row r="18245" spans="1:14" x14ac:dyDescent="0.2">
      <c r="A18245" t="s">
        <v>18192</v>
      </c>
      <c r="B18245" t="s">
        <v>39244</v>
      </c>
      <c r="I18245" t="s">
        <v>5</v>
      </c>
      <c r="J18245">
        <v>136000</v>
      </c>
      <c r="M18245">
        <v>136000</v>
      </c>
      <c r="N18245">
        <f t="shared" si="285"/>
        <v>0</v>
      </c>
    </row>
    <row r="18246" spans="1:14" x14ac:dyDescent="0.2">
      <c r="A18246" t="s">
        <v>18193</v>
      </c>
      <c r="B18246" t="s">
        <v>39244</v>
      </c>
      <c r="I18246" t="s">
        <v>5</v>
      </c>
      <c r="J18246">
        <v>136000</v>
      </c>
      <c r="M18246">
        <v>136000</v>
      </c>
      <c r="N18246">
        <f t="shared" si="285"/>
        <v>0</v>
      </c>
    </row>
    <row r="18247" spans="1:14" x14ac:dyDescent="0.2">
      <c r="A18247" t="s">
        <v>18194</v>
      </c>
      <c r="B18247" t="s">
        <v>39245</v>
      </c>
      <c r="I18247" t="s">
        <v>5</v>
      </c>
      <c r="J18247">
        <v>153000</v>
      </c>
      <c r="M18247">
        <v>153000</v>
      </c>
      <c r="N18247">
        <f t="shared" si="285"/>
        <v>0</v>
      </c>
    </row>
    <row r="18248" spans="1:14" x14ac:dyDescent="0.2">
      <c r="A18248" t="s">
        <v>18195</v>
      </c>
      <c r="B18248" t="s">
        <v>39245</v>
      </c>
      <c r="I18248" t="s">
        <v>5</v>
      </c>
      <c r="J18248">
        <v>153000</v>
      </c>
      <c r="M18248">
        <v>153000</v>
      </c>
      <c r="N18248">
        <f t="shared" si="285"/>
        <v>0</v>
      </c>
    </row>
    <row r="18249" spans="1:14" x14ac:dyDescent="0.2">
      <c r="A18249" t="s">
        <v>18196</v>
      </c>
      <c r="B18249" t="s">
        <v>39246</v>
      </c>
      <c r="I18249" t="s">
        <v>5</v>
      </c>
      <c r="J18249">
        <v>136000</v>
      </c>
      <c r="M18249">
        <v>136000</v>
      </c>
      <c r="N18249">
        <f t="shared" si="285"/>
        <v>0</v>
      </c>
    </row>
    <row r="18250" spans="1:14" x14ac:dyDescent="0.2">
      <c r="A18250" t="s">
        <v>18197</v>
      </c>
      <c r="B18250" t="s">
        <v>39246</v>
      </c>
      <c r="I18250" t="s">
        <v>5</v>
      </c>
      <c r="J18250">
        <v>136000</v>
      </c>
      <c r="M18250">
        <v>136000</v>
      </c>
      <c r="N18250">
        <f t="shared" si="285"/>
        <v>0</v>
      </c>
    </row>
    <row r="18251" spans="1:14" x14ac:dyDescent="0.2">
      <c r="A18251" t="s">
        <v>18198</v>
      </c>
      <c r="B18251" t="s">
        <v>39247</v>
      </c>
      <c r="I18251" t="s">
        <v>5</v>
      </c>
      <c r="J18251">
        <v>173000</v>
      </c>
      <c r="M18251">
        <v>173000</v>
      </c>
      <c r="N18251">
        <f t="shared" si="285"/>
        <v>0</v>
      </c>
    </row>
    <row r="18252" spans="1:14" x14ac:dyDescent="0.2">
      <c r="A18252" t="s">
        <v>18199</v>
      </c>
      <c r="B18252" t="s">
        <v>39247</v>
      </c>
      <c r="I18252" t="s">
        <v>5</v>
      </c>
      <c r="J18252">
        <v>173000</v>
      </c>
      <c r="M18252">
        <v>173000</v>
      </c>
      <c r="N18252">
        <f t="shared" si="285"/>
        <v>0</v>
      </c>
    </row>
    <row r="18253" spans="1:14" x14ac:dyDescent="0.2">
      <c r="A18253" t="s">
        <v>18200</v>
      </c>
      <c r="B18253" t="s">
        <v>39248</v>
      </c>
      <c r="I18253" t="s">
        <v>5</v>
      </c>
      <c r="J18253">
        <v>156000</v>
      </c>
      <c r="M18253">
        <v>156000</v>
      </c>
      <c r="N18253">
        <f t="shared" si="285"/>
        <v>0</v>
      </c>
    </row>
    <row r="18254" spans="1:14" x14ac:dyDescent="0.2">
      <c r="A18254" t="s">
        <v>18201</v>
      </c>
      <c r="B18254" t="s">
        <v>39248</v>
      </c>
      <c r="I18254" t="s">
        <v>5</v>
      </c>
      <c r="J18254">
        <v>156000</v>
      </c>
      <c r="M18254">
        <v>156000</v>
      </c>
      <c r="N18254">
        <f t="shared" si="285"/>
        <v>0</v>
      </c>
    </row>
    <row r="18255" spans="1:14" x14ac:dyDescent="0.2">
      <c r="A18255" t="s">
        <v>18202</v>
      </c>
      <c r="B18255" t="s">
        <v>39249</v>
      </c>
      <c r="I18255" t="s">
        <v>5</v>
      </c>
      <c r="J18255">
        <v>173000</v>
      </c>
      <c r="M18255">
        <v>173000</v>
      </c>
      <c r="N18255">
        <f t="shared" si="285"/>
        <v>0</v>
      </c>
    </row>
    <row r="18256" spans="1:14" x14ac:dyDescent="0.2">
      <c r="A18256" t="s">
        <v>18203</v>
      </c>
      <c r="B18256" t="s">
        <v>39249</v>
      </c>
      <c r="I18256" t="s">
        <v>5</v>
      </c>
      <c r="J18256">
        <v>173000</v>
      </c>
      <c r="M18256">
        <v>173000</v>
      </c>
      <c r="N18256">
        <f t="shared" si="285"/>
        <v>0</v>
      </c>
    </row>
    <row r="18257" spans="1:14" x14ac:dyDescent="0.2">
      <c r="A18257" t="s">
        <v>18204</v>
      </c>
      <c r="B18257" t="s">
        <v>39250</v>
      </c>
      <c r="I18257" t="s">
        <v>5</v>
      </c>
      <c r="J18257">
        <v>156000</v>
      </c>
      <c r="M18257">
        <v>156000</v>
      </c>
      <c r="N18257">
        <f t="shared" si="285"/>
        <v>0</v>
      </c>
    </row>
    <row r="18258" spans="1:14" x14ac:dyDescent="0.2">
      <c r="A18258" t="s">
        <v>18205</v>
      </c>
      <c r="B18258" t="s">
        <v>39250</v>
      </c>
      <c r="I18258" t="s">
        <v>5</v>
      </c>
      <c r="J18258">
        <v>156000</v>
      </c>
      <c r="M18258">
        <v>156000</v>
      </c>
      <c r="N18258">
        <f t="shared" si="285"/>
        <v>0</v>
      </c>
    </row>
    <row r="18259" spans="1:14" x14ac:dyDescent="0.2">
      <c r="A18259" t="s">
        <v>18206</v>
      </c>
      <c r="B18259" t="s">
        <v>39251</v>
      </c>
      <c r="I18259" t="s">
        <v>5</v>
      </c>
      <c r="J18259">
        <v>243000</v>
      </c>
      <c r="M18259">
        <v>243000</v>
      </c>
      <c r="N18259">
        <f t="shared" si="285"/>
        <v>0</v>
      </c>
    </row>
    <row r="18260" spans="1:14" x14ac:dyDescent="0.2">
      <c r="A18260" t="s">
        <v>18207</v>
      </c>
      <c r="B18260" t="s">
        <v>39251</v>
      </c>
      <c r="I18260" t="s">
        <v>5</v>
      </c>
      <c r="J18260">
        <v>243000</v>
      </c>
      <c r="M18260">
        <v>243000</v>
      </c>
      <c r="N18260">
        <f t="shared" si="285"/>
        <v>0</v>
      </c>
    </row>
    <row r="18261" spans="1:14" x14ac:dyDescent="0.2">
      <c r="A18261" t="s">
        <v>18208</v>
      </c>
      <c r="B18261" t="s">
        <v>39252</v>
      </c>
      <c r="I18261" t="s">
        <v>5</v>
      </c>
      <c r="J18261">
        <v>222000</v>
      </c>
      <c r="M18261">
        <v>222000</v>
      </c>
      <c r="N18261">
        <f t="shared" si="285"/>
        <v>0</v>
      </c>
    </row>
    <row r="18262" spans="1:14" x14ac:dyDescent="0.2">
      <c r="A18262" t="s">
        <v>18209</v>
      </c>
      <c r="B18262" t="s">
        <v>39252</v>
      </c>
      <c r="I18262" t="s">
        <v>5</v>
      </c>
      <c r="J18262">
        <v>222000</v>
      </c>
      <c r="M18262">
        <v>222000</v>
      </c>
      <c r="N18262">
        <f t="shared" si="285"/>
        <v>0</v>
      </c>
    </row>
    <row r="18263" spans="1:14" x14ac:dyDescent="0.2">
      <c r="A18263" t="s">
        <v>18210</v>
      </c>
      <c r="B18263" t="s">
        <v>39253</v>
      </c>
      <c r="I18263" t="s">
        <v>5</v>
      </c>
      <c r="J18263">
        <v>243000</v>
      </c>
      <c r="M18263">
        <v>243000</v>
      </c>
      <c r="N18263">
        <f t="shared" si="285"/>
        <v>0</v>
      </c>
    </row>
    <row r="18264" spans="1:14" x14ac:dyDescent="0.2">
      <c r="A18264" t="s">
        <v>18211</v>
      </c>
      <c r="B18264" t="s">
        <v>39253</v>
      </c>
      <c r="I18264" t="s">
        <v>5</v>
      </c>
      <c r="J18264">
        <v>243000</v>
      </c>
      <c r="M18264">
        <v>243000</v>
      </c>
      <c r="N18264">
        <f t="shared" si="285"/>
        <v>0</v>
      </c>
    </row>
    <row r="18265" spans="1:14" x14ac:dyDescent="0.2">
      <c r="A18265" t="s">
        <v>18212</v>
      </c>
      <c r="B18265" t="s">
        <v>39254</v>
      </c>
      <c r="I18265" t="s">
        <v>5</v>
      </c>
      <c r="J18265">
        <v>222000</v>
      </c>
      <c r="M18265">
        <v>222000</v>
      </c>
      <c r="N18265">
        <f t="shared" si="285"/>
        <v>0</v>
      </c>
    </row>
    <row r="18266" spans="1:14" x14ac:dyDescent="0.2">
      <c r="A18266" t="s">
        <v>18213</v>
      </c>
      <c r="B18266" t="s">
        <v>39254</v>
      </c>
      <c r="I18266" t="s">
        <v>5</v>
      </c>
      <c r="J18266">
        <v>222000</v>
      </c>
      <c r="M18266">
        <v>222000</v>
      </c>
      <c r="N18266">
        <f t="shared" si="285"/>
        <v>0</v>
      </c>
    </row>
    <row r="18267" spans="1:14" x14ac:dyDescent="0.2">
      <c r="A18267" t="s">
        <v>18214</v>
      </c>
      <c r="B18267" t="s">
        <v>39255</v>
      </c>
      <c r="I18267" t="s">
        <v>5</v>
      </c>
      <c r="J18267">
        <v>296000</v>
      </c>
      <c r="M18267">
        <v>296000</v>
      </c>
      <c r="N18267">
        <f t="shared" si="285"/>
        <v>0</v>
      </c>
    </row>
    <row r="18268" spans="1:14" x14ac:dyDescent="0.2">
      <c r="A18268" t="s">
        <v>18215</v>
      </c>
      <c r="B18268" t="s">
        <v>39255</v>
      </c>
      <c r="I18268" t="s">
        <v>5</v>
      </c>
      <c r="J18268">
        <v>296000</v>
      </c>
      <c r="M18268">
        <v>296000</v>
      </c>
      <c r="N18268">
        <f t="shared" si="285"/>
        <v>0</v>
      </c>
    </row>
    <row r="18269" spans="1:14" x14ac:dyDescent="0.2">
      <c r="A18269" t="s">
        <v>18216</v>
      </c>
      <c r="B18269" t="s">
        <v>39256</v>
      </c>
      <c r="I18269" t="s">
        <v>5</v>
      </c>
      <c r="J18269">
        <v>265000</v>
      </c>
      <c r="M18269">
        <v>265000</v>
      </c>
      <c r="N18269">
        <f t="shared" si="285"/>
        <v>0</v>
      </c>
    </row>
    <row r="18270" spans="1:14" x14ac:dyDescent="0.2">
      <c r="A18270" t="s">
        <v>18217</v>
      </c>
      <c r="B18270" t="s">
        <v>39256</v>
      </c>
      <c r="I18270" t="s">
        <v>5</v>
      </c>
      <c r="J18270">
        <v>265000</v>
      </c>
      <c r="M18270">
        <v>265000</v>
      </c>
      <c r="N18270">
        <f t="shared" si="285"/>
        <v>0</v>
      </c>
    </row>
    <row r="18271" spans="1:14" x14ac:dyDescent="0.2">
      <c r="A18271" t="s">
        <v>18218</v>
      </c>
      <c r="B18271" t="s">
        <v>39257</v>
      </c>
      <c r="I18271" t="s">
        <v>5</v>
      </c>
      <c r="J18271">
        <v>296000</v>
      </c>
      <c r="M18271">
        <v>296000</v>
      </c>
      <c r="N18271">
        <f t="shared" si="285"/>
        <v>0</v>
      </c>
    </row>
    <row r="18272" spans="1:14" x14ac:dyDescent="0.2">
      <c r="A18272" t="s">
        <v>18219</v>
      </c>
      <c r="B18272" t="s">
        <v>39257</v>
      </c>
      <c r="I18272" t="s">
        <v>5</v>
      </c>
      <c r="J18272">
        <v>296000</v>
      </c>
      <c r="M18272">
        <v>296000</v>
      </c>
      <c r="N18272">
        <f t="shared" si="285"/>
        <v>0</v>
      </c>
    </row>
    <row r="18273" spans="1:14" x14ac:dyDescent="0.2">
      <c r="A18273" t="s">
        <v>18220</v>
      </c>
      <c r="B18273" t="s">
        <v>39258</v>
      </c>
      <c r="I18273" t="s">
        <v>5</v>
      </c>
      <c r="J18273">
        <v>265000</v>
      </c>
      <c r="M18273">
        <v>265000</v>
      </c>
      <c r="N18273">
        <f t="shared" si="285"/>
        <v>0</v>
      </c>
    </row>
    <row r="18274" spans="1:14" x14ac:dyDescent="0.2">
      <c r="A18274" t="s">
        <v>18221</v>
      </c>
      <c r="B18274" t="s">
        <v>39258</v>
      </c>
      <c r="I18274" t="s">
        <v>5</v>
      </c>
      <c r="J18274">
        <v>265000</v>
      </c>
      <c r="M18274">
        <v>265000</v>
      </c>
      <c r="N18274">
        <f t="shared" si="285"/>
        <v>0</v>
      </c>
    </row>
    <row r="18275" spans="1:14" x14ac:dyDescent="0.2">
      <c r="A18275" t="s">
        <v>18222</v>
      </c>
      <c r="B18275" t="s">
        <v>39259</v>
      </c>
      <c r="I18275" t="s">
        <v>5</v>
      </c>
      <c r="J18275">
        <v>430000</v>
      </c>
      <c r="M18275">
        <v>430000</v>
      </c>
      <c r="N18275">
        <f t="shared" si="285"/>
        <v>0</v>
      </c>
    </row>
    <row r="18276" spans="1:14" x14ac:dyDescent="0.2">
      <c r="A18276" t="s">
        <v>18223</v>
      </c>
      <c r="B18276" t="s">
        <v>39259</v>
      </c>
      <c r="I18276" t="s">
        <v>5</v>
      </c>
      <c r="J18276">
        <v>430000</v>
      </c>
      <c r="M18276">
        <v>430000</v>
      </c>
      <c r="N18276">
        <f t="shared" si="285"/>
        <v>0</v>
      </c>
    </row>
    <row r="18277" spans="1:14" x14ac:dyDescent="0.2">
      <c r="A18277" t="s">
        <v>18224</v>
      </c>
      <c r="B18277" t="s">
        <v>39260</v>
      </c>
      <c r="I18277" t="s">
        <v>5</v>
      </c>
      <c r="J18277">
        <v>385000</v>
      </c>
      <c r="M18277">
        <v>385000</v>
      </c>
      <c r="N18277">
        <f t="shared" si="285"/>
        <v>0</v>
      </c>
    </row>
    <row r="18278" spans="1:14" x14ac:dyDescent="0.2">
      <c r="A18278" t="s">
        <v>18225</v>
      </c>
      <c r="B18278" t="s">
        <v>39260</v>
      </c>
      <c r="I18278" t="s">
        <v>5</v>
      </c>
      <c r="J18278">
        <v>385000</v>
      </c>
      <c r="M18278">
        <v>385000</v>
      </c>
      <c r="N18278">
        <f t="shared" si="285"/>
        <v>0</v>
      </c>
    </row>
    <row r="18279" spans="1:14" x14ac:dyDescent="0.2">
      <c r="A18279" t="s">
        <v>18226</v>
      </c>
      <c r="B18279" t="s">
        <v>39261</v>
      </c>
      <c r="I18279" t="s">
        <v>5</v>
      </c>
      <c r="J18279">
        <v>430000</v>
      </c>
      <c r="M18279">
        <v>430000</v>
      </c>
      <c r="N18279">
        <f t="shared" si="285"/>
        <v>0</v>
      </c>
    </row>
    <row r="18280" spans="1:14" x14ac:dyDescent="0.2">
      <c r="A18280" t="s">
        <v>18227</v>
      </c>
      <c r="B18280" t="s">
        <v>39261</v>
      </c>
      <c r="I18280" t="s">
        <v>5</v>
      </c>
      <c r="J18280">
        <v>430000</v>
      </c>
      <c r="M18280">
        <v>430000</v>
      </c>
      <c r="N18280">
        <f t="shared" si="285"/>
        <v>0</v>
      </c>
    </row>
    <row r="18281" spans="1:14" x14ac:dyDescent="0.2">
      <c r="A18281" t="s">
        <v>18228</v>
      </c>
      <c r="B18281" t="s">
        <v>39262</v>
      </c>
      <c r="I18281" t="s">
        <v>5</v>
      </c>
      <c r="J18281">
        <v>385000</v>
      </c>
      <c r="M18281">
        <v>385000</v>
      </c>
      <c r="N18281">
        <f t="shared" si="285"/>
        <v>0</v>
      </c>
    </row>
    <row r="18282" spans="1:14" x14ac:dyDescent="0.2">
      <c r="A18282" t="s">
        <v>18229</v>
      </c>
      <c r="B18282" t="s">
        <v>39262</v>
      </c>
      <c r="I18282" t="s">
        <v>5</v>
      </c>
      <c r="J18282">
        <v>385000</v>
      </c>
      <c r="M18282">
        <v>385000</v>
      </c>
      <c r="N18282">
        <f t="shared" si="285"/>
        <v>0</v>
      </c>
    </row>
    <row r="18283" spans="1:14" x14ac:dyDescent="0.2">
      <c r="A18283" t="s">
        <v>18230</v>
      </c>
      <c r="B18283" t="s">
        <v>39263</v>
      </c>
      <c r="I18283" t="s">
        <v>5</v>
      </c>
      <c r="J18283">
        <v>500000</v>
      </c>
      <c r="M18283">
        <v>500000</v>
      </c>
      <c r="N18283">
        <f t="shared" si="285"/>
        <v>0</v>
      </c>
    </row>
    <row r="18284" spans="1:14" x14ac:dyDescent="0.2">
      <c r="A18284" t="s">
        <v>18231</v>
      </c>
      <c r="B18284" t="s">
        <v>39263</v>
      </c>
      <c r="I18284" t="s">
        <v>5</v>
      </c>
      <c r="J18284">
        <v>500000</v>
      </c>
      <c r="M18284">
        <v>500000</v>
      </c>
      <c r="N18284">
        <f t="shared" si="285"/>
        <v>0</v>
      </c>
    </row>
    <row r="18285" spans="1:14" x14ac:dyDescent="0.2">
      <c r="A18285" t="s">
        <v>18232</v>
      </c>
      <c r="B18285" t="s">
        <v>39264</v>
      </c>
      <c r="I18285" t="s">
        <v>5</v>
      </c>
      <c r="J18285">
        <v>450000</v>
      </c>
      <c r="M18285">
        <v>450000</v>
      </c>
      <c r="N18285">
        <f t="shared" si="285"/>
        <v>0</v>
      </c>
    </row>
    <row r="18286" spans="1:14" x14ac:dyDescent="0.2">
      <c r="A18286" t="s">
        <v>18233</v>
      </c>
      <c r="B18286" t="s">
        <v>39264</v>
      </c>
      <c r="I18286" t="s">
        <v>5</v>
      </c>
      <c r="J18286">
        <v>450000</v>
      </c>
      <c r="M18286">
        <v>450000</v>
      </c>
      <c r="N18286">
        <f t="shared" si="285"/>
        <v>0</v>
      </c>
    </row>
    <row r="18287" spans="1:14" x14ac:dyDescent="0.2">
      <c r="A18287" t="s">
        <v>18234</v>
      </c>
      <c r="B18287" t="s">
        <v>39265</v>
      </c>
      <c r="I18287" t="s">
        <v>5</v>
      </c>
      <c r="J18287">
        <v>500000</v>
      </c>
      <c r="M18287">
        <v>500000</v>
      </c>
      <c r="N18287">
        <f t="shared" si="285"/>
        <v>0</v>
      </c>
    </row>
    <row r="18288" spans="1:14" x14ac:dyDescent="0.2">
      <c r="A18288" t="s">
        <v>18235</v>
      </c>
      <c r="B18288" t="s">
        <v>39265</v>
      </c>
      <c r="I18288" t="s">
        <v>5</v>
      </c>
      <c r="J18288">
        <v>500000</v>
      </c>
      <c r="M18288">
        <v>500000</v>
      </c>
      <c r="N18288">
        <f t="shared" si="285"/>
        <v>0</v>
      </c>
    </row>
    <row r="18289" spans="1:14" x14ac:dyDescent="0.2">
      <c r="A18289" t="s">
        <v>18236</v>
      </c>
      <c r="B18289" t="s">
        <v>39266</v>
      </c>
      <c r="I18289" t="s">
        <v>5</v>
      </c>
      <c r="J18289">
        <v>450000</v>
      </c>
      <c r="M18289">
        <v>450000</v>
      </c>
      <c r="N18289">
        <f t="shared" si="285"/>
        <v>0</v>
      </c>
    </row>
    <row r="18290" spans="1:14" x14ac:dyDescent="0.2">
      <c r="A18290" t="s">
        <v>18237</v>
      </c>
      <c r="B18290" t="s">
        <v>39266</v>
      </c>
      <c r="I18290" t="s">
        <v>5</v>
      </c>
      <c r="J18290">
        <v>450000</v>
      </c>
      <c r="M18290">
        <v>450000</v>
      </c>
      <c r="N18290">
        <f t="shared" si="285"/>
        <v>0</v>
      </c>
    </row>
    <row r="18291" spans="1:14" x14ac:dyDescent="0.2">
      <c r="A18291" t="s">
        <v>18238</v>
      </c>
      <c r="B18291" t="s">
        <v>39267</v>
      </c>
      <c r="I18291" t="s">
        <v>5</v>
      </c>
      <c r="J18291">
        <v>618356.98</v>
      </c>
      <c r="M18291">
        <v>618356.98</v>
      </c>
      <c r="N18291">
        <f t="shared" si="285"/>
        <v>0</v>
      </c>
    </row>
    <row r="18292" spans="1:14" x14ac:dyDescent="0.2">
      <c r="A18292" t="s">
        <v>18239</v>
      </c>
      <c r="B18292" t="s">
        <v>39267</v>
      </c>
      <c r="I18292" t="s">
        <v>5</v>
      </c>
      <c r="J18292">
        <v>618356.98</v>
      </c>
      <c r="M18292">
        <v>618356.98</v>
      </c>
      <c r="N18292">
        <f t="shared" si="285"/>
        <v>0</v>
      </c>
    </row>
    <row r="18293" spans="1:14" x14ac:dyDescent="0.2">
      <c r="A18293" t="s">
        <v>18240</v>
      </c>
      <c r="B18293" t="s">
        <v>39268</v>
      </c>
      <c r="I18293" t="s">
        <v>5</v>
      </c>
      <c r="J18293">
        <v>571590.48</v>
      </c>
      <c r="M18293">
        <v>571590.48</v>
      </c>
      <c r="N18293">
        <f t="shared" si="285"/>
        <v>0</v>
      </c>
    </row>
    <row r="18294" spans="1:14" x14ac:dyDescent="0.2">
      <c r="A18294" t="s">
        <v>18241</v>
      </c>
      <c r="B18294" t="s">
        <v>39268</v>
      </c>
      <c r="I18294" t="s">
        <v>5</v>
      </c>
      <c r="J18294">
        <v>571590.48</v>
      </c>
      <c r="M18294">
        <v>571590.48</v>
      </c>
      <c r="N18294">
        <f t="shared" si="285"/>
        <v>0</v>
      </c>
    </row>
    <row r="18295" spans="1:14" x14ac:dyDescent="0.2">
      <c r="A18295" t="s">
        <v>18242</v>
      </c>
      <c r="B18295" t="s">
        <v>39269</v>
      </c>
      <c r="I18295" t="s">
        <v>5</v>
      </c>
      <c r="J18295">
        <v>618356.98</v>
      </c>
      <c r="M18295">
        <v>618356.98</v>
      </c>
      <c r="N18295">
        <f t="shared" si="285"/>
        <v>0</v>
      </c>
    </row>
    <row r="18296" spans="1:14" x14ac:dyDescent="0.2">
      <c r="A18296" t="s">
        <v>18243</v>
      </c>
      <c r="B18296" t="s">
        <v>39269</v>
      </c>
      <c r="I18296" t="s">
        <v>5</v>
      </c>
      <c r="J18296">
        <v>618356.98</v>
      </c>
      <c r="M18296">
        <v>618356.98</v>
      </c>
      <c r="N18296">
        <f t="shared" si="285"/>
        <v>0</v>
      </c>
    </row>
    <row r="18297" spans="1:14" x14ac:dyDescent="0.2">
      <c r="A18297" t="s">
        <v>18244</v>
      </c>
      <c r="B18297" t="s">
        <v>39270</v>
      </c>
      <c r="I18297" t="s">
        <v>5</v>
      </c>
      <c r="J18297">
        <v>571590.48</v>
      </c>
      <c r="M18297">
        <v>571590.48</v>
      </c>
      <c r="N18297">
        <f t="shared" si="285"/>
        <v>0</v>
      </c>
    </row>
    <row r="18298" spans="1:14" x14ac:dyDescent="0.2">
      <c r="A18298" t="s">
        <v>18245</v>
      </c>
      <c r="B18298" t="s">
        <v>39270</v>
      </c>
      <c r="I18298" t="s">
        <v>5</v>
      </c>
      <c r="J18298">
        <v>571590.48</v>
      </c>
      <c r="M18298">
        <v>571590.48</v>
      </c>
      <c r="N18298">
        <f t="shared" si="285"/>
        <v>0</v>
      </c>
    </row>
    <row r="18299" spans="1:14" x14ac:dyDescent="0.2">
      <c r="A18299" t="s">
        <v>18246</v>
      </c>
      <c r="B18299" t="s">
        <v>39271</v>
      </c>
      <c r="I18299" t="s">
        <v>5</v>
      </c>
      <c r="J18299">
        <v>906.22</v>
      </c>
      <c r="M18299">
        <v>906.22</v>
      </c>
      <c r="N18299">
        <f t="shared" si="285"/>
        <v>0</v>
      </c>
    </row>
    <row r="18300" spans="1:14" x14ac:dyDescent="0.2">
      <c r="A18300" t="s">
        <v>18247</v>
      </c>
      <c r="B18300" t="s">
        <v>39271</v>
      </c>
      <c r="I18300" t="s">
        <v>5</v>
      </c>
      <c r="J18300">
        <v>864.13</v>
      </c>
      <c r="M18300">
        <v>864.13</v>
      </c>
      <c r="N18300">
        <f t="shared" si="285"/>
        <v>0</v>
      </c>
    </row>
    <row r="18301" spans="1:14" x14ac:dyDescent="0.2">
      <c r="A18301" t="s">
        <v>18248</v>
      </c>
      <c r="B18301" t="s">
        <v>39272</v>
      </c>
      <c r="I18301" t="s">
        <v>5</v>
      </c>
      <c r="J18301">
        <v>982.43</v>
      </c>
      <c r="M18301">
        <v>982.43</v>
      </c>
      <c r="N18301">
        <f t="shared" si="285"/>
        <v>0</v>
      </c>
    </row>
    <row r="18302" spans="1:14" x14ac:dyDescent="0.2">
      <c r="A18302" t="s">
        <v>18249</v>
      </c>
      <c r="B18302" t="s">
        <v>39272</v>
      </c>
      <c r="I18302" t="s">
        <v>5</v>
      </c>
      <c r="J18302">
        <v>940.34</v>
      </c>
      <c r="M18302">
        <v>940.34</v>
      </c>
      <c r="N18302">
        <f t="shared" si="285"/>
        <v>0</v>
      </c>
    </row>
    <row r="18303" spans="1:14" x14ac:dyDescent="0.2">
      <c r="A18303" t="s">
        <v>18250</v>
      </c>
      <c r="B18303" t="s">
        <v>39273</v>
      </c>
      <c r="I18303" t="s">
        <v>5</v>
      </c>
      <c r="J18303">
        <v>1101.9000000000001</v>
      </c>
      <c r="M18303">
        <v>1101.9000000000001</v>
      </c>
      <c r="N18303">
        <f t="shared" si="285"/>
        <v>0</v>
      </c>
    </row>
    <row r="18304" spans="1:14" x14ac:dyDescent="0.2">
      <c r="A18304" t="s">
        <v>18251</v>
      </c>
      <c r="B18304" t="s">
        <v>39273</v>
      </c>
      <c r="I18304" t="s">
        <v>5</v>
      </c>
      <c r="J18304">
        <v>1058.1500000000001</v>
      </c>
      <c r="M18304">
        <v>1058.1500000000001</v>
      </c>
      <c r="N18304">
        <f t="shared" si="285"/>
        <v>0</v>
      </c>
    </row>
    <row r="18305" spans="1:14" x14ac:dyDescent="0.2">
      <c r="A18305" t="s">
        <v>18252</v>
      </c>
      <c r="B18305" t="s">
        <v>39274</v>
      </c>
      <c r="I18305" t="s">
        <v>5</v>
      </c>
      <c r="J18305">
        <v>1193.22</v>
      </c>
      <c r="M18305">
        <v>1193.22</v>
      </c>
      <c r="N18305">
        <f t="shared" si="285"/>
        <v>0</v>
      </c>
    </row>
    <row r="18306" spans="1:14" x14ac:dyDescent="0.2">
      <c r="A18306" t="s">
        <v>18253</v>
      </c>
      <c r="B18306" t="s">
        <v>39274</v>
      </c>
      <c r="I18306" t="s">
        <v>5</v>
      </c>
      <c r="J18306">
        <v>1147.8</v>
      </c>
      <c r="M18306">
        <v>1147.8</v>
      </c>
      <c r="N18306">
        <f t="shared" si="285"/>
        <v>0</v>
      </c>
    </row>
    <row r="18307" spans="1:14" x14ac:dyDescent="0.2">
      <c r="A18307" t="s">
        <v>18254</v>
      </c>
      <c r="B18307" t="s">
        <v>39275</v>
      </c>
      <c r="I18307" t="s">
        <v>5</v>
      </c>
      <c r="J18307">
        <v>1671.83</v>
      </c>
      <c r="M18307">
        <v>1671.83</v>
      </c>
      <c r="N18307">
        <f t="shared" si="285"/>
        <v>0</v>
      </c>
    </row>
    <row r="18308" spans="1:14" x14ac:dyDescent="0.2">
      <c r="A18308" t="s">
        <v>18255</v>
      </c>
      <c r="B18308" t="s">
        <v>39275</v>
      </c>
      <c r="I18308" t="s">
        <v>5</v>
      </c>
      <c r="J18308">
        <v>1624.73</v>
      </c>
      <c r="M18308">
        <v>1624.73</v>
      </c>
      <c r="N18308">
        <f t="shared" ref="N18308:N18371" si="286">J18308-M18308</f>
        <v>0</v>
      </c>
    </row>
    <row r="18309" spans="1:14" x14ac:dyDescent="0.2">
      <c r="A18309" t="s">
        <v>18256</v>
      </c>
      <c r="B18309" t="s">
        <v>39276</v>
      </c>
      <c r="I18309" t="s">
        <v>5</v>
      </c>
      <c r="J18309">
        <v>1738.33</v>
      </c>
      <c r="M18309">
        <v>1738.33</v>
      </c>
      <c r="N18309">
        <f t="shared" si="286"/>
        <v>0</v>
      </c>
    </row>
    <row r="18310" spans="1:14" x14ac:dyDescent="0.2">
      <c r="A18310" t="s">
        <v>18257</v>
      </c>
      <c r="B18310" t="s">
        <v>39276</v>
      </c>
      <c r="I18310" t="s">
        <v>5</v>
      </c>
      <c r="J18310">
        <v>1686.69</v>
      </c>
      <c r="M18310">
        <v>1686.69</v>
      </c>
      <c r="N18310">
        <f t="shared" si="286"/>
        <v>0</v>
      </c>
    </row>
    <row r="18311" spans="1:14" x14ac:dyDescent="0.2">
      <c r="A18311" t="s">
        <v>18258</v>
      </c>
      <c r="B18311" t="s">
        <v>39277</v>
      </c>
      <c r="I18311" t="s">
        <v>5</v>
      </c>
      <c r="J18311">
        <v>2062.56</v>
      </c>
      <c r="M18311">
        <v>2062.56</v>
      </c>
      <c r="N18311">
        <f t="shared" si="286"/>
        <v>0</v>
      </c>
    </row>
    <row r="18312" spans="1:14" x14ac:dyDescent="0.2">
      <c r="A18312" t="s">
        <v>18259</v>
      </c>
      <c r="B18312" t="s">
        <v>39277</v>
      </c>
      <c r="I18312" t="s">
        <v>5</v>
      </c>
      <c r="J18312">
        <v>2007.59</v>
      </c>
      <c r="M18312">
        <v>2007.59</v>
      </c>
      <c r="N18312">
        <f t="shared" si="286"/>
        <v>0</v>
      </c>
    </row>
    <row r="18313" spans="1:14" x14ac:dyDescent="0.2">
      <c r="A18313" t="s">
        <v>18260</v>
      </c>
      <c r="B18313" t="s">
        <v>39278</v>
      </c>
      <c r="I18313" t="s">
        <v>5</v>
      </c>
      <c r="J18313">
        <v>4745.78</v>
      </c>
      <c r="M18313">
        <v>4745.78</v>
      </c>
      <c r="N18313">
        <f t="shared" si="286"/>
        <v>0</v>
      </c>
    </row>
    <row r="18314" spans="1:14" x14ac:dyDescent="0.2">
      <c r="A18314" t="s">
        <v>18261</v>
      </c>
      <c r="B18314" t="s">
        <v>39278</v>
      </c>
      <c r="I18314" t="s">
        <v>5</v>
      </c>
      <c r="J18314">
        <v>4686.26</v>
      </c>
      <c r="M18314">
        <v>4686.26</v>
      </c>
      <c r="N18314">
        <f t="shared" si="286"/>
        <v>0</v>
      </c>
    </row>
    <row r="18315" spans="1:14" x14ac:dyDescent="0.2">
      <c r="A18315" t="s">
        <v>18262</v>
      </c>
      <c r="B18315" t="s">
        <v>39279</v>
      </c>
      <c r="I18315" t="s">
        <v>5</v>
      </c>
      <c r="J18315">
        <v>5624.97</v>
      </c>
      <c r="M18315">
        <v>5624.97</v>
      </c>
      <c r="N18315">
        <f t="shared" si="286"/>
        <v>0</v>
      </c>
    </row>
    <row r="18316" spans="1:14" x14ac:dyDescent="0.2">
      <c r="A18316" t="s">
        <v>18263</v>
      </c>
      <c r="B18316" t="s">
        <v>39279</v>
      </c>
      <c r="I18316" t="s">
        <v>5</v>
      </c>
      <c r="J18316">
        <v>5559.25</v>
      </c>
      <c r="M18316">
        <v>5559.25</v>
      </c>
      <c r="N18316">
        <f t="shared" si="286"/>
        <v>0</v>
      </c>
    </row>
    <row r="18317" spans="1:14" x14ac:dyDescent="0.2">
      <c r="A18317" t="s">
        <v>18264</v>
      </c>
      <c r="B18317" t="s">
        <v>39280</v>
      </c>
      <c r="I18317" t="s">
        <v>5</v>
      </c>
      <c r="J18317">
        <v>7666.87</v>
      </c>
      <c r="M18317">
        <v>7666.87</v>
      </c>
      <c r="N18317">
        <f t="shared" si="286"/>
        <v>0</v>
      </c>
    </row>
    <row r="18318" spans="1:14" x14ac:dyDescent="0.2">
      <c r="A18318" t="s">
        <v>18265</v>
      </c>
      <c r="B18318" t="s">
        <v>39280</v>
      </c>
      <c r="I18318" t="s">
        <v>5</v>
      </c>
      <c r="J18318">
        <v>7595.4</v>
      </c>
      <c r="M18318">
        <v>7595.4</v>
      </c>
      <c r="N18318">
        <f t="shared" si="286"/>
        <v>0</v>
      </c>
    </row>
    <row r="18319" spans="1:14" x14ac:dyDescent="0.2">
      <c r="A18319" t="s">
        <v>18266</v>
      </c>
      <c r="B18319" t="s">
        <v>39281</v>
      </c>
      <c r="I18319" t="s">
        <v>5</v>
      </c>
      <c r="J18319">
        <v>3143.41</v>
      </c>
      <c r="M18319">
        <v>3143.41</v>
      </c>
      <c r="N18319">
        <f t="shared" si="286"/>
        <v>0</v>
      </c>
    </row>
    <row r="18320" spans="1:14" x14ac:dyDescent="0.2">
      <c r="A18320" t="s">
        <v>18267</v>
      </c>
      <c r="B18320" t="s">
        <v>39281</v>
      </c>
      <c r="I18320" t="s">
        <v>5</v>
      </c>
      <c r="J18320">
        <v>3114.67</v>
      </c>
      <c r="M18320">
        <v>3114.67</v>
      </c>
      <c r="N18320">
        <f t="shared" si="286"/>
        <v>0</v>
      </c>
    </row>
    <row r="18321" spans="1:14" x14ac:dyDescent="0.2">
      <c r="A18321" t="s">
        <v>18268</v>
      </c>
      <c r="B18321" t="s">
        <v>39282</v>
      </c>
      <c r="I18321" t="s">
        <v>5</v>
      </c>
      <c r="J18321">
        <v>3329.58</v>
      </c>
      <c r="M18321">
        <v>3329.58</v>
      </c>
      <c r="N18321">
        <f t="shared" si="286"/>
        <v>0</v>
      </c>
    </row>
    <row r="18322" spans="1:14" x14ac:dyDescent="0.2">
      <c r="A18322" t="s">
        <v>18269</v>
      </c>
      <c r="B18322" t="s">
        <v>39282</v>
      </c>
      <c r="I18322" t="s">
        <v>5</v>
      </c>
      <c r="J18322">
        <v>3299.18</v>
      </c>
      <c r="M18322">
        <v>3299.18</v>
      </c>
      <c r="N18322">
        <f t="shared" si="286"/>
        <v>0</v>
      </c>
    </row>
    <row r="18323" spans="1:14" x14ac:dyDescent="0.2">
      <c r="A18323" t="s">
        <v>18270</v>
      </c>
      <c r="B18323" t="s">
        <v>39283</v>
      </c>
      <c r="I18323" t="s">
        <v>5</v>
      </c>
      <c r="J18323">
        <v>4021.24</v>
      </c>
      <c r="M18323">
        <v>4021.24</v>
      </c>
      <c r="N18323">
        <f t="shared" si="286"/>
        <v>0</v>
      </c>
    </row>
    <row r="18324" spans="1:14" x14ac:dyDescent="0.2">
      <c r="A18324" t="s">
        <v>18271</v>
      </c>
      <c r="B18324" t="s">
        <v>39283</v>
      </c>
      <c r="I18324" t="s">
        <v>5</v>
      </c>
      <c r="J18324">
        <v>3987.96</v>
      </c>
      <c r="M18324">
        <v>3987.96</v>
      </c>
      <c r="N18324">
        <f t="shared" si="286"/>
        <v>0</v>
      </c>
    </row>
    <row r="18325" spans="1:14" x14ac:dyDescent="0.2">
      <c r="A18325" t="s">
        <v>18272</v>
      </c>
      <c r="B18325" t="s">
        <v>39284</v>
      </c>
      <c r="I18325" t="s">
        <v>5</v>
      </c>
      <c r="J18325">
        <v>4379.59</v>
      </c>
      <c r="M18325">
        <v>4379.59</v>
      </c>
      <c r="N18325">
        <f t="shared" si="286"/>
        <v>0</v>
      </c>
    </row>
    <row r="18326" spans="1:14" x14ac:dyDescent="0.2">
      <c r="A18326" t="s">
        <v>18273</v>
      </c>
      <c r="B18326" t="s">
        <v>39284</v>
      </c>
      <c r="I18326" t="s">
        <v>5</v>
      </c>
      <c r="J18326">
        <v>4340.1000000000004</v>
      </c>
      <c r="M18326">
        <v>4340.1000000000004</v>
      </c>
      <c r="N18326">
        <f t="shared" si="286"/>
        <v>0</v>
      </c>
    </row>
    <row r="18327" spans="1:14" x14ac:dyDescent="0.2">
      <c r="A18327" t="s">
        <v>18274</v>
      </c>
      <c r="B18327" t="s">
        <v>39285</v>
      </c>
      <c r="I18327" t="s">
        <v>5</v>
      </c>
      <c r="J18327">
        <v>5038.03</v>
      </c>
      <c r="M18327">
        <v>5038.03</v>
      </c>
      <c r="N18327">
        <f t="shared" si="286"/>
        <v>0</v>
      </c>
    </row>
    <row r="18328" spans="1:14" x14ac:dyDescent="0.2">
      <c r="A18328" t="s">
        <v>18275</v>
      </c>
      <c r="B18328" t="s">
        <v>39285</v>
      </c>
      <c r="I18328" t="s">
        <v>5</v>
      </c>
      <c r="J18328">
        <v>4998.54</v>
      </c>
      <c r="M18328">
        <v>4998.54</v>
      </c>
      <c r="N18328">
        <f t="shared" si="286"/>
        <v>0</v>
      </c>
    </row>
    <row r="18329" spans="1:14" x14ac:dyDescent="0.2">
      <c r="A18329" t="s">
        <v>18276</v>
      </c>
      <c r="B18329" t="s">
        <v>39286</v>
      </c>
      <c r="I18329" t="s">
        <v>5</v>
      </c>
      <c r="J18329">
        <v>4363.68</v>
      </c>
      <c r="M18329">
        <v>4363.68</v>
      </c>
      <c r="N18329">
        <f t="shared" si="286"/>
        <v>0</v>
      </c>
    </row>
    <row r="18330" spans="1:14" x14ac:dyDescent="0.2">
      <c r="A18330" t="s">
        <v>18277</v>
      </c>
      <c r="B18330" t="s">
        <v>39286</v>
      </c>
      <c r="I18330" t="s">
        <v>5</v>
      </c>
      <c r="J18330">
        <v>4334.9399999999996</v>
      </c>
      <c r="M18330">
        <v>4334.9399999999996</v>
      </c>
      <c r="N18330">
        <f t="shared" si="286"/>
        <v>0</v>
      </c>
    </row>
    <row r="18331" spans="1:14" x14ac:dyDescent="0.2">
      <c r="A18331" t="s">
        <v>18278</v>
      </c>
      <c r="B18331" t="s">
        <v>39287</v>
      </c>
      <c r="I18331" t="s">
        <v>5</v>
      </c>
      <c r="J18331">
        <v>5137.28</v>
      </c>
      <c r="M18331">
        <v>5137.28</v>
      </c>
      <c r="N18331">
        <f t="shared" si="286"/>
        <v>0</v>
      </c>
    </row>
    <row r="18332" spans="1:14" x14ac:dyDescent="0.2">
      <c r="A18332" t="s">
        <v>18279</v>
      </c>
      <c r="B18332" t="s">
        <v>39287</v>
      </c>
      <c r="I18332" t="s">
        <v>5</v>
      </c>
      <c r="J18332">
        <v>5108.55</v>
      </c>
      <c r="M18332">
        <v>5108.55</v>
      </c>
      <c r="N18332">
        <f t="shared" si="286"/>
        <v>0</v>
      </c>
    </row>
    <row r="18333" spans="1:14" x14ac:dyDescent="0.2">
      <c r="A18333" t="s">
        <v>18280</v>
      </c>
      <c r="B18333" t="s">
        <v>39288</v>
      </c>
      <c r="I18333" t="s">
        <v>5</v>
      </c>
      <c r="J18333">
        <v>6014.15</v>
      </c>
      <c r="M18333">
        <v>6014.15</v>
      </c>
      <c r="N18333">
        <f t="shared" si="286"/>
        <v>0</v>
      </c>
    </row>
    <row r="18334" spans="1:14" x14ac:dyDescent="0.2">
      <c r="A18334" t="s">
        <v>18281</v>
      </c>
      <c r="B18334" t="s">
        <v>39288</v>
      </c>
      <c r="I18334" t="s">
        <v>5</v>
      </c>
      <c r="J18334">
        <v>5979.67</v>
      </c>
      <c r="M18334">
        <v>5979.67</v>
      </c>
      <c r="N18334">
        <f t="shared" si="286"/>
        <v>0</v>
      </c>
    </row>
    <row r="18335" spans="1:14" x14ac:dyDescent="0.2">
      <c r="A18335" t="s">
        <v>18282</v>
      </c>
      <c r="B18335" t="s">
        <v>39289</v>
      </c>
      <c r="I18335" t="s">
        <v>5</v>
      </c>
      <c r="J18335">
        <v>1280.29</v>
      </c>
      <c r="M18335">
        <v>1280.29</v>
      </c>
      <c r="N18335">
        <f t="shared" si="286"/>
        <v>0</v>
      </c>
    </row>
    <row r="18336" spans="1:14" x14ac:dyDescent="0.2">
      <c r="A18336" t="s">
        <v>18283</v>
      </c>
      <c r="B18336" t="s">
        <v>39289</v>
      </c>
      <c r="I18336" t="s">
        <v>5</v>
      </c>
      <c r="J18336">
        <v>1238.2</v>
      </c>
      <c r="M18336">
        <v>1238.2</v>
      </c>
      <c r="N18336">
        <f t="shared" si="286"/>
        <v>0</v>
      </c>
    </row>
    <row r="18337" spans="1:14" x14ac:dyDescent="0.2">
      <c r="A18337" t="s">
        <v>18284</v>
      </c>
      <c r="B18337" t="s">
        <v>39290</v>
      </c>
      <c r="I18337" t="s">
        <v>5</v>
      </c>
      <c r="J18337">
        <v>1505.54</v>
      </c>
      <c r="M18337">
        <v>1505.54</v>
      </c>
      <c r="N18337">
        <f t="shared" si="286"/>
        <v>0</v>
      </c>
    </row>
    <row r="18338" spans="1:14" x14ac:dyDescent="0.2">
      <c r="A18338" t="s">
        <v>18285</v>
      </c>
      <c r="B18338" t="s">
        <v>39290</v>
      </c>
      <c r="I18338" t="s">
        <v>5</v>
      </c>
      <c r="J18338">
        <v>1463.45</v>
      </c>
      <c r="M18338">
        <v>1463.45</v>
      </c>
      <c r="N18338">
        <f t="shared" si="286"/>
        <v>0</v>
      </c>
    </row>
    <row r="18339" spans="1:14" x14ac:dyDescent="0.2">
      <c r="A18339" t="s">
        <v>18286</v>
      </c>
      <c r="B18339" t="s">
        <v>39291</v>
      </c>
      <c r="I18339" t="s">
        <v>5</v>
      </c>
      <c r="J18339">
        <v>1681.29</v>
      </c>
      <c r="M18339">
        <v>1681.29</v>
      </c>
      <c r="N18339">
        <f t="shared" si="286"/>
        <v>0</v>
      </c>
    </row>
    <row r="18340" spans="1:14" x14ac:dyDescent="0.2">
      <c r="A18340" t="s">
        <v>18287</v>
      </c>
      <c r="B18340" t="s">
        <v>39291</v>
      </c>
      <c r="I18340" t="s">
        <v>5</v>
      </c>
      <c r="J18340">
        <v>1635.87</v>
      </c>
      <c r="M18340">
        <v>1635.87</v>
      </c>
      <c r="N18340">
        <f t="shared" si="286"/>
        <v>0</v>
      </c>
    </row>
    <row r="18341" spans="1:14" x14ac:dyDescent="0.2">
      <c r="A18341" t="s">
        <v>18288</v>
      </c>
      <c r="B18341" t="s">
        <v>39292</v>
      </c>
      <c r="I18341" t="s">
        <v>5</v>
      </c>
      <c r="J18341">
        <v>1368.92</v>
      </c>
      <c r="M18341">
        <v>1368.92</v>
      </c>
      <c r="N18341">
        <f t="shared" si="286"/>
        <v>0</v>
      </c>
    </row>
    <row r="18342" spans="1:14" x14ac:dyDescent="0.2">
      <c r="A18342" t="s">
        <v>18289</v>
      </c>
      <c r="B18342" t="s">
        <v>39292</v>
      </c>
      <c r="I18342" t="s">
        <v>5</v>
      </c>
      <c r="J18342">
        <v>1368.92</v>
      </c>
      <c r="M18342">
        <v>1368.92</v>
      </c>
      <c r="N18342">
        <f t="shared" si="286"/>
        <v>0</v>
      </c>
    </row>
    <row r="18343" spans="1:14" x14ac:dyDescent="0.2">
      <c r="A18343" t="s">
        <v>18290</v>
      </c>
      <c r="B18343" t="s">
        <v>39293</v>
      </c>
      <c r="I18343" t="s">
        <v>5</v>
      </c>
      <c r="J18343">
        <v>1395.14</v>
      </c>
      <c r="M18343">
        <v>1395.14</v>
      </c>
      <c r="N18343">
        <f t="shared" si="286"/>
        <v>0</v>
      </c>
    </row>
    <row r="18344" spans="1:14" x14ac:dyDescent="0.2">
      <c r="A18344" t="s">
        <v>18291</v>
      </c>
      <c r="B18344" t="s">
        <v>39293</v>
      </c>
      <c r="I18344" t="s">
        <v>5</v>
      </c>
      <c r="J18344">
        <v>1395.14</v>
      </c>
      <c r="M18344">
        <v>1395.14</v>
      </c>
      <c r="N18344">
        <f t="shared" si="286"/>
        <v>0</v>
      </c>
    </row>
    <row r="18345" spans="1:14" x14ac:dyDescent="0.2">
      <c r="A18345" t="s">
        <v>18292</v>
      </c>
      <c r="B18345" t="s">
        <v>39294</v>
      </c>
      <c r="I18345" t="s">
        <v>5</v>
      </c>
      <c r="J18345">
        <v>2322.4</v>
      </c>
      <c r="M18345">
        <v>2322.4</v>
      </c>
      <c r="N18345">
        <f t="shared" si="286"/>
        <v>0</v>
      </c>
    </row>
    <row r="18346" spans="1:14" x14ac:dyDescent="0.2">
      <c r="A18346" t="s">
        <v>18293</v>
      </c>
      <c r="B18346" t="s">
        <v>39294</v>
      </c>
      <c r="I18346" t="s">
        <v>5</v>
      </c>
      <c r="J18346">
        <v>2322.4</v>
      </c>
      <c r="M18346">
        <v>2322.4</v>
      </c>
      <c r="N18346">
        <f t="shared" si="286"/>
        <v>0</v>
      </c>
    </row>
    <row r="18347" spans="1:14" x14ac:dyDescent="0.2">
      <c r="A18347" t="s">
        <v>18294</v>
      </c>
      <c r="B18347" t="s">
        <v>39295</v>
      </c>
      <c r="I18347" t="s">
        <v>5</v>
      </c>
      <c r="J18347">
        <v>6693.53</v>
      </c>
      <c r="M18347">
        <v>6693.53</v>
      </c>
      <c r="N18347">
        <f t="shared" si="286"/>
        <v>0</v>
      </c>
    </row>
    <row r="18348" spans="1:14" x14ac:dyDescent="0.2">
      <c r="A18348" t="s">
        <v>18295</v>
      </c>
      <c r="B18348" t="s">
        <v>39295</v>
      </c>
      <c r="I18348" t="s">
        <v>5</v>
      </c>
      <c r="J18348">
        <v>6693.53</v>
      </c>
      <c r="M18348">
        <v>6693.53</v>
      </c>
      <c r="N18348">
        <f t="shared" si="286"/>
        <v>0</v>
      </c>
    </row>
    <row r="18349" spans="1:14" x14ac:dyDescent="0.2">
      <c r="A18349" t="s">
        <v>18296</v>
      </c>
      <c r="B18349" t="s">
        <v>39296</v>
      </c>
      <c r="I18349" t="s">
        <v>5</v>
      </c>
      <c r="J18349">
        <v>3135.55</v>
      </c>
      <c r="M18349">
        <v>3135.55</v>
      </c>
      <c r="N18349">
        <f t="shared" si="286"/>
        <v>0</v>
      </c>
    </row>
    <row r="18350" spans="1:14" x14ac:dyDescent="0.2">
      <c r="A18350" t="s">
        <v>18297</v>
      </c>
      <c r="B18350" t="s">
        <v>39296</v>
      </c>
      <c r="I18350" t="s">
        <v>5</v>
      </c>
      <c r="J18350">
        <v>3135.55</v>
      </c>
      <c r="M18350">
        <v>3135.55</v>
      </c>
      <c r="N18350">
        <f t="shared" si="286"/>
        <v>0</v>
      </c>
    </row>
    <row r="18351" spans="1:14" x14ac:dyDescent="0.2">
      <c r="A18351" t="s">
        <v>18298</v>
      </c>
      <c r="B18351" t="s">
        <v>39297</v>
      </c>
      <c r="I18351" t="s">
        <v>5</v>
      </c>
      <c r="J18351">
        <v>7077.14</v>
      </c>
      <c r="M18351">
        <v>7077.14</v>
      </c>
      <c r="N18351">
        <f t="shared" si="286"/>
        <v>0</v>
      </c>
    </row>
    <row r="18352" spans="1:14" x14ac:dyDescent="0.2">
      <c r="A18352" t="s">
        <v>18299</v>
      </c>
      <c r="B18352" t="s">
        <v>39297</v>
      </c>
      <c r="I18352" t="s">
        <v>5</v>
      </c>
      <c r="J18352">
        <v>7077.14</v>
      </c>
      <c r="M18352">
        <v>7077.14</v>
      </c>
      <c r="N18352">
        <f t="shared" si="286"/>
        <v>0</v>
      </c>
    </row>
    <row r="18353" spans="1:14" x14ac:dyDescent="0.2">
      <c r="A18353" t="s">
        <v>18300</v>
      </c>
      <c r="B18353" t="s">
        <v>39298</v>
      </c>
      <c r="I18353" t="s">
        <v>5</v>
      </c>
      <c r="J18353">
        <v>4206.57</v>
      </c>
      <c r="M18353">
        <v>4206.57</v>
      </c>
      <c r="N18353">
        <f t="shared" si="286"/>
        <v>0</v>
      </c>
    </row>
    <row r="18354" spans="1:14" x14ac:dyDescent="0.2">
      <c r="A18354" t="s">
        <v>18301</v>
      </c>
      <c r="B18354" t="s">
        <v>39298</v>
      </c>
      <c r="I18354" t="s">
        <v>5</v>
      </c>
      <c r="J18354">
        <v>4206.57</v>
      </c>
      <c r="M18354">
        <v>4206.57</v>
      </c>
      <c r="N18354">
        <f t="shared" si="286"/>
        <v>0</v>
      </c>
    </row>
    <row r="18355" spans="1:14" x14ac:dyDescent="0.2">
      <c r="A18355" t="s">
        <v>18302</v>
      </c>
      <c r="B18355" t="s">
        <v>39299</v>
      </c>
      <c r="I18355" t="s">
        <v>5</v>
      </c>
      <c r="J18355">
        <v>6241.85</v>
      </c>
      <c r="M18355">
        <v>6241.85</v>
      </c>
      <c r="N18355">
        <f t="shared" si="286"/>
        <v>0</v>
      </c>
    </row>
    <row r="18356" spans="1:14" x14ac:dyDescent="0.2">
      <c r="A18356" t="s">
        <v>18303</v>
      </c>
      <c r="B18356" t="s">
        <v>39299</v>
      </c>
      <c r="I18356" t="s">
        <v>5</v>
      </c>
      <c r="J18356">
        <v>6241.85</v>
      </c>
      <c r="M18356">
        <v>6241.85</v>
      </c>
      <c r="N18356">
        <f t="shared" si="286"/>
        <v>0</v>
      </c>
    </row>
    <row r="18357" spans="1:14" x14ac:dyDescent="0.2">
      <c r="A18357" t="s">
        <v>18304</v>
      </c>
      <c r="B18357" t="s">
        <v>39300</v>
      </c>
      <c r="I18357" t="s">
        <v>5</v>
      </c>
      <c r="J18357">
        <v>7949.61</v>
      </c>
      <c r="M18357">
        <v>7949.61</v>
      </c>
      <c r="N18357">
        <f t="shared" si="286"/>
        <v>0</v>
      </c>
    </row>
    <row r="18358" spans="1:14" x14ac:dyDescent="0.2">
      <c r="A18358" t="s">
        <v>18305</v>
      </c>
      <c r="B18358" t="s">
        <v>39300</v>
      </c>
      <c r="I18358" t="s">
        <v>5</v>
      </c>
      <c r="J18358">
        <v>7949.61</v>
      </c>
      <c r="M18358">
        <v>7949.61</v>
      </c>
      <c r="N18358">
        <f t="shared" si="286"/>
        <v>0</v>
      </c>
    </row>
    <row r="18359" spans="1:14" x14ac:dyDescent="0.2">
      <c r="A18359" t="s">
        <v>18306</v>
      </c>
      <c r="B18359" t="s">
        <v>39301</v>
      </c>
      <c r="I18359" t="s">
        <v>5</v>
      </c>
      <c r="J18359">
        <v>9049</v>
      </c>
      <c r="M18359">
        <v>9049</v>
      </c>
      <c r="N18359">
        <f t="shared" si="286"/>
        <v>0</v>
      </c>
    </row>
    <row r="18360" spans="1:14" x14ac:dyDescent="0.2">
      <c r="A18360" t="s">
        <v>18307</v>
      </c>
      <c r="B18360" t="s">
        <v>39301</v>
      </c>
      <c r="I18360" t="s">
        <v>5</v>
      </c>
      <c r="J18360">
        <v>9049</v>
      </c>
      <c r="M18360">
        <v>9049</v>
      </c>
      <c r="N18360">
        <f t="shared" si="286"/>
        <v>0</v>
      </c>
    </row>
    <row r="18361" spans="1:14" x14ac:dyDescent="0.2">
      <c r="A18361" t="s">
        <v>18308</v>
      </c>
      <c r="B18361" t="s">
        <v>39302</v>
      </c>
      <c r="I18361" t="s">
        <v>18309</v>
      </c>
      <c r="J18361">
        <v>10782.74</v>
      </c>
      <c r="M18361">
        <v>10782.74</v>
      </c>
      <c r="N18361">
        <f t="shared" si="286"/>
        <v>0</v>
      </c>
    </row>
    <row r="18362" spans="1:14" x14ac:dyDescent="0.2">
      <c r="A18362" t="s">
        <v>18310</v>
      </c>
      <c r="B18362" t="s">
        <v>39302</v>
      </c>
      <c r="I18362" t="s">
        <v>18309</v>
      </c>
      <c r="J18362">
        <v>10782.74</v>
      </c>
      <c r="M18362">
        <v>10782.74</v>
      </c>
      <c r="N18362">
        <f t="shared" si="286"/>
        <v>0</v>
      </c>
    </row>
    <row r="18363" spans="1:14" x14ac:dyDescent="0.2">
      <c r="A18363" t="s">
        <v>18311</v>
      </c>
      <c r="B18363" t="s">
        <v>39303</v>
      </c>
      <c r="I18363" t="s">
        <v>18309</v>
      </c>
      <c r="J18363">
        <v>9554.56</v>
      </c>
      <c r="M18363">
        <v>9554.56</v>
      </c>
      <c r="N18363">
        <f t="shared" si="286"/>
        <v>0</v>
      </c>
    </row>
    <row r="18364" spans="1:14" x14ac:dyDescent="0.2">
      <c r="A18364" t="s">
        <v>18312</v>
      </c>
      <c r="B18364" t="s">
        <v>39303</v>
      </c>
      <c r="I18364" t="s">
        <v>18309</v>
      </c>
      <c r="J18364">
        <v>9554.56</v>
      </c>
      <c r="M18364">
        <v>9554.56</v>
      </c>
      <c r="N18364">
        <f t="shared" si="286"/>
        <v>0</v>
      </c>
    </row>
    <row r="18365" spans="1:14" x14ac:dyDescent="0.2">
      <c r="A18365" t="s">
        <v>18313</v>
      </c>
      <c r="B18365" t="s">
        <v>39304</v>
      </c>
      <c r="I18365" t="s">
        <v>18309</v>
      </c>
      <c r="J18365">
        <v>8790.2000000000007</v>
      </c>
      <c r="M18365">
        <v>8790.2000000000007</v>
      </c>
      <c r="N18365">
        <f t="shared" si="286"/>
        <v>0</v>
      </c>
    </row>
    <row r="18366" spans="1:14" x14ac:dyDescent="0.2">
      <c r="A18366" t="s">
        <v>18314</v>
      </c>
      <c r="B18366" t="s">
        <v>39304</v>
      </c>
      <c r="I18366" t="s">
        <v>18309</v>
      </c>
      <c r="J18366">
        <v>8790.2000000000007</v>
      </c>
      <c r="M18366">
        <v>8790.2000000000007</v>
      </c>
      <c r="N18366">
        <f t="shared" si="286"/>
        <v>0</v>
      </c>
    </row>
    <row r="18367" spans="1:14" x14ac:dyDescent="0.2">
      <c r="A18367" t="s">
        <v>18315</v>
      </c>
      <c r="B18367" t="s">
        <v>39305</v>
      </c>
      <c r="I18367" t="s">
        <v>18309</v>
      </c>
      <c r="J18367">
        <v>9253.31</v>
      </c>
      <c r="M18367">
        <v>9253.31</v>
      </c>
      <c r="N18367">
        <f t="shared" si="286"/>
        <v>0</v>
      </c>
    </row>
    <row r="18368" spans="1:14" x14ac:dyDescent="0.2">
      <c r="A18368" t="s">
        <v>18316</v>
      </c>
      <c r="B18368" t="s">
        <v>39305</v>
      </c>
      <c r="I18368" t="s">
        <v>18309</v>
      </c>
      <c r="J18368">
        <v>9253.31</v>
      </c>
      <c r="M18368">
        <v>9253.31</v>
      </c>
      <c r="N18368">
        <f t="shared" si="286"/>
        <v>0</v>
      </c>
    </row>
    <row r="18369" spans="1:14" x14ac:dyDescent="0.2">
      <c r="A18369" t="s">
        <v>18317</v>
      </c>
      <c r="B18369" t="s">
        <v>39306</v>
      </c>
      <c r="I18369" t="s">
        <v>18309</v>
      </c>
      <c r="J18369">
        <v>7830.11</v>
      </c>
      <c r="M18369">
        <v>7830.11</v>
      </c>
      <c r="N18369">
        <f t="shared" si="286"/>
        <v>0</v>
      </c>
    </row>
    <row r="18370" spans="1:14" x14ac:dyDescent="0.2">
      <c r="A18370" t="s">
        <v>18318</v>
      </c>
      <c r="B18370" t="s">
        <v>39306</v>
      </c>
      <c r="I18370" t="s">
        <v>18309</v>
      </c>
      <c r="J18370">
        <v>7830.11</v>
      </c>
      <c r="M18370">
        <v>7830.11</v>
      </c>
      <c r="N18370">
        <f t="shared" si="286"/>
        <v>0</v>
      </c>
    </row>
    <row r="18371" spans="1:14" x14ac:dyDescent="0.2">
      <c r="A18371" t="s">
        <v>18319</v>
      </c>
      <c r="B18371" t="s">
        <v>39307</v>
      </c>
      <c r="I18371" t="s">
        <v>18309</v>
      </c>
      <c r="J18371">
        <v>9450.26</v>
      </c>
      <c r="M18371">
        <v>9450.26</v>
      </c>
      <c r="N18371">
        <f t="shared" si="286"/>
        <v>0</v>
      </c>
    </row>
    <row r="18372" spans="1:14" x14ac:dyDescent="0.2">
      <c r="A18372" t="s">
        <v>18320</v>
      </c>
      <c r="B18372" t="s">
        <v>39307</v>
      </c>
      <c r="I18372" t="s">
        <v>18309</v>
      </c>
      <c r="J18372">
        <v>9450.26</v>
      </c>
      <c r="M18372">
        <v>9450.26</v>
      </c>
      <c r="N18372">
        <f t="shared" ref="N18372:N18435" si="287">J18372-M18372</f>
        <v>0</v>
      </c>
    </row>
    <row r="18373" spans="1:14" x14ac:dyDescent="0.2">
      <c r="A18373" t="s">
        <v>18321</v>
      </c>
      <c r="B18373" t="s">
        <v>39308</v>
      </c>
      <c r="I18373" t="s">
        <v>18309</v>
      </c>
      <c r="J18373">
        <v>8626.19</v>
      </c>
      <c r="M18373">
        <v>8626.19</v>
      </c>
      <c r="N18373">
        <f t="shared" si="287"/>
        <v>0</v>
      </c>
    </row>
    <row r="18374" spans="1:14" x14ac:dyDescent="0.2">
      <c r="A18374" t="s">
        <v>18322</v>
      </c>
      <c r="B18374" t="s">
        <v>39308</v>
      </c>
      <c r="I18374" t="s">
        <v>18309</v>
      </c>
      <c r="J18374">
        <v>8626.19</v>
      </c>
      <c r="M18374">
        <v>8626.19</v>
      </c>
      <c r="N18374">
        <f t="shared" si="287"/>
        <v>0</v>
      </c>
    </row>
    <row r="18375" spans="1:14" x14ac:dyDescent="0.2">
      <c r="A18375" t="s">
        <v>18323</v>
      </c>
      <c r="B18375" t="s">
        <v>39309</v>
      </c>
      <c r="I18375" t="s">
        <v>18309</v>
      </c>
      <c r="J18375">
        <v>7643.65</v>
      </c>
      <c r="M18375">
        <v>7643.65</v>
      </c>
      <c r="N18375">
        <f t="shared" si="287"/>
        <v>0</v>
      </c>
    </row>
    <row r="18376" spans="1:14" x14ac:dyDescent="0.2">
      <c r="A18376" t="s">
        <v>18324</v>
      </c>
      <c r="B18376" t="s">
        <v>39309</v>
      </c>
      <c r="I18376" t="s">
        <v>18309</v>
      </c>
      <c r="J18376">
        <v>7643.65</v>
      </c>
      <c r="M18376">
        <v>7643.65</v>
      </c>
      <c r="N18376">
        <f t="shared" si="287"/>
        <v>0</v>
      </c>
    </row>
    <row r="18377" spans="1:14" x14ac:dyDescent="0.2">
      <c r="A18377" t="s">
        <v>18325</v>
      </c>
      <c r="B18377" t="s">
        <v>39310</v>
      </c>
      <c r="I18377" t="s">
        <v>18309</v>
      </c>
      <c r="J18377">
        <v>7029.48</v>
      </c>
      <c r="M18377">
        <v>7029.48</v>
      </c>
      <c r="N18377">
        <f t="shared" si="287"/>
        <v>0</v>
      </c>
    </row>
    <row r="18378" spans="1:14" x14ac:dyDescent="0.2">
      <c r="A18378" t="s">
        <v>18326</v>
      </c>
      <c r="B18378" t="s">
        <v>39310</v>
      </c>
      <c r="I18378" t="s">
        <v>18309</v>
      </c>
      <c r="J18378">
        <v>7029.48</v>
      </c>
      <c r="M18378">
        <v>7029.48</v>
      </c>
      <c r="N18378">
        <f t="shared" si="287"/>
        <v>0</v>
      </c>
    </row>
    <row r="18379" spans="1:14" x14ac:dyDescent="0.2">
      <c r="A18379" t="s">
        <v>18327</v>
      </c>
      <c r="B18379" t="s">
        <v>39311</v>
      </c>
      <c r="I18379" t="s">
        <v>18309</v>
      </c>
      <c r="J18379">
        <v>7402.65</v>
      </c>
      <c r="M18379">
        <v>7402.65</v>
      </c>
      <c r="N18379">
        <f t="shared" si="287"/>
        <v>0</v>
      </c>
    </row>
    <row r="18380" spans="1:14" x14ac:dyDescent="0.2">
      <c r="A18380" t="s">
        <v>18328</v>
      </c>
      <c r="B18380" t="s">
        <v>39311</v>
      </c>
      <c r="I18380" t="s">
        <v>18309</v>
      </c>
      <c r="J18380">
        <v>7402.65</v>
      </c>
      <c r="M18380">
        <v>7402.65</v>
      </c>
      <c r="N18380">
        <f t="shared" si="287"/>
        <v>0</v>
      </c>
    </row>
    <row r="18381" spans="1:14" x14ac:dyDescent="0.2">
      <c r="A18381" t="s">
        <v>18329</v>
      </c>
      <c r="B18381" t="s">
        <v>39312</v>
      </c>
      <c r="I18381" t="s">
        <v>18309</v>
      </c>
      <c r="J18381">
        <v>6264.09</v>
      </c>
      <c r="M18381">
        <v>6264.09</v>
      </c>
      <c r="N18381">
        <f t="shared" si="287"/>
        <v>0</v>
      </c>
    </row>
    <row r="18382" spans="1:14" x14ac:dyDescent="0.2">
      <c r="A18382" t="s">
        <v>18330</v>
      </c>
      <c r="B18382" t="s">
        <v>39312</v>
      </c>
      <c r="I18382" t="s">
        <v>18309</v>
      </c>
      <c r="J18382">
        <v>6264.09</v>
      </c>
      <c r="M18382">
        <v>6264.09</v>
      </c>
      <c r="N18382">
        <f t="shared" si="287"/>
        <v>0</v>
      </c>
    </row>
    <row r="18383" spans="1:14" x14ac:dyDescent="0.2">
      <c r="A18383" t="s">
        <v>18331</v>
      </c>
      <c r="B18383" t="s">
        <v>39313</v>
      </c>
      <c r="I18383" t="s">
        <v>18309</v>
      </c>
      <c r="J18383">
        <v>7560.21</v>
      </c>
      <c r="M18383">
        <v>7560.21</v>
      </c>
      <c r="N18383">
        <f t="shared" si="287"/>
        <v>0</v>
      </c>
    </row>
    <row r="18384" spans="1:14" x14ac:dyDescent="0.2">
      <c r="A18384" t="s">
        <v>18332</v>
      </c>
      <c r="B18384" t="s">
        <v>39313</v>
      </c>
      <c r="I18384" t="s">
        <v>18309</v>
      </c>
      <c r="J18384">
        <v>7560.21</v>
      </c>
      <c r="M18384">
        <v>7560.21</v>
      </c>
      <c r="N18384">
        <f t="shared" si="287"/>
        <v>0</v>
      </c>
    </row>
    <row r="18385" spans="1:14" x14ac:dyDescent="0.2">
      <c r="A18385" t="s">
        <v>18333</v>
      </c>
      <c r="B18385" t="s">
        <v>39314</v>
      </c>
      <c r="I18385" t="s">
        <v>18309</v>
      </c>
      <c r="J18385">
        <v>24350.880000000001</v>
      </c>
      <c r="M18385">
        <v>24350.880000000001</v>
      </c>
      <c r="N18385">
        <f t="shared" si="287"/>
        <v>0</v>
      </c>
    </row>
    <row r="18386" spans="1:14" x14ac:dyDescent="0.2">
      <c r="A18386" t="s">
        <v>18334</v>
      </c>
      <c r="B18386" t="s">
        <v>39314</v>
      </c>
      <c r="I18386" t="s">
        <v>18309</v>
      </c>
      <c r="J18386">
        <v>24350.880000000001</v>
      </c>
      <c r="M18386">
        <v>24350.880000000001</v>
      </c>
      <c r="N18386">
        <f t="shared" si="287"/>
        <v>0</v>
      </c>
    </row>
    <row r="18387" spans="1:14" x14ac:dyDescent="0.2">
      <c r="A18387" t="s">
        <v>18335</v>
      </c>
      <c r="B18387" t="s">
        <v>39315</v>
      </c>
      <c r="I18387" t="s">
        <v>18309</v>
      </c>
      <c r="J18387">
        <v>24476.22</v>
      </c>
      <c r="M18387">
        <v>24476.22</v>
      </c>
      <c r="N18387">
        <f t="shared" si="287"/>
        <v>0</v>
      </c>
    </row>
    <row r="18388" spans="1:14" x14ac:dyDescent="0.2">
      <c r="A18388" t="s">
        <v>18336</v>
      </c>
      <c r="B18388" t="s">
        <v>39315</v>
      </c>
      <c r="I18388" t="s">
        <v>18309</v>
      </c>
      <c r="J18388">
        <v>24476.22</v>
      </c>
      <c r="M18388">
        <v>24476.22</v>
      </c>
      <c r="N18388">
        <f t="shared" si="287"/>
        <v>0</v>
      </c>
    </row>
    <row r="18389" spans="1:14" x14ac:dyDescent="0.2">
      <c r="A18389" t="s">
        <v>18337</v>
      </c>
      <c r="B18389" t="s">
        <v>39316</v>
      </c>
      <c r="I18389" t="s">
        <v>18309</v>
      </c>
      <c r="J18389">
        <v>25728.25</v>
      </c>
      <c r="M18389">
        <v>25728.25</v>
      </c>
      <c r="N18389">
        <f t="shared" si="287"/>
        <v>0</v>
      </c>
    </row>
    <row r="18390" spans="1:14" x14ac:dyDescent="0.2">
      <c r="A18390" t="s">
        <v>18338</v>
      </c>
      <c r="B18390" t="s">
        <v>39316</v>
      </c>
      <c r="I18390" t="s">
        <v>18309</v>
      </c>
      <c r="J18390">
        <v>25728.25</v>
      </c>
      <c r="M18390">
        <v>25728.25</v>
      </c>
      <c r="N18390">
        <f t="shared" si="287"/>
        <v>0</v>
      </c>
    </row>
    <row r="18391" spans="1:14" x14ac:dyDescent="0.2">
      <c r="A18391" t="s">
        <v>18339</v>
      </c>
      <c r="B18391" t="s">
        <v>39317</v>
      </c>
      <c r="I18391" t="s">
        <v>18309</v>
      </c>
      <c r="J18391">
        <v>20412.009999999998</v>
      </c>
      <c r="M18391">
        <v>20412.009999999998</v>
      </c>
      <c r="N18391">
        <f t="shared" si="287"/>
        <v>0</v>
      </c>
    </row>
    <row r="18392" spans="1:14" x14ac:dyDescent="0.2">
      <c r="A18392" t="s">
        <v>18340</v>
      </c>
      <c r="B18392" t="s">
        <v>39317</v>
      </c>
      <c r="I18392" t="s">
        <v>18309</v>
      </c>
      <c r="J18392">
        <v>20412.009999999998</v>
      </c>
      <c r="M18392">
        <v>20412.009999999998</v>
      </c>
      <c r="N18392">
        <f t="shared" si="287"/>
        <v>0</v>
      </c>
    </row>
    <row r="18393" spans="1:14" x14ac:dyDescent="0.2">
      <c r="A18393" t="s">
        <v>18341</v>
      </c>
      <c r="B18393" t="s">
        <v>39318</v>
      </c>
      <c r="I18393" t="s">
        <v>18309</v>
      </c>
      <c r="J18393">
        <v>25710.2</v>
      </c>
      <c r="M18393">
        <v>25710.2</v>
      </c>
      <c r="N18393">
        <f t="shared" si="287"/>
        <v>0</v>
      </c>
    </row>
    <row r="18394" spans="1:14" x14ac:dyDescent="0.2">
      <c r="A18394" t="s">
        <v>18342</v>
      </c>
      <c r="B18394" t="s">
        <v>39318</v>
      </c>
      <c r="I18394" t="s">
        <v>18309</v>
      </c>
      <c r="J18394">
        <v>25710.2</v>
      </c>
      <c r="M18394">
        <v>25710.2</v>
      </c>
      <c r="N18394">
        <f t="shared" si="287"/>
        <v>0</v>
      </c>
    </row>
    <row r="18395" spans="1:14" x14ac:dyDescent="0.2">
      <c r="A18395" t="s">
        <v>18343</v>
      </c>
      <c r="B18395" t="s">
        <v>39319</v>
      </c>
      <c r="I18395" t="s">
        <v>18309</v>
      </c>
      <c r="J18395">
        <v>23327.1</v>
      </c>
      <c r="M18395">
        <v>23327.1</v>
      </c>
      <c r="N18395">
        <f t="shared" si="287"/>
        <v>0</v>
      </c>
    </row>
    <row r="18396" spans="1:14" x14ac:dyDescent="0.2">
      <c r="A18396" t="s">
        <v>18344</v>
      </c>
      <c r="B18396" t="s">
        <v>39319</v>
      </c>
      <c r="I18396" t="s">
        <v>18309</v>
      </c>
      <c r="J18396">
        <v>23327.1</v>
      </c>
      <c r="M18396">
        <v>23327.1</v>
      </c>
      <c r="N18396">
        <f t="shared" si="287"/>
        <v>0</v>
      </c>
    </row>
    <row r="18397" spans="1:14" x14ac:dyDescent="0.2">
      <c r="A18397" t="s">
        <v>18345</v>
      </c>
      <c r="B18397" t="s">
        <v>39320</v>
      </c>
      <c r="I18397" t="s">
        <v>18309</v>
      </c>
      <c r="J18397">
        <v>22104.55</v>
      </c>
      <c r="M18397">
        <v>22104.55</v>
      </c>
      <c r="N18397">
        <f t="shared" si="287"/>
        <v>0</v>
      </c>
    </row>
    <row r="18398" spans="1:14" x14ac:dyDescent="0.2">
      <c r="A18398" t="s">
        <v>18346</v>
      </c>
      <c r="B18398" t="s">
        <v>39320</v>
      </c>
      <c r="I18398" t="s">
        <v>18309</v>
      </c>
      <c r="J18398">
        <v>22104.55</v>
      </c>
      <c r="M18398">
        <v>22104.55</v>
      </c>
      <c r="N18398">
        <f t="shared" si="287"/>
        <v>0</v>
      </c>
    </row>
    <row r="18399" spans="1:14" x14ac:dyDescent="0.2">
      <c r="A18399" t="s">
        <v>18347</v>
      </c>
      <c r="B18399" t="s">
        <v>39321</v>
      </c>
      <c r="I18399" t="s">
        <v>18309</v>
      </c>
      <c r="J18399">
        <v>29809.759999999998</v>
      </c>
      <c r="M18399">
        <v>29809.759999999998</v>
      </c>
      <c r="N18399">
        <f t="shared" si="287"/>
        <v>0</v>
      </c>
    </row>
    <row r="18400" spans="1:14" x14ac:dyDescent="0.2">
      <c r="A18400" t="s">
        <v>18348</v>
      </c>
      <c r="B18400" t="s">
        <v>39321</v>
      </c>
      <c r="I18400" t="s">
        <v>18309</v>
      </c>
      <c r="J18400">
        <v>29809.759999999998</v>
      </c>
      <c r="M18400">
        <v>29809.759999999998</v>
      </c>
      <c r="N18400">
        <f t="shared" si="287"/>
        <v>0</v>
      </c>
    </row>
    <row r="18401" spans="1:14" x14ac:dyDescent="0.2">
      <c r="A18401" t="s">
        <v>18349</v>
      </c>
      <c r="B18401" t="s">
        <v>39322</v>
      </c>
      <c r="I18401" t="s">
        <v>18309</v>
      </c>
      <c r="J18401">
        <v>35021.06</v>
      </c>
      <c r="M18401">
        <v>35021.06</v>
      </c>
      <c r="N18401">
        <f t="shared" si="287"/>
        <v>0</v>
      </c>
    </row>
    <row r="18402" spans="1:14" x14ac:dyDescent="0.2">
      <c r="A18402" t="s">
        <v>18350</v>
      </c>
      <c r="B18402" t="s">
        <v>39322</v>
      </c>
      <c r="I18402" t="s">
        <v>18309</v>
      </c>
      <c r="J18402">
        <v>35021.06</v>
      </c>
      <c r="M18402">
        <v>35021.06</v>
      </c>
      <c r="N18402">
        <f t="shared" si="287"/>
        <v>0</v>
      </c>
    </row>
    <row r="18403" spans="1:14" x14ac:dyDescent="0.2">
      <c r="A18403" t="s">
        <v>18351</v>
      </c>
      <c r="B18403" t="s">
        <v>39323</v>
      </c>
      <c r="I18403" t="s">
        <v>18309</v>
      </c>
      <c r="J18403">
        <v>35201.33</v>
      </c>
      <c r="M18403">
        <v>35201.33</v>
      </c>
      <c r="N18403">
        <f t="shared" si="287"/>
        <v>0</v>
      </c>
    </row>
    <row r="18404" spans="1:14" x14ac:dyDescent="0.2">
      <c r="A18404" t="s">
        <v>18352</v>
      </c>
      <c r="B18404" t="s">
        <v>39323</v>
      </c>
      <c r="I18404" t="s">
        <v>18309</v>
      </c>
      <c r="J18404">
        <v>35201.33</v>
      </c>
      <c r="M18404">
        <v>35201.33</v>
      </c>
      <c r="N18404">
        <f t="shared" si="287"/>
        <v>0</v>
      </c>
    </row>
    <row r="18405" spans="1:14" x14ac:dyDescent="0.2">
      <c r="A18405" t="s">
        <v>18353</v>
      </c>
      <c r="B18405" t="s">
        <v>39324</v>
      </c>
      <c r="I18405" t="s">
        <v>18309</v>
      </c>
      <c r="J18405">
        <v>37022.11</v>
      </c>
      <c r="M18405">
        <v>37022.11</v>
      </c>
      <c r="N18405">
        <f t="shared" si="287"/>
        <v>0</v>
      </c>
    </row>
    <row r="18406" spans="1:14" x14ac:dyDescent="0.2">
      <c r="A18406" t="s">
        <v>18354</v>
      </c>
      <c r="B18406" t="s">
        <v>39324</v>
      </c>
      <c r="I18406" t="s">
        <v>18309</v>
      </c>
      <c r="J18406">
        <v>37022.11</v>
      </c>
      <c r="M18406">
        <v>37022.11</v>
      </c>
      <c r="N18406">
        <f t="shared" si="287"/>
        <v>0</v>
      </c>
    </row>
    <row r="18407" spans="1:14" x14ac:dyDescent="0.2">
      <c r="A18407" t="s">
        <v>18355</v>
      </c>
      <c r="B18407" t="s">
        <v>39325</v>
      </c>
      <c r="I18407" t="s">
        <v>18309</v>
      </c>
      <c r="J18407">
        <v>29278.48</v>
      </c>
      <c r="M18407">
        <v>29278.48</v>
      </c>
      <c r="N18407">
        <f t="shared" si="287"/>
        <v>0</v>
      </c>
    </row>
    <row r="18408" spans="1:14" x14ac:dyDescent="0.2">
      <c r="A18408" t="s">
        <v>18356</v>
      </c>
      <c r="B18408" t="s">
        <v>39325</v>
      </c>
      <c r="I18408" t="s">
        <v>18309</v>
      </c>
      <c r="J18408">
        <v>29278.48</v>
      </c>
      <c r="M18408">
        <v>29278.48</v>
      </c>
      <c r="N18408">
        <f t="shared" si="287"/>
        <v>0</v>
      </c>
    </row>
    <row r="18409" spans="1:14" x14ac:dyDescent="0.2">
      <c r="A18409" t="s">
        <v>18357</v>
      </c>
      <c r="B18409" t="s">
        <v>39326</v>
      </c>
      <c r="I18409" t="s">
        <v>18309</v>
      </c>
      <c r="J18409">
        <v>39422.31</v>
      </c>
      <c r="M18409">
        <v>39422.31</v>
      </c>
      <c r="N18409">
        <f t="shared" si="287"/>
        <v>0</v>
      </c>
    </row>
    <row r="18410" spans="1:14" x14ac:dyDescent="0.2">
      <c r="A18410" t="s">
        <v>18358</v>
      </c>
      <c r="B18410" t="s">
        <v>39326</v>
      </c>
      <c r="I18410" t="s">
        <v>18309</v>
      </c>
      <c r="J18410">
        <v>39422.31</v>
      </c>
      <c r="M18410">
        <v>39422.31</v>
      </c>
      <c r="N18410">
        <f t="shared" si="287"/>
        <v>0</v>
      </c>
    </row>
    <row r="18411" spans="1:14" x14ac:dyDescent="0.2">
      <c r="A18411" t="s">
        <v>18359</v>
      </c>
      <c r="B18411" t="s">
        <v>39327</v>
      </c>
      <c r="I18411" t="s">
        <v>18309</v>
      </c>
      <c r="J18411">
        <v>35163.019999999997</v>
      </c>
      <c r="M18411">
        <v>35163.019999999997</v>
      </c>
      <c r="N18411">
        <f t="shared" si="287"/>
        <v>0</v>
      </c>
    </row>
    <row r="18412" spans="1:14" x14ac:dyDescent="0.2">
      <c r="A18412" t="s">
        <v>18360</v>
      </c>
      <c r="B18412" t="s">
        <v>39327</v>
      </c>
      <c r="I18412" t="s">
        <v>18309</v>
      </c>
      <c r="J18412">
        <v>35163.019999999997</v>
      </c>
      <c r="M18412">
        <v>35163.019999999997</v>
      </c>
      <c r="N18412">
        <f t="shared" si="287"/>
        <v>0</v>
      </c>
    </row>
    <row r="18413" spans="1:14" x14ac:dyDescent="0.2">
      <c r="A18413" t="s">
        <v>18361</v>
      </c>
      <c r="B18413" t="s">
        <v>39328</v>
      </c>
      <c r="I18413" t="s">
        <v>18309</v>
      </c>
      <c r="J18413">
        <v>31646.959999999999</v>
      </c>
      <c r="M18413">
        <v>31646.959999999999</v>
      </c>
      <c r="N18413">
        <f t="shared" si="287"/>
        <v>0</v>
      </c>
    </row>
    <row r="18414" spans="1:14" x14ac:dyDescent="0.2">
      <c r="A18414" t="s">
        <v>18362</v>
      </c>
      <c r="B18414" t="s">
        <v>39328</v>
      </c>
      <c r="I18414" t="s">
        <v>18309</v>
      </c>
      <c r="J18414">
        <v>31646.959999999999</v>
      </c>
      <c r="M18414">
        <v>31646.959999999999</v>
      </c>
      <c r="N18414">
        <f t="shared" si="287"/>
        <v>0</v>
      </c>
    </row>
    <row r="18415" spans="1:14" x14ac:dyDescent="0.2">
      <c r="A18415" t="s">
        <v>18363</v>
      </c>
      <c r="B18415" t="s">
        <v>39329</v>
      </c>
      <c r="I18415" t="s">
        <v>18309</v>
      </c>
      <c r="J18415">
        <v>44233.84</v>
      </c>
      <c r="M18415">
        <v>44233.84</v>
      </c>
      <c r="N18415">
        <f t="shared" si="287"/>
        <v>0</v>
      </c>
    </row>
    <row r="18416" spans="1:14" x14ac:dyDescent="0.2">
      <c r="A18416" t="s">
        <v>18364</v>
      </c>
      <c r="B18416" t="s">
        <v>39329</v>
      </c>
      <c r="I18416" t="s">
        <v>18309</v>
      </c>
      <c r="J18416">
        <v>44233.84</v>
      </c>
      <c r="M18416">
        <v>44233.84</v>
      </c>
      <c r="N18416">
        <f t="shared" si="287"/>
        <v>0</v>
      </c>
    </row>
    <row r="18417" spans="1:14" x14ac:dyDescent="0.2">
      <c r="A18417" t="s">
        <v>18365</v>
      </c>
      <c r="B18417" t="s">
        <v>39330</v>
      </c>
      <c r="I18417" t="s">
        <v>5</v>
      </c>
      <c r="J18417">
        <v>20317</v>
      </c>
      <c r="M18417">
        <v>20317</v>
      </c>
      <c r="N18417">
        <f t="shared" si="287"/>
        <v>0</v>
      </c>
    </row>
    <row r="18418" spans="1:14" x14ac:dyDescent="0.2">
      <c r="A18418" t="s">
        <v>18366</v>
      </c>
      <c r="B18418" t="s">
        <v>39330</v>
      </c>
      <c r="I18418" t="s">
        <v>5</v>
      </c>
      <c r="J18418">
        <v>20317</v>
      </c>
      <c r="M18418">
        <v>20317</v>
      </c>
      <c r="N18418">
        <f t="shared" si="287"/>
        <v>0</v>
      </c>
    </row>
    <row r="18419" spans="1:14" x14ac:dyDescent="0.2">
      <c r="A18419" t="s">
        <v>18367</v>
      </c>
      <c r="B18419" t="s">
        <v>39331</v>
      </c>
      <c r="I18419" t="s">
        <v>5</v>
      </c>
      <c r="J18419">
        <v>2244.37</v>
      </c>
      <c r="M18419">
        <v>2244.37</v>
      </c>
      <c r="N18419">
        <f t="shared" si="287"/>
        <v>0</v>
      </c>
    </row>
    <row r="18420" spans="1:14" x14ac:dyDescent="0.2">
      <c r="A18420" t="s">
        <v>18368</v>
      </c>
      <c r="B18420" t="s">
        <v>39331</v>
      </c>
      <c r="I18420" t="s">
        <v>5</v>
      </c>
      <c r="J18420">
        <v>2244.37</v>
      </c>
      <c r="M18420">
        <v>2244.37</v>
      </c>
      <c r="N18420">
        <f t="shared" si="287"/>
        <v>0</v>
      </c>
    </row>
    <row r="18421" spans="1:14" x14ac:dyDescent="0.2">
      <c r="A18421" t="s">
        <v>18369</v>
      </c>
      <c r="B18421" t="s">
        <v>39332</v>
      </c>
      <c r="I18421" t="s">
        <v>5</v>
      </c>
      <c r="J18421">
        <v>3482.74</v>
      </c>
      <c r="M18421">
        <v>3482.74</v>
      </c>
      <c r="N18421">
        <f t="shared" si="287"/>
        <v>0</v>
      </c>
    </row>
    <row r="18422" spans="1:14" x14ac:dyDescent="0.2">
      <c r="A18422" t="s">
        <v>18370</v>
      </c>
      <c r="B18422" t="s">
        <v>39332</v>
      </c>
      <c r="I18422" t="s">
        <v>5</v>
      </c>
      <c r="J18422">
        <v>3482.74</v>
      </c>
      <c r="M18422">
        <v>3482.74</v>
      </c>
      <c r="N18422">
        <f t="shared" si="287"/>
        <v>0</v>
      </c>
    </row>
    <row r="18423" spans="1:14" x14ac:dyDescent="0.2">
      <c r="A18423" t="s">
        <v>18371</v>
      </c>
      <c r="B18423" t="s">
        <v>39333</v>
      </c>
      <c r="I18423" t="s">
        <v>5</v>
      </c>
      <c r="J18423">
        <v>7035.95</v>
      </c>
      <c r="M18423">
        <v>7035.95</v>
      </c>
      <c r="N18423">
        <f t="shared" si="287"/>
        <v>0</v>
      </c>
    </row>
    <row r="18424" spans="1:14" x14ac:dyDescent="0.2">
      <c r="A18424" t="s">
        <v>18372</v>
      </c>
      <c r="B18424" t="s">
        <v>39333</v>
      </c>
      <c r="I18424" t="s">
        <v>5</v>
      </c>
      <c r="J18424">
        <v>7011.93</v>
      </c>
      <c r="M18424">
        <v>7011.93</v>
      </c>
      <c r="N18424">
        <f t="shared" si="287"/>
        <v>0</v>
      </c>
    </row>
    <row r="18425" spans="1:14" x14ac:dyDescent="0.2">
      <c r="A18425" t="s">
        <v>18373</v>
      </c>
      <c r="B18425" t="s">
        <v>39334</v>
      </c>
      <c r="I18425" t="s">
        <v>5</v>
      </c>
      <c r="J18425">
        <v>8137.23</v>
      </c>
      <c r="M18425">
        <v>8137.23</v>
      </c>
      <c r="N18425">
        <f t="shared" si="287"/>
        <v>0</v>
      </c>
    </row>
    <row r="18426" spans="1:14" x14ac:dyDescent="0.2">
      <c r="A18426" t="s">
        <v>18374</v>
      </c>
      <c r="B18426" t="s">
        <v>39334</v>
      </c>
      <c r="I18426" t="s">
        <v>5</v>
      </c>
      <c r="J18426">
        <v>8113.21</v>
      </c>
      <c r="M18426">
        <v>8113.21</v>
      </c>
      <c r="N18426">
        <f t="shared" si="287"/>
        <v>0</v>
      </c>
    </row>
    <row r="18427" spans="1:14" x14ac:dyDescent="0.2">
      <c r="A18427" t="s">
        <v>18375</v>
      </c>
      <c r="B18427" t="s">
        <v>41216</v>
      </c>
      <c r="I18427" t="s">
        <v>5</v>
      </c>
      <c r="J18427">
        <v>164.79</v>
      </c>
      <c r="M18427">
        <v>164.79</v>
      </c>
      <c r="N18427">
        <f t="shared" si="287"/>
        <v>0</v>
      </c>
    </row>
    <row r="18428" spans="1:14" x14ac:dyDescent="0.2">
      <c r="A18428" t="s">
        <v>18376</v>
      </c>
      <c r="B18428" t="s">
        <v>41216</v>
      </c>
      <c r="I18428" t="s">
        <v>5</v>
      </c>
      <c r="J18428">
        <v>161.91</v>
      </c>
      <c r="M18428">
        <v>161.91</v>
      </c>
      <c r="N18428">
        <f t="shared" si="287"/>
        <v>0</v>
      </c>
    </row>
    <row r="18429" spans="1:14" x14ac:dyDescent="0.2">
      <c r="A18429" t="s">
        <v>18377</v>
      </c>
      <c r="B18429" t="s">
        <v>41217</v>
      </c>
      <c r="I18429" t="s">
        <v>5</v>
      </c>
      <c r="J18429">
        <v>1153.05</v>
      </c>
      <c r="M18429">
        <v>1153.05</v>
      </c>
      <c r="N18429">
        <f t="shared" si="287"/>
        <v>0</v>
      </c>
    </row>
    <row r="18430" spans="1:14" x14ac:dyDescent="0.2">
      <c r="A18430" t="s">
        <v>18378</v>
      </c>
      <c r="B18430" t="s">
        <v>41217</v>
      </c>
      <c r="I18430" t="s">
        <v>5</v>
      </c>
      <c r="J18430">
        <v>1150.17</v>
      </c>
      <c r="M18430">
        <v>1150.17</v>
      </c>
      <c r="N18430">
        <f t="shared" si="287"/>
        <v>0</v>
      </c>
    </row>
    <row r="18431" spans="1:14" x14ac:dyDescent="0.2">
      <c r="A18431" t="s">
        <v>18379</v>
      </c>
      <c r="B18431" t="s">
        <v>41218</v>
      </c>
      <c r="I18431" t="s">
        <v>5</v>
      </c>
      <c r="J18431">
        <v>535.59</v>
      </c>
      <c r="M18431">
        <v>535.59</v>
      </c>
      <c r="N18431">
        <f t="shared" si="287"/>
        <v>0</v>
      </c>
    </row>
    <row r="18432" spans="1:14" x14ac:dyDescent="0.2">
      <c r="A18432" t="s">
        <v>18380</v>
      </c>
      <c r="B18432" t="s">
        <v>41218</v>
      </c>
      <c r="I18432" t="s">
        <v>5</v>
      </c>
      <c r="J18432">
        <v>532.71</v>
      </c>
      <c r="M18432">
        <v>532.71</v>
      </c>
      <c r="N18432">
        <f t="shared" si="287"/>
        <v>0</v>
      </c>
    </row>
    <row r="18433" spans="1:14" x14ac:dyDescent="0.2">
      <c r="A18433" t="s">
        <v>18381</v>
      </c>
      <c r="B18433" t="s">
        <v>41219</v>
      </c>
      <c r="I18433" t="s">
        <v>5</v>
      </c>
      <c r="J18433">
        <v>520.14</v>
      </c>
      <c r="M18433">
        <v>520.14</v>
      </c>
      <c r="N18433">
        <f t="shared" si="287"/>
        <v>0</v>
      </c>
    </row>
    <row r="18434" spans="1:14" x14ac:dyDescent="0.2">
      <c r="A18434" t="s">
        <v>18382</v>
      </c>
      <c r="B18434" t="s">
        <v>41219</v>
      </c>
      <c r="I18434" t="s">
        <v>5</v>
      </c>
      <c r="J18434">
        <v>517.26</v>
      </c>
      <c r="M18434">
        <v>517.26</v>
      </c>
      <c r="N18434">
        <f t="shared" si="287"/>
        <v>0</v>
      </c>
    </row>
    <row r="18435" spans="1:14" x14ac:dyDescent="0.2">
      <c r="A18435" t="s">
        <v>18383</v>
      </c>
      <c r="B18435" t="s">
        <v>41220</v>
      </c>
      <c r="I18435" t="s">
        <v>5</v>
      </c>
      <c r="J18435">
        <v>155.52000000000001</v>
      </c>
      <c r="M18435">
        <v>155.52000000000001</v>
      </c>
      <c r="N18435">
        <f t="shared" si="287"/>
        <v>0</v>
      </c>
    </row>
    <row r="18436" spans="1:14" x14ac:dyDescent="0.2">
      <c r="A18436" t="s">
        <v>18384</v>
      </c>
      <c r="B18436" t="s">
        <v>41220</v>
      </c>
      <c r="I18436" t="s">
        <v>5</v>
      </c>
      <c r="J18436">
        <v>152.63999999999999</v>
      </c>
      <c r="M18436">
        <v>152.63999999999999</v>
      </c>
      <c r="N18436">
        <f t="shared" ref="N18436:N18499" si="288">J18436-M18436</f>
        <v>0</v>
      </c>
    </row>
    <row r="18437" spans="1:14" x14ac:dyDescent="0.2">
      <c r="A18437" t="s">
        <v>18385</v>
      </c>
      <c r="B18437" t="s">
        <v>41221</v>
      </c>
      <c r="I18437" t="s">
        <v>5</v>
      </c>
      <c r="J18437">
        <v>174.06</v>
      </c>
      <c r="M18437">
        <v>174.06</v>
      </c>
      <c r="N18437">
        <f t="shared" si="288"/>
        <v>0</v>
      </c>
    </row>
    <row r="18438" spans="1:14" x14ac:dyDescent="0.2">
      <c r="A18438" t="s">
        <v>18386</v>
      </c>
      <c r="B18438" t="s">
        <v>41221</v>
      </c>
      <c r="I18438" t="s">
        <v>5</v>
      </c>
      <c r="J18438">
        <v>171.18</v>
      </c>
      <c r="M18438">
        <v>171.18</v>
      </c>
      <c r="N18438">
        <f t="shared" si="288"/>
        <v>0</v>
      </c>
    </row>
    <row r="18439" spans="1:14" x14ac:dyDescent="0.2">
      <c r="A18439" t="s">
        <v>28333</v>
      </c>
      <c r="B18439" t="s">
        <v>41222</v>
      </c>
      <c r="I18439" t="s">
        <v>5</v>
      </c>
      <c r="J18439">
        <v>312.38</v>
      </c>
      <c r="M18439">
        <v>312.38</v>
      </c>
      <c r="N18439">
        <f t="shared" si="288"/>
        <v>0</v>
      </c>
    </row>
    <row r="18440" spans="1:14" x14ac:dyDescent="0.2">
      <c r="A18440" t="s">
        <v>28334</v>
      </c>
      <c r="B18440" t="s">
        <v>41222</v>
      </c>
      <c r="I18440" t="s">
        <v>5</v>
      </c>
      <c r="J18440">
        <v>309.51</v>
      </c>
      <c r="M18440">
        <v>309.51</v>
      </c>
      <c r="N18440">
        <f t="shared" si="288"/>
        <v>0</v>
      </c>
    </row>
    <row r="18441" spans="1:14" x14ac:dyDescent="0.2">
      <c r="A18441" t="s">
        <v>28335</v>
      </c>
      <c r="B18441" t="s">
        <v>41223</v>
      </c>
      <c r="I18441" t="s">
        <v>5</v>
      </c>
      <c r="J18441">
        <v>196.76</v>
      </c>
      <c r="M18441">
        <v>196.76</v>
      </c>
      <c r="N18441">
        <f t="shared" si="288"/>
        <v>0</v>
      </c>
    </row>
    <row r="18442" spans="1:14" x14ac:dyDescent="0.2">
      <c r="A18442" t="s">
        <v>28336</v>
      </c>
      <c r="B18442" t="s">
        <v>41223</v>
      </c>
      <c r="I18442" t="s">
        <v>5</v>
      </c>
      <c r="J18442">
        <v>193.89</v>
      </c>
      <c r="M18442">
        <v>193.89</v>
      </c>
      <c r="N18442">
        <f t="shared" si="288"/>
        <v>0</v>
      </c>
    </row>
    <row r="18443" spans="1:14" x14ac:dyDescent="0.2">
      <c r="A18443" t="s">
        <v>40774</v>
      </c>
      <c r="B18443" t="s">
        <v>41224</v>
      </c>
      <c r="I18443" t="s">
        <v>5</v>
      </c>
      <c r="J18443">
        <v>25.44</v>
      </c>
      <c r="M18443">
        <v>25.44</v>
      </c>
      <c r="N18443">
        <f t="shared" si="288"/>
        <v>0</v>
      </c>
    </row>
    <row r="18444" spans="1:14" x14ac:dyDescent="0.2">
      <c r="A18444" t="s">
        <v>40775</v>
      </c>
      <c r="B18444" t="s">
        <v>41224</v>
      </c>
      <c r="I18444" t="s">
        <v>5</v>
      </c>
      <c r="J18444">
        <v>25.44</v>
      </c>
      <c r="M18444">
        <v>25.44</v>
      </c>
      <c r="N18444">
        <f t="shared" si="288"/>
        <v>0</v>
      </c>
    </row>
    <row r="18445" spans="1:14" x14ac:dyDescent="0.2">
      <c r="A18445" t="s">
        <v>18387</v>
      </c>
      <c r="B18445" t="s">
        <v>39335</v>
      </c>
      <c r="I18445" t="s">
        <v>5</v>
      </c>
      <c r="J18445">
        <v>282</v>
      </c>
      <c r="M18445">
        <v>282</v>
      </c>
      <c r="N18445">
        <f t="shared" si="288"/>
        <v>0</v>
      </c>
    </row>
    <row r="18446" spans="1:14" x14ac:dyDescent="0.2">
      <c r="A18446" t="s">
        <v>18388</v>
      </c>
      <c r="B18446" t="s">
        <v>39335</v>
      </c>
      <c r="I18446" t="s">
        <v>5</v>
      </c>
      <c r="J18446">
        <v>282</v>
      </c>
      <c r="M18446">
        <v>282</v>
      </c>
      <c r="N18446">
        <f t="shared" si="288"/>
        <v>0</v>
      </c>
    </row>
    <row r="18447" spans="1:14" x14ac:dyDescent="0.2">
      <c r="A18447" t="s">
        <v>18389</v>
      </c>
      <c r="B18447" t="s">
        <v>39336</v>
      </c>
      <c r="I18447" t="s">
        <v>5</v>
      </c>
      <c r="J18447">
        <v>1120</v>
      </c>
      <c r="M18447">
        <v>1120</v>
      </c>
      <c r="N18447">
        <f t="shared" si="288"/>
        <v>0</v>
      </c>
    </row>
    <row r="18448" spans="1:14" x14ac:dyDescent="0.2">
      <c r="A18448" t="s">
        <v>18390</v>
      </c>
      <c r="B18448" t="s">
        <v>39336</v>
      </c>
      <c r="I18448" t="s">
        <v>5</v>
      </c>
      <c r="J18448">
        <v>1120</v>
      </c>
      <c r="M18448">
        <v>1120</v>
      </c>
      <c r="N18448">
        <f t="shared" si="288"/>
        <v>0</v>
      </c>
    </row>
    <row r="18449" spans="1:14" x14ac:dyDescent="0.2">
      <c r="A18449" t="s">
        <v>22376</v>
      </c>
      <c r="B18449" t="s">
        <v>39337</v>
      </c>
      <c r="I18449" t="s">
        <v>5</v>
      </c>
      <c r="J18449">
        <v>14916.87</v>
      </c>
      <c r="M18449">
        <v>14916.87</v>
      </c>
      <c r="N18449">
        <f t="shared" si="288"/>
        <v>0</v>
      </c>
    </row>
    <row r="18450" spans="1:14" x14ac:dyDescent="0.2">
      <c r="A18450" t="s">
        <v>22377</v>
      </c>
      <c r="B18450" t="s">
        <v>39337</v>
      </c>
      <c r="I18450" t="s">
        <v>5</v>
      </c>
      <c r="J18450">
        <v>14751.86</v>
      </c>
      <c r="M18450">
        <v>14751.86</v>
      </c>
      <c r="N18450">
        <f t="shared" si="288"/>
        <v>0</v>
      </c>
    </row>
    <row r="18451" spans="1:14" x14ac:dyDescent="0.2">
      <c r="A18451" t="s">
        <v>22378</v>
      </c>
      <c r="B18451" t="s">
        <v>39338</v>
      </c>
      <c r="I18451" t="s">
        <v>5</v>
      </c>
      <c r="J18451">
        <v>16573.580000000002</v>
      </c>
      <c r="M18451">
        <v>16573.580000000002</v>
      </c>
      <c r="N18451">
        <f t="shared" si="288"/>
        <v>0</v>
      </c>
    </row>
    <row r="18452" spans="1:14" x14ac:dyDescent="0.2">
      <c r="A18452" t="s">
        <v>22379</v>
      </c>
      <c r="B18452" t="s">
        <v>39338</v>
      </c>
      <c r="I18452" t="s">
        <v>5</v>
      </c>
      <c r="J18452">
        <v>16408.57</v>
      </c>
      <c r="M18452">
        <v>16408.57</v>
      </c>
      <c r="N18452">
        <f t="shared" si="288"/>
        <v>0</v>
      </c>
    </row>
    <row r="18453" spans="1:14" x14ac:dyDescent="0.2">
      <c r="A18453" t="s">
        <v>18391</v>
      </c>
      <c r="B18453" t="s">
        <v>39339</v>
      </c>
      <c r="I18453" t="s">
        <v>5</v>
      </c>
      <c r="J18453">
        <v>21724.41</v>
      </c>
      <c r="M18453">
        <v>21724.41</v>
      </c>
      <c r="N18453">
        <f t="shared" si="288"/>
        <v>0</v>
      </c>
    </row>
    <row r="18454" spans="1:14" x14ac:dyDescent="0.2">
      <c r="A18454" t="s">
        <v>18392</v>
      </c>
      <c r="B18454" t="s">
        <v>39339</v>
      </c>
      <c r="I18454" t="s">
        <v>5</v>
      </c>
      <c r="J18454">
        <v>21559.41</v>
      </c>
      <c r="M18454">
        <v>21559.41</v>
      </c>
      <c r="N18454">
        <f t="shared" si="288"/>
        <v>0</v>
      </c>
    </row>
    <row r="18455" spans="1:14" x14ac:dyDescent="0.2">
      <c r="A18455" t="s">
        <v>18393</v>
      </c>
      <c r="B18455" t="s">
        <v>39340</v>
      </c>
      <c r="I18455" t="s">
        <v>5</v>
      </c>
      <c r="J18455">
        <v>940.03</v>
      </c>
      <c r="M18455">
        <v>940.03</v>
      </c>
      <c r="N18455">
        <f t="shared" si="288"/>
        <v>0</v>
      </c>
    </row>
    <row r="18456" spans="1:14" x14ac:dyDescent="0.2">
      <c r="A18456" t="s">
        <v>18394</v>
      </c>
      <c r="B18456" t="s">
        <v>39340</v>
      </c>
      <c r="I18456" t="s">
        <v>5</v>
      </c>
      <c r="J18456">
        <v>934.28</v>
      </c>
      <c r="M18456">
        <v>934.28</v>
      </c>
      <c r="N18456">
        <f t="shared" si="288"/>
        <v>0</v>
      </c>
    </row>
    <row r="18457" spans="1:14" x14ac:dyDescent="0.2">
      <c r="A18457" t="s">
        <v>18395</v>
      </c>
      <c r="B18457" t="s">
        <v>39341</v>
      </c>
      <c r="I18457" t="s">
        <v>5</v>
      </c>
      <c r="J18457">
        <v>1215.68</v>
      </c>
      <c r="M18457">
        <v>1215.68</v>
      </c>
      <c r="N18457">
        <f t="shared" si="288"/>
        <v>0</v>
      </c>
    </row>
    <row r="18458" spans="1:14" x14ac:dyDescent="0.2">
      <c r="A18458" t="s">
        <v>18396</v>
      </c>
      <c r="B18458" t="s">
        <v>39341</v>
      </c>
      <c r="I18458" t="s">
        <v>5</v>
      </c>
      <c r="J18458">
        <v>1209.94</v>
      </c>
      <c r="M18458">
        <v>1209.94</v>
      </c>
      <c r="N18458">
        <f t="shared" si="288"/>
        <v>0</v>
      </c>
    </row>
    <row r="18459" spans="1:14" x14ac:dyDescent="0.2">
      <c r="A18459" t="s">
        <v>18397</v>
      </c>
      <c r="B18459" t="s">
        <v>39342</v>
      </c>
      <c r="I18459" t="s">
        <v>5</v>
      </c>
      <c r="J18459">
        <v>1699.3</v>
      </c>
      <c r="M18459">
        <v>1699.3</v>
      </c>
      <c r="N18459">
        <f t="shared" si="288"/>
        <v>0</v>
      </c>
    </row>
    <row r="18460" spans="1:14" x14ac:dyDescent="0.2">
      <c r="A18460" t="s">
        <v>18398</v>
      </c>
      <c r="B18460" t="s">
        <v>39342</v>
      </c>
      <c r="I18460" t="s">
        <v>5</v>
      </c>
      <c r="J18460">
        <v>1693.55</v>
      </c>
      <c r="M18460">
        <v>1693.55</v>
      </c>
      <c r="N18460">
        <f t="shared" si="288"/>
        <v>0</v>
      </c>
    </row>
    <row r="18461" spans="1:14" x14ac:dyDescent="0.2">
      <c r="A18461" t="s">
        <v>18399</v>
      </c>
      <c r="B18461" t="s">
        <v>39343</v>
      </c>
      <c r="I18461" t="s">
        <v>5</v>
      </c>
      <c r="J18461">
        <v>3537.3</v>
      </c>
      <c r="M18461">
        <v>3537.3</v>
      </c>
      <c r="N18461">
        <f t="shared" si="288"/>
        <v>0</v>
      </c>
    </row>
    <row r="18462" spans="1:14" x14ac:dyDescent="0.2">
      <c r="A18462" t="s">
        <v>18400</v>
      </c>
      <c r="B18462" t="s">
        <v>39343</v>
      </c>
      <c r="I18462" t="s">
        <v>5</v>
      </c>
      <c r="J18462">
        <v>3531.56</v>
      </c>
      <c r="M18462">
        <v>3531.56</v>
      </c>
      <c r="N18462">
        <f t="shared" si="288"/>
        <v>0</v>
      </c>
    </row>
    <row r="18463" spans="1:14" x14ac:dyDescent="0.2">
      <c r="A18463" t="s">
        <v>18401</v>
      </c>
      <c r="B18463" t="s">
        <v>39344</v>
      </c>
      <c r="I18463" t="s">
        <v>5</v>
      </c>
      <c r="J18463">
        <v>5087.55</v>
      </c>
      <c r="M18463">
        <v>5087.55</v>
      </c>
      <c r="N18463">
        <f t="shared" si="288"/>
        <v>0</v>
      </c>
    </row>
    <row r="18464" spans="1:14" x14ac:dyDescent="0.2">
      <c r="A18464" t="s">
        <v>18402</v>
      </c>
      <c r="B18464" t="s">
        <v>39344</v>
      </c>
      <c r="I18464" t="s">
        <v>5</v>
      </c>
      <c r="J18464">
        <v>5078.92</v>
      </c>
      <c r="M18464">
        <v>5078.92</v>
      </c>
      <c r="N18464">
        <f t="shared" si="288"/>
        <v>0</v>
      </c>
    </row>
    <row r="18465" spans="1:14" x14ac:dyDescent="0.2">
      <c r="A18465" t="s">
        <v>18403</v>
      </c>
      <c r="B18465" t="s">
        <v>39345</v>
      </c>
      <c r="F18465" s="307"/>
      <c r="I18465" t="s">
        <v>5</v>
      </c>
      <c r="J18465">
        <v>9000.1</v>
      </c>
      <c r="M18465">
        <v>9000.1</v>
      </c>
      <c r="N18465">
        <f t="shared" si="288"/>
        <v>0</v>
      </c>
    </row>
    <row r="18466" spans="1:14" x14ac:dyDescent="0.2">
      <c r="A18466" t="s">
        <v>18404</v>
      </c>
      <c r="B18466" t="s">
        <v>39345</v>
      </c>
      <c r="F18466" s="307"/>
      <c r="I18466" t="s">
        <v>5</v>
      </c>
      <c r="J18466">
        <v>8991.48</v>
      </c>
      <c r="M18466">
        <v>8991.48</v>
      </c>
      <c r="N18466">
        <f t="shared" si="288"/>
        <v>0</v>
      </c>
    </row>
    <row r="18467" spans="1:14" x14ac:dyDescent="0.2">
      <c r="A18467" t="s">
        <v>18405</v>
      </c>
      <c r="B18467" t="s">
        <v>39346</v>
      </c>
      <c r="I18467" t="s">
        <v>5</v>
      </c>
      <c r="J18467">
        <v>357.18</v>
      </c>
      <c r="M18467">
        <v>357.18</v>
      </c>
      <c r="N18467">
        <f t="shared" si="288"/>
        <v>0</v>
      </c>
    </row>
    <row r="18468" spans="1:14" x14ac:dyDescent="0.2">
      <c r="A18468" t="s">
        <v>18406</v>
      </c>
      <c r="B18468" t="s">
        <v>39346</v>
      </c>
      <c r="I18468" t="s">
        <v>5</v>
      </c>
      <c r="J18468">
        <v>351.43</v>
      </c>
      <c r="M18468">
        <v>351.43</v>
      </c>
      <c r="N18468">
        <f t="shared" si="288"/>
        <v>0</v>
      </c>
    </row>
    <row r="18469" spans="1:14" x14ac:dyDescent="0.2">
      <c r="A18469" t="s">
        <v>18407</v>
      </c>
      <c r="B18469" t="s">
        <v>39347</v>
      </c>
      <c r="I18469" t="s">
        <v>5</v>
      </c>
      <c r="J18469">
        <v>463.03</v>
      </c>
      <c r="M18469">
        <v>463.03</v>
      </c>
      <c r="N18469">
        <f t="shared" si="288"/>
        <v>0</v>
      </c>
    </row>
    <row r="18470" spans="1:14" x14ac:dyDescent="0.2">
      <c r="A18470" t="s">
        <v>18408</v>
      </c>
      <c r="B18470" t="s">
        <v>39347</v>
      </c>
      <c r="I18470" t="s">
        <v>5</v>
      </c>
      <c r="J18470">
        <v>457.28</v>
      </c>
      <c r="M18470">
        <v>457.28</v>
      </c>
      <c r="N18470">
        <f t="shared" si="288"/>
        <v>0</v>
      </c>
    </row>
    <row r="18471" spans="1:14" x14ac:dyDescent="0.2">
      <c r="A18471" t="s">
        <v>18409</v>
      </c>
      <c r="B18471" t="s">
        <v>39348</v>
      </c>
      <c r="I18471" t="s">
        <v>5</v>
      </c>
      <c r="J18471">
        <v>3413.03</v>
      </c>
      <c r="M18471">
        <v>3413.03</v>
      </c>
      <c r="N18471">
        <f t="shared" si="288"/>
        <v>0</v>
      </c>
    </row>
    <row r="18472" spans="1:14" x14ac:dyDescent="0.2">
      <c r="A18472" t="s">
        <v>18410</v>
      </c>
      <c r="B18472" t="s">
        <v>39348</v>
      </c>
      <c r="I18472" t="s">
        <v>5</v>
      </c>
      <c r="J18472">
        <v>3407.28</v>
      </c>
      <c r="M18472">
        <v>3407.28</v>
      </c>
      <c r="N18472">
        <f t="shared" si="288"/>
        <v>0</v>
      </c>
    </row>
    <row r="18473" spans="1:14" x14ac:dyDescent="0.2">
      <c r="A18473" t="s">
        <v>18411</v>
      </c>
      <c r="B18473" t="s">
        <v>39349</v>
      </c>
      <c r="I18473" t="s">
        <v>5</v>
      </c>
      <c r="J18473">
        <v>4204.03</v>
      </c>
      <c r="M18473">
        <v>4204.03</v>
      </c>
      <c r="N18473">
        <f t="shared" si="288"/>
        <v>0</v>
      </c>
    </row>
    <row r="18474" spans="1:14" x14ac:dyDescent="0.2">
      <c r="A18474" t="s">
        <v>18412</v>
      </c>
      <c r="B18474" t="s">
        <v>39349</v>
      </c>
      <c r="I18474" t="s">
        <v>5</v>
      </c>
      <c r="J18474">
        <v>4198.28</v>
      </c>
      <c r="M18474">
        <v>4198.28</v>
      </c>
      <c r="N18474">
        <f t="shared" si="288"/>
        <v>0</v>
      </c>
    </row>
    <row r="18475" spans="1:14" x14ac:dyDescent="0.2">
      <c r="A18475" t="s">
        <v>18413</v>
      </c>
      <c r="B18475" t="s">
        <v>39350</v>
      </c>
      <c r="I18475" t="s">
        <v>5</v>
      </c>
      <c r="J18475">
        <v>5582.55</v>
      </c>
      <c r="M18475">
        <v>5582.55</v>
      </c>
      <c r="N18475">
        <f t="shared" si="288"/>
        <v>0</v>
      </c>
    </row>
    <row r="18476" spans="1:14" x14ac:dyDescent="0.2">
      <c r="A18476" t="s">
        <v>18414</v>
      </c>
      <c r="B18476" t="s">
        <v>39350</v>
      </c>
      <c r="I18476" t="s">
        <v>5</v>
      </c>
      <c r="J18476">
        <v>5573.92</v>
      </c>
      <c r="M18476">
        <v>5573.92</v>
      </c>
      <c r="N18476">
        <f t="shared" si="288"/>
        <v>0</v>
      </c>
    </row>
    <row r="18477" spans="1:14" x14ac:dyDescent="0.2">
      <c r="A18477" t="s">
        <v>18415</v>
      </c>
      <c r="B18477" t="s">
        <v>39351</v>
      </c>
      <c r="I18477" t="s">
        <v>5</v>
      </c>
      <c r="J18477">
        <v>8625.07</v>
      </c>
      <c r="M18477">
        <v>8625.07</v>
      </c>
      <c r="N18477">
        <f t="shared" si="288"/>
        <v>0</v>
      </c>
    </row>
    <row r="18478" spans="1:14" x14ac:dyDescent="0.2">
      <c r="A18478" t="s">
        <v>18416</v>
      </c>
      <c r="B18478" t="s">
        <v>39351</v>
      </c>
      <c r="I18478" t="s">
        <v>5</v>
      </c>
      <c r="J18478">
        <v>8616.44</v>
      </c>
      <c r="M18478">
        <v>8616.44</v>
      </c>
      <c r="N18478">
        <f t="shared" si="288"/>
        <v>0</v>
      </c>
    </row>
    <row r="18479" spans="1:14" x14ac:dyDescent="0.2">
      <c r="A18479" t="s">
        <v>18417</v>
      </c>
      <c r="B18479" t="s">
        <v>39352</v>
      </c>
      <c r="I18479" t="s">
        <v>5</v>
      </c>
      <c r="J18479">
        <v>4222.03</v>
      </c>
      <c r="M18479">
        <v>4222.03</v>
      </c>
      <c r="N18479">
        <f t="shared" si="288"/>
        <v>0</v>
      </c>
    </row>
    <row r="18480" spans="1:14" x14ac:dyDescent="0.2">
      <c r="A18480" t="s">
        <v>18418</v>
      </c>
      <c r="B18480" t="s">
        <v>39352</v>
      </c>
      <c r="I18480" t="s">
        <v>5</v>
      </c>
      <c r="J18480">
        <v>4216.28</v>
      </c>
      <c r="M18480">
        <v>4216.28</v>
      </c>
      <c r="N18480">
        <f t="shared" si="288"/>
        <v>0</v>
      </c>
    </row>
    <row r="18481" spans="1:14" x14ac:dyDescent="0.2">
      <c r="A18481" t="s">
        <v>18419</v>
      </c>
      <c r="B18481" t="s">
        <v>39353</v>
      </c>
      <c r="I18481" t="s">
        <v>5</v>
      </c>
      <c r="J18481">
        <v>5019.03</v>
      </c>
      <c r="M18481">
        <v>5019.03</v>
      </c>
      <c r="N18481">
        <f t="shared" si="288"/>
        <v>0</v>
      </c>
    </row>
    <row r="18482" spans="1:14" x14ac:dyDescent="0.2">
      <c r="A18482" t="s">
        <v>18420</v>
      </c>
      <c r="B18482" t="s">
        <v>39353</v>
      </c>
      <c r="I18482" t="s">
        <v>5</v>
      </c>
      <c r="J18482">
        <v>5013.28</v>
      </c>
      <c r="M18482">
        <v>5013.28</v>
      </c>
      <c r="N18482">
        <f t="shared" si="288"/>
        <v>0</v>
      </c>
    </row>
    <row r="18483" spans="1:14" x14ac:dyDescent="0.2">
      <c r="A18483" t="s">
        <v>18421</v>
      </c>
      <c r="B18483" t="s">
        <v>39354</v>
      </c>
      <c r="I18483" t="s">
        <v>5</v>
      </c>
      <c r="J18483">
        <v>6322.55</v>
      </c>
      <c r="M18483">
        <v>6322.55</v>
      </c>
      <c r="N18483">
        <f t="shared" si="288"/>
        <v>0</v>
      </c>
    </row>
    <row r="18484" spans="1:14" x14ac:dyDescent="0.2">
      <c r="A18484" t="s">
        <v>18422</v>
      </c>
      <c r="B18484" t="s">
        <v>39354</v>
      </c>
      <c r="I18484" t="s">
        <v>5</v>
      </c>
      <c r="J18484">
        <v>6313.92</v>
      </c>
      <c r="M18484">
        <v>6313.92</v>
      </c>
      <c r="N18484">
        <f t="shared" si="288"/>
        <v>0</v>
      </c>
    </row>
    <row r="18485" spans="1:14" x14ac:dyDescent="0.2">
      <c r="A18485" t="s">
        <v>18423</v>
      </c>
      <c r="B18485" t="s">
        <v>39355</v>
      </c>
      <c r="I18485" t="s">
        <v>5</v>
      </c>
      <c r="J18485">
        <v>372.76</v>
      </c>
      <c r="M18485">
        <v>372.76</v>
      </c>
      <c r="N18485">
        <f t="shared" si="288"/>
        <v>0</v>
      </c>
    </row>
    <row r="18486" spans="1:14" x14ac:dyDescent="0.2">
      <c r="A18486" t="s">
        <v>18424</v>
      </c>
      <c r="B18486" t="s">
        <v>39355</v>
      </c>
      <c r="I18486" t="s">
        <v>5</v>
      </c>
      <c r="J18486">
        <v>367.18</v>
      </c>
      <c r="M18486">
        <v>367.18</v>
      </c>
      <c r="N18486">
        <f t="shared" si="288"/>
        <v>0</v>
      </c>
    </row>
    <row r="18487" spans="1:14" x14ac:dyDescent="0.2">
      <c r="A18487" t="s">
        <v>18425</v>
      </c>
      <c r="B18487" t="s">
        <v>39356</v>
      </c>
      <c r="I18487" t="s">
        <v>5</v>
      </c>
      <c r="J18487">
        <v>17093.88</v>
      </c>
      <c r="M18487">
        <v>17093.88</v>
      </c>
      <c r="N18487">
        <f t="shared" si="288"/>
        <v>0</v>
      </c>
    </row>
    <row r="18488" spans="1:14" x14ac:dyDescent="0.2">
      <c r="A18488" t="s">
        <v>18426</v>
      </c>
      <c r="B18488" t="s">
        <v>39356</v>
      </c>
      <c r="I18488" t="s">
        <v>5</v>
      </c>
      <c r="J18488">
        <v>17093.88</v>
      </c>
      <c r="M18488">
        <v>17093.88</v>
      </c>
      <c r="N18488">
        <f t="shared" si="288"/>
        <v>0</v>
      </c>
    </row>
    <row r="18489" spans="1:14" x14ac:dyDescent="0.2">
      <c r="A18489" t="s">
        <v>18427</v>
      </c>
      <c r="B18489" t="s">
        <v>39357</v>
      </c>
      <c r="I18489" t="s">
        <v>5</v>
      </c>
      <c r="J18489">
        <v>370</v>
      </c>
      <c r="M18489">
        <v>370</v>
      </c>
      <c r="N18489">
        <f t="shared" si="288"/>
        <v>0</v>
      </c>
    </row>
    <row r="18490" spans="1:14" x14ac:dyDescent="0.2">
      <c r="A18490" t="s">
        <v>18428</v>
      </c>
      <c r="B18490" t="s">
        <v>39357</v>
      </c>
      <c r="I18490" t="s">
        <v>5</v>
      </c>
      <c r="J18490">
        <v>370</v>
      </c>
      <c r="M18490">
        <v>370</v>
      </c>
      <c r="N18490">
        <f t="shared" si="288"/>
        <v>0</v>
      </c>
    </row>
    <row r="18491" spans="1:14" x14ac:dyDescent="0.2">
      <c r="A18491" t="s">
        <v>18429</v>
      </c>
      <c r="B18491" t="s">
        <v>39358</v>
      </c>
      <c r="I18491" t="s">
        <v>5</v>
      </c>
      <c r="J18491">
        <v>390</v>
      </c>
      <c r="M18491">
        <v>390</v>
      </c>
      <c r="N18491">
        <f t="shared" si="288"/>
        <v>0</v>
      </c>
    </row>
    <row r="18492" spans="1:14" x14ac:dyDescent="0.2">
      <c r="A18492" t="s">
        <v>18430</v>
      </c>
      <c r="B18492" t="s">
        <v>39358</v>
      </c>
      <c r="I18492" t="s">
        <v>5</v>
      </c>
      <c r="J18492">
        <v>390</v>
      </c>
      <c r="M18492">
        <v>390</v>
      </c>
      <c r="N18492">
        <f t="shared" si="288"/>
        <v>0</v>
      </c>
    </row>
    <row r="18493" spans="1:14" x14ac:dyDescent="0.2">
      <c r="A18493" t="s">
        <v>18431</v>
      </c>
      <c r="B18493" t="s">
        <v>39359</v>
      </c>
      <c r="I18493" t="s">
        <v>5</v>
      </c>
      <c r="J18493">
        <v>927</v>
      </c>
      <c r="M18493">
        <v>927</v>
      </c>
      <c r="N18493">
        <f t="shared" si="288"/>
        <v>0</v>
      </c>
    </row>
    <row r="18494" spans="1:14" x14ac:dyDescent="0.2">
      <c r="A18494" t="s">
        <v>18432</v>
      </c>
      <c r="B18494" t="s">
        <v>39359</v>
      </c>
      <c r="I18494" t="s">
        <v>5</v>
      </c>
      <c r="J18494">
        <v>927</v>
      </c>
      <c r="M18494">
        <v>927</v>
      </c>
      <c r="N18494">
        <f t="shared" si="288"/>
        <v>0</v>
      </c>
    </row>
    <row r="18495" spans="1:14" x14ac:dyDescent="0.2">
      <c r="A18495" t="s">
        <v>18433</v>
      </c>
      <c r="B18495" t="s">
        <v>39360</v>
      </c>
      <c r="I18495" t="s">
        <v>5</v>
      </c>
      <c r="J18495">
        <v>247.71</v>
      </c>
      <c r="M18495">
        <v>247.71</v>
      </c>
      <c r="N18495">
        <f t="shared" si="288"/>
        <v>0</v>
      </c>
    </row>
    <row r="18496" spans="1:14" x14ac:dyDescent="0.2">
      <c r="A18496" t="s">
        <v>18434</v>
      </c>
      <c r="B18496" t="s">
        <v>39360</v>
      </c>
      <c r="I18496" t="s">
        <v>5</v>
      </c>
      <c r="J18496">
        <v>241.03</v>
      </c>
      <c r="M18496">
        <v>241.03</v>
      </c>
      <c r="N18496">
        <f t="shared" si="288"/>
        <v>0</v>
      </c>
    </row>
    <row r="18497" spans="1:14" x14ac:dyDescent="0.2">
      <c r="A18497" t="s">
        <v>18435</v>
      </c>
      <c r="B18497" t="s">
        <v>39361</v>
      </c>
      <c r="I18497" t="s">
        <v>5</v>
      </c>
      <c r="J18497">
        <v>325.91000000000003</v>
      </c>
      <c r="M18497">
        <v>325.91000000000003</v>
      </c>
      <c r="N18497">
        <f t="shared" si="288"/>
        <v>0</v>
      </c>
    </row>
    <row r="18498" spans="1:14" x14ac:dyDescent="0.2">
      <c r="A18498" t="s">
        <v>18436</v>
      </c>
      <c r="B18498" t="s">
        <v>39361</v>
      </c>
      <c r="I18498" t="s">
        <v>5</v>
      </c>
      <c r="J18498">
        <v>317.57</v>
      </c>
      <c r="M18498">
        <v>317.57</v>
      </c>
      <c r="N18498">
        <f t="shared" si="288"/>
        <v>0</v>
      </c>
    </row>
    <row r="18499" spans="1:14" x14ac:dyDescent="0.2">
      <c r="A18499" t="s">
        <v>18437</v>
      </c>
      <c r="B18499" t="s">
        <v>39362</v>
      </c>
      <c r="I18499" t="s">
        <v>5</v>
      </c>
      <c r="J18499">
        <v>255.84</v>
      </c>
      <c r="M18499">
        <v>255.84</v>
      </c>
      <c r="N18499">
        <f t="shared" si="288"/>
        <v>0</v>
      </c>
    </row>
    <row r="18500" spans="1:14" x14ac:dyDescent="0.2">
      <c r="A18500" t="s">
        <v>18438</v>
      </c>
      <c r="B18500" t="s">
        <v>39362</v>
      </c>
      <c r="I18500" t="s">
        <v>5</v>
      </c>
      <c r="J18500">
        <v>253.17</v>
      </c>
      <c r="M18500">
        <v>253.17</v>
      </c>
      <c r="N18500">
        <f t="shared" ref="N18500:N18563" si="289">J18500-M18500</f>
        <v>0</v>
      </c>
    </row>
    <row r="18501" spans="1:14" x14ac:dyDescent="0.2">
      <c r="A18501" t="s">
        <v>18439</v>
      </c>
      <c r="B18501" t="s">
        <v>39363</v>
      </c>
      <c r="I18501" t="s">
        <v>5</v>
      </c>
      <c r="J18501">
        <v>546.30999999999995</v>
      </c>
      <c r="M18501">
        <v>546.30999999999995</v>
      </c>
      <c r="N18501">
        <f t="shared" si="289"/>
        <v>0</v>
      </c>
    </row>
    <row r="18502" spans="1:14" x14ac:dyDescent="0.2">
      <c r="A18502" t="s">
        <v>18440</v>
      </c>
      <c r="B18502" t="s">
        <v>39363</v>
      </c>
      <c r="I18502" t="s">
        <v>5</v>
      </c>
      <c r="J18502">
        <v>546.30999999999995</v>
      </c>
      <c r="M18502">
        <v>546.30999999999995</v>
      </c>
      <c r="N18502">
        <f t="shared" si="289"/>
        <v>0</v>
      </c>
    </row>
    <row r="18503" spans="1:14" x14ac:dyDescent="0.2">
      <c r="A18503" t="s">
        <v>18441</v>
      </c>
      <c r="B18503" t="s">
        <v>39364</v>
      </c>
      <c r="I18503" t="s">
        <v>5</v>
      </c>
      <c r="J18503">
        <v>734.33</v>
      </c>
      <c r="M18503">
        <v>734.33</v>
      </c>
      <c r="N18503">
        <f t="shared" si="289"/>
        <v>0</v>
      </c>
    </row>
    <row r="18504" spans="1:14" x14ac:dyDescent="0.2">
      <c r="A18504" t="s">
        <v>18442</v>
      </c>
      <c r="B18504" t="s">
        <v>39364</v>
      </c>
      <c r="I18504" t="s">
        <v>5</v>
      </c>
      <c r="J18504">
        <v>734.33</v>
      </c>
      <c r="M18504">
        <v>734.33</v>
      </c>
      <c r="N18504">
        <f t="shared" si="289"/>
        <v>0</v>
      </c>
    </row>
    <row r="18505" spans="1:14" x14ac:dyDescent="0.2">
      <c r="A18505" t="s">
        <v>18443</v>
      </c>
      <c r="B18505" t="s">
        <v>22380</v>
      </c>
      <c r="I18505" t="s">
        <v>5</v>
      </c>
      <c r="J18505">
        <v>894.09</v>
      </c>
      <c r="M18505">
        <v>894.09</v>
      </c>
      <c r="N18505">
        <f t="shared" si="289"/>
        <v>0</v>
      </c>
    </row>
    <row r="18506" spans="1:14" x14ac:dyDescent="0.2">
      <c r="A18506" t="s">
        <v>18444</v>
      </c>
      <c r="B18506" t="s">
        <v>22380</v>
      </c>
      <c r="I18506" t="s">
        <v>5</v>
      </c>
      <c r="J18506">
        <v>894.09</v>
      </c>
      <c r="M18506">
        <v>894.09</v>
      </c>
      <c r="N18506">
        <f t="shared" si="289"/>
        <v>0</v>
      </c>
    </row>
    <row r="18507" spans="1:14" x14ac:dyDescent="0.2">
      <c r="A18507" t="s">
        <v>18445</v>
      </c>
      <c r="B18507" t="s">
        <v>22381</v>
      </c>
      <c r="I18507" t="s">
        <v>5</v>
      </c>
      <c r="J18507">
        <v>1024.8499999999999</v>
      </c>
      <c r="M18507">
        <v>1024.8499999999999</v>
      </c>
      <c r="N18507">
        <f t="shared" si="289"/>
        <v>0</v>
      </c>
    </row>
    <row r="18508" spans="1:14" x14ac:dyDescent="0.2">
      <c r="A18508" t="s">
        <v>18446</v>
      </c>
      <c r="B18508" t="s">
        <v>22381</v>
      </c>
      <c r="I18508" t="s">
        <v>5</v>
      </c>
      <c r="J18508">
        <v>1024.8499999999999</v>
      </c>
      <c r="M18508">
        <v>1024.8499999999999</v>
      </c>
      <c r="N18508">
        <f t="shared" si="289"/>
        <v>0</v>
      </c>
    </row>
    <row r="18509" spans="1:14" x14ac:dyDescent="0.2">
      <c r="A18509" t="s">
        <v>18447</v>
      </c>
      <c r="B18509" t="s">
        <v>22382</v>
      </c>
      <c r="I18509" t="s">
        <v>5</v>
      </c>
      <c r="J18509">
        <v>72.09</v>
      </c>
      <c r="M18509">
        <v>72.09</v>
      </c>
      <c r="N18509">
        <f t="shared" si="289"/>
        <v>0</v>
      </c>
    </row>
    <row r="18510" spans="1:14" x14ac:dyDescent="0.2">
      <c r="A18510" t="s">
        <v>18448</v>
      </c>
      <c r="B18510" t="s">
        <v>22382</v>
      </c>
      <c r="I18510" t="s">
        <v>5</v>
      </c>
      <c r="J18510">
        <v>72.09</v>
      </c>
      <c r="M18510">
        <v>72.09</v>
      </c>
      <c r="N18510">
        <f t="shared" si="289"/>
        <v>0</v>
      </c>
    </row>
    <row r="18511" spans="1:14" x14ac:dyDescent="0.2">
      <c r="A18511" t="s">
        <v>18449</v>
      </c>
      <c r="B18511" t="s">
        <v>22383</v>
      </c>
      <c r="I18511" t="s">
        <v>5</v>
      </c>
      <c r="J18511">
        <v>67.94</v>
      </c>
      <c r="M18511">
        <v>67.94</v>
      </c>
      <c r="N18511">
        <f t="shared" si="289"/>
        <v>0</v>
      </c>
    </row>
    <row r="18512" spans="1:14" x14ac:dyDescent="0.2">
      <c r="A18512" t="s">
        <v>18450</v>
      </c>
      <c r="B18512" t="s">
        <v>22383</v>
      </c>
      <c r="I18512" t="s">
        <v>5</v>
      </c>
      <c r="J18512">
        <v>67.94</v>
      </c>
      <c r="M18512">
        <v>67.94</v>
      </c>
      <c r="N18512">
        <f t="shared" si="289"/>
        <v>0</v>
      </c>
    </row>
    <row r="18513" spans="1:14" x14ac:dyDescent="0.2">
      <c r="A18513" t="s">
        <v>18451</v>
      </c>
      <c r="B18513" t="s">
        <v>39365</v>
      </c>
      <c r="I18513" t="s">
        <v>5</v>
      </c>
      <c r="J18513">
        <v>1852.97</v>
      </c>
      <c r="M18513">
        <v>1852.97</v>
      </c>
      <c r="N18513">
        <f t="shared" si="289"/>
        <v>0</v>
      </c>
    </row>
    <row r="18514" spans="1:14" x14ac:dyDescent="0.2">
      <c r="A18514" t="s">
        <v>18452</v>
      </c>
      <c r="B18514" t="s">
        <v>39365</v>
      </c>
      <c r="I18514" t="s">
        <v>5</v>
      </c>
      <c r="J18514">
        <v>1852.97</v>
      </c>
      <c r="M18514">
        <v>1852.97</v>
      </c>
      <c r="N18514">
        <f t="shared" si="289"/>
        <v>0</v>
      </c>
    </row>
    <row r="18515" spans="1:14" x14ac:dyDescent="0.2">
      <c r="A18515" t="s">
        <v>18453</v>
      </c>
      <c r="B18515" t="s">
        <v>39366</v>
      </c>
      <c r="I18515" t="s">
        <v>5</v>
      </c>
      <c r="J18515">
        <v>391.31</v>
      </c>
      <c r="M18515">
        <v>391.31</v>
      </c>
      <c r="N18515">
        <f t="shared" si="289"/>
        <v>0</v>
      </c>
    </row>
    <row r="18516" spans="1:14" x14ac:dyDescent="0.2">
      <c r="A18516" t="s">
        <v>18454</v>
      </c>
      <c r="B18516" t="s">
        <v>39366</v>
      </c>
      <c r="I18516" t="s">
        <v>5</v>
      </c>
      <c r="J18516">
        <v>391.31</v>
      </c>
      <c r="M18516">
        <v>391.31</v>
      </c>
      <c r="N18516">
        <f t="shared" si="289"/>
        <v>0</v>
      </c>
    </row>
    <row r="18517" spans="1:14" x14ac:dyDescent="0.2">
      <c r="A18517" t="s">
        <v>18455</v>
      </c>
      <c r="B18517" t="s">
        <v>39367</v>
      </c>
      <c r="I18517" t="s">
        <v>5</v>
      </c>
      <c r="J18517">
        <v>121.99</v>
      </c>
      <c r="M18517">
        <v>121.99</v>
      </c>
      <c r="N18517">
        <f t="shared" si="289"/>
        <v>0</v>
      </c>
    </row>
    <row r="18518" spans="1:14" x14ac:dyDescent="0.2">
      <c r="A18518" t="s">
        <v>18456</v>
      </c>
      <c r="B18518" t="s">
        <v>39367</v>
      </c>
      <c r="I18518" t="s">
        <v>5</v>
      </c>
      <c r="J18518">
        <v>121.99</v>
      </c>
      <c r="M18518">
        <v>121.99</v>
      </c>
      <c r="N18518">
        <f t="shared" si="289"/>
        <v>0</v>
      </c>
    </row>
    <row r="18519" spans="1:14" x14ac:dyDescent="0.2">
      <c r="A18519" t="s">
        <v>18457</v>
      </c>
      <c r="B18519" t="s">
        <v>39368</v>
      </c>
      <c r="I18519" t="s">
        <v>5</v>
      </c>
      <c r="J18519">
        <v>85.06</v>
      </c>
      <c r="M18519">
        <v>85.06</v>
      </c>
      <c r="N18519">
        <f t="shared" si="289"/>
        <v>0</v>
      </c>
    </row>
    <row r="18520" spans="1:14" x14ac:dyDescent="0.2">
      <c r="A18520" t="s">
        <v>18458</v>
      </c>
      <c r="B18520" t="s">
        <v>39368</v>
      </c>
      <c r="I18520" t="s">
        <v>5</v>
      </c>
      <c r="J18520">
        <v>82.19</v>
      </c>
      <c r="M18520">
        <v>82.19</v>
      </c>
      <c r="N18520">
        <f t="shared" si="289"/>
        <v>0</v>
      </c>
    </row>
    <row r="18521" spans="1:14" x14ac:dyDescent="0.2">
      <c r="A18521" t="s">
        <v>18459</v>
      </c>
      <c r="B18521" t="s">
        <v>39369</v>
      </c>
      <c r="I18521" t="s">
        <v>5</v>
      </c>
      <c r="J18521">
        <v>63.8</v>
      </c>
      <c r="M18521">
        <v>63.8</v>
      </c>
      <c r="N18521">
        <f t="shared" si="289"/>
        <v>0</v>
      </c>
    </row>
    <row r="18522" spans="1:14" x14ac:dyDescent="0.2">
      <c r="A18522" t="s">
        <v>18460</v>
      </c>
      <c r="B18522" t="s">
        <v>39369</v>
      </c>
      <c r="I18522" t="s">
        <v>5</v>
      </c>
      <c r="J18522">
        <v>60.93</v>
      </c>
      <c r="M18522">
        <v>60.93</v>
      </c>
      <c r="N18522">
        <f t="shared" si="289"/>
        <v>0</v>
      </c>
    </row>
    <row r="18523" spans="1:14" x14ac:dyDescent="0.2">
      <c r="A18523" t="s">
        <v>18461</v>
      </c>
      <c r="B18523" t="s">
        <v>39370</v>
      </c>
      <c r="I18523" t="s">
        <v>5</v>
      </c>
      <c r="J18523">
        <v>50.87</v>
      </c>
      <c r="M18523">
        <v>50.87</v>
      </c>
      <c r="N18523">
        <f t="shared" si="289"/>
        <v>0</v>
      </c>
    </row>
    <row r="18524" spans="1:14" x14ac:dyDescent="0.2">
      <c r="A18524" t="s">
        <v>18462</v>
      </c>
      <c r="B18524" t="s">
        <v>39370</v>
      </c>
      <c r="I18524" t="s">
        <v>5</v>
      </c>
      <c r="J18524">
        <v>48</v>
      </c>
      <c r="M18524">
        <v>48</v>
      </c>
      <c r="N18524">
        <f t="shared" si="289"/>
        <v>0</v>
      </c>
    </row>
    <row r="18525" spans="1:14" x14ac:dyDescent="0.2">
      <c r="A18525" t="s">
        <v>18463</v>
      </c>
      <c r="B18525" t="s">
        <v>39371</v>
      </c>
      <c r="I18525" t="s">
        <v>5</v>
      </c>
      <c r="J18525">
        <v>236.78</v>
      </c>
      <c r="M18525">
        <v>236.78</v>
      </c>
      <c r="N18525">
        <f t="shared" si="289"/>
        <v>0</v>
      </c>
    </row>
    <row r="18526" spans="1:14" x14ac:dyDescent="0.2">
      <c r="A18526" t="s">
        <v>18464</v>
      </c>
      <c r="B18526" t="s">
        <v>39371</v>
      </c>
      <c r="I18526" t="s">
        <v>5</v>
      </c>
      <c r="J18526">
        <v>233.91</v>
      </c>
      <c r="M18526">
        <v>233.91</v>
      </c>
      <c r="N18526">
        <f t="shared" si="289"/>
        <v>0</v>
      </c>
    </row>
    <row r="18527" spans="1:14" x14ac:dyDescent="0.2">
      <c r="A18527" t="s">
        <v>28182</v>
      </c>
      <c r="B18527" t="s">
        <v>39372</v>
      </c>
      <c r="I18527" t="s">
        <v>5</v>
      </c>
      <c r="J18527">
        <v>5057.76</v>
      </c>
      <c r="M18527">
        <v>5057.76</v>
      </c>
      <c r="N18527">
        <f t="shared" si="289"/>
        <v>0</v>
      </c>
    </row>
    <row r="18528" spans="1:14" x14ac:dyDescent="0.2">
      <c r="A18528" t="s">
        <v>28183</v>
      </c>
      <c r="B18528" t="s">
        <v>39372</v>
      </c>
      <c r="I18528" t="s">
        <v>5</v>
      </c>
      <c r="J18528">
        <v>5054.8900000000003</v>
      </c>
      <c r="M18528">
        <v>5054.8900000000003</v>
      </c>
      <c r="N18528">
        <f t="shared" si="289"/>
        <v>0</v>
      </c>
    </row>
    <row r="18529" spans="1:14" x14ac:dyDescent="0.2">
      <c r="A18529" t="s">
        <v>18465</v>
      </c>
      <c r="B18529" t="s">
        <v>39373</v>
      </c>
      <c r="I18529" t="s">
        <v>5</v>
      </c>
      <c r="J18529">
        <v>68.430000000000007</v>
      </c>
      <c r="M18529">
        <v>68.430000000000007</v>
      </c>
      <c r="N18529">
        <f t="shared" si="289"/>
        <v>0</v>
      </c>
    </row>
    <row r="18530" spans="1:14" x14ac:dyDescent="0.2">
      <c r="A18530" t="s">
        <v>18466</v>
      </c>
      <c r="B18530" t="s">
        <v>39373</v>
      </c>
      <c r="I18530" t="s">
        <v>5</v>
      </c>
      <c r="J18530">
        <v>65.56</v>
      </c>
      <c r="M18530">
        <v>65.56</v>
      </c>
      <c r="N18530">
        <f t="shared" si="289"/>
        <v>0</v>
      </c>
    </row>
    <row r="18531" spans="1:14" x14ac:dyDescent="0.2">
      <c r="A18531" t="s">
        <v>18467</v>
      </c>
      <c r="B18531" t="s">
        <v>41225</v>
      </c>
      <c r="I18531" t="s">
        <v>5</v>
      </c>
      <c r="J18531">
        <v>101341.65</v>
      </c>
      <c r="M18531">
        <v>101341.65</v>
      </c>
      <c r="N18531">
        <f t="shared" si="289"/>
        <v>0</v>
      </c>
    </row>
    <row r="18532" spans="1:14" x14ac:dyDescent="0.2">
      <c r="A18532" t="s">
        <v>18468</v>
      </c>
      <c r="B18532" t="s">
        <v>41225</v>
      </c>
      <c r="I18532" t="s">
        <v>5</v>
      </c>
      <c r="J18532">
        <v>101341.65</v>
      </c>
      <c r="M18532">
        <v>101341.65</v>
      </c>
      <c r="N18532">
        <f t="shared" si="289"/>
        <v>0</v>
      </c>
    </row>
    <row r="18533" spans="1:14" x14ac:dyDescent="0.2">
      <c r="A18533" t="s">
        <v>18469</v>
      </c>
      <c r="B18533" t="s">
        <v>39374</v>
      </c>
      <c r="I18533" t="s">
        <v>5</v>
      </c>
      <c r="J18533">
        <v>110957</v>
      </c>
      <c r="M18533">
        <v>110957</v>
      </c>
      <c r="N18533">
        <f t="shared" si="289"/>
        <v>0</v>
      </c>
    </row>
    <row r="18534" spans="1:14" x14ac:dyDescent="0.2">
      <c r="A18534" t="s">
        <v>18470</v>
      </c>
      <c r="B18534" t="s">
        <v>39374</v>
      </c>
      <c r="I18534" t="s">
        <v>5</v>
      </c>
      <c r="J18534">
        <v>110957</v>
      </c>
      <c r="M18534">
        <v>110957</v>
      </c>
      <c r="N18534">
        <f t="shared" si="289"/>
        <v>0</v>
      </c>
    </row>
    <row r="18535" spans="1:14" x14ac:dyDescent="0.2">
      <c r="A18535" t="s">
        <v>18471</v>
      </c>
      <c r="B18535" t="s">
        <v>39375</v>
      </c>
      <c r="I18535" t="s">
        <v>5</v>
      </c>
      <c r="J18535">
        <v>127765</v>
      </c>
      <c r="M18535">
        <v>127765</v>
      </c>
      <c r="N18535">
        <f t="shared" si="289"/>
        <v>0</v>
      </c>
    </row>
    <row r="18536" spans="1:14" x14ac:dyDescent="0.2">
      <c r="A18536" t="s">
        <v>18472</v>
      </c>
      <c r="B18536" t="s">
        <v>39375</v>
      </c>
      <c r="I18536" t="s">
        <v>5</v>
      </c>
      <c r="J18536">
        <v>127765</v>
      </c>
      <c r="M18536">
        <v>127765</v>
      </c>
      <c r="N18536">
        <f t="shared" si="289"/>
        <v>0</v>
      </c>
    </row>
    <row r="18537" spans="1:14" x14ac:dyDescent="0.2">
      <c r="A18537" t="s">
        <v>18473</v>
      </c>
      <c r="B18537" t="s">
        <v>39376</v>
      </c>
      <c r="I18537" t="s">
        <v>5</v>
      </c>
      <c r="J18537">
        <v>35000</v>
      </c>
      <c r="M18537">
        <v>35000</v>
      </c>
      <c r="N18537">
        <f t="shared" si="289"/>
        <v>0</v>
      </c>
    </row>
    <row r="18538" spans="1:14" x14ac:dyDescent="0.2">
      <c r="A18538" t="s">
        <v>18474</v>
      </c>
      <c r="B18538" t="s">
        <v>39376</v>
      </c>
      <c r="I18538" t="s">
        <v>5</v>
      </c>
      <c r="J18538">
        <v>35000</v>
      </c>
      <c r="M18538">
        <v>35000</v>
      </c>
      <c r="N18538">
        <f t="shared" si="289"/>
        <v>0</v>
      </c>
    </row>
    <row r="18539" spans="1:14" x14ac:dyDescent="0.2">
      <c r="A18539" t="s">
        <v>28184</v>
      </c>
      <c r="B18539" t="s">
        <v>39377</v>
      </c>
      <c r="I18539" t="s">
        <v>5</v>
      </c>
      <c r="J18539">
        <v>228000</v>
      </c>
      <c r="M18539">
        <v>228000</v>
      </c>
      <c r="N18539">
        <f t="shared" si="289"/>
        <v>0</v>
      </c>
    </row>
    <row r="18540" spans="1:14" x14ac:dyDescent="0.2">
      <c r="A18540" t="s">
        <v>28185</v>
      </c>
      <c r="B18540" t="s">
        <v>39377</v>
      </c>
      <c r="I18540" t="s">
        <v>5</v>
      </c>
      <c r="J18540">
        <v>228000</v>
      </c>
      <c r="M18540">
        <v>228000</v>
      </c>
      <c r="N18540">
        <f t="shared" si="289"/>
        <v>0</v>
      </c>
    </row>
    <row r="18541" spans="1:14" x14ac:dyDescent="0.2">
      <c r="A18541" t="s">
        <v>18475</v>
      </c>
      <c r="B18541" t="s">
        <v>39378</v>
      </c>
      <c r="I18541" t="s">
        <v>5</v>
      </c>
      <c r="J18541">
        <v>663.65</v>
      </c>
      <c r="M18541">
        <v>663.65</v>
      </c>
      <c r="N18541">
        <f t="shared" si="289"/>
        <v>0</v>
      </c>
    </row>
    <row r="18542" spans="1:14" x14ac:dyDescent="0.2">
      <c r="A18542" t="s">
        <v>18476</v>
      </c>
      <c r="B18542" t="s">
        <v>39378</v>
      </c>
      <c r="I18542" t="s">
        <v>5</v>
      </c>
      <c r="J18542">
        <v>645.55999999999995</v>
      </c>
      <c r="M18542">
        <v>645.55999999999995</v>
      </c>
      <c r="N18542">
        <f t="shared" si="289"/>
        <v>0</v>
      </c>
    </row>
    <row r="18543" spans="1:14" x14ac:dyDescent="0.2">
      <c r="A18543" t="s">
        <v>18477</v>
      </c>
      <c r="B18543" t="s">
        <v>39379</v>
      </c>
      <c r="I18543" t="s">
        <v>5</v>
      </c>
      <c r="J18543">
        <v>795.39</v>
      </c>
      <c r="M18543">
        <v>795.39</v>
      </c>
      <c r="N18543">
        <f t="shared" si="289"/>
        <v>0</v>
      </c>
    </row>
    <row r="18544" spans="1:14" x14ac:dyDescent="0.2">
      <c r="A18544" t="s">
        <v>18478</v>
      </c>
      <c r="B18544" t="s">
        <v>39379</v>
      </c>
      <c r="I18544" t="s">
        <v>5</v>
      </c>
      <c r="J18544">
        <v>777.3</v>
      </c>
      <c r="M18544">
        <v>777.3</v>
      </c>
      <c r="N18544">
        <f t="shared" si="289"/>
        <v>0</v>
      </c>
    </row>
    <row r="18545" spans="1:14" x14ac:dyDescent="0.2">
      <c r="A18545" t="s">
        <v>18479</v>
      </c>
      <c r="B18545" t="s">
        <v>39380</v>
      </c>
      <c r="I18545" t="s">
        <v>5</v>
      </c>
      <c r="J18545">
        <v>991.91</v>
      </c>
      <c r="M18545">
        <v>991.91</v>
      </c>
      <c r="N18545">
        <f t="shared" si="289"/>
        <v>0</v>
      </c>
    </row>
    <row r="18546" spans="1:14" x14ac:dyDescent="0.2">
      <c r="A18546" t="s">
        <v>18480</v>
      </c>
      <c r="B18546" t="s">
        <v>39380</v>
      </c>
      <c r="I18546" t="s">
        <v>5</v>
      </c>
      <c r="J18546">
        <v>971.42</v>
      </c>
      <c r="M18546">
        <v>971.42</v>
      </c>
      <c r="N18546">
        <f t="shared" si="289"/>
        <v>0</v>
      </c>
    </row>
    <row r="18547" spans="1:14" x14ac:dyDescent="0.2">
      <c r="A18547" t="s">
        <v>18481</v>
      </c>
      <c r="B18547" t="s">
        <v>39381</v>
      </c>
      <c r="I18547" t="s">
        <v>5</v>
      </c>
      <c r="J18547">
        <v>1081.73</v>
      </c>
      <c r="M18547">
        <v>1081.73</v>
      </c>
      <c r="N18547">
        <f t="shared" si="289"/>
        <v>0</v>
      </c>
    </row>
    <row r="18548" spans="1:14" x14ac:dyDescent="0.2">
      <c r="A18548" t="s">
        <v>18482</v>
      </c>
      <c r="B18548" t="s">
        <v>39381</v>
      </c>
      <c r="I18548" t="s">
        <v>5</v>
      </c>
      <c r="J18548">
        <v>1061.24</v>
      </c>
      <c r="M18548">
        <v>1061.24</v>
      </c>
      <c r="N18548">
        <f t="shared" si="289"/>
        <v>0</v>
      </c>
    </row>
    <row r="18549" spans="1:14" x14ac:dyDescent="0.2">
      <c r="A18549" t="s">
        <v>18483</v>
      </c>
      <c r="B18549" t="s">
        <v>39382</v>
      </c>
      <c r="I18549" t="s">
        <v>5</v>
      </c>
      <c r="J18549">
        <v>935.48</v>
      </c>
      <c r="M18549">
        <v>935.48</v>
      </c>
      <c r="N18549">
        <f t="shared" si="289"/>
        <v>0</v>
      </c>
    </row>
    <row r="18550" spans="1:14" x14ac:dyDescent="0.2">
      <c r="A18550" t="s">
        <v>18484</v>
      </c>
      <c r="B18550" t="s">
        <v>39382</v>
      </c>
      <c r="I18550" t="s">
        <v>5</v>
      </c>
      <c r="J18550">
        <v>913.26</v>
      </c>
      <c r="M18550">
        <v>913.26</v>
      </c>
      <c r="N18550">
        <f t="shared" si="289"/>
        <v>0</v>
      </c>
    </row>
    <row r="18551" spans="1:14" x14ac:dyDescent="0.2">
      <c r="A18551" t="s">
        <v>18485</v>
      </c>
      <c r="B18551" t="s">
        <v>39383</v>
      </c>
      <c r="I18551" t="s">
        <v>5</v>
      </c>
      <c r="J18551">
        <v>1153.45</v>
      </c>
      <c r="M18551">
        <v>1153.45</v>
      </c>
      <c r="N18551">
        <f t="shared" si="289"/>
        <v>0</v>
      </c>
    </row>
    <row r="18552" spans="1:14" x14ac:dyDescent="0.2">
      <c r="A18552" t="s">
        <v>18486</v>
      </c>
      <c r="B18552" t="s">
        <v>39383</v>
      </c>
      <c r="I18552" t="s">
        <v>5</v>
      </c>
      <c r="J18552">
        <v>1131.23</v>
      </c>
      <c r="M18552">
        <v>1131.23</v>
      </c>
      <c r="N18552">
        <f t="shared" si="289"/>
        <v>0</v>
      </c>
    </row>
    <row r="18553" spans="1:14" x14ac:dyDescent="0.2">
      <c r="A18553" t="s">
        <v>18487</v>
      </c>
      <c r="B18553" t="s">
        <v>39384</v>
      </c>
      <c r="I18553" t="s">
        <v>5</v>
      </c>
      <c r="J18553">
        <v>1292.6199999999999</v>
      </c>
      <c r="M18553">
        <v>1292.6199999999999</v>
      </c>
      <c r="N18553">
        <f t="shared" si="289"/>
        <v>0</v>
      </c>
    </row>
    <row r="18554" spans="1:14" x14ac:dyDescent="0.2">
      <c r="A18554" t="s">
        <v>18488</v>
      </c>
      <c r="B18554" t="s">
        <v>39384</v>
      </c>
      <c r="I18554" t="s">
        <v>5</v>
      </c>
      <c r="J18554">
        <v>1269.19</v>
      </c>
      <c r="M18554">
        <v>1269.19</v>
      </c>
      <c r="N18554">
        <f t="shared" si="289"/>
        <v>0</v>
      </c>
    </row>
    <row r="18555" spans="1:14" x14ac:dyDescent="0.2">
      <c r="A18555" t="s">
        <v>18489</v>
      </c>
      <c r="B18555" t="s">
        <v>39385</v>
      </c>
      <c r="I18555" t="s">
        <v>5</v>
      </c>
      <c r="J18555">
        <v>1482.62</v>
      </c>
      <c r="M18555">
        <v>1482.62</v>
      </c>
      <c r="N18555">
        <f t="shared" si="289"/>
        <v>0</v>
      </c>
    </row>
    <row r="18556" spans="1:14" x14ac:dyDescent="0.2">
      <c r="A18556" t="s">
        <v>18490</v>
      </c>
      <c r="B18556" t="s">
        <v>39385</v>
      </c>
      <c r="I18556" t="s">
        <v>5</v>
      </c>
      <c r="J18556">
        <v>1459.19</v>
      </c>
      <c r="M18556">
        <v>1459.19</v>
      </c>
      <c r="N18556">
        <f t="shared" si="289"/>
        <v>0</v>
      </c>
    </row>
    <row r="18557" spans="1:14" x14ac:dyDescent="0.2">
      <c r="A18557" t="s">
        <v>18491</v>
      </c>
      <c r="B18557" t="s">
        <v>39386</v>
      </c>
      <c r="I18557" t="s">
        <v>5</v>
      </c>
      <c r="J18557">
        <v>1362.14</v>
      </c>
      <c r="M18557">
        <v>1362.14</v>
      </c>
      <c r="N18557">
        <f t="shared" si="289"/>
        <v>0</v>
      </c>
    </row>
    <row r="18558" spans="1:14" x14ac:dyDescent="0.2">
      <c r="A18558" t="s">
        <v>18492</v>
      </c>
      <c r="B18558" t="s">
        <v>39386</v>
      </c>
      <c r="I18558" t="s">
        <v>5</v>
      </c>
      <c r="J18558">
        <v>1336.81</v>
      </c>
      <c r="M18558">
        <v>1336.81</v>
      </c>
      <c r="N18558">
        <f t="shared" si="289"/>
        <v>0</v>
      </c>
    </row>
    <row r="18559" spans="1:14" x14ac:dyDescent="0.2">
      <c r="A18559" t="s">
        <v>18493</v>
      </c>
      <c r="B18559" t="s">
        <v>39387</v>
      </c>
      <c r="I18559" t="s">
        <v>5</v>
      </c>
      <c r="J18559">
        <v>1640.14</v>
      </c>
      <c r="M18559">
        <v>1640.14</v>
      </c>
      <c r="N18559">
        <f t="shared" si="289"/>
        <v>0</v>
      </c>
    </row>
    <row r="18560" spans="1:14" x14ac:dyDescent="0.2">
      <c r="A18560" t="s">
        <v>18494</v>
      </c>
      <c r="B18560" t="s">
        <v>39387</v>
      </c>
      <c r="I18560" t="s">
        <v>5</v>
      </c>
      <c r="J18560">
        <v>1614.81</v>
      </c>
      <c r="M18560">
        <v>1614.81</v>
      </c>
      <c r="N18560">
        <f t="shared" si="289"/>
        <v>0</v>
      </c>
    </row>
    <row r="18561" spans="1:14" x14ac:dyDescent="0.2">
      <c r="A18561" t="s">
        <v>18495</v>
      </c>
      <c r="B18561" t="s">
        <v>39388</v>
      </c>
      <c r="I18561" t="s">
        <v>5</v>
      </c>
      <c r="J18561">
        <v>1706.65</v>
      </c>
      <c r="M18561">
        <v>1706.65</v>
      </c>
      <c r="N18561">
        <f t="shared" si="289"/>
        <v>0</v>
      </c>
    </row>
    <row r="18562" spans="1:14" x14ac:dyDescent="0.2">
      <c r="A18562" t="s">
        <v>18496</v>
      </c>
      <c r="B18562" t="s">
        <v>39388</v>
      </c>
      <c r="I18562" t="s">
        <v>5</v>
      </c>
      <c r="J18562">
        <v>1680.72</v>
      </c>
      <c r="M18562">
        <v>1680.72</v>
      </c>
      <c r="N18562">
        <f t="shared" si="289"/>
        <v>0</v>
      </c>
    </row>
    <row r="18563" spans="1:14" x14ac:dyDescent="0.2">
      <c r="A18563" t="s">
        <v>18497</v>
      </c>
      <c r="B18563" t="s">
        <v>39389</v>
      </c>
      <c r="I18563" t="s">
        <v>5</v>
      </c>
      <c r="J18563">
        <v>1874.65</v>
      </c>
      <c r="M18563">
        <v>1874.65</v>
      </c>
      <c r="N18563">
        <f t="shared" si="289"/>
        <v>0</v>
      </c>
    </row>
    <row r="18564" spans="1:14" x14ac:dyDescent="0.2">
      <c r="A18564" t="s">
        <v>18498</v>
      </c>
      <c r="B18564" t="s">
        <v>39389</v>
      </c>
      <c r="I18564" t="s">
        <v>5</v>
      </c>
      <c r="J18564">
        <v>1848.72</v>
      </c>
      <c r="M18564">
        <v>1848.72</v>
      </c>
      <c r="N18564">
        <f t="shared" ref="N18564:N18627" si="290">J18564-M18564</f>
        <v>0</v>
      </c>
    </row>
    <row r="18565" spans="1:14" x14ac:dyDescent="0.2">
      <c r="A18565" t="s">
        <v>18499</v>
      </c>
      <c r="B18565" t="s">
        <v>39390</v>
      </c>
      <c r="I18565" t="s">
        <v>5</v>
      </c>
      <c r="J18565">
        <v>2335.69</v>
      </c>
      <c r="M18565">
        <v>2335.69</v>
      </c>
      <c r="N18565">
        <f t="shared" si="290"/>
        <v>0</v>
      </c>
    </row>
    <row r="18566" spans="1:14" x14ac:dyDescent="0.2">
      <c r="A18566" t="s">
        <v>18500</v>
      </c>
      <c r="B18566" t="s">
        <v>39390</v>
      </c>
      <c r="I18566" t="s">
        <v>5</v>
      </c>
      <c r="J18566">
        <v>2308.5500000000002</v>
      </c>
      <c r="M18566">
        <v>2308.5500000000002</v>
      </c>
      <c r="N18566">
        <f t="shared" si="290"/>
        <v>0</v>
      </c>
    </row>
    <row r="18567" spans="1:14" x14ac:dyDescent="0.2">
      <c r="A18567" t="s">
        <v>18501</v>
      </c>
      <c r="B18567" t="s">
        <v>39391</v>
      </c>
      <c r="I18567" t="s">
        <v>5</v>
      </c>
      <c r="J18567">
        <v>1998.32</v>
      </c>
      <c r="M18567">
        <v>1998.32</v>
      </c>
      <c r="N18567">
        <f t="shared" si="290"/>
        <v>0</v>
      </c>
    </row>
    <row r="18568" spans="1:14" x14ac:dyDescent="0.2">
      <c r="A18568" t="s">
        <v>18502</v>
      </c>
      <c r="B18568" t="s">
        <v>39391</v>
      </c>
      <c r="I18568" t="s">
        <v>5</v>
      </c>
      <c r="J18568">
        <v>1969.89</v>
      </c>
      <c r="M18568">
        <v>1969.89</v>
      </c>
      <c r="N18568">
        <f t="shared" si="290"/>
        <v>0</v>
      </c>
    </row>
    <row r="18569" spans="1:14" x14ac:dyDescent="0.2">
      <c r="A18569" t="s">
        <v>18503</v>
      </c>
      <c r="B18569" t="s">
        <v>39392</v>
      </c>
      <c r="I18569" t="s">
        <v>5</v>
      </c>
      <c r="J18569">
        <v>2132.69</v>
      </c>
      <c r="M18569">
        <v>2132.69</v>
      </c>
      <c r="N18569">
        <f t="shared" si="290"/>
        <v>0</v>
      </c>
    </row>
    <row r="18570" spans="1:14" x14ac:dyDescent="0.2">
      <c r="A18570" t="s">
        <v>18504</v>
      </c>
      <c r="B18570" t="s">
        <v>39392</v>
      </c>
      <c r="I18570" t="s">
        <v>5</v>
      </c>
      <c r="J18570">
        <v>2104.2600000000002</v>
      </c>
      <c r="M18570">
        <v>2104.2600000000002</v>
      </c>
      <c r="N18570">
        <f t="shared" si="290"/>
        <v>0</v>
      </c>
    </row>
    <row r="18571" spans="1:14" x14ac:dyDescent="0.2">
      <c r="A18571" t="s">
        <v>18505</v>
      </c>
      <c r="B18571" t="s">
        <v>39393</v>
      </c>
      <c r="I18571" t="s">
        <v>5</v>
      </c>
      <c r="J18571">
        <v>2786.41</v>
      </c>
      <c r="M18571">
        <v>2786.41</v>
      </c>
      <c r="N18571">
        <f t="shared" si="290"/>
        <v>0</v>
      </c>
    </row>
    <row r="18572" spans="1:14" x14ac:dyDescent="0.2">
      <c r="A18572" t="s">
        <v>18506</v>
      </c>
      <c r="B18572" t="s">
        <v>39393</v>
      </c>
      <c r="I18572" t="s">
        <v>5</v>
      </c>
      <c r="J18572">
        <v>2757.98</v>
      </c>
      <c r="M18572">
        <v>2757.98</v>
      </c>
      <c r="N18572">
        <f t="shared" si="290"/>
        <v>0</v>
      </c>
    </row>
    <row r="18573" spans="1:14" x14ac:dyDescent="0.2">
      <c r="A18573" t="s">
        <v>18507</v>
      </c>
      <c r="B18573" t="s">
        <v>39394</v>
      </c>
      <c r="I18573" t="s">
        <v>5</v>
      </c>
      <c r="J18573">
        <v>3061.73</v>
      </c>
      <c r="M18573">
        <v>3061.73</v>
      </c>
      <c r="N18573">
        <f t="shared" si="290"/>
        <v>0</v>
      </c>
    </row>
    <row r="18574" spans="1:14" x14ac:dyDescent="0.2">
      <c r="A18574" t="s">
        <v>18508</v>
      </c>
      <c r="B18574" t="s">
        <v>39394</v>
      </c>
      <c r="I18574" t="s">
        <v>5</v>
      </c>
      <c r="J18574">
        <v>3032.09</v>
      </c>
      <c r="M18574">
        <v>3032.09</v>
      </c>
      <c r="N18574">
        <f t="shared" si="290"/>
        <v>0</v>
      </c>
    </row>
    <row r="18575" spans="1:14" x14ac:dyDescent="0.2">
      <c r="A18575" t="s">
        <v>18509</v>
      </c>
      <c r="B18575" t="s">
        <v>39395</v>
      </c>
      <c r="I18575" t="s">
        <v>5</v>
      </c>
      <c r="J18575">
        <v>3907.06</v>
      </c>
      <c r="M18575">
        <v>3907.06</v>
      </c>
      <c r="N18575">
        <f t="shared" si="290"/>
        <v>0</v>
      </c>
    </row>
    <row r="18576" spans="1:14" x14ac:dyDescent="0.2">
      <c r="A18576" t="s">
        <v>18510</v>
      </c>
      <c r="B18576" t="s">
        <v>39395</v>
      </c>
      <c r="I18576" t="s">
        <v>5</v>
      </c>
      <c r="J18576">
        <v>3877.58</v>
      </c>
      <c r="M18576">
        <v>3877.58</v>
      </c>
      <c r="N18576">
        <f t="shared" si="290"/>
        <v>0</v>
      </c>
    </row>
    <row r="18577" spans="1:14" x14ac:dyDescent="0.2">
      <c r="A18577" t="s">
        <v>18511</v>
      </c>
      <c r="B18577" t="s">
        <v>41226</v>
      </c>
      <c r="I18577" t="s">
        <v>5</v>
      </c>
      <c r="J18577">
        <v>96894.36</v>
      </c>
      <c r="M18577">
        <v>96894.36</v>
      </c>
      <c r="N18577">
        <f t="shared" si="290"/>
        <v>0</v>
      </c>
    </row>
    <row r="18578" spans="1:14" x14ac:dyDescent="0.2">
      <c r="A18578" t="s">
        <v>18512</v>
      </c>
      <c r="B18578" t="s">
        <v>41226</v>
      </c>
      <c r="I18578" t="s">
        <v>5</v>
      </c>
      <c r="J18578">
        <v>96693.72</v>
      </c>
      <c r="M18578">
        <v>96693.72</v>
      </c>
      <c r="N18578">
        <f t="shared" si="290"/>
        <v>0</v>
      </c>
    </row>
    <row r="18579" spans="1:14" x14ac:dyDescent="0.2">
      <c r="A18579" t="s">
        <v>18513</v>
      </c>
      <c r="B18579" t="s">
        <v>41227</v>
      </c>
      <c r="I18579" t="s">
        <v>5</v>
      </c>
      <c r="J18579">
        <v>140594.35999999999</v>
      </c>
      <c r="M18579">
        <v>140594.35999999999</v>
      </c>
      <c r="N18579">
        <f t="shared" si="290"/>
        <v>0</v>
      </c>
    </row>
    <row r="18580" spans="1:14" x14ac:dyDescent="0.2">
      <c r="A18580" t="s">
        <v>18514</v>
      </c>
      <c r="B18580" t="s">
        <v>41227</v>
      </c>
      <c r="I18580" t="s">
        <v>5</v>
      </c>
      <c r="J18580">
        <v>140393.72</v>
      </c>
      <c r="M18580">
        <v>140393.72</v>
      </c>
      <c r="N18580">
        <f t="shared" si="290"/>
        <v>0</v>
      </c>
    </row>
    <row r="18581" spans="1:14" x14ac:dyDescent="0.2">
      <c r="A18581" t="s">
        <v>18515</v>
      </c>
      <c r="B18581" t="s">
        <v>41228</v>
      </c>
      <c r="I18581" t="s">
        <v>5</v>
      </c>
      <c r="J18581">
        <v>165394.35999999999</v>
      </c>
      <c r="M18581">
        <v>165394.35999999999</v>
      </c>
      <c r="N18581">
        <f t="shared" si="290"/>
        <v>0</v>
      </c>
    </row>
    <row r="18582" spans="1:14" x14ac:dyDescent="0.2">
      <c r="A18582" t="s">
        <v>18516</v>
      </c>
      <c r="B18582" t="s">
        <v>41228</v>
      </c>
      <c r="I18582" t="s">
        <v>5</v>
      </c>
      <c r="J18582">
        <v>165193.72</v>
      </c>
      <c r="M18582">
        <v>165193.72</v>
      </c>
      <c r="N18582">
        <f t="shared" si="290"/>
        <v>0</v>
      </c>
    </row>
    <row r="18583" spans="1:14" x14ac:dyDescent="0.2">
      <c r="A18583" t="s">
        <v>18517</v>
      </c>
      <c r="B18583" t="s">
        <v>41229</v>
      </c>
      <c r="I18583" t="s">
        <v>5</v>
      </c>
      <c r="J18583">
        <v>177794.36</v>
      </c>
      <c r="M18583">
        <v>177794.36</v>
      </c>
      <c r="N18583">
        <f t="shared" si="290"/>
        <v>0</v>
      </c>
    </row>
    <row r="18584" spans="1:14" x14ac:dyDescent="0.2">
      <c r="A18584" t="s">
        <v>18518</v>
      </c>
      <c r="B18584" t="s">
        <v>41229</v>
      </c>
      <c r="I18584" t="s">
        <v>5</v>
      </c>
      <c r="J18584">
        <v>177593.72</v>
      </c>
      <c r="M18584">
        <v>177593.72</v>
      </c>
      <c r="N18584">
        <f t="shared" si="290"/>
        <v>0</v>
      </c>
    </row>
    <row r="18585" spans="1:14" x14ac:dyDescent="0.2">
      <c r="A18585" t="s">
        <v>18519</v>
      </c>
      <c r="B18585" t="s">
        <v>41230</v>
      </c>
      <c r="I18585" t="s">
        <v>5</v>
      </c>
      <c r="J18585">
        <v>289894.36</v>
      </c>
      <c r="M18585">
        <v>289894.36</v>
      </c>
      <c r="N18585">
        <f t="shared" si="290"/>
        <v>0</v>
      </c>
    </row>
    <row r="18586" spans="1:14" x14ac:dyDescent="0.2">
      <c r="A18586" t="s">
        <v>18520</v>
      </c>
      <c r="B18586" t="s">
        <v>41230</v>
      </c>
      <c r="I18586" t="s">
        <v>5</v>
      </c>
      <c r="J18586">
        <v>289693.71999999997</v>
      </c>
      <c r="M18586">
        <v>289693.71999999997</v>
      </c>
      <c r="N18586">
        <f t="shared" si="290"/>
        <v>0</v>
      </c>
    </row>
    <row r="18587" spans="1:14" x14ac:dyDescent="0.2">
      <c r="A18587" t="s">
        <v>18521</v>
      </c>
      <c r="B18587" t="s">
        <v>41231</v>
      </c>
      <c r="I18587" t="s">
        <v>5</v>
      </c>
      <c r="J18587">
        <v>382994.36</v>
      </c>
      <c r="M18587">
        <v>382994.36</v>
      </c>
      <c r="N18587">
        <f t="shared" si="290"/>
        <v>0</v>
      </c>
    </row>
    <row r="18588" spans="1:14" x14ac:dyDescent="0.2">
      <c r="A18588" t="s">
        <v>18522</v>
      </c>
      <c r="B18588" t="s">
        <v>41231</v>
      </c>
      <c r="I18588" t="s">
        <v>5</v>
      </c>
      <c r="J18588">
        <v>382793.72</v>
      </c>
      <c r="M18588">
        <v>382793.72</v>
      </c>
      <c r="N18588">
        <f t="shared" si="290"/>
        <v>0</v>
      </c>
    </row>
    <row r="18589" spans="1:14" x14ac:dyDescent="0.2">
      <c r="A18589" t="s">
        <v>18523</v>
      </c>
      <c r="B18589" t="s">
        <v>41232</v>
      </c>
      <c r="I18589" t="s">
        <v>5</v>
      </c>
      <c r="J18589">
        <v>58894.36</v>
      </c>
      <c r="M18589">
        <v>58894.36</v>
      </c>
      <c r="N18589">
        <f t="shared" si="290"/>
        <v>0</v>
      </c>
    </row>
    <row r="18590" spans="1:14" x14ac:dyDescent="0.2">
      <c r="A18590" t="s">
        <v>18524</v>
      </c>
      <c r="B18590" t="s">
        <v>41232</v>
      </c>
      <c r="I18590" t="s">
        <v>5</v>
      </c>
      <c r="J18590">
        <v>58693.72</v>
      </c>
      <c r="M18590">
        <v>58693.72</v>
      </c>
      <c r="N18590">
        <f t="shared" si="290"/>
        <v>0</v>
      </c>
    </row>
    <row r="18591" spans="1:14" x14ac:dyDescent="0.2">
      <c r="A18591" t="s">
        <v>18525</v>
      </c>
      <c r="B18591" t="s">
        <v>41233</v>
      </c>
      <c r="I18591" t="s">
        <v>5</v>
      </c>
      <c r="J18591">
        <v>71084.36</v>
      </c>
      <c r="M18591">
        <v>71084.36</v>
      </c>
      <c r="N18591">
        <f t="shared" si="290"/>
        <v>0</v>
      </c>
    </row>
    <row r="18592" spans="1:14" x14ac:dyDescent="0.2">
      <c r="A18592" t="s">
        <v>18526</v>
      </c>
      <c r="B18592" t="s">
        <v>41233</v>
      </c>
      <c r="I18592" t="s">
        <v>5</v>
      </c>
      <c r="J18592">
        <v>70883.72</v>
      </c>
      <c r="M18592">
        <v>70883.72</v>
      </c>
      <c r="N18592">
        <f t="shared" si="290"/>
        <v>0</v>
      </c>
    </row>
    <row r="18593" spans="1:14" x14ac:dyDescent="0.2">
      <c r="A18593" t="s">
        <v>18527</v>
      </c>
      <c r="B18593" t="s">
        <v>41234</v>
      </c>
      <c r="I18593" t="s">
        <v>5</v>
      </c>
      <c r="J18593">
        <v>86894.36</v>
      </c>
      <c r="M18593">
        <v>86894.36</v>
      </c>
      <c r="N18593">
        <f t="shared" si="290"/>
        <v>0</v>
      </c>
    </row>
    <row r="18594" spans="1:14" x14ac:dyDescent="0.2">
      <c r="A18594" t="s">
        <v>18528</v>
      </c>
      <c r="B18594" t="s">
        <v>41234</v>
      </c>
      <c r="I18594" t="s">
        <v>5</v>
      </c>
      <c r="J18594">
        <v>86693.72</v>
      </c>
      <c r="M18594">
        <v>86693.72</v>
      </c>
      <c r="N18594">
        <f t="shared" si="290"/>
        <v>0</v>
      </c>
    </row>
    <row r="18595" spans="1:14" x14ac:dyDescent="0.2">
      <c r="A18595" t="s">
        <v>18529</v>
      </c>
      <c r="B18595" t="s">
        <v>41235</v>
      </c>
      <c r="I18595" t="s">
        <v>5</v>
      </c>
      <c r="J18595">
        <v>93894.36</v>
      </c>
      <c r="M18595">
        <v>93894.36</v>
      </c>
      <c r="N18595">
        <f t="shared" si="290"/>
        <v>0</v>
      </c>
    </row>
    <row r="18596" spans="1:14" x14ac:dyDescent="0.2">
      <c r="A18596" t="s">
        <v>18530</v>
      </c>
      <c r="B18596" t="s">
        <v>41235</v>
      </c>
      <c r="I18596" t="s">
        <v>5</v>
      </c>
      <c r="J18596">
        <v>93693.72</v>
      </c>
      <c r="M18596">
        <v>93693.72</v>
      </c>
      <c r="N18596">
        <f t="shared" si="290"/>
        <v>0</v>
      </c>
    </row>
    <row r="18597" spans="1:14" x14ac:dyDescent="0.2">
      <c r="A18597" t="s">
        <v>18531</v>
      </c>
      <c r="B18597" t="s">
        <v>41236</v>
      </c>
      <c r="I18597" t="s">
        <v>5</v>
      </c>
      <c r="J18597">
        <v>141894.35999999999</v>
      </c>
      <c r="M18597">
        <v>141894.35999999999</v>
      </c>
      <c r="N18597">
        <f t="shared" si="290"/>
        <v>0</v>
      </c>
    </row>
    <row r="18598" spans="1:14" x14ac:dyDescent="0.2">
      <c r="A18598" t="s">
        <v>18532</v>
      </c>
      <c r="B18598" t="s">
        <v>41236</v>
      </c>
      <c r="I18598" t="s">
        <v>5</v>
      </c>
      <c r="J18598">
        <v>141693.72</v>
      </c>
      <c r="M18598">
        <v>141693.72</v>
      </c>
      <c r="N18598">
        <f t="shared" si="290"/>
        <v>0</v>
      </c>
    </row>
    <row r="18599" spans="1:14" x14ac:dyDescent="0.2">
      <c r="A18599" t="s">
        <v>18533</v>
      </c>
      <c r="B18599" t="s">
        <v>39396</v>
      </c>
      <c r="I18599" t="s">
        <v>5</v>
      </c>
      <c r="J18599">
        <v>518.79999999999995</v>
      </c>
      <c r="M18599">
        <v>518.79999999999995</v>
      </c>
      <c r="N18599">
        <f t="shared" si="290"/>
        <v>0</v>
      </c>
    </row>
    <row r="18600" spans="1:14" x14ac:dyDescent="0.2">
      <c r="A18600" t="s">
        <v>18534</v>
      </c>
      <c r="B18600" t="s">
        <v>39396</v>
      </c>
      <c r="I18600" t="s">
        <v>5</v>
      </c>
      <c r="J18600">
        <v>517.37</v>
      </c>
      <c r="M18600">
        <v>517.37</v>
      </c>
      <c r="N18600">
        <f t="shared" si="290"/>
        <v>0</v>
      </c>
    </row>
    <row r="18601" spans="1:14" x14ac:dyDescent="0.2">
      <c r="A18601" t="s">
        <v>18535</v>
      </c>
      <c r="B18601" t="s">
        <v>39397</v>
      </c>
      <c r="I18601" t="s">
        <v>5</v>
      </c>
      <c r="J18601">
        <v>195.32</v>
      </c>
      <c r="M18601">
        <v>195.32</v>
      </c>
      <c r="N18601">
        <f t="shared" si="290"/>
        <v>0</v>
      </c>
    </row>
    <row r="18602" spans="1:14" x14ac:dyDescent="0.2">
      <c r="A18602" t="s">
        <v>18536</v>
      </c>
      <c r="B18602" t="s">
        <v>39397</v>
      </c>
      <c r="I18602" t="s">
        <v>5</v>
      </c>
      <c r="J18602">
        <v>192.45</v>
      </c>
      <c r="M18602">
        <v>192.45</v>
      </c>
      <c r="N18602">
        <f t="shared" si="290"/>
        <v>0</v>
      </c>
    </row>
    <row r="18603" spans="1:14" x14ac:dyDescent="0.2">
      <c r="A18603" t="s">
        <v>18537</v>
      </c>
      <c r="B18603" t="s">
        <v>39398</v>
      </c>
      <c r="I18603" t="s">
        <v>5</v>
      </c>
      <c r="J18603">
        <v>349.51</v>
      </c>
      <c r="M18603">
        <v>349.51</v>
      </c>
      <c r="N18603">
        <f t="shared" si="290"/>
        <v>0</v>
      </c>
    </row>
    <row r="18604" spans="1:14" x14ac:dyDescent="0.2">
      <c r="A18604" t="s">
        <v>18538</v>
      </c>
      <c r="B18604" t="s">
        <v>39398</v>
      </c>
      <c r="I18604" t="s">
        <v>5</v>
      </c>
      <c r="J18604">
        <v>346.64</v>
      </c>
      <c r="M18604">
        <v>346.64</v>
      </c>
      <c r="N18604">
        <f t="shared" si="290"/>
        <v>0</v>
      </c>
    </row>
    <row r="18605" spans="1:14" x14ac:dyDescent="0.2">
      <c r="A18605" t="s">
        <v>18539</v>
      </c>
      <c r="B18605" t="s">
        <v>39399</v>
      </c>
      <c r="I18605" t="s">
        <v>5</v>
      </c>
      <c r="J18605">
        <v>187.6</v>
      </c>
      <c r="M18605">
        <v>187.6</v>
      </c>
      <c r="N18605">
        <f t="shared" si="290"/>
        <v>0</v>
      </c>
    </row>
    <row r="18606" spans="1:14" x14ac:dyDescent="0.2">
      <c r="A18606" t="s">
        <v>18540</v>
      </c>
      <c r="B18606" t="s">
        <v>39399</v>
      </c>
      <c r="I18606" t="s">
        <v>5</v>
      </c>
      <c r="J18606">
        <v>184.73</v>
      </c>
      <c r="M18606">
        <v>184.73</v>
      </c>
      <c r="N18606">
        <f t="shared" si="290"/>
        <v>0</v>
      </c>
    </row>
    <row r="18607" spans="1:14" x14ac:dyDescent="0.2">
      <c r="A18607" t="s">
        <v>18541</v>
      </c>
      <c r="B18607" t="s">
        <v>39400</v>
      </c>
      <c r="I18607" t="s">
        <v>5</v>
      </c>
      <c r="J18607">
        <v>2321.5100000000002</v>
      </c>
      <c r="M18607">
        <v>2321.5100000000002</v>
      </c>
      <c r="N18607">
        <f t="shared" si="290"/>
        <v>0</v>
      </c>
    </row>
    <row r="18608" spans="1:14" x14ac:dyDescent="0.2">
      <c r="A18608" t="s">
        <v>18542</v>
      </c>
      <c r="B18608" t="s">
        <v>39400</v>
      </c>
      <c r="I18608" t="s">
        <v>5</v>
      </c>
      <c r="J18608">
        <v>2318.64</v>
      </c>
      <c r="M18608">
        <v>2318.64</v>
      </c>
      <c r="N18608">
        <f t="shared" si="290"/>
        <v>0</v>
      </c>
    </row>
    <row r="18609" spans="1:14" x14ac:dyDescent="0.2">
      <c r="A18609" t="s">
        <v>18543</v>
      </c>
      <c r="B18609" t="s">
        <v>41237</v>
      </c>
      <c r="I18609" t="s">
        <v>5</v>
      </c>
      <c r="J18609">
        <v>1836</v>
      </c>
      <c r="M18609">
        <v>1836</v>
      </c>
      <c r="N18609">
        <f t="shared" si="290"/>
        <v>0</v>
      </c>
    </row>
    <row r="18610" spans="1:14" x14ac:dyDescent="0.2">
      <c r="A18610" t="s">
        <v>18544</v>
      </c>
      <c r="B18610" t="s">
        <v>41237</v>
      </c>
      <c r="I18610" t="s">
        <v>5</v>
      </c>
      <c r="J18610">
        <v>1772.41</v>
      </c>
      <c r="M18610">
        <v>1772.41</v>
      </c>
      <c r="N18610">
        <f t="shared" si="290"/>
        <v>0</v>
      </c>
    </row>
    <row r="18611" spans="1:14" x14ac:dyDescent="0.2">
      <c r="A18611" t="s">
        <v>18545</v>
      </c>
      <c r="B18611" t="s">
        <v>39401</v>
      </c>
      <c r="I18611" t="s">
        <v>5</v>
      </c>
      <c r="J18611">
        <v>2536</v>
      </c>
      <c r="M18611">
        <v>2536</v>
      </c>
      <c r="N18611">
        <f t="shared" si="290"/>
        <v>0</v>
      </c>
    </row>
    <row r="18612" spans="1:14" x14ac:dyDescent="0.2">
      <c r="A18612" t="s">
        <v>18546</v>
      </c>
      <c r="B18612" t="s">
        <v>39401</v>
      </c>
      <c r="I18612" t="s">
        <v>5</v>
      </c>
      <c r="J18612">
        <v>2472.41</v>
      </c>
      <c r="M18612">
        <v>2472.41</v>
      </c>
      <c r="N18612">
        <f t="shared" si="290"/>
        <v>0</v>
      </c>
    </row>
    <row r="18613" spans="1:14" x14ac:dyDescent="0.2">
      <c r="A18613" t="s">
        <v>22384</v>
      </c>
      <c r="B18613" t="s">
        <v>39402</v>
      </c>
      <c r="I18613" t="s">
        <v>5</v>
      </c>
      <c r="J18613">
        <v>34887.74</v>
      </c>
      <c r="M18613">
        <v>34887.74</v>
      </c>
      <c r="N18613">
        <f t="shared" si="290"/>
        <v>0</v>
      </c>
    </row>
    <row r="18614" spans="1:14" x14ac:dyDescent="0.2">
      <c r="A18614" t="s">
        <v>22385</v>
      </c>
      <c r="B18614" t="s">
        <v>39402</v>
      </c>
      <c r="I18614" t="s">
        <v>5</v>
      </c>
      <c r="J18614">
        <v>34884.870000000003</v>
      </c>
      <c r="M18614">
        <v>34884.870000000003</v>
      </c>
      <c r="N18614">
        <f t="shared" si="290"/>
        <v>0</v>
      </c>
    </row>
    <row r="18615" spans="1:14" x14ac:dyDescent="0.2">
      <c r="A18615" t="s">
        <v>22386</v>
      </c>
      <c r="B18615" t="s">
        <v>39403</v>
      </c>
      <c r="I18615" t="s">
        <v>5</v>
      </c>
      <c r="J18615">
        <v>36616.28</v>
      </c>
      <c r="M18615">
        <v>36616.28</v>
      </c>
      <c r="N18615">
        <f t="shared" si="290"/>
        <v>0</v>
      </c>
    </row>
    <row r="18616" spans="1:14" x14ac:dyDescent="0.2">
      <c r="A18616" t="s">
        <v>22387</v>
      </c>
      <c r="B18616" t="s">
        <v>39403</v>
      </c>
      <c r="I18616" t="s">
        <v>5</v>
      </c>
      <c r="J18616">
        <v>36613.410000000003</v>
      </c>
      <c r="M18616">
        <v>36613.410000000003</v>
      </c>
      <c r="N18616">
        <f t="shared" si="290"/>
        <v>0</v>
      </c>
    </row>
    <row r="18617" spans="1:14" x14ac:dyDescent="0.2">
      <c r="A18617" t="s">
        <v>18547</v>
      </c>
      <c r="B18617" t="s">
        <v>39404</v>
      </c>
      <c r="E18617" s="307"/>
      <c r="I18617" t="s">
        <v>5</v>
      </c>
      <c r="J18617">
        <v>41758.15</v>
      </c>
      <c r="M18617">
        <v>41758.15</v>
      </c>
      <c r="N18617">
        <f t="shared" si="290"/>
        <v>0</v>
      </c>
    </row>
    <row r="18618" spans="1:14" x14ac:dyDescent="0.2">
      <c r="A18618" t="s">
        <v>18548</v>
      </c>
      <c r="B18618" t="s">
        <v>39404</v>
      </c>
      <c r="E18618" s="307"/>
      <c r="I18618" t="s">
        <v>5</v>
      </c>
      <c r="J18618">
        <v>41755.279999999999</v>
      </c>
      <c r="M18618">
        <v>41755.279999999999</v>
      </c>
      <c r="N18618">
        <f t="shared" si="290"/>
        <v>0</v>
      </c>
    </row>
    <row r="18619" spans="1:14" x14ac:dyDescent="0.2">
      <c r="A18619" t="s">
        <v>18549</v>
      </c>
      <c r="B18619" t="s">
        <v>39405</v>
      </c>
      <c r="E18619" s="307"/>
      <c r="I18619" t="s">
        <v>5</v>
      </c>
      <c r="J18619">
        <v>52807.69</v>
      </c>
      <c r="M18619">
        <v>52807.69</v>
      </c>
      <c r="N18619">
        <f t="shared" si="290"/>
        <v>0</v>
      </c>
    </row>
    <row r="18620" spans="1:14" x14ac:dyDescent="0.2">
      <c r="A18620" t="s">
        <v>18550</v>
      </c>
      <c r="B18620" t="s">
        <v>39405</v>
      </c>
      <c r="E18620" s="307"/>
      <c r="I18620" t="s">
        <v>5</v>
      </c>
      <c r="J18620">
        <v>52804.82</v>
      </c>
      <c r="M18620">
        <v>52804.82</v>
      </c>
      <c r="N18620">
        <f t="shared" si="290"/>
        <v>0</v>
      </c>
    </row>
    <row r="18621" spans="1:14" x14ac:dyDescent="0.2">
      <c r="A18621" t="s">
        <v>18551</v>
      </c>
      <c r="B18621" t="s">
        <v>39406</v>
      </c>
      <c r="I18621" t="s">
        <v>5</v>
      </c>
      <c r="J18621">
        <v>64513.64</v>
      </c>
      <c r="M18621">
        <v>64513.64</v>
      </c>
      <c r="N18621">
        <f t="shared" si="290"/>
        <v>0</v>
      </c>
    </row>
    <row r="18622" spans="1:14" x14ac:dyDescent="0.2">
      <c r="A18622" t="s">
        <v>18552</v>
      </c>
      <c r="B18622" t="s">
        <v>39406</v>
      </c>
      <c r="I18622" t="s">
        <v>5</v>
      </c>
      <c r="J18622">
        <v>64510.77</v>
      </c>
      <c r="M18622">
        <v>64510.77</v>
      </c>
      <c r="N18622">
        <f t="shared" si="290"/>
        <v>0</v>
      </c>
    </row>
    <row r="18623" spans="1:14" x14ac:dyDescent="0.2">
      <c r="A18623" t="s">
        <v>18553</v>
      </c>
      <c r="B18623" t="s">
        <v>39407</v>
      </c>
      <c r="I18623" t="s">
        <v>5</v>
      </c>
      <c r="J18623">
        <v>74197.899999999994</v>
      </c>
      <c r="M18623">
        <v>74197.899999999994</v>
      </c>
      <c r="N18623">
        <f t="shared" si="290"/>
        <v>0</v>
      </c>
    </row>
    <row r="18624" spans="1:14" x14ac:dyDescent="0.2">
      <c r="A18624" t="s">
        <v>18554</v>
      </c>
      <c r="B18624" t="s">
        <v>39407</v>
      </c>
      <c r="I18624" t="s">
        <v>5</v>
      </c>
      <c r="J18624">
        <v>74195.02</v>
      </c>
      <c r="M18624">
        <v>74195.02</v>
      </c>
      <c r="N18624">
        <f t="shared" si="290"/>
        <v>0</v>
      </c>
    </row>
    <row r="18625" spans="1:14" x14ac:dyDescent="0.2">
      <c r="A18625" t="s">
        <v>18555</v>
      </c>
      <c r="B18625" t="s">
        <v>39408</v>
      </c>
      <c r="I18625" t="s">
        <v>5</v>
      </c>
      <c r="J18625">
        <v>102858.8</v>
      </c>
      <c r="M18625">
        <v>102858.8</v>
      </c>
      <c r="N18625">
        <f t="shared" si="290"/>
        <v>0</v>
      </c>
    </row>
    <row r="18626" spans="1:14" x14ac:dyDescent="0.2">
      <c r="A18626" t="s">
        <v>18556</v>
      </c>
      <c r="B18626" t="s">
        <v>39408</v>
      </c>
      <c r="I18626" t="s">
        <v>5</v>
      </c>
      <c r="J18626">
        <v>102855.93</v>
      </c>
      <c r="M18626">
        <v>102855.93</v>
      </c>
      <c r="N18626">
        <f t="shared" si="290"/>
        <v>0</v>
      </c>
    </row>
    <row r="18627" spans="1:14" x14ac:dyDescent="0.2">
      <c r="A18627" t="s">
        <v>18557</v>
      </c>
      <c r="B18627" t="s">
        <v>39409</v>
      </c>
      <c r="I18627" t="s">
        <v>5</v>
      </c>
      <c r="J18627">
        <v>128145.01</v>
      </c>
      <c r="M18627">
        <v>128145.01</v>
      </c>
      <c r="N18627">
        <f t="shared" si="290"/>
        <v>0</v>
      </c>
    </row>
    <row r="18628" spans="1:14" x14ac:dyDescent="0.2">
      <c r="A18628" t="s">
        <v>18558</v>
      </c>
      <c r="B18628" t="s">
        <v>39409</v>
      </c>
      <c r="I18628" t="s">
        <v>5</v>
      </c>
      <c r="J18628">
        <v>128142.14</v>
      </c>
      <c r="M18628">
        <v>128142.14</v>
      </c>
      <c r="N18628">
        <f t="shared" ref="N18628:N18691" si="291">J18628-M18628</f>
        <v>0</v>
      </c>
    </row>
    <row r="18629" spans="1:14" x14ac:dyDescent="0.2">
      <c r="A18629" t="s">
        <v>18559</v>
      </c>
      <c r="B18629" t="s">
        <v>39410</v>
      </c>
      <c r="I18629" t="s">
        <v>5</v>
      </c>
      <c r="J18629">
        <v>198749.17</v>
      </c>
      <c r="M18629">
        <v>198749.17</v>
      </c>
      <c r="N18629">
        <f t="shared" si="291"/>
        <v>0</v>
      </c>
    </row>
    <row r="18630" spans="1:14" x14ac:dyDescent="0.2">
      <c r="A18630" t="s">
        <v>18560</v>
      </c>
      <c r="B18630" t="s">
        <v>39410</v>
      </c>
      <c r="I18630" t="s">
        <v>5</v>
      </c>
      <c r="J18630">
        <v>198746.3</v>
      </c>
      <c r="M18630">
        <v>198746.3</v>
      </c>
      <c r="N18630">
        <f t="shared" si="291"/>
        <v>0</v>
      </c>
    </row>
    <row r="18631" spans="1:14" x14ac:dyDescent="0.2">
      <c r="A18631" t="s">
        <v>22388</v>
      </c>
      <c r="B18631" t="s">
        <v>39411</v>
      </c>
      <c r="I18631" t="s">
        <v>5</v>
      </c>
      <c r="J18631">
        <v>37920.269999999997</v>
      </c>
      <c r="M18631">
        <v>37920.269999999997</v>
      </c>
      <c r="N18631">
        <f t="shared" si="291"/>
        <v>0</v>
      </c>
    </row>
    <row r="18632" spans="1:14" x14ac:dyDescent="0.2">
      <c r="A18632" t="s">
        <v>22389</v>
      </c>
      <c r="B18632" t="s">
        <v>39411</v>
      </c>
      <c r="I18632" t="s">
        <v>5</v>
      </c>
      <c r="J18632">
        <v>37917.4</v>
      </c>
      <c r="M18632">
        <v>37917.4</v>
      </c>
      <c r="N18632">
        <f t="shared" si="291"/>
        <v>0</v>
      </c>
    </row>
    <row r="18633" spans="1:14" x14ac:dyDescent="0.2">
      <c r="A18633" t="s">
        <v>18561</v>
      </c>
      <c r="B18633" t="s">
        <v>39412</v>
      </c>
      <c r="I18633" t="s">
        <v>5</v>
      </c>
      <c r="J18633">
        <v>54349.9</v>
      </c>
      <c r="M18633">
        <v>54349.9</v>
      </c>
      <c r="N18633">
        <f t="shared" si="291"/>
        <v>0</v>
      </c>
    </row>
    <row r="18634" spans="1:14" x14ac:dyDescent="0.2">
      <c r="A18634" t="s">
        <v>18562</v>
      </c>
      <c r="B18634" t="s">
        <v>39412</v>
      </c>
      <c r="I18634" t="s">
        <v>5</v>
      </c>
      <c r="J18634">
        <v>54347.03</v>
      </c>
      <c r="M18634">
        <v>54347.03</v>
      </c>
      <c r="N18634">
        <f t="shared" si="291"/>
        <v>0</v>
      </c>
    </row>
    <row r="18635" spans="1:14" x14ac:dyDescent="0.2">
      <c r="A18635" t="s">
        <v>18563</v>
      </c>
      <c r="B18635" t="s">
        <v>39413</v>
      </c>
      <c r="I18635" t="s">
        <v>5</v>
      </c>
      <c r="J18635">
        <v>60908.66</v>
      </c>
      <c r="M18635">
        <v>60908.66</v>
      </c>
      <c r="N18635">
        <f t="shared" si="291"/>
        <v>0</v>
      </c>
    </row>
    <row r="18636" spans="1:14" x14ac:dyDescent="0.2">
      <c r="A18636" t="s">
        <v>18564</v>
      </c>
      <c r="B18636" t="s">
        <v>39413</v>
      </c>
      <c r="I18636" t="s">
        <v>5</v>
      </c>
      <c r="J18636">
        <v>60905.78</v>
      </c>
      <c r="M18636">
        <v>60905.78</v>
      </c>
      <c r="N18636">
        <f t="shared" si="291"/>
        <v>0</v>
      </c>
    </row>
    <row r="18637" spans="1:14" x14ac:dyDescent="0.2">
      <c r="A18637" t="s">
        <v>18565</v>
      </c>
      <c r="B18637" t="s">
        <v>39414</v>
      </c>
      <c r="I18637" t="s">
        <v>5</v>
      </c>
      <c r="J18637">
        <v>72722.28</v>
      </c>
      <c r="M18637">
        <v>72722.28</v>
      </c>
      <c r="N18637">
        <f t="shared" si="291"/>
        <v>0</v>
      </c>
    </row>
    <row r="18638" spans="1:14" x14ac:dyDescent="0.2">
      <c r="A18638" t="s">
        <v>18566</v>
      </c>
      <c r="B18638" t="s">
        <v>39414</v>
      </c>
      <c r="I18638" t="s">
        <v>5</v>
      </c>
      <c r="J18638">
        <v>72719.41</v>
      </c>
      <c r="M18638">
        <v>72719.41</v>
      </c>
      <c r="N18638">
        <f t="shared" si="291"/>
        <v>0</v>
      </c>
    </row>
    <row r="18639" spans="1:14" x14ac:dyDescent="0.2">
      <c r="A18639" t="s">
        <v>18567</v>
      </c>
      <c r="B18639" t="s">
        <v>39415</v>
      </c>
      <c r="I18639" t="s">
        <v>5</v>
      </c>
      <c r="J18639">
        <v>99049.86</v>
      </c>
      <c r="M18639">
        <v>99049.86</v>
      </c>
      <c r="N18639">
        <f t="shared" si="291"/>
        <v>0</v>
      </c>
    </row>
    <row r="18640" spans="1:14" x14ac:dyDescent="0.2">
      <c r="A18640" t="s">
        <v>18568</v>
      </c>
      <c r="B18640" t="s">
        <v>39415</v>
      </c>
      <c r="I18640" t="s">
        <v>5</v>
      </c>
      <c r="J18640">
        <v>99046.99</v>
      </c>
      <c r="M18640">
        <v>99046.99</v>
      </c>
      <c r="N18640">
        <f t="shared" si="291"/>
        <v>0</v>
      </c>
    </row>
    <row r="18641" spans="1:14" x14ac:dyDescent="0.2">
      <c r="A18641" t="s">
        <v>18569</v>
      </c>
      <c r="B18641" t="s">
        <v>39416</v>
      </c>
      <c r="I18641" t="s">
        <v>5</v>
      </c>
      <c r="J18641">
        <v>109825.03</v>
      </c>
      <c r="M18641">
        <v>109825.03</v>
      </c>
      <c r="N18641">
        <f t="shared" si="291"/>
        <v>0</v>
      </c>
    </row>
    <row r="18642" spans="1:14" x14ac:dyDescent="0.2">
      <c r="A18642" t="s">
        <v>18570</v>
      </c>
      <c r="B18642" t="s">
        <v>39416</v>
      </c>
      <c r="I18642" t="s">
        <v>5</v>
      </c>
      <c r="J18642">
        <v>109822.15</v>
      </c>
      <c r="M18642">
        <v>109822.15</v>
      </c>
      <c r="N18642">
        <f t="shared" si="291"/>
        <v>0</v>
      </c>
    </row>
    <row r="18643" spans="1:14" x14ac:dyDescent="0.2">
      <c r="A18643" t="s">
        <v>18571</v>
      </c>
      <c r="B18643" t="s">
        <v>39417</v>
      </c>
      <c r="I18643" t="s">
        <v>5</v>
      </c>
      <c r="J18643">
        <v>148855.96</v>
      </c>
      <c r="M18643">
        <v>148855.96</v>
      </c>
      <c r="N18643">
        <f t="shared" si="291"/>
        <v>0</v>
      </c>
    </row>
    <row r="18644" spans="1:14" x14ac:dyDescent="0.2">
      <c r="A18644" t="s">
        <v>18572</v>
      </c>
      <c r="B18644" t="s">
        <v>39417</v>
      </c>
      <c r="I18644" t="s">
        <v>5</v>
      </c>
      <c r="J18644">
        <v>148853.07999999999</v>
      </c>
      <c r="M18644">
        <v>148853.07999999999</v>
      </c>
      <c r="N18644">
        <f t="shared" si="291"/>
        <v>0</v>
      </c>
    </row>
    <row r="18645" spans="1:14" x14ac:dyDescent="0.2">
      <c r="A18645" t="s">
        <v>18573</v>
      </c>
      <c r="B18645" t="s">
        <v>39418</v>
      </c>
      <c r="I18645" t="s">
        <v>5</v>
      </c>
      <c r="J18645">
        <v>245080.67</v>
      </c>
      <c r="M18645">
        <v>245080.67</v>
      </c>
      <c r="N18645">
        <f t="shared" si="291"/>
        <v>0</v>
      </c>
    </row>
    <row r="18646" spans="1:14" x14ac:dyDescent="0.2">
      <c r="A18646" t="s">
        <v>18574</v>
      </c>
      <c r="B18646" t="s">
        <v>39418</v>
      </c>
      <c r="I18646" t="s">
        <v>5</v>
      </c>
      <c r="J18646">
        <v>245077.79</v>
      </c>
      <c r="M18646">
        <v>245077.79</v>
      </c>
      <c r="N18646">
        <f t="shared" si="291"/>
        <v>0</v>
      </c>
    </row>
    <row r="18647" spans="1:14" x14ac:dyDescent="0.2">
      <c r="A18647" t="s">
        <v>22390</v>
      </c>
      <c r="B18647" t="s">
        <v>39419</v>
      </c>
      <c r="I18647" t="s">
        <v>5</v>
      </c>
      <c r="J18647">
        <v>47282.92</v>
      </c>
      <c r="M18647">
        <v>47282.92</v>
      </c>
      <c r="N18647">
        <f t="shared" si="291"/>
        <v>0</v>
      </c>
    </row>
    <row r="18648" spans="1:14" x14ac:dyDescent="0.2">
      <c r="A18648" t="s">
        <v>22391</v>
      </c>
      <c r="B18648" t="s">
        <v>39419</v>
      </c>
      <c r="I18648" t="s">
        <v>5</v>
      </c>
      <c r="J18648">
        <v>47280.05</v>
      </c>
      <c r="M18648">
        <v>47280.05</v>
      </c>
      <c r="N18648">
        <f t="shared" si="291"/>
        <v>0</v>
      </c>
    </row>
    <row r="18649" spans="1:14" x14ac:dyDescent="0.2">
      <c r="A18649" t="s">
        <v>18575</v>
      </c>
      <c r="B18649" t="s">
        <v>39420</v>
      </c>
      <c r="I18649" t="s">
        <v>5</v>
      </c>
      <c r="J18649">
        <v>429.41</v>
      </c>
      <c r="M18649">
        <v>429.41</v>
      </c>
      <c r="N18649">
        <f t="shared" si="291"/>
        <v>0</v>
      </c>
    </row>
    <row r="18650" spans="1:14" x14ac:dyDescent="0.2">
      <c r="A18650" t="s">
        <v>18576</v>
      </c>
      <c r="B18650" t="s">
        <v>39420</v>
      </c>
      <c r="I18650" t="s">
        <v>5</v>
      </c>
      <c r="J18650">
        <v>429.41</v>
      </c>
      <c r="M18650">
        <v>429.41</v>
      </c>
      <c r="N18650">
        <f t="shared" si="291"/>
        <v>0</v>
      </c>
    </row>
    <row r="18651" spans="1:14" x14ac:dyDescent="0.2">
      <c r="A18651" t="s">
        <v>18577</v>
      </c>
      <c r="B18651" t="s">
        <v>39421</v>
      </c>
      <c r="I18651" t="s">
        <v>5</v>
      </c>
      <c r="J18651">
        <v>429.41</v>
      </c>
      <c r="M18651">
        <v>429.41</v>
      </c>
      <c r="N18651">
        <f t="shared" si="291"/>
        <v>0</v>
      </c>
    </row>
    <row r="18652" spans="1:14" x14ac:dyDescent="0.2">
      <c r="A18652" t="s">
        <v>18578</v>
      </c>
      <c r="B18652" t="s">
        <v>39421</v>
      </c>
      <c r="I18652" t="s">
        <v>5</v>
      </c>
      <c r="J18652">
        <v>429.41</v>
      </c>
      <c r="M18652">
        <v>429.41</v>
      </c>
      <c r="N18652">
        <f t="shared" si="291"/>
        <v>0</v>
      </c>
    </row>
    <row r="18653" spans="1:14" x14ac:dyDescent="0.2">
      <c r="A18653" t="s">
        <v>18579</v>
      </c>
      <c r="B18653" t="s">
        <v>39422</v>
      </c>
      <c r="I18653" t="s">
        <v>5</v>
      </c>
      <c r="J18653">
        <v>429.41</v>
      </c>
      <c r="M18653">
        <v>429.41</v>
      </c>
      <c r="N18653">
        <f t="shared" si="291"/>
        <v>0</v>
      </c>
    </row>
    <row r="18654" spans="1:14" x14ac:dyDescent="0.2">
      <c r="A18654" t="s">
        <v>18580</v>
      </c>
      <c r="B18654" t="s">
        <v>39422</v>
      </c>
      <c r="I18654" t="s">
        <v>5</v>
      </c>
      <c r="J18654">
        <v>429.41</v>
      </c>
      <c r="M18654">
        <v>429.41</v>
      </c>
      <c r="N18654">
        <f t="shared" si="291"/>
        <v>0</v>
      </c>
    </row>
    <row r="18655" spans="1:14" x14ac:dyDescent="0.2">
      <c r="A18655" t="s">
        <v>18581</v>
      </c>
      <c r="B18655" t="s">
        <v>39423</v>
      </c>
      <c r="I18655" t="s">
        <v>5</v>
      </c>
      <c r="J18655">
        <v>429.41</v>
      </c>
      <c r="M18655">
        <v>429.41</v>
      </c>
      <c r="N18655">
        <f t="shared" si="291"/>
        <v>0</v>
      </c>
    </row>
    <row r="18656" spans="1:14" x14ac:dyDescent="0.2">
      <c r="A18656" t="s">
        <v>18582</v>
      </c>
      <c r="B18656" t="s">
        <v>39423</v>
      </c>
      <c r="I18656" t="s">
        <v>5</v>
      </c>
      <c r="J18656">
        <v>429.41</v>
      </c>
      <c r="M18656">
        <v>429.41</v>
      </c>
      <c r="N18656">
        <f t="shared" si="291"/>
        <v>0</v>
      </c>
    </row>
    <row r="18657" spans="1:14" x14ac:dyDescent="0.2">
      <c r="A18657" t="s">
        <v>18583</v>
      </c>
      <c r="B18657" t="s">
        <v>39424</v>
      </c>
      <c r="I18657" t="s">
        <v>5</v>
      </c>
      <c r="J18657">
        <v>429.41</v>
      </c>
      <c r="M18657">
        <v>429.41</v>
      </c>
      <c r="N18657">
        <f t="shared" si="291"/>
        <v>0</v>
      </c>
    </row>
    <row r="18658" spans="1:14" x14ac:dyDescent="0.2">
      <c r="A18658" t="s">
        <v>18584</v>
      </c>
      <c r="B18658" t="s">
        <v>39424</v>
      </c>
      <c r="I18658" t="s">
        <v>5</v>
      </c>
      <c r="J18658">
        <v>429.41</v>
      </c>
      <c r="M18658">
        <v>429.41</v>
      </c>
      <c r="N18658">
        <f t="shared" si="291"/>
        <v>0</v>
      </c>
    </row>
    <row r="18659" spans="1:14" x14ac:dyDescent="0.2">
      <c r="A18659" t="s">
        <v>18585</v>
      </c>
      <c r="B18659" t="s">
        <v>39425</v>
      </c>
      <c r="I18659" t="s">
        <v>5</v>
      </c>
      <c r="J18659">
        <v>429.41</v>
      </c>
      <c r="M18659">
        <v>429.41</v>
      </c>
      <c r="N18659">
        <f t="shared" si="291"/>
        <v>0</v>
      </c>
    </row>
    <row r="18660" spans="1:14" x14ac:dyDescent="0.2">
      <c r="A18660" t="s">
        <v>18586</v>
      </c>
      <c r="B18660" t="s">
        <v>39425</v>
      </c>
      <c r="I18660" t="s">
        <v>5</v>
      </c>
      <c r="J18660">
        <v>429.41</v>
      </c>
      <c r="M18660">
        <v>429.41</v>
      </c>
      <c r="N18660">
        <f t="shared" si="291"/>
        <v>0</v>
      </c>
    </row>
    <row r="18661" spans="1:14" x14ac:dyDescent="0.2">
      <c r="A18661" t="s">
        <v>18587</v>
      </c>
      <c r="B18661" t="s">
        <v>39426</v>
      </c>
      <c r="I18661" t="s">
        <v>5</v>
      </c>
      <c r="J18661">
        <v>429.41</v>
      </c>
      <c r="M18661">
        <v>429.41</v>
      </c>
      <c r="N18661">
        <f t="shared" si="291"/>
        <v>0</v>
      </c>
    </row>
    <row r="18662" spans="1:14" x14ac:dyDescent="0.2">
      <c r="A18662" t="s">
        <v>18588</v>
      </c>
      <c r="B18662" t="s">
        <v>39426</v>
      </c>
      <c r="I18662" t="s">
        <v>5</v>
      </c>
      <c r="J18662">
        <v>429.41</v>
      </c>
      <c r="M18662">
        <v>429.41</v>
      </c>
      <c r="N18662">
        <f t="shared" si="291"/>
        <v>0</v>
      </c>
    </row>
    <row r="18663" spans="1:14" x14ac:dyDescent="0.2">
      <c r="A18663" t="s">
        <v>18589</v>
      </c>
      <c r="B18663" t="s">
        <v>39427</v>
      </c>
      <c r="I18663" t="s">
        <v>5</v>
      </c>
      <c r="J18663">
        <v>429.41</v>
      </c>
      <c r="M18663">
        <v>429.41</v>
      </c>
      <c r="N18663">
        <f t="shared" si="291"/>
        <v>0</v>
      </c>
    </row>
    <row r="18664" spans="1:14" x14ac:dyDescent="0.2">
      <c r="A18664" t="s">
        <v>18590</v>
      </c>
      <c r="B18664" t="s">
        <v>39427</v>
      </c>
      <c r="I18664" t="s">
        <v>5</v>
      </c>
      <c r="J18664">
        <v>429.41</v>
      </c>
      <c r="M18664">
        <v>429.41</v>
      </c>
      <c r="N18664">
        <f t="shared" si="291"/>
        <v>0</v>
      </c>
    </row>
    <row r="18665" spans="1:14" x14ac:dyDescent="0.2">
      <c r="A18665" t="s">
        <v>18591</v>
      </c>
      <c r="B18665" t="s">
        <v>39428</v>
      </c>
      <c r="I18665" t="s">
        <v>4</v>
      </c>
      <c r="J18665">
        <v>115.11</v>
      </c>
      <c r="M18665">
        <v>115.11</v>
      </c>
      <c r="N18665">
        <f t="shared" si="291"/>
        <v>0</v>
      </c>
    </row>
    <row r="18666" spans="1:14" x14ac:dyDescent="0.2">
      <c r="A18666" t="s">
        <v>18592</v>
      </c>
      <c r="B18666" t="s">
        <v>39428</v>
      </c>
      <c r="I18666" t="s">
        <v>4</v>
      </c>
      <c r="J18666">
        <v>112.24</v>
      </c>
      <c r="M18666">
        <v>112.24</v>
      </c>
      <c r="N18666">
        <f t="shared" si="291"/>
        <v>0</v>
      </c>
    </row>
    <row r="18667" spans="1:14" x14ac:dyDescent="0.2">
      <c r="A18667" t="s">
        <v>18593</v>
      </c>
      <c r="B18667" t="s">
        <v>39429</v>
      </c>
      <c r="I18667" t="s">
        <v>5</v>
      </c>
      <c r="J18667">
        <v>55.71</v>
      </c>
      <c r="M18667">
        <v>55.71</v>
      </c>
      <c r="N18667">
        <f t="shared" si="291"/>
        <v>0</v>
      </c>
    </row>
    <row r="18668" spans="1:14" x14ac:dyDescent="0.2">
      <c r="A18668" t="s">
        <v>18594</v>
      </c>
      <c r="B18668" t="s">
        <v>39429</v>
      </c>
      <c r="I18668" t="s">
        <v>5</v>
      </c>
      <c r="J18668">
        <v>52.84</v>
      </c>
      <c r="M18668">
        <v>52.84</v>
      </c>
      <c r="N18668">
        <f t="shared" si="291"/>
        <v>0</v>
      </c>
    </row>
    <row r="18669" spans="1:14" x14ac:dyDescent="0.2">
      <c r="A18669" t="s">
        <v>18595</v>
      </c>
      <c r="B18669" t="s">
        <v>39430</v>
      </c>
      <c r="I18669" t="s">
        <v>4</v>
      </c>
      <c r="J18669">
        <v>362.92</v>
      </c>
      <c r="M18669">
        <v>362.92</v>
      </c>
      <c r="N18669">
        <f t="shared" si="291"/>
        <v>0</v>
      </c>
    </row>
    <row r="18670" spans="1:14" x14ac:dyDescent="0.2">
      <c r="A18670" t="s">
        <v>18596</v>
      </c>
      <c r="B18670" t="s">
        <v>39430</v>
      </c>
      <c r="I18670" t="s">
        <v>4</v>
      </c>
      <c r="J18670">
        <v>353.56</v>
      </c>
      <c r="M18670">
        <v>353.56</v>
      </c>
      <c r="N18670">
        <f t="shared" si="291"/>
        <v>0</v>
      </c>
    </row>
    <row r="18671" spans="1:14" x14ac:dyDescent="0.2">
      <c r="A18671" t="s">
        <v>18597</v>
      </c>
      <c r="B18671" t="s">
        <v>39431</v>
      </c>
      <c r="I18671" t="s">
        <v>3</v>
      </c>
      <c r="J18671">
        <v>549.41</v>
      </c>
      <c r="M18671">
        <v>549.41</v>
      </c>
      <c r="N18671">
        <f t="shared" si="291"/>
        <v>0</v>
      </c>
    </row>
    <row r="18672" spans="1:14" x14ac:dyDescent="0.2">
      <c r="A18672" t="s">
        <v>18598</v>
      </c>
      <c r="B18672" t="s">
        <v>39431</v>
      </c>
      <c r="I18672" t="s">
        <v>3</v>
      </c>
      <c r="J18672">
        <v>535.42999999999995</v>
      </c>
      <c r="M18672">
        <v>535.42999999999995</v>
      </c>
      <c r="N18672">
        <f t="shared" si="291"/>
        <v>0</v>
      </c>
    </row>
    <row r="18673" spans="1:14" x14ac:dyDescent="0.2">
      <c r="A18673" t="s">
        <v>18599</v>
      </c>
      <c r="B18673" t="s">
        <v>39432</v>
      </c>
      <c r="I18673" t="s">
        <v>3</v>
      </c>
      <c r="J18673">
        <v>549.4</v>
      </c>
      <c r="M18673">
        <v>549.4</v>
      </c>
      <c r="N18673">
        <f t="shared" si="291"/>
        <v>0</v>
      </c>
    </row>
    <row r="18674" spans="1:14" x14ac:dyDescent="0.2">
      <c r="A18674" t="s">
        <v>18600</v>
      </c>
      <c r="B18674" t="s">
        <v>39432</v>
      </c>
      <c r="I18674" t="s">
        <v>3</v>
      </c>
      <c r="J18674">
        <v>535.41</v>
      </c>
      <c r="M18674">
        <v>535.41</v>
      </c>
      <c r="N18674">
        <f t="shared" si="291"/>
        <v>0</v>
      </c>
    </row>
    <row r="18675" spans="1:14" x14ac:dyDescent="0.2">
      <c r="A18675" t="s">
        <v>18601</v>
      </c>
      <c r="B18675" t="s">
        <v>39433</v>
      </c>
      <c r="I18675" t="s">
        <v>3</v>
      </c>
      <c r="J18675">
        <v>549.41999999999996</v>
      </c>
      <c r="M18675">
        <v>549.41999999999996</v>
      </c>
      <c r="N18675">
        <f t="shared" si="291"/>
        <v>0</v>
      </c>
    </row>
    <row r="18676" spans="1:14" x14ac:dyDescent="0.2">
      <c r="A18676" t="s">
        <v>18602</v>
      </c>
      <c r="B18676" t="s">
        <v>39433</v>
      </c>
      <c r="I18676" t="s">
        <v>3</v>
      </c>
      <c r="J18676">
        <v>535.42999999999995</v>
      </c>
      <c r="M18676">
        <v>535.42999999999995</v>
      </c>
      <c r="N18676">
        <f t="shared" si="291"/>
        <v>0</v>
      </c>
    </row>
    <row r="18677" spans="1:14" x14ac:dyDescent="0.2">
      <c r="A18677" t="s">
        <v>18603</v>
      </c>
      <c r="B18677" t="s">
        <v>39434</v>
      </c>
      <c r="I18677" t="s">
        <v>3</v>
      </c>
      <c r="J18677">
        <v>549.44000000000005</v>
      </c>
      <c r="M18677">
        <v>549.44000000000005</v>
      </c>
      <c r="N18677">
        <f t="shared" si="291"/>
        <v>0</v>
      </c>
    </row>
    <row r="18678" spans="1:14" x14ac:dyDescent="0.2">
      <c r="A18678" t="s">
        <v>18604</v>
      </c>
      <c r="B18678" t="s">
        <v>39434</v>
      </c>
      <c r="I18678" t="s">
        <v>3</v>
      </c>
      <c r="J18678">
        <v>535.46</v>
      </c>
      <c r="M18678">
        <v>535.46</v>
      </c>
      <c r="N18678">
        <f t="shared" si="291"/>
        <v>0</v>
      </c>
    </row>
    <row r="18679" spans="1:14" x14ac:dyDescent="0.2">
      <c r="A18679" t="s">
        <v>18605</v>
      </c>
      <c r="B18679" t="s">
        <v>39435</v>
      </c>
      <c r="I18679" t="s">
        <v>3</v>
      </c>
      <c r="J18679">
        <v>549.44000000000005</v>
      </c>
      <c r="M18679">
        <v>549.44000000000005</v>
      </c>
      <c r="N18679">
        <f t="shared" si="291"/>
        <v>0</v>
      </c>
    </row>
    <row r="18680" spans="1:14" x14ac:dyDescent="0.2">
      <c r="A18680" t="s">
        <v>18606</v>
      </c>
      <c r="B18680" t="s">
        <v>39435</v>
      </c>
      <c r="I18680" t="s">
        <v>3</v>
      </c>
      <c r="J18680">
        <v>535.46</v>
      </c>
      <c r="M18680">
        <v>535.46</v>
      </c>
      <c r="N18680">
        <f t="shared" si="291"/>
        <v>0</v>
      </c>
    </row>
    <row r="18681" spans="1:14" x14ac:dyDescent="0.2">
      <c r="A18681" t="s">
        <v>18607</v>
      </c>
      <c r="B18681" t="s">
        <v>39436</v>
      </c>
      <c r="I18681" t="s">
        <v>3</v>
      </c>
      <c r="J18681">
        <v>549.36</v>
      </c>
      <c r="M18681">
        <v>549.36</v>
      </c>
      <c r="N18681">
        <f t="shared" si="291"/>
        <v>0</v>
      </c>
    </row>
    <row r="18682" spans="1:14" x14ac:dyDescent="0.2">
      <c r="A18682" t="s">
        <v>18608</v>
      </c>
      <c r="B18682" t="s">
        <v>39436</v>
      </c>
      <c r="I18682" t="s">
        <v>3</v>
      </c>
      <c r="J18682">
        <v>535.37</v>
      </c>
      <c r="M18682">
        <v>535.37</v>
      </c>
      <c r="N18682">
        <f t="shared" si="291"/>
        <v>0</v>
      </c>
    </row>
    <row r="18683" spans="1:14" x14ac:dyDescent="0.2">
      <c r="A18683" t="s">
        <v>18609</v>
      </c>
      <c r="B18683" t="s">
        <v>39437</v>
      </c>
      <c r="I18683" t="s">
        <v>4</v>
      </c>
      <c r="J18683">
        <v>56.29</v>
      </c>
      <c r="M18683">
        <v>56.29</v>
      </c>
      <c r="N18683">
        <f t="shared" si="291"/>
        <v>0</v>
      </c>
    </row>
    <row r="18684" spans="1:14" x14ac:dyDescent="0.2">
      <c r="A18684" t="s">
        <v>18610</v>
      </c>
      <c r="B18684" t="s">
        <v>39437</v>
      </c>
      <c r="I18684" t="s">
        <v>4</v>
      </c>
      <c r="J18684">
        <v>52.8</v>
      </c>
      <c r="M18684">
        <v>52.8</v>
      </c>
      <c r="N18684">
        <f t="shared" si="291"/>
        <v>0</v>
      </c>
    </row>
    <row r="18685" spans="1:14" x14ac:dyDescent="0.2">
      <c r="A18685" t="s">
        <v>18611</v>
      </c>
      <c r="B18685" t="s">
        <v>39438</v>
      </c>
      <c r="I18685" t="s">
        <v>4</v>
      </c>
      <c r="J18685">
        <v>66.41</v>
      </c>
      <c r="M18685">
        <v>66.41</v>
      </c>
      <c r="N18685">
        <f t="shared" si="291"/>
        <v>0</v>
      </c>
    </row>
    <row r="18686" spans="1:14" x14ac:dyDescent="0.2">
      <c r="A18686" t="s">
        <v>18612</v>
      </c>
      <c r="B18686" t="s">
        <v>39438</v>
      </c>
      <c r="I18686" t="s">
        <v>4</v>
      </c>
      <c r="J18686">
        <v>62.84</v>
      </c>
      <c r="M18686">
        <v>62.84</v>
      </c>
      <c r="N18686">
        <f t="shared" si="291"/>
        <v>0</v>
      </c>
    </row>
    <row r="18687" spans="1:14" x14ac:dyDescent="0.2">
      <c r="A18687" t="s">
        <v>18613</v>
      </c>
      <c r="B18687" t="s">
        <v>39439</v>
      </c>
      <c r="I18687" t="s">
        <v>4</v>
      </c>
      <c r="J18687">
        <v>440.92</v>
      </c>
      <c r="M18687">
        <v>440.92</v>
      </c>
      <c r="N18687">
        <f t="shared" si="291"/>
        <v>0</v>
      </c>
    </row>
    <row r="18688" spans="1:14" x14ac:dyDescent="0.2">
      <c r="A18688" t="s">
        <v>18614</v>
      </c>
      <c r="B18688" t="s">
        <v>39439</v>
      </c>
      <c r="I18688" t="s">
        <v>4</v>
      </c>
      <c r="J18688">
        <v>431.56</v>
      </c>
      <c r="M18688">
        <v>431.56</v>
      </c>
      <c r="N18688">
        <f t="shared" si="291"/>
        <v>0</v>
      </c>
    </row>
    <row r="18689" spans="1:14" x14ac:dyDescent="0.2">
      <c r="A18689" t="s">
        <v>18615</v>
      </c>
      <c r="B18689" t="s">
        <v>39440</v>
      </c>
      <c r="I18689" t="s">
        <v>3</v>
      </c>
      <c r="J18689">
        <v>774.47</v>
      </c>
      <c r="M18689">
        <v>774.47</v>
      </c>
      <c r="N18689">
        <f t="shared" si="291"/>
        <v>0</v>
      </c>
    </row>
    <row r="18690" spans="1:14" x14ac:dyDescent="0.2">
      <c r="A18690" t="s">
        <v>18616</v>
      </c>
      <c r="B18690" t="s">
        <v>39440</v>
      </c>
      <c r="I18690" t="s">
        <v>3</v>
      </c>
      <c r="J18690">
        <v>760.49</v>
      </c>
      <c r="M18690">
        <v>760.49</v>
      </c>
      <c r="N18690">
        <f t="shared" si="291"/>
        <v>0</v>
      </c>
    </row>
    <row r="18691" spans="1:14" x14ac:dyDescent="0.2">
      <c r="A18691" t="s">
        <v>18617</v>
      </c>
      <c r="B18691" t="s">
        <v>39441</v>
      </c>
      <c r="I18691" t="s">
        <v>3</v>
      </c>
      <c r="J18691">
        <v>774.45</v>
      </c>
      <c r="M18691">
        <v>774.45</v>
      </c>
      <c r="N18691">
        <f t="shared" si="291"/>
        <v>0</v>
      </c>
    </row>
    <row r="18692" spans="1:14" x14ac:dyDescent="0.2">
      <c r="A18692" t="s">
        <v>18618</v>
      </c>
      <c r="B18692" t="s">
        <v>39441</v>
      </c>
      <c r="I18692" t="s">
        <v>3</v>
      </c>
      <c r="J18692">
        <v>760.47</v>
      </c>
      <c r="M18692">
        <v>760.47</v>
      </c>
      <c r="N18692">
        <f t="shared" ref="N18692:N18755" si="292">J18692-M18692</f>
        <v>0</v>
      </c>
    </row>
    <row r="18693" spans="1:14" x14ac:dyDescent="0.2">
      <c r="A18693" t="s">
        <v>18619</v>
      </c>
      <c r="B18693" t="s">
        <v>39442</v>
      </c>
      <c r="I18693" t="s">
        <v>3</v>
      </c>
      <c r="J18693">
        <v>774.48</v>
      </c>
      <c r="M18693">
        <v>774.48</v>
      </c>
      <c r="N18693">
        <f t="shared" si="292"/>
        <v>0</v>
      </c>
    </row>
    <row r="18694" spans="1:14" x14ac:dyDescent="0.2">
      <c r="A18694" t="s">
        <v>18620</v>
      </c>
      <c r="B18694" t="s">
        <v>39442</v>
      </c>
      <c r="I18694" t="s">
        <v>3</v>
      </c>
      <c r="J18694">
        <v>760.5</v>
      </c>
      <c r="M18694">
        <v>760.5</v>
      </c>
      <c r="N18694">
        <f t="shared" si="292"/>
        <v>0</v>
      </c>
    </row>
    <row r="18695" spans="1:14" x14ac:dyDescent="0.2">
      <c r="A18695" t="s">
        <v>18621</v>
      </c>
      <c r="B18695" t="s">
        <v>39443</v>
      </c>
      <c r="I18695" t="s">
        <v>3</v>
      </c>
      <c r="J18695">
        <v>774.52</v>
      </c>
      <c r="M18695">
        <v>774.52</v>
      </c>
      <c r="N18695">
        <f t="shared" si="292"/>
        <v>0</v>
      </c>
    </row>
    <row r="18696" spans="1:14" x14ac:dyDescent="0.2">
      <c r="A18696" t="s">
        <v>18622</v>
      </c>
      <c r="B18696" t="s">
        <v>39443</v>
      </c>
      <c r="I18696" t="s">
        <v>3</v>
      </c>
      <c r="J18696">
        <v>760.53</v>
      </c>
      <c r="M18696">
        <v>760.53</v>
      </c>
      <c r="N18696">
        <f t="shared" si="292"/>
        <v>0</v>
      </c>
    </row>
    <row r="18697" spans="1:14" x14ac:dyDescent="0.2">
      <c r="A18697" t="s">
        <v>18623</v>
      </c>
      <c r="B18697" t="s">
        <v>39444</v>
      </c>
      <c r="I18697" t="s">
        <v>3</v>
      </c>
      <c r="J18697">
        <v>774.52</v>
      </c>
      <c r="M18697">
        <v>774.52</v>
      </c>
      <c r="N18697">
        <f t="shared" si="292"/>
        <v>0</v>
      </c>
    </row>
    <row r="18698" spans="1:14" x14ac:dyDescent="0.2">
      <c r="A18698" t="s">
        <v>18624</v>
      </c>
      <c r="B18698" t="s">
        <v>39444</v>
      </c>
      <c r="I18698" t="s">
        <v>3</v>
      </c>
      <c r="J18698">
        <v>760.53</v>
      </c>
      <c r="M18698">
        <v>760.53</v>
      </c>
      <c r="N18698">
        <f t="shared" si="292"/>
        <v>0</v>
      </c>
    </row>
    <row r="18699" spans="1:14" x14ac:dyDescent="0.2">
      <c r="A18699" t="s">
        <v>18625</v>
      </c>
      <c r="B18699" t="s">
        <v>39445</v>
      </c>
      <c r="I18699" t="s">
        <v>3</v>
      </c>
      <c r="J18699">
        <v>774.38</v>
      </c>
      <c r="M18699">
        <v>774.38</v>
      </c>
      <c r="N18699">
        <f t="shared" si="292"/>
        <v>0</v>
      </c>
    </row>
    <row r="18700" spans="1:14" x14ac:dyDescent="0.2">
      <c r="A18700" t="s">
        <v>18626</v>
      </c>
      <c r="B18700" t="s">
        <v>39445</v>
      </c>
      <c r="I18700" t="s">
        <v>3</v>
      </c>
      <c r="J18700">
        <v>760.4</v>
      </c>
      <c r="M18700">
        <v>760.4</v>
      </c>
      <c r="N18700">
        <f t="shared" si="292"/>
        <v>0</v>
      </c>
    </row>
    <row r="18701" spans="1:14" x14ac:dyDescent="0.2">
      <c r="A18701" t="s">
        <v>18627</v>
      </c>
      <c r="B18701" t="s">
        <v>39446</v>
      </c>
      <c r="I18701" t="s">
        <v>4</v>
      </c>
      <c r="J18701">
        <v>85.13</v>
      </c>
      <c r="M18701">
        <v>85.13</v>
      </c>
      <c r="N18701">
        <f t="shared" si="292"/>
        <v>0</v>
      </c>
    </row>
    <row r="18702" spans="1:14" x14ac:dyDescent="0.2">
      <c r="A18702" t="s">
        <v>18628</v>
      </c>
      <c r="B18702" t="s">
        <v>39446</v>
      </c>
      <c r="I18702" t="s">
        <v>4</v>
      </c>
      <c r="J18702">
        <v>81.64</v>
      </c>
      <c r="M18702">
        <v>81.64</v>
      </c>
      <c r="N18702">
        <f t="shared" si="292"/>
        <v>0</v>
      </c>
    </row>
    <row r="18703" spans="1:14" x14ac:dyDescent="0.2">
      <c r="A18703" t="s">
        <v>18629</v>
      </c>
      <c r="B18703" t="s">
        <v>39447</v>
      </c>
      <c r="I18703" t="s">
        <v>4</v>
      </c>
      <c r="J18703">
        <v>93.73</v>
      </c>
      <c r="M18703">
        <v>93.73</v>
      </c>
      <c r="N18703">
        <f t="shared" si="292"/>
        <v>0</v>
      </c>
    </row>
    <row r="18704" spans="1:14" x14ac:dyDescent="0.2">
      <c r="A18704" t="s">
        <v>18630</v>
      </c>
      <c r="B18704" t="s">
        <v>39447</v>
      </c>
      <c r="I18704" t="s">
        <v>4</v>
      </c>
      <c r="J18704">
        <v>90.16</v>
      </c>
      <c r="M18704">
        <v>90.16</v>
      </c>
      <c r="N18704">
        <f t="shared" si="292"/>
        <v>0</v>
      </c>
    </row>
    <row r="18705" spans="1:14" x14ac:dyDescent="0.2">
      <c r="A18705" t="s">
        <v>18631</v>
      </c>
      <c r="B18705" t="s">
        <v>39448</v>
      </c>
      <c r="I18705" t="s">
        <v>4</v>
      </c>
      <c r="J18705">
        <v>297.87</v>
      </c>
      <c r="M18705">
        <v>297.87</v>
      </c>
      <c r="N18705">
        <f t="shared" si="292"/>
        <v>0</v>
      </c>
    </row>
    <row r="18706" spans="1:14" x14ac:dyDescent="0.2">
      <c r="A18706" t="s">
        <v>18632</v>
      </c>
      <c r="B18706" t="s">
        <v>39448</v>
      </c>
      <c r="I18706" t="s">
        <v>4</v>
      </c>
      <c r="J18706">
        <v>288.51</v>
      </c>
      <c r="M18706">
        <v>288.51</v>
      </c>
      <c r="N18706">
        <f t="shared" si="292"/>
        <v>0</v>
      </c>
    </row>
    <row r="18707" spans="1:14" x14ac:dyDescent="0.2">
      <c r="A18707" t="s">
        <v>18633</v>
      </c>
      <c r="B18707" t="s">
        <v>39449</v>
      </c>
      <c r="I18707" t="s">
        <v>3</v>
      </c>
      <c r="J18707">
        <v>520.04999999999995</v>
      </c>
      <c r="M18707">
        <v>520.04999999999995</v>
      </c>
      <c r="N18707">
        <f t="shared" si="292"/>
        <v>0</v>
      </c>
    </row>
    <row r="18708" spans="1:14" x14ac:dyDescent="0.2">
      <c r="A18708" t="s">
        <v>18634</v>
      </c>
      <c r="B18708" t="s">
        <v>39449</v>
      </c>
      <c r="I18708" t="s">
        <v>3</v>
      </c>
      <c r="J18708">
        <v>506.07</v>
      </c>
      <c r="M18708">
        <v>506.07</v>
      </c>
      <c r="N18708">
        <f t="shared" si="292"/>
        <v>0</v>
      </c>
    </row>
    <row r="18709" spans="1:14" x14ac:dyDescent="0.2">
      <c r="A18709" t="s">
        <v>18635</v>
      </c>
      <c r="B18709" t="s">
        <v>39450</v>
      </c>
      <c r="I18709" t="s">
        <v>3</v>
      </c>
      <c r="J18709">
        <v>520.04</v>
      </c>
      <c r="M18709">
        <v>520.04</v>
      </c>
      <c r="N18709">
        <f t="shared" si="292"/>
        <v>0</v>
      </c>
    </row>
    <row r="18710" spans="1:14" x14ac:dyDescent="0.2">
      <c r="A18710" t="s">
        <v>18636</v>
      </c>
      <c r="B18710" t="s">
        <v>39450</v>
      </c>
      <c r="I18710" t="s">
        <v>3</v>
      </c>
      <c r="J18710">
        <v>506.06</v>
      </c>
      <c r="M18710">
        <v>506.06</v>
      </c>
      <c r="N18710">
        <f t="shared" si="292"/>
        <v>0</v>
      </c>
    </row>
    <row r="18711" spans="1:14" x14ac:dyDescent="0.2">
      <c r="A18711" t="s">
        <v>18637</v>
      </c>
      <c r="B18711" t="s">
        <v>39451</v>
      </c>
      <c r="I18711" t="s">
        <v>3</v>
      </c>
      <c r="J18711">
        <v>520.05999999999995</v>
      </c>
      <c r="M18711">
        <v>520.05999999999995</v>
      </c>
      <c r="N18711">
        <f t="shared" si="292"/>
        <v>0</v>
      </c>
    </row>
    <row r="18712" spans="1:14" x14ac:dyDescent="0.2">
      <c r="A18712" t="s">
        <v>18638</v>
      </c>
      <c r="B18712" t="s">
        <v>39451</v>
      </c>
      <c r="I18712" t="s">
        <v>3</v>
      </c>
      <c r="J18712">
        <v>506.08</v>
      </c>
      <c r="M18712">
        <v>506.08</v>
      </c>
      <c r="N18712">
        <f t="shared" si="292"/>
        <v>0</v>
      </c>
    </row>
    <row r="18713" spans="1:14" x14ac:dyDescent="0.2">
      <c r="A18713" t="s">
        <v>18639</v>
      </c>
      <c r="B18713" t="s">
        <v>39452</v>
      </c>
      <c r="I18713" t="s">
        <v>3</v>
      </c>
      <c r="J18713">
        <v>520.08000000000004</v>
      </c>
      <c r="M18713">
        <v>520.08000000000004</v>
      </c>
      <c r="N18713">
        <f t="shared" si="292"/>
        <v>0</v>
      </c>
    </row>
    <row r="18714" spans="1:14" x14ac:dyDescent="0.2">
      <c r="A18714" t="s">
        <v>18640</v>
      </c>
      <c r="B18714" t="s">
        <v>39452</v>
      </c>
      <c r="I18714" t="s">
        <v>3</v>
      </c>
      <c r="J18714">
        <v>506.09</v>
      </c>
      <c r="M18714">
        <v>506.09</v>
      </c>
      <c r="N18714">
        <f t="shared" si="292"/>
        <v>0</v>
      </c>
    </row>
    <row r="18715" spans="1:14" x14ac:dyDescent="0.2">
      <c r="A18715" t="s">
        <v>18641</v>
      </c>
      <c r="B18715" t="s">
        <v>39453</v>
      </c>
      <c r="I18715" t="s">
        <v>3</v>
      </c>
      <c r="J18715">
        <v>520.08000000000004</v>
      </c>
      <c r="M18715">
        <v>520.08000000000004</v>
      </c>
      <c r="N18715">
        <f t="shared" si="292"/>
        <v>0</v>
      </c>
    </row>
    <row r="18716" spans="1:14" x14ac:dyDescent="0.2">
      <c r="A18716" t="s">
        <v>18642</v>
      </c>
      <c r="B18716" t="s">
        <v>39453</v>
      </c>
      <c r="I18716" t="s">
        <v>3</v>
      </c>
      <c r="J18716">
        <v>506.09</v>
      </c>
      <c r="M18716">
        <v>506.09</v>
      </c>
      <c r="N18716">
        <f t="shared" si="292"/>
        <v>0</v>
      </c>
    </row>
    <row r="18717" spans="1:14" x14ac:dyDescent="0.2">
      <c r="A18717" t="s">
        <v>18643</v>
      </c>
      <c r="B18717" t="s">
        <v>39454</v>
      </c>
      <c r="I18717" t="s">
        <v>3</v>
      </c>
      <c r="J18717">
        <v>520</v>
      </c>
      <c r="M18717">
        <v>520</v>
      </c>
      <c r="N18717">
        <f t="shared" si="292"/>
        <v>0</v>
      </c>
    </row>
    <row r="18718" spans="1:14" x14ac:dyDescent="0.2">
      <c r="A18718" t="s">
        <v>18644</v>
      </c>
      <c r="B18718" t="s">
        <v>39454</v>
      </c>
      <c r="I18718" t="s">
        <v>3</v>
      </c>
      <c r="J18718">
        <v>506.02</v>
      </c>
      <c r="M18718">
        <v>506.02</v>
      </c>
      <c r="N18718">
        <f t="shared" si="292"/>
        <v>0</v>
      </c>
    </row>
    <row r="18719" spans="1:14" x14ac:dyDescent="0.2">
      <c r="A18719" t="s">
        <v>18645</v>
      </c>
      <c r="B18719" t="s">
        <v>39455</v>
      </c>
      <c r="I18719" t="s">
        <v>4</v>
      </c>
      <c r="J18719">
        <v>59.64</v>
      </c>
      <c r="M18719">
        <v>59.64</v>
      </c>
      <c r="N18719">
        <f t="shared" si="292"/>
        <v>0</v>
      </c>
    </row>
    <row r="18720" spans="1:14" x14ac:dyDescent="0.2">
      <c r="A18720" t="s">
        <v>18646</v>
      </c>
      <c r="B18720" t="s">
        <v>39455</v>
      </c>
      <c r="I18720" t="s">
        <v>4</v>
      </c>
      <c r="J18720">
        <v>56.15</v>
      </c>
      <c r="M18720">
        <v>56.15</v>
      </c>
      <c r="N18720">
        <f t="shared" si="292"/>
        <v>0</v>
      </c>
    </row>
    <row r="18721" spans="1:14" x14ac:dyDescent="0.2">
      <c r="A18721" t="s">
        <v>18647</v>
      </c>
      <c r="B18721" t="s">
        <v>39456</v>
      </c>
      <c r="I18721" t="s">
        <v>4</v>
      </c>
      <c r="J18721">
        <v>62.57</v>
      </c>
      <c r="M18721">
        <v>62.57</v>
      </c>
      <c r="N18721">
        <f t="shared" si="292"/>
        <v>0</v>
      </c>
    </row>
    <row r="18722" spans="1:14" x14ac:dyDescent="0.2">
      <c r="A18722" t="s">
        <v>18648</v>
      </c>
      <c r="B18722" t="s">
        <v>39456</v>
      </c>
      <c r="I18722" t="s">
        <v>4</v>
      </c>
      <c r="J18722">
        <v>59</v>
      </c>
      <c r="M18722">
        <v>59</v>
      </c>
      <c r="N18722">
        <f t="shared" si="292"/>
        <v>0</v>
      </c>
    </row>
    <row r="18723" spans="1:14" x14ac:dyDescent="0.2">
      <c r="A18723" t="s">
        <v>18649</v>
      </c>
      <c r="B18723" t="s">
        <v>39457</v>
      </c>
      <c r="I18723" t="s">
        <v>4</v>
      </c>
      <c r="J18723">
        <v>297.87</v>
      </c>
      <c r="M18723">
        <v>297.87</v>
      </c>
      <c r="N18723">
        <f t="shared" si="292"/>
        <v>0</v>
      </c>
    </row>
    <row r="18724" spans="1:14" x14ac:dyDescent="0.2">
      <c r="A18724" t="s">
        <v>18650</v>
      </c>
      <c r="B18724" t="s">
        <v>39457</v>
      </c>
      <c r="I18724" t="s">
        <v>4</v>
      </c>
      <c r="J18724">
        <v>288.51</v>
      </c>
      <c r="M18724">
        <v>288.51</v>
      </c>
      <c r="N18724">
        <f t="shared" si="292"/>
        <v>0</v>
      </c>
    </row>
    <row r="18725" spans="1:14" x14ac:dyDescent="0.2">
      <c r="A18725" t="s">
        <v>18651</v>
      </c>
      <c r="B18725" t="s">
        <v>39458</v>
      </c>
      <c r="I18725" t="s">
        <v>3</v>
      </c>
      <c r="J18725">
        <v>520.04999999999995</v>
      </c>
      <c r="M18725">
        <v>520.04999999999995</v>
      </c>
      <c r="N18725">
        <f t="shared" si="292"/>
        <v>0</v>
      </c>
    </row>
    <row r="18726" spans="1:14" x14ac:dyDescent="0.2">
      <c r="A18726" t="s">
        <v>18652</v>
      </c>
      <c r="B18726" t="s">
        <v>39458</v>
      </c>
      <c r="I18726" t="s">
        <v>3</v>
      </c>
      <c r="J18726">
        <v>506.07</v>
      </c>
      <c r="M18726">
        <v>506.07</v>
      </c>
      <c r="N18726">
        <f t="shared" si="292"/>
        <v>0</v>
      </c>
    </row>
    <row r="18727" spans="1:14" x14ac:dyDescent="0.2">
      <c r="A18727" t="s">
        <v>18653</v>
      </c>
      <c r="B18727" t="s">
        <v>39459</v>
      </c>
      <c r="I18727" t="s">
        <v>3</v>
      </c>
      <c r="J18727">
        <v>520.04</v>
      </c>
      <c r="M18727">
        <v>520.04</v>
      </c>
      <c r="N18727">
        <f t="shared" si="292"/>
        <v>0</v>
      </c>
    </row>
    <row r="18728" spans="1:14" x14ac:dyDescent="0.2">
      <c r="A18728" t="s">
        <v>18654</v>
      </c>
      <c r="B18728" t="s">
        <v>39459</v>
      </c>
      <c r="I18728" t="s">
        <v>3</v>
      </c>
      <c r="J18728">
        <v>506.06</v>
      </c>
      <c r="M18728">
        <v>506.06</v>
      </c>
      <c r="N18728">
        <f t="shared" si="292"/>
        <v>0</v>
      </c>
    </row>
    <row r="18729" spans="1:14" x14ac:dyDescent="0.2">
      <c r="A18729" t="s">
        <v>18655</v>
      </c>
      <c r="B18729" t="s">
        <v>39460</v>
      </c>
      <c r="I18729" t="s">
        <v>3</v>
      </c>
      <c r="J18729">
        <v>520.05999999999995</v>
      </c>
      <c r="M18729">
        <v>520.05999999999995</v>
      </c>
      <c r="N18729">
        <f t="shared" si="292"/>
        <v>0</v>
      </c>
    </row>
    <row r="18730" spans="1:14" x14ac:dyDescent="0.2">
      <c r="A18730" t="s">
        <v>18656</v>
      </c>
      <c r="B18730" t="s">
        <v>39460</v>
      </c>
      <c r="I18730" t="s">
        <v>3</v>
      </c>
      <c r="J18730">
        <v>506.08</v>
      </c>
      <c r="M18730">
        <v>506.08</v>
      </c>
      <c r="N18730">
        <f t="shared" si="292"/>
        <v>0</v>
      </c>
    </row>
    <row r="18731" spans="1:14" x14ac:dyDescent="0.2">
      <c r="A18731" t="s">
        <v>18657</v>
      </c>
      <c r="B18731" t="s">
        <v>39461</v>
      </c>
      <c r="I18731" t="s">
        <v>3</v>
      </c>
      <c r="J18731">
        <v>520.08000000000004</v>
      </c>
      <c r="M18731">
        <v>520.08000000000004</v>
      </c>
      <c r="N18731">
        <f t="shared" si="292"/>
        <v>0</v>
      </c>
    </row>
    <row r="18732" spans="1:14" x14ac:dyDescent="0.2">
      <c r="A18732" t="s">
        <v>18658</v>
      </c>
      <c r="B18732" t="s">
        <v>39461</v>
      </c>
      <c r="I18732" t="s">
        <v>3</v>
      </c>
      <c r="J18732">
        <v>506.09</v>
      </c>
      <c r="M18732">
        <v>506.09</v>
      </c>
      <c r="N18732">
        <f t="shared" si="292"/>
        <v>0</v>
      </c>
    </row>
    <row r="18733" spans="1:14" x14ac:dyDescent="0.2">
      <c r="A18733" t="s">
        <v>18659</v>
      </c>
      <c r="B18733" t="s">
        <v>39462</v>
      </c>
      <c r="I18733" t="s">
        <v>3</v>
      </c>
      <c r="J18733">
        <v>520.08000000000004</v>
      </c>
      <c r="M18733">
        <v>520.08000000000004</v>
      </c>
      <c r="N18733">
        <f t="shared" si="292"/>
        <v>0</v>
      </c>
    </row>
    <row r="18734" spans="1:14" x14ac:dyDescent="0.2">
      <c r="A18734" t="s">
        <v>18660</v>
      </c>
      <c r="B18734" t="s">
        <v>39462</v>
      </c>
      <c r="I18734" t="s">
        <v>3</v>
      </c>
      <c r="J18734">
        <v>506.09</v>
      </c>
      <c r="M18734">
        <v>506.09</v>
      </c>
      <c r="N18734">
        <f t="shared" si="292"/>
        <v>0</v>
      </c>
    </row>
    <row r="18735" spans="1:14" x14ac:dyDescent="0.2">
      <c r="A18735" t="s">
        <v>18661</v>
      </c>
      <c r="B18735" t="s">
        <v>39463</v>
      </c>
      <c r="I18735" t="s">
        <v>3</v>
      </c>
      <c r="J18735">
        <v>520</v>
      </c>
      <c r="M18735">
        <v>520</v>
      </c>
      <c r="N18735">
        <f t="shared" si="292"/>
        <v>0</v>
      </c>
    </row>
    <row r="18736" spans="1:14" x14ac:dyDescent="0.2">
      <c r="A18736" t="s">
        <v>18662</v>
      </c>
      <c r="B18736" t="s">
        <v>39463</v>
      </c>
      <c r="I18736" t="s">
        <v>3</v>
      </c>
      <c r="J18736">
        <v>506.02</v>
      </c>
      <c r="M18736">
        <v>506.02</v>
      </c>
      <c r="N18736">
        <f t="shared" si="292"/>
        <v>0</v>
      </c>
    </row>
    <row r="18737" spans="1:14" x14ac:dyDescent="0.2">
      <c r="A18737" t="s">
        <v>18663</v>
      </c>
      <c r="B18737" t="s">
        <v>39464</v>
      </c>
      <c r="I18737" t="s">
        <v>4</v>
      </c>
      <c r="J18737">
        <v>59.64</v>
      </c>
      <c r="M18737">
        <v>59.64</v>
      </c>
      <c r="N18737">
        <f t="shared" si="292"/>
        <v>0</v>
      </c>
    </row>
    <row r="18738" spans="1:14" x14ac:dyDescent="0.2">
      <c r="A18738" t="s">
        <v>18664</v>
      </c>
      <c r="B18738" t="s">
        <v>39464</v>
      </c>
      <c r="I18738" t="s">
        <v>4</v>
      </c>
      <c r="J18738">
        <v>56.15</v>
      </c>
      <c r="M18738">
        <v>56.15</v>
      </c>
      <c r="N18738">
        <f t="shared" si="292"/>
        <v>0</v>
      </c>
    </row>
    <row r="18739" spans="1:14" x14ac:dyDescent="0.2">
      <c r="A18739" t="s">
        <v>18665</v>
      </c>
      <c r="B18739" t="s">
        <v>39465</v>
      </c>
      <c r="I18739" t="s">
        <v>4</v>
      </c>
      <c r="J18739">
        <v>62.57</v>
      </c>
      <c r="M18739">
        <v>62.57</v>
      </c>
      <c r="N18739">
        <f t="shared" si="292"/>
        <v>0</v>
      </c>
    </row>
    <row r="18740" spans="1:14" x14ac:dyDescent="0.2">
      <c r="A18740" t="s">
        <v>18666</v>
      </c>
      <c r="B18740" t="s">
        <v>39465</v>
      </c>
      <c r="I18740" t="s">
        <v>4</v>
      </c>
      <c r="J18740">
        <v>59</v>
      </c>
      <c r="M18740">
        <v>59</v>
      </c>
      <c r="N18740">
        <f t="shared" si="292"/>
        <v>0</v>
      </c>
    </row>
    <row r="18741" spans="1:14" x14ac:dyDescent="0.2">
      <c r="A18741" t="s">
        <v>18667</v>
      </c>
      <c r="B18741" t="s">
        <v>39466</v>
      </c>
      <c r="I18741" t="s">
        <v>4</v>
      </c>
      <c r="J18741">
        <v>481.72</v>
      </c>
      <c r="M18741">
        <v>481.72</v>
      </c>
      <c r="N18741">
        <f t="shared" si="292"/>
        <v>0</v>
      </c>
    </row>
    <row r="18742" spans="1:14" x14ac:dyDescent="0.2">
      <c r="A18742" t="s">
        <v>18668</v>
      </c>
      <c r="B18742" t="s">
        <v>39466</v>
      </c>
      <c r="I18742" t="s">
        <v>4</v>
      </c>
      <c r="J18742">
        <v>472.36</v>
      </c>
      <c r="M18742">
        <v>472.36</v>
      </c>
      <c r="N18742">
        <f t="shared" si="292"/>
        <v>0</v>
      </c>
    </row>
    <row r="18743" spans="1:14" x14ac:dyDescent="0.2">
      <c r="A18743" t="s">
        <v>18669</v>
      </c>
      <c r="B18743" t="s">
        <v>39467</v>
      </c>
      <c r="I18743" t="s">
        <v>3</v>
      </c>
      <c r="J18743">
        <v>831.62</v>
      </c>
      <c r="M18743">
        <v>831.62</v>
      </c>
      <c r="N18743">
        <f t="shared" si="292"/>
        <v>0</v>
      </c>
    </row>
    <row r="18744" spans="1:14" x14ac:dyDescent="0.2">
      <c r="A18744" t="s">
        <v>18670</v>
      </c>
      <c r="B18744" t="s">
        <v>39467</v>
      </c>
      <c r="I18744" t="s">
        <v>3</v>
      </c>
      <c r="J18744">
        <v>817.64</v>
      </c>
      <c r="M18744">
        <v>817.64</v>
      </c>
      <c r="N18744">
        <f t="shared" si="292"/>
        <v>0</v>
      </c>
    </row>
    <row r="18745" spans="1:14" x14ac:dyDescent="0.2">
      <c r="A18745" t="s">
        <v>18671</v>
      </c>
      <c r="B18745" t="s">
        <v>39468</v>
      </c>
      <c r="I18745" t="s">
        <v>3</v>
      </c>
      <c r="J18745">
        <v>831.6</v>
      </c>
      <c r="M18745">
        <v>831.6</v>
      </c>
      <c r="N18745">
        <f t="shared" si="292"/>
        <v>0</v>
      </c>
    </row>
    <row r="18746" spans="1:14" x14ac:dyDescent="0.2">
      <c r="A18746" t="s">
        <v>18672</v>
      </c>
      <c r="B18746" t="s">
        <v>39468</v>
      </c>
      <c r="I18746" t="s">
        <v>3</v>
      </c>
      <c r="J18746">
        <v>817.62</v>
      </c>
      <c r="M18746">
        <v>817.62</v>
      </c>
      <c r="N18746">
        <f t="shared" si="292"/>
        <v>0</v>
      </c>
    </row>
    <row r="18747" spans="1:14" x14ac:dyDescent="0.2">
      <c r="A18747" t="s">
        <v>18673</v>
      </c>
      <c r="B18747" t="s">
        <v>39469</v>
      </c>
      <c r="I18747" t="s">
        <v>3</v>
      </c>
      <c r="J18747">
        <v>831.64</v>
      </c>
      <c r="M18747">
        <v>831.64</v>
      </c>
      <c r="N18747">
        <f t="shared" si="292"/>
        <v>0</v>
      </c>
    </row>
    <row r="18748" spans="1:14" x14ac:dyDescent="0.2">
      <c r="A18748" t="s">
        <v>18674</v>
      </c>
      <c r="B18748" t="s">
        <v>39469</v>
      </c>
      <c r="I18748" t="s">
        <v>3</v>
      </c>
      <c r="J18748">
        <v>817.66</v>
      </c>
      <c r="M18748">
        <v>817.66</v>
      </c>
      <c r="N18748">
        <f t="shared" si="292"/>
        <v>0</v>
      </c>
    </row>
    <row r="18749" spans="1:14" x14ac:dyDescent="0.2">
      <c r="A18749" t="s">
        <v>18675</v>
      </c>
      <c r="B18749" t="s">
        <v>39470</v>
      </c>
      <c r="I18749" t="s">
        <v>3</v>
      </c>
      <c r="J18749">
        <v>831.68</v>
      </c>
      <c r="M18749">
        <v>831.68</v>
      </c>
      <c r="N18749">
        <f t="shared" si="292"/>
        <v>0</v>
      </c>
    </row>
    <row r="18750" spans="1:14" x14ac:dyDescent="0.2">
      <c r="A18750" t="s">
        <v>18676</v>
      </c>
      <c r="B18750" t="s">
        <v>39470</v>
      </c>
      <c r="I18750" t="s">
        <v>3</v>
      </c>
      <c r="J18750">
        <v>817.69</v>
      </c>
      <c r="M18750">
        <v>817.69</v>
      </c>
      <c r="N18750">
        <f t="shared" si="292"/>
        <v>0</v>
      </c>
    </row>
    <row r="18751" spans="1:14" x14ac:dyDescent="0.2">
      <c r="A18751" t="s">
        <v>18677</v>
      </c>
      <c r="B18751" t="s">
        <v>39471</v>
      </c>
      <c r="I18751" t="s">
        <v>3</v>
      </c>
      <c r="J18751">
        <v>831.68</v>
      </c>
      <c r="M18751">
        <v>831.68</v>
      </c>
      <c r="N18751">
        <f t="shared" si="292"/>
        <v>0</v>
      </c>
    </row>
    <row r="18752" spans="1:14" x14ac:dyDescent="0.2">
      <c r="A18752" t="s">
        <v>18678</v>
      </c>
      <c r="B18752" t="s">
        <v>39471</v>
      </c>
      <c r="I18752" t="s">
        <v>3</v>
      </c>
      <c r="J18752">
        <v>817.7</v>
      </c>
      <c r="M18752">
        <v>817.7</v>
      </c>
      <c r="N18752">
        <f t="shared" si="292"/>
        <v>0</v>
      </c>
    </row>
    <row r="18753" spans="1:14" x14ac:dyDescent="0.2">
      <c r="A18753" t="s">
        <v>18679</v>
      </c>
      <c r="B18753" t="s">
        <v>39472</v>
      </c>
      <c r="I18753" t="s">
        <v>3</v>
      </c>
      <c r="J18753">
        <v>831.53</v>
      </c>
      <c r="M18753">
        <v>831.53</v>
      </c>
      <c r="N18753">
        <f t="shared" si="292"/>
        <v>0</v>
      </c>
    </row>
    <row r="18754" spans="1:14" x14ac:dyDescent="0.2">
      <c r="A18754" t="s">
        <v>18680</v>
      </c>
      <c r="B18754" t="s">
        <v>39472</v>
      </c>
      <c r="I18754" t="s">
        <v>3</v>
      </c>
      <c r="J18754">
        <v>817.55</v>
      </c>
      <c r="M18754">
        <v>817.55</v>
      </c>
      <c r="N18754">
        <f t="shared" si="292"/>
        <v>0</v>
      </c>
    </row>
    <row r="18755" spans="1:14" x14ac:dyDescent="0.2">
      <c r="A18755" t="s">
        <v>18681</v>
      </c>
      <c r="B18755" t="s">
        <v>39473</v>
      </c>
      <c r="I18755" t="s">
        <v>4</v>
      </c>
      <c r="J18755">
        <v>82.04</v>
      </c>
      <c r="M18755">
        <v>82.04</v>
      </c>
      <c r="N18755">
        <f t="shared" si="292"/>
        <v>0</v>
      </c>
    </row>
    <row r="18756" spans="1:14" x14ac:dyDescent="0.2">
      <c r="A18756" t="s">
        <v>18682</v>
      </c>
      <c r="B18756" t="s">
        <v>39473</v>
      </c>
      <c r="I18756" t="s">
        <v>4</v>
      </c>
      <c r="J18756">
        <v>78.55</v>
      </c>
      <c r="M18756">
        <v>78.55</v>
      </c>
      <c r="N18756">
        <f t="shared" ref="N18756:N18819" si="293">J18756-M18756</f>
        <v>0</v>
      </c>
    </row>
    <row r="18757" spans="1:14" x14ac:dyDescent="0.2">
      <c r="A18757" t="s">
        <v>18683</v>
      </c>
      <c r="B18757" t="s">
        <v>39474</v>
      </c>
      <c r="I18757" t="s">
        <v>4</v>
      </c>
      <c r="J18757">
        <v>93.51</v>
      </c>
      <c r="M18757">
        <v>93.51</v>
      </c>
      <c r="N18757">
        <f t="shared" si="293"/>
        <v>0</v>
      </c>
    </row>
    <row r="18758" spans="1:14" x14ac:dyDescent="0.2">
      <c r="A18758" t="s">
        <v>18684</v>
      </c>
      <c r="B18758" t="s">
        <v>39474</v>
      </c>
      <c r="I18758" t="s">
        <v>4</v>
      </c>
      <c r="J18758">
        <v>89.94</v>
      </c>
      <c r="M18758">
        <v>89.94</v>
      </c>
      <c r="N18758">
        <f t="shared" si="293"/>
        <v>0</v>
      </c>
    </row>
    <row r="18759" spans="1:14" x14ac:dyDescent="0.2">
      <c r="A18759" t="s">
        <v>18685</v>
      </c>
      <c r="B18759" t="s">
        <v>39475</v>
      </c>
      <c r="I18759" t="s">
        <v>5</v>
      </c>
      <c r="J18759">
        <v>182.56</v>
      </c>
      <c r="M18759">
        <v>182.56</v>
      </c>
      <c r="N18759">
        <f t="shared" si="293"/>
        <v>0</v>
      </c>
    </row>
    <row r="18760" spans="1:14" x14ac:dyDescent="0.2">
      <c r="A18760" t="s">
        <v>18686</v>
      </c>
      <c r="B18760" t="s">
        <v>39475</v>
      </c>
      <c r="I18760" t="s">
        <v>5</v>
      </c>
      <c r="J18760">
        <v>178.54</v>
      </c>
      <c r="M18760">
        <v>178.54</v>
      </c>
      <c r="N18760">
        <f t="shared" si="293"/>
        <v>0</v>
      </c>
    </row>
    <row r="18761" spans="1:14" x14ac:dyDescent="0.2">
      <c r="A18761" t="s">
        <v>18687</v>
      </c>
      <c r="B18761" t="s">
        <v>39476</v>
      </c>
      <c r="I18761" t="s">
        <v>5</v>
      </c>
      <c r="J18761">
        <v>133.21</v>
      </c>
      <c r="M18761">
        <v>133.21</v>
      </c>
      <c r="N18761">
        <f t="shared" si="293"/>
        <v>0</v>
      </c>
    </row>
    <row r="18762" spans="1:14" x14ac:dyDescent="0.2">
      <c r="A18762" t="s">
        <v>18688</v>
      </c>
      <c r="B18762" t="s">
        <v>39476</v>
      </c>
      <c r="I18762" t="s">
        <v>5</v>
      </c>
      <c r="J18762">
        <v>130.34</v>
      </c>
      <c r="M18762">
        <v>130.34</v>
      </c>
      <c r="N18762">
        <f t="shared" si="293"/>
        <v>0</v>
      </c>
    </row>
    <row r="18763" spans="1:14" x14ac:dyDescent="0.2">
      <c r="A18763" t="s">
        <v>18689</v>
      </c>
      <c r="B18763" t="s">
        <v>39477</v>
      </c>
      <c r="I18763" t="s">
        <v>5</v>
      </c>
      <c r="J18763">
        <v>238.64</v>
      </c>
      <c r="M18763">
        <v>238.64</v>
      </c>
      <c r="N18763">
        <f t="shared" si="293"/>
        <v>0</v>
      </c>
    </row>
    <row r="18764" spans="1:14" x14ac:dyDescent="0.2">
      <c r="A18764" t="s">
        <v>18690</v>
      </c>
      <c r="B18764" t="s">
        <v>39477</v>
      </c>
      <c r="I18764" t="s">
        <v>5</v>
      </c>
      <c r="J18764">
        <v>232.89</v>
      </c>
      <c r="M18764">
        <v>232.89</v>
      </c>
      <c r="N18764">
        <f t="shared" si="293"/>
        <v>0</v>
      </c>
    </row>
    <row r="18765" spans="1:14" x14ac:dyDescent="0.2">
      <c r="A18765" t="s">
        <v>18691</v>
      </c>
      <c r="B18765" t="s">
        <v>39478</v>
      </c>
      <c r="I18765" t="s">
        <v>5</v>
      </c>
      <c r="J18765">
        <v>3888</v>
      </c>
      <c r="M18765">
        <v>3888</v>
      </c>
      <c r="N18765">
        <f t="shared" si="293"/>
        <v>0</v>
      </c>
    </row>
    <row r="18766" spans="1:14" x14ac:dyDescent="0.2">
      <c r="A18766" t="s">
        <v>18692</v>
      </c>
      <c r="B18766" t="s">
        <v>39478</v>
      </c>
      <c r="I18766" t="s">
        <v>5</v>
      </c>
      <c r="J18766">
        <v>3888</v>
      </c>
      <c r="M18766">
        <v>3888</v>
      </c>
      <c r="N18766">
        <f t="shared" si="293"/>
        <v>0</v>
      </c>
    </row>
    <row r="18767" spans="1:14" x14ac:dyDescent="0.2">
      <c r="A18767" t="s">
        <v>18693</v>
      </c>
      <c r="B18767" t="s">
        <v>39479</v>
      </c>
      <c r="I18767" t="s">
        <v>17922</v>
      </c>
      <c r="J18767">
        <v>1995.37</v>
      </c>
      <c r="M18767">
        <v>1995.37</v>
      </c>
      <c r="N18767">
        <f t="shared" si="293"/>
        <v>0</v>
      </c>
    </row>
    <row r="18768" spans="1:14" x14ac:dyDescent="0.2">
      <c r="A18768" t="s">
        <v>18694</v>
      </c>
      <c r="B18768" t="s">
        <v>39479</v>
      </c>
      <c r="I18768" t="s">
        <v>17922</v>
      </c>
      <c r="J18768">
        <v>1983.36</v>
      </c>
      <c r="M18768">
        <v>1983.36</v>
      </c>
      <c r="N18768">
        <f t="shared" si="293"/>
        <v>0</v>
      </c>
    </row>
    <row r="18769" spans="1:14" x14ac:dyDescent="0.2">
      <c r="A18769" t="s">
        <v>18695</v>
      </c>
      <c r="B18769" t="s">
        <v>39480</v>
      </c>
      <c r="I18769" t="s">
        <v>17922</v>
      </c>
      <c r="J18769">
        <v>958.84</v>
      </c>
      <c r="M18769">
        <v>958.84</v>
      </c>
      <c r="N18769">
        <f t="shared" si="293"/>
        <v>0</v>
      </c>
    </row>
    <row r="18770" spans="1:14" x14ac:dyDescent="0.2">
      <c r="A18770" t="s">
        <v>18696</v>
      </c>
      <c r="B18770" t="s">
        <v>39480</v>
      </c>
      <c r="I18770" t="s">
        <v>17922</v>
      </c>
      <c r="J18770">
        <v>958.84</v>
      </c>
      <c r="M18770">
        <v>958.84</v>
      </c>
      <c r="N18770">
        <f t="shared" si="293"/>
        <v>0</v>
      </c>
    </row>
    <row r="18771" spans="1:14" x14ac:dyDescent="0.2">
      <c r="A18771" t="s">
        <v>18697</v>
      </c>
      <c r="B18771" t="s">
        <v>22392</v>
      </c>
      <c r="I18771" t="s">
        <v>5</v>
      </c>
      <c r="J18771">
        <v>129.94999999999999</v>
      </c>
      <c r="M18771">
        <v>129.94999999999999</v>
      </c>
      <c r="N18771">
        <f t="shared" si="293"/>
        <v>0</v>
      </c>
    </row>
    <row r="18772" spans="1:14" x14ac:dyDescent="0.2">
      <c r="A18772" t="s">
        <v>18698</v>
      </c>
      <c r="B18772" t="s">
        <v>22392</v>
      </c>
      <c r="I18772" t="s">
        <v>5</v>
      </c>
      <c r="J18772">
        <v>129.94999999999999</v>
      </c>
      <c r="M18772">
        <v>129.94999999999999</v>
      </c>
      <c r="N18772">
        <f t="shared" si="293"/>
        <v>0</v>
      </c>
    </row>
    <row r="18773" spans="1:14" x14ac:dyDescent="0.2">
      <c r="A18773" t="s">
        <v>18699</v>
      </c>
      <c r="B18773" t="s">
        <v>39481</v>
      </c>
      <c r="I18773" t="s">
        <v>17922</v>
      </c>
      <c r="J18773">
        <v>3193.3</v>
      </c>
      <c r="M18773">
        <v>3193.3</v>
      </c>
      <c r="N18773">
        <f t="shared" si="293"/>
        <v>0</v>
      </c>
    </row>
    <row r="18774" spans="1:14" x14ac:dyDescent="0.2">
      <c r="A18774" t="s">
        <v>18700</v>
      </c>
      <c r="B18774" t="s">
        <v>39481</v>
      </c>
      <c r="I18774" t="s">
        <v>17922</v>
      </c>
      <c r="J18774">
        <v>3193.3</v>
      </c>
      <c r="M18774">
        <v>3193.3</v>
      </c>
      <c r="N18774">
        <f t="shared" si="293"/>
        <v>0</v>
      </c>
    </row>
    <row r="18775" spans="1:14" x14ac:dyDescent="0.2">
      <c r="A18775" t="s">
        <v>18701</v>
      </c>
      <c r="B18775" t="s">
        <v>22393</v>
      </c>
      <c r="I18775" t="s">
        <v>17922</v>
      </c>
      <c r="J18775">
        <v>122.57</v>
      </c>
      <c r="M18775">
        <v>122.57</v>
      </c>
      <c r="N18775">
        <f t="shared" si="293"/>
        <v>0</v>
      </c>
    </row>
    <row r="18776" spans="1:14" x14ac:dyDescent="0.2">
      <c r="A18776" t="s">
        <v>18702</v>
      </c>
      <c r="B18776" t="s">
        <v>22393</v>
      </c>
      <c r="I18776" t="s">
        <v>17922</v>
      </c>
      <c r="J18776">
        <v>122.57</v>
      </c>
      <c r="M18776">
        <v>122.57</v>
      </c>
      <c r="N18776">
        <f t="shared" si="293"/>
        <v>0</v>
      </c>
    </row>
    <row r="18777" spans="1:14" x14ac:dyDescent="0.2">
      <c r="A18777" t="s">
        <v>18703</v>
      </c>
      <c r="B18777" t="s">
        <v>39482</v>
      </c>
      <c r="I18777" t="s">
        <v>5</v>
      </c>
      <c r="J18777">
        <v>2687.69</v>
      </c>
      <c r="M18777">
        <v>2687.69</v>
      </c>
      <c r="N18777">
        <f t="shared" si="293"/>
        <v>0</v>
      </c>
    </row>
    <row r="18778" spans="1:14" x14ac:dyDescent="0.2">
      <c r="A18778" t="s">
        <v>18704</v>
      </c>
      <c r="B18778" t="s">
        <v>39482</v>
      </c>
      <c r="I18778" t="s">
        <v>5</v>
      </c>
      <c r="J18778">
        <v>2594.3000000000002</v>
      </c>
      <c r="M18778">
        <v>2594.3000000000002</v>
      </c>
      <c r="N18778">
        <f t="shared" si="293"/>
        <v>0</v>
      </c>
    </row>
    <row r="18779" spans="1:14" x14ac:dyDescent="0.2">
      <c r="A18779" t="s">
        <v>18705</v>
      </c>
      <c r="B18779" t="s">
        <v>39483</v>
      </c>
      <c r="I18779" t="s">
        <v>17922</v>
      </c>
      <c r="J18779">
        <v>3283.27</v>
      </c>
      <c r="M18779">
        <v>3283.27</v>
      </c>
      <c r="N18779">
        <f t="shared" si="293"/>
        <v>0</v>
      </c>
    </row>
    <row r="18780" spans="1:14" x14ac:dyDescent="0.2">
      <c r="A18780" t="s">
        <v>18706</v>
      </c>
      <c r="B18780" t="s">
        <v>39483</v>
      </c>
      <c r="I18780" t="s">
        <v>17922</v>
      </c>
      <c r="J18780">
        <v>3266.41</v>
      </c>
      <c r="M18780">
        <v>3266.41</v>
      </c>
      <c r="N18780">
        <f t="shared" si="293"/>
        <v>0</v>
      </c>
    </row>
    <row r="18781" spans="1:14" x14ac:dyDescent="0.2">
      <c r="A18781" t="s">
        <v>18707</v>
      </c>
      <c r="B18781" t="s">
        <v>39484</v>
      </c>
      <c r="I18781" t="s">
        <v>5</v>
      </c>
      <c r="J18781">
        <v>3094.49</v>
      </c>
      <c r="M18781">
        <v>3094.49</v>
      </c>
      <c r="N18781">
        <f t="shared" si="293"/>
        <v>0</v>
      </c>
    </row>
    <row r="18782" spans="1:14" x14ac:dyDescent="0.2">
      <c r="A18782" t="s">
        <v>18708</v>
      </c>
      <c r="B18782" t="s">
        <v>39484</v>
      </c>
      <c r="I18782" t="s">
        <v>5</v>
      </c>
      <c r="J18782">
        <v>3058.22</v>
      </c>
      <c r="M18782">
        <v>3058.22</v>
      </c>
      <c r="N18782">
        <f t="shared" si="293"/>
        <v>0</v>
      </c>
    </row>
    <row r="18783" spans="1:14" x14ac:dyDescent="0.2">
      <c r="A18783" t="s">
        <v>18709</v>
      </c>
      <c r="B18783" t="s">
        <v>39485</v>
      </c>
      <c r="I18783" t="s">
        <v>5</v>
      </c>
      <c r="J18783">
        <v>1383.59</v>
      </c>
      <c r="M18783">
        <v>1383.59</v>
      </c>
      <c r="N18783">
        <f t="shared" si="293"/>
        <v>0</v>
      </c>
    </row>
    <row r="18784" spans="1:14" x14ac:dyDescent="0.2">
      <c r="A18784" t="s">
        <v>18710</v>
      </c>
      <c r="B18784" t="s">
        <v>39485</v>
      </c>
      <c r="I18784" t="s">
        <v>5</v>
      </c>
      <c r="J18784">
        <v>1383.59</v>
      </c>
      <c r="M18784">
        <v>1383.59</v>
      </c>
      <c r="N18784">
        <f t="shared" si="293"/>
        <v>0</v>
      </c>
    </row>
    <row r="18785" spans="1:14" x14ac:dyDescent="0.2">
      <c r="A18785" t="s">
        <v>18711</v>
      </c>
      <c r="B18785" t="s">
        <v>39486</v>
      </c>
      <c r="I18785" t="s">
        <v>5</v>
      </c>
      <c r="J18785">
        <v>2000.31</v>
      </c>
      <c r="M18785">
        <v>2000.31</v>
      </c>
      <c r="N18785">
        <f t="shared" si="293"/>
        <v>0</v>
      </c>
    </row>
    <row r="18786" spans="1:14" x14ac:dyDescent="0.2">
      <c r="A18786" t="s">
        <v>18712</v>
      </c>
      <c r="B18786" t="s">
        <v>39486</v>
      </c>
      <c r="I18786" t="s">
        <v>5</v>
      </c>
      <c r="J18786">
        <v>2000.31</v>
      </c>
      <c r="M18786">
        <v>2000.31</v>
      </c>
      <c r="N18786">
        <f t="shared" si="293"/>
        <v>0</v>
      </c>
    </row>
    <row r="18787" spans="1:14" x14ac:dyDescent="0.2">
      <c r="A18787" t="s">
        <v>18713</v>
      </c>
      <c r="B18787" t="s">
        <v>39487</v>
      </c>
      <c r="I18787" t="s">
        <v>5</v>
      </c>
      <c r="J18787">
        <v>2019.83</v>
      </c>
      <c r="M18787">
        <v>2019.83</v>
      </c>
      <c r="N18787">
        <f t="shared" si="293"/>
        <v>0</v>
      </c>
    </row>
    <row r="18788" spans="1:14" x14ac:dyDescent="0.2">
      <c r="A18788" t="s">
        <v>18714</v>
      </c>
      <c r="B18788" t="s">
        <v>39487</v>
      </c>
      <c r="I18788" t="s">
        <v>5</v>
      </c>
      <c r="J18788">
        <v>2019.83</v>
      </c>
      <c r="M18788">
        <v>2019.83</v>
      </c>
      <c r="N18788">
        <f t="shared" si="293"/>
        <v>0</v>
      </c>
    </row>
    <row r="18789" spans="1:14" x14ac:dyDescent="0.2">
      <c r="A18789" t="s">
        <v>18715</v>
      </c>
      <c r="B18789" t="s">
        <v>39488</v>
      </c>
      <c r="I18789" t="s">
        <v>5</v>
      </c>
      <c r="J18789">
        <v>2605.91</v>
      </c>
      <c r="M18789">
        <v>2605.91</v>
      </c>
      <c r="N18789">
        <f t="shared" si="293"/>
        <v>0</v>
      </c>
    </row>
    <row r="18790" spans="1:14" x14ac:dyDescent="0.2">
      <c r="A18790" t="s">
        <v>18716</v>
      </c>
      <c r="B18790" t="s">
        <v>39488</v>
      </c>
      <c r="I18790" t="s">
        <v>5</v>
      </c>
      <c r="J18790">
        <v>2605.91</v>
      </c>
      <c r="M18790">
        <v>2605.91</v>
      </c>
      <c r="N18790">
        <f t="shared" si="293"/>
        <v>0</v>
      </c>
    </row>
    <row r="18791" spans="1:14" x14ac:dyDescent="0.2">
      <c r="A18791" t="s">
        <v>18717</v>
      </c>
      <c r="B18791" t="s">
        <v>39489</v>
      </c>
      <c r="I18791" t="s">
        <v>5</v>
      </c>
      <c r="J18791">
        <v>2983.98</v>
      </c>
      <c r="M18791">
        <v>2983.98</v>
      </c>
      <c r="N18791">
        <f t="shared" si="293"/>
        <v>0</v>
      </c>
    </row>
    <row r="18792" spans="1:14" x14ac:dyDescent="0.2">
      <c r="A18792" t="s">
        <v>18718</v>
      </c>
      <c r="B18792" t="s">
        <v>39489</v>
      </c>
      <c r="I18792" t="s">
        <v>5</v>
      </c>
      <c r="J18792">
        <v>2983.98</v>
      </c>
      <c r="M18792">
        <v>2983.98</v>
      </c>
      <c r="N18792">
        <f t="shared" si="293"/>
        <v>0</v>
      </c>
    </row>
    <row r="18793" spans="1:14" x14ac:dyDescent="0.2">
      <c r="A18793" t="s">
        <v>18719</v>
      </c>
      <c r="B18793" t="s">
        <v>39490</v>
      </c>
      <c r="I18793" t="s">
        <v>5</v>
      </c>
      <c r="J18793">
        <v>3357.64</v>
      </c>
      <c r="M18793">
        <v>3357.64</v>
      </c>
      <c r="N18793">
        <f t="shared" si="293"/>
        <v>0</v>
      </c>
    </row>
    <row r="18794" spans="1:14" x14ac:dyDescent="0.2">
      <c r="A18794" t="s">
        <v>18720</v>
      </c>
      <c r="B18794" t="s">
        <v>39490</v>
      </c>
      <c r="I18794" t="s">
        <v>5</v>
      </c>
      <c r="J18794">
        <v>3357.64</v>
      </c>
      <c r="M18794">
        <v>3357.64</v>
      </c>
      <c r="N18794">
        <f t="shared" si="293"/>
        <v>0</v>
      </c>
    </row>
    <row r="18795" spans="1:14" x14ac:dyDescent="0.2">
      <c r="A18795" t="s">
        <v>18721</v>
      </c>
      <c r="B18795" t="s">
        <v>39491</v>
      </c>
      <c r="I18795" t="s">
        <v>5</v>
      </c>
      <c r="J18795">
        <v>4608.46</v>
      </c>
      <c r="M18795">
        <v>4608.46</v>
      </c>
      <c r="N18795">
        <f t="shared" si="293"/>
        <v>0</v>
      </c>
    </row>
    <row r="18796" spans="1:14" x14ac:dyDescent="0.2">
      <c r="A18796" t="s">
        <v>18722</v>
      </c>
      <c r="B18796" t="s">
        <v>39491</v>
      </c>
      <c r="I18796" t="s">
        <v>5</v>
      </c>
      <c r="J18796">
        <v>4608.46</v>
      </c>
      <c r="M18796">
        <v>4608.46</v>
      </c>
      <c r="N18796">
        <f t="shared" si="293"/>
        <v>0</v>
      </c>
    </row>
    <row r="18797" spans="1:14" x14ac:dyDescent="0.2">
      <c r="A18797" t="s">
        <v>18723</v>
      </c>
      <c r="B18797" t="s">
        <v>39492</v>
      </c>
      <c r="I18797" t="s">
        <v>5</v>
      </c>
      <c r="J18797">
        <v>5436.55</v>
      </c>
      <c r="M18797">
        <v>5436.55</v>
      </c>
      <c r="N18797">
        <f t="shared" si="293"/>
        <v>0</v>
      </c>
    </row>
    <row r="18798" spans="1:14" x14ac:dyDescent="0.2">
      <c r="A18798" t="s">
        <v>18724</v>
      </c>
      <c r="B18798" t="s">
        <v>39492</v>
      </c>
      <c r="I18798" t="s">
        <v>5</v>
      </c>
      <c r="J18798">
        <v>5436.55</v>
      </c>
      <c r="M18798">
        <v>5436.55</v>
      </c>
      <c r="N18798">
        <f t="shared" si="293"/>
        <v>0</v>
      </c>
    </row>
    <row r="18799" spans="1:14" x14ac:dyDescent="0.2">
      <c r="A18799" t="s">
        <v>18725</v>
      </c>
      <c r="B18799" t="s">
        <v>39493</v>
      </c>
      <c r="I18799" t="s">
        <v>5</v>
      </c>
      <c r="J18799">
        <v>2502.9</v>
      </c>
      <c r="M18799">
        <v>2502.9</v>
      </c>
      <c r="N18799">
        <f t="shared" si="293"/>
        <v>0</v>
      </c>
    </row>
    <row r="18800" spans="1:14" x14ac:dyDescent="0.2">
      <c r="A18800" t="s">
        <v>18726</v>
      </c>
      <c r="B18800" t="s">
        <v>39493</v>
      </c>
      <c r="I18800" t="s">
        <v>5</v>
      </c>
      <c r="J18800">
        <v>2502.9</v>
      </c>
      <c r="M18800">
        <v>2502.9</v>
      </c>
      <c r="N18800">
        <f t="shared" si="293"/>
        <v>0</v>
      </c>
    </row>
    <row r="18801" spans="1:14" x14ac:dyDescent="0.2">
      <c r="A18801" t="s">
        <v>18727</v>
      </c>
      <c r="B18801" t="s">
        <v>39494</v>
      </c>
      <c r="I18801" t="s">
        <v>5</v>
      </c>
      <c r="J18801">
        <v>3378.4</v>
      </c>
      <c r="M18801">
        <v>3378.4</v>
      </c>
      <c r="N18801">
        <f t="shared" si="293"/>
        <v>0</v>
      </c>
    </row>
    <row r="18802" spans="1:14" x14ac:dyDescent="0.2">
      <c r="A18802" t="s">
        <v>18728</v>
      </c>
      <c r="B18802" t="s">
        <v>39494</v>
      </c>
      <c r="I18802" t="s">
        <v>5</v>
      </c>
      <c r="J18802">
        <v>3378.4</v>
      </c>
      <c r="M18802">
        <v>3378.4</v>
      </c>
      <c r="N18802">
        <f t="shared" si="293"/>
        <v>0</v>
      </c>
    </row>
    <row r="18803" spans="1:14" x14ac:dyDescent="0.2">
      <c r="A18803" t="s">
        <v>18729</v>
      </c>
      <c r="B18803" t="s">
        <v>39495</v>
      </c>
      <c r="I18803" t="s">
        <v>5</v>
      </c>
      <c r="J18803">
        <v>4187.9799999999996</v>
      </c>
      <c r="M18803">
        <v>4187.9799999999996</v>
      </c>
      <c r="N18803">
        <f t="shared" si="293"/>
        <v>0</v>
      </c>
    </row>
    <row r="18804" spans="1:14" x14ac:dyDescent="0.2">
      <c r="A18804" t="s">
        <v>18730</v>
      </c>
      <c r="B18804" t="s">
        <v>39495</v>
      </c>
      <c r="I18804" t="s">
        <v>5</v>
      </c>
      <c r="J18804">
        <v>4187.9799999999996</v>
      </c>
      <c r="M18804">
        <v>4187.9799999999996</v>
      </c>
      <c r="N18804">
        <f t="shared" si="293"/>
        <v>0</v>
      </c>
    </row>
    <row r="18805" spans="1:14" x14ac:dyDescent="0.2">
      <c r="A18805" t="s">
        <v>18731</v>
      </c>
      <c r="B18805" t="s">
        <v>39496</v>
      </c>
      <c r="I18805" t="s">
        <v>5</v>
      </c>
      <c r="J18805">
        <v>4798.45</v>
      </c>
      <c r="M18805">
        <v>4798.45</v>
      </c>
      <c r="N18805">
        <f t="shared" si="293"/>
        <v>0</v>
      </c>
    </row>
    <row r="18806" spans="1:14" x14ac:dyDescent="0.2">
      <c r="A18806" t="s">
        <v>18732</v>
      </c>
      <c r="B18806" t="s">
        <v>39496</v>
      </c>
      <c r="I18806" t="s">
        <v>5</v>
      </c>
      <c r="J18806">
        <v>4798.45</v>
      </c>
      <c r="M18806">
        <v>4798.45</v>
      </c>
      <c r="N18806">
        <f t="shared" si="293"/>
        <v>0</v>
      </c>
    </row>
    <row r="18807" spans="1:14" x14ac:dyDescent="0.2">
      <c r="A18807" t="s">
        <v>18733</v>
      </c>
      <c r="B18807" t="s">
        <v>39497</v>
      </c>
      <c r="I18807" t="s">
        <v>5</v>
      </c>
      <c r="J18807">
        <v>5518.74</v>
      </c>
      <c r="M18807">
        <v>5518.74</v>
      </c>
      <c r="N18807">
        <f t="shared" si="293"/>
        <v>0</v>
      </c>
    </row>
    <row r="18808" spans="1:14" x14ac:dyDescent="0.2">
      <c r="A18808" t="s">
        <v>18734</v>
      </c>
      <c r="B18808" t="s">
        <v>39497</v>
      </c>
      <c r="I18808" t="s">
        <v>5</v>
      </c>
      <c r="J18808">
        <v>5518.74</v>
      </c>
      <c r="M18808">
        <v>5518.74</v>
      </c>
      <c r="N18808">
        <f t="shared" si="293"/>
        <v>0</v>
      </c>
    </row>
    <row r="18809" spans="1:14" x14ac:dyDescent="0.2">
      <c r="A18809" t="s">
        <v>18735</v>
      </c>
      <c r="B18809" t="s">
        <v>39498</v>
      </c>
      <c r="I18809" t="s">
        <v>5</v>
      </c>
      <c r="J18809">
        <v>6144.98</v>
      </c>
      <c r="M18809">
        <v>6144.98</v>
      </c>
      <c r="N18809">
        <f t="shared" si="293"/>
        <v>0</v>
      </c>
    </row>
    <row r="18810" spans="1:14" x14ac:dyDescent="0.2">
      <c r="A18810" t="s">
        <v>18736</v>
      </c>
      <c r="B18810" t="s">
        <v>39498</v>
      </c>
      <c r="I18810" t="s">
        <v>5</v>
      </c>
      <c r="J18810">
        <v>6144.98</v>
      </c>
      <c r="M18810">
        <v>6144.98</v>
      </c>
      <c r="N18810">
        <f t="shared" si="293"/>
        <v>0</v>
      </c>
    </row>
    <row r="18811" spans="1:14" x14ac:dyDescent="0.2">
      <c r="A18811" t="s">
        <v>18737</v>
      </c>
      <c r="B18811" t="s">
        <v>39499</v>
      </c>
      <c r="I18811" t="s">
        <v>5</v>
      </c>
      <c r="J18811">
        <v>7779.07</v>
      </c>
      <c r="M18811">
        <v>7779.07</v>
      </c>
      <c r="N18811">
        <f t="shared" si="293"/>
        <v>0</v>
      </c>
    </row>
    <row r="18812" spans="1:14" x14ac:dyDescent="0.2">
      <c r="A18812" t="s">
        <v>18738</v>
      </c>
      <c r="B18812" t="s">
        <v>39499</v>
      </c>
      <c r="I18812" t="s">
        <v>5</v>
      </c>
      <c r="J18812">
        <v>7779.07</v>
      </c>
      <c r="M18812">
        <v>7779.07</v>
      </c>
      <c r="N18812">
        <f t="shared" si="293"/>
        <v>0</v>
      </c>
    </row>
    <row r="18813" spans="1:14" x14ac:dyDescent="0.2">
      <c r="A18813" t="s">
        <v>18739</v>
      </c>
      <c r="B18813" t="s">
        <v>39500</v>
      </c>
      <c r="I18813" t="s">
        <v>5</v>
      </c>
      <c r="J18813">
        <v>9197.9</v>
      </c>
      <c r="M18813">
        <v>9197.9</v>
      </c>
      <c r="N18813">
        <f t="shared" si="293"/>
        <v>0</v>
      </c>
    </row>
    <row r="18814" spans="1:14" x14ac:dyDescent="0.2">
      <c r="A18814" t="s">
        <v>18740</v>
      </c>
      <c r="B18814" t="s">
        <v>39500</v>
      </c>
      <c r="I18814" t="s">
        <v>5</v>
      </c>
      <c r="J18814">
        <v>9197.9</v>
      </c>
      <c r="M18814">
        <v>9197.9</v>
      </c>
      <c r="N18814">
        <f t="shared" si="293"/>
        <v>0</v>
      </c>
    </row>
    <row r="18815" spans="1:14" x14ac:dyDescent="0.2">
      <c r="A18815" t="s">
        <v>18741</v>
      </c>
      <c r="B18815" t="s">
        <v>39501</v>
      </c>
      <c r="I18815" t="s">
        <v>5</v>
      </c>
      <c r="J18815">
        <v>1109.17</v>
      </c>
      <c r="M18815">
        <v>1109.17</v>
      </c>
      <c r="N18815">
        <f t="shared" si="293"/>
        <v>0</v>
      </c>
    </row>
    <row r="18816" spans="1:14" x14ac:dyDescent="0.2">
      <c r="A18816" t="s">
        <v>18742</v>
      </c>
      <c r="B18816" t="s">
        <v>39501</v>
      </c>
      <c r="I18816" t="s">
        <v>5</v>
      </c>
      <c r="J18816">
        <v>1109.17</v>
      </c>
      <c r="M18816">
        <v>1109.17</v>
      </c>
      <c r="N18816">
        <f t="shared" si="293"/>
        <v>0</v>
      </c>
    </row>
    <row r="18817" spans="1:14" x14ac:dyDescent="0.2">
      <c r="A18817" t="s">
        <v>18743</v>
      </c>
      <c r="B18817" t="s">
        <v>39502</v>
      </c>
      <c r="I18817" t="s">
        <v>5</v>
      </c>
      <c r="J18817">
        <v>741.5</v>
      </c>
      <c r="M18817">
        <v>741.5</v>
      </c>
      <c r="N18817">
        <f t="shared" si="293"/>
        <v>0</v>
      </c>
    </row>
    <row r="18818" spans="1:14" x14ac:dyDescent="0.2">
      <c r="A18818" t="s">
        <v>18744</v>
      </c>
      <c r="B18818" t="s">
        <v>39502</v>
      </c>
      <c r="I18818" t="s">
        <v>5</v>
      </c>
      <c r="J18818">
        <v>741.5</v>
      </c>
      <c r="M18818">
        <v>741.5</v>
      </c>
      <c r="N18818">
        <f t="shared" si="293"/>
        <v>0</v>
      </c>
    </row>
    <row r="18819" spans="1:14" x14ac:dyDescent="0.2">
      <c r="A18819" t="s">
        <v>18745</v>
      </c>
      <c r="B18819" t="s">
        <v>39503</v>
      </c>
      <c r="I18819" t="s">
        <v>5</v>
      </c>
      <c r="J18819">
        <v>1083.08</v>
      </c>
      <c r="M18819">
        <v>1083.08</v>
      </c>
      <c r="N18819">
        <f t="shared" si="293"/>
        <v>0</v>
      </c>
    </row>
    <row r="18820" spans="1:14" x14ac:dyDescent="0.2">
      <c r="A18820" t="s">
        <v>18746</v>
      </c>
      <c r="B18820" t="s">
        <v>39503</v>
      </c>
      <c r="I18820" t="s">
        <v>5</v>
      </c>
      <c r="J18820">
        <v>1083.08</v>
      </c>
      <c r="M18820">
        <v>1083.08</v>
      </c>
      <c r="N18820">
        <f t="shared" ref="N18820:N18883" si="294">J18820-M18820</f>
        <v>0</v>
      </c>
    </row>
    <row r="18821" spans="1:14" x14ac:dyDescent="0.2">
      <c r="A18821" t="s">
        <v>18747</v>
      </c>
      <c r="B18821" t="s">
        <v>39504</v>
      </c>
      <c r="I18821" t="s">
        <v>5</v>
      </c>
      <c r="J18821">
        <v>61.04</v>
      </c>
      <c r="M18821">
        <v>61.04</v>
      </c>
      <c r="N18821">
        <f t="shared" si="294"/>
        <v>0</v>
      </c>
    </row>
    <row r="18822" spans="1:14" x14ac:dyDescent="0.2">
      <c r="A18822" t="s">
        <v>18748</v>
      </c>
      <c r="B18822" t="s">
        <v>39504</v>
      </c>
      <c r="I18822" t="s">
        <v>5</v>
      </c>
      <c r="J18822">
        <v>59.37</v>
      </c>
      <c r="M18822">
        <v>59.37</v>
      </c>
      <c r="N18822">
        <f t="shared" si="294"/>
        <v>0</v>
      </c>
    </row>
    <row r="18823" spans="1:14" x14ac:dyDescent="0.2">
      <c r="A18823" t="s">
        <v>18749</v>
      </c>
      <c r="B18823" t="s">
        <v>39505</v>
      </c>
      <c r="I18823" t="s">
        <v>5</v>
      </c>
      <c r="J18823">
        <v>68.48</v>
      </c>
      <c r="M18823">
        <v>68.48</v>
      </c>
      <c r="N18823">
        <f t="shared" si="294"/>
        <v>0</v>
      </c>
    </row>
    <row r="18824" spans="1:14" x14ac:dyDescent="0.2">
      <c r="A18824" t="s">
        <v>18750</v>
      </c>
      <c r="B18824" t="s">
        <v>39505</v>
      </c>
      <c r="I18824" t="s">
        <v>5</v>
      </c>
      <c r="J18824">
        <v>66.81</v>
      </c>
      <c r="M18824">
        <v>66.81</v>
      </c>
      <c r="N18824">
        <f t="shared" si="294"/>
        <v>0</v>
      </c>
    </row>
    <row r="18825" spans="1:14" x14ac:dyDescent="0.2">
      <c r="A18825" t="s">
        <v>18751</v>
      </c>
      <c r="B18825" t="s">
        <v>39506</v>
      </c>
      <c r="I18825" t="s">
        <v>5</v>
      </c>
      <c r="J18825">
        <v>55.56</v>
      </c>
      <c r="M18825">
        <v>55.56</v>
      </c>
      <c r="N18825">
        <f t="shared" si="294"/>
        <v>0</v>
      </c>
    </row>
    <row r="18826" spans="1:14" x14ac:dyDescent="0.2">
      <c r="A18826" t="s">
        <v>18752</v>
      </c>
      <c r="B18826" t="s">
        <v>39506</v>
      </c>
      <c r="I18826" t="s">
        <v>5</v>
      </c>
      <c r="J18826">
        <v>53.89</v>
      </c>
      <c r="M18826">
        <v>53.89</v>
      </c>
      <c r="N18826">
        <f t="shared" si="294"/>
        <v>0</v>
      </c>
    </row>
    <row r="18827" spans="1:14" x14ac:dyDescent="0.2">
      <c r="A18827" t="s">
        <v>18753</v>
      </c>
      <c r="B18827" t="s">
        <v>39507</v>
      </c>
      <c r="I18827" t="s">
        <v>5</v>
      </c>
      <c r="J18827">
        <v>75.540000000000006</v>
      </c>
      <c r="M18827">
        <v>75.540000000000006</v>
      </c>
      <c r="N18827">
        <f t="shared" si="294"/>
        <v>0</v>
      </c>
    </row>
    <row r="18828" spans="1:14" x14ac:dyDescent="0.2">
      <c r="A18828" t="s">
        <v>18754</v>
      </c>
      <c r="B18828" t="s">
        <v>39507</v>
      </c>
      <c r="I18828" t="s">
        <v>5</v>
      </c>
      <c r="J18828">
        <v>73.87</v>
      </c>
      <c r="M18828">
        <v>73.87</v>
      </c>
      <c r="N18828">
        <f t="shared" si="294"/>
        <v>0</v>
      </c>
    </row>
    <row r="18829" spans="1:14" x14ac:dyDescent="0.2">
      <c r="A18829" t="s">
        <v>18755</v>
      </c>
      <c r="B18829" t="s">
        <v>39508</v>
      </c>
      <c r="I18829" t="s">
        <v>5</v>
      </c>
      <c r="J18829">
        <v>24.33</v>
      </c>
      <c r="M18829">
        <v>24.33</v>
      </c>
      <c r="N18829">
        <f t="shared" si="294"/>
        <v>0</v>
      </c>
    </row>
    <row r="18830" spans="1:14" x14ac:dyDescent="0.2">
      <c r="A18830" t="s">
        <v>18756</v>
      </c>
      <c r="B18830" t="s">
        <v>39508</v>
      </c>
      <c r="I18830" t="s">
        <v>5</v>
      </c>
      <c r="J18830">
        <v>22.66</v>
      </c>
      <c r="M18830">
        <v>22.66</v>
      </c>
      <c r="N18830">
        <f t="shared" si="294"/>
        <v>0</v>
      </c>
    </row>
    <row r="18831" spans="1:14" x14ac:dyDescent="0.2">
      <c r="A18831" t="s">
        <v>18757</v>
      </c>
      <c r="B18831" t="s">
        <v>39509</v>
      </c>
      <c r="I18831" t="s">
        <v>5</v>
      </c>
      <c r="J18831">
        <v>38.130000000000003</v>
      </c>
      <c r="M18831">
        <v>38.130000000000003</v>
      </c>
      <c r="N18831">
        <f t="shared" si="294"/>
        <v>0</v>
      </c>
    </row>
    <row r="18832" spans="1:14" x14ac:dyDescent="0.2">
      <c r="A18832" t="s">
        <v>18758</v>
      </c>
      <c r="B18832" t="s">
        <v>39509</v>
      </c>
      <c r="I18832" t="s">
        <v>5</v>
      </c>
      <c r="J18832">
        <v>36.46</v>
      </c>
      <c r="M18832">
        <v>36.46</v>
      </c>
      <c r="N18832">
        <f t="shared" si="294"/>
        <v>0</v>
      </c>
    </row>
    <row r="18833" spans="1:14" x14ac:dyDescent="0.2">
      <c r="A18833" t="s">
        <v>18759</v>
      </c>
      <c r="B18833" t="s">
        <v>39510</v>
      </c>
      <c r="I18833" t="s">
        <v>5</v>
      </c>
      <c r="J18833">
        <v>49.53</v>
      </c>
      <c r="M18833">
        <v>49.53</v>
      </c>
      <c r="N18833">
        <f t="shared" si="294"/>
        <v>0</v>
      </c>
    </row>
    <row r="18834" spans="1:14" x14ac:dyDescent="0.2">
      <c r="A18834" t="s">
        <v>18760</v>
      </c>
      <c r="B18834" t="s">
        <v>39510</v>
      </c>
      <c r="I18834" t="s">
        <v>5</v>
      </c>
      <c r="J18834">
        <v>47.86</v>
      </c>
      <c r="M18834">
        <v>47.86</v>
      </c>
      <c r="N18834">
        <f t="shared" si="294"/>
        <v>0</v>
      </c>
    </row>
    <row r="18835" spans="1:14" x14ac:dyDescent="0.2">
      <c r="A18835" t="s">
        <v>18761</v>
      </c>
      <c r="B18835" t="s">
        <v>39511</v>
      </c>
      <c r="I18835" t="s">
        <v>5</v>
      </c>
      <c r="J18835">
        <v>43.28</v>
      </c>
      <c r="M18835">
        <v>43.28</v>
      </c>
      <c r="N18835">
        <f t="shared" si="294"/>
        <v>0</v>
      </c>
    </row>
    <row r="18836" spans="1:14" x14ac:dyDescent="0.2">
      <c r="A18836" t="s">
        <v>18762</v>
      </c>
      <c r="B18836" t="s">
        <v>39511</v>
      </c>
      <c r="I18836" t="s">
        <v>5</v>
      </c>
      <c r="J18836">
        <v>41.61</v>
      </c>
      <c r="M18836">
        <v>41.61</v>
      </c>
      <c r="N18836">
        <f t="shared" si="294"/>
        <v>0</v>
      </c>
    </row>
    <row r="18837" spans="1:14" x14ac:dyDescent="0.2">
      <c r="A18837" t="s">
        <v>18763</v>
      </c>
      <c r="B18837" t="s">
        <v>39512</v>
      </c>
      <c r="I18837" t="s">
        <v>5</v>
      </c>
      <c r="J18837">
        <v>66.290000000000006</v>
      </c>
      <c r="M18837">
        <v>66.290000000000006</v>
      </c>
      <c r="N18837">
        <f t="shared" si="294"/>
        <v>0</v>
      </c>
    </row>
    <row r="18838" spans="1:14" x14ac:dyDescent="0.2">
      <c r="A18838" t="s">
        <v>18764</v>
      </c>
      <c r="B18838" t="s">
        <v>39512</v>
      </c>
      <c r="I18838" t="s">
        <v>5</v>
      </c>
      <c r="J18838">
        <v>64.62</v>
      </c>
      <c r="M18838">
        <v>64.62</v>
      </c>
      <c r="N18838">
        <f t="shared" si="294"/>
        <v>0</v>
      </c>
    </row>
    <row r="18839" spans="1:14" x14ac:dyDescent="0.2">
      <c r="A18839" t="s">
        <v>18765</v>
      </c>
      <c r="B18839" t="s">
        <v>39513</v>
      </c>
      <c r="I18839" t="s">
        <v>5</v>
      </c>
      <c r="J18839">
        <v>70.95</v>
      </c>
      <c r="M18839">
        <v>70.95</v>
      </c>
      <c r="N18839">
        <f t="shared" si="294"/>
        <v>0</v>
      </c>
    </row>
    <row r="18840" spans="1:14" x14ac:dyDescent="0.2">
      <c r="A18840" t="s">
        <v>18766</v>
      </c>
      <c r="B18840" t="s">
        <v>39513</v>
      </c>
      <c r="I18840" t="s">
        <v>5</v>
      </c>
      <c r="J18840">
        <v>69.28</v>
      </c>
      <c r="M18840">
        <v>69.28</v>
      </c>
      <c r="N18840">
        <f t="shared" si="294"/>
        <v>0</v>
      </c>
    </row>
    <row r="18841" spans="1:14" x14ac:dyDescent="0.2">
      <c r="A18841" t="s">
        <v>18767</v>
      </c>
      <c r="B18841" t="s">
        <v>39514</v>
      </c>
      <c r="I18841" t="s">
        <v>5</v>
      </c>
      <c r="J18841">
        <v>30.51</v>
      </c>
      <c r="M18841">
        <v>30.51</v>
      </c>
      <c r="N18841">
        <f t="shared" si="294"/>
        <v>0</v>
      </c>
    </row>
    <row r="18842" spans="1:14" x14ac:dyDescent="0.2">
      <c r="A18842" t="s">
        <v>18768</v>
      </c>
      <c r="B18842" t="s">
        <v>39514</v>
      </c>
      <c r="I18842" t="s">
        <v>5</v>
      </c>
      <c r="J18842">
        <v>28.84</v>
      </c>
      <c r="M18842">
        <v>28.84</v>
      </c>
      <c r="N18842">
        <f t="shared" si="294"/>
        <v>0</v>
      </c>
    </row>
    <row r="18843" spans="1:14" x14ac:dyDescent="0.2">
      <c r="A18843" t="s">
        <v>18769</v>
      </c>
      <c r="B18843" t="s">
        <v>39515</v>
      </c>
      <c r="I18843" t="s">
        <v>5</v>
      </c>
      <c r="J18843">
        <v>46.79</v>
      </c>
      <c r="M18843">
        <v>46.79</v>
      </c>
      <c r="N18843">
        <f t="shared" si="294"/>
        <v>0</v>
      </c>
    </row>
    <row r="18844" spans="1:14" x14ac:dyDescent="0.2">
      <c r="A18844" t="s">
        <v>18770</v>
      </c>
      <c r="B18844" t="s">
        <v>39515</v>
      </c>
      <c r="I18844" t="s">
        <v>5</v>
      </c>
      <c r="J18844">
        <v>45.12</v>
      </c>
      <c r="M18844">
        <v>45.12</v>
      </c>
      <c r="N18844">
        <f t="shared" si="294"/>
        <v>0</v>
      </c>
    </row>
    <row r="18845" spans="1:14" x14ac:dyDescent="0.2">
      <c r="A18845" t="s">
        <v>18771</v>
      </c>
      <c r="B18845" t="s">
        <v>39516</v>
      </c>
      <c r="I18845" t="s">
        <v>5</v>
      </c>
      <c r="J18845">
        <v>78.180000000000007</v>
      </c>
      <c r="M18845">
        <v>78.180000000000007</v>
      </c>
      <c r="N18845">
        <f t="shared" si="294"/>
        <v>0</v>
      </c>
    </row>
    <row r="18846" spans="1:14" x14ac:dyDescent="0.2">
      <c r="A18846" t="s">
        <v>18772</v>
      </c>
      <c r="B18846" t="s">
        <v>39516</v>
      </c>
      <c r="I18846" t="s">
        <v>5</v>
      </c>
      <c r="J18846">
        <v>76.510000000000005</v>
      </c>
      <c r="M18846">
        <v>76.510000000000005</v>
      </c>
      <c r="N18846">
        <f t="shared" si="294"/>
        <v>0</v>
      </c>
    </row>
    <row r="18847" spans="1:14" x14ac:dyDescent="0.2">
      <c r="A18847" t="s">
        <v>18773</v>
      </c>
      <c r="B18847" t="s">
        <v>39517</v>
      </c>
      <c r="I18847" t="s">
        <v>5</v>
      </c>
      <c r="J18847">
        <v>115.9</v>
      </c>
      <c r="M18847">
        <v>115.9</v>
      </c>
      <c r="N18847">
        <f t="shared" si="294"/>
        <v>0</v>
      </c>
    </row>
    <row r="18848" spans="1:14" x14ac:dyDescent="0.2">
      <c r="A18848" t="s">
        <v>18774</v>
      </c>
      <c r="B18848" t="s">
        <v>39517</v>
      </c>
      <c r="I18848" t="s">
        <v>5</v>
      </c>
      <c r="J18848">
        <v>114.23</v>
      </c>
      <c r="M18848">
        <v>114.23</v>
      </c>
      <c r="N18848">
        <f t="shared" si="294"/>
        <v>0</v>
      </c>
    </row>
    <row r="18849" spans="1:14" x14ac:dyDescent="0.2">
      <c r="A18849" t="s">
        <v>18775</v>
      </c>
      <c r="B18849" t="s">
        <v>39518</v>
      </c>
      <c r="I18849" t="s">
        <v>5</v>
      </c>
      <c r="J18849">
        <v>175.14</v>
      </c>
      <c r="M18849">
        <v>175.14</v>
      </c>
      <c r="N18849">
        <f t="shared" si="294"/>
        <v>0</v>
      </c>
    </row>
    <row r="18850" spans="1:14" x14ac:dyDescent="0.2">
      <c r="A18850" t="s">
        <v>18776</v>
      </c>
      <c r="B18850" t="s">
        <v>39518</v>
      </c>
      <c r="I18850" t="s">
        <v>5</v>
      </c>
      <c r="J18850">
        <v>173.47</v>
      </c>
      <c r="M18850">
        <v>173.47</v>
      </c>
      <c r="N18850">
        <f t="shared" si="294"/>
        <v>0</v>
      </c>
    </row>
    <row r="18851" spans="1:14" x14ac:dyDescent="0.2">
      <c r="A18851" t="s">
        <v>18777</v>
      </c>
      <c r="B18851" t="s">
        <v>39519</v>
      </c>
      <c r="I18851" t="s">
        <v>5</v>
      </c>
      <c r="J18851">
        <v>104.15</v>
      </c>
      <c r="M18851">
        <v>104.15</v>
      </c>
      <c r="N18851">
        <f t="shared" si="294"/>
        <v>0</v>
      </c>
    </row>
    <row r="18852" spans="1:14" x14ac:dyDescent="0.2">
      <c r="A18852" t="s">
        <v>18778</v>
      </c>
      <c r="B18852" t="s">
        <v>39519</v>
      </c>
      <c r="I18852" t="s">
        <v>5</v>
      </c>
      <c r="J18852">
        <v>102.48</v>
      </c>
      <c r="M18852">
        <v>102.48</v>
      </c>
      <c r="N18852">
        <f t="shared" si="294"/>
        <v>0</v>
      </c>
    </row>
    <row r="18853" spans="1:14" x14ac:dyDescent="0.2">
      <c r="A18853" t="s">
        <v>18779</v>
      </c>
      <c r="B18853" t="s">
        <v>39520</v>
      </c>
      <c r="I18853" t="s">
        <v>5</v>
      </c>
      <c r="J18853">
        <v>161.66</v>
      </c>
      <c r="M18853">
        <v>161.66</v>
      </c>
      <c r="N18853">
        <f t="shared" si="294"/>
        <v>0</v>
      </c>
    </row>
    <row r="18854" spans="1:14" x14ac:dyDescent="0.2">
      <c r="A18854" t="s">
        <v>18780</v>
      </c>
      <c r="B18854" t="s">
        <v>39520</v>
      </c>
      <c r="I18854" t="s">
        <v>5</v>
      </c>
      <c r="J18854">
        <v>153.06</v>
      </c>
      <c r="M18854">
        <v>153.06</v>
      </c>
      <c r="N18854">
        <f t="shared" si="294"/>
        <v>0</v>
      </c>
    </row>
    <row r="18855" spans="1:14" x14ac:dyDescent="0.2">
      <c r="A18855" t="s">
        <v>18781</v>
      </c>
      <c r="B18855" t="s">
        <v>39521</v>
      </c>
      <c r="I18855" t="s">
        <v>5</v>
      </c>
      <c r="J18855">
        <v>317.11</v>
      </c>
      <c r="M18855">
        <v>317.11</v>
      </c>
      <c r="N18855">
        <f t="shared" si="294"/>
        <v>0</v>
      </c>
    </row>
    <row r="18856" spans="1:14" x14ac:dyDescent="0.2">
      <c r="A18856" t="s">
        <v>18782</v>
      </c>
      <c r="B18856" t="s">
        <v>39521</v>
      </c>
      <c r="I18856" t="s">
        <v>5</v>
      </c>
      <c r="J18856">
        <v>308.51</v>
      </c>
      <c r="M18856">
        <v>308.51</v>
      </c>
      <c r="N18856">
        <f t="shared" si="294"/>
        <v>0</v>
      </c>
    </row>
    <row r="18857" spans="1:14" x14ac:dyDescent="0.2">
      <c r="A18857" t="s">
        <v>18783</v>
      </c>
      <c r="B18857" t="s">
        <v>39522</v>
      </c>
      <c r="I18857" t="s">
        <v>5</v>
      </c>
      <c r="J18857">
        <v>612.97</v>
      </c>
      <c r="M18857">
        <v>612.97</v>
      </c>
      <c r="N18857">
        <f t="shared" si="294"/>
        <v>0</v>
      </c>
    </row>
    <row r="18858" spans="1:14" x14ac:dyDescent="0.2">
      <c r="A18858" t="s">
        <v>18784</v>
      </c>
      <c r="B18858" t="s">
        <v>39522</v>
      </c>
      <c r="I18858" t="s">
        <v>5</v>
      </c>
      <c r="J18858">
        <v>604.37</v>
      </c>
      <c r="M18858">
        <v>604.37</v>
      </c>
      <c r="N18858">
        <f t="shared" si="294"/>
        <v>0</v>
      </c>
    </row>
    <row r="18859" spans="1:14" x14ac:dyDescent="0.2">
      <c r="A18859" t="s">
        <v>18785</v>
      </c>
      <c r="B18859" t="s">
        <v>39523</v>
      </c>
      <c r="I18859" t="s">
        <v>5</v>
      </c>
      <c r="J18859">
        <v>102.76</v>
      </c>
      <c r="M18859">
        <v>102.76</v>
      </c>
      <c r="N18859">
        <f t="shared" si="294"/>
        <v>0</v>
      </c>
    </row>
    <row r="18860" spans="1:14" x14ac:dyDescent="0.2">
      <c r="A18860" t="s">
        <v>18786</v>
      </c>
      <c r="B18860" t="s">
        <v>39523</v>
      </c>
      <c r="I18860" t="s">
        <v>5</v>
      </c>
      <c r="J18860">
        <v>99.43</v>
      </c>
      <c r="M18860">
        <v>99.43</v>
      </c>
      <c r="N18860">
        <f t="shared" si="294"/>
        <v>0</v>
      </c>
    </row>
    <row r="18861" spans="1:14" x14ac:dyDescent="0.2">
      <c r="A18861" t="s">
        <v>18787</v>
      </c>
      <c r="B18861" t="s">
        <v>22394</v>
      </c>
      <c r="I18861" t="s">
        <v>5</v>
      </c>
      <c r="J18861">
        <v>4.76</v>
      </c>
      <c r="M18861">
        <v>4.76</v>
      </c>
      <c r="N18861">
        <f t="shared" si="294"/>
        <v>0</v>
      </c>
    </row>
    <row r="18862" spans="1:14" x14ac:dyDescent="0.2">
      <c r="A18862" t="s">
        <v>18788</v>
      </c>
      <c r="B18862" t="s">
        <v>22394</v>
      </c>
      <c r="I18862" t="s">
        <v>5</v>
      </c>
      <c r="J18862">
        <v>4.43</v>
      </c>
      <c r="M18862">
        <v>4.43</v>
      </c>
      <c r="N18862">
        <f t="shared" si="294"/>
        <v>0</v>
      </c>
    </row>
    <row r="18863" spans="1:14" x14ac:dyDescent="0.2">
      <c r="A18863" t="s">
        <v>18789</v>
      </c>
      <c r="B18863" t="s">
        <v>39524</v>
      </c>
      <c r="I18863" t="s">
        <v>5</v>
      </c>
      <c r="J18863">
        <v>37.619999999999997</v>
      </c>
      <c r="M18863">
        <v>37.619999999999997</v>
      </c>
      <c r="N18863">
        <f t="shared" si="294"/>
        <v>0</v>
      </c>
    </row>
    <row r="18864" spans="1:14" x14ac:dyDescent="0.2">
      <c r="A18864" t="s">
        <v>18790</v>
      </c>
      <c r="B18864" t="s">
        <v>39524</v>
      </c>
      <c r="I18864" t="s">
        <v>5</v>
      </c>
      <c r="J18864">
        <v>35.61</v>
      </c>
      <c r="M18864">
        <v>35.61</v>
      </c>
      <c r="N18864">
        <f t="shared" si="294"/>
        <v>0</v>
      </c>
    </row>
    <row r="18865" spans="1:14" x14ac:dyDescent="0.2">
      <c r="A18865" t="s">
        <v>18791</v>
      </c>
      <c r="B18865" t="s">
        <v>39525</v>
      </c>
      <c r="I18865" t="s">
        <v>5</v>
      </c>
      <c r="J18865">
        <v>34.42</v>
      </c>
      <c r="M18865">
        <v>34.42</v>
      </c>
      <c r="N18865">
        <f t="shared" si="294"/>
        <v>0</v>
      </c>
    </row>
    <row r="18866" spans="1:14" x14ac:dyDescent="0.2">
      <c r="A18866" t="s">
        <v>18792</v>
      </c>
      <c r="B18866" t="s">
        <v>39525</v>
      </c>
      <c r="I18866" t="s">
        <v>5</v>
      </c>
      <c r="J18866">
        <v>29.82</v>
      </c>
      <c r="M18866">
        <v>29.82</v>
      </c>
      <c r="N18866">
        <f t="shared" si="294"/>
        <v>0</v>
      </c>
    </row>
    <row r="18867" spans="1:14" x14ac:dyDescent="0.2">
      <c r="A18867" t="s">
        <v>18793</v>
      </c>
      <c r="B18867" t="s">
        <v>39526</v>
      </c>
      <c r="I18867" t="s">
        <v>5</v>
      </c>
      <c r="J18867">
        <v>58</v>
      </c>
      <c r="M18867">
        <v>58</v>
      </c>
      <c r="N18867">
        <f t="shared" si="294"/>
        <v>0</v>
      </c>
    </row>
    <row r="18868" spans="1:14" x14ac:dyDescent="0.2">
      <c r="A18868" t="s">
        <v>18794</v>
      </c>
      <c r="B18868" t="s">
        <v>39526</v>
      </c>
      <c r="I18868" t="s">
        <v>5</v>
      </c>
      <c r="J18868">
        <v>58</v>
      </c>
      <c r="M18868">
        <v>58</v>
      </c>
      <c r="N18868">
        <f t="shared" si="294"/>
        <v>0</v>
      </c>
    </row>
    <row r="18869" spans="1:14" x14ac:dyDescent="0.2">
      <c r="A18869" t="s">
        <v>18795</v>
      </c>
      <c r="B18869" t="s">
        <v>18796</v>
      </c>
      <c r="I18869" t="s">
        <v>5</v>
      </c>
      <c r="J18869">
        <v>35</v>
      </c>
      <c r="M18869">
        <v>35</v>
      </c>
      <c r="N18869">
        <f t="shared" si="294"/>
        <v>0</v>
      </c>
    </row>
    <row r="18870" spans="1:14" x14ac:dyDescent="0.2">
      <c r="A18870" t="s">
        <v>18797</v>
      </c>
      <c r="B18870" t="s">
        <v>18796</v>
      </c>
      <c r="I18870" t="s">
        <v>5</v>
      </c>
      <c r="J18870">
        <v>35</v>
      </c>
      <c r="M18870">
        <v>35</v>
      </c>
      <c r="N18870">
        <f t="shared" si="294"/>
        <v>0</v>
      </c>
    </row>
    <row r="18871" spans="1:14" x14ac:dyDescent="0.2">
      <c r="A18871" t="s">
        <v>18798</v>
      </c>
      <c r="B18871" t="s">
        <v>18799</v>
      </c>
      <c r="I18871" t="s">
        <v>5</v>
      </c>
      <c r="J18871">
        <v>40</v>
      </c>
      <c r="M18871">
        <v>40</v>
      </c>
      <c r="N18871">
        <f t="shared" si="294"/>
        <v>0</v>
      </c>
    </row>
    <row r="18872" spans="1:14" x14ac:dyDescent="0.2">
      <c r="A18872" t="s">
        <v>18800</v>
      </c>
      <c r="B18872" t="s">
        <v>18799</v>
      </c>
      <c r="I18872" t="s">
        <v>5</v>
      </c>
      <c r="J18872">
        <v>40</v>
      </c>
      <c r="M18872">
        <v>40</v>
      </c>
      <c r="N18872">
        <f t="shared" si="294"/>
        <v>0</v>
      </c>
    </row>
    <row r="18873" spans="1:14" x14ac:dyDescent="0.2">
      <c r="A18873" t="s">
        <v>18801</v>
      </c>
      <c r="B18873" t="s">
        <v>18802</v>
      </c>
      <c r="I18873" t="s">
        <v>5</v>
      </c>
      <c r="J18873">
        <v>40</v>
      </c>
      <c r="M18873">
        <v>40</v>
      </c>
      <c r="N18873">
        <f t="shared" si="294"/>
        <v>0</v>
      </c>
    </row>
    <row r="18874" spans="1:14" x14ac:dyDescent="0.2">
      <c r="A18874" t="s">
        <v>18803</v>
      </c>
      <c r="B18874" t="s">
        <v>18802</v>
      </c>
      <c r="I18874" t="s">
        <v>5</v>
      </c>
      <c r="J18874">
        <v>40</v>
      </c>
      <c r="M18874">
        <v>40</v>
      </c>
      <c r="N18874">
        <f t="shared" si="294"/>
        <v>0</v>
      </c>
    </row>
    <row r="18875" spans="1:14" x14ac:dyDescent="0.2">
      <c r="A18875" t="s">
        <v>18804</v>
      </c>
      <c r="B18875" t="s">
        <v>18805</v>
      </c>
      <c r="I18875" t="s">
        <v>5</v>
      </c>
      <c r="J18875">
        <v>68</v>
      </c>
      <c r="M18875">
        <v>68</v>
      </c>
      <c r="N18875">
        <f t="shared" si="294"/>
        <v>0</v>
      </c>
    </row>
    <row r="18876" spans="1:14" x14ac:dyDescent="0.2">
      <c r="A18876" t="s">
        <v>18806</v>
      </c>
      <c r="B18876" t="s">
        <v>18805</v>
      </c>
      <c r="I18876" t="s">
        <v>5</v>
      </c>
      <c r="J18876">
        <v>68</v>
      </c>
      <c r="M18876">
        <v>68</v>
      </c>
      <c r="N18876">
        <f t="shared" si="294"/>
        <v>0</v>
      </c>
    </row>
    <row r="18877" spans="1:14" x14ac:dyDescent="0.2">
      <c r="A18877" t="s">
        <v>18807</v>
      </c>
      <c r="B18877" t="s">
        <v>39527</v>
      </c>
      <c r="I18877" t="s">
        <v>1898</v>
      </c>
      <c r="J18877">
        <v>109.35</v>
      </c>
      <c r="M18877">
        <v>109.35</v>
      </c>
      <c r="N18877">
        <f t="shared" si="294"/>
        <v>0</v>
      </c>
    </row>
    <row r="18878" spans="1:14" x14ac:dyDescent="0.2">
      <c r="A18878" t="s">
        <v>18808</v>
      </c>
      <c r="B18878" t="s">
        <v>39527</v>
      </c>
      <c r="I18878" t="s">
        <v>1898</v>
      </c>
      <c r="J18878">
        <v>109.35</v>
      </c>
      <c r="M18878">
        <v>109.35</v>
      </c>
      <c r="N18878">
        <f t="shared" si="294"/>
        <v>0</v>
      </c>
    </row>
    <row r="18879" spans="1:14" x14ac:dyDescent="0.2">
      <c r="A18879" t="s">
        <v>18809</v>
      </c>
      <c r="B18879" t="s">
        <v>39528</v>
      </c>
      <c r="I18879" t="s">
        <v>1898</v>
      </c>
      <c r="J18879">
        <v>133.78</v>
      </c>
      <c r="M18879">
        <v>133.78</v>
      </c>
      <c r="N18879">
        <f t="shared" si="294"/>
        <v>0</v>
      </c>
    </row>
    <row r="18880" spans="1:14" x14ac:dyDescent="0.2">
      <c r="A18880" t="s">
        <v>18810</v>
      </c>
      <c r="B18880" t="s">
        <v>39528</v>
      </c>
      <c r="I18880" t="s">
        <v>1898</v>
      </c>
      <c r="J18880">
        <v>133.78</v>
      </c>
      <c r="M18880">
        <v>133.78</v>
      </c>
      <c r="N18880">
        <f t="shared" si="294"/>
        <v>0</v>
      </c>
    </row>
    <row r="18881" spans="1:14" x14ac:dyDescent="0.2">
      <c r="A18881" t="s">
        <v>18811</v>
      </c>
      <c r="B18881" t="s">
        <v>39529</v>
      </c>
      <c r="I18881" t="s">
        <v>1898</v>
      </c>
      <c r="J18881">
        <v>140.68</v>
      </c>
      <c r="M18881">
        <v>140.68</v>
      </c>
      <c r="N18881">
        <f t="shared" si="294"/>
        <v>0</v>
      </c>
    </row>
    <row r="18882" spans="1:14" x14ac:dyDescent="0.2">
      <c r="A18882" t="s">
        <v>18812</v>
      </c>
      <c r="B18882" t="s">
        <v>39529</v>
      </c>
      <c r="I18882" t="s">
        <v>1898</v>
      </c>
      <c r="J18882">
        <v>140.68</v>
      </c>
      <c r="M18882">
        <v>140.68</v>
      </c>
      <c r="N18882">
        <f t="shared" si="294"/>
        <v>0</v>
      </c>
    </row>
    <row r="18883" spans="1:14" x14ac:dyDescent="0.2">
      <c r="A18883" t="s">
        <v>18813</v>
      </c>
      <c r="B18883" t="s">
        <v>39530</v>
      </c>
      <c r="I18883" t="s">
        <v>1898</v>
      </c>
      <c r="J18883">
        <v>68.459999999999994</v>
      </c>
      <c r="M18883">
        <v>68.459999999999994</v>
      </c>
      <c r="N18883">
        <f t="shared" si="294"/>
        <v>0</v>
      </c>
    </row>
    <row r="18884" spans="1:14" x14ac:dyDescent="0.2">
      <c r="A18884" t="s">
        <v>18814</v>
      </c>
      <c r="B18884" t="s">
        <v>39530</v>
      </c>
      <c r="I18884" t="s">
        <v>1898</v>
      </c>
      <c r="J18884">
        <v>68.459999999999994</v>
      </c>
      <c r="M18884">
        <v>68.459999999999994</v>
      </c>
      <c r="N18884">
        <f t="shared" ref="N18884:N18947" si="295">J18884-M18884</f>
        <v>0</v>
      </c>
    </row>
    <row r="18885" spans="1:14" x14ac:dyDescent="0.2">
      <c r="A18885" t="s">
        <v>18815</v>
      </c>
      <c r="B18885" t="s">
        <v>39531</v>
      </c>
      <c r="I18885" t="s">
        <v>1898</v>
      </c>
      <c r="J18885">
        <v>159.37</v>
      </c>
      <c r="M18885">
        <v>159.37</v>
      </c>
      <c r="N18885">
        <f t="shared" si="295"/>
        <v>0</v>
      </c>
    </row>
    <row r="18886" spans="1:14" x14ac:dyDescent="0.2">
      <c r="A18886" t="s">
        <v>18816</v>
      </c>
      <c r="B18886" t="s">
        <v>39532</v>
      </c>
      <c r="I18886" t="s">
        <v>1898</v>
      </c>
      <c r="J18886">
        <v>61.68</v>
      </c>
      <c r="M18886">
        <v>61.68</v>
      </c>
      <c r="N18886">
        <f t="shared" si="295"/>
        <v>0</v>
      </c>
    </row>
    <row r="18887" spans="1:14" x14ac:dyDescent="0.2">
      <c r="A18887" t="s">
        <v>18817</v>
      </c>
      <c r="B18887" t="s">
        <v>39532</v>
      </c>
      <c r="I18887" t="s">
        <v>1898</v>
      </c>
      <c r="J18887">
        <v>49.31</v>
      </c>
      <c r="M18887">
        <v>49.31</v>
      </c>
      <c r="N18887">
        <f t="shared" si="295"/>
        <v>0</v>
      </c>
    </row>
    <row r="18888" spans="1:14" x14ac:dyDescent="0.2">
      <c r="A18888" t="s">
        <v>18818</v>
      </c>
      <c r="B18888" t="s">
        <v>39531</v>
      </c>
      <c r="I18888" t="s">
        <v>1898</v>
      </c>
      <c r="J18888">
        <v>156.13</v>
      </c>
      <c r="M18888">
        <v>156.13</v>
      </c>
      <c r="N18888">
        <f t="shared" si="295"/>
        <v>0</v>
      </c>
    </row>
    <row r="18889" spans="1:14" x14ac:dyDescent="0.2">
      <c r="A18889" t="s">
        <v>18819</v>
      </c>
      <c r="B18889" t="s">
        <v>39532</v>
      </c>
      <c r="I18889" t="s">
        <v>1898</v>
      </c>
      <c r="J18889">
        <v>58.44</v>
      </c>
      <c r="M18889">
        <v>58.44</v>
      </c>
      <c r="N18889">
        <f t="shared" si="295"/>
        <v>0</v>
      </c>
    </row>
    <row r="18890" spans="1:14" x14ac:dyDescent="0.2">
      <c r="A18890" t="s">
        <v>18820</v>
      </c>
      <c r="B18890" t="s">
        <v>39532</v>
      </c>
      <c r="I18890" t="s">
        <v>1898</v>
      </c>
      <c r="J18890">
        <v>46.07</v>
      </c>
      <c r="M18890">
        <v>46.07</v>
      </c>
      <c r="N18890">
        <f t="shared" si="295"/>
        <v>0</v>
      </c>
    </row>
    <row r="18891" spans="1:14" x14ac:dyDescent="0.2">
      <c r="A18891" t="s">
        <v>18821</v>
      </c>
      <c r="B18891" t="s">
        <v>39533</v>
      </c>
      <c r="I18891" t="s">
        <v>1898</v>
      </c>
      <c r="J18891">
        <v>188.29</v>
      </c>
      <c r="M18891">
        <v>188.29</v>
      </c>
      <c r="N18891">
        <f t="shared" si="295"/>
        <v>0</v>
      </c>
    </row>
    <row r="18892" spans="1:14" x14ac:dyDescent="0.2">
      <c r="A18892" t="s">
        <v>18822</v>
      </c>
      <c r="B18892" t="s">
        <v>39533</v>
      </c>
      <c r="I18892" t="s">
        <v>1898</v>
      </c>
      <c r="J18892">
        <v>68.55</v>
      </c>
      <c r="M18892">
        <v>68.55</v>
      </c>
      <c r="N18892">
        <f t="shared" si="295"/>
        <v>0</v>
      </c>
    </row>
    <row r="18893" spans="1:14" x14ac:dyDescent="0.2">
      <c r="A18893" t="s">
        <v>18823</v>
      </c>
      <c r="B18893" t="s">
        <v>39533</v>
      </c>
      <c r="I18893" t="s">
        <v>1898</v>
      </c>
      <c r="J18893">
        <v>53.66</v>
      </c>
      <c r="M18893">
        <v>53.66</v>
      </c>
      <c r="N18893">
        <f t="shared" si="295"/>
        <v>0</v>
      </c>
    </row>
    <row r="18894" spans="1:14" x14ac:dyDescent="0.2">
      <c r="A18894" t="s">
        <v>18824</v>
      </c>
      <c r="B18894" t="s">
        <v>39533</v>
      </c>
      <c r="I18894" t="s">
        <v>1898</v>
      </c>
      <c r="J18894">
        <v>185.05</v>
      </c>
      <c r="M18894">
        <v>185.05</v>
      </c>
      <c r="N18894">
        <f t="shared" si="295"/>
        <v>0</v>
      </c>
    </row>
    <row r="18895" spans="1:14" x14ac:dyDescent="0.2">
      <c r="A18895" t="s">
        <v>18825</v>
      </c>
      <c r="B18895" t="s">
        <v>39533</v>
      </c>
      <c r="I18895" t="s">
        <v>1898</v>
      </c>
      <c r="J18895">
        <v>65.31</v>
      </c>
      <c r="M18895">
        <v>65.31</v>
      </c>
      <c r="N18895">
        <f t="shared" si="295"/>
        <v>0</v>
      </c>
    </row>
    <row r="18896" spans="1:14" x14ac:dyDescent="0.2">
      <c r="A18896" t="s">
        <v>18826</v>
      </c>
      <c r="B18896" t="s">
        <v>39533</v>
      </c>
      <c r="I18896" t="s">
        <v>1898</v>
      </c>
      <c r="J18896">
        <v>50.42</v>
      </c>
      <c r="M18896">
        <v>50.42</v>
      </c>
      <c r="N18896">
        <f t="shared" si="295"/>
        <v>0</v>
      </c>
    </row>
    <row r="18897" spans="1:14" x14ac:dyDescent="0.2">
      <c r="A18897" t="s">
        <v>18827</v>
      </c>
      <c r="B18897" t="s">
        <v>39534</v>
      </c>
      <c r="I18897" t="s">
        <v>1898</v>
      </c>
      <c r="J18897">
        <v>237.08</v>
      </c>
      <c r="M18897">
        <v>237.08</v>
      </c>
      <c r="N18897">
        <f t="shared" si="295"/>
        <v>0</v>
      </c>
    </row>
    <row r="18898" spans="1:14" x14ac:dyDescent="0.2">
      <c r="A18898" t="s">
        <v>18828</v>
      </c>
      <c r="B18898" t="s">
        <v>39534</v>
      </c>
      <c r="I18898" t="s">
        <v>1898</v>
      </c>
      <c r="J18898">
        <v>77.67</v>
      </c>
      <c r="M18898">
        <v>77.67</v>
      </c>
      <c r="N18898">
        <f t="shared" si="295"/>
        <v>0</v>
      </c>
    </row>
    <row r="18899" spans="1:14" x14ac:dyDescent="0.2">
      <c r="A18899" t="s">
        <v>18829</v>
      </c>
      <c r="B18899" t="s">
        <v>39534</v>
      </c>
      <c r="I18899" t="s">
        <v>1898</v>
      </c>
      <c r="J18899">
        <v>58.95</v>
      </c>
      <c r="M18899">
        <v>58.95</v>
      </c>
      <c r="N18899">
        <f t="shared" si="295"/>
        <v>0</v>
      </c>
    </row>
    <row r="18900" spans="1:14" x14ac:dyDescent="0.2">
      <c r="A18900" t="s">
        <v>18830</v>
      </c>
      <c r="B18900" t="s">
        <v>39534</v>
      </c>
      <c r="I18900" t="s">
        <v>1898</v>
      </c>
      <c r="J18900">
        <v>233.84</v>
      </c>
      <c r="M18900">
        <v>233.84</v>
      </c>
      <c r="N18900">
        <f t="shared" si="295"/>
        <v>0</v>
      </c>
    </row>
    <row r="18901" spans="1:14" x14ac:dyDescent="0.2">
      <c r="A18901" t="s">
        <v>18831</v>
      </c>
      <c r="B18901" t="s">
        <v>39534</v>
      </c>
      <c r="I18901" t="s">
        <v>1898</v>
      </c>
      <c r="J18901">
        <v>74.430000000000007</v>
      </c>
      <c r="M18901">
        <v>74.430000000000007</v>
      </c>
      <c r="N18901">
        <f t="shared" si="295"/>
        <v>0</v>
      </c>
    </row>
    <row r="18902" spans="1:14" x14ac:dyDescent="0.2">
      <c r="A18902" t="s">
        <v>18832</v>
      </c>
      <c r="B18902" t="s">
        <v>39534</v>
      </c>
      <c r="I18902" t="s">
        <v>1898</v>
      </c>
      <c r="J18902">
        <v>55.71</v>
      </c>
      <c r="M18902">
        <v>55.71</v>
      </c>
      <c r="N18902">
        <f t="shared" si="295"/>
        <v>0</v>
      </c>
    </row>
    <row r="18903" spans="1:14" x14ac:dyDescent="0.2">
      <c r="A18903" t="s">
        <v>18833</v>
      </c>
      <c r="B18903" t="s">
        <v>39535</v>
      </c>
      <c r="I18903" t="s">
        <v>1898</v>
      </c>
      <c r="J18903">
        <v>173.32</v>
      </c>
      <c r="M18903">
        <v>173.32</v>
      </c>
      <c r="N18903">
        <f t="shared" si="295"/>
        <v>0</v>
      </c>
    </row>
    <row r="18904" spans="1:14" x14ac:dyDescent="0.2">
      <c r="A18904" t="s">
        <v>18834</v>
      </c>
      <c r="B18904" t="s">
        <v>39535</v>
      </c>
      <c r="I18904" t="s">
        <v>1898</v>
      </c>
      <c r="J18904">
        <v>68.47</v>
      </c>
      <c r="M18904">
        <v>68.47</v>
      </c>
      <c r="N18904">
        <f t="shared" si="295"/>
        <v>0</v>
      </c>
    </row>
    <row r="18905" spans="1:14" x14ac:dyDescent="0.2">
      <c r="A18905" t="s">
        <v>18835</v>
      </c>
      <c r="B18905" t="s">
        <v>39535</v>
      </c>
      <c r="I18905" t="s">
        <v>1898</v>
      </c>
      <c r="J18905">
        <v>54.24</v>
      </c>
      <c r="M18905">
        <v>54.24</v>
      </c>
      <c r="N18905">
        <f t="shared" si="295"/>
        <v>0</v>
      </c>
    </row>
    <row r="18906" spans="1:14" x14ac:dyDescent="0.2">
      <c r="A18906" t="s">
        <v>18836</v>
      </c>
      <c r="B18906" t="s">
        <v>39535</v>
      </c>
      <c r="I18906" t="s">
        <v>1898</v>
      </c>
      <c r="J18906">
        <v>170.08</v>
      </c>
      <c r="M18906">
        <v>170.08</v>
      </c>
      <c r="N18906">
        <f t="shared" si="295"/>
        <v>0</v>
      </c>
    </row>
    <row r="18907" spans="1:14" x14ac:dyDescent="0.2">
      <c r="A18907" t="s">
        <v>18837</v>
      </c>
      <c r="B18907" t="s">
        <v>39535</v>
      </c>
      <c r="I18907" t="s">
        <v>1898</v>
      </c>
      <c r="J18907">
        <v>65.23</v>
      </c>
      <c r="M18907">
        <v>65.23</v>
      </c>
      <c r="N18907">
        <f t="shared" si="295"/>
        <v>0</v>
      </c>
    </row>
    <row r="18908" spans="1:14" x14ac:dyDescent="0.2">
      <c r="A18908" t="s">
        <v>18838</v>
      </c>
      <c r="B18908" t="s">
        <v>39535</v>
      </c>
      <c r="I18908" t="s">
        <v>1898</v>
      </c>
      <c r="J18908">
        <v>51</v>
      </c>
      <c r="M18908">
        <v>51</v>
      </c>
      <c r="N18908">
        <f t="shared" si="295"/>
        <v>0</v>
      </c>
    </row>
    <row r="18909" spans="1:14" x14ac:dyDescent="0.2">
      <c r="A18909" t="s">
        <v>18839</v>
      </c>
      <c r="B18909" t="s">
        <v>39536</v>
      </c>
      <c r="I18909" t="s">
        <v>1898</v>
      </c>
      <c r="J18909">
        <v>200.24</v>
      </c>
      <c r="M18909">
        <v>200.24</v>
      </c>
      <c r="N18909">
        <f t="shared" si="295"/>
        <v>0</v>
      </c>
    </row>
    <row r="18910" spans="1:14" x14ac:dyDescent="0.2">
      <c r="A18910" t="s">
        <v>18840</v>
      </c>
      <c r="B18910" t="s">
        <v>39536</v>
      </c>
      <c r="I18910" t="s">
        <v>1898</v>
      </c>
      <c r="J18910">
        <v>74.930000000000007</v>
      </c>
      <c r="M18910">
        <v>74.930000000000007</v>
      </c>
      <c r="N18910">
        <f t="shared" si="295"/>
        <v>0</v>
      </c>
    </row>
    <row r="18911" spans="1:14" x14ac:dyDescent="0.2">
      <c r="A18911" t="s">
        <v>18841</v>
      </c>
      <c r="B18911" t="s">
        <v>39536</v>
      </c>
      <c r="I18911" t="s">
        <v>1898</v>
      </c>
      <c r="J18911">
        <v>58.29</v>
      </c>
      <c r="M18911">
        <v>58.29</v>
      </c>
      <c r="N18911">
        <f t="shared" si="295"/>
        <v>0</v>
      </c>
    </row>
    <row r="18912" spans="1:14" x14ac:dyDescent="0.2">
      <c r="A18912" t="s">
        <v>18842</v>
      </c>
      <c r="B18912" t="s">
        <v>39536</v>
      </c>
      <c r="I18912" t="s">
        <v>1898</v>
      </c>
      <c r="J18912">
        <v>197</v>
      </c>
      <c r="M18912">
        <v>197</v>
      </c>
      <c r="N18912">
        <f t="shared" si="295"/>
        <v>0</v>
      </c>
    </row>
    <row r="18913" spans="1:14" x14ac:dyDescent="0.2">
      <c r="A18913" t="s">
        <v>18843</v>
      </c>
      <c r="B18913" t="s">
        <v>39536</v>
      </c>
      <c r="I18913" t="s">
        <v>1898</v>
      </c>
      <c r="J18913">
        <v>71.69</v>
      </c>
      <c r="M18913">
        <v>71.69</v>
      </c>
      <c r="N18913">
        <f t="shared" si="295"/>
        <v>0</v>
      </c>
    </row>
    <row r="18914" spans="1:14" x14ac:dyDescent="0.2">
      <c r="A18914" t="s">
        <v>18844</v>
      </c>
      <c r="B18914" t="s">
        <v>39536</v>
      </c>
      <c r="I18914" t="s">
        <v>1898</v>
      </c>
      <c r="J18914">
        <v>55.05</v>
      </c>
      <c r="M18914">
        <v>55.05</v>
      </c>
      <c r="N18914">
        <f t="shared" si="295"/>
        <v>0</v>
      </c>
    </row>
    <row r="18915" spans="1:14" x14ac:dyDescent="0.2">
      <c r="A18915" t="s">
        <v>18845</v>
      </c>
      <c r="B18915" t="s">
        <v>39537</v>
      </c>
      <c r="I18915" t="s">
        <v>1898</v>
      </c>
      <c r="J18915">
        <v>223.64</v>
      </c>
      <c r="M18915">
        <v>223.64</v>
      </c>
      <c r="N18915">
        <f t="shared" si="295"/>
        <v>0</v>
      </c>
    </row>
    <row r="18916" spans="1:14" x14ac:dyDescent="0.2">
      <c r="A18916" t="s">
        <v>18846</v>
      </c>
      <c r="B18916" t="s">
        <v>39537</v>
      </c>
      <c r="I18916" t="s">
        <v>1898</v>
      </c>
      <c r="J18916">
        <v>82.78</v>
      </c>
      <c r="M18916">
        <v>82.78</v>
      </c>
      <c r="N18916">
        <f t="shared" si="295"/>
        <v>0</v>
      </c>
    </row>
    <row r="18917" spans="1:14" x14ac:dyDescent="0.2">
      <c r="A18917" t="s">
        <v>18847</v>
      </c>
      <c r="B18917" t="s">
        <v>39537</v>
      </c>
      <c r="I18917" t="s">
        <v>1898</v>
      </c>
      <c r="J18917">
        <v>63.87</v>
      </c>
      <c r="M18917">
        <v>63.87</v>
      </c>
      <c r="N18917">
        <f t="shared" si="295"/>
        <v>0</v>
      </c>
    </row>
    <row r="18918" spans="1:14" x14ac:dyDescent="0.2">
      <c r="A18918" t="s">
        <v>18848</v>
      </c>
      <c r="B18918" t="s">
        <v>39537</v>
      </c>
      <c r="I18918" t="s">
        <v>1898</v>
      </c>
      <c r="J18918">
        <v>220.4</v>
      </c>
      <c r="M18918">
        <v>220.4</v>
      </c>
      <c r="N18918">
        <f t="shared" si="295"/>
        <v>0</v>
      </c>
    </row>
    <row r="18919" spans="1:14" x14ac:dyDescent="0.2">
      <c r="A18919" t="s">
        <v>18849</v>
      </c>
      <c r="B18919" t="s">
        <v>39537</v>
      </c>
      <c r="I18919" t="s">
        <v>1898</v>
      </c>
      <c r="J18919">
        <v>79.540000000000006</v>
      </c>
      <c r="M18919">
        <v>79.540000000000006</v>
      </c>
      <c r="N18919">
        <f t="shared" si="295"/>
        <v>0</v>
      </c>
    </row>
    <row r="18920" spans="1:14" x14ac:dyDescent="0.2">
      <c r="A18920" t="s">
        <v>18850</v>
      </c>
      <c r="B18920" t="s">
        <v>39537</v>
      </c>
      <c r="I18920" t="s">
        <v>1898</v>
      </c>
      <c r="J18920">
        <v>60.63</v>
      </c>
      <c r="M18920">
        <v>60.63</v>
      </c>
      <c r="N18920">
        <f t="shared" si="295"/>
        <v>0</v>
      </c>
    </row>
    <row r="18921" spans="1:14" x14ac:dyDescent="0.2">
      <c r="A18921" t="s">
        <v>18851</v>
      </c>
      <c r="B18921" t="s">
        <v>39538</v>
      </c>
      <c r="I18921" t="s">
        <v>1898</v>
      </c>
      <c r="J18921">
        <v>257.76</v>
      </c>
      <c r="M18921">
        <v>257.76</v>
      </c>
      <c r="N18921">
        <f t="shared" si="295"/>
        <v>0</v>
      </c>
    </row>
    <row r="18922" spans="1:14" x14ac:dyDescent="0.2">
      <c r="A18922" t="s">
        <v>18852</v>
      </c>
      <c r="B18922" t="s">
        <v>39538</v>
      </c>
      <c r="I18922" t="s">
        <v>1898</v>
      </c>
      <c r="J18922">
        <v>89.29</v>
      </c>
      <c r="M18922">
        <v>89.29</v>
      </c>
      <c r="N18922">
        <f t="shared" si="295"/>
        <v>0</v>
      </c>
    </row>
    <row r="18923" spans="1:14" x14ac:dyDescent="0.2">
      <c r="A18923" t="s">
        <v>18853</v>
      </c>
      <c r="B18923" t="s">
        <v>39538</v>
      </c>
      <c r="I18923" t="s">
        <v>1898</v>
      </c>
      <c r="J18923">
        <v>67.66</v>
      </c>
      <c r="M18923">
        <v>67.66</v>
      </c>
      <c r="N18923">
        <f t="shared" si="295"/>
        <v>0</v>
      </c>
    </row>
    <row r="18924" spans="1:14" x14ac:dyDescent="0.2">
      <c r="A18924" t="s">
        <v>18854</v>
      </c>
      <c r="B18924" t="s">
        <v>39538</v>
      </c>
      <c r="I18924" t="s">
        <v>1898</v>
      </c>
      <c r="J18924">
        <v>254.52</v>
      </c>
      <c r="M18924">
        <v>254.52</v>
      </c>
      <c r="N18924">
        <f t="shared" si="295"/>
        <v>0</v>
      </c>
    </row>
    <row r="18925" spans="1:14" x14ac:dyDescent="0.2">
      <c r="A18925" t="s">
        <v>18855</v>
      </c>
      <c r="B18925" t="s">
        <v>39538</v>
      </c>
      <c r="I18925" t="s">
        <v>1898</v>
      </c>
      <c r="J18925">
        <v>86.05</v>
      </c>
      <c r="M18925">
        <v>86.05</v>
      </c>
      <c r="N18925">
        <f t="shared" si="295"/>
        <v>0</v>
      </c>
    </row>
    <row r="18926" spans="1:14" x14ac:dyDescent="0.2">
      <c r="A18926" t="s">
        <v>18856</v>
      </c>
      <c r="B18926" t="s">
        <v>39538</v>
      </c>
      <c r="I18926" t="s">
        <v>1898</v>
      </c>
      <c r="J18926">
        <v>64.42</v>
      </c>
      <c r="M18926">
        <v>64.42</v>
      </c>
      <c r="N18926">
        <f t="shared" si="295"/>
        <v>0</v>
      </c>
    </row>
    <row r="18927" spans="1:14" x14ac:dyDescent="0.2">
      <c r="A18927" t="s">
        <v>18857</v>
      </c>
      <c r="B18927" t="s">
        <v>39539</v>
      </c>
      <c r="I18927" t="s">
        <v>1898</v>
      </c>
      <c r="J18927">
        <v>545.95000000000005</v>
      </c>
      <c r="M18927">
        <v>545.95000000000005</v>
      </c>
      <c r="N18927">
        <f t="shared" si="295"/>
        <v>0</v>
      </c>
    </row>
    <row r="18928" spans="1:14" x14ac:dyDescent="0.2">
      <c r="A18928" t="s">
        <v>18858</v>
      </c>
      <c r="B18928" t="s">
        <v>39539</v>
      </c>
      <c r="I18928" t="s">
        <v>1898</v>
      </c>
      <c r="J18928">
        <v>215.4</v>
      </c>
      <c r="M18928">
        <v>215.4</v>
      </c>
      <c r="N18928">
        <f t="shared" si="295"/>
        <v>0</v>
      </c>
    </row>
    <row r="18929" spans="1:14" x14ac:dyDescent="0.2">
      <c r="A18929" t="s">
        <v>18859</v>
      </c>
      <c r="B18929" t="s">
        <v>39539</v>
      </c>
      <c r="I18929" t="s">
        <v>1898</v>
      </c>
      <c r="J18929">
        <v>172.07</v>
      </c>
      <c r="M18929">
        <v>172.07</v>
      </c>
      <c r="N18929">
        <f t="shared" si="295"/>
        <v>0</v>
      </c>
    </row>
    <row r="18930" spans="1:14" x14ac:dyDescent="0.2">
      <c r="A18930" t="s">
        <v>18860</v>
      </c>
      <c r="B18930" t="s">
        <v>39539</v>
      </c>
      <c r="I18930" t="s">
        <v>1898</v>
      </c>
      <c r="J18930">
        <v>542.71</v>
      </c>
      <c r="M18930">
        <v>542.71</v>
      </c>
      <c r="N18930">
        <f t="shared" si="295"/>
        <v>0</v>
      </c>
    </row>
    <row r="18931" spans="1:14" x14ac:dyDescent="0.2">
      <c r="A18931" t="s">
        <v>18861</v>
      </c>
      <c r="B18931" t="s">
        <v>39539</v>
      </c>
      <c r="I18931" t="s">
        <v>1898</v>
      </c>
      <c r="J18931">
        <v>212.16</v>
      </c>
      <c r="M18931">
        <v>212.16</v>
      </c>
      <c r="N18931">
        <f t="shared" si="295"/>
        <v>0</v>
      </c>
    </row>
    <row r="18932" spans="1:14" x14ac:dyDescent="0.2">
      <c r="A18932" t="s">
        <v>18862</v>
      </c>
      <c r="B18932" t="s">
        <v>39539</v>
      </c>
      <c r="I18932" t="s">
        <v>1898</v>
      </c>
      <c r="J18932">
        <v>168.83</v>
      </c>
      <c r="M18932">
        <v>168.83</v>
      </c>
      <c r="N18932">
        <f t="shared" si="295"/>
        <v>0</v>
      </c>
    </row>
    <row r="18933" spans="1:14" x14ac:dyDescent="0.2">
      <c r="A18933" t="s">
        <v>18863</v>
      </c>
      <c r="B18933" t="s">
        <v>39540</v>
      </c>
      <c r="I18933" t="s">
        <v>1898</v>
      </c>
      <c r="J18933">
        <v>247.52</v>
      </c>
      <c r="M18933">
        <v>247.52</v>
      </c>
      <c r="N18933">
        <f t="shared" si="295"/>
        <v>0</v>
      </c>
    </row>
    <row r="18934" spans="1:14" x14ac:dyDescent="0.2">
      <c r="A18934" t="s">
        <v>18864</v>
      </c>
      <c r="B18934" t="s">
        <v>39540</v>
      </c>
      <c r="I18934" t="s">
        <v>1898</v>
      </c>
      <c r="J18934">
        <v>91.69</v>
      </c>
      <c r="M18934">
        <v>91.69</v>
      </c>
      <c r="N18934">
        <f t="shared" si="295"/>
        <v>0</v>
      </c>
    </row>
    <row r="18935" spans="1:14" x14ac:dyDescent="0.2">
      <c r="A18935" t="s">
        <v>18865</v>
      </c>
      <c r="B18935" t="s">
        <v>39540</v>
      </c>
      <c r="I18935" t="s">
        <v>1898</v>
      </c>
      <c r="J18935">
        <v>70.92</v>
      </c>
      <c r="M18935">
        <v>70.92</v>
      </c>
      <c r="N18935">
        <f t="shared" si="295"/>
        <v>0</v>
      </c>
    </row>
    <row r="18936" spans="1:14" x14ac:dyDescent="0.2">
      <c r="A18936" t="s">
        <v>18866</v>
      </c>
      <c r="B18936" t="s">
        <v>39540</v>
      </c>
      <c r="I18936" t="s">
        <v>1898</v>
      </c>
      <c r="J18936">
        <v>244.28</v>
      </c>
      <c r="M18936">
        <v>244.28</v>
      </c>
      <c r="N18936">
        <f t="shared" si="295"/>
        <v>0</v>
      </c>
    </row>
    <row r="18937" spans="1:14" x14ac:dyDescent="0.2">
      <c r="A18937" t="s">
        <v>18867</v>
      </c>
      <c r="B18937" t="s">
        <v>39540</v>
      </c>
      <c r="I18937" t="s">
        <v>1898</v>
      </c>
      <c r="J18937">
        <v>88.45</v>
      </c>
      <c r="M18937">
        <v>88.45</v>
      </c>
      <c r="N18937">
        <f t="shared" si="295"/>
        <v>0</v>
      </c>
    </row>
    <row r="18938" spans="1:14" x14ac:dyDescent="0.2">
      <c r="A18938" t="s">
        <v>18868</v>
      </c>
      <c r="B18938" t="s">
        <v>39540</v>
      </c>
      <c r="I18938" t="s">
        <v>1898</v>
      </c>
      <c r="J18938">
        <v>67.680000000000007</v>
      </c>
      <c r="M18938">
        <v>67.680000000000007</v>
      </c>
      <c r="N18938">
        <f t="shared" si="295"/>
        <v>0</v>
      </c>
    </row>
    <row r="18939" spans="1:14" x14ac:dyDescent="0.2">
      <c r="A18939" t="s">
        <v>28186</v>
      </c>
      <c r="B18939" t="s">
        <v>39541</v>
      </c>
      <c r="I18939" t="s">
        <v>1898</v>
      </c>
      <c r="J18939">
        <v>415.31</v>
      </c>
      <c r="M18939">
        <v>415.31</v>
      </c>
      <c r="N18939">
        <f t="shared" si="295"/>
        <v>0</v>
      </c>
    </row>
    <row r="18940" spans="1:14" x14ac:dyDescent="0.2">
      <c r="A18940" t="s">
        <v>28187</v>
      </c>
      <c r="B18940" t="s">
        <v>39541</v>
      </c>
      <c r="I18940" t="s">
        <v>1898</v>
      </c>
      <c r="J18940">
        <v>115.08</v>
      </c>
      <c r="M18940">
        <v>115.08</v>
      </c>
      <c r="N18940">
        <f t="shared" si="295"/>
        <v>0</v>
      </c>
    </row>
    <row r="18941" spans="1:14" x14ac:dyDescent="0.2">
      <c r="A18941" t="s">
        <v>28188</v>
      </c>
      <c r="B18941" t="s">
        <v>39541</v>
      </c>
      <c r="I18941" t="s">
        <v>1898</v>
      </c>
      <c r="J18941">
        <v>77.599999999999994</v>
      </c>
      <c r="M18941">
        <v>77.599999999999994</v>
      </c>
      <c r="N18941">
        <f t="shared" si="295"/>
        <v>0</v>
      </c>
    </row>
    <row r="18942" spans="1:14" x14ac:dyDescent="0.2">
      <c r="A18942" t="s">
        <v>28189</v>
      </c>
      <c r="B18942" t="s">
        <v>39541</v>
      </c>
      <c r="I18942" t="s">
        <v>1898</v>
      </c>
      <c r="J18942">
        <v>412.07</v>
      </c>
      <c r="M18942">
        <v>412.07</v>
      </c>
      <c r="N18942">
        <f t="shared" si="295"/>
        <v>0</v>
      </c>
    </row>
    <row r="18943" spans="1:14" x14ac:dyDescent="0.2">
      <c r="A18943" t="s">
        <v>28190</v>
      </c>
      <c r="B18943" t="s">
        <v>39541</v>
      </c>
      <c r="I18943" t="s">
        <v>1898</v>
      </c>
      <c r="J18943">
        <v>111.84</v>
      </c>
      <c r="M18943">
        <v>111.84</v>
      </c>
      <c r="N18943">
        <f t="shared" si="295"/>
        <v>0</v>
      </c>
    </row>
    <row r="18944" spans="1:14" x14ac:dyDescent="0.2">
      <c r="A18944" t="s">
        <v>28191</v>
      </c>
      <c r="B18944" t="s">
        <v>39541</v>
      </c>
      <c r="I18944" t="s">
        <v>1898</v>
      </c>
      <c r="J18944">
        <v>74.36</v>
      </c>
      <c r="M18944">
        <v>74.36</v>
      </c>
      <c r="N18944">
        <f t="shared" si="295"/>
        <v>0</v>
      </c>
    </row>
    <row r="18945" spans="1:14" x14ac:dyDescent="0.2">
      <c r="A18945" t="s">
        <v>18869</v>
      </c>
      <c r="B18945" t="s">
        <v>22395</v>
      </c>
      <c r="I18945" t="s">
        <v>1898</v>
      </c>
      <c r="J18945">
        <v>195.67</v>
      </c>
      <c r="M18945">
        <v>195.67</v>
      </c>
      <c r="N18945">
        <f t="shared" si="295"/>
        <v>0</v>
      </c>
    </row>
    <row r="18946" spans="1:14" x14ac:dyDescent="0.2">
      <c r="A18946" t="s">
        <v>18870</v>
      </c>
      <c r="B18946" t="s">
        <v>22395</v>
      </c>
      <c r="I18946" t="s">
        <v>1898</v>
      </c>
      <c r="J18946">
        <v>72.55</v>
      </c>
      <c r="M18946">
        <v>72.55</v>
      </c>
      <c r="N18946">
        <f t="shared" si="295"/>
        <v>0</v>
      </c>
    </row>
    <row r="18947" spans="1:14" x14ac:dyDescent="0.2">
      <c r="A18947" t="s">
        <v>18871</v>
      </c>
      <c r="B18947" t="s">
        <v>22395</v>
      </c>
      <c r="I18947" t="s">
        <v>1898</v>
      </c>
      <c r="J18947">
        <v>56.34</v>
      </c>
      <c r="M18947">
        <v>56.34</v>
      </c>
      <c r="N18947">
        <f t="shared" si="295"/>
        <v>0</v>
      </c>
    </row>
    <row r="18948" spans="1:14" x14ac:dyDescent="0.2">
      <c r="A18948" t="s">
        <v>18872</v>
      </c>
      <c r="B18948" t="s">
        <v>22395</v>
      </c>
      <c r="I18948" t="s">
        <v>1898</v>
      </c>
      <c r="J18948">
        <v>192.43</v>
      </c>
      <c r="M18948">
        <v>192.43</v>
      </c>
      <c r="N18948">
        <f t="shared" ref="N18948:N19011" si="296">J18948-M18948</f>
        <v>0</v>
      </c>
    </row>
    <row r="18949" spans="1:14" x14ac:dyDescent="0.2">
      <c r="A18949" t="s">
        <v>18873</v>
      </c>
      <c r="B18949" t="s">
        <v>22395</v>
      </c>
      <c r="I18949" t="s">
        <v>1898</v>
      </c>
      <c r="J18949">
        <v>69.31</v>
      </c>
      <c r="M18949">
        <v>69.31</v>
      </c>
      <c r="N18949">
        <f t="shared" si="296"/>
        <v>0</v>
      </c>
    </row>
    <row r="18950" spans="1:14" x14ac:dyDescent="0.2">
      <c r="A18950" t="s">
        <v>18874</v>
      </c>
      <c r="B18950" t="s">
        <v>22395</v>
      </c>
      <c r="I18950" t="s">
        <v>1898</v>
      </c>
      <c r="J18950">
        <v>53.1</v>
      </c>
      <c r="M18950">
        <v>53.1</v>
      </c>
      <c r="N18950">
        <f t="shared" si="296"/>
        <v>0</v>
      </c>
    </row>
    <row r="18951" spans="1:14" x14ac:dyDescent="0.2">
      <c r="A18951" t="s">
        <v>18875</v>
      </c>
      <c r="B18951" t="s">
        <v>22396</v>
      </c>
      <c r="I18951" t="s">
        <v>1898</v>
      </c>
      <c r="J18951">
        <v>208</v>
      </c>
      <c r="M18951">
        <v>208</v>
      </c>
      <c r="N18951">
        <f t="shared" si="296"/>
        <v>0</v>
      </c>
    </row>
    <row r="18952" spans="1:14" x14ac:dyDescent="0.2">
      <c r="A18952" t="s">
        <v>18876</v>
      </c>
      <c r="B18952" t="s">
        <v>22396</v>
      </c>
      <c r="I18952" t="s">
        <v>1898</v>
      </c>
      <c r="J18952">
        <v>80.510000000000005</v>
      </c>
      <c r="M18952">
        <v>80.510000000000005</v>
      </c>
      <c r="N18952">
        <f t="shared" si="296"/>
        <v>0</v>
      </c>
    </row>
    <row r="18953" spans="1:14" x14ac:dyDescent="0.2">
      <c r="A18953" t="s">
        <v>18877</v>
      </c>
      <c r="B18953" t="s">
        <v>22396</v>
      </c>
      <c r="I18953" t="s">
        <v>1898</v>
      </c>
      <c r="J18953">
        <v>63.14</v>
      </c>
      <c r="M18953">
        <v>63.14</v>
      </c>
      <c r="N18953">
        <f t="shared" si="296"/>
        <v>0</v>
      </c>
    </row>
    <row r="18954" spans="1:14" x14ac:dyDescent="0.2">
      <c r="A18954" t="s">
        <v>18878</v>
      </c>
      <c r="B18954" t="s">
        <v>22396</v>
      </c>
      <c r="I18954" t="s">
        <v>1898</v>
      </c>
      <c r="J18954">
        <v>204.76</v>
      </c>
      <c r="M18954">
        <v>204.76</v>
      </c>
      <c r="N18954">
        <f t="shared" si="296"/>
        <v>0</v>
      </c>
    </row>
    <row r="18955" spans="1:14" x14ac:dyDescent="0.2">
      <c r="A18955" t="s">
        <v>18879</v>
      </c>
      <c r="B18955" t="s">
        <v>22396</v>
      </c>
      <c r="I18955" t="s">
        <v>1898</v>
      </c>
      <c r="J18955">
        <v>77.27</v>
      </c>
      <c r="M18955">
        <v>77.27</v>
      </c>
      <c r="N18955">
        <f t="shared" si="296"/>
        <v>0</v>
      </c>
    </row>
    <row r="18956" spans="1:14" x14ac:dyDescent="0.2">
      <c r="A18956" t="s">
        <v>18880</v>
      </c>
      <c r="B18956" t="s">
        <v>22396</v>
      </c>
      <c r="I18956" t="s">
        <v>1898</v>
      </c>
      <c r="J18956">
        <v>59.9</v>
      </c>
      <c r="M18956">
        <v>59.9</v>
      </c>
      <c r="N18956">
        <f t="shared" si="296"/>
        <v>0</v>
      </c>
    </row>
    <row r="18957" spans="1:14" x14ac:dyDescent="0.2">
      <c r="A18957" t="s">
        <v>18881</v>
      </c>
      <c r="B18957" t="s">
        <v>22397</v>
      </c>
      <c r="I18957" t="s">
        <v>1898</v>
      </c>
      <c r="J18957">
        <v>228.98</v>
      </c>
      <c r="M18957">
        <v>228.98</v>
      </c>
      <c r="N18957">
        <f t="shared" si="296"/>
        <v>0</v>
      </c>
    </row>
    <row r="18958" spans="1:14" x14ac:dyDescent="0.2">
      <c r="A18958" t="s">
        <v>18882</v>
      </c>
      <c r="B18958" t="s">
        <v>22397</v>
      </c>
      <c r="I18958" t="s">
        <v>1898</v>
      </c>
      <c r="J18958">
        <v>83.65</v>
      </c>
      <c r="M18958">
        <v>83.65</v>
      </c>
      <c r="N18958">
        <f t="shared" si="296"/>
        <v>0</v>
      </c>
    </row>
    <row r="18959" spans="1:14" x14ac:dyDescent="0.2">
      <c r="A18959" t="s">
        <v>18883</v>
      </c>
      <c r="B18959" t="s">
        <v>22397</v>
      </c>
      <c r="I18959" t="s">
        <v>1898</v>
      </c>
      <c r="J18959">
        <v>65.83</v>
      </c>
      <c r="M18959">
        <v>65.83</v>
      </c>
      <c r="N18959">
        <f t="shared" si="296"/>
        <v>0</v>
      </c>
    </row>
    <row r="18960" spans="1:14" x14ac:dyDescent="0.2">
      <c r="A18960" t="s">
        <v>18884</v>
      </c>
      <c r="B18960" t="s">
        <v>22397</v>
      </c>
      <c r="I18960" t="s">
        <v>1898</v>
      </c>
      <c r="J18960">
        <v>225.74</v>
      </c>
      <c r="M18960">
        <v>225.74</v>
      </c>
      <c r="N18960">
        <f t="shared" si="296"/>
        <v>0</v>
      </c>
    </row>
    <row r="18961" spans="1:14" x14ac:dyDescent="0.2">
      <c r="A18961" t="s">
        <v>18885</v>
      </c>
      <c r="B18961" t="s">
        <v>22397</v>
      </c>
      <c r="I18961" t="s">
        <v>1898</v>
      </c>
      <c r="J18961">
        <v>80.41</v>
      </c>
      <c r="M18961">
        <v>80.41</v>
      </c>
      <c r="N18961">
        <f t="shared" si="296"/>
        <v>0</v>
      </c>
    </row>
    <row r="18962" spans="1:14" x14ac:dyDescent="0.2">
      <c r="A18962" t="s">
        <v>18886</v>
      </c>
      <c r="B18962" t="s">
        <v>22397</v>
      </c>
      <c r="I18962" t="s">
        <v>1898</v>
      </c>
      <c r="J18962">
        <v>62.59</v>
      </c>
      <c r="M18962">
        <v>62.59</v>
      </c>
      <c r="N18962">
        <f t="shared" si="296"/>
        <v>0</v>
      </c>
    </row>
    <row r="18963" spans="1:14" x14ac:dyDescent="0.2">
      <c r="A18963" t="s">
        <v>18887</v>
      </c>
      <c r="B18963" t="s">
        <v>22398</v>
      </c>
      <c r="I18963" t="s">
        <v>1898</v>
      </c>
      <c r="J18963">
        <v>299.57</v>
      </c>
      <c r="M18963">
        <v>299.57</v>
      </c>
      <c r="N18963">
        <f t="shared" si="296"/>
        <v>0</v>
      </c>
    </row>
    <row r="18964" spans="1:14" x14ac:dyDescent="0.2">
      <c r="A18964" t="s">
        <v>18888</v>
      </c>
      <c r="B18964" t="s">
        <v>22398</v>
      </c>
      <c r="I18964" t="s">
        <v>1898</v>
      </c>
      <c r="J18964">
        <v>95.01</v>
      </c>
      <c r="M18964">
        <v>95.01</v>
      </c>
      <c r="N18964">
        <f t="shared" si="296"/>
        <v>0</v>
      </c>
    </row>
    <row r="18965" spans="1:14" x14ac:dyDescent="0.2">
      <c r="A18965" t="s">
        <v>18889</v>
      </c>
      <c r="B18965" t="s">
        <v>22398</v>
      </c>
      <c r="I18965" t="s">
        <v>1898</v>
      </c>
      <c r="J18965">
        <v>70</v>
      </c>
      <c r="M18965">
        <v>70</v>
      </c>
      <c r="N18965">
        <f t="shared" si="296"/>
        <v>0</v>
      </c>
    </row>
    <row r="18966" spans="1:14" x14ac:dyDescent="0.2">
      <c r="A18966" t="s">
        <v>18890</v>
      </c>
      <c r="B18966" t="s">
        <v>22398</v>
      </c>
      <c r="I18966" t="s">
        <v>1898</v>
      </c>
      <c r="J18966">
        <v>296.33</v>
      </c>
      <c r="M18966">
        <v>296.33</v>
      </c>
      <c r="N18966">
        <f t="shared" si="296"/>
        <v>0</v>
      </c>
    </row>
    <row r="18967" spans="1:14" x14ac:dyDescent="0.2">
      <c r="A18967" t="s">
        <v>18891</v>
      </c>
      <c r="B18967" t="s">
        <v>22398</v>
      </c>
      <c r="I18967" t="s">
        <v>1898</v>
      </c>
      <c r="J18967">
        <v>91.77</v>
      </c>
      <c r="M18967">
        <v>91.77</v>
      </c>
      <c r="N18967">
        <f t="shared" si="296"/>
        <v>0</v>
      </c>
    </row>
    <row r="18968" spans="1:14" x14ac:dyDescent="0.2">
      <c r="A18968" t="s">
        <v>18892</v>
      </c>
      <c r="B18968" t="s">
        <v>22398</v>
      </c>
      <c r="I18968" t="s">
        <v>1898</v>
      </c>
      <c r="J18968">
        <v>66.760000000000005</v>
      </c>
      <c r="M18968">
        <v>66.760000000000005</v>
      </c>
      <c r="N18968">
        <f t="shared" si="296"/>
        <v>0</v>
      </c>
    </row>
    <row r="18969" spans="1:14" x14ac:dyDescent="0.2">
      <c r="A18969" t="s">
        <v>18893</v>
      </c>
      <c r="B18969" t="s">
        <v>22399</v>
      </c>
      <c r="I18969" t="s">
        <v>1898</v>
      </c>
      <c r="J18969">
        <v>382.23</v>
      </c>
      <c r="M18969">
        <v>382.23</v>
      </c>
      <c r="N18969">
        <f t="shared" si="296"/>
        <v>0</v>
      </c>
    </row>
    <row r="18970" spans="1:14" x14ac:dyDescent="0.2">
      <c r="A18970" t="s">
        <v>18894</v>
      </c>
      <c r="B18970" t="s">
        <v>22399</v>
      </c>
      <c r="I18970" t="s">
        <v>1898</v>
      </c>
      <c r="J18970">
        <v>91.73</v>
      </c>
      <c r="M18970">
        <v>91.73</v>
      </c>
      <c r="N18970">
        <f t="shared" si="296"/>
        <v>0</v>
      </c>
    </row>
    <row r="18971" spans="1:14" x14ac:dyDescent="0.2">
      <c r="A18971" t="s">
        <v>18895</v>
      </c>
      <c r="B18971" t="s">
        <v>22399</v>
      </c>
      <c r="I18971" t="s">
        <v>1898</v>
      </c>
      <c r="J18971">
        <v>78.06</v>
      </c>
      <c r="M18971">
        <v>78.06</v>
      </c>
      <c r="N18971">
        <f t="shared" si="296"/>
        <v>0</v>
      </c>
    </row>
    <row r="18972" spans="1:14" x14ac:dyDescent="0.2">
      <c r="A18972" t="s">
        <v>18896</v>
      </c>
      <c r="B18972" t="s">
        <v>22399</v>
      </c>
      <c r="I18972" t="s">
        <v>1898</v>
      </c>
      <c r="J18972">
        <v>378.99</v>
      </c>
      <c r="M18972">
        <v>378.99</v>
      </c>
      <c r="N18972">
        <f t="shared" si="296"/>
        <v>0</v>
      </c>
    </row>
    <row r="18973" spans="1:14" x14ac:dyDescent="0.2">
      <c r="A18973" t="s">
        <v>18897</v>
      </c>
      <c r="B18973" t="s">
        <v>22399</v>
      </c>
      <c r="I18973" t="s">
        <v>1898</v>
      </c>
      <c r="J18973">
        <v>88.49</v>
      </c>
      <c r="M18973">
        <v>88.49</v>
      </c>
      <c r="N18973">
        <f t="shared" si="296"/>
        <v>0</v>
      </c>
    </row>
    <row r="18974" spans="1:14" x14ac:dyDescent="0.2">
      <c r="A18974" t="s">
        <v>18898</v>
      </c>
      <c r="B18974" t="s">
        <v>22399</v>
      </c>
      <c r="I18974" t="s">
        <v>1898</v>
      </c>
      <c r="J18974">
        <v>74.819999999999993</v>
      </c>
      <c r="M18974">
        <v>74.819999999999993</v>
      </c>
      <c r="N18974">
        <f t="shared" si="296"/>
        <v>0</v>
      </c>
    </row>
    <row r="18975" spans="1:14" x14ac:dyDescent="0.2">
      <c r="A18975" t="s">
        <v>18899</v>
      </c>
      <c r="B18975" t="s">
        <v>18900</v>
      </c>
      <c r="I18975" t="s">
        <v>1898</v>
      </c>
      <c r="J18975">
        <v>288.86</v>
      </c>
      <c r="M18975">
        <v>288.86</v>
      </c>
      <c r="N18975">
        <f t="shared" si="296"/>
        <v>0</v>
      </c>
    </row>
    <row r="18976" spans="1:14" x14ac:dyDescent="0.2">
      <c r="A18976" t="s">
        <v>18901</v>
      </c>
      <c r="B18976" t="s">
        <v>18900</v>
      </c>
      <c r="I18976" t="s">
        <v>1898</v>
      </c>
      <c r="J18976">
        <v>108.24</v>
      </c>
      <c r="M18976">
        <v>108.24</v>
      </c>
      <c r="N18976">
        <f t="shared" si="296"/>
        <v>0</v>
      </c>
    </row>
    <row r="18977" spans="1:14" x14ac:dyDescent="0.2">
      <c r="A18977" t="s">
        <v>18902</v>
      </c>
      <c r="B18977" t="s">
        <v>18900</v>
      </c>
      <c r="I18977" t="s">
        <v>1898</v>
      </c>
      <c r="J18977">
        <v>84.78</v>
      </c>
      <c r="M18977">
        <v>84.78</v>
      </c>
      <c r="N18977">
        <f t="shared" si="296"/>
        <v>0</v>
      </c>
    </row>
    <row r="18978" spans="1:14" x14ac:dyDescent="0.2">
      <c r="A18978" t="s">
        <v>18903</v>
      </c>
      <c r="B18978" t="s">
        <v>18900</v>
      </c>
      <c r="I18978" t="s">
        <v>1898</v>
      </c>
      <c r="J18978">
        <v>285.62</v>
      </c>
      <c r="M18978">
        <v>285.62</v>
      </c>
      <c r="N18978">
        <f t="shared" si="296"/>
        <v>0</v>
      </c>
    </row>
    <row r="18979" spans="1:14" x14ac:dyDescent="0.2">
      <c r="A18979" t="s">
        <v>18904</v>
      </c>
      <c r="B18979" t="s">
        <v>18900</v>
      </c>
      <c r="I18979" t="s">
        <v>1898</v>
      </c>
      <c r="J18979">
        <v>105</v>
      </c>
      <c r="M18979">
        <v>105</v>
      </c>
      <c r="N18979">
        <f t="shared" si="296"/>
        <v>0</v>
      </c>
    </row>
    <row r="18980" spans="1:14" x14ac:dyDescent="0.2">
      <c r="A18980" t="s">
        <v>18905</v>
      </c>
      <c r="B18980" t="s">
        <v>18900</v>
      </c>
      <c r="I18980" t="s">
        <v>1898</v>
      </c>
      <c r="J18980">
        <v>81.540000000000006</v>
      </c>
      <c r="M18980">
        <v>81.540000000000006</v>
      </c>
      <c r="N18980">
        <f t="shared" si="296"/>
        <v>0</v>
      </c>
    </row>
    <row r="18981" spans="1:14" x14ac:dyDescent="0.2">
      <c r="A18981" t="s">
        <v>18906</v>
      </c>
      <c r="B18981" t="s">
        <v>18907</v>
      </c>
      <c r="I18981" t="s">
        <v>1898</v>
      </c>
      <c r="J18981">
        <v>309.83999999999997</v>
      </c>
      <c r="M18981">
        <v>309.83999999999997</v>
      </c>
      <c r="N18981">
        <f t="shared" si="296"/>
        <v>0</v>
      </c>
    </row>
    <row r="18982" spans="1:14" x14ac:dyDescent="0.2">
      <c r="A18982" t="s">
        <v>18908</v>
      </c>
      <c r="B18982" t="s">
        <v>18907</v>
      </c>
      <c r="I18982" t="s">
        <v>1898</v>
      </c>
      <c r="J18982">
        <v>115.38</v>
      </c>
      <c r="M18982">
        <v>115.38</v>
      </c>
      <c r="N18982">
        <f t="shared" si="296"/>
        <v>0</v>
      </c>
    </row>
    <row r="18983" spans="1:14" x14ac:dyDescent="0.2">
      <c r="A18983" t="s">
        <v>18909</v>
      </c>
      <c r="B18983" t="s">
        <v>18907</v>
      </c>
      <c r="I18983" t="s">
        <v>1898</v>
      </c>
      <c r="J18983">
        <v>89.27</v>
      </c>
      <c r="M18983">
        <v>89.27</v>
      </c>
      <c r="N18983">
        <f t="shared" si="296"/>
        <v>0</v>
      </c>
    </row>
    <row r="18984" spans="1:14" x14ac:dyDescent="0.2">
      <c r="A18984" t="s">
        <v>18910</v>
      </c>
      <c r="B18984" t="s">
        <v>18907</v>
      </c>
      <c r="I18984" t="s">
        <v>1898</v>
      </c>
      <c r="J18984">
        <v>306.60000000000002</v>
      </c>
      <c r="M18984">
        <v>306.60000000000002</v>
      </c>
      <c r="N18984">
        <f t="shared" si="296"/>
        <v>0</v>
      </c>
    </row>
    <row r="18985" spans="1:14" x14ac:dyDescent="0.2">
      <c r="A18985" t="s">
        <v>18911</v>
      </c>
      <c r="B18985" t="s">
        <v>18907</v>
      </c>
      <c r="I18985" t="s">
        <v>1898</v>
      </c>
      <c r="J18985">
        <v>112.14</v>
      </c>
      <c r="M18985">
        <v>112.14</v>
      </c>
      <c r="N18985">
        <f t="shared" si="296"/>
        <v>0</v>
      </c>
    </row>
    <row r="18986" spans="1:14" x14ac:dyDescent="0.2">
      <c r="A18986" t="s">
        <v>18912</v>
      </c>
      <c r="B18986" t="s">
        <v>18907</v>
      </c>
      <c r="I18986" t="s">
        <v>1898</v>
      </c>
      <c r="J18986">
        <v>86.03</v>
      </c>
      <c r="M18986">
        <v>86.03</v>
      </c>
      <c r="N18986">
        <f t="shared" si="296"/>
        <v>0</v>
      </c>
    </row>
    <row r="18987" spans="1:14" x14ac:dyDescent="0.2">
      <c r="A18987" t="s">
        <v>18913</v>
      </c>
      <c r="B18987" t="s">
        <v>39542</v>
      </c>
      <c r="I18987" t="s">
        <v>1898</v>
      </c>
      <c r="J18987">
        <v>490.55</v>
      </c>
      <c r="M18987">
        <v>490.55</v>
      </c>
      <c r="N18987">
        <f t="shared" si="296"/>
        <v>0</v>
      </c>
    </row>
    <row r="18988" spans="1:14" x14ac:dyDescent="0.2">
      <c r="A18988" t="s">
        <v>18914</v>
      </c>
      <c r="B18988" t="s">
        <v>39542</v>
      </c>
      <c r="I18988" t="s">
        <v>1898</v>
      </c>
      <c r="J18988">
        <v>176.82</v>
      </c>
      <c r="M18988">
        <v>176.82</v>
      </c>
      <c r="N18988">
        <f t="shared" si="296"/>
        <v>0</v>
      </c>
    </row>
    <row r="18989" spans="1:14" x14ac:dyDescent="0.2">
      <c r="A18989" t="s">
        <v>18915</v>
      </c>
      <c r="B18989" t="s">
        <v>39542</v>
      </c>
      <c r="I18989" t="s">
        <v>1898</v>
      </c>
      <c r="J18989">
        <v>135.19999999999999</v>
      </c>
      <c r="M18989">
        <v>135.19999999999999</v>
      </c>
      <c r="N18989">
        <f t="shared" si="296"/>
        <v>0</v>
      </c>
    </row>
    <row r="18990" spans="1:14" x14ac:dyDescent="0.2">
      <c r="A18990" t="s">
        <v>18916</v>
      </c>
      <c r="B18990" t="s">
        <v>39542</v>
      </c>
      <c r="I18990" t="s">
        <v>1898</v>
      </c>
      <c r="J18990">
        <v>487.31</v>
      </c>
      <c r="M18990">
        <v>487.31</v>
      </c>
      <c r="N18990">
        <f t="shared" si="296"/>
        <v>0</v>
      </c>
    </row>
    <row r="18991" spans="1:14" x14ac:dyDescent="0.2">
      <c r="A18991" t="s">
        <v>18917</v>
      </c>
      <c r="B18991" t="s">
        <v>39542</v>
      </c>
      <c r="I18991" t="s">
        <v>1898</v>
      </c>
      <c r="J18991">
        <v>173.58</v>
      </c>
      <c r="M18991">
        <v>173.58</v>
      </c>
      <c r="N18991">
        <f t="shared" si="296"/>
        <v>0</v>
      </c>
    </row>
    <row r="18992" spans="1:14" x14ac:dyDescent="0.2">
      <c r="A18992" t="s">
        <v>18918</v>
      </c>
      <c r="B18992" t="s">
        <v>39542</v>
      </c>
      <c r="I18992" t="s">
        <v>1898</v>
      </c>
      <c r="J18992">
        <v>131.96</v>
      </c>
      <c r="M18992">
        <v>131.96</v>
      </c>
      <c r="N18992">
        <f t="shared" si="296"/>
        <v>0</v>
      </c>
    </row>
    <row r="18993" spans="1:14" x14ac:dyDescent="0.2">
      <c r="A18993" t="s">
        <v>18919</v>
      </c>
      <c r="B18993" t="s">
        <v>39543</v>
      </c>
      <c r="I18993" t="s">
        <v>1898</v>
      </c>
      <c r="J18993">
        <v>341.38</v>
      </c>
      <c r="M18993">
        <v>341.38</v>
      </c>
      <c r="N18993">
        <f t="shared" si="296"/>
        <v>0</v>
      </c>
    </row>
    <row r="18994" spans="1:14" x14ac:dyDescent="0.2">
      <c r="A18994" t="s">
        <v>18920</v>
      </c>
      <c r="B18994" t="s">
        <v>39543</v>
      </c>
      <c r="I18994" t="s">
        <v>1898</v>
      </c>
      <c r="J18994">
        <v>109.26</v>
      </c>
      <c r="M18994">
        <v>109.26</v>
      </c>
      <c r="N18994">
        <f t="shared" si="296"/>
        <v>0</v>
      </c>
    </row>
    <row r="18995" spans="1:14" x14ac:dyDescent="0.2">
      <c r="A18995" t="s">
        <v>18921</v>
      </c>
      <c r="B18995" t="s">
        <v>39543</v>
      </c>
      <c r="I18995" t="s">
        <v>1898</v>
      </c>
      <c r="J18995">
        <v>79.8</v>
      </c>
      <c r="M18995">
        <v>79.8</v>
      </c>
      <c r="N18995">
        <f t="shared" si="296"/>
        <v>0</v>
      </c>
    </row>
    <row r="18996" spans="1:14" x14ac:dyDescent="0.2">
      <c r="A18996" t="s">
        <v>18922</v>
      </c>
      <c r="B18996" t="s">
        <v>39543</v>
      </c>
      <c r="I18996" t="s">
        <v>1898</v>
      </c>
      <c r="J18996">
        <v>338.14</v>
      </c>
      <c r="M18996">
        <v>338.14</v>
      </c>
      <c r="N18996">
        <f t="shared" si="296"/>
        <v>0</v>
      </c>
    </row>
    <row r="18997" spans="1:14" x14ac:dyDescent="0.2">
      <c r="A18997" t="s">
        <v>18923</v>
      </c>
      <c r="B18997" t="s">
        <v>39543</v>
      </c>
      <c r="I18997" t="s">
        <v>1898</v>
      </c>
      <c r="J18997">
        <v>106.02</v>
      </c>
      <c r="M18997">
        <v>106.02</v>
      </c>
      <c r="N18997">
        <f t="shared" si="296"/>
        <v>0</v>
      </c>
    </row>
    <row r="18998" spans="1:14" x14ac:dyDescent="0.2">
      <c r="A18998" t="s">
        <v>18924</v>
      </c>
      <c r="B18998" t="s">
        <v>39543</v>
      </c>
      <c r="I18998" t="s">
        <v>1898</v>
      </c>
      <c r="J18998">
        <v>76.56</v>
      </c>
      <c r="M18998">
        <v>76.56</v>
      </c>
      <c r="N18998">
        <f t="shared" si="296"/>
        <v>0</v>
      </c>
    </row>
    <row r="18999" spans="1:14" x14ac:dyDescent="0.2">
      <c r="A18999" t="s">
        <v>18925</v>
      </c>
      <c r="B18999" t="s">
        <v>39544</v>
      </c>
      <c r="I18999" t="s">
        <v>1898</v>
      </c>
      <c r="J18999">
        <v>111.89</v>
      </c>
      <c r="M18999">
        <v>111.89</v>
      </c>
      <c r="N18999">
        <f t="shared" si="296"/>
        <v>0</v>
      </c>
    </row>
    <row r="19000" spans="1:14" x14ac:dyDescent="0.2">
      <c r="A19000" t="s">
        <v>18926</v>
      </c>
      <c r="B19000" t="s">
        <v>39544</v>
      </c>
      <c r="I19000" t="s">
        <v>1898</v>
      </c>
      <c r="J19000">
        <v>54.14</v>
      </c>
      <c r="M19000">
        <v>54.14</v>
      </c>
      <c r="N19000">
        <f t="shared" si="296"/>
        <v>0</v>
      </c>
    </row>
    <row r="19001" spans="1:14" x14ac:dyDescent="0.2">
      <c r="A19001" t="s">
        <v>18927</v>
      </c>
      <c r="B19001" t="s">
        <v>39544</v>
      </c>
      <c r="I19001" t="s">
        <v>1898</v>
      </c>
      <c r="J19001">
        <v>46.6</v>
      </c>
      <c r="M19001">
        <v>46.6</v>
      </c>
      <c r="N19001">
        <f t="shared" si="296"/>
        <v>0</v>
      </c>
    </row>
    <row r="19002" spans="1:14" x14ac:dyDescent="0.2">
      <c r="A19002" t="s">
        <v>18928</v>
      </c>
      <c r="B19002" t="s">
        <v>39544</v>
      </c>
      <c r="I19002" t="s">
        <v>1898</v>
      </c>
      <c r="J19002">
        <v>108.65</v>
      </c>
      <c r="M19002">
        <v>108.65</v>
      </c>
      <c r="N19002">
        <f t="shared" si="296"/>
        <v>0</v>
      </c>
    </row>
    <row r="19003" spans="1:14" x14ac:dyDescent="0.2">
      <c r="A19003" t="s">
        <v>18929</v>
      </c>
      <c r="B19003" t="s">
        <v>39544</v>
      </c>
      <c r="I19003" t="s">
        <v>1898</v>
      </c>
      <c r="J19003">
        <v>50.9</v>
      </c>
      <c r="M19003">
        <v>50.9</v>
      </c>
      <c r="N19003">
        <f t="shared" si="296"/>
        <v>0</v>
      </c>
    </row>
    <row r="19004" spans="1:14" x14ac:dyDescent="0.2">
      <c r="A19004" t="s">
        <v>18930</v>
      </c>
      <c r="B19004" t="s">
        <v>39544</v>
      </c>
      <c r="I19004" t="s">
        <v>1898</v>
      </c>
      <c r="J19004">
        <v>43.36</v>
      </c>
      <c r="M19004">
        <v>43.36</v>
      </c>
      <c r="N19004">
        <f t="shared" si="296"/>
        <v>0</v>
      </c>
    </row>
    <row r="19005" spans="1:14" x14ac:dyDescent="0.2">
      <c r="A19005" t="s">
        <v>18931</v>
      </c>
      <c r="B19005" t="s">
        <v>39545</v>
      </c>
      <c r="I19005" t="s">
        <v>1898</v>
      </c>
      <c r="J19005">
        <v>78.319999999999993</v>
      </c>
      <c r="M19005">
        <v>78.319999999999993</v>
      </c>
      <c r="N19005">
        <f t="shared" si="296"/>
        <v>0</v>
      </c>
    </row>
    <row r="19006" spans="1:14" x14ac:dyDescent="0.2">
      <c r="A19006" t="s">
        <v>18932</v>
      </c>
      <c r="B19006" t="s">
        <v>39546</v>
      </c>
      <c r="I19006" t="s">
        <v>1898</v>
      </c>
      <c r="J19006">
        <v>16.59</v>
      </c>
      <c r="M19006">
        <v>16.59</v>
      </c>
      <c r="N19006">
        <f t="shared" si="296"/>
        <v>0</v>
      </c>
    </row>
    <row r="19007" spans="1:14" x14ac:dyDescent="0.2">
      <c r="A19007" t="s">
        <v>18933</v>
      </c>
      <c r="B19007" t="s">
        <v>39546</v>
      </c>
      <c r="I19007" t="s">
        <v>1898</v>
      </c>
      <c r="J19007">
        <v>9.39</v>
      </c>
      <c r="M19007">
        <v>9.39</v>
      </c>
      <c r="N19007">
        <f t="shared" si="296"/>
        <v>0</v>
      </c>
    </row>
    <row r="19008" spans="1:14" x14ac:dyDescent="0.2">
      <c r="A19008" t="s">
        <v>18934</v>
      </c>
      <c r="B19008" t="s">
        <v>39545</v>
      </c>
      <c r="I19008" t="s">
        <v>1898</v>
      </c>
      <c r="J19008">
        <v>78.319999999999993</v>
      </c>
      <c r="M19008">
        <v>78.319999999999993</v>
      </c>
      <c r="N19008">
        <f t="shared" si="296"/>
        <v>0</v>
      </c>
    </row>
    <row r="19009" spans="1:14" x14ac:dyDescent="0.2">
      <c r="A19009" t="s">
        <v>18935</v>
      </c>
      <c r="B19009" t="s">
        <v>39546</v>
      </c>
      <c r="I19009" t="s">
        <v>1898</v>
      </c>
      <c r="J19009">
        <v>16.59</v>
      </c>
      <c r="M19009">
        <v>16.59</v>
      </c>
      <c r="N19009">
        <f t="shared" si="296"/>
        <v>0</v>
      </c>
    </row>
    <row r="19010" spans="1:14" x14ac:dyDescent="0.2">
      <c r="A19010" t="s">
        <v>18936</v>
      </c>
      <c r="B19010" t="s">
        <v>39546</v>
      </c>
      <c r="I19010" t="s">
        <v>1898</v>
      </c>
      <c r="J19010">
        <v>9.39</v>
      </c>
      <c r="M19010">
        <v>9.39</v>
      </c>
      <c r="N19010">
        <f t="shared" si="296"/>
        <v>0</v>
      </c>
    </row>
    <row r="19011" spans="1:14" x14ac:dyDescent="0.2">
      <c r="A19011" t="s">
        <v>18937</v>
      </c>
      <c r="B19011" t="s">
        <v>39547</v>
      </c>
      <c r="I19011" t="s">
        <v>1898</v>
      </c>
      <c r="J19011">
        <v>102.56</v>
      </c>
      <c r="M19011">
        <v>102.56</v>
      </c>
      <c r="N19011">
        <f t="shared" si="296"/>
        <v>0</v>
      </c>
    </row>
    <row r="19012" spans="1:14" x14ac:dyDescent="0.2">
      <c r="A19012" t="s">
        <v>18938</v>
      </c>
      <c r="B19012" t="s">
        <v>39547</v>
      </c>
      <c r="I19012" t="s">
        <v>1898</v>
      </c>
      <c r="J19012">
        <v>40.83</v>
      </c>
      <c r="M19012">
        <v>40.83</v>
      </c>
      <c r="N19012">
        <f t="shared" ref="N19012:N19075" si="297">J19012-M19012</f>
        <v>0</v>
      </c>
    </row>
    <row r="19013" spans="1:14" x14ac:dyDescent="0.2">
      <c r="A19013" t="s">
        <v>18939</v>
      </c>
      <c r="B19013" t="s">
        <v>39547</v>
      </c>
      <c r="I19013" t="s">
        <v>1898</v>
      </c>
      <c r="J19013">
        <v>33.630000000000003</v>
      </c>
      <c r="M19013">
        <v>33.630000000000003</v>
      </c>
      <c r="N19013">
        <f t="shared" si="297"/>
        <v>0</v>
      </c>
    </row>
    <row r="19014" spans="1:14" x14ac:dyDescent="0.2">
      <c r="A19014" t="s">
        <v>18940</v>
      </c>
      <c r="B19014" t="s">
        <v>39547</v>
      </c>
      <c r="I19014" t="s">
        <v>1898</v>
      </c>
      <c r="J19014">
        <v>99.32</v>
      </c>
      <c r="M19014">
        <v>99.32</v>
      </c>
      <c r="N19014">
        <f t="shared" si="297"/>
        <v>0</v>
      </c>
    </row>
    <row r="19015" spans="1:14" x14ac:dyDescent="0.2">
      <c r="A19015" t="s">
        <v>18941</v>
      </c>
      <c r="B19015" t="s">
        <v>39547</v>
      </c>
      <c r="I19015" t="s">
        <v>1898</v>
      </c>
      <c r="J19015">
        <v>37.590000000000003</v>
      </c>
      <c r="M19015">
        <v>37.590000000000003</v>
      </c>
      <c r="N19015">
        <f t="shared" si="297"/>
        <v>0</v>
      </c>
    </row>
    <row r="19016" spans="1:14" x14ac:dyDescent="0.2">
      <c r="A19016" t="s">
        <v>18942</v>
      </c>
      <c r="B19016" t="s">
        <v>39547</v>
      </c>
      <c r="I19016" t="s">
        <v>1898</v>
      </c>
      <c r="J19016">
        <v>30.39</v>
      </c>
      <c r="M19016">
        <v>30.39</v>
      </c>
      <c r="N19016">
        <f t="shared" si="297"/>
        <v>0</v>
      </c>
    </row>
    <row r="19017" spans="1:14" x14ac:dyDescent="0.2">
      <c r="A19017" t="s">
        <v>18943</v>
      </c>
      <c r="B19017" t="s">
        <v>39548</v>
      </c>
      <c r="I19017" t="s">
        <v>1898</v>
      </c>
      <c r="J19017">
        <v>82.4</v>
      </c>
      <c r="M19017">
        <v>82.4</v>
      </c>
      <c r="N19017">
        <f t="shared" si="297"/>
        <v>0</v>
      </c>
    </row>
    <row r="19018" spans="1:14" x14ac:dyDescent="0.2">
      <c r="A19018" t="s">
        <v>18944</v>
      </c>
      <c r="B19018" t="s">
        <v>39548</v>
      </c>
      <c r="I19018" t="s">
        <v>1898</v>
      </c>
      <c r="J19018">
        <v>36.07</v>
      </c>
      <c r="M19018">
        <v>36.07</v>
      </c>
      <c r="N19018">
        <f t="shared" si="297"/>
        <v>0</v>
      </c>
    </row>
    <row r="19019" spans="1:14" x14ac:dyDescent="0.2">
      <c r="A19019" t="s">
        <v>18945</v>
      </c>
      <c r="B19019" t="s">
        <v>39548</v>
      </c>
      <c r="I19019" t="s">
        <v>1898</v>
      </c>
      <c r="J19019">
        <v>30.82</v>
      </c>
      <c r="M19019">
        <v>30.82</v>
      </c>
      <c r="N19019">
        <f t="shared" si="297"/>
        <v>0</v>
      </c>
    </row>
    <row r="19020" spans="1:14" x14ac:dyDescent="0.2">
      <c r="A19020" t="s">
        <v>18946</v>
      </c>
      <c r="B19020" t="s">
        <v>39548</v>
      </c>
      <c r="I19020" t="s">
        <v>1898</v>
      </c>
      <c r="J19020">
        <v>79.16</v>
      </c>
      <c r="M19020">
        <v>79.16</v>
      </c>
      <c r="N19020">
        <f t="shared" si="297"/>
        <v>0</v>
      </c>
    </row>
    <row r="19021" spans="1:14" x14ac:dyDescent="0.2">
      <c r="A19021" t="s">
        <v>18947</v>
      </c>
      <c r="B19021" t="s">
        <v>39548</v>
      </c>
      <c r="I19021" t="s">
        <v>1898</v>
      </c>
      <c r="J19021">
        <v>32.83</v>
      </c>
      <c r="M19021">
        <v>32.83</v>
      </c>
      <c r="N19021">
        <f t="shared" si="297"/>
        <v>0</v>
      </c>
    </row>
    <row r="19022" spans="1:14" x14ac:dyDescent="0.2">
      <c r="A19022" t="s">
        <v>18948</v>
      </c>
      <c r="B19022" t="s">
        <v>39548</v>
      </c>
      <c r="I19022" t="s">
        <v>1898</v>
      </c>
      <c r="J19022">
        <v>27.58</v>
      </c>
      <c r="M19022">
        <v>27.58</v>
      </c>
      <c r="N19022">
        <f t="shared" si="297"/>
        <v>0</v>
      </c>
    </row>
    <row r="19023" spans="1:14" x14ac:dyDescent="0.2">
      <c r="A19023" t="s">
        <v>18949</v>
      </c>
      <c r="B19023" t="s">
        <v>39549</v>
      </c>
      <c r="I19023" t="s">
        <v>1898</v>
      </c>
      <c r="J19023">
        <v>58.16</v>
      </c>
      <c r="M19023">
        <v>58.16</v>
      </c>
      <c r="N19023">
        <f t="shared" si="297"/>
        <v>0</v>
      </c>
    </row>
    <row r="19024" spans="1:14" x14ac:dyDescent="0.2">
      <c r="A19024" t="s">
        <v>18950</v>
      </c>
      <c r="B19024" t="s">
        <v>39549</v>
      </c>
      <c r="I19024" t="s">
        <v>1898</v>
      </c>
      <c r="J19024">
        <v>11.83</v>
      </c>
      <c r="M19024">
        <v>11.83</v>
      </c>
      <c r="N19024">
        <f t="shared" si="297"/>
        <v>0</v>
      </c>
    </row>
    <row r="19025" spans="1:14" x14ac:dyDescent="0.2">
      <c r="A19025" t="s">
        <v>18951</v>
      </c>
      <c r="B19025" t="s">
        <v>39549</v>
      </c>
      <c r="I19025" t="s">
        <v>1898</v>
      </c>
      <c r="J19025">
        <v>6.58</v>
      </c>
      <c r="M19025">
        <v>6.58</v>
      </c>
      <c r="N19025">
        <f t="shared" si="297"/>
        <v>0</v>
      </c>
    </row>
    <row r="19026" spans="1:14" x14ac:dyDescent="0.2">
      <c r="A19026" t="s">
        <v>18952</v>
      </c>
      <c r="B19026" t="s">
        <v>39549</v>
      </c>
      <c r="I19026" t="s">
        <v>1898</v>
      </c>
      <c r="J19026">
        <v>58.16</v>
      </c>
      <c r="M19026">
        <v>58.16</v>
      </c>
      <c r="N19026">
        <f t="shared" si="297"/>
        <v>0</v>
      </c>
    </row>
    <row r="19027" spans="1:14" x14ac:dyDescent="0.2">
      <c r="A19027" t="s">
        <v>18953</v>
      </c>
      <c r="B19027" t="s">
        <v>39549</v>
      </c>
      <c r="I19027" t="s">
        <v>1898</v>
      </c>
      <c r="J19027">
        <v>11.83</v>
      </c>
      <c r="M19027">
        <v>11.83</v>
      </c>
      <c r="N19027">
        <f t="shared" si="297"/>
        <v>0</v>
      </c>
    </row>
    <row r="19028" spans="1:14" x14ac:dyDescent="0.2">
      <c r="A19028" t="s">
        <v>18954</v>
      </c>
      <c r="B19028" t="s">
        <v>39549</v>
      </c>
      <c r="I19028" t="s">
        <v>1898</v>
      </c>
      <c r="J19028">
        <v>6.58</v>
      </c>
      <c r="M19028">
        <v>6.58</v>
      </c>
      <c r="N19028">
        <f t="shared" si="297"/>
        <v>0</v>
      </c>
    </row>
    <row r="19029" spans="1:14" x14ac:dyDescent="0.2">
      <c r="A19029" t="s">
        <v>18955</v>
      </c>
      <c r="B19029" t="s">
        <v>39550</v>
      </c>
      <c r="I19029" t="s">
        <v>1898</v>
      </c>
      <c r="J19029">
        <v>104.91</v>
      </c>
      <c r="M19029">
        <v>104.91</v>
      </c>
      <c r="N19029">
        <f t="shared" si="297"/>
        <v>0</v>
      </c>
    </row>
    <row r="19030" spans="1:14" x14ac:dyDescent="0.2">
      <c r="A19030" t="s">
        <v>18956</v>
      </c>
      <c r="B19030" t="s">
        <v>39550</v>
      </c>
      <c r="I19030" t="s">
        <v>1898</v>
      </c>
      <c r="J19030">
        <v>40.26</v>
      </c>
      <c r="M19030">
        <v>40.26</v>
      </c>
      <c r="N19030">
        <f t="shared" si="297"/>
        <v>0</v>
      </c>
    </row>
    <row r="19031" spans="1:14" x14ac:dyDescent="0.2">
      <c r="A19031" t="s">
        <v>18957</v>
      </c>
      <c r="B19031" t="s">
        <v>39550</v>
      </c>
      <c r="I19031" t="s">
        <v>1898</v>
      </c>
      <c r="J19031">
        <v>33.36</v>
      </c>
      <c r="M19031">
        <v>33.36</v>
      </c>
      <c r="N19031">
        <f t="shared" si="297"/>
        <v>0</v>
      </c>
    </row>
    <row r="19032" spans="1:14" x14ac:dyDescent="0.2">
      <c r="A19032" t="s">
        <v>18958</v>
      </c>
      <c r="B19032" t="s">
        <v>39550</v>
      </c>
      <c r="I19032" t="s">
        <v>1898</v>
      </c>
      <c r="J19032">
        <v>101.67</v>
      </c>
      <c r="M19032">
        <v>101.67</v>
      </c>
      <c r="N19032">
        <f t="shared" si="297"/>
        <v>0</v>
      </c>
    </row>
    <row r="19033" spans="1:14" x14ac:dyDescent="0.2">
      <c r="A19033" t="s">
        <v>18959</v>
      </c>
      <c r="B19033" t="s">
        <v>39550</v>
      </c>
      <c r="I19033" t="s">
        <v>1898</v>
      </c>
      <c r="J19033">
        <v>37.020000000000003</v>
      </c>
      <c r="M19033">
        <v>37.020000000000003</v>
      </c>
      <c r="N19033">
        <f t="shared" si="297"/>
        <v>0</v>
      </c>
    </row>
    <row r="19034" spans="1:14" x14ac:dyDescent="0.2">
      <c r="A19034" t="s">
        <v>18960</v>
      </c>
      <c r="B19034" t="s">
        <v>39550</v>
      </c>
      <c r="I19034" t="s">
        <v>1898</v>
      </c>
      <c r="J19034">
        <v>30.12</v>
      </c>
      <c r="M19034">
        <v>30.12</v>
      </c>
      <c r="N19034">
        <f t="shared" si="297"/>
        <v>0</v>
      </c>
    </row>
    <row r="19035" spans="1:14" x14ac:dyDescent="0.2">
      <c r="A19035" t="s">
        <v>18961</v>
      </c>
      <c r="B19035" t="s">
        <v>39551</v>
      </c>
      <c r="I19035" t="s">
        <v>1898</v>
      </c>
      <c r="J19035">
        <v>107.36</v>
      </c>
      <c r="M19035">
        <v>107.36</v>
      </c>
      <c r="N19035">
        <f t="shared" si="297"/>
        <v>0</v>
      </c>
    </row>
    <row r="19036" spans="1:14" x14ac:dyDescent="0.2">
      <c r="A19036" t="s">
        <v>18962</v>
      </c>
      <c r="B19036" t="s">
        <v>39551</v>
      </c>
      <c r="I19036" t="s">
        <v>1898</v>
      </c>
      <c r="J19036">
        <v>41.87</v>
      </c>
      <c r="M19036">
        <v>41.87</v>
      </c>
      <c r="N19036">
        <f t="shared" si="297"/>
        <v>0</v>
      </c>
    </row>
    <row r="19037" spans="1:14" x14ac:dyDescent="0.2">
      <c r="A19037" t="s">
        <v>18963</v>
      </c>
      <c r="B19037" t="s">
        <v>39552</v>
      </c>
      <c r="I19037" t="s">
        <v>1898</v>
      </c>
      <c r="J19037">
        <v>34.76</v>
      </c>
      <c r="M19037">
        <v>34.76</v>
      </c>
      <c r="N19037">
        <f t="shared" si="297"/>
        <v>0</v>
      </c>
    </row>
    <row r="19038" spans="1:14" x14ac:dyDescent="0.2">
      <c r="A19038" t="s">
        <v>18964</v>
      </c>
      <c r="B19038" t="s">
        <v>39551</v>
      </c>
      <c r="I19038" t="s">
        <v>1898</v>
      </c>
      <c r="J19038">
        <v>104.12</v>
      </c>
      <c r="M19038">
        <v>104.12</v>
      </c>
      <c r="N19038">
        <f t="shared" si="297"/>
        <v>0</v>
      </c>
    </row>
    <row r="19039" spans="1:14" x14ac:dyDescent="0.2">
      <c r="A19039" t="s">
        <v>18965</v>
      </c>
      <c r="B19039" t="s">
        <v>39551</v>
      </c>
      <c r="I19039" t="s">
        <v>1898</v>
      </c>
      <c r="J19039">
        <v>38.630000000000003</v>
      </c>
      <c r="M19039">
        <v>38.630000000000003</v>
      </c>
      <c r="N19039">
        <f t="shared" si="297"/>
        <v>0</v>
      </c>
    </row>
    <row r="19040" spans="1:14" x14ac:dyDescent="0.2">
      <c r="A19040" t="s">
        <v>18966</v>
      </c>
      <c r="B19040" t="s">
        <v>39552</v>
      </c>
      <c r="I19040" t="s">
        <v>1898</v>
      </c>
      <c r="J19040">
        <v>31.52</v>
      </c>
      <c r="M19040">
        <v>31.52</v>
      </c>
      <c r="N19040">
        <f t="shared" si="297"/>
        <v>0</v>
      </c>
    </row>
    <row r="19041" spans="1:14" x14ac:dyDescent="0.2">
      <c r="A19041" t="s">
        <v>18967</v>
      </c>
      <c r="B19041" t="s">
        <v>39553</v>
      </c>
      <c r="I19041" t="s">
        <v>1898</v>
      </c>
      <c r="J19041">
        <v>148.02000000000001</v>
      </c>
      <c r="M19041">
        <v>148.02000000000001</v>
      </c>
      <c r="N19041">
        <f t="shared" si="297"/>
        <v>0</v>
      </c>
    </row>
    <row r="19042" spans="1:14" x14ac:dyDescent="0.2">
      <c r="A19042" t="s">
        <v>18968</v>
      </c>
      <c r="B19042" t="s">
        <v>39553</v>
      </c>
      <c r="I19042" t="s">
        <v>1898</v>
      </c>
      <c r="J19042">
        <v>53.76</v>
      </c>
      <c r="M19042">
        <v>53.76</v>
      </c>
      <c r="N19042">
        <f t="shared" si="297"/>
        <v>0</v>
      </c>
    </row>
    <row r="19043" spans="1:14" x14ac:dyDescent="0.2">
      <c r="A19043" t="s">
        <v>18969</v>
      </c>
      <c r="B19043" t="s">
        <v>39553</v>
      </c>
      <c r="I19043" t="s">
        <v>1898</v>
      </c>
      <c r="J19043">
        <v>42.55</v>
      </c>
      <c r="M19043">
        <v>42.55</v>
      </c>
      <c r="N19043">
        <f t="shared" si="297"/>
        <v>0</v>
      </c>
    </row>
    <row r="19044" spans="1:14" x14ac:dyDescent="0.2">
      <c r="A19044" t="s">
        <v>18970</v>
      </c>
      <c r="B19044" t="s">
        <v>39553</v>
      </c>
      <c r="I19044" t="s">
        <v>1898</v>
      </c>
      <c r="J19044">
        <v>144.78</v>
      </c>
      <c r="M19044">
        <v>144.78</v>
      </c>
      <c r="N19044">
        <f t="shared" si="297"/>
        <v>0</v>
      </c>
    </row>
    <row r="19045" spans="1:14" x14ac:dyDescent="0.2">
      <c r="A19045" t="s">
        <v>18971</v>
      </c>
      <c r="B19045" t="s">
        <v>39553</v>
      </c>
      <c r="I19045" t="s">
        <v>1898</v>
      </c>
      <c r="J19045">
        <v>50.52</v>
      </c>
      <c r="M19045">
        <v>50.52</v>
      </c>
      <c r="N19045">
        <f t="shared" si="297"/>
        <v>0</v>
      </c>
    </row>
    <row r="19046" spans="1:14" x14ac:dyDescent="0.2">
      <c r="A19046" t="s">
        <v>18972</v>
      </c>
      <c r="B19046" t="s">
        <v>39553</v>
      </c>
      <c r="I19046" t="s">
        <v>1898</v>
      </c>
      <c r="J19046">
        <v>39.31</v>
      </c>
      <c r="M19046">
        <v>39.31</v>
      </c>
      <c r="N19046">
        <f t="shared" si="297"/>
        <v>0</v>
      </c>
    </row>
    <row r="19047" spans="1:14" x14ac:dyDescent="0.2">
      <c r="A19047" t="s">
        <v>18973</v>
      </c>
      <c r="B19047" t="s">
        <v>39554</v>
      </c>
      <c r="I19047" t="s">
        <v>1898</v>
      </c>
      <c r="J19047">
        <v>139.91999999999999</v>
      </c>
      <c r="M19047">
        <v>139.91999999999999</v>
      </c>
      <c r="N19047">
        <f t="shared" si="297"/>
        <v>0</v>
      </c>
    </row>
    <row r="19048" spans="1:14" x14ac:dyDescent="0.2">
      <c r="A19048" t="s">
        <v>18974</v>
      </c>
      <c r="B19048" t="s">
        <v>39554</v>
      </c>
      <c r="I19048" t="s">
        <v>1898</v>
      </c>
      <c r="J19048">
        <v>58.61</v>
      </c>
      <c r="M19048">
        <v>58.61</v>
      </c>
      <c r="N19048">
        <f t="shared" si="297"/>
        <v>0</v>
      </c>
    </row>
    <row r="19049" spans="1:14" x14ac:dyDescent="0.2">
      <c r="A19049" t="s">
        <v>18975</v>
      </c>
      <c r="B19049" t="s">
        <v>39554</v>
      </c>
      <c r="I19049" t="s">
        <v>1898</v>
      </c>
      <c r="J19049">
        <v>48.4</v>
      </c>
      <c r="M19049">
        <v>48.4</v>
      </c>
      <c r="N19049">
        <f t="shared" si="297"/>
        <v>0</v>
      </c>
    </row>
    <row r="19050" spans="1:14" x14ac:dyDescent="0.2">
      <c r="A19050" t="s">
        <v>18976</v>
      </c>
      <c r="B19050" t="s">
        <v>39554</v>
      </c>
      <c r="I19050" t="s">
        <v>1898</v>
      </c>
      <c r="J19050">
        <v>136.68</v>
      </c>
      <c r="M19050">
        <v>136.68</v>
      </c>
      <c r="N19050">
        <f t="shared" si="297"/>
        <v>0</v>
      </c>
    </row>
    <row r="19051" spans="1:14" x14ac:dyDescent="0.2">
      <c r="A19051" t="s">
        <v>18977</v>
      </c>
      <c r="B19051" t="s">
        <v>39554</v>
      </c>
      <c r="I19051" t="s">
        <v>1898</v>
      </c>
      <c r="J19051">
        <v>55.37</v>
      </c>
      <c r="M19051">
        <v>55.37</v>
      </c>
      <c r="N19051">
        <f t="shared" si="297"/>
        <v>0</v>
      </c>
    </row>
    <row r="19052" spans="1:14" x14ac:dyDescent="0.2">
      <c r="A19052" t="s">
        <v>18978</v>
      </c>
      <c r="B19052" t="s">
        <v>39554</v>
      </c>
      <c r="I19052" t="s">
        <v>1898</v>
      </c>
      <c r="J19052">
        <v>45.16</v>
      </c>
      <c r="M19052">
        <v>45.16</v>
      </c>
      <c r="N19052">
        <f t="shared" si="297"/>
        <v>0</v>
      </c>
    </row>
    <row r="19053" spans="1:14" x14ac:dyDescent="0.2">
      <c r="A19053" t="s">
        <v>18979</v>
      </c>
      <c r="B19053" t="s">
        <v>18980</v>
      </c>
      <c r="I19053" t="s">
        <v>1898</v>
      </c>
      <c r="J19053">
        <v>7.67</v>
      </c>
      <c r="M19053">
        <v>7.67</v>
      </c>
      <c r="N19053">
        <f t="shared" si="297"/>
        <v>0</v>
      </c>
    </row>
    <row r="19054" spans="1:14" x14ac:dyDescent="0.2">
      <c r="A19054" t="s">
        <v>18981</v>
      </c>
      <c r="B19054" t="s">
        <v>18980</v>
      </c>
      <c r="I19054" t="s">
        <v>1898</v>
      </c>
      <c r="J19054">
        <v>0.64</v>
      </c>
      <c r="M19054">
        <v>0.64</v>
      </c>
      <c r="N19054">
        <f t="shared" si="297"/>
        <v>0</v>
      </c>
    </row>
    <row r="19055" spans="1:14" x14ac:dyDescent="0.2">
      <c r="A19055" t="s">
        <v>18982</v>
      </c>
      <c r="B19055" t="s">
        <v>18980</v>
      </c>
      <c r="I19055" t="s">
        <v>1898</v>
      </c>
      <c r="J19055">
        <v>7.67</v>
      </c>
      <c r="M19055">
        <v>7.67</v>
      </c>
      <c r="N19055">
        <f t="shared" si="297"/>
        <v>0</v>
      </c>
    </row>
    <row r="19056" spans="1:14" x14ac:dyDescent="0.2">
      <c r="A19056" t="s">
        <v>18983</v>
      </c>
      <c r="B19056" t="s">
        <v>18980</v>
      </c>
      <c r="I19056" t="s">
        <v>1898</v>
      </c>
      <c r="J19056">
        <v>0.64</v>
      </c>
      <c r="M19056">
        <v>0.64</v>
      </c>
      <c r="N19056">
        <f t="shared" si="297"/>
        <v>0</v>
      </c>
    </row>
    <row r="19057" spans="1:14" x14ac:dyDescent="0.2">
      <c r="A19057" t="s">
        <v>18984</v>
      </c>
      <c r="B19057" t="s">
        <v>39555</v>
      </c>
      <c r="I19057" t="s">
        <v>1898</v>
      </c>
      <c r="J19057">
        <v>248.56</v>
      </c>
      <c r="M19057">
        <v>248.56</v>
      </c>
      <c r="N19057">
        <f t="shared" si="297"/>
        <v>0</v>
      </c>
    </row>
    <row r="19058" spans="1:14" x14ac:dyDescent="0.2">
      <c r="A19058" t="s">
        <v>18985</v>
      </c>
      <c r="B19058" t="s">
        <v>39555</v>
      </c>
      <c r="I19058" t="s">
        <v>1898</v>
      </c>
      <c r="J19058">
        <v>148.15</v>
      </c>
      <c r="M19058">
        <v>148.15</v>
      </c>
      <c r="N19058">
        <f t="shared" si="297"/>
        <v>0</v>
      </c>
    </row>
    <row r="19059" spans="1:14" x14ac:dyDescent="0.2">
      <c r="A19059" t="s">
        <v>18986</v>
      </c>
      <c r="B19059" t="s">
        <v>39555</v>
      </c>
      <c r="I19059" t="s">
        <v>1898</v>
      </c>
      <c r="J19059">
        <v>128.94</v>
      </c>
      <c r="M19059">
        <v>128.94</v>
      </c>
      <c r="N19059">
        <f t="shared" si="297"/>
        <v>0</v>
      </c>
    </row>
    <row r="19060" spans="1:14" x14ac:dyDescent="0.2">
      <c r="A19060" t="s">
        <v>18987</v>
      </c>
      <c r="B19060" t="s">
        <v>39555</v>
      </c>
      <c r="I19060" t="s">
        <v>1898</v>
      </c>
      <c r="J19060">
        <v>244.93</v>
      </c>
      <c r="M19060">
        <v>244.93</v>
      </c>
      <c r="N19060">
        <f t="shared" si="297"/>
        <v>0</v>
      </c>
    </row>
    <row r="19061" spans="1:14" x14ac:dyDescent="0.2">
      <c r="A19061" t="s">
        <v>18988</v>
      </c>
      <c r="B19061" t="s">
        <v>39555</v>
      </c>
      <c r="I19061" t="s">
        <v>1898</v>
      </c>
      <c r="J19061">
        <v>144.52000000000001</v>
      </c>
      <c r="M19061">
        <v>144.52000000000001</v>
      </c>
      <c r="N19061">
        <f t="shared" si="297"/>
        <v>0</v>
      </c>
    </row>
    <row r="19062" spans="1:14" x14ac:dyDescent="0.2">
      <c r="A19062" t="s">
        <v>18989</v>
      </c>
      <c r="B19062" t="s">
        <v>39555</v>
      </c>
      <c r="I19062" t="s">
        <v>1898</v>
      </c>
      <c r="J19062">
        <v>125.31</v>
      </c>
      <c r="M19062">
        <v>125.31</v>
      </c>
      <c r="N19062">
        <f t="shared" si="297"/>
        <v>0</v>
      </c>
    </row>
    <row r="19063" spans="1:14" x14ac:dyDescent="0.2">
      <c r="A19063" t="s">
        <v>18990</v>
      </c>
      <c r="B19063" t="s">
        <v>39556</v>
      </c>
      <c r="I19063" t="s">
        <v>1898</v>
      </c>
      <c r="J19063">
        <v>469.31</v>
      </c>
      <c r="M19063">
        <v>469.31</v>
      </c>
      <c r="N19063">
        <f t="shared" si="297"/>
        <v>0</v>
      </c>
    </row>
    <row r="19064" spans="1:14" x14ac:dyDescent="0.2">
      <c r="A19064" t="s">
        <v>18991</v>
      </c>
      <c r="B19064" t="s">
        <v>39556</v>
      </c>
      <c r="I19064" t="s">
        <v>1898</v>
      </c>
      <c r="J19064">
        <v>268.56</v>
      </c>
      <c r="M19064">
        <v>268.56</v>
      </c>
      <c r="N19064">
        <f t="shared" si="297"/>
        <v>0</v>
      </c>
    </row>
    <row r="19065" spans="1:14" x14ac:dyDescent="0.2">
      <c r="A19065" t="s">
        <v>18992</v>
      </c>
      <c r="B19065" t="s">
        <v>39556</v>
      </c>
      <c r="I19065" t="s">
        <v>1898</v>
      </c>
      <c r="J19065">
        <v>232.16</v>
      </c>
      <c r="M19065">
        <v>232.16</v>
      </c>
      <c r="N19065">
        <f t="shared" si="297"/>
        <v>0</v>
      </c>
    </row>
    <row r="19066" spans="1:14" x14ac:dyDescent="0.2">
      <c r="A19066" t="s">
        <v>18993</v>
      </c>
      <c r="B19066" t="s">
        <v>39556</v>
      </c>
      <c r="I19066" t="s">
        <v>1898</v>
      </c>
      <c r="J19066">
        <v>463.34</v>
      </c>
      <c r="M19066">
        <v>463.34</v>
      </c>
      <c r="N19066">
        <f t="shared" si="297"/>
        <v>0</v>
      </c>
    </row>
    <row r="19067" spans="1:14" x14ac:dyDescent="0.2">
      <c r="A19067" t="s">
        <v>18994</v>
      </c>
      <c r="B19067" t="s">
        <v>39556</v>
      </c>
      <c r="I19067" t="s">
        <v>1898</v>
      </c>
      <c r="J19067">
        <v>262.58999999999997</v>
      </c>
      <c r="M19067">
        <v>262.58999999999997</v>
      </c>
      <c r="N19067">
        <f t="shared" si="297"/>
        <v>0</v>
      </c>
    </row>
    <row r="19068" spans="1:14" x14ac:dyDescent="0.2">
      <c r="A19068" t="s">
        <v>18995</v>
      </c>
      <c r="B19068" t="s">
        <v>39556</v>
      </c>
      <c r="I19068" t="s">
        <v>1898</v>
      </c>
      <c r="J19068">
        <v>226.19</v>
      </c>
      <c r="M19068">
        <v>226.19</v>
      </c>
      <c r="N19068">
        <f t="shared" si="297"/>
        <v>0</v>
      </c>
    </row>
    <row r="19069" spans="1:14" x14ac:dyDescent="0.2">
      <c r="A19069" t="s">
        <v>18996</v>
      </c>
      <c r="B19069" t="s">
        <v>39557</v>
      </c>
      <c r="I19069" t="s">
        <v>1898</v>
      </c>
      <c r="J19069">
        <v>306.97000000000003</v>
      </c>
      <c r="M19069">
        <v>306.97000000000003</v>
      </c>
      <c r="N19069">
        <f t="shared" si="297"/>
        <v>0</v>
      </c>
    </row>
    <row r="19070" spans="1:14" x14ac:dyDescent="0.2">
      <c r="A19070" t="s">
        <v>18997</v>
      </c>
      <c r="B19070" t="s">
        <v>39557</v>
      </c>
      <c r="I19070" t="s">
        <v>1898</v>
      </c>
      <c r="J19070">
        <v>118.83</v>
      </c>
      <c r="M19070">
        <v>118.83</v>
      </c>
      <c r="N19070">
        <f t="shared" si="297"/>
        <v>0</v>
      </c>
    </row>
    <row r="19071" spans="1:14" x14ac:dyDescent="0.2">
      <c r="A19071" t="s">
        <v>18998</v>
      </c>
      <c r="B19071" t="s">
        <v>39557</v>
      </c>
      <c r="I19071" t="s">
        <v>1898</v>
      </c>
      <c r="J19071">
        <v>96.5</v>
      </c>
      <c r="M19071">
        <v>96.5</v>
      </c>
      <c r="N19071">
        <f t="shared" si="297"/>
        <v>0</v>
      </c>
    </row>
    <row r="19072" spans="1:14" x14ac:dyDescent="0.2">
      <c r="A19072" t="s">
        <v>18999</v>
      </c>
      <c r="B19072" t="s">
        <v>39557</v>
      </c>
      <c r="I19072" t="s">
        <v>1898</v>
      </c>
      <c r="J19072">
        <v>300.10000000000002</v>
      </c>
      <c r="M19072">
        <v>300.10000000000002</v>
      </c>
      <c r="N19072">
        <f t="shared" si="297"/>
        <v>0</v>
      </c>
    </row>
    <row r="19073" spans="1:14" x14ac:dyDescent="0.2">
      <c r="A19073" t="s">
        <v>19000</v>
      </c>
      <c r="B19073" t="s">
        <v>39557</v>
      </c>
      <c r="I19073" t="s">
        <v>1898</v>
      </c>
      <c r="J19073">
        <v>111.96</v>
      </c>
      <c r="M19073">
        <v>111.96</v>
      </c>
      <c r="N19073">
        <f t="shared" si="297"/>
        <v>0</v>
      </c>
    </row>
    <row r="19074" spans="1:14" x14ac:dyDescent="0.2">
      <c r="A19074" t="s">
        <v>19001</v>
      </c>
      <c r="B19074" t="s">
        <v>39557</v>
      </c>
      <c r="I19074" t="s">
        <v>1898</v>
      </c>
      <c r="J19074">
        <v>89.63</v>
      </c>
      <c r="M19074">
        <v>89.63</v>
      </c>
      <c r="N19074">
        <f t="shared" si="297"/>
        <v>0</v>
      </c>
    </row>
    <row r="19075" spans="1:14" x14ac:dyDescent="0.2">
      <c r="A19075" t="s">
        <v>19002</v>
      </c>
      <c r="B19075" t="s">
        <v>39558</v>
      </c>
      <c r="I19075" t="s">
        <v>1898</v>
      </c>
      <c r="J19075">
        <v>154.54</v>
      </c>
      <c r="M19075">
        <v>154.54</v>
      </c>
      <c r="N19075">
        <f t="shared" si="297"/>
        <v>0</v>
      </c>
    </row>
    <row r="19076" spans="1:14" x14ac:dyDescent="0.2">
      <c r="A19076" t="s">
        <v>19003</v>
      </c>
      <c r="B19076" t="s">
        <v>39558</v>
      </c>
      <c r="I19076" t="s">
        <v>1898</v>
      </c>
      <c r="J19076">
        <v>96.95</v>
      </c>
      <c r="M19076">
        <v>96.95</v>
      </c>
      <c r="N19076">
        <f t="shared" ref="N19076:N19139" si="298">J19076-M19076</f>
        <v>0</v>
      </c>
    </row>
    <row r="19077" spans="1:14" x14ac:dyDescent="0.2">
      <c r="A19077" t="s">
        <v>19004</v>
      </c>
      <c r="B19077" t="s">
        <v>39558</v>
      </c>
      <c r="I19077" t="s">
        <v>1898</v>
      </c>
      <c r="J19077">
        <v>84.1</v>
      </c>
      <c r="M19077">
        <v>84.1</v>
      </c>
      <c r="N19077">
        <f t="shared" si="298"/>
        <v>0</v>
      </c>
    </row>
    <row r="19078" spans="1:14" x14ac:dyDescent="0.2">
      <c r="A19078" t="s">
        <v>19005</v>
      </c>
      <c r="B19078" t="s">
        <v>39558</v>
      </c>
      <c r="I19078" t="s">
        <v>1898</v>
      </c>
      <c r="J19078">
        <v>150.91</v>
      </c>
      <c r="M19078">
        <v>150.91</v>
      </c>
      <c r="N19078">
        <f t="shared" si="298"/>
        <v>0</v>
      </c>
    </row>
    <row r="19079" spans="1:14" x14ac:dyDescent="0.2">
      <c r="A19079" t="s">
        <v>19006</v>
      </c>
      <c r="B19079" t="s">
        <v>39558</v>
      </c>
      <c r="I19079" t="s">
        <v>1898</v>
      </c>
      <c r="J19079">
        <v>93.32</v>
      </c>
      <c r="M19079">
        <v>93.32</v>
      </c>
      <c r="N19079">
        <f t="shared" si="298"/>
        <v>0</v>
      </c>
    </row>
    <row r="19080" spans="1:14" x14ac:dyDescent="0.2">
      <c r="A19080" t="s">
        <v>19007</v>
      </c>
      <c r="B19080" t="s">
        <v>39558</v>
      </c>
      <c r="I19080" t="s">
        <v>1898</v>
      </c>
      <c r="J19080">
        <v>80.47</v>
      </c>
      <c r="M19080">
        <v>80.47</v>
      </c>
      <c r="N19080">
        <f t="shared" si="298"/>
        <v>0</v>
      </c>
    </row>
    <row r="19081" spans="1:14" x14ac:dyDescent="0.2">
      <c r="A19081" t="s">
        <v>19008</v>
      </c>
      <c r="B19081" t="s">
        <v>39559</v>
      </c>
      <c r="I19081" t="s">
        <v>1898</v>
      </c>
      <c r="J19081">
        <v>41.77</v>
      </c>
      <c r="M19081">
        <v>41.77</v>
      </c>
      <c r="N19081">
        <f t="shared" si="298"/>
        <v>0</v>
      </c>
    </row>
    <row r="19082" spans="1:14" x14ac:dyDescent="0.2">
      <c r="A19082" t="s">
        <v>19009</v>
      </c>
      <c r="B19082" t="s">
        <v>39559</v>
      </c>
      <c r="I19082" t="s">
        <v>1898</v>
      </c>
      <c r="J19082">
        <v>25.49</v>
      </c>
      <c r="M19082">
        <v>25.49</v>
      </c>
      <c r="N19082">
        <f t="shared" si="298"/>
        <v>0</v>
      </c>
    </row>
    <row r="19083" spans="1:14" x14ac:dyDescent="0.2">
      <c r="A19083" t="s">
        <v>19010</v>
      </c>
      <c r="B19083" t="s">
        <v>39559</v>
      </c>
      <c r="I19083" t="s">
        <v>1898</v>
      </c>
      <c r="J19083">
        <v>21.52</v>
      </c>
      <c r="M19083">
        <v>21.52</v>
      </c>
      <c r="N19083">
        <f t="shared" si="298"/>
        <v>0</v>
      </c>
    </row>
    <row r="19084" spans="1:14" x14ac:dyDescent="0.2">
      <c r="A19084" t="s">
        <v>19011</v>
      </c>
      <c r="B19084" t="s">
        <v>39559</v>
      </c>
      <c r="I19084" t="s">
        <v>1898</v>
      </c>
      <c r="J19084">
        <v>41.77</v>
      </c>
      <c r="M19084">
        <v>41.77</v>
      </c>
      <c r="N19084">
        <f t="shared" si="298"/>
        <v>0</v>
      </c>
    </row>
    <row r="19085" spans="1:14" x14ac:dyDescent="0.2">
      <c r="A19085" t="s">
        <v>19012</v>
      </c>
      <c r="B19085" t="s">
        <v>39559</v>
      </c>
      <c r="I19085" t="s">
        <v>1898</v>
      </c>
      <c r="J19085">
        <v>25.49</v>
      </c>
      <c r="M19085">
        <v>25.49</v>
      </c>
      <c r="N19085">
        <f t="shared" si="298"/>
        <v>0</v>
      </c>
    </row>
    <row r="19086" spans="1:14" x14ac:dyDescent="0.2">
      <c r="A19086" t="s">
        <v>19013</v>
      </c>
      <c r="B19086" t="s">
        <v>39559</v>
      </c>
      <c r="I19086" t="s">
        <v>1898</v>
      </c>
      <c r="J19086">
        <v>21.52</v>
      </c>
      <c r="M19086">
        <v>21.52</v>
      </c>
      <c r="N19086">
        <f t="shared" si="298"/>
        <v>0</v>
      </c>
    </row>
    <row r="19087" spans="1:14" x14ac:dyDescent="0.2">
      <c r="A19087" t="s">
        <v>19014</v>
      </c>
      <c r="B19087" t="s">
        <v>39560</v>
      </c>
      <c r="I19087" t="s">
        <v>1898</v>
      </c>
      <c r="J19087">
        <v>77.78</v>
      </c>
      <c r="M19087">
        <v>77.78</v>
      </c>
      <c r="N19087">
        <f t="shared" si="298"/>
        <v>0</v>
      </c>
    </row>
    <row r="19088" spans="1:14" x14ac:dyDescent="0.2">
      <c r="A19088" t="s">
        <v>19015</v>
      </c>
      <c r="B19088" t="s">
        <v>39560</v>
      </c>
      <c r="I19088" t="s">
        <v>1898</v>
      </c>
      <c r="J19088">
        <v>48.61</v>
      </c>
      <c r="M19088">
        <v>48.61</v>
      </c>
      <c r="N19088">
        <f t="shared" si="298"/>
        <v>0</v>
      </c>
    </row>
    <row r="19089" spans="1:14" x14ac:dyDescent="0.2">
      <c r="A19089" t="s">
        <v>19016</v>
      </c>
      <c r="B19089" t="s">
        <v>39560</v>
      </c>
      <c r="I19089" t="s">
        <v>1898</v>
      </c>
      <c r="J19089">
        <v>77.78</v>
      </c>
      <c r="M19089">
        <v>77.78</v>
      </c>
      <c r="N19089">
        <f t="shared" si="298"/>
        <v>0</v>
      </c>
    </row>
    <row r="19090" spans="1:14" x14ac:dyDescent="0.2">
      <c r="A19090" t="s">
        <v>19017</v>
      </c>
      <c r="B19090" t="s">
        <v>39560</v>
      </c>
      <c r="I19090" t="s">
        <v>1898</v>
      </c>
      <c r="J19090">
        <v>48.61</v>
      </c>
      <c r="M19090">
        <v>48.61</v>
      </c>
      <c r="N19090">
        <f t="shared" si="298"/>
        <v>0</v>
      </c>
    </row>
    <row r="19091" spans="1:14" x14ac:dyDescent="0.2">
      <c r="A19091" t="s">
        <v>19018</v>
      </c>
      <c r="B19091" t="s">
        <v>39561</v>
      </c>
      <c r="I19091" t="s">
        <v>1898</v>
      </c>
      <c r="J19091">
        <v>51.74</v>
      </c>
      <c r="M19091">
        <v>51.74</v>
      </c>
      <c r="N19091">
        <f t="shared" si="298"/>
        <v>0</v>
      </c>
    </row>
    <row r="19092" spans="1:14" x14ac:dyDescent="0.2">
      <c r="A19092" t="s">
        <v>19019</v>
      </c>
      <c r="B19092" t="s">
        <v>39561</v>
      </c>
      <c r="I19092" t="s">
        <v>1898</v>
      </c>
      <c r="J19092">
        <v>44.81</v>
      </c>
      <c r="M19092">
        <v>44.81</v>
      </c>
      <c r="N19092">
        <f t="shared" si="298"/>
        <v>0</v>
      </c>
    </row>
    <row r="19093" spans="1:14" x14ac:dyDescent="0.2">
      <c r="A19093" t="s">
        <v>19020</v>
      </c>
      <c r="B19093" t="s">
        <v>39561</v>
      </c>
      <c r="I19093" t="s">
        <v>1898</v>
      </c>
      <c r="J19093">
        <v>47.06</v>
      </c>
      <c r="M19093">
        <v>47.06</v>
      </c>
      <c r="N19093">
        <f t="shared" si="298"/>
        <v>0</v>
      </c>
    </row>
    <row r="19094" spans="1:14" x14ac:dyDescent="0.2">
      <c r="A19094" t="s">
        <v>19021</v>
      </c>
      <c r="B19094" t="s">
        <v>39561</v>
      </c>
      <c r="I19094" t="s">
        <v>1898</v>
      </c>
      <c r="J19094">
        <v>40.130000000000003</v>
      </c>
      <c r="M19094">
        <v>40.130000000000003</v>
      </c>
      <c r="N19094">
        <f t="shared" si="298"/>
        <v>0</v>
      </c>
    </row>
    <row r="19095" spans="1:14" x14ac:dyDescent="0.2">
      <c r="A19095" t="s">
        <v>19022</v>
      </c>
      <c r="B19095" t="s">
        <v>39562</v>
      </c>
      <c r="I19095" t="s">
        <v>1898</v>
      </c>
      <c r="J19095">
        <v>54.14</v>
      </c>
      <c r="M19095">
        <v>54.14</v>
      </c>
      <c r="N19095">
        <f t="shared" si="298"/>
        <v>0</v>
      </c>
    </row>
    <row r="19096" spans="1:14" x14ac:dyDescent="0.2">
      <c r="A19096" t="s">
        <v>19023</v>
      </c>
      <c r="B19096" t="s">
        <v>39562</v>
      </c>
      <c r="I19096" t="s">
        <v>1898</v>
      </c>
      <c r="J19096">
        <v>45.96</v>
      </c>
      <c r="M19096">
        <v>45.96</v>
      </c>
      <c r="N19096">
        <f t="shared" si="298"/>
        <v>0</v>
      </c>
    </row>
    <row r="19097" spans="1:14" x14ac:dyDescent="0.2">
      <c r="A19097" t="s">
        <v>19024</v>
      </c>
      <c r="B19097" t="s">
        <v>39562</v>
      </c>
      <c r="I19097" t="s">
        <v>1898</v>
      </c>
      <c r="J19097">
        <v>49.46</v>
      </c>
      <c r="M19097">
        <v>49.46</v>
      </c>
      <c r="N19097">
        <f t="shared" si="298"/>
        <v>0</v>
      </c>
    </row>
    <row r="19098" spans="1:14" x14ac:dyDescent="0.2">
      <c r="A19098" t="s">
        <v>19025</v>
      </c>
      <c r="B19098" t="s">
        <v>39562</v>
      </c>
      <c r="I19098" t="s">
        <v>1898</v>
      </c>
      <c r="J19098">
        <v>41.28</v>
      </c>
      <c r="M19098">
        <v>41.28</v>
      </c>
      <c r="N19098">
        <f t="shared" si="298"/>
        <v>0</v>
      </c>
    </row>
    <row r="19099" spans="1:14" x14ac:dyDescent="0.2">
      <c r="A19099" t="s">
        <v>19026</v>
      </c>
      <c r="B19099" t="s">
        <v>39563</v>
      </c>
      <c r="I19099" t="s">
        <v>1898</v>
      </c>
      <c r="J19099">
        <v>72.45</v>
      </c>
      <c r="M19099">
        <v>72.45</v>
      </c>
      <c r="N19099">
        <f t="shared" si="298"/>
        <v>0</v>
      </c>
    </row>
    <row r="19100" spans="1:14" x14ac:dyDescent="0.2">
      <c r="A19100" t="s">
        <v>19027</v>
      </c>
      <c r="B19100" t="s">
        <v>39563</v>
      </c>
      <c r="I19100" t="s">
        <v>1898</v>
      </c>
      <c r="J19100">
        <v>57.39</v>
      </c>
      <c r="M19100">
        <v>57.39</v>
      </c>
      <c r="N19100">
        <f t="shared" si="298"/>
        <v>0</v>
      </c>
    </row>
    <row r="19101" spans="1:14" x14ac:dyDescent="0.2">
      <c r="A19101" t="s">
        <v>19028</v>
      </c>
      <c r="B19101" t="s">
        <v>39563</v>
      </c>
      <c r="I19101" t="s">
        <v>1898</v>
      </c>
      <c r="J19101">
        <v>67.77</v>
      </c>
      <c r="M19101">
        <v>67.77</v>
      </c>
      <c r="N19101">
        <f t="shared" si="298"/>
        <v>0</v>
      </c>
    </row>
    <row r="19102" spans="1:14" x14ac:dyDescent="0.2">
      <c r="A19102" t="s">
        <v>19029</v>
      </c>
      <c r="B19102" t="s">
        <v>39563</v>
      </c>
      <c r="I19102" t="s">
        <v>1898</v>
      </c>
      <c r="J19102">
        <v>52.71</v>
      </c>
      <c r="M19102">
        <v>52.71</v>
      </c>
      <c r="N19102">
        <f t="shared" si="298"/>
        <v>0</v>
      </c>
    </row>
    <row r="19103" spans="1:14" x14ac:dyDescent="0.2">
      <c r="A19103" t="s">
        <v>19030</v>
      </c>
      <c r="B19103" t="s">
        <v>39564</v>
      </c>
      <c r="I19103" t="s">
        <v>1898</v>
      </c>
      <c r="J19103">
        <v>71.59</v>
      </c>
      <c r="M19103">
        <v>71.59</v>
      </c>
      <c r="N19103">
        <f t="shared" si="298"/>
        <v>0</v>
      </c>
    </row>
    <row r="19104" spans="1:14" x14ac:dyDescent="0.2">
      <c r="A19104" t="s">
        <v>19031</v>
      </c>
      <c r="B19104" t="s">
        <v>39564</v>
      </c>
      <c r="I19104" t="s">
        <v>1898</v>
      </c>
      <c r="J19104">
        <v>56.25</v>
      </c>
      <c r="M19104">
        <v>56.25</v>
      </c>
      <c r="N19104">
        <f t="shared" si="298"/>
        <v>0</v>
      </c>
    </row>
    <row r="19105" spans="1:14" x14ac:dyDescent="0.2">
      <c r="A19105" t="s">
        <v>19032</v>
      </c>
      <c r="B19105" t="s">
        <v>39564</v>
      </c>
      <c r="I19105" t="s">
        <v>1898</v>
      </c>
      <c r="J19105">
        <v>66.91</v>
      </c>
      <c r="M19105">
        <v>66.91</v>
      </c>
      <c r="N19105">
        <f t="shared" si="298"/>
        <v>0</v>
      </c>
    </row>
    <row r="19106" spans="1:14" x14ac:dyDescent="0.2">
      <c r="A19106" t="s">
        <v>19033</v>
      </c>
      <c r="B19106" t="s">
        <v>39564</v>
      </c>
      <c r="I19106" t="s">
        <v>1898</v>
      </c>
      <c r="J19106">
        <v>51.57</v>
      </c>
      <c r="M19106">
        <v>51.57</v>
      </c>
      <c r="N19106">
        <f t="shared" si="298"/>
        <v>0</v>
      </c>
    </row>
    <row r="19107" spans="1:14" x14ac:dyDescent="0.2">
      <c r="A19107" t="s">
        <v>19034</v>
      </c>
      <c r="B19107" t="s">
        <v>39565</v>
      </c>
      <c r="I19107" t="s">
        <v>1898</v>
      </c>
      <c r="J19107">
        <v>106.75</v>
      </c>
      <c r="M19107">
        <v>106.75</v>
      </c>
      <c r="N19107">
        <f t="shared" si="298"/>
        <v>0</v>
      </c>
    </row>
    <row r="19108" spans="1:14" x14ac:dyDescent="0.2">
      <c r="A19108" t="s">
        <v>19035</v>
      </c>
      <c r="B19108" t="s">
        <v>39565</v>
      </c>
      <c r="I19108" t="s">
        <v>1898</v>
      </c>
      <c r="J19108">
        <v>51.69</v>
      </c>
      <c r="M19108">
        <v>51.69</v>
      </c>
      <c r="N19108">
        <f t="shared" si="298"/>
        <v>0</v>
      </c>
    </row>
    <row r="19109" spans="1:14" x14ac:dyDescent="0.2">
      <c r="A19109" t="s">
        <v>19036</v>
      </c>
      <c r="B19109" t="s">
        <v>39565</v>
      </c>
      <c r="I19109" t="s">
        <v>1898</v>
      </c>
      <c r="J19109">
        <v>44.53</v>
      </c>
      <c r="M19109">
        <v>44.53</v>
      </c>
      <c r="N19109">
        <f t="shared" si="298"/>
        <v>0</v>
      </c>
    </row>
    <row r="19110" spans="1:14" x14ac:dyDescent="0.2">
      <c r="A19110" t="s">
        <v>19037</v>
      </c>
      <c r="B19110" t="s">
        <v>39565</v>
      </c>
      <c r="I19110" t="s">
        <v>1898</v>
      </c>
      <c r="J19110">
        <v>103.12</v>
      </c>
      <c r="M19110">
        <v>103.12</v>
      </c>
      <c r="N19110">
        <f t="shared" si="298"/>
        <v>0</v>
      </c>
    </row>
    <row r="19111" spans="1:14" x14ac:dyDescent="0.2">
      <c r="A19111" t="s">
        <v>19038</v>
      </c>
      <c r="B19111" t="s">
        <v>39565</v>
      </c>
      <c r="I19111" t="s">
        <v>1898</v>
      </c>
      <c r="J19111">
        <v>48.06</v>
      </c>
      <c r="M19111">
        <v>48.06</v>
      </c>
      <c r="N19111">
        <f t="shared" si="298"/>
        <v>0</v>
      </c>
    </row>
    <row r="19112" spans="1:14" x14ac:dyDescent="0.2">
      <c r="A19112" t="s">
        <v>19039</v>
      </c>
      <c r="B19112" t="s">
        <v>39565</v>
      </c>
      <c r="I19112" t="s">
        <v>1898</v>
      </c>
      <c r="J19112">
        <v>40.9</v>
      </c>
      <c r="M19112">
        <v>40.9</v>
      </c>
      <c r="N19112">
        <f t="shared" si="298"/>
        <v>0</v>
      </c>
    </row>
    <row r="19113" spans="1:14" x14ac:dyDescent="0.2">
      <c r="A19113" t="s">
        <v>19040</v>
      </c>
      <c r="B19113" t="s">
        <v>39566</v>
      </c>
      <c r="I19113" t="s">
        <v>1898</v>
      </c>
      <c r="J19113">
        <v>107.91</v>
      </c>
      <c r="M19113">
        <v>107.91</v>
      </c>
      <c r="N19113">
        <f t="shared" si="298"/>
        <v>0</v>
      </c>
    </row>
    <row r="19114" spans="1:14" x14ac:dyDescent="0.2">
      <c r="A19114" t="s">
        <v>19041</v>
      </c>
      <c r="B19114" t="s">
        <v>39566</v>
      </c>
      <c r="I19114" t="s">
        <v>1898</v>
      </c>
      <c r="J19114">
        <v>52.45</v>
      </c>
      <c r="M19114">
        <v>52.45</v>
      </c>
      <c r="N19114">
        <f t="shared" si="298"/>
        <v>0</v>
      </c>
    </row>
    <row r="19115" spans="1:14" x14ac:dyDescent="0.2">
      <c r="A19115" t="s">
        <v>19042</v>
      </c>
      <c r="B19115" t="s">
        <v>39566</v>
      </c>
      <c r="I19115" t="s">
        <v>1898</v>
      </c>
      <c r="J19115">
        <v>45.2</v>
      </c>
      <c r="M19115">
        <v>45.2</v>
      </c>
      <c r="N19115">
        <f t="shared" si="298"/>
        <v>0</v>
      </c>
    </row>
    <row r="19116" spans="1:14" x14ac:dyDescent="0.2">
      <c r="A19116" t="s">
        <v>19043</v>
      </c>
      <c r="B19116" t="s">
        <v>39566</v>
      </c>
      <c r="I19116" t="s">
        <v>1898</v>
      </c>
      <c r="J19116">
        <v>104.28</v>
      </c>
      <c r="M19116">
        <v>104.28</v>
      </c>
      <c r="N19116">
        <f t="shared" si="298"/>
        <v>0</v>
      </c>
    </row>
    <row r="19117" spans="1:14" x14ac:dyDescent="0.2">
      <c r="A19117" t="s">
        <v>19044</v>
      </c>
      <c r="B19117" t="s">
        <v>39566</v>
      </c>
      <c r="I19117" t="s">
        <v>1898</v>
      </c>
      <c r="J19117">
        <v>48.82</v>
      </c>
      <c r="M19117">
        <v>48.82</v>
      </c>
      <c r="N19117">
        <f t="shared" si="298"/>
        <v>0</v>
      </c>
    </row>
    <row r="19118" spans="1:14" x14ac:dyDescent="0.2">
      <c r="A19118" t="s">
        <v>19045</v>
      </c>
      <c r="B19118" t="s">
        <v>39566</v>
      </c>
      <c r="I19118" t="s">
        <v>1898</v>
      </c>
      <c r="J19118">
        <v>41.57</v>
      </c>
      <c r="M19118">
        <v>41.57</v>
      </c>
      <c r="N19118">
        <f t="shared" si="298"/>
        <v>0</v>
      </c>
    </row>
    <row r="19119" spans="1:14" x14ac:dyDescent="0.2">
      <c r="A19119" t="s">
        <v>19046</v>
      </c>
      <c r="B19119" t="s">
        <v>39567</v>
      </c>
      <c r="I19119" t="s">
        <v>1898</v>
      </c>
      <c r="J19119">
        <v>132.37</v>
      </c>
      <c r="M19119">
        <v>132.37</v>
      </c>
      <c r="N19119">
        <f t="shared" si="298"/>
        <v>0</v>
      </c>
    </row>
    <row r="19120" spans="1:14" x14ac:dyDescent="0.2">
      <c r="A19120" t="s">
        <v>19047</v>
      </c>
      <c r="B19120" t="s">
        <v>39567</v>
      </c>
      <c r="I19120" t="s">
        <v>1898</v>
      </c>
      <c r="J19120">
        <v>65.34</v>
      </c>
      <c r="M19120">
        <v>65.34</v>
      </c>
      <c r="N19120">
        <f t="shared" si="298"/>
        <v>0</v>
      </c>
    </row>
    <row r="19121" spans="1:14" x14ac:dyDescent="0.2">
      <c r="A19121" t="s">
        <v>19048</v>
      </c>
      <c r="B19121" t="s">
        <v>39567</v>
      </c>
      <c r="I19121" t="s">
        <v>1898</v>
      </c>
      <c r="J19121">
        <v>55.68</v>
      </c>
      <c r="M19121">
        <v>55.68</v>
      </c>
      <c r="N19121">
        <f t="shared" si="298"/>
        <v>0</v>
      </c>
    </row>
    <row r="19122" spans="1:14" x14ac:dyDescent="0.2">
      <c r="A19122" t="s">
        <v>19049</v>
      </c>
      <c r="B19122" t="s">
        <v>39567</v>
      </c>
      <c r="I19122" t="s">
        <v>1898</v>
      </c>
      <c r="J19122">
        <v>129.13</v>
      </c>
      <c r="M19122">
        <v>129.13</v>
      </c>
      <c r="N19122">
        <f t="shared" si="298"/>
        <v>0</v>
      </c>
    </row>
    <row r="19123" spans="1:14" x14ac:dyDescent="0.2">
      <c r="A19123" t="s">
        <v>19050</v>
      </c>
      <c r="B19123" t="s">
        <v>39567</v>
      </c>
      <c r="I19123" t="s">
        <v>1898</v>
      </c>
      <c r="J19123">
        <v>62.1</v>
      </c>
      <c r="M19123">
        <v>62.1</v>
      </c>
      <c r="N19123">
        <f t="shared" si="298"/>
        <v>0</v>
      </c>
    </row>
    <row r="19124" spans="1:14" x14ac:dyDescent="0.2">
      <c r="A19124" t="s">
        <v>19051</v>
      </c>
      <c r="B19124" t="s">
        <v>39567</v>
      </c>
      <c r="I19124" t="s">
        <v>1898</v>
      </c>
      <c r="J19124">
        <v>52.44</v>
      </c>
      <c r="M19124">
        <v>52.44</v>
      </c>
      <c r="N19124">
        <f t="shared" si="298"/>
        <v>0</v>
      </c>
    </row>
    <row r="19125" spans="1:14" x14ac:dyDescent="0.2">
      <c r="A19125" t="s">
        <v>19052</v>
      </c>
      <c r="B19125" t="s">
        <v>39568</v>
      </c>
      <c r="I19125" t="s">
        <v>1898</v>
      </c>
      <c r="J19125">
        <v>161.04</v>
      </c>
      <c r="M19125">
        <v>161.04</v>
      </c>
      <c r="N19125">
        <f t="shared" si="298"/>
        <v>0</v>
      </c>
    </row>
    <row r="19126" spans="1:14" x14ac:dyDescent="0.2">
      <c r="A19126" t="s">
        <v>19053</v>
      </c>
      <c r="B19126" t="s">
        <v>39568</v>
      </c>
      <c r="I19126" t="s">
        <v>1898</v>
      </c>
      <c r="J19126">
        <v>81.89</v>
      </c>
      <c r="M19126">
        <v>81.89</v>
      </c>
      <c r="N19126">
        <f t="shared" si="298"/>
        <v>0</v>
      </c>
    </row>
    <row r="19127" spans="1:14" x14ac:dyDescent="0.2">
      <c r="A19127" t="s">
        <v>19054</v>
      </c>
      <c r="B19127" t="s">
        <v>39568</v>
      </c>
      <c r="I19127" t="s">
        <v>1898</v>
      </c>
      <c r="J19127">
        <v>69.709999999999994</v>
      </c>
      <c r="M19127">
        <v>69.709999999999994</v>
      </c>
      <c r="N19127">
        <f t="shared" si="298"/>
        <v>0</v>
      </c>
    </row>
    <row r="19128" spans="1:14" x14ac:dyDescent="0.2">
      <c r="A19128" t="s">
        <v>19055</v>
      </c>
      <c r="B19128" t="s">
        <v>39568</v>
      </c>
      <c r="I19128" t="s">
        <v>1898</v>
      </c>
      <c r="J19128">
        <v>157.80000000000001</v>
      </c>
      <c r="M19128">
        <v>157.80000000000001</v>
      </c>
      <c r="N19128">
        <f t="shared" si="298"/>
        <v>0</v>
      </c>
    </row>
    <row r="19129" spans="1:14" x14ac:dyDescent="0.2">
      <c r="A19129" t="s">
        <v>19056</v>
      </c>
      <c r="B19129" t="s">
        <v>39568</v>
      </c>
      <c r="I19129" t="s">
        <v>1898</v>
      </c>
      <c r="J19129">
        <v>78.650000000000006</v>
      </c>
      <c r="M19129">
        <v>78.650000000000006</v>
      </c>
      <c r="N19129">
        <f t="shared" si="298"/>
        <v>0</v>
      </c>
    </row>
    <row r="19130" spans="1:14" x14ac:dyDescent="0.2">
      <c r="A19130" t="s">
        <v>19057</v>
      </c>
      <c r="B19130" t="s">
        <v>39568</v>
      </c>
      <c r="I19130" t="s">
        <v>1898</v>
      </c>
      <c r="J19130">
        <v>66.47</v>
      </c>
      <c r="M19130">
        <v>66.47</v>
      </c>
      <c r="N19130">
        <f t="shared" si="298"/>
        <v>0</v>
      </c>
    </row>
    <row r="19131" spans="1:14" x14ac:dyDescent="0.2">
      <c r="A19131" t="s">
        <v>19058</v>
      </c>
      <c r="B19131" t="s">
        <v>39569</v>
      </c>
      <c r="I19131" t="s">
        <v>1898</v>
      </c>
      <c r="J19131">
        <v>192.5</v>
      </c>
      <c r="M19131">
        <v>192.5</v>
      </c>
      <c r="N19131">
        <f t="shared" si="298"/>
        <v>0</v>
      </c>
    </row>
    <row r="19132" spans="1:14" x14ac:dyDescent="0.2">
      <c r="A19132" t="s">
        <v>19059</v>
      </c>
      <c r="B19132" t="s">
        <v>39569</v>
      </c>
      <c r="I19132" t="s">
        <v>1898</v>
      </c>
      <c r="J19132">
        <v>102.57</v>
      </c>
      <c r="M19132">
        <v>102.57</v>
      </c>
      <c r="N19132">
        <f t="shared" si="298"/>
        <v>0</v>
      </c>
    </row>
    <row r="19133" spans="1:14" x14ac:dyDescent="0.2">
      <c r="A19133" t="s">
        <v>19060</v>
      </c>
      <c r="B19133" t="s">
        <v>39569</v>
      </c>
      <c r="I19133" t="s">
        <v>1898</v>
      </c>
      <c r="J19133">
        <v>87.69</v>
      </c>
      <c r="M19133">
        <v>87.69</v>
      </c>
      <c r="N19133">
        <f t="shared" si="298"/>
        <v>0</v>
      </c>
    </row>
    <row r="19134" spans="1:14" x14ac:dyDescent="0.2">
      <c r="A19134" t="s">
        <v>19061</v>
      </c>
      <c r="B19134" t="s">
        <v>39569</v>
      </c>
      <c r="I19134" t="s">
        <v>1898</v>
      </c>
      <c r="J19134">
        <v>189.26</v>
      </c>
      <c r="M19134">
        <v>189.26</v>
      </c>
      <c r="N19134">
        <f t="shared" si="298"/>
        <v>0</v>
      </c>
    </row>
    <row r="19135" spans="1:14" x14ac:dyDescent="0.2">
      <c r="A19135" t="s">
        <v>19062</v>
      </c>
      <c r="B19135" t="s">
        <v>39569</v>
      </c>
      <c r="I19135" t="s">
        <v>1898</v>
      </c>
      <c r="J19135">
        <v>99.33</v>
      </c>
      <c r="M19135">
        <v>99.33</v>
      </c>
      <c r="N19135">
        <f t="shared" si="298"/>
        <v>0</v>
      </c>
    </row>
    <row r="19136" spans="1:14" x14ac:dyDescent="0.2">
      <c r="A19136" t="s">
        <v>19063</v>
      </c>
      <c r="B19136" t="s">
        <v>39569</v>
      </c>
      <c r="I19136" t="s">
        <v>1898</v>
      </c>
      <c r="J19136">
        <v>84.45</v>
      </c>
      <c r="M19136">
        <v>84.45</v>
      </c>
      <c r="N19136">
        <f t="shared" si="298"/>
        <v>0</v>
      </c>
    </row>
    <row r="19137" spans="1:14" x14ac:dyDescent="0.2">
      <c r="A19137" t="s">
        <v>19064</v>
      </c>
      <c r="B19137" t="s">
        <v>39570</v>
      </c>
      <c r="I19137" t="s">
        <v>1898</v>
      </c>
      <c r="J19137">
        <v>33.799999999999997</v>
      </c>
      <c r="M19137">
        <v>33.799999999999997</v>
      </c>
      <c r="N19137">
        <f t="shared" si="298"/>
        <v>0</v>
      </c>
    </row>
    <row r="19138" spans="1:14" x14ac:dyDescent="0.2">
      <c r="A19138" t="s">
        <v>19065</v>
      </c>
      <c r="B19138" t="s">
        <v>39570</v>
      </c>
      <c r="I19138" t="s">
        <v>1898</v>
      </c>
      <c r="J19138">
        <v>20.51</v>
      </c>
      <c r="M19138">
        <v>20.51</v>
      </c>
      <c r="N19138">
        <f t="shared" si="298"/>
        <v>0</v>
      </c>
    </row>
    <row r="19139" spans="1:14" x14ac:dyDescent="0.2">
      <c r="A19139" t="s">
        <v>19066</v>
      </c>
      <c r="B19139" t="s">
        <v>39570</v>
      </c>
      <c r="I19139" t="s">
        <v>1898</v>
      </c>
      <c r="J19139">
        <v>33.799999999999997</v>
      </c>
      <c r="M19139">
        <v>33.799999999999997</v>
      </c>
      <c r="N19139">
        <f t="shared" si="298"/>
        <v>0</v>
      </c>
    </row>
    <row r="19140" spans="1:14" x14ac:dyDescent="0.2">
      <c r="A19140" t="s">
        <v>19067</v>
      </c>
      <c r="B19140" t="s">
        <v>39570</v>
      </c>
      <c r="I19140" t="s">
        <v>1898</v>
      </c>
      <c r="J19140">
        <v>20.51</v>
      </c>
      <c r="M19140">
        <v>20.51</v>
      </c>
      <c r="N19140">
        <f t="shared" ref="N19140:N19203" si="299">J19140-M19140</f>
        <v>0</v>
      </c>
    </row>
    <row r="19141" spans="1:14" x14ac:dyDescent="0.2">
      <c r="A19141" t="s">
        <v>19068</v>
      </c>
      <c r="B19141" t="s">
        <v>39571</v>
      </c>
      <c r="I19141" t="s">
        <v>1898</v>
      </c>
      <c r="J19141">
        <v>80.67</v>
      </c>
      <c r="M19141">
        <v>80.67</v>
      </c>
      <c r="N19141">
        <f t="shared" si="299"/>
        <v>0</v>
      </c>
    </row>
    <row r="19142" spans="1:14" x14ac:dyDescent="0.2">
      <c r="A19142" t="s">
        <v>19069</v>
      </c>
      <c r="B19142" t="s">
        <v>39571</v>
      </c>
      <c r="I19142" t="s">
        <v>1898</v>
      </c>
      <c r="J19142">
        <v>23.72</v>
      </c>
      <c r="M19142">
        <v>23.72</v>
      </c>
      <c r="N19142">
        <f t="shared" si="299"/>
        <v>0</v>
      </c>
    </row>
    <row r="19143" spans="1:14" x14ac:dyDescent="0.2">
      <c r="A19143" t="s">
        <v>19070</v>
      </c>
      <c r="B19143" t="s">
        <v>39572</v>
      </c>
      <c r="I19143" t="s">
        <v>1898</v>
      </c>
      <c r="J19143">
        <v>9.1199999999999992</v>
      </c>
      <c r="M19143">
        <v>9.1199999999999992</v>
      </c>
      <c r="N19143">
        <f t="shared" si="299"/>
        <v>0</v>
      </c>
    </row>
    <row r="19144" spans="1:14" x14ac:dyDescent="0.2">
      <c r="A19144" t="s">
        <v>19071</v>
      </c>
      <c r="B19144" t="s">
        <v>39571</v>
      </c>
      <c r="I19144" t="s">
        <v>1898</v>
      </c>
      <c r="J19144">
        <v>80.67</v>
      </c>
      <c r="M19144">
        <v>80.67</v>
      </c>
      <c r="N19144">
        <f t="shared" si="299"/>
        <v>0</v>
      </c>
    </row>
    <row r="19145" spans="1:14" x14ac:dyDescent="0.2">
      <c r="A19145" t="s">
        <v>19072</v>
      </c>
      <c r="B19145" t="s">
        <v>39571</v>
      </c>
      <c r="I19145" t="s">
        <v>1898</v>
      </c>
      <c r="J19145">
        <v>23.72</v>
      </c>
      <c r="M19145">
        <v>23.72</v>
      </c>
      <c r="N19145">
        <f t="shared" si="299"/>
        <v>0</v>
      </c>
    </row>
    <row r="19146" spans="1:14" x14ac:dyDescent="0.2">
      <c r="A19146" t="s">
        <v>19073</v>
      </c>
      <c r="B19146" t="s">
        <v>39572</v>
      </c>
      <c r="I19146" t="s">
        <v>1898</v>
      </c>
      <c r="J19146">
        <v>9.1199999999999992</v>
      </c>
      <c r="M19146">
        <v>9.1199999999999992</v>
      </c>
      <c r="N19146">
        <f t="shared" si="299"/>
        <v>0</v>
      </c>
    </row>
    <row r="19147" spans="1:14" x14ac:dyDescent="0.2">
      <c r="A19147" t="s">
        <v>19074</v>
      </c>
      <c r="B19147" t="s">
        <v>39573</v>
      </c>
      <c r="I19147" t="s">
        <v>1898</v>
      </c>
      <c r="J19147">
        <v>83.12</v>
      </c>
      <c r="M19147">
        <v>83.12</v>
      </c>
      <c r="N19147">
        <f t="shared" si="299"/>
        <v>0</v>
      </c>
    </row>
    <row r="19148" spans="1:14" x14ac:dyDescent="0.2">
      <c r="A19148" t="s">
        <v>19075</v>
      </c>
      <c r="B19148" t="s">
        <v>39573</v>
      </c>
      <c r="I19148" t="s">
        <v>1898</v>
      </c>
      <c r="J19148">
        <v>17.63</v>
      </c>
      <c r="M19148">
        <v>17.63</v>
      </c>
      <c r="N19148">
        <f t="shared" si="299"/>
        <v>0</v>
      </c>
    </row>
    <row r="19149" spans="1:14" x14ac:dyDescent="0.2">
      <c r="A19149" t="s">
        <v>19076</v>
      </c>
      <c r="B19149" t="s">
        <v>39573</v>
      </c>
      <c r="I19149" t="s">
        <v>1898</v>
      </c>
      <c r="J19149">
        <v>10.52</v>
      </c>
      <c r="M19149">
        <v>10.52</v>
      </c>
      <c r="N19149">
        <f t="shared" si="299"/>
        <v>0</v>
      </c>
    </row>
    <row r="19150" spans="1:14" x14ac:dyDescent="0.2">
      <c r="A19150" t="s">
        <v>19077</v>
      </c>
      <c r="B19150" t="s">
        <v>39573</v>
      </c>
      <c r="I19150" t="s">
        <v>1898</v>
      </c>
      <c r="J19150">
        <v>83.12</v>
      </c>
      <c r="M19150">
        <v>83.12</v>
      </c>
      <c r="N19150">
        <f t="shared" si="299"/>
        <v>0</v>
      </c>
    </row>
    <row r="19151" spans="1:14" x14ac:dyDescent="0.2">
      <c r="A19151" t="s">
        <v>19078</v>
      </c>
      <c r="B19151" t="s">
        <v>39573</v>
      </c>
      <c r="I19151" t="s">
        <v>1898</v>
      </c>
      <c r="J19151">
        <v>17.63</v>
      </c>
      <c r="M19151">
        <v>17.63</v>
      </c>
      <c r="N19151">
        <f t="shared" si="299"/>
        <v>0</v>
      </c>
    </row>
    <row r="19152" spans="1:14" x14ac:dyDescent="0.2">
      <c r="A19152" t="s">
        <v>19079</v>
      </c>
      <c r="B19152" t="s">
        <v>39573</v>
      </c>
      <c r="I19152" t="s">
        <v>1898</v>
      </c>
      <c r="J19152">
        <v>10.52</v>
      </c>
      <c r="M19152">
        <v>10.52</v>
      </c>
      <c r="N19152">
        <f t="shared" si="299"/>
        <v>0</v>
      </c>
    </row>
    <row r="19153" spans="1:14" x14ac:dyDescent="0.2">
      <c r="A19153" t="s">
        <v>19080</v>
      </c>
      <c r="B19153" t="s">
        <v>39574</v>
      </c>
      <c r="I19153" t="s">
        <v>1898</v>
      </c>
      <c r="J19153">
        <v>123.78</v>
      </c>
      <c r="M19153">
        <v>123.78</v>
      </c>
      <c r="N19153">
        <f t="shared" si="299"/>
        <v>0</v>
      </c>
    </row>
    <row r="19154" spans="1:14" x14ac:dyDescent="0.2">
      <c r="A19154" t="s">
        <v>19081</v>
      </c>
      <c r="B19154" t="s">
        <v>39574</v>
      </c>
      <c r="I19154" t="s">
        <v>1898</v>
      </c>
      <c r="J19154">
        <v>29.52</v>
      </c>
      <c r="M19154">
        <v>29.52</v>
      </c>
      <c r="N19154">
        <f t="shared" si="299"/>
        <v>0</v>
      </c>
    </row>
    <row r="19155" spans="1:14" x14ac:dyDescent="0.2">
      <c r="A19155" t="s">
        <v>19082</v>
      </c>
      <c r="B19155" t="s">
        <v>39574</v>
      </c>
      <c r="I19155" t="s">
        <v>1898</v>
      </c>
      <c r="J19155">
        <v>18.309999999999999</v>
      </c>
      <c r="M19155">
        <v>18.309999999999999</v>
      </c>
      <c r="N19155">
        <f t="shared" si="299"/>
        <v>0</v>
      </c>
    </row>
    <row r="19156" spans="1:14" x14ac:dyDescent="0.2">
      <c r="A19156" t="s">
        <v>19083</v>
      </c>
      <c r="B19156" t="s">
        <v>39574</v>
      </c>
      <c r="I19156" t="s">
        <v>1898</v>
      </c>
      <c r="J19156">
        <v>123.78</v>
      </c>
      <c r="M19156">
        <v>123.78</v>
      </c>
      <c r="N19156">
        <f t="shared" si="299"/>
        <v>0</v>
      </c>
    </row>
    <row r="19157" spans="1:14" x14ac:dyDescent="0.2">
      <c r="A19157" t="s">
        <v>19084</v>
      </c>
      <c r="B19157" t="s">
        <v>39574</v>
      </c>
      <c r="I19157" t="s">
        <v>1898</v>
      </c>
      <c r="J19157">
        <v>29.52</v>
      </c>
      <c r="M19157">
        <v>29.52</v>
      </c>
      <c r="N19157">
        <f t="shared" si="299"/>
        <v>0</v>
      </c>
    </row>
    <row r="19158" spans="1:14" x14ac:dyDescent="0.2">
      <c r="A19158" t="s">
        <v>19085</v>
      </c>
      <c r="B19158" t="s">
        <v>39574</v>
      </c>
      <c r="I19158" t="s">
        <v>1898</v>
      </c>
      <c r="J19158">
        <v>18.309999999999999</v>
      </c>
      <c r="M19158">
        <v>18.309999999999999</v>
      </c>
      <c r="N19158">
        <f t="shared" si="299"/>
        <v>0</v>
      </c>
    </row>
    <row r="19159" spans="1:14" x14ac:dyDescent="0.2">
      <c r="A19159" t="s">
        <v>19086</v>
      </c>
      <c r="B19159" t="s">
        <v>39575</v>
      </c>
      <c r="I19159" t="s">
        <v>1900</v>
      </c>
      <c r="J19159">
        <v>7719.44</v>
      </c>
      <c r="M19159">
        <v>7719.44</v>
      </c>
      <c r="N19159">
        <f t="shared" si="299"/>
        <v>0</v>
      </c>
    </row>
    <row r="19160" spans="1:14" x14ac:dyDescent="0.2">
      <c r="A19160" t="s">
        <v>19087</v>
      </c>
      <c r="B19160" t="s">
        <v>39575</v>
      </c>
      <c r="I19160" t="s">
        <v>1900</v>
      </c>
      <c r="J19160">
        <v>7719.44</v>
      </c>
      <c r="M19160">
        <v>7719.44</v>
      </c>
      <c r="N19160">
        <f t="shared" si="299"/>
        <v>0</v>
      </c>
    </row>
    <row r="19161" spans="1:14" x14ac:dyDescent="0.2">
      <c r="A19161" t="s">
        <v>19088</v>
      </c>
      <c r="B19161" t="s">
        <v>39576</v>
      </c>
      <c r="I19161" t="s">
        <v>1900</v>
      </c>
      <c r="J19161">
        <v>2556.3200000000002</v>
      </c>
      <c r="M19161">
        <v>2556.3200000000002</v>
      </c>
      <c r="N19161">
        <f t="shared" si="299"/>
        <v>0</v>
      </c>
    </row>
    <row r="19162" spans="1:14" x14ac:dyDescent="0.2">
      <c r="A19162" t="s">
        <v>19089</v>
      </c>
      <c r="B19162" t="s">
        <v>39576</v>
      </c>
      <c r="I19162" t="s">
        <v>1900</v>
      </c>
      <c r="J19162">
        <v>2556.3200000000002</v>
      </c>
      <c r="M19162">
        <v>2556.3200000000002</v>
      </c>
      <c r="N19162">
        <f t="shared" si="299"/>
        <v>0</v>
      </c>
    </row>
    <row r="19163" spans="1:14" x14ac:dyDescent="0.2">
      <c r="A19163" t="s">
        <v>19090</v>
      </c>
      <c r="B19163" t="s">
        <v>39577</v>
      </c>
      <c r="I19163" t="s">
        <v>1900</v>
      </c>
      <c r="J19163">
        <v>11985.68</v>
      </c>
      <c r="M19163">
        <v>11985.68</v>
      </c>
      <c r="N19163">
        <f t="shared" si="299"/>
        <v>0</v>
      </c>
    </row>
    <row r="19164" spans="1:14" x14ac:dyDescent="0.2">
      <c r="A19164" t="s">
        <v>19091</v>
      </c>
      <c r="B19164" t="s">
        <v>39577</v>
      </c>
      <c r="I19164" t="s">
        <v>1900</v>
      </c>
      <c r="J19164">
        <v>11415.44</v>
      </c>
      <c r="M19164">
        <v>11415.44</v>
      </c>
      <c r="N19164">
        <f t="shared" si="299"/>
        <v>0</v>
      </c>
    </row>
    <row r="19165" spans="1:14" x14ac:dyDescent="0.2">
      <c r="A19165" t="s">
        <v>19092</v>
      </c>
      <c r="B19165" t="s">
        <v>39578</v>
      </c>
      <c r="I19165" t="s">
        <v>1900</v>
      </c>
      <c r="J19165">
        <v>5698.06</v>
      </c>
      <c r="M19165">
        <v>5698.06</v>
      </c>
      <c r="N19165">
        <f t="shared" si="299"/>
        <v>0</v>
      </c>
    </row>
    <row r="19166" spans="1:14" x14ac:dyDescent="0.2">
      <c r="A19166" t="s">
        <v>19093</v>
      </c>
      <c r="B19166" t="s">
        <v>39578</v>
      </c>
      <c r="I19166" t="s">
        <v>1900</v>
      </c>
      <c r="J19166">
        <v>5698.06</v>
      </c>
      <c r="M19166">
        <v>5698.06</v>
      </c>
      <c r="N19166">
        <f t="shared" si="299"/>
        <v>0</v>
      </c>
    </row>
    <row r="19167" spans="1:14" x14ac:dyDescent="0.2">
      <c r="A19167" t="s">
        <v>19094</v>
      </c>
      <c r="B19167" t="s">
        <v>39579</v>
      </c>
      <c r="I19167" t="s">
        <v>1900</v>
      </c>
      <c r="J19167">
        <v>1954.11</v>
      </c>
      <c r="M19167">
        <v>1954.11</v>
      </c>
      <c r="N19167">
        <f t="shared" si="299"/>
        <v>0</v>
      </c>
    </row>
    <row r="19168" spans="1:14" x14ac:dyDescent="0.2">
      <c r="A19168" t="s">
        <v>19095</v>
      </c>
      <c r="B19168" t="s">
        <v>39579</v>
      </c>
      <c r="I19168" t="s">
        <v>1900</v>
      </c>
      <c r="J19168">
        <v>1954.11</v>
      </c>
      <c r="M19168">
        <v>1954.11</v>
      </c>
      <c r="N19168">
        <f t="shared" si="299"/>
        <v>0</v>
      </c>
    </row>
    <row r="19169" spans="1:14" x14ac:dyDescent="0.2">
      <c r="A19169" t="s">
        <v>19096</v>
      </c>
      <c r="B19169" t="s">
        <v>39580</v>
      </c>
      <c r="I19169" t="s">
        <v>1900</v>
      </c>
      <c r="J19169">
        <v>9964.2999999999993</v>
      </c>
      <c r="M19169">
        <v>9964.2999999999993</v>
      </c>
      <c r="N19169">
        <f t="shared" si="299"/>
        <v>0</v>
      </c>
    </row>
    <row r="19170" spans="1:14" x14ac:dyDescent="0.2">
      <c r="A19170" t="s">
        <v>19097</v>
      </c>
      <c r="B19170" t="s">
        <v>39580</v>
      </c>
      <c r="I19170" t="s">
        <v>1900</v>
      </c>
      <c r="J19170">
        <v>9394.06</v>
      </c>
      <c r="M19170">
        <v>9394.06</v>
      </c>
      <c r="N19170">
        <f t="shared" si="299"/>
        <v>0</v>
      </c>
    </row>
    <row r="19171" spans="1:14" x14ac:dyDescent="0.2">
      <c r="A19171" t="s">
        <v>19098</v>
      </c>
      <c r="B19171" t="s">
        <v>39581</v>
      </c>
      <c r="I19171" t="s">
        <v>1900</v>
      </c>
      <c r="J19171">
        <v>9680.92</v>
      </c>
      <c r="M19171">
        <v>9680.92</v>
      </c>
      <c r="N19171">
        <f t="shared" si="299"/>
        <v>0</v>
      </c>
    </row>
    <row r="19172" spans="1:14" x14ac:dyDescent="0.2">
      <c r="A19172" t="s">
        <v>19099</v>
      </c>
      <c r="B19172" t="s">
        <v>39581</v>
      </c>
      <c r="I19172" t="s">
        <v>1900</v>
      </c>
      <c r="J19172">
        <v>9680.92</v>
      </c>
      <c r="M19172">
        <v>9680.92</v>
      </c>
      <c r="N19172">
        <f t="shared" si="299"/>
        <v>0</v>
      </c>
    </row>
    <row r="19173" spans="1:14" x14ac:dyDescent="0.2">
      <c r="A19173" t="s">
        <v>19100</v>
      </c>
      <c r="B19173" t="s">
        <v>39582</v>
      </c>
      <c r="I19173" t="s">
        <v>1900</v>
      </c>
      <c r="J19173">
        <v>5919.45</v>
      </c>
      <c r="M19173">
        <v>5919.45</v>
      </c>
      <c r="N19173">
        <f t="shared" si="299"/>
        <v>0</v>
      </c>
    </row>
    <row r="19174" spans="1:14" x14ac:dyDescent="0.2">
      <c r="A19174" t="s">
        <v>19101</v>
      </c>
      <c r="B19174" t="s">
        <v>39582</v>
      </c>
      <c r="I19174" t="s">
        <v>1900</v>
      </c>
      <c r="J19174">
        <v>5919.45</v>
      </c>
      <c r="M19174">
        <v>5919.45</v>
      </c>
      <c r="N19174">
        <f t="shared" si="299"/>
        <v>0</v>
      </c>
    </row>
    <row r="19175" spans="1:14" x14ac:dyDescent="0.2">
      <c r="A19175" t="s">
        <v>19102</v>
      </c>
      <c r="B19175" t="s">
        <v>39583</v>
      </c>
      <c r="I19175" t="s">
        <v>1900</v>
      </c>
      <c r="J19175">
        <v>13947.13</v>
      </c>
      <c r="M19175">
        <v>13947.13</v>
      </c>
      <c r="N19175">
        <f t="shared" si="299"/>
        <v>0</v>
      </c>
    </row>
    <row r="19176" spans="1:14" x14ac:dyDescent="0.2">
      <c r="A19176" t="s">
        <v>19103</v>
      </c>
      <c r="B19176" t="s">
        <v>39583</v>
      </c>
      <c r="I19176" t="s">
        <v>1900</v>
      </c>
      <c r="J19176">
        <v>13376.89</v>
      </c>
      <c r="M19176">
        <v>13376.89</v>
      </c>
      <c r="N19176">
        <f t="shared" si="299"/>
        <v>0</v>
      </c>
    </row>
    <row r="19177" spans="1:14" x14ac:dyDescent="0.2">
      <c r="A19177" t="s">
        <v>19104</v>
      </c>
      <c r="B19177" t="s">
        <v>39584</v>
      </c>
      <c r="I19177" t="s">
        <v>1900</v>
      </c>
      <c r="J19177">
        <v>7630.91</v>
      </c>
      <c r="M19177">
        <v>7630.91</v>
      </c>
      <c r="N19177">
        <f t="shared" si="299"/>
        <v>0</v>
      </c>
    </row>
    <row r="19178" spans="1:14" x14ac:dyDescent="0.2">
      <c r="A19178" t="s">
        <v>19105</v>
      </c>
      <c r="B19178" t="s">
        <v>39584</v>
      </c>
      <c r="I19178" t="s">
        <v>1900</v>
      </c>
      <c r="J19178">
        <v>7630.91</v>
      </c>
      <c r="M19178">
        <v>7630.91</v>
      </c>
      <c r="N19178">
        <f t="shared" si="299"/>
        <v>0</v>
      </c>
    </row>
    <row r="19179" spans="1:14" x14ac:dyDescent="0.2">
      <c r="A19179" t="s">
        <v>19106</v>
      </c>
      <c r="B19179" t="s">
        <v>39585</v>
      </c>
      <c r="I19179" t="s">
        <v>1900</v>
      </c>
      <c r="J19179">
        <v>2867.38</v>
      </c>
      <c r="M19179">
        <v>2867.38</v>
      </c>
      <c r="N19179">
        <f t="shared" si="299"/>
        <v>0</v>
      </c>
    </row>
    <row r="19180" spans="1:14" x14ac:dyDescent="0.2">
      <c r="A19180" t="s">
        <v>19107</v>
      </c>
      <c r="B19180" t="s">
        <v>39585</v>
      </c>
      <c r="I19180" t="s">
        <v>1900</v>
      </c>
      <c r="J19180">
        <v>2867.38</v>
      </c>
      <c r="M19180">
        <v>2867.38</v>
      </c>
      <c r="N19180">
        <f t="shared" si="299"/>
        <v>0</v>
      </c>
    </row>
    <row r="19181" spans="1:14" x14ac:dyDescent="0.2">
      <c r="A19181" t="s">
        <v>19108</v>
      </c>
      <c r="B19181" t="s">
        <v>39586</v>
      </c>
      <c r="I19181" t="s">
        <v>1900</v>
      </c>
      <c r="J19181">
        <v>12168.16</v>
      </c>
      <c r="M19181">
        <v>12168.16</v>
      </c>
      <c r="N19181">
        <f t="shared" si="299"/>
        <v>0</v>
      </c>
    </row>
    <row r="19182" spans="1:14" x14ac:dyDescent="0.2">
      <c r="A19182" t="s">
        <v>19109</v>
      </c>
      <c r="B19182" t="s">
        <v>39586</v>
      </c>
      <c r="I19182" t="s">
        <v>1900</v>
      </c>
      <c r="J19182">
        <v>11597.92</v>
      </c>
      <c r="M19182">
        <v>11597.92</v>
      </c>
      <c r="N19182">
        <f t="shared" si="299"/>
        <v>0</v>
      </c>
    </row>
    <row r="19183" spans="1:14" x14ac:dyDescent="0.2">
      <c r="A19183" t="s">
        <v>19110</v>
      </c>
      <c r="B19183" t="s">
        <v>39587</v>
      </c>
      <c r="I19183" t="s">
        <v>1900</v>
      </c>
      <c r="J19183">
        <v>11912.4</v>
      </c>
      <c r="M19183">
        <v>11912.4</v>
      </c>
      <c r="N19183">
        <f t="shared" si="299"/>
        <v>0</v>
      </c>
    </row>
    <row r="19184" spans="1:14" x14ac:dyDescent="0.2">
      <c r="A19184" t="s">
        <v>19111</v>
      </c>
      <c r="B19184" t="s">
        <v>39587</v>
      </c>
      <c r="I19184" t="s">
        <v>1900</v>
      </c>
      <c r="J19184">
        <v>11912.4</v>
      </c>
      <c r="M19184">
        <v>11912.4</v>
      </c>
      <c r="N19184">
        <f t="shared" si="299"/>
        <v>0</v>
      </c>
    </row>
    <row r="19185" spans="1:14" x14ac:dyDescent="0.2">
      <c r="A19185" t="s">
        <v>19112</v>
      </c>
      <c r="B19185" t="s">
        <v>39588</v>
      </c>
      <c r="I19185" t="s">
        <v>1900</v>
      </c>
      <c r="J19185">
        <v>5107.3599999999997</v>
      </c>
      <c r="M19185">
        <v>5107.3599999999997</v>
      </c>
      <c r="N19185">
        <f t="shared" si="299"/>
        <v>0</v>
      </c>
    </row>
    <row r="19186" spans="1:14" x14ac:dyDescent="0.2">
      <c r="A19186" t="s">
        <v>19113</v>
      </c>
      <c r="B19186" t="s">
        <v>39588</v>
      </c>
      <c r="I19186" t="s">
        <v>1900</v>
      </c>
      <c r="J19186">
        <v>5107.3599999999997</v>
      </c>
      <c r="M19186">
        <v>5107.3599999999997</v>
      </c>
      <c r="N19186">
        <f t="shared" si="299"/>
        <v>0</v>
      </c>
    </row>
    <row r="19187" spans="1:14" x14ac:dyDescent="0.2">
      <c r="A19187" t="s">
        <v>19114</v>
      </c>
      <c r="B19187" t="s">
        <v>39589</v>
      </c>
      <c r="I19187" t="s">
        <v>1900</v>
      </c>
      <c r="J19187">
        <v>16771.62</v>
      </c>
      <c r="M19187">
        <v>16771.62</v>
      </c>
      <c r="N19187">
        <f t="shared" si="299"/>
        <v>0</v>
      </c>
    </row>
    <row r="19188" spans="1:14" x14ac:dyDescent="0.2">
      <c r="A19188" t="s">
        <v>19115</v>
      </c>
      <c r="B19188" t="s">
        <v>39589</v>
      </c>
      <c r="I19188" t="s">
        <v>1900</v>
      </c>
      <c r="J19188">
        <v>16201.38</v>
      </c>
      <c r="M19188">
        <v>16201.38</v>
      </c>
      <c r="N19188">
        <f t="shared" si="299"/>
        <v>0</v>
      </c>
    </row>
    <row r="19189" spans="1:14" x14ac:dyDescent="0.2">
      <c r="A19189" t="s">
        <v>19116</v>
      </c>
      <c r="B19189" t="s">
        <v>18980</v>
      </c>
      <c r="I19189" t="s">
        <v>1900</v>
      </c>
      <c r="J19189">
        <v>731.64</v>
      </c>
      <c r="M19189">
        <v>731.64</v>
      </c>
      <c r="N19189">
        <f t="shared" si="299"/>
        <v>0</v>
      </c>
    </row>
    <row r="19190" spans="1:14" x14ac:dyDescent="0.2">
      <c r="A19190" t="s">
        <v>19117</v>
      </c>
      <c r="B19190" t="s">
        <v>18980</v>
      </c>
      <c r="I19190" t="s">
        <v>1900</v>
      </c>
      <c r="J19190">
        <v>731.64</v>
      </c>
      <c r="M19190">
        <v>731.64</v>
      </c>
      <c r="N19190">
        <f t="shared" si="299"/>
        <v>0</v>
      </c>
    </row>
    <row r="19191" spans="1:14" x14ac:dyDescent="0.2">
      <c r="A19191" t="s">
        <v>19118</v>
      </c>
      <c r="B19191" t="s">
        <v>39590</v>
      </c>
      <c r="I19191" t="s">
        <v>1900</v>
      </c>
      <c r="J19191">
        <v>255.3</v>
      </c>
      <c r="M19191">
        <v>255.3</v>
      </c>
      <c r="N19191">
        <f t="shared" si="299"/>
        <v>0</v>
      </c>
    </row>
    <row r="19192" spans="1:14" x14ac:dyDescent="0.2">
      <c r="A19192" t="s">
        <v>19119</v>
      </c>
      <c r="B19192" t="s">
        <v>39590</v>
      </c>
      <c r="I19192" t="s">
        <v>1900</v>
      </c>
      <c r="J19192">
        <v>255.3</v>
      </c>
      <c r="M19192">
        <v>255.3</v>
      </c>
      <c r="N19192">
        <f t="shared" si="299"/>
        <v>0</v>
      </c>
    </row>
    <row r="19193" spans="1:14" x14ac:dyDescent="0.2">
      <c r="A19193" t="s">
        <v>19120</v>
      </c>
      <c r="B19193" t="s">
        <v>39591</v>
      </c>
      <c r="I19193" t="s">
        <v>1898</v>
      </c>
      <c r="J19193">
        <v>616.65</v>
      </c>
      <c r="M19193">
        <v>616.65</v>
      </c>
      <c r="N19193">
        <f t="shared" si="299"/>
        <v>0</v>
      </c>
    </row>
    <row r="19194" spans="1:14" x14ac:dyDescent="0.2">
      <c r="A19194" t="s">
        <v>19121</v>
      </c>
      <c r="B19194" t="s">
        <v>39591</v>
      </c>
      <c r="I19194" t="s">
        <v>1898</v>
      </c>
      <c r="J19194">
        <v>280.42</v>
      </c>
      <c r="M19194">
        <v>280.42</v>
      </c>
      <c r="N19194">
        <f t="shared" si="299"/>
        <v>0</v>
      </c>
    </row>
    <row r="19195" spans="1:14" x14ac:dyDescent="0.2">
      <c r="A19195" t="s">
        <v>19122</v>
      </c>
      <c r="B19195" t="s">
        <v>39591</v>
      </c>
      <c r="I19195" t="s">
        <v>1898</v>
      </c>
      <c r="J19195">
        <v>256.35000000000002</v>
      </c>
      <c r="M19195">
        <v>256.35000000000002</v>
      </c>
      <c r="N19195">
        <f t="shared" si="299"/>
        <v>0</v>
      </c>
    </row>
    <row r="19196" spans="1:14" x14ac:dyDescent="0.2">
      <c r="A19196" t="s">
        <v>19123</v>
      </c>
      <c r="B19196" t="s">
        <v>39591</v>
      </c>
      <c r="I19196" t="s">
        <v>1898</v>
      </c>
      <c r="J19196">
        <v>608.83000000000004</v>
      </c>
      <c r="M19196">
        <v>608.83000000000004</v>
      </c>
      <c r="N19196">
        <f t="shared" si="299"/>
        <v>0</v>
      </c>
    </row>
    <row r="19197" spans="1:14" x14ac:dyDescent="0.2">
      <c r="A19197" t="s">
        <v>19124</v>
      </c>
      <c r="B19197" t="s">
        <v>39591</v>
      </c>
      <c r="I19197" t="s">
        <v>1898</v>
      </c>
      <c r="J19197">
        <v>272.60000000000002</v>
      </c>
      <c r="M19197">
        <v>272.60000000000002</v>
      </c>
      <c r="N19197">
        <f t="shared" si="299"/>
        <v>0</v>
      </c>
    </row>
    <row r="19198" spans="1:14" x14ac:dyDescent="0.2">
      <c r="A19198" t="s">
        <v>19125</v>
      </c>
      <c r="B19198" t="s">
        <v>39591</v>
      </c>
      <c r="I19198" t="s">
        <v>1898</v>
      </c>
      <c r="J19198">
        <v>248.52</v>
      </c>
      <c r="M19198">
        <v>248.52</v>
      </c>
      <c r="N19198">
        <f t="shared" si="299"/>
        <v>0</v>
      </c>
    </row>
    <row r="19199" spans="1:14" x14ac:dyDescent="0.2">
      <c r="A19199" t="s">
        <v>19126</v>
      </c>
      <c r="B19199" t="s">
        <v>22400</v>
      </c>
      <c r="I19199" t="s">
        <v>1898</v>
      </c>
      <c r="J19199">
        <v>49.43</v>
      </c>
      <c r="M19199">
        <v>49.43</v>
      </c>
      <c r="N19199">
        <f t="shared" si="299"/>
        <v>0</v>
      </c>
    </row>
    <row r="19200" spans="1:14" x14ac:dyDescent="0.2">
      <c r="A19200" t="s">
        <v>19127</v>
      </c>
      <c r="B19200" t="s">
        <v>22401</v>
      </c>
      <c r="I19200" t="s">
        <v>1898</v>
      </c>
      <c r="J19200">
        <v>34.33</v>
      </c>
      <c r="M19200">
        <v>34.33</v>
      </c>
      <c r="N19200">
        <f t="shared" si="299"/>
        <v>0</v>
      </c>
    </row>
    <row r="19201" spans="1:14" x14ac:dyDescent="0.2">
      <c r="A19201" t="s">
        <v>19128</v>
      </c>
      <c r="B19201" t="s">
        <v>22400</v>
      </c>
      <c r="I19201" t="s">
        <v>1898</v>
      </c>
      <c r="J19201">
        <v>32.31</v>
      </c>
      <c r="M19201">
        <v>32.31</v>
      </c>
      <c r="N19201">
        <f t="shared" si="299"/>
        <v>0</v>
      </c>
    </row>
    <row r="19202" spans="1:14" x14ac:dyDescent="0.2">
      <c r="A19202" t="s">
        <v>19129</v>
      </c>
      <c r="B19202" t="s">
        <v>22400</v>
      </c>
      <c r="I19202" t="s">
        <v>1898</v>
      </c>
      <c r="J19202">
        <v>46.19</v>
      </c>
      <c r="M19202">
        <v>46.19</v>
      </c>
      <c r="N19202">
        <f t="shared" si="299"/>
        <v>0</v>
      </c>
    </row>
    <row r="19203" spans="1:14" x14ac:dyDescent="0.2">
      <c r="A19203" t="s">
        <v>19130</v>
      </c>
      <c r="B19203" t="s">
        <v>22401</v>
      </c>
      <c r="I19203" t="s">
        <v>1898</v>
      </c>
      <c r="J19203">
        <v>31.09</v>
      </c>
      <c r="M19203">
        <v>31.09</v>
      </c>
      <c r="N19203">
        <f t="shared" si="299"/>
        <v>0</v>
      </c>
    </row>
    <row r="19204" spans="1:14" x14ac:dyDescent="0.2">
      <c r="A19204" t="s">
        <v>19131</v>
      </c>
      <c r="B19204" t="s">
        <v>22400</v>
      </c>
      <c r="I19204" t="s">
        <v>1898</v>
      </c>
      <c r="J19204">
        <v>29.07</v>
      </c>
      <c r="M19204">
        <v>29.07</v>
      </c>
      <c r="N19204">
        <f t="shared" ref="N19204:N19267" si="300">J19204-M19204</f>
        <v>0</v>
      </c>
    </row>
    <row r="19205" spans="1:14" x14ac:dyDescent="0.2">
      <c r="A19205" t="s">
        <v>19132</v>
      </c>
      <c r="B19205" t="s">
        <v>39592</v>
      </c>
      <c r="I19205" t="s">
        <v>1898</v>
      </c>
      <c r="J19205">
        <v>243.3</v>
      </c>
      <c r="M19205">
        <v>243.3</v>
      </c>
      <c r="N19205">
        <f t="shared" si="300"/>
        <v>0</v>
      </c>
    </row>
    <row r="19206" spans="1:14" x14ac:dyDescent="0.2">
      <c r="A19206" t="s">
        <v>19133</v>
      </c>
      <c r="B19206" t="s">
        <v>39592</v>
      </c>
      <c r="I19206" t="s">
        <v>1898</v>
      </c>
      <c r="J19206">
        <v>98.43</v>
      </c>
      <c r="M19206">
        <v>98.43</v>
      </c>
      <c r="N19206">
        <f t="shared" si="300"/>
        <v>0</v>
      </c>
    </row>
    <row r="19207" spans="1:14" x14ac:dyDescent="0.2">
      <c r="A19207" t="s">
        <v>19134</v>
      </c>
      <c r="B19207" t="s">
        <v>39592</v>
      </c>
      <c r="I19207" t="s">
        <v>1898</v>
      </c>
      <c r="J19207">
        <v>75.61</v>
      </c>
      <c r="M19207">
        <v>75.61</v>
      </c>
      <c r="N19207">
        <f t="shared" si="300"/>
        <v>0</v>
      </c>
    </row>
    <row r="19208" spans="1:14" x14ac:dyDescent="0.2">
      <c r="A19208" t="s">
        <v>19135</v>
      </c>
      <c r="B19208" t="s">
        <v>39592</v>
      </c>
      <c r="I19208" t="s">
        <v>1898</v>
      </c>
      <c r="J19208">
        <v>239.67</v>
      </c>
      <c r="M19208">
        <v>239.67</v>
      </c>
      <c r="N19208">
        <f t="shared" si="300"/>
        <v>0</v>
      </c>
    </row>
    <row r="19209" spans="1:14" x14ac:dyDescent="0.2">
      <c r="A19209" t="s">
        <v>19136</v>
      </c>
      <c r="B19209" t="s">
        <v>39592</v>
      </c>
      <c r="I19209" t="s">
        <v>1898</v>
      </c>
      <c r="J19209">
        <v>94.8</v>
      </c>
      <c r="M19209">
        <v>94.8</v>
      </c>
      <c r="N19209">
        <f t="shared" si="300"/>
        <v>0</v>
      </c>
    </row>
    <row r="19210" spans="1:14" x14ac:dyDescent="0.2">
      <c r="A19210" t="s">
        <v>19137</v>
      </c>
      <c r="B19210" t="s">
        <v>39592</v>
      </c>
      <c r="I19210" t="s">
        <v>1898</v>
      </c>
      <c r="J19210">
        <v>71.98</v>
      </c>
      <c r="M19210">
        <v>71.98</v>
      </c>
      <c r="N19210">
        <f t="shared" si="300"/>
        <v>0</v>
      </c>
    </row>
    <row r="19211" spans="1:14" x14ac:dyDescent="0.2">
      <c r="A19211" t="s">
        <v>19138</v>
      </c>
      <c r="B19211" t="s">
        <v>39593</v>
      </c>
      <c r="I19211" t="s">
        <v>1898</v>
      </c>
      <c r="J19211">
        <v>336.63</v>
      </c>
      <c r="M19211">
        <v>336.63</v>
      </c>
      <c r="N19211">
        <f t="shared" si="300"/>
        <v>0</v>
      </c>
    </row>
    <row r="19212" spans="1:14" x14ac:dyDescent="0.2">
      <c r="A19212" t="s">
        <v>19139</v>
      </c>
      <c r="B19212" t="s">
        <v>39593</v>
      </c>
      <c r="I19212" t="s">
        <v>1898</v>
      </c>
      <c r="J19212">
        <v>136.88999999999999</v>
      </c>
      <c r="M19212">
        <v>136.88999999999999</v>
      </c>
      <c r="N19212">
        <f t="shared" si="300"/>
        <v>0</v>
      </c>
    </row>
    <row r="19213" spans="1:14" x14ac:dyDescent="0.2">
      <c r="A19213" t="s">
        <v>19140</v>
      </c>
      <c r="B19213" t="s">
        <v>39593</v>
      </c>
      <c r="I19213" t="s">
        <v>1898</v>
      </c>
      <c r="J19213">
        <v>104.03</v>
      </c>
      <c r="M19213">
        <v>104.03</v>
      </c>
      <c r="N19213">
        <f t="shared" si="300"/>
        <v>0</v>
      </c>
    </row>
    <row r="19214" spans="1:14" x14ac:dyDescent="0.2">
      <c r="A19214" t="s">
        <v>19141</v>
      </c>
      <c r="B19214" t="s">
        <v>39593</v>
      </c>
      <c r="I19214" t="s">
        <v>1898</v>
      </c>
      <c r="J19214">
        <v>333</v>
      </c>
      <c r="M19214">
        <v>333</v>
      </c>
      <c r="N19214">
        <f t="shared" si="300"/>
        <v>0</v>
      </c>
    </row>
    <row r="19215" spans="1:14" x14ac:dyDescent="0.2">
      <c r="A19215" t="s">
        <v>19142</v>
      </c>
      <c r="B19215" t="s">
        <v>39593</v>
      </c>
      <c r="I19215" t="s">
        <v>1898</v>
      </c>
      <c r="J19215">
        <v>133.26</v>
      </c>
      <c r="M19215">
        <v>133.26</v>
      </c>
      <c r="N19215">
        <f t="shared" si="300"/>
        <v>0</v>
      </c>
    </row>
    <row r="19216" spans="1:14" x14ac:dyDescent="0.2">
      <c r="A19216" t="s">
        <v>19143</v>
      </c>
      <c r="B19216" t="s">
        <v>39593</v>
      </c>
      <c r="I19216" t="s">
        <v>1898</v>
      </c>
      <c r="J19216">
        <v>100.4</v>
      </c>
      <c r="M19216">
        <v>100.4</v>
      </c>
      <c r="N19216">
        <f t="shared" si="300"/>
        <v>0</v>
      </c>
    </row>
    <row r="19217" spans="1:14" x14ac:dyDescent="0.2">
      <c r="A19217" t="s">
        <v>28192</v>
      </c>
      <c r="B19217" t="s">
        <v>39594</v>
      </c>
      <c r="I19217" t="s">
        <v>1898</v>
      </c>
      <c r="J19217">
        <v>351.06</v>
      </c>
      <c r="M19217">
        <v>351.06</v>
      </c>
      <c r="N19217">
        <f t="shared" si="300"/>
        <v>0</v>
      </c>
    </row>
    <row r="19218" spans="1:14" x14ac:dyDescent="0.2">
      <c r="A19218" t="s">
        <v>28193</v>
      </c>
      <c r="B19218" t="s">
        <v>39595</v>
      </c>
      <c r="I19218" t="s">
        <v>1898</v>
      </c>
      <c r="J19218">
        <v>139.97</v>
      </c>
      <c r="M19218">
        <v>139.97</v>
      </c>
      <c r="N19218">
        <f t="shared" si="300"/>
        <v>0</v>
      </c>
    </row>
    <row r="19219" spans="1:14" x14ac:dyDescent="0.2">
      <c r="A19219" t="s">
        <v>28194</v>
      </c>
      <c r="B19219" t="s">
        <v>39595</v>
      </c>
      <c r="I19219" t="s">
        <v>1898</v>
      </c>
      <c r="J19219">
        <v>105.63</v>
      </c>
      <c r="M19219">
        <v>105.63</v>
      </c>
      <c r="N19219">
        <f t="shared" si="300"/>
        <v>0</v>
      </c>
    </row>
    <row r="19220" spans="1:14" x14ac:dyDescent="0.2">
      <c r="A19220" t="s">
        <v>28195</v>
      </c>
      <c r="B19220" t="s">
        <v>39594</v>
      </c>
      <c r="I19220" t="s">
        <v>1898</v>
      </c>
      <c r="J19220">
        <v>347.43</v>
      </c>
      <c r="M19220">
        <v>347.43</v>
      </c>
      <c r="N19220">
        <f t="shared" si="300"/>
        <v>0</v>
      </c>
    </row>
    <row r="19221" spans="1:14" x14ac:dyDescent="0.2">
      <c r="A19221" t="s">
        <v>28196</v>
      </c>
      <c r="B19221" t="s">
        <v>39595</v>
      </c>
      <c r="I19221" t="s">
        <v>1898</v>
      </c>
      <c r="J19221">
        <v>136.34</v>
      </c>
      <c r="M19221">
        <v>136.34</v>
      </c>
      <c r="N19221">
        <f t="shared" si="300"/>
        <v>0</v>
      </c>
    </row>
    <row r="19222" spans="1:14" x14ac:dyDescent="0.2">
      <c r="A19222" t="s">
        <v>28197</v>
      </c>
      <c r="B19222" t="s">
        <v>39595</v>
      </c>
      <c r="I19222" t="s">
        <v>1898</v>
      </c>
      <c r="J19222">
        <v>102</v>
      </c>
      <c r="M19222">
        <v>102</v>
      </c>
      <c r="N19222">
        <f t="shared" si="300"/>
        <v>0</v>
      </c>
    </row>
    <row r="19223" spans="1:14" x14ac:dyDescent="0.2">
      <c r="A19223" t="s">
        <v>19144</v>
      </c>
      <c r="B19223" t="s">
        <v>39596</v>
      </c>
      <c r="I19223" t="s">
        <v>1898</v>
      </c>
      <c r="J19223">
        <v>339.7</v>
      </c>
      <c r="M19223">
        <v>339.7</v>
      </c>
      <c r="N19223">
        <f t="shared" si="300"/>
        <v>0</v>
      </c>
    </row>
    <row r="19224" spans="1:14" x14ac:dyDescent="0.2">
      <c r="A19224" t="s">
        <v>19145</v>
      </c>
      <c r="B19224" t="s">
        <v>39596</v>
      </c>
      <c r="I19224" t="s">
        <v>1898</v>
      </c>
      <c r="J19224">
        <v>144.02000000000001</v>
      </c>
      <c r="M19224">
        <v>144.02000000000001</v>
      </c>
      <c r="N19224">
        <f t="shared" si="300"/>
        <v>0</v>
      </c>
    </row>
    <row r="19225" spans="1:14" x14ac:dyDescent="0.2">
      <c r="A19225" t="s">
        <v>19146</v>
      </c>
      <c r="B19225" t="s">
        <v>39596</v>
      </c>
      <c r="I19225" t="s">
        <v>1898</v>
      </c>
      <c r="J19225">
        <v>113.99</v>
      </c>
      <c r="M19225">
        <v>113.99</v>
      </c>
      <c r="N19225">
        <f t="shared" si="300"/>
        <v>0</v>
      </c>
    </row>
    <row r="19226" spans="1:14" x14ac:dyDescent="0.2">
      <c r="A19226" t="s">
        <v>19147</v>
      </c>
      <c r="B19226" t="s">
        <v>39596</v>
      </c>
      <c r="I19226" t="s">
        <v>1898</v>
      </c>
      <c r="J19226">
        <v>336.07</v>
      </c>
      <c r="M19226">
        <v>336.07</v>
      </c>
      <c r="N19226">
        <f t="shared" si="300"/>
        <v>0</v>
      </c>
    </row>
    <row r="19227" spans="1:14" x14ac:dyDescent="0.2">
      <c r="A19227" t="s">
        <v>19148</v>
      </c>
      <c r="B19227" t="s">
        <v>39596</v>
      </c>
      <c r="I19227" t="s">
        <v>1898</v>
      </c>
      <c r="J19227">
        <v>140.38999999999999</v>
      </c>
      <c r="M19227">
        <v>140.38999999999999</v>
      </c>
      <c r="N19227">
        <f t="shared" si="300"/>
        <v>0</v>
      </c>
    </row>
    <row r="19228" spans="1:14" x14ac:dyDescent="0.2">
      <c r="A19228" t="s">
        <v>19149</v>
      </c>
      <c r="B19228" t="s">
        <v>39596</v>
      </c>
      <c r="I19228" t="s">
        <v>1898</v>
      </c>
      <c r="J19228">
        <v>110.36</v>
      </c>
      <c r="M19228">
        <v>110.36</v>
      </c>
      <c r="N19228">
        <f t="shared" si="300"/>
        <v>0</v>
      </c>
    </row>
    <row r="19229" spans="1:14" x14ac:dyDescent="0.2">
      <c r="A19229" t="s">
        <v>19150</v>
      </c>
      <c r="B19229" t="s">
        <v>39597</v>
      </c>
      <c r="I19229" t="s">
        <v>1898</v>
      </c>
      <c r="J19229">
        <v>491.85</v>
      </c>
      <c r="M19229">
        <v>491.85</v>
      </c>
      <c r="N19229">
        <f t="shared" si="300"/>
        <v>0</v>
      </c>
    </row>
    <row r="19230" spans="1:14" x14ac:dyDescent="0.2">
      <c r="A19230" t="s">
        <v>19151</v>
      </c>
      <c r="B19230" t="s">
        <v>39597</v>
      </c>
      <c r="I19230" t="s">
        <v>1898</v>
      </c>
      <c r="J19230">
        <v>135.82</v>
      </c>
      <c r="M19230">
        <v>135.82</v>
      </c>
      <c r="N19230">
        <f t="shared" si="300"/>
        <v>0</v>
      </c>
    </row>
    <row r="19231" spans="1:14" x14ac:dyDescent="0.2">
      <c r="A19231" t="s">
        <v>19152</v>
      </c>
      <c r="B19231" t="s">
        <v>39597</v>
      </c>
      <c r="I19231" t="s">
        <v>1898</v>
      </c>
      <c r="J19231">
        <v>96.4</v>
      </c>
      <c r="M19231">
        <v>96.4</v>
      </c>
      <c r="N19231">
        <f t="shared" si="300"/>
        <v>0</v>
      </c>
    </row>
    <row r="19232" spans="1:14" x14ac:dyDescent="0.2">
      <c r="A19232" t="s">
        <v>19153</v>
      </c>
      <c r="B19232" t="s">
        <v>39597</v>
      </c>
      <c r="I19232" t="s">
        <v>1898</v>
      </c>
      <c r="J19232">
        <v>488.22</v>
      </c>
      <c r="M19232">
        <v>488.22</v>
      </c>
      <c r="N19232">
        <f t="shared" si="300"/>
        <v>0</v>
      </c>
    </row>
    <row r="19233" spans="1:14" x14ac:dyDescent="0.2">
      <c r="A19233" t="s">
        <v>19154</v>
      </c>
      <c r="B19233" t="s">
        <v>39597</v>
      </c>
      <c r="I19233" t="s">
        <v>1898</v>
      </c>
      <c r="J19233">
        <v>132.19</v>
      </c>
      <c r="M19233">
        <v>132.19</v>
      </c>
      <c r="N19233">
        <f t="shared" si="300"/>
        <v>0</v>
      </c>
    </row>
    <row r="19234" spans="1:14" x14ac:dyDescent="0.2">
      <c r="A19234" t="s">
        <v>19155</v>
      </c>
      <c r="B19234" t="s">
        <v>39597</v>
      </c>
      <c r="I19234" t="s">
        <v>1898</v>
      </c>
      <c r="J19234">
        <v>92.77</v>
      </c>
      <c r="M19234">
        <v>92.77</v>
      </c>
      <c r="N19234">
        <f t="shared" si="300"/>
        <v>0</v>
      </c>
    </row>
    <row r="19235" spans="1:14" x14ac:dyDescent="0.2">
      <c r="A19235" t="s">
        <v>19156</v>
      </c>
      <c r="B19235" t="s">
        <v>39598</v>
      </c>
      <c r="I19235" t="s">
        <v>1898</v>
      </c>
      <c r="J19235">
        <v>6.34</v>
      </c>
      <c r="M19235">
        <v>6.34</v>
      </c>
      <c r="N19235">
        <f t="shared" si="300"/>
        <v>0</v>
      </c>
    </row>
    <row r="19236" spans="1:14" x14ac:dyDescent="0.2">
      <c r="A19236" t="s">
        <v>19157</v>
      </c>
      <c r="B19236" t="s">
        <v>39599</v>
      </c>
      <c r="I19236" t="s">
        <v>1898</v>
      </c>
      <c r="J19236">
        <v>2.73</v>
      </c>
      <c r="M19236">
        <v>2.73</v>
      </c>
      <c r="N19236">
        <f t="shared" si="300"/>
        <v>0</v>
      </c>
    </row>
    <row r="19237" spans="1:14" x14ac:dyDescent="0.2">
      <c r="A19237" t="s">
        <v>19158</v>
      </c>
      <c r="B19237" t="s">
        <v>39598</v>
      </c>
      <c r="I19237" t="s">
        <v>1898</v>
      </c>
      <c r="J19237">
        <v>6.34</v>
      </c>
      <c r="M19237">
        <v>6.34</v>
      </c>
      <c r="N19237">
        <f t="shared" si="300"/>
        <v>0</v>
      </c>
    </row>
    <row r="19238" spans="1:14" x14ac:dyDescent="0.2">
      <c r="A19238" t="s">
        <v>19159</v>
      </c>
      <c r="B19238" t="s">
        <v>39599</v>
      </c>
      <c r="I19238" t="s">
        <v>1898</v>
      </c>
      <c r="J19238">
        <v>2.73</v>
      </c>
      <c r="M19238">
        <v>2.73</v>
      </c>
      <c r="N19238">
        <f t="shared" si="300"/>
        <v>0</v>
      </c>
    </row>
    <row r="19239" spans="1:14" x14ac:dyDescent="0.2">
      <c r="A19239" t="s">
        <v>19160</v>
      </c>
      <c r="B19239" t="s">
        <v>19161</v>
      </c>
      <c r="I19239" t="s">
        <v>1898</v>
      </c>
      <c r="J19239">
        <v>107.62</v>
      </c>
      <c r="M19239">
        <v>107.62</v>
      </c>
      <c r="N19239">
        <f t="shared" si="300"/>
        <v>0</v>
      </c>
    </row>
    <row r="19240" spans="1:14" x14ac:dyDescent="0.2">
      <c r="A19240" t="s">
        <v>19162</v>
      </c>
      <c r="B19240" t="s">
        <v>19161</v>
      </c>
      <c r="I19240" t="s">
        <v>1898</v>
      </c>
      <c r="J19240">
        <v>44.13</v>
      </c>
      <c r="M19240">
        <v>44.13</v>
      </c>
      <c r="N19240">
        <f t="shared" si="300"/>
        <v>0</v>
      </c>
    </row>
    <row r="19241" spans="1:14" x14ac:dyDescent="0.2">
      <c r="A19241" t="s">
        <v>19163</v>
      </c>
      <c r="B19241" t="s">
        <v>19161</v>
      </c>
      <c r="I19241" t="s">
        <v>1898</v>
      </c>
      <c r="J19241">
        <v>36.71</v>
      </c>
      <c r="M19241">
        <v>36.71</v>
      </c>
      <c r="N19241">
        <f t="shared" si="300"/>
        <v>0</v>
      </c>
    </row>
    <row r="19242" spans="1:14" x14ac:dyDescent="0.2">
      <c r="A19242" t="s">
        <v>19164</v>
      </c>
      <c r="B19242" t="s">
        <v>19161</v>
      </c>
      <c r="I19242" t="s">
        <v>1898</v>
      </c>
      <c r="J19242">
        <v>103.99</v>
      </c>
      <c r="M19242">
        <v>103.99</v>
      </c>
      <c r="N19242">
        <f t="shared" si="300"/>
        <v>0</v>
      </c>
    </row>
    <row r="19243" spans="1:14" x14ac:dyDescent="0.2">
      <c r="A19243" t="s">
        <v>19165</v>
      </c>
      <c r="B19243" t="s">
        <v>19161</v>
      </c>
      <c r="I19243" t="s">
        <v>1898</v>
      </c>
      <c r="J19243">
        <v>40.5</v>
      </c>
      <c r="M19243">
        <v>40.5</v>
      </c>
      <c r="N19243">
        <f t="shared" si="300"/>
        <v>0</v>
      </c>
    </row>
    <row r="19244" spans="1:14" x14ac:dyDescent="0.2">
      <c r="A19244" t="s">
        <v>19166</v>
      </c>
      <c r="B19244" t="s">
        <v>19161</v>
      </c>
      <c r="I19244" t="s">
        <v>1898</v>
      </c>
      <c r="J19244">
        <v>33.08</v>
      </c>
      <c r="M19244">
        <v>33.08</v>
      </c>
      <c r="N19244">
        <f t="shared" si="300"/>
        <v>0</v>
      </c>
    </row>
    <row r="19245" spans="1:14" x14ac:dyDescent="0.2">
      <c r="A19245" t="s">
        <v>19167</v>
      </c>
      <c r="B19245" t="s">
        <v>39600</v>
      </c>
      <c r="I19245" t="s">
        <v>1898</v>
      </c>
      <c r="J19245">
        <v>297.95</v>
      </c>
      <c r="M19245">
        <v>297.95</v>
      </c>
      <c r="N19245">
        <f t="shared" si="300"/>
        <v>0</v>
      </c>
    </row>
    <row r="19246" spans="1:14" x14ac:dyDescent="0.2">
      <c r="A19246" t="s">
        <v>19168</v>
      </c>
      <c r="B19246" t="s">
        <v>39600</v>
      </c>
      <c r="I19246" t="s">
        <v>1898</v>
      </c>
      <c r="J19246">
        <v>144.5</v>
      </c>
      <c r="M19246">
        <v>144.5</v>
      </c>
      <c r="N19246">
        <f t="shared" si="300"/>
        <v>0</v>
      </c>
    </row>
    <row r="19247" spans="1:14" x14ac:dyDescent="0.2">
      <c r="A19247" t="s">
        <v>19169</v>
      </c>
      <c r="B19247" t="s">
        <v>39600</v>
      </c>
      <c r="I19247" t="s">
        <v>1898</v>
      </c>
      <c r="J19247">
        <v>115.23</v>
      </c>
      <c r="M19247">
        <v>115.23</v>
      </c>
      <c r="N19247">
        <f t="shared" si="300"/>
        <v>0</v>
      </c>
    </row>
    <row r="19248" spans="1:14" x14ac:dyDescent="0.2">
      <c r="A19248" t="s">
        <v>19170</v>
      </c>
      <c r="B19248" t="s">
        <v>39600</v>
      </c>
      <c r="I19248" t="s">
        <v>1898</v>
      </c>
      <c r="J19248">
        <v>294.32</v>
      </c>
      <c r="M19248">
        <v>294.32</v>
      </c>
      <c r="N19248">
        <f t="shared" si="300"/>
        <v>0</v>
      </c>
    </row>
    <row r="19249" spans="1:14" x14ac:dyDescent="0.2">
      <c r="A19249" t="s">
        <v>19171</v>
      </c>
      <c r="B19249" t="s">
        <v>39600</v>
      </c>
      <c r="I19249" t="s">
        <v>1898</v>
      </c>
      <c r="J19249">
        <v>140.87</v>
      </c>
      <c r="M19249">
        <v>140.87</v>
      </c>
      <c r="N19249">
        <f t="shared" si="300"/>
        <v>0</v>
      </c>
    </row>
    <row r="19250" spans="1:14" x14ac:dyDescent="0.2">
      <c r="A19250" t="s">
        <v>19172</v>
      </c>
      <c r="B19250" t="s">
        <v>39600</v>
      </c>
      <c r="I19250" t="s">
        <v>1898</v>
      </c>
      <c r="J19250">
        <v>111.6</v>
      </c>
      <c r="M19250">
        <v>111.6</v>
      </c>
      <c r="N19250">
        <f t="shared" si="300"/>
        <v>0</v>
      </c>
    </row>
    <row r="19251" spans="1:14" x14ac:dyDescent="0.2">
      <c r="A19251" t="s">
        <v>19173</v>
      </c>
      <c r="B19251" t="s">
        <v>39601</v>
      </c>
      <c r="I19251" t="s">
        <v>1898</v>
      </c>
      <c r="J19251">
        <v>434.68</v>
      </c>
      <c r="M19251">
        <v>434.68</v>
      </c>
      <c r="N19251">
        <f t="shared" si="300"/>
        <v>0</v>
      </c>
    </row>
    <row r="19252" spans="1:14" x14ac:dyDescent="0.2">
      <c r="A19252" t="s">
        <v>19174</v>
      </c>
      <c r="B19252" t="s">
        <v>39601</v>
      </c>
      <c r="I19252" t="s">
        <v>1898</v>
      </c>
      <c r="J19252">
        <v>193.02</v>
      </c>
      <c r="M19252">
        <v>193.02</v>
      </c>
      <c r="N19252">
        <f t="shared" si="300"/>
        <v>0</v>
      </c>
    </row>
    <row r="19253" spans="1:14" x14ac:dyDescent="0.2">
      <c r="A19253" t="s">
        <v>19175</v>
      </c>
      <c r="B19253" t="s">
        <v>39601</v>
      </c>
      <c r="I19253" t="s">
        <v>1898</v>
      </c>
      <c r="J19253">
        <v>149.22999999999999</v>
      </c>
      <c r="M19253">
        <v>149.22999999999999</v>
      </c>
      <c r="N19253">
        <f t="shared" si="300"/>
        <v>0</v>
      </c>
    </row>
    <row r="19254" spans="1:14" x14ac:dyDescent="0.2">
      <c r="A19254" t="s">
        <v>19176</v>
      </c>
      <c r="B19254" t="s">
        <v>39601</v>
      </c>
      <c r="I19254" t="s">
        <v>1898</v>
      </c>
      <c r="J19254">
        <v>431.05</v>
      </c>
      <c r="M19254">
        <v>431.05</v>
      </c>
      <c r="N19254">
        <f t="shared" si="300"/>
        <v>0</v>
      </c>
    </row>
    <row r="19255" spans="1:14" x14ac:dyDescent="0.2">
      <c r="A19255" t="s">
        <v>19177</v>
      </c>
      <c r="B19255" t="s">
        <v>39601</v>
      </c>
      <c r="I19255" t="s">
        <v>1898</v>
      </c>
      <c r="J19255">
        <v>189.39</v>
      </c>
      <c r="M19255">
        <v>189.39</v>
      </c>
      <c r="N19255">
        <f t="shared" si="300"/>
        <v>0</v>
      </c>
    </row>
    <row r="19256" spans="1:14" x14ac:dyDescent="0.2">
      <c r="A19256" t="s">
        <v>19178</v>
      </c>
      <c r="B19256" t="s">
        <v>39601</v>
      </c>
      <c r="I19256" t="s">
        <v>1898</v>
      </c>
      <c r="J19256">
        <v>145.6</v>
      </c>
      <c r="M19256">
        <v>145.6</v>
      </c>
      <c r="N19256">
        <f t="shared" si="300"/>
        <v>0</v>
      </c>
    </row>
    <row r="19257" spans="1:14" x14ac:dyDescent="0.2">
      <c r="A19257" t="s">
        <v>19179</v>
      </c>
      <c r="B19257" t="s">
        <v>39602</v>
      </c>
      <c r="I19257" t="s">
        <v>1898</v>
      </c>
      <c r="J19257">
        <v>415.69</v>
      </c>
      <c r="M19257">
        <v>415.69</v>
      </c>
      <c r="N19257">
        <f t="shared" si="300"/>
        <v>0</v>
      </c>
    </row>
    <row r="19258" spans="1:14" x14ac:dyDescent="0.2">
      <c r="A19258" t="s">
        <v>19180</v>
      </c>
      <c r="B19258" t="s">
        <v>39602</v>
      </c>
      <c r="I19258" t="s">
        <v>1898</v>
      </c>
      <c r="J19258">
        <v>153.09</v>
      </c>
      <c r="M19258">
        <v>153.09</v>
      </c>
      <c r="N19258">
        <f t="shared" si="300"/>
        <v>0</v>
      </c>
    </row>
    <row r="19259" spans="1:14" x14ac:dyDescent="0.2">
      <c r="A19259" t="s">
        <v>19181</v>
      </c>
      <c r="B19259" t="s">
        <v>39602</v>
      </c>
      <c r="I19259" t="s">
        <v>1898</v>
      </c>
      <c r="J19259">
        <v>112.12</v>
      </c>
      <c r="M19259">
        <v>112.12</v>
      </c>
      <c r="N19259">
        <f t="shared" si="300"/>
        <v>0</v>
      </c>
    </row>
    <row r="19260" spans="1:14" x14ac:dyDescent="0.2">
      <c r="A19260" t="s">
        <v>19182</v>
      </c>
      <c r="B19260" t="s">
        <v>39602</v>
      </c>
      <c r="I19260" t="s">
        <v>1898</v>
      </c>
      <c r="J19260">
        <v>412.06</v>
      </c>
      <c r="M19260">
        <v>412.06</v>
      </c>
      <c r="N19260">
        <f t="shared" si="300"/>
        <v>0</v>
      </c>
    </row>
    <row r="19261" spans="1:14" x14ac:dyDescent="0.2">
      <c r="A19261" t="s">
        <v>19183</v>
      </c>
      <c r="B19261" t="s">
        <v>39602</v>
      </c>
      <c r="I19261" t="s">
        <v>1898</v>
      </c>
      <c r="J19261">
        <v>149.46</v>
      </c>
      <c r="M19261">
        <v>149.46</v>
      </c>
      <c r="N19261">
        <f t="shared" si="300"/>
        <v>0</v>
      </c>
    </row>
    <row r="19262" spans="1:14" x14ac:dyDescent="0.2">
      <c r="A19262" t="s">
        <v>19184</v>
      </c>
      <c r="B19262" t="s">
        <v>39602</v>
      </c>
      <c r="I19262" t="s">
        <v>1898</v>
      </c>
      <c r="J19262">
        <v>108.49</v>
      </c>
      <c r="M19262">
        <v>108.49</v>
      </c>
      <c r="N19262">
        <f t="shared" si="300"/>
        <v>0</v>
      </c>
    </row>
    <row r="19263" spans="1:14" x14ac:dyDescent="0.2">
      <c r="A19263" t="s">
        <v>19185</v>
      </c>
      <c r="B19263" t="s">
        <v>39603</v>
      </c>
      <c r="I19263" t="s">
        <v>1898</v>
      </c>
      <c r="J19263">
        <v>1151.06</v>
      </c>
      <c r="M19263">
        <v>1151.06</v>
      </c>
      <c r="N19263">
        <f t="shared" si="300"/>
        <v>0</v>
      </c>
    </row>
    <row r="19264" spans="1:14" x14ac:dyDescent="0.2">
      <c r="A19264" t="s">
        <v>19186</v>
      </c>
      <c r="B19264" t="s">
        <v>39603</v>
      </c>
      <c r="I19264" t="s">
        <v>1898</v>
      </c>
      <c r="J19264">
        <v>519.04</v>
      </c>
      <c r="M19264">
        <v>519.04</v>
      </c>
      <c r="N19264">
        <f t="shared" si="300"/>
        <v>0</v>
      </c>
    </row>
    <row r="19265" spans="1:14" x14ac:dyDescent="0.2">
      <c r="A19265" t="s">
        <v>19187</v>
      </c>
      <c r="B19265" t="s">
        <v>39603</v>
      </c>
      <c r="I19265" t="s">
        <v>1898</v>
      </c>
      <c r="J19265">
        <v>397.4</v>
      </c>
      <c r="M19265">
        <v>397.4</v>
      </c>
      <c r="N19265">
        <f t="shared" si="300"/>
        <v>0</v>
      </c>
    </row>
    <row r="19266" spans="1:14" x14ac:dyDescent="0.2">
      <c r="A19266" t="s">
        <v>19188</v>
      </c>
      <c r="B19266" t="s">
        <v>39603</v>
      </c>
      <c r="I19266" t="s">
        <v>1898</v>
      </c>
      <c r="J19266">
        <v>1147.43</v>
      </c>
      <c r="M19266">
        <v>1147.43</v>
      </c>
      <c r="N19266">
        <f t="shared" si="300"/>
        <v>0</v>
      </c>
    </row>
    <row r="19267" spans="1:14" x14ac:dyDescent="0.2">
      <c r="A19267" t="s">
        <v>19189</v>
      </c>
      <c r="B19267" t="s">
        <v>39603</v>
      </c>
      <c r="I19267" t="s">
        <v>1898</v>
      </c>
      <c r="J19267">
        <v>515.41</v>
      </c>
      <c r="M19267">
        <v>515.41</v>
      </c>
      <c r="N19267">
        <f t="shared" si="300"/>
        <v>0</v>
      </c>
    </row>
    <row r="19268" spans="1:14" x14ac:dyDescent="0.2">
      <c r="A19268" t="s">
        <v>19190</v>
      </c>
      <c r="B19268" t="s">
        <v>39603</v>
      </c>
      <c r="I19268" t="s">
        <v>1898</v>
      </c>
      <c r="J19268">
        <v>393.77</v>
      </c>
      <c r="M19268">
        <v>393.77</v>
      </c>
      <c r="N19268">
        <f t="shared" ref="N19268:N19331" si="301">J19268-M19268</f>
        <v>0</v>
      </c>
    </row>
    <row r="19269" spans="1:14" x14ac:dyDescent="0.2">
      <c r="A19269" t="s">
        <v>19191</v>
      </c>
      <c r="B19269" t="s">
        <v>39604</v>
      </c>
      <c r="I19269" t="s">
        <v>1898</v>
      </c>
      <c r="J19269">
        <v>1247.98</v>
      </c>
      <c r="M19269">
        <v>1247.98</v>
      </c>
      <c r="N19269">
        <f t="shared" si="301"/>
        <v>0</v>
      </c>
    </row>
    <row r="19270" spans="1:14" x14ac:dyDescent="0.2">
      <c r="A19270" t="s">
        <v>19192</v>
      </c>
      <c r="B19270" t="s">
        <v>39604</v>
      </c>
      <c r="I19270" t="s">
        <v>1898</v>
      </c>
      <c r="J19270">
        <v>560.6</v>
      </c>
      <c r="M19270">
        <v>560.6</v>
      </c>
      <c r="N19270">
        <f t="shared" si="301"/>
        <v>0</v>
      </c>
    </row>
    <row r="19271" spans="1:14" x14ac:dyDescent="0.2">
      <c r="A19271" t="s">
        <v>19193</v>
      </c>
      <c r="B19271" t="s">
        <v>39604</v>
      </c>
      <c r="I19271" t="s">
        <v>1898</v>
      </c>
      <c r="J19271">
        <v>428.49</v>
      </c>
      <c r="M19271">
        <v>428.49</v>
      </c>
      <c r="N19271">
        <f t="shared" si="301"/>
        <v>0</v>
      </c>
    </row>
    <row r="19272" spans="1:14" x14ac:dyDescent="0.2">
      <c r="A19272" t="s">
        <v>19194</v>
      </c>
      <c r="B19272" t="s">
        <v>39604</v>
      </c>
      <c r="I19272" t="s">
        <v>1898</v>
      </c>
      <c r="J19272">
        <v>1244.3499999999999</v>
      </c>
      <c r="M19272">
        <v>1244.3499999999999</v>
      </c>
      <c r="N19272">
        <f t="shared" si="301"/>
        <v>0</v>
      </c>
    </row>
    <row r="19273" spans="1:14" x14ac:dyDescent="0.2">
      <c r="A19273" t="s">
        <v>19195</v>
      </c>
      <c r="B19273" t="s">
        <v>39604</v>
      </c>
      <c r="I19273" t="s">
        <v>1898</v>
      </c>
      <c r="J19273">
        <v>556.97</v>
      </c>
      <c r="M19273">
        <v>556.97</v>
      </c>
      <c r="N19273">
        <f t="shared" si="301"/>
        <v>0</v>
      </c>
    </row>
    <row r="19274" spans="1:14" x14ac:dyDescent="0.2">
      <c r="A19274" t="s">
        <v>19196</v>
      </c>
      <c r="B19274" t="s">
        <v>39604</v>
      </c>
      <c r="I19274" t="s">
        <v>1898</v>
      </c>
      <c r="J19274">
        <v>424.86</v>
      </c>
      <c r="M19274">
        <v>424.86</v>
      </c>
      <c r="N19274">
        <f t="shared" si="301"/>
        <v>0</v>
      </c>
    </row>
    <row r="19275" spans="1:14" x14ac:dyDescent="0.2">
      <c r="A19275" t="s">
        <v>19197</v>
      </c>
      <c r="B19275" t="s">
        <v>39605</v>
      </c>
      <c r="I19275" t="s">
        <v>1898</v>
      </c>
      <c r="J19275">
        <v>1395.7</v>
      </c>
      <c r="M19275">
        <v>1395.7</v>
      </c>
      <c r="N19275">
        <f t="shared" si="301"/>
        <v>0</v>
      </c>
    </row>
    <row r="19276" spans="1:14" x14ac:dyDescent="0.2">
      <c r="A19276" t="s">
        <v>19198</v>
      </c>
      <c r="B19276" t="s">
        <v>39605</v>
      </c>
      <c r="I19276" t="s">
        <v>1898</v>
      </c>
      <c r="J19276">
        <v>639.66999999999996</v>
      </c>
      <c r="M19276">
        <v>639.66999999999996</v>
      </c>
      <c r="N19276">
        <f t="shared" si="301"/>
        <v>0</v>
      </c>
    </row>
    <row r="19277" spans="1:14" x14ac:dyDescent="0.2">
      <c r="A19277" t="s">
        <v>19199</v>
      </c>
      <c r="B19277" t="s">
        <v>39605</v>
      </c>
      <c r="I19277" t="s">
        <v>1898</v>
      </c>
      <c r="J19277">
        <v>491.23</v>
      </c>
      <c r="M19277">
        <v>491.23</v>
      </c>
      <c r="N19277">
        <f t="shared" si="301"/>
        <v>0</v>
      </c>
    </row>
    <row r="19278" spans="1:14" x14ac:dyDescent="0.2">
      <c r="A19278" t="s">
        <v>19200</v>
      </c>
      <c r="B19278" t="s">
        <v>39605</v>
      </c>
      <c r="I19278" t="s">
        <v>1898</v>
      </c>
      <c r="J19278">
        <v>1392.07</v>
      </c>
      <c r="M19278">
        <v>1392.07</v>
      </c>
      <c r="N19278">
        <f t="shared" si="301"/>
        <v>0</v>
      </c>
    </row>
    <row r="19279" spans="1:14" x14ac:dyDescent="0.2">
      <c r="A19279" t="s">
        <v>19201</v>
      </c>
      <c r="B19279" t="s">
        <v>39605</v>
      </c>
      <c r="I19279" t="s">
        <v>1898</v>
      </c>
      <c r="J19279">
        <v>636.04</v>
      </c>
      <c r="M19279">
        <v>636.04</v>
      </c>
      <c r="N19279">
        <f t="shared" si="301"/>
        <v>0</v>
      </c>
    </row>
    <row r="19280" spans="1:14" x14ac:dyDescent="0.2">
      <c r="A19280" t="s">
        <v>19202</v>
      </c>
      <c r="B19280" t="s">
        <v>39605</v>
      </c>
      <c r="I19280" t="s">
        <v>1898</v>
      </c>
      <c r="J19280">
        <v>487.6</v>
      </c>
      <c r="M19280">
        <v>487.6</v>
      </c>
      <c r="N19280">
        <f t="shared" si="301"/>
        <v>0</v>
      </c>
    </row>
    <row r="19281" spans="1:14" x14ac:dyDescent="0.2">
      <c r="A19281" t="s">
        <v>19203</v>
      </c>
      <c r="B19281" t="s">
        <v>39606</v>
      </c>
      <c r="I19281" t="s">
        <v>1898</v>
      </c>
      <c r="J19281">
        <v>189.31</v>
      </c>
      <c r="M19281">
        <v>189.31</v>
      </c>
      <c r="N19281">
        <f t="shared" si="301"/>
        <v>0</v>
      </c>
    </row>
    <row r="19282" spans="1:14" x14ac:dyDescent="0.2">
      <c r="A19282" t="s">
        <v>19204</v>
      </c>
      <c r="B19282" t="s">
        <v>39606</v>
      </c>
      <c r="I19282" t="s">
        <v>1898</v>
      </c>
      <c r="J19282">
        <v>73.569999999999993</v>
      </c>
      <c r="M19282">
        <v>73.569999999999993</v>
      </c>
      <c r="N19282">
        <f t="shared" si="301"/>
        <v>0</v>
      </c>
    </row>
    <row r="19283" spans="1:14" x14ac:dyDescent="0.2">
      <c r="A19283" t="s">
        <v>19205</v>
      </c>
      <c r="B19283" t="s">
        <v>39607</v>
      </c>
      <c r="I19283" t="s">
        <v>1898</v>
      </c>
      <c r="J19283">
        <v>57.45</v>
      </c>
      <c r="M19283">
        <v>57.45</v>
      </c>
      <c r="N19283">
        <f t="shared" si="301"/>
        <v>0</v>
      </c>
    </row>
    <row r="19284" spans="1:14" x14ac:dyDescent="0.2">
      <c r="A19284" t="s">
        <v>19206</v>
      </c>
      <c r="B19284" t="s">
        <v>39606</v>
      </c>
      <c r="I19284" t="s">
        <v>1898</v>
      </c>
      <c r="J19284">
        <v>185.68</v>
      </c>
      <c r="M19284">
        <v>185.68</v>
      </c>
      <c r="N19284">
        <f t="shared" si="301"/>
        <v>0</v>
      </c>
    </row>
    <row r="19285" spans="1:14" x14ac:dyDescent="0.2">
      <c r="A19285" t="s">
        <v>19207</v>
      </c>
      <c r="B19285" t="s">
        <v>39606</v>
      </c>
      <c r="I19285" t="s">
        <v>1898</v>
      </c>
      <c r="J19285">
        <v>69.94</v>
      </c>
      <c r="M19285">
        <v>69.94</v>
      </c>
      <c r="N19285">
        <f t="shared" si="301"/>
        <v>0</v>
      </c>
    </row>
    <row r="19286" spans="1:14" x14ac:dyDescent="0.2">
      <c r="A19286" t="s">
        <v>19208</v>
      </c>
      <c r="B19286" t="s">
        <v>39607</v>
      </c>
      <c r="I19286" t="s">
        <v>1898</v>
      </c>
      <c r="J19286">
        <v>53.82</v>
      </c>
      <c r="M19286">
        <v>53.82</v>
      </c>
      <c r="N19286">
        <f t="shared" si="301"/>
        <v>0</v>
      </c>
    </row>
    <row r="19287" spans="1:14" x14ac:dyDescent="0.2">
      <c r="A19287" t="s">
        <v>19209</v>
      </c>
      <c r="B19287" t="s">
        <v>39608</v>
      </c>
      <c r="I19287" t="s">
        <v>1898</v>
      </c>
      <c r="J19287">
        <v>239.6</v>
      </c>
      <c r="M19287">
        <v>239.6</v>
      </c>
      <c r="N19287">
        <f t="shared" si="301"/>
        <v>0</v>
      </c>
    </row>
    <row r="19288" spans="1:14" x14ac:dyDescent="0.2">
      <c r="A19288" t="s">
        <v>19210</v>
      </c>
      <c r="B19288" t="s">
        <v>39608</v>
      </c>
      <c r="I19288" t="s">
        <v>1898</v>
      </c>
      <c r="J19288">
        <v>97.78</v>
      </c>
      <c r="M19288">
        <v>97.78</v>
      </c>
      <c r="N19288">
        <f t="shared" si="301"/>
        <v>0</v>
      </c>
    </row>
    <row r="19289" spans="1:14" x14ac:dyDescent="0.2">
      <c r="A19289" t="s">
        <v>19211</v>
      </c>
      <c r="B19289" t="s">
        <v>39608</v>
      </c>
      <c r="I19289" t="s">
        <v>1898</v>
      </c>
      <c r="J19289">
        <v>77.8</v>
      </c>
      <c r="M19289">
        <v>77.8</v>
      </c>
      <c r="N19289">
        <f t="shared" si="301"/>
        <v>0</v>
      </c>
    </row>
    <row r="19290" spans="1:14" x14ac:dyDescent="0.2">
      <c r="A19290" t="s">
        <v>19212</v>
      </c>
      <c r="B19290" t="s">
        <v>39608</v>
      </c>
      <c r="I19290" t="s">
        <v>1898</v>
      </c>
      <c r="J19290">
        <v>235.97</v>
      </c>
      <c r="M19290">
        <v>235.97</v>
      </c>
      <c r="N19290">
        <f t="shared" si="301"/>
        <v>0</v>
      </c>
    </row>
    <row r="19291" spans="1:14" x14ac:dyDescent="0.2">
      <c r="A19291" t="s">
        <v>19213</v>
      </c>
      <c r="B19291" t="s">
        <v>39608</v>
      </c>
      <c r="I19291" t="s">
        <v>1898</v>
      </c>
      <c r="J19291">
        <v>94.15</v>
      </c>
      <c r="M19291">
        <v>94.15</v>
      </c>
      <c r="N19291">
        <f t="shared" si="301"/>
        <v>0</v>
      </c>
    </row>
    <row r="19292" spans="1:14" x14ac:dyDescent="0.2">
      <c r="A19292" t="s">
        <v>19214</v>
      </c>
      <c r="B19292" t="s">
        <v>39608</v>
      </c>
      <c r="I19292" t="s">
        <v>1898</v>
      </c>
      <c r="J19292">
        <v>74.17</v>
      </c>
      <c r="M19292">
        <v>74.17</v>
      </c>
      <c r="N19292">
        <f t="shared" si="301"/>
        <v>0</v>
      </c>
    </row>
    <row r="19293" spans="1:14" x14ac:dyDescent="0.2">
      <c r="A19293" t="s">
        <v>19215</v>
      </c>
      <c r="B19293" t="s">
        <v>39609</v>
      </c>
      <c r="I19293" t="s">
        <v>1898</v>
      </c>
      <c r="J19293">
        <v>368.59</v>
      </c>
      <c r="M19293">
        <v>368.59</v>
      </c>
      <c r="N19293">
        <f t="shared" si="301"/>
        <v>0</v>
      </c>
    </row>
    <row r="19294" spans="1:14" x14ac:dyDescent="0.2">
      <c r="A19294" t="s">
        <v>19216</v>
      </c>
      <c r="B19294" t="s">
        <v>39609</v>
      </c>
      <c r="I19294" t="s">
        <v>1898</v>
      </c>
      <c r="J19294">
        <v>133.27000000000001</v>
      </c>
      <c r="M19294">
        <v>133.27000000000001</v>
      </c>
      <c r="N19294">
        <f t="shared" si="301"/>
        <v>0</v>
      </c>
    </row>
    <row r="19295" spans="1:14" x14ac:dyDescent="0.2">
      <c r="A19295" t="s">
        <v>19217</v>
      </c>
      <c r="B19295" t="s">
        <v>39609</v>
      </c>
      <c r="I19295" t="s">
        <v>1898</v>
      </c>
      <c r="J19295">
        <v>101.77</v>
      </c>
      <c r="M19295">
        <v>101.77</v>
      </c>
      <c r="N19295">
        <f t="shared" si="301"/>
        <v>0</v>
      </c>
    </row>
    <row r="19296" spans="1:14" x14ac:dyDescent="0.2">
      <c r="A19296" t="s">
        <v>19218</v>
      </c>
      <c r="B19296" t="s">
        <v>39609</v>
      </c>
      <c r="I19296" t="s">
        <v>1898</v>
      </c>
      <c r="J19296">
        <v>364.96</v>
      </c>
      <c r="M19296">
        <v>364.96</v>
      </c>
      <c r="N19296">
        <f t="shared" si="301"/>
        <v>0</v>
      </c>
    </row>
    <row r="19297" spans="1:14" x14ac:dyDescent="0.2">
      <c r="A19297" t="s">
        <v>19219</v>
      </c>
      <c r="B19297" t="s">
        <v>39609</v>
      </c>
      <c r="I19297" t="s">
        <v>1898</v>
      </c>
      <c r="J19297">
        <v>129.63999999999999</v>
      </c>
      <c r="M19297">
        <v>129.63999999999999</v>
      </c>
      <c r="N19297">
        <f t="shared" si="301"/>
        <v>0</v>
      </c>
    </row>
    <row r="19298" spans="1:14" x14ac:dyDescent="0.2">
      <c r="A19298" t="s">
        <v>19220</v>
      </c>
      <c r="B19298" t="s">
        <v>39609</v>
      </c>
      <c r="I19298" t="s">
        <v>1898</v>
      </c>
      <c r="J19298">
        <v>98.14</v>
      </c>
      <c r="M19298">
        <v>98.14</v>
      </c>
      <c r="N19298">
        <f t="shared" si="301"/>
        <v>0</v>
      </c>
    </row>
    <row r="19299" spans="1:14" x14ac:dyDescent="0.2">
      <c r="A19299" t="s">
        <v>19221</v>
      </c>
      <c r="B19299" t="s">
        <v>39610</v>
      </c>
      <c r="I19299" t="s">
        <v>1898</v>
      </c>
      <c r="J19299">
        <v>118.12</v>
      </c>
      <c r="M19299">
        <v>118.12</v>
      </c>
      <c r="N19299">
        <f t="shared" si="301"/>
        <v>0</v>
      </c>
    </row>
    <row r="19300" spans="1:14" x14ac:dyDescent="0.2">
      <c r="A19300" t="s">
        <v>19222</v>
      </c>
      <c r="B19300" t="s">
        <v>39610</v>
      </c>
      <c r="I19300" t="s">
        <v>1898</v>
      </c>
      <c r="J19300">
        <v>58.02</v>
      </c>
      <c r="M19300">
        <v>58.02</v>
      </c>
      <c r="N19300">
        <f t="shared" si="301"/>
        <v>0</v>
      </c>
    </row>
    <row r="19301" spans="1:14" x14ac:dyDescent="0.2">
      <c r="A19301" t="s">
        <v>19223</v>
      </c>
      <c r="B19301" t="s">
        <v>39610</v>
      </c>
      <c r="I19301" t="s">
        <v>1898</v>
      </c>
      <c r="J19301">
        <v>44.06</v>
      </c>
      <c r="M19301">
        <v>44.06</v>
      </c>
      <c r="N19301">
        <f t="shared" si="301"/>
        <v>0</v>
      </c>
    </row>
    <row r="19302" spans="1:14" x14ac:dyDescent="0.2">
      <c r="A19302" t="s">
        <v>19224</v>
      </c>
      <c r="B19302" t="s">
        <v>39610</v>
      </c>
      <c r="I19302" t="s">
        <v>1898</v>
      </c>
      <c r="J19302">
        <v>114.49</v>
      </c>
      <c r="M19302">
        <v>114.49</v>
      </c>
      <c r="N19302">
        <f t="shared" si="301"/>
        <v>0</v>
      </c>
    </row>
    <row r="19303" spans="1:14" x14ac:dyDescent="0.2">
      <c r="A19303" t="s">
        <v>19225</v>
      </c>
      <c r="B19303" t="s">
        <v>39610</v>
      </c>
      <c r="I19303" t="s">
        <v>1898</v>
      </c>
      <c r="J19303">
        <v>54.39</v>
      </c>
      <c r="M19303">
        <v>54.39</v>
      </c>
      <c r="N19303">
        <f t="shared" si="301"/>
        <v>0</v>
      </c>
    </row>
    <row r="19304" spans="1:14" x14ac:dyDescent="0.2">
      <c r="A19304" t="s">
        <v>19226</v>
      </c>
      <c r="B19304" t="s">
        <v>39610</v>
      </c>
      <c r="I19304" t="s">
        <v>1898</v>
      </c>
      <c r="J19304">
        <v>40.43</v>
      </c>
      <c r="M19304">
        <v>40.43</v>
      </c>
      <c r="N19304">
        <f t="shared" si="301"/>
        <v>0</v>
      </c>
    </row>
    <row r="19305" spans="1:14" x14ac:dyDescent="0.2">
      <c r="A19305" t="s">
        <v>19227</v>
      </c>
      <c r="B19305" t="s">
        <v>39611</v>
      </c>
      <c r="I19305" t="s">
        <v>1898</v>
      </c>
      <c r="J19305">
        <v>15.21</v>
      </c>
      <c r="M19305">
        <v>15.21</v>
      </c>
      <c r="N19305">
        <f t="shared" si="301"/>
        <v>0</v>
      </c>
    </row>
    <row r="19306" spans="1:14" x14ac:dyDescent="0.2">
      <c r="A19306" t="s">
        <v>19228</v>
      </c>
      <c r="B19306" t="s">
        <v>39611</v>
      </c>
      <c r="I19306" t="s">
        <v>1898</v>
      </c>
      <c r="J19306">
        <v>10.14</v>
      </c>
      <c r="M19306">
        <v>10.14</v>
      </c>
      <c r="N19306">
        <f t="shared" si="301"/>
        <v>0</v>
      </c>
    </row>
    <row r="19307" spans="1:14" x14ac:dyDescent="0.2">
      <c r="A19307" t="s">
        <v>19229</v>
      </c>
      <c r="B19307" t="s">
        <v>39611</v>
      </c>
      <c r="I19307" t="s">
        <v>1898</v>
      </c>
      <c r="J19307">
        <v>15.21</v>
      </c>
      <c r="M19307">
        <v>15.21</v>
      </c>
      <c r="N19307">
        <f t="shared" si="301"/>
        <v>0</v>
      </c>
    </row>
    <row r="19308" spans="1:14" x14ac:dyDescent="0.2">
      <c r="A19308" t="s">
        <v>19230</v>
      </c>
      <c r="B19308" t="s">
        <v>39611</v>
      </c>
      <c r="I19308" t="s">
        <v>1898</v>
      </c>
      <c r="J19308">
        <v>10.14</v>
      </c>
      <c r="M19308">
        <v>10.14</v>
      </c>
      <c r="N19308">
        <f t="shared" si="301"/>
        <v>0</v>
      </c>
    </row>
    <row r="19309" spans="1:14" x14ac:dyDescent="0.2">
      <c r="A19309" t="s">
        <v>19231</v>
      </c>
      <c r="B19309" t="s">
        <v>39612</v>
      </c>
      <c r="I19309" t="s">
        <v>1898</v>
      </c>
      <c r="J19309">
        <v>47.53</v>
      </c>
      <c r="M19309">
        <v>47.53</v>
      </c>
      <c r="N19309">
        <f t="shared" si="301"/>
        <v>0</v>
      </c>
    </row>
    <row r="19310" spans="1:14" x14ac:dyDescent="0.2">
      <c r="A19310" t="s">
        <v>19232</v>
      </c>
      <c r="B19310" t="s">
        <v>39612</v>
      </c>
      <c r="I19310" t="s">
        <v>1898</v>
      </c>
      <c r="J19310">
        <v>31.68</v>
      </c>
      <c r="M19310">
        <v>31.68</v>
      </c>
      <c r="N19310">
        <f t="shared" si="301"/>
        <v>0</v>
      </c>
    </row>
    <row r="19311" spans="1:14" x14ac:dyDescent="0.2">
      <c r="A19311" t="s">
        <v>19233</v>
      </c>
      <c r="B19311" t="s">
        <v>39612</v>
      </c>
      <c r="I19311" t="s">
        <v>1898</v>
      </c>
      <c r="J19311">
        <v>47.53</v>
      </c>
      <c r="M19311">
        <v>47.53</v>
      </c>
      <c r="N19311">
        <f t="shared" si="301"/>
        <v>0</v>
      </c>
    </row>
    <row r="19312" spans="1:14" x14ac:dyDescent="0.2">
      <c r="A19312" t="s">
        <v>19234</v>
      </c>
      <c r="B19312" t="s">
        <v>39612</v>
      </c>
      <c r="I19312" t="s">
        <v>1898</v>
      </c>
      <c r="J19312">
        <v>31.68</v>
      </c>
      <c r="M19312">
        <v>31.68</v>
      </c>
      <c r="N19312">
        <f t="shared" si="301"/>
        <v>0</v>
      </c>
    </row>
    <row r="19313" spans="1:14" x14ac:dyDescent="0.2">
      <c r="A19313" t="s">
        <v>19235</v>
      </c>
      <c r="B19313" t="s">
        <v>39613</v>
      </c>
      <c r="I19313" t="s">
        <v>1898</v>
      </c>
      <c r="J19313">
        <v>1.57</v>
      </c>
      <c r="M19313">
        <v>1.57</v>
      </c>
      <c r="N19313">
        <f t="shared" si="301"/>
        <v>0</v>
      </c>
    </row>
    <row r="19314" spans="1:14" x14ac:dyDescent="0.2">
      <c r="A19314" t="s">
        <v>19236</v>
      </c>
      <c r="B19314" t="s">
        <v>39613</v>
      </c>
      <c r="I19314" t="s">
        <v>1898</v>
      </c>
      <c r="J19314">
        <v>1.04</v>
      </c>
      <c r="M19314">
        <v>1.04</v>
      </c>
      <c r="N19314">
        <f t="shared" si="301"/>
        <v>0</v>
      </c>
    </row>
    <row r="19315" spans="1:14" x14ac:dyDescent="0.2">
      <c r="A19315" t="s">
        <v>19237</v>
      </c>
      <c r="B19315" t="s">
        <v>39613</v>
      </c>
      <c r="I19315" t="s">
        <v>1898</v>
      </c>
      <c r="J19315">
        <v>1.57</v>
      </c>
      <c r="M19315">
        <v>1.57</v>
      </c>
      <c r="N19315">
        <f t="shared" si="301"/>
        <v>0</v>
      </c>
    </row>
    <row r="19316" spans="1:14" x14ac:dyDescent="0.2">
      <c r="A19316" t="s">
        <v>19238</v>
      </c>
      <c r="B19316" t="s">
        <v>39613</v>
      </c>
      <c r="I19316" t="s">
        <v>1898</v>
      </c>
      <c r="J19316">
        <v>1.04</v>
      </c>
      <c r="M19316">
        <v>1.04</v>
      </c>
      <c r="N19316">
        <f t="shared" si="301"/>
        <v>0</v>
      </c>
    </row>
    <row r="19317" spans="1:14" x14ac:dyDescent="0.2">
      <c r="A19317" t="s">
        <v>19239</v>
      </c>
      <c r="B19317" t="s">
        <v>39614</v>
      </c>
      <c r="I19317" t="s">
        <v>1898</v>
      </c>
      <c r="J19317">
        <v>3.75</v>
      </c>
      <c r="M19317">
        <v>3.75</v>
      </c>
      <c r="N19317">
        <f t="shared" si="301"/>
        <v>0</v>
      </c>
    </row>
    <row r="19318" spans="1:14" x14ac:dyDescent="0.2">
      <c r="A19318" t="s">
        <v>19240</v>
      </c>
      <c r="B19318" t="s">
        <v>39614</v>
      </c>
      <c r="I19318" t="s">
        <v>1898</v>
      </c>
      <c r="J19318">
        <v>2.5</v>
      </c>
      <c r="M19318">
        <v>2.5</v>
      </c>
      <c r="N19318">
        <f t="shared" si="301"/>
        <v>0</v>
      </c>
    </row>
    <row r="19319" spans="1:14" x14ac:dyDescent="0.2">
      <c r="A19319" t="s">
        <v>19241</v>
      </c>
      <c r="B19319" t="s">
        <v>39614</v>
      </c>
      <c r="I19319" t="s">
        <v>1898</v>
      </c>
      <c r="J19319">
        <v>3.75</v>
      </c>
      <c r="M19319">
        <v>3.75</v>
      </c>
      <c r="N19319">
        <f t="shared" si="301"/>
        <v>0</v>
      </c>
    </row>
    <row r="19320" spans="1:14" x14ac:dyDescent="0.2">
      <c r="A19320" t="s">
        <v>19242</v>
      </c>
      <c r="B19320" t="s">
        <v>39614</v>
      </c>
      <c r="I19320" t="s">
        <v>1898</v>
      </c>
      <c r="J19320">
        <v>2.5</v>
      </c>
      <c r="M19320">
        <v>2.5</v>
      </c>
      <c r="N19320">
        <f t="shared" si="301"/>
        <v>0</v>
      </c>
    </row>
    <row r="19321" spans="1:14" x14ac:dyDescent="0.2">
      <c r="A19321" t="s">
        <v>19243</v>
      </c>
      <c r="B19321" t="s">
        <v>39615</v>
      </c>
      <c r="I19321" t="s">
        <v>1898</v>
      </c>
      <c r="J19321">
        <v>2.5099999999999998</v>
      </c>
      <c r="M19321">
        <v>2.5099999999999998</v>
      </c>
      <c r="N19321">
        <f t="shared" si="301"/>
        <v>0</v>
      </c>
    </row>
    <row r="19322" spans="1:14" x14ac:dyDescent="0.2">
      <c r="A19322" t="s">
        <v>19244</v>
      </c>
      <c r="B19322" t="s">
        <v>39615</v>
      </c>
      <c r="I19322" t="s">
        <v>1898</v>
      </c>
      <c r="J19322">
        <v>1.79</v>
      </c>
      <c r="M19322">
        <v>1.79</v>
      </c>
      <c r="N19322">
        <f t="shared" si="301"/>
        <v>0</v>
      </c>
    </row>
    <row r="19323" spans="1:14" x14ac:dyDescent="0.2">
      <c r="A19323" t="s">
        <v>19245</v>
      </c>
      <c r="B19323" t="s">
        <v>39615</v>
      </c>
      <c r="I19323" t="s">
        <v>1898</v>
      </c>
      <c r="J19323">
        <v>2.5099999999999998</v>
      </c>
      <c r="M19323">
        <v>2.5099999999999998</v>
      </c>
      <c r="N19323">
        <f t="shared" si="301"/>
        <v>0</v>
      </c>
    </row>
    <row r="19324" spans="1:14" x14ac:dyDescent="0.2">
      <c r="A19324" t="s">
        <v>19246</v>
      </c>
      <c r="B19324" t="s">
        <v>39615</v>
      </c>
      <c r="I19324" t="s">
        <v>1898</v>
      </c>
      <c r="J19324">
        <v>1.79</v>
      </c>
      <c r="M19324">
        <v>1.79</v>
      </c>
      <c r="N19324">
        <f t="shared" si="301"/>
        <v>0</v>
      </c>
    </row>
    <row r="19325" spans="1:14" x14ac:dyDescent="0.2">
      <c r="A19325" t="s">
        <v>19247</v>
      </c>
      <c r="B19325" t="s">
        <v>39616</v>
      </c>
      <c r="I19325" t="s">
        <v>1898</v>
      </c>
      <c r="J19325">
        <v>3.6</v>
      </c>
      <c r="M19325">
        <v>3.6</v>
      </c>
      <c r="N19325">
        <f t="shared" si="301"/>
        <v>0</v>
      </c>
    </row>
    <row r="19326" spans="1:14" x14ac:dyDescent="0.2">
      <c r="A19326" t="s">
        <v>19248</v>
      </c>
      <c r="B19326" t="s">
        <v>39616</v>
      </c>
      <c r="I19326" t="s">
        <v>1898</v>
      </c>
      <c r="J19326">
        <v>1.47</v>
      </c>
      <c r="M19326">
        <v>1.47</v>
      </c>
      <c r="N19326">
        <f t="shared" si="301"/>
        <v>0</v>
      </c>
    </row>
    <row r="19327" spans="1:14" x14ac:dyDescent="0.2">
      <c r="A19327" t="s">
        <v>19249</v>
      </c>
      <c r="B19327" t="s">
        <v>39616</v>
      </c>
      <c r="I19327" t="s">
        <v>1898</v>
      </c>
      <c r="J19327">
        <v>3.6</v>
      </c>
      <c r="M19327">
        <v>3.6</v>
      </c>
      <c r="N19327">
        <f t="shared" si="301"/>
        <v>0</v>
      </c>
    </row>
    <row r="19328" spans="1:14" x14ac:dyDescent="0.2">
      <c r="A19328" t="s">
        <v>19250</v>
      </c>
      <c r="B19328" t="s">
        <v>39616</v>
      </c>
      <c r="I19328" t="s">
        <v>1898</v>
      </c>
      <c r="J19328">
        <v>1.47</v>
      </c>
      <c r="M19328">
        <v>1.47</v>
      </c>
      <c r="N19328">
        <f t="shared" si="301"/>
        <v>0</v>
      </c>
    </row>
    <row r="19329" spans="1:14" x14ac:dyDescent="0.2">
      <c r="A19329" t="s">
        <v>19251</v>
      </c>
      <c r="B19329" t="s">
        <v>19252</v>
      </c>
      <c r="I19329" t="s">
        <v>1898</v>
      </c>
      <c r="J19329">
        <v>871.94</v>
      </c>
      <c r="M19329">
        <v>871.94</v>
      </c>
      <c r="N19329">
        <f t="shared" si="301"/>
        <v>0</v>
      </c>
    </row>
    <row r="19330" spans="1:14" x14ac:dyDescent="0.2">
      <c r="A19330" t="s">
        <v>19253</v>
      </c>
      <c r="B19330" t="s">
        <v>19252</v>
      </c>
      <c r="I19330" t="s">
        <v>1898</v>
      </c>
      <c r="J19330">
        <v>86.36</v>
      </c>
      <c r="M19330">
        <v>86.36</v>
      </c>
      <c r="N19330">
        <f t="shared" si="301"/>
        <v>0</v>
      </c>
    </row>
    <row r="19331" spans="1:14" x14ac:dyDescent="0.2">
      <c r="A19331" t="s">
        <v>19254</v>
      </c>
      <c r="B19331" t="s">
        <v>19252</v>
      </c>
      <c r="I19331" t="s">
        <v>1898</v>
      </c>
      <c r="J19331">
        <v>56.19</v>
      </c>
      <c r="M19331">
        <v>56.19</v>
      </c>
      <c r="N19331">
        <f t="shared" si="301"/>
        <v>0</v>
      </c>
    </row>
    <row r="19332" spans="1:14" x14ac:dyDescent="0.2">
      <c r="A19332" t="s">
        <v>19255</v>
      </c>
      <c r="B19332" t="s">
        <v>19252</v>
      </c>
      <c r="I19332" t="s">
        <v>1898</v>
      </c>
      <c r="J19332">
        <v>868.31</v>
      </c>
      <c r="M19332">
        <v>868.31</v>
      </c>
      <c r="N19332">
        <f t="shared" ref="N19332:N19395" si="302">J19332-M19332</f>
        <v>0</v>
      </c>
    </row>
    <row r="19333" spans="1:14" x14ac:dyDescent="0.2">
      <c r="A19333" t="s">
        <v>19256</v>
      </c>
      <c r="B19333" t="s">
        <v>19252</v>
      </c>
      <c r="I19333" t="s">
        <v>1898</v>
      </c>
      <c r="J19333">
        <v>82.73</v>
      </c>
      <c r="M19333">
        <v>82.73</v>
      </c>
      <c r="N19333">
        <f t="shared" si="302"/>
        <v>0</v>
      </c>
    </row>
    <row r="19334" spans="1:14" x14ac:dyDescent="0.2">
      <c r="A19334" t="s">
        <v>19257</v>
      </c>
      <c r="B19334" t="s">
        <v>19252</v>
      </c>
      <c r="I19334" t="s">
        <v>1898</v>
      </c>
      <c r="J19334">
        <v>52.56</v>
      </c>
      <c r="M19334">
        <v>52.56</v>
      </c>
      <c r="N19334">
        <f t="shared" si="302"/>
        <v>0</v>
      </c>
    </row>
    <row r="19335" spans="1:14" x14ac:dyDescent="0.2">
      <c r="A19335" t="s">
        <v>19258</v>
      </c>
      <c r="B19335" t="s">
        <v>39617</v>
      </c>
      <c r="I19335" t="s">
        <v>1898</v>
      </c>
      <c r="J19335">
        <v>3.44</v>
      </c>
      <c r="M19335">
        <v>3.44</v>
      </c>
      <c r="N19335">
        <f t="shared" si="302"/>
        <v>0</v>
      </c>
    </row>
    <row r="19336" spans="1:14" x14ac:dyDescent="0.2">
      <c r="A19336" t="s">
        <v>19259</v>
      </c>
      <c r="B19336" t="s">
        <v>39617</v>
      </c>
      <c r="I19336" t="s">
        <v>1898</v>
      </c>
      <c r="J19336">
        <v>1.19</v>
      </c>
      <c r="M19336">
        <v>1.19</v>
      </c>
      <c r="N19336">
        <f t="shared" si="302"/>
        <v>0</v>
      </c>
    </row>
    <row r="19337" spans="1:14" x14ac:dyDescent="0.2">
      <c r="A19337" t="s">
        <v>19260</v>
      </c>
      <c r="B19337" t="s">
        <v>39617</v>
      </c>
      <c r="I19337" t="s">
        <v>1898</v>
      </c>
      <c r="J19337">
        <v>3.44</v>
      </c>
      <c r="M19337">
        <v>3.44</v>
      </c>
      <c r="N19337">
        <f t="shared" si="302"/>
        <v>0</v>
      </c>
    </row>
    <row r="19338" spans="1:14" x14ac:dyDescent="0.2">
      <c r="A19338" t="s">
        <v>19261</v>
      </c>
      <c r="B19338" t="s">
        <v>39617</v>
      </c>
      <c r="I19338" t="s">
        <v>1898</v>
      </c>
      <c r="J19338">
        <v>1.19</v>
      </c>
      <c r="M19338">
        <v>1.19</v>
      </c>
      <c r="N19338">
        <f t="shared" si="302"/>
        <v>0</v>
      </c>
    </row>
    <row r="19339" spans="1:14" x14ac:dyDescent="0.2">
      <c r="A19339" t="s">
        <v>19262</v>
      </c>
      <c r="B19339" t="s">
        <v>39618</v>
      </c>
      <c r="I19339" t="s">
        <v>1898</v>
      </c>
      <c r="J19339">
        <v>1.47</v>
      </c>
      <c r="M19339">
        <v>1.47</v>
      </c>
      <c r="N19339">
        <f t="shared" si="302"/>
        <v>0</v>
      </c>
    </row>
    <row r="19340" spans="1:14" x14ac:dyDescent="0.2">
      <c r="A19340" t="s">
        <v>19263</v>
      </c>
      <c r="B19340" t="s">
        <v>39618</v>
      </c>
      <c r="I19340" t="s">
        <v>1898</v>
      </c>
      <c r="J19340">
        <v>0.31</v>
      </c>
      <c r="M19340">
        <v>0.31</v>
      </c>
      <c r="N19340">
        <f t="shared" si="302"/>
        <v>0</v>
      </c>
    </row>
    <row r="19341" spans="1:14" x14ac:dyDescent="0.2">
      <c r="A19341" t="s">
        <v>19264</v>
      </c>
      <c r="B19341" t="s">
        <v>39618</v>
      </c>
      <c r="I19341" t="s">
        <v>1898</v>
      </c>
      <c r="J19341">
        <v>1.47</v>
      </c>
      <c r="M19341">
        <v>1.47</v>
      </c>
      <c r="N19341">
        <f t="shared" si="302"/>
        <v>0</v>
      </c>
    </row>
    <row r="19342" spans="1:14" x14ac:dyDescent="0.2">
      <c r="A19342" t="s">
        <v>19265</v>
      </c>
      <c r="B19342" t="s">
        <v>39618</v>
      </c>
      <c r="I19342" t="s">
        <v>1898</v>
      </c>
      <c r="J19342">
        <v>0.31</v>
      </c>
      <c r="M19342">
        <v>0.31</v>
      </c>
      <c r="N19342">
        <f t="shared" si="302"/>
        <v>0</v>
      </c>
    </row>
    <row r="19343" spans="1:14" x14ac:dyDescent="0.2">
      <c r="A19343" t="s">
        <v>19266</v>
      </c>
      <c r="B19343" t="s">
        <v>39619</v>
      </c>
      <c r="I19343" t="s">
        <v>1898</v>
      </c>
      <c r="J19343">
        <v>2.68</v>
      </c>
      <c r="M19343">
        <v>2.68</v>
      </c>
      <c r="N19343">
        <f t="shared" si="302"/>
        <v>0</v>
      </c>
    </row>
    <row r="19344" spans="1:14" x14ac:dyDescent="0.2">
      <c r="A19344" t="s">
        <v>19267</v>
      </c>
      <c r="B19344" t="s">
        <v>39619</v>
      </c>
      <c r="I19344" t="s">
        <v>1898</v>
      </c>
      <c r="J19344">
        <v>1.91</v>
      </c>
      <c r="M19344">
        <v>1.91</v>
      </c>
      <c r="N19344">
        <f t="shared" si="302"/>
        <v>0</v>
      </c>
    </row>
    <row r="19345" spans="1:14" x14ac:dyDescent="0.2">
      <c r="A19345" t="s">
        <v>19268</v>
      </c>
      <c r="B19345" t="s">
        <v>39619</v>
      </c>
      <c r="I19345" t="s">
        <v>1898</v>
      </c>
      <c r="J19345">
        <v>2.68</v>
      </c>
      <c r="M19345">
        <v>2.68</v>
      </c>
      <c r="N19345">
        <f t="shared" si="302"/>
        <v>0</v>
      </c>
    </row>
    <row r="19346" spans="1:14" x14ac:dyDescent="0.2">
      <c r="A19346" t="s">
        <v>19269</v>
      </c>
      <c r="B19346" t="s">
        <v>39619</v>
      </c>
      <c r="I19346" t="s">
        <v>1898</v>
      </c>
      <c r="J19346">
        <v>1.91</v>
      </c>
      <c r="M19346">
        <v>1.91</v>
      </c>
      <c r="N19346">
        <f t="shared" si="302"/>
        <v>0</v>
      </c>
    </row>
    <row r="19347" spans="1:14" x14ac:dyDescent="0.2">
      <c r="A19347" t="s">
        <v>19270</v>
      </c>
      <c r="B19347" t="s">
        <v>39620</v>
      </c>
      <c r="I19347" t="s">
        <v>1898</v>
      </c>
      <c r="J19347">
        <v>176.37</v>
      </c>
      <c r="M19347">
        <v>176.37</v>
      </c>
      <c r="N19347">
        <f t="shared" si="302"/>
        <v>0</v>
      </c>
    </row>
    <row r="19348" spans="1:14" x14ac:dyDescent="0.2">
      <c r="A19348" t="s">
        <v>19271</v>
      </c>
      <c r="B19348" t="s">
        <v>19272</v>
      </c>
      <c r="I19348" t="s">
        <v>1898</v>
      </c>
      <c r="J19348">
        <v>91.38</v>
      </c>
      <c r="M19348">
        <v>91.38</v>
      </c>
      <c r="N19348">
        <f t="shared" si="302"/>
        <v>0</v>
      </c>
    </row>
    <row r="19349" spans="1:14" x14ac:dyDescent="0.2">
      <c r="A19349" t="s">
        <v>19273</v>
      </c>
      <c r="B19349" t="s">
        <v>19272</v>
      </c>
      <c r="I19349" t="s">
        <v>1898</v>
      </c>
      <c r="J19349">
        <v>76.430000000000007</v>
      </c>
      <c r="M19349">
        <v>76.430000000000007</v>
      </c>
      <c r="N19349">
        <f t="shared" si="302"/>
        <v>0</v>
      </c>
    </row>
    <row r="19350" spans="1:14" x14ac:dyDescent="0.2">
      <c r="A19350" t="s">
        <v>19274</v>
      </c>
      <c r="B19350" t="s">
        <v>39620</v>
      </c>
      <c r="I19350" t="s">
        <v>1898</v>
      </c>
      <c r="J19350">
        <v>172.74</v>
      </c>
      <c r="M19350">
        <v>172.74</v>
      </c>
      <c r="N19350">
        <f t="shared" si="302"/>
        <v>0</v>
      </c>
    </row>
    <row r="19351" spans="1:14" x14ac:dyDescent="0.2">
      <c r="A19351" t="s">
        <v>19275</v>
      </c>
      <c r="B19351" t="s">
        <v>19272</v>
      </c>
      <c r="I19351" t="s">
        <v>1898</v>
      </c>
      <c r="J19351">
        <v>87.75</v>
      </c>
      <c r="M19351">
        <v>87.75</v>
      </c>
      <c r="N19351">
        <f t="shared" si="302"/>
        <v>0</v>
      </c>
    </row>
    <row r="19352" spans="1:14" x14ac:dyDescent="0.2">
      <c r="A19352" t="s">
        <v>19276</v>
      </c>
      <c r="B19352" t="s">
        <v>19272</v>
      </c>
      <c r="I19352" t="s">
        <v>1898</v>
      </c>
      <c r="J19352">
        <v>72.8</v>
      </c>
      <c r="M19352">
        <v>72.8</v>
      </c>
      <c r="N19352">
        <f t="shared" si="302"/>
        <v>0</v>
      </c>
    </row>
    <row r="19353" spans="1:14" x14ac:dyDescent="0.2">
      <c r="A19353" t="s">
        <v>19277</v>
      </c>
      <c r="B19353" t="s">
        <v>39621</v>
      </c>
      <c r="I19353" t="s">
        <v>1898</v>
      </c>
      <c r="J19353">
        <v>158.11000000000001</v>
      </c>
      <c r="M19353">
        <v>158.11000000000001</v>
      </c>
      <c r="N19353">
        <f t="shared" si="302"/>
        <v>0</v>
      </c>
    </row>
    <row r="19354" spans="1:14" x14ac:dyDescent="0.2">
      <c r="A19354" t="s">
        <v>19278</v>
      </c>
      <c r="B19354" t="s">
        <v>39621</v>
      </c>
      <c r="I19354" t="s">
        <v>1898</v>
      </c>
      <c r="J19354">
        <v>75.95</v>
      </c>
      <c r="M19354">
        <v>75.95</v>
      </c>
      <c r="N19354">
        <f t="shared" si="302"/>
        <v>0</v>
      </c>
    </row>
    <row r="19355" spans="1:14" x14ac:dyDescent="0.2">
      <c r="A19355" t="s">
        <v>19279</v>
      </c>
      <c r="B19355" t="s">
        <v>39621</v>
      </c>
      <c r="I19355" t="s">
        <v>1898</v>
      </c>
      <c r="J19355">
        <v>62.86</v>
      </c>
      <c r="M19355">
        <v>62.86</v>
      </c>
      <c r="N19355">
        <f t="shared" si="302"/>
        <v>0</v>
      </c>
    </row>
    <row r="19356" spans="1:14" x14ac:dyDescent="0.2">
      <c r="A19356" t="s">
        <v>19280</v>
      </c>
      <c r="B19356" t="s">
        <v>39621</v>
      </c>
      <c r="I19356" t="s">
        <v>1898</v>
      </c>
      <c r="J19356">
        <v>154.47999999999999</v>
      </c>
      <c r="M19356">
        <v>154.47999999999999</v>
      </c>
      <c r="N19356">
        <f t="shared" si="302"/>
        <v>0</v>
      </c>
    </row>
    <row r="19357" spans="1:14" x14ac:dyDescent="0.2">
      <c r="A19357" t="s">
        <v>19281</v>
      </c>
      <c r="B19357" t="s">
        <v>39621</v>
      </c>
      <c r="I19357" t="s">
        <v>1898</v>
      </c>
      <c r="J19357">
        <v>72.319999999999993</v>
      </c>
      <c r="M19357">
        <v>72.319999999999993</v>
      </c>
      <c r="N19357">
        <f t="shared" si="302"/>
        <v>0</v>
      </c>
    </row>
    <row r="19358" spans="1:14" x14ac:dyDescent="0.2">
      <c r="A19358" t="s">
        <v>19282</v>
      </c>
      <c r="B19358" t="s">
        <v>39621</v>
      </c>
      <c r="I19358" t="s">
        <v>1898</v>
      </c>
      <c r="J19358">
        <v>59.23</v>
      </c>
      <c r="M19358">
        <v>59.23</v>
      </c>
      <c r="N19358">
        <f t="shared" si="302"/>
        <v>0</v>
      </c>
    </row>
    <row r="19359" spans="1:14" x14ac:dyDescent="0.2">
      <c r="A19359" t="s">
        <v>19283</v>
      </c>
      <c r="B19359" t="s">
        <v>39622</v>
      </c>
      <c r="I19359" t="s">
        <v>1898</v>
      </c>
      <c r="J19359">
        <v>158.76</v>
      </c>
      <c r="M19359">
        <v>158.76</v>
      </c>
      <c r="N19359">
        <f t="shared" si="302"/>
        <v>0</v>
      </c>
    </row>
    <row r="19360" spans="1:14" x14ac:dyDescent="0.2">
      <c r="A19360" t="s">
        <v>19284</v>
      </c>
      <c r="B19360" t="s">
        <v>39622</v>
      </c>
      <c r="I19360" t="s">
        <v>1898</v>
      </c>
      <c r="J19360">
        <v>79.3</v>
      </c>
      <c r="M19360">
        <v>79.3</v>
      </c>
      <c r="N19360">
        <f t="shared" si="302"/>
        <v>0</v>
      </c>
    </row>
    <row r="19361" spans="1:14" x14ac:dyDescent="0.2">
      <c r="A19361" t="s">
        <v>19285</v>
      </c>
      <c r="B19361" t="s">
        <v>39622</v>
      </c>
      <c r="I19361" t="s">
        <v>1898</v>
      </c>
      <c r="J19361">
        <v>66.14</v>
      </c>
      <c r="M19361">
        <v>66.14</v>
      </c>
      <c r="N19361">
        <f t="shared" si="302"/>
        <v>0</v>
      </c>
    </row>
    <row r="19362" spans="1:14" x14ac:dyDescent="0.2">
      <c r="A19362" t="s">
        <v>19286</v>
      </c>
      <c r="B19362" t="s">
        <v>39622</v>
      </c>
      <c r="I19362" t="s">
        <v>1898</v>
      </c>
      <c r="J19362">
        <v>155.13</v>
      </c>
      <c r="M19362">
        <v>155.13</v>
      </c>
      <c r="N19362">
        <f t="shared" si="302"/>
        <v>0</v>
      </c>
    </row>
    <row r="19363" spans="1:14" x14ac:dyDescent="0.2">
      <c r="A19363" t="s">
        <v>19287</v>
      </c>
      <c r="B19363" t="s">
        <v>39622</v>
      </c>
      <c r="I19363" t="s">
        <v>1898</v>
      </c>
      <c r="J19363">
        <v>75.67</v>
      </c>
      <c r="M19363">
        <v>75.67</v>
      </c>
      <c r="N19363">
        <f t="shared" si="302"/>
        <v>0</v>
      </c>
    </row>
    <row r="19364" spans="1:14" x14ac:dyDescent="0.2">
      <c r="A19364" t="s">
        <v>19288</v>
      </c>
      <c r="B19364" t="s">
        <v>39622</v>
      </c>
      <c r="I19364" t="s">
        <v>1898</v>
      </c>
      <c r="J19364">
        <v>62.51</v>
      </c>
      <c r="M19364">
        <v>62.51</v>
      </c>
      <c r="N19364">
        <f t="shared" si="302"/>
        <v>0</v>
      </c>
    </row>
    <row r="19365" spans="1:14" x14ac:dyDescent="0.2">
      <c r="A19365" t="s">
        <v>19289</v>
      </c>
      <c r="B19365" t="s">
        <v>39623</v>
      </c>
      <c r="I19365" t="s">
        <v>1898</v>
      </c>
      <c r="J19365">
        <v>167.09</v>
      </c>
      <c r="M19365">
        <v>167.09</v>
      </c>
      <c r="N19365">
        <f t="shared" si="302"/>
        <v>0</v>
      </c>
    </row>
    <row r="19366" spans="1:14" x14ac:dyDescent="0.2">
      <c r="A19366" t="s">
        <v>19290</v>
      </c>
      <c r="B19366" t="s">
        <v>39623</v>
      </c>
      <c r="I19366" t="s">
        <v>1898</v>
      </c>
      <c r="J19366">
        <v>79.41</v>
      </c>
      <c r="M19366">
        <v>79.41</v>
      </c>
      <c r="N19366">
        <f t="shared" si="302"/>
        <v>0</v>
      </c>
    </row>
    <row r="19367" spans="1:14" x14ac:dyDescent="0.2">
      <c r="A19367" t="s">
        <v>19291</v>
      </c>
      <c r="B19367" t="s">
        <v>39623</v>
      </c>
      <c r="I19367" t="s">
        <v>1898</v>
      </c>
      <c r="J19367">
        <v>65.430000000000007</v>
      </c>
      <c r="M19367">
        <v>65.430000000000007</v>
      </c>
      <c r="N19367">
        <f t="shared" si="302"/>
        <v>0</v>
      </c>
    </row>
    <row r="19368" spans="1:14" x14ac:dyDescent="0.2">
      <c r="A19368" t="s">
        <v>19292</v>
      </c>
      <c r="B19368" t="s">
        <v>39623</v>
      </c>
      <c r="I19368" t="s">
        <v>1898</v>
      </c>
      <c r="J19368">
        <v>163.46</v>
      </c>
      <c r="M19368">
        <v>163.46</v>
      </c>
      <c r="N19368">
        <f t="shared" si="302"/>
        <v>0</v>
      </c>
    </row>
    <row r="19369" spans="1:14" x14ac:dyDescent="0.2">
      <c r="A19369" t="s">
        <v>19293</v>
      </c>
      <c r="B19369" t="s">
        <v>39623</v>
      </c>
      <c r="I19369" t="s">
        <v>1898</v>
      </c>
      <c r="J19369">
        <v>75.78</v>
      </c>
      <c r="M19369">
        <v>75.78</v>
      </c>
      <c r="N19369">
        <f t="shared" si="302"/>
        <v>0</v>
      </c>
    </row>
    <row r="19370" spans="1:14" x14ac:dyDescent="0.2">
      <c r="A19370" t="s">
        <v>19294</v>
      </c>
      <c r="B19370" t="s">
        <v>39623</v>
      </c>
      <c r="I19370" t="s">
        <v>1898</v>
      </c>
      <c r="J19370">
        <v>61.8</v>
      </c>
      <c r="M19370">
        <v>61.8</v>
      </c>
      <c r="N19370">
        <f t="shared" si="302"/>
        <v>0</v>
      </c>
    </row>
    <row r="19371" spans="1:14" x14ac:dyDescent="0.2">
      <c r="A19371" t="s">
        <v>19295</v>
      </c>
      <c r="B19371" t="s">
        <v>39624</v>
      </c>
      <c r="I19371" t="s">
        <v>1898</v>
      </c>
      <c r="J19371">
        <v>195.21</v>
      </c>
      <c r="M19371">
        <v>195.21</v>
      </c>
      <c r="N19371">
        <f t="shared" si="302"/>
        <v>0</v>
      </c>
    </row>
    <row r="19372" spans="1:14" x14ac:dyDescent="0.2">
      <c r="A19372" t="s">
        <v>19296</v>
      </c>
      <c r="B19372" t="s">
        <v>39624</v>
      </c>
      <c r="I19372" t="s">
        <v>1898</v>
      </c>
      <c r="J19372">
        <v>101.16</v>
      </c>
      <c r="M19372">
        <v>101.16</v>
      </c>
      <c r="N19372">
        <f t="shared" si="302"/>
        <v>0</v>
      </c>
    </row>
    <row r="19373" spans="1:14" x14ac:dyDescent="0.2">
      <c r="A19373" t="s">
        <v>19297</v>
      </c>
      <c r="B19373" t="s">
        <v>39624</v>
      </c>
      <c r="I19373" t="s">
        <v>1898</v>
      </c>
      <c r="J19373">
        <v>84.37</v>
      </c>
      <c r="M19373">
        <v>84.37</v>
      </c>
      <c r="N19373">
        <f t="shared" si="302"/>
        <v>0</v>
      </c>
    </row>
    <row r="19374" spans="1:14" x14ac:dyDescent="0.2">
      <c r="A19374" t="s">
        <v>19298</v>
      </c>
      <c r="B19374" t="s">
        <v>39624</v>
      </c>
      <c r="I19374" t="s">
        <v>1898</v>
      </c>
      <c r="J19374">
        <v>191.58</v>
      </c>
      <c r="M19374">
        <v>191.58</v>
      </c>
      <c r="N19374">
        <f t="shared" si="302"/>
        <v>0</v>
      </c>
    </row>
    <row r="19375" spans="1:14" x14ac:dyDescent="0.2">
      <c r="A19375" t="s">
        <v>19299</v>
      </c>
      <c r="B19375" t="s">
        <v>39624</v>
      </c>
      <c r="I19375" t="s">
        <v>1898</v>
      </c>
      <c r="J19375">
        <v>97.53</v>
      </c>
      <c r="M19375">
        <v>97.53</v>
      </c>
      <c r="N19375">
        <f t="shared" si="302"/>
        <v>0</v>
      </c>
    </row>
    <row r="19376" spans="1:14" x14ac:dyDescent="0.2">
      <c r="A19376" t="s">
        <v>19300</v>
      </c>
      <c r="B19376" t="s">
        <v>39624</v>
      </c>
      <c r="I19376" t="s">
        <v>1898</v>
      </c>
      <c r="J19376">
        <v>80.739999999999995</v>
      </c>
      <c r="M19376">
        <v>80.739999999999995</v>
      </c>
      <c r="N19376">
        <f t="shared" si="302"/>
        <v>0</v>
      </c>
    </row>
    <row r="19377" spans="1:14" x14ac:dyDescent="0.2">
      <c r="A19377" t="s">
        <v>19301</v>
      </c>
      <c r="B19377" t="s">
        <v>39625</v>
      </c>
      <c r="I19377" t="s">
        <v>1898</v>
      </c>
      <c r="J19377">
        <v>85.21</v>
      </c>
      <c r="M19377">
        <v>85.21</v>
      </c>
      <c r="N19377">
        <f t="shared" si="302"/>
        <v>0</v>
      </c>
    </row>
    <row r="19378" spans="1:14" x14ac:dyDescent="0.2">
      <c r="A19378" t="s">
        <v>19302</v>
      </c>
      <c r="B19378" t="s">
        <v>39625</v>
      </c>
      <c r="I19378" t="s">
        <v>1898</v>
      </c>
      <c r="J19378">
        <v>53.77</v>
      </c>
      <c r="M19378">
        <v>53.77</v>
      </c>
      <c r="N19378">
        <f t="shared" si="302"/>
        <v>0</v>
      </c>
    </row>
    <row r="19379" spans="1:14" x14ac:dyDescent="0.2">
      <c r="A19379" t="s">
        <v>19303</v>
      </c>
      <c r="B19379" t="s">
        <v>39625</v>
      </c>
      <c r="I19379" t="s">
        <v>1898</v>
      </c>
      <c r="J19379">
        <v>47.98</v>
      </c>
      <c r="M19379">
        <v>47.98</v>
      </c>
      <c r="N19379">
        <f t="shared" si="302"/>
        <v>0</v>
      </c>
    </row>
    <row r="19380" spans="1:14" x14ac:dyDescent="0.2">
      <c r="A19380" t="s">
        <v>19304</v>
      </c>
      <c r="B19380" t="s">
        <v>39625</v>
      </c>
      <c r="I19380" t="s">
        <v>1898</v>
      </c>
      <c r="J19380">
        <v>81.58</v>
      </c>
      <c r="M19380">
        <v>81.58</v>
      </c>
      <c r="N19380">
        <f t="shared" si="302"/>
        <v>0</v>
      </c>
    </row>
    <row r="19381" spans="1:14" x14ac:dyDescent="0.2">
      <c r="A19381" t="s">
        <v>19305</v>
      </c>
      <c r="B19381" t="s">
        <v>39625</v>
      </c>
      <c r="I19381" t="s">
        <v>1898</v>
      </c>
      <c r="J19381">
        <v>50.14</v>
      </c>
      <c r="M19381">
        <v>50.14</v>
      </c>
      <c r="N19381">
        <f t="shared" si="302"/>
        <v>0</v>
      </c>
    </row>
    <row r="19382" spans="1:14" x14ac:dyDescent="0.2">
      <c r="A19382" t="s">
        <v>19306</v>
      </c>
      <c r="B19382" t="s">
        <v>39625</v>
      </c>
      <c r="I19382" t="s">
        <v>1898</v>
      </c>
      <c r="J19382">
        <v>44.35</v>
      </c>
      <c r="M19382">
        <v>44.35</v>
      </c>
      <c r="N19382">
        <f t="shared" si="302"/>
        <v>0</v>
      </c>
    </row>
    <row r="19383" spans="1:14" x14ac:dyDescent="0.2">
      <c r="A19383" t="s">
        <v>19307</v>
      </c>
      <c r="B19383" t="s">
        <v>39626</v>
      </c>
      <c r="I19383" t="s">
        <v>1898</v>
      </c>
      <c r="J19383">
        <v>202.57</v>
      </c>
      <c r="M19383">
        <v>202.57</v>
      </c>
      <c r="N19383">
        <f t="shared" si="302"/>
        <v>0</v>
      </c>
    </row>
    <row r="19384" spans="1:14" x14ac:dyDescent="0.2">
      <c r="A19384" t="s">
        <v>19308</v>
      </c>
      <c r="B19384" t="s">
        <v>39626</v>
      </c>
      <c r="I19384" t="s">
        <v>1898</v>
      </c>
      <c r="J19384">
        <v>105.58</v>
      </c>
      <c r="M19384">
        <v>105.58</v>
      </c>
      <c r="N19384">
        <f t="shared" si="302"/>
        <v>0</v>
      </c>
    </row>
    <row r="19385" spans="1:14" x14ac:dyDescent="0.2">
      <c r="A19385" t="s">
        <v>19309</v>
      </c>
      <c r="B19385" t="s">
        <v>39626</v>
      </c>
      <c r="I19385" t="s">
        <v>1898</v>
      </c>
      <c r="J19385">
        <v>88.05</v>
      </c>
      <c r="M19385">
        <v>88.05</v>
      </c>
      <c r="N19385">
        <f t="shared" si="302"/>
        <v>0</v>
      </c>
    </row>
    <row r="19386" spans="1:14" x14ac:dyDescent="0.2">
      <c r="A19386" t="s">
        <v>19310</v>
      </c>
      <c r="B19386" t="s">
        <v>39626</v>
      </c>
      <c r="I19386" t="s">
        <v>1898</v>
      </c>
      <c r="J19386">
        <v>198.94</v>
      </c>
      <c r="M19386">
        <v>198.94</v>
      </c>
      <c r="N19386">
        <f t="shared" si="302"/>
        <v>0</v>
      </c>
    </row>
    <row r="19387" spans="1:14" x14ac:dyDescent="0.2">
      <c r="A19387" t="s">
        <v>19311</v>
      </c>
      <c r="B19387" t="s">
        <v>39626</v>
      </c>
      <c r="I19387" t="s">
        <v>1898</v>
      </c>
      <c r="J19387">
        <v>101.95</v>
      </c>
      <c r="M19387">
        <v>101.95</v>
      </c>
      <c r="N19387">
        <f t="shared" si="302"/>
        <v>0</v>
      </c>
    </row>
    <row r="19388" spans="1:14" x14ac:dyDescent="0.2">
      <c r="A19388" t="s">
        <v>19312</v>
      </c>
      <c r="B19388" t="s">
        <v>39626</v>
      </c>
      <c r="I19388" t="s">
        <v>1898</v>
      </c>
      <c r="J19388">
        <v>84.42</v>
      </c>
      <c r="M19388">
        <v>84.42</v>
      </c>
      <c r="N19388">
        <f t="shared" si="302"/>
        <v>0</v>
      </c>
    </row>
    <row r="19389" spans="1:14" x14ac:dyDescent="0.2">
      <c r="A19389" t="s">
        <v>19313</v>
      </c>
      <c r="B19389" t="s">
        <v>39627</v>
      </c>
      <c r="I19389" t="s">
        <v>1898</v>
      </c>
      <c r="J19389">
        <v>32.74</v>
      </c>
      <c r="M19389">
        <v>32.74</v>
      </c>
      <c r="N19389">
        <f t="shared" si="302"/>
        <v>0</v>
      </c>
    </row>
    <row r="19390" spans="1:14" x14ac:dyDescent="0.2">
      <c r="A19390" t="s">
        <v>19314</v>
      </c>
      <c r="B19390" t="s">
        <v>39627</v>
      </c>
      <c r="I19390" t="s">
        <v>1898</v>
      </c>
      <c r="J19390">
        <v>10.58</v>
      </c>
      <c r="M19390">
        <v>10.58</v>
      </c>
      <c r="N19390">
        <f t="shared" si="302"/>
        <v>0</v>
      </c>
    </row>
    <row r="19391" spans="1:14" x14ac:dyDescent="0.2">
      <c r="A19391" t="s">
        <v>19315</v>
      </c>
      <c r="B19391" t="s">
        <v>39627</v>
      </c>
      <c r="I19391" t="s">
        <v>1898</v>
      </c>
      <c r="J19391">
        <v>32.74</v>
      </c>
      <c r="M19391">
        <v>32.74</v>
      </c>
      <c r="N19391">
        <f t="shared" si="302"/>
        <v>0</v>
      </c>
    </row>
    <row r="19392" spans="1:14" x14ac:dyDescent="0.2">
      <c r="A19392" t="s">
        <v>19316</v>
      </c>
      <c r="B19392" t="s">
        <v>39627</v>
      </c>
      <c r="I19392" t="s">
        <v>1898</v>
      </c>
      <c r="J19392">
        <v>10.58</v>
      </c>
      <c r="M19392">
        <v>10.58</v>
      </c>
      <c r="N19392">
        <f t="shared" si="302"/>
        <v>0</v>
      </c>
    </row>
    <row r="19393" spans="1:14" x14ac:dyDescent="0.2">
      <c r="A19393" t="s">
        <v>19317</v>
      </c>
      <c r="B19393" t="s">
        <v>39628</v>
      </c>
      <c r="I19393" t="s">
        <v>1898</v>
      </c>
      <c r="J19393">
        <v>473.81</v>
      </c>
      <c r="M19393">
        <v>473.81</v>
      </c>
      <c r="N19393">
        <f t="shared" si="302"/>
        <v>0</v>
      </c>
    </row>
    <row r="19394" spans="1:14" x14ac:dyDescent="0.2">
      <c r="A19394" t="s">
        <v>19318</v>
      </c>
      <c r="B19394" t="s">
        <v>39628</v>
      </c>
      <c r="I19394" t="s">
        <v>1898</v>
      </c>
      <c r="J19394">
        <v>281.69</v>
      </c>
      <c r="M19394">
        <v>281.69</v>
      </c>
      <c r="N19394">
        <f t="shared" si="302"/>
        <v>0</v>
      </c>
    </row>
    <row r="19395" spans="1:14" x14ac:dyDescent="0.2">
      <c r="A19395" t="s">
        <v>19319</v>
      </c>
      <c r="B19395" t="s">
        <v>39628</v>
      </c>
      <c r="I19395" t="s">
        <v>1898</v>
      </c>
      <c r="J19395">
        <v>268.39</v>
      </c>
      <c r="M19395">
        <v>268.39</v>
      </c>
      <c r="N19395">
        <f t="shared" si="302"/>
        <v>0</v>
      </c>
    </row>
    <row r="19396" spans="1:14" x14ac:dyDescent="0.2">
      <c r="A19396" t="s">
        <v>19320</v>
      </c>
      <c r="B19396" t="s">
        <v>39628</v>
      </c>
      <c r="I19396" t="s">
        <v>1898</v>
      </c>
      <c r="J19396">
        <v>460.82</v>
      </c>
      <c r="M19396">
        <v>460.82</v>
      </c>
      <c r="N19396">
        <f t="shared" ref="N19396:N19459" si="303">J19396-M19396</f>
        <v>0</v>
      </c>
    </row>
    <row r="19397" spans="1:14" x14ac:dyDescent="0.2">
      <c r="A19397" t="s">
        <v>19321</v>
      </c>
      <c r="B19397" t="s">
        <v>39628</v>
      </c>
      <c r="I19397" t="s">
        <v>1898</v>
      </c>
      <c r="J19397">
        <v>268.7</v>
      </c>
      <c r="M19397">
        <v>268.7</v>
      </c>
      <c r="N19397">
        <f t="shared" si="303"/>
        <v>0</v>
      </c>
    </row>
    <row r="19398" spans="1:14" x14ac:dyDescent="0.2">
      <c r="A19398" t="s">
        <v>19322</v>
      </c>
      <c r="B19398" t="s">
        <v>39628</v>
      </c>
      <c r="I19398" t="s">
        <v>1898</v>
      </c>
      <c r="J19398">
        <v>255.4</v>
      </c>
      <c r="M19398">
        <v>255.4</v>
      </c>
      <c r="N19398">
        <f t="shared" si="303"/>
        <v>0</v>
      </c>
    </row>
    <row r="19399" spans="1:14" x14ac:dyDescent="0.2">
      <c r="A19399" t="s">
        <v>19323</v>
      </c>
      <c r="B19399" t="s">
        <v>39629</v>
      </c>
      <c r="I19399" t="s">
        <v>1898</v>
      </c>
      <c r="J19399">
        <v>3338.88</v>
      </c>
      <c r="M19399">
        <v>3338.88</v>
      </c>
      <c r="N19399">
        <f t="shared" si="303"/>
        <v>0</v>
      </c>
    </row>
    <row r="19400" spans="1:14" x14ac:dyDescent="0.2">
      <c r="A19400" t="s">
        <v>19324</v>
      </c>
      <c r="B19400" t="s">
        <v>39629</v>
      </c>
      <c r="I19400" t="s">
        <v>1898</v>
      </c>
      <c r="J19400">
        <v>1359.58</v>
      </c>
      <c r="M19400">
        <v>1359.58</v>
      </c>
      <c r="N19400">
        <f t="shared" si="303"/>
        <v>0</v>
      </c>
    </row>
    <row r="19401" spans="1:14" x14ac:dyDescent="0.2">
      <c r="A19401" t="s">
        <v>19325</v>
      </c>
      <c r="B19401" t="s">
        <v>39629</v>
      </c>
      <c r="I19401" t="s">
        <v>1898</v>
      </c>
      <c r="J19401">
        <v>973.02</v>
      </c>
      <c r="M19401">
        <v>973.02</v>
      </c>
      <c r="N19401">
        <f t="shared" si="303"/>
        <v>0</v>
      </c>
    </row>
    <row r="19402" spans="1:14" x14ac:dyDescent="0.2">
      <c r="A19402" t="s">
        <v>19326</v>
      </c>
      <c r="B19402" t="s">
        <v>39629</v>
      </c>
      <c r="I19402" t="s">
        <v>1898</v>
      </c>
      <c r="J19402">
        <v>3265.19</v>
      </c>
      <c r="M19402">
        <v>3265.19</v>
      </c>
      <c r="N19402">
        <f t="shared" si="303"/>
        <v>0</v>
      </c>
    </row>
    <row r="19403" spans="1:14" x14ac:dyDescent="0.2">
      <c r="A19403" t="s">
        <v>19327</v>
      </c>
      <c r="B19403" t="s">
        <v>39629</v>
      </c>
      <c r="I19403" t="s">
        <v>1898</v>
      </c>
      <c r="J19403">
        <v>1285.8900000000001</v>
      </c>
      <c r="M19403">
        <v>1285.8900000000001</v>
      </c>
      <c r="N19403">
        <f t="shared" si="303"/>
        <v>0</v>
      </c>
    </row>
    <row r="19404" spans="1:14" x14ac:dyDescent="0.2">
      <c r="A19404" t="s">
        <v>19328</v>
      </c>
      <c r="B19404" t="s">
        <v>39629</v>
      </c>
      <c r="I19404" t="s">
        <v>1898</v>
      </c>
      <c r="J19404">
        <v>899.33</v>
      </c>
      <c r="M19404">
        <v>899.33</v>
      </c>
      <c r="N19404">
        <f t="shared" si="303"/>
        <v>0</v>
      </c>
    </row>
    <row r="19405" spans="1:14" x14ac:dyDescent="0.2">
      <c r="A19405" t="s">
        <v>19329</v>
      </c>
      <c r="B19405" t="s">
        <v>39630</v>
      </c>
      <c r="I19405" t="s">
        <v>1898</v>
      </c>
      <c r="J19405">
        <v>606.21</v>
      </c>
      <c r="M19405">
        <v>606.21</v>
      </c>
      <c r="N19405">
        <f t="shared" si="303"/>
        <v>0</v>
      </c>
    </row>
    <row r="19406" spans="1:14" x14ac:dyDescent="0.2">
      <c r="A19406" t="s">
        <v>19330</v>
      </c>
      <c r="B19406" t="s">
        <v>39630</v>
      </c>
      <c r="I19406" t="s">
        <v>1898</v>
      </c>
      <c r="J19406">
        <v>254.83</v>
      </c>
      <c r="M19406">
        <v>254.83</v>
      </c>
      <c r="N19406">
        <f t="shared" si="303"/>
        <v>0</v>
      </c>
    </row>
    <row r="19407" spans="1:14" x14ac:dyDescent="0.2">
      <c r="A19407" t="s">
        <v>19331</v>
      </c>
      <c r="B19407" t="s">
        <v>39630</v>
      </c>
      <c r="I19407" t="s">
        <v>1898</v>
      </c>
      <c r="J19407">
        <v>189.68</v>
      </c>
      <c r="M19407">
        <v>189.68</v>
      </c>
      <c r="N19407">
        <f t="shared" si="303"/>
        <v>0</v>
      </c>
    </row>
    <row r="19408" spans="1:14" x14ac:dyDescent="0.2">
      <c r="A19408" t="s">
        <v>19332</v>
      </c>
      <c r="B19408" t="s">
        <v>39630</v>
      </c>
      <c r="I19408" t="s">
        <v>1898</v>
      </c>
      <c r="J19408">
        <v>584.91</v>
      </c>
      <c r="M19408">
        <v>584.91</v>
      </c>
      <c r="N19408">
        <f t="shared" si="303"/>
        <v>0</v>
      </c>
    </row>
    <row r="19409" spans="1:14" x14ac:dyDescent="0.2">
      <c r="A19409" t="s">
        <v>19333</v>
      </c>
      <c r="B19409" t="s">
        <v>39630</v>
      </c>
      <c r="I19409" t="s">
        <v>1898</v>
      </c>
      <c r="J19409">
        <v>233.53</v>
      </c>
      <c r="M19409">
        <v>233.53</v>
      </c>
      <c r="N19409">
        <f t="shared" si="303"/>
        <v>0</v>
      </c>
    </row>
    <row r="19410" spans="1:14" x14ac:dyDescent="0.2">
      <c r="A19410" t="s">
        <v>19334</v>
      </c>
      <c r="B19410" t="s">
        <v>39630</v>
      </c>
      <c r="I19410" t="s">
        <v>1898</v>
      </c>
      <c r="J19410">
        <v>168.38</v>
      </c>
      <c r="M19410">
        <v>168.38</v>
      </c>
      <c r="N19410">
        <f t="shared" si="303"/>
        <v>0</v>
      </c>
    </row>
    <row r="19411" spans="1:14" x14ac:dyDescent="0.2">
      <c r="A19411" t="s">
        <v>19335</v>
      </c>
      <c r="B19411" t="s">
        <v>39631</v>
      </c>
      <c r="I19411" t="s">
        <v>1898</v>
      </c>
      <c r="J19411">
        <v>206.24</v>
      </c>
      <c r="M19411">
        <v>206.24</v>
      </c>
      <c r="N19411">
        <f t="shared" si="303"/>
        <v>0</v>
      </c>
    </row>
    <row r="19412" spans="1:14" x14ac:dyDescent="0.2">
      <c r="A19412" t="s">
        <v>19336</v>
      </c>
      <c r="B19412" t="s">
        <v>39631</v>
      </c>
      <c r="I19412" t="s">
        <v>1898</v>
      </c>
      <c r="J19412">
        <v>45.09</v>
      </c>
      <c r="M19412">
        <v>45.09</v>
      </c>
      <c r="N19412">
        <f t="shared" si="303"/>
        <v>0</v>
      </c>
    </row>
    <row r="19413" spans="1:14" x14ac:dyDescent="0.2">
      <c r="A19413" t="s">
        <v>19337</v>
      </c>
      <c r="B19413" t="s">
        <v>39631</v>
      </c>
      <c r="I19413" t="s">
        <v>1898</v>
      </c>
      <c r="J19413">
        <v>202.61</v>
      </c>
      <c r="M19413">
        <v>202.61</v>
      </c>
      <c r="N19413">
        <f t="shared" si="303"/>
        <v>0</v>
      </c>
    </row>
    <row r="19414" spans="1:14" x14ac:dyDescent="0.2">
      <c r="A19414" t="s">
        <v>19338</v>
      </c>
      <c r="B19414" t="s">
        <v>39631</v>
      </c>
      <c r="I19414" t="s">
        <v>1898</v>
      </c>
      <c r="J19414">
        <v>41.46</v>
      </c>
      <c r="M19414">
        <v>41.46</v>
      </c>
      <c r="N19414">
        <f t="shared" si="303"/>
        <v>0</v>
      </c>
    </row>
    <row r="19415" spans="1:14" x14ac:dyDescent="0.2">
      <c r="A19415" t="s">
        <v>19339</v>
      </c>
      <c r="B19415" t="s">
        <v>39632</v>
      </c>
      <c r="I19415" t="s">
        <v>1898</v>
      </c>
      <c r="J19415">
        <v>143.55000000000001</v>
      </c>
      <c r="M19415">
        <v>143.55000000000001</v>
      </c>
      <c r="N19415">
        <f t="shared" si="303"/>
        <v>0</v>
      </c>
    </row>
    <row r="19416" spans="1:14" x14ac:dyDescent="0.2">
      <c r="A19416" t="s">
        <v>19340</v>
      </c>
      <c r="B19416" t="s">
        <v>39632</v>
      </c>
      <c r="I19416" t="s">
        <v>1898</v>
      </c>
      <c r="J19416">
        <v>78.489999999999995</v>
      </c>
      <c r="M19416">
        <v>78.489999999999995</v>
      </c>
      <c r="N19416">
        <f t="shared" si="303"/>
        <v>0</v>
      </c>
    </row>
    <row r="19417" spans="1:14" x14ac:dyDescent="0.2">
      <c r="A19417" t="s">
        <v>19341</v>
      </c>
      <c r="B19417" t="s">
        <v>39632</v>
      </c>
      <c r="I19417" t="s">
        <v>1898</v>
      </c>
      <c r="J19417">
        <v>70.72</v>
      </c>
      <c r="M19417">
        <v>70.72</v>
      </c>
      <c r="N19417">
        <f t="shared" si="303"/>
        <v>0</v>
      </c>
    </row>
    <row r="19418" spans="1:14" x14ac:dyDescent="0.2">
      <c r="A19418" t="s">
        <v>19342</v>
      </c>
      <c r="B19418" t="s">
        <v>39632</v>
      </c>
      <c r="I19418" t="s">
        <v>1898</v>
      </c>
      <c r="J19418">
        <v>136.29</v>
      </c>
      <c r="M19418">
        <v>136.29</v>
      </c>
      <c r="N19418">
        <f t="shared" si="303"/>
        <v>0</v>
      </c>
    </row>
    <row r="19419" spans="1:14" x14ac:dyDescent="0.2">
      <c r="A19419" t="s">
        <v>19343</v>
      </c>
      <c r="B19419" t="s">
        <v>39632</v>
      </c>
      <c r="I19419" t="s">
        <v>1898</v>
      </c>
      <c r="J19419">
        <v>71.23</v>
      </c>
      <c r="M19419">
        <v>71.23</v>
      </c>
      <c r="N19419">
        <f t="shared" si="303"/>
        <v>0</v>
      </c>
    </row>
    <row r="19420" spans="1:14" x14ac:dyDescent="0.2">
      <c r="A19420" t="s">
        <v>19344</v>
      </c>
      <c r="B19420" t="s">
        <v>39632</v>
      </c>
      <c r="I19420" t="s">
        <v>1898</v>
      </c>
      <c r="J19420">
        <v>63.46</v>
      </c>
      <c r="M19420">
        <v>63.46</v>
      </c>
      <c r="N19420">
        <f t="shared" si="303"/>
        <v>0</v>
      </c>
    </row>
    <row r="19421" spans="1:14" x14ac:dyDescent="0.2">
      <c r="A19421" t="s">
        <v>19345</v>
      </c>
      <c r="B19421" t="s">
        <v>39633</v>
      </c>
      <c r="I19421" t="s">
        <v>1898</v>
      </c>
      <c r="J19421">
        <v>80.11</v>
      </c>
      <c r="M19421">
        <v>80.11</v>
      </c>
      <c r="N19421">
        <f t="shared" si="303"/>
        <v>0</v>
      </c>
    </row>
    <row r="19422" spans="1:14" x14ac:dyDescent="0.2">
      <c r="A19422" t="s">
        <v>19346</v>
      </c>
      <c r="B19422" t="s">
        <v>39633</v>
      </c>
      <c r="I19422" t="s">
        <v>1898</v>
      </c>
      <c r="J19422">
        <v>24.44</v>
      </c>
      <c r="M19422">
        <v>24.44</v>
      </c>
      <c r="N19422">
        <f t="shared" si="303"/>
        <v>0</v>
      </c>
    </row>
    <row r="19423" spans="1:14" x14ac:dyDescent="0.2">
      <c r="A19423" t="s">
        <v>19347</v>
      </c>
      <c r="B19423" t="s">
        <v>39634</v>
      </c>
      <c r="I19423" t="s">
        <v>1898</v>
      </c>
      <c r="J19423">
        <v>16.96</v>
      </c>
      <c r="M19423">
        <v>16.96</v>
      </c>
      <c r="N19423">
        <f t="shared" si="303"/>
        <v>0</v>
      </c>
    </row>
    <row r="19424" spans="1:14" x14ac:dyDescent="0.2">
      <c r="A19424" t="s">
        <v>19348</v>
      </c>
      <c r="B19424" t="s">
        <v>39633</v>
      </c>
      <c r="I19424" t="s">
        <v>1898</v>
      </c>
      <c r="J19424">
        <v>80.11</v>
      </c>
      <c r="M19424">
        <v>80.11</v>
      </c>
      <c r="N19424">
        <f t="shared" si="303"/>
        <v>0</v>
      </c>
    </row>
    <row r="19425" spans="1:14" x14ac:dyDescent="0.2">
      <c r="A19425" t="s">
        <v>19349</v>
      </c>
      <c r="B19425" t="s">
        <v>39633</v>
      </c>
      <c r="I19425" t="s">
        <v>1898</v>
      </c>
      <c r="J19425">
        <v>24.44</v>
      </c>
      <c r="M19425">
        <v>24.44</v>
      </c>
      <c r="N19425">
        <f t="shared" si="303"/>
        <v>0</v>
      </c>
    </row>
    <row r="19426" spans="1:14" x14ac:dyDescent="0.2">
      <c r="A19426" t="s">
        <v>19350</v>
      </c>
      <c r="B19426" t="s">
        <v>39634</v>
      </c>
      <c r="I19426" t="s">
        <v>1898</v>
      </c>
      <c r="J19426">
        <v>16.96</v>
      </c>
      <c r="M19426">
        <v>16.96</v>
      </c>
      <c r="N19426">
        <f t="shared" si="303"/>
        <v>0</v>
      </c>
    </row>
    <row r="19427" spans="1:14" x14ac:dyDescent="0.2">
      <c r="A19427" t="s">
        <v>19351</v>
      </c>
      <c r="B19427" t="s">
        <v>39635</v>
      </c>
      <c r="I19427" t="s">
        <v>1898</v>
      </c>
      <c r="J19427">
        <v>329.57</v>
      </c>
      <c r="M19427">
        <v>329.57</v>
      </c>
      <c r="N19427">
        <f t="shared" si="303"/>
        <v>0</v>
      </c>
    </row>
    <row r="19428" spans="1:14" x14ac:dyDescent="0.2">
      <c r="A19428" t="s">
        <v>19352</v>
      </c>
      <c r="B19428" t="s">
        <v>39635</v>
      </c>
      <c r="I19428" t="s">
        <v>1898</v>
      </c>
      <c r="J19428">
        <v>116.08</v>
      </c>
      <c r="M19428">
        <v>116.08</v>
      </c>
      <c r="N19428">
        <f t="shared" si="303"/>
        <v>0</v>
      </c>
    </row>
    <row r="19429" spans="1:14" x14ac:dyDescent="0.2">
      <c r="A19429" t="s">
        <v>19353</v>
      </c>
      <c r="B19429" t="s">
        <v>39635</v>
      </c>
      <c r="I19429" t="s">
        <v>1898</v>
      </c>
      <c r="J19429">
        <v>89.21</v>
      </c>
      <c r="M19429">
        <v>89.21</v>
      </c>
      <c r="N19429">
        <f t="shared" si="303"/>
        <v>0</v>
      </c>
    </row>
    <row r="19430" spans="1:14" x14ac:dyDescent="0.2">
      <c r="A19430" t="s">
        <v>19354</v>
      </c>
      <c r="B19430" t="s">
        <v>39635</v>
      </c>
      <c r="I19430" t="s">
        <v>1898</v>
      </c>
      <c r="J19430">
        <v>326.33</v>
      </c>
      <c r="M19430">
        <v>326.33</v>
      </c>
      <c r="N19430">
        <f t="shared" si="303"/>
        <v>0</v>
      </c>
    </row>
    <row r="19431" spans="1:14" x14ac:dyDescent="0.2">
      <c r="A19431" t="s">
        <v>19355</v>
      </c>
      <c r="B19431" t="s">
        <v>39635</v>
      </c>
      <c r="I19431" t="s">
        <v>1898</v>
      </c>
      <c r="J19431">
        <v>112.84</v>
      </c>
      <c r="M19431">
        <v>112.84</v>
      </c>
      <c r="N19431">
        <f t="shared" si="303"/>
        <v>0</v>
      </c>
    </row>
    <row r="19432" spans="1:14" x14ac:dyDescent="0.2">
      <c r="A19432" t="s">
        <v>19356</v>
      </c>
      <c r="B19432" t="s">
        <v>39635</v>
      </c>
      <c r="I19432" t="s">
        <v>1898</v>
      </c>
      <c r="J19432">
        <v>85.97</v>
      </c>
      <c r="M19432">
        <v>85.97</v>
      </c>
      <c r="N19432">
        <f t="shared" si="303"/>
        <v>0</v>
      </c>
    </row>
    <row r="19433" spans="1:14" x14ac:dyDescent="0.2">
      <c r="A19433" t="s">
        <v>19357</v>
      </c>
      <c r="B19433" t="s">
        <v>39636</v>
      </c>
      <c r="I19433" t="s">
        <v>1898</v>
      </c>
      <c r="J19433">
        <v>11.92</v>
      </c>
      <c r="M19433">
        <v>11.92</v>
      </c>
      <c r="N19433">
        <f t="shared" si="303"/>
        <v>0</v>
      </c>
    </row>
    <row r="19434" spans="1:14" x14ac:dyDescent="0.2">
      <c r="A19434" t="s">
        <v>19358</v>
      </c>
      <c r="B19434" t="s">
        <v>39636</v>
      </c>
      <c r="I19434" t="s">
        <v>1898</v>
      </c>
      <c r="J19434">
        <v>5.54</v>
      </c>
      <c r="M19434">
        <v>5.54</v>
      </c>
      <c r="N19434">
        <f t="shared" si="303"/>
        <v>0</v>
      </c>
    </row>
    <row r="19435" spans="1:14" x14ac:dyDescent="0.2">
      <c r="A19435" t="s">
        <v>19359</v>
      </c>
      <c r="B19435" t="s">
        <v>39636</v>
      </c>
      <c r="I19435" t="s">
        <v>1898</v>
      </c>
      <c r="J19435">
        <v>11.92</v>
      </c>
      <c r="M19435">
        <v>11.92</v>
      </c>
      <c r="N19435">
        <f t="shared" si="303"/>
        <v>0</v>
      </c>
    </row>
    <row r="19436" spans="1:14" x14ac:dyDescent="0.2">
      <c r="A19436" t="s">
        <v>19360</v>
      </c>
      <c r="B19436" t="s">
        <v>39636</v>
      </c>
      <c r="I19436" t="s">
        <v>1898</v>
      </c>
      <c r="J19436">
        <v>5.54</v>
      </c>
      <c r="M19436">
        <v>5.54</v>
      </c>
      <c r="N19436">
        <f t="shared" si="303"/>
        <v>0</v>
      </c>
    </row>
    <row r="19437" spans="1:14" x14ac:dyDescent="0.2">
      <c r="A19437" t="s">
        <v>19361</v>
      </c>
      <c r="B19437" t="s">
        <v>39637</v>
      </c>
      <c r="I19437" t="s">
        <v>1898</v>
      </c>
      <c r="J19437">
        <v>236.77</v>
      </c>
      <c r="M19437">
        <v>236.77</v>
      </c>
      <c r="N19437">
        <f t="shared" si="303"/>
        <v>0</v>
      </c>
    </row>
    <row r="19438" spans="1:14" x14ac:dyDescent="0.2">
      <c r="A19438" t="s">
        <v>19362</v>
      </c>
      <c r="B19438" t="s">
        <v>39637</v>
      </c>
      <c r="I19438" t="s">
        <v>1898</v>
      </c>
      <c r="J19438">
        <v>128.18</v>
      </c>
      <c r="M19438">
        <v>128.18</v>
      </c>
      <c r="N19438">
        <f t="shared" si="303"/>
        <v>0</v>
      </c>
    </row>
    <row r="19439" spans="1:14" x14ac:dyDescent="0.2">
      <c r="A19439" t="s">
        <v>19363</v>
      </c>
      <c r="B19439" t="s">
        <v>39637</v>
      </c>
      <c r="I19439" t="s">
        <v>1898</v>
      </c>
      <c r="J19439">
        <v>108.98</v>
      </c>
      <c r="M19439">
        <v>108.98</v>
      </c>
      <c r="N19439">
        <f t="shared" si="303"/>
        <v>0</v>
      </c>
    </row>
    <row r="19440" spans="1:14" x14ac:dyDescent="0.2">
      <c r="A19440" t="s">
        <v>19364</v>
      </c>
      <c r="B19440" t="s">
        <v>39637</v>
      </c>
      <c r="I19440" t="s">
        <v>1898</v>
      </c>
      <c r="J19440">
        <v>230.8</v>
      </c>
      <c r="M19440">
        <v>230.8</v>
      </c>
      <c r="N19440">
        <f t="shared" si="303"/>
        <v>0</v>
      </c>
    </row>
    <row r="19441" spans="1:14" x14ac:dyDescent="0.2">
      <c r="A19441" t="s">
        <v>19365</v>
      </c>
      <c r="B19441" t="s">
        <v>39637</v>
      </c>
      <c r="I19441" t="s">
        <v>1898</v>
      </c>
      <c r="J19441">
        <v>122.21</v>
      </c>
      <c r="M19441">
        <v>122.21</v>
      </c>
      <c r="N19441">
        <f t="shared" si="303"/>
        <v>0</v>
      </c>
    </row>
    <row r="19442" spans="1:14" x14ac:dyDescent="0.2">
      <c r="A19442" t="s">
        <v>19366</v>
      </c>
      <c r="B19442" t="s">
        <v>39637</v>
      </c>
      <c r="I19442" t="s">
        <v>1898</v>
      </c>
      <c r="J19442">
        <v>103.01</v>
      </c>
      <c r="M19442">
        <v>103.01</v>
      </c>
      <c r="N19442">
        <f t="shared" si="303"/>
        <v>0</v>
      </c>
    </row>
    <row r="19443" spans="1:14" x14ac:dyDescent="0.2">
      <c r="A19443" t="s">
        <v>19367</v>
      </c>
      <c r="B19443" t="s">
        <v>39638</v>
      </c>
      <c r="I19443" t="s">
        <v>1898</v>
      </c>
      <c r="J19443">
        <v>273.33999999999997</v>
      </c>
      <c r="M19443">
        <v>273.33999999999997</v>
      </c>
      <c r="N19443">
        <f t="shared" si="303"/>
        <v>0</v>
      </c>
    </row>
    <row r="19444" spans="1:14" x14ac:dyDescent="0.2">
      <c r="A19444" t="s">
        <v>19368</v>
      </c>
      <c r="B19444" t="s">
        <v>39638</v>
      </c>
      <c r="I19444" t="s">
        <v>1898</v>
      </c>
      <c r="J19444">
        <v>135.84</v>
      </c>
      <c r="M19444">
        <v>135.84</v>
      </c>
      <c r="N19444">
        <f t="shared" si="303"/>
        <v>0</v>
      </c>
    </row>
    <row r="19445" spans="1:14" x14ac:dyDescent="0.2">
      <c r="A19445" t="s">
        <v>19369</v>
      </c>
      <c r="B19445" t="s">
        <v>39638</v>
      </c>
      <c r="I19445" t="s">
        <v>1898</v>
      </c>
      <c r="J19445">
        <v>112.98</v>
      </c>
      <c r="M19445">
        <v>112.98</v>
      </c>
      <c r="N19445">
        <f t="shared" si="303"/>
        <v>0</v>
      </c>
    </row>
    <row r="19446" spans="1:14" x14ac:dyDescent="0.2">
      <c r="A19446" t="s">
        <v>19370</v>
      </c>
      <c r="B19446" t="s">
        <v>39638</v>
      </c>
      <c r="I19446" t="s">
        <v>1898</v>
      </c>
      <c r="J19446">
        <v>267.37</v>
      </c>
      <c r="M19446">
        <v>267.37</v>
      </c>
      <c r="N19446">
        <f t="shared" si="303"/>
        <v>0</v>
      </c>
    </row>
    <row r="19447" spans="1:14" x14ac:dyDescent="0.2">
      <c r="A19447" t="s">
        <v>19371</v>
      </c>
      <c r="B19447" t="s">
        <v>39638</v>
      </c>
      <c r="I19447" t="s">
        <v>1898</v>
      </c>
      <c r="J19447">
        <v>129.87</v>
      </c>
      <c r="M19447">
        <v>129.87</v>
      </c>
      <c r="N19447">
        <f t="shared" si="303"/>
        <v>0</v>
      </c>
    </row>
    <row r="19448" spans="1:14" x14ac:dyDescent="0.2">
      <c r="A19448" t="s">
        <v>19372</v>
      </c>
      <c r="B19448" t="s">
        <v>39638</v>
      </c>
      <c r="I19448" t="s">
        <v>1898</v>
      </c>
      <c r="J19448">
        <v>107.01</v>
      </c>
      <c r="M19448">
        <v>107.01</v>
      </c>
      <c r="N19448">
        <f t="shared" si="303"/>
        <v>0</v>
      </c>
    </row>
    <row r="19449" spans="1:14" x14ac:dyDescent="0.2">
      <c r="A19449" t="s">
        <v>19373</v>
      </c>
      <c r="B19449" t="s">
        <v>39639</v>
      </c>
      <c r="I19449" t="s">
        <v>1898</v>
      </c>
      <c r="J19449">
        <v>126.5</v>
      </c>
      <c r="M19449">
        <v>126.5</v>
      </c>
      <c r="N19449">
        <f t="shared" si="303"/>
        <v>0</v>
      </c>
    </row>
    <row r="19450" spans="1:14" x14ac:dyDescent="0.2">
      <c r="A19450" t="s">
        <v>19374</v>
      </c>
      <c r="B19450" t="s">
        <v>39639</v>
      </c>
      <c r="I19450" t="s">
        <v>1898</v>
      </c>
      <c r="J19450">
        <v>29.63</v>
      </c>
      <c r="M19450">
        <v>29.63</v>
      </c>
      <c r="N19450">
        <f t="shared" si="303"/>
        <v>0</v>
      </c>
    </row>
    <row r="19451" spans="1:14" x14ac:dyDescent="0.2">
      <c r="A19451" t="s">
        <v>19375</v>
      </c>
      <c r="B19451" t="s">
        <v>39640</v>
      </c>
      <c r="I19451" t="s">
        <v>1898</v>
      </c>
      <c r="J19451">
        <v>27.89</v>
      </c>
      <c r="M19451">
        <v>27.89</v>
      </c>
      <c r="N19451">
        <f t="shared" si="303"/>
        <v>0</v>
      </c>
    </row>
    <row r="19452" spans="1:14" x14ac:dyDescent="0.2">
      <c r="A19452" t="s">
        <v>19376</v>
      </c>
      <c r="B19452" t="s">
        <v>39639</v>
      </c>
      <c r="I19452" t="s">
        <v>1898</v>
      </c>
      <c r="J19452">
        <v>122.87</v>
      </c>
      <c r="M19452">
        <v>122.87</v>
      </c>
      <c r="N19452">
        <f t="shared" si="303"/>
        <v>0</v>
      </c>
    </row>
    <row r="19453" spans="1:14" x14ac:dyDescent="0.2">
      <c r="A19453" t="s">
        <v>19377</v>
      </c>
      <c r="B19453" t="s">
        <v>39639</v>
      </c>
      <c r="I19453" t="s">
        <v>1898</v>
      </c>
      <c r="J19453">
        <v>26</v>
      </c>
      <c r="M19453">
        <v>26</v>
      </c>
      <c r="N19453">
        <f t="shared" si="303"/>
        <v>0</v>
      </c>
    </row>
    <row r="19454" spans="1:14" x14ac:dyDescent="0.2">
      <c r="A19454" t="s">
        <v>19378</v>
      </c>
      <c r="B19454" t="s">
        <v>39640</v>
      </c>
      <c r="I19454" t="s">
        <v>1898</v>
      </c>
      <c r="J19454">
        <v>24.26</v>
      </c>
      <c r="M19454">
        <v>24.26</v>
      </c>
      <c r="N19454">
        <f t="shared" si="303"/>
        <v>0</v>
      </c>
    </row>
    <row r="19455" spans="1:14" x14ac:dyDescent="0.2">
      <c r="A19455" t="s">
        <v>19379</v>
      </c>
      <c r="B19455" t="s">
        <v>39641</v>
      </c>
      <c r="I19455" t="s">
        <v>1898</v>
      </c>
      <c r="J19455">
        <v>20.25</v>
      </c>
      <c r="M19455">
        <v>20.25</v>
      </c>
      <c r="N19455">
        <f t="shared" si="303"/>
        <v>0</v>
      </c>
    </row>
    <row r="19456" spans="1:14" x14ac:dyDescent="0.2">
      <c r="A19456" t="s">
        <v>19380</v>
      </c>
      <c r="B19456" t="s">
        <v>39642</v>
      </c>
      <c r="I19456" t="s">
        <v>1898</v>
      </c>
      <c r="J19456">
        <v>6.48</v>
      </c>
      <c r="M19456">
        <v>6.48</v>
      </c>
      <c r="N19456">
        <f t="shared" si="303"/>
        <v>0</v>
      </c>
    </row>
    <row r="19457" spans="1:14" x14ac:dyDescent="0.2">
      <c r="A19457" t="s">
        <v>19381</v>
      </c>
      <c r="B19457" t="s">
        <v>39641</v>
      </c>
      <c r="I19457" t="s">
        <v>1898</v>
      </c>
      <c r="J19457">
        <v>20.25</v>
      </c>
      <c r="M19457">
        <v>20.25</v>
      </c>
      <c r="N19457">
        <f t="shared" si="303"/>
        <v>0</v>
      </c>
    </row>
    <row r="19458" spans="1:14" x14ac:dyDescent="0.2">
      <c r="A19458" t="s">
        <v>19382</v>
      </c>
      <c r="B19458" t="s">
        <v>39642</v>
      </c>
      <c r="I19458" t="s">
        <v>1898</v>
      </c>
      <c r="J19458">
        <v>6.48</v>
      </c>
      <c r="M19458">
        <v>6.48</v>
      </c>
      <c r="N19458">
        <f t="shared" si="303"/>
        <v>0</v>
      </c>
    </row>
    <row r="19459" spans="1:14" x14ac:dyDescent="0.2">
      <c r="A19459" t="s">
        <v>19383</v>
      </c>
      <c r="B19459" t="s">
        <v>39643</v>
      </c>
      <c r="I19459" t="s">
        <v>1898</v>
      </c>
      <c r="J19459">
        <v>237.01</v>
      </c>
      <c r="M19459">
        <v>237.01</v>
      </c>
      <c r="N19459">
        <f t="shared" si="303"/>
        <v>0</v>
      </c>
    </row>
    <row r="19460" spans="1:14" x14ac:dyDescent="0.2">
      <c r="A19460" t="s">
        <v>19384</v>
      </c>
      <c r="B19460" t="s">
        <v>39643</v>
      </c>
      <c r="I19460" t="s">
        <v>1898</v>
      </c>
      <c r="J19460">
        <v>145.72999999999999</v>
      </c>
      <c r="M19460">
        <v>145.72999999999999</v>
      </c>
      <c r="N19460">
        <f t="shared" ref="N19460:N19523" si="304">J19460-M19460</f>
        <v>0</v>
      </c>
    </row>
    <row r="19461" spans="1:14" x14ac:dyDescent="0.2">
      <c r="A19461" t="s">
        <v>19385</v>
      </c>
      <c r="B19461" t="s">
        <v>39643</v>
      </c>
      <c r="I19461" t="s">
        <v>1898</v>
      </c>
      <c r="J19461">
        <v>127.16</v>
      </c>
      <c r="M19461">
        <v>127.16</v>
      </c>
      <c r="N19461">
        <f t="shared" si="304"/>
        <v>0</v>
      </c>
    </row>
    <row r="19462" spans="1:14" x14ac:dyDescent="0.2">
      <c r="A19462" t="s">
        <v>19386</v>
      </c>
      <c r="B19462" t="s">
        <v>39643</v>
      </c>
      <c r="I19462" t="s">
        <v>1898</v>
      </c>
      <c r="J19462">
        <v>233.38</v>
      </c>
      <c r="M19462">
        <v>233.38</v>
      </c>
      <c r="N19462">
        <f t="shared" si="304"/>
        <v>0</v>
      </c>
    </row>
    <row r="19463" spans="1:14" x14ac:dyDescent="0.2">
      <c r="A19463" t="s">
        <v>19387</v>
      </c>
      <c r="B19463" t="s">
        <v>39643</v>
      </c>
      <c r="I19463" t="s">
        <v>1898</v>
      </c>
      <c r="J19463">
        <v>142.1</v>
      </c>
      <c r="M19463">
        <v>142.1</v>
      </c>
      <c r="N19463">
        <f t="shared" si="304"/>
        <v>0</v>
      </c>
    </row>
    <row r="19464" spans="1:14" x14ac:dyDescent="0.2">
      <c r="A19464" t="s">
        <v>19388</v>
      </c>
      <c r="B19464" t="s">
        <v>39643</v>
      </c>
      <c r="I19464" t="s">
        <v>1898</v>
      </c>
      <c r="J19464">
        <v>123.53</v>
      </c>
      <c r="M19464">
        <v>123.53</v>
      </c>
      <c r="N19464">
        <f t="shared" si="304"/>
        <v>0</v>
      </c>
    </row>
    <row r="19465" spans="1:14" x14ac:dyDescent="0.2">
      <c r="A19465" t="s">
        <v>19389</v>
      </c>
      <c r="B19465" t="s">
        <v>39644</v>
      </c>
      <c r="I19465" t="s">
        <v>1898</v>
      </c>
      <c r="J19465">
        <v>340.76</v>
      </c>
      <c r="M19465">
        <v>340.76</v>
      </c>
      <c r="N19465">
        <f t="shared" si="304"/>
        <v>0</v>
      </c>
    </row>
    <row r="19466" spans="1:14" x14ac:dyDescent="0.2">
      <c r="A19466" t="s">
        <v>19390</v>
      </c>
      <c r="B19466" t="s">
        <v>39644</v>
      </c>
      <c r="I19466" t="s">
        <v>1898</v>
      </c>
      <c r="J19466">
        <v>159.81</v>
      </c>
      <c r="M19466">
        <v>159.81</v>
      </c>
      <c r="N19466">
        <f t="shared" si="304"/>
        <v>0</v>
      </c>
    </row>
    <row r="19467" spans="1:14" x14ac:dyDescent="0.2">
      <c r="A19467" t="s">
        <v>19391</v>
      </c>
      <c r="B19467" t="s">
        <v>39645</v>
      </c>
      <c r="I19467" t="s">
        <v>1898</v>
      </c>
      <c r="J19467">
        <v>130.65</v>
      </c>
      <c r="M19467">
        <v>130.65</v>
      </c>
      <c r="N19467">
        <f t="shared" si="304"/>
        <v>0</v>
      </c>
    </row>
    <row r="19468" spans="1:14" x14ac:dyDescent="0.2">
      <c r="A19468" t="s">
        <v>19392</v>
      </c>
      <c r="B19468" t="s">
        <v>39644</v>
      </c>
      <c r="I19468" t="s">
        <v>1898</v>
      </c>
      <c r="J19468">
        <v>337.13</v>
      </c>
      <c r="M19468">
        <v>337.13</v>
      </c>
      <c r="N19468">
        <f t="shared" si="304"/>
        <v>0</v>
      </c>
    </row>
    <row r="19469" spans="1:14" x14ac:dyDescent="0.2">
      <c r="A19469" t="s">
        <v>19393</v>
      </c>
      <c r="B19469" t="s">
        <v>39644</v>
      </c>
      <c r="I19469" t="s">
        <v>1898</v>
      </c>
      <c r="J19469">
        <v>156.18</v>
      </c>
      <c r="M19469">
        <v>156.18</v>
      </c>
      <c r="N19469">
        <f t="shared" si="304"/>
        <v>0</v>
      </c>
    </row>
    <row r="19470" spans="1:14" x14ac:dyDescent="0.2">
      <c r="A19470" t="s">
        <v>19394</v>
      </c>
      <c r="B19470" t="s">
        <v>39645</v>
      </c>
      <c r="I19470" t="s">
        <v>1898</v>
      </c>
      <c r="J19470">
        <v>127.02</v>
      </c>
      <c r="M19470">
        <v>127.02</v>
      </c>
      <c r="N19470">
        <f t="shared" si="304"/>
        <v>0</v>
      </c>
    </row>
    <row r="19471" spans="1:14" x14ac:dyDescent="0.2">
      <c r="A19471" t="s">
        <v>19395</v>
      </c>
      <c r="B19471" t="s">
        <v>19396</v>
      </c>
      <c r="I19471" t="s">
        <v>1898</v>
      </c>
      <c r="J19471">
        <v>316.82</v>
      </c>
      <c r="M19471">
        <v>316.82</v>
      </c>
      <c r="N19471">
        <f t="shared" si="304"/>
        <v>0</v>
      </c>
    </row>
    <row r="19472" spans="1:14" x14ac:dyDescent="0.2">
      <c r="A19472" t="s">
        <v>19397</v>
      </c>
      <c r="B19472" t="s">
        <v>19398</v>
      </c>
      <c r="I19472" t="s">
        <v>1898</v>
      </c>
      <c r="J19472">
        <v>151.91</v>
      </c>
      <c r="M19472">
        <v>151.91</v>
      </c>
      <c r="N19472">
        <f t="shared" si="304"/>
        <v>0</v>
      </c>
    </row>
    <row r="19473" spans="1:14" x14ac:dyDescent="0.2">
      <c r="A19473" t="s">
        <v>19399</v>
      </c>
      <c r="B19473" t="s">
        <v>19398</v>
      </c>
      <c r="I19473" t="s">
        <v>1898</v>
      </c>
      <c r="J19473">
        <v>125.74</v>
      </c>
      <c r="M19473">
        <v>125.74</v>
      </c>
      <c r="N19473">
        <f t="shared" si="304"/>
        <v>0</v>
      </c>
    </row>
    <row r="19474" spans="1:14" x14ac:dyDescent="0.2">
      <c r="A19474" t="s">
        <v>19400</v>
      </c>
      <c r="B19474" t="s">
        <v>19396</v>
      </c>
      <c r="I19474" t="s">
        <v>1898</v>
      </c>
      <c r="J19474">
        <v>313.58</v>
      </c>
      <c r="M19474">
        <v>313.58</v>
      </c>
      <c r="N19474">
        <f t="shared" si="304"/>
        <v>0</v>
      </c>
    </row>
    <row r="19475" spans="1:14" x14ac:dyDescent="0.2">
      <c r="A19475" t="s">
        <v>19401</v>
      </c>
      <c r="B19475" t="s">
        <v>19398</v>
      </c>
      <c r="I19475" t="s">
        <v>1898</v>
      </c>
      <c r="J19475">
        <v>148.66999999999999</v>
      </c>
      <c r="M19475">
        <v>148.66999999999999</v>
      </c>
      <c r="N19475">
        <f t="shared" si="304"/>
        <v>0</v>
      </c>
    </row>
    <row r="19476" spans="1:14" x14ac:dyDescent="0.2">
      <c r="A19476" t="s">
        <v>19402</v>
      </c>
      <c r="B19476" t="s">
        <v>19398</v>
      </c>
      <c r="I19476" t="s">
        <v>1898</v>
      </c>
      <c r="J19476">
        <v>122.5</v>
      </c>
      <c r="M19476">
        <v>122.5</v>
      </c>
      <c r="N19476">
        <f t="shared" si="304"/>
        <v>0</v>
      </c>
    </row>
    <row r="19477" spans="1:14" x14ac:dyDescent="0.2">
      <c r="A19477" t="s">
        <v>19403</v>
      </c>
      <c r="B19477" t="s">
        <v>19404</v>
      </c>
      <c r="I19477" t="s">
        <v>1898</v>
      </c>
      <c r="J19477">
        <v>2100.2600000000002</v>
      </c>
      <c r="M19477">
        <v>2100.2600000000002</v>
      </c>
      <c r="N19477">
        <f t="shared" si="304"/>
        <v>0</v>
      </c>
    </row>
    <row r="19478" spans="1:14" x14ac:dyDescent="0.2">
      <c r="A19478" t="s">
        <v>19405</v>
      </c>
      <c r="B19478" t="s">
        <v>19404</v>
      </c>
      <c r="I19478" t="s">
        <v>1898</v>
      </c>
      <c r="J19478">
        <v>945.81</v>
      </c>
      <c r="M19478">
        <v>945.81</v>
      </c>
      <c r="N19478">
        <f t="shared" si="304"/>
        <v>0</v>
      </c>
    </row>
    <row r="19479" spans="1:14" x14ac:dyDescent="0.2">
      <c r="A19479" t="s">
        <v>19406</v>
      </c>
      <c r="B19479" t="s">
        <v>19404</v>
      </c>
      <c r="I19479" t="s">
        <v>1898</v>
      </c>
      <c r="J19479">
        <v>718.12</v>
      </c>
      <c r="M19479">
        <v>718.12</v>
      </c>
      <c r="N19479">
        <f t="shared" si="304"/>
        <v>0</v>
      </c>
    </row>
    <row r="19480" spans="1:14" x14ac:dyDescent="0.2">
      <c r="A19480" t="s">
        <v>19407</v>
      </c>
      <c r="B19480" t="s">
        <v>19404</v>
      </c>
      <c r="I19480" t="s">
        <v>1898</v>
      </c>
      <c r="J19480">
        <v>2096.63</v>
      </c>
      <c r="M19480">
        <v>2096.63</v>
      </c>
      <c r="N19480">
        <f t="shared" si="304"/>
        <v>0</v>
      </c>
    </row>
    <row r="19481" spans="1:14" x14ac:dyDescent="0.2">
      <c r="A19481" t="s">
        <v>19408</v>
      </c>
      <c r="B19481" t="s">
        <v>19404</v>
      </c>
      <c r="I19481" t="s">
        <v>1898</v>
      </c>
      <c r="J19481">
        <v>942.18</v>
      </c>
      <c r="M19481">
        <v>942.18</v>
      </c>
      <c r="N19481">
        <f t="shared" si="304"/>
        <v>0</v>
      </c>
    </row>
    <row r="19482" spans="1:14" x14ac:dyDescent="0.2">
      <c r="A19482" t="s">
        <v>19409</v>
      </c>
      <c r="B19482" t="s">
        <v>19404</v>
      </c>
      <c r="I19482" t="s">
        <v>1898</v>
      </c>
      <c r="J19482">
        <v>714.49</v>
      </c>
      <c r="M19482">
        <v>714.49</v>
      </c>
      <c r="N19482">
        <f t="shared" si="304"/>
        <v>0</v>
      </c>
    </row>
    <row r="19483" spans="1:14" x14ac:dyDescent="0.2">
      <c r="A19483" t="s">
        <v>28198</v>
      </c>
      <c r="B19483" t="s">
        <v>39646</v>
      </c>
      <c r="I19483" t="s">
        <v>1898</v>
      </c>
      <c r="J19483">
        <v>439.71</v>
      </c>
      <c r="M19483">
        <v>439.71</v>
      </c>
      <c r="N19483">
        <f t="shared" si="304"/>
        <v>0</v>
      </c>
    </row>
    <row r="19484" spans="1:14" x14ac:dyDescent="0.2">
      <c r="A19484" t="s">
        <v>28199</v>
      </c>
      <c r="B19484" t="s">
        <v>39646</v>
      </c>
      <c r="I19484" t="s">
        <v>1898</v>
      </c>
      <c r="J19484">
        <v>207.01</v>
      </c>
      <c r="M19484">
        <v>207.01</v>
      </c>
      <c r="N19484">
        <f t="shared" si="304"/>
        <v>0</v>
      </c>
    </row>
    <row r="19485" spans="1:14" x14ac:dyDescent="0.2">
      <c r="A19485" t="s">
        <v>28200</v>
      </c>
      <c r="B19485" t="s">
        <v>39646</v>
      </c>
      <c r="I19485" t="s">
        <v>1898</v>
      </c>
      <c r="J19485">
        <v>167.02</v>
      </c>
      <c r="M19485">
        <v>167.02</v>
      </c>
      <c r="N19485">
        <f t="shared" si="304"/>
        <v>0</v>
      </c>
    </row>
    <row r="19486" spans="1:14" x14ac:dyDescent="0.2">
      <c r="A19486" t="s">
        <v>28201</v>
      </c>
      <c r="B19486" t="s">
        <v>39646</v>
      </c>
      <c r="I19486" t="s">
        <v>1898</v>
      </c>
      <c r="J19486">
        <v>436.47</v>
      </c>
      <c r="M19486">
        <v>436.47</v>
      </c>
      <c r="N19486">
        <f t="shared" si="304"/>
        <v>0</v>
      </c>
    </row>
    <row r="19487" spans="1:14" x14ac:dyDescent="0.2">
      <c r="A19487" t="s">
        <v>28202</v>
      </c>
      <c r="B19487" t="s">
        <v>39646</v>
      </c>
      <c r="I19487" t="s">
        <v>1898</v>
      </c>
      <c r="J19487">
        <v>203.77</v>
      </c>
      <c r="M19487">
        <v>203.77</v>
      </c>
      <c r="N19487">
        <f t="shared" si="304"/>
        <v>0</v>
      </c>
    </row>
    <row r="19488" spans="1:14" x14ac:dyDescent="0.2">
      <c r="A19488" t="s">
        <v>28203</v>
      </c>
      <c r="B19488" t="s">
        <v>39646</v>
      </c>
      <c r="I19488" t="s">
        <v>1898</v>
      </c>
      <c r="J19488">
        <v>163.78</v>
      </c>
      <c r="M19488">
        <v>163.78</v>
      </c>
      <c r="N19488">
        <f t="shared" si="304"/>
        <v>0</v>
      </c>
    </row>
    <row r="19489" spans="1:14" x14ac:dyDescent="0.2">
      <c r="A19489" t="s">
        <v>19410</v>
      </c>
      <c r="B19489" t="s">
        <v>19411</v>
      </c>
      <c r="I19489" t="s">
        <v>1898</v>
      </c>
      <c r="J19489">
        <v>10.78</v>
      </c>
      <c r="M19489">
        <v>10.78</v>
      </c>
      <c r="N19489">
        <f t="shared" si="304"/>
        <v>0</v>
      </c>
    </row>
    <row r="19490" spans="1:14" x14ac:dyDescent="0.2">
      <c r="A19490" t="s">
        <v>19412</v>
      </c>
      <c r="B19490" t="s">
        <v>19411</v>
      </c>
      <c r="I19490" t="s">
        <v>1898</v>
      </c>
      <c r="J19490">
        <v>2.17</v>
      </c>
      <c r="M19490">
        <v>2.17</v>
      </c>
      <c r="N19490">
        <f t="shared" si="304"/>
        <v>0</v>
      </c>
    </row>
    <row r="19491" spans="1:14" x14ac:dyDescent="0.2">
      <c r="A19491" t="s">
        <v>19413</v>
      </c>
      <c r="B19491" t="s">
        <v>19411</v>
      </c>
      <c r="I19491" t="s">
        <v>1898</v>
      </c>
      <c r="J19491">
        <v>10.78</v>
      </c>
      <c r="M19491">
        <v>10.78</v>
      </c>
      <c r="N19491">
        <f t="shared" si="304"/>
        <v>0</v>
      </c>
    </row>
    <row r="19492" spans="1:14" x14ac:dyDescent="0.2">
      <c r="A19492" t="s">
        <v>19414</v>
      </c>
      <c r="B19492" t="s">
        <v>19411</v>
      </c>
      <c r="I19492" t="s">
        <v>1898</v>
      </c>
      <c r="J19492">
        <v>2.17</v>
      </c>
      <c r="M19492">
        <v>2.17</v>
      </c>
      <c r="N19492">
        <f t="shared" si="304"/>
        <v>0</v>
      </c>
    </row>
    <row r="19493" spans="1:14" x14ac:dyDescent="0.2">
      <c r="A19493" t="s">
        <v>28204</v>
      </c>
      <c r="B19493" t="s">
        <v>39647</v>
      </c>
      <c r="I19493" t="s">
        <v>1898</v>
      </c>
      <c r="J19493">
        <v>1563.46</v>
      </c>
      <c r="M19493">
        <v>1563.46</v>
      </c>
      <c r="N19493">
        <f t="shared" si="304"/>
        <v>0</v>
      </c>
    </row>
    <row r="19494" spans="1:14" x14ac:dyDescent="0.2">
      <c r="A19494" t="s">
        <v>28205</v>
      </c>
      <c r="B19494" t="s">
        <v>39647</v>
      </c>
      <c r="I19494" t="s">
        <v>1898</v>
      </c>
      <c r="J19494">
        <v>652.53</v>
      </c>
      <c r="M19494">
        <v>652.53</v>
      </c>
      <c r="N19494">
        <f t="shared" si="304"/>
        <v>0</v>
      </c>
    </row>
    <row r="19495" spans="1:14" x14ac:dyDescent="0.2">
      <c r="A19495" t="s">
        <v>28206</v>
      </c>
      <c r="B19495" t="s">
        <v>39647</v>
      </c>
      <c r="I19495" t="s">
        <v>1898</v>
      </c>
      <c r="J19495">
        <v>501.55</v>
      </c>
      <c r="M19495">
        <v>501.55</v>
      </c>
      <c r="N19495">
        <f t="shared" si="304"/>
        <v>0</v>
      </c>
    </row>
    <row r="19496" spans="1:14" x14ac:dyDescent="0.2">
      <c r="A19496" t="s">
        <v>28207</v>
      </c>
      <c r="B19496" t="s">
        <v>39647</v>
      </c>
      <c r="I19496" t="s">
        <v>1898</v>
      </c>
      <c r="J19496">
        <v>1559.83</v>
      </c>
      <c r="M19496">
        <v>1559.83</v>
      </c>
      <c r="N19496">
        <f t="shared" si="304"/>
        <v>0</v>
      </c>
    </row>
    <row r="19497" spans="1:14" x14ac:dyDescent="0.2">
      <c r="A19497" t="s">
        <v>28208</v>
      </c>
      <c r="B19497" t="s">
        <v>39647</v>
      </c>
      <c r="I19497" t="s">
        <v>1898</v>
      </c>
      <c r="J19497">
        <v>648.9</v>
      </c>
      <c r="M19497">
        <v>648.9</v>
      </c>
      <c r="N19497">
        <f t="shared" si="304"/>
        <v>0</v>
      </c>
    </row>
    <row r="19498" spans="1:14" x14ac:dyDescent="0.2">
      <c r="A19498" t="s">
        <v>28209</v>
      </c>
      <c r="B19498" t="s">
        <v>39647</v>
      </c>
      <c r="I19498" t="s">
        <v>1898</v>
      </c>
      <c r="J19498">
        <v>497.92</v>
      </c>
      <c r="M19498">
        <v>497.92</v>
      </c>
      <c r="N19498">
        <f t="shared" si="304"/>
        <v>0</v>
      </c>
    </row>
    <row r="19499" spans="1:14" x14ac:dyDescent="0.2">
      <c r="A19499" t="s">
        <v>19415</v>
      </c>
      <c r="B19499" t="s">
        <v>39648</v>
      </c>
      <c r="I19499" t="s">
        <v>1898</v>
      </c>
      <c r="J19499">
        <v>4.46</v>
      </c>
      <c r="M19499">
        <v>4.46</v>
      </c>
      <c r="N19499">
        <f t="shared" si="304"/>
        <v>0</v>
      </c>
    </row>
    <row r="19500" spans="1:14" x14ac:dyDescent="0.2">
      <c r="A19500" t="s">
        <v>19416</v>
      </c>
      <c r="B19500" t="s">
        <v>39648</v>
      </c>
      <c r="I19500" t="s">
        <v>1898</v>
      </c>
      <c r="J19500">
        <v>1.6800000000000002</v>
      </c>
      <c r="M19500">
        <v>1.6800000000000002</v>
      </c>
      <c r="N19500">
        <f t="shared" si="304"/>
        <v>0</v>
      </c>
    </row>
    <row r="19501" spans="1:14" x14ac:dyDescent="0.2">
      <c r="A19501" t="s">
        <v>19417</v>
      </c>
      <c r="B19501" t="s">
        <v>39648</v>
      </c>
      <c r="I19501" t="s">
        <v>1898</v>
      </c>
      <c r="J19501">
        <v>4.46</v>
      </c>
      <c r="M19501">
        <v>4.46</v>
      </c>
      <c r="N19501">
        <f t="shared" si="304"/>
        <v>0</v>
      </c>
    </row>
    <row r="19502" spans="1:14" x14ac:dyDescent="0.2">
      <c r="A19502" t="s">
        <v>19418</v>
      </c>
      <c r="B19502" t="s">
        <v>39648</v>
      </c>
      <c r="I19502" t="s">
        <v>1898</v>
      </c>
      <c r="J19502">
        <v>1.6800000000000002</v>
      </c>
      <c r="M19502">
        <v>1.6800000000000002</v>
      </c>
      <c r="N19502">
        <f t="shared" si="304"/>
        <v>0</v>
      </c>
    </row>
    <row r="19503" spans="1:14" x14ac:dyDescent="0.2">
      <c r="A19503" t="s">
        <v>19419</v>
      </c>
      <c r="B19503" t="s">
        <v>39649</v>
      </c>
      <c r="I19503" t="s">
        <v>1898</v>
      </c>
      <c r="J19503">
        <v>3.48</v>
      </c>
      <c r="M19503">
        <v>3.48</v>
      </c>
      <c r="N19503">
        <f t="shared" si="304"/>
        <v>0</v>
      </c>
    </row>
    <row r="19504" spans="1:14" x14ac:dyDescent="0.2">
      <c r="A19504" t="s">
        <v>19420</v>
      </c>
      <c r="B19504" t="s">
        <v>39649</v>
      </c>
      <c r="I19504" t="s">
        <v>1898</v>
      </c>
      <c r="J19504">
        <v>1.07</v>
      </c>
      <c r="M19504">
        <v>1.07</v>
      </c>
      <c r="N19504">
        <f t="shared" si="304"/>
        <v>0</v>
      </c>
    </row>
    <row r="19505" spans="1:14" x14ac:dyDescent="0.2">
      <c r="A19505" t="s">
        <v>19421</v>
      </c>
      <c r="B19505" t="s">
        <v>39649</v>
      </c>
      <c r="I19505" t="s">
        <v>1898</v>
      </c>
      <c r="J19505">
        <v>3.48</v>
      </c>
      <c r="M19505">
        <v>3.48</v>
      </c>
      <c r="N19505">
        <f t="shared" si="304"/>
        <v>0</v>
      </c>
    </row>
    <row r="19506" spans="1:14" x14ac:dyDescent="0.2">
      <c r="A19506" t="s">
        <v>19422</v>
      </c>
      <c r="B19506" t="s">
        <v>39649</v>
      </c>
      <c r="I19506" t="s">
        <v>1898</v>
      </c>
      <c r="J19506">
        <v>1.07</v>
      </c>
      <c r="M19506">
        <v>1.07</v>
      </c>
      <c r="N19506">
        <f t="shared" si="304"/>
        <v>0</v>
      </c>
    </row>
    <row r="19507" spans="1:14" x14ac:dyDescent="0.2">
      <c r="A19507" t="s">
        <v>19423</v>
      </c>
      <c r="B19507" t="s">
        <v>39650</v>
      </c>
      <c r="I19507" t="s">
        <v>1898</v>
      </c>
      <c r="J19507">
        <v>165.99</v>
      </c>
      <c r="M19507">
        <v>165.99</v>
      </c>
      <c r="N19507">
        <f t="shared" si="304"/>
        <v>0</v>
      </c>
    </row>
    <row r="19508" spans="1:14" x14ac:dyDescent="0.2">
      <c r="A19508" t="s">
        <v>19424</v>
      </c>
      <c r="B19508" t="s">
        <v>39650</v>
      </c>
      <c r="I19508" t="s">
        <v>1898</v>
      </c>
      <c r="J19508">
        <v>63.73</v>
      </c>
      <c r="M19508">
        <v>63.73</v>
      </c>
      <c r="N19508">
        <f t="shared" si="304"/>
        <v>0</v>
      </c>
    </row>
    <row r="19509" spans="1:14" x14ac:dyDescent="0.2">
      <c r="A19509" t="s">
        <v>19425</v>
      </c>
      <c r="B19509" t="s">
        <v>39650</v>
      </c>
      <c r="I19509" t="s">
        <v>1898</v>
      </c>
      <c r="J19509">
        <v>165.99</v>
      </c>
      <c r="M19509">
        <v>165.99</v>
      </c>
      <c r="N19509">
        <f t="shared" si="304"/>
        <v>0</v>
      </c>
    </row>
    <row r="19510" spans="1:14" x14ac:dyDescent="0.2">
      <c r="A19510" t="s">
        <v>19426</v>
      </c>
      <c r="B19510" t="s">
        <v>39650</v>
      </c>
      <c r="I19510" t="s">
        <v>1898</v>
      </c>
      <c r="J19510">
        <v>63.73</v>
      </c>
      <c r="M19510">
        <v>63.73</v>
      </c>
      <c r="N19510">
        <f t="shared" si="304"/>
        <v>0</v>
      </c>
    </row>
    <row r="19511" spans="1:14" x14ac:dyDescent="0.2">
      <c r="A19511" t="s">
        <v>19427</v>
      </c>
      <c r="B19511" t="s">
        <v>39651</v>
      </c>
      <c r="I19511" t="s">
        <v>1898</v>
      </c>
      <c r="J19511">
        <v>211.89</v>
      </c>
      <c r="M19511">
        <v>211.89</v>
      </c>
      <c r="N19511">
        <f t="shared" si="304"/>
        <v>0</v>
      </c>
    </row>
    <row r="19512" spans="1:14" x14ac:dyDescent="0.2">
      <c r="A19512" t="s">
        <v>19428</v>
      </c>
      <c r="B19512" t="s">
        <v>39652</v>
      </c>
      <c r="I19512" t="s">
        <v>1898</v>
      </c>
      <c r="J19512">
        <v>81.349999999999994</v>
      </c>
      <c r="M19512">
        <v>81.349999999999994</v>
      </c>
      <c r="N19512">
        <f t="shared" si="304"/>
        <v>0</v>
      </c>
    </row>
    <row r="19513" spans="1:14" x14ac:dyDescent="0.2">
      <c r="A19513" t="s">
        <v>19429</v>
      </c>
      <c r="B19513" t="s">
        <v>39651</v>
      </c>
      <c r="I19513" t="s">
        <v>1898</v>
      </c>
      <c r="J19513">
        <v>211.89</v>
      </c>
      <c r="M19513">
        <v>211.89</v>
      </c>
      <c r="N19513">
        <f t="shared" si="304"/>
        <v>0</v>
      </c>
    </row>
    <row r="19514" spans="1:14" x14ac:dyDescent="0.2">
      <c r="A19514" t="s">
        <v>19430</v>
      </c>
      <c r="B19514" t="s">
        <v>39652</v>
      </c>
      <c r="I19514" t="s">
        <v>1898</v>
      </c>
      <c r="J19514">
        <v>81.349999999999994</v>
      </c>
      <c r="M19514">
        <v>81.349999999999994</v>
      </c>
      <c r="N19514">
        <f t="shared" si="304"/>
        <v>0</v>
      </c>
    </row>
    <row r="19515" spans="1:14" x14ac:dyDescent="0.2">
      <c r="A19515" t="s">
        <v>19431</v>
      </c>
      <c r="B19515" t="s">
        <v>19432</v>
      </c>
      <c r="I19515" t="s">
        <v>1898</v>
      </c>
      <c r="J19515">
        <v>19.07</v>
      </c>
      <c r="M19515">
        <v>19.07</v>
      </c>
      <c r="N19515">
        <f t="shared" si="304"/>
        <v>0</v>
      </c>
    </row>
    <row r="19516" spans="1:14" x14ac:dyDescent="0.2">
      <c r="A19516" t="s">
        <v>19433</v>
      </c>
      <c r="B19516" t="s">
        <v>19432</v>
      </c>
      <c r="I19516" t="s">
        <v>1898</v>
      </c>
      <c r="J19516">
        <v>3.4</v>
      </c>
      <c r="M19516">
        <v>3.4</v>
      </c>
      <c r="N19516">
        <f t="shared" si="304"/>
        <v>0</v>
      </c>
    </row>
    <row r="19517" spans="1:14" x14ac:dyDescent="0.2">
      <c r="A19517" t="s">
        <v>19434</v>
      </c>
      <c r="B19517" t="s">
        <v>19432</v>
      </c>
      <c r="I19517" t="s">
        <v>1898</v>
      </c>
      <c r="J19517">
        <v>1.53</v>
      </c>
      <c r="M19517">
        <v>1.53</v>
      </c>
      <c r="N19517">
        <f t="shared" si="304"/>
        <v>0</v>
      </c>
    </row>
    <row r="19518" spans="1:14" x14ac:dyDescent="0.2">
      <c r="A19518" t="s">
        <v>19435</v>
      </c>
      <c r="B19518" t="s">
        <v>19432</v>
      </c>
      <c r="I19518" t="s">
        <v>1898</v>
      </c>
      <c r="J19518">
        <v>19.07</v>
      </c>
      <c r="M19518">
        <v>19.07</v>
      </c>
      <c r="N19518">
        <f t="shared" si="304"/>
        <v>0</v>
      </c>
    </row>
    <row r="19519" spans="1:14" x14ac:dyDescent="0.2">
      <c r="A19519" t="s">
        <v>19436</v>
      </c>
      <c r="B19519" t="s">
        <v>19432</v>
      </c>
      <c r="I19519" t="s">
        <v>1898</v>
      </c>
      <c r="J19519">
        <v>3.4</v>
      </c>
      <c r="M19519">
        <v>3.4</v>
      </c>
      <c r="N19519">
        <f t="shared" si="304"/>
        <v>0</v>
      </c>
    </row>
    <row r="19520" spans="1:14" x14ac:dyDescent="0.2">
      <c r="A19520" t="s">
        <v>19437</v>
      </c>
      <c r="B19520" t="s">
        <v>19432</v>
      </c>
      <c r="I19520" t="s">
        <v>1898</v>
      </c>
      <c r="J19520">
        <v>1.53</v>
      </c>
      <c r="M19520">
        <v>1.53</v>
      </c>
      <c r="N19520">
        <f t="shared" si="304"/>
        <v>0</v>
      </c>
    </row>
    <row r="19521" spans="1:14" x14ac:dyDescent="0.2">
      <c r="A19521" t="s">
        <v>19438</v>
      </c>
      <c r="B19521" t="s">
        <v>19439</v>
      </c>
      <c r="I19521" t="s">
        <v>1898</v>
      </c>
      <c r="J19521">
        <v>5.82</v>
      </c>
      <c r="M19521">
        <v>5.82</v>
      </c>
      <c r="N19521">
        <f t="shared" si="304"/>
        <v>0</v>
      </c>
    </row>
    <row r="19522" spans="1:14" x14ac:dyDescent="0.2">
      <c r="A19522" t="s">
        <v>19440</v>
      </c>
      <c r="B19522" t="s">
        <v>19439</v>
      </c>
      <c r="I19522" t="s">
        <v>1898</v>
      </c>
      <c r="J19522">
        <v>1.37</v>
      </c>
      <c r="M19522">
        <v>1.37</v>
      </c>
      <c r="N19522">
        <f t="shared" si="304"/>
        <v>0</v>
      </c>
    </row>
    <row r="19523" spans="1:14" x14ac:dyDescent="0.2">
      <c r="A19523" t="s">
        <v>19441</v>
      </c>
      <c r="B19523" t="s">
        <v>19439</v>
      </c>
      <c r="I19523" t="s">
        <v>1898</v>
      </c>
      <c r="J19523">
        <v>5.82</v>
      </c>
      <c r="M19523">
        <v>5.82</v>
      </c>
      <c r="N19523">
        <f t="shared" si="304"/>
        <v>0</v>
      </c>
    </row>
    <row r="19524" spans="1:14" x14ac:dyDescent="0.2">
      <c r="A19524" t="s">
        <v>19442</v>
      </c>
      <c r="B19524" t="s">
        <v>19439</v>
      </c>
      <c r="I19524" t="s">
        <v>1898</v>
      </c>
      <c r="J19524">
        <v>1.37</v>
      </c>
      <c r="M19524">
        <v>1.37</v>
      </c>
      <c r="N19524">
        <f t="shared" ref="N19524:N19587" si="305">J19524-M19524</f>
        <v>0</v>
      </c>
    </row>
    <row r="19525" spans="1:14" x14ac:dyDescent="0.2">
      <c r="A19525" t="s">
        <v>19443</v>
      </c>
      <c r="B19525" t="s">
        <v>39653</v>
      </c>
      <c r="I19525" t="s">
        <v>1898</v>
      </c>
      <c r="J19525">
        <v>4.5</v>
      </c>
      <c r="M19525">
        <v>4.5</v>
      </c>
      <c r="N19525">
        <f t="shared" si="305"/>
        <v>0</v>
      </c>
    </row>
    <row r="19526" spans="1:14" x14ac:dyDescent="0.2">
      <c r="A19526" t="s">
        <v>19444</v>
      </c>
      <c r="B19526" t="s">
        <v>39653</v>
      </c>
      <c r="I19526" t="s">
        <v>1898</v>
      </c>
      <c r="J19526">
        <v>0.6</v>
      </c>
      <c r="M19526">
        <v>0.6</v>
      </c>
      <c r="N19526">
        <f t="shared" si="305"/>
        <v>0</v>
      </c>
    </row>
    <row r="19527" spans="1:14" x14ac:dyDescent="0.2">
      <c r="A19527" t="s">
        <v>19445</v>
      </c>
      <c r="B19527" t="s">
        <v>39653</v>
      </c>
      <c r="I19527" t="s">
        <v>1898</v>
      </c>
      <c r="J19527">
        <v>4.5</v>
      </c>
      <c r="M19527">
        <v>4.5</v>
      </c>
      <c r="N19527">
        <f t="shared" si="305"/>
        <v>0</v>
      </c>
    </row>
    <row r="19528" spans="1:14" x14ac:dyDescent="0.2">
      <c r="A19528" t="s">
        <v>19446</v>
      </c>
      <c r="B19528" t="s">
        <v>39653</v>
      </c>
      <c r="I19528" t="s">
        <v>1898</v>
      </c>
      <c r="J19528">
        <v>0.6</v>
      </c>
      <c r="M19528">
        <v>0.6</v>
      </c>
      <c r="N19528">
        <f t="shared" si="305"/>
        <v>0</v>
      </c>
    </row>
    <row r="19529" spans="1:14" x14ac:dyDescent="0.2">
      <c r="A19529" t="s">
        <v>19447</v>
      </c>
      <c r="B19529" t="s">
        <v>39654</v>
      </c>
      <c r="I19529" t="s">
        <v>1898</v>
      </c>
      <c r="J19529">
        <v>14.16</v>
      </c>
      <c r="M19529">
        <v>14.16</v>
      </c>
      <c r="N19529">
        <f t="shared" si="305"/>
        <v>0</v>
      </c>
    </row>
    <row r="19530" spans="1:14" x14ac:dyDescent="0.2">
      <c r="A19530" t="s">
        <v>19448</v>
      </c>
      <c r="B19530" t="s">
        <v>39654</v>
      </c>
      <c r="I19530" t="s">
        <v>1898</v>
      </c>
      <c r="J19530">
        <v>1.22</v>
      </c>
      <c r="M19530">
        <v>1.22</v>
      </c>
      <c r="N19530">
        <f t="shared" si="305"/>
        <v>0</v>
      </c>
    </row>
    <row r="19531" spans="1:14" x14ac:dyDescent="0.2">
      <c r="A19531" t="s">
        <v>19449</v>
      </c>
      <c r="B19531" t="s">
        <v>39654</v>
      </c>
      <c r="I19531" t="s">
        <v>1898</v>
      </c>
      <c r="J19531">
        <v>14.16</v>
      </c>
      <c r="M19531">
        <v>14.16</v>
      </c>
      <c r="N19531">
        <f t="shared" si="305"/>
        <v>0</v>
      </c>
    </row>
    <row r="19532" spans="1:14" x14ac:dyDescent="0.2">
      <c r="A19532" t="s">
        <v>19450</v>
      </c>
      <c r="B19532" t="s">
        <v>39654</v>
      </c>
      <c r="I19532" t="s">
        <v>1898</v>
      </c>
      <c r="J19532">
        <v>1.22</v>
      </c>
      <c r="M19532">
        <v>1.22</v>
      </c>
      <c r="N19532">
        <f t="shared" si="305"/>
        <v>0</v>
      </c>
    </row>
    <row r="19533" spans="1:14" x14ac:dyDescent="0.2">
      <c r="A19533" t="s">
        <v>19451</v>
      </c>
      <c r="B19533" t="s">
        <v>39655</v>
      </c>
      <c r="I19533" t="s">
        <v>1898</v>
      </c>
      <c r="J19533">
        <v>11.53</v>
      </c>
      <c r="M19533">
        <v>11.53</v>
      </c>
      <c r="N19533">
        <f t="shared" si="305"/>
        <v>0</v>
      </c>
    </row>
    <row r="19534" spans="1:14" x14ac:dyDescent="0.2">
      <c r="A19534" t="s">
        <v>19452</v>
      </c>
      <c r="B19534" t="s">
        <v>39655</v>
      </c>
      <c r="I19534" t="s">
        <v>1898</v>
      </c>
      <c r="J19534">
        <v>4.24</v>
      </c>
      <c r="M19534">
        <v>4.24</v>
      </c>
      <c r="N19534">
        <f t="shared" si="305"/>
        <v>0</v>
      </c>
    </row>
    <row r="19535" spans="1:14" x14ac:dyDescent="0.2">
      <c r="A19535" t="s">
        <v>19453</v>
      </c>
      <c r="B19535" t="s">
        <v>39655</v>
      </c>
      <c r="I19535" t="s">
        <v>1898</v>
      </c>
      <c r="J19535">
        <v>11.53</v>
      </c>
      <c r="M19535">
        <v>11.53</v>
      </c>
      <c r="N19535">
        <f t="shared" si="305"/>
        <v>0</v>
      </c>
    </row>
    <row r="19536" spans="1:14" x14ac:dyDescent="0.2">
      <c r="A19536" t="s">
        <v>19454</v>
      </c>
      <c r="B19536" t="s">
        <v>39655</v>
      </c>
      <c r="I19536" t="s">
        <v>1898</v>
      </c>
      <c r="J19536">
        <v>4.24</v>
      </c>
      <c r="M19536">
        <v>4.24</v>
      </c>
      <c r="N19536">
        <f t="shared" si="305"/>
        <v>0</v>
      </c>
    </row>
    <row r="19537" spans="1:14" x14ac:dyDescent="0.2">
      <c r="A19537" t="s">
        <v>19455</v>
      </c>
      <c r="B19537" t="s">
        <v>39656</v>
      </c>
      <c r="I19537" t="s">
        <v>1898</v>
      </c>
      <c r="J19537">
        <v>27.3</v>
      </c>
      <c r="M19537">
        <v>27.3</v>
      </c>
      <c r="N19537">
        <f t="shared" si="305"/>
        <v>0</v>
      </c>
    </row>
    <row r="19538" spans="1:14" x14ac:dyDescent="0.2">
      <c r="A19538" t="s">
        <v>19456</v>
      </c>
      <c r="B19538" t="s">
        <v>39656</v>
      </c>
      <c r="I19538" t="s">
        <v>1898</v>
      </c>
      <c r="J19538">
        <v>5.97</v>
      </c>
      <c r="M19538">
        <v>5.97</v>
      </c>
      <c r="N19538">
        <f t="shared" si="305"/>
        <v>0</v>
      </c>
    </row>
    <row r="19539" spans="1:14" x14ac:dyDescent="0.2">
      <c r="A19539" t="s">
        <v>19457</v>
      </c>
      <c r="B19539" t="s">
        <v>39656</v>
      </c>
      <c r="I19539" t="s">
        <v>1898</v>
      </c>
      <c r="J19539">
        <v>27.3</v>
      </c>
      <c r="M19539">
        <v>27.3</v>
      </c>
      <c r="N19539">
        <f t="shared" si="305"/>
        <v>0</v>
      </c>
    </row>
    <row r="19540" spans="1:14" x14ac:dyDescent="0.2">
      <c r="A19540" t="s">
        <v>19458</v>
      </c>
      <c r="B19540" t="s">
        <v>39656</v>
      </c>
      <c r="I19540" t="s">
        <v>1898</v>
      </c>
      <c r="J19540">
        <v>5.97</v>
      </c>
      <c r="M19540">
        <v>5.97</v>
      </c>
      <c r="N19540">
        <f t="shared" si="305"/>
        <v>0</v>
      </c>
    </row>
    <row r="19541" spans="1:14" x14ac:dyDescent="0.2">
      <c r="A19541" t="s">
        <v>19459</v>
      </c>
      <c r="B19541" t="s">
        <v>39657</v>
      </c>
      <c r="I19541" t="s">
        <v>1898</v>
      </c>
      <c r="J19541">
        <v>17.47</v>
      </c>
      <c r="M19541">
        <v>17.47</v>
      </c>
      <c r="N19541">
        <f t="shared" si="305"/>
        <v>0</v>
      </c>
    </row>
    <row r="19542" spans="1:14" x14ac:dyDescent="0.2">
      <c r="A19542" t="s">
        <v>19460</v>
      </c>
      <c r="B19542" t="s">
        <v>39657</v>
      </c>
      <c r="I19542" t="s">
        <v>1898</v>
      </c>
      <c r="J19542">
        <v>6.34</v>
      </c>
      <c r="M19542">
        <v>6.34</v>
      </c>
      <c r="N19542">
        <f t="shared" si="305"/>
        <v>0</v>
      </c>
    </row>
    <row r="19543" spans="1:14" x14ac:dyDescent="0.2">
      <c r="A19543" t="s">
        <v>19461</v>
      </c>
      <c r="B19543" t="s">
        <v>39657</v>
      </c>
      <c r="I19543" t="s">
        <v>1898</v>
      </c>
      <c r="J19543">
        <v>17.47</v>
      </c>
      <c r="M19543">
        <v>17.47</v>
      </c>
      <c r="N19543">
        <f t="shared" si="305"/>
        <v>0</v>
      </c>
    </row>
    <row r="19544" spans="1:14" x14ac:dyDescent="0.2">
      <c r="A19544" t="s">
        <v>19462</v>
      </c>
      <c r="B19544" t="s">
        <v>39657</v>
      </c>
      <c r="I19544" t="s">
        <v>1898</v>
      </c>
      <c r="J19544">
        <v>6.34</v>
      </c>
      <c r="M19544">
        <v>6.34</v>
      </c>
      <c r="N19544">
        <f t="shared" si="305"/>
        <v>0</v>
      </c>
    </row>
    <row r="19545" spans="1:14" x14ac:dyDescent="0.2">
      <c r="A19545" t="s">
        <v>19463</v>
      </c>
      <c r="B19545" t="s">
        <v>39658</v>
      </c>
      <c r="I19545" t="s">
        <v>1898</v>
      </c>
      <c r="J19545">
        <v>437.79</v>
      </c>
      <c r="M19545">
        <v>437.79</v>
      </c>
      <c r="N19545">
        <f t="shared" si="305"/>
        <v>0</v>
      </c>
    </row>
    <row r="19546" spans="1:14" x14ac:dyDescent="0.2">
      <c r="A19546" t="s">
        <v>19464</v>
      </c>
      <c r="B19546" t="s">
        <v>39658</v>
      </c>
      <c r="I19546" t="s">
        <v>1898</v>
      </c>
      <c r="J19546">
        <v>331.57</v>
      </c>
      <c r="M19546">
        <v>331.57</v>
      </c>
      <c r="N19546">
        <f t="shared" si="305"/>
        <v>0</v>
      </c>
    </row>
    <row r="19547" spans="1:14" x14ac:dyDescent="0.2">
      <c r="A19547" t="s">
        <v>19465</v>
      </c>
      <c r="B19547" t="s">
        <v>39658</v>
      </c>
      <c r="I19547" t="s">
        <v>1898</v>
      </c>
      <c r="J19547">
        <v>296.58999999999997</v>
      </c>
      <c r="M19547">
        <v>296.58999999999997</v>
      </c>
      <c r="N19547">
        <f t="shared" si="305"/>
        <v>0</v>
      </c>
    </row>
    <row r="19548" spans="1:14" x14ac:dyDescent="0.2">
      <c r="A19548" t="s">
        <v>19466</v>
      </c>
      <c r="B19548" t="s">
        <v>39658</v>
      </c>
      <c r="I19548" t="s">
        <v>1898</v>
      </c>
      <c r="J19548">
        <v>411.33</v>
      </c>
      <c r="M19548">
        <v>411.33</v>
      </c>
      <c r="N19548">
        <f t="shared" si="305"/>
        <v>0</v>
      </c>
    </row>
    <row r="19549" spans="1:14" x14ac:dyDescent="0.2">
      <c r="A19549" t="s">
        <v>19467</v>
      </c>
      <c r="B19549" t="s">
        <v>39658</v>
      </c>
      <c r="I19549" t="s">
        <v>1898</v>
      </c>
      <c r="J19549">
        <v>305.11</v>
      </c>
      <c r="M19549">
        <v>305.11</v>
      </c>
      <c r="N19549">
        <f t="shared" si="305"/>
        <v>0</v>
      </c>
    </row>
    <row r="19550" spans="1:14" x14ac:dyDescent="0.2">
      <c r="A19550" t="s">
        <v>19468</v>
      </c>
      <c r="B19550" t="s">
        <v>39658</v>
      </c>
      <c r="I19550" t="s">
        <v>1898</v>
      </c>
      <c r="J19550">
        <v>270.13</v>
      </c>
      <c r="M19550">
        <v>270.13</v>
      </c>
      <c r="N19550">
        <f t="shared" si="305"/>
        <v>0</v>
      </c>
    </row>
    <row r="19551" spans="1:14" x14ac:dyDescent="0.2">
      <c r="A19551" t="s">
        <v>19469</v>
      </c>
      <c r="B19551" t="s">
        <v>39659</v>
      </c>
      <c r="I19551" t="s">
        <v>1898</v>
      </c>
      <c r="J19551">
        <v>469.07</v>
      </c>
      <c r="M19551">
        <v>469.07</v>
      </c>
      <c r="N19551">
        <f t="shared" si="305"/>
        <v>0</v>
      </c>
    </row>
    <row r="19552" spans="1:14" x14ac:dyDescent="0.2">
      <c r="A19552" t="s">
        <v>19470</v>
      </c>
      <c r="B19552" t="s">
        <v>39660</v>
      </c>
      <c r="I19552" t="s">
        <v>1898</v>
      </c>
      <c r="J19552">
        <v>361.55</v>
      </c>
      <c r="M19552">
        <v>361.55</v>
      </c>
      <c r="N19552">
        <f t="shared" si="305"/>
        <v>0</v>
      </c>
    </row>
    <row r="19553" spans="1:14" x14ac:dyDescent="0.2">
      <c r="A19553" t="s">
        <v>19471</v>
      </c>
      <c r="B19553" t="s">
        <v>39659</v>
      </c>
      <c r="I19553" t="s">
        <v>1898</v>
      </c>
      <c r="J19553">
        <v>326.25</v>
      </c>
      <c r="M19553">
        <v>326.25</v>
      </c>
      <c r="N19553">
        <f t="shared" si="305"/>
        <v>0</v>
      </c>
    </row>
    <row r="19554" spans="1:14" x14ac:dyDescent="0.2">
      <c r="A19554" t="s">
        <v>19472</v>
      </c>
      <c r="B19554" t="s">
        <v>39659</v>
      </c>
      <c r="I19554" t="s">
        <v>1898</v>
      </c>
      <c r="J19554">
        <v>438.98</v>
      </c>
      <c r="M19554">
        <v>438.98</v>
      </c>
      <c r="N19554">
        <f t="shared" si="305"/>
        <v>0</v>
      </c>
    </row>
    <row r="19555" spans="1:14" x14ac:dyDescent="0.2">
      <c r="A19555" t="s">
        <v>19473</v>
      </c>
      <c r="B19555" t="s">
        <v>39660</v>
      </c>
      <c r="I19555" t="s">
        <v>1898</v>
      </c>
      <c r="J19555">
        <v>331.46</v>
      </c>
      <c r="M19555">
        <v>331.46</v>
      </c>
      <c r="N19555">
        <f t="shared" si="305"/>
        <v>0</v>
      </c>
    </row>
    <row r="19556" spans="1:14" x14ac:dyDescent="0.2">
      <c r="A19556" t="s">
        <v>19474</v>
      </c>
      <c r="B19556" t="s">
        <v>39659</v>
      </c>
      <c r="I19556" t="s">
        <v>1898</v>
      </c>
      <c r="J19556">
        <v>296.16000000000003</v>
      </c>
      <c r="M19556">
        <v>296.16000000000003</v>
      </c>
      <c r="N19556">
        <f t="shared" si="305"/>
        <v>0</v>
      </c>
    </row>
    <row r="19557" spans="1:14" x14ac:dyDescent="0.2">
      <c r="A19557" t="s">
        <v>19475</v>
      </c>
      <c r="B19557" t="s">
        <v>39661</v>
      </c>
      <c r="I19557" t="s">
        <v>1898</v>
      </c>
      <c r="J19557">
        <v>532.78</v>
      </c>
      <c r="M19557">
        <v>532.78</v>
      </c>
      <c r="N19557">
        <f t="shared" si="305"/>
        <v>0</v>
      </c>
    </row>
    <row r="19558" spans="1:14" x14ac:dyDescent="0.2">
      <c r="A19558" t="s">
        <v>19476</v>
      </c>
      <c r="B19558" t="s">
        <v>39662</v>
      </c>
      <c r="I19558" t="s">
        <v>1898</v>
      </c>
      <c r="J19558">
        <v>417.5</v>
      </c>
      <c r="M19558">
        <v>417.5</v>
      </c>
      <c r="N19558">
        <f t="shared" si="305"/>
        <v>0</v>
      </c>
    </row>
    <row r="19559" spans="1:14" x14ac:dyDescent="0.2">
      <c r="A19559" t="s">
        <v>19477</v>
      </c>
      <c r="B19559" t="s">
        <v>39661</v>
      </c>
      <c r="I19559" t="s">
        <v>1898</v>
      </c>
      <c r="J19559">
        <v>381.16</v>
      </c>
      <c r="M19559">
        <v>381.16</v>
      </c>
      <c r="N19559">
        <f t="shared" si="305"/>
        <v>0</v>
      </c>
    </row>
    <row r="19560" spans="1:14" x14ac:dyDescent="0.2">
      <c r="A19560" t="s">
        <v>19478</v>
      </c>
      <c r="B19560" t="s">
        <v>39661</v>
      </c>
      <c r="I19560" t="s">
        <v>1898</v>
      </c>
      <c r="J19560">
        <v>495.67</v>
      </c>
      <c r="M19560">
        <v>495.67</v>
      </c>
      <c r="N19560">
        <f t="shared" si="305"/>
        <v>0</v>
      </c>
    </row>
    <row r="19561" spans="1:14" x14ac:dyDescent="0.2">
      <c r="A19561" t="s">
        <v>19479</v>
      </c>
      <c r="B19561" t="s">
        <v>39662</v>
      </c>
      <c r="I19561" t="s">
        <v>1898</v>
      </c>
      <c r="J19561">
        <v>380.39</v>
      </c>
      <c r="M19561">
        <v>380.39</v>
      </c>
      <c r="N19561">
        <f t="shared" si="305"/>
        <v>0</v>
      </c>
    </row>
    <row r="19562" spans="1:14" x14ac:dyDescent="0.2">
      <c r="A19562" t="s">
        <v>19480</v>
      </c>
      <c r="B19562" t="s">
        <v>39661</v>
      </c>
      <c r="I19562" t="s">
        <v>1898</v>
      </c>
      <c r="J19562">
        <v>344.05</v>
      </c>
      <c r="M19562">
        <v>344.05</v>
      </c>
      <c r="N19562">
        <f t="shared" si="305"/>
        <v>0</v>
      </c>
    </row>
    <row r="19563" spans="1:14" x14ac:dyDescent="0.2">
      <c r="A19563" t="s">
        <v>19481</v>
      </c>
      <c r="B19563" t="s">
        <v>39663</v>
      </c>
      <c r="I19563" t="s">
        <v>1898</v>
      </c>
      <c r="J19563">
        <v>577.79</v>
      </c>
      <c r="M19563">
        <v>577.79</v>
      </c>
      <c r="N19563">
        <f t="shared" si="305"/>
        <v>0</v>
      </c>
    </row>
    <row r="19564" spans="1:14" x14ac:dyDescent="0.2">
      <c r="A19564" t="s">
        <v>19482</v>
      </c>
      <c r="B19564" t="s">
        <v>39663</v>
      </c>
      <c r="I19564" t="s">
        <v>1898</v>
      </c>
      <c r="J19564">
        <v>451.21</v>
      </c>
      <c r="M19564">
        <v>451.21</v>
      </c>
      <c r="N19564">
        <f t="shared" si="305"/>
        <v>0</v>
      </c>
    </row>
    <row r="19565" spans="1:14" x14ac:dyDescent="0.2">
      <c r="A19565" t="s">
        <v>19483</v>
      </c>
      <c r="B19565" t="s">
        <v>39664</v>
      </c>
      <c r="I19565" t="s">
        <v>1898</v>
      </c>
      <c r="J19565">
        <v>412.05</v>
      </c>
      <c r="M19565">
        <v>412.05</v>
      </c>
      <c r="N19565">
        <f t="shared" si="305"/>
        <v>0</v>
      </c>
    </row>
    <row r="19566" spans="1:14" x14ac:dyDescent="0.2">
      <c r="A19566" t="s">
        <v>19484</v>
      </c>
      <c r="B19566" t="s">
        <v>39663</v>
      </c>
      <c r="I19566" t="s">
        <v>1898</v>
      </c>
      <c r="J19566">
        <v>539.39</v>
      </c>
      <c r="M19566">
        <v>539.39</v>
      </c>
      <c r="N19566">
        <f t="shared" si="305"/>
        <v>0</v>
      </c>
    </row>
    <row r="19567" spans="1:14" x14ac:dyDescent="0.2">
      <c r="A19567" t="s">
        <v>19485</v>
      </c>
      <c r="B19567" t="s">
        <v>39663</v>
      </c>
      <c r="I19567" t="s">
        <v>1898</v>
      </c>
      <c r="J19567">
        <v>412.81</v>
      </c>
      <c r="M19567">
        <v>412.81</v>
      </c>
      <c r="N19567">
        <f t="shared" si="305"/>
        <v>0</v>
      </c>
    </row>
    <row r="19568" spans="1:14" x14ac:dyDescent="0.2">
      <c r="A19568" t="s">
        <v>19486</v>
      </c>
      <c r="B19568" t="s">
        <v>39664</v>
      </c>
      <c r="I19568" t="s">
        <v>1898</v>
      </c>
      <c r="J19568">
        <v>373.65</v>
      </c>
      <c r="M19568">
        <v>373.65</v>
      </c>
      <c r="N19568">
        <f t="shared" si="305"/>
        <v>0</v>
      </c>
    </row>
    <row r="19569" spans="1:14" x14ac:dyDescent="0.2">
      <c r="A19569" t="s">
        <v>19487</v>
      </c>
      <c r="B19569" t="s">
        <v>39665</v>
      </c>
      <c r="I19569" t="s">
        <v>1898</v>
      </c>
      <c r="J19569">
        <v>1.49</v>
      </c>
      <c r="M19569">
        <v>1.49</v>
      </c>
      <c r="N19569">
        <f t="shared" si="305"/>
        <v>0</v>
      </c>
    </row>
    <row r="19570" spans="1:14" x14ac:dyDescent="0.2">
      <c r="A19570" t="s">
        <v>19488</v>
      </c>
      <c r="B19570" t="s">
        <v>39665</v>
      </c>
      <c r="I19570" t="s">
        <v>1898</v>
      </c>
      <c r="J19570">
        <v>0.32</v>
      </c>
      <c r="M19570">
        <v>0.32</v>
      </c>
      <c r="N19570">
        <f t="shared" si="305"/>
        <v>0</v>
      </c>
    </row>
    <row r="19571" spans="1:14" x14ac:dyDescent="0.2">
      <c r="A19571" t="s">
        <v>19489</v>
      </c>
      <c r="B19571" t="s">
        <v>39665</v>
      </c>
      <c r="I19571" t="s">
        <v>1898</v>
      </c>
      <c r="J19571">
        <v>1.49</v>
      </c>
      <c r="M19571">
        <v>1.49</v>
      </c>
      <c r="N19571">
        <f t="shared" si="305"/>
        <v>0</v>
      </c>
    </row>
    <row r="19572" spans="1:14" x14ac:dyDescent="0.2">
      <c r="A19572" t="s">
        <v>19490</v>
      </c>
      <c r="B19572" t="s">
        <v>39665</v>
      </c>
      <c r="I19572" t="s">
        <v>1898</v>
      </c>
      <c r="J19572">
        <v>0.32</v>
      </c>
      <c r="M19572">
        <v>0.32</v>
      </c>
      <c r="N19572">
        <f t="shared" si="305"/>
        <v>0</v>
      </c>
    </row>
    <row r="19573" spans="1:14" x14ac:dyDescent="0.2">
      <c r="A19573" t="s">
        <v>19491</v>
      </c>
      <c r="B19573" t="s">
        <v>39666</v>
      </c>
      <c r="I19573" t="s">
        <v>1898</v>
      </c>
      <c r="J19573">
        <v>5.91</v>
      </c>
      <c r="M19573">
        <v>5.91</v>
      </c>
      <c r="N19573">
        <f t="shared" si="305"/>
        <v>0</v>
      </c>
    </row>
    <row r="19574" spans="1:14" x14ac:dyDescent="0.2">
      <c r="A19574" t="s">
        <v>19492</v>
      </c>
      <c r="B19574" t="s">
        <v>39666</v>
      </c>
      <c r="I19574" t="s">
        <v>1898</v>
      </c>
      <c r="J19574">
        <v>0.8</v>
      </c>
      <c r="M19574">
        <v>0.8</v>
      </c>
      <c r="N19574">
        <f t="shared" si="305"/>
        <v>0</v>
      </c>
    </row>
    <row r="19575" spans="1:14" x14ac:dyDescent="0.2">
      <c r="A19575" t="s">
        <v>19493</v>
      </c>
      <c r="B19575" t="s">
        <v>39666</v>
      </c>
      <c r="I19575" t="s">
        <v>1898</v>
      </c>
      <c r="J19575">
        <v>5.91</v>
      </c>
      <c r="M19575">
        <v>5.91</v>
      </c>
      <c r="N19575">
        <f t="shared" si="305"/>
        <v>0</v>
      </c>
    </row>
    <row r="19576" spans="1:14" x14ac:dyDescent="0.2">
      <c r="A19576" t="s">
        <v>19494</v>
      </c>
      <c r="B19576" t="s">
        <v>39666</v>
      </c>
      <c r="I19576" t="s">
        <v>1898</v>
      </c>
      <c r="J19576">
        <v>0.8</v>
      </c>
      <c r="M19576">
        <v>0.8</v>
      </c>
      <c r="N19576">
        <f t="shared" si="305"/>
        <v>0</v>
      </c>
    </row>
    <row r="19577" spans="1:14" x14ac:dyDescent="0.2">
      <c r="A19577" t="s">
        <v>19495</v>
      </c>
      <c r="B19577" t="s">
        <v>39667</v>
      </c>
      <c r="I19577" t="s">
        <v>1898</v>
      </c>
      <c r="J19577">
        <v>13.13</v>
      </c>
      <c r="M19577">
        <v>13.13</v>
      </c>
      <c r="N19577">
        <f t="shared" si="305"/>
        <v>0</v>
      </c>
    </row>
    <row r="19578" spans="1:14" x14ac:dyDescent="0.2">
      <c r="A19578" t="s">
        <v>19496</v>
      </c>
      <c r="B19578" t="s">
        <v>39667</v>
      </c>
      <c r="I19578" t="s">
        <v>1898</v>
      </c>
      <c r="J19578">
        <v>0.96</v>
      </c>
      <c r="M19578">
        <v>0.96</v>
      </c>
      <c r="N19578">
        <f t="shared" si="305"/>
        <v>0</v>
      </c>
    </row>
    <row r="19579" spans="1:14" x14ac:dyDescent="0.2">
      <c r="A19579" t="s">
        <v>19497</v>
      </c>
      <c r="B19579" t="s">
        <v>39667</v>
      </c>
      <c r="I19579" t="s">
        <v>1898</v>
      </c>
      <c r="J19579">
        <v>13.13</v>
      </c>
      <c r="M19579">
        <v>13.13</v>
      </c>
      <c r="N19579">
        <f t="shared" si="305"/>
        <v>0</v>
      </c>
    </row>
    <row r="19580" spans="1:14" x14ac:dyDescent="0.2">
      <c r="A19580" t="s">
        <v>19498</v>
      </c>
      <c r="B19580" t="s">
        <v>39667</v>
      </c>
      <c r="I19580" t="s">
        <v>1898</v>
      </c>
      <c r="J19580">
        <v>0.96</v>
      </c>
      <c r="M19580">
        <v>0.96</v>
      </c>
      <c r="N19580">
        <f t="shared" si="305"/>
        <v>0</v>
      </c>
    </row>
    <row r="19581" spans="1:14" x14ac:dyDescent="0.2">
      <c r="A19581" t="s">
        <v>19499</v>
      </c>
      <c r="B19581" t="s">
        <v>19500</v>
      </c>
      <c r="I19581" t="s">
        <v>1898</v>
      </c>
      <c r="J19581">
        <v>41.66</v>
      </c>
      <c r="M19581">
        <v>41.66</v>
      </c>
      <c r="N19581">
        <f t="shared" si="305"/>
        <v>0</v>
      </c>
    </row>
    <row r="19582" spans="1:14" x14ac:dyDescent="0.2">
      <c r="A19582" t="s">
        <v>19501</v>
      </c>
      <c r="B19582" t="s">
        <v>19500</v>
      </c>
      <c r="I19582" t="s">
        <v>1898</v>
      </c>
      <c r="J19582">
        <v>16.87</v>
      </c>
      <c r="M19582">
        <v>16.87</v>
      </c>
      <c r="N19582">
        <f t="shared" si="305"/>
        <v>0</v>
      </c>
    </row>
    <row r="19583" spans="1:14" x14ac:dyDescent="0.2">
      <c r="A19583" t="s">
        <v>19502</v>
      </c>
      <c r="B19583" t="s">
        <v>19500</v>
      </c>
      <c r="I19583" t="s">
        <v>1898</v>
      </c>
      <c r="J19583">
        <v>10.41</v>
      </c>
      <c r="M19583">
        <v>10.41</v>
      </c>
      <c r="N19583">
        <f t="shared" si="305"/>
        <v>0</v>
      </c>
    </row>
    <row r="19584" spans="1:14" x14ac:dyDescent="0.2">
      <c r="A19584" t="s">
        <v>19503</v>
      </c>
      <c r="B19584" t="s">
        <v>19500</v>
      </c>
      <c r="I19584" t="s">
        <v>1898</v>
      </c>
      <c r="J19584">
        <v>41.66</v>
      </c>
      <c r="M19584">
        <v>41.66</v>
      </c>
      <c r="N19584">
        <f t="shared" si="305"/>
        <v>0</v>
      </c>
    </row>
    <row r="19585" spans="1:14" x14ac:dyDescent="0.2">
      <c r="A19585" t="s">
        <v>19504</v>
      </c>
      <c r="B19585" t="s">
        <v>19500</v>
      </c>
      <c r="I19585" t="s">
        <v>1898</v>
      </c>
      <c r="J19585">
        <v>16.87</v>
      </c>
      <c r="M19585">
        <v>16.87</v>
      </c>
      <c r="N19585">
        <f t="shared" si="305"/>
        <v>0</v>
      </c>
    </row>
    <row r="19586" spans="1:14" x14ac:dyDescent="0.2">
      <c r="A19586" t="s">
        <v>19505</v>
      </c>
      <c r="B19586" t="s">
        <v>19500</v>
      </c>
      <c r="I19586" t="s">
        <v>1898</v>
      </c>
      <c r="J19586">
        <v>10.41</v>
      </c>
      <c r="M19586">
        <v>10.41</v>
      </c>
      <c r="N19586">
        <f t="shared" si="305"/>
        <v>0</v>
      </c>
    </row>
    <row r="19587" spans="1:14" x14ac:dyDescent="0.2">
      <c r="A19587" t="s">
        <v>19506</v>
      </c>
      <c r="B19587" t="s">
        <v>39668</v>
      </c>
      <c r="I19587" t="s">
        <v>1898</v>
      </c>
      <c r="J19587">
        <v>80.08</v>
      </c>
      <c r="M19587">
        <v>80.08</v>
      </c>
      <c r="N19587">
        <f t="shared" si="305"/>
        <v>0</v>
      </c>
    </row>
    <row r="19588" spans="1:14" x14ac:dyDescent="0.2">
      <c r="A19588" t="s">
        <v>19507</v>
      </c>
      <c r="B19588" t="s">
        <v>39668</v>
      </c>
      <c r="I19588" t="s">
        <v>1898</v>
      </c>
      <c r="J19588">
        <v>52.92</v>
      </c>
      <c r="M19588">
        <v>52.92</v>
      </c>
      <c r="N19588">
        <f t="shared" ref="N19588:N19651" si="306">J19588-M19588</f>
        <v>0</v>
      </c>
    </row>
    <row r="19589" spans="1:14" x14ac:dyDescent="0.2">
      <c r="A19589" t="s">
        <v>19508</v>
      </c>
      <c r="B19589" t="s">
        <v>39668</v>
      </c>
      <c r="I19589" t="s">
        <v>1898</v>
      </c>
      <c r="J19589">
        <v>80.08</v>
      </c>
      <c r="M19589">
        <v>80.08</v>
      </c>
      <c r="N19589">
        <f t="shared" si="306"/>
        <v>0</v>
      </c>
    </row>
    <row r="19590" spans="1:14" x14ac:dyDescent="0.2">
      <c r="A19590" t="s">
        <v>19509</v>
      </c>
      <c r="B19590" t="s">
        <v>39668</v>
      </c>
      <c r="I19590" t="s">
        <v>1898</v>
      </c>
      <c r="J19590">
        <v>52.92</v>
      </c>
      <c r="M19590">
        <v>52.92</v>
      </c>
      <c r="N19590">
        <f t="shared" si="306"/>
        <v>0</v>
      </c>
    </row>
    <row r="19591" spans="1:14" x14ac:dyDescent="0.2">
      <c r="A19591" t="s">
        <v>28337</v>
      </c>
      <c r="B19591" t="s">
        <v>39669</v>
      </c>
      <c r="I19591" t="s">
        <v>1898</v>
      </c>
      <c r="J19591">
        <v>258.37</v>
      </c>
      <c r="M19591">
        <v>258.37</v>
      </c>
      <c r="N19591">
        <f t="shared" si="306"/>
        <v>0</v>
      </c>
    </row>
    <row r="19592" spans="1:14" x14ac:dyDescent="0.2">
      <c r="A19592" t="s">
        <v>28338</v>
      </c>
      <c r="B19592" t="s">
        <v>39669</v>
      </c>
      <c r="I19592" t="s">
        <v>1898</v>
      </c>
      <c r="J19592">
        <v>111.77</v>
      </c>
      <c r="M19592">
        <v>111.77</v>
      </c>
      <c r="N19592">
        <f t="shared" si="306"/>
        <v>0</v>
      </c>
    </row>
    <row r="19593" spans="1:14" x14ac:dyDescent="0.2">
      <c r="A19593" t="s">
        <v>28339</v>
      </c>
      <c r="B19593" t="s">
        <v>39669</v>
      </c>
      <c r="I19593" t="s">
        <v>1898</v>
      </c>
      <c r="J19593">
        <v>88.53</v>
      </c>
      <c r="M19593">
        <v>88.53</v>
      </c>
      <c r="N19593">
        <f t="shared" si="306"/>
        <v>0</v>
      </c>
    </row>
    <row r="19594" spans="1:14" x14ac:dyDescent="0.2">
      <c r="A19594" t="s">
        <v>28340</v>
      </c>
      <c r="B19594" t="s">
        <v>39669</v>
      </c>
      <c r="I19594" t="s">
        <v>1898</v>
      </c>
      <c r="J19594">
        <v>254.74</v>
      </c>
      <c r="M19594">
        <v>254.74</v>
      </c>
      <c r="N19594">
        <f t="shared" si="306"/>
        <v>0</v>
      </c>
    </row>
    <row r="19595" spans="1:14" x14ac:dyDescent="0.2">
      <c r="A19595" t="s">
        <v>28341</v>
      </c>
      <c r="B19595" t="s">
        <v>39669</v>
      </c>
      <c r="I19595" t="s">
        <v>1898</v>
      </c>
      <c r="J19595">
        <v>108.14</v>
      </c>
      <c r="M19595">
        <v>108.14</v>
      </c>
      <c r="N19595">
        <f t="shared" si="306"/>
        <v>0</v>
      </c>
    </row>
    <row r="19596" spans="1:14" x14ac:dyDescent="0.2">
      <c r="A19596" t="s">
        <v>28342</v>
      </c>
      <c r="B19596" t="s">
        <v>39669</v>
      </c>
      <c r="I19596" t="s">
        <v>1898</v>
      </c>
      <c r="J19596">
        <v>84.9</v>
      </c>
      <c r="M19596">
        <v>84.9</v>
      </c>
      <c r="N19596">
        <f t="shared" si="306"/>
        <v>0</v>
      </c>
    </row>
    <row r="19597" spans="1:14" x14ac:dyDescent="0.2">
      <c r="A19597" t="s">
        <v>28343</v>
      </c>
      <c r="B19597" t="s">
        <v>39670</v>
      </c>
      <c r="I19597" t="s">
        <v>1898</v>
      </c>
      <c r="J19597">
        <v>445.13</v>
      </c>
      <c r="M19597">
        <v>445.13</v>
      </c>
      <c r="N19597">
        <f t="shared" si="306"/>
        <v>0</v>
      </c>
    </row>
    <row r="19598" spans="1:14" x14ac:dyDescent="0.2">
      <c r="A19598" t="s">
        <v>28344</v>
      </c>
      <c r="B19598" t="s">
        <v>39670</v>
      </c>
      <c r="I19598" t="s">
        <v>1898</v>
      </c>
      <c r="J19598">
        <v>232.99</v>
      </c>
      <c r="M19598">
        <v>232.99</v>
      </c>
      <c r="N19598">
        <f t="shared" si="306"/>
        <v>0</v>
      </c>
    </row>
    <row r="19599" spans="1:14" x14ac:dyDescent="0.2">
      <c r="A19599" t="s">
        <v>28345</v>
      </c>
      <c r="B19599" t="s">
        <v>39670</v>
      </c>
      <c r="I19599" t="s">
        <v>1898</v>
      </c>
      <c r="J19599">
        <v>197.03</v>
      </c>
      <c r="M19599">
        <v>197.03</v>
      </c>
      <c r="N19599">
        <f t="shared" si="306"/>
        <v>0</v>
      </c>
    </row>
    <row r="19600" spans="1:14" x14ac:dyDescent="0.2">
      <c r="A19600" t="s">
        <v>28346</v>
      </c>
      <c r="B19600" t="s">
        <v>39670</v>
      </c>
      <c r="I19600" t="s">
        <v>1898</v>
      </c>
      <c r="J19600">
        <v>441.5</v>
      </c>
      <c r="M19600">
        <v>441.5</v>
      </c>
      <c r="N19600">
        <f t="shared" si="306"/>
        <v>0</v>
      </c>
    </row>
    <row r="19601" spans="1:14" x14ac:dyDescent="0.2">
      <c r="A19601" t="s">
        <v>28347</v>
      </c>
      <c r="B19601" t="s">
        <v>39670</v>
      </c>
      <c r="I19601" t="s">
        <v>1898</v>
      </c>
      <c r="J19601">
        <v>229.36</v>
      </c>
      <c r="M19601">
        <v>229.36</v>
      </c>
      <c r="N19601">
        <f t="shared" si="306"/>
        <v>0</v>
      </c>
    </row>
    <row r="19602" spans="1:14" x14ac:dyDescent="0.2">
      <c r="A19602" t="s">
        <v>28348</v>
      </c>
      <c r="B19602" t="s">
        <v>39670</v>
      </c>
      <c r="I19602" t="s">
        <v>1898</v>
      </c>
      <c r="J19602">
        <v>193.4</v>
      </c>
      <c r="M19602">
        <v>193.4</v>
      </c>
      <c r="N19602">
        <f t="shared" si="306"/>
        <v>0</v>
      </c>
    </row>
    <row r="19603" spans="1:14" x14ac:dyDescent="0.2">
      <c r="A19603" t="s">
        <v>19510</v>
      </c>
      <c r="B19603" t="s">
        <v>39671</v>
      </c>
      <c r="I19603" t="s">
        <v>1898</v>
      </c>
      <c r="J19603">
        <v>5.78</v>
      </c>
      <c r="M19603">
        <v>5.78</v>
      </c>
      <c r="N19603">
        <f t="shared" si="306"/>
        <v>0</v>
      </c>
    </row>
    <row r="19604" spans="1:14" x14ac:dyDescent="0.2">
      <c r="A19604" t="s">
        <v>19511</v>
      </c>
      <c r="B19604" t="s">
        <v>39671</v>
      </c>
      <c r="I19604" t="s">
        <v>1898</v>
      </c>
      <c r="J19604">
        <v>0.6</v>
      </c>
      <c r="M19604">
        <v>0.6</v>
      </c>
      <c r="N19604">
        <f t="shared" si="306"/>
        <v>0</v>
      </c>
    </row>
    <row r="19605" spans="1:14" x14ac:dyDescent="0.2">
      <c r="A19605" t="s">
        <v>19512</v>
      </c>
      <c r="B19605" t="s">
        <v>39671</v>
      </c>
      <c r="I19605" t="s">
        <v>1898</v>
      </c>
      <c r="J19605">
        <v>5.78</v>
      </c>
      <c r="M19605">
        <v>5.78</v>
      </c>
      <c r="N19605">
        <f t="shared" si="306"/>
        <v>0</v>
      </c>
    </row>
    <row r="19606" spans="1:14" x14ac:dyDescent="0.2">
      <c r="A19606" t="s">
        <v>19513</v>
      </c>
      <c r="B19606" t="s">
        <v>39671</v>
      </c>
      <c r="I19606" t="s">
        <v>1898</v>
      </c>
      <c r="J19606">
        <v>0.6</v>
      </c>
      <c r="M19606">
        <v>0.6</v>
      </c>
      <c r="N19606">
        <f t="shared" si="306"/>
        <v>0</v>
      </c>
    </row>
    <row r="19607" spans="1:14" x14ac:dyDescent="0.2">
      <c r="A19607" t="s">
        <v>19514</v>
      </c>
      <c r="B19607" t="s">
        <v>39672</v>
      </c>
      <c r="I19607" t="s">
        <v>1898</v>
      </c>
      <c r="J19607">
        <v>17.170000000000002</v>
      </c>
      <c r="M19607">
        <v>17.170000000000002</v>
      </c>
      <c r="N19607">
        <f t="shared" si="306"/>
        <v>0</v>
      </c>
    </row>
    <row r="19608" spans="1:14" x14ac:dyDescent="0.2">
      <c r="A19608" t="s">
        <v>19515</v>
      </c>
      <c r="B19608" t="s">
        <v>39673</v>
      </c>
      <c r="I19608" t="s">
        <v>1898</v>
      </c>
      <c r="J19608">
        <v>0.87</v>
      </c>
      <c r="M19608">
        <v>0.87</v>
      </c>
      <c r="N19608">
        <f t="shared" si="306"/>
        <v>0</v>
      </c>
    </row>
    <row r="19609" spans="1:14" x14ac:dyDescent="0.2">
      <c r="A19609" t="s">
        <v>19516</v>
      </c>
      <c r="B19609" t="s">
        <v>39672</v>
      </c>
      <c r="I19609" t="s">
        <v>1898</v>
      </c>
      <c r="J19609">
        <v>17.170000000000002</v>
      </c>
      <c r="M19609">
        <v>17.170000000000002</v>
      </c>
      <c r="N19609">
        <f t="shared" si="306"/>
        <v>0</v>
      </c>
    </row>
    <row r="19610" spans="1:14" x14ac:dyDescent="0.2">
      <c r="A19610" t="s">
        <v>19517</v>
      </c>
      <c r="B19610" t="s">
        <v>39673</v>
      </c>
      <c r="I19610" t="s">
        <v>1898</v>
      </c>
      <c r="J19610">
        <v>0.87</v>
      </c>
      <c r="M19610">
        <v>0.87</v>
      </c>
      <c r="N19610">
        <f t="shared" si="306"/>
        <v>0</v>
      </c>
    </row>
    <row r="19611" spans="1:14" x14ac:dyDescent="0.2">
      <c r="A19611" t="s">
        <v>19518</v>
      </c>
      <c r="B19611" t="s">
        <v>39674</v>
      </c>
      <c r="I19611" t="s">
        <v>1898</v>
      </c>
      <c r="J19611">
        <v>25.6</v>
      </c>
      <c r="M19611">
        <v>25.6</v>
      </c>
      <c r="N19611">
        <f t="shared" si="306"/>
        <v>0</v>
      </c>
    </row>
    <row r="19612" spans="1:14" x14ac:dyDescent="0.2">
      <c r="A19612" t="s">
        <v>19519</v>
      </c>
      <c r="B19612" t="s">
        <v>39675</v>
      </c>
      <c r="I19612" t="s">
        <v>1898</v>
      </c>
      <c r="J19612">
        <v>1.18</v>
      </c>
      <c r="M19612">
        <v>1.18</v>
      </c>
      <c r="N19612">
        <f t="shared" si="306"/>
        <v>0</v>
      </c>
    </row>
    <row r="19613" spans="1:14" x14ac:dyDescent="0.2">
      <c r="A19613" t="s">
        <v>19520</v>
      </c>
      <c r="B19613" t="s">
        <v>39674</v>
      </c>
      <c r="I19613" t="s">
        <v>1898</v>
      </c>
      <c r="J19613">
        <v>25.6</v>
      </c>
      <c r="M19613">
        <v>25.6</v>
      </c>
      <c r="N19613">
        <f t="shared" si="306"/>
        <v>0</v>
      </c>
    </row>
    <row r="19614" spans="1:14" x14ac:dyDescent="0.2">
      <c r="A19614" t="s">
        <v>19521</v>
      </c>
      <c r="B19614" t="s">
        <v>39675</v>
      </c>
      <c r="I19614" t="s">
        <v>1898</v>
      </c>
      <c r="J19614">
        <v>1.18</v>
      </c>
      <c r="M19614">
        <v>1.18</v>
      </c>
      <c r="N19614">
        <f t="shared" si="306"/>
        <v>0</v>
      </c>
    </row>
    <row r="19615" spans="1:14" x14ac:dyDescent="0.2">
      <c r="A19615" t="s">
        <v>19522</v>
      </c>
      <c r="B19615" t="s">
        <v>39676</v>
      </c>
      <c r="I19615" t="s">
        <v>1898</v>
      </c>
      <c r="J19615">
        <v>33.6</v>
      </c>
      <c r="M19615">
        <v>33.6</v>
      </c>
      <c r="N19615">
        <f t="shared" si="306"/>
        <v>0</v>
      </c>
    </row>
    <row r="19616" spans="1:14" x14ac:dyDescent="0.2">
      <c r="A19616" t="s">
        <v>19523</v>
      </c>
      <c r="B19616" t="s">
        <v>39676</v>
      </c>
      <c r="I19616" t="s">
        <v>1898</v>
      </c>
      <c r="J19616">
        <v>1.27</v>
      </c>
      <c r="M19616">
        <v>1.27</v>
      </c>
      <c r="N19616">
        <f t="shared" si="306"/>
        <v>0</v>
      </c>
    </row>
    <row r="19617" spans="1:14" x14ac:dyDescent="0.2">
      <c r="A19617" t="s">
        <v>19524</v>
      </c>
      <c r="B19617" t="s">
        <v>39676</v>
      </c>
      <c r="I19617" t="s">
        <v>1898</v>
      </c>
      <c r="J19617">
        <v>33.6</v>
      </c>
      <c r="M19617">
        <v>33.6</v>
      </c>
      <c r="N19617">
        <f t="shared" si="306"/>
        <v>0</v>
      </c>
    </row>
    <row r="19618" spans="1:14" x14ac:dyDescent="0.2">
      <c r="A19618" t="s">
        <v>19525</v>
      </c>
      <c r="B19618" t="s">
        <v>39676</v>
      </c>
      <c r="I19618" t="s">
        <v>1898</v>
      </c>
      <c r="J19618">
        <v>1.27</v>
      </c>
      <c r="M19618">
        <v>1.27</v>
      </c>
      <c r="N19618">
        <f t="shared" si="306"/>
        <v>0</v>
      </c>
    </row>
    <row r="19619" spans="1:14" x14ac:dyDescent="0.2">
      <c r="A19619" t="s">
        <v>19526</v>
      </c>
      <c r="B19619" t="s">
        <v>39677</v>
      </c>
      <c r="I19619" t="s">
        <v>1898</v>
      </c>
      <c r="J19619">
        <v>4.34</v>
      </c>
      <c r="M19619">
        <v>4.34</v>
      </c>
      <c r="N19619">
        <f t="shared" si="306"/>
        <v>0</v>
      </c>
    </row>
    <row r="19620" spans="1:14" x14ac:dyDescent="0.2">
      <c r="A19620" t="s">
        <v>19527</v>
      </c>
      <c r="B19620" t="s">
        <v>39677</v>
      </c>
      <c r="I19620" t="s">
        <v>1898</v>
      </c>
      <c r="J19620">
        <v>0.47</v>
      </c>
      <c r="M19620">
        <v>0.47</v>
      </c>
      <c r="N19620">
        <f t="shared" si="306"/>
        <v>0</v>
      </c>
    </row>
    <row r="19621" spans="1:14" x14ac:dyDescent="0.2">
      <c r="A19621" t="s">
        <v>19528</v>
      </c>
      <c r="B19621" t="s">
        <v>39677</v>
      </c>
      <c r="I19621" t="s">
        <v>1898</v>
      </c>
      <c r="J19621">
        <v>4.34</v>
      </c>
      <c r="M19621">
        <v>4.34</v>
      </c>
      <c r="N19621">
        <f t="shared" si="306"/>
        <v>0</v>
      </c>
    </row>
    <row r="19622" spans="1:14" x14ac:dyDescent="0.2">
      <c r="A19622" t="s">
        <v>19529</v>
      </c>
      <c r="B19622" t="s">
        <v>39677</v>
      </c>
      <c r="I19622" t="s">
        <v>1898</v>
      </c>
      <c r="J19622">
        <v>0.47</v>
      </c>
      <c r="M19622">
        <v>0.47</v>
      </c>
      <c r="N19622">
        <f t="shared" si="306"/>
        <v>0</v>
      </c>
    </row>
    <row r="19623" spans="1:14" x14ac:dyDescent="0.2">
      <c r="A19623" t="s">
        <v>19530</v>
      </c>
      <c r="B19623" t="s">
        <v>39678</v>
      </c>
      <c r="I19623" t="s">
        <v>1898</v>
      </c>
      <c r="J19623">
        <v>6.63</v>
      </c>
      <c r="M19623">
        <v>6.63</v>
      </c>
      <c r="N19623">
        <f t="shared" si="306"/>
        <v>0</v>
      </c>
    </row>
    <row r="19624" spans="1:14" x14ac:dyDescent="0.2">
      <c r="A19624" t="s">
        <v>19531</v>
      </c>
      <c r="B19624" t="s">
        <v>39678</v>
      </c>
      <c r="I19624" t="s">
        <v>1898</v>
      </c>
      <c r="J19624">
        <v>1.26</v>
      </c>
      <c r="M19624">
        <v>1.26</v>
      </c>
      <c r="N19624">
        <f t="shared" si="306"/>
        <v>0</v>
      </c>
    </row>
    <row r="19625" spans="1:14" x14ac:dyDescent="0.2">
      <c r="A19625" t="s">
        <v>19532</v>
      </c>
      <c r="B19625" t="s">
        <v>39678</v>
      </c>
      <c r="I19625" t="s">
        <v>1898</v>
      </c>
      <c r="J19625">
        <v>6.63</v>
      </c>
      <c r="M19625">
        <v>6.63</v>
      </c>
      <c r="N19625">
        <f t="shared" si="306"/>
        <v>0</v>
      </c>
    </row>
    <row r="19626" spans="1:14" x14ac:dyDescent="0.2">
      <c r="A19626" t="s">
        <v>19533</v>
      </c>
      <c r="B19626" t="s">
        <v>39678</v>
      </c>
      <c r="I19626" t="s">
        <v>1898</v>
      </c>
      <c r="J19626">
        <v>1.26</v>
      </c>
      <c r="M19626">
        <v>1.26</v>
      </c>
      <c r="N19626">
        <f t="shared" si="306"/>
        <v>0</v>
      </c>
    </row>
    <row r="19627" spans="1:14" x14ac:dyDescent="0.2">
      <c r="A19627" t="s">
        <v>19534</v>
      </c>
      <c r="B19627" t="s">
        <v>39679</v>
      </c>
      <c r="I19627" t="s">
        <v>1898</v>
      </c>
      <c r="J19627">
        <v>79.2</v>
      </c>
      <c r="M19627">
        <v>79.2</v>
      </c>
      <c r="N19627">
        <f t="shared" si="306"/>
        <v>0</v>
      </c>
    </row>
    <row r="19628" spans="1:14" x14ac:dyDescent="0.2">
      <c r="A19628" t="s">
        <v>19535</v>
      </c>
      <c r="B19628" t="s">
        <v>39679</v>
      </c>
      <c r="I19628" t="s">
        <v>1898</v>
      </c>
      <c r="J19628">
        <v>4.3899999999999997</v>
      </c>
      <c r="M19628">
        <v>4.3899999999999997</v>
      </c>
      <c r="N19628">
        <f t="shared" si="306"/>
        <v>0</v>
      </c>
    </row>
    <row r="19629" spans="1:14" x14ac:dyDescent="0.2">
      <c r="A19629" t="s">
        <v>19536</v>
      </c>
      <c r="B19629" t="s">
        <v>39679</v>
      </c>
      <c r="I19629" t="s">
        <v>1898</v>
      </c>
      <c r="J19629">
        <v>79.2</v>
      </c>
      <c r="M19629">
        <v>79.2</v>
      </c>
      <c r="N19629">
        <f t="shared" si="306"/>
        <v>0</v>
      </c>
    </row>
    <row r="19630" spans="1:14" x14ac:dyDescent="0.2">
      <c r="A19630" t="s">
        <v>19537</v>
      </c>
      <c r="B19630" t="s">
        <v>39679</v>
      </c>
      <c r="I19630" t="s">
        <v>1898</v>
      </c>
      <c r="J19630">
        <v>4.3899999999999997</v>
      </c>
      <c r="M19630">
        <v>4.3899999999999997</v>
      </c>
      <c r="N19630">
        <f t="shared" si="306"/>
        <v>0</v>
      </c>
    </row>
    <row r="19631" spans="1:14" x14ac:dyDescent="0.2">
      <c r="A19631" t="s">
        <v>19538</v>
      </c>
      <c r="B19631" t="s">
        <v>39680</v>
      </c>
      <c r="I19631" t="s">
        <v>1898</v>
      </c>
      <c r="J19631">
        <v>250.14</v>
      </c>
      <c r="M19631">
        <v>250.14</v>
      </c>
      <c r="N19631">
        <f t="shared" si="306"/>
        <v>0</v>
      </c>
    </row>
    <row r="19632" spans="1:14" x14ac:dyDescent="0.2">
      <c r="A19632" t="s">
        <v>19539</v>
      </c>
      <c r="B19632" t="s">
        <v>39680</v>
      </c>
      <c r="I19632" t="s">
        <v>1898</v>
      </c>
      <c r="J19632">
        <v>137.36000000000001</v>
      </c>
      <c r="M19632">
        <v>137.36000000000001</v>
      </c>
      <c r="N19632">
        <f t="shared" si="306"/>
        <v>0</v>
      </c>
    </row>
    <row r="19633" spans="1:14" x14ac:dyDescent="0.2">
      <c r="A19633" t="s">
        <v>19540</v>
      </c>
      <c r="B19633" t="s">
        <v>39680</v>
      </c>
      <c r="I19633" t="s">
        <v>1898</v>
      </c>
      <c r="J19633">
        <v>117.74</v>
      </c>
      <c r="M19633">
        <v>117.74</v>
      </c>
      <c r="N19633">
        <f t="shared" si="306"/>
        <v>0</v>
      </c>
    </row>
    <row r="19634" spans="1:14" x14ac:dyDescent="0.2">
      <c r="A19634" t="s">
        <v>19541</v>
      </c>
      <c r="B19634" t="s">
        <v>39680</v>
      </c>
      <c r="I19634" t="s">
        <v>1898</v>
      </c>
      <c r="J19634">
        <v>244.17</v>
      </c>
      <c r="M19634">
        <v>244.17</v>
      </c>
      <c r="N19634">
        <f t="shared" si="306"/>
        <v>0</v>
      </c>
    </row>
    <row r="19635" spans="1:14" x14ac:dyDescent="0.2">
      <c r="A19635" t="s">
        <v>19542</v>
      </c>
      <c r="B19635" t="s">
        <v>39680</v>
      </c>
      <c r="I19635" t="s">
        <v>1898</v>
      </c>
      <c r="J19635">
        <v>131.38999999999999</v>
      </c>
      <c r="M19635">
        <v>131.38999999999999</v>
      </c>
      <c r="N19635">
        <f t="shared" si="306"/>
        <v>0</v>
      </c>
    </row>
    <row r="19636" spans="1:14" x14ac:dyDescent="0.2">
      <c r="A19636" t="s">
        <v>19543</v>
      </c>
      <c r="B19636" t="s">
        <v>39680</v>
      </c>
      <c r="I19636" t="s">
        <v>1898</v>
      </c>
      <c r="J19636">
        <v>111.77</v>
      </c>
      <c r="M19636">
        <v>111.77</v>
      </c>
      <c r="N19636">
        <f t="shared" si="306"/>
        <v>0</v>
      </c>
    </row>
    <row r="19637" spans="1:14" x14ac:dyDescent="0.2">
      <c r="A19637" t="s">
        <v>19544</v>
      </c>
      <c r="B19637" t="s">
        <v>39681</v>
      </c>
      <c r="I19637" t="s">
        <v>1898</v>
      </c>
      <c r="J19637">
        <v>271.79000000000002</v>
      </c>
      <c r="M19637">
        <v>271.79000000000002</v>
      </c>
      <c r="N19637">
        <f t="shared" si="306"/>
        <v>0</v>
      </c>
    </row>
    <row r="19638" spans="1:14" x14ac:dyDescent="0.2">
      <c r="A19638" t="s">
        <v>19545</v>
      </c>
      <c r="B19638" t="s">
        <v>39681</v>
      </c>
      <c r="I19638" t="s">
        <v>1898</v>
      </c>
      <c r="J19638">
        <v>139.53</v>
      </c>
      <c r="M19638">
        <v>139.53</v>
      </c>
      <c r="N19638">
        <f t="shared" si="306"/>
        <v>0</v>
      </c>
    </row>
    <row r="19639" spans="1:14" x14ac:dyDescent="0.2">
      <c r="A19639" t="s">
        <v>19546</v>
      </c>
      <c r="B19639" t="s">
        <v>39681</v>
      </c>
      <c r="I19639" t="s">
        <v>1898</v>
      </c>
      <c r="J19639">
        <v>117.74</v>
      </c>
      <c r="M19639">
        <v>117.74</v>
      </c>
      <c r="N19639">
        <f t="shared" si="306"/>
        <v>0</v>
      </c>
    </row>
    <row r="19640" spans="1:14" x14ac:dyDescent="0.2">
      <c r="A19640" t="s">
        <v>19547</v>
      </c>
      <c r="B19640" t="s">
        <v>39681</v>
      </c>
      <c r="I19640" t="s">
        <v>1898</v>
      </c>
      <c r="J19640">
        <v>265.82</v>
      </c>
      <c r="M19640">
        <v>265.82</v>
      </c>
      <c r="N19640">
        <f t="shared" si="306"/>
        <v>0</v>
      </c>
    </row>
    <row r="19641" spans="1:14" x14ac:dyDescent="0.2">
      <c r="A19641" t="s">
        <v>19548</v>
      </c>
      <c r="B19641" t="s">
        <v>39681</v>
      </c>
      <c r="I19641" t="s">
        <v>1898</v>
      </c>
      <c r="J19641">
        <v>133.56</v>
      </c>
      <c r="M19641">
        <v>133.56</v>
      </c>
      <c r="N19641">
        <f t="shared" si="306"/>
        <v>0</v>
      </c>
    </row>
    <row r="19642" spans="1:14" x14ac:dyDescent="0.2">
      <c r="A19642" t="s">
        <v>19549</v>
      </c>
      <c r="B19642" t="s">
        <v>39681</v>
      </c>
      <c r="I19642" t="s">
        <v>1898</v>
      </c>
      <c r="J19642">
        <v>111.77</v>
      </c>
      <c r="M19642">
        <v>111.77</v>
      </c>
      <c r="N19642">
        <f t="shared" si="306"/>
        <v>0</v>
      </c>
    </row>
    <row r="19643" spans="1:14" x14ac:dyDescent="0.2">
      <c r="A19643" t="s">
        <v>19550</v>
      </c>
      <c r="B19643" t="s">
        <v>39682</v>
      </c>
      <c r="I19643" t="s">
        <v>1898</v>
      </c>
      <c r="J19643">
        <v>360.69</v>
      </c>
      <c r="M19643">
        <v>360.69</v>
      </c>
      <c r="N19643">
        <f t="shared" si="306"/>
        <v>0</v>
      </c>
    </row>
    <row r="19644" spans="1:14" x14ac:dyDescent="0.2">
      <c r="A19644" t="s">
        <v>19551</v>
      </c>
      <c r="B19644" t="s">
        <v>39682</v>
      </c>
      <c r="I19644" t="s">
        <v>1898</v>
      </c>
      <c r="J19644">
        <v>167.64</v>
      </c>
      <c r="M19644">
        <v>167.64</v>
      </c>
      <c r="N19644">
        <f t="shared" si="306"/>
        <v>0</v>
      </c>
    </row>
    <row r="19645" spans="1:14" x14ac:dyDescent="0.2">
      <c r="A19645" t="s">
        <v>19552</v>
      </c>
      <c r="B19645" t="s">
        <v>39682</v>
      </c>
      <c r="I19645" t="s">
        <v>1898</v>
      </c>
      <c r="J19645">
        <v>137.19999999999999</v>
      </c>
      <c r="M19645">
        <v>137.19999999999999</v>
      </c>
      <c r="N19645">
        <f t="shared" si="306"/>
        <v>0</v>
      </c>
    </row>
    <row r="19646" spans="1:14" x14ac:dyDescent="0.2">
      <c r="A19646" t="s">
        <v>19553</v>
      </c>
      <c r="B19646" t="s">
        <v>39682</v>
      </c>
      <c r="I19646" t="s">
        <v>1898</v>
      </c>
      <c r="J19646">
        <v>354.72</v>
      </c>
      <c r="M19646">
        <v>354.72</v>
      </c>
      <c r="N19646">
        <f t="shared" si="306"/>
        <v>0</v>
      </c>
    </row>
    <row r="19647" spans="1:14" x14ac:dyDescent="0.2">
      <c r="A19647" t="s">
        <v>19554</v>
      </c>
      <c r="B19647" t="s">
        <v>39682</v>
      </c>
      <c r="I19647" t="s">
        <v>1898</v>
      </c>
      <c r="J19647">
        <v>161.66999999999999</v>
      </c>
      <c r="M19647">
        <v>161.66999999999999</v>
      </c>
      <c r="N19647">
        <f t="shared" si="306"/>
        <v>0</v>
      </c>
    </row>
    <row r="19648" spans="1:14" x14ac:dyDescent="0.2">
      <c r="A19648" t="s">
        <v>19555</v>
      </c>
      <c r="B19648" t="s">
        <v>39682</v>
      </c>
      <c r="I19648" t="s">
        <v>1898</v>
      </c>
      <c r="J19648">
        <v>131.22999999999999</v>
      </c>
      <c r="M19648">
        <v>131.22999999999999</v>
      </c>
      <c r="N19648">
        <f t="shared" si="306"/>
        <v>0</v>
      </c>
    </row>
    <row r="19649" spans="1:14" x14ac:dyDescent="0.2">
      <c r="A19649" t="s">
        <v>19556</v>
      </c>
      <c r="B19649" t="s">
        <v>39683</v>
      </c>
      <c r="I19649" t="s">
        <v>1898</v>
      </c>
      <c r="J19649">
        <v>309.14</v>
      </c>
      <c r="M19649">
        <v>309.14</v>
      </c>
      <c r="N19649">
        <f t="shared" si="306"/>
        <v>0</v>
      </c>
    </row>
    <row r="19650" spans="1:14" x14ac:dyDescent="0.2">
      <c r="A19650" t="s">
        <v>19557</v>
      </c>
      <c r="B19650" t="s">
        <v>39683</v>
      </c>
      <c r="I19650" t="s">
        <v>1898</v>
      </c>
      <c r="J19650">
        <v>120.89</v>
      </c>
      <c r="M19650">
        <v>120.89</v>
      </c>
      <c r="N19650">
        <f t="shared" si="306"/>
        <v>0</v>
      </c>
    </row>
    <row r="19651" spans="1:14" x14ac:dyDescent="0.2">
      <c r="A19651" t="s">
        <v>19558</v>
      </c>
      <c r="B19651" t="s">
        <v>39684</v>
      </c>
      <c r="I19651" t="s">
        <v>1898</v>
      </c>
      <c r="J19651">
        <v>95.08</v>
      </c>
      <c r="M19651">
        <v>95.08</v>
      </c>
      <c r="N19651">
        <f t="shared" si="306"/>
        <v>0</v>
      </c>
    </row>
    <row r="19652" spans="1:14" x14ac:dyDescent="0.2">
      <c r="A19652" t="s">
        <v>19559</v>
      </c>
      <c r="B19652" t="s">
        <v>39683</v>
      </c>
      <c r="I19652" t="s">
        <v>1898</v>
      </c>
      <c r="J19652">
        <v>303.17</v>
      </c>
      <c r="M19652">
        <v>303.17</v>
      </c>
      <c r="N19652">
        <f t="shared" ref="N19652:N19715" si="307">J19652-M19652</f>
        <v>0</v>
      </c>
    </row>
    <row r="19653" spans="1:14" x14ac:dyDescent="0.2">
      <c r="A19653" t="s">
        <v>19560</v>
      </c>
      <c r="B19653" t="s">
        <v>39683</v>
      </c>
      <c r="I19653" t="s">
        <v>1898</v>
      </c>
      <c r="J19653">
        <v>114.92</v>
      </c>
      <c r="M19653">
        <v>114.92</v>
      </c>
      <c r="N19653">
        <f t="shared" si="307"/>
        <v>0</v>
      </c>
    </row>
    <row r="19654" spans="1:14" x14ac:dyDescent="0.2">
      <c r="A19654" t="s">
        <v>19561</v>
      </c>
      <c r="B19654" t="s">
        <v>39684</v>
      </c>
      <c r="I19654" t="s">
        <v>1898</v>
      </c>
      <c r="J19654">
        <v>89.11</v>
      </c>
      <c r="M19654">
        <v>89.11</v>
      </c>
      <c r="N19654">
        <f t="shared" si="307"/>
        <v>0</v>
      </c>
    </row>
    <row r="19655" spans="1:14" x14ac:dyDescent="0.2">
      <c r="A19655" t="s">
        <v>19562</v>
      </c>
      <c r="B19655" t="s">
        <v>39685</v>
      </c>
      <c r="I19655" t="s">
        <v>1898</v>
      </c>
      <c r="J19655">
        <v>240</v>
      </c>
      <c r="M19655">
        <v>240</v>
      </c>
      <c r="N19655">
        <f t="shared" si="307"/>
        <v>0</v>
      </c>
    </row>
    <row r="19656" spans="1:14" x14ac:dyDescent="0.2">
      <c r="A19656" t="s">
        <v>19563</v>
      </c>
      <c r="B19656" t="s">
        <v>39685</v>
      </c>
      <c r="I19656" t="s">
        <v>1898</v>
      </c>
      <c r="J19656">
        <v>229.59</v>
      </c>
      <c r="M19656">
        <v>229.59</v>
      </c>
      <c r="N19656">
        <f t="shared" si="307"/>
        <v>0</v>
      </c>
    </row>
    <row r="19657" spans="1:14" x14ac:dyDescent="0.2">
      <c r="A19657" t="s">
        <v>19564</v>
      </c>
      <c r="B19657" t="s">
        <v>39686</v>
      </c>
      <c r="I19657" t="s">
        <v>1898</v>
      </c>
      <c r="J19657">
        <v>215.5</v>
      </c>
      <c r="M19657">
        <v>215.5</v>
      </c>
      <c r="N19657">
        <f t="shared" si="307"/>
        <v>0</v>
      </c>
    </row>
    <row r="19658" spans="1:14" x14ac:dyDescent="0.2">
      <c r="A19658" t="s">
        <v>19565</v>
      </c>
      <c r="B19658" t="s">
        <v>39686</v>
      </c>
      <c r="I19658" t="s">
        <v>1898</v>
      </c>
      <c r="J19658">
        <v>205.09</v>
      </c>
      <c r="M19658">
        <v>205.09</v>
      </c>
      <c r="N19658">
        <f t="shared" si="307"/>
        <v>0</v>
      </c>
    </row>
    <row r="19659" spans="1:14" x14ac:dyDescent="0.2">
      <c r="A19659" t="s">
        <v>19566</v>
      </c>
      <c r="B19659" t="s">
        <v>39687</v>
      </c>
      <c r="I19659" t="s">
        <v>1898</v>
      </c>
      <c r="J19659">
        <v>263.44</v>
      </c>
      <c r="M19659">
        <v>263.44</v>
      </c>
      <c r="N19659">
        <f t="shared" si="307"/>
        <v>0</v>
      </c>
    </row>
    <row r="19660" spans="1:14" x14ac:dyDescent="0.2">
      <c r="A19660" t="s">
        <v>19567</v>
      </c>
      <c r="B19660" t="s">
        <v>39687</v>
      </c>
      <c r="I19660" t="s">
        <v>1898</v>
      </c>
      <c r="J19660">
        <v>253.02</v>
      </c>
      <c r="M19660">
        <v>253.02</v>
      </c>
      <c r="N19660">
        <f t="shared" si="307"/>
        <v>0</v>
      </c>
    </row>
    <row r="19661" spans="1:14" x14ac:dyDescent="0.2">
      <c r="A19661" t="s">
        <v>28210</v>
      </c>
      <c r="B19661" t="s">
        <v>39688</v>
      </c>
      <c r="I19661" t="s">
        <v>1898</v>
      </c>
      <c r="J19661">
        <v>500.25</v>
      </c>
      <c r="M19661">
        <v>500.25</v>
      </c>
      <c r="N19661">
        <f t="shared" si="307"/>
        <v>0</v>
      </c>
    </row>
    <row r="19662" spans="1:14" x14ac:dyDescent="0.2">
      <c r="A19662" t="s">
        <v>28211</v>
      </c>
      <c r="B19662" t="s">
        <v>39689</v>
      </c>
      <c r="I19662" t="s">
        <v>1898</v>
      </c>
      <c r="J19662">
        <v>227.05</v>
      </c>
      <c r="M19662">
        <v>227.05</v>
      </c>
      <c r="N19662">
        <f t="shared" si="307"/>
        <v>0</v>
      </c>
    </row>
    <row r="19663" spans="1:14" x14ac:dyDescent="0.2">
      <c r="A19663" t="s">
        <v>28212</v>
      </c>
      <c r="B19663" t="s">
        <v>39690</v>
      </c>
      <c r="I19663" t="s">
        <v>1898</v>
      </c>
      <c r="J19663">
        <v>176.03</v>
      </c>
      <c r="M19663">
        <v>176.03</v>
      </c>
      <c r="N19663">
        <f t="shared" si="307"/>
        <v>0</v>
      </c>
    </row>
    <row r="19664" spans="1:14" x14ac:dyDescent="0.2">
      <c r="A19664" t="s">
        <v>28213</v>
      </c>
      <c r="B19664" t="s">
        <v>39688</v>
      </c>
      <c r="I19664" t="s">
        <v>1898</v>
      </c>
      <c r="J19664">
        <v>496.62</v>
      </c>
      <c r="M19664">
        <v>496.62</v>
      </c>
      <c r="N19664">
        <f t="shared" si="307"/>
        <v>0</v>
      </c>
    </row>
    <row r="19665" spans="1:14" x14ac:dyDescent="0.2">
      <c r="A19665" t="s">
        <v>28214</v>
      </c>
      <c r="B19665" t="s">
        <v>39689</v>
      </c>
      <c r="I19665" t="s">
        <v>1898</v>
      </c>
      <c r="J19665">
        <v>223.42</v>
      </c>
      <c r="M19665">
        <v>223.42</v>
      </c>
      <c r="N19665">
        <f t="shared" si="307"/>
        <v>0</v>
      </c>
    </row>
    <row r="19666" spans="1:14" x14ac:dyDescent="0.2">
      <c r="A19666" t="s">
        <v>28215</v>
      </c>
      <c r="B19666" t="s">
        <v>39690</v>
      </c>
      <c r="I19666" t="s">
        <v>1898</v>
      </c>
      <c r="J19666">
        <v>172.4</v>
      </c>
      <c r="M19666">
        <v>172.4</v>
      </c>
      <c r="N19666">
        <f t="shared" si="307"/>
        <v>0</v>
      </c>
    </row>
    <row r="19667" spans="1:14" x14ac:dyDescent="0.2">
      <c r="A19667" t="s">
        <v>19568</v>
      </c>
      <c r="B19667" t="s">
        <v>39691</v>
      </c>
      <c r="I19667" t="s">
        <v>1898</v>
      </c>
      <c r="J19667">
        <v>111.92</v>
      </c>
      <c r="M19667">
        <v>111.92</v>
      </c>
      <c r="N19667">
        <f t="shared" si="307"/>
        <v>0</v>
      </c>
    </row>
    <row r="19668" spans="1:14" x14ac:dyDescent="0.2">
      <c r="A19668" t="s">
        <v>19569</v>
      </c>
      <c r="B19668" t="s">
        <v>39691</v>
      </c>
      <c r="I19668" t="s">
        <v>1898</v>
      </c>
      <c r="J19668">
        <v>20.95</v>
      </c>
      <c r="M19668">
        <v>20.95</v>
      </c>
      <c r="N19668">
        <f t="shared" si="307"/>
        <v>0</v>
      </c>
    </row>
    <row r="19669" spans="1:14" x14ac:dyDescent="0.2">
      <c r="A19669" t="s">
        <v>19570</v>
      </c>
      <c r="B19669" t="s">
        <v>39691</v>
      </c>
      <c r="I19669" t="s">
        <v>1898</v>
      </c>
      <c r="J19669">
        <v>10.01</v>
      </c>
      <c r="M19669">
        <v>10.01</v>
      </c>
      <c r="N19669">
        <f t="shared" si="307"/>
        <v>0</v>
      </c>
    </row>
    <row r="19670" spans="1:14" x14ac:dyDescent="0.2">
      <c r="A19670" t="s">
        <v>19571</v>
      </c>
      <c r="B19670" t="s">
        <v>39691</v>
      </c>
      <c r="I19670" t="s">
        <v>1898</v>
      </c>
      <c r="J19670">
        <v>111.92</v>
      </c>
      <c r="M19670">
        <v>111.92</v>
      </c>
      <c r="N19670">
        <f t="shared" si="307"/>
        <v>0</v>
      </c>
    </row>
    <row r="19671" spans="1:14" x14ac:dyDescent="0.2">
      <c r="A19671" t="s">
        <v>19572</v>
      </c>
      <c r="B19671" t="s">
        <v>39691</v>
      </c>
      <c r="I19671" t="s">
        <v>1898</v>
      </c>
      <c r="J19671">
        <v>20.95</v>
      </c>
      <c r="M19671">
        <v>20.95</v>
      </c>
      <c r="N19671">
        <f t="shared" si="307"/>
        <v>0</v>
      </c>
    </row>
    <row r="19672" spans="1:14" x14ac:dyDescent="0.2">
      <c r="A19672" t="s">
        <v>19573</v>
      </c>
      <c r="B19672" t="s">
        <v>39691</v>
      </c>
      <c r="I19672" t="s">
        <v>1898</v>
      </c>
      <c r="J19672">
        <v>10.01</v>
      </c>
      <c r="M19672">
        <v>10.01</v>
      </c>
      <c r="N19672">
        <f t="shared" si="307"/>
        <v>0</v>
      </c>
    </row>
    <row r="19673" spans="1:14" x14ac:dyDescent="0.2">
      <c r="A19673" t="s">
        <v>19574</v>
      </c>
      <c r="B19673" t="s">
        <v>39692</v>
      </c>
      <c r="I19673" t="s">
        <v>1898</v>
      </c>
      <c r="J19673">
        <v>155.91</v>
      </c>
      <c r="M19673">
        <v>155.91</v>
      </c>
      <c r="N19673">
        <f t="shared" si="307"/>
        <v>0</v>
      </c>
    </row>
    <row r="19674" spans="1:14" x14ac:dyDescent="0.2">
      <c r="A19674" t="s">
        <v>19575</v>
      </c>
      <c r="B19674" t="s">
        <v>39692</v>
      </c>
      <c r="I19674" t="s">
        <v>1898</v>
      </c>
      <c r="J19674">
        <v>25.28</v>
      </c>
      <c r="M19674">
        <v>25.28</v>
      </c>
      <c r="N19674">
        <f t="shared" si="307"/>
        <v>0</v>
      </c>
    </row>
    <row r="19675" spans="1:14" x14ac:dyDescent="0.2">
      <c r="A19675" t="s">
        <v>19576</v>
      </c>
      <c r="B19675" t="s">
        <v>39692</v>
      </c>
      <c r="I19675" t="s">
        <v>1898</v>
      </c>
      <c r="J19675">
        <v>9.94</v>
      </c>
      <c r="M19675">
        <v>9.94</v>
      </c>
      <c r="N19675">
        <f t="shared" si="307"/>
        <v>0</v>
      </c>
    </row>
    <row r="19676" spans="1:14" x14ac:dyDescent="0.2">
      <c r="A19676" t="s">
        <v>19577</v>
      </c>
      <c r="B19676" t="s">
        <v>39692</v>
      </c>
      <c r="I19676" t="s">
        <v>1898</v>
      </c>
      <c r="J19676">
        <v>155.91</v>
      </c>
      <c r="M19676">
        <v>155.91</v>
      </c>
      <c r="N19676">
        <f t="shared" si="307"/>
        <v>0</v>
      </c>
    </row>
    <row r="19677" spans="1:14" x14ac:dyDescent="0.2">
      <c r="A19677" t="s">
        <v>19578</v>
      </c>
      <c r="B19677" t="s">
        <v>39692</v>
      </c>
      <c r="I19677" t="s">
        <v>1898</v>
      </c>
      <c r="J19677">
        <v>25.28</v>
      </c>
      <c r="M19677">
        <v>25.28</v>
      </c>
      <c r="N19677">
        <f t="shared" si="307"/>
        <v>0</v>
      </c>
    </row>
    <row r="19678" spans="1:14" x14ac:dyDescent="0.2">
      <c r="A19678" t="s">
        <v>19579</v>
      </c>
      <c r="B19678" t="s">
        <v>39692</v>
      </c>
      <c r="I19678" t="s">
        <v>1898</v>
      </c>
      <c r="J19678">
        <v>9.94</v>
      </c>
      <c r="M19678">
        <v>9.94</v>
      </c>
      <c r="N19678">
        <f t="shared" si="307"/>
        <v>0</v>
      </c>
    </row>
    <row r="19679" spans="1:14" x14ac:dyDescent="0.2">
      <c r="A19679" t="s">
        <v>19580</v>
      </c>
      <c r="B19679" t="s">
        <v>39693</v>
      </c>
      <c r="I19679" t="s">
        <v>1898</v>
      </c>
      <c r="J19679">
        <v>186.05</v>
      </c>
      <c r="M19679">
        <v>186.05</v>
      </c>
      <c r="N19679">
        <f t="shared" si="307"/>
        <v>0</v>
      </c>
    </row>
    <row r="19680" spans="1:14" x14ac:dyDescent="0.2">
      <c r="A19680" t="s">
        <v>19581</v>
      </c>
      <c r="B19680" t="s">
        <v>39693</v>
      </c>
      <c r="I19680" t="s">
        <v>1898</v>
      </c>
      <c r="J19680">
        <v>38.89</v>
      </c>
      <c r="M19680">
        <v>38.89</v>
      </c>
      <c r="N19680">
        <f t="shared" si="307"/>
        <v>0</v>
      </c>
    </row>
    <row r="19681" spans="1:14" x14ac:dyDescent="0.2">
      <c r="A19681" t="s">
        <v>19582</v>
      </c>
      <c r="B19681" t="s">
        <v>39693</v>
      </c>
      <c r="I19681" t="s">
        <v>1898</v>
      </c>
      <c r="J19681">
        <v>20.81</v>
      </c>
      <c r="M19681">
        <v>20.81</v>
      </c>
      <c r="N19681">
        <f t="shared" si="307"/>
        <v>0</v>
      </c>
    </row>
    <row r="19682" spans="1:14" x14ac:dyDescent="0.2">
      <c r="A19682" t="s">
        <v>19583</v>
      </c>
      <c r="B19682" t="s">
        <v>39693</v>
      </c>
      <c r="I19682" t="s">
        <v>1898</v>
      </c>
      <c r="J19682">
        <v>186.05</v>
      </c>
      <c r="M19682">
        <v>186.05</v>
      </c>
      <c r="N19682">
        <f t="shared" si="307"/>
        <v>0</v>
      </c>
    </row>
    <row r="19683" spans="1:14" x14ac:dyDescent="0.2">
      <c r="A19683" t="s">
        <v>19584</v>
      </c>
      <c r="B19683" t="s">
        <v>39693</v>
      </c>
      <c r="I19683" t="s">
        <v>1898</v>
      </c>
      <c r="J19683">
        <v>38.89</v>
      </c>
      <c r="M19683">
        <v>38.89</v>
      </c>
      <c r="N19683">
        <f t="shared" si="307"/>
        <v>0</v>
      </c>
    </row>
    <row r="19684" spans="1:14" x14ac:dyDescent="0.2">
      <c r="A19684" t="s">
        <v>19585</v>
      </c>
      <c r="B19684" t="s">
        <v>39693</v>
      </c>
      <c r="I19684" t="s">
        <v>1898</v>
      </c>
      <c r="J19684">
        <v>20.81</v>
      </c>
      <c r="M19684">
        <v>20.81</v>
      </c>
      <c r="N19684">
        <f t="shared" si="307"/>
        <v>0</v>
      </c>
    </row>
    <row r="19685" spans="1:14" x14ac:dyDescent="0.2">
      <c r="A19685" t="s">
        <v>19586</v>
      </c>
      <c r="B19685" t="s">
        <v>39694</v>
      </c>
      <c r="I19685" t="s">
        <v>1898</v>
      </c>
      <c r="J19685">
        <v>301.29000000000002</v>
      </c>
      <c r="M19685">
        <v>301.29000000000002</v>
      </c>
      <c r="N19685">
        <f t="shared" si="307"/>
        <v>0</v>
      </c>
    </row>
    <row r="19686" spans="1:14" x14ac:dyDescent="0.2">
      <c r="A19686" t="s">
        <v>19587</v>
      </c>
      <c r="B19686" t="s">
        <v>39694</v>
      </c>
      <c r="I19686" t="s">
        <v>1898</v>
      </c>
      <c r="J19686">
        <v>74.31</v>
      </c>
      <c r="M19686">
        <v>74.31</v>
      </c>
      <c r="N19686">
        <f t="shared" si="307"/>
        <v>0</v>
      </c>
    </row>
    <row r="19687" spans="1:14" x14ac:dyDescent="0.2">
      <c r="A19687" t="s">
        <v>19588</v>
      </c>
      <c r="B19687" t="s">
        <v>39694</v>
      </c>
      <c r="I19687" t="s">
        <v>1898</v>
      </c>
      <c r="J19687">
        <v>45.48</v>
      </c>
      <c r="M19687">
        <v>45.48</v>
      </c>
      <c r="N19687">
        <f t="shared" si="307"/>
        <v>0</v>
      </c>
    </row>
    <row r="19688" spans="1:14" x14ac:dyDescent="0.2">
      <c r="A19688" t="s">
        <v>19589</v>
      </c>
      <c r="B19688" t="s">
        <v>39694</v>
      </c>
      <c r="I19688" t="s">
        <v>1898</v>
      </c>
      <c r="J19688">
        <v>301.29000000000002</v>
      </c>
      <c r="M19688">
        <v>301.29000000000002</v>
      </c>
      <c r="N19688">
        <f t="shared" si="307"/>
        <v>0</v>
      </c>
    </row>
    <row r="19689" spans="1:14" x14ac:dyDescent="0.2">
      <c r="A19689" t="s">
        <v>19590</v>
      </c>
      <c r="B19689" t="s">
        <v>39694</v>
      </c>
      <c r="I19689" t="s">
        <v>1898</v>
      </c>
      <c r="J19689">
        <v>74.31</v>
      </c>
      <c r="M19689">
        <v>74.31</v>
      </c>
      <c r="N19689">
        <f t="shared" si="307"/>
        <v>0</v>
      </c>
    </row>
    <row r="19690" spans="1:14" x14ac:dyDescent="0.2">
      <c r="A19690" t="s">
        <v>19591</v>
      </c>
      <c r="B19690" t="s">
        <v>39694</v>
      </c>
      <c r="I19690" t="s">
        <v>1898</v>
      </c>
      <c r="J19690">
        <v>45.48</v>
      </c>
      <c r="M19690">
        <v>45.48</v>
      </c>
      <c r="N19690">
        <f t="shared" si="307"/>
        <v>0</v>
      </c>
    </row>
    <row r="19691" spans="1:14" x14ac:dyDescent="0.2">
      <c r="A19691" t="s">
        <v>19592</v>
      </c>
      <c r="B19691" t="s">
        <v>39695</v>
      </c>
      <c r="I19691" t="s">
        <v>1898</v>
      </c>
      <c r="J19691">
        <v>9.6999999999999993</v>
      </c>
      <c r="M19691">
        <v>9.6999999999999993</v>
      </c>
      <c r="N19691">
        <f t="shared" si="307"/>
        <v>0</v>
      </c>
    </row>
    <row r="19692" spans="1:14" x14ac:dyDescent="0.2">
      <c r="A19692" t="s">
        <v>19593</v>
      </c>
      <c r="B19692" t="s">
        <v>39695</v>
      </c>
      <c r="I19692" t="s">
        <v>1898</v>
      </c>
      <c r="J19692">
        <v>1.18</v>
      </c>
      <c r="M19692">
        <v>1.18</v>
      </c>
      <c r="N19692">
        <f t="shared" si="307"/>
        <v>0</v>
      </c>
    </row>
    <row r="19693" spans="1:14" x14ac:dyDescent="0.2">
      <c r="A19693" t="s">
        <v>19594</v>
      </c>
      <c r="B19693" t="s">
        <v>39695</v>
      </c>
      <c r="I19693" t="s">
        <v>1898</v>
      </c>
      <c r="J19693">
        <v>0.23</v>
      </c>
      <c r="M19693">
        <v>0.23</v>
      </c>
      <c r="N19693">
        <f t="shared" si="307"/>
        <v>0</v>
      </c>
    </row>
    <row r="19694" spans="1:14" x14ac:dyDescent="0.2">
      <c r="A19694" t="s">
        <v>19595</v>
      </c>
      <c r="B19694" t="s">
        <v>39695</v>
      </c>
      <c r="I19694" t="s">
        <v>1898</v>
      </c>
      <c r="J19694">
        <v>9.6999999999999993</v>
      </c>
      <c r="M19694">
        <v>9.6999999999999993</v>
      </c>
      <c r="N19694">
        <f t="shared" si="307"/>
        <v>0</v>
      </c>
    </row>
    <row r="19695" spans="1:14" x14ac:dyDescent="0.2">
      <c r="A19695" t="s">
        <v>19596</v>
      </c>
      <c r="B19695" t="s">
        <v>39695</v>
      </c>
      <c r="I19695" t="s">
        <v>1898</v>
      </c>
      <c r="J19695">
        <v>1.18</v>
      </c>
      <c r="M19695">
        <v>1.18</v>
      </c>
      <c r="N19695">
        <f t="shared" si="307"/>
        <v>0</v>
      </c>
    </row>
    <row r="19696" spans="1:14" x14ac:dyDescent="0.2">
      <c r="A19696" t="s">
        <v>19597</v>
      </c>
      <c r="B19696" t="s">
        <v>39695</v>
      </c>
      <c r="I19696" t="s">
        <v>1898</v>
      </c>
      <c r="J19696">
        <v>0.23</v>
      </c>
      <c r="M19696">
        <v>0.23</v>
      </c>
      <c r="N19696">
        <f t="shared" si="307"/>
        <v>0</v>
      </c>
    </row>
    <row r="19697" spans="1:14" x14ac:dyDescent="0.2">
      <c r="A19697" t="s">
        <v>19598</v>
      </c>
      <c r="B19697" t="s">
        <v>39696</v>
      </c>
      <c r="I19697" t="s">
        <v>1898</v>
      </c>
      <c r="J19697">
        <v>94.95</v>
      </c>
      <c r="M19697">
        <v>94.95</v>
      </c>
      <c r="N19697">
        <f t="shared" si="307"/>
        <v>0</v>
      </c>
    </row>
    <row r="19698" spans="1:14" x14ac:dyDescent="0.2">
      <c r="A19698" t="s">
        <v>19599</v>
      </c>
      <c r="B19698" t="s">
        <v>39697</v>
      </c>
      <c r="I19698" t="s">
        <v>1898</v>
      </c>
      <c r="J19698">
        <v>15.27</v>
      </c>
      <c r="M19698">
        <v>15.27</v>
      </c>
      <c r="N19698">
        <f t="shared" si="307"/>
        <v>0</v>
      </c>
    </row>
    <row r="19699" spans="1:14" x14ac:dyDescent="0.2">
      <c r="A19699" t="s">
        <v>19600</v>
      </c>
      <c r="B19699" t="s">
        <v>39696</v>
      </c>
      <c r="I19699" t="s">
        <v>1898</v>
      </c>
      <c r="J19699">
        <v>6.06</v>
      </c>
      <c r="M19699">
        <v>6.06</v>
      </c>
      <c r="N19699">
        <f t="shared" si="307"/>
        <v>0</v>
      </c>
    </row>
    <row r="19700" spans="1:14" x14ac:dyDescent="0.2">
      <c r="A19700" t="s">
        <v>19601</v>
      </c>
      <c r="B19700" t="s">
        <v>39696</v>
      </c>
      <c r="I19700" t="s">
        <v>1898</v>
      </c>
      <c r="J19700">
        <v>94.95</v>
      </c>
      <c r="M19700">
        <v>94.95</v>
      </c>
      <c r="N19700">
        <f t="shared" si="307"/>
        <v>0</v>
      </c>
    </row>
    <row r="19701" spans="1:14" x14ac:dyDescent="0.2">
      <c r="A19701" t="s">
        <v>19602</v>
      </c>
      <c r="B19701" t="s">
        <v>39697</v>
      </c>
      <c r="I19701" t="s">
        <v>1898</v>
      </c>
      <c r="J19701">
        <v>15.27</v>
      </c>
      <c r="M19701">
        <v>15.27</v>
      </c>
      <c r="N19701">
        <f t="shared" si="307"/>
        <v>0</v>
      </c>
    </row>
    <row r="19702" spans="1:14" x14ac:dyDescent="0.2">
      <c r="A19702" t="s">
        <v>19603</v>
      </c>
      <c r="B19702" t="s">
        <v>39696</v>
      </c>
      <c r="I19702" t="s">
        <v>1898</v>
      </c>
      <c r="J19702">
        <v>6.06</v>
      </c>
      <c r="M19702">
        <v>6.06</v>
      </c>
      <c r="N19702">
        <f t="shared" si="307"/>
        <v>0</v>
      </c>
    </row>
    <row r="19703" spans="1:14" x14ac:dyDescent="0.2">
      <c r="A19703" t="s">
        <v>19604</v>
      </c>
      <c r="B19703" t="s">
        <v>39698</v>
      </c>
      <c r="I19703" t="s">
        <v>1898</v>
      </c>
      <c r="J19703">
        <v>219.94</v>
      </c>
      <c r="M19703">
        <v>219.94</v>
      </c>
      <c r="N19703">
        <f t="shared" si="307"/>
        <v>0</v>
      </c>
    </row>
    <row r="19704" spans="1:14" x14ac:dyDescent="0.2">
      <c r="A19704" t="s">
        <v>19605</v>
      </c>
      <c r="B19704" t="s">
        <v>39698</v>
      </c>
      <c r="I19704" t="s">
        <v>1898</v>
      </c>
      <c r="J19704">
        <v>31.62</v>
      </c>
      <c r="M19704">
        <v>31.62</v>
      </c>
      <c r="N19704">
        <f t="shared" si="307"/>
        <v>0</v>
      </c>
    </row>
    <row r="19705" spans="1:14" x14ac:dyDescent="0.2">
      <c r="A19705" t="s">
        <v>19606</v>
      </c>
      <c r="B19705" t="s">
        <v>39698</v>
      </c>
      <c r="I19705" t="s">
        <v>1898</v>
      </c>
      <c r="J19705">
        <v>10.11</v>
      </c>
      <c r="M19705">
        <v>10.11</v>
      </c>
      <c r="N19705">
        <f t="shared" si="307"/>
        <v>0</v>
      </c>
    </row>
    <row r="19706" spans="1:14" x14ac:dyDescent="0.2">
      <c r="A19706" t="s">
        <v>19607</v>
      </c>
      <c r="B19706" t="s">
        <v>39698</v>
      </c>
      <c r="I19706" t="s">
        <v>1898</v>
      </c>
      <c r="J19706">
        <v>219.94</v>
      </c>
      <c r="M19706">
        <v>219.94</v>
      </c>
      <c r="N19706">
        <f t="shared" si="307"/>
        <v>0</v>
      </c>
    </row>
    <row r="19707" spans="1:14" x14ac:dyDescent="0.2">
      <c r="A19707" t="s">
        <v>19608</v>
      </c>
      <c r="B19707" t="s">
        <v>39698</v>
      </c>
      <c r="I19707" t="s">
        <v>1898</v>
      </c>
      <c r="J19707">
        <v>31.62</v>
      </c>
      <c r="M19707">
        <v>31.62</v>
      </c>
      <c r="N19707">
        <f t="shared" si="307"/>
        <v>0</v>
      </c>
    </row>
    <row r="19708" spans="1:14" x14ac:dyDescent="0.2">
      <c r="A19708" t="s">
        <v>19609</v>
      </c>
      <c r="B19708" t="s">
        <v>39698</v>
      </c>
      <c r="I19708" t="s">
        <v>1898</v>
      </c>
      <c r="J19708">
        <v>10.11</v>
      </c>
      <c r="M19708">
        <v>10.11</v>
      </c>
      <c r="N19708">
        <f t="shared" si="307"/>
        <v>0</v>
      </c>
    </row>
    <row r="19709" spans="1:14" x14ac:dyDescent="0.2">
      <c r="A19709" t="s">
        <v>19610</v>
      </c>
      <c r="B19709" t="s">
        <v>39699</v>
      </c>
      <c r="I19709" t="s">
        <v>1898</v>
      </c>
      <c r="J19709">
        <v>14.12</v>
      </c>
      <c r="M19709">
        <v>14.12</v>
      </c>
      <c r="N19709">
        <f t="shared" si="307"/>
        <v>0</v>
      </c>
    </row>
    <row r="19710" spans="1:14" x14ac:dyDescent="0.2">
      <c r="A19710" t="s">
        <v>19611</v>
      </c>
      <c r="B19710" t="s">
        <v>39699</v>
      </c>
      <c r="I19710" t="s">
        <v>1898</v>
      </c>
      <c r="J19710">
        <v>1.73</v>
      </c>
      <c r="M19710">
        <v>1.73</v>
      </c>
      <c r="N19710">
        <f t="shared" si="307"/>
        <v>0</v>
      </c>
    </row>
    <row r="19711" spans="1:14" x14ac:dyDescent="0.2">
      <c r="A19711" t="s">
        <v>19612</v>
      </c>
      <c r="B19711" t="s">
        <v>39699</v>
      </c>
      <c r="I19711" t="s">
        <v>1898</v>
      </c>
      <c r="J19711">
        <v>0.35</v>
      </c>
      <c r="M19711">
        <v>0.35</v>
      </c>
      <c r="N19711">
        <f t="shared" si="307"/>
        <v>0</v>
      </c>
    </row>
    <row r="19712" spans="1:14" x14ac:dyDescent="0.2">
      <c r="A19712" t="s">
        <v>19613</v>
      </c>
      <c r="B19712" t="s">
        <v>39699</v>
      </c>
      <c r="I19712" t="s">
        <v>1898</v>
      </c>
      <c r="J19712">
        <v>14.12</v>
      </c>
      <c r="M19712">
        <v>14.12</v>
      </c>
      <c r="N19712">
        <f t="shared" si="307"/>
        <v>0</v>
      </c>
    </row>
    <row r="19713" spans="1:14" x14ac:dyDescent="0.2">
      <c r="A19713" t="s">
        <v>19614</v>
      </c>
      <c r="B19713" t="s">
        <v>39699</v>
      </c>
      <c r="I19713" t="s">
        <v>1898</v>
      </c>
      <c r="J19713">
        <v>1.73</v>
      </c>
      <c r="M19713">
        <v>1.73</v>
      </c>
      <c r="N19713">
        <f t="shared" si="307"/>
        <v>0</v>
      </c>
    </row>
    <row r="19714" spans="1:14" x14ac:dyDescent="0.2">
      <c r="A19714" t="s">
        <v>19615</v>
      </c>
      <c r="B19714" t="s">
        <v>39699</v>
      </c>
      <c r="I19714" t="s">
        <v>1898</v>
      </c>
      <c r="J19714">
        <v>0.35</v>
      </c>
      <c r="M19714">
        <v>0.35</v>
      </c>
      <c r="N19714">
        <f t="shared" si="307"/>
        <v>0</v>
      </c>
    </row>
    <row r="19715" spans="1:14" x14ac:dyDescent="0.2">
      <c r="A19715" t="s">
        <v>19616</v>
      </c>
      <c r="B19715" t="s">
        <v>39700</v>
      </c>
      <c r="I19715" t="s">
        <v>1898</v>
      </c>
      <c r="J19715">
        <v>82.32</v>
      </c>
      <c r="M19715">
        <v>82.32</v>
      </c>
      <c r="N19715">
        <f t="shared" si="307"/>
        <v>0</v>
      </c>
    </row>
    <row r="19716" spans="1:14" x14ac:dyDescent="0.2">
      <c r="A19716" t="s">
        <v>19617</v>
      </c>
      <c r="B19716" t="s">
        <v>39700</v>
      </c>
      <c r="I19716" t="s">
        <v>1898</v>
      </c>
      <c r="J19716">
        <v>17.09</v>
      </c>
      <c r="M19716">
        <v>17.09</v>
      </c>
      <c r="N19716">
        <f t="shared" ref="N19716:N19779" si="308">J19716-M19716</f>
        <v>0</v>
      </c>
    </row>
    <row r="19717" spans="1:14" x14ac:dyDescent="0.2">
      <c r="A19717" t="s">
        <v>19618</v>
      </c>
      <c r="B19717" t="s">
        <v>39700</v>
      </c>
      <c r="I19717" t="s">
        <v>1898</v>
      </c>
      <c r="J19717">
        <v>9.33</v>
      </c>
      <c r="M19717">
        <v>9.33</v>
      </c>
      <c r="N19717">
        <f t="shared" si="308"/>
        <v>0</v>
      </c>
    </row>
    <row r="19718" spans="1:14" x14ac:dyDescent="0.2">
      <c r="A19718" t="s">
        <v>19619</v>
      </c>
      <c r="B19718" t="s">
        <v>39700</v>
      </c>
      <c r="I19718" t="s">
        <v>1898</v>
      </c>
      <c r="J19718">
        <v>82.32</v>
      </c>
      <c r="M19718">
        <v>82.32</v>
      </c>
      <c r="N19718">
        <f t="shared" si="308"/>
        <v>0</v>
      </c>
    </row>
    <row r="19719" spans="1:14" x14ac:dyDescent="0.2">
      <c r="A19719" t="s">
        <v>19620</v>
      </c>
      <c r="B19719" t="s">
        <v>39700</v>
      </c>
      <c r="I19719" t="s">
        <v>1898</v>
      </c>
      <c r="J19719">
        <v>17.09</v>
      </c>
      <c r="M19719">
        <v>17.09</v>
      </c>
      <c r="N19719">
        <f t="shared" si="308"/>
        <v>0</v>
      </c>
    </row>
    <row r="19720" spans="1:14" x14ac:dyDescent="0.2">
      <c r="A19720" t="s">
        <v>19621</v>
      </c>
      <c r="B19720" t="s">
        <v>39700</v>
      </c>
      <c r="I19720" t="s">
        <v>1898</v>
      </c>
      <c r="J19720">
        <v>9.33</v>
      </c>
      <c r="M19720">
        <v>9.33</v>
      </c>
      <c r="N19720">
        <f t="shared" si="308"/>
        <v>0</v>
      </c>
    </row>
    <row r="19721" spans="1:14" x14ac:dyDescent="0.2">
      <c r="A19721" t="s">
        <v>19622</v>
      </c>
      <c r="B19721" t="s">
        <v>39701</v>
      </c>
      <c r="I19721" t="s">
        <v>1898</v>
      </c>
      <c r="J19721">
        <v>1689.58</v>
      </c>
      <c r="M19721">
        <v>1689.58</v>
      </c>
      <c r="N19721">
        <f t="shared" si="308"/>
        <v>0</v>
      </c>
    </row>
    <row r="19722" spans="1:14" x14ac:dyDescent="0.2">
      <c r="A19722" t="s">
        <v>19623</v>
      </c>
      <c r="B19722" t="s">
        <v>39701</v>
      </c>
      <c r="I19722" t="s">
        <v>1898</v>
      </c>
      <c r="J19722">
        <v>924.3</v>
      </c>
      <c r="M19722">
        <v>924.3</v>
      </c>
      <c r="N19722">
        <f t="shared" si="308"/>
        <v>0</v>
      </c>
    </row>
    <row r="19723" spans="1:14" x14ac:dyDescent="0.2">
      <c r="A19723" t="s">
        <v>19624</v>
      </c>
      <c r="B19723" t="s">
        <v>39701</v>
      </c>
      <c r="I19723" t="s">
        <v>1898</v>
      </c>
      <c r="J19723">
        <v>758.55</v>
      </c>
      <c r="M19723">
        <v>758.55</v>
      </c>
      <c r="N19723">
        <f t="shared" si="308"/>
        <v>0</v>
      </c>
    </row>
    <row r="19724" spans="1:14" x14ac:dyDescent="0.2">
      <c r="A19724" t="s">
        <v>19625</v>
      </c>
      <c r="B19724" t="s">
        <v>39701</v>
      </c>
      <c r="I19724" t="s">
        <v>1898</v>
      </c>
      <c r="J19724">
        <v>1685.95</v>
      </c>
      <c r="M19724">
        <v>1685.95</v>
      </c>
      <c r="N19724">
        <f t="shared" si="308"/>
        <v>0</v>
      </c>
    </row>
    <row r="19725" spans="1:14" x14ac:dyDescent="0.2">
      <c r="A19725" t="s">
        <v>19626</v>
      </c>
      <c r="B19725" t="s">
        <v>39701</v>
      </c>
      <c r="I19725" t="s">
        <v>1898</v>
      </c>
      <c r="J19725">
        <v>920.67</v>
      </c>
      <c r="M19725">
        <v>920.67</v>
      </c>
      <c r="N19725">
        <f t="shared" si="308"/>
        <v>0</v>
      </c>
    </row>
    <row r="19726" spans="1:14" x14ac:dyDescent="0.2">
      <c r="A19726" t="s">
        <v>19627</v>
      </c>
      <c r="B19726" t="s">
        <v>39701</v>
      </c>
      <c r="I19726" t="s">
        <v>1898</v>
      </c>
      <c r="J19726">
        <v>754.92</v>
      </c>
      <c r="M19726">
        <v>754.92</v>
      </c>
      <c r="N19726">
        <f t="shared" si="308"/>
        <v>0</v>
      </c>
    </row>
    <row r="19727" spans="1:14" x14ac:dyDescent="0.2">
      <c r="A19727" t="s">
        <v>19628</v>
      </c>
      <c r="B19727" t="s">
        <v>39702</v>
      </c>
      <c r="I19727" t="s">
        <v>1898</v>
      </c>
      <c r="J19727">
        <v>18.149999999999999</v>
      </c>
      <c r="M19727">
        <v>18.149999999999999</v>
      </c>
      <c r="N19727">
        <f t="shared" si="308"/>
        <v>0</v>
      </c>
    </row>
    <row r="19728" spans="1:14" x14ac:dyDescent="0.2">
      <c r="A19728" t="s">
        <v>19629</v>
      </c>
      <c r="B19728" t="s">
        <v>39702</v>
      </c>
      <c r="I19728" t="s">
        <v>1898</v>
      </c>
      <c r="J19728">
        <v>15.12</v>
      </c>
      <c r="M19728">
        <v>15.12</v>
      </c>
      <c r="N19728">
        <f t="shared" si="308"/>
        <v>0</v>
      </c>
    </row>
    <row r="19729" spans="1:14" x14ac:dyDescent="0.2">
      <c r="A19729" t="s">
        <v>19630</v>
      </c>
      <c r="B19729" t="s">
        <v>39702</v>
      </c>
      <c r="I19729" t="s">
        <v>1898</v>
      </c>
      <c r="J19729">
        <v>18.149999999999999</v>
      </c>
      <c r="M19729">
        <v>18.149999999999999</v>
      </c>
      <c r="N19729">
        <f t="shared" si="308"/>
        <v>0</v>
      </c>
    </row>
    <row r="19730" spans="1:14" x14ac:dyDescent="0.2">
      <c r="A19730" t="s">
        <v>19631</v>
      </c>
      <c r="B19730" t="s">
        <v>39702</v>
      </c>
      <c r="I19730" t="s">
        <v>1898</v>
      </c>
      <c r="J19730">
        <v>15.12</v>
      </c>
      <c r="M19730">
        <v>15.12</v>
      </c>
      <c r="N19730">
        <f t="shared" si="308"/>
        <v>0</v>
      </c>
    </row>
    <row r="19731" spans="1:14" x14ac:dyDescent="0.2">
      <c r="A19731" t="s">
        <v>19632</v>
      </c>
      <c r="B19731" t="s">
        <v>39703</v>
      </c>
      <c r="I19731" t="s">
        <v>1898</v>
      </c>
      <c r="J19731">
        <v>34.950000000000003</v>
      </c>
      <c r="M19731">
        <v>34.950000000000003</v>
      </c>
      <c r="N19731">
        <f t="shared" si="308"/>
        <v>0</v>
      </c>
    </row>
    <row r="19732" spans="1:14" x14ac:dyDescent="0.2">
      <c r="A19732" t="s">
        <v>19633</v>
      </c>
      <c r="B19732" t="s">
        <v>39703</v>
      </c>
      <c r="I19732" t="s">
        <v>1898</v>
      </c>
      <c r="J19732">
        <v>29.12</v>
      </c>
      <c r="M19732">
        <v>29.12</v>
      </c>
      <c r="N19732">
        <f t="shared" si="308"/>
        <v>0</v>
      </c>
    </row>
    <row r="19733" spans="1:14" x14ac:dyDescent="0.2">
      <c r="A19733" t="s">
        <v>19634</v>
      </c>
      <c r="B19733" t="s">
        <v>39703</v>
      </c>
      <c r="I19733" t="s">
        <v>1898</v>
      </c>
      <c r="J19733">
        <v>34.950000000000003</v>
      </c>
      <c r="M19733">
        <v>34.950000000000003</v>
      </c>
      <c r="N19733">
        <f t="shared" si="308"/>
        <v>0</v>
      </c>
    </row>
    <row r="19734" spans="1:14" x14ac:dyDescent="0.2">
      <c r="A19734" t="s">
        <v>19635</v>
      </c>
      <c r="B19734" t="s">
        <v>39703</v>
      </c>
      <c r="I19734" t="s">
        <v>1898</v>
      </c>
      <c r="J19734">
        <v>29.12</v>
      </c>
      <c r="M19734">
        <v>29.12</v>
      </c>
      <c r="N19734">
        <f t="shared" si="308"/>
        <v>0</v>
      </c>
    </row>
    <row r="19735" spans="1:14" x14ac:dyDescent="0.2">
      <c r="A19735" t="s">
        <v>19636</v>
      </c>
      <c r="B19735" t="s">
        <v>39704</v>
      </c>
      <c r="I19735" t="s">
        <v>1898</v>
      </c>
      <c r="J19735">
        <v>0.42</v>
      </c>
      <c r="M19735">
        <v>0.42</v>
      </c>
      <c r="N19735">
        <f t="shared" si="308"/>
        <v>0</v>
      </c>
    </row>
    <row r="19736" spans="1:14" x14ac:dyDescent="0.2">
      <c r="A19736" t="s">
        <v>19637</v>
      </c>
      <c r="B19736" t="s">
        <v>39704</v>
      </c>
      <c r="I19736" t="s">
        <v>1898</v>
      </c>
      <c r="J19736">
        <v>0.42</v>
      </c>
      <c r="M19736">
        <v>0.42</v>
      </c>
      <c r="N19736">
        <f t="shared" si="308"/>
        <v>0</v>
      </c>
    </row>
    <row r="19737" spans="1:14" x14ac:dyDescent="0.2">
      <c r="A19737" t="s">
        <v>19638</v>
      </c>
      <c r="B19737" t="s">
        <v>39704</v>
      </c>
      <c r="I19737" t="s">
        <v>1898</v>
      </c>
      <c r="J19737">
        <v>0.42</v>
      </c>
      <c r="M19737">
        <v>0.42</v>
      </c>
      <c r="N19737">
        <f t="shared" si="308"/>
        <v>0</v>
      </c>
    </row>
    <row r="19738" spans="1:14" x14ac:dyDescent="0.2">
      <c r="A19738" t="s">
        <v>19639</v>
      </c>
      <c r="B19738" t="s">
        <v>39704</v>
      </c>
      <c r="I19738" t="s">
        <v>1898</v>
      </c>
      <c r="J19738">
        <v>0.42</v>
      </c>
      <c r="M19738">
        <v>0.42</v>
      </c>
      <c r="N19738">
        <f t="shared" si="308"/>
        <v>0</v>
      </c>
    </row>
    <row r="19739" spans="1:14" x14ac:dyDescent="0.2">
      <c r="A19739" t="s">
        <v>19640</v>
      </c>
      <c r="B19739" t="s">
        <v>39705</v>
      </c>
      <c r="I19739" t="s">
        <v>1898</v>
      </c>
      <c r="J19739">
        <v>1.19</v>
      </c>
      <c r="M19739">
        <v>1.19</v>
      </c>
      <c r="N19739">
        <f t="shared" si="308"/>
        <v>0</v>
      </c>
    </row>
    <row r="19740" spans="1:14" x14ac:dyDescent="0.2">
      <c r="A19740" t="s">
        <v>19641</v>
      </c>
      <c r="B19740" t="s">
        <v>39705</v>
      </c>
      <c r="I19740" t="s">
        <v>1898</v>
      </c>
      <c r="J19740">
        <v>1.19</v>
      </c>
      <c r="M19740">
        <v>1.19</v>
      </c>
      <c r="N19740">
        <f t="shared" si="308"/>
        <v>0</v>
      </c>
    </row>
    <row r="19741" spans="1:14" x14ac:dyDescent="0.2">
      <c r="A19741" t="s">
        <v>19642</v>
      </c>
      <c r="B19741" t="s">
        <v>39705</v>
      </c>
      <c r="I19741" t="s">
        <v>1898</v>
      </c>
      <c r="J19741">
        <v>1.19</v>
      </c>
      <c r="M19741">
        <v>1.19</v>
      </c>
      <c r="N19741">
        <f t="shared" si="308"/>
        <v>0</v>
      </c>
    </row>
    <row r="19742" spans="1:14" x14ac:dyDescent="0.2">
      <c r="A19742" t="s">
        <v>19643</v>
      </c>
      <c r="B19742" t="s">
        <v>39705</v>
      </c>
      <c r="I19742" t="s">
        <v>1898</v>
      </c>
      <c r="J19742">
        <v>1.19</v>
      </c>
      <c r="M19742">
        <v>1.19</v>
      </c>
      <c r="N19742">
        <f t="shared" si="308"/>
        <v>0</v>
      </c>
    </row>
    <row r="19743" spans="1:14" x14ac:dyDescent="0.2">
      <c r="A19743" t="s">
        <v>19644</v>
      </c>
      <c r="B19743" t="s">
        <v>19645</v>
      </c>
      <c r="I19743" t="s">
        <v>1898</v>
      </c>
      <c r="J19743">
        <v>4.08</v>
      </c>
      <c r="M19743">
        <v>4.08</v>
      </c>
      <c r="N19743">
        <f t="shared" si="308"/>
        <v>0</v>
      </c>
    </row>
    <row r="19744" spans="1:14" x14ac:dyDescent="0.2">
      <c r="A19744" t="s">
        <v>19646</v>
      </c>
      <c r="B19744" t="s">
        <v>19645</v>
      </c>
      <c r="I19744" t="s">
        <v>1898</v>
      </c>
      <c r="J19744">
        <v>0.61</v>
      </c>
      <c r="M19744">
        <v>0.61</v>
      </c>
      <c r="N19744">
        <f t="shared" si="308"/>
        <v>0</v>
      </c>
    </row>
    <row r="19745" spans="1:14" x14ac:dyDescent="0.2">
      <c r="A19745" t="s">
        <v>19647</v>
      </c>
      <c r="B19745" t="s">
        <v>19645</v>
      </c>
      <c r="I19745" t="s">
        <v>1898</v>
      </c>
      <c r="J19745">
        <v>0.2</v>
      </c>
      <c r="M19745">
        <v>0.2</v>
      </c>
      <c r="N19745">
        <f t="shared" si="308"/>
        <v>0</v>
      </c>
    </row>
    <row r="19746" spans="1:14" x14ac:dyDescent="0.2">
      <c r="A19746" t="s">
        <v>19648</v>
      </c>
      <c r="B19746" t="s">
        <v>19645</v>
      </c>
      <c r="I19746" t="s">
        <v>1898</v>
      </c>
      <c r="J19746">
        <v>4.08</v>
      </c>
      <c r="M19746">
        <v>4.08</v>
      </c>
      <c r="N19746">
        <f t="shared" si="308"/>
        <v>0</v>
      </c>
    </row>
    <row r="19747" spans="1:14" x14ac:dyDescent="0.2">
      <c r="A19747" t="s">
        <v>19649</v>
      </c>
      <c r="B19747" t="s">
        <v>19645</v>
      </c>
      <c r="I19747" t="s">
        <v>1898</v>
      </c>
      <c r="J19747">
        <v>0.61</v>
      </c>
      <c r="M19747">
        <v>0.61</v>
      </c>
      <c r="N19747">
        <f t="shared" si="308"/>
        <v>0</v>
      </c>
    </row>
    <row r="19748" spans="1:14" x14ac:dyDescent="0.2">
      <c r="A19748" t="s">
        <v>19650</v>
      </c>
      <c r="B19748" t="s">
        <v>19645</v>
      </c>
      <c r="I19748" t="s">
        <v>1898</v>
      </c>
      <c r="J19748">
        <v>0.2</v>
      </c>
      <c r="M19748">
        <v>0.2</v>
      </c>
      <c r="N19748">
        <f t="shared" si="308"/>
        <v>0</v>
      </c>
    </row>
    <row r="19749" spans="1:14" x14ac:dyDescent="0.2">
      <c r="A19749" t="s">
        <v>19651</v>
      </c>
      <c r="B19749" t="s">
        <v>39706</v>
      </c>
      <c r="I19749" t="s">
        <v>1898</v>
      </c>
      <c r="J19749">
        <v>1.1100000000000001</v>
      </c>
      <c r="M19749">
        <v>1.1100000000000001</v>
      </c>
      <c r="N19749">
        <f t="shared" si="308"/>
        <v>0</v>
      </c>
    </row>
    <row r="19750" spans="1:14" x14ac:dyDescent="0.2">
      <c r="A19750" t="s">
        <v>19652</v>
      </c>
      <c r="B19750" t="s">
        <v>39707</v>
      </c>
      <c r="I19750" t="s">
        <v>1898</v>
      </c>
      <c r="J19750">
        <v>0.76</v>
      </c>
      <c r="M19750">
        <v>0.76</v>
      </c>
      <c r="N19750">
        <f t="shared" si="308"/>
        <v>0</v>
      </c>
    </row>
    <row r="19751" spans="1:14" x14ac:dyDescent="0.2">
      <c r="A19751" t="s">
        <v>19653</v>
      </c>
      <c r="B19751" t="s">
        <v>39706</v>
      </c>
      <c r="I19751" t="s">
        <v>1898</v>
      </c>
      <c r="J19751">
        <v>1.1100000000000001</v>
      </c>
      <c r="M19751">
        <v>1.1100000000000001</v>
      </c>
      <c r="N19751">
        <f t="shared" si="308"/>
        <v>0</v>
      </c>
    </row>
    <row r="19752" spans="1:14" x14ac:dyDescent="0.2">
      <c r="A19752" t="s">
        <v>19654</v>
      </c>
      <c r="B19752" t="s">
        <v>39707</v>
      </c>
      <c r="I19752" t="s">
        <v>1898</v>
      </c>
      <c r="J19752">
        <v>0.76</v>
      </c>
      <c r="M19752">
        <v>0.76</v>
      </c>
      <c r="N19752">
        <f t="shared" si="308"/>
        <v>0</v>
      </c>
    </row>
    <row r="19753" spans="1:14" x14ac:dyDescent="0.2">
      <c r="A19753" t="s">
        <v>28216</v>
      </c>
      <c r="B19753" t="s">
        <v>39708</v>
      </c>
      <c r="I19753" t="s">
        <v>1898</v>
      </c>
      <c r="J19753">
        <v>29.47</v>
      </c>
      <c r="M19753">
        <v>29.47</v>
      </c>
      <c r="N19753">
        <f t="shared" si="308"/>
        <v>0</v>
      </c>
    </row>
    <row r="19754" spans="1:14" x14ac:dyDescent="0.2">
      <c r="A19754" t="s">
        <v>28217</v>
      </c>
      <c r="B19754" t="s">
        <v>39708</v>
      </c>
      <c r="I19754" t="s">
        <v>1898</v>
      </c>
      <c r="J19754">
        <v>19.64</v>
      </c>
      <c r="M19754">
        <v>19.64</v>
      </c>
      <c r="N19754">
        <f t="shared" si="308"/>
        <v>0</v>
      </c>
    </row>
    <row r="19755" spans="1:14" x14ac:dyDescent="0.2">
      <c r="A19755" t="s">
        <v>28218</v>
      </c>
      <c r="B19755" t="s">
        <v>39708</v>
      </c>
      <c r="I19755" t="s">
        <v>1898</v>
      </c>
      <c r="J19755">
        <v>29.47</v>
      </c>
      <c r="M19755">
        <v>29.47</v>
      </c>
      <c r="N19755">
        <f t="shared" si="308"/>
        <v>0</v>
      </c>
    </row>
    <row r="19756" spans="1:14" x14ac:dyDescent="0.2">
      <c r="A19756" t="s">
        <v>28219</v>
      </c>
      <c r="B19756" t="s">
        <v>39708</v>
      </c>
      <c r="I19756" t="s">
        <v>1898</v>
      </c>
      <c r="J19756">
        <v>19.64</v>
      </c>
      <c r="M19756">
        <v>19.64</v>
      </c>
      <c r="N19756">
        <f t="shared" si="308"/>
        <v>0</v>
      </c>
    </row>
    <row r="19757" spans="1:14" x14ac:dyDescent="0.2">
      <c r="A19757" t="s">
        <v>19655</v>
      </c>
      <c r="B19757" t="s">
        <v>39709</v>
      </c>
      <c r="I19757" t="s">
        <v>1898</v>
      </c>
      <c r="J19757">
        <v>6.68</v>
      </c>
      <c r="M19757">
        <v>6.68</v>
      </c>
      <c r="N19757">
        <f t="shared" si="308"/>
        <v>0</v>
      </c>
    </row>
    <row r="19758" spans="1:14" x14ac:dyDescent="0.2">
      <c r="A19758" t="s">
        <v>19656</v>
      </c>
      <c r="B19758" t="s">
        <v>39709</v>
      </c>
      <c r="I19758" t="s">
        <v>1898</v>
      </c>
      <c r="J19758">
        <v>0.13</v>
      </c>
      <c r="M19758">
        <v>0.13</v>
      </c>
      <c r="N19758">
        <f t="shared" si="308"/>
        <v>0</v>
      </c>
    </row>
    <row r="19759" spans="1:14" x14ac:dyDescent="0.2">
      <c r="A19759" t="s">
        <v>19657</v>
      </c>
      <c r="B19759" t="s">
        <v>39709</v>
      </c>
      <c r="I19759" t="s">
        <v>1898</v>
      </c>
      <c r="J19759">
        <v>6.68</v>
      </c>
      <c r="M19759">
        <v>6.68</v>
      </c>
      <c r="N19759">
        <f t="shared" si="308"/>
        <v>0</v>
      </c>
    </row>
    <row r="19760" spans="1:14" x14ac:dyDescent="0.2">
      <c r="A19760" t="s">
        <v>19658</v>
      </c>
      <c r="B19760" t="s">
        <v>39709</v>
      </c>
      <c r="I19760" t="s">
        <v>1898</v>
      </c>
      <c r="J19760">
        <v>0.13</v>
      </c>
      <c r="M19760">
        <v>0.13</v>
      </c>
      <c r="N19760">
        <f t="shared" si="308"/>
        <v>0</v>
      </c>
    </row>
    <row r="19761" spans="1:14" x14ac:dyDescent="0.2">
      <c r="A19761" t="s">
        <v>19659</v>
      </c>
      <c r="B19761" t="s">
        <v>39710</v>
      </c>
      <c r="I19761" t="s">
        <v>1898</v>
      </c>
      <c r="J19761">
        <v>6.67</v>
      </c>
      <c r="M19761">
        <v>6.67</v>
      </c>
      <c r="N19761">
        <f t="shared" si="308"/>
        <v>0</v>
      </c>
    </row>
    <row r="19762" spans="1:14" x14ac:dyDescent="0.2">
      <c r="A19762" t="s">
        <v>19660</v>
      </c>
      <c r="B19762" t="s">
        <v>39710</v>
      </c>
      <c r="I19762" t="s">
        <v>1898</v>
      </c>
      <c r="J19762">
        <v>0.12</v>
      </c>
      <c r="M19762">
        <v>0.12</v>
      </c>
      <c r="N19762">
        <f t="shared" si="308"/>
        <v>0</v>
      </c>
    </row>
    <row r="19763" spans="1:14" x14ac:dyDescent="0.2">
      <c r="A19763" t="s">
        <v>19661</v>
      </c>
      <c r="B19763" t="s">
        <v>39710</v>
      </c>
      <c r="I19763" t="s">
        <v>1898</v>
      </c>
      <c r="J19763">
        <v>6.67</v>
      </c>
      <c r="M19763">
        <v>6.67</v>
      </c>
      <c r="N19763">
        <f t="shared" si="308"/>
        <v>0</v>
      </c>
    </row>
    <row r="19764" spans="1:14" x14ac:dyDescent="0.2">
      <c r="A19764" t="s">
        <v>19662</v>
      </c>
      <c r="B19764" t="s">
        <v>39710</v>
      </c>
      <c r="I19764" t="s">
        <v>1898</v>
      </c>
      <c r="J19764">
        <v>0.12</v>
      </c>
      <c r="M19764">
        <v>0.12</v>
      </c>
      <c r="N19764">
        <f t="shared" si="308"/>
        <v>0</v>
      </c>
    </row>
    <row r="19765" spans="1:14" x14ac:dyDescent="0.2">
      <c r="A19765" t="s">
        <v>19663</v>
      </c>
      <c r="B19765" t="s">
        <v>39711</v>
      </c>
      <c r="I19765" t="s">
        <v>1898</v>
      </c>
      <c r="J19765">
        <v>583.66999999999996</v>
      </c>
      <c r="M19765">
        <v>583.66999999999996</v>
      </c>
      <c r="N19765">
        <f t="shared" si="308"/>
        <v>0</v>
      </c>
    </row>
    <row r="19766" spans="1:14" x14ac:dyDescent="0.2">
      <c r="A19766" t="s">
        <v>19664</v>
      </c>
      <c r="B19766" t="s">
        <v>39711</v>
      </c>
      <c r="I19766" t="s">
        <v>1898</v>
      </c>
      <c r="J19766">
        <v>327.39</v>
      </c>
      <c r="M19766">
        <v>327.39</v>
      </c>
      <c r="N19766">
        <f t="shared" si="308"/>
        <v>0</v>
      </c>
    </row>
    <row r="19767" spans="1:14" x14ac:dyDescent="0.2">
      <c r="A19767" t="s">
        <v>19665</v>
      </c>
      <c r="B19767" t="s">
        <v>39711</v>
      </c>
      <c r="I19767" t="s">
        <v>1898</v>
      </c>
      <c r="J19767">
        <v>294.19</v>
      </c>
      <c r="M19767">
        <v>294.19</v>
      </c>
      <c r="N19767">
        <f t="shared" si="308"/>
        <v>0</v>
      </c>
    </row>
    <row r="19768" spans="1:14" x14ac:dyDescent="0.2">
      <c r="A19768" t="s">
        <v>19666</v>
      </c>
      <c r="B19768" t="s">
        <v>39711</v>
      </c>
      <c r="I19768" t="s">
        <v>1898</v>
      </c>
      <c r="J19768">
        <v>569.86</v>
      </c>
      <c r="M19768">
        <v>569.86</v>
      </c>
      <c r="N19768">
        <f t="shared" si="308"/>
        <v>0</v>
      </c>
    </row>
    <row r="19769" spans="1:14" x14ac:dyDescent="0.2">
      <c r="A19769" t="s">
        <v>19667</v>
      </c>
      <c r="B19769" t="s">
        <v>39711</v>
      </c>
      <c r="I19769" t="s">
        <v>1898</v>
      </c>
      <c r="J19769">
        <v>313.58</v>
      </c>
      <c r="M19769">
        <v>313.58</v>
      </c>
      <c r="N19769">
        <f t="shared" si="308"/>
        <v>0</v>
      </c>
    </row>
    <row r="19770" spans="1:14" x14ac:dyDescent="0.2">
      <c r="A19770" t="s">
        <v>19668</v>
      </c>
      <c r="B19770" t="s">
        <v>39711</v>
      </c>
      <c r="I19770" t="s">
        <v>1898</v>
      </c>
      <c r="J19770">
        <v>280.38</v>
      </c>
      <c r="M19770">
        <v>280.38</v>
      </c>
      <c r="N19770">
        <f t="shared" si="308"/>
        <v>0</v>
      </c>
    </row>
    <row r="19771" spans="1:14" x14ac:dyDescent="0.2">
      <c r="A19771" t="s">
        <v>19669</v>
      </c>
      <c r="B19771" t="s">
        <v>19670</v>
      </c>
      <c r="I19771" t="s">
        <v>1898</v>
      </c>
      <c r="J19771">
        <v>21.61</v>
      </c>
      <c r="M19771">
        <v>21.61</v>
      </c>
      <c r="N19771">
        <f t="shared" si="308"/>
        <v>0</v>
      </c>
    </row>
    <row r="19772" spans="1:14" x14ac:dyDescent="0.2">
      <c r="A19772" t="s">
        <v>19671</v>
      </c>
      <c r="B19772" t="s">
        <v>19670</v>
      </c>
      <c r="I19772" t="s">
        <v>1898</v>
      </c>
      <c r="J19772">
        <v>0.26</v>
      </c>
      <c r="M19772">
        <v>0.26</v>
      </c>
      <c r="N19772">
        <f t="shared" si="308"/>
        <v>0</v>
      </c>
    </row>
    <row r="19773" spans="1:14" x14ac:dyDescent="0.2">
      <c r="A19773" t="s">
        <v>19672</v>
      </c>
      <c r="B19773" t="s">
        <v>19670</v>
      </c>
      <c r="I19773" t="s">
        <v>1898</v>
      </c>
      <c r="J19773">
        <v>21.61</v>
      </c>
      <c r="M19773">
        <v>21.61</v>
      </c>
      <c r="N19773">
        <f t="shared" si="308"/>
        <v>0</v>
      </c>
    </row>
    <row r="19774" spans="1:14" x14ac:dyDescent="0.2">
      <c r="A19774" t="s">
        <v>19673</v>
      </c>
      <c r="B19774" t="s">
        <v>19670</v>
      </c>
      <c r="I19774" t="s">
        <v>1898</v>
      </c>
      <c r="J19774">
        <v>0.26</v>
      </c>
      <c r="M19774">
        <v>0.26</v>
      </c>
      <c r="N19774">
        <f t="shared" si="308"/>
        <v>0</v>
      </c>
    </row>
    <row r="19775" spans="1:14" x14ac:dyDescent="0.2">
      <c r="A19775" t="s">
        <v>19674</v>
      </c>
      <c r="B19775" t="s">
        <v>39712</v>
      </c>
      <c r="I19775" t="s">
        <v>1898</v>
      </c>
      <c r="J19775">
        <v>115.93</v>
      </c>
      <c r="M19775">
        <v>115.93</v>
      </c>
      <c r="N19775">
        <f t="shared" si="308"/>
        <v>0</v>
      </c>
    </row>
    <row r="19776" spans="1:14" x14ac:dyDescent="0.2">
      <c r="A19776" t="s">
        <v>19675</v>
      </c>
      <c r="B19776" t="s">
        <v>39713</v>
      </c>
      <c r="I19776" t="s">
        <v>1898</v>
      </c>
      <c r="J19776">
        <v>48.75</v>
      </c>
      <c r="M19776">
        <v>48.75</v>
      </c>
      <c r="N19776">
        <f t="shared" si="308"/>
        <v>0</v>
      </c>
    </row>
    <row r="19777" spans="1:14" x14ac:dyDescent="0.2">
      <c r="A19777" t="s">
        <v>19676</v>
      </c>
      <c r="B19777" t="s">
        <v>39712</v>
      </c>
      <c r="I19777" t="s">
        <v>1898</v>
      </c>
      <c r="J19777">
        <v>112.69</v>
      </c>
      <c r="M19777">
        <v>112.69</v>
      </c>
      <c r="N19777">
        <f t="shared" si="308"/>
        <v>0</v>
      </c>
    </row>
    <row r="19778" spans="1:14" x14ac:dyDescent="0.2">
      <c r="A19778" t="s">
        <v>19677</v>
      </c>
      <c r="B19778" t="s">
        <v>39713</v>
      </c>
      <c r="I19778" t="s">
        <v>1898</v>
      </c>
      <c r="J19778">
        <v>45.51</v>
      </c>
      <c r="M19778">
        <v>45.51</v>
      </c>
      <c r="N19778">
        <f t="shared" si="308"/>
        <v>0</v>
      </c>
    </row>
    <row r="19779" spans="1:14" x14ac:dyDescent="0.2">
      <c r="A19779" t="s">
        <v>28220</v>
      </c>
      <c r="B19779" t="s">
        <v>39714</v>
      </c>
      <c r="I19779" t="s">
        <v>1898</v>
      </c>
      <c r="J19779">
        <v>17.95</v>
      </c>
      <c r="M19779">
        <v>17.95</v>
      </c>
      <c r="N19779">
        <f t="shared" si="308"/>
        <v>0</v>
      </c>
    </row>
    <row r="19780" spans="1:14" x14ac:dyDescent="0.2">
      <c r="A19780" t="s">
        <v>28221</v>
      </c>
      <c r="B19780" t="s">
        <v>39714</v>
      </c>
      <c r="I19780" t="s">
        <v>1898</v>
      </c>
      <c r="J19780">
        <v>12.72</v>
      </c>
      <c r="M19780">
        <v>12.72</v>
      </c>
      <c r="N19780">
        <f t="shared" ref="N19780:N19843" si="309">J19780-M19780</f>
        <v>0</v>
      </c>
    </row>
    <row r="19781" spans="1:14" x14ac:dyDescent="0.2">
      <c r="A19781" t="s">
        <v>28222</v>
      </c>
      <c r="B19781" t="s">
        <v>39714</v>
      </c>
      <c r="I19781" t="s">
        <v>1898</v>
      </c>
      <c r="J19781">
        <v>11.5</v>
      </c>
      <c r="M19781">
        <v>11.5</v>
      </c>
      <c r="N19781">
        <f t="shared" si="309"/>
        <v>0</v>
      </c>
    </row>
    <row r="19782" spans="1:14" x14ac:dyDescent="0.2">
      <c r="A19782" t="s">
        <v>28223</v>
      </c>
      <c r="B19782" t="s">
        <v>39714</v>
      </c>
      <c r="I19782" t="s">
        <v>1898</v>
      </c>
      <c r="J19782">
        <v>17.95</v>
      </c>
      <c r="M19782">
        <v>17.95</v>
      </c>
      <c r="N19782">
        <f t="shared" si="309"/>
        <v>0</v>
      </c>
    </row>
    <row r="19783" spans="1:14" x14ac:dyDescent="0.2">
      <c r="A19783" t="s">
        <v>28224</v>
      </c>
      <c r="B19783" t="s">
        <v>39714</v>
      </c>
      <c r="I19783" t="s">
        <v>1898</v>
      </c>
      <c r="J19783">
        <v>12.72</v>
      </c>
      <c r="M19783">
        <v>12.72</v>
      </c>
      <c r="N19783">
        <f t="shared" si="309"/>
        <v>0</v>
      </c>
    </row>
    <row r="19784" spans="1:14" x14ac:dyDescent="0.2">
      <c r="A19784" t="s">
        <v>28225</v>
      </c>
      <c r="B19784" t="s">
        <v>39714</v>
      </c>
      <c r="I19784" t="s">
        <v>1898</v>
      </c>
      <c r="J19784">
        <v>11.5</v>
      </c>
      <c r="M19784">
        <v>11.5</v>
      </c>
      <c r="N19784">
        <f t="shared" si="309"/>
        <v>0</v>
      </c>
    </row>
    <row r="19785" spans="1:14" x14ac:dyDescent="0.2">
      <c r="A19785" t="s">
        <v>28226</v>
      </c>
      <c r="B19785" t="s">
        <v>39715</v>
      </c>
      <c r="I19785" t="s">
        <v>1898</v>
      </c>
      <c r="J19785">
        <v>73.459999999999994</v>
      </c>
      <c r="M19785">
        <v>73.459999999999994</v>
      </c>
      <c r="N19785">
        <f t="shared" si="309"/>
        <v>0</v>
      </c>
    </row>
    <row r="19786" spans="1:14" x14ac:dyDescent="0.2">
      <c r="A19786" t="s">
        <v>28227</v>
      </c>
      <c r="B19786" t="s">
        <v>39716</v>
      </c>
      <c r="I19786" t="s">
        <v>1898</v>
      </c>
      <c r="J19786">
        <v>52.86</v>
      </c>
      <c r="M19786">
        <v>52.86</v>
      </c>
      <c r="N19786">
        <f t="shared" si="309"/>
        <v>0</v>
      </c>
    </row>
    <row r="19787" spans="1:14" x14ac:dyDescent="0.2">
      <c r="A19787" t="s">
        <v>28228</v>
      </c>
      <c r="B19787" t="s">
        <v>39716</v>
      </c>
      <c r="I19787" t="s">
        <v>1898</v>
      </c>
      <c r="J19787">
        <v>47.91</v>
      </c>
      <c r="M19787">
        <v>47.91</v>
      </c>
      <c r="N19787">
        <f t="shared" si="309"/>
        <v>0</v>
      </c>
    </row>
    <row r="19788" spans="1:14" x14ac:dyDescent="0.2">
      <c r="A19788" t="s">
        <v>28229</v>
      </c>
      <c r="B19788" t="s">
        <v>39715</v>
      </c>
      <c r="I19788" t="s">
        <v>1898</v>
      </c>
      <c r="J19788">
        <v>73.459999999999994</v>
      </c>
      <c r="M19788">
        <v>73.459999999999994</v>
      </c>
      <c r="N19788">
        <f t="shared" si="309"/>
        <v>0</v>
      </c>
    </row>
    <row r="19789" spans="1:14" x14ac:dyDescent="0.2">
      <c r="A19789" t="s">
        <v>28230</v>
      </c>
      <c r="B19789" t="s">
        <v>39716</v>
      </c>
      <c r="I19789" t="s">
        <v>1898</v>
      </c>
      <c r="J19789">
        <v>52.86</v>
      </c>
      <c r="M19789">
        <v>52.86</v>
      </c>
      <c r="N19789">
        <f t="shared" si="309"/>
        <v>0</v>
      </c>
    </row>
    <row r="19790" spans="1:14" x14ac:dyDescent="0.2">
      <c r="A19790" t="s">
        <v>28231</v>
      </c>
      <c r="B19790" t="s">
        <v>39716</v>
      </c>
      <c r="I19790" t="s">
        <v>1898</v>
      </c>
      <c r="J19790">
        <v>47.91</v>
      </c>
      <c r="M19790">
        <v>47.91</v>
      </c>
      <c r="N19790">
        <f t="shared" si="309"/>
        <v>0</v>
      </c>
    </row>
    <row r="19791" spans="1:14" x14ac:dyDescent="0.2">
      <c r="A19791" t="s">
        <v>19678</v>
      </c>
      <c r="B19791" t="s">
        <v>39717</v>
      </c>
      <c r="I19791" t="s">
        <v>20</v>
      </c>
      <c r="J19791">
        <v>0.97</v>
      </c>
      <c r="M19791">
        <v>0.97</v>
      </c>
      <c r="N19791">
        <f t="shared" si="309"/>
        <v>0</v>
      </c>
    </row>
    <row r="19792" spans="1:14" x14ac:dyDescent="0.2">
      <c r="A19792" t="s">
        <v>19679</v>
      </c>
      <c r="B19792" t="s">
        <v>39717</v>
      </c>
      <c r="I19792" t="s">
        <v>20</v>
      </c>
      <c r="J19792">
        <v>0.96</v>
      </c>
      <c r="M19792">
        <v>0.96</v>
      </c>
      <c r="N19792">
        <f t="shared" si="309"/>
        <v>0</v>
      </c>
    </row>
    <row r="19793" spans="1:14" x14ac:dyDescent="0.2">
      <c r="A19793" t="s">
        <v>19680</v>
      </c>
      <c r="B19793" t="s">
        <v>39718</v>
      </c>
      <c r="I19793" t="s">
        <v>20</v>
      </c>
      <c r="J19793">
        <v>0.79</v>
      </c>
      <c r="M19793">
        <v>0.79</v>
      </c>
      <c r="N19793">
        <f t="shared" si="309"/>
        <v>0</v>
      </c>
    </row>
    <row r="19794" spans="1:14" x14ac:dyDescent="0.2">
      <c r="A19794" t="s">
        <v>19681</v>
      </c>
      <c r="B19794" t="s">
        <v>39718</v>
      </c>
      <c r="I19794" t="s">
        <v>20</v>
      </c>
      <c r="J19794">
        <v>0.78</v>
      </c>
      <c r="M19794">
        <v>0.78</v>
      </c>
      <c r="N19794">
        <f t="shared" si="309"/>
        <v>0</v>
      </c>
    </row>
    <row r="19795" spans="1:14" x14ac:dyDescent="0.2">
      <c r="A19795" t="s">
        <v>19682</v>
      </c>
      <c r="B19795" t="s">
        <v>39719</v>
      </c>
      <c r="I19795" t="s">
        <v>3</v>
      </c>
      <c r="J19795">
        <v>1.36</v>
      </c>
      <c r="M19795">
        <v>1.36</v>
      </c>
      <c r="N19795">
        <f t="shared" si="309"/>
        <v>0</v>
      </c>
    </row>
    <row r="19796" spans="1:14" x14ac:dyDescent="0.2">
      <c r="A19796" t="s">
        <v>19683</v>
      </c>
      <c r="B19796" t="s">
        <v>39719</v>
      </c>
      <c r="I19796" t="s">
        <v>3</v>
      </c>
      <c r="J19796">
        <v>1.32</v>
      </c>
      <c r="M19796">
        <v>1.32</v>
      </c>
      <c r="N19796">
        <f t="shared" si="309"/>
        <v>0</v>
      </c>
    </row>
    <row r="19797" spans="1:14" x14ac:dyDescent="0.2">
      <c r="A19797" t="s">
        <v>19684</v>
      </c>
      <c r="B19797" t="s">
        <v>39720</v>
      </c>
      <c r="I19797" t="s">
        <v>20</v>
      </c>
      <c r="J19797">
        <v>6.73</v>
      </c>
      <c r="M19797">
        <v>6.73</v>
      </c>
      <c r="N19797">
        <f t="shared" si="309"/>
        <v>0</v>
      </c>
    </row>
    <row r="19798" spans="1:14" x14ac:dyDescent="0.2">
      <c r="A19798" t="s">
        <v>19685</v>
      </c>
      <c r="B19798" t="s">
        <v>39720</v>
      </c>
      <c r="I19798" t="s">
        <v>20</v>
      </c>
      <c r="J19798">
        <v>6.51</v>
      </c>
      <c r="M19798">
        <v>6.51</v>
      </c>
      <c r="N19798">
        <f t="shared" si="309"/>
        <v>0</v>
      </c>
    </row>
    <row r="19799" spans="1:14" x14ac:dyDescent="0.2">
      <c r="A19799" t="s">
        <v>19686</v>
      </c>
      <c r="B19799" t="s">
        <v>39721</v>
      </c>
      <c r="I19799" t="s">
        <v>4</v>
      </c>
      <c r="J19799">
        <v>12.48</v>
      </c>
      <c r="M19799">
        <v>12.48</v>
      </c>
      <c r="N19799">
        <f t="shared" si="309"/>
        <v>0</v>
      </c>
    </row>
    <row r="19800" spans="1:14" x14ac:dyDescent="0.2">
      <c r="A19800" t="s">
        <v>19687</v>
      </c>
      <c r="B19800" t="s">
        <v>39721</v>
      </c>
      <c r="I19800" t="s">
        <v>4</v>
      </c>
      <c r="J19800">
        <v>12.19</v>
      </c>
      <c r="M19800">
        <v>12.19</v>
      </c>
      <c r="N19800">
        <f t="shared" si="309"/>
        <v>0</v>
      </c>
    </row>
    <row r="19801" spans="1:14" x14ac:dyDescent="0.2">
      <c r="A19801" t="s">
        <v>19688</v>
      </c>
      <c r="B19801" t="s">
        <v>39722</v>
      </c>
      <c r="I19801" t="s">
        <v>20</v>
      </c>
      <c r="J19801">
        <v>7.55</v>
      </c>
      <c r="M19801">
        <v>7.55</v>
      </c>
      <c r="N19801">
        <f t="shared" si="309"/>
        <v>0</v>
      </c>
    </row>
    <row r="19802" spans="1:14" x14ac:dyDescent="0.2">
      <c r="A19802" t="s">
        <v>19689</v>
      </c>
      <c r="B19802" t="s">
        <v>39722</v>
      </c>
      <c r="I19802" t="s">
        <v>20</v>
      </c>
      <c r="J19802">
        <v>7.4</v>
      </c>
      <c r="M19802">
        <v>7.4</v>
      </c>
      <c r="N19802">
        <f t="shared" si="309"/>
        <v>0</v>
      </c>
    </row>
    <row r="19803" spans="1:14" x14ac:dyDescent="0.2">
      <c r="A19803" t="s">
        <v>19690</v>
      </c>
      <c r="B19803" t="s">
        <v>39723</v>
      </c>
      <c r="I19803" t="s">
        <v>20</v>
      </c>
      <c r="J19803">
        <v>31.24</v>
      </c>
      <c r="M19803">
        <v>31.24</v>
      </c>
      <c r="N19803">
        <f t="shared" si="309"/>
        <v>0</v>
      </c>
    </row>
    <row r="19804" spans="1:14" x14ac:dyDescent="0.2">
      <c r="A19804" t="s">
        <v>19691</v>
      </c>
      <c r="B19804" t="s">
        <v>39723</v>
      </c>
      <c r="I19804" t="s">
        <v>20</v>
      </c>
      <c r="J19804">
        <v>27.82</v>
      </c>
      <c r="M19804">
        <v>27.82</v>
      </c>
      <c r="N19804">
        <f t="shared" si="309"/>
        <v>0</v>
      </c>
    </row>
    <row r="19805" spans="1:14" x14ac:dyDescent="0.2">
      <c r="A19805" t="s">
        <v>19692</v>
      </c>
      <c r="B19805" t="s">
        <v>39724</v>
      </c>
      <c r="I19805" t="s">
        <v>20</v>
      </c>
      <c r="J19805">
        <v>15.42</v>
      </c>
      <c r="M19805">
        <v>15.42</v>
      </c>
      <c r="N19805">
        <f t="shared" si="309"/>
        <v>0</v>
      </c>
    </row>
    <row r="19806" spans="1:14" x14ac:dyDescent="0.2">
      <c r="A19806" t="s">
        <v>19693</v>
      </c>
      <c r="B19806" t="s">
        <v>39724</v>
      </c>
      <c r="I19806" t="s">
        <v>20</v>
      </c>
      <c r="J19806">
        <v>14.54</v>
      </c>
      <c r="M19806">
        <v>14.54</v>
      </c>
      <c r="N19806">
        <f t="shared" si="309"/>
        <v>0</v>
      </c>
    </row>
    <row r="19807" spans="1:14" x14ac:dyDescent="0.2">
      <c r="A19807" t="s">
        <v>19694</v>
      </c>
      <c r="B19807" t="s">
        <v>39725</v>
      </c>
      <c r="I19807" t="s">
        <v>20</v>
      </c>
      <c r="J19807">
        <v>2.9</v>
      </c>
      <c r="M19807">
        <v>2.9</v>
      </c>
      <c r="N19807">
        <f t="shared" si="309"/>
        <v>0</v>
      </c>
    </row>
    <row r="19808" spans="1:14" x14ac:dyDescent="0.2">
      <c r="A19808" t="s">
        <v>19695</v>
      </c>
      <c r="B19808" t="s">
        <v>39725</v>
      </c>
      <c r="I19808" t="s">
        <v>20</v>
      </c>
      <c r="J19808">
        <v>2.81</v>
      </c>
      <c r="M19808">
        <v>2.81</v>
      </c>
      <c r="N19808">
        <f t="shared" si="309"/>
        <v>0</v>
      </c>
    </row>
    <row r="19809" spans="1:14" x14ac:dyDescent="0.2">
      <c r="A19809" t="s">
        <v>19696</v>
      </c>
      <c r="B19809" t="s">
        <v>39726</v>
      </c>
      <c r="I19809" t="s">
        <v>20</v>
      </c>
      <c r="J19809">
        <v>59.37</v>
      </c>
      <c r="M19809">
        <v>59.37</v>
      </c>
      <c r="N19809">
        <f t="shared" si="309"/>
        <v>0</v>
      </c>
    </row>
    <row r="19810" spans="1:14" x14ac:dyDescent="0.2">
      <c r="A19810" t="s">
        <v>19697</v>
      </c>
      <c r="B19810" t="s">
        <v>39726</v>
      </c>
      <c r="I19810" t="s">
        <v>20</v>
      </c>
      <c r="J19810">
        <v>53.33</v>
      </c>
      <c r="M19810">
        <v>53.33</v>
      </c>
      <c r="N19810">
        <f t="shared" si="309"/>
        <v>0</v>
      </c>
    </row>
    <row r="19811" spans="1:14" x14ac:dyDescent="0.2">
      <c r="A19811" t="s">
        <v>19698</v>
      </c>
      <c r="B19811" t="s">
        <v>39727</v>
      </c>
      <c r="I19811" t="s">
        <v>3</v>
      </c>
      <c r="J19811">
        <v>6.83</v>
      </c>
      <c r="M19811">
        <v>6.83</v>
      </c>
      <c r="N19811">
        <f t="shared" si="309"/>
        <v>0</v>
      </c>
    </row>
    <row r="19812" spans="1:14" x14ac:dyDescent="0.2">
      <c r="A19812" t="s">
        <v>19699</v>
      </c>
      <c r="B19812" t="s">
        <v>39727</v>
      </c>
      <c r="I19812" t="s">
        <v>3</v>
      </c>
      <c r="J19812">
        <v>6.31</v>
      </c>
      <c r="M19812">
        <v>6.31</v>
      </c>
      <c r="N19812">
        <f t="shared" si="309"/>
        <v>0</v>
      </c>
    </row>
    <row r="19813" spans="1:14" x14ac:dyDescent="0.2">
      <c r="A19813" t="s">
        <v>19700</v>
      </c>
      <c r="B19813" t="s">
        <v>39728</v>
      </c>
      <c r="I19813" t="s">
        <v>20</v>
      </c>
      <c r="J19813">
        <v>329.48</v>
      </c>
      <c r="M19813">
        <v>329.48</v>
      </c>
      <c r="N19813">
        <f t="shared" si="309"/>
        <v>0</v>
      </c>
    </row>
    <row r="19814" spans="1:14" x14ac:dyDescent="0.2">
      <c r="A19814" t="s">
        <v>19701</v>
      </c>
      <c r="B19814" t="s">
        <v>39728</v>
      </c>
      <c r="I19814" t="s">
        <v>20</v>
      </c>
      <c r="J19814">
        <v>308.87</v>
      </c>
      <c r="M19814">
        <v>308.87</v>
      </c>
      <c r="N19814">
        <f t="shared" si="309"/>
        <v>0</v>
      </c>
    </row>
    <row r="19815" spans="1:14" x14ac:dyDescent="0.2">
      <c r="A19815" t="s">
        <v>19702</v>
      </c>
      <c r="B19815" t="s">
        <v>39729</v>
      </c>
      <c r="I19815" t="s">
        <v>20</v>
      </c>
      <c r="J19815">
        <v>388.57</v>
      </c>
      <c r="M19815">
        <v>388.57</v>
      </c>
      <c r="N19815">
        <f t="shared" si="309"/>
        <v>0</v>
      </c>
    </row>
    <row r="19816" spans="1:14" x14ac:dyDescent="0.2">
      <c r="A19816" t="s">
        <v>19703</v>
      </c>
      <c r="B19816" t="s">
        <v>39729</v>
      </c>
      <c r="I19816" t="s">
        <v>20</v>
      </c>
      <c r="J19816">
        <v>341.1</v>
      </c>
      <c r="M19816">
        <v>341.1</v>
      </c>
      <c r="N19816">
        <f t="shared" si="309"/>
        <v>0</v>
      </c>
    </row>
    <row r="19817" spans="1:14" x14ac:dyDescent="0.2">
      <c r="A19817" t="s">
        <v>19704</v>
      </c>
      <c r="B19817" t="s">
        <v>39730</v>
      </c>
      <c r="I19817" t="s">
        <v>20</v>
      </c>
      <c r="J19817">
        <v>12.15</v>
      </c>
      <c r="M19817">
        <v>12.15</v>
      </c>
      <c r="N19817">
        <f t="shared" si="309"/>
        <v>0</v>
      </c>
    </row>
    <row r="19818" spans="1:14" x14ac:dyDescent="0.2">
      <c r="A19818" t="s">
        <v>19705</v>
      </c>
      <c r="B19818" t="s">
        <v>39730</v>
      </c>
      <c r="I19818" t="s">
        <v>20</v>
      </c>
      <c r="J19818">
        <v>11.75</v>
      </c>
      <c r="M19818">
        <v>11.75</v>
      </c>
      <c r="N19818">
        <f t="shared" si="309"/>
        <v>0</v>
      </c>
    </row>
    <row r="19819" spans="1:14" x14ac:dyDescent="0.2">
      <c r="A19819" t="s">
        <v>19706</v>
      </c>
      <c r="B19819" t="s">
        <v>39731</v>
      </c>
      <c r="I19819" t="s">
        <v>20</v>
      </c>
      <c r="J19819">
        <v>2.97</v>
      </c>
      <c r="M19819">
        <v>2.97</v>
      </c>
      <c r="N19819">
        <f t="shared" si="309"/>
        <v>0</v>
      </c>
    </row>
    <row r="19820" spans="1:14" x14ac:dyDescent="0.2">
      <c r="A19820" t="s">
        <v>19707</v>
      </c>
      <c r="B19820" t="s">
        <v>39731</v>
      </c>
      <c r="I19820" t="s">
        <v>20</v>
      </c>
      <c r="J19820">
        <v>2.91</v>
      </c>
      <c r="M19820">
        <v>2.91</v>
      </c>
      <c r="N19820">
        <f t="shared" si="309"/>
        <v>0</v>
      </c>
    </row>
    <row r="19821" spans="1:14" x14ac:dyDescent="0.2">
      <c r="A19821" t="s">
        <v>19708</v>
      </c>
      <c r="B19821" t="s">
        <v>39732</v>
      </c>
      <c r="I19821" t="s">
        <v>20</v>
      </c>
      <c r="J19821">
        <v>1032.57</v>
      </c>
      <c r="M19821">
        <v>1032.57</v>
      </c>
      <c r="N19821">
        <f t="shared" si="309"/>
        <v>0</v>
      </c>
    </row>
    <row r="19822" spans="1:14" x14ac:dyDescent="0.2">
      <c r="A19822" t="s">
        <v>19709</v>
      </c>
      <c r="B19822" t="s">
        <v>39732</v>
      </c>
      <c r="I19822" t="s">
        <v>20</v>
      </c>
      <c r="J19822">
        <v>1030.48</v>
      </c>
      <c r="M19822">
        <v>1030.48</v>
      </c>
      <c r="N19822">
        <f t="shared" si="309"/>
        <v>0</v>
      </c>
    </row>
    <row r="19823" spans="1:14" x14ac:dyDescent="0.2">
      <c r="A19823" t="s">
        <v>19710</v>
      </c>
      <c r="B19823" t="s">
        <v>39733</v>
      </c>
      <c r="I19823" t="s">
        <v>20</v>
      </c>
      <c r="J19823">
        <v>1073.01</v>
      </c>
      <c r="M19823">
        <v>1073.01</v>
      </c>
      <c r="N19823">
        <f t="shared" si="309"/>
        <v>0</v>
      </c>
    </row>
    <row r="19824" spans="1:14" x14ac:dyDescent="0.2">
      <c r="A19824" t="s">
        <v>19711</v>
      </c>
      <c r="B19824" t="s">
        <v>39733</v>
      </c>
      <c r="I19824" t="s">
        <v>20</v>
      </c>
      <c r="J19824">
        <v>1070.93</v>
      </c>
      <c r="M19824">
        <v>1070.93</v>
      </c>
      <c r="N19824">
        <f t="shared" si="309"/>
        <v>0</v>
      </c>
    </row>
    <row r="19825" spans="1:14" x14ac:dyDescent="0.2">
      <c r="A19825" t="s">
        <v>19712</v>
      </c>
      <c r="B19825" t="s">
        <v>39734</v>
      </c>
      <c r="I19825" t="s">
        <v>20</v>
      </c>
      <c r="J19825">
        <v>635.62</v>
      </c>
      <c r="M19825">
        <v>635.62</v>
      </c>
      <c r="N19825">
        <f t="shared" si="309"/>
        <v>0</v>
      </c>
    </row>
    <row r="19826" spans="1:14" x14ac:dyDescent="0.2">
      <c r="A19826" t="s">
        <v>19713</v>
      </c>
      <c r="B19826" t="s">
        <v>39734</v>
      </c>
      <c r="I19826" t="s">
        <v>20</v>
      </c>
      <c r="J19826">
        <v>634.33000000000004</v>
      </c>
      <c r="M19826">
        <v>634.33000000000004</v>
      </c>
      <c r="N19826">
        <f t="shared" si="309"/>
        <v>0</v>
      </c>
    </row>
    <row r="19827" spans="1:14" x14ac:dyDescent="0.2">
      <c r="A19827" t="s">
        <v>19714</v>
      </c>
      <c r="B19827" t="s">
        <v>39735</v>
      </c>
      <c r="I19827" t="s">
        <v>20</v>
      </c>
      <c r="J19827">
        <v>69.72</v>
      </c>
      <c r="M19827">
        <v>69.72</v>
      </c>
      <c r="N19827">
        <f t="shared" si="309"/>
        <v>0</v>
      </c>
    </row>
    <row r="19828" spans="1:14" x14ac:dyDescent="0.2">
      <c r="A19828" t="s">
        <v>19715</v>
      </c>
      <c r="B19828" t="s">
        <v>39735</v>
      </c>
      <c r="I19828" t="s">
        <v>20</v>
      </c>
      <c r="J19828">
        <v>68.83</v>
      </c>
      <c r="M19828">
        <v>68.83</v>
      </c>
      <c r="N19828">
        <f t="shared" si="309"/>
        <v>0</v>
      </c>
    </row>
    <row r="19829" spans="1:14" x14ac:dyDescent="0.2">
      <c r="A19829" t="s">
        <v>19716</v>
      </c>
      <c r="B19829" t="s">
        <v>39736</v>
      </c>
      <c r="I19829" t="s">
        <v>20</v>
      </c>
      <c r="J19829">
        <v>181.78</v>
      </c>
      <c r="M19829">
        <v>181.78</v>
      </c>
      <c r="N19829">
        <f t="shared" si="309"/>
        <v>0</v>
      </c>
    </row>
    <row r="19830" spans="1:14" x14ac:dyDescent="0.2">
      <c r="A19830" t="s">
        <v>19717</v>
      </c>
      <c r="B19830" t="s">
        <v>39736</v>
      </c>
      <c r="I19830" t="s">
        <v>20</v>
      </c>
      <c r="J19830">
        <v>174.04</v>
      </c>
      <c r="M19830">
        <v>174.04</v>
      </c>
      <c r="N19830">
        <f t="shared" si="309"/>
        <v>0</v>
      </c>
    </row>
    <row r="19831" spans="1:14" x14ac:dyDescent="0.2">
      <c r="A19831" t="s">
        <v>19718</v>
      </c>
      <c r="B19831" t="s">
        <v>39737</v>
      </c>
      <c r="I19831" t="s">
        <v>3</v>
      </c>
      <c r="J19831">
        <v>159.29</v>
      </c>
      <c r="M19831">
        <v>159.29</v>
      </c>
      <c r="N19831">
        <f t="shared" si="309"/>
        <v>0</v>
      </c>
    </row>
    <row r="19832" spans="1:14" x14ac:dyDescent="0.2">
      <c r="A19832" t="s">
        <v>19719</v>
      </c>
      <c r="B19832" t="s">
        <v>39737</v>
      </c>
      <c r="I19832" t="s">
        <v>3</v>
      </c>
      <c r="J19832">
        <v>149.79</v>
      </c>
      <c r="M19832">
        <v>149.79</v>
      </c>
      <c r="N19832">
        <f t="shared" si="309"/>
        <v>0</v>
      </c>
    </row>
    <row r="19833" spans="1:14" x14ac:dyDescent="0.2">
      <c r="A19833" t="s">
        <v>19720</v>
      </c>
      <c r="B19833" t="s">
        <v>19721</v>
      </c>
      <c r="I19833" t="s">
        <v>3</v>
      </c>
      <c r="J19833">
        <v>0.83</v>
      </c>
      <c r="M19833">
        <v>0.83</v>
      </c>
      <c r="N19833">
        <f t="shared" si="309"/>
        <v>0</v>
      </c>
    </row>
    <row r="19834" spans="1:14" x14ac:dyDescent="0.2">
      <c r="A19834" t="s">
        <v>19722</v>
      </c>
      <c r="B19834" t="s">
        <v>19721</v>
      </c>
      <c r="I19834" t="s">
        <v>3</v>
      </c>
      <c r="J19834">
        <v>0.81</v>
      </c>
      <c r="M19834">
        <v>0.81</v>
      </c>
      <c r="N19834">
        <f t="shared" si="309"/>
        <v>0</v>
      </c>
    </row>
    <row r="19835" spans="1:14" x14ac:dyDescent="0.2">
      <c r="A19835" t="s">
        <v>19723</v>
      </c>
      <c r="B19835" t="s">
        <v>39738</v>
      </c>
      <c r="I19835" t="s">
        <v>20</v>
      </c>
      <c r="J19835">
        <v>2.7</v>
      </c>
      <c r="M19835">
        <v>2.7</v>
      </c>
      <c r="N19835">
        <f t="shared" si="309"/>
        <v>0</v>
      </c>
    </row>
    <row r="19836" spans="1:14" x14ac:dyDescent="0.2">
      <c r="A19836" t="s">
        <v>19724</v>
      </c>
      <c r="B19836" t="s">
        <v>39738</v>
      </c>
      <c r="I19836" t="s">
        <v>20</v>
      </c>
      <c r="J19836">
        <v>2.64</v>
      </c>
      <c r="M19836">
        <v>2.64</v>
      </c>
      <c r="N19836">
        <f t="shared" si="309"/>
        <v>0</v>
      </c>
    </row>
    <row r="19837" spans="1:14" x14ac:dyDescent="0.2">
      <c r="A19837" t="s">
        <v>19725</v>
      </c>
      <c r="B19837" t="s">
        <v>39739</v>
      </c>
      <c r="I19837" t="s">
        <v>20</v>
      </c>
      <c r="J19837">
        <v>1.73</v>
      </c>
      <c r="M19837">
        <v>1.73</v>
      </c>
      <c r="N19837">
        <f t="shared" si="309"/>
        <v>0</v>
      </c>
    </row>
    <row r="19838" spans="1:14" x14ac:dyDescent="0.2">
      <c r="A19838" t="s">
        <v>19726</v>
      </c>
      <c r="B19838" t="s">
        <v>39739</v>
      </c>
      <c r="I19838" t="s">
        <v>20</v>
      </c>
      <c r="J19838">
        <v>1.6800000000000002</v>
      </c>
      <c r="M19838">
        <v>1.6800000000000002</v>
      </c>
      <c r="N19838">
        <f t="shared" si="309"/>
        <v>0</v>
      </c>
    </row>
    <row r="19839" spans="1:14" x14ac:dyDescent="0.2">
      <c r="A19839" t="s">
        <v>19727</v>
      </c>
      <c r="B19839" t="s">
        <v>19728</v>
      </c>
      <c r="I19839" t="s">
        <v>3</v>
      </c>
      <c r="J19839">
        <v>0.23</v>
      </c>
      <c r="M19839">
        <v>0.23</v>
      </c>
      <c r="N19839">
        <f t="shared" si="309"/>
        <v>0</v>
      </c>
    </row>
    <row r="19840" spans="1:14" x14ac:dyDescent="0.2">
      <c r="A19840" t="s">
        <v>19729</v>
      </c>
      <c r="B19840" t="s">
        <v>19728</v>
      </c>
      <c r="I19840" t="s">
        <v>3</v>
      </c>
      <c r="J19840">
        <v>0.22</v>
      </c>
      <c r="M19840">
        <v>0.22</v>
      </c>
      <c r="N19840">
        <f t="shared" si="309"/>
        <v>0</v>
      </c>
    </row>
    <row r="19841" spans="1:14" x14ac:dyDescent="0.2">
      <c r="A19841" t="s">
        <v>19730</v>
      </c>
      <c r="B19841" t="s">
        <v>19731</v>
      </c>
      <c r="I19841" t="s">
        <v>3</v>
      </c>
      <c r="J19841">
        <v>0.3</v>
      </c>
      <c r="M19841">
        <v>0.3</v>
      </c>
      <c r="N19841">
        <f t="shared" si="309"/>
        <v>0</v>
      </c>
    </row>
    <row r="19842" spans="1:14" x14ac:dyDescent="0.2">
      <c r="A19842" t="s">
        <v>19732</v>
      </c>
      <c r="B19842" t="s">
        <v>19731</v>
      </c>
      <c r="I19842" t="s">
        <v>3</v>
      </c>
      <c r="J19842">
        <v>0.3</v>
      </c>
      <c r="M19842">
        <v>0.3</v>
      </c>
      <c r="N19842">
        <f t="shared" si="309"/>
        <v>0</v>
      </c>
    </row>
    <row r="19843" spans="1:14" x14ac:dyDescent="0.2">
      <c r="A19843" t="s">
        <v>19733</v>
      </c>
      <c r="B19843" t="s">
        <v>19734</v>
      </c>
      <c r="I19843" t="s">
        <v>3</v>
      </c>
      <c r="J19843">
        <v>0.37</v>
      </c>
      <c r="M19843">
        <v>0.37</v>
      </c>
      <c r="N19843">
        <f t="shared" si="309"/>
        <v>0</v>
      </c>
    </row>
    <row r="19844" spans="1:14" x14ac:dyDescent="0.2">
      <c r="A19844" t="s">
        <v>19735</v>
      </c>
      <c r="B19844" t="s">
        <v>19734</v>
      </c>
      <c r="I19844" t="s">
        <v>3</v>
      </c>
      <c r="J19844">
        <v>0.36</v>
      </c>
      <c r="M19844">
        <v>0.36</v>
      </c>
      <c r="N19844">
        <f t="shared" ref="N19844:N19907" si="310">J19844-M19844</f>
        <v>0</v>
      </c>
    </row>
    <row r="19845" spans="1:14" x14ac:dyDescent="0.2">
      <c r="A19845" t="s">
        <v>19736</v>
      </c>
      <c r="B19845" t="s">
        <v>39740</v>
      </c>
      <c r="I19845" t="s">
        <v>674</v>
      </c>
      <c r="J19845">
        <v>6.09</v>
      </c>
      <c r="M19845">
        <v>6.09</v>
      </c>
      <c r="N19845">
        <f t="shared" si="310"/>
        <v>0</v>
      </c>
    </row>
    <row r="19846" spans="1:14" x14ac:dyDescent="0.2">
      <c r="A19846" t="s">
        <v>19737</v>
      </c>
      <c r="B19846" t="s">
        <v>39740</v>
      </c>
      <c r="I19846" t="s">
        <v>674</v>
      </c>
      <c r="J19846">
        <v>5.86</v>
      </c>
      <c r="M19846">
        <v>5.86</v>
      </c>
      <c r="N19846">
        <f t="shared" si="310"/>
        <v>0</v>
      </c>
    </row>
    <row r="19847" spans="1:14" x14ac:dyDescent="0.2">
      <c r="A19847" t="s">
        <v>19738</v>
      </c>
      <c r="B19847" t="s">
        <v>39741</v>
      </c>
      <c r="I19847" t="s">
        <v>20</v>
      </c>
      <c r="J19847">
        <v>47.69</v>
      </c>
      <c r="M19847">
        <v>47.69</v>
      </c>
      <c r="N19847">
        <f t="shared" si="310"/>
        <v>0</v>
      </c>
    </row>
    <row r="19848" spans="1:14" x14ac:dyDescent="0.2">
      <c r="A19848" t="s">
        <v>19739</v>
      </c>
      <c r="B19848" t="s">
        <v>39741</v>
      </c>
      <c r="I19848" t="s">
        <v>20</v>
      </c>
      <c r="J19848">
        <v>46.88</v>
      </c>
      <c r="M19848">
        <v>46.88</v>
      </c>
      <c r="N19848">
        <f t="shared" si="310"/>
        <v>0</v>
      </c>
    </row>
    <row r="19849" spans="1:14" x14ac:dyDescent="0.2">
      <c r="A19849" t="s">
        <v>19740</v>
      </c>
      <c r="B19849" t="s">
        <v>19741</v>
      </c>
      <c r="I19849" t="s">
        <v>20</v>
      </c>
      <c r="J19849">
        <v>4.0599999999999996</v>
      </c>
      <c r="M19849">
        <v>4.0599999999999996</v>
      </c>
      <c r="N19849">
        <f t="shared" si="310"/>
        <v>0</v>
      </c>
    </row>
    <row r="19850" spans="1:14" x14ac:dyDescent="0.2">
      <c r="A19850" t="s">
        <v>19742</v>
      </c>
      <c r="B19850" t="s">
        <v>19741</v>
      </c>
      <c r="I19850" t="s">
        <v>20</v>
      </c>
      <c r="J19850">
        <v>3.99</v>
      </c>
      <c r="M19850">
        <v>3.99</v>
      </c>
      <c r="N19850">
        <f t="shared" si="310"/>
        <v>0</v>
      </c>
    </row>
    <row r="19851" spans="1:14" x14ac:dyDescent="0.2">
      <c r="A19851" t="s">
        <v>19743</v>
      </c>
      <c r="B19851" t="s">
        <v>19744</v>
      </c>
      <c r="I19851" t="s">
        <v>20</v>
      </c>
      <c r="J19851">
        <v>6.75</v>
      </c>
      <c r="M19851">
        <v>6.75</v>
      </c>
      <c r="N19851">
        <f t="shared" si="310"/>
        <v>0</v>
      </c>
    </row>
    <row r="19852" spans="1:14" x14ac:dyDescent="0.2">
      <c r="A19852" t="s">
        <v>19745</v>
      </c>
      <c r="B19852" t="s">
        <v>19744</v>
      </c>
      <c r="I19852" t="s">
        <v>20</v>
      </c>
      <c r="J19852">
        <v>6.63</v>
      </c>
      <c r="M19852">
        <v>6.63</v>
      </c>
      <c r="N19852">
        <f t="shared" si="310"/>
        <v>0</v>
      </c>
    </row>
    <row r="19853" spans="1:14" x14ac:dyDescent="0.2">
      <c r="A19853" t="s">
        <v>19746</v>
      </c>
      <c r="B19853" t="s">
        <v>39742</v>
      </c>
      <c r="I19853" t="s">
        <v>1030</v>
      </c>
      <c r="J19853">
        <v>18.59</v>
      </c>
      <c r="M19853">
        <v>18.59</v>
      </c>
      <c r="N19853">
        <f t="shared" si="310"/>
        <v>0</v>
      </c>
    </row>
    <row r="19854" spans="1:14" x14ac:dyDescent="0.2">
      <c r="A19854" t="s">
        <v>19747</v>
      </c>
      <c r="B19854" t="s">
        <v>39742</v>
      </c>
      <c r="I19854" t="s">
        <v>1030</v>
      </c>
      <c r="J19854">
        <v>18.02</v>
      </c>
      <c r="M19854">
        <v>18.02</v>
      </c>
      <c r="N19854">
        <f t="shared" si="310"/>
        <v>0</v>
      </c>
    </row>
    <row r="19855" spans="1:14" x14ac:dyDescent="0.2">
      <c r="A19855" t="s">
        <v>19748</v>
      </c>
      <c r="B19855" t="s">
        <v>39743</v>
      </c>
      <c r="I19855" t="s">
        <v>3</v>
      </c>
      <c r="J19855">
        <v>0.27</v>
      </c>
      <c r="M19855">
        <v>0.27</v>
      </c>
      <c r="N19855">
        <f t="shared" si="310"/>
        <v>0</v>
      </c>
    </row>
    <row r="19856" spans="1:14" x14ac:dyDescent="0.2">
      <c r="A19856" t="s">
        <v>19749</v>
      </c>
      <c r="B19856" t="s">
        <v>39743</v>
      </c>
      <c r="I19856" t="s">
        <v>3</v>
      </c>
      <c r="J19856">
        <v>0.24</v>
      </c>
      <c r="M19856">
        <v>0.24</v>
      </c>
      <c r="N19856">
        <f t="shared" si="310"/>
        <v>0</v>
      </c>
    </row>
    <row r="19857" spans="1:14" x14ac:dyDescent="0.2">
      <c r="A19857" t="s">
        <v>19750</v>
      </c>
      <c r="B19857" t="s">
        <v>19751</v>
      </c>
      <c r="I19857" t="s">
        <v>114</v>
      </c>
      <c r="J19857">
        <v>158.30000000000001</v>
      </c>
      <c r="M19857">
        <v>158.30000000000001</v>
      </c>
      <c r="N19857">
        <f t="shared" si="310"/>
        <v>0</v>
      </c>
    </row>
    <row r="19858" spans="1:14" x14ac:dyDescent="0.2">
      <c r="A19858" t="s">
        <v>19752</v>
      </c>
      <c r="B19858" t="s">
        <v>19751</v>
      </c>
      <c r="I19858" t="s">
        <v>114</v>
      </c>
      <c r="J19858">
        <v>153.11000000000001</v>
      </c>
      <c r="M19858">
        <v>153.11000000000001</v>
      </c>
      <c r="N19858">
        <f t="shared" si="310"/>
        <v>0</v>
      </c>
    </row>
    <row r="19859" spans="1:14" x14ac:dyDescent="0.2">
      <c r="A19859" t="s">
        <v>19753</v>
      </c>
      <c r="B19859" t="s">
        <v>19754</v>
      </c>
      <c r="I19859" t="s">
        <v>3</v>
      </c>
      <c r="J19859">
        <v>2.1</v>
      </c>
      <c r="M19859">
        <v>2.1</v>
      </c>
      <c r="N19859">
        <f t="shared" si="310"/>
        <v>0</v>
      </c>
    </row>
    <row r="19860" spans="1:14" x14ac:dyDescent="0.2">
      <c r="A19860" t="s">
        <v>19755</v>
      </c>
      <c r="B19860" t="s">
        <v>19754</v>
      </c>
      <c r="I19860" t="s">
        <v>3</v>
      </c>
      <c r="J19860">
        <v>2</v>
      </c>
      <c r="M19860">
        <v>2</v>
      </c>
      <c r="N19860">
        <f t="shared" si="310"/>
        <v>0</v>
      </c>
    </row>
    <row r="19861" spans="1:14" x14ac:dyDescent="0.2">
      <c r="A19861" t="s">
        <v>19756</v>
      </c>
      <c r="B19861" t="s">
        <v>19757</v>
      </c>
      <c r="I19861" t="s">
        <v>3</v>
      </c>
      <c r="J19861">
        <v>1.02</v>
      </c>
      <c r="M19861">
        <v>1.02</v>
      </c>
      <c r="N19861">
        <f t="shared" si="310"/>
        <v>0</v>
      </c>
    </row>
    <row r="19862" spans="1:14" x14ac:dyDescent="0.2">
      <c r="A19862" t="s">
        <v>19758</v>
      </c>
      <c r="B19862" t="s">
        <v>19757</v>
      </c>
      <c r="I19862" t="s">
        <v>3</v>
      </c>
      <c r="J19862">
        <v>1</v>
      </c>
      <c r="M19862">
        <v>1</v>
      </c>
      <c r="N19862">
        <f t="shared" si="310"/>
        <v>0</v>
      </c>
    </row>
    <row r="19863" spans="1:14" x14ac:dyDescent="0.2">
      <c r="A19863" t="s">
        <v>19759</v>
      </c>
      <c r="B19863" t="s">
        <v>19760</v>
      </c>
      <c r="I19863" t="s">
        <v>3</v>
      </c>
      <c r="J19863">
        <v>2.93</v>
      </c>
      <c r="M19863">
        <v>2.93</v>
      </c>
      <c r="N19863">
        <f t="shared" si="310"/>
        <v>0</v>
      </c>
    </row>
    <row r="19864" spans="1:14" x14ac:dyDescent="0.2">
      <c r="A19864" t="s">
        <v>19761</v>
      </c>
      <c r="B19864" t="s">
        <v>19760</v>
      </c>
      <c r="I19864" t="s">
        <v>3</v>
      </c>
      <c r="J19864">
        <v>2.71</v>
      </c>
      <c r="M19864">
        <v>2.71</v>
      </c>
      <c r="N19864">
        <f t="shared" si="310"/>
        <v>0</v>
      </c>
    </row>
    <row r="19865" spans="1:14" x14ac:dyDescent="0.2">
      <c r="A19865" t="s">
        <v>19762</v>
      </c>
      <c r="B19865" t="s">
        <v>39744</v>
      </c>
      <c r="I19865" t="s">
        <v>3</v>
      </c>
      <c r="J19865">
        <v>0.46</v>
      </c>
      <c r="M19865">
        <v>0.46</v>
      </c>
      <c r="N19865">
        <f t="shared" si="310"/>
        <v>0</v>
      </c>
    </row>
    <row r="19866" spans="1:14" x14ac:dyDescent="0.2">
      <c r="A19866" t="s">
        <v>19763</v>
      </c>
      <c r="B19866" t="s">
        <v>39744</v>
      </c>
      <c r="I19866" t="s">
        <v>3</v>
      </c>
      <c r="J19866">
        <v>0.44</v>
      </c>
      <c r="M19866">
        <v>0.44</v>
      </c>
      <c r="N19866">
        <f t="shared" si="310"/>
        <v>0</v>
      </c>
    </row>
    <row r="19867" spans="1:14" x14ac:dyDescent="0.2">
      <c r="A19867" t="s">
        <v>19764</v>
      </c>
      <c r="B19867" t="s">
        <v>39745</v>
      </c>
      <c r="I19867" t="s">
        <v>3</v>
      </c>
      <c r="J19867">
        <v>0.56000000000000005</v>
      </c>
      <c r="M19867">
        <v>0.56000000000000005</v>
      </c>
      <c r="N19867">
        <f t="shared" si="310"/>
        <v>0</v>
      </c>
    </row>
    <row r="19868" spans="1:14" x14ac:dyDescent="0.2">
      <c r="A19868" t="s">
        <v>19765</v>
      </c>
      <c r="B19868" t="s">
        <v>39745</v>
      </c>
      <c r="I19868" t="s">
        <v>3</v>
      </c>
      <c r="J19868">
        <v>0.54</v>
      </c>
      <c r="M19868">
        <v>0.54</v>
      </c>
      <c r="N19868">
        <f t="shared" si="310"/>
        <v>0</v>
      </c>
    </row>
    <row r="19869" spans="1:14" x14ac:dyDescent="0.2">
      <c r="A19869" t="s">
        <v>19766</v>
      </c>
      <c r="B19869" t="s">
        <v>39746</v>
      </c>
      <c r="I19869" t="s">
        <v>20</v>
      </c>
      <c r="J19869">
        <v>13.8</v>
      </c>
      <c r="M19869">
        <v>13.8</v>
      </c>
      <c r="N19869">
        <f t="shared" si="310"/>
        <v>0</v>
      </c>
    </row>
    <row r="19870" spans="1:14" x14ac:dyDescent="0.2">
      <c r="A19870" t="s">
        <v>19767</v>
      </c>
      <c r="B19870" t="s">
        <v>39746</v>
      </c>
      <c r="I19870" t="s">
        <v>20</v>
      </c>
      <c r="J19870">
        <v>13.17</v>
      </c>
      <c r="M19870">
        <v>13.17</v>
      </c>
      <c r="N19870">
        <f t="shared" si="310"/>
        <v>0</v>
      </c>
    </row>
    <row r="19871" spans="1:14" x14ac:dyDescent="0.2">
      <c r="A19871" t="s">
        <v>19768</v>
      </c>
      <c r="B19871" t="s">
        <v>39747</v>
      </c>
      <c r="I19871" t="s">
        <v>20</v>
      </c>
      <c r="J19871">
        <v>15.33</v>
      </c>
      <c r="M19871">
        <v>15.33</v>
      </c>
      <c r="N19871">
        <f t="shared" si="310"/>
        <v>0</v>
      </c>
    </row>
    <row r="19872" spans="1:14" x14ac:dyDescent="0.2">
      <c r="A19872" t="s">
        <v>19769</v>
      </c>
      <c r="B19872" t="s">
        <v>39747</v>
      </c>
      <c r="I19872" t="s">
        <v>20</v>
      </c>
      <c r="J19872">
        <v>14.63</v>
      </c>
      <c r="M19872">
        <v>14.63</v>
      </c>
      <c r="N19872">
        <f t="shared" si="310"/>
        <v>0</v>
      </c>
    </row>
    <row r="19873" spans="1:14" x14ac:dyDescent="0.2">
      <c r="A19873" t="s">
        <v>19770</v>
      </c>
      <c r="B19873" t="s">
        <v>39748</v>
      </c>
      <c r="I19873" t="s">
        <v>20</v>
      </c>
      <c r="J19873">
        <v>16.829999999999998</v>
      </c>
      <c r="M19873">
        <v>16.829999999999998</v>
      </c>
      <c r="N19873">
        <f t="shared" si="310"/>
        <v>0</v>
      </c>
    </row>
    <row r="19874" spans="1:14" x14ac:dyDescent="0.2">
      <c r="A19874" t="s">
        <v>19771</v>
      </c>
      <c r="B19874" t="s">
        <v>39748</v>
      </c>
      <c r="I19874" t="s">
        <v>20</v>
      </c>
      <c r="J19874">
        <v>16.05</v>
      </c>
      <c r="M19874">
        <v>16.05</v>
      </c>
      <c r="N19874">
        <f t="shared" si="310"/>
        <v>0</v>
      </c>
    </row>
    <row r="19875" spans="1:14" x14ac:dyDescent="0.2">
      <c r="A19875" t="s">
        <v>19772</v>
      </c>
      <c r="B19875" t="s">
        <v>39749</v>
      </c>
      <c r="I19875" t="s">
        <v>20</v>
      </c>
      <c r="J19875">
        <v>16.71</v>
      </c>
      <c r="M19875">
        <v>16.71</v>
      </c>
      <c r="N19875">
        <f t="shared" si="310"/>
        <v>0</v>
      </c>
    </row>
    <row r="19876" spans="1:14" x14ac:dyDescent="0.2">
      <c r="A19876" t="s">
        <v>19773</v>
      </c>
      <c r="B19876" t="s">
        <v>39749</v>
      </c>
      <c r="I19876" t="s">
        <v>20</v>
      </c>
      <c r="J19876">
        <v>15.95</v>
      </c>
      <c r="M19876">
        <v>15.95</v>
      </c>
      <c r="N19876">
        <f t="shared" si="310"/>
        <v>0</v>
      </c>
    </row>
    <row r="19877" spans="1:14" x14ac:dyDescent="0.2">
      <c r="A19877" t="s">
        <v>19774</v>
      </c>
      <c r="B19877" t="s">
        <v>39750</v>
      </c>
      <c r="I19877" t="s">
        <v>20</v>
      </c>
      <c r="J19877">
        <v>18.55</v>
      </c>
      <c r="M19877">
        <v>18.55</v>
      </c>
      <c r="N19877">
        <f t="shared" si="310"/>
        <v>0</v>
      </c>
    </row>
    <row r="19878" spans="1:14" x14ac:dyDescent="0.2">
      <c r="A19878" t="s">
        <v>19775</v>
      </c>
      <c r="B19878" t="s">
        <v>39750</v>
      </c>
      <c r="I19878" t="s">
        <v>20</v>
      </c>
      <c r="J19878">
        <v>17.71</v>
      </c>
      <c r="M19878">
        <v>17.71</v>
      </c>
      <c r="N19878">
        <f t="shared" si="310"/>
        <v>0</v>
      </c>
    </row>
    <row r="19879" spans="1:14" x14ac:dyDescent="0.2">
      <c r="A19879" t="s">
        <v>19776</v>
      </c>
      <c r="B19879" t="s">
        <v>39751</v>
      </c>
      <c r="I19879" t="s">
        <v>20</v>
      </c>
      <c r="J19879">
        <v>20.36</v>
      </c>
      <c r="M19879">
        <v>20.36</v>
      </c>
      <c r="N19879">
        <f t="shared" si="310"/>
        <v>0</v>
      </c>
    </row>
    <row r="19880" spans="1:14" x14ac:dyDescent="0.2">
      <c r="A19880" t="s">
        <v>19777</v>
      </c>
      <c r="B19880" t="s">
        <v>39751</v>
      </c>
      <c r="I19880" t="s">
        <v>20</v>
      </c>
      <c r="J19880">
        <v>19.420000000000002</v>
      </c>
      <c r="M19880">
        <v>19.420000000000002</v>
      </c>
      <c r="N19880">
        <f t="shared" si="310"/>
        <v>0</v>
      </c>
    </row>
    <row r="19881" spans="1:14" x14ac:dyDescent="0.2">
      <c r="A19881" t="s">
        <v>19778</v>
      </c>
      <c r="B19881" t="s">
        <v>39752</v>
      </c>
      <c r="I19881" t="s">
        <v>20</v>
      </c>
      <c r="J19881">
        <v>15.22</v>
      </c>
      <c r="M19881">
        <v>15.22</v>
      </c>
      <c r="N19881">
        <f t="shared" si="310"/>
        <v>0</v>
      </c>
    </row>
    <row r="19882" spans="1:14" x14ac:dyDescent="0.2">
      <c r="A19882" t="s">
        <v>19779</v>
      </c>
      <c r="B19882" t="s">
        <v>39752</v>
      </c>
      <c r="I19882" t="s">
        <v>20</v>
      </c>
      <c r="J19882">
        <v>14.76</v>
      </c>
      <c r="M19882">
        <v>14.76</v>
      </c>
      <c r="N19882">
        <f t="shared" si="310"/>
        <v>0</v>
      </c>
    </row>
    <row r="19883" spans="1:14" x14ac:dyDescent="0.2">
      <c r="A19883" t="s">
        <v>19780</v>
      </c>
      <c r="B19883" t="s">
        <v>39753</v>
      </c>
      <c r="I19883" t="s">
        <v>20</v>
      </c>
      <c r="J19883">
        <v>18.03</v>
      </c>
      <c r="M19883">
        <v>18.03</v>
      </c>
      <c r="N19883">
        <f t="shared" si="310"/>
        <v>0</v>
      </c>
    </row>
    <row r="19884" spans="1:14" x14ac:dyDescent="0.2">
      <c r="A19884" t="s">
        <v>19781</v>
      </c>
      <c r="B19884" t="s">
        <v>39753</v>
      </c>
      <c r="I19884" t="s">
        <v>20</v>
      </c>
      <c r="J19884">
        <v>17.47</v>
      </c>
      <c r="M19884">
        <v>17.47</v>
      </c>
      <c r="N19884">
        <f t="shared" si="310"/>
        <v>0</v>
      </c>
    </row>
    <row r="19885" spans="1:14" x14ac:dyDescent="0.2">
      <c r="A19885" t="s">
        <v>19782</v>
      </c>
      <c r="B19885" t="s">
        <v>39754</v>
      </c>
      <c r="I19885" t="s">
        <v>20</v>
      </c>
      <c r="J19885">
        <v>33.01</v>
      </c>
      <c r="M19885">
        <v>33.01</v>
      </c>
      <c r="N19885">
        <f t="shared" si="310"/>
        <v>0</v>
      </c>
    </row>
    <row r="19886" spans="1:14" x14ac:dyDescent="0.2">
      <c r="A19886" t="s">
        <v>19783</v>
      </c>
      <c r="B19886" t="s">
        <v>39754</v>
      </c>
      <c r="I19886" t="s">
        <v>20</v>
      </c>
      <c r="J19886">
        <v>31.87</v>
      </c>
      <c r="M19886">
        <v>31.87</v>
      </c>
      <c r="N19886">
        <f t="shared" si="310"/>
        <v>0</v>
      </c>
    </row>
    <row r="19887" spans="1:14" x14ac:dyDescent="0.2">
      <c r="A19887" t="s">
        <v>19784</v>
      </c>
      <c r="B19887" t="s">
        <v>39755</v>
      </c>
      <c r="I19887" t="s">
        <v>20</v>
      </c>
      <c r="J19887">
        <v>26.41</v>
      </c>
      <c r="M19887">
        <v>26.41</v>
      </c>
      <c r="N19887">
        <f t="shared" si="310"/>
        <v>0</v>
      </c>
    </row>
    <row r="19888" spans="1:14" x14ac:dyDescent="0.2">
      <c r="A19888" t="s">
        <v>19785</v>
      </c>
      <c r="B19888" t="s">
        <v>39755</v>
      </c>
      <c r="I19888" t="s">
        <v>20</v>
      </c>
      <c r="J19888">
        <v>25.44</v>
      </c>
      <c r="M19888">
        <v>25.44</v>
      </c>
      <c r="N19888">
        <f t="shared" si="310"/>
        <v>0</v>
      </c>
    </row>
    <row r="19889" spans="1:14" x14ac:dyDescent="0.2">
      <c r="A19889" t="s">
        <v>19786</v>
      </c>
      <c r="B19889" t="s">
        <v>39756</v>
      </c>
      <c r="I19889" t="s">
        <v>20</v>
      </c>
      <c r="J19889">
        <v>10.59</v>
      </c>
      <c r="M19889">
        <v>10.59</v>
      </c>
      <c r="N19889">
        <f t="shared" si="310"/>
        <v>0</v>
      </c>
    </row>
    <row r="19890" spans="1:14" x14ac:dyDescent="0.2">
      <c r="A19890" t="s">
        <v>19787</v>
      </c>
      <c r="B19890" t="s">
        <v>39756</v>
      </c>
      <c r="I19890" t="s">
        <v>20</v>
      </c>
      <c r="J19890">
        <v>10.11</v>
      </c>
      <c r="M19890">
        <v>10.11</v>
      </c>
      <c r="N19890">
        <f t="shared" si="310"/>
        <v>0</v>
      </c>
    </row>
    <row r="19891" spans="1:14" x14ac:dyDescent="0.2">
      <c r="A19891" t="s">
        <v>19788</v>
      </c>
      <c r="B19891" t="s">
        <v>39757</v>
      </c>
      <c r="I19891" t="s">
        <v>20</v>
      </c>
      <c r="J19891">
        <v>18.21</v>
      </c>
      <c r="M19891">
        <v>18.21</v>
      </c>
      <c r="N19891">
        <f t="shared" si="310"/>
        <v>0</v>
      </c>
    </row>
    <row r="19892" spans="1:14" x14ac:dyDescent="0.2">
      <c r="A19892" t="s">
        <v>19789</v>
      </c>
      <c r="B19892" t="s">
        <v>39757</v>
      </c>
      <c r="I19892" t="s">
        <v>20</v>
      </c>
      <c r="J19892">
        <v>17.63</v>
      </c>
      <c r="M19892">
        <v>17.63</v>
      </c>
      <c r="N19892">
        <f t="shared" si="310"/>
        <v>0</v>
      </c>
    </row>
    <row r="19893" spans="1:14" x14ac:dyDescent="0.2">
      <c r="A19893" t="s">
        <v>19790</v>
      </c>
      <c r="B19893" t="s">
        <v>39758</v>
      </c>
      <c r="I19893" t="s">
        <v>20</v>
      </c>
      <c r="J19893">
        <v>11.42</v>
      </c>
      <c r="M19893">
        <v>11.42</v>
      </c>
      <c r="N19893">
        <f t="shared" si="310"/>
        <v>0</v>
      </c>
    </row>
    <row r="19894" spans="1:14" x14ac:dyDescent="0.2">
      <c r="A19894" t="s">
        <v>19791</v>
      </c>
      <c r="B19894" t="s">
        <v>39758</v>
      </c>
      <c r="I19894" t="s">
        <v>20</v>
      </c>
      <c r="J19894">
        <v>10.95</v>
      </c>
      <c r="M19894">
        <v>10.95</v>
      </c>
      <c r="N19894">
        <f t="shared" si="310"/>
        <v>0</v>
      </c>
    </row>
    <row r="19895" spans="1:14" x14ac:dyDescent="0.2">
      <c r="A19895" t="s">
        <v>19792</v>
      </c>
      <c r="B19895" t="s">
        <v>39759</v>
      </c>
      <c r="I19895" t="s">
        <v>20</v>
      </c>
      <c r="J19895">
        <v>230.01</v>
      </c>
      <c r="M19895">
        <v>230.01</v>
      </c>
      <c r="N19895">
        <f t="shared" si="310"/>
        <v>0</v>
      </c>
    </row>
    <row r="19896" spans="1:14" x14ac:dyDescent="0.2">
      <c r="A19896" t="s">
        <v>19793</v>
      </c>
      <c r="B19896" t="s">
        <v>39759</v>
      </c>
      <c r="I19896" t="s">
        <v>20</v>
      </c>
      <c r="J19896">
        <v>221.85</v>
      </c>
      <c r="M19896">
        <v>221.85</v>
      </c>
      <c r="N19896">
        <f t="shared" si="310"/>
        <v>0</v>
      </c>
    </row>
    <row r="19897" spans="1:14" x14ac:dyDescent="0.2">
      <c r="A19897" t="s">
        <v>19794</v>
      </c>
      <c r="B19897" t="s">
        <v>39760</v>
      </c>
      <c r="I19897" t="s">
        <v>20</v>
      </c>
      <c r="J19897">
        <v>22.45</v>
      </c>
      <c r="M19897">
        <v>22.45</v>
      </c>
      <c r="N19897">
        <f t="shared" si="310"/>
        <v>0</v>
      </c>
    </row>
    <row r="19898" spans="1:14" x14ac:dyDescent="0.2">
      <c r="A19898" t="s">
        <v>19795</v>
      </c>
      <c r="B19898" t="s">
        <v>39760</v>
      </c>
      <c r="I19898" t="s">
        <v>20</v>
      </c>
      <c r="J19898">
        <v>21.73</v>
      </c>
      <c r="M19898">
        <v>21.73</v>
      </c>
      <c r="N19898">
        <f t="shared" si="310"/>
        <v>0</v>
      </c>
    </row>
    <row r="19899" spans="1:14" x14ac:dyDescent="0.2">
      <c r="A19899" t="s">
        <v>19796</v>
      </c>
      <c r="B19899" t="s">
        <v>39761</v>
      </c>
      <c r="I19899" t="s">
        <v>20</v>
      </c>
      <c r="J19899">
        <v>14.64</v>
      </c>
      <c r="M19899">
        <v>14.64</v>
      </c>
      <c r="N19899">
        <f t="shared" si="310"/>
        <v>0</v>
      </c>
    </row>
    <row r="19900" spans="1:14" x14ac:dyDescent="0.2">
      <c r="A19900" t="s">
        <v>19797</v>
      </c>
      <c r="B19900" t="s">
        <v>39761</v>
      </c>
      <c r="I19900" t="s">
        <v>20</v>
      </c>
      <c r="J19900">
        <v>14.04</v>
      </c>
      <c r="M19900">
        <v>14.04</v>
      </c>
      <c r="N19900">
        <f t="shared" si="310"/>
        <v>0</v>
      </c>
    </row>
    <row r="19901" spans="1:14" x14ac:dyDescent="0.2">
      <c r="A19901" t="s">
        <v>19798</v>
      </c>
      <c r="B19901" t="s">
        <v>39762</v>
      </c>
      <c r="I19901" t="s">
        <v>20</v>
      </c>
      <c r="J19901">
        <v>14.79</v>
      </c>
      <c r="M19901">
        <v>14.79</v>
      </c>
      <c r="N19901">
        <f t="shared" si="310"/>
        <v>0</v>
      </c>
    </row>
    <row r="19902" spans="1:14" x14ac:dyDescent="0.2">
      <c r="A19902" t="s">
        <v>19799</v>
      </c>
      <c r="B19902" t="s">
        <v>39762</v>
      </c>
      <c r="I19902" t="s">
        <v>20</v>
      </c>
      <c r="J19902">
        <v>14.18</v>
      </c>
      <c r="M19902">
        <v>14.18</v>
      </c>
      <c r="N19902">
        <f t="shared" si="310"/>
        <v>0</v>
      </c>
    </row>
    <row r="19903" spans="1:14" x14ac:dyDescent="0.2">
      <c r="A19903" t="s">
        <v>19800</v>
      </c>
      <c r="B19903" t="s">
        <v>39763</v>
      </c>
      <c r="I19903" t="s">
        <v>20</v>
      </c>
      <c r="J19903">
        <v>14.21</v>
      </c>
      <c r="M19903">
        <v>14.21</v>
      </c>
      <c r="N19903">
        <f t="shared" si="310"/>
        <v>0</v>
      </c>
    </row>
    <row r="19904" spans="1:14" x14ac:dyDescent="0.2">
      <c r="A19904" t="s">
        <v>19801</v>
      </c>
      <c r="B19904" t="s">
        <v>39763</v>
      </c>
      <c r="I19904" t="s">
        <v>20</v>
      </c>
      <c r="J19904">
        <v>13.6</v>
      </c>
      <c r="M19904">
        <v>13.6</v>
      </c>
      <c r="N19904">
        <f t="shared" si="310"/>
        <v>0</v>
      </c>
    </row>
    <row r="19905" spans="1:14" x14ac:dyDescent="0.2">
      <c r="A19905" t="s">
        <v>19802</v>
      </c>
      <c r="B19905" t="s">
        <v>39764</v>
      </c>
      <c r="I19905" t="s">
        <v>20</v>
      </c>
      <c r="J19905">
        <v>9.74</v>
      </c>
      <c r="M19905">
        <v>9.74</v>
      </c>
      <c r="N19905">
        <f t="shared" si="310"/>
        <v>0</v>
      </c>
    </row>
    <row r="19906" spans="1:14" x14ac:dyDescent="0.2">
      <c r="A19906" t="s">
        <v>19803</v>
      </c>
      <c r="B19906" t="s">
        <v>39764</v>
      </c>
      <c r="I19906" t="s">
        <v>20</v>
      </c>
      <c r="J19906">
        <v>9.33</v>
      </c>
      <c r="M19906">
        <v>9.33</v>
      </c>
      <c r="N19906">
        <f t="shared" si="310"/>
        <v>0</v>
      </c>
    </row>
    <row r="19907" spans="1:14" x14ac:dyDescent="0.2">
      <c r="A19907" t="s">
        <v>19804</v>
      </c>
      <c r="B19907" t="s">
        <v>39765</v>
      </c>
      <c r="I19907" t="s">
        <v>20</v>
      </c>
      <c r="J19907">
        <v>10.26</v>
      </c>
      <c r="M19907">
        <v>10.26</v>
      </c>
      <c r="N19907">
        <f t="shared" si="310"/>
        <v>0</v>
      </c>
    </row>
    <row r="19908" spans="1:14" x14ac:dyDescent="0.2">
      <c r="A19908" t="s">
        <v>19805</v>
      </c>
      <c r="B19908" t="s">
        <v>39765</v>
      </c>
      <c r="I19908" t="s">
        <v>20</v>
      </c>
      <c r="J19908">
        <v>9.8800000000000008</v>
      </c>
      <c r="M19908">
        <v>9.8800000000000008</v>
      </c>
      <c r="N19908">
        <f t="shared" ref="N19908:N19971" si="311">J19908-M19908</f>
        <v>0</v>
      </c>
    </row>
    <row r="19909" spans="1:14" x14ac:dyDescent="0.2">
      <c r="A19909" t="s">
        <v>19806</v>
      </c>
      <c r="B19909" t="s">
        <v>39766</v>
      </c>
      <c r="I19909" t="s">
        <v>20</v>
      </c>
      <c r="J19909">
        <v>14.79</v>
      </c>
      <c r="M19909">
        <v>14.79</v>
      </c>
      <c r="N19909">
        <f t="shared" si="311"/>
        <v>0</v>
      </c>
    </row>
    <row r="19910" spans="1:14" x14ac:dyDescent="0.2">
      <c r="A19910" t="s">
        <v>19807</v>
      </c>
      <c r="B19910" t="s">
        <v>39766</v>
      </c>
      <c r="I19910" t="s">
        <v>20</v>
      </c>
      <c r="J19910">
        <v>14.18</v>
      </c>
      <c r="M19910">
        <v>14.18</v>
      </c>
      <c r="N19910">
        <f t="shared" si="311"/>
        <v>0</v>
      </c>
    </row>
    <row r="19911" spans="1:14" x14ac:dyDescent="0.2">
      <c r="A19911" t="s">
        <v>19808</v>
      </c>
      <c r="B19911" t="s">
        <v>39767</v>
      </c>
      <c r="I19911" t="s">
        <v>20</v>
      </c>
      <c r="J19911">
        <v>14.21</v>
      </c>
      <c r="M19911">
        <v>14.21</v>
      </c>
      <c r="N19911">
        <f t="shared" si="311"/>
        <v>0</v>
      </c>
    </row>
    <row r="19912" spans="1:14" x14ac:dyDescent="0.2">
      <c r="A19912" t="s">
        <v>19809</v>
      </c>
      <c r="B19912" t="s">
        <v>39767</v>
      </c>
      <c r="I19912" t="s">
        <v>20</v>
      </c>
      <c r="J19912">
        <v>13.6</v>
      </c>
      <c r="M19912">
        <v>13.6</v>
      </c>
      <c r="N19912">
        <f t="shared" si="311"/>
        <v>0</v>
      </c>
    </row>
    <row r="19913" spans="1:14" x14ac:dyDescent="0.2">
      <c r="A19913" t="s">
        <v>19810</v>
      </c>
      <c r="B19913" t="s">
        <v>39768</v>
      </c>
      <c r="I19913" t="s">
        <v>3</v>
      </c>
      <c r="J19913">
        <v>0.51</v>
      </c>
      <c r="M19913">
        <v>0.51</v>
      </c>
      <c r="N19913">
        <f t="shared" si="311"/>
        <v>0</v>
      </c>
    </row>
    <row r="19914" spans="1:14" x14ac:dyDescent="0.2">
      <c r="A19914" t="s">
        <v>19811</v>
      </c>
      <c r="B19914" t="s">
        <v>39768</v>
      </c>
      <c r="I19914" t="s">
        <v>3</v>
      </c>
      <c r="J19914">
        <v>0.49</v>
      </c>
      <c r="M19914">
        <v>0.49</v>
      </c>
      <c r="N19914">
        <f t="shared" si="311"/>
        <v>0</v>
      </c>
    </row>
    <row r="19915" spans="1:14" x14ac:dyDescent="0.2">
      <c r="A19915" t="s">
        <v>19812</v>
      </c>
      <c r="B19915" t="s">
        <v>39769</v>
      </c>
      <c r="I19915" t="s">
        <v>3</v>
      </c>
      <c r="J19915">
        <v>0.33</v>
      </c>
      <c r="M19915">
        <v>0.33</v>
      </c>
      <c r="N19915">
        <f t="shared" si="311"/>
        <v>0</v>
      </c>
    </row>
    <row r="19916" spans="1:14" x14ac:dyDescent="0.2">
      <c r="A19916" t="s">
        <v>19813</v>
      </c>
      <c r="B19916" t="s">
        <v>39769</v>
      </c>
      <c r="I19916" t="s">
        <v>3</v>
      </c>
      <c r="J19916">
        <v>0.32</v>
      </c>
      <c r="M19916">
        <v>0.32</v>
      </c>
      <c r="N19916">
        <f t="shared" si="311"/>
        <v>0</v>
      </c>
    </row>
    <row r="19917" spans="1:14" x14ac:dyDescent="0.2">
      <c r="A19917" t="s">
        <v>19814</v>
      </c>
      <c r="B19917" t="s">
        <v>39770</v>
      </c>
      <c r="I19917" t="s">
        <v>20</v>
      </c>
      <c r="J19917">
        <v>52.64</v>
      </c>
      <c r="M19917">
        <v>52.64</v>
      </c>
      <c r="N19917">
        <f t="shared" si="311"/>
        <v>0</v>
      </c>
    </row>
    <row r="19918" spans="1:14" x14ac:dyDescent="0.2">
      <c r="A19918" t="s">
        <v>19815</v>
      </c>
      <c r="B19918" t="s">
        <v>39770</v>
      </c>
      <c r="I19918" t="s">
        <v>20</v>
      </c>
      <c r="J19918">
        <v>50.44</v>
      </c>
      <c r="M19918">
        <v>50.44</v>
      </c>
      <c r="N19918">
        <f t="shared" si="311"/>
        <v>0</v>
      </c>
    </row>
    <row r="19919" spans="1:14" x14ac:dyDescent="0.2">
      <c r="A19919" t="s">
        <v>19816</v>
      </c>
      <c r="B19919" t="s">
        <v>39771</v>
      </c>
      <c r="I19919" t="s">
        <v>20</v>
      </c>
      <c r="J19919">
        <v>91.29</v>
      </c>
      <c r="M19919">
        <v>91.29</v>
      </c>
      <c r="N19919">
        <f t="shared" si="311"/>
        <v>0</v>
      </c>
    </row>
    <row r="19920" spans="1:14" x14ac:dyDescent="0.2">
      <c r="A19920" t="s">
        <v>19817</v>
      </c>
      <c r="B19920" t="s">
        <v>39771</v>
      </c>
      <c r="I19920" t="s">
        <v>20</v>
      </c>
      <c r="J19920">
        <v>86.88</v>
      </c>
      <c r="M19920">
        <v>86.88</v>
      </c>
      <c r="N19920">
        <f t="shared" si="311"/>
        <v>0</v>
      </c>
    </row>
    <row r="19921" spans="1:14" x14ac:dyDescent="0.2">
      <c r="A19921" t="s">
        <v>19818</v>
      </c>
      <c r="B19921" t="s">
        <v>39772</v>
      </c>
      <c r="I19921" t="s">
        <v>20</v>
      </c>
      <c r="J19921">
        <v>40.270000000000003</v>
      </c>
      <c r="M19921">
        <v>40.270000000000003</v>
      </c>
      <c r="N19921">
        <f t="shared" si="311"/>
        <v>0</v>
      </c>
    </row>
    <row r="19922" spans="1:14" x14ac:dyDescent="0.2">
      <c r="A19922" t="s">
        <v>19819</v>
      </c>
      <c r="B19922" t="s">
        <v>39772</v>
      </c>
      <c r="I19922" t="s">
        <v>20</v>
      </c>
      <c r="J19922">
        <v>37.53</v>
      </c>
      <c r="M19922">
        <v>37.53</v>
      </c>
      <c r="N19922">
        <f t="shared" si="311"/>
        <v>0</v>
      </c>
    </row>
    <row r="19923" spans="1:14" x14ac:dyDescent="0.2">
      <c r="A19923" t="s">
        <v>19820</v>
      </c>
      <c r="B19923" t="s">
        <v>39773</v>
      </c>
      <c r="I19923" t="s">
        <v>20</v>
      </c>
      <c r="J19923">
        <v>51.01</v>
      </c>
      <c r="M19923">
        <v>51.01</v>
      </c>
      <c r="N19923">
        <f t="shared" si="311"/>
        <v>0</v>
      </c>
    </row>
    <row r="19924" spans="1:14" x14ac:dyDescent="0.2">
      <c r="A19924" t="s">
        <v>19821</v>
      </c>
      <c r="B19924" t="s">
        <v>39773</v>
      </c>
      <c r="I19924" t="s">
        <v>20</v>
      </c>
      <c r="J19924">
        <v>49.34</v>
      </c>
      <c r="M19924">
        <v>49.34</v>
      </c>
      <c r="N19924">
        <f t="shared" si="311"/>
        <v>0</v>
      </c>
    </row>
    <row r="19925" spans="1:14" x14ac:dyDescent="0.2">
      <c r="A19925" t="s">
        <v>19822</v>
      </c>
      <c r="B19925" t="s">
        <v>39774</v>
      </c>
      <c r="I19925" t="s">
        <v>20</v>
      </c>
      <c r="J19925">
        <v>274.18</v>
      </c>
      <c r="M19925">
        <v>274.18</v>
      </c>
      <c r="N19925">
        <f t="shared" si="311"/>
        <v>0</v>
      </c>
    </row>
    <row r="19926" spans="1:14" x14ac:dyDescent="0.2">
      <c r="A19926" t="s">
        <v>19823</v>
      </c>
      <c r="B19926" t="s">
        <v>39774</v>
      </c>
      <c r="I19926" t="s">
        <v>20</v>
      </c>
      <c r="J19926">
        <v>267.16000000000003</v>
      </c>
      <c r="M19926">
        <v>267.16000000000003</v>
      </c>
      <c r="N19926">
        <f t="shared" si="311"/>
        <v>0</v>
      </c>
    </row>
    <row r="19927" spans="1:14" x14ac:dyDescent="0.2">
      <c r="A19927" t="s">
        <v>19824</v>
      </c>
      <c r="B19927" t="s">
        <v>39775</v>
      </c>
      <c r="I19927" t="s">
        <v>20</v>
      </c>
      <c r="J19927">
        <v>112.85</v>
      </c>
      <c r="M19927">
        <v>112.85</v>
      </c>
      <c r="N19927">
        <f t="shared" si="311"/>
        <v>0</v>
      </c>
    </row>
    <row r="19928" spans="1:14" x14ac:dyDescent="0.2">
      <c r="A19928" t="s">
        <v>19825</v>
      </c>
      <c r="B19928" t="s">
        <v>39775</v>
      </c>
      <c r="I19928" t="s">
        <v>20</v>
      </c>
      <c r="J19928">
        <v>108.07</v>
      </c>
      <c r="M19928">
        <v>108.07</v>
      </c>
      <c r="N19928">
        <f t="shared" si="311"/>
        <v>0</v>
      </c>
    </row>
    <row r="19929" spans="1:14" x14ac:dyDescent="0.2">
      <c r="A19929" t="s">
        <v>19826</v>
      </c>
      <c r="B19929" t="s">
        <v>39776</v>
      </c>
      <c r="I19929" t="s">
        <v>20</v>
      </c>
      <c r="J19929">
        <v>385.62</v>
      </c>
      <c r="M19929">
        <v>385.62</v>
      </c>
      <c r="N19929">
        <f t="shared" si="311"/>
        <v>0</v>
      </c>
    </row>
    <row r="19930" spans="1:14" x14ac:dyDescent="0.2">
      <c r="A19930" t="s">
        <v>19827</v>
      </c>
      <c r="B19930" t="s">
        <v>39776</v>
      </c>
      <c r="I19930" t="s">
        <v>20</v>
      </c>
      <c r="J19930">
        <v>375.6</v>
      </c>
      <c r="M19930">
        <v>375.6</v>
      </c>
      <c r="N19930">
        <f t="shared" si="311"/>
        <v>0</v>
      </c>
    </row>
    <row r="19931" spans="1:14" x14ac:dyDescent="0.2">
      <c r="A19931" t="s">
        <v>19828</v>
      </c>
      <c r="B19931" t="s">
        <v>39777</v>
      </c>
      <c r="I19931" t="s">
        <v>3</v>
      </c>
      <c r="J19931">
        <v>0.9</v>
      </c>
      <c r="M19931">
        <v>0.9</v>
      </c>
      <c r="N19931">
        <f t="shared" si="311"/>
        <v>0</v>
      </c>
    </row>
    <row r="19932" spans="1:14" x14ac:dyDescent="0.2">
      <c r="A19932" t="s">
        <v>19829</v>
      </c>
      <c r="B19932" t="s">
        <v>39777</v>
      </c>
      <c r="I19932" t="s">
        <v>3</v>
      </c>
      <c r="J19932">
        <v>0.87</v>
      </c>
      <c r="M19932">
        <v>0.87</v>
      </c>
      <c r="N19932">
        <f t="shared" si="311"/>
        <v>0</v>
      </c>
    </row>
    <row r="19933" spans="1:14" x14ac:dyDescent="0.2">
      <c r="A19933" t="s">
        <v>19830</v>
      </c>
      <c r="B19933" t="s">
        <v>39778</v>
      </c>
      <c r="I19933" t="s">
        <v>3</v>
      </c>
      <c r="J19933">
        <v>3.55</v>
      </c>
      <c r="M19933">
        <v>3.55</v>
      </c>
      <c r="N19933">
        <f t="shared" si="311"/>
        <v>0</v>
      </c>
    </row>
    <row r="19934" spans="1:14" x14ac:dyDescent="0.2">
      <c r="A19934" t="s">
        <v>19831</v>
      </c>
      <c r="B19934" t="s">
        <v>39778</v>
      </c>
      <c r="I19934" t="s">
        <v>3</v>
      </c>
      <c r="J19934">
        <v>3.44</v>
      </c>
      <c r="M19934">
        <v>3.44</v>
      </c>
      <c r="N19934">
        <f t="shared" si="311"/>
        <v>0</v>
      </c>
    </row>
    <row r="19935" spans="1:14" x14ac:dyDescent="0.2">
      <c r="A19935" t="s">
        <v>19832</v>
      </c>
      <c r="B19935" t="s">
        <v>39779</v>
      </c>
      <c r="I19935" t="s">
        <v>3</v>
      </c>
      <c r="J19935">
        <v>5.74</v>
      </c>
      <c r="M19935">
        <v>5.74</v>
      </c>
      <c r="N19935">
        <f t="shared" si="311"/>
        <v>0</v>
      </c>
    </row>
    <row r="19936" spans="1:14" x14ac:dyDescent="0.2">
      <c r="A19936" t="s">
        <v>19833</v>
      </c>
      <c r="B19936" t="s">
        <v>39779</v>
      </c>
      <c r="I19936" t="s">
        <v>3</v>
      </c>
      <c r="J19936">
        <v>5.54</v>
      </c>
      <c r="M19936">
        <v>5.54</v>
      </c>
      <c r="N19936">
        <f t="shared" si="311"/>
        <v>0</v>
      </c>
    </row>
    <row r="19937" spans="1:14" x14ac:dyDescent="0.2">
      <c r="A19937" t="s">
        <v>28349</v>
      </c>
      <c r="B19937" t="s">
        <v>39780</v>
      </c>
      <c r="I19937" t="s">
        <v>20</v>
      </c>
      <c r="J19937">
        <v>202.28</v>
      </c>
      <c r="M19937">
        <v>202.28</v>
      </c>
      <c r="N19937">
        <f t="shared" si="311"/>
        <v>0</v>
      </c>
    </row>
    <row r="19938" spans="1:14" x14ac:dyDescent="0.2">
      <c r="A19938" t="s">
        <v>28350</v>
      </c>
      <c r="B19938" t="s">
        <v>39780</v>
      </c>
      <c r="I19938" t="s">
        <v>20</v>
      </c>
      <c r="J19938">
        <v>196.56</v>
      </c>
      <c r="M19938">
        <v>196.56</v>
      </c>
      <c r="N19938">
        <f t="shared" si="311"/>
        <v>0</v>
      </c>
    </row>
    <row r="19939" spans="1:14" x14ac:dyDescent="0.2">
      <c r="A19939" t="s">
        <v>28351</v>
      </c>
      <c r="B19939" t="s">
        <v>39781</v>
      </c>
      <c r="I19939" t="s">
        <v>20</v>
      </c>
      <c r="J19939">
        <v>166.94</v>
      </c>
      <c r="M19939">
        <v>166.94</v>
      </c>
      <c r="N19939">
        <f t="shared" si="311"/>
        <v>0</v>
      </c>
    </row>
    <row r="19940" spans="1:14" x14ac:dyDescent="0.2">
      <c r="A19940" t="s">
        <v>28352</v>
      </c>
      <c r="B19940" t="s">
        <v>39781</v>
      </c>
      <c r="I19940" t="s">
        <v>20</v>
      </c>
      <c r="J19940">
        <v>163.25</v>
      </c>
      <c r="M19940">
        <v>163.25</v>
      </c>
      <c r="N19940">
        <f t="shared" si="311"/>
        <v>0</v>
      </c>
    </row>
    <row r="19941" spans="1:14" x14ac:dyDescent="0.2">
      <c r="A19941" t="s">
        <v>28353</v>
      </c>
      <c r="B19941" t="s">
        <v>39782</v>
      </c>
      <c r="I19941" t="s">
        <v>20</v>
      </c>
      <c r="J19941">
        <v>35.340000000000003</v>
      </c>
      <c r="M19941">
        <v>35.340000000000003</v>
      </c>
      <c r="N19941">
        <f t="shared" si="311"/>
        <v>0</v>
      </c>
    </row>
    <row r="19942" spans="1:14" x14ac:dyDescent="0.2">
      <c r="A19942" t="s">
        <v>28354</v>
      </c>
      <c r="B19942" t="s">
        <v>39782</v>
      </c>
      <c r="I19942" t="s">
        <v>20</v>
      </c>
      <c r="J19942">
        <v>33.299999999999997</v>
      </c>
      <c r="M19942">
        <v>33.299999999999997</v>
      </c>
      <c r="N19942">
        <f t="shared" si="311"/>
        <v>0</v>
      </c>
    </row>
    <row r="19943" spans="1:14" x14ac:dyDescent="0.2">
      <c r="A19943" t="s">
        <v>19834</v>
      </c>
      <c r="B19943" t="s">
        <v>39783</v>
      </c>
      <c r="I19943" t="s">
        <v>20</v>
      </c>
      <c r="J19943">
        <v>138.6</v>
      </c>
      <c r="M19943">
        <v>138.6</v>
      </c>
      <c r="N19943">
        <f t="shared" si="311"/>
        <v>0</v>
      </c>
    </row>
    <row r="19944" spans="1:14" x14ac:dyDescent="0.2">
      <c r="A19944" t="s">
        <v>19835</v>
      </c>
      <c r="B19944" t="s">
        <v>39783</v>
      </c>
      <c r="I19944" t="s">
        <v>20</v>
      </c>
      <c r="J19944">
        <v>122.28</v>
      </c>
      <c r="M19944">
        <v>122.28</v>
      </c>
      <c r="N19944">
        <f t="shared" si="311"/>
        <v>0</v>
      </c>
    </row>
    <row r="19945" spans="1:14" x14ac:dyDescent="0.2">
      <c r="A19945" t="s">
        <v>19836</v>
      </c>
      <c r="B19945" t="s">
        <v>39784</v>
      </c>
      <c r="I19945" t="s">
        <v>20</v>
      </c>
      <c r="J19945">
        <v>285.33999999999997</v>
      </c>
      <c r="M19945">
        <v>285.33999999999997</v>
      </c>
      <c r="N19945">
        <f t="shared" si="311"/>
        <v>0</v>
      </c>
    </row>
    <row r="19946" spans="1:14" x14ac:dyDescent="0.2">
      <c r="A19946" t="s">
        <v>19837</v>
      </c>
      <c r="B19946" t="s">
        <v>39784</v>
      </c>
      <c r="I19946" t="s">
        <v>20</v>
      </c>
      <c r="J19946">
        <v>276.73</v>
      </c>
      <c r="M19946">
        <v>276.73</v>
      </c>
      <c r="N19946">
        <f t="shared" si="311"/>
        <v>0</v>
      </c>
    </row>
    <row r="19947" spans="1:14" x14ac:dyDescent="0.2">
      <c r="A19947" t="s">
        <v>19838</v>
      </c>
      <c r="B19947" t="s">
        <v>39785</v>
      </c>
      <c r="I19947" t="s">
        <v>3</v>
      </c>
      <c r="J19947">
        <v>1.58</v>
      </c>
      <c r="M19947">
        <v>1.58</v>
      </c>
      <c r="N19947">
        <f t="shared" si="311"/>
        <v>0</v>
      </c>
    </row>
    <row r="19948" spans="1:14" x14ac:dyDescent="0.2">
      <c r="A19948" t="s">
        <v>19839</v>
      </c>
      <c r="B19948" t="s">
        <v>39785</v>
      </c>
      <c r="I19948" t="s">
        <v>3</v>
      </c>
      <c r="J19948">
        <v>1.52</v>
      </c>
      <c r="M19948">
        <v>1.52</v>
      </c>
      <c r="N19948">
        <f t="shared" si="311"/>
        <v>0</v>
      </c>
    </row>
    <row r="19949" spans="1:14" x14ac:dyDescent="0.2">
      <c r="A19949" t="s">
        <v>19840</v>
      </c>
      <c r="B19949" t="s">
        <v>39786</v>
      </c>
      <c r="I19949" t="s">
        <v>3</v>
      </c>
      <c r="J19949">
        <v>2.96</v>
      </c>
      <c r="M19949">
        <v>2.96</v>
      </c>
      <c r="N19949">
        <f t="shared" si="311"/>
        <v>0</v>
      </c>
    </row>
    <row r="19950" spans="1:14" x14ac:dyDescent="0.2">
      <c r="A19950" t="s">
        <v>19841</v>
      </c>
      <c r="B19950" t="s">
        <v>39786</v>
      </c>
      <c r="I19950" t="s">
        <v>3</v>
      </c>
      <c r="J19950">
        <v>2.85</v>
      </c>
      <c r="M19950">
        <v>2.85</v>
      </c>
      <c r="N19950">
        <f t="shared" si="311"/>
        <v>0</v>
      </c>
    </row>
    <row r="19951" spans="1:14" x14ac:dyDescent="0.2">
      <c r="A19951" t="s">
        <v>19842</v>
      </c>
      <c r="B19951" t="s">
        <v>39787</v>
      </c>
      <c r="I19951" t="s">
        <v>3</v>
      </c>
      <c r="J19951">
        <v>3.81</v>
      </c>
      <c r="M19951">
        <v>3.81</v>
      </c>
      <c r="N19951">
        <f t="shared" si="311"/>
        <v>0</v>
      </c>
    </row>
    <row r="19952" spans="1:14" x14ac:dyDescent="0.2">
      <c r="A19952" t="s">
        <v>19843</v>
      </c>
      <c r="B19952" t="s">
        <v>39787</v>
      </c>
      <c r="I19952" t="s">
        <v>3</v>
      </c>
      <c r="J19952">
        <v>3.68</v>
      </c>
      <c r="M19952">
        <v>3.68</v>
      </c>
      <c r="N19952">
        <f t="shared" si="311"/>
        <v>0</v>
      </c>
    </row>
    <row r="19953" spans="1:14" x14ac:dyDescent="0.2">
      <c r="A19953" t="s">
        <v>19844</v>
      </c>
      <c r="B19953" t="s">
        <v>39788</v>
      </c>
      <c r="I19953" t="s">
        <v>3</v>
      </c>
      <c r="J19953">
        <v>4.82</v>
      </c>
      <c r="M19953">
        <v>4.82</v>
      </c>
      <c r="N19953">
        <f t="shared" si="311"/>
        <v>0</v>
      </c>
    </row>
    <row r="19954" spans="1:14" x14ac:dyDescent="0.2">
      <c r="A19954" t="s">
        <v>19845</v>
      </c>
      <c r="B19954" t="s">
        <v>39788</v>
      </c>
      <c r="I19954" t="s">
        <v>3</v>
      </c>
      <c r="J19954">
        <v>4.63</v>
      </c>
      <c r="M19954">
        <v>4.63</v>
      </c>
      <c r="N19954">
        <f t="shared" si="311"/>
        <v>0</v>
      </c>
    </row>
    <row r="19955" spans="1:14" x14ac:dyDescent="0.2">
      <c r="A19955" t="s">
        <v>19846</v>
      </c>
      <c r="B19955" t="s">
        <v>39789</v>
      </c>
      <c r="I19955" t="s">
        <v>20</v>
      </c>
      <c r="J19955">
        <v>56.48</v>
      </c>
      <c r="M19955">
        <v>56.48</v>
      </c>
      <c r="N19955">
        <f t="shared" si="311"/>
        <v>0</v>
      </c>
    </row>
    <row r="19956" spans="1:14" x14ac:dyDescent="0.2">
      <c r="A19956" t="s">
        <v>19847</v>
      </c>
      <c r="B19956" t="s">
        <v>39789</v>
      </c>
      <c r="I19956" t="s">
        <v>20</v>
      </c>
      <c r="J19956">
        <v>52.28</v>
      </c>
      <c r="M19956">
        <v>52.28</v>
      </c>
      <c r="N19956">
        <f t="shared" si="311"/>
        <v>0</v>
      </c>
    </row>
    <row r="19957" spans="1:14" x14ac:dyDescent="0.2">
      <c r="A19957" t="s">
        <v>19848</v>
      </c>
      <c r="B19957" t="s">
        <v>39790</v>
      </c>
      <c r="I19957" t="s">
        <v>20</v>
      </c>
      <c r="J19957">
        <v>46.49</v>
      </c>
      <c r="M19957">
        <v>46.49</v>
      </c>
      <c r="N19957">
        <f t="shared" si="311"/>
        <v>0</v>
      </c>
    </row>
    <row r="19958" spans="1:14" x14ac:dyDescent="0.2">
      <c r="A19958" t="s">
        <v>19849</v>
      </c>
      <c r="B19958" t="s">
        <v>39790</v>
      </c>
      <c r="I19958" t="s">
        <v>20</v>
      </c>
      <c r="J19958">
        <v>43.17</v>
      </c>
      <c r="M19958">
        <v>43.17</v>
      </c>
      <c r="N19958">
        <f t="shared" si="311"/>
        <v>0</v>
      </c>
    </row>
    <row r="19959" spans="1:14" x14ac:dyDescent="0.2">
      <c r="A19959" t="s">
        <v>19850</v>
      </c>
      <c r="B19959" t="s">
        <v>39791</v>
      </c>
      <c r="I19959" t="s">
        <v>20</v>
      </c>
      <c r="J19959">
        <v>654.41999999999996</v>
      </c>
      <c r="M19959">
        <v>654.41999999999996</v>
      </c>
      <c r="N19959">
        <f t="shared" si="311"/>
        <v>0</v>
      </c>
    </row>
    <row r="19960" spans="1:14" x14ac:dyDescent="0.2">
      <c r="A19960" t="s">
        <v>19851</v>
      </c>
      <c r="B19960" t="s">
        <v>39791</v>
      </c>
      <c r="I19960" t="s">
        <v>20</v>
      </c>
      <c r="J19960">
        <v>589.76</v>
      </c>
      <c r="M19960">
        <v>589.76</v>
      </c>
      <c r="N19960">
        <f t="shared" si="311"/>
        <v>0</v>
      </c>
    </row>
    <row r="19961" spans="1:14" x14ac:dyDescent="0.2">
      <c r="A19961" t="s">
        <v>19852</v>
      </c>
      <c r="B19961" t="s">
        <v>39792</v>
      </c>
      <c r="I19961" t="s">
        <v>4</v>
      </c>
      <c r="J19961">
        <v>2.42</v>
      </c>
      <c r="M19961">
        <v>2.42</v>
      </c>
      <c r="N19961">
        <f t="shared" si="311"/>
        <v>0</v>
      </c>
    </row>
    <row r="19962" spans="1:14" x14ac:dyDescent="0.2">
      <c r="A19962" t="s">
        <v>19853</v>
      </c>
      <c r="B19962" t="s">
        <v>39792</v>
      </c>
      <c r="I19962" t="s">
        <v>4</v>
      </c>
      <c r="J19962">
        <v>2.23</v>
      </c>
      <c r="M19962">
        <v>2.23</v>
      </c>
      <c r="N19962">
        <f t="shared" si="311"/>
        <v>0</v>
      </c>
    </row>
    <row r="19963" spans="1:14" x14ac:dyDescent="0.2">
      <c r="A19963" t="s">
        <v>19854</v>
      </c>
      <c r="B19963" t="s">
        <v>39793</v>
      </c>
      <c r="I19963" t="s">
        <v>20</v>
      </c>
      <c r="J19963">
        <v>4.03</v>
      </c>
      <c r="M19963">
        <v>4.03</v>
      </c>
      <c r="N19963">
        <f t="shared" si="311"/>
        <v>0</v>
      </c>
    </row>
    <row r="19964" spans="1:14" x14ac:dyDescent="0.2">
      <c r="A19964" t="s">
        <v>19855</v>
      </c>
      <c r="B19964" t="s">
        <v>39793</v>
      </c>
      <c r="I19964" t="s">
        <v>20</v>
      </c>
      <c r="J19964">
        <v>3.83</v>
      </c>
      <c r="M19964">
        <v>3.83</v>
      </c>
      <c r="N19964">
        <f t="shared" si="311"/>
        <v>0</v>
      </c>
    </row>
    <row r="19965" spans="1:14" x14ac:dyDescent="0.2">
      <c r="A19965" t="s">
        <v>19856</v>
      </c>
      <c r="B19965" t="s">
        <v>39794</v>
      </c>
      <c r="I19965" t="s">
        <v>20</v>
      </c>
      <c r="J19965">
        <v>15.8</v>
      </c>
      <c r="M19965">
        <v>15.8</v>
      </c>
      <c r="N19965">
        <f t="shared" si="311"/>
        <v>0</v>
      </c>
    </row>
    <row r="19966" spans="1:14" x14ac:dyDescent="0.2">
      <c r="A19966" t="s">
        <v>19857</v>
      </c>
      <c r="B19966" t="s">
        <v>39794</v>
      </c>
      <c r="I19966" t="s">
        <v>20</v>
      </c>
      <c r="J19966">
        <v>13.69</v>
      </c>
      <c r="M19966">
        <v>13.69</v>
      </c>
      <c r="N19966">
        <f t="shared" si="311"/>
        <v>0</v>
      </c>
    </row>
    <row r="19967" spans="1:14" x14ac:dyDescent="0.2">
      <c r="A19967" t="s">
        <v>19858</v>
      </c>
      <c r="B19967" t="s">
        <v>19859</v>
      </c>
      <c r="I19967" t="s">
        <v>4</v>
      </c>
      <c r="J19967">
        <v>1.35</v>
      </c>
      <c r="M19967">
        <v>1.35</v>
      </c>
      <c r="N19967">
        <f t="shared" si="311"/>
        <v>0</v>
      </c>
    </row>
    <row r="19968" spans="1:14" x14ac:dyDescent="0.2">
      <c r="A19968" t="s">
        <v>19860</v>
      </c>
      <c r="B19968" t="s">
        <v>19859</v>
      </c>
      <c r="I19968" t="s">
        <v>4</v>
      </c>
      <c r="J19968">
        <v>1.17</v>
      </c>
      <c r="M19968">
        <v>1.17</v>
      </c>
      <c r="N19968">
        <f t="shared" si="311"/>
        <v>0</v>
      </c>
    </row>
    <row r="19969" spans="1:14" x14ac:dyDescent="0.2">
      <c r="A19969" t="s">
        <v>19861</v>
      </c>
      <c r="B19969" t="s">
        <v>19862</v>
      </c>
      <c r="I19969" t="s">
        <v>3</v>
      </c>
      <c r="J19969">
        <v>1.44</v>
      </c>
      <c r="M19969">
        <v>1.44</v>
      </c>
      <c r="N19969">
        <f t="shared" si="311"/>
        <v>0</v>
      </c>
    </row>
    <row r="19970" spans="1:14" x14ac:dyDescent="0.2">
      <c r="A19970" t="s">
        <v>19863</v>
      </c>
      <c r="B19970" t="s">
        <v>19862</v>
      </c>
      <c r="I19970" t="s">
        <v>3</v>
      </c>
      <c r="J19970">
        <v>1.25</v>
      </c>
      <c r="M19970">
        <v>1.25</v>
      </c>
      <c r="N19970">
        <f t="shared" si="311"/>
        <v>0</v>
      </c>
    </row>
    <row r="19971" spans="1:14" x14ac:dyDescent="0.2">
      <c r="A19971" t="s">
        <v>19864</v>
      </c>
      <c r="B19971" t="s">
        <v>19865</v>
      </c>
      <c r="I19971" t="s">
        <v>1030</v>
      </c>
      <c r="J19971">
        <v>361.32</v>
      </c>
      <c r="M19971">
        <v>361.32</v>
      </c>
      <c r="N19971">
        <f t="shared" si="311"/>
        <v>0</v>
      </c>
    </row>
    <row r="19972" spans="1:14" x14ac:dyDescent="0.2">
      <c r="A19972" t="s">
        <v>19866</v>
      </c>
      <c r="B19972" t="s">
        <v>19865</v>
      </c>
      <c r="I19972" t="s">
        <v>1030</v>
      </c>
      <c r="J19972">
        <v>313.12</v>
      </c>
      <c r="M19972">
        <v>313.12</v>
      </c>
      <c r="N19972">
        <f t="shared" ref="N19972:N20035" si="312">J19972-M19972</f>
        <v>0</v>
      </c>
    </row>
    <row r="19973" spans="1:14" x14ac:dyDescent="0.2">
      <c r="A19973" t="s">
        <v>19867</v>
      </c>
      <c r="B19973" t="s">
        <v>39795</v>
      </c>
      <c r="I19973" t="s">
        <v>5</v>
      </c>
      <c r="J19973">
        <v>22.76</v>
      </c>
      <c r="M19973">
        <v>22.76</v>
      </c>
      <c r="N19973">
        <f t="shared" si="312"/>
        <v>0</v>
      </c>
    </row>
    <row r="19974" spans="1:14" x14ac:dyDescent="0.2">
      <c r="A19974" t="s">
        <v>19868</v>
      </c>
      <c r="B19974" t="s">
        <v>39795</v>
      </c>
      <c r="I19974" t="s">
        <v>5</v>
      </c>
      <c r="J19974">
        <v>19.72</v>
      </c>
      <c r="M19974">
        <v>19.72</v>
      </c>
      <c r="N19974">
        <f t="shared" si="312"/>
        <v>0</v>
      </c>
    </row>
    <row r="19975" spans="1:14" x14ac:dyDescent="0.2">
      <c r="A19975" t="s">
        <v>19869</v>
      </c>
      <c r="B19975" t="s">
        <v>19870</v>
      </c>
      <c r="I19975" t="s">
        <v>5</v>
      </c>
      <c r="J19975">
        <v>18.420000000000002</v>
      </c>
      <c r="M19975">
        <v>18.420000000000002</v>
      </c>
      <c r="N19975">
        <f t="shared" si="312"/>
        <v>0</v>
      </c>
    </row>
    <row r="19976" spans="1:14" x14ac:dyDescent="0.2">
      <c r="A19976" t="s">
        <v>19871</v>
      </c>
      <c r="B19976" t="s">
        <v>19870</v>
      </c>
      <c r="I19976" t="s">
        <v>5</v>
      </c>
      <c r="J19976">
        <v>15.96</v>
      </c>
      <c r="M19976">
        <v>15.96</v>
      </c>
      <c r="N19976">
        <f t="shared" si="312"/>
        <v>0</v>
      </c>
    </row>
    <row r="19977" spans="1:14" x14ac:dyDescent="0.2">
      <c r="A19977" t="s">
        <v>19872</v>
      </c>
      <c r="B19977" t="s">
        <v>39796</v>
      </c>
      <c r="I19977" t="s">
        <v>4</v>
      </c>
      <c r="J19977">
        <v>1.08</v>
      </c>
      <c r="M19977">
        <v>1.08</v>
      </c>
      <c r="N19977">
        <f t="shared" si="312"/>
        <v>0</v>
      </c>
    </row>
    <row r="19978" spans="1:14" x14ac:dyDescent="0.2">
      <c r="A19978" t="s">
        <v>19873</v>
      </c>
      <c r="B19978" t="s">
        <v>39796</v>
      </c>
      <c r="I19978" t="s">
        <v>4</v>
      </c>
      <c r="J19978">
        <v>0.93</v>
      </c>
      <c r="M19978">
        <v>0.93</v>
      </c>
      <c r="N19978">
        <f t="shared" si="312"/>
        <v>0</v>
      </c>
    </row>
    <row r="19979" spans="1:14" x14ac:dyDescent="0.2">
      <c r="A19979" t="s">
        <v>19874</v>
      </c>
      <c r="B19979" t="s">
        <v>39797</v>
      </c>
      <c r="I19979" t="s">
        <v>20</v>
      </c>
      <c r="J19979">
        <v>19.690000000000001</v>
      </c>
      <c r="M19979">
        <v>19.690000000000001</v>
      </c>
      <c r="N19979">
        <f t="shared" si="312"/>
        <v>0</v>
      </c>
    </row>
    <row r="19980" spans="1:14" x14ac:dyDescent="0.2">
      <c r="A19980" t="s">
        <v>19875</v>
      </c>
      <c r="B19980" t="s">
        <v>39797</v>
      </c>
      <c r="I19980" t="s">
        <v>20</v>
      </c>
      <c r="J19980">
        <v>17.059999999999999</v>
      </c>
      <c r="M19980">
        <v>17.059999999999999</v>
      </c>
      <c r="N19980">
        <f t="shared" si="312"/>
        <v>0</v>
      </c>
    </row>
    <row r="19981" spans="1:14" x14ac:dyDescent="0.2">
      <c r="A19981" t="s">
        <v>19876</v>
      </c>
      <c r="B19981" t="s">
        <v>39798</v>
      </c>
      <c r="I19981" t="s">
        <v>20</v>
      </c>
      <c r="J19981">
        <v>30.04</v>
      </c>
      <c r="M19981">
        <v>30.04</v>
      </c>
      <c r="N19981">
        <f t="shared" si="312"/>
        <v>0</v>
      </c>
    </row>
    <row r="19982" spans="1:14" x14ac:dyDescent="0.2">
      <c r="A19982" t="s">
        <v>19877</v>
      </c>
      <c r="B19982" t="s">
        <v>39798</v>
      </c>
      <c r="I19982" t="s">
        <v>20</v>
      </c>
      <c r="J19982">
        <v>27.12</v>
      </c>
      <c r="M19982">
        <v>27.12</v>
      </c>
      <c r="N19982">
        <f t="shared" si="312"/>
        <v>0</v>
      </c>
    </row>
    <row r="19983" spans="1:14" x14ac:dyDescent="0.2">
      <c r="A19983" t="s">
        <v>19878</v>
      </c>
      <c r="B19983" t="s">
        <v>39799</v>
      </c>
      <c r="I19983" t="s">
        <v>20</v>
      </c>
      <c r="J19983">
        <v>89.99</v>
      </c>
      <c r="M19983">
        <v>89.99</v>
      </c>
      <c r="N19983">
        <f t="shared" si="312"/>
        <v>0</v>
      </c>
    </row>
    <row r="19984" spans="1:14" x14ac:dyDescent="0.2">
      <c r="A19984" t="s">
        <v>19879</v>
      </c>
      <c r="B19984" t="s">
        <v>39799</v>
      </c>
      <c r="I19984" t="s">
        <v>20</v>
      </c>
      <c r="J19984">
        <v>78.42</v>
      </c>
      <c r="M19984">
        <v>78.42</v>
      </c>
      <c r="N19984">
        <f t="shared" si="312"/>
        <v>0</v>
      </c>
    </row>
    <row r="19985" spans="1:14" x14ac:dyDescent="0.2">
      <c r="A19985" t="s">
        <v>19880</v>
      </c>
      <c r="B19985" t="s">
        <v>19881</v>
      </c>
      <c r="I19985" t="s">
        <v>5</v>
      </c>
      <c r="J19985">
        <v>9.75</v>
      </c>
      <c r="M19985">
        <v>9.75</v>
      </c>
      <c r="N19985">
        <f t="shared" si="312"/>
        <v>0</v>
      </c>
    </row>
    <row r="19986" spans="1:14" x14ac:dyDescent="0.2">
      <c r="A19986" t="s">
        <v>19882</v>
      </c>
      <c r="B19986" t="s">
        <v>19881</v>
      </c>
      <c r="I19986" t="s">
        <v>5</v>
      </c>
      <c r="J19986">
        <v>8.4499999999999993</v>
      </c>
      <c r="M19986">
        <v>8.4499999999999993</v>
      </c>
      <c r="N19986">
        <f t="shared" si="312"/>
        <v>0</v>
      </c>
    </row>
    <row r="19987" spans="1:14" x14ac:dyDescent="0.2">
      <c r="A19987" t="s">
        <v>19883</v>
      </c>
      <c r="B19987" t="s">
        <v>19884</v>
      </c>
      <c r="I19987" t="s">
        <v>4</v>
      </c>
      <c r="J19987">
        <v>13.54</v>
      </c>
      <c r="M19987">
        <v>13.54</v>
      </c>
      <c r="N19987">
        <f t="shared" si="312"/>
        <v>0</v>
      </c>
    </row>
    <row r="19988" spans="1:14" x14ac:dyDescent="0.2">
      <c r="A19988" t="s">
        <v>19885</v>
      </c>
      <c r="B19988" t="s">
        <v>19884</v>
      </c>
      <c r="I19988" t="s">
        <v>4</v>
      </c>
      <c r="J19988">
        <v>11.74</v>
      </c>
      <c r="M19988">
        <v>11.74</v>
      </c>
      <c r="N19988">
        <f t="shared" si="312"/>
        <v>0</v>
      </c>
    </row>
    <row r="19989" spans="1:14" x14ac:dyDescent="0.2">
      <c r="A19989" t="s">
        <v>19886</v>
      </c>
      <c r="B19989" t="s">
        <v>19887</v>
      </c>
      <c r="I19989" t="s">
        <v>4</v>
      </c>
      <c r="J19989">
        <v>4.09</v>
      </c>
      <c r="M19989">
        <v>4.09</v>
      </c>
      <c r="N19989">
        <f t="shared" si="312"/>
        <v>0</v>
      </c>
    </row>
    <row r="19990" spans="1:14" x14ac:dyDescent="0.2">
      <c r="A19990" t="s">
        <v>19888</v>
      </c>
      <c r="B19990" t="s">
        <v>19887</v>
      </c>
      <c r="I19990" t="s">
        <v>4</v>
      </c>
      <c r="J19990">
        <v>3.65</v>
      </c>
      <c r="M19990">
        <v>3.65</v>
      </c>
      <c r="N19990">
        <f t="shared" si="312"/>
        <v>0</v>
      </c>
    </row>
    <row r="19991" spans="1:14" x14ac:dyDescent="0.2">
      <c r="A19991" t="s">
        <v>19889</v>
      </c>
      <c r="B19991" t="s">
        <v>19890</v>
      </c>
      <c r="I19991" t="s">
        <v>5</v>
      </c>
      <c r="J19991">
        <v>10.83</v>
      </c>
      <c r="M19991">
        <v>10.83</v>
      </c>
      <c r="N19991">
        <f t="shared" si="312"/>
        <v>0</v>
      </c>
    </row>
    <row r="19992" spans="1:14" x14ac:dyDescent="0.2">
      <c r="A19992" t="s">
        <v>19891</v>
      </c>
      <c r="B19992" t="s">
        <v>19890</v>
      </c>
      <c r="I19992" t="s">
        <v>5</v>
      </c>
      <c r="J19992">
        <v>9.39</v>
      </c>
      <c r="M19992">
        <v>9.39</v>
      </c>
      <c r="N19992">
        <f t="shared" si="312"/>
        <v>0</v>
      </c>
    </row>
    <row r="19993" spans="1:14" x14ac:dyDescent="0.2">
      <c r="A19993" t="s">
        <v>19892</v>
      </c>
      <c r="B19993" t="s">
        <v>19893</v>
      </c>
      <c r="I19993" t="s">
        <v>4</v>
      </c>
      <c r="J19993">
        <v>13.54</v>
      </c>
      <c r="M19993">
        <v>13.54</v>
      </c>
      <c r="N19993">
        <f t="shared" si="312"/>
        <v>0</v>
      </c>
    </row>
    <row r="19994" spans="1:14" x14ac:dyDescent="0.2">
      <c r="A19994" t="s">
        <v>19894</v>
      </c>
      <c r="B19994" t="s">
        <v>19893</v>
      </c>
      <c r="I19994" t="s">
        <v>4</v>
      </c>
      <c r="J19994">
        <v>11.74</v>
      </c>
      <c r="M19994">
        <v>11.74</v>
      </c>
      <c r="N19994">
        <f t="shared" si="312"/>
        <v>0</v>
      </c>
    </row>
    <row r="19995" spans="1:14" x14ac:dyDescent="0.2">
      <c r="A19995" t="s">
        <v>19895</v>
      </c>
      <c r="B19995" t="s">
        <v>19896</v>
      </c>
      <c r="I19995" t="s">
        <v>4</v>
      </c>
      <c r="J19995">
        <v>21.67</v>
      </c>
      <c r="M19995">
        <v>21.67</v>
      </c>
      <c r="N19995">
        <f t="shared" si="312"/>
        <v>0</v>
      </c>
    </row>
    <row r="19996" spans="1:14" x14ac:dyDescent="0.2">
      <c r="A19996" t="s">
        <v>19897</v>
      </c>
      <c r="B19996" t="s">
        <v>19896</v>
      </c>
      <c r="I19996" t="s">
        <v>4</v>
      </c>
      <c r="J19996">
        <v>18.78</v>
      </c>
      <c r="M19996">
        <v>18.78</v>
      </c>
      <c r="N19996">
        <f t="shared" si="312"/>
        <v>0</v>
      </c>
    </row>
    <row r="19997" spans="1:14" x14ac:dyDescent="0.2">
      <c r="A19997" t="s">
        <v>19898</v>
      </c>
      <c r="B19997" t="s">
        <v>19899</v>
      </c>
      <c r="I19997" t="s">
        <v>4</v>
      </c>
      <c r="J19997">
        <v>16.25</v>
      </c>
      <c r="M19997">
        <v>16.25</v>
      </c>
      <c r="N19997">
        <f t="shared" si="312"/>
        <v>0</v>
      </c>
    </row>
    <row r="19998" spans="1:14" x14ac:dyDescent="0.2">
      <c r="A19998" t="s">
        <v>19900</v>
      </c>
      <c r="B19998" t="s">
        <v>19899</v>
      </c>
      <c r="I19998" t="s">
        <v>4</v>
      </c>
      <c r="J19998">
        <v>14.09</v>
      </c>
      <c r="M19998">
        <v>14.09</v>
      </c>
      <c r="N19998">
        <f t="shared" si="312"/>
        <v>0</v>
      </c>
    </row>
    <row r="19999" spans="1:14" x14ac:dyDescent="0.2">
      <c r="A19999" t="s">
        <v>19901</v>
      </c>
      <c r="B19999" t="s">
        <v>19902</v>
      </c>
      <c r="I19999" t="s">
        <v>5</v>
      </c>
      <c r="J19999">
        <v>5.41</v>
      </c>
      <c r="M19999">
        <v>5.41</v>
      </c>
      <c r="N19999">
        <f t="shared" si="312"/>
        <v>0</v>
      </c>
    </row>
    <row r="20000" spans="1:14" x14ac:dyDescent="0.2">
      <c r="A20000" t="s">
        <v>19903</v>
      </c>
      <c r="B20000" t="s">
        <v>19902</v>
      </c>
      <c r="I20000" t="s">
        <v>5</v>
      </c>
      <c r="J20000">
        <v>4.6900000000000004</v>
      </c>
      <c r="M20000">
        <v>4.6900000000000004</v>
      </c>
      <c r="N20000">
        <f t="shared" si="312"/>
        <v>0</v>
      </c>
    </row>
    <row r="20001" spans="1:14" x14ac:dyDescent="0.2">
      <c r="A20001" t="s">
        <v>19904</v>
      </c>
      <c r="B20001" t="s">
        <v>39800</v>
      </c>
      <c r="I20001" t="s">
        <v>20</v>
      </c>
      <c r="J20001">
        <v>6.21</v>
      </c>
      <c r="M20001">
        <v>6.21</v>
      </c>
      <c r="N20001">
        <f t="shared" si="312"/>
        <v>0</v>
      </c>
    </row>
    <row r="20002" spans="1:14" x14ac:dyDescent="0.2">
      <c r="A20002" t="s">
        <v>19905</v>
      </c>
      <c r="B20002" t="s">
        <v>39800</v>
      </c>
      <c r="I20002" t="s">
        <v>20</v>
      </c>
      <c r="J20002">
        <v>5.96</v>
      </c>
      <c r="M20002">
        <v>5.96</v>
      </c>
      <c r="N20002">
        <f t="shared" si="312"/>
        <v>0</v>
      </c>
    </row>
    <row r="20003" spans="1:14" x14ac:dyDescent="0.2">
      <c r="A20003" t="s">
        <v>19906</v>
      </c>
      <c r="B20003" t="s">
        <v>39801</v>
      </c>
      <c r="I20003" t="s">
        <v>20</v>
      </c>
      <c r="J20003">
        <v>38.4</v>
      </c>
      <c r="M20003">
        <v>38.4</v>
      </c>
      <c r="N20003">
        <f t="shared" si="312"/>
        <v>0</v>
      </c>
    </row>
    <row r="20004" spans="1:14" x14ac:dyDescent="0.2">
      <c r="A20004" t="s">
        <v>19907</v>
      </c>
      <c r="B20004" t="s">
        <v>39801</v>
      </c>
      <c r="I20004" t="s">
        <v>20</v>
      </c>
      <c r="J20004">
        <v>36.94</v>
      </c>
      <c r="M20004">
        <v>36.94</v>
      </c>
      <c r="N20004">
        <f t="shared" si="312"/>
        <v>0</v>
      </c>
    </row>
    <row r="20005" spans="1:14" x14ac:dyDescent="0.2">
      <c r="A20005" t="s">
        <v>19908</v>
      </c>
      <c r="B20005" t="s">
        <v>19909</v>
      </c>
      <c r="I20005" t="s">
        <v>1898</v>
      </c>
      <c r="J20005">
        <v>621.37</v>
      </c>
      <c r="M20005">
        <v>621.37</v>
      </c>
      <c r="N20005">
        <f t="shared" si="312"/>
        <v>0</v>
      </c>
    </row>
    <row r="20006" spans="1:14" x14ac:dyDescent="0.2">
      <c r="A20006" t="s">
        <v>19910</v>
      </c>
      <c r="B20006" t="s">
        <v>19909</v>
      </c>
      <c r="I20006" t="s">
        <v>1898</v>
      </c>
      <c r="J20006">
        <v>579.22</v>
      </c>
      <c r="M20006">
        <v>579.22</v>
      </c>
      <c r="N20006">
        <f t="shared" si="312"/>
        <v>0</v>
      </c>
    </row>
    <row r="20007" spans="1:14" x14ac:dyDescent="0.2">
      <c r="A20007" t="s">
        <v>19911</v>
      </c>
      <c r="B20007" t="s">
        <v>39802</v>
      </c>
      <c r="I20007" t="s">
        <v>4</v>
      </c>
      <c r="J20007">
        <v>8.91</v>
      </c>
      <c r="M20007">
        <v>8.91</v>
      </c>
      <c r="N20007">
        <f t="shared" si="312"/>
        <v>0</v>
      </c>
    </row>
    <row r="20008" spans="1:14" x14ac:dyDescent="0.2">
      <c r="A20008" t="s">
        <v>19912</v>
      </c>
      <c r="B20008" t="s">
        <v>39802</v>
      </c>
      <c r="I20008" t="s">
        <v>4</v>
      </c>
      <c r="J20008">
        <v>8.5</v>
      </c>
      <c r="M20008">
        <v>8.5</v>
      </c>
      <c r="N20008">
        <f t="shared" si="312"/>
        <v>0</v>
      </c>
    </row>
    <row r="20009" spans="1:14" x14ac:dyDescent="0.2">
      <c r="A20009" t="s">
        <v>19913</v>
      </c>
      <c r="B20009" t="s">
        <v>39803</v>
      </c>
      <c r="I20009" t="s">
        <v>4</v>
      </c>
      <c r="J20009">
        <v>18.82</v>
      </c>
      <c r="M20009">
        <v>18.82</v>
      </c>
      <c r="N20009">
        <f t="shared" si="312"/>
        <v>0</v>
      </c>
    </row>
    <row r="20010" spans="1:14" x14ac:dyDescent="0.2">
      <c r="A20010" t="s">
        <v>19914</v>
      </c>
      <c r="B20010" t="s">
        <v>39803</v>
      </c>
      <c r="I20010" t="s">
        <v>4</v>
      </c>
      <c r="J20010">
        <v>17.350000000000001</v>
      </c>
      <c r="M20010">
        <v>17.350000000000001</v>
      </c>
      <c r="N20010">
        <f t="shared" si="312"/>
        <v>0</v>
      </c>
    </row>
    <row r="20011" spans="1:14" x14ac:dyDescent="0.2">
      <c r="A20011" t="s">
        <v>19915</v>
      </c>
      <c r="B20011" t="s">
        <v>39804</v>
      </c>
      <c r="I20011" t="s">
        <v>4</v>
      </c>
      <c r="J20011">
        <v>9.0299999999999994</v>
      </c>
      <c r="M20011">
        <v>9.0299999999999994</v>
      </c>
      <c r="N20011">
        <f t="shared" si="312"/>
        <v>0</v>
      </c>
    </row>
    <row r="20012" spans="1:14" x14ac:dyDescent="0.2">
      <c r="A20012" t="s">
        <v>19916</v>
      </c>
      <c r="B20012" t="s">
        <v>39804</v>
      </c>
      <c r="I20012" t="s">
        <v>4</v>
      </c>
      <c r="J20012">
        <v>7.82</v>
      </c>
      <c r="M20012">
        <v>7.82</v>
      </c>
      <c r="N20012">
        <f t="shared" si="312"/>
        <v>0</v>
      </c>
    </row>
    <row r="20013" spans="1:14" x14ac:dyDescent="0.2">
      <c r="A20013" t="s">
        <v>19917</v>
      </c>
      <c r="B20013" t="s">
        <v>39805</v>
      </c>
      <c r="I20013" t="s">
        <v>4</v>
      </c>
      <c r="J20013">
        <v>40.25</v>
      </c>
      <c r="M20013">
        <v>40.25</v>
      </c>
      <c r="N20013">
        <f t="shared" si="312"/>
        <v>0</v>
      </c>
    </row>
    <row r="20014" spans="1:14" x14ac:dyDescent="0.2">
      <c r="A20014" t="s">
        <v>19918</v>
      </c>
      <c r="B20014" t="s">
        <v>39805</v>
      </c>
      <c r="I20014" t="s">
        <v>4</v>
      </c>
      <c r="J20014">
        <v>37.369999999999997</v>
      </c>
      <c r="M20014">
        <v>37.369999999999997</v>
      </c>
      <c r="N20014">
        <f t="shared" si="312"/>
        <v>0</v>
      </c>
    </row>
    <row r="20015" spans="1:14" x14ac:dyDescent="0.2">
      <c r="A20015" t="s">
        <v>19919</v>
      </c>
      <c r="B20015" t="s">
        <v>39806</v>
      </c>
      <c r="I20015" t="s">
        <v>4</v>
      </c>
      <c r="J20015">
        <v>42.33</v>
      </c>
      <c r="M20015">
        <v>42.33</v>
      </c>
      <c r="N20015">
        <f t="shared" si="312"/>
        <v>0</v>
      </c>
    </row>
    <row r="20016" spans="1:14" x14ac:dyDescent="0.2">
      <c r="A20016" t="s">
        <v>19920</v>
      </c>
      <c r="B20016" t="s">
        <v>39806</v>
      </c>
      <c r="I20016" t="s">
        <v>4</v>
      </c>
      <c r="J20016">
        <v>39.619999999999997</v>
      </c>
      <c r="M20016">
        <v>39.619999999999997</v>
      </c>
      <c r="N20016">
        <f t="shared" si="312"/>
        <v>0</v>
      </c>
    </row>
    <row r="20017" spans="1:14" x14ac:dyDescent="0.2">
      <c r="A20017" t="s">
        <v>19921</v>
      </c>
      <c r="B20017" t="s">
        <v>39807</v>
      </c>
      <c r="I20017" t="s">
        <v>4</v>
      </c>
      <c r="J20017">
        <v>51.35</v>
      </c>
      <c r="M20017">
        <v>51.35</v>
      </c>
      <c r="N20017">
        <f t="shared" si="312"/>
        <v>0</v>
      </c>
    </row>
    <row r="20018" spans="1:14" x14ac:dyDescent="0.2">
      <c r="A20018" t="s">
        <v>19922</v>
      </c>
      <c r="B20018" t="s">
        <v>39807</v>
      </c>
      <c r="I20018" t="s">
        <v>4</v>
      </c>
      <c r="J20018">
        <v>48.08</v>
      </c>
      <c r="M20018">
        <v>48.08</v>
      </c>
      <c r="N20018">
        <f t="shared" si="312"/>
        <v>0</v>
      </c>
    </row>
    <row r="20019" spans="1:14" x14ac:dyDescent="0.2">
      <c r="A20019" t="s">
        <v>19923</v>
      </c>
      <c r="B20019" t="s">
        <v>39808</v>
      </c>
      <c r="I20019" t="s">
        <v>4</v>
      </c>
      <c r="J20019">
        <v>55.17</v>
      </c>
      <c r="M20019">
        <v>55.17</v>
      </c>
      <c r="N20019">
        <f t="shared" si="312"/>
        <v>0</v>
      </c>
    </row>
    <row r="20020" spans="1:14" x14ac:dyDescent="0.2">
      <c r="A20020" t="s">
        <v>19924</v>
      </c>
      <c r="B20020" t="s">
        <v>39808</v>
      </c>
      <c r="I20020" t="s">
        <v>4</v>
      </c>
      <c r="J20020">
        <v>50.62</v>
      </c>
      <c r="M20020">
        <v>50.62</v>
      </c>
      <c r="N20020">
        <f t="shared" si="312"/>
        <v>0</v>
      </c>
    </row>
    <row r="20021" spans="1:14" x14ac:dyDescent="0.2">
      <c r="A20021" t="s">
        <v>19925</v>
      </c>
      <c r="B20021" t="s">
        <v>39809</v>
      </c>
      <c r="I20021" t="s">
        <v>4</v>
      </c>
      <c r="J20021">
        <v>77.13</v>
      </c>
      <c r="M20021">
        <v>77.13</v>
      </c>
      <c r="N20021">
        <f t="shared" si="312"/>
        <v>0</v>
      </c>
    </row>
    <row r="20022" spans="1:14" x14ac:dyDescent="0.2">
      <c r="A20022" t="s">
        <v>19926</v>
      </c>
      <c r="B20022" t="s">
        <v>39809</v>
      </c>
      <c r="I20022" t="s">
        <v>4</v>
      </c>
      <c r="J20022">
        <v>70.45</v>
      </c>
      <c r="M20022">
        <v>70.45</v>
      </c>
      <c r="N20022">
        <f t="shared" si="312"/>
        <v>0</v>
      </c>
    </row>
    <row r="20023" spans="1:14" x14ac:dyDescent="0.2">
      <c r="A20023" t="s">
        <v>19927</v>
      </c>
      <c r="B20023" t="s">
        <v>39810</v>
      </c>
      <c r="I20023" t="s">
        <v>4</v>
      </c>
      <c r="J20023">
        <v>26.19</v>
      </c>
      <c r="M20023">
        <v>26.19</v>
      </c>
      <c r="N20023">
        <f t="shared" si="312"/>
        <v>0</v>
      </c>
    </row>
    <row r="20024" spans="1:14" x14ac:dyDescent="0.2">
      <c r="A20024" t="s">
        <v>19928</v>
      </c>
      <c r="B20024" t="s">
        <v>39810</v>
      </c>
      <c r="I20024" t="s">
        <v>4</v>
      </c>
      <c r="J20024">
        <v>22.7</v>
      </c>
      <c r="M20024">
        <v>22.7</v>
      </c>
      <c r="N20024">
        <f t="shared" si="312"/>
        <v>0</v>
      </c>
    </row>
    <row r="20025" spans="1:14" x14ac:dyDescent="0.2">
      <c r="A20025" t="s">
        <v>19929</v>
      </c>
      <c r="B20025" t="s">
        <v>39811</v>
      </c>
      <c r="I20025" t="s">
        <v>4</v>
      </c>
      <c r="J20025">
        <v>85.75</v>
      </c>
      <c r="M20025">
        <v>85.75</v>
      </c>
      <c r="N20025">
        <f t="shared" si="312"/>
        <v>0</v>
      </c>
    </row>
    <row r="20026" spans="1:14" x14ac:dyDescent="0.2">
      <c r="A20026" t="s">
        <v>19930</v>
      </c>
      <c r="B20026" t="s">
        <v>39811</v>
      </c>
      <c r="I20026" t="s">
        <v>4</v>
      </c>
      <c r="J20026">
        <v>75.989999999999995</v>
      </c>
      <c r="M20026">
        <v>75.989999999999995</v>
      </c>
      <c r="N20026">
        <f t="shared" si="312"/>
        <v>0</v>
      </c>
    </row>
    <row r="20027" spans="1:14" x14ac:dyDescent="0.2">
      <c r="A20027" t="s">
        <v>19931</v>
      </c>
      <c r="B20027" t="s">
        <v>39812</v>
      </c>
      <c r="I20027" t="s">
        <v>4</v>
      </c>
      <c r="J20027">
        <v>89.07</v>
      </c>
      <c r="M20027">
        <v>89.07</v>
      </c>
      <c r="N20027">
        <f t="shared" si="312"/>
        <v>0</v>
      </c>
    </row>
    <row r="20028" spans="1:14" x14ac:dyDescent="0.2">
      <c r="A20028" t="s">
        <v>19932</v>
      </c>
      <c r="B20028" t="s">
        <v>39812</v>
      </c>
      <c r="I20028" t="s">
        <v>4</v>
      </c>
      <c r="J20028">
        <v>84.24</v>
      </c>
      <c r="M20028">
        <v>84.24</v>
      </c>
      <c r="N20028">
        <f t="shared" si="312"/>
        <v>0</v>
      </c>
    </row>
    <row r="20029" spans="1:14" x14ac:dyDescent="0.2">
      <c r="A20029" t="s">
        <v>19933</v>
      </c>
      <c r="B20029" t="s">
        <v>39813</v>
      </c>
      <c r="I20029" t="s">
        <v>4</v>
      </c>
      <c r="J20029">
        <v>106.34</v>
      </c>
      <c r="M20029">
        <v>106.34</v>
      </c>
      <c r="N20029">
        <f t="shared" si="312"/>
        <v>0</v>
      </c>
    </row>
    <row r="20030" spans="1:14" x14ac:dyDescent="0.2">
      <c r="A20030" t="s">
        <v>19934</v>
      </c>
      <c r="B20030" t="s">
        <v>39813</v>
      </c>
      <c r="I20030" t="s">
        <v>4</v>
      </c>
      <c r="J20030">
        <v>100.47</v>
      </c>
      <c r="M20030">
        <v>100.47</v>
      </c>
      <c r="N20030">
        <f t="shared" si="312"/>
        <v>0</v>
      </c>
    </row>
    <row r="20031" spans="1:14" x14ac:dyDescent="0.2">
      <c r="A20031" t="s">
        <v>19935</v>
      </c>
      <c r="B20031" t="s">
        <v>39814</v>
      </c>
      <c r="I20031" t="s">
        <v>4</v>
      </c>
      <c r="J20031">
        <v>131.43</v>
      </c>
      <c r="M20031">
        <v>131.43</v>
      </c>
      <c r="N20031">
        <f t="shared" si="312"/>
        <v>0</v>
      </c>
    </row>
    <row r="20032" spans="1:14" x14ac:dyDescent="0.2">
      <c r="A20032" t="s">
        <v>19936</v>
      </c>
      <c r="B20032" t="s">
        <v>39814</v>
      </c>
      <c r="I20032" t="s">
        <v>4</v>
      </c>
      <c r="J20032">
        <v>124</v>
      </c>
      <c r="M20032">
        <v>124</v>
      </c>
      <c r="N20032">
        <f t="shared" si="312"/>
        <v>0</v>
      </c>
    </row>
    <row r="20033" spans="1:14" x14ac:dyDescent="0.2">
      <c r="A20033" t="s">
        <v>19937</v>
      </c>
      <c r="B20033" t="s">
        <v>39815</v>
      </c>
      <c r="I20033" t="s">
        <v>4</v>
      </c>
      <c r="J20033">
        <v>286.81</v>
      </c>
      <c r="M20033">
        <v>286.81</v>
      </c>
      <c r="N20033">
        <f t="shared" si="312"/>
        <v>0</v>
      </c>
    </row>
    <row r="20034" spans="1:14" x14ac:dyDescent="0.2">
      <c r="A20034" t="s">
        <v>19938</v>
      </c>
      <c r="B20034" t="s">
        <v>39815</v>
      </c>
      <c r="I20034" t="s">
        <v>4</v>
      </c>
      <c r="J20034">
        <v>266.58999999999997</v>
      </c>
      <c r="M20034">
        <v>266.58999999999997</v>
      </c>
      <c r="N20034">
        <f t="shared" si="312"/>
        <v>0</v>
      </c>
    </row>
    <row r="20035" spans="1:14" x14ac:dyDescent="0.2">
      <c r="A20035" t="s">
        <v>19939</v>
      </c>
      <c r="B20035" t="s">
        <v>39816</v>
      </c>
      <c r="I20035" t="s">
        <v>4</v>
      </c>
      <c r="J20035">
        <v>298.82</v>
      </c>
      <c r="M20035">
        <v>298.82</v>
      </c>
      <c r="N20035">
        <f t="shared" si="312"/>
        <v>0</v>
      </c>
    </row>
    <row r="20036" spans="1:14" x14ac:dyDescent="0.2">
      <c r="A20036" t="s">
        <v>19940</v>
      </c>
      <c r="B20036" t="s">
        <v>39816</v>
      </c>
      <c r="I20036" t="s">
        <v>4</v>
      </c>
      <c r="J20036">
        <v>278.16000000000003</v>
      </c>
      <c r="M20036">
        <v>278.16000000000003</v>
      </c>
      <c r="N20036">
        <f t="shared" ref="N20036:N20099" si="313">J20036-M20036</f>
        <v>0</v>
      </c>
    </row>
    <row r="20037" spans="1:14" x14ac:dyDescent="0.2">
      <c r="A20037" t="s">
        <v>19941</v>
      </c>
      <c r="B20037" t="s">
        <v>39817</v>
      </c>
      <c r="I20037" t="s">
        <v>4</v>
      </c>
      <c r="J20037">
        <v>71.53</v>
      </c>
      <c r="M20037">
        <v>71.53</v>
      </c>
      <c r="N20037">
        <f t="shared" si="313"/>
        <v>0</v>
      </c>
    </row>
    <row r="20038" spans="1:14" x14ac:dyDescent="0.2">
      <c r="A20038" t="s">
        <v>19942</v>
      </c>
      <c r="B20038" t="s">
        <v>39817</v>
      </c>
      <c r="I20038" t="s">
        <v>4</v>
      </c>
      <c r="J20038">
        <v>66.430000000000007</v>
      </c>
      <c r="M20038">
        <v>66.430000000000007</v>
      </c>
      <c r="N20038">
        <f t="shared" si="313"/>
        <v>0</v>
      </c>
    </row>
    <row r="20039" spans="1:14" x14ac:dyDescent="0.2">
      <c r="A20039" t="s">
        <v>19943</v>
      </c>
      <c r="B20039" t="s">
        <v>39818</v>
      </c>
      <c r="I20039" t="s">
        <v>4</v>
      </c>
      <c r="J20039">
        <v>178.34</v>
      </c>
      <c r="M20039">
        <v>178.34</v>
      </c>
      <c r="N20039">
        <f t="shared" si="313"/>
        <v>0</v>
      </c>
    </row>
    <row r="20040" spans="1:14" x14ac:dyDescent="0.2">
      <c r="A20040" t="s">
        <v>19944</v>
      </c>
      <c r="B20040" t="s">
        <v>39818</v>
      </c>
      <c r="I20040" t="s">
        <v>4</v>
      </c>
      <c r="J20040">
        <v>165.8</v>
      </c>
      <c r="M20040">
        <v>165.8</v>
      </c>
      <c r="N20040">
        <f t="shared" si="313"/>
        <v>0</v>
      </c>
    </row>
    <row r="20041" spans="1:14" x14ac:dyDescent="0.2">
      <c r="A20041" t="s">
        <v>19945</v>
      </c>
      <c r="B20041" t="s">
        <v>39819</v>
      </c>
      <c r="I20041" t="s">
        <v>4</v>
      </c>
      <c r="J20041">
        <v>62.86</v>
      </c>
      <c r="M20041">
        <v>62.86</v>
      </c>
      <c r="N20041">
        <f t="shared" si="313"/>
        <v>0</v>
      </c>
    </row>
    <row r="20042" spans="1:14" x14ac:dyDescent="0.2">
      <c r="A20042" t="s">
        <v>19946</v>
      </c>
      <c r="B20042" t="s">
        <v>39819</v>
      </c>
      <c r="I20042" t="s">
        <v>4</v>
      </c>
      <c r="J20042">
        <v>59.3</v>
      </c>
      <c r="M20042">
        <v>59.3</v>
      </c>
      <c r="N20042">
        <f t="shared" si="313"/>
        <v>0</v>
      </c>
    </row>
    <row r="20043" spans="1:14" x14ac:dyDescent="0.2">
      <c r="A20043" t="s">
        <v>19947</v>
      </c>
      <c r="B20043" t="s">
        <v>39820</v>
      </c>
      <c r="I20043" t="s">
        <v>4</v>
      </c>
      <c r="J20043">
        <v>504.53</v>
      </c>
      <c r="M20043">
        <v>504.53</v>
      </c>
      <c r="N20043">
        <f t="shared" si="313"/>
        <v>0</v>
      </c>
    </row>
    <row r="20044" spans="1:14" x14ac:dyDescent="0.2">
      <c r="A20044" t="s">
        <v>19948</v>
      </c>
      <c r="B20044" t="s">
        <v>39820</v>
      </c>
      <c r="I20044" t="s">
        <v>4</v>
      </c>
      <c r="J20044">
        <v>470.2</v>
      </c>
      <c r="M20044">
        <v>470.2</v>
      </c>
      <c r="N20044">
        <f t="shared" si="313"/>
        <v>0</v>
      </c>
    </row>
    <row r="20045" spans="1:14" x14ac:dyDescent="0.2">
      <c r="A20045" t="s">
        <v>19949</v>
      </c>
      <c r="B20045" t="s">
        <v>39821</v>
      </c>
      <c r="I20045" t="s">
        <v>4</v>
      </c>
      <c r="J20045">
        <v>368.8</v>
      </c>
      <c r="M20045">
        <v>368.8</v>
      </c>
      <c r="N20045">
        <f t="shared" si="313"/>
        <v>0</v>
      </c>
    </row>
    <row r="20046" spans="1:14" x14ac:dyDescent="0.2">
      <c r="A20046" t="s">
        <v>19950</v>
      </c>
      <c r="B20046" t="s">
        <v>39821</v>
      </c>
      <c r="I20046" t="s">
        <v>4</v>
      </c>
      <c r="J20046">
        <v>344.14</v>
      </c>
      <c r="M20046">
        <v>344.14</v>
      </c>
      <c r="N20046">
        <f t="shared" si="313"/>
        <v>0</v>
      </c>
    </row>
    <row r="20047" spans="1:14" x14ac:dyDescent="0.2">
      <c r="A20047" t="s">
        <v>19951</v>
      </c>
      <c r="B20047" t="s">
        <v>39822</v>
      </c>
      <c r="I20047" t="s">
        <v>4</v>
      </c>
      <c r="J20047">
        <v>381.59</v>
      </c>
      <c r="M20047">
        <v>381.59</v>
      </c>
      <c r="N20047">
        <f t="shared" si="313"/>
        <v>0</v>
      </c>
    </row>
    <row r="20048" spans="1:14" x14ac:dyDescent="0.2">
      <c r="A20048" t="s">
        <v>19952</v>
      </c>
      <c r="B20048" t="s">
        <v>39822</v>
      </c>
      <c r="I20048" t="s">
        <v>4</v>
      </c>
      <c r="J20048">
        <v>356.35</v>
      </c>
      <c r="M20048">
        <v>356.35</v>
      </c>
      <c r="N20048">
        <f t="shared" si="313"/>
        <v>0</v>
      </c>
    </row>
    <row r="20049" spans="1:14" x14ac:dyDescent="0.2">
      <c r="A20049" t="s">
        <v>19953</v>
      </c>
      <c r="B20049" t="s">
        <v>39823</v>
      </c>
      <c r="I20049" t="s">
        <v>4</v>
      </c>
      <c r="J20049">
        <v>394.38</v>
      </c>
      <c r="M20049">
        <v>394.38</v>
      </c>
      <c r="N20049">
        <f t="shared" si="313"/>
        <v>0</v>
      </c>
    </row>
    <row r="20050" spans="1:14" x14ac:dyDescent="0.2">
      <c r="A20050" t="s">
        <v>19954</v>
      </c>
      <c r="B20050" t="s">
        <v>39823</v>
      </c>
      <c r="I20050" t="s">
        <v>4</v>
      </c>
      <c r="J20050">
        <v>368.57</v>
      </c>
      <c r="M20050">
        <v>368.57</v>
      </c>
      <c r="N20050">
        <f t="shared" si="313"/>
        <v>0</v>
      </c>
    </row>
    <row r="20051" spans="1:14" x14ac:dyDescent="0.2">
      <c r="A20051" t="s">
        <v>19955</v>
      </c>
      <c r="B20051" t="s">
        <v>39824</v>
      </c>
      <c r="I20051" t="s">
        <v>4</v>
      </c>
      <c r="J20051">
        <v>486.7</v>
      </c>
      <c r="M20051">
        <v>486.7</v>
      </c>
      <c r="N20051">
        <f t="shared" si="313"/>
        <v>0</v>
      </c>
    </row>
    <row r="20052" spans="1:14" x14ac:dyDescent="0.2">
      <c r="A20052" t="s">
        <v>19956</v>
      </c>
      <c r="B20052" t="s">
        <v>39824</v>
      </c>
      <c r="I20052" t="s">
        <v>4</v>
      </c>
      <c r="J20052">
        <v>454.61</v>
      </c>
      <c r="M20052">
        <v>454.61</v>
      </c>
      <c r="N20052">
        <f t="shared" si="313"/>
        <v>0</v>
      </c>
    </row>
    <row r="20053" spans="1:14" x14ac:dyDescent="0.2">
      <c r="A20053" t="s">
        <v>19957</v>
      </c>
      <c r="B20053" t="s">
        <v>39825</v>
      </c>
      <c r="I20053" t="s">
        <v>4</v>
      </c>
      <c r="J20053">
        <v>709.18</v>
      </c>
      <c r="M20053">
        <v>709.18</v>
      </c>
      <c r="N20053">
        <f t="shared" si="313"/>
        <v>0</v>
      </c>
    </row>
    <row r="20054" spans="1:14" x14ac:dyDescent="0.2">
      <c r="A20054" t="s">
        <v>19958</v>
      </c>
      <c r="B20054" t="s">
        <v>39825</v>
      </c>
      <c r="I20054" t="s">
        <v>4</v>
      </c>
      <c r="J20054">
        <v>659.38</v>
      </c>
      <c r="M20054">
        <v>659.38</v>
      </c>
      <c r="N20054">
        <f t="shared" si="313"/>
        <v>0</v>
      </c>
    </row>
    <row r="20055" spans="1:14" x14ac:dyDescent="0.2">
      <c r="A20055" t="s">
        <v>19959</v>
      </c>
      <c r="B20055" t="s">
        <v>39826</v>
      </c>
      <c r="I20055" t="s">
        <v>4</v>
      </c>
      <c r="J20055">
        <v>310.27</v>
      </c>
      <c r="M20055">
        <v>310.27</v>
      </c>
      <c r="N20055">
        <f t="shared" si="313"/>
        <v>0</v>
      </c>
    </row>
    <row r="20056" spans="1:14" x14ac:dyDescent="0.2">
      <c r="A20056" t="s">
        <v>19960</v>
      </c>
      <c r="B20056" t="s">
        <v>39826</v>
      </c>
      <c r="I20056" t="s">
        <v>4</v>
      </c>
      <c r="J20056">
        <v>289.37</v>
      </c>
      <c r="M20056">
        <v>289.37</v>
      </c>
      <c r="N20056">
        <f t="shared" si="313"/>
        <v>0</v>
      </c>
    </row>
    <row r="20057" spans="1:14" x14ac:dyDescent="0.2">
      <c r="A20057" t="s">
        <v>19961</v>
      </c>
      <c r="B20057" t="s">
        <v>39827</v>
      </c>
      <c r="I20057" t="s">
        <v>4</v>
      </c>
      <c r="J20057">
        <v>405.99</v>
      </c>
      <c r="M20057">
        <v>405.99</v>
      </c>
      <c r="N20057">
        <f t="shared" si="313"/>
        <v>0</v>
      </c>
    </row>
    <row r="20058" spans="1:14" x14ac:dyDescent="0.2">
      <c r="A20058" t="s">
        <v>19962</v>
      </c>
      <c r="B20058" t="s">
        <v>39827</v>
      </c>
      <c r="I20058" t="s">
        <v>4</v>
      </c>
      <c r="J20058">
        <v>378.13</v>
      </c>
      <c r="M20058">
        <v>378.13</v>
      </c>
      <c r="N20058">
        <f t="shared" si="313"/>
        <v>0</v>
      </c>
    </row>
    <row r="20059" spans="1:14" x14ac:dyDescent="0.2">
      <c r="A20059" t="s">
        <v>19963</v>
      </c>
      <c r="B20059" t="s">
        <v>39828</v>
      </c>
      <c r="I20059" t="s">
        <v>4</v>
      </c>
      <c r="J20059">
        <v>502.43</v>
      </c>
      <c r="M20059">
        <v>502.43</v>
      </c>
      <c r="N20059">
        <f t="shared" si="313"/>
        <v>0</v>
      </c>
    </row>
    <row r="20060" spans="1:14" x14ac:dyDescent="0.2">
      <c r="A20060" t="s">
        <v>19964</v>
      </c>
      <c r="B20060" t="s">
        <v>39828</v>
      </c>
      <c r="I20060" t="s">
        <v>4</v>
      </c>
      <c r="J20060">
        <v>467.14</v>
      </c>
      <c r="M20060">
        <v>467.14</v>
      </c>
      <c r="N20060">
        <f t="shared" si="313"/>
        <v>0</v>
      </c>
    </row>
    <row r="20061" spans="1:14" x14ac:dyDescent="0.2">
      <c r="A20061" t="s">
        <v>19965</v>
      </c>
      <c r="B20061" t="s">
        <v>39829</v>
      </c>
      <c r="I20061" t="s">
        <v>4</v>
      </c>
      <c r="J20061">
        <v>452</v>
      </c>
      <c r="M20061">
        <v>452</v>
      </c>
      <c r="N20061">
        <f t="shared" si="313"/>
        <v>0</v>
      </c>
    </row>
    <row r="20062" spans="1:14" x14ac:dyDescent="0.2">
      <c r="A20062" t="s">
        <v>19966</v>
      </c>
      <c r="B20062" t="s">
        <v>39829</v>
      </c>
      <c r="I20062" t="s">
        <v>4</v>
      </c>
      <c r="J20062">
        <v>422.45</v>
      </c>
      <c r="M20062">
        <v>422.45</v>
      </c>
      <c r="N20062">
        <f t="shared" si="313"/>
        <v>0</v>
      </c>
    </row>
    <row r="20063" spans="1:14" x14ac:dyDescent="0.2">
      <c r="A20063" t="s">
        <v>19967</v>
      </c>
      <c r="B20063" t="s">
        <v>39830</v>
      </c>
      <c r="I20063" t="s">
        <v>4</v>
      </c>
      <c r="J20063">
        <v>597.64</v>
      </c>
      <c r="M20063">
        <v>597.64</v>
      </c>
      <c r="N20063">
        <f t="shared" si="313"/>
        <v>0</v>
      </c>
    </row>
    <row r="20064" spans="1:14" x14ac:dyDescent="0.2">
      <c r="A20064" t="s">
        <v>19968</v>
      </c>
      <c r="B20064" t="s">
        <v>39830</v>
      </c>
      <c r="I20064" t="s">
        <v>4</v>
      </c>
      <c r="J20064">
        <v>558.9</v>
      </c>
      <c r="M20064">
        <v>558.9</v>
      </c>
      <c r="N20064">
        <f t="shared" si="313"/>
        <v>0</v>
      </c>
    </row>
    <row r="20065" spans="1:14" x14ac:dyDescent="0.2">
      <c r="A20065" t="s">
        <v>19969</v>
      </c>
      <c r="B20065" t="s">
        <v>39831</v>
      </c>
      <c r="I20065" t="s">
        <v>4</v>
      </c>
      <c r="J20065">
        <v>734.94</v>
      </c>
      <c r="M20065">
        <v>734.94</v>
      </c>
      <c r="N20065">
        <f t="shared" si="313"/>
        <v>0</v>
      </c>
    </row>
    <row r="20066" spans="1:14" x14ac:dyDescent="0.2">
      <c r="A20066" t="s">
        <v>19970</v>
      </c>
      <c r="B20066" t="s">
        <v>39831</v>
      </c>
      <c r="I20066" t="s">
        <v>4</v>
      </c>
      <c r="J20066">
        <v>687.27</v>
      </c>
      <c r="M20066">
        <v>687.27</v>
      </c>
      <c r="N20066">
        <f t="shared" si="313"/>
        <v>0</v>
      </c>
    </row>
    <row r="20067" spans="1:14" x14ac:dyDescent="0.2">
      <c r="A20067" t="s">
        <v>19971</v>
      </c>
      <c r="B20067" t="s">
        <v>39832</v>
      </c>
      <c r="I20067" t="s">
        <v>4</v>
      </c>
      <c r="J20067">
        <v>640.88</v>
      </c>
      <c r="M20067">
        <v>640.88</v>
      </c>
      <c r="N20067">
        <f t="shared" si="313"/>
        <v>0</v>
      </c>
    </row>
    <row r="20068" spans="1:14" x14ac:dyDescent="0.2">
      <c r="A20068" t="s">
        <v>19972</v>
      </c>
      <c r="B20068" t="s">
        <v>39832</v>
      </c>
      <c r="I20068" t="s">
        <v>4</v>
      </c>
      <c r="J20068">
        <v>599.20000000000005</v>
      </c>
      <c r="M20068">
        <v>599.20000000000005</v>
      </c>
      <c r="N20068">
        <f t="shared" si="313"/>
        <v>0</v>
      </c>
    </row>
    <row r="20069" spans="1:14" x14ac:dyDescent="0.2">
      <c r="A20069" t="s">
        <v>19973</v>
      </c>
      <c r="B20069" t="s">
        <v>39833</v>
      </c>
      <c r="I20069" t="s">
        <v>4</v>
      </c>
      <c r="J20069">
        <v>785.58</v>
      </c>
      <c r="M20069">
        <v>785.58</v>
      </c>
      <c r="N20069">
        <f t="shared" si="313"/>
        <v>0</v>
      </c>
    </row>
    <row r="20070" spans="1:14" x14ac:dyDescent="0.2">
      <c r="A20070" t="s">
        <v>19974</v>
      </c>
      <c r="B20070" t="s">
        <v>39833</v>
      </c>
      <c r="I20070" t="s">
        <v>4</v>
      </c>
      <c r="J20070">
        <v>733.6</v>
      </c>
      <c r="M20070">
        <v>733.6</v>
      </c>
      <c r="N20070">
        <f t="shared" si="313"/>
        <v>0</v>
      </c>
    </row>
    <row r="20071" spans="1:14" x14ac:dyDescent="0.2">
      <c r="A20071" t="s">
        <v>19975</v>
      </c>
      <c r="B20071" t="s">
        <v>39834</v>
      </c>
      <c r="I20071" t="s">
        <v>4</v>
      </c>
      <c r="J20071">
        <v>1005.1</v>
      </c>
      <c r="M20071">
        <v>1005.1</v>
      </c>
      <c r="N20071">
        <f t="shared" si="313"/>
        <v>0</v>
      </c>
    </row>
    <row r="20072" spans="1:14" x14ac:dyDescent="0.2">
      <c r="A20072" t="s">
        <v>19976</v>
      </c>
      <c r="B20072" t="s">
        <v>39834</v>
      </c>
      <c r="I20072" t="s">
        <v>4</v>
      </c>
      <c r="J20072">
        <v>938.95</v>
      </c>
      <c r="M20072">
        <v>938.95</v>
      </c>
      <c r="N20072">
        <f t="shared" si="313"/>
        <v>0</v>
      </c>
    </row>
    <row r="20073" spans="1:14" x14ac:dyDescent="0.2">
      <c r="A20073" t="s">
        <v>19977</v>
      </c>
      <c r="B20073" t="s">
        <v>39835</v>
      </c>
      <c r="I20073" t="s">
        <v>5</v>
      </c>
      <c r="J20073">
        <v>570.5</v>
      </c>
      <c r="M20073">
        <v>570.5</v>
      </c>
      <c r="N20073">
        <f t="shared" si="313"/>
        <v>0</v>
      </c>
    </row>
    <row r="20074" spans="1:14" x14ac:dyDescent="0.2">
      <c r="A20074" t="s">
        <v>19978</v>
      </c>
      <c r="B20074" t="s">
        <v>39835</v>
      </c>
      <c r="I20074" t="s">
        <v>5</v>
      </c>
      <c r="J20074">
        <v>529.48</v>
      </c>
      <c r="M20074">
        <v>529.48</v>
      </c>
      <c r="N20074">
        <f t="shared" si="313"/>
        <v>0</v>
      </c>
    </row>
    <row r="20075" spans="1:14" x14ac:dyDescent="0.2">
      <c r="A20075" t="s">
        <v>19979</v>
      </c>
      <c r="B20075" t="s">
        <v>39836</v>
      </c>
      <c r="I20075" t="s">
        <v>5</v>
      </c>
      <c r="J20075">
        <v>841.7</v>
      </c>
      <c r="M20075">
        <v>841.7</v>
      </c>
      <c r="N20075">
        <f t="shared" si="313"/>
        <v>0</v>
      </c>
    </row>
    <row r="20076" spans="1:14" x14ac:dyDescent="0.2">
      <c r="A20076" t="s">
        <v>19980</v>
      </c>
      <c r="B20076" t="s">
        <v>39836</v>
      </c>
      <c r="I20076" t="s">
        <v>5</v>
      </c>
      <c r="J20076">
        <v>781.16</v>
      </c>
      <c r="M20076">
        <v>781.16</v>
      </c>
      <c r="N20076">
        <f t="shared" si="313"/>
        <v>0</v>
      </c>
    </row>
    <row r="20077" spans="1:14" x14ac:dyDescent="0.2">
      <c r="A20077" t="s">
        <v>19981</v>
      </c>
      <c r="B20077" t="s">
        <v>39837</v>
      </c>
      <c r="I20077" t="s">
        <v>5</v>
      </c>
      <c r="J20077">
        <v>958.85</v>
      </c>
      <c r="M20077">
        <v>958.85</v>
      </c>
      <c r="N20077">
        <f t="shared" si="313"/>
        <v>0</v>
      </c>
    </row>
    <row r="20078" spans="1:14" x14ac:dyDescent="0.2">
      <c r="A20078" t="s">
        <v>19982</v>
      </c>
      <c r="B20078" t="s">
        <v>39837</v>
      </c>
      <c r="I20078" t="s">
        <v>5</v>
      </c>
      <c r="J20078">
        <v>886.63</v>
      </c>
      <c r="M20078">
        <v>886.63</v>
      </c>
      <c r="N20078">
        <f t="shared" si="313"/>
        <v>0</v>
      </c>
    </row>
    <row r="20079" spans="1:14" x14ac:dyDescent="0.2">
      <c r="A20079" t="s">
        <v>19983</v>
      </c>
      <c r="B20079" t="s">
        <v>39838</v>
      </c>
      <c r="I20079" t="s">
        <v>5</v>
      </c>
      <c r="J20079">
        <v>815.82</v>
      </c>
      <c r="M20079">
        <v>815.82</v>
      </c>
      <c r="N20079">
        <f t="shared" si="313"/>
        <v>0</v>
      </c>
    </row>
    <row r="20080" spans="1:14" x14ac:dyDescent="0.2">
      <c r="A20080" t="s">
        <v>19984</v>
      </c>
      <c r="B20080" t="s">
        <v>39838</v>
      </c>
      <c r="I20080" t="s">
        <v>5</v>
      </c>
      <c r="J20080">
        <v>759.98</v>
      </c>
      <c r="M20080">
        <v>759.98</v>
      </c>
      <c r="N20080">
        <f t="shared" si="313"/>
        <v>0</v>
      </c>
    </row>
    <row r="20081" spans="1:14" x14ac:dyDescent="0.2">
      <c r="A20081" t="s">
        <v>19985</v>
      </c>
      <c r="B20081" t="s">
        <v>39839</v>
      </c>
      <c r="I20081" t="s">
        <v>5</v>
      </c>
      <c r="J20081">
        <v>1014.41</v>
      </c>
      <c r="M20081">
        <v>1014.41</v>
      </c>
      <c r="N20081">
        <f t="shared" si="313"/>
        <v>0</v>
      </c>
    </row>
    <row r="20082" spans="1:14" x14ac:dyDescent="0.2">
      <c r="A20082" t="s">
        <v>19986</v>
      </c>
      <c r="B20082" t="s">
        <v>39839</v>
      </c>
      <c r="I20082" t="s">
        <v>5</v>
      </c>
      <c r="J20082">
        <v>943.02</v>
      </c>
      <c r="M20082">
        <v>943.02</v>
      </c>
      <c r="N20082">
        <f t="shared" si="313"/>
        <v>0</v>
      </c>
    </row>
    <row r="20083" spans="1:14" x14ac:dyDescent="0.2">
      <c r="A20083" t="s">
        <v>19987</v>
      </c>
      <c r="B20083" t="s">
        <v>39840</v>
      </c>
      <c r="I20083" t="s">
        <v>5</v>
      </c>
      <c r="J20083">
        <v>1180.3599999999999</v>
      </c>
      <c r="M20083">
        <v>1180.3599999999999</v>
      </c>
      <c r="N20083">
        <f t="shared" si="313"/>
        <v>0</v>
      </c>
    </row>
    <row r="20084" spans="1:14" x14ac:dyDescent="0.2">
      <c r="A20084" t="s">
        <v>19988</v>
      </c>
      <c r="B20084" t="s">
        <v>39840</v>
      </c>
      <c r="I20084" t="s">
        <v>5</v>
      </c>
      <c r="J20084">
        <v>1096.0999999999999</v>
      </c>
      <c r="M20084">
        <v>1096.0999999999999</v>
      </c>
      <c r="N20084">
        <f t="shared" si="313"/>
        <v>0</v>
      </c>
    </row>
    <row r="20085" spans="1:14" x14ac:dyDescent="0.2">
      <c r="A20085" t="s">
        <v>19989</v>
      </c>
      <c r="B20085" t="s">
        <v>39841</v>
      </c>
      <c r="I20085" t="s">
        <v>5</v>
      </c>
      <c r="J20085">
        <v>5718</v>
      </c>
      <c r="M20085">
        <v>5718</v>
      </c>
      <c r="N20085">
        <f t="shared" si="313"/>
        <v>0</v>
      </c>
    </row>
    <row r="20086" spans="1:14" x14ac:dyDescent="0.2">
      <c r="A20086" t="s">
        <v>19990</v>
      </c>
      <c r="B20086" t="s">
        <v>39841</v>
      </c>
      <c r="I20086" t="s">
        <v>5</v>
      </c>
      <c r="J20086">
        <v>5242.8500000000004</v>
      </c>
      <c r="M20086">
        <v>5242.8500000000004</v>
      </c>
      <c r="N20086">
        <f t="shared" si="313"/>
        <v>0</v>
      </c>
    </row>
    <row r="20087" spans="1:14" x14ac:dyDescent="0.2">
      <c r="A20087" t="s">
        <v>19991</v>
      </c>
      <c r="B20087" t="s">
        <v>39842</v>
      </c>
      <c r="I20087" t="s">
        <v>5</v>
      </c>
      <c r="J20087">
        <v>6231.74</v>
      </c>
      <c r="M20087">
        <v>6231.74</v>
      </c>
      <c r="N20087">
        <f t="shared" si="313"/>
        <v>0</v>
      </c>
    </row>
    <row r="20088" spans="1:14" x14ac:dyDescent="0.2">
      <c r="A20088" t="s">
        <v>19992</v>
      </c>
      <c r="B20088" t="s">
        <v>39842</v>
      </c>
      <c r="I20088" t="s">
        <v>5</v>
      </c>
      <c r="J20088">
        <v>5707.66</v>
      </c>
      <c r="M20088">
        <v>5707.66</v>
      </c>
      <c r="N20088">
        <f t="shared" si="313"/>
        <v>0</v>
      </c>
    </row>
    <row r="20089" spans="1:14" x14ac:dyDescent="0.2">
      <c r="A20089" t="s">
        <v>19993</v>
      </c>
      <c r="B20089" t="s">
        <v>39843</v>
      </c>
      <c r="I20089" t="s">
        <v>5</v>
      </c>
      <c r="J20089">
        <v>6945.26</v>
      </c>
      <c r="M20089">
        <v>6945.26</v>
      </c>
      <c r="N20089">
        <f t="shared" si="313"/>
        <v>0</v>
      </c>
    </row>
    <row r="20090" spans="1:14" x14ac:dyDescent="0.2">
      <c r="A20090" t="s">
        <v>19994</v>
      </c>
      <c r="B20090" t="s">
        <v>39843</v>
      </c>
      <c r="I20090" t="s">
        <v>5</v>
      </c>
      <c r="J20090">
        <v>6345.61</v>
      </c>
      <c r="M20090">
        <v>6345.61</v>
      </c>
      <c r="N20090">
        <f t="shared" si="313"/>
        <v>0</v>
      </c>
    </row>
    <row r="20091" spans="1:14" x14ac:dyDescent="0.2">
      <c r="A20091" t="s">
        <v>19995</v>
      </c>
      <c r="B20091" t="s">
        <v>39844</v>
      </c>
      <c r="I20091" t="s">
        <v>5</v>
      </c>
      <c r="J20091">
        <v>7719.12</v>
      </c>
      <c r="M20091">
        <v>7719.12</v>
      </c>
      <c r="N20091">
        <f t="shared" si="313"/>
        <v>0</v>
      </c>
    </row>
    <row r="20092" spans="1:14" x14ac:dyDescent="0.2">
      <c r="A20092" t="s">
        <v>19996</v>
      </c>
      <c r="B20092" t="s">
        <v>39844</v>
      </c>
      <c r="I20092" t="s">
        <v>5</v>
      </c>
      <c r="J20092">
        <v>7035.83</v>
      </c>
      <c r="M20092">
        <v>7035.83</v>
      </c>
      <c r="N20092">
        <f t="shared" si="313"/>
        <v>0</v>
      </c>
    </row>
    <row r="20093" spans="1:14" x14ac:dyDescent="0.2">
      <c r="A20093" t="s">
        <v>19997</v>
      </c>
      <c r="B20093" t="s">
        <v>39845</v>
      </c>
      <c r="I20093" t="s">
        <v>5</v>
      </c>
      <c r="J20093">
        <v>8548</v>
      </c>
      <c r="M20093">
        <v>8548</v>
      </c>
      <c r="N20093">
        <f t="shared" si="313"/>
        <v>0</v>
      </c>
    </row>
    <row r="20094" spans="1:14" x14ac:dyDescent="0.2">
      <c r="A20094" t="s">
        <v>19998</v>
      </c>
      <c r="B20094" t="s">
        <v>39845</v>
      </c>
      <c r="I20094" t="s">
        <v>5</v>
      </c>
      <c r="J20094">
        <v>7773.74</v>
      </c>
      <c r="M20094">
        <v>7773.74</v>
      </c>
      <c r="N20094">
        <f t="shared" si="313"/>
        <v>0</v>
      </c>
    </row>
    <row r="20095" spans="1:14" x14ac:dyDescent="0.2">
      <c r="A20095" t="s">
        <v>19999</v>
      </c>
      <c r="B20095" t="s">
        <v>39846</v>
      </c>
      <c r="I20095" t="s">
        <v>5</v>
      </c>
      <c r="J20095">
        <v>9369.48</v>
      </c>
      <c r="M20095">
        <v>9369.48</v>
      </c>
      <c r="N20095">
        <f t="shared" si="313"/>
        <v>0</v>
      </c>
    </row>
    <row r="20096" spans="1:14" x14ac:dyDescent="0.2">
      <c r="A20096" t="s">
        <v>20000</v>
      </c>
      <c r="B20096" t="s">
        <v>39846</v>
      </c>
      <c r="I20096" t="s">
        <v>5</v>
      </c>
      <c r="J20096">
        <v>8505.32</v>
      </c>
      <c r="M20096">
        <v>8505.32</v>
      </c>
      <c r="N20096">
        <f t="shared" si="313"/>
        <v>0</v>
      </c>
    </row>
    <row r="20097" spans="1:14" x14ac:dyDescent="0.2">
      <c r="A20097" t="s">
        <v>20001</v>
      </c>
      <c r="B20097" t="s">
        <v>39847</v>
      </c>
      <c r="I20097" t="s">
        <v>5</v>
      </c>
      <c r="J20097">
        <v>1409.25</v>
      </c>
      <c r="M20097">
        <v>1409.25</v>
      </c>
      <c r="N20097">
        <f t="shared" si="313"/>
        <v>0</v>
      </c>
    </row>
    <row r="20098" spans="1:14" x14ac:dyDescent="0.2">
      <c r="A20098" t="s">
        <v>20002</v>
      </c>
      <c r="B20098" t="s">
        <v>39847</v>
      </c>
      <c r="I20098" t="s">
        <v>5</v>
      </c>
      <c r="J20098">
        <v>1274.8800000000001</v>
      </c>
      <c r="M20098">
        <v>1274.8800000000001</v>
      </c>
      <c r="N20098">
        <f t="shared" si="313"/>
        <v>0</v>
      </c>
    </row>
    <row r="20099" spans="1:14" x14ac:dyDescent="0.2">
      <c r="A20099" t="s">
        <v>20003</v>
      </c>
      <c r="B20099" t="s">
        <v>39848</v>
      </c>
      <c r="I20099" t="s">
        <v>5</v>
      </c>
      <c r="J20099">
        <v>1069.56</v>
      </c>
      <c r="M20099">
        <v>1069.56</v>
      </c>
      <c r="N20099">
        <f t="shared" si="313"/>
        <v>0</v>
      </c>
    </row>
    <row r="20100" spans="1:14" x14ac:dyDescent="0.2">
      <c r="A20100" t="s">
        <v>20004</v>
      </c>
      <c r="B20100" t="s">
        <v>39848</v>
      </c>
      <c r="I20100" t="s">
        <v>5</v>
      </c>
      <c r="J20100">
        <v>986.41</v>
      </c>
      <c r="M20100">
        <v>986.41</v>
      </c>
      <c r="N20100">
        <f t="shared" ref="N20100:N20163" si="314">J20100-M20100</f>
        <v>0</v>
      </c>
    </row>
    <row r="20101" spans="1:14" x14ac:dyDescent="0.2">
      <c r="A20101" t="s">
        <v>20005</v>
      </c>
      <c r="B20101" t="s">
        <v>39849</v>
      </c>
      <c r="I20101" t="s">
        <v>5</v>
      </c>
      <c r="J20101">
        <v>1865.68</v>
      </c>
      <c r="M20101">
        <v>1865.68</v>
      </c>
      <c r="N20101">
        <f t="shared" si="314"/>
        <v>0</v>
      </c>
    </row>
    <row r="20102" spans="1:14" x14ac:dyDescent="0.2">
      <c r="A20102" t="s">
        <v>20006</v>
      </c>
      <c r="B20102" t="s">
        <v>39849</v>
      </c>
      <c r="I20102" t="s">
        <v>5</v>
      </c>
      <c r="J20102">
        <v>1743.57</v>
      </c>
      <c r="M20102">
        <v>1743.57</v>
      </c>
      <c r="N20102">
        <f t="shared" si="314"/>
        <v>0</v>
      </c>
    </row>
    <row r="20103" spans="1:14" x14ac:dyDescent="0.2">
      <c r="A20103" t="s">
        <v>20007</v>
      </c>
      <c r="B20103" t="s">
        <v>39850</v>
      </c>
      <c r="I20103" t="s">
        <v>5</v>
      </c>
      <c r="J20103">
        <v>1999.43</v>
      </c>
      <c r="M20103">
        <v>1999.43</v>
      </c>
      <c r="N20103">
        <f t="shared" si="314"/>
        <v>0</v>
      </c>
    </row>
    <row r="20104" spans="1:14" x14ac:dyDescent="0.2">
      <c r="A20104" t="s">
        <v>20008</v>
      </c>
      <c r="B20104" t="s">
        <v>39850</v>
      </c>
      <c r="I20104" t="s">
        <v>5</v>
      </c>
      <c r="J20104">
        <v>1870.01</v>
      </c>
      <c r="M20104">
        <v>1870.01</v>
      </c>
      <c r="N20104">
        <f t="shared" si="314"/>
        <v>0</v>
      </c>
    </row>
    <row r="20105" spans="1:14" x14ac:dyDescent="0.2">
      <c r="A20105" t="s">
        <v>20009</v>
      </c>
      <c r="B20105" t="s">
        <v>39851</v>
      </c>
      <c r="I20105" t="s">
        <v>5</v>
      </c>
      <c r="J20105">
        <v>2153.59</v>
      </c>
      <c r="M20105">
        <v>2153.59</v>
      </c>
      <c r="N20105">
        <f t="shared" si="314"/>
        <v>0</v>
      </c>
    </row>
    <row r="20106" spans="1:14" x14ac:dyDescent="0.2">
      <c r="A20106" t="s">
        <v>20010</v>
      </c>
      <c r="B20106" t="s">
        <v>39851</v>
      </c>
      <c r="I20106" t="s">
        <v>5</v>
      </c>
      <c r="J20106">
        <v>2014.06</v>
      </c>
      <c r="M20106">
        <v>2014.06</v>
      </c>
      <c r="N20106">
        <f t="shared" si="314"/>
        <v>0</v>
      </c>
    </row>
    <row r="20107" spans="1:14" x14ac:dyDescent="0.2">
      <c r="A20107" t="s">
        <v>20011</v>
      </c>
      <c r="B20107" t="s">
        <v>39852</v>
      </c>
      <c r="I20107" t="s">
        <v>3</v>
      </c>
      <c r="J20107">
        <v>191.5</v>
      </c>
      <c r="M20107">
        <v>191.5</v>
      </c>
      <c r="N20107">
        <f t="shared" si="314"/>
        <v>0</v>
      </c>
    </row>
    <row r="20108" spans="1:14" x14ac:dyDescent="0.2">
      <c r="A20108" t="s">
        <v>20012</v>
      </c>
      <c r="B20108" t="s">
        <v>39852</v>
      </c>
      <c r="I20108" t="s">
        <v>3</v>
      </c>
      <c r="J20108">
        <v>177.61</v>
      </c>
      <c r="M20108">
        <v>177.61</v>
      </c>
      <c r="N20108">
        <f t="shared" si="314"/>
        <v>0</v>
      </c>
    </row>
    <row r="20109" spans="1:14" x14ac:dyDescent="0.2">
      <c r="A20109" t="s">
        <v>20013</v>
      </c>
      <c r="B20109" t="s">
        <v>39853</v>
      </c>
      <c r="I20109" t="s">
        <v>20</v>
      </c>
      <c r="J20109">
        <v>637.65</v>
      </c>
      <c r="M20109">
        <v>637.65</v>
      </c>
      <c r="N20109">
        <f t="shared" si="314"/>
        <v>0</v>
      </c>
    </row>
    <row r="20110" spans="1:14" x14ac:dyDescent="0.2">
      <c r="A20110" t="s">
        <v>20014</v>
      </c>
      <c r="B20110" t="s">
        <v>39853</v>
      </c>
      <c r="I20110" t="s">
        <v>20</v>
      </c>
      <c r="J20110">
        <v>578.72</v>
      </c>
      <c r="M20110">
        <v>578.72</v>
      </c>
      <c r="N20110">
        <f t="shared" si="314"/>
        <v>0</v>
      </c>
    </row>
    <row r="20111" spans="1:14" x14ac:dyDescent="0.2">
      <c r="A20111" t="s">
        <v>20015</v>
      </c>
      <c r="B20111" t="s">
        <v>39854</v>
      </c>
      <c r="I20111" t="s">
        <v>4</v>
      </c>
      <c r="J20111">
        <v>235.95</v>
      </c>
      <c r="M20111">
        <v>235.95</v>
      </c>
      <c r="N20111">
        <f t="shared" si="314"/>
        <v>0</v>
      </c>
    </row>
    <row r="20112" spans="1:14" x14ac:dyDescent="0.2">
      <c r="A20112" t="s">
        <v>20016</v>
      </c>
      <c r="B20112" t="s">
        <v>39854</v>
      </c>
      <c r="I20112" t="s">
        <v>4</v>
      </c>
      <c r="J20112">
        <v>224.13</v>
      </c>
      <c r="M20112">
        <v>224.13</v>
      </c>
      <c r="N20112">
        <f t="shared" si="314"/>
        <v>0</v>
      </c>
    </row>
    <row r="20113" spans="1:14" x14ac:dyDescent="0.2">
      <c r="A20113" t="s">
        <v>20017</v>
      </c>
      <c r="B20113" t="s">
        <v>39855</v>
      </c>
      <c r="I20113" t="s">
        <v>4</v>
      </c>
      <c r="J20113">
        <v>259.66000000000003</v>
      </c>
      <c r="M20113">
        <v>259.66000000000003</v>
      </c>
      <c r="N20113">
        <f t="shared" si="314"/>
        <v>0</v>
      </c>
    </row>
    <row r="20114" spans="1:14" x14ac:dyDescent="0.2">
      <c r="A20114" t="s">
        <v>20018</v>
      </c>
      <c r="B20114" t="s">
        <v>39855</v>
      </c>
      <c r="I20114" t="s">
        <v>4</v>
      </c>
      <c r="J20114">
        <v>246.72</v>
      </c>
      <c r="M20114">
        <v>246.72</v>
      </c>
      <c r="N20114">
        <f t="shared" si="314"/>
        <v>0</v>
      </c>
    </row>
    <row r="20115" spans="1:14" x14ac:dyDescent="0.2">
      <c r="A20115" t="s">
        <v>20019</v>
      </c>
      <c r="B20115" t="s">
        <v>39856</v>
      </c>
      <c r="I20115" t="s">
        <v>4</v>
      </c>
      <c r="J20115">
        <v>289.89999999999998</v>
      </c>
      <c r="M20115">
        <v>289.89999999999998</v>
      </c>
      <c r="N20115">
        <f t="shared" si="314"/>
        <v>0</v>
      </c>
    </row>
    <row r="20116" spans="1:14" x14ac:dyDescent="0.2">
      <c r="A20116" t="s">
        <v>20020</v>
      </c>
      <c r="B20116" t="s">
        <v>39856</v>
      </c>
      <c r="I20116" t="s">
        <v>4</v>
      </c>
      <c r="J20116">
        <v>275.83</v>
      </c>
      <c r="M20116">
        <v>275.83</v>
      </c>
      <c r="N20116">
        <f t="shared" si="314"/>
        <v>0</v>
      </c>
    </row>
    <row r="20117" spans="1:14" x14ac:dyDescent="0.2">
      <c r="A20117" t="s">
        <v>20021</v>
      </c>
      <c r="B20117" t="s">
        <v>39857</v>
      </c>
      <c r="I20117" t="s">
        <v>4</v>
      </c>
      <c r="J20117">
        <v>194.15</v>
      </c>
      <c r="M20117">
        <v>194.15</v>
      </c>
      <c r="N20117">
        <f t="shared" si="314"/>
        <v>0</v>
      </c>
    </row>
    <row r="20118" spans="1:14" x14ac:dyDescent="0.2">
      <c r="A20118" t="s">
        <v>20022</v>
      </c>
      <c r="B20118" t="s">
        <v>39857</v>
      </c>
      <c r="I20118" t="s">
        <v>4</v>
      </c>
      <c r="J20118">
        <v>182.33</v>
      </c>
      <c r="M20118">
        <v>182.33</v>
      </c>
      <c r="N20118">
        <f t="shared" si="314"/>
        <v>0</v>
      </c>
    </row>
    <row r="20119" spans="1:14" x14ac:dyDescent="0.2">
      <c r="A20119" t="s">
        <v>20023</v>
      </c>
      <c r="B20119" t="s">
        <v>39858</v>
      </c>
      <c r="I20119" t="s">
        <v>4</v>
      </c>
      <c r="J20119">
        <v>205.95</v>
      </c>
      <c r="M20119">
        <v>205.95</v>
      </c>
      <c r="N20119">
        <f t="shared" si="314"/>
        <v>0</v>
      </c>
    </row>
    <row r="20120" spans="1:14" x14ac:dyDescent="0.2">
      <c r="A20120" t="s">
        <v>20024</v>
      </c>
      <c r="B20120" t="s">
        <v>39858</v>
      </c>
      <c r="I20120" t="s">
        <v>4</v>
      </c>
      <c r="J20120">
        <v>193.01</v>
      </c>
      <c r="M20120">
        <v>193.01</v>
      </c>
      <c r="N20120">
        <f t="shared" si="314"/>
        <v>0</v>
      </c>
    </row>
    <row r="20121" spans="1:14" x14ac:dyDescent="0.2">
      <c r="A20121" t="s">
        <v>20025</v>
      </c>
      <c r="B20121" t="s">
        <v>39859</v>
      </c>
      <c r="I20121" t="s">
        <v>4</v>
      </c>
      <c r="J20121">
        <v>215.82</v>
      </c>
      <c r="M20121">
        <v>215.82</v>
      </c>
      <c r="N20121">
        <f t="shared" si="314"/>
        <v>0</v>
      </c>
    </row>
    <row r="20122" spans="1:14" x14ac:dyDescent="0.2">
      <c r="A20122" t="s">
        <v>20026</v>
      </c>
      <c r="B20122" t="s">
        <v>39859</v>
      </c>
      <c r="I20122" t="s">
        <v>4</v>
      </c>
      <c r="J20122">
        <v>201.75</v>
      </c>
      <c r="M20122">
        <v>201.75</v>
      </c>
      <c r="N20122">
        <f t="shared" si="314"/>
        <v>0</v>
      </c>
    </row>
    <row r="20123" spans="1:14" x14ac:dyDescent="0.2">
      <c r="A20123" t="s">
        <v>20027</v>
      </c>
      <c r="B20123" t="s">
        <v>39860</v>
      </c>
      <c r="I20123" t="s">
        <v>4</v>
      </c>
      <c r="J20123">
        <v>203.26</v>
      </c>
      <c r="M20123">
        <v>203.26</v>
      </c>
      <c r="N20123">
        <f t="shared" si="314"/>
        <v>0</v>
      </c>
    </row>
    <row r="20124" spans="1:14" x14ac:dyDescent="0.2">
      <c r="A20124" t="s">
        <v>20028</v>
      </c>
      <c r="B20124" t="s">
        <v>39860</v>
      </c>
      <c r="I20124" t="s">
        <v>4</v>
      </c>
      <c r="J20124">
        <v>191.69</v>
      </c>
      <c r="M20124">
        <v>191.69</v>
      </c>
      <c r="N20124">
        <f t="shared" si="314"/>
        <v>0</v>
      </c>
    </row>
    <row r="20125" spans="1:14" x14ac:dyDescent="0.2">
      <c r="A20125" t="s">
        <v>20029</v>
      </c>
      <c r="B20125" t="s">
        <v>39861</v>
      </c>
      <c r="I20125" t="s">
        <v>4</v>
      </c>
      <c r="J20125">
        <v>257.33999999999997</v>
      </c>
      <c r="M20125">
        <v>257.33999999999997</v>
      </c>
      <c r="N20125">
        <f t="shared" si="314"/>
        <v>0</v>
      </c>
    </row>
    <row r="20126" spans="1:14" x14ac:dyDescent="0.2">
      <c r="A20126" t="s">
        <v>20030</v>
      </c>
      <c r="B20126" t="s">
        <v>39861</v>
      </c>
      <c r="I20126" t="s">
        <v>4</v>
      </c>
      <c r="J20126">
        <v>242.5</v>
      </c>
      <c r="M20126">
        <v>242.5</v>
      </c>
      <c r="N20126">
        <f t="shared" si="314"/>
        <v>0</v>
      </c>
    </row>
    <row r="20127" spans="1:14" x14ac:dyDescent="0.2">
      <c r="A20127" t="s">
        <v>20031</v>
      </c>
      <c r="B20127" t="s">
        <v>39862</v>
      </c>
      <c r="I20127" t="s">
        <v>4</v>
      </c>
      <c r="J20127">
        <v>315.64999999999998</v>
      </c>
      <c r="M20127">
        <v>315.64999999999998</v>
      </c>
      <c r="N20127">
        <f t="shared" si="314"/>
        <v>0</v>
      </c>
    </row>
    <row r="20128" spans="1:14" x14ac:dyDescent="0.2">
      <c r="A20128" t="s">
        <v>20032</v>
      </c>
      <c r="B20128" t="s">
        <v>39862</v>
      </c>
      <c r="I20128" t="s">
        <v>4</v>
      </c>
      <c r="J20128">
        <v>297.89999999999998</v>
      </c>
      <c r="M20128">
        <v>297.89999999999998</v>
      </c>
      <c r="N20128">
        <f t="shared" si="314"/>
        <v>0</v>
      </c>
    </row>
    <row r="20129" spans="1:14" x14ac:dyDescent="0.2">
      <c r="A20129" t="s">
        <v>20033</v>
      </c>
      <c r="B20129" t="s">
        <v>39863</v>
      </c>
      <c r="I20129" t="s">
        <v>4</v>
      </c>
      <c r="J20129">
        <v>161.46</v>
      </c>
      <c r="M20129">
        <v>161.46</v>
      </c>
      <c r="N20129">
        <f t="shared" si="314"/>
        <v>0</v>
      </c>
    </row>
    <row r="20130" spans="1:14" x14ac:dyDescent="0.2">
      <c r="A20130" t="s">
        <v>20034</v>
      </c>
      <c r="B20130" t="s">
        <v>39863</v>
      </c>
      <c r="I20130" t="s">
        <v>4</v>
      </c>
      <c r="J20130">
        <v>149.88999999999999</v>
      </c>
      <c r="M20130">
        <v>149.88999999999999</v>
      </c>
      <c r="N20130">
        <f t="shared" si="314"/>
        <v>0</v>
      </c>
    </row>
    <row r="20131" spans="1:14" x14ac:dyDescent="0.2">
      <c r="A20131" t="s">
        <v>20035</v>
      </c>
      <c r="B20131" t="s">
        <v>39864</v>
      </c>
      <c r="I20131" t="s">
        <v>4</v>
      </c>
      <c r="J20131">
        <v>203.63</v>
      </c>
      <c r="M20131">
        <v>203.63</v>
      </c>
      <c r="N20131">
        <f t="shared" si="314"/>
        <v>0</v>
      </c>
    </row>
    <row r="20132" spans="1:14" x14ac:dyDescent="0.2">
      <c r="A20132" t="s">
        <v>20036</v>
      </c>
      <c r="B20132" t="s">
        <v>39864</v>
      </c>
      <c r="I20132" t="s">
        <v>4</v>
      </c>
      <c r="J20132">
        <v>188.79</v>
      </c>
      <c r="M20132">
        <v>188.79</v>
      </c>
      <c r="N20132">
        <f t="shared" si="314"/>
        <v>0</v>
      </c>
    </row>
    <row r="20133" spans="1:14" x14ac:dyDescent="0.2">
      <c r="A20133" t="s">
        <v>20037</v>
      </c>
      <c r="B20133" t="s">
        <v>39865</v>
      </c>
      <c r="I20133" t="s">
        <v>4</v>
      </c>
      <c r="J20133">
        <v>241.57</v>
      </c>
      <c r="M20133">
        <v>241.57</v>
      </c>
      <c r="N20133">
        <f t="shared" si="314"/>
        <v>0</v>
      </c>
    </row>
    <row r="20134" spans="1:14" x14ac:dyDescent="0.2">
      <c r="A20134" t="s">
        <v>20038</v>
      </c>
      <c r="B20134" t="s">
        <v>39865</v>
      </c>
      <c r="I20134" t="s">
        <v>4</v>
      </c>
      <c r="J20134">
        <v>223.82</v>
      </c>
      <c r="M20134">
        <v>223.82</v>
      </c>
      <c r="N20134">
        <f t="shared" si="314"/>
        <v>0</v>
      </c>
    </row>
    <row r="20135" spans="1:14" x14ac:dyDescent="0.2">
      <c r="A20135" t="s">
        <v>20039</v>
      </c>
      <c r="B20135" t="s">
        <v>39866</v>
      </c>
      <c r="I20135" t="s">
        <v>4</v>
      </c>
      <c r="J20135">
        <v>273.2</v>
      </c>
      <c r="M20135">
        <v>273.2</v>
      </c>
      <c r="N20135">
        <f t="shared" si="314"/>
        <v>0</v>
      </c>
    </row>
    <row r="20136" spans="1:14" x14ac:dyDescent="0.2">
      <c r="A20136" t="s">
        <v>20040</v>
      </c>
      <c r="B20136" t="s">
        <v>39866</v>
      </c>
      <c r="I20136" t="s">
        <v>4</v>
      </c>
      <c r="J20136">
        <v>261.05</v>
      </c>
      <c r="M20136">
        <v>261.05</v>
      </c>
      <c r="N20136">
        <f t="shared" si="314"/>
        <v>0</v>
      </c>
    </row>
    <row r="20137" spans="1:14" x14ac:dyDescent="0.2">
      <c r="A20137" t="s">
        <v>20041</v>
      </c>
      <c r="B20137" t="s">
        <v>39867</v>
      </c>
      <c r="I20137" t="s">
        <v>4</v>
      </c>
      <c r="J20137">
        <v>299.61</v>
      </c>
      <c r="M20137">
        <v>299.61</v>
      </c>
      <c r="N20137">
        <f t="shared" si="314"/>
        <v>0</v>
      </c>
    </row>
    <row r="20138" spans="1:14" x14ac:dyDescent="0.2">
      <c r="A20138" t="s">
        <v>20042</v>
      </c>
      <c r="B20138" t="s">
        <v>39867</v>
      </c>
      <c r="I20138" t="s">
        <v>4</v>
      </c>
      <c r="J20138">
        <v>286.11</v>
      </c>
      <c r="M20138">
        <v>286.11</v>
      </c>
      <c r="N20138">
        <f t="shared" si="314"/>
        <v>0</v>
      </c>
    </row>
    <row r="20139" spans="1:14" x14ac:dyDescent="0.2">
      <c r="A20139" t="s">
        <v>20043</v>
      </c>
      <c r="B20139" t="s">
        <v>39868</v>
      </c>
      <c r="I20139" t="s">
        <v>4</v>
      </c>
      <c r="J20139">
        <v>333.46</v>
      </c>
      <c r="M20139">
        <v>333.46</v>
      </c>
      <c r="N20139">
        <f t="shared" si="314"/>
        <v>0</v>
      </c>
    </row>
    <row r="20140" spans="1:14" x14ac:dyDescent="0.2">
      <c r="A20140" t="s">
        <v>20044</v>
      </c>
      <c r="B20140" t="s">
        <v>39868</v>
      </c>
      <c r="I20140" t="s">
        <v>4</v>
      </c>
      <c r="J20140">
        <v>318.7</v>
      </c>
      <c r="M20140">
        <v>318.7</v>
      </c>
      <c r="N20140">
        <f t="shared" si="314"/>
        <v>0</v>
      </c>
    </row>
    <row r="20141" spans="1:14" x14ac:dyDescent="0.2">
      <c r="A20141" t="s">
        <v>20045</v>
      </c>
      <c r="B20141" t="s">
        <v>39869</v>
      </c>
      <c r="I20141" t="s">
        <v>4</v>
      </c>
      <c r="J20141">
        <v>231.4</v>
      </c>
      <c r="M20141">
        <v>231.4</v>
      </c>
      <c r="N20141">
        <f t="shared" si="314"/>
        <v>0</v>
      </c>
    </row>
    <row r="20142" spans="1:14" x14ac:dyDescent="0.2">
      <c r="A20142" t="s">
        <v>20046</v>
      </c>
      <c r="B20142" t="s">
        <v>39869</v>
      </c>
      <c r="I20142" t="s">
        <v>4</v>
      </c>
      <c r="J20142">
        <v>219.25</v>
      </c>
      <c r="M20142">
        <v>219.25</v>
      </c>
      <c r="N20142">
        <f t="shared" si="314"/>
        <v>0</v>
      </c>
    </row>
    <row r="20143" spans="1:14" x14ac:dyDescent="0.2">
      <c r="A20143" t="s">
        <v>20047</v>
      </c>
      <c r="B20143" t="s">
        <v>39870</v>
      </c>
      <c r="I20143" t="s">
        <v>4</v>
      </c>
      <c r="J20143">
        <v>245.9</v>
      </c>
      <c r="M20143">
        <v>245.9</v>
      </c>
      <c r="N20143">
        <f t="shared" si="314"/>
        <v>0</v>
      </c>
    </row>
    <row r="20144" spans="1:14" x14ac:dyDescent="0.2">
      <c r="A20144" t="s">
        <v>20048</v>
      </c>
      <c r="B20144" t="s">
        <v>39870</v>
      </c>
      <c r="I20144" t="s">
        <v>4</v>
      </c>
      <c r="J20144">
        <v>232.4</v>
      </c>
      <c r="M20144">
        <v>232.4</v>
      </c>
      <c r="N20144">
        <f t="shared" si="314"/>
        <v>0</v>
      </c>
    </row>
    <row r="20145" spans="1:14" x14ac:dyDescent="0.2">
      <c r="A20145" t="s">
        <v>20049</v>
      </c>
      <c r="B20145" t="s">
        <v>39871</v>
      </c>
      <c r="I20145" t="s">
        <v>4</v>
      </c>
      <c r="J20145">
        <v>259.38</v>
      </c>
      <c r="M20145">
        <v>259.38</v>
      </c>
      <c r="N20145">
        <f t="shared" si="314"/>
        <v>0</v>
      </c>
    </row>
    <row r="20146" spans="1:14" x14ac:dyDescent="0.2">
      <c r="A20146" t="s">
        <v>20050</v>
      </c>
      <c r="B20146" t="s">
        <v>39871</v>
      </c>
      <c r="I20146" t="s">
        <v>4</v>
      </c>
      <c r="J20146">
        <v>244.62</v>
      </c>
      <c r="M20146">
        <v>244.62</v>
      </c>
      <c r="N20146">
        <f t="shared" si="314"/>
        <v>0</v>
      </c>
    </row>
    <row r="20147" spans="1:14" x14ac:dyDescent="0.2">
      <c r="A20147" t="s">
        <v>20051</v>
      </c>
      <c r="B20147" t="s">
        <v>39872</v>
      </c>
      <c r="I20147" t="s">
        <v>4</v>
      </c>
      <c r="J20147">
        <v>222.37</v>
      </c>
      <c r="M20147">
        <v>222.37</v>
      </c>
      <c r="N20147">
        <f t="shared" si="314"/>
        <v>0</v>
      </c>
    </row>
    <row r="20148" spans="1:14" x14ac:dyDescent="0.2">
      <c r="A20148" t="s">
        <v>20052</v>
      </c>
      <c r="B20148" t="s">
        <v>39872</v>
      </c>
      <c r="I20148" t="s">
        <v>4</v>
      </c>
      <c r="J20148">
        <v>210.65</v>
      </c>
      <c r="M20148">
        <v>210.65</v>
      </c>
      <c r="N20148">
        <f t="shared" si="314"/>
        <v>0</v>
      </c>
    </row>
    <row r="20149" spans="1:14" x14ac:dyDescent="0.2">
      <c r="A20149" t="s">
        <v>20053</v>
      </c>
      <c r="B20149" t="s">
        <v>39873</v>
      </c>
      <c r="I20149" t="s">
        <v>4</v>
      </c>
      <c r="J20149">
        <v>278.97000000000003</v>
      </c>
      <c r="M20149">
        <v>278.97000000000003</v>
      </c>
      <c r="N20149">
        <f t="shared" si="314"/>
        <v>0</v>
      </c>
    </row>
    <row r="20150" spans="1:14" x14ac:dyDescent="0.2">
      <c r="A20150" t="s">
        <v>20054</v>
      </c>
      <c r="B20150" t="s">
        <v>39873</v>
      </c>
      <c r="I20150" t="s">
        <v>4</v>
      </c>
      <c r="J20150">
        <v>263.89</v>
      </c>
      <c r="M20150">
        <v>263.89</v>
      </c>
      <c r="N20150">
        <f t="shared" si="314"/>
        <v>0</v>
      </c>
    </row>
    <row r="20151" spans="1:14" x14ac:dyDescent="0.2">
      <c r="A20151" t="s">
        <v>20055</v>
      </c>
      <c r="B20151" t="s">
        <v>39874</v>
      </c>
      <c r="I20151" t="s">
        <v>4</v>
      </c>
      <c r="J20151">
        <v>339.73</v>
      </c>
      <c r="M20151">
        <v>339.73</v>
      </c>
      <c r="N20151">
        <f t="shared" si="314"/>
        <v>0</v>
      </c>
    </row>
    <row r="20152" spans="1:14" x14ac:dyDescent="0.2">
      <c r="A20152" t="s">
        <v>20056</v>
      </c>
      <c r="B20152" t="s">
        <v>39874</v>
      </c>
      <c r="I20152" t="s">
        <v>4</v>
      </c>
      <c r="J20152">
        <v>321.62</v>
      </c>
      <c r="M20152">
        <v>321.62</v>
      </c>
      <c r="N20152">
        <f t="shared" si="314"/>
        <v>0</v>
      </c>
    </row>
    <row r="20153" spans="1:14" x14ac:dyDescent="0.2">
      <c r="A20153" t="s">
        <v>20057</v>
      </c>
      <c r="B20153" t="s">
        <v>39875</v>
      </c>
      <c r="I20153" t="s">
        <v>4</v>
      </c>
      <c r="J20153">
        <v>181.04</v>
      </c>
      <c r="M20153">
        <v>181.04</v>
      </c>
      <c r="N20153">
        <f t="shared" si="314"/>
        <v>0</v>
      </c>
    </row>
    <row r="20154" spans="1:14" x14ac:dyDescent="0.2">
      <c r="A20154" t="s">
        <v>20058</v>
      </c>
      <c r="B20154" t="s">
        <v>39875</v>
      </c>
      <c r="I20154" t="s">
        <v>4</v>
      </c>
      <c r="J20154">
        <v>169.32</v>
      </c>
      <c r="M20154">
        <v>169.32</v>
      </c>
      <c r="N20154">
        <f t="shared" si="314"/>
        <v>0</v>
      </c>
    </row>
    <row r="20155" spans="1:14" x14ac:dyDescent="0.2">
      <c r="A20155" t="s">
        <v>20059</v>
      </c>
      <c r="B20155" t="s">
        <v>39876</v>
      </c>
      <c r="I20155" t="s">
        <v>4</v>
      </c>
      <c r="J20155">
        <v>224.77</v>
      </c>
      <c r="M20155">
        <v>224.77</v>
      </c>
      <c r="N20155">
        <f t="shared" si="314"/>
        <v>0</v>
      </c>
    </row>
    <row r="20156" spans="1:14" x14ac:dyDescent="0.2">
      <c r="A20156" t="s">
        <v>20060</v>
      </c>
      <c r="B20156" t="s">
        <v>39876</v>
      </c>
      <c r="I20156" t="s">
        <v>4</v>
      </c>
      <c r="J20156">
        <v>209.75</v>
      </c>
      <c r="M20156">
        <v>209.75</v>
      </c>
      <c r="N20156">
        <f t="shared" si="314"/>
        <v>0</v>
      </c>
    </row>
    <row r="20157" spans="1:14" x14ac:dyDescent="0.2">
      <c r="A20157" t="s">
        <v>20061</v>
      </c>
      <c r="B20157" t="s">
        <v>39877</v>
      </c>
      <c r="I20157" t="s">
        <v>4</v>
      </c>
      <c r="J20157">
        <v>265.64999999999998</v>
      </c>
      <c r="M20157">
        <v>265.64999999999998</v>
      </c>
      <c r="N20157">
        <f t="shared" si="314"/>
        <v>0</v>
      </c>
    </row>
    <row r="20158" spans="1:14" x14ac:dyDescent="0.2">
      <c r="A20158" t="s">
        <v>20062</v>
      </c>
      <c r="B20158" t="s">
        <v>39877</v>
      </c>
      <c r="I20158" t="s">
        <v>4</v>
      </c>
      <c r="J20158">
        <v>247.54</v>
      </c>
      <c r="M20158">
        <v>247.54</v>
      </c>
      <c r="N20158">
        <f t="shared" si="314"/>
        <v>0</v>
      </c>
    </row>
    <row r="20159" spans="1:14" x14ac:dyDescent="0.2">
      <c r="A20159" t="s">
        <v>20063</v>
      </c>
      <c r="B20159" t="s">
        <v>39878</v>
      </c>
      <c r="I20159" t="s">
        <v>4</v>
      </c>
      <c r="J20159">
        <v>90.63</v>
      </c>
      <c r="M20159">
        <v>90.63</v>
      </c>
      <c r="N20159">
        <f t="shared" si="314"/>
        <v>0</v>
      </c>
    </row>
    <row r="20160" spans="1:14" x14ac:dyDescent="0.2">
      <c r="A20160" t="s">
        <v>20064</v>
      </c>
      <c r="B20160" t="s">
        <v>39878</v>
      </c>
      <c r="I20160" t="s">
        <v>4</v>
      </c>
      <c r="J20160">
        <v>87.39</v>
      </c>
      <c r="M20160">
        <v>87.39</v>
      </c>
      <c r="N20160">
        <f t="shared" si="314"/>
        <v>0</v>
      </c>
    </row>
    <row r="20161" spans="1:14" x14ac:dyDescent="0.2">
      <c r="A20161" t="s">
        <v>20065</v>
      </c>
      <c r="B20161" t="s">
        <v>39879</v>
      </c>
      <c r="I20161" t="s">
        <v>4</v>
      </c>
      <c r="J20161">
        <v>65.040000000000006</v>
      </c>
      <c r="M20161">
        <v>65.040000000000006</v>
      </c>
      <c r="N20161">
        <f t="shared" si="314"/>
        <v>0</v>
      </c>
    </row>
    <row r="20162" spans="1:14" x14ac:dyDescent="0.2">
      <c r="A20162" t="s">
        <v>20066</v>
      </c>
      <c r="B20162" t="s">
        <v>39879</v>
      </c>
      <c r="I20162" t="s">
        <v>4</v>
      </c>
      <c r="J20162">
        <v>62.27</v>
      </c>
      <c r="M20162">
        <v>62.27</v>
      </c>
      <c r="N20162">
        <f t="shared" si="314"/>
        <v>0</v>
      </c>
    </row>
    <row r="20163" spans="1:14" x14ac:dyDescent="0.2">
      <c r="A20163" t="s">
        <v>20067</v>
      </c>
      <c r="B20163" t="s">
        <v>39880</v>
      </c>
      <c r="I20163" t="s">
        <v>4</v>
      </c>
      <c r="J20163">
        <v>30.35</v>
      </c>
      <c r="M20163">
        <v>30.35</v>
      </c>
      <c r="N20163">
        <f t="shared" si="314"/>
        <v>0</v>
      </c>
    </row>
    <row r="20164" spans="1:14" x14ac:dyDescent="0.2">
      <c r="A20164" t="s">
        <v>20068</v>
      </c>
      <c r="B20164" t="s">
        <v>39880</v>
      </c>
      <c r="I20164" t="s">
        <v>4</v>
      </c>
      <c r="J20164">
        <v>29.56</v>
      </c>
      <c r="M20164">
        <v>29.56</v>
      </c>
      <c r="N20164">
        <f t="shared" ref="N20164:N20227" si="315">J20164-M20164</f>
        <v>0</v>
      </c>
    </row>
    <row r="20165" spans="1:14" x14ac:dyDescent="0.2">
      <c r="A20165" t="s">
        <v>20069</v>
      </c>
      <c r="B20165" t="s">
        <v>39881</v>
      </c>
      <c r="I20165" t="s">
        <v>4</v>
      </c>
      <c r="J20165">
        <v>44.72</v>
      </c>
      <c r="M20165">
        <v>44.72</v>
      </c>
      <c r="N20165">
        <f t="shared" si="315"/>
        <v>0</v>
      </c>
    </row>
    <row r="20166" spans="1:14" x14ac:dyDescent="0.2">
      <c r="A20166" t="s">
        <v>20070</v>
      </c>
      <c r="B20166" t="s">
        <v>39881</v>
      </c>
      <c r="I20166" t="s">
        <v>4</v>
      </c>
      <c r="J20166">
        <v>43.57</v>
      </c>
      <c r="M20166">
        <v>43.57</v>
      </c>
      <c r="N20166">
        <f t="shared" si="315"/>
        <v>0</v>
      </c>
    </row>
    <row r="20167" spans="1:14" x14ac:dyDescent="0.2">
      <c r="A20167" t="s">
        <v>20071</v>
      </c>
      <c r="B20167" t="s">
        <v>39882</v>
      </c>
      <c r="I20167" t="s">
        <v>4</v>
      </c>
      <c r="J20167">
        <v>36.4</v>
      </c>
      <c r="M20167">
        <v>36.4</v>
      </c>
      <c r="N20167">
        <f t="shared" si="315"/>
        <v>0</v>
      </c>
    </row>
    <row r="20168" spans="1:14" x14ac:dyDescent="0.2">
      <c r="A20168" t="s">
        <v>20072</v>
      </c>
      <c r="B20168" t="s">
        <v>39882</v>
      </c>
      <c r="I20168" t="s">
        <v>4</v>
      </c>
      <c r="J20168">
        <v>35.44</v>
      </c>
      <c r="M20168">
        <v>35.44</v>
      </c>
      <c r="N20168">
        <f t="shared" si="315"/>
        <v>0</v>
      </c>
    </row>
    <row r="20169" spans="1:14" x14ac:dyDescent="0.2">
      <c r="A20169" t="s">
        <v>20073</v>
      </c>
      <c r="B20169" t="s">
        <v>39883</v>
      </c>
      <c r="I20169" t="s">
        <v>4</v>
      </c>
      <c r="J20169">
        <v>60.66</v>
      </c>
      <c r="M20169">
        <v>60.66</v>
      </c>
      <c r="N20169">
        <f t="shared" si="315"/>
        <v>0</v>
      </c>
    </row>
    <row r="20170" spans="1:14" x14ac:dyDescent="0.2">
      <c r="A20170" t="s">
        <v>20074</v>
      </c>
      <c r="B20170" t="s">
        <v>39883</v>
      </c>
      <c r="I20170" t="s">
        <v>4</v>
      </c>
      <c r="J20170">
        <v>59.08</v>
      </c>
      <c r="M20170">
        <v>59.08</v>
      </c>
      <c r="N20170">
        <f t="shared" si="315"/>
        <v>0</v>
      </c>
    </row>
    <row r="20171" spans="1:14" x14ac:dyDescent="0.2">
      <c r="A20171" t="s">
        <v>20075</v>
      </c>
      <c r="B20171" t="s">
        <v>39884</v>
      </c>
      <c r="I20171" t="s">
        <v>4</v>
      </c>
      <c r="J20171">
        <v>573</v>
      </c>
      <c r="M20171">
        <v>573</v>
      </c>
      <c r="N20171">
        <f t="shared" si="315"/>
        <v>0</v>
      </c>
    </row>
    <row r="20172" spans="1:14" x14ac:dyDescent="0.2">
      <c r="A20172" t="s">
        <v>20076</v>
      </c>
      <c r="B20172" t="s">
        <v>39884</v>
      </c>
      <c r="I20172" t="s">
        <v>4</v>
      </c>
      <c r="J20172">
        <v>573</v>
      </c>
      <c r="M20172">
        <v>573</v>
      </c>
      <c r="N20172">
        <f t="shared" si="315"/>
        <v>0</v>
      </c>
    </row>
    <row r="20173" spans="1:14" x14ac:dyDescent="0.2">
      <c r="A20173" t="s">
        <v>20077</v>
      </c>
      <c r="B20173" t="s">
        <v>39885</v>
      </c>
      <c r="I20173" t="s">
        <v>4</v>
      </c>
      <c r="J20173">
        <v>983</v>
      </c>
      <c r="M20173">
        <v>983</v>
      </c>
      <c r="N20173">
        <f t="shared" si="315"/>
        <v>0</v>
      </c>
    </row>
    <row r="20174" spans="1:14" x14ac:dyDescent="0.2">
      <c r="A20174" t="s">
        <v>20078</v>
      </c>
      <c r="B20174" t="s">
        <v>39885</v>
      </c>
      <c r="I20174" t="s">
        <v>4</v>
      </c>
      <c r="J20174">
        <v>983</v>
      </c>
      <c r="M20174">
        <v>983</v>
      </c>
      <c r="N20174">
        <f t="shared" si="315"/>
        <v>0</v>
      </c>
    </row>
    <row r="20175" spans="1:14" x14ac:dyDescent="0.2">
      <c r="A20175" t="s">
        <v>20079</v>
      </c>
      <c r="B20175" t="s">
        <v>39886</v>
      </c>
      <c r="I20175" t="s">
        <v>4</v>
      </c>
      <c r="J20175">
        <v>916</v>
      </c>
      <c r="M20175">
        <v>916</v>
      </c>
      <c r="N20175">
        <f t="shared" si="315"/>
        <v>0</v>
      </c>
    </row>
    <row r="20176" spans="1:14" x14ac:dyDescent="0.2">
      <c r="A20176" t="s">
        <v>20080</v>
      </c>
      <c r="B20176" t="s">
        <v>39886</v>
      </c>
      <c r="I20176" t="s">
        <v>4</v>
      </c>
      <c r="J20176">
        <v>916</v>
      </c>
      <c r="M20176">
        <v>916</v>
      </c>
      <c r="N20176">
        <f t="shared" si="315"/>
        <v>0</v>
      </c>
    </row>
    <row r="20177" spans="1:14" x14ac:dyDescent="0.2">
      <c r="A20177" t="s">
        <v>20081</v>
      </c>
      <c r="B20177" t="s">
        <v>39887</v>
      </c>
      <c r="I20177" t="s">
        <v>4</v>
      </c>
      <c r="J20177">
        <v>1140</v>
      </c>
      <c r="M20177">
        <v>1140</v>
      </c>
      <c r="N20177">
        <f t="shared" si="315"/>
        <v>0</v>
      </c>
    </row>
    <row r="20178" spans="1:14" x14ac:dyDescent="0.2">
      <c r="A20178" t="s">
        <v>20082</v>
      </c>
      <c r="B20178" t="s">
        <v>39887</v>
      </c>
      <c r="I20178" t="s">
        <v>4</v>
      </c>
      <c r="J20178">
        <v>1140</v>
      </c>
      <c r="M20178">
        <v>1140</v>
      </c>
      <c r="N20178">
        <f t="shared" si="315"/>
        <v>0</v>
      </c>
    </row>
    <row r="20179" spans="1:14" x14ac:dyDescent="0.2">
      <c r="A20179" t="s">
        <v>20083</v>
      </c>
      <c r="B20179" t="s">
        <v>39888</v>
      </c>
      <c r="I20179" t="s">
        <v>5</v>
      </c>
      <c r="J20179">
        <v>6979.61</v>
      </c>
      <c r="M20179">
        <v>6979.61</v>
      </c>
      <c r="N20179">
        <f t="shared" si="315"/>
        <v>0</v>
      </c>
    </row>
    <row r="20180" spans="1:14" x14ac:dyDescent="0.2">
      <c r="A20180" t="s">
        <v>20084</v>
      </c>
      <c r="B20180" t="s">
        <v>39888</v>
      </c>
      <c r="I20180" t="s">
        <v>5</v>
      </c>
      <c r="J20180">
        <v>6525.36</v>
      </c>
      <c r="M20180">
        <v>6525.36</v>
      </c>
      <c r="N20180">
        <f t="shared" si="315"/>
        <v>0</v>
      </c>
    </row>
    <row r="20181" spans="1:14" x14ac:dyDescent="0.2">
      <c r="A20181" t="s">
        <v>20085</v>
      </c>
      <c r="B20181" t="s">
        <v>39889</v>
      </c>
      <c r="I20181" t="s">
        <v>5</v>
      </c>
      <c r="J20181">
        <v>13236.63</v>
      </c>
      <c r="M20181">
        <v>13236.63</v>
      </c>
      <c r="N20181">
        <f t="shared" si="315"/>
        <v>0</v>
      </c>
    </row>
    <row r="20182" spans="1:14" x14ac:dyDescent="0.2">
      <c r="A20182" t="s">
        <v>20086</v>
      </c>
      <c r="B20182" t="s">
        <v>39889</v>
      </c>
      <c r="I20182" t="s">
        <v>5</v>
      </c>
      <c r="J20182">
        <v>12425.25</v>
      </c>
      <c r="M20182">
        <v>12425.25</v>
      </c>
      <c r="N20182">
        <f t="shared" si="315"/>
        <v>0</v>
      </c>
    </row>
    <row r="20183" spans="1:14" x14ac:dyDescent="0.2">
      <c r="A20183" t="s">
        <v>20087</v>
      </c>
      <c r="B20183" t="s">
        <v>39890</v>
      </c>
      <c r="I20183" t="s">
        <v>5</v>
      </c>
      <c r="J20183">
        <v>20420.830000000002</v>
      </c>
      <c r="M20183">
        <v>20420.830000000002</v>
      </c>
      <c r="N20183">
        <f t="shared" si="315"/>
        <v>0</v>
      </c>
    </row>
    <row r="20184" spans="1:14" x14ac:dyDescent="0.2">
      <c r="A20184" t="s">
        <v>20088</v>
      </c>
      <c r="B20184" t="s">
        <v>39890</v>
      </c>
      <c r="I20184" t="s">
        <v>5</v>
      </c>
      <c r="J20184">
        <v>19175.11</v>
      </c>
      <c r="M20184">
        <v>19175.11</v>
      </c>
      <c r="N20184">
        <f t="shared" si="315"/>
        <v>0</v>
      </c>
    </row>
    <row r="20185" spans="1:14" x14ac:dyDescent="0.2">
      <c r="A20185" t="s">
        <v>20089</v>
      </c>
      <c r="B20185" t="s">
        <v>39891</v>
      </c>
      <c r="I20185" t="s">
        <v>5</v>
      </c>
      <c r="J20185">
        <v>9077.08</v>
      </c>
      <c r="M20185">
        <v>9077.08</v>
      </c>
      <c r="N20185">
        <f t="shared" si="315"/>
        <v>0</v>
      </c>
    </row>
    <row r="20186" spans="1:14" x14ac:dyDescent="0.2">
      <c r="A20186" t="s">
        <v>20090</v>
      </c>
      <c r="B20186" t="s">
        <v>39891</v>
      </c>
      <c r="I20186" t="s">
        <v>5</v>
      </c>
      <c r="J20186">
        <v>8488.4699999999993</v>
      </c>
      <c r="M20186">
        <v>8488.4699999999993</v>
      </c>
      <c r="N20186">
        <f t="shared" si="315"/>
        <v>0</v>
      </c>
    </row>
    <row r="20187" spans="1:14" x14ac:dyDescent="0.2">
      <c r="A20187" t="s">
        <v>20091</v>
      </c>
      <c r="B20187" t="s">
        <v>39892</v>
      </c>
      <c r="I20187" t="s">
        <v>5</v>
      </c>
      <c r="J20187">
        <v>17438.78</v>
      </c>
      <c r="M20187">
        <v>17438.78</v>
      </c>
      <c r="N20187">
        <f t="shared" si="315"/>
        <v>0</v>
      </c>
    </row>
    <row r="20188" spans="1:14" x14ac:dyDescent="0.2">
      <c r="A20188" t="s">
        <v>20092</v>
      </c>
      <c r="B20188" t="s">
        <v>39892</v>
      </c>
      <c r="I20188" t="s">
        <v>5</v>
      </c>
      <c r="J20188">
        <v>16366.1</v>
      </c>
      <c r="M20188">
        <v>16366.1</v>
      </c>
      <c r="N20188">
        <f t="shared" si="315"/>
        <v>0</v>
      </c>
    </row>
    <row r="20189" spans="1:14" x14ac:dyDescent="0.2">
      <c r="A20189" t="s">
        <v>20093</v>
      </c>
      <c r="B20189" t="s">
        <v>39893</v>
      </c>
      <c r="I20189" t="s">
        <v>5</v>
      </c>
      <c r="J20189">
        <v>26367.26</v>
      </c>
      <c r="M20189">
        <v>26367.26</v>
      </c>
      <c r="N20189">
        <f t="shared" si="315"/>
        <v>0</v>
      </c>
    </row>
    <row r="20190" spans="1:14" x14ac:dyDescent="0.2">
      <c r="A20190" t="s">
        <v>20094</v>
      </c>
      <c r="B20190" t="s">
        <v>39893</v>
      </c>
      <c r="I20190" t="s">
        <v>5</v>
      </c>
      <c r="J20190">
        <v>24765.26</v>
      </c>
      <c r="M20190">
        <v>24765.26</v>
      </c>
      <c r="N20190">
        <f t="shared" si="315"/>
        <v>0</v>
      </c>
    </row>
    <row r="20191" spans="1:14" x14ac:dyDescent="0.2">
      <c r="A20191" t="s">
        <v>20095</v>
      </c>
      <c r="B20191" t="s">
        <v>39894</v>
      </c>
      <c r="I20191" t="s">
        <v>5</v>
      </c>
      <c r="J20191">
        <v>12811.12</v>
      </c>
      <c r="M20191">
        <v>12811.12</v>
      </c>
      <c r="N20191">
        <f t="shared" si="315"/>
        <v>0</v>
      </c>
    </row>
    <row r="20192" spans="1:14" x14ac:dyDescent="0.2">
      <c r="A20192" t="s">
        <v>20096</v>
      </c>
      <c r="B20192" t="s">
        <v>39894</v>
      </c>
      <c r="I20192" t="s">
        <v>5</v>
      </c>
      <c r="J20192">
        <v>12017.61</v>
      </c>
      <c r="M20192">
        <v>12017.61</v>
      </c>
      <c r="N20192">
        <f t="shared" si="315"/>
        <v>0</v>
      </c>
    </row>
    <row r="20193" spans="1:14" x14ac:dyDescent="0.2">
      <c r="A20193" t="s">
        <v>20097</v>
      </c>
      <c r="B20193" t="s">
        <v>39895</v>
      </c>
      <c r="I20193" t="s">
        <v>5</v>
      </c>
      <c r="J20193">
        <v>20105.34</v>
      </c>
      <c r="M20193">
        <v>20105.34</v>
      </c>
      <c r="N20193">
        <f t="shared" si="315"/>
        <v>0</v>
      </c>
    </row>
    <row r="20194" spans="1:14" x14ac:dyDescent="0.2">
      <c r="A20194" t="s">
        <v>20098</v>
      </c>
      <c r="B20194" t="s">
        <v>39895</v>
      </c>
      <c r="I20194" t="s">
        <v>5</v>
      </c>
      <c r="J20194">
        <v>18837.13</v>
      </c>
      <c r="M20194">
        <v>18837.13</v>
      </c>
      <c r="N20194">
        <f t="shared" si="315"/>
        <v>0</v>
      </c>
    </row>
    <row r="20195" spans="1:14" x14ac:dyDescent="0.2">
      <c r="A20195" t="s">
        <v>20099</v>
      </c>
      <c r="B20195" t="s">
        <v>39896</v>
      </c>
      <c r="I20195" t="s">
        <v>5</v>
      </c>
      <c r="J20195">
        <v>36812.879999999997</v>
      </c>
      <c r="M20195">
        <v>36812.879999999997</v>
      </c>
      <c r="N20195">
        <f t="shared" si="315"/>
        <v>0</v>
      </c>
    </row>
    <row r="20196" spans="1:14" x14ac:dyDescent="0.2">
      <c r="A20196" t="s">
        <v>20100</v>
      </c>
      <c r="B20196" t="s">
        <v>39896</v>
      </c>
      <c r="I20196" t="s">
        <v>5</v>
      </c>
      <c r="J20196">
        <v>34639.11</v>
      </c>
      <c r="M20196">
        <v>34639.11</v>
      </c>
      <c r="N20196">
        <f t="shared" si="315"/>
        <v>0</v>
      </c>
    </row>
    <row r="20197" spans="1:14" x14ac:dyDescent="0.2">
      <c r="A20197" t="s">
        <v>20101</v>
      </c>
      <c r="B20197" t="s">
        <v>39897</v>
      </c>
      <c r="I20197" t="s">
        <v>5</v>
      </c>
      <c r="J20197">
        <v>16470.61</v>
      </c>
      <c r="M20197">
        <v>16470.61</v>
      </c>
      <c r="N20197">
        <f t="shared" si="315"/>
        <v>0</v>
      </c>
    </row>
    <row r="20198" spans="1:14" x14ac:dyDescent="0.2">
      <c r="A20198" t="s">
        <v>20102</v>
      </c>
      <c r="B20198" t="s">
        <v>39897</v>
      </c>
      <c r="I20198" t="s">
        <v>5</v>
      </c>
      <c r="J20198">
        <v>15456.11</v>
      </c>
      <c r="M20198">
        <v>15456.11</v>
      </c>
      <c r="N20198">
        <f t="shared" si="315"/>
        <v>0</v>
      </c>
    </row>
    <row r="20199" spans="1:14" x14ac:dyDescent="0.2">
      <c r="A20199" t="s">
        <v>20103</v>
      </c>
      <c r="B20199" t="s">
        <v>39898</v>
      </c>
      <c r="I20199" t="s">
        <v>5</v>
      </c>
      <c r="J20199">
        <v>22736.46</v>
      </c>
      <c r="M20199">
        <v>22736.46</v>
      </c>
      <c r="N20199">
        <f t="shared" si="315"/>
        <v>0</v>
      </c>
    </row>
    <row r="20200" spans="1:14" x14ac:dyDescent="0.2">
      <c r="A20200" t="s">
        <v>20104</v>
      </c>
      <c r="B20200" t="s">
        <v>39898</v>
      </c>
      <c r="I20200" t="s">
        <v>5</v>
      </c>
      <c r="J20200">
        <v>21274.959999999999</v>
      </c>
      <c r="M20200">
        <v>21274.959999999999</v>
      </c>
      <c r="N20200">
        <f t="shared" si="315"/>
        <v>0</v>
      </c>
    </row>
    <row r="20201" spans="1:14" x14ac:dyDescent="0.2">
      <c r="A20201" t="s">
        <v>20105</v>
      </c>
      <c r="B20201" t="s">
        <v>39899</v>
      </c>
      <c r="I20201" t="s">
        <v>5</v>
      </c>
      <c r="J20201">
        <v>44415.65</v>
      </c>
      <c r="M20201">
        <v>44415.65</v>
      </c>
      <c r="N20201">
        <f t="shared" si="315"/>
        <v>0</v>
      </c>
    </row>
    <row r="20202" spans="1:14" x14ac:dyDescent="0.2">
      <c r="A20202" t="s">
        <v>20106</v>
      </c>
      <c r="B20202" t="s">
        <v>39899</v>
      </c>
      <c r="I20202" t="s">
        <v>5</v>
      </c>
      <c r="J20202">
        <v>41813.379999999997</v>
      </c>
      <c r="M20202">
        <v>41813.379999999997</v>
      </c>
      <c r="N20202">
        <f t="shared" si="315"/>
        <v>0</v>
      </c>
    </row>
    <row r="20203" spans="1:14" x14ac:dyDescent="0.2">
      <c r="A20203" t="s">
        <v>20107</v>
      </c>
      <c r="B20203" t="s">
        <v>39900</v>
      </c>
      <c r="I20203" t="s">
        <v>5</v>
      </c>
      <c r="J20203">
        <v>4885.1400000000003</v>
      </c>
      <c r="M20203">
        <v>4885.1400000000003</v>
      </c>
      <c r="N20203">
        <f t="shared" si="315"/>
        <v>0</v>
      </c>
    </row>
    <row r="20204" spans="1:14" x14ac:dyDescent="0.2">
      <c r="A20204" t="s">
        <v>20108</v>
      </c>
      <c r="B20204" t="s">
        <v>39900</v>
      </c>
      <c r="I20204" t="s">
        <v>5</v>
      </c>
      <c r="J20204">
        <v>4566.3100000000004</v>
      </c>
      <c r="M20204">
        <v>4566.3100000000004</v>
      </c>
      <c r="N20204">
        <f t="shared" si="315"/>
        <v>0</v>
      </c>
    </row>
    <row r="20205" spans="1:14" x14ac:dyDescent="0.2">
      <c r="A20205" t="s">
        <v>20109</v>
      </c>
      <c r="B20205" t="s">
        <v>39901</v>
      </c>
      <c r="I20205" t="s">
        <v>5</v>
      </c>
      <c r="J20205">
        <v>11720.27</v>
      </c>
      <c r="M20205">
        <v>11720.27</v>
      </c>
      <c r="N20205">
        <f t="shared" si="315"/>
        <v>0</v>
      </c>
    </row>
    <row r="20206" spans="1:14" x14ac:dyDescent="0.2">
      <c r="A20206" t="s">
        <v>20110</v>
      </c>
      <c r="B20206" t="s">
        <v>39901</v>
      </c>
      <c r="I20206" t="s">
        <v>5</v>
      </c>
      <c r="J20206">
        <v>10996.67</v>
      </c>
      <c r="M20206">
        <v>10996.67</v>
      </c>
      <c r="N20206">
        <f t="shared" si="315"/>
        <v>0</v>
      </c>
    </row>
    <row r="20207" spans="1:14" x14ac:dyDescent="0.2">
      <c r="A20207" t="s">
        <v>20111</v>
      </c>
      <c r="B20207" t="s">
        <v>39902</v>
      </c>
      <c r="I20207" t="s">
        <v>5</v>
      </c>
      <c r="J20207">
        <v>18824.05</v>
      </c>
      <c r="M20207">
        <v>18824.05</v>
      </c>
      <c r="N20207">
        <f t="shared" si="315"/>
        <v>0</v>
      </c>
    </row>
    <row r="20208" spans="1:14" x14ac:dyDescent="0.2">
      <c r="A20208" t="s">
        <v>20112</v>
      </c>
      <c r="B20208" t="s">
        <v>39902</v>
      </c>
      <c r="I20208" t="s">
        <v>5</v>
      </c>
      <c r="J20208">
        <v>17707.66</v>
      </c>
      <c r="M20208">
        <v>17707.66</v>
      </c>
      <c r="N20208">
        <f t="shared" si="315"/>
        <v>0</v>
      </c>
    </row>
    <row r="20209" spans="1:14" x14ac:dyDescent="0.2">
      <c r="A20209" t="s">
        <v>20113</v>
      </c>
      <c r="B20209" t="s">
        <v>39903</v>
      </c>
      <c r="I20209" t="s">
        <v>5</v>
      </c>
      <c r="J20209">
        <v>7204.9</v>
      </c>
      <c r="M20209">
        <v>7204.9</v>
      </c>
      <c r="N20209">
        <f t="shared" si="315"/>
        <v>0</v>
      </c>
    </row>
    <row r="20210" spans="1:14" x14ac:dyDescent="0.2">
      <c r="A20210" t="s">
        <v>20114</v>
      </c>
      <c r="B20210" t="s">
        <v>39903</v>
      </c>
      <c r="I20210" t="s">
        <v>5</v>
      </c>
      <c r="J20210">
        <v>6747.73</v>
      </c>
      <c r="M20210">
        <v>6747.73</v>
      </c>
      <c r="N20210">
        <f t="shared" si="315"/>
        <v>0</v>
      </c>
    </row>
    <row r="20211" spans="1:14" x14ac:dyDescent="0.2">
      <c r="A20211" t="s">
        <v>20115</v>
      </c>
      <c r="B20211" t="s">
        <v>39904</v>
      </c>
      <c r="I20211" t="s">
        <v>5</v>
      </c>
      <c r="J20211">
        <v>14877.36</v>
      </c>
      <c r="M20211">
        <v>14877.36</v>
      </c>
      <c r="N20211">
        <f t="shared" si="315"/>
        <v>0</v>
      </c>
    </row>
    <row r="20212" spans="1:14" x14ac:dyDescent="0.2">
      <c r="A20212" t="s">
        <v>20116</v>
      </c>
      <c r="B20212" t="s">
        <v>39904</v>
      </c>
      <c r="I20212" t="s">
        <v>5</v>
      </c>
      <c r="J20212">
        <v>13954.21</v>
      </c>
      <c r="M20212">
        <v>13954.21</v>
      </c>
      <c r="N20212">
        <f t="shared" si="315"/>
        <v>0</v>
      </c>
    </row>
    <row r="20213" spans="1:14" x14ac:dyDescent="0.2">
      <c r="A20213" t="s">
        <v>20117</v>
      </c>
      <c r="B20213" t="s">
        <v>39905</v>
      </c>
      <c r="I20213" t="s">
        <v>5</v>
      </c>
      <c r="J20213">
        <v>22613.48</v>
      </c>
      <c r="M20213">
        <v>22613.48</v>
      </c>
      <c r="N20213">
        <f t="shared" si="315"/>
        <v>0</v>
      </c>
    </row>
    <row r="20214" spans="1:14" x14ac:dyDescent="0.2">
      <c r="A20214" t="s">
        <v>20118</v>
      </c>
      <c r="B20214" t="s">
        <v>39905</v>
      </c>
      <c r="I20214" t="s">
        <v>5</v>
      </c>
      <c r="J20214">
        <v>21306.02</v>
      </c>
      <c r="M20214">
        <v>21306.02</v>
      </c>
      <c r="N20214">
        <f t="shared" si="315"/>
        <v>0</v>
      </c>
    </row>
    <row r="20215" spans="1:14" x14ac:dyDescent="0.2">
      <c r="A20215" t="s">
        <v>20119</v>
      </c>
      <c r="B20215" t="s">
        <v>39906</v>
      </c>
      <c r="I20215" t="s">
        <v>5</v>
      </c>
      <c r="J20215">
        <v>9221.16</v>
      </c>
      <c r="M20215">
        <v>9221.16</v>
      </c>
      <c r="N20215">
        <f t="shared" si="315"/>
        <v>0</v>
      </c>
    </row>
    <row r="20216" spans="1:14" x14ac:dyDescent="0.2">
      <c r="A20216" t="s">
        <v>20120</v>
      </c>
      <c r="B20216" t="s">
        <v>39906</v>
      </c>
      <c r="I20216" t="s">
        <v>5</v>
      </c>
      <c r="J20216">
        <v>8650.52</v>
      </c>
      <c r="M20216">
        <v>8650.52</v>
      </c>
      <c r="N20216">
        <f t="shared" si="315"/>
        <v>0</v>
      </c>
    </row>
    <row r="20217" spans="1:14" x14ac:dyDescent="0.2">
      <c r="A20217" t="s">
        <v>20121</v>
      </c>
      <c r="B20217" t="s">
        <v>39907</v>
      </c>
      <c r="I20217" t="s">
        <v>5</v>
      </c>
      <c r="J20217">
        <v>18176.439999999999</v>
      </c>
      <c r="M20217">
        <v>18176.439999999999</v>
      </c>
      <c r="N20217">
        <f t="shared" si="315"/>
        <v>0</v>
      </c>
    </row>
    <row r="20218" spans="1:14" x14ac:dyDescent="0.2">
      <c r="A20218" t="s">
        <v>20122</v>
      </c>
      <c r="B20218" t="s">
        <v>39907</v>
      </c>
      <c r="I20218" t="s">
        <v>5</v>
      </c>
      <c r="J20218">
        <v>17048.73</v>
      </c>
      <c r="M20218">
        <v>17048.73</v>
      </c>
      <c r="N20218">
        <f t="shared" si="315"/>
        <v>0</v>
      </c>
    </row>
    <row r="20219" spans="1:14" x14ac:dyDescent="0.2">
      <c r="A20219" t="s">
        <v>20123</v>
      </c>
      <c r="B20219" t="s">
        <v>39908</v>
      </c>
      <c r="I20219" t="s">
        <v>5</v>
      </c>
      <c r="J20219">
        <v>28798.99</v>
      </c>
      <c r="M20219">
        <v>28798.99</v>
      </c>
      <c r="N20219">
        <f t="shared" si="315"/>
        <v>0</v>
      </c>
    </row>
    <row r="20220" spans="1:14" x14ac:dyDescent="0.2">
      <c r="A20220" t="s">
        <v>20124</v>
      </c>
      <c r="B20220" t="s">
        <v>39908</v>
      </c>
      <c r="I20220" t="s">
        <v>5</v>
      </c>
      <c r="J20220">
        <v>27104.7</v>
      </c>
      <c r="M20220">
        <v>27104.7</v>
      </c>
      <c r="N20220">
        <f t="shared" si="315"/>
        <v>0</v>
      </c>
    </row>
    <row r="20221" spans="1:14" x14ac:dyDescent="0.2">
      <c r="A20221" t="s">
        <v>20125</v>
      </c>
      <c r="B20221" t="s">
        <v>39909</v>
      </c>
      <c r="I20221" t="s">
        <v>5</v>
      </c>
      <c r="J20221">
        <v>551.75</v>
      </c>
      <c r="M20221">
        <v>551.75</v>
      </c>
      <c r="N20221">
        <f t="shared" si="315"/>
        <v>0</v>
      </c>
    </row>
    <row r="20222" spans="1:14" x14ac:dyDescent="0.2">
      <c r="A20222" t="s">
        <v>20126</v>
      </c>
      <c r="B20222" t="s">
        <v>39909</v>
      </c>
      <c r="I20222" t="s">
        <v>5</v>
      </c>
      <c r="J20222">
        <v>509.01</v>
      </c>
      <c r="M20222">
        <v>509.01</v>
      </c>
      <c r="N20222">
        <f t="shared" si="315"/>
        <v>0</v>
      </c>
    </row>
    <row r="20223" spans="1:14" x14ac:dyDescent="0.2">
      <c r="A20223" t="s">
        <v>20127</v>
      </c>
      <c r="B20223" t="s">
        <v>39910</v>
      </c>
      <c r="I20223" t="s">
        <v>5</v>
      </c>
      <c r="J20223">
        <v>920.24</v>
      </c>
      <c r="M20223">
        <v>920.24</v>
      </c>
      <c r="N20223">
        <f t="shared" si="315"/>
        <v>0</v>
      </c>
    </row>
    <row r="20224" spans="1:14" x14ac:dyDescent="0.2">
      <c r="A20224" t="s">
        <v>20128</v>
      </c>
      <c r="B20224" t="s">
        <v>39910</v>
      </c>
      <c r="I20224" t="s">
        <v>5</v>
      </c>
      <c r="J20224">
        <v>850.62</v>
      </c>
      <c r="M20224">
        <v>850.62</v>
      </c>
      <c r="N20224">
        <f t="shared" si="315"/>
        <v>0</v>
      </c>
    </row>
    <row r="20225" spans="1:14" x14ac:dyDescent="0.2">
      <c r="A20225" t="s">
        <v>20129</v>
      </c>
      <c r="B20225" t="s">
        <v>39911</v>
      </c>
      <c r="I20225" t="s">
        <v>5</v>
      </c>
      <c r="J20225">
        <v>1398.02</v>
      </c>
      <c r="M20225">
        <v>1398.02</v>
      </c>
      <c r="N20225">
        <f t="shared" si="315"/>
        <v>0</v>
      </c>
    </row>
    <row r="20226" spans="1:14" x14ac:dyDescent="0.2">
      <c r="A20226" t="s">
        <v>20130</v>
      </c>
      <c r="B20226" t="s">
        <v>39911</v>
      </c>
      <c r="I20226" t="s">
        <v>5</v>
      </c>
      <c r="J20226">
        <v>1294.25</v>
      </c>
      <c r="M20226">
        <v>1294.25</v>
      </c>
      <c r="N20226">
        <f t="shared" si="315"/>
        <v>0</v>
      </c>
    </row>
    <row r="20227" spans="1:14" x14ac:dyDescent="0.2">
      <c r="A20227" t="s">
        <v>20131</v>
      </c>
      <c r="B20227" t="s">
        <v>39912</v>
      </c>
      <c r="I20227" t="s">
        <v>5</v>
      </c>
      <c r="J20227">
        <v>1993.96</v>
      </c>
      <c r="M20227">
        <v>1993.96</v>
      </c>
      <c r="N20227">
        <f t="shared" si="315"/>
        <v>0</v>
      </c>
    </row>
    <row r="20228" spans="1:14" x14ac:dyDescent="0.2">
      <c r="A20228" t="s">
        <v>20132</v>
      </c>
      <c r="B20228" t="s">
        <v>39912</v>
      </c>
      <c r="I20228" t="s">
        <v>5</v>
      </c>
      <c r="J20228">
        <v>1848.34</v>
      </c>
      <c r="M20228">
        <v>1848.34</v>
      </c>
      <c r="N20228">
        <f t="shared" ref="N20228:N20291" si="316">J20228-M20228</f>
        <v>0</v>
      </c>
    </row>
    <row r="20229" spans="1:14" x14ac:dyDescent="0.2">
      <c r="A20229" t="s">
        <v>20133</v>
      </c>
      <c r="B20229" t="s">
        <v>39913</v>
      </c>
      <c r="I20229" t="s">
        <v>5</v>
      </c>
      <c r="J20229">
        <v>2714.95</v>
      </c>
      <c r="M20229">
        <v>2714.95</v>
      </c>
      <c r="N20229">
        <f t="shared" si="316"/>
        <v>0</v>
      </c>
    </row>
    <row r="20230" spans="1:14" x14ac:dyDescent="0.2">
      <c r="A20230" t="s">
        <v>20134</v>
      </c>
      <c r="B20230" t="s">
        <v>39913</v>
      </c>
      <c r="I20230" t="s">
        <v>5</v>
      </c>
      <c r="J20230">
        <v>2519.44</v>
      </c>
      <c r="M20230">
        <v>2519.44</v>
      </c>
      <c r="N20230">
        <f t="shared" si="316"/>
        <v>0</v>
      </c>
    </row>
    <row r="20231" spans="1:14" x14ac:dyDescent="0.2">
      <c r="A20231" t="s">
        <v>20135</v>
      </c>
      <c r="B20231" t="s">
        <v>39914</v>
      </c>
      <c r="I20231" t="s">
        <v>5</v>
      </c>
      <c r="J20231">
        <v>4446.63</v>
      </c>
      <c r="M20231">
        <v>4446.63</v>
      </c>
      <c r="N20231">
        <f t="shared" si="316"/>
        <v>0</v>
      </c>
    </row>
    <row r="20232" spans="1:14" x14ac:dyDescent="0.2">
      <c r="A20232" t="s">
        <v>20136</v>
      </c>
      <c r="B20232" t="s">
        <v>39914</v>
      </c>
      <c r="I20232" t="s">
        <v>5</v>
      </c>
      <c r="J20232">
        <v>4143.68</v>
      </c>
      <c r="M20232">
        <v>4143.68</v>
      </c>
      <c r="N20232">
        <f t="shared" si="316"/>
        <v>0</v>
      </c>
    </row>
    <row r="20233" spans="1:14" x14ac:dyDescent="0.2">
      <c r="A20233" t="s">
        <v>20137</v>
      </c>
      <c r="B20233" t="s">
        <v>39915</v>
      </c>
      <c r="I20233" t="s">
        <v>5</v>
      </c>
      <c r="J20233">
        <v>5464.13</v>
      </c>
      <c r="M20233">
        <v>5464.13</v>
      </c>
      <c r="N20233">
        <f t="shared" si="316"/>
        <v>0</v>
      </c>
    </row>
    <row r="20234" spans="1:14" x14ac:dyDescent="0.2">
      <c r="A20234" t="s">
        <v>20138</v>
      </c>
      <c r="B20234" t="s">
        <v>39915</v>
      </c>
      <c r="I20234" t="s">
        <v>5</v>
      </c>
      <c r="J20234">
        <v>5070.82</v>
      </c>
      <c r="M20234">
        <v>5070.82</v>
      </c>
      <c r="N20234">
        <f t="shared" si="316"/>
        <v>0</v>
      </c>
    </row>
    <row r="20235" spans="1:14" x14ac:dyDescent="0.2">
      <c r="A20235" t="s">
        <v>20139</v>
      </c>
      <c r="B20235" t="s">
        <v>39916</v>
      </c>
      <c r="I20235" t="s">
        <v>5</v>
      </c>
      <c r="J20235">
        <v>787.75</v>
      </c>
      <c r="M20235">
        <v>787.75</v>
      </c>
      <c r="N20235">
        <f t="shared" si="316"/>
        <v>0</v>
      </c>
    </row>
    <row r="20236" spans="1:14" x14ac:dyDescent="0.2">
      <c r="A20236" t="s">
        <v>20140</v>
      </c>
      <c r="B20236" t="s">
        <v>39916</v>
      </c>
      <c r="I20236" t="s">
        <v>5</v>
      </c>
      <c r="J20236">
        <v>727.58</v>
      </c>
      <c r="M20236">
        <v>727.58</v>
      </c>
      <c r="N20236">
        <f t="shared" si="316"/>
        <v>0</v>
      </c>
    </row>
    <row r="20237" spans="1:14" x14ac:dyDescent="0.2">
      <c r="A20237" t="s">
        <v>20141</v>
      </c>
      <c r="B20237" t="s">
        <v>39917</v>
      </c>
      <c r="I20237" t="s">
        <v>5</v>
      </c>
      <c r="J20237">
        <v>1319.58</v>
      </c>
      <c r="M20237">
        <v>1319.58</v>
      </c>
      <c r="N20237">
        <f t="shared" si="316"/>
        <v>0</v>
      </c>
    </row>
    <row r="20238" spans="1:14" x14ac:dyDescent="0.2">
      <c r="A20238" t="s">
        <v>20142</v>
      </c>
      <c r="B20238" t="s">
        <v>39917</v>
      </c>
      <c r="I20238" t="s">
        <v>5</v>
      </c>
      <c r="J20238">
        <v>1220.92</v>
      </c>
      <c r="M20238">
        <v>1220.92</v>
      </c>
      <c r="N20238">
        <f t="shared" si="316"/>
        <v>0</v>
      </c>
    </row>
    <row r="20239" spans="1:14" x14ac:dyDescent="0.2">
      <c r="A20239" t="s">
        <v>20143</v>
      </c>
      <c r="B20239" t="s">
        <v>39918</v>
      </c>
      <c r="I20239" t="s">
        <v>5</v>
      </c>
      <c r="J20239">
        <v>2005.51</v>
      </c>
      <c r="M20239">
        <v>2005.51</v>
      </c>
      <c r="N20239">
        <f t="shared" si="316"/>
        <v>0</v>
      </c>
    </row>
    <row r="20240" spans="1:14" x14ac:dyDescent="0.2">
      <c r="A20240" t="s">
        <v>20144</v>
      </c>
      <c r="B20240" t="s">
        <v>39918</v>
      </c>
      <c r="I20240" t="s">
        <v>5</v>
      </c>
      <c r="J20240">
        <v>1858.06</v>
      </c>
      <c r="M20240">
        <v>1858.06</v>
      </c>
      <c r="N20240">
        <f t="shared" si="316"/>
        <v>0</v>
      </c>
    </row>
    <row r="20241" spans="1:14" x14ac:dyDescent="0.2">
      <c r="A20241" t="s">
        <v>20145</v>
      </c>
      <c r="B20241" t="s">
        <v>39919</v>
      </c>
      <c r="I20241" t="s">
        <v>5</v>
      </c>
      <c r="J20241">
        <v>2854.89</v>
      </c>
      <c r="M20241">
        <v>2854.89</v>
      </c>
      <c r="N20241">
        <f t="shared" si="316"/>
        <v>0</v>
      </c>
    </row>
    <row r="20242" spans="1:14" x14ac:dyDescent="0.2">
      <c r="A20242" t="s">
        <v>20146</v>
      </c>
      <c r="B20242" t="s">
        <v>39919</v>
      </c>
      <c r="I20242" t="s">
        <v>5</v>
      </c>
      <c r="J20242">
        <v>2647.9</v>
      </c>
      <c r="M20242">
        <v>2647.9</v>
      </c>
      <c r="N20242">
        <f t="shared" si="316"/>
        <v>0</v>
      </c>
    </row>
    <row r="20243" spans="1:14" x14ac:dyDescent="0.2">
      <c r="A20243" t="s">
        <v>20147</v>
      </c>
      <c r="B20243" t="s">
        <v>39920</v>
      </c>
      <c r="I20243" t="s">
        <v>5</v>
      </c>
      <c r="J20243">
        <v>3877.56</v>
      </c>
      <c r="M20243">
        <v>3877.56</v>
      </c>
      <c r="N20243">
        <f t="shared" si="316"/>
        <v>0</v>
      </c>
    </row>
    <row r="20244" spans="1:14" x14ac:dyDescent="0.2">
      <c r="A20244" t="s">
        <v>20148</v>
      </c>
      <c r="B20244" t="s">
        <v>39920</v>
      </c>
      <c r="I20244" t="s">
        <v>5</v>
      </c>
      <c r="J20244">
        <v>3599.82</v>
      </c>
      <c r="M20244">
        <v>3599.82</v>
      </c>
      <c r="N20244">
        <f t="shared" si="316"/>
        <v>0</v>
      </c>
    </row>
    <row r="20245" spans="1:14" x14ac:dyDescent="0.2">
      <c r="A20245" t="s">
        <v>20149</v>
      </c>
      <c r="B20245" t="s">
        <v>39921</v>
      </c>
      <c r="I20245" t="s">
        <v>5</v>
      </c>
      <c r="J20245">
        <v>5060.8100000000004</v>
      </c>
      <c r="M20245">
        <v>5060.8100000000004</v>
      </c>
      <c r="N20245">
        <f t="shared" si="316"/>
        <v>0</v>
      </c>
    </row>
    <row r="20246" spans="1:14" x14ac:dyDescent="0.2">
      <c r="A20246" t="s">
        <v>20150</v>
      </c>
      <c r="B20246" t="s">
        <v>39921</v>
      </c>
      <c r="I20246" t="s">
        <v>5</v>
      </c>
      <c r="J20246">
        <v>4700.7299999999996</v>
      </c>
      <c r="M20246">
        <v>4700.7299999999996</v>
      </c>
      <c r="N20246">
        <f t="shared" si="316"/>
        <v>0</v>
      </c>
    </row>
    <row r="20247" spans="1:14" x14ac:dyDescent="0.2">
      <c r="A20247" t="s">
        <v>20151</v>
      </c>
      <c r="B20247" t="s">
        <v>39922</v>
      </c>
      <c r="I20247" t="s">
        <v>5</v>
      </c>
      <c r="J20247">
        <v>6639.33</v>
      </c>
      <c r="M20247">
        <v>6639.33</v>
      </c>
      <c r="N20247">
        <f t="shared" si="316"/>
        <v>0</v>
      </c>
    </row>
    <row r="20248" spans="1:14" x14ac:dyDescent="0.2">
      <c r="A20248" t="s">
        <v>20152</v>
      </c>
      <c r="B20248" t="s">
        <v>39922</v>
      </c>
      <c r="I20248" t="s">
        <v>5</v>
      </c>
      <c r="J20248">
        <v>6171.06</v>
      </c>
      <c r="M20248">
        <v>6171.06</v>
      </c>
      <c r="N20248">
        <f t="shared" si="316"/>
        <v>0</v>
      </c>
    </row>
    <row r="20249" spans="1:14" x14ac:dyDescent="0.2">
      <c r="A20249" t="s">
        <v>20153</v>
      </c>
      <c r="B20249" t="s">
        <v>39923</v>
      </c>
      <c r="I20249" t="s">
        <v>5</v>
      </c>
      <c r="J20249">
        <v>1023.25</v>
      </c>
      <c r="M20249">
        <v>1023.25</v>
      </c>
      <c r="N20249">
        <f t="shared" si="316"/>
        <v>0</v>
      </c>
    </row>
    <row r="20250" spans="1:14" x14ac:dyDescent="0.2">
      <c r="A20250" t="s">
        <v>20154</v>
      </c>
      <c r="B20250" t="s">
        <v>39923</v>
      </c>
      <c r="I20250" t="s">
        <v>5</v>
      </c>
      <c r="J20250">
        <v>945.68</v>
      </c>
      <c r="M20250">
        <v>945.68</v>
      </c>
      <c r="N20250">
        <f t="shared" si="316"/>
        <v>0</v>
      </c>
    </row>
    <row r="20251" spans="1:14" x14ac:dyDescent="0.2">
      <c r="A20251" t="s">
        <v>20155</v>
      </c>
      <c r="B20251" t="s">
        <v>39924</v>
      </c>
      <c r="I20251" t="s">
        <v>5</v>
      </c>
      <c r="J20251">
        <v>1718.43</v>
      </c>
      <c r="M20251">
        <v>1718.43</v>
      </c>
      <c r="N20251">
        <f t="shared" si="316"/>
        <v>0</v>
      </c>
    </row>
    <row r="20252" spans="1:14" x14ac:dyDescent="0.2">
      <c r="A20252" t="s">
        <v>20156</v>
      </c>
      <c r="B20252" t="s">
        <v>39924</v>
      </c>
      <c r="I20252" t="s">
        <v>5</v>
      </c>
      <c r="J20252">
        <v>1590.75</v>
      </c>
      <c r="M20252">
        <v>1590.75</v>
      </c>
      <c r="N20252">
        <f t="shared" si="316"/>
        <v>0</v>
      </c>
    </row>
    <row r="20253" spans="1:14" x14ac:dyDescent="0.2">
      <c r="A20253" t="s">
        <v>20157</v>
      </c>
      <c r="B20253" t="s">
        <v>39925</v>
      </c>
      <c r="I20253" t="s">
        <v>5</v>
      </c>
      <c r="J20253">
        <v>2612.5</v>
      </c>
      <c r="M20253">
        <v>2612.5</v>
      </c>
      <c r="N20253">
        <f t="shared" si="316"/>
        <v>0</v>
      </c>
    </row>
    <row r="20254" spans="1:14" x14ac:dyDescent="0.2">
      <c r="A20254" t="s">
        <v>20158</v>
      </c>
      <c r="B20254" t="s">
        <v>39925</v>
      </c>
      <c r="I20254" t="s">
        <v>5</v>
      </c>
      <c r="J20254">
        <v>2421.39</v>
      </c>
      <c r="M20254">
        <v>2421.39</v>
      </c>
      <c r="N20254">
        <f t="shared" si="316"/>
        <v>0</v>
      </c>
    </row>
    <row r="20255" spans="1:14" x14ac:dyDescent="0.2">
      <c r="A20255" t="s">
        <v>20159</v>
      </c>
      <c r="B20255" t="s">
        <v>39926</v>
      </c>
      <c r="I20255" t="s">
        <v>5</v>
      </c>
      <c r="J20255">
        <v>3716.3</v>
      </c>
      <c r="M20255">
        <v>3716.3</v>
      </c>
      <c r="N20255">
        <f t="shared" si="316"/>
        <v>0</v>
      </c>
    </row>
    <row r="20256" spans="1:14" x14ac:dyDescent="0.2">
      <c r="A20256" t="s">
        <v>20160</v>
      </c>
      <c r="B20256" t="s">
        <v>39926</v>
      </c>
      <c r="I20256" t="s">
        <v>5</v>
      </c>
      <c r="J20256">
        <v>3447.93</v>
      </c>
      <c r="M20256">
        <v>3447.93</v>
      </c>
      <c r="N20256">
        <f t="shared" si="316"/>
        <v>0</v>
      </c>
    </row>
    <row r="20257" spans="1:14" x14ac:dyDescent="0.2">
      <c r="A20257" t="s">
        <v>20161</v>
      </c>
      <c r="B20257" t="s">
        <v>39927</v>
      </c>
      <c r="I20257" t="s">
        <v>5</v>
      </c>
      <c r="J20257">
        <v>5040.16</v>
      </c>
      <c r="M20257">
        <v>5040.16</v>
      </c>
      <c r="N20257">
        <f t="shared" si="316"/>
        <v>0</v>
      </c>
    </row>
    <row r="20258" spans="1:14" x14ac:dyDescent="0.2">
      <c r="A20258" t="s">
        <v>20162</v>
      </c>
      <c r="B20258" t="s">
        <v>39927</v>
      </c>
      <c r="I20258" t="s">
        <v>5</v>
      </c>
      <c r="J20258">
        <v>4680.2</v>
      </c>
      <c r="M20258">
        <v>4680.2</v>
      </c>
      <c r="N20258">
        <f t="shared" si="316"/>
        <v>0</v>
      </c>
    </row>
    <row r="20259" spans="1:14" x14ac:dyDescent="0.2">
      <c r="A20259" t="s">
        <v>20163</v>
      </c>
      <c r="B20259" t="s">
        <v>39928</v>
      </c>
      <c r="I20259" t="s">
        <v>5</v>
      </c>
      <c r="J20259">
        <v>6842.63</v>
      </c>
      <c r="M20259">
        <v>6842.63</v>
      </c>
      <c r="N20259">
        <f t="shared" si="316"/>
        <v>0</v>
      </c>
    </row>
    <row r="20260" spans="1:14" x14ac:dyDescent="0.2">
      <c r="A20260" t="s">
        <v>20164</v>
      </c>
      <c r="B20260" t="s">
        <v>39928</v>
      </c>
      <c r="I20260" t="s">
        <v>5</v>
      </c>
      <c r="J20260">
        <v>6356.73</v>
      </c>
      <c r="M20260">
        <v>6356.73</v>
      </c>
      <c r="N20260">
        <f t="shared" si="316"/>
        <v>0</v>
      </c>
    </row>
    <row r="20261" spans="1:14" x14ac:dyDescent="0.2">
      <c r="A20261" t="s">
        <v>20165</v>
      </c>
      <c r="B20261" t="s">
        <v>39929</v>
      </c>
      <c r="I20261" t="s">
        <v>5</v>
      </c>
      <c r="J20261">
        <v>9001.2900000000009</v>
      </c>
      <c r="M20261">
        <v>9001.2900000000009</v>
      </c>
      <c r="N20261">
        <f t="shared" si="316"/>
        <v>0</v>
      </c>
    </row>
    <row r="20262" spans="1:14" x14ac:dyDescent="0.2">
      <c r="A20262" t="s">
        <v>20166</v>
      </c>
      <c r="B20262" t="s">
        <v>39929</v>
      </c>
      <c r="I20262" t="s">
        <v>5</v>
      </c>
      <c r="J20262">
        <v>8364.1</v>
      </c>
      <c r="M20262">
        <v>8364.1</v>
      </c>
      <c r="N20262">
        <f t="shared" si="316"/>
        <v>0</v>
      </c>
    </row>
    <row r="20263" spans="1:14" x14ac:dyDescent="0.2">
      <c r="A20263" t="s">
        <v>20167</v>
      </c>
      <c r="B20263" t="s">
        <v>39930</v>
      </c>
      <c r="I20263" t="s">
        <v>4</v>
      </c>
      <c r="J20263">
        <v>306.52999999999997</v>
      </c>
      <c r="M20263">
        <v>306.52999999999997</v>
      </c>
      <c r="N20263">
        <f t="shared" si="316"/>
        <v>0</v>
      </c>
    </row>
    <row r="20264" spans="1:14" x14ac:dyDescent="0.2">
      <c r="A20264" t="s">
        <v>20168</v>
      </c>
      <c r="B20264" t="s">
        <v>39930</v>
      </c>
      <c r="I20264" t="s">
        <v>4</v>
      </c>
      <c r="J20264">
        <v>291.18</v>
      </c>
      <c r="M20264">
        <v>291.18</v>
      </c>
      <c r="N20264">
        <f t="shared" si="316"/>
        <v>0</v>
      </c>
    </row>
    <row r="20265" spans="1:14" x14ac:dyDescent="0.2">
      <c r="A20265" t="s">
        <v>20169</v>
      </c>
      <c r="B20265" t="s">
        <v>39931</v>
      </c>
      <c r="I20265" t="s">
        <v>4</v>
      </c>
      <c r="J20265">
        <v>396.69</v>
      </c>
      <c r="M20265">
        <v>396.69</v>
      </c>
      <c r="N20265">
        <f t="shared" si="316"/>
        <v>0</v>
      </c>
    </row>
    <row r="20266" spans="1:14" x14ac:dyDescent="0.2">
      <c r="A20266" t="s">
        <v>20170</v>
      </c>
      <c r="B20266" t="s">
        <v>39931</v>
      </c>
      <c r="I20266" t="s">
        <v>4</v>
      </c>
      <c r="J20266">
        <v>378.47</v>
      </c>
      <c r="M20266">
        <v>378.47</v>
      </c>
      <c r="N20266">
        <f t="shared" si="316"/>
        <v>0</v>
      </c>
    </row>
    <row r="20267" spans="1:14" x14ac:dyDescent="0.2">
      <c r="A20267" t="s">
        <v>20171</v>
      </c>
      <c r="B20267" t="s">
        <v>39932</v>
      </c>
      <c r="I20267" t="s">
        <v>4</v>
      </c>
      <c r="J20267">
        <v>719.04</v>
      </c>
      <c r="M20267">
        <v>719.04</v>
      </c>
      <c r="N20267">
        <f t="shared" si="316"/>
        <v>0</v>
      </c>
    </row>
    <row r="20268" spans="1:14" x14ac:dyDescent="0.2">
      <c r="A20268" t="s">
        <v>20172</v>
      </c>
      <c r="B20268" t="s">
        <v>39932</v>
      </c>
      <c r="I20268" t="s">
        <v>4</v>
      </c>
      <c r="J20268">
        <v>691.03</v>
      </c>
      <c r="M20268">
        <v>691.03</v>
      </c>
      <c r="N20268">
        <f t="shared" si="316"/>
        <v>0</v>
      </c>
    </row>
    <row r="20269" spans="1:14" x14ac:dyDescent="0.2">
      <c r="A20269" t="s">
        <v>20173</v>
      </c>
      <c r="B20269" t="s">
        <v>39933</v>
      </c>
      <c r="I20269" t="s">
        <v>4</v>
      </c>
      <c r="J20269">
        <v>989.07</v>
      </c>
      <c r="M20269">
        <v>989.07</v>
      </c>
      <c r="N20269">
        <f t="shared" si="316"/>
        <v>0</v>
      </c>
    </row>
    <row r="20270" spans="1:14" x14ac:dyDescent="0.2">
      <c r="A20270" t="s">
        <v>20174</v>
      </c>
      <c r="B20270" t="s">
        <v>39933</v>
      </c>
      <c r="I20270" t="s">
        <v>4</v>
      </c>
      <c r="J20270">
        <v>953.01</v>
      </c>
      <c r="M20270">
        <v>953.01</v>
      </c>
      <c r="N20270">
        <f t="shared" si="316"/>
        <v>0</v>
      </c>
    </row>
    <row r="20271" spans="1:14" x14ac:dyDescent="0.2">
      <c r="A20271" t="s">
        <v>20175</v>
      </c>
      <c r="B20271" t="s">
        <v>39934</v>
      </c>
      <c r="I20271" t="s">
        <v>4</v>
      </c>
      <c r="J20271">
        <v>523.99</v>
      </c>
      <c r="M20271">
        <v>523.99</v>
      </c>
      <c r="N20271">
        <f t="shared" si="316"/>
        <v>0</v>
      </c>
    </row>
    <row r="20272" spans="1:14" x14ac:dyDescent="0.2">
      <c r="A20272" t="s">
        <v>20176</v>
      </c>
      <c r="B20272" t="s">
        <v>39934</v>
      </c>
      <c r="I20272" t="s">
        <v>4</v>
      </c>
      <c r="J20272">
        <v>497.52</v>
      </c>
      <c r="M20272">
        <v>497.52</v>
      </c>
      <c r="N20272">
        <f t="shared" si="316"/>
        <v>0</v>
      </c>
    </row>
    <row r="20273" spans="1:14" x14ac:dyDescent="0.2">
      <c r="A20273" t="s">
        <v>20177</v>
      </c>
      <c r="B20273" t="s">
        <v>39935</v>
      </c>
      <c r="I20273" t="s">
        <v>4</v>
      </c>
      <c r="J20273">
        <v>639.88</v>
      </c>
      <c r="M20273">
        <v>639.88</v>
      </c>
      <c r="N20273">
        <f t="shared" si="316"/>
        <v>0</v>
      </c>
    </row>
    <row r="20274" spans="1:14" x14ac:dyDescent="0.2">
      <c r="A20274" t="s">
        <v>20178</v>
      </c>
      <c r="B20274" t="s">
        <v>39935</v>
      </c>
      <c r="I20274" t="s">
        <v>4</v>
      </c>
      <c r="J20274">
        <v>609.82000000000005</v>
      </c>
      <c r="M20274">
        <v>609.82000000000005</v>
      </c>
      <c r="N20274">
        <f t="shared" si="316"/>
        <v>0</v>
      </c>
    </row>
    <row r="20275" spans="1:14" x14ac:dyDescent="0.2">
      <c r="A20275" t="s">
        <v>20179</v>
      </c>
      <c r="B20275" t="s">
        <v>39936</v>
      </c>
      <c r="I20275" t="s">
        <v>4</v>
      </c>
      <c r="J20275">
        <v>986.55</v>
      </c>
      <c r="M20275">
        <v>986.55</v>
      </c>
      <c r="N20275">
        <f t="shared" si="316"/>
        <v>0</v>
      </c>
    </row>
    <row r="20276" spans="1:14" x14ac:dyDescent="0.2">
      <c r="A20276" t="s">
        <v>20180</v>
      </c>
      <c r="B20276" t="s">
        <v>39936</v>
      </c>
      <c r="I20276" t="s">
        <v>4</v>
      </c>
      <c r="J20276">
        <v>945.91</v>
      </c>
      <c r="M20276">
        <v>945.91</v>
      </c>
      <c r="N20276">
        <f t="shared" si="316"/>
        <v>0</v>
      </c>
    </row>
    <row r="20277" spans="1:14" x14ac:dyDescent="0.2">
      <c r="A20277" t="s">
        <v>20181</v>
      </c>
      <c r="B20277" t="s">
        <v>39937</v>
      </c>
      <c r="I20277" t="s">
        <v>4</v>
      </c>
      <c r="J20277">
        <v>1274.83</v>
      </c>
      <c r="M20277">
        <v>1274.83</v>
      </c>
      <c r="N20277">
        <f t="shared" si="316"/>
        <v>0</v>
      </c>
    </row>
    <row r="20278" spans="1:14" x14ac:dyDescent="0.2">
      <c r="A20278" t="s">
        <v>20182</v>
      </c>
      <c r="B20278" t="s">
        <v>39937</v>
      </c>
      <c r="I20278" t="s">
        <v>4</v>
      </c>
      <c r="J20278">
        <v>1225.6400000000001</v>
      </c>
      <c r="M20278">
        <v>1225.6400000000001</v>
      </c>
      <c r="N20278">
        <f t="shared" si="316"/>
        <v>0</v>
      </c>
    </row>
    <row r="20279" spans="1:14" x14ac:dyDescent="0.2">
      <c r="A20279" t="s">
        <v>20183</v>
      </c>
      <c r="B20279" t="s">
        <v>39938</v>
      </c>
      <c r="I20279" t="s">
        <v>4</v>
      </c>
      <c r="J20279">
        <v>756.02</v>
      </c>
      <c r="M20279">
        <v>756.02</v>
      </c>
      <c r="N20279">
        <f t="shared" si="316"/>
        <v>0</v>
      </c>
    </row>
    <row r="20280" spans="1:14" x14ac:dyDescent="0.2">
      <c r="A20280" t="s">
        <v>20184</v>
      </c>
      <c r="B20280" t="s">
        <v>39938</v>
      </c>
      <c r="I20280" t="s">
        <v>4</v>
      </c>
      <c r="J20280">
        <v>717.79</v>
      </c>
      <c r="M20280">
        <v>717.79</v>
      </c>
      <c r="N20280">
        <f t="shared" si="316"/>
        <v>0</v>
      </c>
    </row>
    <row r="20281" spans="1:14" x14ac:dyDescent="0.2">
      <c r="A20281" t="s">
        <v>20185</v>
      </c>
      <c r="B20281" t="s">
        <v>39939</v>
      </c>
      <c r="I20281" t="s">
        <v>4</v>
      </c>
      <c r="J20281">
        <v>891.89</v>
      </c>
      <c r="M20281">
        <v>891.89</v>
      </c>
      <c r="N20281">
        <f t="shared" si="316"/>
        <v>0</v>
      </c>
    </row>
    <row r="20282" spans="1:14" x14ac:dyDescent="0.2">
      <c r="A20282" t="s">
        <v>20186</v>
      </c>
      <c r="B20282" t="s">
        <v>39939</v>
      </c>
      <c r="I20282" t="s">
        <v>4</v>
      </c>
      <c r="J20282">
        <v>849.46</v>
      </c>
      <c r="M20282">
        <v>849.46</v>
      </c>
      <c r="N20282">
        <f t="shared" si="316"/>
        <v>0</v>
      </c>
    </row>
    <row r="20283" spans="1:14" x14ac:dyDescent="0.2">
      <c r="A20283" t="s">
        <v>20187</v>
      </c>
      <c r="B20283" t="s">
        <v>39940</v>
      </c>
      <c r="I20283" t="s">
        <v>4</v>
      </c>
      <c r="J20283">
        <v>1275.96</v>
      </c>
      <c r="M20283">
        <v>1275.96</v>
      </c>
      <c r="N20283">
        <f t="shared" si="316"/>
        <v>0</v>
      </c>
    </row>
    <row r="20284" spans="1:14" x14ac:dyDescent="0.2">
      <c r="A20284" t="s">
        <v>20188</v>
      </c>
      <c r="B20284" t="s">
        <v>39940</v>
      </c>
      <c r="I20284" t="s">
        <v>4</v>
      </c>
      <c r="J20284">
        <v>1221.8499999999999</v>
      </c>
      <c r="M20284">
        <v>1221.8499999999999</v>
      </c>
      <c r="N20284">
        <f t="shared" si="316"/>
        <v>0</v>
      </c>
    </row>
    <row r="20285" spans="1:14" x14ac:dyDescent="0.2">
      <c r="A20285" t="s">
        <v>20189</v>
      </c>
      <c r="B20285" t="s">
        <v>39941</v>
      </c>
      <c r="I20285" t="s">
        <v>4</v>
      </c>
      <c r="J20285">
        <v>1585.13</v>
      </c>
      <c r="M20285">
        <v>1585.13</v>
      </c>
      <c r="N20285">
        <f t="shared" si="316"/>
        <v>0</v>
      </c>
    </row>
    <row r="20286" spans="1:14" x14ac:dyDescent="0.2">
      <c r="A20286" t="s">
        <v>20190</v>
      </c>
      <c r="B20286" t="s">
        <v>39941</v>
      </c>
      <c r="I20286" t="s">
        <v>4</v>
      </c>
      <c r="J20286">
        <v>1521.9</v>
      </c>
      <c r="M20286">
        <v>1521.9</v>
      </c>
      <c r="N20286">
        <f t="shared" si="316"/>
        <v>0</v>
      </c>
    </row>
    <row r="20287" spans="1:14" x14ac:dyDescent="0.2">
      <c r="A20287" t="s">
        <v>20191</v>
      </c>
      <c r="B20287" t="s">
        <v>39942</v>
      </c>
      <c r="I20287" t="s">
        <v>4</v>
      </c>
      <c r="J20287">
        <v>546</v>
      </c>
      <c r="M20287">
        <v>546</v>
      </c>
      <c r="N20287">
        <f t="shared" si="316"/>
        <v>0</v>
      </c>
    </row>
    <row r="20288" spans="1:14" x14ac:dyDescent="0.2">
      <c r="A20288" t="s">
        <v>20192</v>
      </c>
      <c r="B20288" t="s">
        <v>39942</v>
      </c>
      <c r="I20288" t="s">
        <v>4</v>
      </c>
      <c r="J20288">
        <v>522.17999999999995</v>
      </c>
      <c r="M20288">
        <v>522.17999999999995</v>
      </c>
      <c r="N20288">
        <f t="shared" si="316"/>
        <v>0</v>
      </c>
    </row>
    <row r="20289" spans="1:14" x14ac:dyDescent="0.2">
      <c r="A20289" t="s">
        <v>20193</v>
      </c>
      <c r="B20289" t="s">
        <v>39943</v>
      </c>
      <c r="I20289" t="s">
        <v>4</v>
      </c>
      <c r="J20289">
        <v>665.52</v>
      </c>
      <c r="M20289">
        <v>665.52</v>
      </c>
      <c r="N20289">
        <f t="shared" si="316"/>
        <v>0</v>
      </c>
    </row>
    <row r="20290" spans="1:14" x14ac:dyDescent="0.2">
      <c r="A20290" t="s">
        <v>20194</v>
      </c>
      <c r="B20290" t="s">
        <v>39943</v>
      </c>
      <c r="I20290" t="s">
        <v>4</v>
      </c>
      <c r="J20290">
        <v>638</v>
      </c>
      <c r="M20290">
        <v>638</v>
      </c>
      <c r="N20290">
        <f t="shared" si="316"/>
        <v>0</v>
      </c>
    </row>
    <row r="20291" spans="1:14" x14ac:dyDescent="0.2">
      <c r="A20291" t="s">
        <v>20195</v>
      </c>
      <c r="B20291" t="s">
        <v>39944</v>
      </c>
      <c r="I20291" t="s">
        <v>4</v>
      </c>
      <c r="J20291">
        <v>1013.97</v>
      </c>
      <c r="M20291">
        <v>1013.97</v>
      </c>
      <c r="N20291">
        <f t="shared" si="316"/>
        <v>0</v>
      </c>
    </row>
    <row r="20292" spans="1:14" x14ac:dyDescent="0.2">
      <c r="A20292" t="s">
        <v>20196</v>
      </c>
      <c r="B20292" t="s">
        <v>39944</v>
      </c>
      <c r="I20292" t="s">
        <v>4</v>
      </c>
      <c r="J20292">
        <v>975.85</v>
      </c>
      <c r="M20292">
        <v>975.85</v>
      </c>
      <c r="N20292">
        <f t="shared" ref="N20292:N20355" si="317">J20292-M20292</f>
        <v>0</v>
      </c>
    </row>
    <row r="20293" spans="1:14" x14ac:dyDescent="0.2">
      <c r="A20293" t="s">
        <v>20197</v>
      </c>
      <c r="B20293" t="s">
        <v>39945</v>
      </c>
      <c r="I20293" t="s">
        <v>4</v>
      </c>
      <c r="J20293">
        <v>1308.01</v>
      </c>
      <c r="M20293">
        <v>1308.01</v>
      </c>
      <c r="N20293">
        <f t="shared" si="317"/>
        <v>0</v>
      </c>
    </row>
    <row r="20294" spans="1:14" x14ac:dyDescent="0.2">
      <c r="A20294" t="s">
        <v>20198</v>
      </c>
      <c r="B20294" t="s">
        <v>39945</v>
      </c>
      <c r="I20294" t="s">
        <v>4</v>
      </c>
      <c r="J20294">
        <v>1261.2</v>
      </c>
      <c r="M20294">
        <v>1261.2</v>
      </c>
      <c r="N20294">
        <f t="shared" si="317"/>
        <v>0</v>
      </c>
    </row>
    <row r="20295" spans="1:14" x14ac:dyDescent="0.2">
      <c r="A20295" t="s">
        <v>20199</v>
      </c>
      <c r="B20295" t="s">
        <v>39946</v>
      </c>
      <c r="I20295" t="s">
        <v>4</v>
      </c>
      <c r="J20295">
        <v>974.54</v>
      </c>
      <c r="M20295">
        <v>974.54</v>
      </c>
      <c r="N20295">
        <f t="shared" si="317"/>
        <v>0</v>
      </c>
    </row>
    <row r="20296" spans="1:14" x14ac:dyDescent="0.2">
      <c r="A20296" t="s">
        <v>20200</v>
      </c>
      <c r="B20296" t="s">
        <v>39946</v>
      </c>
      <c r="I20296" t="s">
        <v>4</v>
      </c>
      <c r="J20296">
        <v>932.6</v>
      </c>
      <c r="M20296">
        <v>932.6</v>
      </c>
      <c r="N20296">
        <f t="shared" si="317"/>
        <v>0</v>
      </c>
    </row>
    <row r="20297" spans="1:14" x14ac:dyDescent="0.2">
      <c r="A20297" t="s">
        <v>20201</v>
      </c>
      <c r="B20297" t="s">
        <v>39947</v>
      </c>
      <c r="I20297" t="s">
        <v>4</v>
      </c>
      <c r="J20297">
        <v>1119.8499999999999</v>
      </c>
      <c r="M20297">
        <v>1119.8499999999999</v>
      </c>
      <c r="N20297">
        <f t="shared" si="317"/>
        <v>0</v>
      </c>
    </row>
    <row r="20298" spans="1:14" x14ac:dyDescent="0.2">
      <c r="A20298" t="s">
        <v>20202</v>
      </c>
      <c r="B20298" t="s">
        <v>39947</v>
      </c>
      <c r="I20298" t="s">
        <v>4</v>
      </c>
      <c r="J20298">
        <v>1073.4100000000001</v>
      </c>
      <c r="M20298">
        <v>1073.4100000000001</v>
      </c>
      <c r="N20298">
        <f t="shared" si="317"/>
        <v>0</v>
      </c>
    </row>
    <row r="20299" spans="1:14" x14ac:dyDescent="0.2">
      <c r="A20299" t="s">
        <v>20203</v>
      </c>
      <c r="B20299" t="s">
        <v>39948</v>
      </c>
      <c r="I20299" t="s">
        <v>4</v>
      </c>
      <c r="J20299">
        <v>1512.7</v>
      </c>
      <c r="M20299">
        <v>1512.7</v>
      </c>
      <c r="N20299">
        <f t="shared" si="317"/>
        <v>0</v>
      </c>
    </row>
    <row r="20300" spans="1:14" x14ac:dyDescent="0.2">
      <c r="A20300" t="s">
        <v>20204</v>
      </c>
      <c r="B20300" t="s">
        <v>39948</v>
      </c>
      <c r="I20300" t="s">
        <v>4</v>
      </c>
      <c r="J20300">
        <v>1454.39</v>
      </c>
      <c r="M20300">
        <v>1454.39</v>
      </c>
      <c r="N20300">
        <f t="shared" si="317"/>
        <v>0</v>
      </c>
    </row>
    <row r="20301" spans="1:14" x14ac:dyDescent="0.2">
      <c r="A20301" t="s">
        <v>20205</v>
      </c>
      <c r="B20301" t="s">
        <v>39949</v>
      </c>
      <c r="I20301" t="s">
        <v>4</v>
      </c>
      <c r="J20301">
        <v>1834.74</v>
      </c>
      <c r="M20301">
        <v>1834.74</v>
      </c>
      <c r="N20301">
        <f t="shared" si="317"/>
        <v>0</v>
      </c>
    </row>
    <row r="20302" spans="1:14" x14ac:dyDescent="0.2">
      <c r="A20302" t="s">
        <v>20206</v>
      </c>
      <c r="B20302" t="s">
        <v>39949</v>
      </c>
      <c r="I20302" t="s">
        <v>4</v>
      </c>
      <c r="J20302">
        <v>1766.99</v>
      </c>
      <c r="M20302">
        <v>1766.99</v>
      </c>
      <c r="N20302">
        <f t="shared" si="317"/>
        <v>0</v>
      </c>
    </row>
    <row r="20303" spans="1:14" x14ac:dyDescent="0.2">
      <c r="A20303" t="s">
        <v>20207</v>
      </c>
      <c r="B20303" t="s">
        <v>39950</v>
      </c>
      <c r="I20303" t="s">
        <v>4</v>
      </c>
      <c r="J20303">
        <v>1433.32</v>
      </c>
      <c r="M20303">
        <v>1433.32</v>
      </c>
      <c r="N20303">
        <f t="shared" si="317"/>
        <v>0</v>
      </c>
    </row>
    <row r="20304" spans="1:14" x14ac:dyDescent="0.2">
      <c r="A20304" t="s">
        <v>20208</v>
      </c>
      <c r="B20304" t="s">
        <v>39950</v>
      </c>
      <c r="I20304" t="s">
        <v>4</v>
      </c>
      <c r="J20304">
        <v>1371.95</v>
      </c>
      <c r="M20304">
        <v>1371.95</v>
      </c>
      <c r="N20304">
        <f t="shared" si="317"/>
        <v>0</v>
      </c>
    </row>
    <row r="20305" spans="1:14" x14ac:dyDescent="0.2">
      <c r="A20305" t="s">
        <v>20209</v>
      </c>
      <c r="B20305" t="s">
        <v>39951</v>
      </c>
      <c r="I20305" t="s">
        <v>4</v>
      </c>
      <c r="J20305">
        <v>1608.07</v>
      </c>
      <c r="M20305">
        <v>1608.07</v>
      </c>
      <c r="N20305">
        <f t="shared" si="317"/>
        <v>0</v>
      </c>
    </row>
    <row r="20306" spans="1:14" x14ac:dyDescent="0.2">
      <c r="A20306" t="s">
        <v>20210</v>
      </c>
      <c r="B20306" t="s">
        <v>39951</v>
      </c>
      <c r="I20306" t="s">
        <v>4</v>
      </c>
      <c r="J20306">
        <v>1541.3</v>
      </c>
      <c r="M20306">
        <v>1541.3</v>
      </c>
      <c r="N20306">
        <f t="shared" si="317"/>
        <v>0</v>
      </c>
    </row>
    <row r="20307" spans="1:14" x14ac:dyDescent="0.2">
      <c r="A20307" t="s">
        <v>20211</v>
      </c>
      <c r="B20307" t="s">
        <v>39952</v>
      </c>
      <c r="I20307" t="s">
        <v>4</v>
      </c>
      <c r="J20307">
        <v>2051.8200000000002</v>
      </c>
      <c r="M20307">
        <v>2051.8200000000002</v>
      </c>
      <c r="N20307">
        <f t="shared" si="317"/>
        <v>0</v>
      </c>
    </row>
    <row r="20308" spans="1:14" x14ac:dyDescent="0.2">
      <c r="A20308" t="s">
        <v>20212</v>
      </c>
      <c r="B20308" t="s">
        <v>39952</v>
      </c>
      <c r="I20308" t="s">
        <v>4</v>
      </c>
      <c r="J20308">
        <v>1971.71</v>
      </c>
      <c r="M20308">
        <v>1971.71</v>
      </c>
      <c r="N20308">
        <f t="shared" si="317"/>
        <v>0</v>
      </c>
    </row>
    <row r="20309" spans="1:14" x14ac:dyDescent="0.2">
      <c r="A20309" t="s">
        <v>20213</v>
      </c>
      <c r="B20309" t="s">
        <v>39953</v>
      </c>
      <c r="I20309" t="s">
        <v>4</v>
      </c>
      <c r="J20309">
        <v>2406.38</v>
      </c>
      <c r="M20309">
        <v>2406.38</v>
      </c>
      <c r="N20309">
        <f t="shared" si="317"/>
        <v>0</v>
      </c>
    </row>
    <row r="20310" spans="1:14" x14ac:dyDescent="0.2">
      <c r="A20310" t="s">
        <v>20214</v>
      </c>
      <c r="B20310" t="s">
        <v>39953</v>
      </c>
      <c r="I20310" t="s">
        <v>4</v>
      </c>
      <c r="J20310">
        <v>2315.94</v>
      </c>
      <c r="M20310">
        <v>2315.94</v>
      </c>
      <c r="N20310">
        <f t="shared" si="317"/>
        <v>0</v>
      </c>
    </row>
    <row r="20311" spans="1:14" x14ac:dyDescent="0.2">
      <c r="A20311" t="s">
        <v>20215</v>
      </c>
      <c r="B20311" t="s">
        <v>39954</v>
      </c>
      <c r="I20311" t="s">
        <v>4</v>
      </c>
      <c r="J20311">
        <v>12061.5</v>
      </c>
      <c r="M20311">
        <v>12061.5</v>
      </c>
      <c r="N20311">
        <f t="shared" si="317"/>
        <v>0</v>
      </c>
    </row>
    <row r="20312" spans="1:14" x14ac:dyDescent="0.2">
      <c r="A20312" t="s">
        <v>20216</v>
      </c>
      <c r="B20312" t="s">
        <v>39954</v>
      </c>
      <c r="I20312" t="s">
        <v>4</v>
      </c>
      <c r="J20312">
        <v>12061.5</v>
      </c>
      <c r="M20312">
        <v>12061.5</v>
      </c>
      <c r="N20312">
        <f t="shared" si="317"/>
        <v>0</v>
      </c>
    </row>
    <row r="20313" spans="1:14" x14ac:dyDescent="0.2">
      <c r="A20313" t="s">
        <v>20217</v>
      </c>
      <c r="B20313" t="s">
        <v>39955</v>
      </c>
      <c r="I20313" t="s">
        <v>4</v>
      </c>
      <c r="J20313">
        <v>12495</v>
      </c>
      <c r="M20313">
        <v>12495</v>
      </c>
      <c r="N20313">
        <f t="shared" si="317"/>
        <v>0</v>
      </c>
    </row>
    <row r="20314" spans="1:14" x14ac:dyDescent="0.2">
      <c r="A20314" t="s">
        <v>20218</v>
      </c>
      <c r="B20314" t="s">
        <v>39955</v>
      </c>
      <c r="I20314" t="s">
        <v>4</v>
      </c>
      <c r="J20314">
        <v>12495</v>
      </c>
      <c r="M20314">
        <v>12495</v>
      </c>
      <c r="N20314">
        <f t="shared" si="317"/>
        <v>0</v>
      </c>
    </row>
    <row r="20315" spans="1:14" x14ac:dyDescent="0.2">
      <c r="A20315" t="s">
        <v>20219</v>
      </c>
      <c r="B20315" t="s">
        <v>39956</v>
      </c>
      <c r="I20315" t="s">
        <v>4</v>
      </c>
      <c r="J20315">
        <v>15325.2</v>
      </c>
      <c r="M20315">
        <v>15325.2</v>
      </c>
      <c r="N20315">
        <f t="shared" si="317"/>
        <v>0</v>
      </c>
    </row>
    <row r="20316" spans="1:14" x14ac:dyDescent="0.2">
      <c r="A20316" t="s">
        <v>20220</v>
      </c>
      <c r="B20316" t="s">
        <v>39956</v>
      </c>
      <c r="I20316" t="s">
        <v>4</v>
      </c>
      <c r="J20316">
        <v>15325.2</v>
      </c>
      <c r="M20316">
        <v>15325.2</v>
      </c>
      <c r="N20316">
        <f t="shared" si="317"/>
        <v>0</v>
      </c>
    </row>
    <row r="20317" spans="1:14" x14ac:dyDescent="0.2">
      <c r="A20317" t="s">
        <v>20221</v>
      </c>
      <c r="B20317" t="s">
        <v>39957</v>
      </c>
      <c r="I20317" t="s">
        <v>4</v>
      </c>
      <c r="J20317">
        <v>15876</v>
      </c>
      <c r="M20317">
        <v>15876</v>
      </c>
      <c r="N20317">
        <f t="shared" si="317"/>
        <v>0</v>
      </c>
    </row>
    <row r="20318" spans="1:14" x14ac:dyDescent="0.2">
      <c r="A20318" t="s">
        <v>20222</v>
      </c>
      <c r="B20318" t="s">
        <v>39957</v>
      </c>
      <c r="I20318" t="s">
        <v>4</v>
      </c>
      <c r="J20318">
        <v>15876</v>
      </c>
      <c r="M20318">
        <v>15876</v>
      </c>
      <c r="N20318">
        <f t="shared" si="317"/>
        <v>0</v>
      </c>
    </row>
    <row r="20319" spans="1:14" x14ac:dyDescent="0.2">
      <c r="A20319" t="s">
        <v>20223</v>
      </c>
      <c r="B20319" t="s">
        <v>39958</v>
      </c>
      <c r="I20319" t="s">
        <v>4</v>
      </c>
      <c r="J20319">
        <v>17879.400000000001</v>
      </c>
      <c r="M20319">
        <v>17879.400000000001</v>
      </c>
      <c r="N20319">
        <f t="shared" si="317"/>
        <v>0</v>
      </c>
    </row>
    <row r="20320" spans="1:14" x14ac:dyDescent="0.2">
      <c r="A20320" t="s">
        <v>20224</v>
      </c>
      <c r="B20320" t="s">
        <v>39958</v>
      </c>
      <c r="I20320" t="s">
        <v>4</v>
      </c>
      <c r="J20320">
        <v>17879.400000000001</v>
      </c>
      <c r="M20320">
        <v>17879.400000000001</v>
      </c>
      <c r="N20320">
        <f t="shared" si="317"/>
        <v>0</v>
      </c>
    </row>
    <row r="20321" spans="1:14" x14ac:dyDescent="0.2">
      <c r="A20321" t="s">
        <v>20225</v>
      </c>
      <c r="B20321" t="s">
        <v>39959</v>
      </c>
      <c r="I20321" t="s">
        <v>4</v>
      </c>
      <c r="J20321">
        <v>18522</v>
      </c>
      <c r="M20321">
        <v>18522</v>
      </c>
      <c r="N20321">
        <f t="shared" si="317"/>
        <v>0</v>
      </c>
    </row>
    <row r="20322" spans="1:14" x14ac:dyDescent="0.2">
      <c r="A20322" t="s">
        <v>20226</v>
      </c>
      <c r="B20322" t="s">
        <v>39959</v>
      </c>
      <c r="I20322" t="s">
        <v>4</v>
      </c>
      <c r="J20322">
        <v>18522</v>
      </c>
      <c r="M20322">
        <v>18522</v>
      </c>
      <c r="N20322">
        <f t="shared" si="317"/>
        <v>0</v>
      </c>
    </row>
    <row r="20323" spans="1:14" x14ac:dyDescent="0.2">
      <c r="A20323" t="s">
        <v>20227</v>
      </c>
      <c r="B20323" t="s">
        <v>39960</v>
      </c>
      <c r="I20323" t="s">
        <v>4</v>
      </c>
      <c r="J20323">
        <v>20386.3</v>
      </c>
      <c r="M20323">
        <v>20386.3</v>
      </c>
      <c r="N20323">
        <f t="shared" si="317"/>
        <v>0</v>
      </c>
    </row>
    <row r="20324" spans="1:14" x14ac:dyDescent="0.2">
      <c r="A20324" t="s">
        <v>20228</v>
      </c>
      <c r="B20324" t="s">
        <v>39960</v>
      </c>
      <c r="I20324" t="s">
        <v>4</v>
      </c>
      <c r="J20324">
        <v>20386.3</v>
      </c>
      <c r="M20324">
        <v>20386.3</v>
      </c>
      <c r="N20324">
        <f t="shared" si="317"/>
        <v>0</v>
      </c>
    </row>
    <row r="20325" spans="1:14" x14ac:dyDescent="0.2">
      <c r="A20325" t="s">
        <v>20229</v>
      </c>
      <c r="B20325" t="s">
        <v>39961</v>
      </c>
      <c r="I20325" t="s">
        <v>4</v>
      </c>
      <c r="J20325">
        <v>21119</v>
      </c>
      <c r="M20325">
        <v>21119</v>
      </c>
      <c r="N20325">
        <f t="shared" si="317"/>
        <v>0</v>
      </c>
    </row>
    <row r="20326" spans="1:14" x14ac:dyDescent="0.2">
      <c r="A20326" t="s">
        <v>20230</v>
      </c>
      <c r="B20326" t="s">
        <v>39961</v>
      </c>
      <c r="I20326" t="s">
        <v>4</v>
      </c>
      <c r="J20326">
        <v>21119</v>
      </c>
      <c r="M20326">
        <v>21119</v>
      </c>
      <c r="N20326">
        <f t="shared" si="317"/>
        <v>0</v>
      </c>
    </row>
    <row r="20327" spans="1:14" x14ac:dyDescent="0.2">
      <c r="A20327" t="s">
        <v>20231</v>
      </c>
      <c r="B20327" t="s">
        <v>39962</v>
      </c>
      <c r="I20327" t="s">
        <v>4</v>
      </c>
      <c r="J20327">
        <v>23933.8</v>
      </c>
      <c r="M20327">
        <v>23933.8</v>
      </c>
      <c r="N20327">
        <f t="shared" si="317"/>
        <v>0</v>
      </c>
    </row>
    <row r="20328" spans="1:14" x14ac:dyDescent="0.2">
      <c r="A20328" t="s">
        <v>20232</v>
      </c>
      <c r="B20328" t="s">
        <v>39962</v>
      </c>
      <c r="I20328" t="s">
        <v>4</v>
      </c>
      <c r="J20328">
        <v>23933.8</v>
      </c>
      <c r="M20328">
        <v>23933.8</v>
      </c>
      <c r="N20328">
        <f t="shared" si="317"/>
        <v>0</v>
      </c>
    </row>
    <row r="20329" spans="1:14" x14ac:dyDescent="0.2">
      <c r="A20329" t="s">
        <v>20233</v>
      </c>
      <c r="B20329" t="s">
        <v>39963</v>
      </c>
      <c r="I20329" t="s">
        <v>4</v>
      </c>
      <c r="J20329">
        <v>24794</v>
      </c>
      <c r="M20329">
        <v>24794</v>
      </c>
      <c r="N20329">
        <f t="shared" si="317"/>
        <v>0</v>
      </c>
    </row>
    <row r="20330" spans="1:14" x14ac:dyDescent="0.2">
      <c r="A20330" t="s">
        <v>20234</v>
      </c>
      <c r="B20330" t="s">
        <v>39963</v>
      </c>
      <c r="I20330" t="s">
        <v>4</v>
      </c>
      <c r="J20330">
        <v>24794</v>
      </c>
      <c r="M20330">
        <v>24794</v>
      </c>
      <c r="N20330">
        <f t="shared" si="317"/>
        <v>0</v>
      </c>
    </row>
    <row r="20331" spans="1:14" x14ac:dyDescent="0.2">
      <c r="A20331" t="s">
        <v>20235</v>
      </c>
      <c r="B20331" t="s">
        <v>39964</v>
      </c>
      <c r="I20331" t="s">
        <v>4</v>
      </c>
      <c r="J20331">
        <v>29567.9</v>
      </c>
      <c r="M20331">
        <v>29567.9</v>
      </c>
      <c r="N20331">
        <f t="shared" si="317"/>
        <v>0</v>
      </c>
    </row>
    <row r="20332" spans="1:14" x14ac:dyDescent="0.2">
      <c r="A20332" t="s">
        <v>20236</v>
      </c>
      <c r="B20332" t="s">
        <v>39964</v>
      </c>
      <c r="I20332" t="s">
        <v>4</v>
      </c>
      <c r="J20332">
        <v>29567.9</v>
      </c>
      <c r="M20332">
        <v>29567.9</v>
      </c>
      <c r="N20332">
        <f t="shared" si="317"/>
        <v>0</v>
      </c>
    </row>
    <row r="20333" spans="1:14" x14ac:dyDescent="0.2">
      <c r="A20333" t="s">
        <v>20237</v>
      </c>
      <c r="B20333" t="s">
        <v>39965</v>
      </c>
      <c r="I20333" t="s">
        <v>4</v>
      </c>
      <c r="J20333">
        <v>30797.200000000001</v>
      </c>
      <c r="M20333">
        <v>30797.200000000001</v>
      </c>
      <c r="N20333">
        <f t="shared" si="317"/>
        <v>0</v>
      </c>
    </row>
    <row r="20334" spans="1:14" x14ac:dyDescent="0.2">
      <c r="A20334" t="s">
        <v>20238</v>
      </c>
      <c r="B20334" t="s">
        <v>39965</v>
      </c>
      <c r="I20334" t="s">
        <v>4</v>
      </c>
      <c r="J20334">
        <v>30797.200000000001</v>
      </c>
      <c r="M20334">
        <v>30797.200000000001</v>
      </c>
      <c r="N20334">
        <f t="shared" si="317"/>
        <v>0</v>
      </c>
    </row>
    <row r="20335" spans="1:14" x14ac:dyDescent="0.2">
      <c r="A20335" t="s">
        <v>20239</v>
      </c>
      <c r="B20335" t="s">
        <v>39966</v>
      </c>
      <c r="I20335" t="s">
        <v>4</v>
      </c>
      <c r="J20335">
        <v>43043</v>
      </c>
      <c r="M20335">
        <v>43043</v>
      </c>
      <c r="N20335">
        <f t="shared" si="317"/>
        <v>0</v>
      </c>
    </row>
    <row r="20336" spans="1:14" x14ac:dyDescent="0.2">
      <c r="A20336" t="s">
        <v>20240</v>
      </c>
      <c r="B20336" t="s">
        <v>39966</v>
      </c>
      <c r="I20336" t="s">
        <v>4</v>
      </c>
      <c r="J20336">
        <v>43043</v>
      </c>
      <c r="M20336">
        <v>43043</v>
      </c>
      <c r="N20336">
        <f t="shared" si="317"/>
        <v>0</v>
      </c>
    </row>
    <row r="20337" spans="1:14" x14ac:dyDescent="0.2">
      <c r="A20337" t="s">
        <v>20241</v>
      </c>
      <c r="B20337" t="s">
        <v>39967</v>
      </c>
      <c r="I20337" t="s">
        <v>4</v>
      </c>
      <c r="J20337">
        <v>45945.9</v>
      </c>
      <c r="M20337">
        <v>45945.9</v>
      </c>
      <c r="N20337">
        <f t="shared" si="317"/>
        <v>0</v>
      </c>
    </row>
    <row r="20338" spans="1:14" x14ac:dyDescent="0.2">
      <c r="A20338" t="s">
        <v>20242</v>
      </c>
      <c r="B20338" t="s">
        <v>39967</v>
      </c>
      <c r="I20338" t="s">
        <v>4</v>
      </c>
      <c r="J20338">
        <v>45945.9</v>
      </c>
      <c r="M20338">
        <v>45945.9</v>
      </c>
      <c r="N20338">
        <f t="shared" si="317"/>
        <v>0</v>
      </c>
    </row>
    <row r="20339" spans="1:14" x14ac:dyDescent="0.2">
      <c r="A20339" t="s">
        <v>20243</v>
      </c>
      <c r="B20339" t="s">
        <v>39968</v>
      </c>
      <c r="I20339" t="s">
        <v>4</v>
      </c>
      <c r="J20339">
        <v>1764</v>
      </c>
      <c r="M20339">
        <v>1764</v>
      </c>
      <c r="N20339">
        <f t="shared" si="317"/>
        <v>0</v>
      </c>
    </row>
    <row r="20340" spans="1:14" x14ac:dyDescent="0.2">
      <c r="A20340" t="s">
        <v>20244</v>
      </c>
      <c r="B20340" t="s">
        <v>39968</v>
      </c>
      <c r="I20340" t="s">
        <v>4</v>
      </c>
      <c r="J20340">
        <v>1764</v>
      </c>
      <c r="M20340">
        <v>1764</v>
      </c>
      <c r="N20340">
        <f t="shared" si="317"/>
        <v>0</v>
      </c>
    </row>
    <row r="20341" spans="1:14" x14ac:dyDescent="0.2">
      <c r="A20341" t="s">
        <v>20245</v>
      </c>
      <c r="B20341" t="s">
        <v>39969</v>
      </c>
      <c r="I20341" t="s">
        <v>4</v>
      </c>
      <c r="J20341">
        <v>1877.4</v>
      </c>
      <c r="M20341">
        <v>1877.4</v>
      </c>
      <c r="N20341">
        <f t="shared" si="317"/>
        <v>0</v>
      </c>
    </row>
    <row r="20342" spans="1:14" x14ac:dyDescent="0.2">
      <c r="A20342" t="s">
        <v>20246</v>
      </c>
      <c r="B20342" t="s">
        <v>39969</v>
      </c>
      <c r="I20342" t="s">
        <v>4</v>
      </c>
      <c r="J20342">
        <v>1877.4</v>
      </c>
      <c r="M20342">
        <v>1877.4</v>
      </c>
      <c r="N20342">
        <f t="shared" si="317"/>
        <v>0</v>
      </c>
    </row>
    <row r="20343" spans="1:14" x14ac:dyDescent="0.2">
      <c r="A20343" t="s">
        <v>20247</v>
      </c>
      <c r="B20343" t="s">
        <v>39970</v>
      </c>
      <c r="I20343" t="s">
        <v>4</v>
      </c>
      <c r="J20343">
        <v>2268</v>
      </c>
      <c r="M20343">
        <v>2268</v>
      </c>
      <c r="N20343">
        <f t="shared" si="317"/>
        <v>0</v>
      </c>
    </row>
    <row r="20344" spans="1:14" x14ac:dyDescent="0.2">
      <c r="A20344" t="s">
        <v>20248</v>
      </c>
      <c r="B20344" t="s">
        <v>39970</v>
      </c>
      <c r="I20344" t="s">
        <v>4</v>
      </c>
      <c r="J20344">
        <v>2268</v>
      </c>
      <c r="M20344">
        <v>2268</v>
      </c>
      <c r="N20344">
        <f t="shared" si="317"/>
        <v>0</v>
      </c>
    </row>
    <row r="20345" spans="1:14" x14ac:dyDescent="0.2">
      <c r="A20345" t="s">
        <v>20249</v>
      </c>
      <c r="B20345" t="s">
        <v>39971</v>
      </c>
      <c r="I20345" t="s">
        <v>4</v>
      </c>
      <c r="J20345">
        <v>2413.8000000000002</v>
      </c>
      <c r="M20345">
        <v>2413.8000000000002</v>
      </c>
      <c r="N20345">
        <f t="shared" si="317"/>
        <v>0</v>
      </c>
    </row>
    <row r="20346" spans="1:14" x14ac:dyDescent="0.2">
      <c r="A20346" t="s">
        <v>20250</v>
      </c>
      <c r="B20346" t="s">
        <v>39971</v>
      </c>
      <c r="I20346" t="s">
        <v>4</v>
      </c>
      <c r="J20346">
        <v>2413.8000000000002</v>
      </c>
      <c r="M20346">
        <v>2413.8000000000002</v>
      </c>
      <c r="N20346">
        <f t="shared" si="317"/>
        <v>0</v>
      </c>
    </row>
    <row r="20347" spans="1:14" x14ac:dyDescent="0.2">
      <c r="A20347" t="s">
        <v>20251</v>
      </c>
      <c r="B20347" t="s">
        <v>39972</v>
      </c>
      <c r="I20347" t="s">
        <v>4</v>
      </c>
      <c r="J20347">
        <v>2814</v>
      </c>
      <c r="M20347">
        <v>2814</v>
      </c>
      <c r="N20347">
        <f t="shared" si="317"/>
        <v>0</v>
      </c>
    </row>
    <row r="20348" spans="1:14" x14ac:dyDescent="0.2">
      <c r="A20348" t="s">
        <v>20252</v>
      </c>
      <c r="B20348" t="s">
        <v>39972</v>
      </c>
      <c r="I20348" t="s">
        <v>4</v>
      </c>
      <c r="J20348">
        <v>2814</v>
      </c>
      <c r="M20348">
        <v>2814</v>
      </c>
      <c r="N20348">
        <f t="shared" si="317"/>
        <v>0</v>
      </c>
    </row>
    <row r="20349" spans="1:14" x14ac:dyDescent="0.2">
      <c r="A20349" t="s">
        <v>20253</v>
      </c>
      <c r="B20349" t="s">
        <v>39973</v>
      </c>
      <c r="I20349" t="s">
        <v>4</v>
      </c>
      <c r="J20349">
        <v>2994.9</v>
      </c>
      <c r="M20349">
        <v>2994.9</v>
      </c>
      <c r="N20349">
        <f t="shared" si="317"/>
        <v>0</v>
      </c>
    </row>
    <row r="20350" spans="1:14" x14ac:dyDescent="0.2">
      <c r="A20350" t="s">
        <v>20254</v>
      </c>
      <c r="B20350" t="s">
        <v>39973</v>
      </c>
      <c r="I20350" t="s">
        <v>4</v>
      </c>
      <c r="J20350">
        <v>2994.9</v>
      </c>
      <c r="M20350">
        <v>2994.9</v>
      </c>
      <c r="N20350">
        <f t="shared" si="317"/>
        <v>0</v>
      </c>
    </row>
    <row r="20351" spans="1:14" x14ac:dyDescent="0.2">
      <c r="A20351" t="s">
        <v>20255</v>
      </c>
      <c r="B20351" t="s">
        <v>39974</v>
      </c>
      <c r="I20351" t="s">
        <v>4</v>
      </c>
      <c r="J20351">
        <v>3276</v>
      </c>
      <c r="M20351">
        <v>3276</v>
      </c>
      <c r="N20351">
        <f t="shared" si="317"/>
        <v>0</v>
      </c>
    </row>
    <row r="20352" spans="1:14" x14ac:dyDescent="0.2">
      <c r="A20352" t="s">
        <v>20256</v>
      </c>
      <c r="B20352" t="s">
        <v>39974</v>
      </c>
      <c r="I20352" t="s">
        <v>4</v>
      </c>
      <c r="J20352">
        <v>3276</v>
      </c>
      <c r="M20352">
        <v>3276</v>
      </c>
      <c r="N20352">
        <f t="shared" si="317"/>
        <v>0</v>
      </c>
    </row>
    <row r="20353" spans="1:14" x14ac:dyDescent="0.2">
      <c r="A20353" t="s">
        <v>20257</v>
      </c>
      <c r="B20353" t="s">
        <v>39975</v>
      </c>
      <c r="I20353" t="s">
        <v>4</v>
      </c>
      <c r="J20353">
        <v>3486.6</v>
      </c>
      <c r="M20353">
        <v>3486.6</v>
      </c>
      <c r="N20353">
        <f t="shared" si="317"/>
        <v>0</v>
      </c>
    </row>
    <row r="20354" spans="1:14" x14ac:dyDescent="0.2">
      <c r="A20354" t="s">
        <v>20258</v>
      </c>
      <c r="B20354" t="s">
        <v>39975</v>
      </c>
      <c r="I20354" t="s">
        <v>4</v>
      </c>
      <c r="J20354">
        <v>3486.6</v>
      </c>
      <c r="M20354">
        <v>3486.6</v>
      </c>
      <c r="N20354">
        <f t="shared" si="317"/>
        <v>0</v>
      </c>
    </row>
    <row r="20355" spans="1:14" x14ac:dyDescent="0.2">
      <c r="A20355" t="s">
        <v>20259</v>
      </c>
      <c r="B20355" t="s">
        <v>39976</v>
      </c>
      <c r="I20355" t="s">
        <v>4</v>
      </c>
      <c r="J20355">
        <v>4032</v>
      </c>
      <c r="M20355">
        <v>4032</v>
      </c>
      <c r="N20355">
        <f t="shared" si="317"/>
        <v>0</v>
      </c>
    </row>
    <row r="20356" spans="1:14" x14ac:dyDescent="0.2">
      <c r="A20356" t="s">
        <v>20260</v>
      </c>
      <c r="B20356" t="s">
        <v>39976</v>
      </c>
      <c r="I20356" t="s">
        <v>4</v>
      </c>
      <c r="J20356">
        <v>4032</v>
      </c>
      <c r="M20356">
        <v>4032</v>
      </c>
      <c r="N20356">
        <f t="shared" ref="N20356:N20419" si="318">J20356-M20356</f>
        <v>0</v>
      </c>
    </row>
    <row r="20357" spans="1:14" x14ac:dyDescent="0.2">
      <c r="A20357" t="s">
        <v>20261</v>
      </c>
      <c r="B20357" t="s">
        <v>39977</v>
      </c>
      <c r="I20357" t="s">
        <v>4</v>
      </c>
      <c r="J20357">
        <v>4291.2</v>
      </c>
      <c r="M20357">
        <v>4291.2</v>
      </c>
      <c r="N20357">
        <f t="shared" si="318"/>
        <v>0</v>
      </c>
    </row>
    <row r="20358" spans="1:14" x14ac:dyDescent="0.2">
      <c r="A20358" t="s">
        <v>20262</v>
      </c>
      <c r="B20358" t="s">
        <v>39977</v>
      </c>
      <c r="I20358" t="s">
        <v>4</v>
      </c>
      <c r="J20358">
        <v>4291.2</v>
      </c>
      <c r="M20358">
        <v>4291.2</v>
      </c>
      <c r="N20358">
        <f t="shared" si="318"/>
        <v>0</v>
      </c>
    </row>
    <row r="20359" spans="1:14" x14ac:dyDescent="0.2">
      <c r="A20359" t="s">
        <v>20263</v>
      </c>
      <c r="B20359" t="s">
        <v>39978</v>
      </c>
      <c r="I20359" t="s">
        <v>4</v>
      </c>
      <c r="J20359">
        <v>4914</v>
      </c>
      <c r="M20359">
        <v>4914</v>
      </c>
      <c r="N20359">
        <f t="shared" si="318"/>
        <v>0</v>
      </c>
    </row>
    <row r="20360" spans="1:14" x14ac:dyDescent="0.2">
      <c r="A20360" t="s">
        <v>20264</v>
      </c>
      <c r="B20360" t="s">
        <v>39978</v>
      </c>
      <c r="I20360" t="s">
        <v>4</v>
      </c>
      <c r="J20360">
        <v>4914</v>
      </c>
      <c r="M20360">
        <v>4914</v>
      </c>
      <c r="N20360">
        <f t="shared" si="318"/>
        <v>0</v>
      </c>
    </row>
    <row r="20361" spans="1:14" x14ac:dyDescent="0.2">
      <c r="A20361" t="s">
        <v>20265</v>
      </c>
      <c r="B20361" t="s">
        <v>39979</v>
      </c>
      <c r="I20361" t="s">
        <v>4</v>
      </c>
      <c r="J20361">
        <v>5229.8999999999996</v>
      </c>
      <c r="M20361">
        <v>5229.8999999999996</v>
      </c>
      <c r="N20361">
        <f t="shared" si="318"/>
        <v>0</v>
      </c>
    </row>
    <row r="20362" spans="1:14" x14ac:dyDescent="0.2">
      <c r="A20362" t="s">
        <v>20266</v>
      </c>
      <c r="B20362" t="s">
        <v>39979</v>
      </c>
      <c r="I20362" t="s">
        <v>4</v>
      </c>
      <c r="J20362">
        <v>5229.8999999999996</v>
      </c>
      <c r="M20362">
        <v>5229.8999999999996</v>
      </c>
      <c r="N20362">
        <f t="shared" si="318"/>
        <v>0</v>
      </c>
    </row>
    <row r="20363" spans="1:14" x14ac:dyDescent="0.2">
      <c r="A20363" t="s">
        <v>20267</v>
      </c>
      <c r="B20363" t="s">
        <v>39980</v>
      </c>
      <c r="I20363" t="s">
        <v>4</v>
      </c>
      <c r="J20363">
        <v>5418</v>
      </c>
      <c r="M20363">
        <v>5418</v>
      </c>
      <c r="N20363">
        <f t="shared" si="318"/>
        <v>0</v>
      </c>
    </row>
    <row r="20364" spans="1:14" x14ac:dyDescent="0.2">
      <c r="A20364" t="s">
        <v>20268</v>
      </c>
      <c r="B20364" t="s">
        <v>39980</v>
      </c>
      <c r="I20364" t="s">
        <v>4</v>
      </c>
      <c r="J20364">
        <v>5418</v>
      </c>
      <c r="M20364">
        <v>5418</v>
      </c>
      <c r="N20364">
        <f t="shared" si="318"/>
        <v>0</v>
      </c>
    </row>
    <row r="20365" spans="1:14" x14ac:dyDescent="0.2">
      <c r="A20365" t="s">
        <v>20269</v>
      </c>
      <c r="B20365" t="s">
        <v>39981</v>
      </c>
      <c r="I20365" t="s">
        <v>4</v>
      </c>
      <c r="J20365">
        <v>5766.3</v>
      </c>
      <c r="M20365">
        <v>5766.3</v>
      </c>
      <c r="N20365">
        <f t="shared" si="318"/>
        <v>0</v>
      </c>
    </row>
    <row r="20366" spans="1:14" x14ac:dyDescent="0.2">
      <c r="A20366" t="s">
        <v>20270</v>
      </c>
      <c r="B20366" t="s">
        <v>39981</v>
      </c>
      <c r="I20366" t="s">
        <v>4</v>
      </c>
      <c r="J20366">
        <v>5766.3</v>
      </c>
      <c r="M20366">
        <v>5766.3</v>
      </c>
      <c r="N20366">
        <f t="shared" si="318"/>
        <v>0</v>
      </c>
    </row>
    <row r="20367" spans="1:14" x14ac:dyDescent="0.2">
      <c r="A20367" t="s">
        <v>20271</v>
      </c>
      <c r="B20367" t="s">
        <v>39982</v>
      </c>
      <c r="I20367" t="s">
        <v>4</v>
      </c>
      <c r="J20367">
        <v>7228.5</v>
      </c>
      <c r="M20367">
        <v>7228.5</v>
      </c>
      <c r="N20367">
        <f t="shared" si="318"/>
        <v>0</v>
      </c>
    </row>
    <row r="20368" spans="1:14" x14ac:dyDescent="0.2">
      <c r="A20368" t="s">
        <v>20272</v>
      </c>
      <c r="B20368" t="s">
        <v>39982</v>
      </c>
      <c r="I20368" t="s">
        <v>4</v>
      </c>
      <c r="J20368">
        <v>7228.5</v>
      </c>
      <c r="M20368">
        <v>7228.5</v>
      </c>
      <c r="N20368">
        <f t="shared" si="318"/>
        <v>0</v>
      </c>
    </row>
    <row r="20369" spans="1:14" x14ac:dyDescent="0.2">
      <c r="A20369" t="s">
        <v>20273</v>
      </c>
      <c r="B20369" t="s">
        <v>39983</v>
      </c>
      <c r="I20369" t="s">
        <v>4</v>
      </c>
      <c r="J20369">
        <v>7869</v>
      </c>
      <c r="M20369">
        <v>7869</v>
      </c>
      <c r="N20369">
        <f t="shared" si="318"/>
        <v>0</v>
      </c>
    </row>
    <row r="20370" spans="1:14" x14ac:dyDescent="0.2">
      <c r="A20370" t="s">
        <v>20274</v>
      </c>
      <c r="B20370" t="s">
        <v>39983</v>
      </c>
      <c r="I20370" t="s">
        <v>4</v>
      </c>
      <c r="J20370">
        <v>7869</v>
      </c>
      <c r="M20370">
        <v>7869</v>
      </c>
      <c r="N20370">
        <f t="shared" si="318"/>
        <v>0</v>
      </c>
    </row>
    <row r="20371" spans="1:14" x14ac:dyDescent="0.2">
      <c r="A20371" t="s">
        <v>20275</v>
      </c>
      <c r="B20371" t="s">
        <v>39984</v>
      </c>
      <c r="I20371" t="s">
        <v>4</v>
      </c>
      <c r="J20371">
        <v>7860.5</v>
      </c>
      <c r="M20371">
        <v>7860.5</v>
      </c>
      <c r="N20371">
        <f t="shared" si="318"/>
        <v>0</v>
      </c>
    </row>
    <row r="20372" spans="1:14" x14ac:dyDescent="0.2">
      <c r="A20372" t="s">
        <v>20276</v>
      </c>
      <c r="B20372" t="s">
        <v>39984</v>
      </c>
      <c r="I20372" t="s">
        <v>4</v>
      </c>
      <c r="J20372">
        <v>7860.5</v>
      </c>
      <c r="M20372">
        <v>7860.5</v>
      </c>
      <c r="N20372">
        <f t="shared" si="318"/>
        <v>0</v>
      </c>
    </row>
    <row r="20373" spans="1:14" x14ac:dyDescent="0.2">
      <c r="A20373" t="s">
        <v>20277</v>
      </c>
      <c r="B20373" t="s">
        <v>39985</v>
      </c>
      <c r="I20373" t="s">
        <v>4</v>
      </c>
      <c r="J20373">
        <v>8557</v>
      </c>
      <c r="M20373">
        <v>8557</v>
      </c>
      <c r="N20373">
        <f t="shared" si="318"/>
        <v>0</v>
      </c>
    </row>
    <row r="20374" spans="1:14" x14ac:dyDescent="0.2">
      <c r="A20374" t="s">
        <v>20278</v>
      </c>
      <c r="B20374" t="s">
        <v>39985</v>
      </c>
      <c r="I20374" t="s">
        <v>4</v>
      </c>
      <c r="J20374">
        <v>8557</v>
      </c>
      <c r="M20374">
        <v>8557</v>
      </c>
      <c r="N20374">
        <f t="shared" si="318"/>
        <v>0</v>
      </c>
    </row>
    <row r="20375" spans="1:14" x14ac:dyDescent="0.2">
      <c r="A20375" t="s">
        <v>20279</v>
      </c>
      <c r="B20375" t="s">
        <v>39986</v>
      </c>
      <c r="I20375" t="s">
        <v>4</v>
      </c>
      <c r="J20375">
        <v>10264.4</v>
      </c>
      <c r="M20375">
        <v>10264.4</v>
      </c>
      <c r="N20375">
        <f t="shared" si="318"/>
        <v>0</v>
      </c>
    </row>
    <row r="20376" spans="1:14" x14ac:dyDescent="0.2">
      <c r="A20376" t="s">
        <v>20280</v>
      </c>
      <c r="B20376" t="s">
        <v>39986</v>
      </c>
      <c r="I20376" t="s">
        <v>4</v>
      </c>
      <c r="J20376">
        <v>10264.4</v>
      </c>
      <c r="M20376">
        <v>10264.4</v>
      </c>
      <c r="N20376">
        <f t="shared" si="318"/>
        <v>0</v>
      </c>
    </row>
    <row r="20377" spans="1:14" x14ac:dyDescent="0.2">
      <c r="A20377" t="s">
        <v>20281</v>
      </c>
      <c r="B20377" t="s">
        <v>39987</v>
      </c>
      <c r="I20377" t="s">
        <v>4</v>
      </c>
      <c r="J20377">
        <v>11175.6</v>
      </c>
      <c r="M20377">
        <v>11175.6</v>
      </c>
      <c r="N20377">
        <f t="shared" si="318"/>
        <v>0</v>
      </c>
    </row>
    <row r="20378" spans="1:14" x14ac:dyDescent="0.2">
      <c r="A20378" t="s">
        <v>20282</v>
      </c>
      <c r="B20378" t="s">
        <v>39987</v>
      </c>
      <c r="I20378" t="s">
        <v>4</v>
      </c>
      <c r="J20378">
        <v>11175.6</v>
      </c>
      <c r="M20378">
        <v>11175.6</v>
      </c>
      <c r="N20378">
        <f t="shared" si="318"/>
        <v>0</v>
      </c>
    </row>
    <row r="20379" spans="1:14" x14ac:dyDescent="0.2">
      <c r="A20379" t="s">
        <v>20283</v>
      </c>
      <c r="B20379" t="s">
        <v>39988</v>
      </c>
      <c r="I20379" t="s">
        <v>4</v>
      </c>
      <c r="J20379">
        <v>11183.6</v>
      </c>
      <c r="M20379">
        <v>11183.6</v>
      </c>
      <c r="N20379">
        <f t="shared" si="318"/>
        <v>0</v>
      </c>
    </row>
    <row r="20380" spans="1:14" x14ac:dyDescent="0.2">
      <c r="A20380" t="s">
        <v>20284</v>
      </c>
      <c r="B20380" t="s">
        <v>39988</v>
      </c>
      <c r="I20380" t="s">
        <v>4</v>
      </c>
      <c r="J20380">
        <v>11183.6</v>
      </c>
      <c r="M20380">
        <v>11183.6</v>
      </c>
      <c r="N20380">
        <f t="shared" si="318"/>
        <v>0</v>
      </c>
    </row>
    <row r="20381" spans="1:14" x14ac:dyDescent="0.2">
      <c r="A20381" t="s">
        <v>20285</v>
      </c>
      <c r="B20381" t="s">
        <v>39989</v>
      </c>
      <c r="I20381" t="s">
        <v>4</v>
      </c>
      <c r="J20381">
        <v>12176.4</v>
      </c>
      <c r="M20381">
        <v>12176.4</v>
      </c>
      <c r="N20381">
        <f t="shared" si="318"/>
        <v>0</v>
      </c>
    </row>
    <row r="20382" spans="1:14" x14ac:dyDescent="0.2">
      <c r="A20382" t="s">
        <v>20286</v>
      </c>
      <c r="B20382" t="s">
        <v>39989</v>
      </c>
      <c r="I20382" t="s">
        <v>4</v>
      </c>
      <c r="J20382">
        <v>12176.4</v>
      </c>
      <c r="M20382">
        <v>12176.4</v>
      </c>
      <c r="N20382">
        <f t="shared" si="318"/>
        <v>0</v>
      </c>
    </row>
    <row r="20383" spans="1:14" x14ac:dyDescent="0.2">
      <c r="A20383" t="s">
        <v>20287</v>
      </c>
      <c r="B20383" t="s">
        <v>39990</v>
      </c>
      <c r="I20383" t="s">
        <v>4</v>
      </c>
      <c r="J20383">
        <v>14825.7</v>
      </c>
      <c r="M20383">
        <v>14825.7</v>
      </c>
      <c r="N20383">
        <f t="shared" si="318"/>
        <v>0</v>
      </c>
    </row>
    <row r="20384" spans="1:14" x14ac:dyDescent="0.2">
      <c r="A20384" t="s">
        <v>20288</v>
      </c>
      <c r="B20384" t="s">
        <v>39990</v>
      </c>
      <c r="I20384" t="s">
        <v>4</v>
      </c>
      <c r="J20384">
        <v>14825.7</v>
      </c>
      <c r="M20384">
        <v>14825.7</v>
      </c>
      <c r="N20384">
        <f t="shared" si="318"/>
        <v>0</v>
      </c>
    </row>
    <row r="20385" spans="1:14" x14ac:dyDescent="0.2">
      <c r="A20385" t="s">
        <v>20289</v>
      </c>
      <c r="B20385" t="s">
        <v>39991</v>
      </c>
      <c r="I20385" t="s">
        <v>4</v>
      </c>
      <c r="J20385">
        <v>15181</v>
      </c>
      <c r="M20385">
        <v>15181</v>
      </c>
      <c r="N20385">
        <f t="shared" si="318"/>
        <v>0</v>
      </c>
    </row>
    <row r="20386" spans="1:14" x14ac:dyDescent="0.2">
      <c r="A20386" t="s">
        <v>20290</v>
      </c>
      <c r="B20386" t="s">
        <v>39991</v>
      </c>
      <c r="I20386" t="s">
        <v>4</v>
      </c>
      <c r="J20386">
        <v>15181</v>
      </c>
      <c r="M20386">
        <v>15181</v>
      </c>
      <c r="N20386">
        <f t="shared" si="318"/>
        <v>0</v>
      </c>
    </row>
    <row r="20387" spans="1:14" x14ac:dyDescent="0.2">
      <c r="A20387" t="s">
        <v>20291</v>
      </c>
      <c r="B20387" t="s">
        <v>39992</v>
      </c>
      <c r="I20387" t="s">
        <v>4</v>
      </c>
      <c r="J20387">
        <v>16661.7</v>
      </c>
      <c r="M20387">
        <v>16661.7</v>
      </c>
      <c r="N20387">
        <f t="shared" si="318"/>
        <v>0</v>
      </c>
    </row>
    <row r="20388" spans="1:14" x14ac:dyDescent="0.2">
      <c r="A20388" t="s">
        <v>20292</v>
      </c>
      <c r="B20388" t="s">
        <v>39992</v>
      </c>
      <c r="I20388" t="s">
        <v>4</v>
      </c>
      <c r="J20388">
        <v>16661.7</v>
      </c>
      <c r="M20388">
        <v>16661.7</v>
      </c>
      <c r="N20388">
        <f t="shared" si="318"/>
        <v>0</v>
      </c>
    </row>
    <row r="20389" spans="1:14" x14ac:dyDescent="0.2">
      <c r="A20389" t="s">
        <v>20293</v>
      </c>
      <c r="B20389" t="s">
        <v>39993</v>
      </c>
      <c r="I20389" t="s">
        <v>4</v>
      </c>
      <c r="J20389">
        <v>17061</v>
      </c>
      <c r="M20389">
        <v>17061</v>
      </c>
      <c r="N20389">
        <f t="shared" si="318"/>
        <v>0</v>
      </c>
    </row>
    <row r="20390" spans="1:14" x14ac:dyDescent="0.2">
      <c r="A20390" t="s">
        <v>20294</v>
      </c>
      <c r="B20390" t="s">
        <v>39993</v>
      </c>
      <c r="I20390" t="s">
        <v>4</v>
      </c>
      <c r="J20390">
        <v>17061</v>
      </c>
      <c r="M20390">
        <v>17061</v>
      </c>
      <c r="N20390">
        <f t="shared" si="318"/>
        <v>0</v>
      </c>
    </row>
    <row r="20391" spans="1:14" x14ac:dyDescent="0.2">
      <c r="A20391" t="s">
        <v>20295</v>
      </c>
      <c r="B20391" t="s">
        <v>39994</v>
      </c>
      <c r="I20391" t="s">
        <v>4</v>
      </c>
      <c r="J20391">
        <v>18543.599999999999</v>
      </c>
      <c r="M20391">
        <v>18543.599999999999</v>
      </c>
      <c r="N20391">
        <f t="shared" si="318"/>
        <v>0</v>
      </c>
    </row>
    <row r="20392" spans="1:14" x14ac:dyDescent="0.2">
      <c r="A20392" t="s">
        <v>20296</v>
      </c>
      <c r="B20392" t="s">
        <v>39994</v>
      </c>
      <c r="I20392" t="s">
        <v>4</v>
      </c>
      <c r="J20392">
        <v>18543.599999999999</v>
      </c>
      <c r="M20392">
        <v>18543.599999999999</v>
      </c>
      <c r="N20392">
        <f t="shared" si="318"/>
        <v>0</v>
      </c>
    </row>
    <row r="20393" spans="1:14" x14ac:dyDescent="0.2">
      <c r="A20393" t="s">
        <v>20297</v>
      </c>
      <c r="B20393" t="s">
        <v>39995</v>
      </c>
      <c r="I20393" t="s">
        <v>4</v>
      </c>
      <c r="J20393">
        <v>18988</v>
      </c>
      <c r="M20393">
        <v>18988</v>
      </c>
      <c r="N20393">
        <f t="shared" si="318"/>
        <v>0</v>
      </c>
    </row>
    <row r="20394" spans="1:14" x14ac:dyDescent="0.2">
      <c r="A20394" t="s">
        <v>20298</v>
      </c>
      <c r="B20394" t="s">
        <v>39995</v>
      </c>
      <c r="I20394" t="s">
        <v>4</v>
      </c>
      <c r="J20394">
        <v>18988</v>
      </c>
      <c r="M20394">
        <v>18988</v>
      </c>
      <c r="N20394">
        <f t="shared" si="318"/>
        <v>0</v>
      </c>
    </row>
    <row r="20395" spans="1:14" x14ac:dyDescent="0.2">
      <c r="A20395" t="s">
        <v>20299</v>
      </c>
      <c r="B20395" t="s">
        <v>39996</v>
      </c>
      <c r="I20395" t="s">
        <v>4</v>
      </c>
      <c r="J20395">
        <v>20379.599999999999</v>
      </c>
      <c r="M20395">
        <v>20379.599999999999</v>
      </c>
      <c r="N20395">
        <f t="shared" si="318"/>
        <v>0</v>
      </c>
    </row>
    <row r="20396" spans="1:14" x14ac:dyDescent="0.2">
      <c r="A20396" t="s">
        <v>20300</v>
      </c>
      <c r="B20396" t="s">
        <v>39996</v>
      </c>
      <c r="I20396" t="s">
        <v>4</v>
      </c>
      <c r="J20396">
        <v>20379.599999999999</v>
      </c>
      <c r="M20396">
        <v>20379.599999999999</v>
      </c>
      <c r="N20396">
        <f t="shared" si="318"/>
        <v>0</v>
      </c>
    </row>
    <row r="20397" spans="1:14" x14ac:dyDescent="0.2">
      <c r="A20397" t="s">
        <v>20301</v>
      </c>
      <c r="B20397" t="s">
        <v>39997</v>
      </c>
      <c r="I20397" t="s">
        <v>4</v>
      </c>
      <c r="J20397">
        <v>20868</v>
      </c>
      <c r="M20397">
        <v>20868</v>
      </c>
      <c r="N20397">
        <f t="shared" si="318"/>
        <v>0</v>
      </c>
    </row>
    <row r="20398" spans="1:14" x14ac:dyDescent="0.2">
      <c r="A20398" t="s">
        <v>20302</v>
      </c>
      <c r="B20398" t="s">
        <v>39997</v>
      </c>
      <c r="I20398" t="s">
        <v>4</v>
      </c>
      <c r="J20398">
        <v>20868</v>
      </c>
      <c r="M20398">
        <v>20868</v>
      </c>
      <c r="N20398">
        <f t="shared" si="318"/>
        <v>0</v>
      </c>
    </row>
    <row r="20399" spans="1:14" x14ac:dyDescent="0.2">
      <c r="A20399" t="s">
        <v>20303</v>
      </c>
      <c r="B20399" t="s">
        <v>39998</v>
      </c>
      <c r="I20399" t="s">
        <v>4</v>
      </c>
      <c r="J20399">
        <v>22261.5</v>
      </c>
      <c r="M20399">
        <v>22261.5</v>
      </c>
      <c r="N20399">
        <f t="shared" si="318"/>
        <v>0</v>
      </c>
    </row>
    <row r="20400" spans="1:14" x14ac:dyDescent="0.2">
      <c r="A20400" t="s">
        <v>20304</v>
      </c>
      <c r="B20400" t="s">
        <v>39998</v>
      </c>
      <c r="I20400" t="s">
        <v>4</v>
      </c>
      <c r="J20400">
        <v>22261.5</v>
      </c>
      <c r="M20400">
        <v>22261.5</v>
      </c>
      <c r="N20400">
        <f t="shared" si="318"/>
        <v>0</v>
      </c>
    </row>
    <row r="20401" spans="1:14" x14ac:dyDescent="0.2">
      <c r="A20401" t="s">
        <v>20305</v>
      </c>
      <c r="B20401" t="s">
        <v>39999</v>
      </c>
      <c r="I20401" t="s">
        <v>4</v>
      </c>
      <c r="J20401">
        <v>22795</v>
      </c>
      <c r="M20401">
        <v>22795</v>
      </c>
      <c r="N20401">
        <f t="shared" si="318"/>
        <v>0</v>
      </c>
    </row>
    <row r="20402" spans="1:14" x14ac:dyDescent="0.2">
      <c r="A20402" t="s">
        <v>20306</v>
      </c>
      <c r="B20402" t="s">
        <v>39999</v>
      </c>
      <c r="I20402" t="s">
        <v>4</v>
      </c>
      <c r="J20402">
        <v>22795</v>
      </c>
      <c r="M20402">
        <v>22795</v>
      </c>
      <c r="N20402">
        <f t="shared" si="318"/>
        <v>0</v>
      </c>
    </row>
    <row r="20403" spans="1:14" x14ac:dyDescent="0.2">
      <c r="A20403" t="s">
        <v>20307</v>
      </c>
      <c r="B20403" t="s">
        <v>40000</v>
      </c>
      <c r="I20403" t="s">
        <v>4</v>
      </c>
      <c r="J20403">
        <v>2778.3</v>
      </c>
      <c r="M20403">
        <v>2778.3</v>
      </c>
      <c r="N20403">
        <f t="shared" si="318"/>
        <v>0</v>
      </c>
    </row>
    <row r="20404" spans="1:14" x14ac:dyDescent="0.2">
      <c r="A20404" t="s">
        <v>20308</v>
      </c>
      <c r="B20404" t="s">
        <v>40000</v>
      </c>
      <c r="I20404" t="s">
        <v>4</v>
      </c>
      <c r="J20404">
        <v>2778.3</v>
      </c>
      <c r="M20404">
        <v>2778.3</v>
      </c>
      <c r="N20404">
        <f t="shared" si="318"/>
        <v>0</v>
      </c>
    </row>
    <row r="20405" spans="1:14" x14ac:dyDescent="0.2">
      <c r="A20405" t="s">
        <v>20309</v>
      </c>
      <c r="B20405" t="s">
        <v>40001</v>
      </c>
      <c r="I20405" t="s">
        <v>4</v>
      </c>
      <c r="J20405">
        <v>2954.7</v>
      </c>
      <c r="M20405">
        <v>2954.7</v>
      </c>
      <c r="N20405">
        <f t="shared" si="318"/>
        <v>0</v>
      </c>
    </row>
    <row r="20406" spans="1:14" x14ac:dyDescent="0.2">
      <c r="A20406" t="s">
        <v>20310</v>
      </c>
      <c r="B20406" t="s">
        <v>40001</v>
      </c>
      <c r="I20406" t="s">
        <v>4</v>
      </c>
      <c r="J20406">
        <v>2954.7</v>
      </c>
      <c r="M20406">
        <v>2954.7</v>
      </c>
      <c r="N20406">
        <f t="shared" si="318"/>
        <v>0</v>
      </c>
    </row>
    <row r="20407" spans="1:14" x14ac:dyDescent="0.2">
      <c r="A20407" t="s">
        <v>20311</v>
      </c>
      <c r="B20407" t="s">
        <v>40002</v>
      </c>
      <c r="I20407" t="s">
        <v>4</v>
      </c>
      <c r="J20407">
        <v>3483.9</v>
      </c>
      <c r="M20407">
        <v>3483.9</v>
      </c>
      <c r="N20407">
        <f t="shared" si="318"/>
        <v>0</v>
      </c>
    </row>
    <row r="20408" spans="1:14" x14ac:dyDescent="0.2">
      <c r="A20408" t="s">
        <v>20312</v>
      </c>
      <c r="B20408" t="s">
        <v>40002</v>
      </c>
      <c r="I20408" t="s">
        <v>4</v>
      </c>
      <c r="J20408">
        <v>3483.9</v>
      </c>
      <c r="M20408">
        <v>3483.9</v>
      </c>
      <c r="N20408">
        <f t="shared" si="318"/>
        <v>0</v>
      </c>
    </row>
    <row r="20409" spans="1:14" x14ac:dyDescent="0.2">
      <c r="A20409" t="s">
        <v>20313</v>
      </c>
      <c r="B20409" t="s">
        <v>40003</v>
      </c>
      <c r="I20409" t="s">
        <v>4</v>
      </c>
      <c r="J20409">
        <v>3705.1</v>
      </c>
      <c r="M20409">
        <v>3705.1</v>
      </c>
      <c r="N20409">
        <f t="shared" si="318"/>
        <v>0</v>
      </c>
    </row>
    <row r="20410" spans="1:14" x14ac:dyDescent="0.2">
      <c r="A20410" t="s">
        <v>20314</v>
      </c>
      <c r="B20410" t="s">
        <v>40003</v>
      </c>
      <c r="I20410" t="s">
        <v>4</v>
      </c>
      <c r="J20410">
        <v>3705.1</v>
      </c>
      <c r="M20410">
        <v>3705.1</v>
      </c>
      <c r="N20410">
        <f t="shared" si="318"/>
        <v>0</v>
      </c>
    </row>
    <row r="20411" spans="1:14" x14ac:dyDescent="0.2">
      <c r="A20411" t="s">
        <v>20315</v>
      </c>
      <c r="B20411" t="s">
        <v>40004</v>
      </c>
      <c r="I20411" t="s">
        <v>4</v>
      </c>
      <c r="J20411">
        <v>4145.3999999999996</v>
      </c>
      <c r="M20411">
        <v>4145.3999999999996</v>
      </c>
      <c r="N20411">
        <f t="shared" si="318"/>
        <v>0</v>
      </c>
    </row>
    <row r="20412" spans="1:14" x14ac:dyDescent="0.2">
      <c r="A20412" t="s">
        <v>20316</v>
      </c>
      <c r="B20412" t="s">
        <v>40004</v>
      </c>
      <c r="I20412" t="s">
        <v>4</v>
      </c>
      <c r="J20412">
        <v>4145.3999999999996</v>
      </c>
      <c r="M20412">
        <v>4145.3999999999996</v>
      </c>
      <c r="N20412">
        <f t="shared" si="318"/>
        <v>0</v>
      </c>
    </row>
    <row r="20413" spans="1:14" x14ac:dyDescent="0.2">
      <c r="A20413" t="s">
        <v>20317</v>
      </c>
      <c r="B20413" t="s">
        <v>40005</v>
      </c>
      <c r="I20413" t="s">
        <v>4</v>
      </c>
      <c r="J20413">
        <v>4408.6000000000004</v>
      </c>
      <c r="M20413">
        <v>4408.6000000000004</v>
      </c>
      <c r="N20413">
        <f t="shared" si="318"/>
        <v>0</v>
      </c>
    </row>
    <row r="20414" spans="1:14" x14ac:dyDescent="0.2">
      <c r="A20414" t="s">
        <v>20318</v>
      </c>
      <c r="B20414" t="s">
        <v>40005</v>
      </c>
      <c r="I20414" t="s">
        <v>4</v>
      </c>
      <c r="J20414">
        <v>4408.6000000000004</v>
      </c>
      <c r="M20414">
        <v>4408.6000000000004</v>
      </c>
      <c r="N20414">
        <f t="shared" si="318"/>
        <v>0</v>
      </c>
    </row>
    <row r="20415" spans="1:14" x14ac:dyDescent="0.2">
      <c r="A20415" t="s">
        <v>20319</v>
      </c>
      <c r="B20415" t="s">
        <v>40006</v>
      </c>
      <c r="I20415" t="s">
        <v>4</v>
      </c>
      <c r="J20415">
        <v>4983.3</v>
      </c>
      <c r="M20415">
        <v>4983.3</v>
      </c>
      <c r="N20415">
        <f t="shared" si="318"/>
        <v>0</v>
      </c>
    </row>
    <row r="20416" spans="1:14" x14ac:dyDescent="0.2">
      <c r="A20416" t="s">
        <v>20320</v>
      </c>
      <c r="B20416" t="s">
        <v>40006</v>
      </c>
      <c r="I20416" t="s">
        <v>4</v>
      </c>
      <c r="J20416">
        <v>4983.3</v>
      </c>
      <c r="M20416">
        <v>4983.3</v>
      </c>
      <c r="N20416">
        <f t="shared" si="318"/>
        <v>0</v>
      </c>
    </row>
    <row r="20417" spans="1:14" x14ac:dyDescent="0.2">
      <c r="A20417" t="s">
        <v>20321</v>
      </c>
      <c r="B20417" t="s">
        <v>40007</v>
      </c>
      <c r="I20417" t="s">
        <v>4</v>
      </c>
      <c r="J20417">
        <v>5299.7</v>
      </c>
      <c r="M20417">
        <v>5299.7</v>
      </c>
      <c r="N20417">
        <f t="shared" si="318"/>
        <v>0</v>
      </c>
    </row>
    <row r="20418" spans="1:14" x14ac:dyDescent="0.2">
      <c r="A20418" t="s">
        <v>20322</v>
      </c>
      <c r="B20418" t="s">
        <v>40007</v>
      </c>
      <c r="I20418" t="s">
        <v>4</v>
      </c>
      <c r="J20418">
        <v>5299.7</v>
      </c>
      <c r="M20418">
        <v>5299.7</v>
      </c>
      <c r="N20418">
        <f t="shared" si="318"/>
        <v>0</v>
      </c>
    </row>
    <row r="20419" spans="1:14" x14ac:dyDescent="0.2">
      <c r="A20419" t="s">
        <v>20323</v>
      </c>
      <c r="B20419" t="s">
        <v>40008</v>
      </c>
      <c r="I20419" t="s">
        <v>4</v>
      </c>
      <c r="J20419">
        <v>5556.6</v>
      </c>
      <c r="M20419">
        <v>5556.6</v>
      </c>
      <c r="N20419">
        <f t="shared" si="318"/>
        <v>0</v>
      </c>
    </row>
    <row r="20420" spans="1:14" x14ac:dyDescent="0.2">
      <c r="A20420" t="s">
        <v>20324</v>
      </c>
      <c r="B20420" t="s">
        <v>40008</v>
      </c>
      <c r="I20420" t="s">
        <v>4</v>
      </c>
      <c r="J20420">
        <v>5556.6</v>
      </c>
      <c r="M20420">
        <v>5556.6</v>
      </c>
      <c r="N20420">
        <f t="shared" ref="N20420:N20483" si="319">J20420-M20420</f>
        <v>0</v>
      </c>
    </row>
    <row r="20421" spans="1:14" x14ac:dyDescent="0.2">
      <c r="A20421" t="s">
        <v>20325</v>
      </c>
      <c r="B20421" t="s">
        <v>40009</v>
      </c>
      <c r="I20421" t="s">
        <v>4</v>
      </c>
      <c r="J20421">
        <v>5909.4</v>
      </c>
      <c r="M20421">
        <v>5909.4</v>
      </c>
      <c r="N20421">
        <f t="shared" si="319"/>
        <v>0</v>
      </c>
    </row>
    <row r="20422" spans="1:14" x14ac:dyDescent="0.2">
      <c r="A20422" t="s">
        <v>20326</v>
      </c>
      <c r="B20422" t="s">
        <v>40009</v>
      </c>
      <c r="I20422" t="s">
        <v>4</v>
      </c>
      <c r="J20422">
        <v>5909.4</v>
      </c>
      <c r="M20422">
        <v>5909.4</v>
      </c>
      <c r="N20422">
        <f t="shared" si="319"/>
        <v>0</v>
      </c>
    </row>
    <row r="20423" spans="1:14" x14ac:dyDescent="0.2">
      <c r="A20423" t="s">
        <v>20327</v>
      </c>
      <c r="B20423" t="s">
        <v>40010</v>
      </c>
      <c r="I20423" t="s">
        <v>4</v>
      </c>
      <c r="J20423">
        <v>5821.2</v>
      </c>
      <c r="M20423">
        <v>5821.2</v>
      </c>
      <c r="N20423">
        <f t="shared" si="319"/>
        <v>0</v>
      </c>
    </row>
    <row r="20424" spans="1:14" x14ac:dyDescent="0.2">
      <c r="A20424" t="s">
        <v>20328</v>
      </c>
      <c r="B20424" t="s">
        <v>40010</v>
      </c>
      <c r="I20424" t="s">
        <v>4</v>
      </c>
      <c r="J20424">
        <v>5821.2</v>
      </c>
      <c r="M20424">
        <v>5821.2</v>
      </c>
      <c r="N20424">
        <f t="shared" si="319"/>
        <v>0</v>
      </c>
    </row>
    <row r="20425" spans="1:14" x14ac:dyDescent="0.2">
      <c r="A20425" t="s">
        <v>20329</v>
      </c>
      <c r="B20425" t="s">
        <v>40011</v>
      </c>
      <c r="I20425" t="s">
        <v>4</v>
      </c>
      <c r="J20425">
        <v>6190.8</v>
      </c>
      <c r="M20425">
        <v>6190.8</v>
      </c>
      <c r="N20425">
        <f t="shared" si="319"/>
        <v>0</v>
      </c>
    </row>
    <row r="20426" spans="1:14" x14ac:dyDescent="0.2">
      <c r="A20426" t="s">
        <v>20330</v>
      </c>
      <c r="B20426" t="s">
        <v>40011</v>
      </c>
      <c r="I20426" t="s">
        <v>4</v>
      </c>
      <c r="J20426">
        <v>6190.8</v>
      </c>
      <c r="M20426">
        <v>6190.8</v>
      </c>
      <c r="N20426">
        <f t="shared" si="319"/>
        <v>0</v>
      </c>
    </row>
    <row r="20427" spans="1:14" x14ac:dyDescent="0.2">
      <c r="A20427" t="s">
        <v>20331</v>
      </c>
      <c r="B20427" t="s">
        <v>40012</v>
      </c>
      <c r="I20427" t="s">
        <v>4</v>
      </c>
      <c r="J20427">
        <v>6967.8</v>
      </c>
      <c r="M20427">
        <v>6967.8</v>
      </c>
      <c r="N20427">
        <f t="shared" si="319"/>
        <v>0</v>
      </c>
    </row>
    <row r="20428" spans="1:14" x14ac:dyDescent="0.2">
      <c r="A20428" t="s">
        <v>20332</v>
      </c>
      <c r="B20428" t="s">
        <v>40012</v>
      </c>
      <c r="I20428" t="s">
        <v>4</v>
      </c>
      <c r="J20428">
        <v>6967.8</v>
      </c>
      <c r="M20428">
        <v>6967.8</v>
      </c>
      <c r="N20428">
        <f t="shared" si="319"/>
        <v>0</v>
      </c>
    </row>
    <row r="20429" spans="1:14" x14ac:dyDescent="0.2">
      <c r="A20429" t="s">
        <v>20333</v>
      </c>
      <c r="B20429" t="s">
        <v>40013</v>
      </c>
      <c r="I20429" t="s">
        <v>4</v>
      </c>
      <c r="J20429">
        <v>7410.2</v>
      </c>
      <c r="M20429">
        <v>7410.2</v>
      </c>
      <c r="N20429">
        <f t="shared" si="319"/>
        <v>0</v>
      </c>
    </row>
    <row r="20430" spans="1:14" x14ac:dyDescent="0.2">
      <c r="A20430" t="s">
        <v>20334</v>
      </c>
      <c r="B20430" t="s">
        <v>40013</v>
      </c>
      <c r="I20430" t="s">
        <v>4</v>
      </c>
      <c r="J20430">
        <v>7410.2</v>
      </c>
      <c r="M20430">
        <v>7410.2</v>
      </c>
      <c r="N20430">
        <f t="shared" si="319"/>
        <v>0</v>
      </c>
    </row>
    <row r="20431" spans="1:14" x14ac:dyDescent="0.2">
      <c r="A20431" t="s">
        <v>20335</v>
      </c>
      <c r="B20431" t="s">
        <v>40014</v>
      </c>
      <c r="I20431" t="s">
        <v>4</v>
      </c>
      <c r="J20431">
        <v>9213</v>
      </c>
      <c r="M20431">
        <v>9213</v>
      </c>
      <c r="N20431">
        <f t="shared" si="319"/>
        <v>0</v>
      </c>
    </row>
    <row r="20432" spans="1:14" x14ac:dyDescent="0.2">
      <c r="A20432" t="s">
        <v>20336</v>
      </c>
      <c r="B20432" t="s">
        <v>40014</v>
      </c>
      <c r="I20432" t="s">
        <v>4</v>
      </c>
      <c r="J20432">
        <v>9213</v>
      </c>
      <c r="M20432">
        <v>9213</v>
      </c>
      <c r="N20432">
        <f t="shared" si="319"/>
        <v>0</v>
      </c>
    </row>
    <row r="20433" spans="1:14" x14ac:dyDescent="0.2">
      <c r="A20433" t="s">
        <v>20337</v>
      </c>
      <c r="B20433" t="s">
        <v>40015</v>
      </c>
      <c r="I20433" t="s">
        <v>4</v>
      </c>
      <c r="J20433">
        <v>10034.4</v>
      </c>
      <c r="M20433">
        <v>10034.4</v>
      </c>
      <c r="N20433">
        <f t="shared" si="319"/>
        <v>0</v>
      </c>
    </row>
    <row r="20434" spans="1:14" x14ac:dyDescent="0.2">
      <c r="A20434" t="s">
        <v>20338</v>
      </c>
      <c r="B20434" t="s">
        <v>40015</v>
      </c>
      <c r="I20434" t="s">
        <v>4</v>
      </c>
      <c r="J20434">
        <v>10034.4</v>
      </c>
      <c r="M20434">
        <v>10034.4</v>
      </c>
      <c r="N20434">
        <f t="shared" si="319"/>
        <v>0</v>
      </c>
    </row>
    <row r="20435" spans="1:14" x14ac:dyDescent="0.2">
      <c r="A20435" t="s">
        <v>20339</v>
      </c>
      <c r="B20435" t="s">
        <v>40016</v>
      </c>
      <c r="I20435" t="s">
        <v>4</v>
      </c>
      <c r="J20435">
        <v>17548.3</v>
      </c>
      <c r="M20435">
        <v>17548.3</v>
      </c>
      <c r="N20435">
        <f t="shared" si="319"/>
        <v>0</v>
      </c>
    </row>
    <row r="20436" spans="1:14" x14ac:dyDescent="0.2">
      <c r="A20436" t="s">
        <v>20340</v>
      </c>
      <c r="B20436" t="s">
        <v>40016</v>
      </c>
      <c r="I20436" t="s">
        <v>4</v>
      </c>
      <c r="J20436">
        <v>17548.3</v>
      </c>
      <c r="M20436">
        <v>17548.3</v>
      </c>
      <c r="N20436">
        <f t="shared" si="319"/>
        <v>0</v>
      </c>
    </row>
    <row r="20437" spans="1:14" x14ac:dyDescent="0.2">
      <c r="A20437" t="s">
        <v>20341</v>
      </c>
      <c r="B20437" t="s">
        <v>40017</v>
      </c>
      <c r="I20437" t="s">
        <v>4</v>
      </c>
      <c r="J20437">
        <v>18179</v>
      </c>
      <c r="M20437">
        <v>18179</v>
      </c>
      <c r="N20437">
        <f t="shared" si="319"/>
        <v>0</v>
      </c>
    </row>
    <row r="20438" spans="1:14" x14ac:dyDescent="0.2">
      <c r="A20438" t="s">
        <v>20342</v>
      </c>
      <c r="B20438" t="s">
        <v>40017</v>
      </c>
      <c r="I20438" t="s">
        <v>4</v>
      </c>
      <c r="J20438">
        <v>18179</v>
      </c>
      <c r="M20438">
        <v>18179</v>
      </c>
      <c r="N20438">
        <f t="shared" si="319"/>
        <v>0</v>
      </c>
    </row>
    <row r="20439" spans="1:14" x14ac:dyDescent="0.2">
      <c r="A20439" t="s">
        <v>20343</v>
      </c>
      <c r="B20439" t="s">
        <v>40018</v>
      </c>
      <c r="I20439" t="s">
        <v>4</v>
      </c>
      <c r="J20439">
        <v>23535.5</v>
      </c>
      <c r="M20439">
        <v>23535.5</v>
      </c>
      <c r="N20439">
        <f t="shared" si="319"/>
        <v>0</v>
      </c>
    </row>
    <row r="20440" spans="1:14" x14ac:dyDescent="0.2">
      <c r="A20440" t="s">
        <v>20344</v>
      </c>
      <c r="B20440" t="s">
        <v>40018</v>
      </c>
      <c r="I20440" t="s">
        <v>4</v>
      </c>
      <c r="J20440">
        <v>23535.5</v>
      </c>
      <c r="M20440">
        <v>23535.5</v>
      </c>
      <c r="N20440">
        <f t="shared" si="319"/>
        <v>0</v>
      </c>
    </row>
    <row r="20441" spans="1:14" x14ac:dyDescent="0.2">
      <c r="A20441" t="s">
        <v>20345</v>
      </c>
      <c r="B20441" t="s">
        <v>40019</v>
      </c>
      <c r="I20441" t="s">
        <v>4</v>
      </c>
      <c r="J20441">
        <v>24514</v>
      </c>
      <c r="M20441">
        <v>24514</v>
      </c>
      <c r="N20441">
        <f t="shared" si="319"/>
        <v>0</v>
      </c>
    </row>
    <row r="20442" spans="1:14" x14ac:dyDescent="0.2">
      <c r="A20442" t="s">
        <v>20346</v>
      </c>
      <c r="B20442" t="s">
        <v>40019</v>
      </c>
      <c r="I20442" t="s">
        <v>4</v>
      </c>
      <c r="J20442">
        <v>24514</v>
      </c>
      <c r="M20442">
        <v>24514</v>
      </c>
      <c r="N20442">
        <f t="shared" si="319"/>
        <v>0</v>
      </c>
    </row>
    <row r="20443" spans="1:14" x14ac:dyDescent="0.2">
      <c r="A20443" t="s">
        <v>20347</v>
      </c>
      <c r="B20443" t="s">
        <v>40020</v>
      </c>
      <c r="I20443" t="s">
        <v>4</v>
      </c>
      <c r="J20443">
        <v>26506</v>
      </c>
      <c r="M20443">
        <v>26506</v>
      </c>
      <c r="N20443">
        <f t="shared" si="319"/>
        <v>0</v>
      </c>
    </row>
    <row r="20444" spans="1:14" x14ac:dyDescent="0.2">
      <c r="A20444" t="s">
        <v>20348</v>
      </c>
      <c r="B20444" t="s">
        <v>40020</v>
      </c>
      <c r="I20444" t="s">
        <v>4</v>
      </c>
      <c r="J20444">
        <v>26506</v>
      </c>
      <c r="M20444">
        <v>26506</v>
      </c>
      <c r="N20444">
        <f t="shared" si="319"/>
        <v>0</v>
      </c>
    </row>
    <row r="20445" spans="1:14" x14ac:dyDescent="0.2">
      <c r="A20445" t="s">
        <v>20349</v>
      </c>
      <c r="B20445" t="s">
        <v>40021</v>
      </c>
      <c r="I20445" t="s">
        <v>4</v>
      </c>
      <c r="J20445">
        <v>27608</v>
      </c>
      <c r="M20445">
        <v>27608</v>
      </c>
      <c r="N20445">
        <f t="shared" si="319"/>
        <v>0</v>
      </c>
    </row>
    <row r="20446" spans="1:14" x14ac:dyDescent="0.2">
      <c r="A20446" t="s">
        <v>20350</v>
      </c>
      <c r="B20446" t="s">
        <v>40021</v>
      </c>
      <c r="I20446" t="s">
        <v>4</v>
      </c>
      <c r="J20446">
        <v>27608</v>
      </c>
      <c r="M20446">
        <v>27608</v>
      </c>
      <c r="N20446">
        <f t="shared" si="319"/>
        <v>0</v>
      </c>
    </row>
    <row r="20447" spans="1:14" x14ac:dyDescent="0.2">
      <c r="A20447" t="s">
        <v>20351</v>
      </c>
      <c r="B20447" t="s">
        <v>40022</v>
      </c>
      <c r="I20447" t="s">
        <v>4</v>
      </c>
      <c r="J20447">
        <v>31441.599999999999</v>
      </c>
      <c r="M20447">
        <v>31441.599999999999</v>
      </c>
      <c r="N20447">
        <f t="shared" si="319"/>
        <v>0</v>
      </c>
    </row>
    <row r="20448" spans="1:14" x14ac:dyDescent="0.2">
      <c r="A20448" t="s">
        <v>20352</v>
      </c>
      <c r="B20448" t="s">
        <v>40022</v>
      </c>
      <c r="I20448" t="s">
        <v>4</v>
      </c>
      <c r="J20448">
        <v>31441.599999999999</v>
      </c>
      <c r="M20448">
        <v>31441.599999999999</v>
      </c>
      <c r="N20448">
        <f t="shared" si="319"/>
        <v>0</v>
      </c>
    </row>
    <row r="20449" spans="1:14" x14ac:dyDescent="0.2">
      <c r="A20449" t="s">
        <v>20353</v>
      </c>
      <c r="B20449" t="s">
        <v>40023</v>
      </c>
      <c r="I20449" t="s">
        <v>4</v>
      </c>
      <c r="J20449">
        <v>32748.799999999999</v>
      </c>
      <c r="M20449">
        <v>32748.799999999999</v>
      </c>
      <c r="N20449">
        <f t="shared" si="319"/>
        <v>0</v>
      </c>
    </row>
    <row r="20450" spans="1:14" x14ac:dyDescent="0.2">
      <c r="A20450" t="s">
        <v>20354</v>
      </c>
      <c r="B20450" t="s">
        <v>40023</v>
      </c>
      <c r="I20450" t="s">
        <v>4</v>
      </c>
      <c r="J20450">
        <v>32748.799999999999</v>
      </c>
      <c r="M20450">
        <v>32748.799999999999</v>
      </c>
      <c r="N20450">
        <f t="shared" si="319"/>
        <v>0</v>
      </c>
    </row>
    <row r="20451" spans="1:14" x14ac:dyDescent="0.2">
      <c r="A20451" t="s">
        <v>20355</v>
      </c>
      <c r="B20451" t="s">
        <v>40024</v>
      </c>
      <c r="I20451" t="s">
        <v>4</v>
      </c>
      <c r="J20451">
        <v>19009.2</v>
      </c>
      <c r="M20451">
        <v>19009.2</v>
      </c>
      <c r="N20451">
        <f t="shared" si="319"/>
        <v>0</v>
      </c>
    </row>
    <row r="20452" spans="1:14" x14ac:dyDescent="0.2">
      <c r="A20452" t="s">
        <v>20356</v>
      </c>
      <c r="B20452" t="s">
        <v>40024</v>
      </c>
      <c r="I20452" t="s">
        <v>4</v>
      </c>
      <c r="J20452">
        <v>19009.2</v>
      </c>
      <c r="M20452">
        <v>19009.2</v>
      </c>
      <c r="N20452">
        <f t="shared" si="319"/>
        <v>0</v>
      </c>
    </row>
    <row r="20453" spans="1:14" x14ac:dyDescent="0.2">
      <c r="A20453" t="s">
        <v>20357</v>
      </c>
      <c r="B20453" t="s">
        <v>40025</v>
      </c>
      <c r="I20453" t="s">
        <v>4</v>
      </c>
      <c r="J20453">
        <v>19790.400000000001</v>
      </c>
      <c r="M20453">
        <v>19790.400000000001</v>
      </c>
      <c r="N20453">
        <f t="shared" si="319"/>
        <v>0</v>
      </c>
    </row>
    <row r="20454" spans="1:14" x14ac:dyDescent="0.2">
      <c r="A20454" t="s">
        <v>20358</v>
      </c>
      <c r="B20454" t="s">
        <v>40025</v>
      </c>
      <c r="I20454" t="s">
        <v>4</v>
      </c>
      <c r="J20454">
        <v>19790.400000000001</v>
      </c>
      <c r="M20454">
        <v>19790.400000000001</v>
      </c>
      <c r="N20454">
        <f t="shared" si="319"/>
        <v>0</v>
      </c>
    </row>
    <row r="20455" spans="1:14" x14ac:dyDescent="0.2">
      <c r="A20455" t="s">
        <v>20359</v>
      </c>
      <c r="B20455" t="s">
        <v>40026</v>
      </c>
      <c r="I20455" t="s">
        <v>4</v>
      </c>
      <c r="J20455">
        <v>22330.7</v>
      </c>
      <c r="M20455">
        <v>22330.7</v>
      </c>
      <c r="N20455">
        <f t="shared" si="319"/>
        <v>0</v>
      </c>
    </row>
    <row r="20456" spans="1:14" x14ac:dyDescent="0.2">
      <c r="A20456" t="s">
        <v>20360</v>
      </c>
      <c r="B20456" t="s">
        <v>40026</v>
      </c>
      <c r="I20456" t="s">
        <v>4</v>
      </c>
      <c r="J20456">
        <v>22330.7</v>
      </c>
      <c r="M20456">
        <v>22330.7</v>
      </c>
      <c r="N20456">
        <f t="shared" si="319"/>
        <v>0</v>
      </c>
    </row>
    <row r="20457" spans="1:14" x14ac:dyDescent="0.2">
      <c r="A20457" t="s">
        <v>20361</v>
      </c>
      <c r="B20457" t="s">
        <v>40027</v>
      </c>
      <c r="I20457" t="s">
        <v>4</v>
      </c>
      <c r="J20457">
        <v>23248.400000000001</v>
      </c>
      <c r="M20457">
        <v>23248.400000000001</v>
      </c>
      <c r="N20457">
        <f t="shared" si="319"/>
        <v>0</v>
      </c>
    </row>
    <row r="20458" spans="1:14" x14ac:dyDescent="0.2">
      <c r="A20458" t="s">
        <v>20362</v>
      </c>
      <c r="B20458" t="s">
        <v>40027</v>
      </c>
      <c r="I20458" t="s">
        <v>4</v>
      </c>
      <c r="J20458">
        <v>23248.400000000001</v>
      </c>
      <c r="M20458">
        <v>23248.400000000001</v>
      </c>
      <c r="N20458">
        <f t="shared" si="319"/>
        <v>0</v>
      </c>
    </row>
    <row r="20459" spans="1:14" x14ac:dyDescent="0.2">
      <c r="A20459" t="s">
        <v>20363</v>
      </c>
      <c r="B20459" t="s">
        <v>40028</v>
      </c>
      <c r="I20459" t="s">
        <v>4</v>
      </c>
      <c r="J20459">
        <v>21462</v>
      </c>
      <c r="M20459">
        <v>21462</v>
      </c>
      <c r="N20459">
        <f t="shared" si="319"/>
        <v>0</v>
      </c>
    </row>
    <row r="20460" spans="1:14" x14ac:dyDescent="0.2">
      <c r="A20460" t="s">
        <v>20364</v>
      </c>
      <c r="B20460" t="s">
        <v>40028</v>
      </c>
      <c r="I20460" t="s">
        <v>4</v>
      </c>
      <c r="J20460">
        <v>21462</v>
      </c>
      <c r="M20460">
        <v>21462</v>
      </c>
      <c r="N20460">
        <f t="shared" si="319"/>
        <v>0</v>
      </c>
    </row>
    <row r="20461" spans="1:14" x14ac:dyDescent="0.2">
      <c r="A20461" t="s">
        <v>20365</v>
      </c>
      <c r="B20461" t="s">
        <v>40029</v>
      </c>
      <c r="I20461" t="s">
        <v>4</v>
      </c>
      <c r="J20461">
        <v>22344</v>
      </c>
      <c r="M20461">
        <v>22344</v>
      </c>
      <c r="N20461">
        <f t="shared" si="319"/>
        <v>0</v>
      </c>
    </row>
    <row r="20462" spans="1:14" x14ac:dyDescent="0.2">
      <c r="A20462" t="s">
        <v>20366</v>
      </c>
      <c r="B20462" t="s">
        <v>40029</v>
      </c>
      <c r="I20462" t="s">
        <v>4</v>
      </c>
      <c r="J20462">
        <v>22344</v>
      </c>
      <c r="M20462">
        <v>22344</v>
      </c>
      <c r="N20462">
        <f t="shared" si="319"/>
        <v>0</v>
      </c>
    </row>
    <row r="20463" spans="1:14" x14ac:dyDescent="0.2">
      <c r="A20463" t="s">
        <v>20367</v>
      </c>
      <c r="B20463" t="s">
        <v>40030</v>
      </c>
      <c r="I20463" t="s">
        <v>4</v>
      </c>
      <c r="J20463">
        <v>30149</v>
      </c>
      <c r="M20463">
        <v>30149</v>
      </c>
      <c r="N20463">
        <f t="shared" si="319"/>
        <v>0</v>
      </c>
    </row>
    <row r="20464" spans="1:14" x14ac:dyDescent="0.2">
      <c r="A20464" t="s">
        <v>20368</v>
      </c>
      <c r="B20464" t="s">
        <v>40030</v>
      </c>
      <c r="I20464" t="s">
        <v>4</v>
      </c>
      <c r="J20464">
        <v>30149</v>
      </c>
      <c r="M20464">
        <v>30149</v>
      </c>
      <c r="N20464">
        <f t="shared" si="319"/>
        <v>0</v>
      </c>
    </row>
    <row r="20465" spans="1:14" x14ac:dyDescent="0.2">
      <c r="A20465" t="s">
        <v>20369</v>
      </c>
      <c r="B20465" t="s">
        <v>40031</v>
      </c>
      <c r="I20465" t="s">
        <v>4</v>
      </c>
      <c r="J20465">
        <v>31388</v>
      </c>
      <c r="M20465">
        <v>31388</v>
      </c>
      <c r="N20465">
        <f t="shared" si="319"/>
        <v>0</v>
      </c>
    </row>
    <row r="20466" spans="1:14" x14ac:dyDescent="0.2">
      <c r="A20466" t="s">
        <v>20370</v>
      </c>
      <c r="B20466" t="s">
        <v>40031</v>
      </c>
      <c r="I20466" t="s">
        <v>4</v>
      </c>
      <c r="J20466">
        <v>31388</v>
      </c>
      <c r="M20466">
        <v>31388</v>
      </c>
      <c r="N20466">
        <f t="shared" si="319"/>
        <v>0</v>
      </c>
    </row>
    <row r="20467" spans="1:14" x14ac:dyDescent="0.2">
      <c r="A20467" t="s">
        <v>20371</v>
      </c>
      <c r="B20467" t="s">
        <v>40032</v>
      </c>
      <c r="I20467" t="s">
        <v>4</v>
      </c>
      <c r="J20467">
        <v>23506</v>
      </c>
      <c r="M20467">
        <v>23506</v>
      </c>
      <c r="N20467">
        <f t="shared" si="319"/>
        <v>0</v>
      </c>
    </row>
    <row r="20468" spans="1:14" x14ac:dyDescent="0.2">
      <c r="A20468" t="s">
        <v>20372</v>
      </c>
      <c r="B20468" t="s">
        <v>40032</v>
      </c>
      <c r="I20468" t="s">
        <v>4</v>
      </c>
      <c r="J20468">
        <v>23506</v>
      </c>
      <c r="M20468">
        <v>23506</v>
      </c>
      <c r="N20468">
        <f t="shared" si="319"/>
        <v>0</v>
      </c>
    </row>
    <row r="20469" spans="1:14" x14ac:dyDescent="0.2">
      <c r="A20469" t="s">
        <v>20373</v>
      </c>
      <c r="B20469" t="s">
        <v>40033</v>
      </c>
      <c r="I20469" t="s">
        <v>4</v>
      </c>
      <c r="J20469">
        <v>24472</v>
      </c>
      <c r="M20469">
        <v>24472</v>
      </c>
      <c r="N20469">
        <f t="shared" si="319"/>
        <v>0</v>
      </c>
    </row>
    <row r="20470" spans="1:14" x14ac:dyDescent="0.2">
      <c r="A20470" t="s">
        <v>20374</v>
      </c>
      <c r="B20470" t="s">
        <v>40033</v>
      </c>
      <c r="I20470" t="s">
        <v>4</v>
      </c>
      <c r="J20470">
        <v>24472</v>
      </c>
      <c r="M20470">
        <v>24472</v>
      </c>
      <c r="N20470">
        <f t="shared" si="319"/>
        <v>0</v>
      </c>
    </row>
    <row r="20471" spans="1:14" x14ac:dyDescent="0.2">
      <c r="A20471" t="s">
        <v>20375</v>
      </c>
      <c r="B20471" t="s">
        <v>40034</v>
      </c>
      <c r="I20471" t="s">
        <v>4</v>
      </c>
      <c r="J20471">
        <v>32090.799999999999</v>
      </c>
      <c r="M20471">
        <v>32090.799999999999</v>
      </c>
      <c r="N20471">
        <f t="shared" si="319"/>
        <v>0</v>
      </c>
    </row>
    <row r="20472" spans="1:14" x14ac:dyDescent="0.2">
      <c r="A20472" t="s">
        <v>20376</v>
      </c>
      <c r="B20472" t="s">
        <v>40034</v>
      </c>
      <c r="I20472" t="s">
        <v>4</v>
      </c>
      <c r="J20472">
        <v>32090.799999999999</v>
      </c>
      <c r="M20472">
        <v>32090.799999999999</v>
      </c>
      <c r="N20472">
        <f t="shared" si="319"/>
        <v>0</v>
      </c>
    </row>
    <row r="20473" spans="1:14" x14ac:dyDescent="0.2">
      <c r="A20473" t="s">
        <v>20377</v>
      </c>
      <c r="B20473" t="s">
        <v>40035</v>
      </c>
      <c r="I20473" t="s">
        <v>4</v>
      </c>
      <c r="J20473">
        <v>33409.599999999999</v>
      </c>
      <c r="M20473">
        <v>33409.599999999999</v>
      </c>
      <c r="N20473">
        <f t="shared" si="319"/>
        <v>0</v>
      </c>
    </row>
    <row r="20474" spans="1:14" x14ac:dyDescent="0.2">
      <c r="A20474" t="s">
        <v>20378</v>
      </c>
      <c r="B20474" t="s">
        <v>40035</v>
      </c>
      <c r="I20474" t="s">
        <v>4</v>
      </c>
      <c r="J20474">
        <v>33409.599999999999</v>
      </c>
      <c r="M20474">
        <v>33409.599999999999</v>
      </c>
      <c r="N20474">
        <f t="shared" si="319"/>
        <v>0</v>
      </c>
    </row>
    <row r="20475" spans="1:14" x14ac:dyDescent="0.2">
      <c r="A20475" t="s">
        <v>20379</v>
      </c>
      <c r="B20475" t="s">
        <v>40036</v>
      </c>
      <c r="I20475" t="s">
        <v>4</v>
      </c>
      <c r="J20475">
        <v>26418.7</v>
      </c>
      <c r="M20475">
        <v>26418.7</v>
      </c>
      <c r="N20475">
        <f t="shared" si="319"/>
        <v>0</v>
      </c>
    </row>
    <row r="20476" spans="1:14" x14ac:dyDescent="0.2">
      <c r="A20476" t="s">
        <v>20380</v>
      </c>
      <c r="B20476" t="s">
        <v>40036</v>
      </c>
      <c r="I20476" t="s">
        <v>4</v>
      </c>
      <c r="J20476">
        <v>26418.7</v>
      </c>
      <c r="M20476">
        <v>26418.7</v>
      </c>
      <c r="N20476">
        <f t="shared" si="319"/>
        <v>0</v>
      </c>
    </row>
    <row r="20477" spans="1:14" x14ac:dyDescent="0.2">
      <c r="A20477" t="s">
        <v>20381</v>
      </c>
      <c r="B20477" t="s">
        <v>40037</v>
      </c>
      <c r="I20477" t="s">
        <v>4</v>
      </c>
      <c r="J20477">
        <v>27504.400000000001</v>
      </c>
      <c r="M20477">
        <v>27504.400000000001</v>
      </c>
      <c r="N20477">
        <f t="shared" si="319"/>
        <v>0</v>
      </c>
    </row>
    <row r="20478" spans="1:14" x14ac:dyDescent="0.2">
      <c r="A20478" t="s">
        <v>20382</v>
      </c>
      <c r="B20478" t="s">
        <v>40037</v>
      </c>
      <c r="I20478" t="s">
        <v>4</v>
      </c>
      <c r="J20478">
        <v>27504.400000000001</v>
      </c>
      <c r="M20478">
        <v>27504.400000000001</v>
      </c>
      <c r="N20478">
        <f t="shared" si="319"/>
        <v>0</v>
      </c>
    </row>
    <row r="20479" spans="1:14" x14ac:dyDescent="0.2">
      <c r="A20479" t="s">
        <v>20383</v>
      </c>
      <c r="B20479" t="s">
        <v>40038</v>
      </c>
      <c r="I20479" t="s">
        <v>4</v>
      </c>
      <c r="J20479">
        <v>35616.699999999997</v>
      </c>
      <c r="M20479">
        <v>35616.699999999997</v>
      </c>
      <c r="N20479">
        <f t="shared" si="319"/>
        <v>0</v>
      </c>
    </row>
    <row r="20480" spans="1:14" x14ac:dyDescent="0.2">
      <c r="A20480" t="s">
        <v>20384</v>
      </c>
      <c r="B20480" t="s">
        <v>40038</v>
      </c>
      <c r="I20480" t="s">
        <v>4</v>
      </c>
      <c r="J20480">
        <v>35616.699999999997</v>
      </c>
      <c r="M20480">
        <v>35616.699999999997</v>
      </c>
      <c r="N20480">
        <f t="shared" si="319"/>
        <v>0</v>
      </c>
    </row>
    <row r="20481" spans="1:14" x14ac:dyDescent="0.2">
      <c r="A20481" t="s">
        <v>20385</v>
      </c>
      <c r="B20481" t="s">
        <v>40039</v>
      </c>
      <c r="I20481" t="s">
        <v>4</v>
      </c>
      <c r="J20481">
        <v>37080.400000000001</v>
      </c>
      <c r="M20481">
        <v>37080.400000000001</v>
      </c>
      <c r="N20481">
        <f t="shared" si="319"/>
        <v>0</v>
      </c>
    </row>
    <row r="20482" spans="1:14" x14ac:dyDescent="0.2">
      <c r="A20482" t="s">
        <v>20386</v>
      </c>
      <c r="B20482" t="s">
        <v>40039</v>
      </c>
      <c r="I20482" t="s">
        <v>4</v>
      </c>
      <c r="J20482">
        <v>37080.400000000001</v>
      </c>
      <c r="M20482">
        <v>37080.400000000001</v>
      </c>
      <c r="N20482">
        <f t="shared" si="319"/>
        <v>0</v>
      </c>
    </row>
    <row r="20483" spans="1:14" x14ac:dyDescent="0.2">
      <c r="A20483" t="s">
        <v>20387</v>
      </c>
      <c r="B20483" t="s">
        <v>40040</v>
      </c>
      <c r="I20483" t="s">
        <v>4</v>
      </c>
      <c r="J20483">
        <v>35472</v>
      </c>
      <c r="M20483">
        <v>35472</v>
      </c>
      <c r="N20483">
        <f t="shared" si="319"/>
        <v>0</v>
      </c>
    </row>
    <row r="20484" spans="1:14" x14ac:dyDescent="0.2">
      <c r="A20484" t="s">
        <v>20388</v>
      </c>
      <c r="B20484" t="s">
        <v>40040</v>
      </c>
      <c r="I20484" t="s">
        <v>4</v>
      </c>
      <c r="J20484">
        <v>35472</v>
      </c>
      <c r="M20484">
        <v>35472</v>
      </c>
      <c r="N20484">
        <f t="shared" ref="N20484:N20547" si="320">J20484-M20484</f>
        <v>0</v>
      </c>
    </row>
    <row r="20485" spans="1:14" x14ac:dyDescent="0.2">
      <c r="A20485" t="s">
        <v>20389</v>
      </c>
      <c r="B20485" t="s">
        <v>40041</v>
      </c>
      <c r="I20485" t="s">
        <v>4</v>
      </c>
      <c r="J20485">
        <v>37836.800000000003</v>
      </c>
      <c r="M20485">
        <v>37836.800000000003</v>
      </c>
      <c r="N20485">
        <f t="shared" si="320"/>
        <v>0</v>
      </c>
    </row>
    <row r="20486" spans="1:14" x14ac:dyDescent="0.2">
      <c r="A20486" t="s">
        <v>20390</v>
      </c>
      <c r="B20486" t="s">
        <v>40041</v>
      </c>
      <c r="I20486" t="s">
        <v>4</v>
      </c>
      <c r="J20486">
        <v>37836.800000000003</v>
      </c>
      <c r="M20486">
        <v>37836.800000000003</v>
      </c>
      <c r="N20486">
        <f t="shared" si="320"/>
        <v>0</v>
      </c>
    </row>
    <row r="20487" spans="1:14" x14ac:dyDescent="0.2">
      <c r="A20487" t="s">
        <v>20391</v>
      </c>
      <c r="B20487" t="s">
        <v>40042</v>
      </c>
      <c r="I20487" t="s">
        <v>4</v>
      </c>
      <c r="J20487">
        <v>53040</v>
      </c>
      <c r="M20487">
        <v>53040</v>
      </c>
      <c r="N20487">
        <f t="shared" si="320"/>
        <v>0</v>
      </c>
    </row>
    <row r="20488" spans="1:14" x14ac:dyDescent="0.2">
      <c r="A20488" t="s">
        <v>20392</v>
      </c>
      <c r="B20488" t="s">
        <v>40042</v>
      </c>
      <c r="I20488" t="s">
        <v>4</v>
      </c>
      <c r="J20488">
        <v>53040</v>
      </c>
      <c r="M20488">
        <v>53040</v>
      </c>
      <c r="N20488">
        <f t="shared" si="320"/>
        <v>0</v>
      </c>
    </row>
    <row r="20489" spans="1:14" x14ac:dyDescent="0.2">
      <c r="A20489" t="s">
        <v>20393</v>
      </c>
      <c r="B20489" t="s">
        <v>40043</v>
      </c>
      <c r="I20489" t="s">
        <v>4</v>
      </c>
      <c r="J20489">
        <v>56576</v>
      </c>
      <c r="M20489">
        <v>56576</v>
      </c>
      <c r="N20489">
        <f t="shared" si="320"/>
        <v>0</v>
      </c>
    </row>
    <row r="20490" spans="1:14" x14ac:dyDescent="0.2">
      <c r="A20490" t="s">
        <v>20394</v>
      </c>
      <c r="B20490" t="s">
        <v>40043</v>
      </c>
      <c r="I20490" t="s">
        <v>4</v>
      </c>
      <c r="J20490">
        <v>56576</v>
      </c>
      <c r="M20490">
        <v>56576</v>
      </c>
      <c r="N20490">
        <f t="shared" si="320"/>
        <v>0</v>
      </c>
    </row>
    <row r="20491" spans="1:14" x14ac:dyDescent="0.2">
      <c r="A20491" t="s">
        <v>20395</v>
      </c>
      <c r="B20491" t="s">
        <v>40044</v>
      </c>
      <c r="I20491" t="s">
        <v>4</v>
      </c>
      <c r="J20491">
        <v>51260</v>
      </c>
      <c r="M20491">
        <v>51260</v>
      </c>
      <c r="N20491">
        <f t="shared" si="320"/>
        <v>0</v>
      </c>
    </row>
    <row r="20492" spans="1:14" x14ac:dyDescent="0.2">
      <c r="A20492" t="s">
        <v>20396</v>
      </c>
      <c r="B20492" t="s">
        <v>40044</v>
      </c>
      <c r="I20492" t="s">
        <v>4</v>
      </c>
      <c r="J20492">
        <v>51260</v>
      </c>
      <c r="M20492">
        <v>51260</v>
      </c>
      <c r="N20492">
        <f t="shared" si="320"/>
        <v>0</v>
      </c>
    </row>
    <row r="20493" spans="1:14" x14ac:dyDescent="0.2">
      <c r="A20493" t="s">
        <v>20397</v>
      </c>
      <c r="B20493" t="s">
        <v>40045</v>
      </c>
      <c r="I20493" t="s">
        <v>4</v>
      </c>
      <c r="J20493">
        <v>54890</v>
      </c>
      <c r="M20493">
        <v>54890</v>
      </c>
      <c r="N20493">
        <f t="shared" si="320"/>
        <v>0</v>
      </c>
    </row>
    <row r="20494" spans="1:14" x14ac:dyDescent="0.2">
      <c r="A20494" t="s">
        <v>20398</v>
      </c>
      <c r="B20494" t="s">
        <v>40045</v>
      </c>
      <c r="I20494" t="s">
        <v>4</v>
      </c>
      <c r="J20494">
        <v>54890</v>
      </c>
      <c r="M20494">
        <v>54890</v>
      </c>
      <c r="N20494">
        <f t="shared" si="320"/>
        <v>0</v>
      </c>
    </row>
    <row r="20495" spans="1:14" x14ac:dyDescent="0.2">
      <c r="A20495" t="s">
        <v>20399</v>
      </c>
      <c r="B20495" t="s">
        <v>40046</v>
      </c>
      <c r="I20495" t="s">
        <v>4</v>
      </c>
      <c r="J20495">
        <v>72789.2</v>
      </c>
      <c r="M20495">
        <v>72789.2</v>
      </c>
      <c r="N20495">
        <f t="shared" si="320"/>
        <v>0</v>
      </c>
    </row>
    <row r="20496" spans="1:14" x14ac:dyDescent="0.2">
      <c r="A20496" t="s">
        <v>20400</v>
      </c>
      <c r="B20496" t="s">
        <v>40046</v>
      </c>
      <c r="I20496" t="s">
        <v>4</v>
      </c>
      <c r="J20496">
        <v>72789.2</v>
      </c>
      <c r="M20496">
        <v>72789.2</v>
      </c>
      <c r="N20496">
        <f t="shared" si="320"/>
        <v>0</v>
      </c>
    </row>
    <row r="20497" spans="1:14" x14ac:dyDescent="0.2">
      <c r="A20497" t="s">
        <v>20401</v>
      </c>
      <c r="B20497" t="s">
        <v>40047</v>
      </c>
      <c r="I20497" t="s">
        <v>4</v>
      </c>
      <c r="J20497">
        <v>77943.8</v>
      </c>
      <c r="M20497">
        <v>77943.8</v>
      </c>
      <c r="N20497">
        <f t="shared" si="320"/>
        <v>0</v>
      </c>
    </row>
    <row r="20498" spans="1:14" x14ac:dyDescent="0.2">
      <c r="A20498" t="s">
        <v>20402</v>
      </c>
      <c r="B20498" t="s">
        <v>40047</v>
      </c>
      <c r="I20498" t="s">
        <v>4</v>
      </c>
      <c r="J20498">
        <v>77943.8</v>
      </c>
      <c r="M20498">
        <v>77943.8</v>
      </c>
      <c r="N20498">
        <f t="shared" si="320"/>
        <v>0</v>
      </c>
    </row>
    <row r="20499" spans="1:14" x14ac:dyDescent="0.2">
      <c r="A20499" t="s">
        <v>20403</v>
      </c>
      <c r="B20499" t="s">
        <v>40048</v>
      </c>
      <c r="I20499" t="s">
        <v>4</v>
      </c>
      <c r="J20499">
        <v>77309.399999999994</v>
      </c>
      <c r="M20499">
        <v>77309.399999999994</v>
      </c>
      <c r="N20499">
        <f t="shared" si="320"/>
        <v>0</v>
      </c>
    </row>
    <row r="20500" spans="1:14" x14ac:dyDescent="0.2">
      <c r="A20500" t="s">
        <v>20404</v>
      </c>
      <c r="B20500" t="s">
        <v>40048</v>
      </c>
      <c r="I20500" t="s">
        <v>4</v>
      </c>
      <c r="J20500">
        <v>77309.399999999994</v>
      </c>
      <c r="M20500">
        <v>77309.399999999994</v>
      </c>
      <c r="N20500">
        <f t="shared" si="320"/>
        <v>0</v>
      </c>
    </row>
    <row r="20501" spans="1:14" x14ac:dyDescent="0.2">
      <c r="A20501" t="s">
        <v>20405</v>
      </c>
      <c r="B20501" t="s">
        <v>40049</v>
      </c>
      <c r="I20501" t="s">
        <v>4</v>
      </c>
      <c r="J20501">
        <v>82784.100000000006</v>
      </c>
      <c r="M20501">
        <v>82784.100000000006</v>
      </c>
      <c r="N20501">
        <f t="shared" si="320"/>
        <v>0</v>
      </c>
    </row>
    <row r="20502" spans="1:14" x14ac:dyDescent="0.2">
      <c r="A20502" t="s">
        <v>20406</v>
      </c>
      <c r="B20502" t="s">
        <v>40049</v>
      </c>
      <c r="I20502" t="s">
        <v>4</v>
      </c>
      <c r="J20502">
        <v>82784.100000000006</v>
      </c>
      <c r="M20502">
        <v>82784.100000000006</v>
      </c>
      <c r="N20502">
        <f t="shared" si="320"/>
        <v>0</v>
      </c>
    </row>
    <row r="20503" spans="1:14" x14ac:dyDescent="0.2">
      <c r="A20503" t="s">
        <v>20407</v>
      </c>
      <c r="B20503" t="s">
        <v>40050</v>
      </c>
      <c r="I20503" t="s">
        <v>4</v>
      </c>
      <c r="J20503">
        <v>60300.4</v>
      </c>
      <c r="M20503">
        <v>60300.4</v>
      </c>
      <c r="N20503">
        <f t="shared" si="320"/>
        <v>0</v>
      </c>
    </row>
    <row r="20504" spans="1:14" x14ac:dyDescent="0.2">
      <c r="A20504" t="s">
        <v>20408</v>
      </c>
      <c r="B20504" t="s">
        <v>40050</v>
      </c>
      <c r="I20504" t="s">
        <v>4</v>
      </c>
      <c r="J20504">
        <v>60300.4</v>
      </c>
      <c r="M20504">
        <v>60300.4</v>
      </c>
      <c r="N20504">
        <f t="shared" si="320"/>
        <v>0</v>
      </c>
    </row>
    <row r="20505" spans="1:14" x14ac:dyDescent="0.2">
      <c r="A20505" t="s">
        <v>20409</v>
      </c>
      <c r="B20505" t="s">
        <v>40051</v>
      </c>
      <c r="I20505" t="s">
        <v>4</v>
      </c>
      <c r="J20505">
        <v>64570.6</v>
      </c>
      <c r="M20505">
        <v>64570.6</v>
      </c>
      <c r="N20505">
        <f t="shared" si="320"/>
        <v>0</v>
      </c>
    </row>
    <row r="20506" spans="1:14" x14ac:dyDescent="0.2">
      <c r="A20506" t="s">
        <v>20410</v>
      </c>
      <c r="B20506" t="s">
        <v>40051</v>
      </c>
      <c r="I20506" t="s">
        <v>4</v>
      </c>
      <c r="J20506">
        <v>64570.6</v>
      </c>
      <c r="M20506">
        <v>64570.6</v>
      </c>
      <c r="N20506">
        <f t="shared" si="320"/>
        <v>0</v>
      </c>
    </row>
    <row r="20507" spans="1:14" x14ac:dyDescent="0.2">
      <c r="A20507" t="s">
        <v>20411</v>
      </c>
      <c r="B20507" t="s">
        <v>40052</v>
      </c>
      <c r="I20507" t="s">
        <v>4</v>
      </c>
      <c r="J20507">
        <v>5221.6000000000004</v>
      </c>
      <c r="M20507">
        <v>5221.6000000000004</v>
      </c>
      <c r="N20507">
        <f t="shared" si="320"/>
        <v>0</v>
      </c>
    </row>
    <row r="20508" spans="1:14" x14ac:dyDescent="0.2">
      <c r="A20508" t="s">
        <v>20412</v>
      </c>
      <c r="B20508" t="s">
        <v>40052</v>
      </c>
      <c r="I20508" t="s">
        <v>4</v>
      </c>
      <c r="J20508">
        <v>5221.6000000000004</v>
      </c>
      <c r="M20508">
        <v>5221.6000000000004</v>
      </c>
      <c r="N20508">
        <f t="shared" si="320"/>
        <v>0</v>
      </c>
    </row>
    <row r="20509" spans="1:14" x14ac:dyDescent="0.2">
      <c r="A20509" t="s">
        <v>20413</v>
      </c>
      <c r="B20509" t="s">
        <v>40053</v>
      </c>
      <c r="I20509" t="s">
        <v>4</v>
      </c>
      <c r="J20509">
        <v>5477.8</v>
      </c>
      <c r="M20509">
        <v>5477.8</v>
      </c>
      <c r="N20509">
        <f t="shared" si="320"/>
        <v>0</v>
      </c>
    </row>
    <row r="20510" spans="1:14" x14ac:dyDescent="0.2">
      <c r="A20510" t="s">
        <v>20414</v>
      </c>
      <c r="B20510" t="s">
        <v>40053</v>
      </c>
      <c r="I20510" t="s">
        <v>4</v>
      </c>
      <c r="J20510">
        <v>5477.8</v>
      </c>
      <c r="M20510">
        <v>5477.8</v>
      </c>
      <c r="N20510">
        <f t="shared" si="320"/>
        <v>0</v>
      </c>
    </row>
    <row r="20511" spans="1:14" x14ac:dyDescent="0.2">
      <c r="A20511" t="s">
        <v>20415</v>
      </c>
      <c r="B20511" t="s">
        <v>40054</v>
      </c>
      <c r="I20511" t="s">
        <v>4</v>
      </c>
      <c r="J20511">
        <v>6933.6</v>
      </c>
      <c r="M20511">
        <v>6933.6</v>
      </c>
      <c r="N20511">
        <f t="shared" si="320"/>
        <v>0</v>
      </c>
    </row>
    <row r="20512" spans="1:14" x14ac:dyDescent="0.2">
      <c r="A20512" t="s">
        <v>20416</v>
      </c>
      <c r="B20512" t="s">
        <v>40054</v>
      </c>
      <c r="I20512" t="s">
        <v>4</v>
      </c>
      <c r="J20512">
        <v>6933.6</v>
      </c>
      <c r="M20512">
        <v>6933.6</v>
      </c>
      <c r="N20512">
        <f t="shared" si="320"/>
        <v>0</v>
      </c>
    </row>
    <row r="20513" spans="1:14" x14ac:dyDescent="0.2">
      <c r="A20513" t="s">
        <v>20417</v>
      </c>
      <c r="B20513" t="s">
        <v>40055</v>
      </c>
      <c r="I20513" t="s">
        <v>4</v>
      </c>
      <c r="J20513">
        <v>7273.8</v>
      </c>
      <c r="M20513">
        <v>7273.8</v>
      </c>
      <c r="N20513">
        <f t="shared" si="320"/>
        <v>0</v>
      </c>
    </row>
    <row r="20514" spans="1:14" x14ac:dyDescent="0.2">
      <c r="A20514" t="s">
        <v>20418</v>
      </c>
      <c r="B20514" t="s">
        <v>40055</v>
      </c>
      <c r="I20514" t="s">
        <v>4</v>
      </c>
      <c r="J20514">
        <v>7273.8</v>
      </c>
      <c r="M20514">
        <v>7273.8</v>
      </c>
      <c r="N20514">
        <f t="shared" si="320"/>
        <v>0</v>
      </c>
    </row>
    <row r="20515" spans="1:14" x14ac:dyDescent="0.2">
      <c r="A20515" t="s">
        <v>20419</v>
      </c>
      <c r="B20515" t="s">
        <v>40056</v>
      </c>
      <c r="I20515" t="s">
        <v>4</v>
      </c>
      <c r="J20515">
        <v>8688.4</v>
      </c>
      <c r="M20515">
        <v>8688.4</v>
      </c>
      <c r="N20515">
        <f t="shared" si="320"/>
        <v>0</v>
      </c>
    </row>
    <row r="20516" spans="1:14" x14ac:dyDescent="0.2">
      <c r="A20516" t="s">
        <v>20420</v>
      </c>
      <c r="B20516" t="s">
        <v>40056</v>
      </c>
      <c r="I20516" t="s">
        <v>4</v>
      </c>
      <c r="J20516">
        <v>8688.4</v>
      </c>
      <c r="M20516">
        <v>8688.4</v>
      </c>
      <c r="N20516">
        <f t="shared" si="320"/>
        <v>0</v>
      </c>
    </row>
    <row r="20517" spans="1:14" x14ac:dyDescent="0.2">
      <c r="A20517" t="s">
        <v>20421</v>
      </c>
      <c r="B20517" t="s">
        <v>40057</v>
      </c>
      <c r="I20517" t="s">
        <v>4</v>
      </c>
      <c r="J20517">
        <v>9114.7000000000007</v>
      </c>
      <c r="M20517">
        <v>9114.7000000000007</v>
      </c>
      <c r="N20517">
        <f t="shared" si="320"/>
        <v>0</v>
      </c>
    </row>
    <row r="20518" spans="1:14" x14ac:dyDescent="0.2">
      <c r="A20518" t="s">
        <v>20422</v>
      </c>
      <c r="B20518" t="s">
        <v>40057</v>
      </c>
      <c r="I20518" t="s">
        <v>4</v>
      </c>
      <c r="J20518">
        <v>9114.7000000000007</v>
      </c>
      <c r="M20518">
        <v>9114.7000000000007</v>
      </c>
      <c r="N20518">
        <f t="shared" si="320"/>
        <v>0</v>
      </c>
    </row>
    <row r="20519" spans="1:14" x14ac:dyDescent="0.2">
      <c r="A20519" t="s">
        <v>20423</v>
      </c>
      <c r="B20519" t="s">
        <v>40058</v>
      </c>
      <c r="I20519" t="s">
        <v>4</v>
      </c>
      <c r="J20519">
        <v>10443.200000000001</v>
      </c>
      <c r="M20519">
        <v>10443.200000000001</v>
      </c>
      <c r="N20519">
        <f t="shared" si="320"/>
        <v>0</v>
      </c>
    </row>
    <row r="20520" spans="1:14" x14ac:dyDescent="0.2">
      <c r="A20520" t="s">
        <v>20424</v>
      </c>
      <c r="B20520" t="s">
        <v>40058</v>
      </c>
      <c r="I20520" t="s">
        <v>4</v>
      </c>
      <c r="J20520">
        <v>10443.200000000001</v>
      </c>
      <c r="M20520">
        <v>10443.200000000001</v>
      </c>
      <c r="N20520">
        <f t="shared" si="320"/>
        <v>0</v>
      </c>
    </row>
    <row r="20521" spans="1:14" x14ac:dyDescent="0.2">
      <c r="A20521" t="s">
        <v>20425</v>
      </c>
      <c r="B20521" t="s">
        <v>40059</v>
      </c>
      <c r="I20521" t="s">
        <v>4</v>
      </c>
      <c r="J20521">
        <v>10955.6</v>
      </c>
      <c r="M20521">
        <v>10955.6</v>
      </c>
      <c r="N20521">
        <f t="shared" si="320"/>
        <v>0</v>
      </c>
    </row>
    <row r="20522" spans="1:14" x14ac:dyDescent="0.2">
      <c r="A20522" t="s">
        <v>20426</v>
      </c>
      <c r="B20522" t="s">
        <v>40059</v>
      </c>
      <c r="I20522" t="s">
        <v>4</v>
      </c>
      <c r="J20522">
        <v>10955.6</v>
      </c>
      <c r="M20522">
        <v>10955.6</v>
      </c>
      <c r="N20522">
        <f t="shared" si="320"/>
        <v>0</v>
      </c>
    </row>
    <row r="20523" spans="1:14" x14ac:dyDescent="0.2">
      <c r="A20523" t="s">
        <v>20427</v>
      </c>
      <c r="B20523" t="s">
        <v>40060</v>
      </c>
      <c r="I20523" t="s">
        <v>4</v>
      </c>
      <c r="J20523">
        <v>12155.2</v>
      </c>
      <c r="M20523">
        <v>12155.2</v>
      </c>
      <c r="N20523">
        <f t="shared" si="320"/>
        <v>0</v>
      </c>
    </row>
    <row r="20524" spans="1:14" x14ac:dyDescent="0.2">
      <c r="A20524" t="s">
        <v>20428</v>
      </c>
      <c r="B20524" t="s">
        <v>40060</v>
      </c>
      <c r="I20524" t="s">
        <v>4</v>
      </c>
      <c r="J20524">
        <v>12155.2</v>
      </c>
      <c r="M20524">
        <v>12155.2</v>
      </c>
      <c r="N20524">
        <f t="shared" si="320"/>
        <v>0</v>
      </c>
    </row>
    <row r="20525" spans="1:14" x14ac:dyDescent="0.2">
      <c r="A20525" t="s">
        <v>20429</v>
      </c>
      <c r="B20525" t="s">
        <v>40061</v>
      </c>
      <c r="I20525" t="s">
        <v>4</v>
      </c>
      <c r="J20525">
        <v>12751.6</v>
      </c>
      <c r="M20525">
        <v>12751.6</v>
      </c>
      <c r="N20525">
        <f t="shared" si="320"/>
        <v>0</v>
      </c>
    </row>
    <row r="20526" spans="1:14" x14ac:dyDescent="0.2">
      <c r="A20526" t="s">
        <v>20430</v>
      </c>
      <c r="B20526" t="s">
        <v>40061</v>
      </c>
      <c r="I20526" t="s">
        <v>4</v>
      </c>
      <c r="J20526">
        <v>12751.6</v>
      </c>
      <c r="M20526">
        <v>12751.6</v>
      </c>
      <c r="N20526">
        <f t="shared" si="320"/>
        <v>0</v>
      </c>
    </row>
    <row r="20527" spans="1:14" x14ac:dyDescent="0.2">
      <c r="A20527" t="s">
        <v>20431</v>
      </c>
      <c r="B20527" t="s">
        <v>40062</v>
      </c>
      <c r="I20527" t="s">
        <v>4</v>
      </c>
      <c r="J20527">
        <v>13910</v>
      </c>
      <c r="M20527">
        <v>13910</v>
      </c>
      <c r="N20527">
        <f t="shared" si="320"/>
        <v>0</v>
      </c>
    </row>
    <row r="20528" spans="1:14" x14ac:dyDescent="0.2">
      <c r="A20528" t="s">
        <v>20432</v>
      </c>
      <c r="B20528" t="s">
        <v>40062</v>
      </c>
      <c r="I20528" t="s">
        <v>4</v>
      </c>
      <c r="J20528">
        <v>13910</v>
      </c>
      <c r="M20528">
        <v>13910</v>
      </c>
      <c r="N20528">
        <f t="shared" si="320"/>
        <v>0</v>
      </c>
    </row>
    <row r="20529" spans="1:14" x14ac:dyDescent="0.2">
      <c r="A20529" t="s">
        <v>20433</v>
      </c>
      <c r="B20529" t="s">
        <v>40063</v>
      </c>
      <c r="I20529" t="s">
        <v>4</v>
      </c>
      <c r="J20529">
        <v>14592.5</v>
      </c>
      <c r="M20529">
        <v>14592.5</v>
      </c>
      <c r="N20529">
        <f t="shared" si="320"/>
        <v>0</v>
      </c>
    </row>
    <row r="20530" spans="1:14" x14ac:dyDescent="0.2">
      <c r="A20530" t="s">
        <v>20434</v>
      </c>
      <c r="B20530" t="s">
        <v>40063</v>
      </c>
      <c r="I20530" t="s">
        <v>4</v>
      </c>
      <c r="J20530">
        <v>14592.5</v>
      </c>
      <c r="M20530">
        <v>14592.5</v>
      </c>
      <c r="N20530">
        <f t="shared" si="320"/>
        <v>0</v>
      </c>
    </row>
    <row r="20531" spans="1:14" x14ac:dyDescent="0.2">
      <c r="A20531" t="s">
        <v>20435</v>
      </c>
      <c r="B20531" t="s">
        <v>40064</v>
      </c>
      <c r="I20531" t="s">
        <v>4</v>
      </c>
      <c r="J20531">
        <v>15622</v>
      </c>
      <c r="M20531">
        <v>15622</v>
      </c>
      <c r="N20531">
        <f t="shared" si="320"/>
        <v>0</v>
      </c>
    </row>
    <row r="20532" spans="1:14" x14ac:dyDescent="0.2">
      <c r="A20532" t="s">
        <v>20436</v>
      </c>
      <c r="B20532" t="s">
        <v>40064</v>
      </c>
      <c r="I20532" t="s">
        <v>4</v>
      </c>
      <c r="J20532">
        <v>15622</v>
      </c>
      <c r="M20532">
        <v>15622</v>
      </c>
      <c r="N20532">
        <f t="shared" si="320"/>
        <v>0</v>
      </c>
    </row>
    <row r="20533" spans="1:14" x14ac:dyDescent="0.2">
      <c r="A20533" t="s">
        <v>20437</v>
      </c>
      <c r="B20533" t="s">
        <v>40065</v>
      </c>
      <c r="I20533" t="s">
        <v>4</v>
      </c>
      <c r="J20533">
        <v>16388.5</v>
      </c>
      <c r="M20533">
        <v>16388.5</v>
      </c>
      <c r="N20533">
        <f t="shared" si="320"/>
        <v>0</v>
      </c>
    </row>
    <row r="20534" spans="1:14" x14ac:dyDescent="0.2">
      <c r="A20534" t="s">
        <v>20438</v>
      </c>
      <c r="B20534" t="s">
        <v>40065</v>
      </c>
      <c r="I20534" t="s">
        <v>4</v>
      </c>
      <c r="J20534">
        <v>16388.5</v>
      </c>
      <c r="M20534">
        <v>16388.5</v>
      </c>
      <c r="N20534">
        <f t="shared" si="320"/>
        <v>0</v>
      </c>
    </row>
    <row r="20535" spans="1:14" x14ac:dyDescent="0.2">
      <c r="A20535" t="s">
        <v>20439</v>
      </c>
      <c r="B20535" t="s">
        <v>40066</v>
      </c>
      <c r="I20535" t="s">
        <v>4</v>
      </c>
      <c r="J20535">
        <v>20350</v>
      </c>
      <c r="M20535">
        <v>20350</v>
      </c>
      <c r="N20535">
        <f t="shared" si="320"/>
        <v>0</v>
      </c>
    </row>
    <row r="20536" spans="1:14" x14ac:dyDescent="0.2">
      <c r="A20536" t="s">
        <v>20440</v>
      </c>
      <c r="B20536" t="s">
        <v>40066</v>
      </c>
      <c r="I20536" t="s">
        <v>4</v>
      </c>
      <c r="J20536">
        <v>20350</v>
      </c>
      <c r="M20536">
        <v>20350</v>
      </c>
      <c r="N20536">
        <f t="shared" si="320"/>
        <v>0</v>
      </c>
    </row>
    <row r="20537" spans="1:14" x14ac:dyDescent="0.2">
      <c r="A20537" t="s">
        <v>20441</v>
      </c>
      <c r="B20537" t="s">
        <v>40067</v>
      </c>
      <c r="I20537" t="s">
        <v>4</v>
      </c>
      <c r="J20537">
        <v>22000</v>
      </c>
      <c r="M20537">
        <v>22000</v>
      </c>
      <c r="N20537">
        <f t="shared" si="320"/>
        <v>0</v>
      </c>
    </row>
    <row r="20538" spans="1:14" x14ac:dyDescent="0.2">
      <c r="A20538" t="s">
        <v>20442</v>
      </c>
      <c r="B20538" t="s">
        <v>40067</v>
      </c>
      <c r="I20538" t="s">
        <v>4</v>
      </c>
      <c r="J20538">
        <v>22000</v>
      </c>
      <c r="M20538">
        <v>22000</v>
      </c>
      <c r="N20538">
        <f t="shared" si="320"/>
        <v>0</v>
      </c>
    </row>
    <row r="20539" spans="1:14" x14ac:dyDescent="0.2">
      <c r="A20539" t="s">
        <v>20443</v>
      </c>
      <c r="B20539" t="s">
        <v>40068</v>
      </c>
      <c r="I20539" t="s">
        <v>4</v>
      </c>
      <c r="J20539">
        <v>29218.5</v>
      </c>
      <c r="M20539">
        <v>29218.5</v>
      </c>
      <c r="N20539">
        <f t="shared" si="320"/>
        <v>0</v>
      </c>
    </row>
    <row r="20540" spans="1:14" x14ac:dyDescent="0.2">
      <c r="A20540" t="s">
        <v>20444</v>
      </c>
      <c r="B20540" t="s">
        <v>40068</v>
      </c>
      <c r="I20540" t="s">
        <v>4</v>
      </c>
      <c r="J20540">
        <v>29218.5</v>
      </c>
      <c r="M20540">
        <v>29218.5</v>
      </c>
      <c r="N20540">
        <f t="shared" si="320"/>
        <v>0</v>
      </c>
    </row>
    <row r="20541" spans="1:14" x14ac:dyDescent="0.2">
      <c r="A20541" t="s">
        <v>20445</v>
      </c>
      <c r="B20541" t="s">
        <v>40069</v>
      </c>
      <c r="I20541" t="s">
        <v>4</v>
      </c>
      <c r="J20541">
        <v>31785.5</v>
      </c>
      <c r="M20541">
        <v>31785.5</v>
      </c>
      <c r="N20541">
        <f t="shared" si="320"/>
        <v>0</v>
      </c>
    </row>
    <row r="20542" spans="1:14" x14ac:dyDescent="0.2">
      <c r="A20542" t="s">
        <v>20446</v>
      </c>
      <c r="B20542" t="s">
        <v>40069</v>
      </c>
      <c r="I20542" t="s">
        <v>4</v>
      </c>
      <c r="J20542">
        <v>31785.5</v>
      </c>
      <c r="M20542">
        <v>31785.5</v>
      </c>
      <c r="N20542">
        <f t="shared" si="320"/>
        <v>0</v>
      </c>
    </row>
    <row r="20543" spans="1:14" x14ac:dyDescent="0.2">
      <c r="A20543" t="s">
        <v>20447</v>
      </c>
      <c r="B20543" t="s">
        <v>40070</v>
      </c>
      <c r="I20543" t="s">
        <v>4</v>
      </c>
      <c r="J20543">
        <v>39771.199999999997</v>
      </c>
      <c r="M20543">
        <v>39771.199999999997</v>
      </c>
      <c r="N20543">
        <f t="shared" si="320"/>
        <v>0</v>
      </c>
    </row>
    <row r="20544" spans="1:14" x14ac:dyDescent="0.2">
      <c r="A20544" t="s">
        <v>20448</v>
      </c>
      <c r="B20544" t="s">
        <v>40070</v>
      </c>
      <c r="I20544" t="s">
        <v>4</v>
      </c>
      <c r="J20544">
        <v>39771.199999999997</v>
      </c>
      <c r="M20544">
        <v>39771.199999999997</v>
      </c>
      <c r="N20544">
        <f t="shared" si="320"/>
        <v>0</v>
      </c>
    </row>
    <row r="20545" spans="1:14" x14ac:dyDescent="0.2">
      <c r="A20545" t="s">
        <v>20449</v>
      </c>
      <c r="B20545" t="s">
        <v>40071</v>
      </c>
      <c r="I20545" t="s">
        <v>4</v>
      </c>
      <c r="J20545">
        <v>43416</v>
      </c>
      <c r="M20545">
        <v>43416</v>
      </c>
      <c r="N20545">
        <f t="shared" si="320"/>
        <v>0</v>
      </c>
    </row>
    <row r="20546" spans="1:14" x14ac:dyDescent="0.2">
      <c r="A20546" t="s">
        <v>20450</v>
      </c>
      <c r="B20546" t="s">
        <v>40071</v>
      </c>
      <c r="I20546" t="s">
        <v>4</v>
      </c>
      <c r="J20546">
        <v>43416</v>
      </c>
      <c r="M20546">
        <v>43416</v>
      </c>
      <c r="N20546">
        <f t="shared" si="320"/>
        <v>0</v>
      </c>
    </row>
    <row r="20547" spans="1:14" x14ac:dyDescent="0.2">
      <c r="A20547" t="s">
        <v>20451</v>
      </c>
      <c r="B20547" t="s">
        <v>40072</v>
      </c>
      <c r="I20547" t="s">
        <v>4</v>
      </c>
      <c r="J20547">
        <v>115.76</v>
      </c>
      <c r="M20547">
        <v>115.76</v>
      </c>
      <c r="N20547">
        <f t="shared" si="320"/>
        <v>0</v>
      </c>
    </row>
    <row r="20548" spans="1:14" x14ac:dyDescent="0.2">
      <c r="A20548" t="s">
        <v>20452</v>
      </c>
      <c r="B20548" t="s">
        <v>40072</v>
      </c>
      <c r="I20548" t="s">
        <v>4</v>
      </c>
      <c r="J20548">
        <v>105.3</v>
      </c>
      <c r="M20548">
        <v>105.3</v>
      </c>
      <c r="N20548">
        <f t="shared" ref="N20548:N20611" si="321">J20548-M20548</f>
        <v>0</v>
      </c>
    </row>
    <row r="20549" spans="1:14" x14ac:dyDescent="0.2">
      <c r="A20549" t="s">
        <v>20453</v>
      </c>
      <c r="B20549" t="s">
        <v>40073</v>
      </c>
      <c r="I20549" t="s">
        <v>4</v>
      </c>
      <c r="J20549">
        <v>327.93</v>
      </c>
      <c r="M20549">
        <v>327.93</v>
      </c>
      <c r="N20549">
        <f t="shared" si="321"/>
        <v>0</v>
      </c>
    </row>
    <row r="20550" spans="1:14" x14ac:dyDescent="0.2">
      <c r="A20550" t="s">
        <v>20454</v>
      </c>
      <c r="B20550" t="s">
        <v>40073</v>
      </c>
      <c r="I20550" t="s">
        <v>4</v>
      </c>
      <c r="J20550">
        <v>296.23</v>
      </c>
      <c r="M20550">
        <v>296.23</v>
      </c>
      <c r="N20550">
        <f t="shared" si="321"/>
        <v>0</v>
      </c>
    </row>
    <row r="20551" spans="1:14" x14ac:dyDescent="0.2">
      <c r="A20551" t="s">
        <v>20455</v>
      </c>
      <c r="B20551" t="s">
        <v>40074</v>
      </c>
      <c r="I20551" t="s">
        <v>4</v>
      </c>
      <c r="J20551">
        <v>169.9</v>
      </c>
      <c r="M20551">
        <v>169.9</v>
      </c>
      <c r="N20551">
        <f t="shared" si="321"/>
        <v>0</v>
      </c>
    </row>
    <row r="20552" spans="1:14" x14ac:dyDescent="0.2">
      <c r="A20552" t="s">
        <v>20456</v>
      </c>
      <c r="B20552" t="s">
        <v>40074</v>
      </c>
      <c r="I20552" t="s">
        <v>4</v>
      </c>
      <c r="J20552">
        <v>158.53</v>
      </c>
      <c r="M20552">
        <v>158.53</v>
      </c>
      <c r="N20552">
        <f t="shared" si="321"/>
        <v>0</v>
      </c>
    </row>
    <row r="20553" spans="1:14" x14ac:dyDescent="0.2">
      <c r="A20553" t="s">
        <v>20457</v>
      </c>
      <c r="B20553" t="s">
        <v>40075</v>
      </c>
      <c r="I20553" t="s">
        <v>4</v>
      </c>
      <c r="J20553">
        <v>707.94</v>
      </c>
      <c r="M20553">
        <v>707.94</v>
      </c>
      <c r="N20553">
        <f t="shared" si="321"/>
        <v>0</v>
      </c>
    </row>
    <row r="20554" spans="1:14" x14ac:dyDescent="0.2">
      <c r="A20554" t="s">
        <v>20458</v>
      </c>
      <c r="B20554" t="s">
        <v>40075</v>
      </c>
      <c r="I20554" t="s">
        <v>4</v>
      </c>
      <c r="J20554">
        <v>656.76</v>
      </c>
      <c r="M20554">
        <v>656.76</v>
      </c>
      <c r="N20554">
        <f t="shared" si="321"/>
        <v>0</v>
      </c>
    </row>
    <row r="20555" spans="1:14" x14ac:dyDescent="0.2">
      <c r="A20555" t="s">
        <v>20459</v>
      </c>
      <c r="B20555" t="s">
        <v>40076</v>
      </c>
      <c r="I20555" t="s">
        <v>4</v>
      </c>
      <c r="J20555">
        <v>809.08</v>
      </c>
      <c r="M20555">
        <v>809.08</v>
      </c>
      <c r="N20555">
        <f t="shared" si="321"/>
        <v>0</v>
      </c>
    </row>
    <row r="20556" spans="1:14" x14ac:dyDescent="0.2">
      <c r="A20556" t="s">
        <v>20460</v>
      </c>
      <c r="B20556" t="s">
        <v>40076</v>
      </c>
      <c r="I20556" t="s">
        <v>4</v>
      </c>
      <c r="J20556">
        <v>750.58</v>
      </c>
      <c r="M20556">
        <v>750.58</v>
      </c>
      <c r="N20556">
        <f t="shared" si="321"/>
        <v>0</v>
      </c>
    </row>
    <row r="20557" spans="1:14" x14ac:dyDescent="0.2">
      <c r="A20557" t="s">
        <v>20461</v>
      </c>
      <c r="B20557" t="s">
        <v>40077</v>
      </c>
      <c r="I20557" t="s">
        <v>4</v>
      </c>
      <c r="J20557">
        <v>943.92</v>
      </c>
      <c r="M20557">
        <v>943.92</v>
      </c>
      <c r="N20557">
        <f t="shared" si="321"/>
        <v>0</v>
      </c>
    </row>
    <row r="20558" spans="1:14" x14ac:dyDescent="0.2">
      <c r="A20558" t="s">
        <v>20462</v>
      </c>
      <c r="B20558" t="s">
        <v>40077</v>
      </c>
      <c r="I20558" t="s">
        <v>4</v>
      </c>
      <c r="J20558">
        <v>875.68</v>
      </c>
      <c r="M20558">
        <v>875.68</v>
      </c>
      <c r="N20558">
        <f t="shared" si="321"/>
        <v>0</v>
      </c>
    </row>
    <row r="20559" spans="1:14" x14ac:dyDescent="0.2">
      <c r="A20559" t="s">
        <v>20463</v>
      </c>
      <c r="B20559" t="s">
        <v>40078</v>
      </c>
      <c r="I20559" t="s">
        <v>4</v>
      </c>
      <c r="J20559">
        <v>1132.71</v>
      </c>
      <c r="M20559">
        <v>1132.71</v>
      </c>
      <c r="N20559">
        <f t="shared" si="321"/>
        <v>0</v>
      </c>
    </row>
    <row r="20560" spans="1:14" x14ac:dyDescent="0.2">
      <c r="A20560" t="s">
        <v>20464</v>
      </c>
      <c r="B20560" t="s">
        <v>40078</v>
      </c>
      <c r="I20560" t="s">
        <v>4</v>
      </c>
      <c r="J20560">
        <v>1050.82</v>
      </c>
      <c r="M20560">
        <v>1050.82</v>
      </c>
      <c r="N20560">
        <f t="shared" si="321"/>
        <v>0</v>
      </c>
    </row>
    <row r="20561" spans="1:14" x14ac:dyDescent="0.2">
      <c r="A20561" t="s">
        <v>20465</v>
      </c>
      <c r="B20561" t="s">
        <v>40079</v>
      </c>
      <c r="I20561" t="s">
        <v>4</v>
      </c>
      <c r="J20561">
        <v>33.57</v>
      </c>
      <c r="M20561">
        <v>33.57</v>
      </c>
      <c r="N20561">
        <f t="shared" si="321"/>
        <v>0</v>
      </c>
    </row>
    <row r="20562" spans="1:14" x14ac:dyDescent="0.2">
      <c r="A20562" t="s">
        <v>20466</v>
      </c>
      <c r="B20562" t="s">
        <v>40079</v>
      </c>
      <c r="I20562" t="s">
        <v>4</v>
      </c>
      <c r="J20562">
        <v>30.53</v>
      </c>
      <c r="M20562">
        <v>30.53</v>
      </c>
      <c r="N20562">
        <f t="shared" si="321"/>
        <v>0</v>
      </c>
    </row>
    <row r="20563" spans="1:14" x14ac:dyDescent="0.2">
      <c r="A20563" t="s">
        <v>20467</v>
      </c>
      <c r="B20563" t="s">
        <v>40080</v>
      </c>
      <c r="I20563" t="s">
        <v>4</v>
      </c>
      <c r="J20563">
        <v>44.76</v>
      </c>
      <c r="M20563">
        <v>44.76</v>
      </c>
      <c r="N20563">
        <f t="shared" si="321"/>
        <v>0</v>
      </c>
    </row>
    <row r="20564" spans="1:14" x14ac:dyDescent="0.2">
      <c r="A20564" t="s">
        <v>20468</v>
      </c>
      <c r="B20564" t="s">
        <v>40080</v>
      </c>
      <c r="I20564" t="s">
        <v>4</v>
      </c>
      <c r="J20564">
        <v>40.71</v>
      </c>
      <c r="M20564">
        <v>40.71</v>
      </c>
      <c r="N20564">
        <f t="shared" si="321"/>
        <v>0</v>
      </c>
    </row>
    <row r="20565" spans="1:14" x14ac:dyDescent="0.2">
      <c r="A20565" t="s">
        <v>20469</v>
      </c>
      <c r="B20565" t="s">
        <v>40081</v>
      </c>
      <c r="I20565" t="s">
        <v>4</v>
      </c>
      <c r="J20565">
        <v>55.95</v>
      </c>
      <c r="M20565">
        <v>55.95</v>
      </c>
      <c r="N20565">
        <f t="shared" si="321"/>
        <v>0</v>
      </c>
    </row>
    <row r="20566" spans="1:14" x14ac:dyDescent="0.2">
      <c r="A20566" t="s">
        <v>20470</v>
      </c>
      <c r="B20566" t="s">
        <v>40081</v>
      </c>
      <c r="I20566" t="s">
        <v>4</v>
      </c>
      <c r="J20566">
        <v>50.89</v>
      </c>
      <c r="M20566">
        <v>50.89</v>
      </c>
      <c r="N20566">
        <f t="shared" si="321"/>
        <v>0</v>
      </c>
    </row>
    <row r="20567" spans="1:14" x14ac:dyDescent="0.2">
      <c r="A20567" t="s">
        <v>20471</v>
      </c>
      <c r="B20567" t="s">
        <v>40082</v>
      </c>
      <c r="I20567" t="s">
        <v>4</v>
      </c>
      <c r="J20567">
        <v>67.14</v>
      </c>
      <c r="M20567">
        <v>67.14</v>
      </c>
      <c r="N20567">
        <f t="shared" si="321"/>
        <v>0</v>
      </c>
    </row>
    <row r="20568" spans="1:14" x14ac:dyDescent="0.2">
      <c r="A20568" t="s">
        <v>20472</v>
      </c>
      <c r="B20568" t="s">
        <v>40082</v>
      </c>
      <c r="I20568" t="s">
        <v>4</v>
      </c>
      <c r="J20568">
        <v>61.07</v>
      </c>
      <c r="M20568">
        <v>61.07</v>
      </c>
      <c r="N20568">
        <f t="shared" si="321"/>
        <v>0</v>
      </c>
    </row>
    <row r="20569" spans="1:14" x14ac:dyDescent="0.2">
      <c r="A20569" t="s">
        <v>20473</v>
      </c>
      <c r="B20569" t="s">
        <v>40083</v>
      </c>
      <c r="I20569" t="s">
        <v>4</v>
      </c>
      <c r="J20569">
        <v>83.92</v>
      </c>
      <c r="M20569">
        <v>83.92</v>
      </c>
      <c r="N20569">
        <f t="shared" si="321"/>
        <v>0</v>
      </c>
    </row>
    <row r="20570" spans="1:14" x14ac:dyDescent="0.2">
      <c r="A20570" t="s">
        <v>20474</v>
      </c>
      <c r="B20570" t="s">
        <v>40083</v>
      </c>
      <c r="I20570" t="s">
        <v>4</v>
      </c>
      <c r="J20570">
        <v>76.34</v>
      </c>
      <c r="M20570">
        <v>76.34</v>
      </c>
      <c r="N20570">
        <f t="shared" si="321"/>
        <v>0</v>
      </c>
    </row>
    <row r="20571" spans="1:14" x14ac:dyDescent="0.2">
      <c r="A20571" t="s">
        <v>20475</v>
      </c>
      <c r="B20571" t="s">
        <v>40084</v>
      </c>
      <c r="I20571" t="s">
        <v>4</v>
      </c>
      <c r="J20571">
        <v>98.73</v>
      </c>
      <c r="M20571">
        <v>98.73</v>
      </c>
      <c r="N20571">
        <f t="shared" si="321"/>
        <v>0</v>
      </c>
    </row>
    <row r="20572" spans="1:14" x14ac:dyDescent="0.2">
      <c r="A20572" t="s">
        <v>20476</v>
      </c>
      <c r="B20572" t="s">
        <v>40084</v>
      </c>
      <c r="I20572" t="s">
        <v>4</v>
      </c>
      <c r="J20572">
        <v>89.81</v>
      </c>
      <c r="M20572">
        <v>89.81</v>
      </c>
      <c r="N20572">
        <f t="shared" si="321"/>
        <v>0</v>
      </c>
    </row>
    <row r="20573" spans="1:14" x14ac:dyDescent="0.2">
      <c r="A20573" t="s">
        <v>20477</v>
      </c>
      <c r="B20573" t="s">
        <v>40085</v>
      </c>
      <c r="I20573" t="s">
        <v>4</v>
      </c>
      <c r="J20573">
        <v>104.9</v>
      </c>
      <c r="M20573">
        <v>104.9</v>
      </c>
      <c r="N20573">
        <f t="shared" si="321"/>
        <v>0</v>
      </c>
    </row>
    <row r="20574" spans="1:14" x14ac:dyDescent="0.2">
      <c r="A20574" t="s">
        <v>20478</v>
      </c>
      <c r="B20574" t="s">
        <v>40085</v>
      </c>
      <c r="I20574" t="s">
        <v>4</v>
      </c>
      <c r="J20574">
        <v>95.43</v>
      </c>
      <c r="M20574">
        <v>95.43</v>
      </c>
      <c r="N20574">
        <f t="shared" si="321"/>
        <v>0</v>
      </c>
    </row>
    <row r="20575" spans="1:14" x14ac:dyDescent="0.2">
      <c r="A20575" t="s">
        <v>20479</v>
      </c>
      <c r="B20575" t="s">
        <v>40086</v>
      </c>
      <c r="I20575" t="s">
        <v>4</v>
      </c>
      <c r="J20575">
        <v>115.76</v>
      </c>
      <c r="M20575">
        <v>115.76</v>
      </c>
      <c r="N20575">
        <f t="shared" si="321"/>
        <v>0</v>
      </c>
    </row>
    <row r="20576" spans="1:14" x14ac:dyDescent="0.2">
      <c r="A20576" t="s">
        <v>20480</v>
      </c>
      <c r="B20576" t="s">
        <v>40086</v>
      </c>
      <c r="I20576" t="s">
        <v>4</v>
      </c>
      <c r="J20576">
        <v>105.3</v>
      </c>
      <c r="M20576">
        <v>105.3</v>
      </c>
      <c r="N20576">
        <f t="shared" si="321"/>
        <v>0</v>
      </c>
    </row>
    <row r="20577" spans="1:14" x14ac:dyDescent="0.2">
      <c r="A20577" t="s">
        <v>20481</v>
      </c>
      <c r="B20577" t="s">
        <v>40087</v>
      </c>
      <c r="I20577" t="s">
        <v>4</v>
      </c>
      <c r="J20577">
        <v>145.74</v>
      </c>
      <c r="M20577">
        <v>145.74</v>
      </c>
      <c r="N20577">
        <f t="shared" si="321"/>
        <v>0</v>
      </c>
    </row>
    <row r="20578" spans="1:14" x14ac:dyDescent="0.2">
      <c r="A20578" t="s">
        <v>20482</v>
      </c>
      <c r="B20578" t="s">
        <v>40087</v>
      </c>
      <c r="I20578" t="s">
        <v>4</v>
      </c>
      <c r="J20578">
        <v>131.66</v>
      </c>
      <c r="M20578">
        <v>131.66</v>
      </c>
      <c r="N20578">
        <f t="shared" si="321"/>
        <v>0</v>
      </c>
    </row>
    <row r="20579" spans="1:14" x14ac:dyDescent="0.2">
      <c r="A20579" t="s">
        <v>20483</v>
      </c>
      <c r="B20579" t="s">
        <v>40088</v>
      </c>
      <c r="I20579" t="s">
        <v>4</v>
      </c>
      <c r="J20579">
        <v>157.4</v>
      </c>
      <c r="M20579">
        <v>157.4</v>
      </c>
      <c r="N20579">
        <f t="shared" si="321"/>
        <v>0</v>
      </c>
    </row>
    <row r="20580" spans="1:14" x14ac:dyDescent="0.2">
      <c r="A20580" t="s">
        <v>20484</v>
      </c>
      <c r="B20580" t="s">
        <v>40088</v>
      </c>
      <c r="I20580" t="s">
        <v>4</v>
      </c>
      <c r="J20580">
        <v>142.19</v>
      </c>
      <c r="M20580">
        <v>142.19</v>
      </c>
      <c r="N20580">
        <f t="shared" si="321"/>
        <v>0</v>
      </c>
    </row>
    <row r="20581" spans="1:14" x14ac:dyDescent="0.2">
      <c r="A20581" t="s">
        <v>20485</v>
      </c>
      <c r="B20581" t="s">
        <v>40089</v>
      </c>
      <c r="I20581" t="s">
        <v>4</v>
      </c>
      <c r="J20581">
        <v>170.96</v>
      </c>
      <c r="M20581">
        <v>170.96</v>
      </c>
      <c r="N20581">
        <f t="shared" si="321"/>
        <v>0</v>
      </c>
    </row>
    <row r="20582" spans="1:14" x14ac:dyDescent="0.2">
      <c r="A20582" t="s">
        <v>20486</v>
      </c>
      <c r="B20582" t="s">
        <v>40089</v>
      </c>
      <c r="I20582" t="s">
        <v>4</v>
      </c>
      <c r="J20582">
        <v>154.44</v>
      </c>
      <c r="M20582">
        <v>154.44</v>
      </c>
      <c r="N20582">
        <f t="shared" si="321"/>
        <v>0</v>
      </c>
    </row>
    <row r="20583" spans="1:14" x14ac:dyDescent="0.2">
      <c r="A20583" t="s">
        <v>20487</v>
      </c>
      <c r="B20583" t="s">
        <v>40090</v>
      </c>
      <c r="I20583" t="s">
        <v>4</v>
      </c>
      <c r="J20583">
        <v>357.74</v>
      </c>
      <c r="M20583">
        <v>357.74</v>
      </c>
      <c r="N20583">
        <f t="shared" si="321"/>
        <v>0</v>
      </c>
    </row>
    <row r="20584" spans="1:14" x14ac:dyDescent="0.2">
      <c r="A20584" t="s">
        <v>20488</v>
      </c>
      <c r="B20584" t="s">
        <v>40090</v>
      </c>
      <c r="I20584" t="s">
        <v>4</v>
      </c>
      <c r="J20584">
        <v>323.16000000000003</v>
      </c>
      <c r="M20584">
        <v>323.16000000000003</v>
      </c>
      <c r="N20584">
        <f t="shared" si="321"/>
        <v>0</v>
      </c>
    </row>
    <row r="20585" spans="1:14" x14ac:dyDescent="0.2">
      <c r="A20585" t="s">
        <v>20489</v>
      </c>
      <c r="B20585" t="s">
        <v>40091</v>
      </c>
      <c r="I20585" t="s">
        <v>4</v>
      </c>
      <c r="J20585">
        <v>437.24</v>
      </c>
      <c r="M20585">
        <v>437.24</v>
      </c>
      <c r="N20585">
        <f t="shared" si="321"/>
        <v>0</v>
      </c>
    </row>
    <row r="20586" spans="1:14" x14ac:dyDescent="0.2">
      <c r="A20586" t="s">
        <v>20490</v>
      </c>
      <c r="B20586" t="s">
        <v>40091</v>
      </c>
      <c r="I20586" t="s">
        <v>4</v>
      </c>
      <c r="J20586">
        <v>394.98</v>
      </c>
      <c r="M20586">
        <v>394.98</v>
      </c>
      <c r="N20586">
        <f t="shared" si="321"/>
        <v>0</v>
      </c>
    </row>
    <row r="20587" spans="1:14" x14ac:dyDescent="0.2">
      <c r="A20587" t="s">
        <v>20491</v>
      </c>
      <c r="B20587" t="s">
        <v>40092</v>
      </c>
      <c r="I20587" t="s">
        <v>4</v>
      </c>
      <c r="J20587">
        <v>437.24</v>
      </c>
      <c r="M20587">
        <v>437.24</v>
      </c>
      <c r="N20587">
        <f t="shared" si="321"/>
        <v>0</v>
      </c>
    </row>
    <row r="20588" spans="1:14" x14ac:dyDescent="0.2">
      <c r="A20588" t="s">
        <v>20492</v>
      </c>
      <c r="B20588" t="s">
        <v>40092</v>
      </c>
      <c r="I20588" t="s">
        <v>4</v>
      </c>
      <c r="J20588">
        <v>394.98</v>
      </c>
      <c r="M20588">
        <v>394.98</v>
      </c>
      <c r="N20588">
        <f t="shared" si="321"/>
        <v>0</v>
      </c>
    </row>
    <row r="20589" spans="1:14" x14ac:dyDescent="0.2">
      <c r="A20589" t="s">
        <v>20493</v>
      </c>
      <c r="B20589" t="s">
        <v>40093</v>
      </c>
      <c r="I20589" t="s">
        <v>4</v>
      </c>
      <c r="J20589">
        <v>707.94</v>
      </c>
      <c r="M20589">
        <v>707.94</v>
      </c>
      <c r="N20589">
        <f t="shared" si="321"/>
        <v>0</v>
      </c>
    </row>
    <row r="20590" spans="1:14" x14ac:dyDescent="0.2">
      <c r="A20590" t="s">
        <v>20494</v>
      </c>
      <c r="B20590" t="s">
        <v>40093</v>
      </c>
      <c r="I20590" t="s">
        <v>4</v>
      </c>
      <c r="J20590">
        <v>656.76</v>
      </c>
      <c r="M20590">
        <v>656.76</v>
      </c>
      <c r="N20590">
        <f t="shared" si="321"/>
        <v>0</v>
      </c>
    </row>
    <row r="20591" spans="1:14" x14ac:dyDescent="0.2">
      <c r="A20591" t="s">
        <v>20495</v>
      </c>
      <c r="B20591" t="s">
        <v>40094</v>
      </c>
      <c r="I20591" t="s">
        <v>4</v>
      </c>
      <c r="J20591">
        <v>809.08</v>
      </c>
      <c r="M20591">
        <v>809.08</v>
      </c>
      <c r="N20591">
        <f t="shared" si="321"/>
        <v>0</v>
      </c>
    </row>
    <row r="20592" spans="1:14" x14ac:dyDescent="0.2">
      <c r="A20592" t="s">
        <v>20496</v>
      </c>
      <c r="B20592" t="s">
        <v>40094</v>
      </c>
      <c r="I20592" t="s">
        <v>4</v>
      </c>
      <c r="J20592">
        <v>750.58</v>
      </c>
      <c r="M20592">
        <v>750.58</v>
      </c>
      <c r="N20592">
        <f t="shared" si="321"/>
        <v>0</v>
      </c>
    </row>
    <row r="20593" spans="1:14" x14ac:dyDescent="0.2">
      <c r="A20593" t="s">
        <v>20497</v>
      </c>
      <c r="B20593" t="s">
        <v>40095</v>
      </c>
      <c r="I20593" t="s">
        <v>4</v>
      </c>
      <c r="J20593">
        <v>55.95</v>
      </c>
      <c r="M20593">
        <v>55.95</v>
      </c>
      <c r="N20593">
        <f t="shared" si="321"/>
        <v>0</v>
      </c>
    </row>
    <row r="20594" spans="1:14" x14ac:dyDescent="0.2">
      <c r="A20594" t="s">
        <v>20498</v>
      </c>
      <c r="B20594" t="s">
        <v>40095</v>
      </c>
      <c r="I20594" t="s">
        <v>4</v>
      </c>
      <c r="J20594">
        <v>50.89</v>
      </c>
      <c r="M20594">
        <v>50.89</v>
      </c>
      <c r="N20594">
        <f t="shared" si="321"/>
        <v>0</v>
      </c>
    </row>
    <row r="20595" spans="1:14" x14ac:dyDescent="0.2">
      <c r="A20595" t="s">
        <v>20499</v>
      </c>
      <c r="B20595" t="s">
        <v>40096</v>
      </c>
      <c r="I20595" t="s">
        <v>4</v>
      </c>
      <c r="J20595">
        <v>67.14</v>
      </c>
      <c r="M20595">
        <v>67.14</v>
      </c>
      <c r="N20595">
        <f t="shared" si="321"/>
        <v>0</v>
      </c>
    </row>
    <row r="20596" spans="1:14" x14ac:dyDescent="0.2">
      <c r="A20596" t="s">
        <v>20500</v>
      </c>
      <c r="B20596" t="s">
        <v>40096</v>
      </c>
      <c r="I20596" t="s">
        <v>4</v>
      </c>
      <c r="J20596">
        <v>61.07</v>
      </c>
      <c r="M20596">
        <v>61.07</v>
      </c>
      <c r="N20596">
        <f t="shared" si="321"/>
        <v>0</v>
      </c>
    </row>
    <row r="20597" spans="1:14" x14ac:dyDescent="0.2">
      <c r="A20597" t="s">
        <v>20501</v>
      </c>
      <c r="B20597" t="s">
        <v>40097</v>
      </c>
      <c r="I20597" t="s">
        <v>4</v>
      </c>
      <c r="J20597">
        <v>78.069999999999993</v>
      </c>
      <c r="M20597">
        <v>78.069999999999993</v>
      </c>
      <c r="N20597">
        <f t="shared" si="321"/>
        <v>0</v>
      </c>
    </row>
    <row r="20598" spans="1:14" x14ac:dyDescent="0.2">
      <c r="A20598" t="s">
        <v>20502</v>
      </c>
      <c r="B20598" t="s">
        <v>40097</v>
      </c>
      <c r="I20598" t="s">
        <v>4</v>
      </c>
      <c r="J20598">
        <v>71.010000000000005</v>
      </c>
      <c r="M20598">
        <v>71.010000000000005</v>
      </c>
      <c r="N20598">
        <f t="shared" si="321"/>
        <v>0</v>
      </c>
    </row>
    <row r="20599" spans="1:14" x14ac:dyDescent="0.2">
      <c r="A20599" t="s">
        <v>20503</v>
      </c>
      <c r="B20599" t="s">
        <v>40098</v>
      </c>
      <c r="I20599" t="s">
        <v>4</v>
      </c>
      <c r="J20599">
        <v>98.73</v>
      </c>
      <c r="M20599">
        <v>98.73</v>
      </c>
      <c r="N20599">
        <f t="shared" si="321"/>
        <v>0</v>
      </c>
    </row>
    <row r="20600" spans="1:14" x14ac:dyDescent="0.2">
      <c r="A20600" t="s">
        <v>20504</v>
      </c>
      <c r="B20600" t="s">
        <v>40098</v>
      </c>
      <c r="I20600" t="s">
        <v>4</v>
      </c>
      <c r="J20600">
        <v>89.81</v>
      </c>
      <c r="M20600">
        <v>89.81</v>
      </c>
      <c r="N20600">
        <f t="shared" si="321"/>
        <v>0</v>
      </c>
    </row>
    <row r="20601" spans="1:14" x14ac:dyDescent="0.2">
      <c r="A20601" t="s">
        <v>20505</v>
      </c>
      <c r="B20601" t="s">
        <v>40099</v>
      </c>
      <c r="I20601" t="s">
        <v>4</v>
      </c>
      <c r="J20601">
        <v>111.9</v>
      </c>
      <c r="M20601">
        <v>111.9</v>
      </c>
      <c r="N20601">
        <f t="shared" si="321"/>
        <v>0</v>
      </c>
    </row>
    <row r="20602" spans="1:14" x14ac:dyDescent="0.2">
      <c r="A20602" t="s">
        <v>20506</v>
      </c>
      <c r="B20602" t="s">
        <v>40099</v>
      </c>
      <c r="I20602" t="s">
        <v>4</v>
      </c>
      <c r="J20602">
        <v>101.79</v>
      </c>
      <c r="M20602">
        <v>101.79</v>
      </c>
      <c r="N20602">
        <f t="shared" si="321"/>
        <v>0</v>
      </c>
    </row>
    <row r="20603" spans="1:14" x14ac:dyDescent="0.2">
      <c r="A20603" t="s">
        <v>20507</v>
      </c>
      <c r="B20603" t="s">
        <v>40100</v>
      </c>
      <c r="I20603" t="s">
        <v>4</v>
      </c>
      <c r="J20603">
        <v>119.89</v>
      </c>
      <c r="M20603">
        <v>119.89</v>
      </c>
      <c r="N20603">
        <f t="shared" si="321"/>
        <v>0</v>
      </c>
    </row>
    <row r="20604" spans="1:14" x14ac:dyDescent="0.2">
      <c r="A20604" t="s">
        <v>20508</v>
      </c>
      <c r="B20604" t="s">
        <v>40100</v>
      </c>
      <c r="I20604" t="s">
        <v>4</v>
      </c>
      <c r="J20604">
        <v>109.06</v>
      </c>
      <c r="M20604">
        <v>109.06</v>
      </c>
      <c r="N20604">
        <f t="shared" si="321"/>
        <v>0</v>
      </c>
    </row>
    <row r="20605" spans="1:14" x14ac:dyDescent="0.2">
      <c r="A20605" t="s">
        <v>20509</v>
      </c>
      <c r="B20605" t="s">
        <v>40101</v>
      </c>
      <c r="I20605" t="s">
        <v>4</v>
      </c>
      <c r="J20605">
        <v>129.11000000000001</v>
      </c>
      <c r="M20605">
        <v>129.11000000000001</v>
      </c>
      <c r="N20605">
        <f t="shared" si="321"/>
        <v>0</v>
      </c>
    </row>
    <row r="20606" spans="1:14" x14ac:dyDescent="0.2">
      <c r="A20606" t="s">
        <v>20510</v>
      </c>
      <c r="B20606" t="s">
        <v>40101</v>
      </c>
      <c r="I20606" t="s">
        <v>4</v>
      </c>
      <c r="J20606">
        <v>117.45</v>
      </c>
      <c r="M20606">
        <v>117.45</v>
      </c>
      <c r="N20606">
        <f t="shared" si="321"/>
        <v>0</v>
      </c>
    </row>
    <row r="20607" spans="1:14" x14ac:dyDescent="0.2">
      <c r="A20607" t="s">
        <v>20511</v>
      </c>
      <c r="B20607" t="s">
        <v>40102</v>
      </c>
      <c r="I20607" t="s">
        <v>4</v>
      </c>
      <c r="J20607">
        <v>393.52</v>
      </c>
      <c r="M20607">
        <v>393.52</v>
      </c>
      <c r="N20607">
        <f t="shared" si="321"/>
        <v>0</v>
      </c>
    </row>
    <row r="20608" spans="1:14" x14ac:dyDescent="0.2">
      <c r="A20608" t="s">
        <v>20512</v>
      </c>
      <c r="B20608" t="s">
        <v>40102</v>
      </c>
      <c r="I20608" t="s">
        <v>4</v>
      </c>
      <c r="J20608">
        <v>355.48</v>
      </c>
      <c r="M20608">
        <v>355.48</v>
      </c>
      <c r="N20608">
        <f t="shared" si="321"/>
        <v>0</v>
      </c>
    </row>
    <row r="20609" spans="1:14" x14ac:dyDescent="0.2">
      <c r="A20609" t="s">
        <v>20513</v>
      </c>
      <c r="B20609" t="s">
        <v>40103</v>
      </c>
      <c r="I20609" t="s">
        <v>4</v>
      </c>
      <c r="J20609">
        <v>562.16999999999996</v>
      </c>
      <c r="M20609">
        <v>562.16999999999996</v>
      </c>
      <c r="N20609">
        <f t="shared" si="321"/>
        <v>0</v>
      </c>
    </row>
    <row r="20610" spans="1:14" x14ac:dyDescent="0.2">
      <c r="A20610" t="s">
        <v>20514</v>
      </c>
      <c r="B20610" t="s">
        <v>40103</v>
      </c>
      <c r="I20610" t="s">
        <v>4</v>
      </c>
      <c r="J20610">
        <v>507.83</v>
      </c>
      <c r="M20610">
        <v>507.83</v>
      </c>
      <c r="N20610">
        <f t="shared" si="321"/>
        <v>0</v>
      </c>
    </row>
    <row r="20611" spans="1:14" x14ac:dyDescent="0.2">
      <c r="A20611" t="s">
        <v>20515</v>
      </c>
      <c r="B20611" t="s">
        <v>40104</v>
      </c>
      <c r="I20611" t="s">
        <v>4</v>
      </c>
      <c r="J20611">
        <v>809.08</v>
      </c>
      <c r="M20611">
        <v>809.08</v>
      </c>
      <c r="N20611">
        <f t="shared" si="321"/>
        <v>0</v>
      </c>
    </row>
    <row r="20612" spans="1:14" x14ac:dyDescent="0.2">
      <c r="A20612" t="s">
        <v>20516</v>
      </c>
      <c r="B20612" t="s">
        <v>40104</v>
      </c>
      <c r="I20612" t="s">
        <v>4</v>
      </c>
      <c r="J20612">
        <v>750.58</v>
      </c>
      <c r="M20612">
        <v>750.58</v>
      </c>
      <c r="N20612">
        <f t="shared" ref="N20612:N20675" si="322">J20612-M20612</f>
        <v>0</v>
      </c>
    </row>
    <row r="20613" spans="1:14" x14ac:dyDescent="0.2">
      <c r="A20613" t="s">
        <v>20517</v>
      </c>
      <c r="B20613" t="s">
        <v>40105</v>
      </c>
      <c r="I20613" t="s">
        <v>4</v>
      </c>
      <c r="J20613">
        <v>943.92</v>
      </c>
      <c r="M20613">
        <v>943.92</v>
      </c>
      <c r="N20613">
        <f t="shared" si="322"/>
        <v>0</v>
      </c>
    </row>
    <row r="20614" spans="1:14" x14ac:dyDescent="0.2">
      <c r="A20614" t="s">
        <v>20518</v>
      </c>
      <c r="B20614" t="s">
        <v>40105</v>
      </c>
      <c r="I20614" t="s">
        <v>4</v>
      </c>
      <c r="J20614">
        <v>875.68</v>
      </c>
      <c r="M20614">
        <v>875.68</v>
      </c>
      <c r="N20614">
        <f t="shared" si="322"/>
        <v>0</v>
      </c>
    </row>
    <row r="20615" spans="1:14" x14ac:dyDescent="0.2">
      <c r="A20615" t="s">
        <v>20519</v>
      </c>
      <c r="B20615" t="s">
        <v>40106</v>
      </c>
      <c r="I20615" t="s">
        <v>4</v>
      </c>
      <c r="J20615">
        <v>1132.71</v>
      </c>
      <c r="M20615">
        <v>1132.71</v>
      </c>
      <c r="N20615">
        <f t="shared" si="322"/>
        <v>0</v>
      </c>
    </row>
    <row r="20616" spans="1:14" x14ac:dyDescent="0.2">
      <c r="A20616" t="s">
        <v>20520</v>
      </c>
      <c r="B20616" t="s">
        <v>40106</v>
      </c>
      <c r="I20616" t="s">
        <v>4</v>
      </c>
      <c r="J20616">
        <v>1050.82</v>
      </c>
      <c r="M20616">
        <v>1050.82</v>
      </c>
      <c r="N20616">
        <f t="shared" si="322"/>
        <v>0</v>
      </c>
    </row>
    <row r="20617" spans="1:14" x14ac:dyDescent="0.2">
      <c r="A20617" t="s">
        <v>20521</v>
      </c>
      <c r="B20617" t="s">
        <v>40107</v>
      </c>
      <c r="I20617" t="s">
        <v>4</v>
      </c>
      <c r="J20617">
        <v>1287.17</v>
      </c>
      <c r="M20617">
        <v>1287.17</v>
      </c>
      <c r="N20617">
        <f t="shared" si="322"/>
        <v>0</v>
      </c>
    </row>
    <row r="20618" spans="1:14" x14ac:dyDescent="0.2">
      <c r="A20618" t="s">
        <v>20522</v>
      </c>
      <c r="B20618" t="s">
        <v>40107</v>
      </c>
      <c r="I20618" t="s">
        <v>4</v>
      </c>
      <c r="J20618">
        <v>1194.1099999999999</v>
      </c>
      <c r="M20618">
        <v>1194.1099999999999</v>
      </c>
      <c r="N20618">
        <f t="shared" si="322"/>
        <v>0</v>
      </c>
    </row>
    <row r="20619" spans="1:14" x14ac:dyDescent="0.2">
      <c r="A20619" t="s">
        <v>20523</v>
      </c>
      <c r="B20619" t="s">
        <v>40108</v>
      </c>
      <c r="I20619" t="s">
        <v>4</v>
      </c>
      <c r="J20619">
        <v>1665.75</v>
      </c>
      <c r="M20619">
        <v>1665.75</v>
      </c>
      <c r="N20619">
        <f t="shared" si="322"/>
        <v>0</v>
      </c>
    </row>
    <row r="20620" spans="1:14" x14ac:dyDescent="0.2">
      <c r="A20620" t="s">
        <v>20524</v>
      </c>
      <c r="B20620" t="s">
        <v>40108</v>
      </c>
      <c r="I20620" t="s">
        <v>4</v>
      </c>
      <c r="J20620">
        <v>1545.32</v>
      </c>
      <c r="M20620">
        <v>1545.32</v>
      </c>
      <c r="N20620">
        <f t="shared" si="322"/>
        <v>0</v>
      </c>
    </row>
    <row r="20621" spans="1:14" x14ac:dyDescent="0.2">
      <c r="A20621" t="s">
        <v>20525</v>
      </c>
      <c r="B20621" t="s">
        <v>40109</v>
      </c>
      <c r="I20621" t="s">
        <v>4</v>
      </c>
      <c r="J20621">
        <v>1287.17</v>
      </c>
      <c r="M20621">
        <v>1287.17</v>
      </c>
      <c r="N20621">
        <f t="shared" si="322"/>
        <v>0</v>
      </c>
    </row>
    <row r="20622" spans="1:14" x14ac:dyDescent="0.2">
      <c r="A20622" t="s">
        <v>20526</v>
      </c>
      <c r="B20622" t="s">
        <v>40109</v>
      </c>
      <c r="I20622" t="s">
        <v>4</v>
      </c>
      <c r="J20622">
        <v>1194.1099999999999</v>
      </c>
      <c r="M20622">
        <v>1194.1099999999999</v>
      </c>
      <c r="N20622">
        <f t="shared" si="322"/>
        <v>0</v>
      </c>
    </row>
    <row r="20623" spans="1:14" x14ac:dyDescent="0.2">
      <c r="A20623" t="s">
        <v>20527</v>
      </c>
      <c r="B20623" t="s">
        <v>40110</v>
      </c>
      <c r="I20623" t="s">
        <v>4</v>
      </c>
      <c r="J20623">
        <v>1665.75</v>
      </c>
      <c r="M20623">
        <v>1665.75</v>
      </c>
      <c r="N20623">
        <f t="shared" si="322"/>
        <v>0</v>
      </c>
    </row>
    <row r="20624" spans="1:14" x14ac:dyDescent="0.2">
      <c r="A20624" t="s">
        <v>20528</v>
      </c>
      <c r="B20624" t="s">
        <v>40110</v>
      </c>
      <c r="I20624" t="s">
        <v>4</v>
      </c>
      <c r="J20624">
        <v>1545.32</v>
      </c>
      <c r="M20624">
        <v>1545.32</v>
      </c>
      <c r="N20624">
        <f t="shared" si="322"/>
        <v>0</v>
      </c>
    </row>
    <row r="20625" spans="1:14" x14ac:dyDescent="0.2">
      <c r="A20625" t="s">
        <v>20529</v>
      </c>
      <c r="B20625" t="s">
        <v>40111</v>
      </c>
      <c r="I20625" t="s">
        <v>4</v>
      </c>
      <c r="J20625">
        <v>1490.41</v>
      </c>
      <c r="M20625">
        <v>1490.41</v>
      </c>
      <c r="N20625">
        <f t="shared" si="322"/>
        <v>0</v>
      </c>
    </row>
    <row r="20626" spans="1:14" x14ac:dyDescent="0.2">
      <c r="A20626" t="s">
        <v>20530</v>
      </c>
      <c r="B20626" t="s">
        <v>40111</v>
      </c>
      <c r="I20626" t="s">
        <v>4</v>
      </c>
      <c r="J20626">
        <v>1382.66</v>
      </c>
      <c r="M20626">
        <v>1382.66</v>
      </c>
      <c r="N20626">
        <f t="shared" si="322"/>
        <v>0</v>
      </c>
    </row>
    <row r="20627" spans="1:14" x14ac:dyDescent="0.2">
      <c r="A20627" t="s">
        <v>20531</v>
      </c>
      <c r="B20627" t="s">
        <v>40112</v>
      </c>
      <c r="I20627" t="s">
        <v>4</v>
      </c>
      <c r="J20627">
        <v>1826.95</v>
      </c>
      <c r="M20627">
        <v>1826.95</v>
      </c>
      <c r="N20627">
        <f t="shared" si="322"/>
        <v>0</v>
      </c>
    </row>
    <row r="20628" spans="1:14" x14ac:dyDescent="0.2">
      <c r="A20628" t="s">
        <v>20532</v>
      </c>
      <c r="B20628" t="s">
        <v>40112</v>
      </c>
      <c r="I20628" t="s">
        <v>4</v>
      </c>
      <c r="J20628">
        <v>1694.87</v>
      </c>
      <c r="M20628">
        <v>1694.87</v>
      </c>
      <c r="N20628">
        <f t="shared" si="322"/>
        <v>0</v>
      </c>
    </row>
    <row r="20629" spans="1:14" x14ac:dyDescent="0.2">
      <c r="A20629" t="s">
        <v>20533</v>
      </c>
      <c r="B20629" t="s">
        <v>40113</v>
      </c>
      <c r="I20629" t="s">
        <v>4</v>
      </c>
      <c r="J20629">
        <v>1490.41</v>
      </c>
      <c r="M20629">
        <v>1490.41</v>
      </c>
      <c r="N20629">
        <f t="shared" si="322"/>
        <v>0</v>
      </c>
    </row>
    <row r="20630" spans="1:14" x14ac:dyDescent="0.2">
      <c r="A20630" t="s">
        <v>20534</v>
      </c>
      <c r="B20630" t="s">
        <v>40113</v>
      </c>
      <c r="I20630" t="s">
        <v>4</v>
      </c>
      <c r="J20630">
        <v>1382.66</v>
      </c>
      <c r="M20630">
        <v>1382.66</v>
      </c>
      <c r="N20630">
        <f t="shared" si="322"/>
        <v>0</v>
      </c>
    </row>
    <row r="20631" spans="1:14" x14ac:dyDescent="0.2">
      <c r="A20631" t="s">
        <v>20535</v>
      </c>
      <c r="B20631" t="s">
        <v>40114</v>
      </c>
      <c r="I20631" t="s">
        <v>4</v>
      </c>
      <c r="J20631">
        <v>2022.7</v>
      </c>
      <c r="M20631">
        <v>2022.7</v>
      </c>
      <c r="N20631">
        <f t="shared" si="322"/>
        <v>0</v>
      </c>
    </row>
    <row r="20632" spans="1:14" x14ac:dyDescent="0.2">
      <c r="A20632" t="s">
        <v>20536</v>
      </c>
      <c r="B20632" t="s">
        <v>40114</v>
      </c>
      <c r="I20632" t="s">
        <v>4</v>
      </c>
      <c r="J20632">
        <v>1876.47</v>
      </c>
      <c r="M20632">
        <v>1876.47</v>
      </c>
      <c r="N20632">
        <f t="shared" si="322"/>
        <v>0</v>
      </c>
    </row>
    <row r="20633" spans="1:14" x14ac:dyDescent="0.2">
      <c r="A20633" t="s">
        <v>20537</v>
      </c>
      <c r="B20633" t="s">
        <v>40115</v>
      </c>
      <c r="I20633" t="s">
        <v>4</v>
      </c>
      <c r="J20633">
        <v>1665.75</v>
      </c>
      <c r="M20633">
        <v>1665.75</v>
      </c>
      <c r="N20633">
        <f t="shared" si="322"/>
        <v>0</v>
      </c>
    </row>
    <row r="20634" spans="1:14" x14ac:dyDescent="0.2">
      <c r="A20634" t="s">
        <v>20538</v>
      </c>
      <c r="B20634" t="s">
        <v>40115</v>
      </c>
      <c r="I20634" t="s">
        <v>4</v>
      </c>
      <c r="J20634">
        <v>1545.32</v>
      </c>
      <c r="M20634">
        <v>1545.32</v>
      </c>
      <c r="N20634">
        <f t="shared" si="322"/>
        <v>0</v>
      </c>
    </row>
    <row r="20635" spans="1:14" x14ac:dyDescent="0.2">
      <c r="A20635" t="s">
        <v>20539</v>
      </c>
      <c r="B20635" t="s">
        <v>40116</v>
      </c>
      <c r="I20635" t="s">
        <v>4</v>
      </c>
      <c r="J20635">
        <v>2574.34</v>
      </c>
      <c r="M20635">
        <v>2574.34</v>
      </c>
      <c r="N20635">
        <f t="shared" si="322"/>
        <v>0</v>
      </c>
    </row>
    <row r="20636" spans="1:14" x14ac:dyDescent="0.2">
      <c r="A20636" t="s">
        <v>20540</v>
      </c>
      <c r="B20636" t="s">
        <v>40116</v>
      </c>
      <c r="I20636" t="s">
        <v>4</v>
      </c>
      <c r="J20636">
        <v>2388.23</v>
      </c>
      <c r="M20636">
        <v>2388.23</v>
      </c>
      <c r="N20636">
        <f t="shared" si="322"/>
        <v>0</v>
      </c>
    </row>
    <row r="20637" spans="1:14" x14ac:dyDescent="0.2">
      <c r="A20637" t="s">
        <v>20541</v>
      </c>
      <c r="B20637" t="s">
        <v>40117</v>
      </c>
      <c r="I20637" t="s">
        <v>4</v>
      </c>
      <c r="J20637">
        <v>2022.7</v>
      </c>
      <c r="M20637">
        <v>2022.7</v>
      </c>
      <c r="N20637">
        <f t="shared" si="322"/>
        <v>0</v>
      </c>
    </row>
    <row r="20638" spans="1:14" x14ac:dyDescent="0.2">
      <c r="A20638" t="s">
        <v>20542</v>
      </c>
      <c r="B20638" t="s">
        <v>40117</v>
      </c>
      <c r="I20638" t="s">
        <v>4</v>
      </c>
      <c r="J20638">
        <v>1876.47</v>
      </c>
      <c r="M20638">
        <v>1876.47</v>
      </c>
      <c r="N20638">
        <f t="shared" si="322"/>
        <v>0</v>
      </c>
    </row>
    <row r="20639" spans="1:14" x14ac:dyDescent="0.2">
      <c r="A20639" t="s">
        <v>20543</v>
      </c>
      <c r="B20639" t="s">
        <v>40118</v>
      </c>
      <c r="I20639" t="s">
        <v>4</v>
      </c>
      <c r="J20639">
        <v>3146.42</v>
      </c>
      <c r="M20639">
        <v>3146.42</v>
      </c>
      <c r="N20639">
        <f t="shared" si="322"/>
        <v>0</v>
      </c>
    </row>
    <row r="20640" spans="1:14" x14ac:dyDescent="0.2">
      <c r="A20640" t="s">
        <v>20544</v>
      </c>
      <c r="B20640" t="s">
        <v>40118</v>
      </c>
      <c r="I20640" t="s">
        <v>4</v>
      </c>
      <c r="J20640">
        <v>2918.95</v>
      </c>
      <c r="M20640">
        <v>2918.95</v>
      </c>
      <c r="N20640">
        <f t="shared" si="322"/>
        <v>0</v>
      </c>
    </row>
    <row r="20641" spans="1:14" x14ac:dyDescent="0.2">
      <c r="A20641" t="s">
        <v>20545</v>
      </c>
      <c r="B20641" t="s">
        <v>40119</v>
      </c>
      <c r="I20641" t="s">
        <v>4</v>
      </c>
      <c r="J20641">
        <v>2359.81</v>
      </c>
      <c r="M20641">
        <v>2359.81</v>
      </c>
      <c r="N20641">
        <f t="shared" si="322"/>
        <v>0</v>
      </c>
    </row>
    <row r="20642" spans="1:14" x14ac:dyDescent="0.2">
      <c r="A20642" t="s">
        <v>20546</v>
      </c>
      <c r="B20642" t="s">
        <v>40119</v>
      </c>
      <c r="I20642" t="s">
        <v>4</v>
      </c>
      <c r="J20642">
        <v>2189.21</v>
      </c>
      <c r="M20642">
        <v>2189.21</v>
      </c>
      <c r="N20642">
        <f t="shared" si="322"/>
        <v>0</v>
      </c>
    </row>
    <row r="20643" spans="1:14" x14ac:dyDescent="0.2">
      <c r="A20643" t="s">
        <v>20547</v>
      </c>
      <c r="B20643" t="s">
        <v>40120</v>
      </c>
      <c r="I20643" t="s">
        <v>4</v>
      </c>
      <c r="J20643">
        <v>3539.72</v>
      </c>
      <c r="M20643">
        <v>3539.72</v>
      </c>
      <c r="N20643">
        <f t="shared" si="322"/>
        <v>0</v>
      </c>
    </row>
    <row r="20644" spans="1:14" x14ac:dyDescent="0.2">
      <c r="A20644" t="s">
        <v>20548</v>
      </c>
      <c r="B20644" t="s">
        <v>40120</v>
      </c>
      <c r="I20644" t="s">
        <v>4</v>
      </c>
      <c r="J20644">
        <v>3283.82</v>
      </c>
      <c r="M20644">
        <v>3283.82</v>
      </c>
      <c r="N20644">
        <f t="shared" si="322"/>
        <v>0</v>
      </c>
    </row>
    <row r="20645" spans="1:14" x14ac:dyDescent="0.2">
      <c r="A20645" t="s">
        <v>20549</v>
      </c>
      <c r="B20645" t="s">
        <v>40121</v>
      </c>
      <c r="I20645" t="s">
        <v>4</v>
      </c>
      <c r="J20645">
        <v>2916.02</v>
      </c>
      <c r="M20645">
        <v>2916.02</v>
      </c>
      <c r="N20645">
        <f t="shared" si="322"/>
        <v>0</v>
      </c>
    </row>
    <row r="20646" spans="1:14" x14ac:dyDescent="0.2">
      <c r="A20646" t="s">
        <v>20550</v>
      </c>
      <c r="B20646" t="s">
        <v>40121</v>
      </c>
      <c r="I20646" t="s">
        <v>4</v>
      </c>
      <c r="J20646">
        <v>2642.83</v>
      </c>
      <c r="M20646">
        <v>2642.83</v>
      </c>
      <c r="N20646">
        <f t="shared" si="322"/>
        <v>0</v>
      </c>
    </row>
    <row r="20647" spans="1:14" x14ac:dyDescent="0.2">
      <c r="A20647" t="s">
        <v>20551</v>
      </c>
      <c r="B20647" t="s">
        <v>40122</v>
      </c>
      <c r="I20647" t="s">
        <v>4</v>
      </c>
      <c r="J20647">
        <v>2268.02</v>
      </c>
      <c r="M20647">
        <v>2268.02</v>
      </c>
      <c r="N20647">
        <f t="shared" si="322"/>
        <v>0</v>
      </c>
    </row>
    <row r="20648" spans="1:14" x14ac:dyDescent="0.2">
      <c r="A20648" t="s">
        <v>20552</v>
      </c>
      <c r="B20648" t="s">
        <v>40122</v>
      </c>
      <c r="I20648" t="s">
        <v>4</v>
      </c>
      <c r="J20648">
        <v>2055.5300000000002</v>
      </c>
      <c r="M20648">
        <v>2055.5300000000002</v>
      </c>
      <c r="N20648">
        <f t="shared" si="322"/>
        <v>0</v>
      </c>
    </row>
    <row r="20649" spans="1:14" x14ac:dyDescent="0.2">
      <c r="A20649" t="s">
        <v>20553</v>
      </c>
      <c r="B20649" t="s">
        <v>40123</v>
      </c>
      <c r="I20649" t="s">
        <v>4</v>
      </c>
      <c r="J20649">
        <v>1774.97</v>
      </c>
      <c r="M20649">
        <v>1774.97</v>
      </c>
      <c r="N20649">
        <f t="shared" si="322"/>
        <v>0</v>
      </c>
    </row>
    <row r="20650" spans="1:14" x14ac:dyDescent="0.2">
      <c r="A20650" t="s">
        <v>20554</v>
      </c>
      <c r="B20650" t="s">
        <v>40123</v>
      </c>
      <c r="I20650" t="s">
        <v>4</v>
      </c>
      <c r="J20650">
        <v>1608.67</v>
      </c>
      <c r="M20650">
        <v>1608.67</v>
      </c>
      <c r="N20650">
        <f t="shared" si="322"/>
        <v>0</v>
      </c>
    </row>
    <row r="20651" spans="1:14" x14ac:dyDescent="0.2">
      <c r="A20651" t="s">
        <v>20555</v>
      </c>
      <c r="B20651" t="s">
        <v>40124</v>
      </c>
      <c r="I20651" t="s">
        <v>4</v>
      </c>
      <c r="J20651">
        <v>2268.02</v>
      </c>
      <c r="M20651">
        <v>2268.02</v>
      </c>
      <c r="N20651">
        <f t="shared" si="322"/>
        <v>0</v>
      </c>
    </row>
    <row r="20652" spans="1:14" x14ac:dyDescent="0.2">
      <c r="A20652" t="s">
        <v>20556</v>
      </c>
      <c r="B20652" t="s">
        <v>40124</v>
      </c>
      <c r="I20652" t="s">
        <v>4</v>
      </c>
      <c r="J20652">
        <v>2055.5300000000002</v>
      </c>
      <c r="M20652">
        <v>2055.5300000000002</v>
      </c>
      <c r="N20652">
        <f t="shared" si="322"/>
        <v>0</v>
      </c>
    </row>
    <row r="20653" spans="1:14" x14ac:dyDescent="0.2">
      <c r="A20653" t="s">
        <v>20557</v>
      </c>
      <c r="B20653" t="s">
        <v>40125</v>
      </c>
      <c r="I20653" t="s">
        <v>4</v>
      </c>
      <c r="J20653">
        <v>2268.02</v>
      </c>
      <c r="M20653">
        <v>2268.02</v>
      </c>
      <c r="N20653">
        <f t="shared" si="322"/>
        <v>0</v>
      </c>
    </row>
    <row r="20654" spans="1:14" x14ac:dyDescent="0.2">
      <c r="A20654" t="s">
        <v>20558</v>
      </c>
      <c r="B20654" t="s">
        <v>40125</v>
      </c>
      <c r="I20654" t="s">
        <v>4</v>
      </c>
      <c r="J20654">
        <v>2055.5300000000002</v>
      </c>
      <c r="M20654">
        <v>2055.5300000000002</v>
      </c>
      <c r="N20654">
        <f t="shared" si="322"/>
        <v>0</v>
      </c>
    </row>
    <row r="20655" spans="1:14" x14ac:dyDescent="0.2">
      <c r="A20655" t="s">
        <v>20559</v>
      </c>
      <c r="B20655" t="s">
        <v>40126</v>
      </c>
      <c r="I20655" t="s">
        <v>4</v>
      </c>
      <c r="J20655">
        <v>2916.02</v>
      </c>
      <c r="M20655">
        <v>2916.02</v>
      </c>
      <c r="N20655">
        <f t="shared" si="322"/>
        <v>0</v>
      </c>
    </row>
    <row r="20656" spans="1:14" x14ac:dyDescent="0.2">
      <c r="A20656" t="s">
        <v>20560</v>
      </c>
      <c r="B20656" t="s">
        <v>40126</v>
      </c>
      <c r="I20656" t="s">
        <v>4</v>
      </c>
      <c r="J20656">
        <v>2642.82</v>
      </c>
      <c r="M20656">
        <v>2642.82</v>
      </c>
      <c r="N20656">
        <f t="shared" si="322"/>
        <v>0</v>
      </c>
    </row>
    <row r="20657" spans="1:14" x14ac:dyDescent="0.2">
      <c r="A20657" t="s">
        <v>20561</v>
      </c>
      <c r="B20657" t="s">
        <v>40127</v>
      </c>
      <c r="I20657" t="s">
        <v>4</v>
      </c>
      <c r="J20657">
        <v>4536.04</v>
      </c>
      <c r="M20657">
        <v>4536.04</v>
      </c>
      <c r="N20657">
        <f t="shared" si="322"/>
        <v>0</v>
      </c>
    </row>
    <row r="20658" spans="1:14" x14ac:dyDescent="0.2">
      <c r="A20658" t="s">
        <v>20562</v>
      </c>
      <c r="B20658" t="s">
        <v>40127</v>
      </c>
      <c r="I20658" t="s">
        <v>4</v>
      </c>
      <c r="J20658">
        <v>4111.0600000000004</v>
      </c>
      <c r="M20658">
        <v>4111.0600000000004</v>
      </c>
      <c r="N20658">
        <f t="shared" si="322"/>
        <v>0</v>
      </c>
    </row>
    <row r="20659" spans="1:14" x14ac:dyDescent="0.2">
      <c r="A20659" t="s">
        <v>20563</v>
      </c>
      <c r="B20659" t="s">
        <v>40128</v>
      </c>
      <c r="I20659" t="s">
        <v>4</v>
      </c>
      <c r="J20659">
        <v>4536.04</v>
      </c>
      <c r="M20659">
        <v>4536.04</v>
      </c>
      <c r="N20659">
        <f t="shared" si="322"/>
        <v>0</v>
      </c>
    </row>
    <row r="20660" spans="1:14" x14ac:dyDescent="0.2">
      <c r="A20660" t="s">
        <v>20564</v>
      </c>
      <c r="B20660" t="s">
        <v>40128</v>
      </c>
      <c r="I20660" t="s">
        <v>4</v>
      </c>
      <c r="J20660">
        <v>4111.0600000000004</v>
      </c>
      <c r="M20660">
        <v>4111.0600000000004</v>
      </c>
      <c r="N20660">
        <f t="shared" si="322"/>
        <v>0</v>
      </c>
    </row>
    <row r="20661" spans="1:14" x14ac:dyDescent="0.2">
      <c r="A20661" t="s">
        <v>20565</v>
      </c>
      <c r="B20661" t="s">
        <v>40129</v>
      </c>
      <c r="I20661" t="s">
        <v>4</v>
      </c>
      <c r="J20661">
        <v>9845.77</v>
      </c>
      <c r="M20661">
        <v>9845.77</v>
      </c>
      <c r="N20661">
        <f t="shared" si="322"/>
        <v>0</v>
      </c>
    </row>
    <row r="20662" spans="1:14" x14ac:dyDescent="0.2">
      <c r="A20662" t="s">
        <v>20566</v>
      </c>
      <c r="B20662" t="s">
        <v>40129</v>
      </c>
      <c r="I20662" t="s">
        <v>4</v>
      </c>
      <c r="J20662">
        <v>8924.57</v>
      </c>
      <c r="M20662">
        <v>8924.57</v>
      </c>
      <c r="N20662">
        <f t="shared" si="322"/>
        <v>0</v>
      </c>
    </row>
    <row r="20663" spans="1:14" x14ac:dyDescent="0.2">
      <c r="A20663" t="s">
        <v>20567</v>
      </c>
      <c r="B20663" t="s">
        <v>40130</v>
      </c>
      <c r="I20663" t="s">
        <v>4</v>
      </c>
      <c r="J20663">
        <v>10206.1</v>
      </c>
      <c r="M20663">
        <v>10206.1</v>
      </c>
      <c r="N20663">
        <f t="shared" si="322"/>
        <v>0</v>
      </c>
    </row>
    <row r="20664" spans="1:14" x14ac:dyDescent="0.2">
      <c r="A20664" t="s">
        <v>20568</v>
      </c>
      <c r="B20664" t="s">
        <v>40130</v>
      </c>
      <c r="I20664" t="s">
        <v>4</v>
      </c>
      <c r="J20664">
        <v>9249.9</v>
      </c>
      <c r="M20664">
        <v>9249.9</v>
      </c>
      <c r="N20664">
        <f t="shared" si="322"/>
        <v>0</v>
      </c>
    </row>
    <row r="20665" spans="1:14" x14ac:dyDescent="0.2">
      <c r="A20665" t="s">
        <v>20569</v>
      </c>
      <c r="B20665" t="s">
        <v>40131</v>
      </c>
      <c r="I20665" t="s">
        <v>20</v>
      </c>
      <c r="J20665">
        <v>90.72</v>
      </c>
      <c r="M20665">
        <v>90.72</v>
      </c>
      <c r="N20665">
        <f t="shared" si="322"/>
        <v>0</v>
      </c>
    </row>
    <row r="20666" spans="1:14" x14ac:dyDescent="0.2">
      <c r="A20666" t="s">
        <v>20570</v>
      </c>
      <c r="B20666" t="s">
        <v>40131</v>
      </c>
      <c r="I20666" t="s">
        <v>20</v>
      </c>
      <c r="J20666">
        <v>88.85</v>
      </c>
      <c r="M20666">
        <v>88.85</v>
      </c>
      <c r="N20666">
        <f t="shared" si="322"/>
        <v>0</v>
      </c>
    </row>
    <row r="20667" spans="1:14" x14ac:dyDescent="0.2">
      <c r="A20667" t="s">
        <v>20571</v>
      </c>
      <c r="B20667" t="s">
        <v>40132</v>
      </c>
      <c r="I20667" t="s">
        <v>20</v>
      </c>
      <c r="J20667">
        <v>30.7</v>
      </c>
      <c r="M20667">
        <v>30.7</v>
      </c>
      <c r="N20667">
        <f t="shared" si="322"/>
        <v>0</v>
      </c>
    </row>
    <row r="20668" spans="1:14" x14ac:dyDescent="0.2">
      <c r="A20668" t="s">
        <v>20572</v>
      </c>
      <c r="B20668" t="s">
        <v>40132</v>
      </c>
      <c r="I20668" t="s">
        <v>20</v>
      </c>
      <c r="J20668">
        <v>28.88</v>
      </c>
      <c r="M20668">
        <v>28.88</v>
      </c>
      <c r="N20668">
        <f t="shared" si="322"/>
        <v>0</v>
      </c>
    </row>
    <row r="20669" spans="1:14" x14ac:dyDescent="0.2">
      <c r="A20669" t="s">
        <v>20573</v>
      </c>
      <c r="B20669" t="s">
        <v>40133</v>
      </c>
      <c r="I20669" t="s">
        <v>20</v>
      </c>
      <c r="J20669">
        <v>93.31</v>
      </c>
      <c r="M20669">
        <v>93.31</v>
      </c>
      <c r="N20669">
        <f t="shared" si="322"/>
        <v>0</v>
      </c>
    </row>
    <row r="20670" spans="1:14" x14ac:dyDescent="0.2">
      <c r="A20670" t="s">
        <v>20574</v>
      </c>
      <c r="B20670" t="s">
        <v>40133</v>
      </c>
      <c r="I20670" t="s">
        <v>20</v>
      </c>
      <c r="J20670">
        <v>90.55</v>
      </c>
      <c r="M20670">
        <v>90.55</v>
      </c>
      <c r="N20670">
        <f t="shared" si="322"/>
        <v>0</v>
      </c>
    </row>
    <row r="20671" spans="1:14" x14ac:dyDescent="0.2">
      <c r="A20671" t="s">
        <v>20575</v>
      </c>
      <c r="B20671" t="s">
        <v>40134</v>
      </c>
      <c r="I20671" t="s">
        <v>20</v>
      </c>
      <c r="J20671">
        <v>8.73</v>
      </c>
      <c r="M20671">
        <v>8.73</v>
      </c>
      <c r="N20671">
        <f t="shared" si="322"/>
        <v>0</v>
      </c>
    </row>
    <row r="20672" spans="1:14" x14ac:dyDescent="0.2">
      <c r="A20672" t="s">
        <v>20576</v>
      </c>
      <c r="B20672" t="s">
        <v>40134</v>
      </c>
      <c r="I20672" t="s">
        <v>20</v>
      </c>
      <c r="J20672">
        <v>8.4499999999999993</v>
      </c>
      <c r="M20672">
        <v>8.4499999999999993</v>
      </c>
      <c r="N20672">
        <f t="shared" si="322"/>
        <v>0</v>
      </c>
    </row>
    <row r="20673" spans="1:14" x14ac:dyDescent="0.2">
      <c r="A20673" t="s">
        <v>20577</v>
      </c>
      <c r="B20673" t="s">
        <v>40135</v>
      </c>
      <c r="I20673" t="s">
        <v>20</v>
      </c>
      <c r="J20673">
        <v>113.75</v>
      </c>
      <c r="M20673">
        <v>113.75</v>
      </c>
      <c r="N20673">
        <f t="shared" si="322"/>
        <v>0</v>
      </c>
    </row>
    <row r="20674" spans="1:14" x14ac:dyDescent="0.2">
      <c r="A20674" t="s">
        <v>20578</v>
      </c>
      <c r="B20674" t="s">
        <v>40135</v>
      </c>
      <c r="I20674" t="s">
        <v>20</v>
      </c>
      <c r="J20674">
        <v>113.75</v>
      </c>
      <c r="M20674">
        <v>113.75</v>
      </c>
      <c r="N20674">
        <f t="shared" si="322"/>
        <v>0</v>
      </c>
    </row>
    <row r="20675" spans="1:14" x14ac:dyDescent="0.2">
      <c r="A20675" t="s">
        <v>20579</v>
      </c>
      <c r="B20675" t="s">
        <v>22402</v>
      </c>
      <c r="I20675" t="s">
        <v>113</v>
      </c>
      <c r="J20675">
        <v>0.57000000000000006</v>
      </c>
      <c r="M20675">
        <v>0.57000000000000006</v>
      </c>
      <c r="N20675">
        <f t="shared" si="322"/>
        <v>0</v>
      </c>
    </row>
    <row r="20676" spans="1:14" x14ac:dyDescent="0.2">
      <c r="A20676" t="s">
        <v>20580</v>
      </c>
      <c r="B20676" t="s">
        <v>22402</v>
      </c>
      <c r="I20676" t="s">
        <v>113</v>
      </c>
      <c r="J20676">
        <v>0.57000000000000006</v>
      </c>
      <c r="M20676">
        <v>0.57000000000000006</v>
      </c>
      <c r="N20676">
        <f t="shared" ref="N20676:N20739" si="323">J20676-M20676</f>
        <v>0</v>
      </c>
    </row>
    <row r="20677" spans="1:14" x14ac:dyDescent="0.2">
      <c r="A20677" t="s">
        <v>20581</v>
      </c>
      <c r="B20677" t="s">
        <v>40136</v>
      </c>
      <c r="I20677" t="s">
        <v>20</v>
      </c>
      <c r="J20677">
        <v>117.24</v>
      </c>
      <c r="M20677">
        <v>117.24</v>
      </c>
      <c r="N20677">
        <f t="shared" si="323"/>
        <v>0</v>
      </c>
    </row>
    <row r="20678" spans="1:14" x14ac:dyDescent="0.2">
      <c r="A20678" t="s">
        <v>20582</v>
      </c>
      <c r="B20678" t="s">
        <v>40136</v>
      </c>
      <c r="I20678" t="s">
        <v>20</v>
      </c>
      <c r="J20678">
        <v>117.24</v>
      </c>
      <c r="M20678">
        <v>117.24</v>
      </c>
      <c r="N20678">
        <f t="shared" si="323"/>
        <v>0</v>
      </c>
    </row>
    <row r="20679" spans="1:14" x14ac:dyDescent="0.2">
      <c r="A20679" t="s">
        <v>20583</v>
      </c>
      <c r="B20679" t="s">
        <v>40137</v>
      </c>
      <c r="I20679" t="s">
        <v>20</v>
      </c>
      <c r="J20679">
        <v>116.82</v>
      </c>
      <c r="M20679">
        <v>116.82</v>
      </c>
      <c r="N20679">
        <f t="shared" si="323"/>
        <v>0</v>
      </c>
    </row>
    <row r="20680" spans="1:14" x14ac:dyDescent="0.2">
      <c r="A20680" t="s">
        <v>20584</v>
      </c>
      <c r="B20680" t="s">
        <v>40137</v>
      </c>
      <c r="I20680" t="s">
        <v>20</v>
      </c>
      <c r="J20680">
        <v>116.82</v>
      </c>
      <c r="M20680">
        <v>116.82</v>
      </c>
      <c r="N20680">
        <f t="shared" si="323"/>
        <v>0</v>
      </c>
    </row>
    <row r="20681" spans="1:14" x14ac:dyDescent="0.2">
      <c r="A20681" t="s">
        <v>20585</v>
      </c>
      <c r="B20681" t="s">
        <v>40138</v>
      </c>
      <c r="I20681" t="s">
        <v>20</v>
      </c>
      <c r="J20681">
        <v>116.89</v>
      </c>
      <c r="M20681">
        <v>116.89</v>
      </c>
      <c r="N20681">
        <f t="shared" si="323"/>
        <v>0</v>
      </c>
    </row>
    <row r="20682" spans="1:14" x14ac:dyDescent="0.2">
      <c r="A20682" t="s">
        <v>20586</v>
      </c>
      <c r="B20682" t="s">
        <v>40138</v>
      </c>
      <c r="I20682" t="s">
        <v>20</v>
      </c>
      <c r="J20682">
        <v>116.89</v>
      </c>
      <c r="M20682">
        <v>116.89</v>
      </c>
      <c r="N20682">
        <f t="shared" si="323"/>
        <v>0</v>
      </c>
    </row>
    <row r="20683" spans="1:14" x14ac:dyDescent="0.2">
      <c r="A20683" t="s">
        <v>20587</v>
      </c>
      <c r="B20683" t="s">
        <v>40139</v>
      </c>
      <c r="I20683" t="s">
        <v>20</v>
      </c>
      <c r="J20683">
        <v>116.47</v>
      </c>
      <c r="M20683">
        <v>116.47</v>
      </c>
      <c r="N20683">
        <f t="shared" si="323"/>
        <v>0</v>
      </c>
    </row>
    <row r="20684" spans="1:14" x14ac:dyDescent="0.2">
      <c r="A20684" t="s">
        <v>20588</v>
      </c>
      <c r="B20684" t="s">
        <v>40139</v>
      </c>
      <c r="I20684" t="s">
        <v>20</v>
      </c>
      <c r="J20684">
        <v>116.47</v>
      </c>
      <c r="M20684">
        <v>116.47</v>
      </c>
      <c r="N20684">
        <f t="shared" si="323"/>
        <v>0</v>
      </c>
    </row>
    <row r="20685" spans="1:14" x14ac:dyDescent="0.2">
      <c r="A20685" t="s">
        <v>20589</v>
      </c>
      <c r="B20685" t="s">
        <v>40140</v>
      </c>
      <c r="I20685" t="s">
        <v>20</v>
      </c>
      <c r="J20685">
        <v>84.48</v>
      </c>
      <c r="M20685">
        <v>84.48</v>
      </c>
      <c r="N20685">
        <f t="shared" si="323"/>
        <v>0</v>
      </c>
    </row>
    <row r="20686" spans="1:14" x14ac:dyDescent="0.2">
      <c r="A20686" t="s">
        <v>20590</v>
      </c>
      <c r="B20686" t="s">
        <v>40140</v>
      </c>
      <c r="I20686" t="s">
        <v>20</v>
      </c>
      <c r="J20686">
        <v>84.48</v>
      </c>
      <c r="M20686">
        <v>84.48</v>
      </c>
      <c r="N20686">
        <f t="shared" si="323"/>
        <v>0</v>
      </c>
    </row>
    <row r="20687" spans="1:14" x14ac:dyDescent="0.2">
      <c r="A20687" t="s">
        <v>20591</v>
      </c>
      <c r="B20687" t="s">
        <v>40141</v>
      </c>
      <c r="I20687" t="s">
        <v>20</v>
      </c>
      <c r="J20687">
        <v>93.6</v>
      </c>
      <c r="M20687">
        <v>93.6</v>
      </c>
      <c r="N20687">
        <f t="shared" si="323"/>
        <v>0</v>
      </c>
    </row>
    <row r="20688" spans="1:14" x14ac:dyDescent="0.2">
      <c r="A20688" t="s">
        <v>20592</v>
      </c>
      <c r="B20688" t="s">
        <v>40141</v>
      </c>
      <c r="I20688" t="s">
        <v>20</v>
      </c>
      <c r="J20688">
        <v>93.6</v>
      </c>
      <c r="M20688">
        <v>93.6</v>
      </c>
      <c r="N20688">
        <f t="shared" si="323"/>
        <v>0</v>
      </c>
    </row>
    <row r="20689" spans="1:14" x14ac:dyDescent="0.2">
      <c r="A20689" t="s">
        <v>20593</v>
      </c>
      <c r="B20689" t="s">
        <v>40142</v>
      </c>
      <c r="I20689" t="s">
        <v>20</v>
      </c>
      <c r="J20689">
        <v>116.86</v>
      </c>
      <c r="M20689">
        <v>116.86</v>
      </c>
      <c r="N20689">
        <f t="shared" si="323"/>
        <v>0</v>
      </c>
    </row>
    <row r="20690" spans="1:14" x14ac:dyDescent="0.2">
      <c r="A20690" t="s">
        <v>20594</v>
      </c>
      <c r="B20690" t="s">
        <v>40142</v>
      </c>
      <c r="I20690" t="s">
        <v>20</v>
      </c>
      <c r="J20690">
        <v>116.86</v>
      </c>
      <c r="M20690">
        <v>116.86</v>
      </c>
      <c r="N20690">
        <f t="shared" si="323"/>
        <v>0</v>
      </c>
    </row>
    <row r="20691" spans="1:14" x14ac:dyDescent="0.2">
      <c r="A20691" t="s">
        <v>20595</v>
      </c>
      <c r="B20691" t="s">
        <v>40143</v>
      </c>
      <c r="I20691" t="s">
        <v>20</v>
      </c>
      <c r="J20691">
        <v>129.34</v>
      </c>
      <c r="M20691">
        <v>129.34</v>
      </c>
      <c r="N20691">
        <f t="shared" si="323"/>
        <v>0</v>
      </c>
    </row>
    <row r="20692" spans="1:14" x14ac:dyDescent="0.2">
      <c r="A20692" t="s">
        <v>20596</v>
      </c>
      <c r="B20692" t="s">
        <v>40143</v>
      </c>
      <c r="I20692" t="s">
        <v>20</v>
      </c>
      <c r="J20692">
        <v>129.34</v>
      </c>
      <c r="M20692">
        <v>129.34</v>
      </c>
      <c r="N20692">
        <f t="shared" si="323"/>
        <v>0</v>
      </c>
    </row>
    <row r="20693" spans="1:14" x14ac:dyDescent="0.2">
      <c r="A20693" t="s">
        <v>40776</v>
      </c>
      <c r="B20693" t="s">
        <v>41238</v>
      </c>
      <c r="I20693" t="s">
        <v>674</v>
      </c>
      <c r="J20693">
        <v>72</v>
      </c>
      <c r="M20693">
        <v>72</v>
      </c>
      <c r="N20693">
        <f t="shared" si="323"/>
        <v>0</v>
      </c>
    </row>
    <row r="20694" spans="1:14" x14ac:dyDescent="0.2">
      <c r="A20694" t="s">
        <v>40777</v>
      </c>
      <c r="B20694" t="s">
        <v>41238</v>
      </c>
      <c r="I20694" t="s">
        <v>674</v>
      </c>
      <c r="J20694">
        <v>72</v>
      </c>
      <c r="M20694">
        <v>72</v>
      </c>
      <c r="N20694">
        <f t="shared" si="323"/>
        <v>0</v>
      </c>
    </row>
    <row r="20695" spans="1:14" x14ac:dyDescent="0.2">
      <c r="A20695" t="s">
        <v>40778</v>
      </c>
      <c r="B20695" t="s">
        <v>41239</v>
      </c>
      <c r="I20695" t="s">
        <v>674</v>
      </c>
      <c r="J20695">
        <v>82</v>
      </c>
      <c r="M20695">
        <v>82</v>
      </c>
      <c r="N20695">
        <f t="shared" si="323"/>
        <v>0</v>
      </c>
    </row>
    <row r="20696" spans="1:14" x14ac:dyDescent="0.2">
      <c r="A20696" t="s">
        <v>40779</v>
      </c>
      <c r="B20696" t="s">
        <v>41239</v>
      </c>
      <c r="I20696" t="s">
        <v>674</v>
      </c>
      <c r="J20696">
        <v>82</v>
      </c>
      <c r="M20696">
        <v>82</v>
      </c>
      <c r="N20696">
        <f t="shared" si="323"/>
        <v>0</v>
      </c>
    </row>
    <row r="20697" spans="1:14" x14ac:dyDescent="0.2">
      <c r="A20697" t="s">
        <v>20597</v>
      </c>
      <c r="B20697" t="s">
        <v>40144</v>
      </c>
      <c r="I20697" t="s">
        <v>20</v>
      </c>
      <c r="J20697">
        <v>134.4</v>
      </c>
      <c r="M20697">
        <v>134.4</v>
      </c>
      <c r="N20697">
        <f t="shared" si="323"/>
        <v>0</v>
      </c>
    </row>
    <row r="20698" spans="1:14" x14ac:dyDescent="0.2">
      <c r="A20698" t="s">
        <v>20598</v>
      </c>
      <c r="B20698" t="s">
        <v>40144</v>
      </c>
      <c r="I20698" t="s">
        <v>20</v>
      </c>
      <c r="J20698">
        <v>134.4</v>
      </c>
      <c r="M20698">
        <v>134.4</v>
      </c>
      <c r="N20698">
        <f t="shared" si="323"/>
        <v>0</v>
      </c>
    </row>
    <row r="20699" spans="1:14" x14ac:dyDescent="0.2">
      <c r="A20699" t="s">
        <v>20599</v>
      </c>
      <c r="B20699" t="s">
        <v>40145</v>
      </c>
      <c r="I20699" t="s">
        <v>20</v>
      </c>
      <c r="J20699">
        <v>62.4</v>
      </c>
      <c r="M20699">
        <v>62.4</v>
      </c>
      <c r="N20699">
        <f t="shared" si="323"/>
        <v>0</v>
      </c>
    </row>
    <row r="20700" spans="1:14" x14ac:dyDescent="0.2">
      <c r="A20700" t="s">
        <v>20600</v>
      </c>
      <c r="B20700" t="s">
        <v>40145</v>
      </c>
      <c r="I20700" t="s">
        <v>20</v>
      </c>
      <c r="J20700">
        <v>62.4</v>
      </c>
      <c r="M20700">
        <v>62.4</v>
      </c>
      <c r="N20700">
        <f t="shared" si="323"/>
        <v>0</v>
      </c>
    </row>
    <row r="20701" spans="1:14" x14ac:dyDescent="0.2">
      <c r="A20701" t="s">
        <v>20601</v>
      </c>
      <c r="B20701" t="s">
        <v>22403</v>
      </c>
      <c r="I20701" t="s">
        <v>20</v>
      </c>
      <c r="J20701">
        <v>1221.76</v>
      </c>
      <c r="M20701">
        <v>1221.76</v>
      </c>
      <c r="N20701">
        <f t="shared" si="323"/>
        <v>0</v>
      </c>
    </row>
    <row r="20702" spans="1:14" x14ac:dyDescent="0.2">
      <c r="A20702" t="s">
        <v>20602</v>
      </c>
      <c r="B20702" t="s">
        <v>22403</v>
      </c>
      <c r="I20702" t="s">
        <v>20</v>
      </c>
      <c r="J20702">
        <v>1214.58</v>
      </c>
      <c r="M20702">
        <v>1214.58</v>
      </c>
      <c r="N20702">
        <f t="shared" si="323"/>
        <v>0</v>
      </c>
    </row>
    <row r="20703" spans="1:14" x14ac:dyDescent="0.2">
      <c r="A20703" t="s">
        <v>20603</v>
      </c>
      <c r="B20703" t="s">
        <v>40146</v>
      </c>
      <c r="I20703" t="s">
        <v>20</v>
      </c>
      <c r="J20703">
        <v>450.97</v>
      </c>
      <c r="M20703">
        <v>450.97</v>
      </c>
      <c r="N20703">
        <f t="shared" si="323"/>
        <v>0</v>
      </c>
    </row>
    <row r="20704" spans="1:14" x14ac:dyDescent="0.2">
      <c r="A20704" t="s">
        <v>20604</v>
      </c>
      <c r="B20704" t="s">
        <v>40146</v>
      </c>
      <c r="I20704" t="s">
        <v>20</v>
      </c>
      <c r="J20704">
        <v>443.79</v>
      </c>
      <c r="M20704">
        <v>443.79</v>
      </c>
      <c r="N20704">
        <f t="shared" si="323"/>
        <v>0</v>
      </c>
    </row>
    <row r="20705" spans="1:14" x14ac:dyDescent="0.2">
      <c r="A20705" t="s">
        <v>20605</v>
      </c>
      <c r="B20705" t="s">
        <v>40147</v>
      </c>
      <c r="I20705" t="s">
        <v>20</v>
      </c>
      <c r="J20705">
        <v>927.88</v>
      </c>
      <c r="M20705">
        <v>927.88</v>
      </c>
      <c r="N20705">
        <f t="shared" si="323"/>
        <v>0</v>
      </c>
    </row>
    <row r="20706" spans="1:14" x14ac:dyDescent="0.2">
      <c r="A20706" t="s">
        <v>20606</v>
      </c>
      <c r="B20706" t="s">
        <v>40147</v>
      </c>
      <c r="I20706" t="s">
        <v>20</v>
      </c>
      <c r="J20706">
        <v>927.88</v>
      </c>
      <c r="M20706">
        <v>927.88</v>
      </c>
      <c r="N20706">
        <f t="shared" si="323"/>
        <v>0</v>
      </c>
    </row>
    <row r="20707" spans="1:14" x14ac:dyDescent="0.2">
      <c r="A20707" t="s">
        <v>20607</v>
      </c>
      <c r="B20707" t="s">
        <v>40148</v>
      </c>
      <c r="I20707" t="s">
        <v>20</v>
      </c>
      <c r="J20707">
        <v>1217.99</v>
      </c>
      <c r="M20707">
        <v>1217.99</v>
      </c>
      <c r="N20707">
        <f t="shared" si="323"/>
        <v>0</v>
      </c>
    </row>
    <row r="20708" spans="1:14" x14ac:dyDescent="0.2">
      <c r="A20708" t="s">
        <v>20608</v>
      </c>
      <c r="B20708" t="s">
        <v>40148</v>
      </c>
      <c r="I20708" t="s">
        <v>20</v>
      </c>
      <c r="J20708">
        <v>1210.82</v>
      </c>
      <c r="M20708">
        <v>1210.82</v>
      </c>
      <c r="N20708">
        <f t="shared" si="323"/>
        <v>0</v>
      </c>
    </row>
    <row r="20709" spans="1:14" x14ac:dyDescent="0.2">
      <c r="A20709" t="s">
        <v>20609</v>
      </c>
      <c r="B20709" t="s">
        <v>40149</v>
      </c>
      <c r="I20709" t="s">
        <v>20</v>
      </c>
      <c r="J20709">
        <v>957.82</v>
      </c>
      <c r="M20709">
        <v>957.82</v>
      </c>
      <c r="N20709">
        <f t="shared" si="323"/>
        <v>0</v>
      </c>
    </row>
    <row r="20710" spans="1:14" x14ac:dyDescent="0.2">
      <c r="A20710" t="s">
        <v>20610</v>
      </c>
      <c r="B20710" t="s">
        <v>40149</v>
      </c>
      <c r="I20710" t="s">
        <v>20</v>
      </c>
      <c r="J20710">
        <v>957.82</v>
      </c>
      <c r="M20710">
        <v>957.82</v>
      </c>
      <c r="N20710">
        <f t="shared" si="323"/>
        <v>0</v>
      </c>
    </row>
    <row r="20711" spans="1:14" x14ac:dyDescent="0.2">
      <c r="A20711" t="s">
        <v>20611</v>
      </c>
      <c r="B20711" t="s">
        <v>40150</v>
      </c>
      <c r="I20711" t="s">
        <v>3</v>
      </c>
      <c r="J20711">
        <v>3.52</v>
      </c>
      <c r="M20711">
        <v>3.52</v>
      </c>
      <c r="N20711">
        <f t="shared" si="323"/>
        <v>0</v>
      </c>
    </row>
    <row r="20712" spans="1:14" x14ac:dyDescent="0.2">
      <c r="A20712" t="s">
        <v>20612</v>
      </c>
      <c r="B20712" t="s">
        <v>40150</v>
      </c>
      <c r="I20712" t="s">
        <v>3</v>
      </c>
      <c r="J20712">
        <v>3.52</v>
      </c>
      <c r="M20712">
        <v>3.52</v>
      </c>
      <c r="N20712">
        <f t="shared" si="323"/>
        <v>0</v>
      </c>
    </row>
    <row r="20713" spans="1:14" x14ac:dyDescent="0.2">
      <c r="A20713" t="s">
        <v>20613</v>
      </c>
      <c r="B20713" t="s">
        <v>40151</v>
      </c>
      <c r="I20713" t="s">
        <v>3</v>
      </c>
      <c r="J20713">
        <v>8.2899999999999991</v>
      </c>
      <c r="M20713">
        <v>8.2899999999999991</v>
      </c>
      <c r="N20713">
        <f t="shared" si="323"/>
        <v>0</v>
      </c>
    </row>
    <row r="20714" spans="1:14" x14ac:dyDescent="0.2">
      <c r="A20714" t="s">
        <v>20614</v>
      </c>
      <c r="B20714" t="s">
        <v>40151</v>
      </c>
      <c r="I20714" t="s">
        <v>3</v>
      </c>
      <c r="J20714">
        <v>8.2899999999999991</v>
      </c>
      <c r="M20714">
        <v>8.2899999999999991</v>
      </c>
      <c r="N20714">
        <f t="shared" si="323"/>
        <v>0</v>
      </c>
    </row>
    <row r="20715" spans="1:14" x14ac:dyDescent="0.2">
      <c r="A20715" t="s">
        <v>20615</v>
      </c>
      <c r="B20715" t="s">
        <v>40152</v>
      </c>
      <c r="I20715" t="s">
        <v>20</v>
      </c>
      <c r="J20715">
        <v>1122.3499999999999</v>
      </c>
      <c r="M20715">
        <v>1122.3499999999999</v>
      </c>
      <c r="N20715">
        <f t="shared" si="323"/>
        <v>0</v>
      </c>
    </row>
    <row r="20716" spans="1:14" x14ac:dyDescent="0.2">
      <c r="A20716" t="s">
        <v>20616</v>
      </c>
      <c r="B20716" t="s">
        <v>40152</v>
      </c>
      <c r="I20716" t="s">
        <v>20</v>
      </c>
      <c r="J20716">
        <v>1122.3499999999999</v>
      </c>
      <c r="M20716">
        <v>1122.3499999999999</v>
      </c>
      <c r="N20716">
        <f t="shared" si="323"/>
        <v>0</v>
      </c>
    </row>
    <row r="20717" spans="1:14" x14ac:dyDescent="0.2">
      <c r="A20717" t="s">
        <v>20617</v>
      </c>
      <c r="B20717" t="s">
        <v>40153</v>
      </c>
      <c r="I20717" t="s">
        <v>20</v>
      </c>
      <c r="J20717">
        <v>548.51</v>
      </c>
      <c r="M20717">
        <v>548.51</v>
      </c>
      <c r="N20717">
        <f t="shared" si="323"/>
        <v>0</v>
      </c>
    </row>
    <row r="20718" spans="1:14" x14ac:dyDescent="0.2">
      <c r="A20718" t="s">
        <v>20618</v>
      </c>
      <c r="B20718" t="s">
        <v>40153</v>
      </c>
      <c r="I20718" t="s">
        <v>20</v>
      </c>
      <c r="J20718">
        <v>548.51</v>
      </c>
      <c r="M20718">
        <v>548.51</v>
      </c>
      <c r="N20718">
        <f t="shared" si="323"/>
        <v>0</v>
      </c>
    </row>
    <row r="20719" spans="1:14" x14ac:dyDescent="0.2">
      <c r="A20719" t="s">
        <v>20619</v>
      </c>
      <c r="B20719" t="s">
        <v>40154</v>
      </c>
      <c r="I20719" t="s">
        <v>3</v>
      </c>
      <c r="J20719">
        <v>7.5</v>
      </c>
      <c r="M20719">
        <v>7.5</v>
      </c>
      <c r="N20719">
        <f t="shared" si="323"/>
        <v>0</v>
      </c>
    </row>
    <row r="20720" spans="1:14" x14ac:dyDescent="0.2">
      <c r="A20720" t="s">
        <v>20620</v>
      </c>
      <c r="B20720" t="s">
        <v>40154</v>
      </c>
      <c r="I20720" t="s">
        <v>3</v>
      </c>
      <c r="J20720">
        <v>7.5</v>
      </c>
      <c r="M20720">
        <v>7.5</v>
      </c>
      <c r="N20720">
        <f t="shared" si="323"/>
        <v>0</v>
      </c>
    </row>
    <row r="20721" spans="1:14" x14ac:dyDescent="0.2">
      <c r="A20721" t="s">
        <v>20621</v>
      </c>
      <c r="B20721" t="s">
        <v>40155</v>
      </c>
      <c r="I20721" t="s">
        <v>3</v>
      </c>
      <c r="J20721">
        <v>2.31</v>
      </c>
      <c r="M20721">
        <v>2.31</v>
      </c>
      <c r="N20721">
        <f t="shared" si="323"/>
        <v>0</v>
      </c>
    </row>
    <row r="20722" spans="1:14" x14ac:dyDescent="0.2">
      <c r="A20722" t="s">
        <v>20622</v>
      </c>
      <c r="B20722" t="s">
        <v>40155</v>
      </c>
      <c r="I20722" t="s">
        <v>3</v>
      </c>
      <c r="J20722">
        <v>2.31</v>
      </c>
      <c r="M20722">
        <v>2.31</v>
      </c>
      <c r="N20722">
        <f t="shared" si="323"/>
        <v>0</v>
      </c>
    </row>
    <row r="20723" spans="1:14" x14ac:dyDescent="0.2">
      <c r="A20723" t="s">
        <v>20623</v>
      </c>
      <c r="B20723" t="s">
        <v>22404</v>
      </c>
      <c r="I20723" t="s">
        <v>20</v>
      </c>
      <c r="J20723">
        <v>818.98</v>
      </c>
      <c r="M20723">
        <v>818.98</v>
      </c>
      <c r="N20723">
        <f t="shared" si="323"/>
        <v>0</v>
      </c>
    </row>
    <row r="20724" spans="1:14" x14ac:dyDescent="0.2">
      <c r="A20724" t="s">
        <v>20624</v>
      </c>
      <c r="B20724" t="s">
        <v>22404</v>
      </c>
      <c r="I20724" t="s">
        <v>20</v>
      </c>
      <c r="J20724">
        <v>816.85</v>
      </c>
      <c r="M20724">
        <v>816.85</v>
      </c>
      <c r="N20724">
        <f t="shared" si="323"/>
        <v>0</v>
      </c>
    </row>
    <row r="20725" spans="1:14" x14ac:dyDescent="0.2">
      <c r="A20725" t="s">
        <v>20625</v>
      </c>
      <c r="B20725" t="s">
        <v>40156</v>
      </c>
      <c r="I20725" t="s">
        <v>3</v>
      </c>
      <c r="J20725">
        <v>5.74</v>
      </c>
      <c r="M20725">
        <v>5.74</v>
      </c>
      <c r="N20725">
        <f t="shared" si="323"/>
        <v>0</v>
      </c>
    </row>
    <row r="20726" spans="1:14" x14ac:dyDescent="0.2">
      <c r="A20726" t="s">
        <v>20626</v>
      </c>
      <c r="B20726" t="s">
        <v>40156</v>
      </c>
      <c r="I20726" t="s">
        <v>3</v>
      </c>
      <c r="J20726">
        <v>5.74</v>
      </c>
      <c r="M20726">
        <v>5.74</v>
      </c>
      <c r="N20726">
        <f t="shared" si="323"/>
        <v>0</v>
      </c>
    </row>
    <row r="20727" spans="1:14" x14ac:dyDescent="0.2">
      <c r="A20727" t="s">
        <v>20627</v>
      </c>
      <c r="B20727" t="s">
        <v>40157</v>
      </c>
      <c r="I20727" t="s">
        <v>3</v>
      </c>
      <c r="J20727">
        <v>14.76</v>
      </c>
      <c r="M20727">
        <v>14.76</v>
      </c>
      <c r="N20727">
        <f t="shared" si="323"/>
        <v>0</v>
      </c>
    </row>
    <row r="20728" spans="1:14" x14ac:dyDescent="0.2">
      <c r="A20728" t="s">
        <v>20628</v>
      </c>
      <c r="B20728" t="s">
        <v>40157</v>
      </c>
      <c r="I20728" t="s">
        <v>3</v>
      </c>
      <c r="J20728">
        <v>14.76</v>
      </c>
      <c r="M20728">
        <v>14.76</v>
      </c>
      <c r="N20728">
        <f t="shared" si="323"/>
        <v>0</v>
      </c>
    </row>
    <row r="20729" spans="1:14" x14ac:dyDescent="0.2">
      <c r="A20729" t="s">
        <v>20629</v>
      </c>
      <c r="B20729" t="s">
        <v>40158</v>
      </c>
      <c r="I20729" t="s">
        <v>3</v>
      </c>
      <c r="J20729">
        <v>15.87</v>
      </c>
      <c r="M20729">
        <v>15.87</v>
      </c>
      <c r="N20729">
        <f t="shared" si="323"/>
        <v>0</v>
      </c>
    </row>
    <row r="20730" spans="1:14" x14ac:dyDescent="0.2">
      <c r="A20730" t="s">
        <v>20630</v>
      </c>
      <c r="B20730" t="s">
        <v>40158</v>
      </c>
      <c r="I20730" t="s">
        <v>3</v>
      </c>
      <c r="J20730">
        <v>15.87</v>
      </c>
      <c r="M20730">
        <v>15.87</v>
      </c>
      <c r="N20730">
        <f t="shared" si="323"/>
        <v>0</v>
      </c>
    </row>
    <row r="20731" spans="1:14" x14ac:dyDescent="0.2">
      <c r="A20731" t="s">
        <v>20631</v>
      </c>
      <c r="B20731" t="s">
        <v>40159</v>
      </c>
      <c r="I20731" t="s">
        <v>3</v>
      </c>
      <c r="J20731">
        <v>20.63</v>
      </c>
      <c r="M20731">
        <v>20.63</v>
      </c>
      <c r="N20731">
        <f t="shared" si="323"/>
        <v>0</v>
      </c>
    </row>
    <row r="20732" spans="1:14" x14ac:dyDescent="0.2">
      <c r="A20732" t="s">
        <v>20632</v>
      </c>
      <c r="B20732" t="s">
        <v>40159</v>
      </c>
      <c r="I20732" t="s">
        <v>3</v>
      </c>
      <c r="J20732">
        <v>20.63</v>
      </c>
      <c r="M20732">
        <v>20.63</v>
      </c>
      <c r="N20732">
        <f t="shared" si="323"/>
        <v>0</v>
      </c>
    </row>
    <row r="20733" spans="1:14" x14ac:dyDescent="0.2">
      <c r="A20733" t="s">
        <v>20633</v>
      </c>
      <c r="B20733" t="s">
        <v>40160</v>
      </c>
      <c r="I20733" t="s">
        <v>674</v>
      </c>
      <c r="J20733">
        <v>4626.8999999999996</v>
      </c>
      <c r="M20733">
        <v>4626.8999999999996</v>
      </c>
      <c r="N20733">
        <f t="shared" si="323"/>
        <v>0</v>
      </c>
    </row>
    <row r="20734" spans="1:14" x14ac:dyDescent="0.2">
      <c r="A20734" t="s">
        <v>20634</v>
      </c>
      <c r="B20734" t="s">
        <v>40160</v>
      </c>
      <c r="I20734" t="s">
        <v>674</v>
      </c>
      <c r="J20734">
        <v>4626.8999999999996</v>
      </c>
      <c r="M20734">
        <v>4626.8999999999996</v>
      </c>
      <c r="N20734">
        <f t="shared" si="323"/>
        <v>0</v>
      </c>
    </row>
    <row r="20735" spans="1:14" x14ac:dyDescent="0.2">
      <c r="A20735" t="s">
        <v>20635</v>
      </c>
      <c r="B20735" t="s">
        <v>40161</v>
      </c>
      <c r="I20735" t="s">
        <v>674</v>
      </c>
      <c r="J20735">
        <v>4153.1000000000004</v>
      </c>
      <c r="M20735">
        <v>4153.1000000000004</v>
      </c>
      <c r="N20735">
        <f t="shared" si="323"/>
        <v>0</v>
      </c>
    </row>
    <row r="20736" spans="1:14" x14ac:dyDescent="0.2">
      <c r="A20736" t="s">
        <v>20636</v>
      </c>
      <c r="B20736" t="s">
        <v>40161</v>
      </c>
      <c r="I20736" t="s">
        <v>674</v>
      </c>
      <c r="J20736">
        <v>4153.1000000000004</v>
      </c>
      <c r="M20736">
        <v>4153.1000000000004</v>
      </c>
      <c r="N20736">
        <f t="shared" si="323"/>
        <v>0</v>
      </c>
    </row>
    <row r="20737" spans="1:14" x14ac:dyDescent="0.2">
      <c r="A20737" t="s">
        <v>20637</v>
      </c>
      <c r="B20737" t="s">
        <v>40162</v>
      </c>
      <c r="I20737" t="s">
        <v>674</v>
      </c>
      <c r="J20737">
        <v>4088.4</v>
      </c>
      <c r="M20737">
        <v>4088.4</v>
      </c>
      <c r="N20737">
        <f t="shared" si="323"/>
        <v>0</v>
      </c>
    </row>
    <row r="20738" spans="1:14" x14ac:dyDescent="0.2">
      <c r="A20738" t="s">
        <v>20638</v>
      </c>
      <c r="B20738" t="s">
        <v>40162</v>
      </c>
      <c r="I20738" t="s">
        <v>674</v>
      </c>
      <c r="J20738">
        <v>4088.4</v>
      </c>
      <c r="M20738">
        <v>4088.4</v>
      </c>
      <c r="N20738">
        <f t="shared" si="323"/>
        <v>0</v>
      </c>
    </row>
    <row r="20739" spans="1:14" x14ac:dyDescent="0.2">
      <c r="A20739" t="s">
        <v>20639</v>
      </c>
      <c r="B20739" t="s">
        <v>40163</v>
      </c>
      <c r="I20739" t="s">
        <v>674</v>
      </c>
      <c r="J20739">
        <v>4532.7</v>
      </c>
      <c r="M20739">
        <v>4532.7</v>
      </c>
      <c r="N20739">
        <f t="shared" si="323"/>
        <v>0</v>
      </c>
    </row>
    <row r="20740" spans="1:14" x14ac:dyDescent="0.2">
      <c r="A20740" t="s">
        <v>20640</v>
      </c>
      <c r="B20740" t="s">
        <v>40163</v>
      </c>
      <c r="I20740" t="s">
        <v>674</v>
      </c>
      <c r="J20740">
        <v>4532.7</v>
      </c>
      <c r="M20740">
        <v>4532.7</v>
      </c>
      <c r="N20740">
        <f t="shared" ref="N20740:N20803" si="324">J20740-M20740</f>
        <v>0</v>
      </c>
    </row>
    <row r="20741" spans="1:14" x14ac:dyDescent="0.2">
      <c r="A20741" t="s">
        <v>20641</v>
      </c>
      <c r="B20741" t="s">
        <v>40164</v>
      </c>
      <c r="I20741" t="s">
        <v>674</v>
      </c>
      <c r="J20741">
        <v>7507.9</v>
      </c>
      <c r="M20741">
        <v>7507.9</v>
      </c>
      <c r="N20741">
        <f t="shared" si="324"/>
        <v>0</v>
      </c>
    </row>
    <row r="20742" spans="1:14" x14ac:dyDescent="0.2">
      <c r="A20742" t="s">
        <v>20642</v>
      </c>
      <c r="B20742" t="s">
        <v>40164</v>
      </c>
      <c r="I20742" t="s">
        <v>674</v>
      </c>
      <c r="J20742">
        <v>7507.9</v>
      </c>
      <c r="M20742">
        <v>7507.9</v>
      </c>
      <c r="N20742">
        <f t="shared" si="324"/>
        <v>0</v>
      </c>
    </row>
    <row r="20743" spans="1:14" x14ac:dyDescent="0.2">
      <c r="A20743" t="s">
        <v>20643</v>
      </c>
      <c r="B20743" t="s">
        <v>40165</v>
      </c>
      <c r="I20743" t="s">
        <v>674</v>
      </c>
      <c r="J20743">
        <v>5703.3</v>
      </c>
      <c r="M20743">
        <v>5703.3</v>
      </c>
      <c r="N20743">
        <f t="shared" si="324"/>
        <v>0</v>
      </c>
    </row>
    <row r="20744" spans="1:14" x14ac:dyDescent="0.2">
      <c r="A20744" t="s">
        <v>20644</v>
      </c>
      <c r="B20744" t="s">
        <v>40165</v>
      </c>
      <c r="I20744" t="s">
        <v>674</v>
      </c>
      <c r="J20744">
        <v>5703.3</v>
      </c>
      <c r="M20744">
        <v>5703.3</v>
      </c>
      <c r="N20744">
        <f t="shared" si="324"/>
        <v>0</v>
      </c>
    </row>
    <row r="20745" spans="1:14" x14ac:dyDescent="0.2">
      <c r="A20745" t="s">
        <v>20645</v>
      </c>
      <c r="B20745" t="s">
        <v>40166</v>
      </c>
      <c r="I20745" t="s">
        <v>674</v>
      </c>
      <c r="J20745">
        <v>6117.4</v>
      </c>
      <c r="M20745">
        <v>6117.4</v>
      </c>
      <c r="N20745">
        <f t="shared" si="324"/>
        <v>0</v>
      </c>
    </row>
    <row r="20746" spans="1:14" x14ac:dyDescent="0.2">
      <c r="A20746" t="s">
        <v>20646</v>
      </c>
      <c r="B20746" t="s">
        <v>40166</v>
      </c>
      <c r="I20746" t="s">
        <v>674</v>
      </c>
      <c r="J20746">
        <v>6117.4</v>
      </c>
      <c r="M20746">
        <v>6117.4</v>
      </c>
      <c r="N20746">
        <f t="shared" si="324"/>
        <v>0</v>
      </c>
    </row>
    <row r="20747" spans="1:14" x14ac:dyDescent="0.2">
      <c r="A20747" t="s">
        <v>20647</v>
      </c>
      <c r="B20747" t="s">
        <v>22405</v>
      </c>
      <c r="I20747" t="s">
        <v>20</v>
      </c>
      <c r="J20747">
        <v>67.5</v>
      </c>
      <c r="M20747">
        <v>67.5</v>
      </c>
      <c r="N20747">
        <f t="shared" si="324"/>
        <v>0</v>
      </c>
    </row>
    <row r="20748" spans="1:14" x14ac:dyDescent="0.2">
      <c r="A20748" t="s">
        <v>144</v>
      </c>
      <c r="B20748" t="s">
        <v>22405</v>
      </c>
      <c r="I20748" t="s">
        <v>20</v>
      </c>
      <c r="J20748">
        <v>67.5</v>
      </c>
      <c r="M20748">
        <v>67.5</v>
      </c>
      <c r="N20748">
        <f t="shared" si="324"/>
        <v>0</v>
      </c>
    </row>
    <row r="20749" spans="1:14" x14ac:dyDescent="0.2">
      <c r="A20749" t="s">
        <v>20648</v>
      </c>
      <c r="B20749" t="s">
        <v>20649</v>
      </c>
      <c r="I20749" t="s">
        <v>20</v>
      </c>
      <c r="J20749">
        <v>33.409999999999997</v>
      </c>
      <c r="M20749">
        <v>33.409999999999997</v>
      </c>
      <c r="N20749">
        <f t="shared" si="324"/>
        <v>0</v>
      </c>
    </row>
    <row r="20750" spans="1:14" x14ac:dyDescent="0.2">
      <c r="A20750" t="s">
        <v>20650</v>
      </c>
      <c r="B20750" t="s">
        <v>20649</v>
      </c>
      <c r="I20750" t="s">
        <v>20</v>
      </c>
      <c r="J20750">
        <v>33.409999999999997</v>
      </c>
      <c r="M20750">
        <v>33.409999999999997</v>
      </c>
      <c r="N20750">
        <f t="shared" si="324"/>
        <v>0</v>
      </c>
    </row>
    <row r="20751" spans="1:14" x14ac:dyDescent="0.2">
      <c r="A20751" t="s">
        <v>20651</v>
      </c>
      <c r="B20751" t="s">
        <v>40167</v>
      </c>
      <c r="I20751" t="s">
        <v>3</v>
      </c>
      <c r="J20751">
        <v>5.89</v>
      </c>
      <c r="M20751">
        <v>5.89</v>
      </c>
      <c r="N20751">
        <f t="shared" si="324"/>
        <v>0</v>
      </c>
    </row>
    <row r="20752" spans="1:14" x14ac:dyDescent="0.2">
      <c r="A20752" t="s">
        <v>20652</v>
      </c>
      <c r="B20752" t="s">
        <v>40167</v>
      </c>
      <c r="I20752" t="s">
        <v>3</v>
      </c>
      <c r="J20752">
        <v>5.16</v>
      </c>
      <c r="M20752">
        <v>5.16</v>
      </c>
      <c r="N20752">
        <f t="shared" si="324"/>
        <v>0</v>
      </c>
    </row>
    <row r="20753" spans="1:14" x14ac:dyDescent="0.2">
      <c r="A20753" t="s">
        <v>20653</v>
      </c>
      <c r="B20753" t="s">
        <v>40168</v>
      </c>
      <c r="I20753" t="s">
        <v>674</v>
      </c>
      <c r="J20753">
        <v>1596.5</v>
      </c>
      <c r="M20753">
        <v>1596.5</v>
      </c>
      <c r="N20753">
        <f t="shared" si="324"/>
        <v>0</v>
      </c>
    </row>
    <row r="20754" spans="1:14" x14ac:dyDescent="0.2">
      <c r="A20754" t="s">
        <v>20654</v>
      </c>
      <c r="B20754" t="s">
        <v>40168</v>
      </c>
      <c r="I20754" t="s">
        <v>674</v>
      </c>
      <c r="J20754">
        <v>1596.5</v>
      </c>
      <c r="M20754">
        <v>1596.5</v>
      </c>
      <c r="N20754">
        <f t="shared" si="324"/>
        <v>0</v>
      </c>
    </row>
    <row r="20755" spans="1:14" x14ac:dyDescent="0.2">
      <c r="A20755" t="s">
        <v>20655</v>
      </c>
      <c r="B20755" t="s">
        <v>20656</v>
      </c>
      <c r="I20755" t="s">
        <v>4</v>
      </c>
      <c r="J20755">
        <v>0.61</v>
      </c>
      <c r="M20755">
        <v>0.61</v>
      </c>
      <c r="N20755">
        <f t="shared" si="324"/>
        <v>0</v>
      </c>
    </row>
    <row r="20756" spans="1:14" x14ac:dyDescent="0.2">
      <c r="A20756" t="s">
        <v>20657</v>
      </c>
      <c r="B20756" t="s">
        <v>20656</v>
      </c>
      <c r="I20756" t="s">
        <v>4</v>
      </c>
      <c r="J20756">
        <v>0.53</v>
      </c>
      <c r="M20756">
        <v>0.53</v>
      </c>
      <c r="N20756">
        <f t="shared" si="324"/>
        <v>0</v>
      </c>
    </row>
    <row r="20757" spans="1:14" x14ac:dyDescent="0.2">
      <c r="A20757" t="s">
        <v>20658</v>
      </c>
      <c r="B20757" t="s">
        <v>40169</v>
      </c>
      <c r="I20757" t="s">
        <v>3</v>
      </c>
      <c r="J20757">
        <v>8.35</v>
      </c>
      <c r="M20757">
        <v>8.35</v>
      </c>
      <c r="N20757">
        <f t="shared" si="324"/>
        <v>0</v>
      </c>
    </row>
    <row r="20758" spans="1:14" x14ac:dyDescent="0.2">
      <c r="A20758" t="s">
        <v>20659</v>
      </c>
      <c r="B20758" t="s">
        <v>40169</v>
      </c>
      <c r="I20758" t="s">
        <v>3</v>
      </c>
      <c r="J20758">
        <v>7.38</v>
      </c>
      <c r="M20758">
        <v>7.38</v>
      </c>
      <c r="N20758">
        <f t="shared" si="324"/>
        <v>0</v>
      </c>
    </row>
    <row r="20759" spans="1:14" x14ac:dyDescent="0.2">
      <c r="A20759" t="s">
        <v>20660</v>
      </c>
      <c r="B20759" t="s">
        <v>40170</v>
      </c>
      <c r="I20759" t="s">
        <v>4</v>
      </c>
      <c r="J20759">
        <v>89.76</v>
      </c>
      <c r="M20759">
        <v>89.76</v>
      </c>
      <c r="N20759">
        <f t="shared" si="324"/>
        <v>0</v>
      </c>
    </row>
    <row r="20760" spans="1:14" x14ac:dyDescent="0.2">
      <c r="A20760" t="s">
        <v>20661</v>
      </c>
      <c r="B20760" t="s">
        <v>40170</v>
      </c>
      <c r="I20760" t="s">
        <v>4</v>
      </c>
      <c r="J20760">
        <v>77.89</v>
      </c>
      <c r="M20760">
        <v>77.89</v>
      </c>
      <c r="N20760">
        <f t="shared" si="324"/>
        <v>0</v>
      </c>
    </row>
    <row r="20761" spans="1:14" x14ac:dyDescent="0.2">
      <c r="A20761" t="s">
        <v>20662</v>
      </c>
      <c r="B20761" t="s">
        <v>40171</v>
      </c>
      <c r="I20761" t="s">
        <v>674</v>
      </c>
      <c r="J20761">
        <v>4406.6000000000004</v>
      </c>
      <c r="M20761">
        <v>4406.6000000000004</v>
      </c>
      <c r="N20761">
        <f t="shared" si="324"/>
        <v>0</v>
      </c>
    </row>
    <row r="20762" spans="1:14" x14ac:dyDescent="0.2">
      <c r="A20762" t="s">
        <v>20663</v>
      </c>
      <c r="B20762" t="s">
        <v>40171</v>
      </c>
      <c r="I20762" t="s">
        <v>674</v>
      </c>
      <c r="J20762">
        <v>4406.6000000000004</v>
      </c>
      <c r="M20762">
        <v>4406.6000000000004</v>
      </c>
      <c r="N20762">
        <f t="shared" si="324"/>
        <v>0</v>
      </c>
    </row>
    <row r="20763" spans="1:14" x14ac:dyDescent="0.2">
      <c r="A20763" t="s">
        <v>20664</v>
      </c>
      <c r="B20763" t="s">
        <v>40172</v>
      </c>
      <c r="I20763" t="s">
        <v>674</v>
      </c>
      <c r="J20763">
        <v>3955.4</v>
      </c>
      <c r="M20763">
        <v>3955.4</v>
      </c>
      <c r="N20763">
        <f t="shared" si="324"/>
        <v>0</v>
      </c>
    </row>
    <row r="20764" spans="1:14" x14ac:dyDescent="0.2">
      <c r="A20764" t="s">
        <v>20665</v>
      </c>
      <c r="B20764" t="s">
        <v>40172</v>
      </c>
      <c r="I20764" t="s">
        <v>674</v>
      </c>
      <c r="J20764">
        <v>3955.4</v>
      </c>
      <c r="M20764">
        <v>3955.4</v>
      </c>
      <c r="N20764">
        <f t="shared" si="324"/>
        <v>0</v>
      </c>
    </row>
    <row r="20765" spans="1:14" x14ac:dyDescent="0.2">
      <c r="A20765" t="s">
        <v>20666</v>
      </c>
      <c r="B20765" t="s">
        <v>40173</v>
      </c>
      <c r="I20765" t="s">
        <v>674</v>
      </c>
      <c r="J20765">
        <v>3893.7</v>
      </c>
      <c r="M20765">
        <v>3893.7</v>
      </c>
      <c r="N20765">
        <f t="shared" si="324"/>
        <v>0</v>
      </c>
    </row>
    <row r="20766" spans="1:14" x14ac:dyDescent="0.2">
      <c r="A20766" t="s">
        <v>20667</v>
      </c>
      <c r="B20766" t="s">
        <v>40173</v>
      </c>
      <c r="I20766" t="s">
        <v>674</v>
      </c>
      <c r="J20766">
        <v>3893.7</v>
      </c>
      <c r="M20766">
        <v>3893.7</v>
      </c>
      <c r="N20766">
        <f t="shared" si="324"/>
        <v>0</v>
      </c>
    </row>
    <row r="20767" spans="1:14" x14ac:dyDescent="0.2">
      <c r="A20767" t="s">
        <v>20668</v>
      </c>
      <c r="B20767" t="s">
        <v>40174</v>
      </c>
      <c r="I20767" t="s">
        <v>674</v>
      </c>
      <c r="J20767">
        <v>4316.8999999999996</v>
      </c>
      <c r="M20767">
        <v>4316.8999999999996</v>
      </c>
      <c r="N20767">
        <f t="shared" si="324"/>
        <v>0</v>
      </c>
    </row>
    <row r="20768" spans="1:14" x14ac:dyDescent="0.2">
      <c r="A20768" t="s">
        <v>20669</v>
      </c>
      <c r="B20768" t="s">
        <v>40174</v>
      </c>
      <c r="I20768" t="s">
        <v>674</v>
      </c>
      <c r="J20768">
        <v>4316.8999999999996</v>
      </c>
      <c r="M20768">
        <v>4316.8999999999996</v>
      </c>
      <c r="N20768">
        <f t="shared" si="324"/>
        <v>0</v>
      </c>
    </row>
    <row r="20769" spans="1:14" x14ac:dyDescent="0.2">
      <c r="A20769" t="s">
        <v>20670</v>
      </c>
      <c r="B20769" t="s">
        <v>40175</v>
      </c>
      <c r="I20769" t="s">
        <v>674</v>
      </c>
      <c r="J20769">
        <v>7150.4</v>
      </c>
      <c r="M20769">
        <v>7150.4</v>
      </c>
      <c r="N20769">
        <f t="shared" si="324"/>
        <v>0</v>
      </c>
    </row>
    <row r="20770" spans="1:14" x14ac:dyDescent="0.2">
      <c r="A20770" t="s">
        <v>20671</v>
      </c>
      <c r="B20770" t="s">
        <v>40175</v>
      </c>
      <c r="I20770" t="s">
        <v>674</v>
      </c>
      <c r="J20770">
        <v>7150.4</v>
      </c>
      <c r="M20770">
        <v>7150.4</v>
      </c>
      <c r="N20770">
        <f t="shared" si="324"/>
        <v>0</v>
      </c>
    </row>
    <row r="20771" spans="1:14" x14ac:dyDescent="0.2">
      <c r="A20771" t="s">
        <v>20672</v>
      </c>
      <c r="B20771" t="s">
        <v>40176</v>
      </c>
      <c r="I20771" t="s">
        <v>674</v>
      </c>
      <c r="J20771">
        <v>5431.7</v>
      </c>
      <c r="M20771">
        <v>5431.7</v>
      </c>
      <c r="N20771">
        <f t="shared" si="324"/>
        <v>0</v>
      </c>
    </row>
    <row r="20772" spans="1:14" x14ac:dyDescent="0.2">
      <c r="A20772" t="s">
        <v>20673</v>
      </c>
      <c r="B20772" t="s">
        <v>40176</v>
      </c>
      <c r="I20772" t="s">
        <v>674</v>
      </c>
      <c r="J20772">
        <v>5431.7</v>
      </c>
      <c r="M20772">
        <v>5431.7</v>
      </c>
      <c r="N20772">
        <f t="shared" si="324"/>
        <v>0</v>
      </c>
    </row>
    <row r="20773" spans="1:14" x14ac:dyDescent="0.2">
      <c r="A20773" t="s">
        <v>20674</v>
      </c>
      <c r="B20773" t="s">
        <v>40177</v>
      </c>
      <c r="I20773" t="s">
        <v>674</v>
      </c>
      <c r="J20773">
        <v>5826.1</v>
      </c>
      <c r="M20773">
        <v>5826.1</v>
      </c>
      <c r="N20773">
        <f t="shared" si="324"/>
        <v>0</v>
      </c>
    </row>
    <row r="20774" spans="1:14" x14ac:dyDescent="0.2">
      <c r="A20774" t="s">
        <v>20675</v>
      </c>
      <c r="B20774" t="s">
        <v>40177</v>
      </c>
      <c r="I20774" t="s">
        <v>674</v>
      </c>
      <c r="J20774">
        <v>5826.1</v>
      </c>
      <c r="M20774">
        <v>5826.1</v>
      </c>
      <c r="N20774">
        <f t="shared" si="324"/>
        <v>0</v>
      </c>
    </row>
    <row r="20775" spans="1:14" x14ac:dyDescent="0.2">
      <c r="A20775" t="s">
        <v>20676</v>
      </c>
      <c r="B20775" t="s">
        <v>40178</v>
      </c>
      <c r="I20775" t="s">
        <v>20</v>
      </c>
      <c r="J20775">
        <v>85.2</v>
      </c>
      <c r="M20775">
        <v>85.2</v>
      </c>
      <c r="N20775">
        <f t="shared" si="324"/>
        <v>0</v>
      </c>
    </row>
    <row r="20776" spans="1:14" x14ac:dyDescent="0.2">
      <c r="A20776" t="s">
        <v>20677</v>
      </c>
      <c r="B20776" t="s">
        <v>40178</v>
      </c>
      <c r="I20776" t="s">
        <v>20</v>
      </c>
      <c r="J20776">
        <v>85.2</v>
      </c>
      <c r="M20776">
        <v>85.2</v>
      </c>
      <c r="N20776">
        <f t="shared" si="324"/>
        <v>0</v>
      </c>
    </row>
    <row r="20777" spans="1:14" x14ac:dyDescent="0.2">
      <c r="A20777" t="s">
        <v>20678</v>
      </c>
      <c r="B20777" t="s">
        <v>40179</v>
      </c>
      <c r="I20777" t="s">
        <v>20</v>
      </c>
      <c r="J20777">
        <v>77</v>
      </c>
      <c r="M20777">
        <v>77</v>
      </c>
      <c r="N20777">
        <f t="shared" si="324"/>
        <v>0</v>
      </c>
    </row>
    <row r="20778" spans="1:14" x14ac:dyDescent="0.2">
      <c r="A20778" t="s">
        <v>20679</v>
      </c>
      <c r="B20778" t="s">
        <v>40179</v>
      </c>
      <c r="I20778" t="s">
        <v>20</v>
      </c>
      <c r="J20778">
        <v>77</v>
      </c>
      <c r="M20778">
        <v>77</v>
      </c>
      <c r="N20778">
        <f t="shared" si="324"/>
        <v>0</v>
      </c>
    </row>
    <row r="20779" spans="1:14" x14ac:dyDescent="0.2">
      <c r="A20779" t="s">
        <v>20680</v>
      </c>
      <c r="B20779" t="s">
        <v>40180</v>
      </c>
      <c r="I20779" t="s">
        <v>20</v>
      </c>
      <c r="J20779">
        <v>70.400000000000006</v>
      </c>
      <c r="M20779">
        <v>70.400000000000006</v>
      </c>
      <c r="N20779">
        <f t="shared" si="324"/>
        <v>0</v>
      </c>
    </row>
    <row r="20780" spans="1:14" x14ac:dyDescent="0.2">
      <c r="A20780" t="s">
        <v>20681</v>
      </c>
      <c r="B20780" t="s">
        <v>40180</v>
      </c>
      <c r="I20780" t="s">
        <v>20</v>
      </c>
      <c r="J20780">
        <v>70.400000000000006</v>
      </c>
      <c r="M20780">
        <v>70.400000000000006</v>
      </c>
      <c r="N20780">
        <f t="shared" si="324"/>
        <v>0</v>
      </c>
    </row>
    <row r="20781" spans="1:14" x14ac:dyDescent="0.2">
      <c r="A20781" t="s">
        <v>20682</v>
      </c>
      <c r="B20781" t="s">
        <v>40181</v>
      </c>
      <c r="I20781" t="s">
        <v>20</v>
      </c>
      <c r="J20781">
        <v>42.12</v>
      </c>
      <c r="M20781">
        <v>42.12</v>
      </c>
      <c r="N20781">
        <f t="shared" si="324"/>
        <v>0</v>
      </c>
    </row>
    <row r="20782" spans="1:14" x14ac:dyDescent="0.2">
      <c r="A20782" t="s">
        <v>20683</v>
      </c>
      <c r="B20782" t="s">
        <v>40181</v>
      </c>
      <c r="I20782" t="s">
        <v>20</v>
      </c>
      <c r="J20782">
        <v>42.12</v>
      </c>
      <c r="M20782">
        <v>42.12</v>
      </c>
      <c r="N20782">
        <f t="shared" si="324"/>
        <v>0</v>
      </c>
    </row>
    <row r="20783" spans="1:14" x14ac:dyDescent="0.2">
      <c r="A20783" t="s">
        <v>20684</v>
      </c>
      <c r="B20783" t="s">
        <v>40182</v>
      </c>
      <c r="I20783" t="s">
        <v>20</v>
      </c>
      <c r="J20783">
        <v>87.36</v>
      </c>
      <c r="M20783">
        <v>87.36</v>
      </c>
      <c r="N20783">
        <f t="shared" si="324"/>
        <v>0</v>
      </c>
    </row>
    <row r="20784" spans="1:14" x14ac:dyDescent="0.2">
      <c r="A20784" t="s">
        <v>20685</v>
      </c>
      <c r="B20784" t="s">
        <v>40182</v>
      </c>
      <c r="I20784" t="s">
        <v>20</v>
      </c>
      <c r="J20784">
        <v>87.36</v>
      </c>
      <c r="M20784">
        <v>87.36</v>
      </c>
      <c r="N20784">
        <f t="shared" si="324"/>
        <v>0</v>
      </c>
    </row>
    <row r="20785" spans="1:14" x14ac:dyDescent="0.2">
      <c r="A20785" t="s">
        <v>20686</v>
      </c>
      <c r="B20785" t="s">
        <v>40183</v>
      </c>
      <c r="I20785" t="s">
        <v>20</v>
      </c>
      <c r="J20785">
        <v>16</v>
      </c>
      <c r="M20785">
        <v>16</v>
      </c>
      <c r="N20785">
        <f t="shared" si="324"/>
        <v>0</v>
      </c>
    </row>
    <row r="20786" spans="1:14" x14ac:dyDescent="0.2">
      <c r="A20786" t="s">
        <v>20687</v>
      </c>
      <c r="B20786" t="s">
        <v>40183</v>
      </c>
      <c r="I20786" t="s">
        <v>20</v>
      </c>
      <c r="J20786">
        <v>16</v>
      </c>
      <c r="M20786">
        <v>16</v>
      </c>
      <c r="N20786">
        <f t="shared" si="324"/>
        <v>0</v>
      </c>
    </row>
    <row r="20787" spans="1:14" x14ac:dyDescent="0.2">
      <c r="A20787" t="s">
        <v>20688</v>
      </c>
      <c r="B20787" t="s">
        <v>40184</v>
      </c>
      <c r="I20787" t="s">
        <v>20</v>
      </c>
      <c r="J20787">
        <v>106.5</v>
      </c>
      <c r="M20787">
        <v>106.5</v>
      </c>
      <c r="N20787">
        <f t="shared" si="324"/>
        <v>0</v>
      </c>
    </row>
    <row r="20788" spans="1:14" x14ac:dyDescent="0.2">
      <c r="A20788" t="s">
        <v>20689</v>
      </c>
      <c r="B20788" t="s">
        <v>40184</v>
      </c>
      <c r="I20788" t="s">
        <v>20</v>
      </c>
      <c r="J20788">
        <v>106.5</v>
      </c>
      <c r="M20788">
        <v>106.5</v>
      </c>
      <c r="N20788">
        <f t="shared" si="324"/>
        <v>0</v>
      </c>
    </row>
    <row r="20789" spans="1:14" x14ac:dyDescent="0.2">
      <c r="A20789" t="s">
        <v>20690</v>
      </c>
      <c r="B20789" t="s">
        <v>40185</v>
      </c>
      <c r="I20789" t="s">
        <v>20</v>
      </c>
      <c r="J20789">
        <v>101.5</v>
      </c>
      <c r="M20789">
        <v>101.5</v>
      </c>
      <c r="N20789">
        <f t="shared" si="324"/>
        <v>0</v>
      </c>
    </row>
    <row r="20790" spans="1:14" x14ac:dyDescent="0.2">
      <c r="A20790" t="s">
        <v>20691</v>
      </c>
      <c r="B20790" t="s">
        <v>40185</v>
      </c>
      <c r="I20790" t="s">
        <v>20</v>
      </c>
      <c r="J20790">
        <v>101.5</v>
      </c>
      <c r="M20790">
        <v>101.5</v>
      </c>
      <c r="N20790">
        <f t="shared" si="324"/>
        <v>0</v>
      </c>
    </row>
    <row r="20791" spans="1:14" x14ac:dyDescent="0.2">
      <c r="A20791" t="s">
        <v>20692</v>
      </c>
      <c r="B20791" t="s">
        <v>40186</v>
      </c>
      <c r="I20791" t="s">
        <v>20</v>
      </c>
      <c r="J20791">
        <v>85.8</v>
      </c>
      <c r="M20791">
        <v>85.8</v>
      </c>
      <c r="N20791">
        <f t="shared" si="324"/>
        <v>0</v>
      </c>
    </row>
    <row r="20792" spans="1:14" x14ac:dyDescent="0.2">
      <c r="A20792" t="s">
        <v>20693</v>
      </c>
      <c r="B20792" t="s">
        <v>40186</v>
      </c>
      <c r="I20792" t="s">
        <v>20</v>
      </c>
      <c r="J20792">
        <v>85.8</v>
      </c>
      <c r="M20792">
        <v>85.8</v>
      </c>
      <c r="N20792">
        <f t="shared" si="324"/>
        <v>0</v>
      </c>
    </row>
    <row r="20793" spans="1:14" x14ac:dyDescent="0.2">
      <c r="A20793" t="s">
        <v>20694</v>
      </c>
      <c r="B20793" t="s">
        <v>40187</v>
      </c>
      <c r="I20793" t="s">
        <v>20</v>
      </c>
      <c r="J20793">
        <v>114.24</v>
      </c>
      <c r="M20793">
        <v>114.24</v>
      </c>
      <c r="N20793">
        <f t="shared" si="324"/>
        <v>0</v>
      </c>
    </row>
    <row r="20794" spans="1:14" x14ac:dyDescent="0.2">
      <c r="A20794" t="s">
        <v>20695</v>
      </c>
      <c r="B20794" t="s">
        <v>40187</v>
      </c>
      <c r="I20794" t="s">
        <v>20</v>
      </c>
      <c r="J20794">
        <v>114.24</v>
      </c>
      <c r="M20794">
        <v>114.24</v>
      </c>
      <c r="N20794">
        <f t="shared" si="324"/>
        <v>0</v>
      </c>
    </row>
    <row r="20795" spans="1:14" x14ac:dyDescent="0.2">
      <c r="A20795" t="s">
        <v>20696</v>
      </c>
      <c r="B20795" t="s">
        <v>40188</v>
      </c>
      <c r="I20795" t="s">
        <v>20</v>
      </c>
      <c r="J20795">
        <v>30</v>
      </c>
      <c r="M20795">
        <v>30</v>
      </c>
      <c r="N20795">
        <f t="shared" si="324"/>
        <v>0</v>
      </c>
    </row>
    <row r="20796" spans="1:14" x14ac:dyDescent="0.2">
      <c r="A20796" t="s">
        <v>20697</v>
      </c>
      <c r="B20796" t="s">
        <v>40188</v>
      </c>
      <c r="I20796" t="s">
        <v>20</v>
      </c>
      <c r="J20796">
        <v>30</v>
      </c>
      <c r="M20796">
        <v>30</v>
      </c>
      <c r="N20796">
        <f t="shared" si="324"/>
        <v>0</v>
      </c>
    </row>
    <row r="20797" spans="1:14" x14ac:dyDescent="0.2">
      <c r="A20797" t="s">
        <v>20698</v>
      </c>
      <c r="B20797" t="s">
        <v>40189</v>
      </c>
      <c r="I20797" t="s">
        <v>20</v>
      </c>
      <c r="J20797">
        <v>88.04</v>
      </c>
      <c r="M20797">
        <v>88.04</v>
      </c>
      <c r="N20797">
        <f t="shared" si="324"/>
        <v>0</v>
      </c>
    </row>
    <row r="20798" spans="1:14" x14ac:dyDescent="0.2">
      <c r="A20798" t="s">
        <v>20699</v>
      </c>
      <c r="B20798" t="s">
        <v>40189</v>
      </c>
      <c r="I20798" t="s">
        <v>20</v>
      </c>
      <c r="J20798">
        <v>88.04</v>
      </c>
      <c r="M20798">
        <v>88.04</v>
      </c>
      <c r="N20798">
        <f t="shared" si="324"/>
        <v>0</v>
      </c>
    </row>
    <row r="20799" spans="1:14" x14ac:dyDescent="0.2">
      <c r="A20799" t="s">
        <v>20700</v>
      </c>
      <c r="B20799" t="s">
        <v>40190</v>
      </c>
      <c r="I20799" t="s">
        <v>20</v>
      </c>
      <c r="J20799">
        <v>77.319999999999993</v>
      </c>
      <c r="M20799">
        <v>77.319999999999993</v>
      </c>
      <c r="N20799">
        <f t="shared" si="324"/>
        <v>0</v>
      </c>
    </row>
    <row r="20800" spans="1:14" x14ac:dyDescent="0.2">
      <c r="A20800" t="s">
        <v>20701</v>
      </c>
      <c r="B20800" t="s">
        <v>40190</v>
      </c>
      <c r="I20800" t="s">
        <v>20</v>
      </c>
      <c r="J20800">
        <v>77.319999999999993</v>
      </c>
      <c r="M20800">
        <v>77.319999999999993</v>
      </c>
      <c r="N20800">
        <f t="shared" si="324"/>
        <v>0</v>
      </c>
    </row>
    <row r="20801" spans="1:14" x14ac:dyDescent="0.2">
      <c r="A20801" t="s">
        <v>20702</v>
      </c>
      <c r="B20801" t="s">
        <v>40191</v>
      </c>
      <c r="I20801" t="s">
        <v>20</v>
      </c>
      <c r="J20801">
        <v>83.07</v>
      </c>
      <c r="M20801">
        <v>83.07</v>
      </c>
      <c r="N20801">
        <f t="shared" si="324"/>
        <v>0</v>
      </c>
    </row>
    <row r="20802" spans="1:14" x14ac:dyDescent="0.2">
      <c r="A20802" t="s">
        <v>20703</v>
      </c>
      <c r="B20802" t="s">
        <v>40191</v>
      </c>
      <c r="I20802" t="s">
        <v>20</v>
      </c>
      <c r="J20802">
        <v>83.07</v>
      </c>
      <c r="M20802">
        <v>83.07</v>
      </c>
      <c r="N20802">
        <f t="shared" si="324"/>
        <v>0</v>
      </c>
    </row>
    <row r="20803" spans="1:14" x14ac:dyDescent="0.2">
      <c r="A20803" t="s">
        <v>20704</v>
      </c>
      <c r="B20803" t="s">
        <v>40192</v>
      </c>
      <c r="I20803" t="s">
        <v>20</v>
      </c>
      <c r="J20803">
        <v>71.760000000000005</v>
      </c>
      <c r="M20803">
        <v>71.760000000000005</v>
      </c>
      <c r="N20803">
        <f t="shared" si="324"/>
        <v>0</v>
      </c>
    </row>
    <row r="20804" spans="1:14" x14ac:dyDescent="0.2">
      <c r="A20804" t="s">
        <v>20705</v>
      </c>
      <c r="B20804" t="s">
        <v>40192</v>
      </c>
      <c r="I20804" t="s">
        <v>20</v>
      </c>
      <c r="J20804">
        <v>71.760000000000005</v>
      </c>
      <c r="M20804">
        <v>71.760000000000005</v>
      </c>
      <c r="N20804">
        <f t="shared" ref="N20804:N20867" si="325">J20804-M20804</f>
        <v>0</v>
      </c>
    </row>
    <row r="20805" spans="1:14" x14ac:dyDescent="0.2">
      <c r="A20805" t="s">
        <v>20706</v>
      </c>
      <c r="B20805" t="s">
        <v>40193</v>
      </c>
      <c r="I20805" t="s">
        <v>20</v>
      </c>
      <c r="J20805">
        <v>89.59</v>
      </c>
      <c r="M20805">
        <v>89.59</v>
      </c>
      <c r="N20805">
        <f t="shared" si="325"/>
        <v>0</v>
      </c>
    </row>
    <row r="20806" spans="1:14" x14ac:dyDescent="0.2">
      <c r="A20806" t="s">
        <v>20707</v>
      </c>
      <c r="B20806" t="s">
        <v>40193</v>
      </c>
      <c r="I20806" t="s">
        <v>20</v>
      </c>
      <c r="J20806">
        <v>89.59</v>
      </c>
      <c r="M20806">
        <v>89.59</v>
      </c>
      <c r="N20806">
        <f t="shared" si="325"/>
        <v>0</v>
      </c>
    </row>
    <row r="20807" spans="1:14" x14ac:dyDescent="0.2">
      <c r="A20807" t="s">
        <v>20708</v>
      </c>
      <c r="B20807" t="s">
        <v>40194</v>
      </c>
      <c r="I20807" t="s">
        <v>20</v>
      </c>
      <c r="J20807">
        <v>29</v>
      </c>
      <c r="M20807">
        <v>29</v>
      </c>
      <c r="N20807">
        <f t="shared" si="325"/>
        <v>0</v>
      </c>
    </row>
    <row r="20808" spans="1:14" x14ac:dyDescent="0.2">
      <c r="A20808" t="s">
        <v>20709</v>
      </c>
      <c r="B20808" t="s">
        <v>40194</v>
      </c>
      <c r="I20808" t="s">
        <v>20</v>
      </c>
      <c r="J20808">
        <v>29</v>
      </c>
      <c r="M20808">
        <v>29</v>
      </c>
      <c r="N20808">
        <f t="shared" si="325"/>
        <v>0</v>
      </c>
    </row>
    <row r="20809" spans="1:14" x14ac:dyDescent="0.2">
      <c r="A20809" t="s">
        <v>20710</v>
      </c>
      <c r="B20809" t="s">
        <v>40195</v>
      </c>
      <c r="I20809" t="s">
        <v>20</v>
      </c>
      <c r="J20809">
        <v>131.86000000000001</v>
      </c>
      <c r="M20809">
        <v>131.86000000000001</v>
      </c>
      <c r="N20809">
        <f t="shared" si="325"/>
        <v>0</v>
      </c>
    </row>
    <row r="20810" spans="1:14" x14ac:dyDescent="0.2">
      <c r="A20810" t="s">
        <v>20711</v>
      </c>
      <c r="B20810" t="s">
        <v>40195</v>
      </c>
      <c r="I20810" t="s">
        <v>20</v>
      </c>
      <c r="J20810">
        <v>131.86000000000001</v>
      </c>
      <c r="M20810">
        <v>131.86000000000001</v>
      </c>
      <c r="N20810">
        <f t="shared" si="325"/>
        <v>0</v>
      </c>
    </row>
    <row r="20811" spans="1:14" x14ac:dyDescent="0.2">
      <c r="A20811" t="s">
        <v>20712</v>
      </c>
      <c r="B20811" t="s">
        <v>40196</v>
      </c>
      <c r="I20811" t="s">
        <v>20</v>
      </c>
      <c r="J20811">
        <v>131.37</v>
      </c>
      <c r="M20811">
        <v>131.37</v>
      </c>
      <c r="N20811">
        <f t="shared" si="325"/>
        <v>0</v>
      </c>
    </row>
    <row r="20812" spans="1:14" x14ac:dyDescent="0.2">
      <c r="A20812" t="s">
        <v>20713</v>
      </c>
      <c r="B20812" t="s">
        <v>40196</v>
      </c>
      <c r="I20812" t="s">
        <v>20</v>
      </c>
      <c r="J20812">
        <v>131.37</v>
      </c>
      <c r="M20812">
        <v>131.37</v>
      </c>
      <c r="N20812">
        <f t="shared" si="325"/>
        <v>0</v>
      </c>
    </row>
    <row r="20813" spans="1:14" x14ac:dyDescent="0.2">
      <c r="A20813" t="s">
        <v>20714</v>
      </c>
      <c r="B20813" t="s">
        <v>40197</v>
      </c>
      <c r="I20813" t="s">
        <v>20</v>
      </c>
      <c r="J20813">
        <v>117.33</v>
      </c>
      <c r="M20813">
        <v>117.33</v>
      </c>
      <c r="N20813">
        <f t="shared" si="325"/>
        <v>0</v>
      </c>
    </row>
    <row r="20814" spans="1:14" x14ac:dyDescent="0.2">
      <c r="A20814" t="s">
        <v>20715</v>
      </c>
      <c r="B20814" t="s">
        <v>40197</v>
      </c>
      <c r="I20814" t="s">
        <v>20</v>
      </c>
      <c r="J20814">
        <v>117.33</v>
      </c>
      <c r="M20814">
        <v>117.33</v>
      </c>
      <c r="N20814">
        <f t="shared" si="325"/>
        <v>0</v>
      </c>
    </row>
    <row r="20815" spans="1:14" x14ac:dyDescent="0.2">
      <c r="A20815" t="s">
        <v>20716</v>
      </c>
      <c r="B20815" t="s">
        <v>40198</v>
      </c>
      <c r="I20815" t="s">
        <v>20</v>
      </c>
      <c r="J20815">
        <v>119.6</v>
      </c>
      <c r="M20815">
        <v>119.6</v>
      </c>
      <c r="N20815">
        <f t="shared" si="325"/>
        <v>0</v>
      </c>
    </row>
    <row r="20816" spans="1:14" x14ac:dyDescent="0.2">
      <c r="A20816" t="s">
        <v>20717</v>
      </c>
      <c r="B20816" t="s">
        <v>40198</v>
      </c>
      <c r="I20816" t="s">
        <v>20</v>
      </c>
      <c r="J20816">
        <v>119.6</v>
      </c>
      <c r="M20816">
        <v>119.6</v>
      </c>
      <c r="N20816">
        <f t="shared" si="325"/>
        <v>0</v>
      </c>
    </row>
    <row r="20817" spans="1:14" x14ac:dyDescent="0.2">
      <c r="A20817" t="s">
        <v>20718</v>
      </c>
      <c r="B20817" t="s">
        <v>40199</v>
      </c>
      <c r="I20817" t="s">
        <v>20</v>
      </c>
      <c r="J20817">
        <v>137.44999999999999</v>
      </c>
      <c r="M20817">
        <v>137.44999999999999</v>
      </c>
      <c r="N20817">
        <f t="shared" si="325"/>
        <v>0</v>
      </c>
    </row>
    <row r="20818" spans="1:14" x14ac:dyDescent="0.2">
      <c r="A20818" t="s">
        <v>20719</v>
      </c>
      <c r="B20818" t="s">
        <v>40199</v>
      </c>
      <c r="I20818" t="s">
        <v>20</v>
      </c>
      <c r="J20818">
        <v>137.44999999999999</v>
      </c>
      <c r="M20818">
        <v>137.44999999999999</v>
      </c>
      <c r="N20818">
        <f t="shared" si="325"/>
        <v>0</v>
      </c>
    </row>
    <row r="20819" spans="1:14" x14ac:dyDescent="0.2">
      <c r="A20819" t="s">
        <v>20720</v>
      </c>
      <c r="B20819" t="s">
        <v>40200</v>
      </c>
      <c r="I20819" t="s">
        <v>20</v>
      </c>
      <c r="J20819">
        <v>90</v>
      </c>
      <c r="M20819">
        <v>90</v>
      </c>
      <c r="N20819">
        <f t="shared" si="325"/>
        <v>0</v>
      </c>
    </row>
    <row r="20820" spans="1:14" x14ac:dyDescent="0.2">
      <c r="A20820" t="s">
        <v>20721</v>
      </c>
      <c r="B20820" t="s">
        <v>40200</v>
      </c>
      <c r="I20820" t="s">
        <v>20</v>
      </c>
      <c r="J20820">
        <v>90</v>
      </c>
      <c r="M20820">
        <v>90</v>
      </c>
      <c r="N20820">
        <f t="shared" si="325"/>
        <v>0</v>
      </c>
    </row>
    <row r="20821" spans="1:14" x14ac:dyDescent="0.2">
      <c r="A20821" t="s">
        <v>20722</v>
      </c>
      <c r="B20821" t="s">
        <v>40201</v>
      </c>
      <c r="I20821" t="s">
        <v>20</v>
      </c>
      <c r="J20821">
        <v>89.17</v>
      </c>
      <c r="M20821">
        <v>89.17</v>
      </c>
      <c r="N20821">
        <f t="shared" si="325"/>
        <v>0</v>
      </c>
    </row>
    <row r="20822" spans="1:14" x14ac:dyDescent="0.2">
      <c r="A20822" t="s">
        <v>20723</v>
      </c>
      <c r="B20822" t="s">
        <v>40201</v>
      </c>
      <c r="I20822" t="s">
        <v>20</v>
      </c>
      <c r="J20822">
        <v>89.17</v>
      </c>
      <c r="M20822">
        <v>89.17</v>
      </c>
      <c r="N20822">
        <f t="shared" si="325"/>
        <v>0</v>
      </c>
    </row>
    <row r="20823" spans="1:14" x14ac:dyDescent="0.2">
      <c r="A20823" t="s">
        <v>20724</v>
      </c>
      <c r="B20823" t="s">
        <v>40202</v>
      </c>
      <c r="I20823" t="s">
        <v>20</v>
      </c>
      <c r="J20823">
        <v>82.81</v>
      </c>
      <c r="M20823">
        <v>82.81</v>
      </c>
      <c r="N20823">
        <f t="shared" si="325"/>
        <v>0</v>
      </c>
    </row>
    <row r="20824" spans="1:14" x14ac:dyDescent="0.2">
      <c r="A20824" t="s">
        <v>20725</v>
      </c>
      <c r="B20824" t="s">
        <v>40202</v>
      </c>
      <c r="I20824" t="s">
        <v>20</v>
      </c>
      <c r="J20824">
        <v>82.81</v>
      </c>
      <c r="M20824">
        <v>82.81</v>
      </c>
      <c r="N20824">
        <f t="shared" si="325"/>
        <v>0</v>
      </c>
    </row>
    <row r="20825" spans="1:14" x14ac:dyDescent="0.2">
      <c r="A20825" t="s">
        <v>20726</v>
      </c>
      <c r="B20825" t="s">
        <v>40203</v>
      </c>
      <c r="I20825" t="s">
        <v>20</v>
      </c>
      <c r="J20825">
        <v>54.64</v>
      </c>
      <c r="M20825">
        <v>54.64</v>
      </c>
      <c r="N20825">
        <f t="shared" si="325"/>
        <v>0</v>
      </c>
    </row>
    <row r="20826" spans="1:14" x14ac:dyDescent="0.2">
      <c r="A20826" t="s">
        <v>20727</v>
      </c>
      <c r="B20826" t="s">
        <v>40203</v>
      </c>
      <c r="I20826" t="s">
        <v>20</v>
      </c>
      <c r="J20826">
        <v>54.64</v>
      </c>
      <c r="M20826">
        <v>54.64</v>
      </c>
      <c r="N20826">
        <f t="shared" si="325"/>
        <v>0</v>
      </c>
    </row>
    <row r="20827" spans="1:14" x14ac:dyDescent="0.2">
      <c r="A20827" t="s">
        <v>20728</v>
      </c>
      <c r="B20827" t="s">
        <v>40204</v>
      </c>
      <c r="I20827" t="s">
        <v>20</v>
      </c>
      <c r="J20827">
        <v>52.26</v>
      </c>
      <c r="M20827">
        <v>52.26</v>
      </c>
      <c r="N20827">
        <f t="shared" si="325"/>
        <v>0</v>
      </c>
    </row>
    <row r="20828" spans="1:14" x14ac:dyDescent="0.2">
      <c r="A20828" t="s">
        <v>20729</v>
      </c>
      <c r="B20828" t="s">
        <v>40204</v>
      </c>
      <c r="I20828" t="s">
        <v>20</v>
      </c>
      <c r="J20828">
        <v>52.26</v>
      </c>
      <c r="M20828">
        <v>52.26</v>
      </c>
      <c r="N20828">
        <f t="shared" si="325"/>
        <v>0</v>
      </c>
    </row>
    <row r="20829" spans="1:14" x14ac:dyDescent="0.2">
      <c r="A20829" t="s">
        <v>20730</v>
      </c>
      <c r="B20829" t="s">
        <v>40205</v>
      </c>
      <c r="I20829" t="s">
        <v>20</v>
      </c>
      <c r="J20829">
        <v>85</v>
      </c>
      <c r="M20829">
        <v>85</v>
      </c>
      <c r="N20829">
        <f t="shared" si="325"/>
        <v>0</v>
      </c>
    </row>
    <row r="20830" spans="1:14" x14ac:dyDescent="0.2">
      <c r="A20830" t="s">
        <v>20731</v>
      </c>
      <c r="B20830" t="s">
        <v>40205</v>
      </c>
      <c r="I20830" t="s">
        <v>20</v>
      </c>
      <c r="J20830">
        <v>85</v>
      </c>
      <c r="M20830">
        <v>85</v>
      </c>
      <c r="N20830">
        <f t="shared" si="325"/>
        <v>0</v>
      </c>
    </row>
    <row r="20831" spans="1:14" x14ac:dyDescent="0.2">
      <c r="A20831" t="s">
        <v>20732</v>
      </c>
      <c r="B20831" t="s">
        <v>40206</v>
      </c>
      <c r="I20831" t="s">
        <v>20</v>
      </c>
      <c r="J20831">
        <v>70</v>
      </c>
      <c r="M20831">
        <v>70</v>
      </c>
      <c r="N20831">
        <f t="shared" si="325"/>
        <v>0</v>
      </c>
    </row>
    <row r="20832" spans="1:14" x14ac:dyDescent="0.2">
      <c r="A20832" t="s">
        <v>20733</v>
      </c>
      <c r="B20832" t="s">
        <v>40206</v>
      </c>
      <c r="I20832" t="s">
        <v>20</v>
      </c>
      <c r="J20832">
        <v>70</v>
      </c>
      <c r="M20832">
        <v>70</v>
      </c>
      <c r="N20832">
        <f t="shared" si="325"/>
        <v>0</v>
      </c>
    </row>
    <row r="20833" spans="1:14" x14ac:dyDescent="0.2">
      <c r="A20833" t="s">
        <v>20734</v>
      </c>
      <c r="B20833" t="s">
        <v>40207</v>
      </c>
      <c r="I20833" t="s">
        <v>20</v>
      </c>
      <c r="J20833">
        <v>79.75</v>
      </c>
      <c r="M20833">
        <v>79.75</v>
      </c>
      <c r="N20833">
        <f t="shared" si="325"/>
        <v>0</v>
      </c>
    </row>
    <row r="20834" spans="1:14" x14ac:dyDescent="0.2">
      <c r="A20834" t="s">
        <v>20735</v>
      </c>
      <c r="B20834" t="s">
        <v>40207</v>
      </c>
      <c r="I20834" t="s">
        <v>20</v>
      </c>
      <c r="J20834">
        <v>79.75</v>
      </c>
      <c r="M20834">
        <v>79.75</v>
      </c>
      <c r="N20834">
        <f t="shared" si="325"/>
        <v>0</v>
      </c>
    </row>
    <row r="20835" spans="1:14" x14ac:dyDescent="0.2">
      <c r="A20835" t="s">
        <v>20736</v>
      </c>
      <c r="B20835" t="s">
        <v>40208</v>
      </c>
      <c r="I20835" t="s">
        <v>20</v>
      </c>
      <c r="J20835">
        <v>84.1</v>
      </c>
      <c r="M20835">
        <v>84.1</v>
      </c>
      <c r="N20835">
        <f t="shared" si="325"/>
        <v>0</v>
      </c>
    </row>
    <row r="20836" spans="1:14" x14ac:dyDescent="0.2">
      <c r="A20836" t="s">
        <v>20737</v>
      </c>
      <c r="B20836" t="s">
        <v>40208</v>
      </c>
      <c r="I20836" t="s">
        <v>20</v>
      </c>
      <c r="J20836">
        <v>84.1</v>
      </c>
      <c r="M20836">
        <v>84.1</v>
      </c>
      <c r="N20836">
        <f t="shared" si="325"/>
        <v>0</v>
      </c>
    </row>
    <row r="20837" spans="1:14" x14ac:dyDescent="0.2">
      <c r="A20837" t="s">
        <v>20738</v>
      </c>
      <c r="B20837" t="s">
        <v>40209</v>
      </c>
      <c r="I20837" t="s">
        <v>20</v>
      </c>
      <c r="J20837">
        <v>84.1</v>
      </c>
      <c r="M20837">
        <v>84.1</v>
      </c>
      <c r="N20837">
        <f t="shared" si="325"/>
        <v>0</v>
      </c>
    </row>
    <row r="20838" spans="1:14" x14ac:dyDescent="0.2">
      <c r="A20838" t="s">
        <v>20739</v>
      </c>
      <c r="B20838" t="s">
        <v>40209</v>
      </c>
      <c r="I20838" t="s">
        <v>20</v>
      </c>
      <c r="J20838">
        <v>84.1</v>
      </c>
      <c r="M20838">
        <v>84.1</v>
      </c>
      <c r="N20838">
        <f t="shared" si="325"/>
        <v>0</v>
      </c>
    </row>
    <row r="20839" spans="1:14" x14ac:dyDescent="0.2">
      <c r="A20839" t="s">
        <v>20740</v>
      </c>
      <c r="B20839" t="s">
        <v>40210</v>
      </c>
      <c r="I20839" t="s">
        <v>20</v>
      </c>
      <c r="J20839">
        <v>89.46</v>
      </c>
      <c r="M20839">
        <v>89.46</v>
      </c>
      <c r="N20839">
        <f t="shared" si="325"/>
        <v>0</v>
      </c>
    </row>
    <row r="20840" spans="1:14" x14ac:dyDescent="0.2">
      <c r="A20840" t="s">
        <v>20741</v>
      </c>
      <c r="B20840" t="s">
        <v>40210</v>
      </c>
      <c r="I20840" t="s">
        <v>20</v>
      </c>
      <c r="J20840">
        <v>89.46</v>
      </c>
      <c r="M20840">
        <v>89.46</v>
      </c>
      <c r="N20840">
        <f t="shared" si="325"/>
        <v>0</v>
      </c>
    </row>
    <row r="20841" spans="1:14" x14ac:dyDescent="0.2">
      <c r="A20841" t="s">
        <v>20742</v>
      </c>
      <c r="B20841" t="s">
        <v>40211</v>
      </c>
      <c r="I20841" t="s">
        <v>20</v>
      </c>
      <c r="J20841">
        <v>52.8</v>
      </c>
      <c r="M20841">
        <v>52.8</v>
      </c>
      <c r="N20841">
        <f t="shared" si="325"/>
        <v>0</v>
      </c>
    </row>
    <row r="20842" spans="1:14" x14ac:dyDescent="0.2">
      <c r="A20842" t="s">
        <v>20743</v>
      </c>
      <c r="B20842" t="s">
        <v>40211</v>
      </c>
      <c r="I20842" t="s">
        <v>20</v>
      </c>
      <c r="J20842">
        <v>52.8</v>
      </c>
      <c r="M20842">
        <v>52.8</v>
      </c>
      <c r="N20842">
        <f t="shared" si="325"/>
        <v>0</v>
      </c>
    </row>
    <row r="20843" spans="1:14" x14ac:dyDescent="0.2">
      <c r="A20843" t="s">
        <v>20744</v>
      </c>
      <c r="B20843" t="s">
        <v>40212</v>
      </c>
      <c r="I20843" t="s">
        <v>20</v>
      </c>
      <c r="J20843">
        <v>100.8</v>
      </c>
      <c r="M20843">
        <v>100.8</v>
      </c>
      <c r="N20843">
        <f t="shared" si="325"/>
        <v>0</v>
      </c>
    </row>
    <row r="20844" spans="1:14" x14ac:dyDescent="0.2">
      <c r="A20844" t="s">
        <v>20745</v>
      </c>
      <c r="B20844" t="s">
        <v>40212</v>
      </c>
      <c r="I20844" t="s">
        <v>20</v>
      </c>
      <c r="J20844">
        <v>100.8</v>
      </c>
      <c r="M20844">
        <v>100.8</v>
      </c>
      <c r="N20844">
        <f t="shared" si="325"/>
        <v>0</v>
      </c>
    </row>
    <row r="20845" spans="1:14" x14ac:dyDescent="0.2">
      <c r="A20845" t="s">
        <v>20746</v>
      </c>
      <c r="B20845" t="s">
        <v>40213</v>
      </c>
      <c r="I20845" t="s">
        <v>20</v>
      </c>
      <c r="J20845">
        <v>65</v>
      </c>
      <c r="M20845">
        <v>65</v>
      </c>
      <c r="N20845">
        <f t="shared" si="325"/>
        <v>0</v>
      </c>
    </row>
    <row r="20846" spans="1:14" x14ac:dyDescent="0.2">
      <c r="A20846" t="s">
        <v>20747</v>
      </c>
      <c r="B20846" t="s">
        <v>40213</v>
      </c>
      <c r="I20846" t="s">
        <v>20</v>
      </c>
      <c r="J20846">
        <v>65</v>
      </c>
      <c r="M20846">
        <v>65</v>
      </c>
      <c r="N20846">
        <f t="shared" si="325"/>
        <v>0</v>
      </c>
    </row>
    <row r="20847" spans="1:14" x14ac:dyDescent="0.2">
      <c r="A20847" t="s">
        <v>20748</v>
      </c>
      <c r="B20847" t="s">
        <v>40214</v>
      </c>
      <c r="I20847" t="s">
        <v>20</v>
      </c>
      <c r="J20847">
        <v>62.4</v>
      </c>
      <c r="M20847">
        <v>62.4</v>
      </c>
      <c r="N20847">
        <f t="shared" si="325"/>
        <v>0</v>
      </c>
    </row>
    <row r="20848" spans="1:14" x14ac:dyDescent="0.2">
      <c r="A20848" t="s">
        <v>20749</v>
      </c>
      <c r="B20848" t="s">
        <v>40214</v>
      </c>
      <c r="I20848" t="s">
        <v>20</v>
      </c>
      <c r="J20848">
        <v>62.4</v>
      </c>
      <c r="M20848">
        <v>62.4</v>
      </c>
      <c r="N20848">
        <f t="shared" si="325"/>
        <v>0</v>
      </c>
    </row>
    <row r="20849" spans="1:14" x14ac:dyDescent="0.2">
      <c r="A20849" t="s">
        <v>40780</v>
      </c>
      <c r="B20849" t="s">
        <v>41240</v>
      </c>
      <c r="I20849" t="s">
        <v>674</v>
      </c>
      <c r="J20849">
        <v>50</v>
      </c>
      <c r="M20849">
        <v>50</v>
      </c>
      <c r="N20849">
        <f t="shared" si="325"/>
        <v>0</v>
      </c>
    </row>
    <row r="20850" spans="1:14" x14ac:dyDescent="0.2">
      <c r="A20850" t="s">
        <v>40781</v>
      </c>
      <c r="B20850" t="s">
        <v>41240</v>
      </c>
      <c r="I20850" t="s">
        <v>674</v>
      </c>
      <c r="J20850">
        <v>50</v>
      </c>
      <c r="M20850">
        <v>50</v>
      </c>
      <c r="N20850">
        <f t="shared" si="325"/>
        <v>0</v>
      </c>
    </row>
    <row r="20851" spans="1:14" x14ac:dyDescent="0.2">
      <c r="A20851" t="s">
        <v>40782</v>
      </c>
      <c r="B20851" t="s">
        <v>41241</v>
      </c>
      <c r="I20851" t="s">
        <v>674</v>
      </c>
      <c r="J20851">
        <v>58</v>
      </c>
      <c r="M20851">
        <v>58</v>
      </c>
      <c r="N20851">
        <f t="shared" si="325"/>
        <v>0</v>
      </c>
    </row>
    <row r="20852" spans="1:14" x14ac:dyDescent="0.2">
      <c r="A20852" t="s">
        <v>40783</v>
      </c>
      <c r="B20852" t="s">
        <v>41241</v>
      </c>
      <c r="I20852" t="s">
        <v>674</v>
      </c>
      <c r="J20852">
        <v>58</v>
      </c>
      <c r="M20852">
        <v>58</v>
      </c>
      <c r="N20852">
        <f t="shared" si="325"/>
        <v>0</v>
      </c>
    </row>
    <row r="20853" spans="1:14" x14ac:dyDescent="0.2">
      <c r="A20853" t="s">
        <v>20750</v>
      </c>
      <c r="B20853" t="s">
        <v>40215</v>
      </c>
      <c r="I20853" t="s">
        <v>4</v>
      </c>
      <c r="J20853">
        <v>199.88</v>
      </c>
      <c r="M20853">
        <v>199.88</v>
      </c>
      <c r="N20853">
        <f t="shared" si="325"/>
        <v>0</v>
      </c>
    </row>
    <row r="20854" spans="1:14" x14ac:dyDescent="0.2">
      <c r="A20854" t="s">
        <v>20751</v>
      </c>
      <c r="B20854" t="s">
        <v>40215</v>
      </c>
      <c r="I20854" t="s">
        <v>4</v>
      </c>
      <c r="J20854">
        <v>181.84</v>
      </c>
      <c r="M20854">
        <v>181.84</v>
      </c>
      <c r="N20854">
        <f t="shared" si="325"/>
        <v>0</v>
      </c>
    </row>
    <row r="20855" spans="1:14" x14ac:dyDescent="0.2">
      <c r="A20855" t="s">
        <v>20752</v>
      </c>
      <c r="B20855" t="s">
        <v>40216</v>
      </c>
      <c r="I20855" t="s">
        <v>5</v>
      </c>
      <c r="J20855">
        <v>8050.16</v>
      </c>
      <c r="M20855">
        <v>8050.16</v>
      </c>
      <c r="N20855">
        <f t="shared" si="325"/>
        <v>0</v>
      </c>
    </row>
    <row r="20856" spans="1:14" x14ac:dyDescent="0.2">
      <c r="A20856" t="s">
        <v>20753</v>
      </c>
      <c r="B20856" t="s">
        <v>40216</v>
      </c>
      <c r="I20856" t="s">
        <v>5</v>
      </c>
      <c r="J20856">
        <v>7583.39</v>
      </c>
      <c r="M20856">
        <v>7583.39</v>
      </c>
      <c r="N20856">
        <f t="shared" si="325"/>
        <v>0</v>
      </c>
    </row>
    <row r="20857" spans="1:14" x14ac:dyDescent="0.2">
      <c r="A20857" t="s">
        <v>20754</v>
      </c>
      <c r="B20857" t="s">
        <v>40217</v>
      </c>
      <c r="I20857" t="s">
        <v>5</v>
      </c>
      <c r="J20857">
        <v>2261.2800000000002</v>
      </c>
      <c r="M20857">
        <v>2261.2800000000002</v>
      </c>
      <c r="N20857">
        <f t="shared" si="325"/>
        <v>0</v>
      </c>
    </row>
    <row r="20858" spans="1:14" x14ac:dyDescent="0.2">
      <c r="A20858" t="s">
        <v>20755</v>
      </c>
      <c r="B20858" t="s">
        <v>40217</v>
      </c>
      <c r="I20858" t="s">
        <v>5</v>
      </c>
      <c r="J20858">
        <v>2152.41</v>
      </c>
      <c r="M20858">
        <v>2152.41</v>
      </c>
      <c r="N20858">
        <f t="shared" si="325"/>
        <v>0</v>
      </c>
    </row>
    <row r="20859" spans="1:14" x14ac:dyDescent="0.2">
      <c r="A20859" t="s">
        <v>20756</v>
      </c>
      <c r="B20859" t="s">
        <v>40218</v>
      </c>
      <c r="I20859" t="s">
        <v>5</v>
      </c>
      <c r="J20859">
        <v>5495.72</v>
      </c>
      <c r="M20859">
        <v>5495.72</v>
      </c>
      <c r="N20859">
        <f t="shared" si="325"/>
        <v>0</v>
      </c>
    </row>
    <row r="20860" spans="1:14" x14ac:dyDescent="0.2">
      <c r="A20860" t="s">
        <v>20757</v>
      </c>
      <c r="B20860" t="s">
        <v>40218</v>
      </c>
      <c r="I20860" t="s">
        <v>5</v>
      </c>
      <c r="J20860">
        <v>5162.68</v>
      </c>
      <c r="M20860">
        <v>5162.68</v>
      </c>
      <c r="N20860">
        <f t="shared" si="325"/>
        <v>0</v>
      </c>
    </row>
    <row r="20861" spans="1:14" x14ac:dyDescent="0.2">
      <c r="A20861" t="s">
        <v>20758</v>
      </c>
      <c r="B20861" t="s">
        <v>40219</v>
      </c>
      <c r="I20861" t="s">
        <v>4</v>
      </c>
      <c r="J20861">
        <v>589.05999999999995</v>
      </c>
      <c r="M20861">
        <v>589.05999999999995</v>
      </c>
      <c r="N20861">
        <f t="shared" si="325"/>
        <v>0</v>
      </c>
    </row>
    <row r="20862" spans="1:14" x14ac:dyDescent="0.2">
      <c r="A20862" t="s">
        <v>20759</v>
      </c>
      <c r="B20862" t="s">
        <v>40219</v>
      </c>
      <c r="I20862" t="s">
        <v>4</v>
      </c>
      <c r="J20862">
        <v>552.54999999999995</v>
      </c>
      <c r="M20862">
        <v>552.54999999999995</v>
      </c>
      <c r="N20862">
        <f t="shared" si="325"/>
        <v>0</v>
      </c>
    </row>
    <row r="20863" spans="1:14" x14ac:dyDescent="0.2">
      <c r="A20863" t="s">
        <v>20760</v>
      </c>
      <c r="B20863" t="s">
        <v>40220</v>
      </c>
      <c r="I20863" t="s">
        <v>4</v>
      </c>
      <c r="J20863">
        <v>760.44</v>
      </c>
      <c r="M20863">
        <v>760.44</v>
      </c>
      <c r="N20863">
        <f t="shared" si="325"/>
        <v>0</v>
      </c>
    </row>
    <row r="20864" spans="1:14" x14ac:dyDescent="0.2">
      <c r="A20864" t="s">
        <v>20761</v>
      </c>
      <c r="B20864" t="s">
        <v>40220</v>
      </c>
      <c r="I20864" t="s">
        <v>4</v>
      </c>
      <c r="J20864">
        <v>714.88</v>
      </c>
      <c r="M20864">
        <v>714.88</v>
      </c>
      <c r="N20864">
        <f t="shared" si="325"/>
        <v>0</v>
      </c>
    </row>
    <row r="20865" spans="1:14" x14ac:dyDescent="0.2">
      <c r="A20865" t="s">
        <v>20762</v>
      </c>
      <c r="B20865" t="s">
        <v>40221</v>
      </c>
      <c r="I20865" t="s">
        <v>4</v>
      </c>
      <c r="J20865">
        <v>655.26</v>
      </c>
      <c r="M20865">
        <v>655.26</v>
      </c>
      <c r="N20865">
        <f t="shared" si="325"/>
        <v>0</v>
      </c>
    </row>
    <row r="20866" spans="1:14" x14ac:dyDescent="0.2">
      <c r="A20866" t="s">
        <v>20763</v>
      </c>
      <c r="B20866" t="s">
        <v>40221</v>
      </c>
      <c r="I20866" t="s">
        <v>4</v>
      </c>
      <c r="J20866">
        <v>614.97</v>
      </c>
      <c r="M20866">
        <v>614.97</v>
      </c>
      <c r="N20866">
        <f t="shared" si="325"/>
        <v>0</v>
      </c>
    </row>
    <row r="20867" spans="1:14" x14ac:dyDescent="0.2">
      <c r="A20867" t="s">
        <v>20764</v>
      </c>
      <c r="B20867" t="s">
        <v>40222</v>
      </c>
      <c r="I20867" t="s">
        <v>4</v>
      </c>
      <c r="J20867">
        <v>1812.58</v>
      </c>
      <c r="M20867">
        <v>1812.58</v>
      </c>
      <c r="N20867">
        <f t="shared" si="325"/>
        <v>0</v>
      </c>
    </row>
    <row r="20868" spans="1:14" x14ac:dyDescent="0.2">
      <c r="A20868" t="s">
        <v>20765</v>
      </c>
      <c r="B20868" t="s">
        <v>40222</v>
      </c>
      <c r="I20868" t="s">
        <v>4</v>
      </c>
      <c r="J20868">
        <v>1714.66</v>
      </c>
      <c r="M20868">
        <v>1714.66</v>
      </c>
      <c r="N20868">
        <f t="shared" ref="N20868:N20931" si="326">J20868-M20868</f>
        <v>0</v>
      </c>
    </row>
    <row r="20869" spans="1:14" x14ac:dyDescent="0.2">
      <c r="A20869" t="s">
        <v>20766</v>
      </c>
      <c r="B20869" t="s">
        <v>40223</v>
      </c>
      <c r="I20869" t="s">
        <v>4</v>
      </c>
      <c r="J20869">
        <v>1922.13</v>
      </c>
      <c r="M20869">
        <v>1922.13</v>
      </c>
      <c r="N20869">
        <f t="shared" si="326"/>
        <v>0</v>
      </c>
    </row>
    <row r="20870" spans="1:14" x14ac:dyDescent="0.2">
      <c r="A20870" t="s">
        <v>20767</v>
      </c>
      <c r="B20870" t="s">
        <v>40223</v>
      </c>
      <c r="I20870" t="s">
        <v>4</v>
      </c>
      <c r="J20870">
        <v>1812.46</v>
      </c>
      <c r="M20870">
        <v>1812.46</v>
      </c>
      <c r="N20870">
        <f t="shared" si="326"/>
        <v>0</v>
      </c>
    </row>
    <row r="20871" spans="1:14" x14ac:dyDescent="0.2">
      <c r="A20871" t="s">
        <v>20768</v>
      </c>
      <c r="B20871" t="s">
        <v>40224</v>
      </c>
      <c r="I20871" t="s">
        <v>4</v>
      </c>
      <c r="J20871">
        <v>1729.33</v>
      </c>
      <c r="M20871">
        <v>1729.33</v>
      </c>
      <c r="N20871">
        <f t="shared" si="326"/>
        <v>0</v>
      </c>
    </row>
    <row r="20872" spans="1:14" x14ac:dyDescent="0.2">
      <c r="A20872" t="s">
        <v>20769</v>
      </c>
      <c r="B20872" t="s">
        <v>40224</v>
      </c>
      <c r="I20872" t="s">
        <v>4</v>
      </c>
      <c r="J20872">
        <v>1634.75</v>
      </c>
      <c r="M20872">
        <v>1634.75</v>
      </c>
      <c r="N20872">
        <f t="shared" si="326"/>
        <v>0</v>
      </c>
    </row>
    <row r="20873" spans="1:14" x14ac:dyDescent="0.2">
      <c r="A20873" t="s">
        <v>20770</v>
      </c>
      <c r="B20873" t="s">
        <v>40225</v>
      </c>
      <c r="I20873" t="s">
        <v>4</v>
      </c>
      <c r="J20873">
        <v>201.93</v>
      </c>
      <c r="M20873">
        <v>201.93</v>
      </c>
      <c r="N20873">
        <f t="shared" si="326"/>
        <v>0</v>
      </c>
    </row>
    <row r="20874" spans="1:14" x14ac:dyDescent="0.2">
      <c r="A20874" t="s">
        <v>20771</v>
      </c>
      <c r="B20874" t="s">
        <v>40225</v>
      </c>
      <c r="I20874" t="s">
        <v>4</v>
      </c>
      <c r="J20874">
        <v>188.92</v>
      </c>
      <c r="M20874">
        <v>188.92</v>
      </c>
      <c r="N20874">
        <f t="shared" si="326"/>
        <v>0</v>
      </c>
    </row>
    <row r="20875" spans="1:14" x14ac:dyDescent="0.2">
      <c r="A20875" t="s">
        <v>20772</v>
      </c>
      <c r="B20875" t="s">
        <v>40226</v>
      </c>
      <c r="I20875" t="s">
        <v>4</v>
      </c>
      <c r="J20875">
        <v>744.08</v>
      </c>
      <c r="M20875">
        <v>744.08</v>
      </c>
      <c r="N20875">
        <f t="shared" si="326"/>
        <v>0</v>
      </c>
    </row>
    <row r="20876" spans="1:14" x14ac:dyDescent="0.2">
      <c r="A20876" t="s">
        <v>20773</v>
      </c>
      <c r="B20876" t="s">
        <v>40226</v>
      </c>
      <c r="I20876" t="s">
        <v>4</v>
      </c>
      <c r="J20876">
        <v>691.02</v>
      </c>
      <c r="M20876">
        <v>691.02</v>
      </c>
      <c r="N20876">
        <f t="shared" si="326"/>
        <v>0</v>
      </c>
    </row>
    <row r="20877" spans="1:14" x14ac:dyDescent="0.2">
      <c r="A20877" t="s">
        <v>20774</v>
      </c>
      <c r="B20877" t="s">
        <v>40227</v>
      </c>
      <c r="I20877" t="s">
        <v>4</v>
      </c>
      <c r="J20877">
        <v>212.06</v>
      </c>
      <c r="M20877">
        <v>212.06</v>
      </c>
      <c r="N20877">
        <f t="shared" si="326"/>
        <v>0</v>
      </c>
    </row>
    <row r="20878" spans="1:14" x14ac:dyDescent="0.2">
      <c r="A20878" t="s">
        <v>20775</v>
      </c>
      <c r="B20878" t="s">
        <v>40227</v>
      </c>
      <c r="I20878" t="s">
        <v>4</v>
      </c>
      <c r="J20878">
        <v>198.15</v>
      </c>
      <c r="M20878">
        <v>198.15</v>
      </c>
      <c r="N20878">
        <f t="shared" si="326"/>
        <v>0</v>
      </c>
    </row>
    <row r="20879" spans="1:14" x14ac:dyDescent="0.2">
      <c r="A20879" t="s">
        <v>20776</v>
      </c>
      <c r="B20879" t="s">
        <v>40228</v>
      </c>
      <c r="I20879" t="s">
        <v>4</v>
      </c>
      <c r="J20879">
        <v>569.38</v>
      </c>
      <c r="M20879">
        <v>569.38</v>
      </c>
      <c r="N20879">
        <f t="shared" si="326"/>
        <v>0</v>
      </c>
    </row>
    <row r="20880" spans="1:14" x14ac:dyDescent="0.2">
      <c r="A20880" t="s">
        <v>20777</v>
      </c>
      <c r="B20880" t="s">
        <v>40228</v>
      </c>
      <c r="I20880" t="s">
        <v>4</v>
      </c>
      <c r="J20880">
        <v>527.47</v>
      </c>
      <c r="M20880">
        <v>527.47</v>
      </c>
      <c r="N20880">
        <f t="shared" si="326"/>
        <v>0</v>
      </c>
    </row>
    <row r="20881" spans="1:14" x14ac:dyDescent="0.2">
      <c r="A20881" t="s">
        <v>20778</v>
      </c>
      <c r="B20881" t="s">
        <v>40229</v>
      </c>
      <c r="I20881" t="s">
        <v>4</v>
      </c>
      <c r="J20881">
        <v>293.67</v>
      </c>
      <c r="M20881">
        <v>293.67</v>
      </c>
      <c r="N20881">
        <f t="shared" si="326"/>
        <v>0</v>
      </c>
    </row>
    <row r="20882" spans="1:14" x14ac:dyDescent="0.2">
      <c r="A20882" t="s">
        <v>20779</v>
      </c>
      <c r="B20882" t="s">
        <v>40229</v>
      </c>
      <c r="I20882" t="s">
        <v>4</v>
      </c>
      <c r="J20882">
        <v>279.82</v>
      </c>
      <c r="M20882">
        <v>279.82</v>
      </c>
      <c r="N20882">
        <f t="shared" si="326"/>
        <v>0</v>
      </c>
    </row>
    <row r="20883" spans="1:14" x14ac:dyDescent="0.2">
      <c r="A20883" t="s">
        <v>20780</v>
      </c>
      <c r="B20883" t="s">
        <v>40230</v>
      </c>
      <c r="I20883" t="s">
        <v>4</v>
      </c>
      <c r="J20883">
        <v>92.74</v>
      </c>
      <c r="M20883">
        <v>92.74</v>
      </c>
      <c r="N20883">
        <f t="shared" si="326"/>
        <v>0</v>
      </c>
    </row>
    <row r="20884" spans="1:14" x14ac:dyDescent="0.2">
      <c r="A20884" t="s">
        <v>20781</v>
      </c>
      <c r="B20884" t="s">
        <v>40230</v>
      </c>
      <c r="I20884" t="s">
        <v>4</v>
      </c>
      <c r="J20884">
        <v>88.5</v>
      </c>
      <c r="M20884">
        <v>88.5</v>
      </c>
      <c r="N20884">
        <f t="shared" si="326"/>
        <v>0</v>
      </c>
    </row>
    <row r="20885" spans="1:14" x14ac:dyDescent="0.2">
      <c r="A20885" t="s">
        <v>20782</v>
      </c>
      <c r="B20885" t="s">
        <v>40231</v>
      </c>
      <c r="I20885" t="s">
        <v>5</v>
      </c>
      <c r="J20885">
        <v>8441.81</v>
      </c>
      <c r="M20885">
        <v>8441.81</v>
      </c>
      <c r="N20885">
        <f t="shared" si="326"/>
        <v>0</v>
      </c>
    </row>
    <row r="20886" spans="1:14" x14ac:dyDescent="0.2">
      <c r="A20886" t="s">
        <v>20783</v>
      </c>
      <c r="B20886" t="s">
        <v>40231</v>
      </c>
      <c r="I20886" t="s">
        <v>5</v>
      </c>
      <c r="J20886">
        <v>7773.4</v>
      </c>
      <c r="M20886">
        <v>7773.4</v>
      </c>
      <c r="N20886">
        <f t="shared" si="326"/>
        <v>0</v>
      </c>
    </row>
    <row r="20887" spans="1:14" x14ac:dyDescent="0.2">
      <c r="A20887" t="s">
        <v>20784</v>
      </c>
      <c r="B20887" t="s">
        <v>40232</v>
      </c>
      <c r="I20887" t="s">
        <v>5</v>
      </c>
      <c r="J20887">
        <v>11055.62</v>
      </c>
      <c r="M20887">
        <v>11055.62</v>
      </c>
      <c r="N20887">
        <f t="shared" si="326"/>
        <v>0</v>
      </c>
    </row>
    <row r="20888" spans="1:14" x14ac:dyDescent="0.2">
      <c r="A20888" t="s">
        <v>20785</v>
      </c>
      <c r="B20888" t="s">
        <v>40232</v>
      </c>
      <c r="I20888" t="s">
        <v>5</v>
      </c>
      <c r="J20888">
        <v>10209.15</v>
      </c>
      <c r="M20888">
        <v>10209.15</v>
      </c>
      <c r="N20888">
        <f t="shared" si="326"/>
        <v>0</v>
      </c>
    </row>
    <row r="20889" spans="1:14" x14ac:dyDescent="0.2">
      <c r="A20889" t="s">
        <v>20786</v>
      </c>
      <c r="B20889" t="s">
        <v>40233</v>
      </c>
      <c r="I20889" t="s">
        <v>3</v>
      </c>
      <c r="J20889">
        <v>43.16</v>
      </c>
      <c r="M20889">
        <v>43.16</v>
      </c>
      <c r="N20889">
        <f t="shared" si="326"/>
        <v>0</v>
      </c>
    </row>
    <row r="20890" spans="1:14" x14ac:dyDescent="0.2">
      <c r="A20890" t="s">
        <v>20787</v>
      </c>
      <c r="B20890" t="s">
        <v>40233</v>
      </c>
      <c r="I20890" t="s">
        <v>3</v>
      </c>
      <c r="J20890">
        <v>41.35</v>
      </c>
      <c r="M20890">
        <v>41.35</v>
      </c>
      <c r="N20890">
        <f t="shared" si="326"/>
        <v>0</v>
      </c>
    </row>
    <row r="20891" spans="1:14" x14ac:dyDescent="0.2">
      <c r="A20891" t="s">
        <v>20788</v>
      </c>
      <c r="B20891" t="s">
        <v>40234</v>
      </c>
      <c r="I20891" t="s">
        <v>3</v>
      </c>
      <c r="J20891">
        <v>1895.36</v>
      </c>
      <c r="M20891">
        <v>1895.36</v>
      </c>
      <c r="N20891">
        <f t="shared" si="326"/>
        <v>0</v>
      </c>
    </row>
    <row r="20892" spans="1:14" x14ac:dyDescent="0.2">
      <c r="A20892" t="s">
        <v>20789</v>
      </c>
      <c r="B20892" t="s">
        <v>40234</v>
      </c>
      <c r="I20892" t="s">
        <v>3</v>
      </c>
      <c r="J20892">
        <v>1839.1</v>
      </c>
      <c r="M20892">
        <v>1839.1</v>
      </c>
      <c r="N20892">
        <f t="shared" si="326"/>
        <v>0</v>
      </c>
    </row>
    <row r="20893" spans="1:14" x14ac:dyDescent="0.2">
      <c r="A20893" t="s">
        <v>20790</v>
      </c>
      <c r="B20893" t="s">
        <v>40235</v>
      </c>
      <c r="I20893" t="s">
        <v>5</v>
      </c>
      <c r="J20893">
        <v>335.12</v>
      </c>
      <c r="M20893">
        <v>335.12</v>
      </c>
      <c r="N20893">
        <f t="shared" si="326"/>
        <v>0</v>
      </c>
    </row>
    <row r="20894" spans="1:14" x14ac:dyDescent="0.2">
      <c r="A20894" t="s">
        <v>20791</v>
      </c>
      <c r="B20894" t="s">
        <v>40235</v>
      </c>
      <c r="I20894" t="s">
        <v>5</v>
      </c>
      <c r="J20894">
        <v>296.19</v>
      </c>
      <c r="M20894">
        <v>296.19</v>
      </c>
      <c r="N20894">
        <f t="shared" si="326"/>
        <v>0</v>
      </c>
    </row>
    <row r="20895" spans="1:14" x14ac:dyDescent="0.2">
      <c r="A20895" t="s">
        <v>20792</v>
      </c>
      <c r="B20895" t="s">
        <v>40236</v>
      </c>
      <c r="I20895" t="s">
        <v>5</v>
      </c>
      <c r="J20895">
        <v>364.31</v>
      </c>
      <c r="M20895">
        <v>364.31</v>
      </c>
      <c r="N20895">
        <f t="shared" si="326"/>
        <v>0</v>
      </c>
    </row>
    <row r="20896" spans="1:14" x14ac:dyDescent="0.2">
      <c r="A20896" t="s">
        <v>20793</v>
      </c>
      <c r="B20896" t="s">
        <v>40236</v>
      </c>
      <c r="I20896" t="s">
        <v>5</v>
      </c>
      <c r="J20896">
        <v>321.48</v>
      </c>
      <c r="M20896">
        <v>321.48</v>
      </c>
      <c r="N20896">
        <f t="shared" si="326"/>
        <v>0</v>
      </c>
    </row>
    <row r="20897" spans="1:14" x14ac:dyDescent="0.2">
      <c r="A20897" t="s">
        <v>20794</v>
      </c>
      <c r="B20897" t="s">
        <v>40237</v>
      </c>
      <c r="I20897" t="s">
        <v>5</v>
      </c>
      <c r="J20897">
        <v>422.22</v>
      </c>
      <c r="M20897">
        <v>422.22</v>
      </c>
      <c r="N20897">
        <f t="shared" si="326"/>
        <v>0</v>
      </c>
    </row>
    <row r="20898" spans="1:14" x14ac:dyDescent="0.2">
      <c r="A20898" t="s">
        <v>20795</v>
      </c>
      <c r="B20898" t="s">
        <v>40237</v>
      </c>
      <c r="I20898" t="s">
        <v>5</v>
      </c>
      <c r="J20898">
        <v>375.5</v>
      </c>
      <c r="M20898">
        <v>375.5</v>
      </c>
      <c r="N20898">
        <f t="shared" si="326"/>
        <v>0</v>
      </c>
    </row>
    <row r="20899" spans="1:14" x14ac:dyDescent="0.2">
      <c r="A20899" t="s">
        <v>20796</v>
      </c>
      <c r="B20899" t="s">
        <v>40238</v>
      </c>
      <c r="I20899" t="s">
        <v>5</v>
      </c>
      <c r="J20899">
        <v>515.66999999999996</v>
      </c>
      <c r="M20899">
        <v>515.66999999999996</v>
      </c>
      <c r="N20899">
        <f t="shared" si="326"/>
        <v>0</v>
      </c>
    </row>
    <row r="20900" spans="1:14" x14ac:dyDescent="0.2">
      <c r="A20900" t="s">
        <v>20797</v>
      </c>
      <c r="B20900" t="s">
        <v>40238</v>
      </c>
      <c r="I20900" t="s">
        <v>5</v>
      </c>
      <c r="J20900">
        <v>457.27</v>
      </c>
      <c r="M20900">
        <v>457.27</v>
      </c>
      <c r="N20900">
        <f t="shared" si="326"/>
        <v>0</v>
      </c>
    </row>
    <row r="20901" spans="1:14" x14ac:dyDescent="0.2">
      <c r="A20901" t="s">
        <v>20798</v>
      </c>
      <c r="B20901" t="s">
        <v>40239</v>
      </c>
      <c r="I20901" t="s">
        <v>5</v>
      </c>
      <c r="J20901">
        <v>684.69</v>
      </c>
      <c r="M20901">
        <v>684.69</v>
      </c>
      <c r="N20901">
        <f t="shared" si="326"/>
        <v>0</v>
      </c>
    </row>
    <row r="20902" spans="1:14" x14ac:dyDescent="0.2">
      <c r="A20902" t="s">
        <v>20799</v>
      </c>
      <c r="B20902" t="s">
        <v>40239</v>
      </c>
      <c r="I20902" t="s">
        <v>5</v>
      </c>
      <c r="J20902">
        <v>606.82000000000005</v>
      </c>
      <c r="M20902">
        <v>606.82000000000005</v>
      </c>
      <c r="N20902">
        <f t="shared" si="326"/>
        <v>0</v>
      </c>
    </row>
    <row r="20903" spans="1:14" x14ac:dyDescent="0.2">
      <c r="A20903" t="s">
        <v>20800</v>
      </c>
      <c r="B20903" t="s">
        <v>40240</v>
      </c>
      <c r="I20903" t="s">
        <v>5</v>
      </c>
      <c r="J20903">
        <v>158.63</v>
      </c>
      <c r="M20903">
        <v>158.63</v>
      </c>
      <c r="N20903">
        <f t="shared" si="326"/>
        <v>0</v>
      </c>
    </row>
    <row r="20904" spans="1:14" x14ac:dyDescent="0.2">
      <c r="A20904" t="s">
        <v>20801</v>
      </c>
      <c r="B20904" t="s">
        <v>40240</v>
      </c>
      <c r="I20904" t="s">
        <v>5</v>
      </c>
      <c r="J20904">
        <v>139.16</v>
      </c>
      <c r="M20904">
        <v>139.16</v>
      </c>
      <c r="N20904">
        <f t="shared" si="326"/>
        <v>0</v>
      </c>
    </row>
    <row r="20905" spans="1:14" x14ac:dyDescent="0.2">
      <c r="A20905" t="s">
        <v>20802</v>
      </c>
      <c r="B20905" t="s">
        <v>40241</v>
      </c>
      <c r="I20905" t="s">
        <v>5</v>
      </c>
      <c r="J20905">
        <v>320.16000000000003</v>
      </c>
      <c r="M20905">
        <v>320.16000000000003</v>
      </c>
      <c r="N20905">
        <f t="shared" si="326"/>
        <v>0</v>
      </c>
    </row>
    <row r="20906" spans="1:14" x14ac:dyDescent="0.2">
      <c r="A20906" t="s">
        <v>20803</v>
      </c>
      <c r="B20906" t="s">
        <v>40241</v>
      </c>
      <c r="I20906" t="s">
        <v>5</v>
      </c>
      <c r="J20906">
        <v>281.22000000000003</v>
      </c>
      <c r="M20906">
        <v>281.22000000000003</v>
      </c>
      <c r="N20906">
        <f t="shared" si="326"/>
        <v>0</v>
      </c>
    </row>
    <row r="20907" spans="1:14" x14ac:dyDescent="0.2">
      <c r="A20907" t="s">
        <v>20804</v>
      </c>
      <c r="B20907" t="s">
        <v>40242</v>
      </c>
      <c r="I20907" t="s">
        <v>5</v>
      </c>
      <c r="J20907">
        <v>641.47</v>
      </c>
      <c r="M20907">
        <v>641.47</v>
      </c>
      <c r="N20907">
        <f t="shared" si="326"/>
        <v>0</v>
      </c>
    </row>
    <row r="20908" spans="1:14" x14ac:dyDescent="0.2">
      <c r="A20908" t="s">
        <v>20805</v>
      </c>
      <c r="B20908" t="s">
        <v>40242</v>
      </c>
      <c r="I20908" t="s">
        <v>5</v>
      </c>
      <c r="J20908">
        <v>563.6</v>
      </c>
      <c r="M20908">
        <v>563.6</v>
      </c>
      <c r="N20908">
        <f t="shared" si="326"/>
        <v>0</v>
      </c>
    </row>
    <row r="20909" spans="1:14" x14ac:dyDescent="0.2">
      <c r="A20909" t="s">
        <v>20806</v>
      </c>
      <c r="B20909" t="s">
        <v>40243</v>
      </c>
      <c r="I20909" t="s">
        <v>5</v>
      </c>
      <c r="J20909">
        <v>320.16000000000003</v>
      </c>
      <c r="M20909">
        <v>320.16000000000003</v>
      </c>
      <c r="N20909">
        <f t="shared" si="326"/>
        <v>0</v>
      </c>
    </row>
    <row r="20910" spans="1:14" x14ac:dyDescent="0.2">
      <c r="A20910" t="s">
        <v>20807</v>
      </c>
      <c r="B20910" t="s">
        <v>40243</v>
      </c>
      <c r="I20910" t="s">
        <v>5</v>
      </c>
      <c r="J20910">
        <v>281.22000000000003</v>
      </c>
      <c r="M20910">
        <v>281.22000000000003</v>
      </c>
      <c r="N20910">
        <f t="shared" si="326"/>
        <v>0</v>
      </c>
    </row>
    <row r="20911" spans="1:14" x14ac:dyDescent="0.2">
      <c r="A20911" t="s">
        <v>20808</v>
      </c>
      <c r="B20911" t="s">
        <v>40244</v>
      </c>
      <c r="I20911" t="s">
        <v>5</v>
      </c>
      <c r="J20911">
        <v>378.54</v>
      </c>
      <c r="M20911">
        <v>378.54</v>
      </c>
      <c r="N20911">
        <f t="shared" si="326"/>
        <v>0</v>
      </c>
    </row>
    <row r="20912" spans="1:14" x14ac:dyDescent="0.2">
      <c r="A20912" t="s">
        <v>20809</v>
      </c>
      <c r="B20912" t="s">
        <v>40244</v>
      </c>
      <c r="I20912" t="s">
        <v>5</v>
      </c>
      <c r="J20912">
        <v>331.82</v>
      </c>
      <c r="M20912">
        <v>331.82</v>
      </c>
      <c r="N20912">
        <f t="shared" si="326"/>
        <v>0</v>
      </c>
    </row>
    <row r="20913" spans="1:14" x14ac:dyDescent="0.2">
      <c r="A20913" t="s">
        <v>20810</v>
      </c>
      <c r="B20913" t="s">
        <v>40245</v>
      </c>
      <c r="I20913" t="s">
        <v>5</v>
      </c>
      <c r="J20913">
        <v>320.16000000000003</v>
      </c>
      <c r="M20913">
        <v>320.16000000000003</v>
      </c>
      <c r="N20913">
        <f t="shared" si="326"/>
        <v>0</v>
      </c>
    </row>
    <row r="20914" spans="1:14" x14ac:dyDescent="0.2">
      <c r="A20914" t="s">
        <v>20811</v>
      </c>
      <c r="B20914" t="s">
        <v>40245</v>
      </c>
      <c r="I20914" t="s">
        <v>5</v>
      </c>
      <c r="J20914">
        <v>281.22000000000003</v>
      </c>
      <c r="M20914">
        <v>281.22000000000003</v>
      </c>
      <c r="N20914">
        <f t="shared" si="326"/>
        <v>0</v>
      </c>
    </row>
    <row r="20915" spans="1:14" x14ac:dyDescent="0.2">
      <c r="A20915" t="s">
        <v>20812</v>
      </c>
      <c r="B20915" t="s">
        <v>40246</v>
      </c>
      <c r="I20915" t="s">
        <v>5</v>
      </c>
      <c r="J20915">
        <v>378.54</v>
      </c>
      <c r="M20915">
        <v>378.54</v>
      </c>
      <c r="N20915">
        <f t="shared" si="326"/>
        <v>0</v>
      </c>
    </row>
    <row r="20916" spans="1:14" x14ac:dyDescent="0.2">
      <c r="A20916" t="s">
        <v>20813</v>
      </c>
      <c r="B20916" t="s">
        <v>40246</v>
      </c>
      <c r="I20916" t="s">
        <v>5</v>
      </c>
      <c r="J20916">
        <v>331.82</v>
      </c>
      <c r="M20916">
        <v>331.82</v>
      </c>
      <c r="N20916">
        <f t="shared" si="326"/>
        <v>0</v>
      </c>
    </row>
    <row r="20917" spans="1:14" x14ac:dyDescent="0.2">
      <c r="A20917" t="s">
        <v>20814</v>
      </c>
      <c r="B20917" t="s">
        <v>40247</v>
      </c>
      <c r="I20917" t="s">
        <v>5</v>
      </c>
      <c r="J20917">
        <v>262.14999999999998</v>
      </c>
      <c r="M20917">
        <v>262.14999999999998</v>
      </c>
      <c r="N20917">
        <f t="shared" si="326"/>
        <v>0</v>
      </c>
    </row>
    <row r="20918" spans="1:14" x14ac:dyDescent="0.2">
      <c r="A20918" t="s">
        <v>20815</v>
      </c>
      <c r="B20918" t="s">
        <v>40247</v>
      </c>
      <c r="I20918" t="s">
        <v>5</v>
      </c>
      <c r="J20918">
        <v>232.94</v>
      </c>
      <c r="M20918">
        <v>232.94</v>
      </c>
      <c r="N20918">
        <f t="shared" si="326"/>
        <v>0</v>
      </c>
    </row>
    <row r="20919" spans="1:14" x14ac:dyDescent="0.2">
      <c r="A20919" t="s">
        <v>20816</v>
      </c>
      <c r="B20919" t="s">
        <v>40248</v>
      </c>
      <c r="I20919" t="s">
        <v>5</v>
      </c>
      <c r="J20919">
        <v>583.79999999999995</v>
      </c>
      <c r="M20919">
        <v>583.79999999999995</v>
      </c>
      <c r="N20919">
        <f t="shared" si="326"/>
        <v>0</v>
      </c>
    </row>
    <row r="20920" spans="1:14" x14ac:dyDescent="0.2">
      <c r="A20920" t="s">
        <v>20817</v>
      </c>
      <c r="B20920" t="s">
        <v>40248</v>
      </c>
      <c r="I20920" t="s">
        <v>5</v>
      </c>
      <c r="J20920">
        <v>505.93</v>
      </c>
      <c r="M20920">
        <v>505.93</v>
      </c>
      <c r="N20920">
        <f t="shared" si="326"/>
        <v>0</v>
      </c>
    </row>
    <row r="20921" spans="1:14" x14ac:dyDescent="0.2">
      <c r="A20921" t="s">
        <v>20818</v>
      </c>
      <c r="B20921" t="s">
        <v>40249</v>
      </c>
      <c r="I20921" t="s">
        <v>5</v>
      </c>
      <c r="J20921">
        <v>1751.41</v>
      </c>
      <c r="M20921">
        <v>1751.41</v>
      </c>
      <c r="N20921">
        <f t="shared" si="326"/>
        <v>0</v>
      </c>
    </row>
    <row r="20922" spans="1:14" x14ac:dyDescent="0.2">
      <c r="A20922" t="s">
        <v>20819</v>
      </c>
      <c r="B20922" t="s">
        <v>40249</v>
      </c>
      <c r="I20922" t="s">
        <v>5</v>
      </c>
      <c r="J20922">
        <v>1517.8</v>
      </c>
      <c r="M20922">
        <v>1517.8</v>
      </c>
      <c r="N20922">
        <f t="shared" si="326"/>
        <v>0</v>
      </c>
    </row>
    <row r="20923" spans="1:14" x14ac:dyDescent="0.2">
      <c r="A20923" t="s">
        <v>20820</v>
      </c>
      <c r="B20923" t="s">
        <v>40250</v>
      </c>
      <c r="I20923" t="s">
        <v>5</v>
      </c>
      <c r="J20923">
        <v>145.94999999999999</v>
      </c>
      <c r="M20923">
        <v>145.94999999999999</v>
      </c>
      <c r="N20923">
        <f t="shared" si="326"/>
        <v>0</v>
      </c>
    </row>
    <row r="20924" spans="1:14" x14ac:dyDescent="0.2">
      <c r="A20924" t="s">
        <v>20821</v>
      </c>
      <c r="B20924" t="s">
        <v>40250</v>
      </c>
      <c r="I20924" t="s">
        <v>5</v>
      </c>
      <c r="J20924">
        <v>126.48</v>
      </c>
      <c r="M20924">
        <v>126.48</v>
      </c>
      <c r="N20924">
        <f t="shared" si="326"/>
        <v>0</v>
      </c>
    </row>
    <row r="20925" spans="1:14" x14ac:dyDescent="0.2">
      <c r="A20925" t="s">
        <v>20822</v>
      </c>
      <c r="B20925" t="s">
        <v>40251</v>
      </c>
      <c r="I20925" t="s">
        <v>5</v>
      </c>
      <c r="J20925">
        <v>218.92</v>
      </c>
      <c r="M20925">
        <v>218.92</v>
      </c>
      <c r="N20925">
        <f t="shared" si="326"/>
        <v>0</v>
      </c>
    </row>
    <row r="20926" spans="1:14" x14ac:dyDescent="0.2">
      <c r="A20926" t="s">
        <v>20823</v>
      </c>
      <c r="B20926" t="s">
        <v>40251</v>
      </c>
      <c r="I20926" t="s">
        <v>5</v>
      </c>
      <c r="J20926">
        <v>189.72</v>
      </c>
      <c r="M20926">
        <v>189.72</v>
      </c>
      <c r="N20926">
        <f t="shared" si="326"/>
        <v>0</v>
      </c>
    </row>
    <row r="20927" spans="1:14" x14ac:dyDescent="0.2">
      <c r="A20927" t="s">
        <v>20824</v>
      </c>
      <c r="B20927" t="s">
        <v>40252</v>
      </c>
      <c r="I20927" t="s">
        <v>5</v>
      </c>
      <c r="J20927">
        <v>291.89999999999998</v>
      </c>
      <c r="M20927">
        <v>291.89999999999998</v>
      </c>
      <c r="N20927">
        <f t="shared" si="326"/>
        <v>0</v>
      </c>
    </row>
    <row r="20928" spans="1:14" x14ac:dyDescent="0.2">
      <c r="A20928" t="s">
        <v>20825</v>
      </c>
      <c r="B20928" t="s">
        <v>40252</v>
      </c>
      <c r="I20928" t="s">
        <v>5</v>
      </c>
      <c r="J20928">
        <v>252.96</v>
      </c>
      <c r="M20928">
        <v>252.96</v>
      </c>
      <c r="N20928">
        <f t="shared" si="326"/>
        <v>0</v>
      </c>
    </row>
    <row r="20929" spans="1:14" x14ac:dyDescent="0.2">
      <c r="A20929" t="s">
        <v>20826</v>
      </c>
      <c r="B20929" t="s">
        <v>40253</v>
      </c>
      <c r="I20929" t="s">
        <v>5</v>
      </c>
      <c r="J20929">
        <v>145.94999999999999</v>
      </c>
      <c r="M20929">
        <v>145.94999999999999</v>
      </c>
      <c r="N20929">
        <f t="shared" si="326"/>
        <v>0</v>
      </c>
    </row>
    <row r="20930" spans="1:14" x14ac:dyDescent="0.2">
      <c r="A20930" t="s">
        <v>20827</v>
      </c>
      <c r="B20930" t="s">
        <v>40253</v>
      </c>
      <c r="I20930" t="s">
        <v>5</v>
      </c>
      <c r="J20930">
        <v>126.48</v>
      </c>
      <c r="M20930">
        <v>126.48</v>
      </c>
      <c r="N20930">
        <f t="shared" si="326"/>
        <v>0</v>
      </c>
    </row>
    <row r="20931" spans="1:14" x14ac:dyDescent="0.2">
      <c r="A20931" t="s">
        <v>20828</v>
      </c>
      <c r="B20931" t="s">
        <v>40254</v>
      </c>
      <c r="I20931" t="s">
        <v>5</v>
      </c>
      <c r="J20931">
        <v>233.52</v>
      </c>
      <c r="M20931">
        <v>233.52</v>
      </c>
      <c r="N20931">
        <f t="shared" si="326"/>
        <v>0</v>
      </c>
    </row>
    <row r="20932" spans="1:14" x14ac:dyDescent="0.2">
      <c r="A20932" t="s">
        <v>20829</v>
      </c>
      <c r="B20932" t="s">
        <v>40254</v>
      </c>
      <c r="I20932" t="s">
        <v>5</v>
      </c>
      <c r="J20932">
        <v>202.37</v>
      </c>
      <c r="M20932">
        <v>202.37</v>
      </c>
      <c r="N20932">
        <f t="shared" ref="N20932:N20995" si="327">J20932-M20932</f>
        <v>0</v>
      </c>
    </row>
    <row r="20933" spans="1:14" x14ac:dyDescent="0.2">
      <c r="A20933" t="s">
        <v>20830</v>
      </c>
      <c r="B20933" t="s">
        <v>40255</v>
      </c>
      <c r="I20933" t="s">
        <v>5</v>
      </c>
      <c r="J20933">
        <v>175.14</v>
      </c>
      <c r="M20933">
        <v>175.14</v>
      </c>
      <c r="N20933">
        <f t="shared" si="327"/>
        <v>0</v>
      </c>
    </row>
    <row r="20934" spans="1:14" x14ac:dyDescent="0.2">
      <c r="A20934" t="s">
        <v>20831</v>
      </c>
      <c r="B20934" t="s">
        <v>40255</v>
      </c>
      <c r="I20934" t="s">
        <v>5</v>
      </c>
      <c r="J20934">
        <v>151.78</v>
      </c>
      <c r="M20934">
        <v>151.78</v>
      </c>
      <c r="N20934">
        <f t="shared" si="327"/>
        <v>0</v>
      </c>
    </row>
    <row r="20935" spans="1:14" x14ac:dyDescent="0.2">
      <c r="A20935" t="s">
        <v>20832</v>
      </c>
      <c r="B20935" t="s">
        <v>40256</v>
      </c>
      <c r="I20935" t="s">
        <v>5</v>
      </c>
      <c r="J20935">
        <v>291.89999999999998</v>
      </c>
      <c r="M20935">
        <v>291.89999999999998</v>
      </c>
      <c r="N20935">
        <f t="shared" si="327"/>
        <v>0</v>
      </c>
    </row>
    <row r="20936" spans="1:14" x14ac:dyDescent="0.2">
      <c r="A20936" t="s">
        <v>20833</v>
      </c>
      <c r="B20936" t="s">
        <v>40256</v>
      </c>
      <c r="I20936" t="s">
        <v>5</v>
      </c>
      <c r="J20936">
        <v>252.96</v>
      </c>
      <c r="M20936">
        <v>252.96</v>
      </c>
      <c r="N20936">
        <f t="shared" si="327"/>
        <v>0</v>
      </c>
    </row>
    <row r="20937" spans="1:14" x14ac:dyDescent="0.2">
      <c r="A20937" t="s">
        <v>20834</v>
      </c>
      <c r="B20937" t="s">
        <v>40257</v>
      </c>
      <c r="I20937" t="s">
        <v>5</v>
      </c>
      <c r="J20937">
        <v>1382</v>
      </c>
      <c r="M20937">
        <v>1382</v>
      </c>
      <c r="N20937">
        <f t="shared" si="327"/>
        <v>0</v>
      </c>
    </row>
    <row r="20938" spans="1:14" x14ac:dyDescent="0.2">
      <c r="A20938" t="s">
        <v>20835</v>
      </c>
      <c r="B20938" t="s">
        <v>40257</v>
      </c>
      <c r="I20938" t="s">
        <v>5</v>
      </c>
      <c r="J20938">
        <v>1382</v>
      </c>
      <c r="M20938">
        <v>1382</v>
      </c>
      <c r="N20938">
        <f t="shared" si="327"/>
        <v>0</v>
      </c>
    </row>
    <row r="20939" spans="1:14" x14ac:dyDescent="0.2">
      <c r="A20939" t="s">
        <v>20836</v>
      </c>
      <c r="B20939" t="s">
        <v>40258</v>
      </c>
      <c r="I20939" t="s">
        <v>5</v>
      </c>
      <c r="J20939">
        <v>1621.63</v>
      </c>
      <c r="M20939">
        <v>1621.63</v>
      </c>
      <c r="N20939">
        <f t="shared" si="327"/>
        <v>0</v>
      </c>
    </row>
    <row r="20940" spans="1:14" x14ac:dyDescent="0.2">
      <c r="A20940" t="s">
        <v>20837</v>
      </c>
      <c r="B20940" t="s">
        <v>40258</v>
      </c>
      <c r="I20940" t="s">
        <v>5</v>
      </c>
      <c r="J20940">
        <v>1621.63</v>
      </c>
      <c r="M20940">
        <v>1621.63</v>
      </c>
      <c r="N20940">
        <f t="shared" si="327"/>
        <v>0</v>
      </c>
    </row>
    <row r="20941" spans="1:14" x14ac:dyDescent="0.2">
      <c r="A20941" t="s">
        <v>20838</v>
      </c>
      <c r="B20941" t="s">
        <v>40259</v>
      </c>
      <c r="I20941" t="s">
        <v>5</v>
      </c>
      <c r="J20941">
        <v>2409.7199999999998</v>
      </c>
      <c r="M20941">
        <v>2409.7199999999998</v>
      </c>
      <c r="N20941">
        <f t="shared" si="327"/>
        <v>0</v>
      </c>
    </row>
    <row r="20942" spans="1:14" x14ac:dyDescent="0.2">
      <c r="A20942" t="s">
        <v>20839</v>
      </c>
      <c r="B20942" t="s">
        <v>40259</v>
      </c>
      <c r="I20942" t="s">
        <v>5</v>
      </c>
      <c r="J20942">
        <v>2409.7199999999998</v>
      </c>
      <c r="M20942">
        <v>2409.7199999999998</v>
      </c>
      <c r="N20942">
        <f t="shared" si="327"/>
        <v>0</v>
      </c>
    </row>
    <row r="20943" spans="1:14" x14ac:dyDescent="0.2">
      <c r="A20943" t="s">
        <v>20840</v>
      </c>
      <c r="B20943" t="s">
        <v>40260</v>
      </c>
      <c r="I20943" t="s">
        <v>5</v>
      </c>
      <c r="J20943">
        <v>1967</v>
      </c>
      <c r="M20943">
        <v>1967</v>
      </c>
      <c r="N20943">
        <f t="shared" si="327"/>
        <v>0</v>
      </c>
    </row>
    <row r="20944" spans="1:14" x14ac:dyDescent="0.2">
      <c r="A20944" t="s">
        <v>20841</v>
      </c>
      <c r="B20944" t="s">
        <v>40260</v>
      </c>
      <c r="I20944" t="s">
        <v>5</v>
      </c>
      <c r="J20944">
        <v>1967</v>
      </c>
      <c r="M20944">
        <v>1967</v>
      </c>
      <c r="N20944">
        <f t="shared" si="327"/>
        <v>0</v>
      </c>
    </row>
    <row r="20945" spans="1:14" x14ac:dyDescent="0.2">
      <c r="A20945" t="s">
        <v>20842</v>
      </c>
      <c r="B20945" t="s">
        <v>40261</v>
      </c>
      <c r="I20945" t="s">
        <v>5</v>
      </c>
      <c r="J20945">
        <v>3120</v>
      </c>
      <c r="M20945">
        <v>3120</v>
      </c>
      <c r="N20945">
        <f t="shared" si="327"/>
        <v>0</v>
      </c>
    </row>
    <row r="20946" spans="1:14" x14ac:dyDescent="0.2">
      <c r="A20946" t="s">
        <v>20843</v>
      </c>
      <c r="B20946" t="s">
        <v>40261</v>
      </c>
      <c r="I20946" t="s">
        <v>5</v>
      </c>
      <c r="J20946">
        <v>3120</v>
      </c>
      <c r="M20946">
        <v>3120</v>
      </c>
      <c r="N20946">
        <f t="shared" si="327"/>
        <v>0</v>
      </c>
    </row>
    <row r="20947" spans="1:14" x14ac:dyDescent="0.2">
      <c r="A20947" t="s">
        <v>20844</v>
      </c>
      <c r="B20947" t="s">
        <v>40262</v>
      </c>
      <c r="I20947" t="s">
        <v>5</v>
      </c>
      <c r="J20947">
        <v>3312</v>
      </c>
      <c r="M20947">
        <v>3312</v>
      </c>
      <c r="N20947">
        <f t="shared" si="327"/>
        <v>0</v>
      </c>
    </row>
    <row r="20948" spans="1:14" x14ac:dyDescent="0.2">
      <c r="A20948" t="s">
        <v>20845</v>
      </c>
      <c r="B20948" t="s">
        <v>40262</v>
      </c>
      <c r="I20948" t="s">
        <v>5</v>
      </c>
      <c r="J20948">
        <v>3312</v>
      </c>
      <c r="M20948">
        <v>3312</v>
      </c>
      <c r="N20948">
        <f t="shared" si="327"/>
        <v>0</v>
      </c>
    </row>
    <row r="20949" spans="1:14" x14ac:dyDescent="0.2">
      <c r="A20949" t="s">
        <v>20846</v>
      </c>
      <c r="B20949" t="s">
        <v>40263</v>
      </c>
      <c r="I20949" t="s">
        <v>5</v>
      </c>
      <c r="J20949">
        <v>4694.88</v>
      </c>
      <c r="M20949">
        <v>4694.88</v>
      </c>
      <c r="N20949">
        <f t="shared" si="327"/>
        <v>0</v>
      </c>
    </row>
    <row r="20950" spans="1:14" x14ac:dyDescent="0.2">
      <c r="A20950" t="s">
        <v>20847</v>
      </c>
      <c r="B20950" t="s">
        <v>40263</v>
      </c>
      <c r="I20950" t="s">
        <v>5</v>
      </c>
      <c r="J20950">
        <v>4694.88</v>
      </c>
      <c r="M20950">
        <v>4694.88</v>
      </c>
      <c r="N20950">
        <f t="shared" si="327"/>
        <v>0</v>
      </c>
    </row>
    <row r="20951" spans="1:14" x14ac:dyDescent="0.2">
      <c r="A20951" t="s">
        <v>20848</v>
      </c>
      <c r="B20951" t="s">
        <v>40264</v>
      </c>
      <c r="I20951" t="s">
        <v>5</v>
      </c>
      <c r="J20951">
        <v>7140</v>
      </c>
      <c r="M20951">
        <v>7140</v>
      </c>
      <c r="N20951">
        <f t="shared" si="327"/>
        <v>0</v>
      </c>
    </row>
    <row r="20952" spans="1:14" x14ac:dyDescent="0.2">
      <c r="A20952" t="s">
        <v>20849</v>
      </c>
      <c r="B20952" t="s">
        <v>40264</v>
      </c>
      <c r="I20952" t="s">
        <v>5</v>
      </c>
      <c r="J20952">
        <v>7140</v>
      </c>
      <c r="M20952">
        <v>7140</v>
      </c>
      <c r="N20952">
        <f t="shared" si="327"/>
        <v>0</v>
      </c>
    </row>
    <row r="20953" spans="1:14" x14ac:dyDescent="0.2">
      <c r="A20953" t="s">
        <v>20850</v>
      </c>
      <c r="B20953" t="s">
        <v>40265</v>
      </c>
      <c r="I20953" t="s">
        <v>5</v>
      </c>
      <c r="J20953">
        <v>1080</v>
      </c>
      <c r="M20953">
        <v>1080</v>
      </c>
      <c r="N20953">
        <f t="shared" si="327"/>
        <v>0</v>
      </c>
    </row>
    <row r="20954" spans="1:14" x14ac:dyDescent="0.2">
      <c r="A20954" t="s">
        <v>20851</v>
      </c>
      <c r="B20954" t="s">
        <v>40265</v>
      </c>
      <c r="I20954" t="s">
        <v>5</v>
      </c>
      <c r="J20954">
        <v>1080</v>
      </c>
      <c r="M20954">
        <v>1080</v>
      </c>
      <c r="N20954">
        <f t="shared" si="327"/>
        <v>0</v>
      </c>
    </row>
    <row r="20955" spans="1:14" x14ac:dyDescent="0.2">
      <c r="A20955" t="s">
        <v>20852</v>
      </c>
      <c r="B20955" t="s">
        <v>40266</v>
      </c>
      <c r="I20955" t="s">
        <v>5</v>
      </c>
      <c r="J20955">
        <v>1920</v>
      </c>
      <c r="M20955">
        <v>1920</v>
      </c>
      <c r="N20955">
        <f t="shared" si="327"/>
        <v>0</v>
      </c>
    </row>
    <row r="20956" spans="1:14" x14ac:dyDescent="0.2">
      <c r="A20956" t="s">
        <v>20853</v>
      </c>
      <c r="B20956" t="s">
        <v>40266</v>
      </c>
      <c r="I20956" t="s">
        <v>5</v>
      </c>
      <c r="J20956">
        <v>1920</v>
      </c>
      <c r="M20956">
        <v>1920</v>
      </c>
      <c r="N20956">
        <f t="shared" si="327"/>
        <v>0</v>
      </c>
    </row>
    <row r="20957" spans="1:14" x14ac:dyDescent="0.2">
      <c r="A20957" t="s">
        <v>20854</v>
      </c>
      <c r="B20957" t="s">
        <v>40267</v>
      </c>
      <c r="I20957" t="s">
        <v>5</v>
      </c>
      <c r="J20957">
        <v>1390</v>
      </c>
      <c r="M20957">
        <v>1390</v>
      </c>
      <c r="N20957">
        <f t="shared" si="327"/>
        <v>0</v>
      </c>
    </row>
    <row r="20958" spans="1:14" x14ac:dyDescent="0.2">
      <c r="A20958" t="s">
        <v>20855</v>
      </c>
      <c r="B20958" t="s">
        <v>40267</v>
      </c>
      <c r="I20958" t="s">
        <v>5</v>
      </c>
      <c r="J20958">
        <v>1390</v>
      </c>
      <c r="M20958">
        <v>1390</v>
      </c>
      <c r="N20958">
        <f t="shared" si="327"/>
        <v>0</v>
      </c>
    </row>
    <row r="20959" spans="1:14" x14ac:dyDescent="0.2">
      <c r="A20959" t="s">
        <v>20856</v>
      </c>
      <c r="B20959" t="s">
        <v>40268</v>
      </c>
      <c r="I20959" t="s">
        <v>5</v>
      </c>
      <c r="J20959">
        <v>2140</v>
      </c>
      <c r="M20959">
        <v>2140</v>
      </c>
      <c r="N20959">
        <f t="shared" si="327"/>
        <v>0</v>
      </c>
    </row>
    <row r="20960" spans="1:14" x14ac:dyDescent="0.2">
      <c r="A20960" t="s">
        <v>20857</v>
      </c>
      <c r="B20960" t="s">
        <v>40268</v>
      </c>
      <c r="I20960" t="s">
        <v>5</v>
      </c>
      <c r="J20960">
        <v>2140</v>
      </c>
      <c r="M20960">
        <v>2140</v>
      </c>
      <c r="N20960">
        <f t="shared" si="327"/>
        <v>0</v>
      </c>
    </row>
    <row r="20961" spans="1:14" x14ac:dyDescent="0.2">
      <c r="A20961" t="s">
        <v>20858</v>
      </c>
      <c r="B20961" t="s">
        <v>40269</v>
      </c>
      <c r="I20961" t="s">
        <v>5</v>
      </c>
      <c r="J20961">
        <v>3470</v>
      </c>
      <c r="M20961">
        <v>3470</v>
      </c>
      <c r="N20961">
        <f t="shared" si="327"/>
        <v>0</v>
      </c>
    </row>
    <row r="20962" spans="1:14" x14ac:dyDescent="0.2">
      <c r="A20962" t="s">
        <v>20859</v>
      </c>
      <c r="B20962" t="s">
        <v>40269</v>
      </c>
      <c r="I20962" t="s">
        <v>5</v>
      </c>
      <c r="J20962">
        <v>3470</v>
      </c>
      <c r="M20962">
        <v>3470</v>
      </c>
      <c r="N20962">
        <f t="shared" si="327"/>
        <v>0</v>
      </c>
    </row>
    <row r="20963" spans="1:14" x14ac:dyDescent="0.2">
      <c r="A20963" t="s">
        <v>20860</v>
      </c>
      <c r="B20963" t="s">
        <v>40270</v>
      </c>
      <c r="I20963" t="s">
        <v>5</v>
      </c>
      <c r="J20963">
        <v>4120</v>
      </c>
      <c r="M20963">
        <v>4120</v>
      </c>
      <c r="N20963">
        <f t="shared" si="327"/>
        <v>0</v>
      </c>
    </row>
    <row r="20964" spans="1:14" x14ac:dyDescent="0.2">
      <c r="A20964" t="s">
        <v>20861</v>
      </c>
      <c r="B20964" t="s">
        <v>40270</v>
      </c>
      <c r="I20964" t="s">
        <v>5</v>
      </c>
      <c r="J20964">
        <v>4120</v>
      </c>
      <c r="M20964">
        <v>4120</v>
      </c>
      <c r="N20964">
        <f t="shared" si="327"/>
        <v>0</v>
      </c>
    </row>
    <row r="20965" spans="1:14" x14ac:dyDescent="0.2">
      <c r="A20965" t="s">
        <v>20862</v>
      </c>
      <c r="B20965" t="s">
        <v>40271</v>
      </c>
      <c r="I20965" t="s">
        <v>5</v>
      </c>
      <c r="J20965">
        <v>16250</v>
      </c>
      <c r="M20965">
        <v>16250</v>
      </c>
      <c r="N20965">
        <f t="shared" si="327"/>
        <v>0</v>
      </c>
    </row>
    <row r="20966" spans="1:14" x14ac:dyDescent="0.2">
      <c r="A20966" t="s">
        <v>20863</v>
      </c>
      <c r="B20966" t="s">
        <v>40271</v>
      </c>
      <c r="I20966" t="s">
        <v>5</v>
      </c>
      <c r="J20966">
        <v>16250</v>
      </c>
      <c r="M20966">
        <v>16250</v>
      </c>
      <c r="N20966">
        <f t="shared" si="327"/>
        <v>0</v>
      </c>
    </row>
    <row r="20967" spans="1:14" x14ac:dyDescent="0.2">
      <c r="A20967" t="s">
        <v>20864</v>
      </c>
      <c r="B20967" t="s">
        <v>40272</v>
      </c>
      <c r="I20967" t="s">
        <v>5</v>
      </c>
      <c r="J20967">
        <v>4320</v>
      </c>
      <c r="M20967">
        <v>4320</v>
      </c>
      <c r="N20967">
        <f t="shared" si="327"/>
        <v>0</v>
      </c>
    </row>
    <row r="20968" spans="1:14" x14ac:dyDescent="0.2">
      <c r="A20968" t="s">
        <v>20865</v>
      </c>
      <c r="B20968" t="s">
        <v>40272</v>
      </c>
      <c r="I20968" t="s">
        <v>5</v>
      </c>
      <c r="J20968">
        <v>4320</v>
      </c>
      <c r="M20968">
        <v>4320</v>
      </c>
      <c r="N20968">
        <f t="shared" si="327"/>
        <v>0</v>
      </c>
    </row>
    <row r="20969" spans="1:14" x14ac:dyDescent="0.2">
      <c r="A20969" t="s">
        <v>20866</v>
      </c>
      <c r="B20969" t="s">
        <v>40273</v>
      </c>
      <c r="I20969" t="s">
        <v>5</v>
      </c>
      <c r="J20969">
        <v>4730</v>
      </c>
      <c r="M20969">
        <v>4730</v>
      </c>
      <c r="N20969">
        <f t="shared" si="327"/>
        <v>0</v>
      </c>
    </row>
    <row r="20970" spans="1:14" x14ac:dyDescent="0.2">
      <c r="A20970" t="s">
        <v>20867</v>
      </c>
      <c r="B20970" t="s">
        <v>40273</v>
      </c>
      <c r="I20970" t="s">
        <v>5</v>
      </c>
      <c r="J20970">
        <v>4730</v>
      </c>
      <c r="M20970">
        <v>4730</v>
      </c>
      <c r="N20970">
        <f t="shared" si="327"/>
        <v>0</v>
      </c>
    </row>
    <row r="20971" spans="1:14" x14ac:dyDescent="0.2">
      <c r="A20971" t="s">
        <v>20868</v>
      </c>
      <c r="B20971" t="s">
        <v>40274</v>
      </c>
      <c r="I20971" t="s">
        <v>5</v>
      </c>
      <c r="J20971">
        <v>5810</v>
      </c>
      <c r="M20971">
        <v>5810</v>
      </c>
      <c r="N20971">
        <f t="shared" si="327"/>
        <v>0</v>
      </c>
    </row>
    <row r="20972" spans="1:14" x14ac:dyDescent="0.2">
      <c r="A20972" t="s">
        <v>20869</v>
      </c>
      <c r="B20972" t="s">
        <v>40274</v>
      </c>
      <c r="I20972" t="s">
        <v>5</v>
      </c>
      <c r="J20972">
        <v>5810</v>
      </c>
      <c r="M20972">
        <v>5810</v>
      </c>
      <c r="N20972">
        <f t="shared" si="327"/>
        <v>0</v>
      </c>
    </row>
    <row r="20973" spans="1:14" x14ac:dyDescent="0.2">
      <c r="A20973" t="s">
        <v>20870</v>
      </c>
      <c r="B20973" t="s">
        <v>40275</v>
      </c>
      <c r="I20973" t="s">
        <v>5</v>
      </c>
      <c r="J20973">
        <v>3510</v>
      </c>
      <c r="M20973">
        <v>3510</v>
      </c>
      <c r="N20973">
        <f t="shared" si="327"/>
        <v>0</v>
      </c>
    </row>
    <row r="20974" spans="1:14" x14ac:dyDescent="0.2">
      <c r="A20974" t="s">
        <v>20871</v>
      </c>
      <c r="B20974" t="s">
        <v>40275</v>
      </c>
      <c r="I20974" t="s">
        <v>5</v>
      </c>
      <c r="J20974">
        <v>3510</v>
      </c>
      <c r="M20974">
        <v>3510</v>
      </c>
      <c r="N20974">
        <f t="shared" si="327"/>
        <v>0</v>
      </c>
    </row>
    <row r="20975" spans="1:14" x14ac:dyDescent="0.2">
      <c r="A20975" t="s">
        <v>20872</v>
      </c>
      <c r="B20975" t="s">
        <v>40276</v>
      </c>
      <c r="I20975" t="s">
        <v>5</v>
      </c>
      <c r="J20975">
        <v>2340</v>
      </c>
      <c r="M20975">
        <v>2340</v>
      </c>
      <c r="N20975">
        <f t="shared" si="327"/>
        <v>0</v>
      </c>
    </row>
    <row r="20976" spans="1:14" x14ac:dyDescent="0.2">
      <c r="A20976" t="s">
        <v>20873</v>
      </c>
      <c r="B20976" t="s">
        <v>40276</v>
      </c>
      <c r="I20976" t="s">
        <v>5</v>
      </c>
      <c r="J20976">
        <v>2340</v>
      </c>
      <c r="M20976">
        <v>2340</v>
      </c>
      <c r="N20976">
        <f t="shared" si="327"/>
        <v>0</v>
      </c>
    </row>
    <row r="20977" spans="1:14" x14ac:dyDescent="0.2">
      <c r="A20977" t="s">
        <v>20874</v>
      </c>
      <c r="B20977" t="s">
        <v>20875</v>
      </c>
      <c r="I20977" t="s">
        <v>5</v>
      </c>
      <c r="J20977">
        <v>116.76</v>
      </c>
      <c r="M20977">
        <v>116.76</v>
      </c>
      <c r="N20977">
        <f t="shared" si="327"/>
        <v>0</v>
      </c>
    </row>
    <row r="20978" spans="1:14" x14ac:dyDescent="0.2">
      <c r="A20978" t="s">
        <v>20876</v>
      </c>
      <c r="B20978" t="s">
        <v>20875</v>
      </c>
      <c r="I20978" t="s">
        <v>5</v>
      </c>
      <c r="J20978">
        <v>101.18</v>
      </c>
      <c r="M20978">
        <v>101.18</v>
      </c>
      <c r="N20978">
        <f t="shared" si="327"/>
        <v>0</v>
      </c>
    </row>
    <row r="20979" spans="1:14" x14ac:dyDescent="0.2">
      <c r="A20979" t="s">
        <v>20877</v>
      </c>
      <c r="B20979" t="s">
        <v>20878</v>
      </c>
      <c r="I20979" t="s">
        <v>5</v>
      </c>
      <c r="J20979">
        <v>145.94999999999999</v>
      </c>
      <c r="M20979">
        <v>145.94999999999999</v>
      </c>
      <c r="N20979">
        <f t="shared" si="327"/>
        <v>0</v>
      </c>
    </row>
    <row r="20980" spans="1:14" x14ac:dyDescent="0.2">
      <c r="A20980" t="s">
        <v>20879</v>
      </c>
      <c r="B20980" t="s">
        <v>20878</v>
      </c>
      <c r="I20980" t="s">
        <v>5</v>
      </c>
      <c r="J20980">
        <v>126.48</v>
      </c>
      <c r="M20980">
        <v>126.48</v>
      </c>
      <c r="N20980">
        <f t="shared" si="327"/>
        <v>0</v>
      </c>
    </row>
    <row r="20981" spans="1:14" x14ac:dyDescent="0.2">
      <c r="A20981" t="s">
        <v>20880</v>
      </c>
      <c r="B20981" t="s">
        <v>20881</v>
      </c>
      <c r="I20981" t="s">
        <v>5</v>
      </c>
      <c r="J20981">
        <v>291.89999999999998</v>
      </c>
      <c r="M20981">
        <v>291.89999999999998</v>
      </c>
      <c r="N20981">
        <f t="shared" si="327"/>
        <v>0</v>
      </c>
    </row>
    <row r="20982" spans="1:14" x14ac:dyDescent="0.2">
      <c r="A20982" t="s">
        <v>20882</v>
      </c>
      <c r="B20982" t="s">
        <v>20881</v>
      </c>
      <c r="I20982" t="s">
        <v>5</v>
      </c>
      <c r="J20982">
        <v>252.96</v>
      </c>
      <c r="M20982">
        <v>252.96</v>
      </c>
      <c r="N20982">
        <f t="shared" si="327"/>
        <v>0</v>
      </c>
    </row>
    <row r="20983" spans="1:14" x14ac:dyDescent="0.2">
      <c r="A20983" t="s">
        <v>20883</v>
      </c>
      <c r="B20983" t="s">
        <v>20884</v>
      </c>
      <c r="I20983" t="s">
        <v>5</v>
      </c>
      <c r="J20983">
        <v>364.87</v>
      </c>
      <c r="M20983">
        <v>364.87</v>
      </c>
      <c r="N20983">
        <f t="shared" si="327"/>
        <v>0</v>
      </c>
    </row>
    <row r="20984" spans="1:14" x14ac:dyDescent="0.2">
      <c r="A20984" t="s">
        <v>20885</v>
      </c>
      <c r="B20984" t="s">
        <v>20884</v>
      </c>
      <c r="I20984" t="s">
        <v>5</v>
      </c>
      <c r="J20984">
        <v>316.20999999999998</v>
      </c>
      <c r="M20984">
        <v>316.20999999999998</v>
      </c>
      <c r="N20984">
        <f t="shared" si="327"/>
        <v>0</v>
      </c>
    </row>
    <row r="20985" spans="1:14" x14ac:dyDescent="0.2">
      <c r="A20985" t="s">
        <v>20886</v>
      </c>
      <c r="B20985" t="s">
        <v>40277</v>
      </c>
      <c r="I20985" t="s">
        <v>5</v>
      </c>
      <c r="J20985">
        <v>29.19</v>
      </c>
      <c r="M20985">
        <v>29.19</v>
      </c>
      <c r="N20985">
        <f t="shared" si="327"/>
        <v>0</v>
      </c>
    </row>
    <row r="20986" spans="1:14" x14ac:dyDescent="0.2">
      <c r="A20986" t="s">
        <v>20887</v>
      </c>
      <c r="B20986" t="s">
        <v>40277</v>
      </c>
      <c r="I20986" t="s">
        <v>5</v>
      </c>
      <c r="J20986">
        <v>25.29</v>
      </c>
      <c r="M20986">
        <v>25.29</v>
      </c>
      <c r="N20986">
        <f t="shared" si="327"/>
        <v>0</v>
      </c>
    </row>
    <row r="20987" spans="1:14" x14ac:dyDescent="0.2">
      <c r="A20987" t="s">
        <v>20888</v>
      </c>
      <c r="B20987" t="s">
        <v>20889</v>
      </c>
      <c r="I20987" t="s">
        <v>5</v>
      </c>
      <c r="J20987">
        <v>29.19</v>
      </c>
      <c r="M20987">
        <v>29.19</v>
      </c>
      <c r="N20987">
        <f t="shared" si="327"/>
        <v>0</v>
      </c>
    </row>
    <row r="20988" spans="1:14" x14ac:dyDescent="0.2">
      <c r="A20988" t="s">
        <v>20890</v>
      </c>
      <c r="B20988" t="s">
        <v>20889</v>
      </c>
      <c r="I20988" t="s">
        <v>5</v>
      </c>
      <c r="J20988">
        <v>25.29</v>
      </c>
      <c r="M20988">
        <v>25.29</v>
      </c>
      <c r="N20988">
        <f t="shared" si="327"/>
        <v>0</v>
      </c>
    </row>
    <row r="20989" spans="1:14" x14ac:dyDescent="0.2">
      <c r="A20989" t="s">
        <v>20891</v>
      </c>
      <c r="B20989" t="s">
        <v>22406</v>
      </c>
      <c r="I20989" t="s">
        <v>5</v>
      </c>
      <c r="J20989">
        <v>7.29</v>
      </c>
      <c r="M20989">
        <v>7.29</v>
      </c>
      <c r="N20989">
        <f t="shared" si="327"/>
        <v>0</v>
      </c>
    </row>
    <row r="20990" spans="1:14" x14ac:dyDescent="0.2">
      <c r="A20990" t="s">
        <v>20892</v>
      </c>
      <c r="B20990" t="s">
        <v>22406</v>
      </c>
      <c r="I20990" t="s">
        <v>5</v>
      </c>
      <c r="J20990">
        <v>6.32</v>
      </c>
      <c r="M20990">
        <v>6.32</v>
      </c>
      <c r="N20990">
        <f t="shared" si="327"/>
        <v>0</v>
      </c>
    </row>
    <row r="20991" spans="1:14" x14ac:dyDescent="0.2">
      <c r="A20991" t="s">
        <v>20893</v>
      </c>
      <c r="B20991" t="s">
        <v>20894</v>
      </c>
      <c r="I20991" t="s">
        <v>5</v>
      </c>
      <c r="J20991">
        <v>116.76</v>
      </c>
      <c r="M20991">
        <v>116.76</v>
      </c>
      <c r="N20991">
        <f t="shared" si="327"/>
        <v>0</v>
      </c>
    </row>
    <row r="20992" spans="1:14" x14ac:dyDescent="0.2">
      <c r="A20992" t="s">
        <v>20895</v>
      </c>
      <c r="B20992" t="s">
        <v>20894</v>
      </c>
      <c r="I20992" t="s">
        <v>5</v>
      </c>
      <c r="J20992">
        <v>101.18</v>
      </c>
      <c r="M20992">
        <v>101.18</v>
      </c>
      <c r="N20992">
        <f t="shared" si="327"/>
        <v>0</v>
      </c>
    </row>
    <row r="20993" spans="1:14" x14ac:dyDescent="0.2">
      <c r="A20993" t="s">
        <v>20896</v>
      </c>
      <c r="B20993" t="s">
        <v>20897</v>
      </c>
      <c r="I20993" t="s">
        <v>5</v>
      </c>
      <c r="J20993">
        <v>7.29</v>
      </c>
      <c r="M20993">
        <v>7.29</v>
      </c>
      <c r="N20993">
        <f t="shared" si="327"/>
        <v>0</v>
      </c>
    </row>
    <row r="20994" spans="1:14" x14ac:dyDescent="0.2">
      <c r="A20994" t="s">
        <v>20898</v>
      </c>
      <c r="B20994" t="s">
        <v>20897</v>
      </c>
      <c r="I20994" t="s">
        <v>5</v>
      </c>
      <c r="J20994">
        <v>6.32</v>
      </c>
      <c r="M20994">
        <v>6.32</v>
      </c>
      <c r="N20994">
        <f t="shared" si="327"/>
        <v>0</v>
      </c>
    </row>
    <row r="20995" spans="1:14" x14ac:dyDescent="0.2">
      <c r="A20995" t="s">
        <v>20899</v>
      </c>
      <c r="B20995" t="s">
        <v>20900</v>
      </c>
      <c r="I20995" t="s">
        <v>5</v>
      </c>
      <c r="J20995">
        <v>58.38</v>
      </c>
      <c r="M20995">
        <v>58.38</v>
      </c>
      <c r="N20995">
        <f t="shared" si="327"/>
        <v>0</v>
      </c>
    </row>
    <row r="20996" spans="1:14" x14ac:dyDescent="0.2">
      <c r="A20996" t="s">
        <v>20901</v>
      </c>
      <c r="B20996" t="s">
        <v>20900</v>
      </c>
      <c r="I20996" t="s">
        <v>5</v>
      </c>
      <c r="J20996">
        <v>50.59</v>
      </c>
      <c r="M20996">
        <v>50.59</v>
      </c>
      <c r="N20996">
        <f t="shared" ref="N20996:N21059" si="328">J20996-M20996</f>
        <v>0</v>
      </c>
    </row>
    <row r="20997" spans="1:14" x14ac:dyDescent="0.2">
      <c r="A20997" t="s">
        <v>20902</v>
      </c>
      <c r="B20997" t="s">
        <v>22407</v>
      </c>
      <c r="I20997" t="s">
        <v>5</v>
      </c>
      <c r="J20997">
        <v>21.89</v>
      </c>
      <c r="M20997">
        <v>21.89</v>
      </c>
      <c r="N20997">
        <f t="shared" si="328"/>
        <v>0</v>
      </c>
    </row>
    <row r="20998" spans="1:14" x14ac:dyDescent="0.2">
      <c r="A20998" t="s">
        <v>20903</v>
      </c>
      <c r="B20998" t="s">
        <v>22407</v>
      </c>
      <c r="I20998" t="s">
        <v>5</v>
      </c>
      <c r="J20998">
        <v>18.97</v>
      </c>
      <c r="M20998">
        <v>18.97</v>
      </c>
      <c r="N20998">
        <f t="shared" si="328"/>
        <v>0</v>
      </c>
    </row>
    <row r="20999" spans="1:14" x14ac:dyDescent="0.2">
      <c r="A20999" t="s">
        <v>20904</v>
      </c>
      <c r="B20999" t="s">
        <v>20905</v>
      </c>
      <c r="I20999" t="s">
        <v>5</v>
      </c>
      <c r="J20999">
        <v>7.29</v>
      </c>
      <c r="M20999">
        <v>7.29</v>
      </c>
      <c r="N20999">
        <f t="shared" si="328"/>
        <v>0</v>
      </c>
    </row>
    <row r="21000" spans="1:14" x14ac:dyDescent="0.2">
      <c r="A21000" t="s">
        <v>20906</v>
      </c>
      <c r="B21000" t="s">
        <v>20905</v>
      </c>
      <c r="I21000" t="s">
        <v>5</v>
      </c>
      <c r="J21000">
        <v>6.32</v>
      </c>
      <c r="M21000">
        <v>6.32</v>
      </c>
      <c r="N21000">
        <f t="shared" si="328"/>
        <v>0</v>
      </c>
    </row>
    <row r="21001" spans="1:14" x14ac:dyDescent="0.2">
      <c r="A21001" t="s">
        <v>20907</v>
      </c>
      <c r="B21001" t="s">
        <v>20908</v>
      </c>
      <c r="I21001" t="s">
        <v>5</v>
      </c>
      <c r="J21001">
        <v>21.89</v>
      </c>
      <c r="M21001">
        <v>21.89</v>
      </c>
      <c r="N21001">
        <f t="shared" si="328"/>
        <v>0</v>
      </c>
    </row>
    <row r="21002" spans="1:14" x14ac:dyDescent="0.2">
      <c r="A21002" t="s">
        <v>20909</v>
      </c>
      <c r="B21002" t="s">
        <v>20908</v>
      </c>
      <c r="I21002" t="s">
        <v>5</v>
      </c>
      <c r="J21002">
        <v>18.97</v>
      </c>
      <c r="M21002">
        <v>18.97</v>
      </c>
      <c r="N21002">
        <f t="shared" si="328"/>
        <v>0</v>
      </c>
    </row>
    <row r="21003" spans="1:14" x14ac:dyDescent="0.2">
      <c r="A21003" t="s">
        <v>20910</v>
      </c>
      <c r="B21003" t="s">
        <v>20911</v>
      </c>
      <c r="I21003" t="s">
        <v>5</v>
      </c>
      <c r="J21003">
        <v>29.19</v>
      </c>
      <c r="M21003">
        <v>29.19</v>
      </c>
      <c r="N21003">
        <f t="shared" si="328"/>
        <v>0</v>
      </c>
    </row>
    <row r="21004" spans="1:14" x14ac:dyDescent="0.2">
      <c r="A21004" t="s">
        <v>20912</v>
      </c>
      <c r="B21004" t="s">
        <v>20911</v>
      </c>
      <c r="I21004" t="s">
        <v>5</v>
      </c>
      <c r="J21004">
        <v>25.29</v>
      </c>
      <c r="M21004">
        <v>25.29</v>
      </c>
      <c r="N21004">
        <f t="shared" si="328"/>
        <v>0</v>
      </c>
    </row>
    <row r="21005" spans="1:14" x14ac:dyDescent="0.2">
      <c r="A21005" t="s">
        <v>20913</v>
      </c>
      <c r="B21005" t="s">
        <v>20914</v>
      </c>
      <c r="I21005" t="s">
        <v>5</v>
      </c>
      <c r="J21005">
        <v>43.78</v>
      </c>
      <c r="M21005">
        <v>43.78</v>
      </c>
      <c r="N21005">
        <f t="shared" si="328"/>
        <v>0</v>
      </c>
    </row>
    <row r="21006" spans="1:14" x14ac:dyDescent="0.2">
      <c r="A21006" t="s">
        <v>20915</v>
      </c>
      <c r="B21006" t="s">
        <v>20914</v>
      </c>
      <c r="I21006" t="s">
        <v>5</v>
      </c>
      <c r="J21006">
        <v>37.94</v>
      </c>
      <c r="M21006">
        <v>37.94</v>
      </c>
      <c r="N21006">
        <f t="shared" si="328"/>
        <v>0</v>
      </c>
    </row>
    <row r="21007" spans="1:14" x14ac:dyDescent="0.2">
      <c r="A21007" t="s">
        <v>20916</v>
      </c>
      <c r="B21007" t="s">
        <v>20917</v>
      </c>
      <c r="I21007" t="s">
        <v>5</v>
      </c>
      <c r="J21007">
        <v>87.57</v>
      </c>
      <c r="M21007">
        <v>87.57</v>
      </c>
      <c r="N21007">
        <f t="shared" si="328"/>
        <v>0</v>
      </c>
    </row>
    <row r="21008" spans="1:14" x14ac:dyDescent="0.2">
      <c r="A21008" t="s">
        <v>20918</v>
      </c>
      <c r="B21008" t="s">
        <v>20917</v>
      </c>
      <c r="I21008" t="s">
        <v>5</v>
      </c>
      <c r="J21008">
        <v>75.89</v>
      </c>
      <c r="M21008">
        <v>75.89</v>
      </c>
      <c r="N21008">
        <f t="shared" si="328"/>
        <v>0</v>
      </c>
    </row>
    <row r="21009" spans="1:14" x14ac:dyDescent="0.2">
      <c r="A21009" t="s">
        <v>20919</v>
      </c>
      <c r="B21009" t="s">
        <v>20920</v>
      </c>
      <c r="I21009" t="s">
        <v>5</v>
      </c>
      <c r="J21009">
        <v>29.19</v>
      </c>
      <c r="M21009">
        <v>29.19</v>
      </c>
      <c r="N21009">
        <f t="shared" si="328"/>
        <v>0</v>
      </c>
    </row>
    <row r="21010" spans="1:14" x14ac:dyDescent="0.2">
      <c r="A21010" t="s">
        <v>20921</v>
      </c>
      <c r="B21010" t="s">
        <v>20920</v>
      </c>
      <c r="I21010" t="s">
        <v>5</v>
      </c>
      <c r="J21010">
        <v>25.29</v>
      </c>
      <c r="M21010">
        <v>25.29</v>
      </c>
      <c r="N21010">
        <f t="shared" si="328"/>
        <v>0</v>
      </c>
    </row>
    <row r="21011" spans="1:14" x14ac:dyDescent="0.2">
      <c r="A21011" t="s">
        <v>20922</v>
      </c>
      <c r="B21011" t="s">
        <v>20923</v>
      </c>
      <c r="I21011" t="s">
        <v>5</v>
      </c>
      <c r="J21011">
        <v>14.59</v>
      </c>
      <c r="M21011">
        <v>14.59</v>
      </c>
      <c r="N21011">
        <f t="shared" si="328"/>
        <v>0</v>
      </c>
    </row>
    <row r="21012" spans="1:14" x14ac:dyDescent="0.2">
      <c r="A21012" t="s">
        <v>20924</v>
      </c>
      <c r="B21012" t="s">
        <v>20923</v>
      </c>
      <c r="I21012" t="s">
        <v>5</v>
      </c>
      <c r="J21012">
        <v>12.64</v>
      </c>
      <c r="M21012">
        <v>12.64</v>
      </c>
      <c r="N21012">
        <f t="shared" si="328"/>
        <v>0</v>
      </c>
    </row>
    <row r="21013" spans="1:14" x14ac:dyDescent="0.2">
      <c r="A21013" t="s">
        <v>20925</v>
      </c>
      <c r="B21013" t="s">
        <v>20926</v>
      </c>
      <c r="I21013" t="s">
        <v>5</v>
      </c>
      <c r="J21013">
        <v>14.59</v>
      </c>
      <c r="M21013">
        <v>14.59</v>
      </c>
      <c r="N21013">
        <f t="shared" si="328"/>
        <v>0</v>
      </c>
    </row>
    <row r="21014" spans="1:14" x14ac:dyDescent="0.2">
      <c r="A21014" t="s">
        <v>20927</v>
      </c>
      <c r="B21014" t="s">
        <v>20926</v>
      </c>
      <c r="I21014" t="s">
        <v>5</v>
      </c>
      <c r="J21014">
        <v>12.64</v>
      </c>
      <c r="M21014">
        <v>12.64</v>
      </c>
      <c r="N21014">
        <f t="shared" si="328"/>
        <v>0</v>
      </c>
    </row>
    <row r="21015" spans="1:14" x14ac:dyDescent="0.2">
      <c r="A21015" t="s">
        <v>20928</v>
      </c>
      <c r="B21015" t="s">
        <v>40278</v>
      </c>
      <c r="I21015" t="s">
        <v>5</v>
      </c>
      <c r="J21015">
        <v>7.29</v>
      </c>
      <c r="M21015">
        <v>7.29</v>
      </c>
      <c r="N21015">
        <f t="shared" si="328"/>
        <v>0</v>
      </c>
    </row>
    <row r="21016" spans="1:14" x14ac:dyDescent="0.2">
      <c r="A21016" t="s">
        <v>20929</v>
      </c>
      <c r="B21016" t="s">
        <v>40278</v>
      </c>
      <c r="I21016" t="s">
        <v>5</v>
      </c>
      <c r="J21016">
        <v>6.32</v>
      </c>
      <c r="M21016">
        <v>6.32</v>
      </c>
      <c r="N21016">
        <f t="shared" si="328"/>
        <v>0</v>
      </c>
    </row>
    <row r="21017" spans="1:14" x14ac:dyDescent="0.2">
      <c r="A21017" t="s">
        <v>20930</v>
      </c>
      <c r="B21017" t="s">
        <v>40279</v>
      </c>
      <c r="I21017" t="s">
        <v>5</v>
      </c>
      <c r="J21017">
        <v>14.59</v>
      </c>
      <c r="M21017">
        <v>14.59</v>
      </c>
      <c r="N21017">
        <f t="shared" si="328"/>
        <v>0</v>
      </c>
    </row>
    <row r="21018" spans="1:14" x14ac:dyDescent="0.2">
      <c r="A21018" t="s">
        <v>20931</v>
      </c>
      <c r="B21018" t="s">
        <v>40279</v>
      </c>
      <c r="I21018" t="s">
        <v>5</v>
      </c>
      <c r="J21018">
        <v>12.64</v>
      </c>
      <c r="M21018">
        <v>12.64</v>
      </c>
      <c r="N21018">
        <f t="shared" si="328"/>
        <v>0</v>
      </c>
    </row>
    <row r="21019" spans="1:14" x14ac:dyDescent="0.2">
      <c r="A21019" t="s">
        <v>20932</v>
      </c>
      <c r="B21019" t="s">
        <v>40280</v>
      </c>
      <c r="I21019" t="s">
        <v>5</v>
      </c>
      <c r="J21019">
        <v>7.29</v>
      </c>
      <c r="M21019">
        <v>7.29</v>
      </c>
      <c r="N21019">
        <f t="shared" si="328"/>
        <v>0</v>
      </c>
    </row>
    <row r="21020" spans="1:14" x14ac:dyDescent="0.2">
      <c r="A21020" t="s">
        <v>20933</v>
      </c>
      <c r="B21020" t="s">
        <v>40280</v>
      </c>
      <c r="I21020" t="s">
        <v>5</v>
      </c>
      <c r="J21020">
        <v>6.32</v>
      </c>
      <c r="M21020">
        <v>6.32</v>
      </c>
      <c r="N21020">
        <f t="shared" si="328"/>
        <v>0</v>
      </c>
    </row>
    <row r="21021" spans="1:14" x14ac:dyDescent="0.2">
      <c r="A21021" t="s">
        <v>20934</v>
      </c>
      <c r="B21021" t="s">
        <v>40281</v>
      </c>
      <c r="I21021" t="s">
        <v>5</v>
      </c>
      <c r="J21021">
        <v>7.29</v>
      </c>
      <c r="M21021">
        <v>7.29</v>
      </c>
      <c r="N21021">
        <f t="shared" si="328"/>
        <v>0</v>
      </c>
    </row>
    <row r="21022" spans="1:14" x14ac:dyDescent="0.2">
      <c r="A21022" t="s">
        <v>20935</v>
      </c>
      <c r="B21022" t="s">
        <v>40281</v>
      </c>
      <c r="I21022" t="s">
        <v>5</v>
      </c>
      <c r="J21022">
        <v>6.32</v>
      </c>
      <c r="M21022">
        <v>6.32</v>
      </c>
      <c r="N21022">
        <f t="shared" si="328"/>
        <v>0</v>
      </c>
    </row>
    <row r="21023" spans="1:14" x14ac:dyDescent="0.2">
      <c r="A21023" t="s">
        <v>20936</v>
      </c>
      <c r="B21023" t="s">
        <v>40282</v>
      </c>
      <c r="I21023" t="s">
        <v>5</v>
      </c>
      <c r="J21023">
        <v>7.29</v>
      </c>
      <c r="M21023">
        <v>7.29</v>
      </c>
      <c r="N21023">
        <f t="shared" si="328"/>
        <v>0</v>
      </c>
    </row>
    <row r="21024" spans="1:14" x14ac:dyDescent="0.2">
      <c r="A21024" t="s">
        <v>20937</v>
      </c>
      <c r="B21024" t="s">
        <v>40282</v>
      </c>
      <c r="I21024" t="s">
        <v>5</v>
      </c>
      <c r="J21024">
        <v>6.32</v>
      </c>
      <c r="M21024">
        <v>6.32</v>
      </c>
      <c r="N21024">
        <f t="shared" si="328"/>
        <v>0</v>
      </c>
    </row>
    <row r="21025" spans="1:14" x14ac:dyDescent="0.2">
      <c r="A21025" t="s">
        <v>20938</v>
      </c>
      <c r="B21025" t="s">
        <v>20939</v>
      </c>
      <c r="I21025" t="s">
        <v>5</v>
      </c>
      <c r="J21025">
        <v>21.89</v>
      </c>
      <c r="M21025">
        <v>21.89</v>
      </c>
      <c r="N21025">
        <f t="shared" si="328"/>
        <v>0</v>
      </c>
    </row>
    <row r="21026" spans="1:14" x14ac:dyDescent="0.2">
      <c r="A21026" t="s">
        <v>20940</v>
      </c>
      <c r="B21026" t="s">
        <v>20939</v>
      </c>
      <c r="I21026" t="s">
        <v>5</v>
      </c>
      <c r="J21026">
        <v>18.97</v>
      </c>
      <c r="M21026">
        <v>18.97</v>
      </c>
      <c r="N21026">
        <f t="shared" si="328"/>
        <v>0</v>
      </c>
    </row>
    <row r="21027" spans="1:14" x14ac:dyDescent="0.2">
      <c r="A21027" t="s">
        <v>20941</v>
      </c>
      <c r="B21027" t="s">
        <v>40283</v>
      </c>
      <c r="I21027" t="s">
        <v>4</v>
      </c>
      <c r="J21027">
        <v>2.91</v>
      </c>
      <c r="M21027">
        <v>2.91</v>
      </c>
      <c r="N21027">
        <f t="shared" si="328"/>
        <v>0</v>
      </c>
    </row>
    <row r="21028" spans="1:14" x14ac:dyDescent="0.2">
      <c r="A21028" t="s">
        <v>20942</v>
      </c>
      <c r="B21028" t="s">
        <v>40283</v>
      </c>
      <c r="I21028" t="s">
        <v>4</v>
      </c>
      <c r="J21028">
        <v>2.52</v>
      </c>
      <c r="M21028">
        <v>2.52</v>
      </c>
      <c r="N21028">
        <f t="shared" si="328"/>
        <v>0</v>
      </c>
    </row>
    <row r="21029" spans="1:14" x14ac:dyDescent="0.2">
      <c r="A21029" t="s">
        <v>20943</v>
      </c>
      <c r="B21029" t="s">
        <v>40284</v>
      </c>
      <c r="I21029" t="s">
        <v>5</v>
      </c>
      <c r="J21029">
        <v>43.78</v>
      </c>
      <c r="M21029">
        <v>43.78</v>
      </c>
      <c r="N21029">
        <f t="shared" si="328"/>
        <v>0</v>
      </c>
    </row>
    <row r="21030" spans="1:14" x14ac:dyDescent="0.2">
      <c r="A21030" t="s">
        <v>20944</v>
      </c>
      <c r="B21030" t="s">
        <v>40284</v>
      </c>
      <c r="I21030" t="s">
        <v>5</v>
      </c>
      <c r="J21030">
        <v>37.94</v>
      </c>
      <c r="M21030">
        <v>37.94</v>
      </c>
      <c r="N21030">
        <f t="shared" si="328"/>
        <v>0</v>
      </c>
    </row>
    <row r="21031" spans="1:14" x14ac:dyDescent="0.2">
      <c r="A21031" t="s">
        <v>20945</v>
      </c>
      <c r="B21031" t="s">
        <v>40285</v>
      </c>
      <c r="I21031" t="s">
        <v>5</v>
      </c>
      <c r="J21031">
        <v>58.38</v>
      </c>
      <c r="M21031">
        <v>58.38</v>
      </c>
      <c r="N21031">
        <f t="shared" si="328"/>
        <v>0</v>
      </c>
    </row>
    <row r="21032" spans="1:14" x14ac:dyDescent="0.2">
      <c r="A21032" t="s">
        <v>20946</v>
      </c>
      <c r="B21032" t="s">
        <v>40285</v>
      </c>
      <c r="I21032" t="s">
        <v>5</v>
      </c>
      <c r="J21032">
        <v>50.59</v>
      </c>
      <c r="M21032">
        <v>50.59</v>
      </c>
      <c r="N21032">
        <f t="shared" si="328"/>
        <v>0</v>
      </c>
    </row>
    <row r="21033" spans="1:14" x14ac:dyDescent="0.2">
      <c r="A21033" t="s">
        <v>20947</v>
      </c>
      <c r="B21033" t="s">
        <v>40286</v>
      </c>
      <c r="I21033" t="s">
        <v>5</v>
      </c>
      <c r="J21033">
        <v>87.57</v>
      </c>
      <c r="M21033">
        <v>87.57</v>
      </c>
      <c r="N21033">
        <f t="shared" si="328"/>
        <v>0</v>
      </c>
    </row>
    <row r="21034" spans="1:14" x14ac:dyDescent="0.2">
      <c r="A21034" t="s">
        <v>20948</v>
      </c>
      <c r="B21034" t="s">
        <v>40286</v>
      </c>
      <c r="I21034" t="s">
        <v>5</v>
      </c>
      <c r="J21034">
        <v>75.89</v>
      </c>
      <c r="M21034">
        <v>75.89</v>
      </c>
      <c r="N21034">
        <f t="shared" si="328"/>
        <v>0</v>
      </c>
    </row>
    <row r="21035" spans="1:14" x14ac:dyDescent="0.2">
      <c r="A21035" t="s">
        <v>20949</v>
      </c>
      <c r="B21035" t="s">
        <v>40287</v>
      </c>
      <c r="I21035" t="s">
        <v>5</v>
      </c>
      <c r="J21035">
        <v>7.29</v>
      </c>
      <c r="M21035">
        <v>7.29</v>
      </c>
      <c r="N21035">
        <f t="shared" si="328"/>
        <v>0</v>
      </c>
    </row>
    <row r="21036" spans="1:14" x14ac:dyDescent="0.2">
      <c r="A21036" t="s">
        <v>20950</v>
      </c>
      <c r="B21036" t="s">
        <v>40287</v>
      </c>
      <c r="I21036" t="s">
        <v>5</v>
      </c>
      <c r="J21036">
        <v>6.32</v>
      </c>
      <c r="M21036">
        <v>6.32</v>
      </c>
      <c r="N21036">
        <f t="shared" si="328"/>
        <v>0</v>
      </c>
    </row>
    <row r="21037" spans="1:14" x14ac:dyDescent="0.2">
      <c r="A21037" t="s">
        <v>20951</v>
      </c>
      <c r="B21037" t="s">
        <v>20952</v>
      </c>
      <c r="I21037" t="s">
        <v>5</v>
      </c>
      <c r="J21037">
        <v>129.36000000000001</v>
      </c>
      <c r="M21037">
        <v>129.36000000000001</v>
      </c>
      <c r="N21037">
        <f t="shared" si="328"/>
        <v>0</v>
      </c>
    </row>
    <row r="21038" spans="1:14" x14ac:dyDescent="0.2">
      <c r="A21038" t="s">
        <v>20953</v>
      </c>
      <c r="B21038" t="s">
        <v>20952</v>
      </c>
      <c r="I21038" t="s">
        <v>5</v>
      </c>
      <c r="J21038">
        <v>113.79</v>
      </c>
      <c r="M21038">
        <v>113.79</v>
      </c>
      <c r="N21038">
        <f t="shared" si="328"/>
        <v>0</v>
      </c>
    </row>
    <row r="21039" spans="1:14" x14ac:dyDescent="0.2">
      <c r="A21039" t="s">
        <v>20954</v>
      </c>
      <c r="B21039" t="s">
        <v>40288</v>
      </c>
      <c r="I21039" t="s">
        <v>5</v>
      </c>
      <c r="J21039">
        <v>3115.95</v>
      </c>
      <c r="M21039">
        <v>3115.95</v>
      </c>
      <c r="N21039">
        <f t="shared" si="328"/>
        <v>0</v>
      </c>
    </row>
    <row r="21040" spans="1:14" x14ac:dyDescent="0.2">
      <c r="A21040" t="s">
        <v>20955</v>
      </c>
      <c r="B21040" t="s">
        <v>40288</v>
      </c>
      <c r="I21040" t="s">
        <v>5</v>
      </c>
      <c r="J21040">
        <v>3096.48</v>
      </c>
      <c r="M21040">
        <v>3096.48</v>
      </c>
      <c r="N21040">
        <f t="shared" si="328"/>
        <v>0</v>
      </c>
    </row>
    <row r="21041" spans="1:14" x14ac:dyDescent="0.2">
      <c r="A21041" t="s">
        <v>20956</v>
      </c>
      <c r="B21041" t="s">
        <v>40289</v>
      </c>
      <c r="I21041" t="s">
        <v>5</v>
      </c>
      <c r="J21041">
        <v>3395.95</v>
      </c>
      <c r="M21041">
        <v>3395.95</v>
      </c>
      <c r="N21041">
        <f t="shared" si="328"/>
        <v>0</v>
      </c>
    </row>
    <row r="21042" spans="1:14" x14ac:dyDescent="0.2">
      <c r="A21042" t="s">
        <v>20957</v>
      </c>
      <c r="B21042" t="s">
        <v>40289</v>
      </c>
      <c r="I21042" t="s">
        <v>5</v>
      </c>
      <c r="J21042">
        <v>3376.48</v>
      </c>
      <c r="M21042">
        <v>3376.48</v>
      </c>
      <c r="N21042">
        <f t="shared" si="328"/>
        <v>0</v>
      </c>
    </row>
    <row r="21043" spans="1:14" x14ac:dyDescent="0.2">
      <c r="A21043" t="s">
        <v>20958</v>
      </c>
      <c r="B21043" t="s">
        <v>40290</v>
      </c>
      <c r="I21043" t="s">
        <v>5</v>
      </c>
      <c r="J21043">
        <v>3655.95</v>
      </c>
      <c r="M21043">
        <v>3655.95</v>
      </c>
      <c r="N21043">
        <f t="shared" si="328"/>
        <v>0</v>
      </c>
    </row>
    <row r="21044" spans="1:14" x14ac:dyDescent="0.2">
      <c r="A21044" t="s">
        <v>20959</v>
      </c>
      <c r="B21044" t="s">
        <v>40290</v>
      </c>
      <c r="I21044" t="s">
        <v>5</v>
      </c>
      <c r="J21044">
        <v>3636.48</v>
      </c>
      <c r="M21044">
        <v>3636.48</v>
      </c>
      <c r="N21044">
        <f t="shared" si="328"/>
        <v>0</v>
      </c>
    </row>
    <row r="21045" spans="1:14" x14ac:dyDescent="0.2">
      <c r="A21045" t="s">
        <v>20960</v>
      </c>
      <c r="B21045" t="s">
        <v>40291</v>
      </c>
      <c r="I21045" t="s">
        <v>5</v>
      </c>
      <c r="J21045">
        <v>3975.95</v>
      </c>
      <c r="M21045">
        <v>3975.95</v>
      </c>
      <c r="N21045">
        <f t="shared" si="328"/>
        <v>0</v>
      </c>
    </row>
    <row r="21046" spans="1:14" x14ac:dyDescent="0.2">
      <c r="A21046" t="s">
        <v>20961</v>
      </c>
      <c r="B21046" t="s">
        <v>40291</v>
      </c>
      <c r="I21046" t="s">
        <v>5</v>
      </c>
      <c r="J21046">
        <v>3956.48</v>
      </c>
      <c r="M21046">
        <v>3956.48</v>
      </c>
      <c r="N21046">
        <f t="shared" si="328"/>
        <v>0</v>
      </c>
    </row>
    <row r="21047" spans="1:14" x14ac:dyDescent="0.2">
      <c r="A21047" t="s">
        <v>20962</v>
      </c>
      <c r="B21047" t="s">
        <v>40292</v>
      </c>
      <c r="I21047" t="s">
        <v>5</v>
      </c>
      <c r="J21047">
        <v>3385.95</v>
      </c>
      <c r="M21047">
        <v>3385.95</v>
      </c>
      <c r="N21047">
        <f t="shared" si="328"/>
        <v>0</v>
      </c>
    </row>
    <row r="21048" spans="1:14" x14ac:dyDescent="0.2">
      <c r="A21048" t="s">
        <v>20963</v>
      </c>
      <c r="B21048" t="s">
        <v>40292</v>
      </c>
      <c r="I21048" t="s">
        <v>5</v>
      </c>
      <c r="J21048">
        <v>3366.48</v>
      </c>
      <c r="M21048">
        <v>3366.48</v>
      </c>
      <c r="N21048">
        <f t="shared" si="328"/>
        <v>0</v>
      </c>
    </row>
    <row r="21049" spans="1:14" x14ac:dyDescent="0.2">
      <c r="A21049" t="s">
        <v>20964</v>
      </c>
      <c r="B21049" t="s">
        <v>40293</v>
      </c>
      <c r="I21049" t="s">
        <v>5</v>
      </c>
      <c r="J21049">
        <v>2710.16</v>
      </c>
      <c r="M21049">
        <v>2710.16</v>
      </c>
      <c r="N21049">
        <f t="shared" si="328"/>
        <v>0</v>
      </c>
    </row>
    <row r="21050" spans="1:14" x14ac:dyDescent="0.2">
      <c r="A21050" t="s">
        <v>20965</v>
      </c>
      <c r="B21050" t="s">
        <v>40293</v>
      </c>
      <c r="I21050" t="s">
        <v>5</v>
      </c>
      <c r="J21050">
        <v>2671.22</v>
      </c>
      <c r="M21050">
        <v>2671.22</v>
      </c>
      <c r="N21050">
        <f t="shared" si="328"/>
        <v>0</v>
      </c>
    </row>
    <row r="21051" spans="1:14" x14ac:dyDescent="0.2">
      <c r="A21051" t="s">
        <v>20966</v>
      </c>
      <c r="B21051" t="s">
        <v>40294</v>
      </c>
      <c r="I21051" t="s">
        <v>5</v>
      </c>
      <c r="J21051">
        <v>192.1</v>
      </c>
      <c r="M21051">
        <v>192.1</v>
      </c>
      <c r="N21051">
        <f t="shared" si="328"/>
        <v>0</v>
      </c>
    </row>
    <row r="21052" spans="1:14" x14ac:dyDescent="0.2">
      <c r="A21052" t="s">
        <v>20967</v>
      </c>
      <c r="B21052" t="s">
        <v>40294</v>
      </c>
      <c r="I21052" t="s">
        <v>5</v>
      </c>
      <c r="J21052">
        <v>188.2</v>
      </c>
      <c r="M21052">
        <v>188.2</v>
      </c>
      <c r="N21052">
        <f t="shared" si="328"/>
        <v>0</v>
      </c>
    </row>
    <row r="21053" spans="1:14" x14ac:dyDescent="0.2">
      <c r="A21053" t="s">
        <v>20968</v>
      </c>
      <c r="B21053" t="s">
        <v>40295</v>
      </c>
      <c r="I21053" t="s">
        <v>5</v>
      </c>
      <c r="J21053">
        <v>244.8</v>
      </c>
      <c r="M21053">
        <v>244.8</v>
      </c>
      <c r="N21053">
        <f t="shared" si="328"/>
        <v>0</v>
      </c>
    </row>
    <row r="21054" spans="1:14" x14ac:dyDescent="0.2">
      <c r="A21054" t="s">
        <v>20969</v>
      </c>
      <c r="B21054" t="s">
        <v>40295</v>
      </c>
      <c r="I21054" t="s">
        <v>5</v>
      </c>
      <c r="J21054">
        <v>238.96</v>
      </c>
      <c r="M21054">
        <v>238.96</v>
      </c>
      <c r="N21054">
        <f t="shared" si="328"/>
        <v>0</v>
      </c>
    </row>
    <row r="21055" spans="1:14" x14ac:dyDescent="0.2">
      <c r="A21055" t="s">
        <v>20970</v>
      </c>
      <c r="B21055" t="s">
        <v>40296</v>
      </c>
      <c r="I21055" t="s">
        <v>5</v>
      </c>
      <c r="J21055">
        <v>43.83</v>
      </c>
      <c r="M21055">
        <v>43.83</v>
      </c>
      <c r="N21055">
        <f t="shared" si="328"/>
        <v>0</v>
      </c>
    </row>
    <row r="21056" spans="1:14" x14ac:dyDescent="0.2">
      <c r="A21056" t="s">
        <v>20971</v>
      </c>
      <c r="B21056" t="s">
        <v>40296</v>
      </c>
      <c r="I21056" t="s">
        <v>5</v>
      </c>
      <c r="J21056">
        <v>40.909999999999997</v>
      </c>
      <c r="M21056">
        <v>40.909999999999997</v>
      </c>
      <c r="N21056">
        <f t="shared" si="328"/>
        <v>0</v>
      </c>
    </row>
    <row r="21057" spans="1:14" x14ac:dyDescent="0.2">
      <c r="A21057" t="s">
        <v>20972</v>
      </c>
      <c r="B21057" t="s">
        <v>40297</v>
      </c>
      <c r="I21057" t="s">
        <v>5</v>
      </c>
      <c r="J21057">
        <v>87.67</v>
      </c>
      <c r="M21057">
        <v>87.67</v>
      </c>
      <c r="N21057">
        <f t="shared" si="328"/>
        <v>0</v>
      </c>
    </row>
    <row r="21058" spans="1:14" x14ac:dyDescent="0.2">
      <c r="A21058" t="s">
        <v>20973</v>
      </c>
      <c r="B21058" t="s">
        <v>40297</v>
      </c>
      <c r="I21058" t="s">
        <v>5</v>
      </c>
      <c r="J21058">
        <v>81.83</v>
      </c>
      <c r="M21058">
        <v>81.83</v>
      </c>
      <c r="N21058">
        <f t="shared" si="328"/>
        <v>0</v>
      </c>
    </row>
    <row r="21059" spans="1:14" x14ac:dyDescent="0.2">
      <c r="A21059" t="s">
        <v>20974</v>
      </c>
      <c r="B21059" t="s">
        <v>40298</v>
      </c>
      <c r="I21059" t="s">
        <v>5</v>
      </c>
      <c r="J21059">
        <v>160.74</v>
      </c>
      <c r="M21059">
        <v>160.74</v>
      </c>
      <c r="N21059">
        <f t="shared" si="328"/>
        <v>0</v>
      </c>
    </row>
    <row r="21060" spans="1:14" x14ac:dyDescent="0.2">
      <c r="A21060" t="s">
        <v>20975</v>
      </c>
      <c r="B21060" t="s">
        <v>40298</v>
      </c>
      <c r="I21060" t="s">
        <v>5</v>
      </c>
      <c r="J21060">
        <v>151.01</v>
      </c>
      <c r="M21060">
        <v>151.01</v>
      </c>
      <c r="N21060">
        <f t="shared" ref="N21060:N21123" si="329">J21060-M21060</f>
        <v>0</v>
      </c>
    </row>
    <row r="21061" spans="1:14" x14ac:dyDescent="0.2">
      <c r="A21061" t="s">
        <v>20976</v>
      </c>
      <c r="B21061" t="s">
        <v>40299</v>
      </c>
      <c r="I21061" t="s">
        <v>5</v>
      </c>
      <c r="J21061">
        <v>248.41</v>
      </c>
      <c r="M21061">
        <v>248.41</v>
      </c>
      <c r="N21061">
        <f t="shared" si="329"/>
        <v>0</v>
      </c>
    </row>
    <row r="21062" spans="1:14" x14ac:dyDescent="0.2">
      <c r="A21062" t="s">
        <v>20977</v>
      </c>
      <c r="B21062" t="s">
        <v>40299</v>
      </c>
      <c r="I21062" t="s">
        <v>5</v>
      </c>
      <c r="J21062">
        <v>232.84</v>
      </c>
      <c r="M21062">
        <v>232.84</v>
      </c>
      <c r="N21062">
        <f t="shared" si="329"/>
        <v>0</v>
      </c>
    </row>
    <row r="21063" spans="1:14" x14ac:dyDescent="0.2">
      <c r="A21063" t="s">
        <v>20978</v>
      </c>
      <c r="B21063" t="s">
        <v>40300</v>
      </c>
      <c r="I21063" t="s">
        <v>5</v>
      </c>
      <c r="J21063">
        <v>146.94999999999999</v>
      </c>
      <c r="M21063">
        <v>146.94999999999999</v>
      </c>
      <c r="N21063">
        <f t="shared" si="329"/>
        <v>0</v>
      </c>
    </row>
    <row r="21064" spans="1:14" x14ac:dyDescent="0.2">
      <c r="A21064" t="s">
        <v>20979</v>
      </c>
      <c r="B21064" t="s">
        <v>40300</v>
      </c>
      <c r="I21064" t="s">
        <v>5</v>
      </c>
      <c r="J21064">
        <v>137.22</v>
      </c>
      <c r="M21064">
        <v>137.22</v>
      </c>
      <c r="N21064">
        <f t="shared" si="329"/>
        <v>0</v>
      </c>
    </row>
    <row r="21065" spans="1:14" x14ac:dyDescent="0.2">
      <c r="A21065" t="s">
        <v>20980</v>
      </c>
      <c r="B21065" t="s">
        <v>40301</v>
      </c>
      <c r="I21065" t="s">
        <v>5</v>
      </c>
      <c r="J21065">
        <v>202.97</v>
      </c>
      <c r="M21065">
        <v>202.97</v>
      </c>
      <c r="N21065">
        <f t="shared" si="329"/>
        <v>0</v>
      </c>
    </row>
    <row r="21066" spans="1:14" x14ac:dyDescent="0.2">
      <c r="A21066" t="s">
        <v>20981</v>
      </c>
      <c r="B21066" t="s">
        <v>40301</v>
      </c>
      <c r="I21066" t="s">
        <v>5</v>
      </c>
      <c r="J21066">
        <v>189.35</v>
      </c>
      <c r="M21066">
        <v>189.35</v>
      </c>
      <c r="N21066">
        <f t="shared" si="329"/>
        <v>0</v>
      </c>
    </row>
    <row r="21067" spans="1:14" x14ac:dyDescent="0.2">
      <c r="A21067" t="s">
        <v>20982</v>
      </c>
      <c r="B21067" t="s">
        <v>40302</v>
      </c>
      <c r="I21067" t="s">
        <v>5</v>
      </c>
      <c r="J21067">
        <v>191.19</v>
      </c>
      <c r="M21067">
        <v>191.19</v>
      </c>
      <c r="N21067">
        <f t="shared" si="329"/>
        <v>0</v>
      </c>
    </row>
    <row r="21068" spans="1:14" x14ac:dyDescent="0.2">
      <c r="A21068" t="s">
        <v>20983</v>
      </c>
      <c r="B21068" t="s">
        <v>40302</v>
      </c>
      <c r="I21068" t="s">
        <v>5</v>
      </c>
      <c r="J21068">
        <v>177.56</v>
      </c>
      <c r="M21068">
        <v>177.56</v>
      </c>
      <c r="N21068">
        <f t="shared" si="329"/>
        <v>0</v>
      </c>
    </row>
    <row r="21069" spans="1:14" x14ac:dyDescent="0.2">
      <c r="A21069" t="s">
        <v>20984</v>
      </c>
      <c r="B21069" t="s">
        <v>40303</v>
      </c>
      <c r="I21069" t="s">
        <v>5</v>
      </c>
      <c r="J21069">
        <v>250.47</v>
      </c>
      <c r="M21069">
        <v>250.47</v>
      </c>
      <c r="N21069">
        <f t="shared" si="329"/>
        <v>0</v>
      </c>
    </row>
    <row r="21070" spans="1:14" x14ac:dyDescent="0.2">
      <c r="A21070" t="s">
        <v>20985</v>
      </c>
      <c r="B21070" t="s">
        <v>40303</v>
      </c>
      <c r="I21070" t="s">
        <v>5</v>
      </c>
      <c r="J21070">
        <v>232.95</v>
      </c>
      <c r="M21070">
        <v>232.95</v>
      </c>
      <c r="N21070">
        <f t="shared" si="329"/>
        <v>0</v>
      </c>
    </row>
    <row r="21071" spans="1:14" x14ac:dyDescent="0.2">
      <c r="A21071" t="s">
        <v>20986</v>
      </c>
      <c r="B21071" t="s">
        <v>40304</v>
      </c>
      <c r="I21071" t="s">
        <v>5</v>
      </c>
      <c r="J21071">
        <v>109.31</v>
      </c>
      <c r="M21071">
        <v>109.31</v>
      </c>
      <c r="N21071">
        <f t="shared" si="329"/>
        <v>0</v>
      </c>
    </row>
    <row r="21072" spans="1:14" x14ac:dyDescent="0.2">
      <c r="A21072" t="s">
        <v>20987</v>
      </c>
      <c r="B21072" t="s">
        <v>40304</v>
      </c>
      <c r="I21072" t="s">
        <v>5</v>
      </c>
      <c r="J21072">
        <v>101.52</v>
      </c>
      <c r="M21072">
        <v>101.52</v>
      </c>
      <c r="N21072">
        <f t="shared" si="329"/>
        <v>0</v>
      </c>
    </row>
    <row r="21073" spans="1:14" x14ac:dyDescent="0.2">
      <c r="A21073" t="s">
        <v>20988</v>
      </c>
      <c r="B21073" t="s">
        <v>40305</v>
      </c>
      <c r="I21073" t="s">
        <v>5</v>
      </c>
      <c r="J21073">
        <v>91.83</v>
      </c>
      <c r="M21073">
        <v>91.83</v>
      </c>
      <c r="N21073">
        <f t="shared" si="329"/>
        <v>0</v>
      </c>
    </row>
    <row r="21074" spans="1:14" x14ac:dyDescent="0.2">
      <c r="A21074" t="s">
        <v>20989</v>
      </c>
      <c r="B21074" t="s">
        <v>40305</v>
      </c>
      <c r="I21074" t="s">
        <v>5</v>
      </c>
      <c r="J21074">
        <v>85.01</v>
      </c>
      <c r="M21074">
        <v>85.01</v>
      </c>
      <c r="N21074">
        <f t="shared" si="329"/>
        <v>0</v>
      </c>
    </row>
    <row r="21075" spans="1:14" x14ac:dyDescent="0.2">
      <c r="A21075" t="s">
        <v>20990</v>
      </c>
      <c r="B21075" t="s">
        <v>40306</v>
      </c>
      <c r="I21075" t="s">
        <v>5</v>
      </c>
      <c r="J21075">
        <v>19.55</v>
      </c>
      <c r="M21075">
        <v>19.55</v>
      </c>
      <c r="N21075">
        <f t="shared" si="329"/>
        <v>0</v>
      </c>
    </row>
    <row r="21076" spans="1:14" x14ac:dyDescent="0.2">
      <c r="A21076" t="s">
        <v>20991</v>
      </c>
      <c r="B21076" t="s">
        <v>40306</v>
      </c>
      <c r="I21076" t="s">
        <v>5</v>
      </c>
      <c r="J21076">
        <v>17.97</v>
      </c>
      <c r="M21076">
        <v>17.97</v>
      </c>
      <c r="N21076">
        <f t="shared" si="329"/>
        <v>0</v>
      </c>
    </row>
    <row r="21077" spans="1:14" x14ac:dyDescent="0.2">
      <c r="A21077" t="s">
        <v>20992</v>
      </c>
      <c r="B21077" t="s">
        <v>40307</v>
      </c>
      <c r="I21077" t="s">
        <v>5</v>
      </c>
      <c r="J21077">
        <v>37.43</v>
      </c>
      <c r="M21077">
        <v>37.43</v>
      </c>
      <c r="N21077">
        <f t="shared" si="329"/>
        <v>0</v>
      </c>
    </row>
    <row r="21078" spans="1:14" x14ac:dyDescent="0.2">
      <c r="A21078" t="s">
        <v>20993</v>
      </c>
      <c r="B21078" t="s">
        <v>40307</v>
      </c>
      <c r="I21078" t="s">
        <v>5</v>
      </c>
      <c r="J21078">
        <v>34.25</v>
      </c>
      <c r="M21078">
        <v>34.25</v>
      </c>
      <c r="N21078">
        <f t="shared" si="329"/>
        <v>0</v>
      </c>
    </row>
    <row r="21079" spans="1:14" x14ac:dyDescent="0.2">
      <c r="A21079" t="s">
        <v>20994</v>
      </c>
      <c r="B21079" t="s">
        <v>40308</v>
      </c>
      <c r="I21079" t="s">
        <v>5</v>
      </c>
      <c r="J21079">
        <v>91.34</v>
      </c>
      <c r="M21079">
        <v>91.34</v>
      </c>
      <c r="N21079">
        <f t="shared" si="329"/>
        <v>0</v>
      </c>
    </row>
    <row r="21080" spans="1:14" x14ac:dyDescent="0.2">
      <c r="A21080" t="s">
        <v>20995</v>
      </c>
      <c r="B21080" t="s">
        <v>40308</v>
      </c>
      <c r="I21080" t="s">
        <v>5</v>
      </c>
      <c r="J21080">
        <v>83.71</v>
      </c>
      <c r="M21080">
        <v>83.71</v>
      </c>
      <c r="N21080">
        <f t="shared" si="329"/>
        <v>0</v>
      </c>
    </row>
    <row r="21081" spans="1:14" x14ac:dyDescent="0.2">
      <c r="A21081" t="s">
        <v>20996</v>
      </c>
      <c r="B21081" t="s">
        <v>40309</v>
      </c>
      <c r="I21081" t="s">
        <v>5</v>
      </c>
      <c r="J21081">
        <v>157.91</v>
      </c>
      <c r="M21081">
        <v>157.91</v>
      </c>
      <c r="N21081">
        <f t="shared" si="329"/>
        <v>0</v>
      </c>
    </row>
    <row r="21082" spans="1:14" x14ac:dyDescent="0.2">
      <c r="A21082" t="s">
        <v>20997</v>
      </c>
      <c r="B21082" t="s">
        <v>40309</v>
      </c>
      <c r="I21082" t="s">
        <v>5</v>
      </c>
      <c r="J21082">
        <v>144.69999999999999</v>
      </c>
      <c r="M21082">
        <v>144.69999999999999</v>
      </c>
      <c r="N21082">
        <f t="shared" si="329"/>
        <v>0</v>
      </c>
    </row>
    <row r="21083" spans="1:14" x14ac:dyDescent="0.2">
      <c r="A21083" t="s">
        <v>20998</v>
      </c>
      <c r="B21083" t="s">
        <v>40310</v>
      </c>
      <c r="I21083" t="s">
        <v>5</v>
      </c>
      <c r="J21083">
        <v>43.11</v>
      </c>
      <c r="M21083">
        <v>43.11</v>
      </c>
      <c r="N21083">
        <f t="shared" si="329"/>
        <v>0</v>
      </c>
    </row>
    <row r="21084" spans="1:14" x14ac:dyDescent="0.2">
      <c r="A21084" t="s">
        <v>20999</v>
      </c>
      <c r="B21084" t="s">
        <v>40310</v>
      </c>
      <c r="I21084" t="s">
        <v>5</v>
      </c>
      <c r="J21084">
        <v>39.409999999999997</v>
      </c>
      <c r="M21084">
        <v>39.409999999999997</v>
      </c>
      <c r="N21084">
        <f t="shared" si="329"/>
        <v>0</v>
      </c>
    </row>
    <row r="21085" spans="1:14" x14ac:dyDescent="0.2">
      <c r="A21085" t="s">
        <v>21000</v>
      </c>
      <c r="B21085" t="s">
        <v>40311</v>
      </c>
      <c r="I21085" t="s">
        <v>5</v>
      </c>
      <c r="J21085">
        <v>51.23</v>
      </c>
      <c r="M21085">
        <v>51.23</v>
      </c>
      <c r="N21085">
        <f t="shared" si="329"/>
        <v>0</v>
      </c>
    </row>
    <row r="21086" spans="1:14" x14ac:dyDescent="0.2">
      <c r="A21086" t="s">
        <v>21001</v>
      </c>
      <c r="B21086" t="s">
        <v>40311</v>
      </c>
      <c r="I21086" t="s">
        <v>5</v>
      </c>
      <c r="J21086">
        <v>46.9</v>
      </c>
      <c r="M21086">
        <v>46.9</v>
      </c>
      <c r="N21086">
        <f t="shared" si="329"/>
        <v>0</v>
      </c>
    </row>
    <row r="21087" spans="1:14" x14ac:dyDescent="0.2">
      <c r="A21087" t="s">
        <v>21002</v>
      </c>
      <c r="B21087" t="s">
        <v>40312</v>
      </c>
      <c r="I21087" t="s">
        <v>5</v>
      </c>
      <c r="J21087">
        <v>20.23</v>
      </c>
      <c r="M21087">
        <v>20.23</v>
      </c>
      <c r="N21087">
        <f t="shared" si="329"/>
        <v>0</v>
      </c>
    </row>
    <row r="21088" spans="1:14" x14ac:dyDescent="0.2">
      <c r="A21088" t="s">
        <v>21003</v>
      </c>
      <c r="B21088" t="s">
        <v>40312</v>
      </c>
      <c r="I21088" t="s">
        <v>5</v>
      </c>
      <c r="J21088">
        <v>17.98</v>
      </c>
      <c r="M21088">
        <v>17.98</v>
      </c>
      <c r="N21088">
        <f t="shared" si="329"/>
        <v>0</v>
      </c>
    </row>
    <row r="21089" spans="1:14" x14ac:dyDescent="0.2">
      <c r="A21089" t="s">
        <v>21004</v>
      </c>
      <c r="B21089" t="s">
        <v>40313</v>
      </c>
      <c r="I21089" t="s">
        <v>5</v>
      </c>
      <c r="J21089">
        <v>11.32</v>
      </c>
      <c r="M21089">
        <v>11.32</v>
      </c>
      <c r="N21089">
        <f t="shared" si="329"/>
        <v>0</v>
      </c>
    </row>
    <row r="21090" spans="1:14" x14ac:dyDescent="0.2">
      <c r="A21090" t="s">
        <v>21005</v>
      </c>
      <c r="B21090" t="s">
        <v>40313</v>
      </c>
      <c r="I21090" t="s">
        <v>5</v>
      </c>
      <c r="J21090">
        <v>10.1</v>
      </c>
      <c r="M21090">
        <v>10.1</v>
      </c>
      <c r="N21090">
        <f t="shared" si="329"/>
        <v>0</v>
      </c>
    </row>
    <row r="21091" spans="1:14" x14ac:dyDescent="0.2">
      <c r="A21091" t="s">
        <v>21006</v>
      </c>
      <c r="B21091" t="s">
        <v>40314</v>
      </c>
      <c r="I21091" t="s">
        <v>5</v>
      </c>
      <c r="J21091">
        <v>11.65</v>
      </c>
      <c r="M21091">
        <v>11.65</v>
      </c>
      <c r="N21091">
        <f t="shared" si="329"/>
        <v>0</v>
      </c>
    </row>
    <row r="21092" spans="1:14" x14ac:dyDescent="0.2">
      <c r="A21092" t="s">
        <v>21007</v>
      </c>
      <c r="B21092" t="s">
        <v>40314</v>
      </c>
      <c r="I21092" t="s">
        <v>5</v>
      </c>
      <c r="J21092">
        <v>10.36</v>
      </c>
      <c r="M21092">
        <v>10.36</v>
      </c>
      <c r="N21092">
        <f t="shared" si="329"/>
        <v>0</v>
      </c>
    </row>
    <row r="21093" spans="1:14" x14ac:dyDescent="0.2">
      <c r="A21093" t="s">
        <v>21008</v>
      </c>
      <c r="B21093" t="s">
        <v>40315</v>
      </c>
      <c r="I21093" t="s">
        <v>5</v>
      </c>
      <c r="J21093">
        <v>12.32</v>
      </c>
      <c r="M21093">
        <v>12.32</v>
      </c>
      <c r="N21093">
        <f t="shared" si="329"/>
        <v>0</v>
      </c>
    </row>
    <row r="21094" spans="1:14" x14ac:dyDescent="0.2">
      <c r="A21094" t="s">
        <v>21009</v>
      </c>
      <c r="B21094" t="s">
        <v>40315</v>
      </c>
      <c r="I21094" t="s">
        <v>5</v>
      </c>
      <c r="J21094">
        <v>10.97</v>
      </c>
      <c r="M21094">
        <v>10.97</v>
      </c>
      <c r="N21094">
        <f t="shared" si="329"/>
        <v>0</v>
      </c>
    </row>
    <row r="21095" spans="1:14" x14ac:dyDescent="0.2">
      <c r="A21095" t="s">
        <v>21010</v>
      </c>
      <c r="B21095" t="s">
        <v>40316</v>
      </c>
      <c r="I21095" t="s">
        <v>5</v>
      </c>
      <c r="J21095">
        <v>12.66</v>
      </c>
      <c r="M21095">
        <v>12.66</v>
      </c>
      <c r="N21095">
        <f t="shared" si="329"/>
        <v>0</v>
      </c>
    </row>
    <row r="21096" spans="1:14" x14ac:dyDescent="0.2">
      <c r="A21096" t="s">
        <v>21011</v>
      </c>
      <c r="B21096" t="s">
        <v>40316</v>
      </c>
      <c r="I21096" t="s">
        <v>5</v>
      </c>
      <c r="J21096">
        <v>11.27</v>
      </c>
      <c r="M21096">
        <v>11.27</v>
      </c>
      <c r="N21096">
        <f t="shared" si="329"/>
        <v>0</v>
      </c>
    </row>
    <row r="21097" spans="1:14" x14ac:dyDescent="0.2">
      <c r="A21097" t="s">
        <v>21012</v>
      </c>
      <c r="B21097" t="s">
        <v>40317</v>
      </c>
      <c r="I21097" t="s">
        <v>5</v>
      </c>
      <c r="J21097">
        <v>13.08</v>
      </c>
      <c r="M21097">
        <v>13.08</v>
      </c>
      <c r="N21097">
        <f t="shared" si="329"/>
        <v>0</v>
      </c>
    </row>
    <row r="21098" spans="1:14" x14ac:dyDescent="0.2">
      <c r="A21098" t="s">
        <v>21013</v>
      </c>
      <c r="B21098" t="s">
        <v>40317</v>
      </c>
      <c r="I21098" t="s">
        <v>5</v>
      </c>
      <c r="J21098">
        <v>11.66</v>
      </c>
      <c r="M21098">
        <v>11.66</v>
      </c>
      <c r="N21098">
        <f t="shared" si="329"/>
        <v>0</v>
      </c>
    </row>
    <row r="21099" spans="1:14" x14ac:dyDescent="0.2">
      <c r="A21099" t="s">
        <v>21014</v>
      </c>
      <c r="B21099" t="s">
        <v>40318</v>
      </c>
      <c r="I21099" t="s">
        <v>5</v>
      </c>
      <c r="J21099">
        <v>62.38</v>
      </c>
      <c r="M21099">
        <v>62.38</v>
      </c>
      <c r="N21099">
        <f t="shared" si="329"/>
        <v>0</v>
      </c>
    </row>
    <row r="21100" spans="1:14" x14ac:dyDescent="0.2">
      <c r="A21100" t="s">
        <v>21015</v>
      </c>
      <c r="B21100" t="s">
        <v>40318</v>
      </c>
      <c r="I21100" t="s">
        <v>5</v>
      </c>
      <c r="J21100">
        <v>56.79</v>
      </c>
      <c r="M21100">
        <v>56.79</v>
      </c>
      <c r="N21100">
        <f t="shared" si="329"/>
        <v>0</v>
      </c>
    </row>
    <row r="21101" spans="1:14" x14ac:dyDescent="0.2">
      <c r="A21101" t="s">
        <v>21016</v>
      </c>
      <c r="B21101" t="s">
        <v>40319</v>
      </c>
      <c r="I21101" t="s">
        <v>5</v>
      </c>
      <c r="J21101">
        <v>20.23</v>
      </c>
      <c r="M21101">
        <v>20.23</v>
      </c>
      <c r="N21101">
        <f t="shared" si="329"/>
        <v>0</v>
      </c>
    </row>
    <row r="21102" spans="1:14" x14ac:dyDescent="0.2">
      <c r="A21102" t="s">
        <v>21017</v>
      </c>
      <c r="B21102" t="s">
        <v>40319</v>
      </c>
      <c r="I21102" t="s">
        <v>5</v>
      </c>
      <c r="J21102">
        <v>17.98</v>
      </c>
      <c r="M21102">
        <v>17.98</v>
      </c>
      <c r="N21102">
        <f t="shared" si="329"/>
        <v>0</v>
      </c>
    </row>
    <row r="21103" spans="1:14" x14ac:dyDescent="0.2">
      <c r="A21103" t="s">
        <v>21018</v>
      </c>
      <c r="B21103" t="s">
        <v>40320</v>
      </c>
      <c r="I21103" t="s">
        <v>5</v>
      </c>
      <c r="J21103">
        <v>13.78</v>
      </c>
      <c r="M21103">
        <v>13.78</v>
      </c>
      <c r="N21103">
        <f t="shared" si="329"/>
        <v>0</v>
      </c>
    </row>
    <row r="21104" spans="1:14" x14ac:dyDescent="0.2">
      <c r="A21104" t="s">
        <v>21019</v>
      </c>
      <c r="B21104" t="s">
        <v>40320</v>
      </c>
      <c r="I21104" t="s">
        <v>5</v>
      </c>
      <c r="J21104">
        <v>12.39</v>
      </c>
      <c r="M21104">
        <v>12.39</v>
      </c>
      <c r="N21104">
        <f t="shared" si="329"/>
        <v>0</v>
      </c>
    </row>
    <row r="21105" spans="1:14" x14ac:dyDescent="0.2">
      <c r="A21105" t="s">
        <v>21020</v>
      </c>
      <c r="B21105" t="s">
        <v>40321</v>
      </c>
      <c r="I21105" t="s">
        <v>5</v>
      </c>
      <c r="J21105">
        <v>49.44</v>
      </c>
      <c r="M21105">
        <v>49.44</v>
      </c>
      <c r="N21105">
        <f t="shared" si="329"/>
        <v>0</v>
      </c>
    </row>
    <row r="21106" spans="1:14" x14ac:dyDescent="0.2">
      <c r="A21106" t="s">
        <v>21021</v>
      </c>
      <c r="B21106" t="s">
        <v>40321</v>
      </c>
      <c r="I21106" t="s">
        <v>5</v>
      </c>
      <c r="J21106">
        <v>45.52</v>
      </c>
      <c r="M21106">
        <v>45.52</v>
      </c>
      <c r="N21106">
        <f t="shared" si="329"/>
        <v>0</v>
      </c>
    </row>
    <row r="21107" spans="1:14" x14ac:dyDescent="0.2">
      <c r="A21107" t="s">
        <v>21022</v>
      </c>
      <c r="B21107" t="s">
        <v>40322</v>
      </c>
      <c r="I21107" t="s">
        <v>5</v>
      </c>
      <c r="J21107">
        <v>84.17</v>
      </c>
      <c r="M21107">
        <v>84.17</v>
      </c>
      <c r="N21107">
        <f t="shared" si="329"/>
        <v>0</v>
      </c>
    </row>
    <row r="21108" spans="1:14" x14ac:dyDescent="0.2">
      <c r="A21108" t="s">
        <v>21023</v>
      </c>
      <c r="B21108" t="s">
        <v>40322</v>
      </c>
      <c r="I21108" t="s">
        <v>5</v>
      </c>
      <c r="J21108">
        <v>77.319999999999993</v>
      </c>
      <c r="M21108">
        <v>77.319999999999993</v>
      </c>
      <c r="N21108">
        <f t="shared" si="329"/>
        <v>0</v>
      </c>
    </row>
    <row r="21109" spans="1:14" x14ac:dyDescent="0.2">
      <c r="A21109" t="s">
        <v>21024</v>
      </c>
      <c r="B21109" t="s">
        <v>40323</v>
      </c>
      <c r="I21109" t="s">
        <v>5</v>
      </c>
      <c r="J21109">
        <v>214.15</v>
      </c>
      <c r="M21109">
        <v>214.15</v>
      </c>
      <c r="N21109">
        <f t="shared" si="329"/>
        <v>0</v>
      </c>
    </row>
    <row r="21110" spans="1:14" x14ac:dyDescent="0.2">
      <c r="A21110" t="s">
        <v>21025</v>
      </c>
      <c r="B21110" t="s">
        <v>40323</v>
      </c>
      <c r="I21110" t="s">
        <v>5</v>
      </c>
      <c r="J21110">
        <v>196.74</v>
      </c>
      <c r="M21110">
        <v>196.74</v>
      </c>
      <c r="N21110">
        <f t="shared" si="329"/>
        <v>0</v>
      </c>
    </row>
    <row r="21111" spans="1:14" x14ac:dyDescent="0.2">
      <c r="A21111" t="s">
        <v>21026</v>
      </c>
      <c r="B21111" t="s">
        <v>40324</v>
      </c>
      <c r="I21111" t="s">
        <v>5</v>
      </c>
      <c r="J21111">
        <v>362.31</v>
      </c>
      <c r="M21111">
        <v>362.31</v>
      </c>
      <c r="N21111">
        <f t="shared" si="329"/>
        <v>0</v>
      </c>
    </row>
    <row r="21112" spans="1:14" x14ac:dyDescent="0.2">
      <c r="A21112" t="s">
        <v>21027</v>
      </c>
      <c r="B21112" t="s">
        <v>40324</v>
      </c>
      <c r="I21112" t="s">
        <v>5</v>
      </c>
      <c r="J21112">
        <v>332.08</v>
      </c>
      <c r="M21112">
        <v>332.08</v>
      </c>
      <c r="N21112">
        <f t="shared" si="329"/>
        <v>0</v>
      </c>
    </row>
    <row r="21113" spans="1:14" x14ac:dyDescent="0.2">
      <c r="A21113" t="s">
        <v>21028</v>
      </c>
      <c r="B21113" t="s">
        <v>40325</v>
      </c>
      <c r="I21113" t="s">
        <v>5</v>
      </c>
      <c r="J21113">
        <v>96.75</v>
      </c>
      <c r="M21113">
        <v>96.75</v>
      </c>
      <c r="N21113">
        <f t="shared" si="329"/>
        <v>0</v>
      </c>
    </row>
    <row r="21114" spans="1:14" x14ac:dyDescent="0.2">
      <c r="A21114" t="s">
        <v>21029</v>
      </c>
      <c r="B21114" t="s">
        <v>40325</v>
      </c>
      <c r="I21114" t="s">
        <v>5</v>
      </c>
      <c r="J21114">
        <v>88.72</v>
      </c>
      <c r="M21114">
        <v>88.72</v>
      </c>
      <c r="N21114">
        <f t="shared" si="329"/>
        <v>0</v>
      </c>
    </row>
    <row r="21115" spans="1:14" x14ac:dyDescent="0.2">
      <c r="A21115" t="s">
        <v>21030</v>
      </c>
      <c r="B21115" t="s">
        <v>40326</v>
      </c>
      <c r="I21115" t="s">
        <v>5</v>
      </c>
      <c r="J21115">
        <v>118.39</v>
      </c>
      <c r="M21115">
        <v>118.39</v>
      </c>
      <c r="N21115">
        <f t="shared" si="329"/>
        <v>0</v>
      </c>
    </row>
    <row r="21116" spans="1:14" x14ac:dyDescent="0.2">
      <c r="A21116" t="s">
        <v>21031</v>
      </c>
      <c r="B21116" t="s">
        <v>40326</v>
      </c>
      <c r="I21116" t="s">
        <v>5</v>
      </c>
      <c r="J21116">
        <v>108.48</v>
      </c>
      <c r="M21116">
        <v>108.48</v>
      </c>
      <c r="N21116">
        <f t="shared" si="329"/>
        <v>0</v>
      </c>
    </row>
    <row r="21117" spans="1:14" x14ac:dyDescent="0.2">
      <c r="A21117" t="s">
        <v>21032</v>
      </c>
      <c r="B21117" t="s">
        <v>40327</v>
      </c>
      <c r="I21117" t="s">
        <v>5</v>
      </c>
      <c r="J21117">
        <v>144.03</v>
      </c>
      <c r="M21117">
        <v>144.03</v>
      </c>
      <c r="N21117">
        <f t="shared" si="329"/>
        <v>0</v>
      </c>
    </row>
    <row r="21118" spans="1:14" x14ac:dyDescent="0.2">
      <c r="A21118" t="s">
        <v>21033</v>
      </c>
      <c r="B21118" t="s">
        <v>40327</v>
      </c>
      <c r="I21118" t="s">
        <v>5</v>
      </c>
      <c r="J21118">
        <v>132.07</v>
      </c>
      <c r="M21118">
        <v>132.07</v>
      </c>
      <c r="N21118">
        <f t="shared" si="329"/>
        <v>0</v>
      </c>
    </row>
    <row r="21119" spans="1:14" x14ac:dyDescent="0.2">
      <c r="A21119" t="s">
        <v>21034</v>
      </c>
      <c r="B21119" t="s">
        <v>40328</v>
      </c>
      <c r="I21119" t="s">
        <v>5</v>
      </c>
      <c r="J21119">
        <v>160.88</v>
      </c>
      <c r="M21119">
        <v>160.88</v>
      </c>
      <c r="N21119">
        <f t="shared" si="329"/>
        <v>0</v>
      </c>
    </row>
    <row r="21120" spans="1:14" x14ac:dyDescent="0.2">
      <c r="A21120" t="s">
        <v>21035</v>
      </c>
      <c r="B21120" t="s">
        <v>40328</v>
      </c>
      <c r="I21120" t="s">
        <v>5</v>
      </c>
      <c r="J21120">
        <v>147.58000000000001</v>
      </c>
      <c r="M21120">
        <v>147.58000000000001</v>
      </c>
      <c r="N21120">
        <f t="shared" si="329"/>
        <v>0</v>
      </c>
    </row>
    <row r="21121" spans="1:14" x14ac:dyDescent="0.2">
      <c r="A21121" t="s">
        <v>21036</v>
      </c>
      <c r="B21121" t="s">
        <v>22408</v>
      </c>
      <c r="I21121" t="s">
        <v>5</v>
      </c>
      <c r="J21121">
        <v>60.5</v>
      </c>
      <c r="M21121">
        <v>60.5</v>
      </c>
      <c r="N21121">
        <f t="shared" si="329"/>
        <v>0</v>
      </c>
    </row>
    <row r="21122" spans="1:14" x14ac:dyDescent="0.2">
      <c r="A21122" t="s">
        <v>21037</v>
      </c>
      <c r="B21122" t="s">
        <v>22408</v>
      </c>
      <c r="I21122" t="s">
        <v>5</v>
      </c>
      <c r="J21122">
        <v>55.21</v>
      </c>
      <c r="M21122">
        <v>55.21</v>
      </c>
      <c r="N21122">
        <f t="shared" si="329"/>
        <v>0</v>
      </c>
    </row>
    <row r="21123" spans="1:14" x14ac:dyDescent="0.2">
      <c r="A21123" t="s">
        <v>21038</v>
      </c>
      <c r="B21123" t="s">
        <v>40329</v>
      </c>
      <c r="I21123" t="s">
        <v>5</v>
      </c>
      <c r="J21123">
        <v>192.14</v>
      </c>
      <c r="M21123">
        <v>192.14</v>
      </c>
      <c r="N21123">
        <f t="shared" si="329"/>
        <v>0</v>
      </c>
    </row>
    <row r="21124" spans="1:14" x14ac:dyDescent="0.2">
      <c r="A21124" t="s">
        <v>21039</v>
      </c>
      <c r="B21124" t="s">
        <v>40329</v>
      </c>
      <c r="I21124" t="s">
        <v>5</v>
      </c>
      <c r="J21124">
        <v>172.67</v>
      </c>
      <c r="M21124">
        <v>172.67</v>
      </c>
      <c r="N21124">
        <f t="shared" ref="N21124:N21187" si="330">J21124-M21124</f>
        <v>0</v>
      </c>
    </row>
    <row r="21125" spans="1:14" x14ac:dyDescent="0.2">
      <c r="A21125" t="s">
        <v>21040</v>
      </c>
      <c r="B21125" t="s">
        <v>40330</v>
      </c>
      <c r="I21125" t="s">
        <v>5</v>
      </c>
      <c r="J21125">
        <v>238.42</v>
      </c>
      <c r="M21125">
        <v>238.42</v>
      </c>
      <c r="N21125">
        <f t="shared" si="330"/>
        <v>0</v>
      </c>
    </row>
    <row r="21126" spans="1:14" x14ac:dyDescent="0.2">
      <c r="A21126" t="s">
        <v>21041</v>
      </c>
      <c r="B21126" t="s">
        <v>40330</v>
      </c>
      <c r="I21126" t="s">
        <v>5</v>
      </c>
      <c r="J21126">
        <v>218.95</v>
      </c>
      <c r="M21126">
        <v>218.95</v>
      </c>
      <c r="N21126">
        <f t="shared" si="330"/>
        <v>0</v>
      </c>
    </row>
    <row r="21127" spans="1:14" x14ac:dyDescent="0.2">
      <c r="A21127" t="s">
        <v>21042</v>
      </c>
      <c r="B21127" t="s">
        <v>40331</v>
      </c>
      <c r="I21127" t="s">
        <v>5</v>
      </c>
      <c r="J21127">
        <v>620.67999999999995</v>
      </c>
      <c r="M21127">
        <v>620.67999999999995</v>
      </c>
      <c r="N21127">
        <f t="shared" si="330"/>
        <v>0</v>
      </c>
    </row>
    <row r="21128" spans="1:14" x14ac:dyDescent="0.2">
      <c r="A21128" t="s">
        <v>21043</v>
      </c>
      <c r="B21128" t="s">
        <v>40331</v>
      </c>
      <c r="I21128" t="s">
        <v>5</v>
      </c>
      <c r="J21128">
        <v>581.74</v>
      </c>
      <c r="M21128">
        <v>581.74</v>
      </c>
      <c r="N21128">
        <f t="shared" si="330"/>
        <v>0</v>
      </c>
    </row>
    <row r="21129" spans="1:14" x14ac:dyDescent="0.2">
      <c r="A21129" t="s">
        <v>21044</v>
      </c>
      <c r="B21129" t="s">
        <v>40332</v>
      </c>
      <c r="I21129" t="s">
        <v>5</v>
      </c>
      <c r="J21129">
        <v>1237.1099999999999</v>
      </c>
      <c r="M21129">
        <v>1237.1099999999999</v>
      </c>
      <c r="N21129">
        <f t="shared" si="330"/>
        <v>0</v>
      </c>
    </row>
    <row r="21130" spans="1:14" x14ac:dyDescent="0.2">
      <c r="A21130" t="s">
        <v>21045</v>
      </c>
      <c r="B21130" t="s">
        <v>40332</v>
      </c>
      <c r="I21130" t="s">
        <v>5</v>
      </c>
      <c r="J21130">
        <v>1159.24</v>
      </c>
      <c r="M21130">
        <v>1159.24</v>
      </c>
      <c r="N21130">
        <f t="shared" si="330"/>
        <v>0</v>
      </c>
    </row>
    <row r="21131" spans="1:14" x14ac:dyDescent="0.2">
      <c r="A21131" t="s">
        <v>21046</v>
      </c>
      <c r="B21131" t="s">
        <v>40333</v>
      </c>
      <c r="I21131" t="s">
        <v>5</v>
      </c>
      <c r="J21131">
        <v>238.42</v>
      </c>
      <c r="M21131">
        <v>238.42</v>
      </c>
      <c r="N21131">
        <f t="shared" si="330"/>
        <v>0</v>
      </c>
    </row>
    <row r="21132" spans="1:14" x14ac:dyDescent="0.2">
      <c r="A21132" t="s">
        <v>21047</v>
      </c>
      <c r="B21132" t="s">
        <v>40333</v>
      </c>
      <c r="I21132" t="s">
        <v>5</v>
      </c>
      <c r="J21132">
        <v>218.95</v>
      </c>
      <c r="M21132">
        <v>218.95</v>
      </c>
      <c r="N21132">
        <f t="shared" si="330"/>
        <v>0</v>
      </c>
    </row>
    <row r="21133" spans="1:14" x14ac:dyDescent="0.2">
      <c r="A21133" t="s">
        <v>21048</v>
      </c>
      <c r="B21133" t="s">
        <v>40334</v>
      </c>
      <c r="I21133" t="s">
        <v>5</v>
      </c>
      <c r="J21133">
        <v>480.1</v>
      </c>
      <c r="M21133">
        <v>480.1</v>
      </c>
      <c r="N21133">
        <f t="shared" si="330"/>
        <v>0</v>
      </c>
    </row>
    <row r="21134" spans="1:14" x14ac:dyDescent="0.2">
      <c r="A21134" t="s">
        <v>21049</v>
      </c>
      <c r="B21134" t="s">
        <v>40334</v>
      </c>
      <c r="I21134" t="s">
        <v>5</v>
      </c>
      <c r="J21134">
        <v>448.96</v>
      </c>
      <c r="M21134">
        <v>448.96</v>
      </c>
      <c r="N21134">
        <f t="shared" si="330"/>
        <v>0</v>
      </c>
    </row>
    <row r="21135" spans="1:14" x14ac:dyDescent="0.2">
      <c r="A21135" t="s">
        <v>21050</v>
      </c>
      <c r="B21135" t="s">
        <v>40335</v>
      </c>
      <c r="I21135" t="s">
        <v>5</v>
      </c>
      <c r="J21135">
        <v>238.42</v>
      </c>
      <c r="M21135">
        <v>238.42</v>
      </c>
      <c r="N21135">
        <f t="shared" si="330"/>
        <v>0</v>
      </c>
    </row>
    <row r="21136" spans="1:14" x14ac:dyDescent="0.2">
      <c r="A21136" t="s">
        <v>21051</v>
      </c>
      <c r="B21136" t="s">
        <v>40335</v>
      </c>
      <c r="I21136" t="s">
        <v>5</v>
      </c>
      <c r="J21136">
        <v>218.95</v>
      </c>
      <c r="M21136">
        <v>218.95</v>
      </c>
      <c r="N21136">
        <f t="shared" si="330"/>
        <v>0</v>
      </c>
    </row>
    <row r="21137" spans="1:14" x14ac:dyDescent="0.2">
      <c r="A21137" t="s">
        <v>21052</v>
      </c>
      <c r="B21137" t="s">
        <v>40336</v>
      </c>
      <c r="I21137" t="s">
        <v>5</v>
      </c>
      <c r="J21137">
        <v>480.1</v>
      </c>
      <c r="M21137">
        <v>480.1</v>
      </c>
      <c r="N21137">
        <f t="shared" si="330"/>
        <v>0</v>
      </c>
    </row>
    <row r="21138" spans="1:14" x14ac:dyDescent="0.2">
      <c r="A21138" t="s">
        <v>21053</v>
      </c>
      <c r="B21138" t="s">
        <v>40336</v>
      </c>
      <c r="I21138" t="s">
        <v>5</v>
      </c>
      <c r="J21138">
        <v>448.96</v>
      </c>
      <c r="M21138">
        <v>448.96</v>
      </c>
      <c r="N21138">
        <f t="shared" si="330"/>
        <v>0</v>
      </c>
    </row>
    <row r="21139" spans="1:14" x14ac:dyDescent="0.2">
      <c r="A21139" t="s">
        <v>21054</v>
      </c>
      <c r="B21139" t="s">
        <v>40337</v>
      </c>
      <c r="I21139" t="s">
        <v>5</v>
      </c>
      <c r="J21139">
        <v>946.87</v>
      </c>
      <c r="M21139">
        <v>946.87</v>
      </c>
      <c r="N21139">
        <f t="shared" si="330"/>
        <v>0</v>
      </c>
    </row>
    <row r="21140" spans="1:14" x14ac:dyDescent="0.2">
      <c r="A21140" t="s">
        <v>21055</v>
      </c>
      <c r="B21140" t="s">
        <v>40337</v>
      </c>
      <c r="I21140" t="s">
        <v>5</v>
      </c>
      <c r="J21140">
        <v>888.46</v>
      </c>
      <c r="M21140">
        <v>888.46</v>
      </c>
      <c r="N21140">
        <f t="shared" si="330"/>
        <v>0</v>
      </c>
    </row>
    <row r="21141" spans="1:14" x14ac:dyDescent="0.2">
      <c r="A21141" t="s">
        <v>21056</v>
      </c>
      <c r="B21141" t="s">
        <v>40338</v>
      </c>
      <c r="I21141" t="s">
        <v>5</v>
      </c>
      <c r="J21141">
        <v>1949.75</v>
      </c>
      <c r="M21141">
        <v>1949.75</v>
      </c>
      <c r="N21141">
        <f t="shared" si="330"/>
        <v>0</v>
      </c>
    </row>
    <row r="21142" spans="1:14" x14ac:dyDescent="0.2">
      <c r="A21142" t="s">
        <v>21057</v>
      </c>
      <c r="B21142" t="s">
        <v>40338</v>
      </c>
      <c r="I21142" t="s">
        <v>5</v>
      </c>
      <c r="J21142">
        <v>1871.88</v>
      </c>
      <c r="M21142">
        <v>1871.88</v>
      </c>
      <c r="N21142">
        <f t="shared" si="330"/>
        <v>0</v>
      </c>
    </row>
    <row r="21143" spans="1:14" x14ac:dyDescent="0.2">
      <c r="A21143" t="s">
        <v>21058</v>
      </c>
      <c r="B21143" t="s">
        <v>40339</v>
      </c>
      <c r="I21143" t="s">
        <v>5</v>
      </c>
      <c r="J21143">
        <v>2436.2199999999998</v>
      </c>
      <c r="M21143">
        <v>2436.2199999999998</v>
      </c>
      <c r="N21143">
        <f t="shared" si="330"/>
        <v>0</v>
      </c>
    </row>
    <row r="21144" spans="1:14" x14ac:dyDescent="0.2">
      <c r="A21144" t="s">
        <v>21059</v>
      </c>
      <c r="B21144" t="s">
        <v>40339</v>
      </c>
      <c r="I21144" t="s">
        <v>5</v>
      </c>
      <c r="J21144">
        <v>2319.42</v>
      </c>
      <c r="M21144">
        <v>2319.42</v>
      </c>
      <c r="N21144">
        <f t="shared" si="330"/>
        <v>0</v>
      </c>
    </row>
    <row r="21145" spans="1:14" x14ac:dyDescent="0.2">
      <c r="A21145" t="s">
        <v>21060</v>
      </c>
      <c r="B21145" t="s">
        <v>40340</v>
      </c>
      <c r="I21145" t="s">
        <v>5</v>
      </c>
      <c r="J21145">
        <v>2788.12</v>
      </c>
      <c r="M21145">
        <v>2788.12</v>
      </c>
      <c r="N21145">
        <f t="shared" si="330"/>
        <v>0</v>
      </c>
    </row>
    <row r="21146" spans="1:14" x14ac:dyDescent="0.2">
      <c r="A21146" t="s">
        <v>21061</v>
      </c>
      <c r="B21146" t="s">
        <v>40340</v>
      </c>
      <c r="I21146" t="s">
        <v>5</v>
      </c>
      <c r="J21146">
        <v>2651.85</v>
      </c>
      <c r="M21146">
        <v>2651.85</v>
      </c>
      <c r="N21146">
        <f t="shared" si="330"/>
        <v>0</v>
      </c>
    </row>
    <row r="21147" spans="1:14" x14ac:dyDescent="0.2">
      <c r="A21147" t="s">
        <v>21062</v>
      </c>
      <c r="B21147" t="s">
        <v>40341</v>
      </c>
      <c r="I21147" t="s">
        <v>5</v>
      </c>
      <c r="J21147">
        <v>3907.02</v>
      </c>
      <c r="M21147">
        <v>3907.02</v>
      </c>
      <c r="N21147">
        <f t="shared" si="330"/>
        <v>0</v>
      </c>
    </row>
    <row r="21148" spans="1:14" x14ac:dyDescent="0.2">
      <c r="A21148" t="s">
        <v>21063</v>
      </c>
      <c r="B21148" t="s">
        <v>40341</v>
      </c>
      <c r="I21148" t="s">
        <v>5</v>
      </c>
      <c r="J21148">
        <v>3673.41</v>
      </c>
      <c r="M21148">
        <v>3673.41</v>
      </c>
      <c r="N21148">
        <f t="shared" si="330"/>
        <v>0</v>
      </c>
    </row>
    <row r="21149" spans="1:14" x14ac:dyDescent="0.2">
      <c r="A21149" t="s">
        <v>21064</v>
      </c>
      <c r="B21149" t="s">
        <v>40342</v>
      </c>
      <c r="I21149" t="s">
        <v>5</v>
      </c>
      <c r="J21149">
        <v>3126.22</v>
      </c>
      <c r="M21149">
        <v>3126.22</v>
      </c>
      <c r="N21149">
        <f t="shared" si="330"/>
        <v>0</v>
      </c>
    </row>
    <row r="21150" spans="1:14" x14ac:dyDescent="0.2">
      <c r="A21150" t="s">
        <v>21065</v>
      </c>
      <c r="B21150" t="s">
        <v>40342</v>
      </c>
      <c r="I21150" t="s">
        <v>5</v>
      </c>
      <c r="J21150">
        <v>3048.35</v>
      </c>
      <c r="M21150">
        <v>3048.35</v>
      </c>
      <c r="N21150">
        <f t="shared" si="330"/>
        <v>0</v>
      </c>
    </row>
    <row r="21151" spans="1:14" x14ac:dyDescent="0.2">
      <c r="A21151" t="s">
        <v>21066</v>
      </c>
      <c r="B21151" t="s">
        <v>40343</v>
      </c>
      <c r="I21151" t="s">
        <v>5</v>
      </c>
      <c r="J21151">
        <v>682.15</v>
      </c>
      <c r="M21151">
        <v>682.15</v>
      </c>
      <c r="N21151">
        <f t="shared" si="330"/>
        <v>0</v>
      </c>
    </row>
    <row r="21152" spans="1:14" x14ac:dyDescent="0.2">
      <c r="A21152" t="s">
        <v>21067</v>
      </c>
      <c r="B21152" t="s">
        <v>40343</v>
      </c>
      <c r="I21152" t="s">
        <v>5</v>
      </c>
      <c r="J21152">
        <v>643.22</v>
      </c>
      <c r="M21152">
        <v>643.22</v>
      </c>
      <c r="N21152">
        <f t="shared" si="330"/>
        <v>0</v>
      </c>
    </row>
    <row r="21153" spans="1:14" x14ac:dyDescent="0.2">
      <c r="A21153" t="s">
        <v>21068</v>
      </c>
      <c r="B21153" t="s">
        <v>40344</v>
      </c>
      <c r="I21153" t="s">
        <v>5</v>
      </c>
      <c r="J21153">
        <v>977.5</v>
      </c>
      <c r="M21153">
        <v>977.5</v>
      </c>
      <c r="N21153">
        <f t="shared" si="330"/>
        <v>0</v>
      </c>
    </row>
    <row r="21154" spans="1:14" x14ac:dyDescent="0.2">
      <c r="A21154" t="s">
        <v>21069</v>
      </c>
      <c r="B21154" t="s">
        <v>40344</v>
      </c>
      <c r="I21154" t="s">
        <v>5</v>
      </c>
      <c r="J21154">
        <v>919.1</v>
      </c>
      <c r="M21154">
        <v>919.1</v>
      </c>
      <c r="N21154">
        <f t="shared" si="330"/>
        <v>0</v>
      </c>
    </row>
    <row r="21155" spans="1:14" x14ac:dyDescent="0.2">
      <c r="A21155" t="s">
        <v>21070</v>
      </c>
      <c r="B21155" t="s">
        <v>40345</v>
      </c>
      <c r="I21155" t="s">
        <v>5</v>
      </c>
      <c r="J21155">
        <v>2052.71</v>
      </c>
      <c r="M21155">
        <v>2052.71</v>
      </c>
      <c r="N21155">
        <f t="shared" si="330"/>
        <v>0</v>
      </c>
    </row>
    <row r="21156" spans="1:14" x14ac:dyDescent="0.2">
      <c r="A21156" t="s">
        <v>21071</v>
      </c>
      <c r="B21156" t="s">
        <v>40345</v>
      </c>
      <c r="I21156" t="s">
        <v>5</v>
      </c>
      <c r="J21156">
        <v>1974.84</v>
      </c>
      <c r="M21156">
        <v>1974.84</v>
      </c>
      <c r="N21156">
        <f t="shared" si="330"/>
        <v>0</v>
      </c>
    </row>
    <row r="21157" spans="1:14" x14ac:dyDescent="0.2">
      <c r="A21157" t="s">
        <v>21072</v>
      </c>
      <c r="B21157" t="s">
        <v>40346</v>
      </c>
      <c r="I21157" t="s">
        <v>5</v>
      </c>
      <c r="J21157">
        <v>1152.6400000000001</v>
      </c>
      <c r="M21157">
        <v>1152.6400000000001</v>
      </c>
      <c r="N21157">
        <f t="shared" si="330"/>
        <v>0</v>
      </c>
    </row>
    <row r="21158" spans="1:14" x14ac:dyDescent="0.2">
      <c r="A21158" t="s">
        <v>21073</v>
      </c>
      <c r="B21158" t="s">
        <v>40346</v>
      </c>
      <c r="I21158" t="s">
        <v>5</v>
      </c>
      <c r="J21158">
        <v>1070.8800000000001</v>
      </c>
      <c r="M21158">
        <v>1070.8800000000001</v>
      </c>
      <c r="N21158">
        <f t="shared" si="330"/>
        <v>0</v>
      </c>
    </row>
    <row r="21159" spans="1:14" x14ac:dyDescent="0.2">
      <c r="A21159" t="s">
        <v>21074</v>
      </c>
      <c r="B21159" t="s">
        <v>40347</v>
      </c>
      <c r="I21159" t="s">
        <v>5</v>
      </c>
      <c r="J21159">
        <v>2038.12</v>
      </c>
      <c r="M21159">
        <v>2038.12</v>
      </c>
      <c r="N21159">
        <f t="shared" si="330"/>
        <v>0</v>
      </c>
    </row>
    <row r="21160" spans="1:14" x14ac:dyDescent="0.2">
      <c r="A21160" t="s">
        <v>21075</v>
      </c>
      <c r="B21160" t="s">
        <v>40347</v>
      </c>
      <c r="I21160" t="s">
        <v>5</v>
      </c>
      <c r="J21160">
        <v>1962.19</v>
      </c>
      <c r="M21160">
        <v>1962.19</v>
      </c>
      <c r="N21160">
        <f t="shared" si="330"/>
        <v>0</v>
      </c>
    </row>
    <row r="21161" spans="1:14" x14ac:dyDescent="0.2">
      <c r="A21161" t="s">
        <v>21076</v>
      </c>
      <c r="B21161" t="s">
        <v>40348</v>
      </c>
      <c r="I21161" t="s">
        <v>5</v>
      </c>
      <c r="J21161">
        <v>2052.71</v>
      </c>
      <c r="M21161">
        <v>2052.71</v>
      </c>
      <c r="N21161">
        <f t="shared" si="330"/>
        <v>0</v>
      </c>
    </row>
    <row r="21162" spans="1:14" x14ac:dyDescent="0.2">
      <c r="A21162" t="s">
        <v>21077</v>
      </c>
      <c r="B21162" t="s">
        <v>40348</v>
      </c>
      <c r="I21162" t="s">
        <v>5</v>
      </c>
      <c r="J21162">
        <v>1974.84</v>
      </c>
      <c r="M21162">
        <v>1974.84</v>
      </c>
      <c r="N21162">
        <f t="shared" si="330"/>
        <v>0</v>
      </c>
    </row>
    <row r="21163" spans="1:14" x14ac:dyDescent="0.2">
      <c r="A21163" t="s">
        <v>21078</v>
      </c>
      <c r="B21163" t="s">
        <v>40349</v>
      </c>
      <c r="I21163" t="s">
        <v>5</v>
      </c>
      <c r="J21163">
        <v>1276.76</v>
      </c>
      <c r="M21163">
        <v>1276.76</v>
      </c>
      <c r="N21163">
        <f t="shared" si="330"/>
        <v>0</v>
      </c>
    </row>
    <row r="21164" spans="1:14" x14ac:dyDescent="0.2">
      <c r="A21164" t="s">
        <v>21079</v>
      </c>
      <c r="B21164" t="s">
        <v>40349</v>
      </c>
      <c r="I21164" t="s">
        <v>5</v>
      </c>
      <c r="J21164">
        <v>1261.18</v>
      </c>
      <c r="M21164">
        <v>1261.18</v>
      </c>
      <c r="N21164">
        <f t="shared" si="330"/>
        <v>0</v>
      </c>
    </row>
    <row r="21165" spans="1:14" x14ac:dyDescent="0.2">
      <c r="A21165" t="s">
        <v>21080</v>
      </c>
      <c r="B21165" t="s">
        <v>40350</v>
      </c>
      <c r="I21165" t="s">
        <v>5</v>
      </c>
      <c r="J21165">
        <v>14.59</v>
      </c>
      <c r="M21165">
        <v>14.59</v>
      </c>
      <c r="N21165">
        <f t="shared" si="330"/>
        <v>0</v>
      </c>
    </row>
    <row r="21166" spans="1:14" x14ac:dyDescent="0.2">
      <c r="A21166" t="s">
        <v>21081</v>
      </c>
      <c r="B21166" t="s">
        <v>40350</v>
      </c>
      <c r="I21166" t="s">
        <v>5</v>
      </c>
      <c r="J21166">
        <v>12.64</v>
      </c>
      <c r="M21166">
        <v>12.64</v>
      </c>
      <c r="N21166">
        <f t="shared" si="330"/>
        <v>0</v>
      </c>
    </row>
    <row r="21167" spans="1:14" x14ac:dyDescent="0.2">
      <c r="A21167" t="s">
        <v>21082</v>
      </c>
      <c r="B21167" t="s">
        <v>40351</v>
      </c>
      <c r="I21167" t="s">
        <v>5</v>
      </c>
      <c r="J21167">
        <v>88.84</v>
      </c>
      <c r="M21167">
        <v>88.84</v>
      </c>
      <c r="N21167">
        <f t="shared" si="330"/>
        <v>0</v>
      </c>
    </row>
    <row r="21168" spans="1:14" x14ac:dyDescent="0.2">
      <c r="A21168" t="s">
        <v>21083</v>
      </c>
      <c r="B21168" t="s">
        <v>40351</v>
      </c>
      <c r="I21168" t="s">
        <v>5</v>
      </c>
      <c r="J21168">
        <v>86.89</v>
      </c>
      <c r="M21168">
        <v>86.89</v>
      </c>
      <c r="N21168">
        <f t="shared" si="330"/>
        <v>0</v>
      </c>
    </row>
    <row r="21169" spans="1:14" x14ac:dyDescent="0.2">
      <c r="A21169" t="s">
        <v>21084</v>
      </c>
      <c r="B21169" t="s">
        <v>40352</v>
      </c>
      <c r="I21169" t="s">
        <v>5</v>
      </c>
      <c r="J21169">
        <v>72.37</v>
      </c>
      <c r="M21169">
        <v>72.37</v>
      </c>
      <c r="N21169">
        <f t="shared" si="330"/>
        <v>0</v>
      </c>
    </row>
    <row r="21170" spans="1:14" x14ac:dyDescent="0.2">
      <c r="A21170" t="s">
        <v>21085</v>
      </c>
      <c r="B21170" t="s">
        <v>40352</v>
      </c>
      <c r="I21170" t="s">
        <v>5</v>
      </c>
      <c r="J21170">
        <v>70.42</v>
      </c>
      <c r="M21170">
        <v>70.42</v>
      </c>
      <c r="N21170">
        <f t="shared" si="330"/>
        <v>0</v>
      </c>
    </row>
    <row r="21171" spans="1:14" x14ac:dyDescent="0.2">
      <c r="A21171" t="s">
        <v>21086</v>
      </c>
      <c r="B21171" t="s">
        <v>40353</v>
      </c>
      <c r="I21171" t="s">
        <v>5</v>
      </c>
      <c r="J21171">
        <v>116.76</v>
      </c>
      <c r="M21171">
        <v>116.76</v>
      </c>
      <c r="N21171">
        <f t="shared" si="330"/>
        <v>0</v>
      </c>
    </row>
    <row r="21172" spans="1:14" x14ac:dyDescent="0.2">
      <c r="A21172" t="s">
        <v>21087</v>
      </c>
      <c r="B21172" t="s">
        <v>40353</v>
      </c>
      <c r="I21172" t="s">
        <v>5</v>
      </c>
      <c r="J21172">
        <v>101.18</v>
      </c>
      <c r="M21172">
        <v>101.18</v>
      </c>
      <c r="N21172">
        <f t="shared" si="330"/>
        <v>0</v>
      </c>
    </row>
    <row r="21173" spans="1:14" x14ac:dyDescent="0.2">
      <c r="A21173" t="s">
        <v>21088</v>
      </c>
      <c r="B21173" t="s">
        <v>40354</v>
      </c>
      <c r="I21173" t="s">
        <v>5</v>
      </c>
      <c r="J21173">
        <v>58.38</v>
      </c>
      <c r="M21173">
        <v>58.38</v>
      </c>
      <c r="N21173">
        <f t="shared" si="330"/>
        <v>0</v>
      </c>
    </row>
    <row r="21174" spans="1:14" x14ac:dyDescent="0.2">
      <c r="A21174" t="s">
        <v>21089</v>
      </c>
      <c r="B21174" t="s">
        <v>40354</v>
      </c>
      <c r="I21174" t="s">
        <v>5</v>
      </c>
      <c r="J21174">
        <v>50.59</v>
      </c>
      <c r="M21174">
        <v>50.59</v>
      </c>
      <c r="N21174">
        <f t="shared" si="330"/>
        <v>0</v>
      </c>
    </row>
    <row r="21175" spans="1:14" x14ac:dyDescent="0.2">
      <c r="A21175" t="s">
        <v>21090</v>
      </c>
      <c r="B21175" t="s">
        <v>40355</v>
      </c>
      <c r="I21175" t="s">
        <v>5</v>
      </c>
      <c r="J21175">
        <v>1014.05</v>
      </c>
      <c r="M21175">
        <v>1014.05</v>
      </c>
      <c r="N21175">
        <f t="shared" si="330"/>
        <v>0</v>
      </c>
    </row>
    <row r="21176" spans="1:14" x14ac:dyDescent="0.2">
      <c r="A21176" t="s">
        <v>21091</v>
      </c>
      <c r="B21176" t="s">
        <v>40355</v>
      </c>
      <c r="I21176" t="s">
        <v>5</v>
      </c>
      <c r="J21176">
        <v>1006.26</v>
      </c>
      <c r="M21176">
        <v>1006.26</v>
      </c>
      <c r="N21176">
        <f t="shared" si="330"/>
        <v>0</v>
      </c>
    </row>
    <row r="21177" spans="1:14" x14ac:dyDescent="0.2">
      <c r="A21177" t="s">
        <v>21092</v>
      </c>
      <c r="B21177" t="s">
        <v>40356</v>
      </c>
      <c r="I21177" t="s">
        <v>5</v>
      </c>
      <c r="J21177">
        <v>1382.66</v>
      </c>
      <c r="M21177">
        <v>1382.66</v>
      </c>
      <c r="N21177">
        <f t="shared" si="330"/>
        <v>0</v>
      </c>
    </row>
    <row r="21178" spans="1:14" x14ac:dyDescent="0.2">
      <c r="A21178" t="s">
        <v>21093</v>
      </c>
      <c r="B21178" t="s">
        <v>40356</v>
      </c>
      <c r="I21178" t="s">
        <v>5</v>
      </c>
      <c r="J21178">
        <v>1374.87</v>
      </c>
      <c r="M21178">
        <v>1374.87</v>
      </c>
      <c r="N21178">
        <f t="shared" si="330"/>
        <v>0</v>
      </c>
    </row>
    <row r="21179" spans="1:14" x14ac:dyDescent="0.2">
      <c r="A21179" t="s">
        <v>21094</v>
      </c>
      <c r="B21179" t="s">
        <v>40357</v>
      </c>
      <c r="I21179" t="s">
        <v>5</v>
      </c>
      <c r="J21179">
        <v>102.16</v>
      </c>
      <c r="M21179">
        <v>102.16</v>
      </c>
      <c r="N21179">
        <f t="shared" si="330"/>
        <v>0</v>
      </c>
    </row>
    <row r="21180" spans="1:14" x14ac:dyDescent="0.2">
      <c r="A21180" t="s">
        <v>21095</v>
      </c>
      <c r="B21180" t="s">
        <v>40357</v>
      </c>
      <c r="I21180" t="s">
        <v>5</v>
      </c>
      <c r="J21180">
        <v>88.53</v>
      </c>
      <c r="M21180">
        <v>88.53</v>
      </c>
      <c r="N21180">
        <f t="shared" si="330"/>
        <v>0</v>
      </c>
    </row>
    <row r="21181" spans="1:14" x14ac:dyDescent="0.2">
      <c r="A21181" t="s">
        <v>21096</v>
      </c>
      <c r="B21181" t="s">
        <v>40358</v>
      </c>
      <c r="I21181" t="s">
        <v>5</v>
      </c>
      <c r="J21181">
        <v>116.76</v>
      </c>
      <c r="M21181">
        <v>116.76</v>
      </c>
      <c r="N21181">
        <f t="shared" si="330"/>
        <v>0</v>
      </c>
    </row>
    <row r="21182" spans="1:14" x14ac:dyDescent="0.2">
      <c r="A21182" t="s">
        <v>21097</v>
      </c>
      <c r="B21182" t="s">
        <v>40358</v>
      </c>
      <c r="I21182" t="s">
        <v>5</v>
      </c>
      <c r="J21182">
        <v>101.18</v>
      </c>
      <c r="M21182">
        <v>101.18</v>
      </c>
      <c r="N21182">
        <f t="shared" si="330"/>
        <v>0</v>
      </c>
    </row>
    <row r="21183" spans="1:14" x14ac:dyDescent="0.2">
      <c r="A21183" t="s">
        <v>21098</v>
      </c>
      <c r="B21183" t="s">
        <v>40359</v>
      </c>
      <c r="I21183" t="s">
        <v>5</v>
      </c>
      <c r="J21183">
        <v>2267.06</v>
      </c>
      <c r="M21183">
        <v>2267.06</v>
      </c>
      <c r="N21183">
        <f t="shared" si="330"/>
        <v>0</v>
      </c>
    </row>
    <row r="21184" spans="1:14" x14ac:dyDescent="0.2">
      <c r="A21184" t="s">
        <v>21099</v>
      </c>
      <c r="B21184" t="s">
        <v>40359</v>
      </c>
      <c r="I21184" t="s">
        <v>5</v>
      </c>
      <c r="J21184">
        <v>2251.4899999999998</v>
      </c>
      <c r="M21184">
        <v>2251.4899999999998</v>
      </c>
      <c r="N21184">
        <f t="shared" si="330"/>
        <v>0</v>
      </c>
    </row>
    <row r="21185" spans="1:14" x14ac:dyDescent="0.2">
      <c r="A21185" t="s">
        <v>21100</v>
      </c>
      <c r="B21185" t="s">
        <v>40360</v>
      </c>
      <c r="I21185" t="s">
        <v>5</v>
      </c>
      <c r="J21185">
        <v>116.76</v>
      </c>
      <c r="M21185">
        <v>116.76</v>
      </c>
      <c r="N21185">
        <f t="shared" si="330"/>
        <v>0</v>
      </c>
    </row>
    <row r="21186" spans="1:14" x14ac:dyDescent="0.2">
      <c r="A21186" t="s">
        <v>21101</v>
      </c>
      <c r="B21186" t="s">
        <v>40360</v>
      </c>
      <c r="I21186" t="s">
        <v>5</v>
      </c>
      <c r="J21186">
        <v>101.18</v>
      </c>
      <c r="M21186">
        <v>101.18</v>
      </c>
      <c r="N21186">
        <f t="shared" si="330"/>
        <v>0</v>
      </c>
    </row>
    <row r="21187" spans="1:14" x14ac:dyDescent="0.2">
      <c r="A21187" t="s">
        <v>21102</v>
      </c>
      <c r="B21187" t="s">
        <v>40361</v>
      </c>
      <c r="I21187" t="s">
        <v>5</v>
      </c>
      <c r="J21187">
        <v>233.52</v>
      </c>
      <c r="M21187">
        <v>233.52</v>
      </c>
      <c r="N21187">
        <f t="shared" si="330"/>
        <v>0</v>
      </c>
    </row>
    <row r="21188" spans="1:14" x14ac:dyDescent="0.2">
      <c r="A21188" t="s">
        <v>21103</v>
      </c>
      <c r="B21188" t="s">
        <v>40361</v>
      </c>
      <c r="I21188" t="s">
        <v>5</v>
      </c>
      <c r="J21188">
        <v>202.37</v>
      </c>
      <c r="M21188">
        <v>202.37</v>
      </c>
      <c r="N21188">
        <f t="shared" ref="N21188:N21251" si="331">J21188-M21188</f>
        <v>0</v>
      </c>
    </row>
    <row r="21189" spans="1:14" x14ac:dyDescent="0.2">
      <c r="A21189" t="s">
        <v>21104</v>
      </c>
      <c r="B21189" t="s">
        <v>22409</v>
      </c>
      <c r="I21189" t="s">
        <v>5</v>
      </c>
      <c r="J21189">
        <v>197.73</v>
      </c>
      <c r="M21189">
        <v>197.73</v>
      </c>
      <c r="N21189">
        <f t="shared" si="331"/>
        <v>0</v>
      </c>
    </row>
    <row r="21190" spans="1:14" x14ac:dyDescent="0.2">
      <c r="A21190" t="s">
        <v>21105</v>
      </c>
      <c r="B21190" t="s">
        <v>22409</v>
      </c>
      <c r="I21190" t="s">
        <v>5</v>
      </c>
      <c r="J21190">
        <v>197.73</v>
      </c>
      <c r="M21190">
        <v>197.73</v>
      </c>
      <c r="N21190">
        <f t="shared" si="331"/>
        <v>0</v>
      </c>
    </row>
    <row r="21191" spans="1:14" x14ac:dyDescent="0.2">
      <c r="A21191" t="s">
        <v>21106</v>
      </c>
      <c r="B21191" t="s">
        <v>21107</v>
      </c>
      <c r="I21191" t="s">
        <v>5</v>
      </c>
      <c r="J21191">
        <v>44.17</v>
      </c>
      <c r="M21191">
        <v>44.17</v>
      </c>
      <c r="N21191">
        <f t="shared" si="331"/>
        <v>0</v>
      </c>
    </row>
    <row r="21192" spans="1:14" x14ac:dyDescent="0.2">
      <c r="A21192" t="s">
        <v>21108</v>
      </c>
      <c r="B21192" t="s">
        <v>21107</v>
      </c>
      <c r="I21192" t="s">
        <v>5</v>
      </c>
      <c r="J21192">
        <v>42.22</v>
      </c>
      <c r="M21192">
        <v>42.22</v>
      </c>
      <c r="N21192">
        <f t="shared" si="331"/>
        <v>0</v>
      </c>
    </row>
    <row r="21193" spans="1:14" x14ac:dyDescent="0.2">
      <c r="A21193" t="s">
        <v>21109</v>
      </c>
      <c r="B21193" t="s">
        <v>40362</v>
      </c>
      <c r="I21193" t="s">
        <v>5</v>
      </c>
      <c r="J21193">
        <v>68.069999999999993</v>
      </c>
      <c r="M21193">
        <v>68.069999999999993</v>
      </c>
      <c r="N21193">
        <f t="shared" si="331"/>
        <v>0</v>
      </c>
    </row>
    <row r="21194" spans="1:14" x14ac:dyDescent="0.2">
      <c r="A21194" t="s">
        <v>21110</v>
      </c>
      <c r="B21194" t="s">
        <v>40362</v>
      </c>
      <c r="I21194" t="s">
        <v>5</v>
      </c>
      <c r="J21194">
        <v>67.09</v>
      </c>
      <c r="M21194">
        <v>67.09</v>
      </c>
      <c r="N21194">
        <f t="shared" si="331"/>
        <v>0</v>
      </c>
    </row>
    <row r="21195" spans="1:14" x14ac:dyDescent="0.2">
      <c r="A21195" t="s">
        <v>21111</v>
      </c>
      <c r="B21195" t="s">
        <v>21112</v>
      </c>
      <c r="I21195" t="s">
        <v>5</v>
      </c>
      <c r="J21195">
        <v>109.48</v>
      </c>
      <c r="M21195">
        <v>109.48</v>
      </c>
      <c r="N21195">
        <f t="shared" si="331"/>
        <v>0</v>
      </c>
    </row>
    <row r="21196" spans="1:14" x14ac:dyDescent="0.2">
      <c r="A21196" t="s">
        <v>21113</v>
      </c>
      <c r="B21196" t="s">
        <v>21112</v>
      </c>
      <c r="I21196" t="s">
        <v>5</v>
      </c>
      <c r="J21196">
        <v>108.51</v>
      </c>
      <c r="M21196">
        <v>108.51</v>
      </c>
      <c r="N21196">
        <f t="shared" si="331"/>
        <v>0</v>
      </c>
    </row>
    <row r="21197" spans="1:14" x14ac:dyDescent="0.2">
      <c r="A21197" t="s">
        <v>21114</v>
      </c>
      <c r="B21197" t="s">
        <v>40363</v>
      </c>
      <c r="I21197" t="s">
        <v>5</v>
      </c>
      <c r="J21197">
        <v>807.55</v>
      </c>
      <c r="M21197">
        <v>807.55</v>
      </c>
      <c r="N21197">
        <f t="shared" si="331"/>
        <v>0</v>
      </c>
    </row>
    <row r="21198" spans="1:14" x14ac:dyDescent="0.2">
      <c r="A21198" t="s">
        <v>21115</v>
      </c>
      <c r="B21198" t="s">
        <v>40363</v>
      </c>
      <c r="I21198" t="s">
        <v>5</v>
      </c>
      <c r="J21198">
        <v>790.03</v>
      </c>
      <c r="M21198">
        <v>790.03</v>
      </c>
      <c r="N21198">
        <f t="shared" si="331"/>
        <v>0</v>
      </c>
    </row>
    <row r="21199" spans="1:14" x14ac:dyDescent="0.2">
      <c r="A21199" t="s">
        <v>21116</v>
      </c>
      <c r="B21199" t="s">
        <v>40364</v>
      </c>
      <c r="I21199" t="s">
        <v>5</v>
      </c>
      <c r="J21199">
        <v>568.20000000000005</v>
      </c>
      <c r="M21199">
        <v>568.20000000000005</v>
      </c>
      <c r="N21199">
        <f t="shared" si="331"/>
        <v>0</v>
      </c>
    </row>
    <row r="21200" spans="1:14" x14ac:dyDescent="0.2">
      <c r="A21200" t="s">
        <v>21117</v>
      </c>
      <c r="B21200" t="s">
        <v>40364</v>
      </c>
      <c r="I21200" t="s">
        <v>5</v>
      </c>
      <c r="J21200">
        <v>556.52</v>
      </c>
      <c r="M21200">
        <v>556.52</v>
      </c>
      <c r="N21200">
        <f t="shared" si="331"/>
        <v>0</v>
      </c>
    </row>
    <row r="21201" spans="1:14" x14ac:dyDescent="0.2">
      <c r="A21201" t="s">
        <v>21118</v>
      </c>
      <c r="B21201" t="s">
        <v>40365</v>
      </c>
      <c r="I21201" t="s">
        <v>5</v>
      </c>
      <c r="J21201">
        <v>52.02</v>
      </c>
      <c r="M21201">
        <v>52.02</v>
      </c>
      <c r="N21201">
        <f t="shared" si="331"/>
        <v>0</v>
      </c>
    </row>
    <row r="21202" spans="1:14" x14ac:dyDescent="0.2">
      <c r="A21202" t="s">
        <v>21119</v>
      </c>
      <c r="B21202" t="s">
        <v>40365</v>
      </c>
      <c r="I21202" t="s">
        <v>5</v>
      </c>
      <c r="J21202">
        <v>52.02</v>
      </c>
      <c r="M21202">
        <v>52.02</v>
      </c>
      <c r="N21202">
        <f t="shared" si="331"/>
        <v>0</v>
      </c>
    </row>
    <row r="21203" spans="1:14" x14ac:dyDescent="0.2">
      <c r="A21203" t="s">
        <v>26670</v>
      </c>
      <c r="B21203" t="s">
        <v>40366</v>
      </c>
      <c r="I21203" t="s">
        <v>5</v>
      </c>
      <c r="J21203">
        <v>70</v>
      </c>
      <c r="M21203">
        <v>70</v>
      </c>
      <c r="N21203">
        <f t="shared" si="331"/>
        <v>0</v>
      </c>
    </row>
    <row r="21204" spans="1:14" x14ac:dyDescent="0.2">
      <c r="A21204" t="s">
        <v>26671</v>
      </c>
      <c r="B21204" t="s">
        <v>40366</v>
      </c>
      <c r="I21204" t="s">
        <v>5</v>
      </c>
      <c r="J21204">
        <v>70</v>
      </c>
      <c r="M21204">
        <v>70</v>
      </c>
      <c r="N21204">
        <f t="shared" si="331"/>
        <v>0</v>
      </c>
    </row>
    <row r="21205" spans="1:14" x14ac:dyDescent="0.2">
      <c r="A21205" t="s">
        <v>26672</v>
      </c>
      <c r="B21205" t="s">
        <v>40367</v>
      </c>
      <c r="I21205" t="s">
        <v>5</v>
      </c>
      <c r="J21205">
        <v>86.91</v>
      </c>
      <c r="M21205">
        <v>86.91</v>
      </c>
      <c r="N21205">
        <f t="shared" si="331"/>
        <v>0</v>
      </c>
    </row>
    <row r="21206" spans="1:14" x14ac:dyDescent="0.2">
      <c r="A21206" t="s">
        <v>26673</v>
      </c>
      <c r="B21206" t="s">
        <v>40367</v>
      </c>
      <c r="I21206" t="s">
        <v>5</v>
      </c>
      <c r="J21206">
        <v>86.91</v>
      </c>
      <c r="M21206">
        <v>86.91</v>
      </c>
      <c r="N21206">
        <f t="shared" si="331"/>
        <v>0</v>
      </c>
    </row>
    <row r="21207" spans="1:14" x14ac:dyDescent="0.2">
      <c r="A21207" t="s">
        <v>26674</v>
      </c>
      <c r="B21207" t="s">
        <v>40368</v>
      </c>
      <c r="I21207" t="s">
        <v>5</v>
      </c>
      <c r="J21207">
        <v>102</v>
      </c>
      <c r="M21207">
        <v>102</v>
      </c>
      <c r="N21207">
        <f t="shared" si="331"/>
        <v>0</v>
      </c>
    </row>
    <row r="21208" spans="1:14" x14ac:dyDescent="0.2">
      <c r="A21208" t="s">
        <v>26675</v>
      </c>
      <c r="B21208" t="s">
        <v>40368</v>
      </c>
      <c r="I21208" t="s">
        <v>5</v>
      </c>
      <c r="J21208">
        <v>102</v>
      </c>
      <c r="M21208">
        <v>102</v>
      </c>
      <c r="N21208">
        <f t="shared" si="331"/>
        <v>0</v>
      </c>
    </row>
    <row r="21209" spans="1:14" x14ac:dyDescent="0.2">
      <c r="A21209" t="s">
        <v>21120</v>
      </c>
      <c r="B21209" t="s">
        <v>40369</v>
      </c>
      <c r="I21209" t="s">
        <v>5</v>
      </c>
      <c r="J21209">
        <v>4.08</v>
      </c>
      <c r="M21209">
        <v>4.08</v>
      </c>
      <c r="N21209">
        <f t="shared" si="331"/>
        <v>0</v>
      </c>
    </row>
    <row r="21210" spans="1:14" x14ac:dyDescent="0.2">
      <c r="A21210" t="s">
        <v>21121</v>
      </c>
      <c r="B21210" t="s">
        <v>40369</v>
      </c>
      <c r="I21210" t="s">
        <v>5</v>
      </c>
      <c r="J21210">
        <v>3.54</v>
      </c>
      <c r="M21210">
        <v>3.54</v>
      </c>
      <c r="N21210">
        <f t="shared" si="331"/>
        <v>0</v>
      </c>
    </row>
    <row r="21211" spans="1:14" x14ac:dyDescent="0.2">
      <c r="A21211" t="s">
        <v>21122</v>
      </c>
      <c r="B21211" t="s">
        <v>40370</v>
      </c>
      <c r="I21211" t="s">
        <v>5</v>
      </c>
      <c r="J21211">
        <v>102.16</v>
      </c>
      <c r="M21211">
        <v>102.16</v>
      </c>
      <c r="N21211">
        <f t="shared" si="331"/>
        <v>0</v>
      </c>
    </row>
    <row r="21212" spans="1:14" x14ac:dyDescent="0.2">
      <c r="A21212" t="s">
        <v>21123</v>
      </c>
      <c r="B21212" t="s">
        <v>40370</v>
      </c>
      <c r="I21212" t="s">
        <v>5</v>
      </c>
      <c r="J21212">
        <v>88.53</v>
      </c>
      <c r="M21212">
        <v>88.53</v>
      </c>
      <c r="N21212">
        <f t="shared" si="331"/>
        <v>0</v>
      </c>
    </row>
    <row r="21213" spans="1:14" x14ac:dyDescent="0.2">
      <c r="A21213" t="s">
        <v>21124</v>
      </c>
      <c r="B21213" t="s">
        <v>40371</v>
      </c>
      <c r="I21213" t="s">
        <v>5</v>
      </c>
      <c r="J21213">
        <v>145.94999999999999</v>
      </c>
      <c r="M21213">
        <v>145.94999999999999</v>
      </c>
      <c r="N21213">
        <f t="shared" si="331"/>
        <v>0</v>
      </c>
    </row>
    <row r="21214" spans="1:14" x14ac:dyDescent="0.2">
      <c r="A21214" t="s">
        <v>21125</v>
      </c>
      <c r="B21214" t="s">
        <v>40371</v>
      </c>
      <c r="I21214" t="s">
        <v>5</v>
      </c>
      <c r="J21214">
        <v>126.48</v>
      </c>
      <c r="M21214">
        <v>126.48</v>
      </c>
      <c r="N21214">
        <f t="shared" si="331"/>
        <v>0</v>
      </c>
    </row>
    <row r="21215" spans="1:14" x14ac:dyDescent="0.2">
      <c r="A21215" t="s">
        <v>21126</v>
      </c>
      <c r="B21215" t="s">
        <v>40372</v>
      </c>
      <c r="I21215" t="s">
        <v>5</v>
      </c>
      <c r="J21215">
        <v>116.76</v>
      </c>
      <c r="M21215">
        <v>116.76</v>
      </c>
      <c r="N21215">
        <f t="shared" si="331"/>
        <v>0</v>
      </c>
    </row>
    <row r="21216" spans="1:14" x14ac:dyDescent="0.2">
      <c r="A21216" t="s">
        <v>21127</v>
      </c>
      <c r="B21216" t="s">
        <v>40372</v>
      </c>
      <c r="I21216" t="s">
        <v>5</v>
      </c>
      <c r="J21216">
        <v>101.18</v>
      </c>
      <c r="M21216">
        <v>101.18</v>
      </c>
      <c r="N21216">
        <f t="shared" si="331"/>
        <v>0</v>
      </c>
    </row>
    <row r="21217" spans="1:14" x14ac:dyDescent="0.2">
      <c r="A21217" t="s">
        <v>21128</v>
      </c>
      <c r="B21217" t="s">
        <v>40373</v>
      </c>
      <c r="I21217" t="s">
        <v>5</v>
      </c>
      <c r="J21217">
        <v>175.14</v>
      </c>
      <c r="M21217">
        <v>175.14</v>
      </c>
      <c r="N21217">
        <f t="shared" si="331"/>
        <v>0</v>
      </c>
    </row>
    <row r="21218" spans="1:14" x14ac:dyDescent="0.2">
      <c r="A21218" t="s">
        <v>21129</v>
      </c>
      <c r="B21218" t="s">
        <v>40373</v>
      </c>
      <c r="I21218" t="s">
        <v>5</v>
      </c>
      <c r="J21218">
        <v>151.78</v>
      </c>
      <c r="M21218">
        <v>151.78</v>
      </c>
      <c r="N21218">
        <f t="shared" si="331"/>
        <v>0</v>
      </c>
    </row>
    <row r="21219" spans="1:14" x14ac:dyDescent="0.2">
      <c r="A21219" t="s">
        <v>21130</v>
      </c>
      <c r="B21219" t="s">
        <v>40374</v>
      </c>
      <c r="I21219" t="s">
        <v>5</v>
      </c>
      <c r="J21219">
        <v>29.19</v>
      </c>
      <c r="M21219">
        <v>29.19</v>
      </c>
      <c r="N21219">
        <f t="shared" si="331"/>
        <v>0</v>
      </c>
    </row>
    <row r="21220" spans="1:14" x14ac:dyDescent="0.2">
      <c r="A21220" t="s">
        <v>21131</v>
      </c>
      <c r="B21220" t="s">
        <v>40374</v>
      </c>
      <c r="I21220" t="s">
        <v>5</v>
      </c>
      <c r="J21220">
        <v>25.29</v>
      </c>
      <c r="M21220">
        <v>25.29</v>
      </c>
      <c r="N21220">
        <f t="shared" si="331"/>
        <v>0</v>
      </c>
    </row>
    <row r="21221" spans="1:14" x14ac:dyDescent="0.2">
      <c r="A21221" t="s">
        <v>21132</v>
      </c>
      <c r="B21221" t="s">
        <v>40375</v>
      </c>
      <c r="I21221" t="s">
        <v>5</v>
      </c>
      <c r="J21221">
        <v>58.38</v>
      </c>
      <c r="M21221">
        <v>58.38</v>
      </c>
      <c r="N21221">
        <f t="shared" si="331"/>
        <v>0</v>
      </c>
    </row>
    <row r="21222" spans="1:14" x14ac:dyDescent="0.2">
      <c r="A21222" t="s">
        <v>21133</v>
      </c>
      <c r="B21222" t="s">
        <v>40375</v>
      </c>
      <c r="I21222" t="s">
        <v>5</v>
      </c>
      <c r="J21222">
        <v>50.59</v>
      </c>
      <c r="M21222">
        <v>50.59</v>
      </c>
      <c r="N21222">
        <f t="shared" si="331"/>
        <v>0</v>
      </c>
    </row>
    <row r="21223" spans="1:14" x14ac:dyDescent="0.2">
      <c r="A21223" t="s">
        <v>21134</v>
      </c>
      <c r="B21223" t="s">
        <v>40376</v>
      </c>
      <c r="I21223" t="s">
        <v>5</v>
      </c>
      <c r="J21223">
        <v>87.57</v>
      </c>
      <c r="M21223">
        <v>87.57</v>
      </c>
      <c r="N21223">
        <f t="shared" si="331"/>
        <v>0</v>
      </c>
    </row>
    <row r="21224" spans="1:14" x14ac:dyDescent="0.2">
      <c r="A21224" t="s">
        <v>21135</v>
      </c>
      <c r="B21224" t="s">
        <v>40376</v>
      </c>
      <c r="I21224" t="s">
        <v>5</v>
      </c>
      <c r="J21224">
        <v>75.89</v>
      </c>
      <c r="M21224">
        <v>75.89</v>
      </c>
      <c r="N21224">
        <f t="shared" si="331"/>
        <v>0</v>
      </c>
    </row>
    <row r="21225" spans="1:14" x14ac:dyDescent="0.2">
      <c r="A21225" t="s">
        <v>21136</v>
      </c>
      <c r="B21225" t="s">
        <v>40377</v>
      </c>
      <c r="I21225" t="s">
        <v>5</v>
      </c>
      <c r="J21225">
        <v>116.76</v>
      </c>
      <c r="M21225">
        <v>116.76</v>
      </c>
      <c r="N21225">
        <f t="shared" si="331"/>
        <v>0</v>
      </c>
    </row>
    <row r="21226" spans="1:14" x14ac:dyDescent="0.2">
      <c r="A21226" t="s">
        <v>21137</v>
      </c>
      <c r="B21226" t="s">
        <v>40377</v>
      </c>
      <c r="I21226" t="s">
        <v>5</v>
      </c>
      <c r="J21226">
        <v>101.18</v>
      </c>
      <c r="M21226">
        <v>101.18</v>
      </c>
      <c r="N21226">
        <f t="shared" si="331"/>
        <v>0</v>
      </c>
    </row>
    <row r="21227" spans="1:14" x14ac:dyDescent="0.2">
      <c r="A21227" t="s">
        <v>21138</v>
      </c>
      <c r="B21227" t="s">
        <v>40378</v>
      </c>
      <c r="I21227" t="s">
        <v>5</v>
      </c>
      <c r="J21227">
        <v>94.86</v>
      </c>
      <c r="M21227">
        <v>94.86</v>
      </c>
      <c r="N21227">
        <f t="shared" si="331"/>
        <v>0</v>
      </c>
    </row>
    <row r="21228" spans="1:14" x14ac:dyDescent="0.2">
      <c r="A21228" t="s">
        <v>21139</v>
      </c>
      <c r="B21228" t="s">
        <v>40378</v>
      </c>
      <c r="I21228" t="s">
        <v>5</v>
      </c>
      <c r="J21228">
        <v>82.21</v>
      </c>
      <c r="M21228">
        <v>82.21</v>
      </c>
      <c r="N21228">
        <f t="shared" si="331"/>
        <v>0</v>
      </c>
    </row>
    <row r="21229" spans="1:14" x14ac:dyDescent="0.2">
      <c r="A21229" t="s">
        <v>21140</v>
      </c>
      <c r="B21229" t="s">
        <v>40379</v>
      </c>
      <c r="I21229" t="s">
        <v>5</v>
      </c>
      <c r="J21229">
        <v>145.94999999999999</v>
      </c>
      <c r="M21229">
        <v>145.94999999999999</v>
      </c>
      <c r="N21229">
        <f t="shared" si="331"/>
        <v>0</v>
      </c>
    </row>
    <row r="21230" spans="1:14" x14ac:dyDescent="0.2">
      <c r="A21230" t="s">
        <v>21141</v>
      </c>
      <c r="B21230" t="s">
        <v>40379</v>
      </c>
      <c r="I21230" t="s">
        <v>5</v>
      </c>
      <c r="J21230">
        <v>126.48</v>
      </c>
      <c r="M21230">
        <v>126.48</v>
      </c>
      <c r="N21230">
        <f t="shared" si="331"/>
        <v>0</v>
      </c>
    </row>
    <row r="21231" spans="1:14" x14ac:dyDescent="0.2">
      <c r="A21231" t="s">
        <v>21142</v>
      </c>
      <c r="B21231" t="s">
        <v>40380</v>
      </c>
      <c r="I21231" t="s">
        <v>5</v>
      </c>
      <c r="J21231">
        <v>43.78</v>
      </c>
      <c r="M21231">
        <v>43.78</v>
      </c>
      <c r="N21231">
        <f t="shared" si="331"/>
        <v>0</v>
      </c>
    </row>
    <row r="21232" spans="1:14" x14ac:dyDescent="0.2">
      <c r="A21232" t="s">
        <v>21143</v>
      </c>
      <c r="B21232" t="s">
        <v>40380</v>
      </c>
      <c r="I21232" t="s">
        <v>5</v>
      </c>
      <c r="J21232">
        <v>37.94</v>
      </c>
      <c r="M21232">
        <v>37.94</v>
      </c>
      <c r="N21232">
        <f t="shared" si="331"/>
        <v>0</v>
      </c>
    </row>
    <row r="21233" spans="1:14" x14ac:dyDescent="0.2">
      <c r="A21233" t="s">
        <v>21144</v>
      </c>
      <c r="B21233" t="s">
        <v>40381</v>
      </c>
      <c r="I21233" t="s">
        <v>5</v>
      </c>
      <c r="J21233">
        <v>72.97</v>
      </c>
      <c r="M21233">
        <v>72.97</v>
      </c>
      <c r="N21233">
        <f t="shared" si="331"/>
        <v>0</v>
      </c>
    </row>
    <row r="21234" spans="1:14" x14ac:dyDescent="0.2">
      <c r="A21234" t="s">
        <v>21145</v>
      </c>
      <c r="B21234" t="s">
        <v>40381</v>
      </c>
      <c r="I21234" t="s">
        <v>5</v>
      </c>
      <c r="J21234">
        <v>63.24</v>
      </c>
      <c r="M21234">
        <v>63.24</v>
      </c>
      <c r="N21234">
        <f t="shared" si="331"/>
        <v>0</v>
      </c>
    </row>
    <row r="21235" spans="1:14" x14ac:dyDescent="0.2">
      <c r="A21235" t="s">
        <v>21146</v>
      </c>
      <c r="B21235" t="s">
        <v>40382</v>
      </c>
      <c r="I21235" t="s">
        <v>5</v>
      </c>
      <c r="J21235">
        <v>8.4600000000000009</v>
      </c>
      <c r="M21235">
        <v>8.4600000000000009</v>
      </c>
      <c r="N21235">
        <f t="shared" si="331"/>
        <v>0</v>
      </c>
    </row>
    <row r="21236" spans="1:14" x14ac:dyDescent="0.2">
      <c r="A21236" t="s">
        <v>21147</v>
      </c>
      <c r="B21236" t="s">
        <v>40382</v>
      </c>
      <c r="I21236" t="s">
        <v>5</v>
      </c>
      <c r="J21236">
        <v>7.33</v>
      </c>
      <c r="M21236">
        <v>7.33</v>
      </c>
      <c r="N21236">
        <f t="shared" si="331"/>
        <v>0</v>
      </c>
    </row>
    <row r="21237" spans="1:14" x14ac:dyDescent="0.2">
      <c r="A21237" t="s">
        <v>21148</v>
      </c>
      <c r="B21237" t="s">
        <v>40383</v>
      </c>
      <c r="I21237" t="s">
        <v>5</v>
      </c>
      <c r="J21237">
        <v>5.43</v>
      </c>
      <c r="M21237">
        <v>5.43</v>
      </c>
      <c r="N21237">
        <f t="shared" si="331"/>
        <v>0</v>
      </c>
    </row>
    <row r="21238" spans="1:14" x14ac:dyDescent="0.2">
      <c r="A21238" t="s">
        <v>21149</v>
      </c>
      <c r="B21238" t="s">
        <v>40383</v>
      </c>
      <c r="I21238" t="s">
        <v>5</v>
      </c>
      <c r="J21238">
        <v>5.43</v>
      </c>
      <c r="M21238">
        <v>5.43</v>
      </c>
      <c r="N21238">
        <f t="shared" si="331"/>
        <v>0</v>
      </c>
    </row>
    <row r="21239" spans="1:14" x14ac:dyDescent="0.2">
      <c r="A21239" t="s">
        <v>21150</v>
      </c>
      <c r="B21239" t="s">
        <v>22410</v>
      </c>
      <c r="I21239" t="s">
        <v>5</v>
      </c>
      <c r="J21239">
        <v>25.1</v>
      </c>
      <c r="M21239">
        <v>25.1</v>
      </c>
      <c r="N21239">
        <f t="shared" si="331"/>
        <v>0</v>
      </c>
    </row>
    <row r="21240" spans="1:14" x14ac:dyDescent="0.2">
      <c r="A21240" t="s">
        <v>21151</v>
      </c>
      <c r="B21240" t="s">
        <v>22410</v>
      </c>
      <c r="I21240" t="s">
        <v>5</v>
      </c>
      <c r="J21240">
        <v>25.1</v>
      </c>
      <c r="M21240">
        <v>25.1</v>
      </c>
      <c r="N21240">
        <f t="shared" si="331"/>
        <v>0</v>
      </c>
    </row>
    <row r="21241" spans="1:14" x14ac:dyDescent="0.2">
      <c r="A21241" t="s">
        <v>21152</v>
      </c>
      <c r="B21241" t="s">
        <v>26676</v>
      </c>
      <c r="I21241" t="s">
        <v>5</v>
      </c>
      <c r="J21241">
        <v>178.5</v>
      </c>
      <c r="M21241">
        <v>178.5</v>
      </c>
      <c r="N21241">
        <f t="shared" si="331"/>
        <v>0</v>
      </c>
    </row>
    <row r="21242" spans="1:14" x14ac:dyDescent="0.2">
      <c r="A21242" t="s">
        <v>21153</v>
      </c>
      <c r="B21242" t="s">
        <v>26676</v>
      </c>
      <c r="I21242" t="s">
        <v>5</v>
      </c>
      <c r="J21242">
        <v>178.5</v>
      </c>
      <c r="M21242">
        <v>178.5</v>
      </c>
      <c r="N21242">
        <f t="shared" si="331"/>
        <v>0</v>
      </c>
    </row>
    <row r="21243" spans="1:14" x14ac:dyDescent="0.2">
      <c r="A21243" t="s">
        <v>21154</v>
      </c>
      <c r="B21243" t="s">
        <v>40384</v>
      </c>
      <c r="I21243" t="s">
        <v>5</v>
      </c>
      <c r="J21243">
        <v>540.28</v>
      </c>
      <c r="M21243">
        <v>540.28</v>
      </c>
      <c r="N21243">
        <f t="shared" si="331"/>
        <v>0</v>
      </c>
    </row>
    <row r="21244" spans="1:14" x14ac:dyDescent="0.2">
      <c r="A21244" t="s">
        <v>21155</v>
      </c>
      <c r="B21244" t="s">
        <v>40384</v>
      </c>
      <c r="I21244" t="s">
        <v>5</v>
      </c>
      <c r="J21244">
        <v>540.28</v>
      </c>
      <c r="M21244">
        <v>540.28</v>
      </c>
      <c r="N21244">
        <f t="shared" si="331"/>
        <v>0</v>
      </c>
    </row>
    <row r="21245" spans="1:14" x14ac:dyDescent="0.2">
      <c r="A21245" t="s">
        <v>21156</v>
      </c>
      <c r="B21245" t="s">
        <v>40385</v>
      </c>
      <c r="I21245" t="s">
        <v>5</v>
      </c>
      <c r="J21245">
        <v>241.88</v>
      </c>
      <c r="M21245">
        <v>241.88</v>
      </c>
      <c r="N21245">
        <f t="shared" si="331"/>
        <v>0</v>
      </c>
    </row>
    <row r="21246" spans="1:14" x14ac:dyDescent="0.2">
      <c r="A21246" t="s">
        <v>21157</v>
      </c>
      <c r="B21246" t="s">
        <v>40385</v>
      </c>
      <c r="I21246" t="s">
        <v>5</v>
      </c>
      <c r="J21246">
        <v>241.88</v>
      </c>
      <c r="M21246">
        <v>241.88</v>
      </c>
      <c r="N21246">
        <f t="shared" si="331"/>
        <v>0</v>
      </c>
    </row>
    <row r="21247" spans="1:14" x14ac:dyDescent="0.2">
      <c r="A21247" t="s">
        <v>21158</v>
      </c>
      <c r="B21247" t="s">
        <v>40386</v>
      </c>
      <c r="I21247" t="s">
        <v>5</v>
      </c>
      <c r="J21247">
        <v>672.26</v>
      </c>
      <c r="M21247">
        <v>672.26</v>
      </c>
      <c r="N21247">
        <f t="shared" si="331"/>
        <v>0</v>
      </c>
    </row>
    <row r="21248" spans="1:14" x14ac:dyDescent="0.2">
      <c r="A21248" t="s">
        <v>21159</v>
      </c>
      <c r="B21248" t="s">
        <v>40386</v>
      </c>
      <c r="I21248" t="s">
        <v>5</v>
      </c>
      <c r="J21248">
        <v>672.26</v>
      </c>
      <c r="M21248">
        <v>672.26</v>
      </c>
      <c r="N21248">
        <f t="shared" si="331"/>
        <v>0</v>
      </c>
    </row>
    <row r="21249" spans="1:14" x14ac:dyDescent="0.2">
      <c r="A21249" t="s">
        <v>21160</v>
      </c>
      <c r="B21249" t="s">
        <v>40387</v>
      </c>
      <c r="I21249" t="s">
        <v>5</v>
      </c>
      <c r="J21249">
        <v>880</v>
      </c>
      <c r="M21249">
        <v>880</v>
      </c>
      <c r="N21249">
        <f t="shared" si="331"/>
        <v>0</v>
      </c>
    </row>
    <row r="21250" spans="1:14" x14ac:dyDescent="0.2">
      <c r="A21250" t="s">
        <v>21161</v>
      </c>
      <c r="B21250" t="s">
        <v>40387</v>
      </c>
      <c r="I21250" t="s">
        <v>5</v>
      </c>
      <c r="J21250">
        <v>880</v>
      </c>
      <c r="M21250">
        <v>880</v>
      </c>
      <c r="N21250">
        <f t="shared" si="331"/>
        <v>0</v>
      </c>
    </row>
    <row r="21251" spans="1:14" x14ac:dyDescent="0.2">
      <c r="A21251" t="s">
        <v>21162</v>
      </c>
      <c r="B21251" t="s">
        <v>40388</v>
      </c>
      <c r="I21251" t="s">
        <v>5</v>
      </c>
      <c r="J21251">
        <v>672.26</v>
      </c>
      <c r="M21251">
        <v>672.26</v>
      </c>
      <c r="N21251">
        <f t="shared" si="331"/>
        <v>0</v>
      </c>
    </row>
    <row r="21252" spans="1:14" x14ac:dyDescent="0.2">
      <c r="A21252" t="s">
        <v>21163</v>
      </c>
      <c r="B21252" t="s">
        <v>40388</v>
      </c>
      <c r="I21252" t="s">
        <v>5</v>
      </c>
      <c r="J21252">
        <v>672.26</v>
      </c>
      <c r="M21252">
        <v>672.26</v>
      </c>
      <c r="N21252">
        <f t="shared" ref="N21252:N21315" si="332">J21252-M21252</f>
        <v>0</v>
      </c>
    </row>
    <row r="21253" spans="1:14" x14ac:dyDescent="0.2">
      <c r="A21253" t="s">
        <v>21164</v>
      </c>
      <c r="B21253" t="s">
        <v>40389</v>
      </c>
      <c r="I21253" t="s">
        <v>5</v>
      </c>
      <c r="J21253">
        <v>147.04</v>
      </c>
      <c r="M21253">
        <v>147.04</v>
      </c>
      <c r="N21253">
        <f t="shared" si="332"/>
        <v>0</v>
      </c>
    </row>
    <row r="21254" spans="1:14" x14ac:dyDescent="0.2">
      <c r="A21254" t="s">
        <v>21165</v>
      </c>
      <c r="B21254" t="s">
        <v>40389</v>
      </c>
      <c r="I21254" t="s">
        <v>5</v>
      </c>
      <c r="J21254">
        <v>145.09</v>
      </c>
      <c r="M21254">
        <v>145.09</v>
      </c>
      <c r="N21254">
        <f t="shared" si="332"/>
        <v>0</v>
      </c>
    </row>
    <row r="21255" spans="1:14" x14ac:dyDescent="0.2">
      <c r="A21255" t="s">
        <v>21166</v>
      </c>
      <c r="B21255" t="s">
        <v>40390</v>
      </c>
      <c r="I21255" t="s">
        <v>5</v>
      </c>
      <c r="J21255">
        <v>300.20999999999998</v>
      </c>
      <c r="M21255">
        <v>300.20999999999998</v>
      </c>
      <c r="N21255">
        <f t="shared" si="332"/>
        <v>0</v>
      </c>
    </row>
    <row r="21256" spans="1:14" x14ac:dyDescent="0.2">
      <c r="A21256" t="s">
        <v>21167</v>
      </c>
      <c r="B21256" t="s">
        <v>40390</v>
      </c>
      <c r="I21256" t="s">
        <v>5</v>
      </c>
      <c r="J21256">
        <v>296.31</v>
      </c>
      <c r="M21256">
        <v>296.31</v>
      </c>
      <c r="N21256">
        <f t="shared" si="332"/>
        <v>0</v>
      </c>
    </row>
    <row r="21257" spans="1:14" x14ac:dyDescent="0.2">
      <c r="A21257" t="s">
        <v>21168</v>
      </c>
      <c r="B21257" t="s">
        <v>40391</v>
      </c>
      <c r="I21257" t="s">
        <v>5</v>
      </c>
      <c r="J21257">
        <v>329.4</v>
      </c>
      <c r="M21257">
        <v>329.4</v>
      </c>
      <c r="N21257">
        <f t="shared" si="332"/>
        <v>0</v>
      </c>
    </row>
    <row r="21258" spans="1:14" x14ac:dyDescent="0.2">
      <c r="A21258" t="s">
        <v>21169</v>
      </c>
      <c r="B21258" t="s">
        <v>40391</v>
      </c>
      <c r="I21258" t="s">
        <v>5</v>
      </c>
      <c r="J21258">
        <v>321.61</v>
      </c>
      <c r="M21258">
        <v>321.61</v>
      </c>
      <c r="N21258">
        <f t="shared" si="332"/>
        <v>0</v>
      </c>
    </row>
    <row r="21259" spans="1:14" x14ac:dyDescent="0.2">
      <c r="A21259" t="s">
        <v>21170</v>
      </c>
      <c r="B21259" t="s">
        <v>40392</v>
      </c>
      <c r="I21259" t="s">
        <v>5</v>
      </c>
      <c r="J21259">
        <v>14.59</v>
      </c>
      <c r="M21259">
        <v>14.59</v>
      </c>
      <c r="N21259">
        <f t="shared" si="332"/>
        <v>0</v>
      </c>
    </row>
    <row r="21260" spans="1:14" x14ac:dyDescent="0.2">
      <c r="A21260" t="s">
        <v>21171</v>
      </c>
      <c r="B21260" t="s">
        <v>40392</v>
      </c>
      <c r="I21260" t="s">
        <v>5</v>
      </c>
      <c r="J21260">
        <v>12.64</v>
      </c>
      <c r="M21260">
        <v>12.64</v>
      </c>
      <c r="N21260">
        <f t="shared" si="332"/>
        <v>0</v>
      </c>
    </row>
    <row r="21261" spans="1:14" x14ac:dyDescent="0.2">
      <c r="A21261" t="s">
        <v>21172</v>
      </c>
      <c r="B21261" t="s">
        <v>40393</v>
      </c>
      <c r="I21261" t="s">
        <v>5</v>
      </c>
      <c r="J21261">
        <v>14.59</v>
      </c>
      <c r="M21261">
        <v>14.59</v>
      </c>
      <c r="N21261">
        <f t="shared" si="332"/>
        <v>0</v>
      </c>
    </row>
    <row r="21262" spans="1:14" x14ac:dyDescent="0.2">
      <c r="A21262" t="s">
        <v>21173</v>
      </c>
      <c r="B21262" t="s">
        <v>40393</v>
      </c>
      <c r="I21262" t="s">
        <v>5</v>
      </c>
      <c r="J21262">
        <v>12.64</v>
      </c>
      <c r="M21262">
        <v>12.64</v>
      </c>
      <c r="N21262">
        <f t="shared" si="332"/>
        <v>0</v>
      </c>
    </row>
    <row r="21263" spans="1:14" x14ac:dyDescent="0.2">
      <c r="A21263" t="s">
        <v>21174</v>
      </c>
      <c r="B21263" t="s">
        <v>40394</v>
      </c>
      <c r="I21263" t="s">
        <v>5</v>
      </c>
      <c r="J21263">
        <v>29.19</v>
      </c>
      <c r="M21263">
        <v>29.19</v>
      </c>
      <c r="N21263">
        <f t="shared" si="332"/>
        <v>0</v>
      </c>
    </row>
    <row r="21264" spans="1:14" x14ac:dyDescent="0.2">
      <c r="A21264" t="s">
        <v>21175</v>
      </c>
      <c r="B21264" t="s">
        <v>40394</v>
      </c>
      <c r="I21264" t="s">
        <v>5</v>
      </c>
      <c r="J21264">
        <v>25.29</v>
      </c>
      <c r="M21264">
        <v>25.29</v>
      </c>
      <c r="N21264">
        <f t="shared" si="332"/>
        <v>0</v>
      </c>
    </row>
    <row r="21265" spans="1:14" x14ac:dyDescent="0.2">
      <c r="A21265" t="s">
        <v>21176</v>
      </c>
      <c r="B21265" t="s">
        <v>40395</v>
      </c>
      <c r="I21265" t="s">
        <v>5</v>
      </c>
      <c r="J21265">
        <v>21.89</v>
      </c>
      <c r="M21265">
        <v>21.89</v>
      </c>
      <c r="N21265">
        <f t="shared" si="332"/>
        <v>0</v>
      </c>
    </row>
    <row r="21266" spans="1:14" x14ac:dyDescent="0.2">
      <c r="A21266" t="s">
        <v>21177</v>
      </c>
      <c r="B21266" t="s">
        <v>40395</v>
      </c>
      <c r="I21266" t="s">
        <v>5</v>
      </c>
      <c r="J21266">
        <v>18.97</v>
      </c>
      <c r="M21266">
        <v>18.97</v>
      </c>
      <c r="N21266">
        <f t="shared" si="332"/>
        <v>0</v>
      </c>
    </row>
    <row r="21267" spans="1:14" x14ac:dyDescent="0.2">
      <c r="A21267" t="s">
        <v>21178</v>
      </c>
      <c r="B21267" t="s">
        <v>40396</v>
      </c>
      <c r="I21267" t="s">
        <v>5</v>
      </c>
      <c r="J21267">
        <v>72.97</v>
      </c>
      <c r="M21267">
        <v>72.97</v>
      </c>
      <c r="N21267">
        <f t="shared" si="332"/>
        <v>0</v>
      </c>
    </row>
    <row r="21268" spans="1:14" x14ac:dyDescent="0.2">
      <c r="A21268" t="s">
        <v>21179</v>
      </c>
      <c r="B21268" t="s">
        <v>40396</v>
      </c>
      <c r="I21268" t="s">
        <v>5</v>
      </c>
      <c r="J21268">
        <v>63.24</v>
      </c>
      <c r="M21268">
        <v>63.24</v>
      </c>
      <c r="N21268">
        <f t="shared" si="332"/>
        <v>0</v>
      </c>
    </row>
    <row r="21269" spans="1:14" x14ac:dyDescent="0.2">
      <c r="A21269" t="s">
        <v>21180</v>
      </c>
      <c r="B21269" t="s">
        <v>40397</v>
      </c>
      <c r="I21269" t="s">
        <v>5</v>
      </c>
      <c r="J21269">
        <v>43.78</v>
      </c>
      <c r="M21269">
        <v>43.78</v>
      </c>
      <c r="N21269">
        <f t="shared" si="332"/>
        <v>0</v>
      </c>
    </row>
    <row r="21270" spans="1:14" x14ac:dyDescent="0.2">
      <c r="A21270" t="s">
        <v>21181</v>
      </c>
      <c r="B21270" t="s">
        <v>40397</v>
      </c>
      <c r="I21270" t="s">
        <v>5</v>
      </c>
      <c r="J21270">
        <v>37.94</v>
      </c>
      <c r="M21270">
        <v>37.94</v>
      </c>
      <c r="N21270">
        <f t="shared" si="332"/>
        <v>0</v>
      </c>
    </row>
    <row r="21271" spans="1:14" x14ac:dyDescent="0.2">
      <c r="A21271" t="s">
        <v>21182</v>
      </c>
      <c r="B21271" t="s">
        <v>40398</v>
      </c>
      <c r="I21271" t="s">
        <v>5</v>
      </c>
      <c r="J21271">
        <v>29.19</v>
      </c>
      <c r="M21271">
        <v>29.19</v>
      </c>
      <c r="N21271">
        <f t="shared" si="332"/>
        <v>0</v>
      </c>
    </row>
    <row r="21272" spans="1:14" x14ac:dyDescent="0.2">
      <c r="A21272" t="s">
        <v>21183</v>
      </c>
      <c r="B21272" t="s">
        <v>40398</v>
      </c>
      <c r="I21272" t="s">
        <v>5</v>
      </c>
      <c r="J21272">
        <v>25.29</v>
      </c>
      <c r="M21272">
        <v>25.29</v>
      </c>
      <c r="N21272">
        <f t="shared" si="332"/>
        <v>0</v>
      </c>
    </row>
    <row r="21273" spans="1:14" x14ac:dyDescent="0.2">
      <c r="A21273" t="s">
        <v>21184</v>
      </c>
      <c r="B21273" t="s">
        <v>40399</v>
      </c>
      <c r="I21273" t="s">
        <v>5</v>
      </c>
      <c r="J21273">
        <v>102.16</v>
      </c>
      <c r="M21273">
        <v>102.16</v>
      </c>
      <c r="N21273">
        <f t="shared" si="332"/>
        <v>0</v>
      </c>
    </row>
    <row r="21274" spans="1:14" x14ac:dyDescent="0.2">
      <c r="A21274" t="s">
        <v>21185</v>
      </c>
      <c r="B21274" t="s">
        <v>40399</v>
      </c>
      <c r="I21274" t="s">
        <v>5</v>
      </c>
      <c r="J21274">
        <v>88.53</v>
      </c>
      <c r="M21274">
        <v>88.53</v>
      </c>
      <c r="N21274">
        <f t="shared" si="332"/>
        <v>0</v>
      </c>
    </row>
    <row r="21275" spans="1:14" x14ac:dyDescent="0.2">
      <c r="A21275" t="s">
        <v>21186</v>
      </c>
      <c r="B21275" t="s">
        <v>40400</v>
      </c>
      <c r="I21275" t="s">
        <v>4</v>
      </c>
      <c r="J21275">
        <v>44.02</v>
      </c>
      <c r="M21275">
        <v>44.02</v>
      </c>
      <c r="N21275">
        <f t="shared" si="332"/>
        <v>0</v>
      </c>
    </row>
    <row r="21276" spans="1:14" x14ac:dyDescent="0.2">
      <c r="A21276" t="s">
        <v>21187</v>
      </c>
      <c r="B21276" t="s">
        <v>40400</v>
      </c>
      <c r="I21276" t="s">
        <v>4</v>
      </c>
      <c r="J21276">
        <v>43.83</v>
      </c>
      <c r="M21276">
        <v>43.83</v>
      </c>
      <c r="N21276">
        <f t="shared" si="332"/>
        <v>0</v>
      </c>
    </row>
    <row r="21277" spans="1:14" x14ac:dyDescent="0.2">
      <c r="A21277" t="s">
        <v>21188</v>
      </c>
      <c r="B21277" t="s">
        <v>40401</v>
      </c>
      <c r="I21277" t="s">
        <v>5</v>
      </c>
      <c r="J21277">
        <v>1220</v>
      </c>
      <c r="M21277">
        <v>1220</v>
      </c>
      <c r="N21277">
        <f t="shared" si="332"/>
        <v>0</v>
      </c>
    </row>
    <row r="21278" spans="1:14" x14ac:dyDescent="0.2">
      <c r="A21278" t="s">
        <v>21189</v>
      </c>
      <c r="B21278" t="s">
        <v>40401</v>
      </c>
      <c r="I21278" t="s">
        <v>5</v>
      </c>
      <c r="J21278">
        <v>1220</v>
      </c>
      <c r="M21278">
        <v>1220</v>
      </c>
      <c r="N21278">
        <f t="shared" si="332"/>
        <v>0</v>
      </c>
    </row>
    <row r="21279" spans="1:14" x14ac:dyDescent="0.2">
      <c r="A21279" t="s">
        <v>21190</v>
      </c>
      <c r="B21279" t="s">
        <v>40402</v>
      </c>
      <c r="I21279" t="s">
        <v>5</v>
      </c>
      <c r="J21279">
        <v>2560</v>
      </c>
      <c r="M21279">
        <v>2560</v>
      </c>
      <c r="N21279">
        <f t="shared" si="332"/>
        <v>0</v>
      </c>
    </row>
    <row r="21280" spans="1:14" x14ac:dyDescent="0.2">
      <c r="A21280" t="s">
        <v>21191</v>
      </c>
      <c r="B21280" t="s">
        <v>40402</v>
      </c>
      <c r="I21280" t="s">
        <v>5</v>
      </c>
      <c r="J21280">
        <v>2560</v>
      </c>
      <c r="M21280">
        <v>2560</v>
      </c>
      <c r="N21280">
        <f t="shared" si="332"/>
        <v>0</v>
      </c>
    </row>
    <row r="21281" spans="1:14" x14ac:dyDescent="0.2">
      <c r="A21281" t="s">
        <v>21192</v>
      </c>
      <c r="B21281" t="s">
        <v>40403</v>
      </c>
      <c r="I21281" t="s">
        <v>4</v>
      </c>
      <c r="J21281">
        <v>2.91</v>
      </c>
      <c r="M21281">
        <v>2.91</v>
      </c>
      <c r="N21281">
        <f t="shared" si="332"/>
        <v>0</v>
      </c>
    </row>
    <row r="21282" spans="1:14" x14ac:dyDescent="0.2">
      <c r="A21282" t="s">
        <v>21193</v>
      </c>
      <c r="B21282" t="s">
        <v>40403</v>
      </c>
      <c r="I21282" t="s">
        <v>4</v>
      </c>
      <c r="J21282">
        <v>2.52</v>
      </c>
      <c r="M21282">
        <v>2.52</v>
      </c>
      <c r="N21282">
        <f t="shared" si="332"/>
        <v>0</v>
      </c>
    </row>
    <row r="21283" spans="1:14" x14ac:dyDescent="0.2">
      <c r="A21283" t="s">
        <v>21194</v>
      </c>
      <c r="B21283" t="s">
        <v>40404</v>
      </c>
      <c r="I21283" t="s">
        <v>4</v>
      </c>
      <c r="J21283">
        <v>3.64</v>
      </c>
      <c r="M21283">
        <v>3.64</v>
      </c>
      <c r="N21283">
        <f t="shared" si="332"/>
        <v>0</v>
      </c>
    </row>
    <row r="21284" spans="1:14" x14ac:dyDescent="0.2">
      <c r="A21284" t="s">
        <v>21195</v>
      </c>
      <c r="B21284" t="s">
        <v>40404</v>
      </c>
      <c r="I21284" t="s">
        <v>4</v>
      </c>
      <c r="J21284">
        <v>3.16</v>
      </c>
      <c r="M21284">
        <v>3.16</v>
      </c>
      <c r="N21284">
        <f t="shared" si="332"/>
        <v>0</v>
      </c>
    </row>
    <row r="21285" spans="1:14" x14ac:dyDescent="0.2">
      <c r="A21285" t="s">
        <v>21196</v>
      </c>
      <c r="B21285" t="s">
        <v>40405</v>
      </c>
      <c r="I21285" t="s">
        <v>4</v>
      </c>
      <c r="J21285">
        <v>4.37</v>
      </c>
      <c r="M21285">
        <v>4.37</v>
      </c>
      <c r="N21285">
        <f t="shared" si="332"/>
        <v>0</v>
      </c>
    </row>
    <row r="21286" spans="1:14" x14ac:dyDescent="0.2">
      <c r="A21286" t="s">
        <v>21197</v>
      </c>
      <c r="B21286" t="s">
        <v>40405</v>
      </c>
      <c r="I21286" t="s">
        <v>4</v>
      </c>
      <c r="J21286">
        <v>3.79</v>
      </c>
      <c r="M21286">
        <v>3.79</v>
      </c>
      <c r="N21286">
        <f t="shared" si="332"/>
        <v>0</v>
      </c>
    </row>
    <row r="21287" spans="1:14" x14ac:dyDescent="0.2">
      <c r="A21287" t="s">
        <v>21198</v>
      </c>
      <c r="B21287" t="s">
        <v>40406</v>
      </c>
      <c r="I21287" t="s">
        <v>4</v>
      </c>
      <c r="J21287">
        <v>5.83</v>
      </c>
      <c r="M21287">
        <v>5.83</v>
      </c>
      <c r="N21287">
        <f t="shared" si="332"/>
        <v>0</v>
      </c>
    </row>
    <row r="21288" spans="1:14" x14ac:dyDescent="0.2">
      <c r="A21288" t="s">
        <v>21199</v>
      </c>
      <c r="B21288" t="s">
        <v>40406</v>
      </c>
      <c r="I21288" t="s">
        <v>4</v>
      </c>
      <c r="J21288">
        <v>5.05</v>
      </c>
      <c r="M21288">
        <v>5.05</v>
      </c>
      <c r="N21288">
        <f t="shared" si="332"/>
        <v>0</v>
      </c>
    </row>
    <row r="21289" spans="1:14" x14ac:dyDescent="0.2">
      <c r="A21289" t="s">
        <v>21200</v>
      </c>
      <c r="B21289" t="s">
        <v>40407</v>
      </c>
      <c r="I21289" t="s">
        <v>4</v>
      </c>
      <c r="J21289">
        <v>4.37</v>
      </c>
      <c r="M21289">
        <v>4.37</v>
      </c>
      <c r="N21289">
        <f t="shared" si="332"/>
        <v>0</v>
      </c>
    </row>
    <row r="21290" spans="1:14" x14ac:dyDescent="0.2">
      <c r="A21290" t="s">
        <v>21201</v>
      </c>
      <c r="B21290" t="s">
        <v>40407</v>
      </c>
      <c r="I21290" t="s">
        <v>4</v>
      </c>
      <c r="J21290">
        <v>3.79</v>
      </c>
      <c r="M21290">
        <v>3.79</v>
      </c>
      <c r="N21290">
        <f t="shared" si="332"/>
        <v>0</v>
      </c>
    </row>
    <row r="21291" spans="1:14" x14ac:dyDescent="0.2">
      <c r="A21291" t="s">
        <v>21202</v>
      </c>
      <c r="B21291" t="s">
        <v>40408</v>
      </c>
      <c r="I21291" t="s">
        <v>4</v>
      </c>
      <c r="J21291">
        <v>4.37</v>
      </c>
      <c r="M21291">
        <v>4.37</v>
      </c>
      <c r="N21291">
        <f t="shared" si="332"/>
        <v>0</v>
      </c>
    </row>
    <row r="21292" spans="1:14" x14ac:dyDescent="0.2">
      <c r="A21292" t="s">
        <v>21203</v>
      </c>
      <c r="B21292" t="s">
        <v>40408</v>
      </c>
      <c r="I21292" t="s">
        <v>4</v>
      </c>
      <c r="J21292">
        <v>3.79</v>
      </c>
      <c r="M21292">
        <v>3.79</v>
      </c>
      <c r="N21292">
        <f t="shared" si="332"/>
        <v>0</v>
      </c>
    </row>
    <row r="21293" spans="1:14" x14ac:dyDescent="0.2">
      <c r="A21293" t="s">
        <v>21204</v>
      </c>
      <c r="B21293" t="s">
        <v>40409</v>
      </c>
      <c r="I21293" t="s">
        <v>4</v>
      </c>
      <c r="J21293">
        <v>2.21</v>
      </c>
      <c r="M21293">
        <v>2.21</v>
      </c>
      <c r="N21293">
        <f t="shared" si="332"/>
        <v>0</v>
      </c>
    </row>
    <row r="21294" spans="1:14" x14ac:dyDescent="0.2">
      <c r="A21294" t="s">
        <v>21205</v>
      </c>
      <c r="B21294" t="s">
        <v>40409</v>
      </c>
      <c r="I21294" t="s">
        <v>4</v>
      </c>
      <c r="J21294">
        <v>2.0099999999999998</v>
      </c>
      <c r="M21294">
        <v>2.0099999999999998</v>
      </c>
      <c r="N21294">
        <f t="shared" si="332"/>
        <v>0</v>
      </c>
    </row>
    <row r="21295" spans="1:14" x14ac:dyDescent="0.2">
      <c r="A21295" t="s">
        <v>21206</v>
      </c>
      <c r="B21295" t="s">
        <v>40410</v>
      </c>
      <c r="I21295" t="s">
        <v>5</v>
      </c>
      <c r="J21295">
        <v>0.11</v>
      </c>
      <c r="M21295">
        <v>0.11</v>
      </c>
      <c r="N21295">
        <f t="shared" si="332"/>
        <v>0</v>
      </c>
    </row>
    <row r="21296" spans="1:14" x14ac:dyDescent="0.2">
      <c r="A21296" t="s">
        <v>21207</v>
      </c>
      <c r="B21296" t="s">
        <v>40410</v>
      </c>
      <c r="I21296" t="s">
        <v>5</v>
      </c>
      <c r="J21296">
        <v>0.11</v>
      </c>
      <c r="M21296">
        <v>0.11</v>
      </c>
      <c r="N21296">
        <f t="shared" si="332"/>
        <v>0</v>
      </c>
    </row>
    <row r="21297" spans="1:14" x14ac:dyDescent="0.2">
      <c r="A21297" t="s">
        <v>21208</v>
      </c>
      <c r="B21297" t="s">
        <v>40411</v>
      </c>
      <c r="I21297" t="s">
        <v>5</v>
      </c>
      <c r="J21297">
        <v>0.16</v>
      </c>
      <c r="M21297">
        <v>0.16</v>
      </c>
      <c r="N21297">
        <f t="shared" si="332"/>
        <v>0</v>
      </c>
    </row>
    <row r="21298" spans="1:14" x14ac:dyDescent="0.2">
      <c r="A21298" t="s">
        <v>21209</v>
      </c>
      <c r="B21298" t="s">
        <v>40411</v>
      </c>
      <c r="I21298" t="s">
        <v>5</v>
      </c>
      <c r="J21298">
        <v>0.16</v>
      </c>
      <c r="M21298">
        <v>0.16</v>
      </c>
      <c r="N21298">
        <f t="shared" si="332"/>
        <v>0</v>
      </c>
    </row>
    <row r="21299" spans="1:14" x14ac:dyDescent="0.2">
      <c r="A21299" t="s">
        <v>21210</v>
      </c>
      <c r="B21299" t="s">
        <v>40412</v>
      </c>
      <c r="I21299" t="s">
        <v>4</v>
      </c>
      <c r="J21299">
        <v>1.0900000000000001</v>
      </c>
      <c r="M21299">
        <v>1.0900000000000001</v>
      </c>
      <c r="N21299">
        <f t="shared" si="332"/>
        <v>0</v>
      </c>
    </row>
    <row r="21300" spans="1:14" x14ac:dyDescent="0.2">
      <c r="A21300" t="s">
        <v>21211</v>
      </c>
      <c r="B21300" t="s">
        <v>40412</v>
      </c>
      <c r="I21300" t="s">
        <v>4</v>
      </c>
      <c r="J21300">
        <v>1.0900000000000001</v>
      </c>
      <c r="M21300">
        <v>1.0900000000000001</v>
      </c>
      <c r="N21300">
        <f t="shared" si="332"/>
        <v>0</v>
      </c>
    </row>
    <row r="21301" spans="1:14" x14ac:dyDescent="0.2">
      <c r="A21301" t="s">
        <v>21212</v>
      </c>
      <c r="B21301" t="s">
        <v>40413</v>
      </c>
      <c r="I21301" t="s">
        <v>4</v>
      </c>
      <c r="J21301">
        <v>3.15</v>
      </c>
      <c r="M21301">
        <v>3.15</v>
      </c>
      <c r="N21301">
        <f t="shared" si="332"/>
        <v>0</v>
      </c>
    </row>
    <row r="21302" spans="1:14" x14ac:dyDescent="0.2">
      <c r="A21302" t="s">
        <v>21213</v>
      </c>
      <c r="B21302" t="s">
        <v>40413</v>
      </c>
      <c r="I21302" t="s">
        <v>4</v>
      </c>
      <c r="J21302">
        <v>3.15</v>
      </c>
      <c r="M21302">
        <v>3.15</v>
      </c>
      <c r="N21302">
        <f t="shared" si="332"/>
        <v>0</v>
      </c>
    </row>
    <row r="21303" spans="1:14" x14ac:dyDescent="0.2">
      <c r="A21303" t="s">
        <v>21214</v>
      </c>
      <c r="B21303" t="s">
        <v>40414</v>
      </c>
      <c r="I21303" t="s">
        <v>4</v>
      </c>
      <c r="J21303">
        <v>4.46</v>
      </c>
      <c r="M21303">
        <v>4.46</v>
      </c>
      <c r="N21303">
        <f t="shared" si="332"/>
        <v>0</v>
      </c>
    </row>
    <row r="21304" spans="1:14" x14ac:dyDescent="0.2">
      <c r="A21304" t="s">
        <v>21215</v>
      </c>
      <c r="B21304" t="s">
        <v>40414</v>
      </c>
      <c r="I21304" t="s">
        <v>4</v>
      </c>
      <c r="J21304">
        <v>4.46</v>
      </c>
      <c r="M21304">
        <v>4.46</v>
      </c>
      <c r="N21304">
        <f t="shared" si="332"/>
        <v>0</v>
      </c>
    </row>
    <row r="21305" spans="1:14" x14ac:dyDescent="0.2">
      <c r="A21305" t="s">
        <v>21216</v>
      </c>
      <c r="B21305" t="s">
        <v>40415</v>
      </c>
      <c r="I21305" t="s">
        <v>4</v>
      </c>
      <c r="J21305">
        <v>7.18</v>
      </c>
      <c r="M21305">
        <v>7.18</v>
      </c>
      <c r="N21305">
        <f t="shared" si="332"/>
        <v>0</v>
      </c>
    </row>
    <row r="21306" spans="1:14" x14ac:dyDescent="0.2">
      <c r="A21306" t="s">
        <v>21217</v>
      </c>
      <c r="B21306" t="s">
        <v>40415</v>
      </c>
      <c r="I21306" t="s">
        <v>4</v>
      </c>
      <c r="J21306">
        <v>7.18</v>
      </c>
      <c r="M21306">
        <v>7.18</v>
      </c>
      <c r="N21306">
        <f t="shared" si="332"/>
        <v>0</v>
      </c>
    </row>
    <row r="21307" spans="1:14" x14ac:dyDescent="0.2">
      <c r="A21307" t="s">
        <v>21218</v>
      </c>
      <c r="B21307" t="s">
        <v>40416</v>
      </c>
      <c r="I21307" t="s">
        <v>4</v>
      </c>
      <c r="J21307">
        <v>7.71</v>
      </c>
      <c r="M21307">
        <v>7.71</v>
      </c>
      <c r="N21307">
        <f t="shared" si="332"/>
        <v>0</v>
      </c>
    </row>
    <row r="21308" spans="1:14" x14ac:dyDescent="0.2">
      <c r="A21308" t="s">
        <v>21219</v>
      </c>
      <c r="B21308" t="s">
        <v>40416</v>
      </c>
      <c r="I21308" t="s">
        <v>4</v>
      </c>
      <c r="J21308">
        <v>7.71</v>
      </c>
      <c r="M21308">
        <v>7.71</v>
      </c>
      <c r="N21308">
        <f t="shared" si="332"/>
        <v>0</v>
      </c>
    </row>
    <row r="21309" spans="1:14" x14ac:dyDescent="0.2">
      <c r="A21309" t="s">
        <v>21220</v>
      </c>
      <c r="B21309" t="s">
        <v>40417</v>
      </c>
      <c r="I21309" t="s">
        <v>4</v>
      </c>
      <c r="J21309">
        <v>17.989999999999998</v>
      </c>
      <c r="M21309">
        <v>17.989999999999998</v>
      </c>
      <c r="N21309">
        <f t="shared" si="332"/>
        <v>0</v>
      </c>
    </row>
    <row r="21310" spans="1:14" x14ac:dyDescent="0.2">
      <c r="A21310" t="s">
        <v>21221</v>
      </c>
      <c r="B21310" t="s">
        <v>40417</v>
      </c>
      <c r="I21310" t="s">
        <v>4</v>
      </c>
      <c r="J21310">
        <v>17.989999999999998</v>
      </c>
      <c r="M21310">
        <v>17.989999999999998</v>
      </c>
      <c r="N21310">
        <f t="shared" si="332"/>
        <v>0</v>
      </c>
    </row>
    <row r="21311" spans="1:14" x14ac:dyDescent="0.2">
      <c r="A21311" t="s">
        <v>21222</v>
      </c>
      <c r="B21311" t="s">
        <v>40418</v>
      </c>
      <c r="I21311" t="s">
        <v>4</v>
      </c>
      <c r="J21311">
        <v>11.21</v>
      </c>
      <c r="M21311">
        <v>11.21</v>
      </c>
      <c r="N21311">
        <f t="shared" si="332"/>
        <v>0</v>
      </c>
    </row>
    <row r="21312" spans="1:14" x14ac:dyDescent="0.2">
      <c r="A21312" t="s">
        <v>21223</v>
      </c>
      <c r="B21312" t="s">
        <v>40418</v>
      </c>
      <c r="I21312" t="s">
        <v>4</v>
      </c>
      <c r="J21312">
        <v>11.21</v>
      </c>
      <c r="M21312">
        <v>11.21</v>
      </c>
      <c r="N21312">
        <f t="shared" si="332"/>
        <v>0</v>
      </c>
    </row>
    <row r="21313" spans="1:14" x14ac:dyDescent="0.2">
      <c r="A21313" t="s">
        <v>21224</v>
      </c>
      <c r="B21313" t="s">
        <v>40419</v>
      </c>
      <c r="I21313" t="s">
        <v>4</v>
      </c>
      <c r="J21313">
        <v>14.44</v>
      </c>
      <c r="M21313">
        <v>14.44</v>
      </c>
      <c r="N21313">
        <f t="shared" si="332"/>
        <v>0</v>
      </c>
    </row>
    <row r="21314" spans="1:14" x14ac:dyDescent="0.2">
      <c r="A21314" t="s">
        <v>21225</v>
      </c>
      <c r="B21314" t="s">
        <v>40419</v>
      </c>
      <c r="I21314" t="s">
        <v>4</v>
      </c>
      <c r="J21314">
        <v>14.44</v>
      </c>
      <c r="M21314">
        <v>14.44</v>
      </c>
      <c r="N21314">
        <f t="shared" si="332"/>
        <v>0</v>
      </c>
    </row>
    <row r="21315" spans="1:14" x14ac:dyDescent="0.2">
      <c r="A21315" t="s">
        <v>21226</v>
      </c>
      <c r="B21315" t="s">
        <v>40420</v>
      </c>
      <c r="I21315" t="s">
        <v>4</v>
      </c>
      <c r="J21315">
        <v>15.93</v>
      </c>
      <c r="M21315">
        <v>15.93</v>
      </c>
      <c r="N21315">
        <f t="shared" si="332"/>
        <v>0</v>
      </c>
    </row>
    <row r="21316" spans="1:14" x14ac:dyDescent="0.2">
      <c r="A21316" t="s">
        <v>21227</v>
      </c>
      <c r="B21316" t="s">
        <v>40420</v>
      </c>
      <c r="I21316" t="s">
        <v>4</v>
      </c>
      <c r="J21316">
        <v>15.93</v>
      </c>
      <c r="M21316">
        <v>15.93</v>
      </c>
      <c r="N21316">
        <f t="shared" ref="N21316:N21379" si="333">J21316-M21316</f>
        <v>0</v>
      </c>
    </row>
    <row r="21317" spans="1:14" x14ac:dyDescent="0.2">
      <c r="A21317" t="s">
        <v>21228</v>
      </c>
      <c r="B21317" t="s">
        <v>40421</v>
      </c>
      <c r="I21317" t="s">
        <v>4</v>
      </c>
      <c r="J21317">
        <v>26.9</v>
      </c>
      <c r="M21317">
        <v>26.9</v>
      </c>
      <c r="N21317">
        <f t="shared" si="333"/>
        <v>0</v>
      </c>
    </row>
    <row r="21318" spans="1:14" x14ac:dyDescent="0.2">
      <c r="A21318" t="s">
        <v>21229</v>
      </c>
      <c r="B21318" t="s">
        <v>40421</v>
      </c>
      <c r="I21318" t="s">
        <v>4</v>
      </c>
      <c r="J21318">
        <v>26.9</v>
      </c>
      <c r="M21318">
        <v>26.9</v>
      </c>
      <c r="N21318">
        <f t="shared" si="333"/>
        <v>0</v>
      </c>
    </row>
    <row r="21319" spans="1:14" x14ac:dyDescent="0.2">
      <c r="A21319" t="s">
        <v>21230</v>
      </c>
      <c r="B21319" t="s">
        <v>40422</v>
      </c>
      <c r="I21319" t="s">
        <v>4</v>
      </c>
      <c r="J21319">
        <v>27.21</v>
      </c>
      <c r="M21319">
        <v>27.21</v>
      </c>
      <c r="N21319">
        <f t="shared" si="333"/>
        <v>0</v>
      </c>
    </row>
    <row r="21320" spans="1:14" x14ac:dyDescent="0.2">
      <c r="A21320" t="s">
        <v>21231</v>
      </c>
      <c r="B21320" t="s">
        <v>40422</v>
      </c>
      <c r="I21320" t="s">
        <v>4</v>
      </c>
      <c r="J21320">
        <v>27.21</v>
      </c>
      <c r="M21320">
        <v>27.21</v>
      </c>
      <c r="N21320">
        <f t="shared" si="333"/>
        <v>0</v>
      </c>
    </row>
    <row r="21321" spans="1:14" x14ac:dyDescent="0.2">
      <c r="A21321" t="s">
        <v>21232</v>
      </c>
      <c r="B21321" t="s">
        <v>40423</v>
      </c>
      <c r="I21321" t="s">
        <v>4</v>
      </c>
      <c r="J21321">
        <v>50.57</v>
      </c>
      <c r="M21321">
        <v>50.57</v>
      </c>
      <c r="N21321">
        <f t="shared" si="333"/>
        <v>0</v>
      </c>
    </row>
    <row r="21322" spans="1:14" x14ac:dyDescent="0.2">
      <c r="A21322" t="s">
        <v>21233</v>
      </c>
      <c r="B21322" t="s">
        <v>40423</v>
      </c>
      <c r="I21322" t="s">
        <v>4</v>
      </c>
      <c r="J21322">
        <v>50.57</v>
      </c>
      <c r="M21322">
        <v>50.57</v>
      </c>
      <c r="N21322">
        <f t="shared" si="333"/>
        <v>0</v>
      </c>
    </row>
    <row r="21323" spans="1:14" x14ac:dyDescent="0.2">
      <c r="A21323" t="s">
        <v>21234</v>
      </c>
      <c r="B21323" t="s">
        <v>40424</v>
      </c>
      <c r="I21323" t="s">
        <v>4</v>
      </c>
      <c r="J21323">
        <v>10.96</v>
      </c>
      <c r="M21323">
        <v>10.96</v>
      </c>
      <c r="N21323">
        <f t="shared" si="333"/>
        <v>0</v>
      </c>
    </row>
    <row r="21324" spans="1:14" x14ac:dyDescent="0.2">
      <c r="A21324" t="s">
        <v>21235</v>
      </c>
      <c r="B21324" t="s">
        <v>40424</v>
      </c>
      <c r="I21324" t="s">
        <v>4</v>
      </c>
      <c r="J21324">
        <v>10.96</v>
      </c>
      <c r="M21324">
        <v>10.96</v>
      </c>
      <c r="N21324">
        <f t="shared" si="333"/>
        <v>0</v>
      </c>
    </row>
    <row r="21325" spans="1:14" x14ac:dyDescent="0.2">
      <c r="A21325" t="s">
        <v>21236</v>
      </c>
      <c r="B21325" t="s">
        <v>40425</v>
      </c>
      <c r="I21325" t="s">
        <v>4</v>
      </c>
      <c r="J21325">
        <v>53.93</v>
      </c>
      <c r="M21325">
        <v>53.93</v>
      </c>
      <c r="N21325">
        <f t="shared" si="333"/>
        <v>0</v>
      </c>
    </row>
    <row r="21326" spans="1:14" x14ac:dyDescent="0.2">
      <c r="A21326" t="s">
        <v>21237</v>
      </c>
      <c r="B21326" t="s">
        <v>40425</v>
      </c>
      <c r="I21326" t="s">
        <v>4</v>
      </c>
      <c r="J21326">
        <v>53.93</v>
      </c>
      <c r="M21326">
        <v>53.93</v>
      </c>
      <c r="N21326">
        <f t="shared" si="333"/>
        <v>0</v>
      </c>
    </row>
    <row r="21327" spans="1:14" x14ac:dyDescent="0.2">
      <c r="A21327" t="s">
        <v>21238</v>
      </c>
      <c r="B21327" t="s">
        <v>40426</v>
      </c>
      <c r="I21327" t="s">
        <v>4</v>
      </c>
      <c r="J21327">
        <v>5.03</v>
      </c>
      <c r="M21327">
        <v>5.03</v>
      </c>
      <c r="N21327">
        <f t="shared" si="333"/>
        <v>0</v>
      </c>
    </row>
    <row r="21328" spans="1:14" x14ac:dyDescent="0.2">
      <c r="A21328" t="s">
        <v>21239</v>
      </c>
      <c r="B21328" t="s">
        <v>40426</v>
      </c>
      <c r="I21328" t="s">
        <v>4</v>
      </c>
      <c r="J21328">
        <v>5.03</v>
      </c>
      <c r="M21328">
        <v>5.03</v>
      </c>
      <c r="N21328">
        <f t="shared" si="333"/>
        <v>0</v>
      </c>
    </row>
    <row r="21329" spans="1:14" x14ac:dyDescent="0.2">
      <c r="A21329" t="s">
        <v>21240</v>
      </c>
      <c r="B21329" t="s">
        <v>40427</v>
      </c>
      <c r="I21329" t="s">
        <v>4</v>
      </c>
      <c r="J21329">
        <v>11.91</v>
      </c>
      <c r="M21329">
        <v>11.91</v>
      </c>
      <c r="N21329">
        <f t="shared" si="333"/>
        <v>0</v>
      </c>
    </row>
    <row r="21330" spans="1:14" x14ac:dyDescent="0.2">
      <c r="A21330" t="s">
        <v>21241</v>
      </c>
      <c r="B21330" t="s">
        <v>40427</v>
      </c>
      <c r="I21330" t="s">
        <v>4</v>
      </c>
      <c r="J21330">
        <v>11.91</v>
      </c>
      <c r="M21330">
        <v>11.91</v>
      </c>
      <c r="N21330">
        <f t="shared" si="333"/>
        <v>0</v>
      </c>
    </row>
    <row r="21331" spans="1:14" x14ac:dyDescent="0.2">
      <c r="A21331" t="s">
        <v>21242</v>
      </c>
      <c r="B21331" t="s">
        <v>40428</v>
      </c>
      <c r="I21331" t="s">
        <v>4</v>
      </c>
      <c r="J21331">
        <v>13.87</v>
      </c>
      <c r="M21331">
        <v>13.87</v>
      </c>
      <c r="N21331">
        <f t="shared" si="333"/>
        <v>0</v>
      </c>
    </row>
    <row r="21332" spans="1:14" x14ac:dyDescent="0.2">
      <c r="A21332" t="s">
        <v>21243</v>
      </c>
      <c r="B21332" t="s">
        <v>40428</v>
      </c>
      <c r="I21332" t="s">
        <v>4</v>
      </c>
      <c r="J21332">
        <v>13.87</v>
      </c>
      <c r="M21332">
        <v>13.87</v>
      </c>
      <c r="N21332">
        <f t="shared" si="333"/>
        <v>0</v>
      </c>
    </row>
    <row r="21333" spans="1:14" x14ac:dyDescent="0.2">
      <c r="A21333" t="s">
        <v>21244</v>
      </c>
      <c r="B21333" t="s">
        <v>40429</v>
      </c>
      <c r="I21333" t="s">
        <v>4</v>
      </c>
      <c r="J21333">
        <v>19.09</v>
      </c>
      <c r="M21333">
        <v>19.09</v>
      </c>
      <c r="N21333">
        <f t="shared" si="333"/>
        <v>0</v>
      </c>
    </row>
    <row r="21334" spans="1:14" x14ac:dyDescent="0.2">
      <c r="A21334" t="s">
        <v>21245</v>
      </c>
      <c r="B21334" t="s">
        <v>40429</v>
      </c>
      <c r="I21334" t="s">
        <v>4</v>
      </c>
      <c r="J21334">
        <v>19.09</v>
      </c>
      <c r="M21334">
        <v>19.09</v>
      </c>
      <c r="N21334">
        <f t="shared" si="333"/>
        <v>0</v>
      </c>
    </row>
    <row r="21335" spans="1:14" x14ac:dyDescent="0.2">
      <c r="A21335" t="s">
        <v>21246</v>
      </c>
      <c r="B21335" t="s">
        <v>40430</v>
      </c>
      <c r="I21335" t="s">
        <v>4</v>
      </c>
      <c r="J21335">
        <v>26.66</v>
      </c>
      <c r="M21335">
        <v>26.66</v>
      </c>
      <c r="N21335">
        <f t="shared" si="333"/>
        <v>0</v>
      </c>
    </row>
    <row r="21336" spans="1:14" x14ac:dyDescent="0.2">
      <c r="A21336" t="s">
        <v>21247</v>
      </c>
      <c r="B21336" t="s">
        <v>40430</v>
      </c>
      <c r="I21336" t="s">
        <v>4</v>
      </c>
      <c r="J21336">
        <v>26.66</v>
      </c>
      <c r="M21336">
        <v>26.66</v>
      </c>
      <c r="N21336">
        <f t="shared" si="333"/>
        <v>0</v>
      </c>
    </row>
    <row r="21337" spans="1:14" x14ac:dyDescent="0.2">
      <c r="A21337" t="s">
        <v>21248</v>
      </c>
      <c r="B21337" t="s">
        <v>40431</v>
      </c>
      <c r="I21337" t="s">
        <v>4</v>
      </c>
      <c r="J21337">
        <v>7.95</v>
      </c>
      <c r="M21337">
        <v>7.95</v>
      </c>
      <c r="N21337">
        <f t="shared" si="333"/>
        <v>0</v>
      </c>
    </row>
    <row r="21338" spans="1:14" x14ac:dyDescent="0.2">
      <c r="A21338" t="s">
        <v>21249</v>
      </c>
      <c r="B21338" t="s">
        <v>40431</v>
      </c>
      <c r="I21338" t="s">
        <v>4</v>
      </c>
      <c r="J21338">
        <v>7.95</v>
      </c>
      <c r="M21338">
        <v>7.95</v>
      </c>
      <c r="N21338">
        <f t="shared" si="333"/>
        <v>0</v>
      </c>
    </row>
    <row r="21339" spans="1:14" x14ac:dyDescent="0.2">
      <c r="A21339" t="s">
        <v>21250</v>
      </c>
      <c r="B21339" t="s">
        <v>40432</v>
      </c>
      <c r="I21339" t="s">
        <v>4</v>
      </c>
      <c r="J21339">
        <v>18.36</v>
      </c>
      <c r="M21339">
        <v>18.36</v>
      </c>
      <c r="N21339">
        <f t="shared" si="333"/>
        <v>0</v>
      </c>
    </row>
    <row r="21340" spans="1:14" x14ac:dyDescent="0.2">
      <c r="A21340" t="s">
        <v>21251</v>
      </c>
      <c r="B21340" t="s">
        <v>40432</v>
      </c>
      <c r="I21340" t="s">
        <v>4</v>
      </c>
      <c r="J21340">
        <v>18.36</v>
      </c>
      <c r="M21340">
        <v>18.36</v>
      </c>
      <c r="N21340">
        <f t="shared" si="333"/>
        <v>0</v>
      </c>
    </row>
    <row r="21341" spans="1:14" x14ac:dyDescent="0.2">
      <c r="A21341" t="s">
        <v>21252</v>
      </c>
      <c r="B21341" t="s">
        <v>40433</v>
      </c>
      <c r="I21341" t="s">
        <v>4</v>
      </c>
      <c r="J21341">
        <v>34.03</v>
      </c>
      <c r="M21341">
        <v>34.03</v>
      </c>
      <c r="N21341">
        <f t="shared" si="333"/>
        <v>0</v>
      </c>
    </row>
    <row r="21342" spans="1:14" x14ac:dyDescent="0.2">
      <c r="A21342" t="s">
        <v>21253</v>
      </c>
      <c r="B21342" t="s">
        <v>40433</v>
      </c>
      <c r="I21342" t="s">
        <v>4</v>
      </c>
      <c r="J21342">
        <v>34.03</v>
      </c>
      <c r="M21342">
        <v>34.03</v>
      </c>
      <c r="N21342">
        <f t="shared" si="333"/>
        <v>0</v>
      </c>
    </row>
    <row r="21343" spans="1:14" x14ac:dyDescent="0.2">
      <c r="A21343" t="s">
        <v>21254</v>
      </c>
      <c r="B21343" t="s">
        <v>40434</v>
      </c>
      <c r="I21343" t="s">
        <v>4</v>
      </c>
      <c r="J21343">
        <v>51.35</v>
      </c>
      <c r="M21343">
        <v>51.35</v>
      </c>
      <c r="N21343">
        <f t="shared" si="333"/>
        <v>0</v>
      </c>
    </row>
    <row r="21344" spans="1:14" x14ac:dyDescent="0.2">
      <c r="A21344" t="s">
        <v>21255</v>
      </c>
      <c r="B21344" t="s">
        <v>40434</v>
      </c>
      <c r="I21344" t="s">
        <v>4</v>
      </c>
      <c r="J21344">
        <v>51.35</v>
      </c>
      <c r="M21344">
        <v>51.35</v>
      </c>
      <c r="N21344">
        <f t="shared" si="333"/>
        <v>0</v>
      </c>
    </row>
    <row r="21345" spans="1:14" x14ac:dyDescent="0.2">
      <c r="A21345" t="s">
        <v>26561</v>
      </c>
      <c r="B21345" t="s">
        <v>40435</v>
      </c>
      <c r="I21345" t="s">
        <v>4</v>
      </c>
      <c r="J21345">
        <v>28.08</v>
      </c>
      <c r="M21345">
        <v>28.08</v>
      </c>
      <c r="N21345">
        <f t="shared" si="333"/>
        <v>0</v>
      </c>
    </row>
    <row r="21346" spans="1:14" x14ac:dyDescent="0.2">
      <c r="A21346" t="s">
        <v>26562</v>
      </c>
      <c r="B21346" t="s">
        <v>40435</v>
      </c>
      <c r="I21346" t="s">
        <v>4</v>
      </c>
      <c r="J21346">
        <v>28.08</v>
      </c>
      <c r="M21346">
        <v>28.08</v>
      </c>
      <c r="N21346">
        <f t="shared" si="333"/>
        <v>0</v>
      </c>
    </row>
    <row r="21347" spans="1:14" x14ac:dyDescent="0.2">
      <c r="A21347" t="s">
        <v>26563</v>
      </c>
      <c r="B21347" t="s">
        <v>40436</v>
      </c>
      <c r="I21347" t="s">
        <v>4</v>
      </c>
      <c r="J21347">
        <v>112.72</v>
      </c>
      <c r="M21347">
        <v>112.72</v>
      </c>
      <c r="N21347">
        <f t="shared" si="333"/>
        <v>0</v>
      </c>
    </row>
    <row r="21348" spans="1:14" x14ac:dyDescent="0.2">
      <c r="A21348" t="s">
        <v>26564</v>
      </c>
      <c r="B21348" t="s">
        <v>40436</v>
      </c>
      <c r="I21348" t="s">
        <v>4</v>
      </c>
      <c r="J21348">
        <v>112.72</v>
      </c>
      <c r="M21348">
        <v>112.72</v>
      </c>
      <c r="N21348">
        <f t="shared" si="333"/>
        <v>0</v>
      </c>
    </row>
    <row r="21349" spans="1:14" x14ac:dyDescent="0.2">
      <c r="A21349" t="s">
        <v>21256</v>
      </c>
      <c r="B21349" t="s">
        <v>40437</v>
      </c>
      <c r="I21349" t="s">
        <v>4</v>
      </c>
      <c r="J21349">
        <v>3.11</v>
      </c>
      <c r="M21349">
        <v>3.11</v>
      </c>
      <c r="N21349">
        <f t="shared" si="333"/>
        <v>0</v>
      </c>
    </row>
    <row r="21350" spans="1:14" x14ac:dyDescent="0.2">
      <c r="A21350" t="s">
        <v>21257</v>
      </c>
      <c r="B21350" t="s">
        <v>40437</v>
      </c>
      <c r="I21350" t="s">
        <v>4</v>
      </c>
      <c r="J21350">
        <v>3.11</v>
      </c>
      <c r="M21350">
        <v>3.11</v>
      </c>
      <c r="N21350">
        <f t="shared" si="333"/>
        <v>0</v>
      </c>
    </row>
    <row r="21351" spans="1:14" x14ac:dyDescent="0.2">
      <c r="A21351" t="s">
        <v>21258</v>
      </c>
      <c r="B21351" t="s">
        <v>40438</v>
      </c>
      <c r="I21351" t="s">
        <v>4</v>
      </c>
      <c r="J21351">
        <v>8.2799999999999994</v>
      </c>
      <c r="M21351">
        <v>8.2799999999999994</v>
      </c>
      <c r="N21351">
        <f t="shared" si="333"/>
        <v>0</v>
      </c>
    </row>
    <row r="21352" spans="1:14" x14ac:dyDescent="0.2">
      <c r="A21352" t="s">
        <v>21259</v>
      </c>
      <c r="B21352" t="s">
        <v>40438</v>
      </c>
      <c r="I21352" t="s">
        <v>4</v>
      </c>
      <c r="J21352">
        <v>8.2799999999999994</v>
      </c>
      <c r="M21352">
        <v>8.2799999999999994</v>
      </c>
      <c r="N21352">
        <f t="shared" si="333"/>
        <v>0</v>
      </c>
    </row>
    <row r="21353" spans="1:14" x14ac:dyDescent="0.2">
      <c r="A21353" t="s">
        <v>21260</v>
      </c>
      <c r="B21353" t="s">
        <v>40439</v>
      </c>
      <c r="I21353" t="s">
        <v>4</v>
      </c>
      <c r="J21353">
        <v>7.51</v>
      </c>
      <c r="M21353">
        <v>7.51</v>
      </c>
      <c r="N21353">
        <f t="shared" si="333"/>
        <v>0</v>
      </c>
    </row>
    <row r="21354" spans="1:14" x14ac:dyDescent="0.2">
      <c r="A21354" t="s">
        <v>21261</v>
      </c>
      <c r="B21354" t="s">
        <v>40439</v>
      </c>
      <c r="I21354" t="s">
        <v>4</v>
      </c>
      <c r="J21354">
        <v>7.51</v>
      </c>
      <c r="M21354">
        <v>7.51</v>
      </c>
      <c r="N21354">
        <f t="shared" si="333"/>
        <v>0</v>
      </c>
    </row>
    <row r="21355" spans="1:14" x14ac:dyDescent="0.2">
      <c r="A21355" t="s">
        <v>21262</v>
      </c>
      <c r="B21355" t="s">
        <v>40440</v>
      </c>
      <c r="I21355" t="s">
        <v>4</v>
      </c>
      <c r="J21355">
        <v>3.27</v>
      </c>
      <c r="M21355">
        <v>3.27</v>
      </c>
      <c r="N21355">
        <f t="shared" si="333"/>
        <v>0</v>
      </c>
    </row>
    <row r="21356" spans="1:14" x14ac:dyDescent="0.2">
      <c r="A21356" t="s">
        <v>21263</v>
      </c>
      <c r="B21356" t="s">
        <v>40440</v>
      </c>
      <c r="I21356" t="s">
        <v>4</v>
      </c>
      <c r="J21356">
        <v>3.27</v>
      </c>
      <c r="M21356">
        <v>3.27</v>
      </c>
      <c r="N21356">
        <f t="shared" si="333"/>
        <v>0</v>
      </c>
    </row>
    <row r="21357" spans="1:14" x14ac:dyDescent="0.2">
      <c r="A21357" t="s">
        <v>21264</v>
      </c>
      <c r="B21357" t="s">
        <v>40441</v>
      </c>
      <c r="I21357" t="s">
        <v>4</v>
      </c>
      <c r="J21357">
        <v>6.11</v>
      </c>
      <c r="M21357">
        <v>6.11</v>
      </c>
      <c r="N21357">
        <f t="shared" si="333"/>
        <v>0</v>
      </c>
    </row>
    <row r="21358" spans="1:14" x14ac:dyDescent="0.2">
      <c r="A21358" t="s">
        <v>21265</v>
      </c>
      <c r="B21358" t="s">
        <v>40441</v>
      </c>
      <c r="I21358" t="s">
        <v>4</v>
      </c>
      <c r="J21358">
        <v>6.11</v>
      </c>
      <c r="M21358">
        <v>6.11</v>
      </c>
      <c r="N21358">
        <f t="shared" si="333"/>
        <v>0</v>
      </c>
    </row>
    <row r="21359" spans="1:14" x14ac:dyDescent="0.2">
      <c r="A21359" t="s">
        <v>21266</v>
      </c>
      <c r="B21359" t="s">
        <v>40442</v>
      </c>
      <c r="I21359" t="s">
        <v>5</v>
      </c>
      <c r="J21359">
        <v>18.88</v>
      </c>
      <c r="M21359">
        <v>18.88</v>
      </c>
      <c r="N21359">
        <f t="shared" si="333"/>
        <v>0</v>
      </c>
    </row>
    <row r="21360" spans="1:14" x14ac:dyDescent="0.2">
      <c r="A21360" t="s">
        <v>21267</v>
      </c>
      <c r="B21360" t="s">
        <v>40442</v>
      </c>
      <c r="I21360" t="s">
        <v>5</v>
      </c>
      <c r="J21360">
        <v>18.489999999999998</v>
      </c>
      <c r="M21360">
        <v>18.489999999999998</v>
      </c>
      <c r="N21360">
        <f t="shared" si="333"/>
        <v>0</v>
      </c>
    </row>
    <row r="21361" spans="1:14" x14ac:dyDescent="0.2">
      <c r="A21361" t="s">
        <v>21268</v>
      </c>
      <c r="B21361" t="s">
        <v>40443</v>
      </c>
      <c r="I21361" t="s">
        <v>5</v>
      </c>
      <c r="J21361">
        <v>13.57</v>
      </c>
      <c r="M21361">
        <v>13.57</v>
      </c>
      <c r="N21361">
        <f t="shared" si="333"/>
        <v>0</v>
      </c>
    </row>
    <row r="21362" spans="1:14" x14ac:dyDescent="0.2">
      <c r="A21362" t="s">
        <v>21269</v>
      </c>
      <c r="B21362" t="s">
        <v>40443</v>
      </c>
      <c r="I21362" t="s">
        <v>5</v>
      </c>
      <c r="J21362">
        <v>13.18</v>
      </c>
      <c r="M21362">
        <v>13.18</v>
      </c>
      <c r="N21362">
        <f t="shared" si="333"/>
        <v>0</v>
      </c>
    </row>
    <row r="21363" spans="1:14" x14ac:dyDescent="0.2">
      <c r="A21363" t="s">
        <v>21270</v>
      </c>
      <c r="B21363" t="s">
        <v>40444</v>
      </c>
      <c r="I21363" t="s">
        <v>5</v>
      </c>
      <c r="J21363">
        <v>6.13</v>
      </c>
      <c r="M21363">
        <v>6.13</v>
      </c>
      <c r="N21363">
        <f t="shared" si="333"/>
        <v>0</v>
      </c>
    </row>
    <row r="21364" spans="1:14" x14ac:dyDescent="0.2">
      <c r="A21364" t="s">
        <v>21271</v>
      </c>
      <c r="B21364" t="s">
        <v>40444</v>
      </c>
      <c r="I21364" t="s">
        <v>5</v>
      </c>
      <c r="J21364">
        <v>5.74</v>
      </c>
      <c r="M21364">
        <v>5.74</v>
      </c>
      <c r="N21364">
        <f t="shared" si="333"/>
        <v>0</v>
      </c>
    </row>
    <row r="21365" spans="1:14" x14ac:dyDescent="0.2">
      <c r="A21365" t="s">
        <v>21272</v>
      </c>
      <c r="B21365" t="s">
        <v>40445</v>
      </c>
      <c r="I21365" t="s">
        <v>5</v>
      </c>
      <c r="J21365">
        <v>5.85</v>
      </c>
      <c r="M21365">
        <v>5.85</v>
      </c>
      <c r="N21365">
        <f t="shared" si="333"/>
        <v>0</v>
      </c>
    </row>
    <row r="21366" spans="1:14" x14ac:dyDescent="0.2">
      <c r="A21366" t="s">
        <v>21273</v>
      </c>
      <c r="B21366" t="s">
        <v>40445</v>
      </c>
      <c r="I21366" t="s">
        <v>5</v>
      </c>
      <c r="J21366">
        <v>5.46</v>
      </c>
      <c r="M21366">
        <v>5.46</v>
      </c>
      <c r="N21366">
        <f t="shared" si="333"/>
        <v>0</v>
      </c>
    </row>
    <row r="21367" spans="1:14" x14ac:dyDescent="0.2">
      <c r="A21367" t="s">
        <v>21274</v>
      </c>
      <c r="B21367" t="s">
        <v>22411</v>
      </c>
      <c r="I21367" t="s">
        <v>5</v>
      </c>
      <c r="J21367">
        <v>7.3</v>
      </c>
      <c r="M21367">
        <v>7.3</v>
      </c>
      <c r="N21367">
        <f t="shared" si="333"/>
        <v>0</v>
      </c>
    </row>
    <row r="21368" spans="1:14" x14ac:dyDescent="0.2">
      <c r="A21368" t="s">
        <v>21275</v>
      </c>
      <c r="B21368" t="s">
        <v>22411</v>
      </c>
      <c r="I21368" t="s">
        <v>5</v>
      </c>
      <c r="J21368">
        <v>6.91</v>
      </c>
      <c r="M21368">
        <v>6.91</v>
      </c>
      <c r="N21368">
        <f t="shared" si="333"/>
        <v>0</v>
      </c>
    </row>
    <row r="21369" spans="1:14" x14ac:dyDescent="0.2">
      <c r="A21369" t="s">
        <v>21276</v>
      </c>
      <c r="B21369" t="s">
        <v>40446</v>
      </c>
      <c r="I21369" t="s">
        <v>5</v>
      </c>
      <c r="J21369">
        <v>28.81</v>
      </c>
      <c r="M21369">
        <v>28.81</v>
      </c>
      <c r="N21369">
        <f t="shared" si="333"/>
        <v>0</v>
      </c>
    </row>
    <row r="21370" spans="1:14" x14ac:dyDescent="0.2">
      <c r="A21370" t="s">
        <v>21277</v>
      </c>
      <c r="B21370" t="s">
        <v>40446</v>
      </c>
      <c r="I21370" t="s">
        <v>5</v>
      </c>
      <c r="J21370">
        <v>28.23</v>
      </c>
      <c r="M21370">
        <v>28.23</v>
      </c>
      <c r="N21370">
        <f t="shared" si="333"/>
        <v>0</v>
      </c>
    </row>
    <row r="21371" spans="1:14" x14ac:dyDescent="0.2">
      <c r="A21371" t="s">
        <v>21278</v>
      </c>
      <c r="B21371" t="s">
        <v>40447</v>
      </c>
      <c r="I21371" t="s">
        <v>5</v>
      </c>
      <c r="J21371">
        <v>4.5</v>
      </c>
      <c r="M21371">
        <v>4.5</v>
      </c>
      <c r="N21371">
        <f t="shared" si="333"/>
        <v>0</v>
      </c>
    </row>
    <row r="21372" spans="1:14" x14ac:dyDescent="0.2">
      <c r="A21372" t="s">
        <v>21279</v>
      </c>
      <c r="B21372" t="s">
        <v>40447</v>
      </c>
      <c r="I21372" t="s">
        <v>5</v>
      </c>
      <c r="J21372">
        <v>4.5</v>
      </c>
      <c r="M21372">
        <v>4.5</v>
      </c>
      <c r="N21372">
        <f t="shared" si="333"/>
        <v>0</v>
      </c>
    </row>
    <row r="21373" spans="1:14" x14ac:dyDescent="0.2">
      <c r="A21373" t="s">
        <v>21280</v>
      </c>
      <c r="B21373" t="s">
        <v>40448</v>
      </c>
      <c r="I21373" t="s">
        <v>5</v>
      </c>
      <c r="J21373">
        <v>39.229999999999997</v>
      </c>
      <c r="M21373">
        <v>39.229999999999997</v>
      </c>
      <c r="N21373">
        <f t="shared" si="333"/>
        <v>0</v>
      </c>
    </row>
    <row r="21374" spans="1:14" x14ac:dyDescent="0.2">
      <c r="A21374" t="s">
        <v>21281</v>
      </c>
      <c r="B21374" t="s">
        <v>40448</v>
      </c>
      <c r="I21374" t="s">
        <v>5</v>
      </c>
      <c r="J21374">
        <v>39.229999999999997</v>
      </c>
      <c r="M21374">
        <v>39.229999999999997</v>
      </c>
      <c r="N21374">
        <f t="shared" si="333"/>
        <v>0</v>
      </c>
    </row>
    <row r="21375" spans="1:14" x14ac:dyDescent="0.2">
      <c r="A21375" t="s">
        <v>21282</v>
      </c>
      <c r="B21375" t="s">
        <v>40449</v>
      </c>
      <c r="I21375" t="s">
        <v>5</v>
      </c>
      <c r="J21375">
        <v>11.79</v>
      </c>
      <c r="M21375">
        <v>11.79</v>
      </c>
      <c r="N21375">
        <f t="shared" si="333"/>
        <v>0</v>
      </c>
    </row>
    <row r="21376" spans="1:14" x14ac:dyDescent="0.2">
      <c r="A21376" t="s">
        <v>21283</v>
      </c>
      <c r="B21376" t="s">
        <v>40449</v>
      </c>
      <c r="I21376" t="s">
        <v>5</v>
      </c>
      <c r="J21376">
        <v>11.21</v>
      </c>
      <c r="M21376">
        <v>11.21</v>
      </c>
      <c r="N21376">
        <f t="shared" si="333"/>
        <v>0</v>
      </c>
    </row>
    <row r="21377" spans="1:14" x14ac:dyDescent="0.2">
      <c r="A21377" t="s">
        <v>21284</v>
      </c>
      <c r="B21377" t="s">
        <v>40450</v>
      </c>
      <c r="I21377" t="s">
        <v>5</v>
      </c>
      <c r="J21377">
        <v>13.24</v>
      </c>
      <c r="M21377">
        <v>13.24</v>
      </c>
      <c r="N21377">
        <f t="shared" si="333"/>
        <v>0</v>
      </c>
    </row>
    <row r="21378" spans="1:14" x14ac:dyDescent="0.2">
      <c r="A21378" t="s">
        <v>21285</v>
      </c>
      <c r="B21378" t="s">
        <v>40450</v>
      </c>
      <c r="I21378" t="s">
        <v>5</v>
      </c>
      <c r="J21378">
        <v>12.66</v>
      </c>
      <c r="M21378">
        <v>12.66</v>
      </c>
      <c r="N21378">
        <f t="shared" si="333"/>
        <v>0</v>
      </c>
    </row>
    <row r="21379" spans="1:14" x14ac:dyDescent="0.2">
      <c r="A21379" t="s">
        <v>21286</v>
      </c>
      <c r="B21379" t="s">
        <v>40451</v>
      </c>
      <c r="I21379" t="s">
        <v>5</v>
      </c>
      <c r="J21379">
        <v>13.67</v>
      </c>
      <c r="M21379">
        <v>13.67</v>
      </c>
      <c r="N21379">
        <f t="shared" si="333"/>
        <v>0</v>
      </c>
    </row>
    <row r="21380" spans="1:14" x14ac:dyDescent="0.2">
      <c r="A21380" t="s">
        <v>21287</v>
      </c>
      <c r="B21380" t="s">
        <v>40451</v>
      </c>
      <c r="I21380" t="s">
        <v>5</v>
      </c>
      <c r="J21380">
        <v>13.09</v>
      </c>
      <c r="M21380">
        <v>13.09</v>
      </c>
      <c r="N21380">
        <f t="shared" ref="N21380:N21443" si="334">J21380-M21380</f>
        <v>0</v>
      </c>
    </row>
    <row r="21381" spans="1:14" x14ac:dyDescent="0.2">
      <c r="A21381" t="s">
        <v>21288</v>
      </c>
      <c r="B21381" t="s">
        <v>40452</v>
      </c>
      <c r="I21381" t="s">
        <v>5</v>
      </c>
      <c r="J21381">
        <v>6.83</v>
      </c>
      <c r="M21381">
        <v>6.83</v>
      </c>
      <c r="N21381">
        <f t="shared" si="334"/>
        <v>0</v>
      </c>
    </row>
    <row r="21382" spans="1:14" x14ac:dyDescent="0.2">
      <c r="A21382" t="s">
        <v>21289</v>
      </c>
      <c r="B21382" t="s">
        <v>40452</v>
      </c>
      <c r="I21382" t="s">
        <v>5</v>
      </c>
      <c r="J21382">
        <v>6.25</v>
      </c>
      <c r="M21382">
        <v>6.25</v>
      </c>
      <c r="N21382">
        <f t="shared" si="334"/>
        <v>0</v>
      </c>
    </row>
    <row r="21383" spans="1:14" x14ac:dyDescent="0.2">
      <c r="A21383" t="s">
        <v>21290</v>
      </c>
      <c r="B21383" t="s">
        <v>40453</v>
      </c>
      <c r="I21383" t="s">
        <v>5</v>
      </c>
      <c r="J21383">
        <v>7.94</v>
      </c>
      <c r="M21383">
        <v>7.94</v>
      </c>
      <c r="N21383">
        <f t="shared" si="334"/>
        <v>0</v>
      </c>
    </row>
    <row r="21384" spans="1:14" x14ac:dyDescent="0.2">
      <c r="A21384" t="s">
        <v>21291</v>
      </c>
      <c r="B21384" t="s">
        <v>40453</v>
      </c>
      <c r="I21384" t="s">
        <v>5</v>
      </c>
      <c r="J21384">
        <v>7.36</v>
      </c>
      <c r="M21384">
        <v>7.36</v>
      </c>
      <c r="N21384">
        <f t="shared" si="334"/>
        <v>0</v>
      </c>
    </row>
    <row r="21385" spans="1:14" x14ac:dyDescent="0.2">
      <c r="A21385" t="s">
        <v>21292</v>
      </c>
      <c r="B21385" t="s">
        <v>40454</v>
      </c>
      <c r="I21385" t="s">
        <v>5</v>
      </c>
      <c r="J21385">
        <v>11.09</v>
      </c>
      <c r="M21385">
        <v>11.09</v>
      </c>
      <c r="N21385">
        <f t="shared" si="334"/>
        <v>0</v>
      </c>
    </row>
    <row r="21386" spans="1:14" x14ac:dyDescent="0.2">
      <c r="A21386" t="s">
        <v>21293</v>
      </c>
      <c r="B21386" t="s">
        <v>40454</v>
      </c>
      <c r="I21386" t="s">
        <v>5</v>
      </c>
      <c r="J21386">
        <v>10.51</v>
      </c>
      <c r="M21386">
        <v>10.51</v>
      </c>
      <c r="N21386">
        <f t="shared" si="334"/>
        <v>0</v>
      </c>
    </row>
    <row r="21387" spans="1:14" x14ac:dyDescent="0.2">
      <c r="A21387" t="s">
        <v>21294</v>
      </c>
      <c r="B21387" t="s">
        <v>40455</v>
      </c>
      <c r="I21387" t="s">
        <v>5</v>
      </c>
      <c r="J21387">
        <v>11.09</v>
      </c>
      <c r="M21387">
        <v>11.09</v>
      </c>
      <c r="N21387">
        <f t="shared" si="334"/>
        <v>0</v>
      </c>
    </row>
    <row r="21388" spans="1:14" x14ac:dyDescent="0.2">
      <c r="A21388" t="s">
        <v>21295</v>
      </c>
      <c r="B21388" t="s">
        <v>40455</v>
      </c>
      <c r="I21388" t="s">
        <v>5</v>
      </c>
      <c r="J21388">
        <v>10.51</v>
      </c>
      <c r="M21388">
        <v>10.51</v>
      </c>
      <c r="N21388">
        <f t="shared" si="334"/>
        <v>0</v>
      </c>
    </row>
    <row r="21389" spans="1:14" x14ac:dyDescent="0.2">
      <c r="A21389" t="s">
        <v>21296</v>
      </c>
      <c r="B21389" t="s">
        <v>40456</v>
      </c>
      <c r="I21389" t="s">
        <v>5</v>
      </c>
      <c r="J21389">
        <v>11.09</v>
      </c>
      <c r="M21389">
        <v>11.09</v>
      </c>
      <c r="N21389">
        <f t="shared" si="334"/>
        <v>0</v>
      </c>
    </row>
    <row r="21390" spans="1:14" x14ac:dyDescent="0.2">
      <c r="A21390" t="s">
        <v>21297</v>
      </c>
      <c r="B21390" t="s">
        <v>40456</v>
      </c>
      <c r="I21390" t="s">
        <v>5</v>
      </c>
      <c r="J21390">
        <v>10.51</v>
      </c>
      <c r="M21390">
        <v>10.51</v>
      </c>
      <c r="N21390">
        <f t="shared" si="334"/>
        <v>0</v>
      </c>
    </row>
    <row r="21391" spans="1:14" x14ac:dyDescent="0.2">
      <c r="A21391" t="s">
        <v>21298</v>
      </c>
      <c r="B21391" t="s">
        <v>40457</v>
      </c>
      <c r="I21391" t="s">
        <v>5</v>
      </c>
      <c r="J21391">
        <v>13.23</v>
      </c>
      <c r="M21391">
        <v>13.23</v>
      </c>
      <c r="N21391">
        <f t="shared" si="334"/>
        <v>0</v>
      </c>
    </row>
    <row r="21392" spans="1:14" x14ac:dyDescent="0.2">
      <c r="A21392" t="s">
        <v>21299</v>
      </c>
      <c r="B21392" t="s">
        <v>40457</v>
      </c>
      <c r="I21392" t="s">
        <v>5</v>
      </c>
      <c r="J21392">
        <v>12.65</v>
      </c>
      <c r="M21392">
        <v>12.65</v>
      </c>
      <c r="N21392">
        <f t="shared" si="334"/>
        <v>0</v>
      </c>
    </row>
    <row r="21393" spans="1:14" x14ac:dyDescent="0.2">
      <c r="A21393" t="s">
        <v>21300</v>
      </c>
      <c r="B21393" t="s">
        <v>40458</v>
      </c>
      <c r="I21393" t="s">
        <v>5</v>
      </c>
      <c r="J21393">
        <v>12.04</v>
      </c>
      <c r="M21393">
        <v>12.04</v>
      </c>
      <c r="N21393">
        <f t="shared" si="334"/>
        <v>0</v>
      </c>
    </row>
    <row r="21394" spans="1:14" x14ac:dyDescent="0.2">
      <c r="A21394" t="s">
        <v>21301</v>
      </c>
      <c r="B21394" t="s">
        <v>40458</v>
      </c>
      <c r="I21394" t="s">
        <v>5</v>
      </c>
      <c r="J21394">
        <v>11.46</v>
      </c>
      <c r="M21394">
        <v>11.46</v>
      </c>
      <c r="N21394">
        <f t="shared" si="334"/>
        <v>0</v>
      </c>
    </row>
    <row r="21395" spans="1:14" x14ac:dyDescent="0.2">
      <c r="A21395" t="s">
        <v>21302</v>
      </c>
      <c r="B21395" t="s">
        <v>40459</v>
      </c>
      <c r="I21395" t="s">
        <v>5</v>
      </c>
      <c r="J21395">
        <v>12.51</v>
      </c>
      <c r="M21395">
        <v>12.51</v>
      </c>
      <c r="N21395">
        <f t="shared" si="334"/>
        <v>0</v>
      </c>
    </row>
    <row r="21396" spans="1:14" x14ac:dyDescent="0.2">
      <c r="A21396" t="s">
        <v>21303</v>
      </c>
      <c r="B21396" t="s">
        <v>40459</v>
      </c>
      <c r="I21396" t="s">
        <v>5</v>
      </c>
      <c r="J21396">
        <v>11.93</v>
      </c>
      <c r="M21396">
        <v>11.93</v>
      </c>
      <c r="N21396">
        <f t="shared" si="334"/>
        <v>0</v>
      </c>
    </row>
    <row r="21397" spans="1:14" x14ac:dyDescent="0.2">
      <c r="A21397" t="s">
        <v>21304</v>
      </c>
      <c r="B21397" t="s">
        <v>40460</v>
      </c>
      <c r="I21397" t="s">
        <v>5</v>
      </c>
      <c r="J21397">
        <v>13.24</v>
      </c>
      <c r="M21397">
        <v>13.24</v>
      </c>
      <c r="N21397">
        <f t="shared" si="334"/>
        <v>0</v>
      </c>
    </row>
    <row r="21398" spans="1:14" x14ac:dyDescent="0.2">
      <c r="A21398" t="s">
        <v>21305</v>
      </c>
      <c r="B21398" t="s">
        <v>40460</v>
      </c>
      <c r="I21398" t="s">
        <v>5</v>
      </c>
      <c r="J21398">
        <v>12.66</v>
      </c>
      <c r="M21398">
        <v>12.66</v>
      </c>
      <c r="N21398">
        <f t="shared" si="334"/>
        <v>0</v>
      </c>
    </row>
    <row r="21399" spans="1:14" x14ac:dyDescent="0.2">
      <c r="A21399" t="s">
        <v>21306</v>
      </c>
      <c r="B21399" t="s">
        <v>40461</v>
      </c>
      <c r="I21399" t="s">
        <v>5</v>
      </c>
      <c r="J21399">
        <v>16.48</v>
      </c>
      <c r="M21399">
        <v>16.48</v>
      </c>
      <c r="N21399">
        <f t="shared" si="334"/>
        <v>0</v>
      </c>
    </row>
    <row r="21400" spans="1:14" x14ac:dyDescent="0.2">
      <c r="A21400" t="s">
        <v>21307</v>
      </c>
      <c r="B21400" t="s">
        <v>40461</v>
      </c>
      <c r="I21400" t="s">
        <v>5</v>
      </c>
      <c r="J21400">
        <v>15.9</v>
      </c>
      <c r="M21400">
        <v>15.9</v>
      </c>
      <c r="N21400">
        <f t="shared" si="334"/>
        <v>0</v>
      </c>
    </row>
    <row r="21401" spans="1:14" x14ac:dyDescent="0.2">
      <c r="A21401" t="s">
        <v>21308</v>
      </c>
      <c r="B21401" t="s">
        <v>40462</v>
      </c>
      <c r="I21401" t="s">
        <v>5</v>
      </c>
      <c r="J21401">
        <v>14.06</v>
      </c>
      <c r="M21401">
        <v>14.06</v>
      </c>
      <c r="N21401">
        <f t="shared" si="334"/>
        <v>0</v>
      </c>
    </row>
    <row r="21402" spans="1:14" x14ac:dyDescent="0.2">
      <c r="A21402" t="s">
        <v>21309</v>
      </c>
      <c r="B21402" t="s">
        <v>40462</v>
      </c>
      <c r="I21402" t="s">
        <v>5</v>
      </c>
      <c r="J21402">
        <v>13.48</v>
      </c>
      <c r="M21402">
        <v>13.48</v>
      </c>
      <c r="N21402">
        <f t="shared" si="334"/>
        <v>0</v>
      </c>
    </row>
    <row r="21403" spans="1:14" x14ac:dyDescent="0.2">
      <c r="A21403" t="s">
        <v>21310</v>
      </c>
      <c r="B21403" t="s">
        <v>40463</v>
      </c>
      <c r="I21403" t="s">
        <v>5</v>
      </c>
      <c r="J21403">
        <v>12.89</v>
      </c>
      <c r="M21403">
        <v>12.89</v>
      </c>
      <c r="N21403">
        <f t="shared" si="334"/>
        <v>0</v>
      </c>
    </row>
    <row r="21404" spans="1:14" x14ac:dyDescent="0.2">
      <c r="A21404" t="s">
        <v>21311</v>
      </c>
      <c r="B21404" t="s">
        <v>40463</v>
      </c>
      <c r="I21404" t="s">
        <v>5</v>
      </c>
      <c r="J21404">
        <v>12.89</v>
      </c>
      <c r="M21404">
        <v>12.89</v>
      </c>
      <c r="N21404">
        <f t="shared" si="334"/>
        <v>0</v>
      </c>
    </row>
    <row r="21405" spans="1:14" x14ac:dyDescent="0.2">
      <c r="A21405" t="s">
        <v>21312</v>
      </c>
      <c r="B21405" t="s">
        <v>40464</v>
      </c>
      <c r="I21405" t="s">
        <v>5</v>
      </c>
      <c r="J21405">
        <v>28.12</v>
      </c>
      <c r="M21405">
        <v>28.12</v>
      </c>
      <c r="N21405">
        <f t="shared" si="334"/>
        <v>0</v>
      </c>
    </row>
    <row r="21406" spans="1:14" x14ac:dyDescent="0.2">
      <c r="A21406" t="s">
        <v>21313</v>
      </c>
      <c r="B21406" t="s">
        <v>40464</v>
      </c>
      <c r="I21406" t="s">
        <v>5</v>
      </c>
      <c r="J21406">
        <v>28.12</v>
      </c>
      <c r="M21406">
        <v>28.12</v>
      </c>
      <c r="N21406">
        <f t="shared" si="334"/>
        <v>0</v>
      </c>
    </row>
    <row r="21407" spans="1:14" x14ac:dyDescent="0.2">
      <c r="A21407" t="s">
        <v>21314</v>
      </c>
      <c r="B21407" t="s">
        <v>40465</v>
      </c>
      <c r="I21407" t="s">
        <v>5</v>
      </c>
      <c r="J21407">
        <v>67.27</v>
      </c>
      <c r="M21407">
        <v>67.27</v>
      </c>
      <c r="N21407">
        <f t="shared" si="334"/>
        <v>0</v>
      </c>
    </row>
    <row r="21408" spans="1:14" x14ac:dyDescent="0.2">
      <c r="A21408" t="s">
        <v>21315</v>
      </c>
      <c r="B21408" t="s">
        <v>40465</v>
      </c>
      <c r="I21408" t="s">
        <v>5</v>
      </c>
      <c r="J21408">
        <v>67.27</v>
      </c>
      <c r="M21408">
        <v>67.27</v>
      </c>
      <c r="N21408">
        <f t="shared" si="334"/>
        <v>0</v>
      </c>
    </row>
    <row r="21409" spans="1:14" x14ac:dyDescent="0.2">
      <c r="A21409" t="s">
        <v>21316</v>
      </c>
      <c r="B21409" t="s">
        <v>40466</v>
      </c>
      <c r="I21409" t="s">
        <v>5</v>
      </c>
      <c r="J21409">
        <v>258.31</v>
      </c>
      <c r="M21409">
        <v>258.31</v>
      </c>
      <c r="N21409">
        <f t="shared" si="334"/>
        <v>0</v>
      </c>
    </row>
    <row r="21410" spans="1:14" x14ac:dyDescent="0.2">
      <c r="A21410" t="s">
        <v>21317</v>
      </c>
      <c r="B21410" t="s">
        <v>40466</v>
      </c>
      <c r="I21410" t="s">
        <v>5</v>
      </c>
      <c r="J21410">
        <v>258.31</v>
      </c>
      <c r="M21410">
        <v>258.31</v>
      </c>
      <c r="N21410">
        <f t="shared" si="334"/>
        <v>0</v>
      </c>
    </row>
    <row r="21411" spans="1:14" x14ac:dyDescent="0.2">
      <c r="A21411" t="s">
        <v>21318</v>
      </c>
      <c r="B21411" t="s">
        <v>26677</v>
      </c>
      <c r="I21411" t="s">
        <v>5</v>
      </c>
      <c r="J21411">
        <v>8.5</v>
      </c>
      <c r="M21411">
        <v>8.5</v>
      </c>
      <c r="N21411">
        <f t="shared" si="334"/>
        <v>0</v>
      </c>
    </row>
    <row r="21412" spans="1:14" x14ac:dyDescent="0.2">
      <c r="A21412" t="s">
        <v>21319</v>
      </c>
      <c r="B21412" t="s">
        <v>26677</v>
      </c>
      <c r="I21412" t="s">
        <v>5</v>
      </c>
      <c r="J21412">
        <v>8.5</v>
      </c>
      <c r="M21412">
        <v>8.5</v>
      </c>
      <c r="N21412">
        <f t="shared" si="334"/>
        <v>0</v>
      </c>
    </row>
    <row r="21413" spans="1:14" x14ac:dyDescent="0.2">
      <c r="A21413" t="s">
        <v>21320</v>
      </c>
      <c r="B21413" t="s">
        <v>26678</v>
      </c>
      <c r="I21413" t="s">
        <v>5</v>
      </c>
      <c r="J21413">
        <v>101.91</v>
      </c>
      <c r="M21413">
        <v>101.91</v>
      </c>
      <c r="N21413">
        <f t="shared" si="334"/>
        <v>0</v>
      </c>
    </row>
    <row r="21414" spans="1:14" x14ac:dyDescent="0.2">
      <c r="A21414" t="s">
        <v>21321</v>
      </c>
      <c r="B21414" t="s">
        <v>26678</v>
      </c>
      <c r="I21414" t="s">
        <v>5</v>
      </c>
      <c r="J21414">
        <v>101.91</v>
      </c>
      <c r="M21414">
        <v>101.91</v>
      </c>
      <c r="N21414">
        <f t="shared" si="334"/>
        <v>0</v>
      </c>
    </row>
    <row r="21415" spans="1:14" x14ac:dyDescent="0.2">
      <c r="A21415" t="s">
        <v>21322</v>
      </c>
      <c r="B21415" t="s">
        <v>26679</v>
      </c>
      <c r="I21415" t="s">
        <v>5</v>
      </c>
      <c r="J21415">
        <v>122.89</v>
      </c>
      <c r="M21415">
        <v>122.89</v>
      </c>
      <c r="N21415">
        <f t="shared" si="334"/>
        <v>0</v>
      </c>
    </row>
    <row r="21416" spans="1:14" x14ac:dyDescent="0.2">
      <c r="A21416" t="s">
        <v>21323</v>
      </c>
      <c r="B21416" t="s">
        <v>26679</v>
      </c>
      <c r="I21416" t="s">
        <v>5</v>
      </c>
      <c r="J21416">
        <v>122.89</v>
      </c>
      <c r="M21416">
        <v>122.89</v>
      </c>
      <c r="N21416">
        <f t="shared" si="334"/>
        <v>0</v>
      </c>
    </row>
    <row r="21417" spans="1:14" x14ac:dyDescent="0.2">
      <c r="A21417" t="s">
        <v>21324</v>
      </c>
      <c r="B21417" t="s">
        <v>22412</v>
      </c>
      <c r="I21417" t="s">
        <v>5</v>
      </c>
      <c r="J21417">
        <v>28.97</v>
      </c>
      <c r="M21417">
        <v>28.97</v>
      </c>
      <c r="N21417">
        <f t="shared" si="334"/>
        <v>0</v>
      </c>
    </row>
    <row r="21418" spans="1:14" x14ac:dyDescent="0.2">
      <c r="A21418" t="s">
        <v>21325</v>
      </c>
      <c r="B21418" t="s">
        <v>22412</v>
      </c>
      <c r="I21418" t="s">
        <v>5</v>
      </c>
      <c r="J21418">
        <v>28.97</v>
      </c>
      <c r="M21418">
        <v>28.97</v>
      </c>
      <c r="N21418">
        <f t="shared" si="334"/>
        <v>0</v>
      </c>
    </row>
    <row r="21419" spans="1:14" x14ac:dyDescent="0.2">
      <c r="A21419" t="s">
        <v>21326</v>
      </c>
      <c r="B21419" t="s">
        <v>22413</v>
      </c>
      <c r="I21419" t="s">
        <v>5</v>
      </c>
      <c r="J21419">
        <v>13.99</v>
      </c>
      <c r="M21419">
        <v>13.99</v>
      </c>
      <c r="N21419">
        <f t="shared" si="334"/>
        <v>0</v>
      </c>
    </row>
    <row r="21420" spans="1:14" x14ac:dyDescent="0.2">
      <c r="A21420" t="s">
        <v>21327</v>
      </c>
      <c r="B21420" t="s">
        <v>22413</v>
      </c>
      <c r="I21420" t="s">
        <v>5</v>
      </c>
      <c r="J21420">
        <v>13.99</v>
      </c>
      <c r="M21420">
        <v>13.99</v>
      </c>
      <c r="N21420">
        <f t="shared" si="334"/>
        <v>0</v>
      </c>
    </row>
    <row r="21421" spans="1:14" x14ac:dyDescent="0.2">
      <c r="A21421" t="s">
        <v>21328</v>
      </c>
      <c r="B21421" t="s">
        <v>22414</v>
      </c>
      <c r="I21421" t="s">
        <v>5</v>
      </c>
      <c r="J21421">
        <v>12.6</v>
      </c>
      <c r="M21421">
        <v>12.6</v>
      </c>
      <c r="N21421">
        <f t="shared" si="334"/>
        <v>0</v>
      </c>
    </row>
    <row r="21422" spans="1:14" x14ac:dyDescent="0.2">
      <c r="A21422" t="s">
        <v>21329</v>
      </c>
      <c r="B21422" t="s">
        <v>22414</v>
      </c>
      <c r="I21422" t="s">
        <v>5</v>
      </c>
      <c r="J21422">
        <v>12.6</v>
      </c>
      <c r="M21422">
        <v>12.6</v>
      </c>
      <c r="N21422">
        <f t="shared" si="334"/>
        <v>0</v>
      </c>
    </row>
    <row r="21423" spans="1:14" x14ac:dyDescent="0.2">
      <c r="A21423" t="s">
        <v>21330</v>
      </c>
      <c r="B21423" t="s">
        <v>22415</v>
      </c>
      <c r="I21423" t="s">
        <v>5</v>
      </c>
      <c r="J21423">
        <v>33.11</v>
      </c>
      <c r="M21423">
        <v>33.11</v>
      </c>
      <c r="N21423">
        <f t="shared" si="334"/>
        <v>0</v>
      </c>
    </row>
    <row r="21424" spans="1:14" x14ac:dyDescent="0.2">
      <c r="A21424" t="s">
        <v>21331</v>
      </c>
      <c r="B21424" t="s">
        <v>22415</v>
      </c>
      <c r="I21424" t="s">
        <v>5</v>
      </c>
      <c r="J21424">
        <v>33.11</v>
      </c>
      <c r="M21424">
        <v>33.11</v>
      </c>
      <c r="N21424">
        <f t="shared" si="334"/>
        <v>0</v>
      </c>
    </row>
    <row r="21425" spans="1:14" x14ac:dyDescent="0.2">
      <c r="A21425" t="s">
        <v>21332</v>
      </c>
      <c r="B21425" t="s">
        <v>22416</v>
      </c>
      <c r="I21425" t="s">
        <v>5</v>
      </c>
      <c r="J21425">
        <v>39.32</v>
      </c>
      <c r="M21425">
        <v>39.32</v>
      </c>
      <c r="N21425">
        <f t="shared" si="334"/>
        <v>0</v>
      </c>
    </row>
    <row r="21426" spans="1:14" x14ac:dyDescent="0.2">
      <c r="A21426" t="s">
        <v>21333</v>
      </c>
      <c r="B21426" t="s">
        <v>22416</v>
      </c>
      <c r="I21426" t="s">
        <v>5</v>
      </c>
      <c r="J21426">
        <v>39.32</v>
      </c>
      <c r="M21426">
        <v>39.32</v>
      </c>
      <c r="N21426">
        <f t="shared" si="334"/>
        <v>0</v>
      </c>
    </row>
    <row r="21427" spans="1:14" x14ac:dyDescent="0.2">
      <c r="A21427" t="s">
        <v>21334</v>
      </c>
      <c r="B21427" t="s">
        <v>22417</v>
      </c>
      <c r="I21427" t="s">
        <v>5</v>
      </c>
      <c r="J21427">
        <v>134.38999999999999</v>
      </c>
      <c r="M21427">
        <v>134.38999999999999</v>
      </c>
      <c r="N21427">
        <f t="shared" si="334"/>
        <v>0</v>
      </c>
    </row>
    <row r="21428" spans="1:14" x14ac:dyDescent="0.2">
      <c r="A21428" t="s">
        <v>21335</v>
      </c>
      <c r="B21428" t="s">
        <v>22417</v>
      </c>
      <c r="I21428" t="s">
        <v>5</v>
      </c>
      <c r="J21428">
        <v>134.38999999999999</v>
      </c>
      <c r="M21428">
        <v>134.38999999999999</v>
      </c>
      <c r="N21428">
        <f t="shared" si="334"/>
        <v>0</v>
      </c>
    </row>
    <row r="21429" spans="1:14" x14ac:dyDescent="0.2">
      <c r="A21429" t="s">
        <v>21336</v>
      </c>
      <c r="B21429" t="s">
        <v>22418</v>
      </c>
      <c r="I21429" t="s">
        <v>5</v>
      </c>
      <c r="J21429">
        <v>9.89</v>
      </c>
      <c r="M21429">
        <v>9.89</v>
      </c>
      <c r="N21429">
        <f t="shared" si="334"/>
        <v>0</v>
      </c>
    </row>
    <row r="21430" spans="1:14" x14ac:dyDescent="0.2">
      <c r="A21430" t="s">
        <v>21337</v>
      </c>
      <c r="B21430" t="s">
        <v>22418</v>
      </c>
      <c r="I21430" t="s">
        <v>5</v>
      </c>
      <c r="J21430">
        <v>9.89</v>
      </c>
      <c r="M21430">
        <v>9.89</v>
      </c>
      <c r="N21430">
        <f t="shared" si="334"/>
        <v>0</v>
      </c>
    </row>
    <row r="21431" spans="1:14" x14ac:dyDescent="0.2">
      <c r="A21431" t="s">
        <v>21338</v>
      </c>
      <c r="B21431" t="s">
        <v>40467</v>
      </c>
      <c r="I21431" t="s">
        <v>5</v>
      </c>
      <c r="J21431">
        <v>25.69</v>
      </c>
      <c r="M21431">
        <v>25.69</v>
      </c>
      <c r="N21431">
        <f t="shared" si="334"/>
        <v>0</v>
      </c>
    </row>
    <row r="21432" spans="1:14" x14ac:dyDescent="0.2">
      <c r="A21432" t="s">
        <v>21339</v>
      </c>
      <c r="B21432" t="s">
        <v>40467</v>
      </c>
      <c r="I21432" t="s">
        <v>5</v>
      </c>
      <c r="J21432">
        <v>25.69</v>
      </c>
      <c r="M21432">
        <v>25.69</v>
      </c>
      <c r="N21432">
        <f t="shared" si="334"/>
        <v>0</v>
      </c>
    </row>
    <row r="21433" spans="1:14" x14ac:dyDescent="0.2">
      <c r="A21433" t="s">
        <v>21340</v>
      </c>
      <c r="B21433" t="s">
        <v>22419</v>
      </c>
      <c r="I21433" t="s">
        <v>5</v>
      </c>
      <c r="J21433">
        <v>409.94</v>
      </c>
      <c r="M21433">
        <v>409.94</v>
      </c>
      <c r="N21433">
        <f t="shared" si="334"/>
        <v>0</v>
      </c>
    </row>
    <row r="21434" spans="1:14" x14ac:dyDescent="0.2">
      <c r="A21434" t="s">
        <v>21341</v>
      </c>
      <c r="B21434" t="s">
        <v>22419</v>
      </c>
      <c r="I21434" t="s">
        <v>5</v>
      </c>
      <c r="J21434">
        <v>409.94</v>
      </c>
      <c r="M21434">
        <v>409.94</v>
      </c>
      <c r="N21434">
        <f t="shared" si="334"/>
        <v>0</v>
      </c>
    </row>
    <row r="21435" spans="1:14" x14ac:dyDescent="0.2">
      <c r="A21435" t="s">
        <v>21342</v>
      </c>
      <c r="B21435" t="s">
        <v>22420</v>
      </c>
      <c r="I21435" t="s">
        <v>5</v>
      </c>
      <c r="J21435">
        <v>79.16</v>
      </c>
      <c r="M21435">
        <v>79.16</v>
      </c>
      <c r="N21435">
        <f t="shared" si="334"/>
        <v>0</v>
      </c>
    </row>
    <row r="21436" spans="1:14" x14ac:dyDescent="0.2">
      <c r="A21436" t="s">
        <v>21343</v>
      </c>
      <c r="B21436" t="s">
        <v>22420</v>
      </c>
      <c r="I21436" t="s">
        <v>5</v>
      </c>
      <c r="J21436">
        <v>79.16</v>
      </c>
      <c r="M21436">
        <v>79.16</v>
      </c>
      <c r="N21436">
        <f t="shared" si="334"/>
        <v>0</v>
      </c>
    </row>
    <row r="21437" spans="1:14" x14ac:dyDescent="0.2">
      <c r="A21437" t="s">
        <v>21344</v>
      </c>
      <c r="B21437" t="s">
        <v>40468</v>
      </c>
      <c r="I21437" t="s">
        <v>5</v>
      </c>
      <c r="J21437">
        <v>21.89</v>
      </c>
      <c r="M21437">
        <v>21.89</v>
      </c>
      <c r="N21437">
        <f t="shared" si="334"/>
        <v>0</v>
      </c>
    </row>
    <row r="21438" spans="1:14" x14ac:dyDescent="0.2">
      <c r="A21438" t="s">
        <v>21345</v>
      </c>
      <c r="B21438" t="s">
        <v>40468</v>
      </c>
      <c r="I21438" t="s">
        <v>5</v>
      </c>
      <c r="J21438">
        <v>18.97</v>
      </c>
      <c r="M21438">
        <v>18.97</v>
      </c>
      <c r="N21438">
        <f t="shared" si="334"/>
        <v>0</v>
      </c>
    </row>
    <row r="21439" spans="1:14" x14ac:dyDescent="0.2">
      <c r="A21439" t="s">
        <v>21346</v>
      </c>
      <c r="B21439" t="s">
        <v>40469</v>
      </c>
      <c r="I21439" t="s">
        <v>5</v>
      </c>
      <c r="J21439">
        <v>121.2</v>
      </c>
      <c r="M21439">
        <v>121.2</v>
      </c>
      <c r="N21439">
        <f t="shared" si="334"/>
        <v>0</v>
      </c>
    </row>
    <row r="21440" spans="1:14" x14ac:dyDescent="0.2">
      <c r="A21440" t="s">
        <v>21347</v>
      </c>
      <c r="B21440" t="s">
        <v>40469</v>
      </c>
      <c r="I21440" t="s">
        <v>5</v>
      </c>
      <c r="J21440">
        <v>118.28</v>
      </c>
      <c r="M21440">
        <v>118.28</v>
      </c>
      <c r="N21440">
        <f t="shared" si="334"/>
        <v>0</v>
      </c>
    </row>
    <row r="21441" spans="1:14" x14ac:dyDescent="0.2">
      <c r="A21441" t="s">
        <v>21348</v>
      </c>
      <c r="B21441" t="s">
        <v>40470</v>
      </c>
      <c r="I21441" t="s">
        <v>5</v>
      </c>
      <c r="J21441">
        <v>21.89</v>
      </c>
      <c r="M21441">
        <v>21.89</v>
      </c>
      <c r="N21441">
        <f t="shared" si="334"/>
        <v>0</v>
      </c>
    </row>
    <row r="21442" spans="1:14" x14ac:dyDescent="0.2">
      <c r="A21442" t="s">
        <v>21349</v>
      </c>
      <c r="B21442" t="s">
        <v>40470</v>
      </c>
      <c r="I21442" t="s">
        <v>5</v>
      </c>
      <c r="J21442">
        <v>18.97</v>
      </c>
      <c r="M21442">
        <v>18.97</v>
      </c>
      <c r="N21442">
        <f t="shared" si="334"/>
        <v>0</v>
      </c>
    </row>
    <row r="21443" spans="1:14" x14ac:dyDescent="0.2">
      <c r="A21443" t="s">
        <v>21350</v>
      </c>
      <c r="B21443" t="s">
        <v>40471</v>
      </c>
      <c r="I21443" t="s">
        <v>5</v>
      </c>
      <c r="J21443">
        <v>284.87</v>
      </c>
      <c r="M21443">
        <v>284.87</v>
      </c>
      <c r="N21443">
        <f t="shared" si="334"/>
        <v>0</v>
      </c>
    </row>
    <row r="21444" spans="1:14" x14ac:dyDescent="0.2">
      <c r="A21444" t="s">
        <v>21351</v>
      </c>
      <c r="B21444" t="s">
        <v>40471</v>
      </c>
      <c r="I21444" t="s">
        <v>5</v>
      </c>
      <c r="J21444">
        <v>268.89999999999998</v>
      </c>
      <c r="M21444">
        <v>268.89999999999998</v>
      </c>
      <c r="N21444">
        <f t="shared" ref="N21444:N21507" si="335">J21444-M21444</f>
        <v>0</v>
      </c>
    </row>
    <row r="21445" spans="1:14" x14ac:dyDescent="0.2">
      <c r="A21445" t="s">
        <v>21352</v>
      </c>
      <c r="B21445" t="s">
        <v>40472</v>
      </c>
      <c r="I21445" t="s">
        <v>5</v>
      </c>
      <c r="J21445">
        <v>367.06</v>
      </c>
      <c r="M21445">
        <v>367.06</v>
      </c>
      <c r="N21445">
        <f t="shared" si="335"/>
        <v>0</v>
      </c>
    </row>
    <row r="21446" spans="1:14" x14ac:dyDescent="0.2">
      <c r="A21446" t="s">
        <v>21353</v>
      </c>
      <c r="B21446" t="s">
        <v>40472</v>
      </c>
      <c r="I21446" t="s">
        <v>5</v>
      </c>
      <c r="J21446">
        <v>346.99</v>
      </c>
      <c r="M21446">
        <v>346.99</v>
      </c>
      <c r="N21446">
        <f t="shared" si="335"/>
        <v>0</v>
      </c>
    </row>
    <row r="21447" spans="1:14" x14ac:dyDescent="0.2">
      <c r="A21447" t="s">
        <v>21354</v>
      </c>
      <c r="B21447" t="s">
        <v>40473</v>
      </c>
      <c r="I21447" t="s">
        <v>5</v>
      </c>
      <c r="J21447">
        <v>189.7</v>
      </c>
      <c r="M21447">
        <v>189.7</v>
      </c>
      <c r="N21447">
        <f t="shared" si="335"/>
        <v>0</v>
      </c>
    </row>
    <row r="21448" spans="1:14" x14ac:dyDescent="0.2">
      <c r="A21448" t="s">
        <v>21355</v>
      </c>
      <c r="B21448" t="s">
        <v>40473</v>
      </c>
      <c r="I21448" t="s">
        <v>5</v>
      </c>
      <c r="J21448">
        <v>178.02</v>
      </c>
      <c r="M21448">
        <v>178.02</v>
      </c>
      <c r="N21448">
        <f t="shared" si="335"/>
        <v>0</v>
      </c>
    </row>
    <row r="21449" spans="1:14" x14ac:dyDescent="0.2">
      <c r="A21449" t="s">
        <v>21356</v>
      </c>
      <c r="B21449" t="s">
        <v>40474</v>
      </c>
      <c r="I21449" t="s">
        <v>5</v>
      </c>
      <c r="J21449">
        <v>259.89</v>
      </c>
      <c r="M21449">
        <v>259.89</v>
      </c>
      <c r="N21449">
        <f t="shared" si="335"/>
        <v>0</v>
      </c>
    </row>
    <row r="21450" spans="1:14" x14ac:dyDescent="0.2">
      <c r="A21450" t="s">
        <v>21357</v>
      </c>
      <c r="B21450" t="s">
        <v>40474</v>
      </c>
      <c r="I21450" t="s">
        <v>5</v>
      </c>
      <c r="J21450">
        <v>244.32</v>
      </c>
      <c r="M21450">
        <v>244.32</v>
      </c>
      <c r="N21450">
        <f t="shared" si="335"/>
        <v>0</v>
      </c>
    </row>
    <row r="21451" spans="1:14" x14ac:dyDescent="0.2">
      <c r="A21451" t="s">
        <v>21358</v>
      </c>
      <c r="B21451" t="s">
        <v>40475</v>
      </c>
      <c r="I21451" t="s">
        <v>5</v>
      </c>
      <c r="J21451">
        <v>330.09</v>
      </c>
      <c r="M21451">
        <v>330.09</v>
      </c>
      <c r="N21451">
        <f t="shared" si="335"/>
        <v>0</v>
      </c>
    </row>
    <row r="21452" spans="1:14" x14ac:dyDescent="0.2">
      <c r="A21452" t="s">
        <v>21359</v>
      </c>
      <c r="B21452" t="s">
        <v>40475</v>
      </c>
      <c r="I21452" t="s">
        <v>5</v>
      </c>
      <c r="J21452">
        <v>310.62</v>
      </c>
      <c r="M21452">
        <v>310.62</v>
      </c>
      <c r="N21452">
        <f t="shared" si="335"/>
        <v>0</v>
      </c>
    </row>
    <row r="21453" spans="1:14" x14ac:dyDescent="0.2">
      <c r="A21453" t="s">
        <v>21360</v>
      </c>
      <c r="B21453" t="s">
        <v>40476</v>
      </c>
      <c r="I21453" t="s">
        <v>5</v>
      </c>
      <c r="J21453">
        <v>182.62</v>
      </c>
      <c r="M21453">
        <v>182.62</v>
      </c>
      <c r="N21453">
        <f t="shared" si="335"/>
        <v>0</v>
      </c>
    </row>
    <row r="21454" spans="1:14" x14ac:dyDescent="0.2">
      <c r="A21454" t="s">
        <v>21361</v>
      </c>
      <c r="B21454" t="s">
        <v>40476</v>
      </c>
      <c r="I21454" t="s">
        <v>5</v>
      </c>
      <c r="J21454">
        <v>174.84</v>
      </c>
      <c r="M21454">
        <v>174.84</v>
      </c>
      <c r="N21454">
        <f t="shared" si="335"/>
        <v>0</v>
      </c>
    </row>
    <row r="21455" spans="1:14" x14ac:dyDescent="0.2">
      <c r="A21455" t="s">
        <v>21362</v>
      </c>
      <c r="B21455" t="s">
        <v>40477</v>
      </c>
      <c r="I21455" t="s">
        <v>5</v>
      </c>
      <c r="J21455">
        <v>397.2</v>
      </c>
      <c r="M21455">
        <v>397.2</v>
      </c>
      <c r="N21455">
        <f t="shared" si="335"/>
        <v>0</v>
      </c>
    </row>
    <row r="21456" spans="1:14" x14ac:dyDescent="0.2">
      <c r="A21456" t="s">
        <v>21363</v>
      </c>
      <c r="B21456" t="s">
        <v>40477</v>
      </c>
      <c r="I21456" t="s">
        <v>5</v>
      </c>
      <c r="J21456">
        <v>389.41</v>
      </c>
      <c r="M21456">
        <v>389.41</v>
      </c>
      <c r="N21456">
        <f t="shared" si="335"/>
        <v>0</v>
      </c>
    </row>
    <row r="21457" spans="1:14" x14ac:dyDescent="0.2">
      <c r="A21457" t="s">
        <v>21364</v>
      </c>
      <c r="B21457" t="s">
        <v>40478</v>
      </c>
      <c r="I21457" t="s">
        <v>5</v>
      </c>
      <c r="J21457">
        <v>518.9</v>
      </c>
      <c r="M21457">
        <v>518.9</v>
      </c>
      <c r="N21457">
        <f t="shared" si="335"/>
        <v>0</v>
      </c>
    </row>
    <row r="21458" spans="1:14" x14ac:dyDescent="0.2">
      <c r="A21458" t="s">
        <v>21365</v>
      </c>
      <c r="B21458" t="s">
        <v>40478</v>
      </c>
      <c r="I21458" t="s">
        <v>5</v>
      </c>
      <c r="J21458">
        <v>511.11</v>
      </c>
      <c r="M21458">
        <v>511.11</v>
      </c>
      <c r="N21458">
        <f t="shared" si="335"/>
        <v>0</v>
      </c>
    </row>
    <row r="21459" spans="1:14" x14ac:dyDescent="0.2">
      <c r="A21459" t="s">
        <v>21366</v>
      </c>
      <c r="B21459" t="s">
        <v>40479</v>
      </c>
      <c r="I21459" t="s">
        <v>5</v>
      </c>
      <c r="J21459">
        <v>608.45000000000005</v>
      </c>
      <c r="M21459">
        <v>608.45000000000005</v>
      </c>
      <c r="N21459">
        <f t="shared" si="335"/>
        <v>0</v>
      </c>
    </row>
    <row r="21460" spans="1:14" x14ac:dyDescent="0.2">
      <c r="A21460" t="s">
        <v>21367</v>
      </c>
      <c r="B21460" t="s">
        <v>40479</v>
      </c>
      <c r="I21460" t="s">
        <v>5</v>
      </c>
      <c r="J21460">
        <v>592.87</v>
      </c>
      <c r="M21460">
        <v>592.87</v>
      </c>
      <c r="N21460">
        <f t="shared" si="335"/>
        <v>0</v>
      </c>
    </row>
    <row r="21461" spans="1:14" x14ac:dyDescent="0.2">
      <c r="A21461" t="s">
        <v>21368</v>
      </c>
      <c r="B21461" t="s">
        <v>40480</v>
      </c>
      <c r="I21461" t="s">
        <v>5</v>
      </c>
      <c r="J21461">
        <v>839.77</v>
      </c>
      <c r="M21461">
        <v>839.77</v>
      </c>
      <c r="N21461">
        <f t="shared" si="335"/>
        <v>0</v>
      </c>
    </row>
    <row r="21462" spans="1:14" x14ac:dyDescent="0.2">
      <c r="A21462" t="s">
        <v>21369</v>
      </c>
      <c r="B21462" t="s">
        <v>40480</v>
      </c>
      <c r="I21462" t="s">
        <v>5</v>
      </c>
      <c r="J21462">
        <v>824.19</v>
      </c>
      <c r="M21462">
        <v>824.19</v>
      </c>
      <c r="N21462">
        <f t="shared" si="335"/>
        <v>0</v>
      </c>
    </row>
    <row r="21463" spans="1:14" x14ac:dyDescent="0.2">
      <c r="A21463" t="s">
        <v>21370</v>
      </c>
      <c r="B21463" t="s">
        <v>40481</v>
      </c>
      <c r="I21463" t="s">
        <v>5</v>
      </c>
      <c r="J21463">
        <v>87.57</v>
      </c>
      <c r="M21463">
        <v>87.57</v>
      </c>
      <c r="N21463">
        <f t="shared" si="335"/>
        <v>0</v>
      </c>
    </row>
    <row r="21464" spans="1:14" x14ac:dyDescent="0.2">
      <c r="A21464" t="s">
        <v>21371</v>
      </c>
      <c r="B21464" t="s">
        <v>40481</v>
      </c>
      <c r="I21464" t="s">
        <v>5</v>
      </c>
      <c r="J21464">
        <v>75.89</v>
      </c>
      <c r="M21464">
        <v>75.89</v>
      </c>
      <c r="N21464">
        <f t="shared" si="335"/>
        <v>0</v>
      </c>
    </row>
    <row r="21465" spans="1:14" x14ac:dyDescent="0.2">
      <c r="A21465" t="s">
        <v>21372</v>
      </c>
      <c r="B21465" t="s">
        <v>22421</v>
      </c>
      <c r="I21465" t="s">
        <v>5</v>
      </c>
      <c r="J21465">
        <v>14.59</v>
      </c>
      <c r="M21465">
        <v>14.59</v>
      </c>
      <c r="N21465">
        <f t="shared" si="335"/>
        <v>0</v>
      </c>
    </row>
    <row r="21466" spans="1:14" x14ac:dyDescent="0.2">
      <c r="A21466" t="s">
        <v>21373</v>
      </c>
      <c r="B21466" t="s">
        <v>22421</v>
      </c>
      <c r="I21466" t="s">
        <v>5</v>
      </c>
      <c r="J21466">
        <v>12.64</v>
      </c>
      <c r="M21466">
        <v>12.64</v>
      </c>
      <c r="N21466">
        <f t="shared" si="335"/>
        <v>0</v>
      </c>
    </row>
    <row r="21467" spans="1:14" x14ac:dyDescent="0.2">
      <c r="A21467" t="s">
        <v>21374</v>
      </c>
      <c r="B21467" t="s">
        <v>41242</v>
      </c>
      <c r="I21467" t="s">
        <v>5</v>
      </c>
      <c r="J21467">
        <v>498</v>
      </c>
      <c r="M21467">
        <v>498</v>
      </c>
      <c r="N21467">
        <f t="shared" si="335"/>
        <v>0</v>
      </c>
    </row>
    <row r="21468" spans="1:14" x14ac:dyDescent="0.2">
      <c r="A21468" t="s">
        <v>21375</v>
      </c>
      <c r="B21468" t="s">
        <v>41242</v>
      </c>
      <c r="I21468" t="s">
        <v>5</v>
      </c>
      <c r="J21468">
        <v>498</v>
      </c>
      <c r="M21468">
        <v>498</v>
      </c>
      <c r="N21468">
        <f t="shared" si="335"/>
        <v>0</v>
      </c>
    </row>
    <row r="21469" spans="1:14" x14ac:dyDescent="0.2">
      <c r="A21469" t="s">
        <v>21376</v>
      </c>
      <c r="B21469" t="s">
        <v>41243</v>
      </c>
      <c r="I21469" t="s">
        <v>5</v>
      </c>
      <c r="J21469">
        <v>89.9</v>
      </c>
      <c r="M21469">
        <v>89.9</v>
      </c>
      <c r="N21469">
        <f t="shared" si="335"/>
        <v>0</v>
      </c>
    </row>
    <row r="21470" spans="1:14" x14ac:dyDescent="0.2">
      <c r="A21470" t="s">
        <v>21377</v>
      </c>
      <c r="B21470" t="s">
        <v>41243</v>
      </c>
      <c r="I21470" t="s">
        <v>5</v>
      </c>
      <c r="J21470">
        <v>89.9</v>
      </c>
      <c r="M21470">
        <v>89.9</v>
      </c>
      <c r="N21470">
        <f t="shared" si="335"/>
        <v>0</v>
      </c>
    </row>
    <row r="21471" spans="1:14" x14ac:dyDescent="0.2">
      <c r="A21471" t="s">
        <v>21378</v>
      </c>
      <c r="B21471" t="s">
        <v>41244</v>
      </c>
      <c r="I21471" t="s">
        <v>5</v>
      </c>
      <c r="J21471">
        <v>205.61</v>
      </c>
      <c r="M21471">
        <v>205.61</v>
      </c>
      <c r="N21471">
        <f t="shared" si="335"/>
        <v>0</v>
      </c>
    </row>
    <row r="21472" spans="1:14" x14ac:dyDescent="0.2">
      <c r="A21472" t="s">
        <v>21379</v>
      </c>
      <c r="B21472" t="s">
        <v>41244</v>
      </c>
      <c r="I21472" t="s">
        <v>5</v>
      </c>
      <c r="J21472">
        <v>205.61</v>
      </c>
      <c r="M21472">
        <v>205.61</v>
      </c>
      <c r="N21472">
        <f t="shared" si="335"/>
        <v>0</v>
      </c>
    </row>
    <row r="21473" spans="1:14" x14ac:dyDescent="0.2">
      <c r="A21473" t="s">
        <v>21380</v>
      </c>
      <c r="B21473" t="s">
        <v>41245</v>
      </c>
      <c r="I21473" t="s">
        <v>5</v>
      </c>
      <c r="J21473">
        <v>390</v>
      </c>
      <c r="M21473">
        <v>390</v>
      </c>
      <c r="N21473">
        <f t="shared" si="335"/>
        <v>0</v>
      </c>
    </row>
    <row r="21474" spans="1:14" x14ac:dyDescent="0.2">
      <c r="A21474" t="s">
        <v>21381</v>
      </c>
      <c r="B21474" t="s">
        <v>41245</v>
      </c>
      <c r="I21474" t="s">
        <v>5</v>
      </c>
      <c r="J21474">
        <v>390</v>
      </c>
      <c r="M21474">
        <v>390</v>
      </c>
      <c r="N21474">
        <f t="shared" si="335"/>
        <v>0</v>
      </c>
    </row>
    <row r="21475" spans="1:14" x14ac:dyDescent="0.2">
      <c r="A21475" t="s">
        <v>21382</v>
      </c>
      <c r="B21475" t="s">
        <v>40482</v>
      </c>
      <c r="I21475" t="s">
        <v>5</v>
      </c>
      <c r="J21475">
        <v>26.17</v>
      </c>
      <c r="M21475">
        <v>26.17</v>
      </c>
      <c r="N21475">
        <f t="shared" si="335"/>
        <v>0</v>
      </c>
    </row>
    <row r="21476" spans="1:14" x14ac:dyDescent="0.2">
      <c r="A21476" t="s">
        <v>21383</v>
      </c>
      <c r="B21476" t="s">
        <v>40482</v>
      </c>
      <c r="I21476" t="s">
        <v>5</v>
      </c>
      <c r="J21476">
        <v>26.17</v>
      </c>
      <c r="M21476">
        <v>26.17</v>
      </c>
      <c r="N21476">
        <f t="shared" si="335"/>
        <v>0</v>
      </c>
    </row>
    <row r="21477" spans="1:14" x14ac:dyDescent="0.2">
      <c r="A21477" t="s">
        <v>21384</v>
      </c>
      <c r="B21477" t="s">
        <v>40483</v>
      </c>
      <c r="I21477" t="s">
        <v>4</v>
      </c>
      <c r="J21477">
        <v>52.19</v>
      </c>
      <c r="M21477">
        <v>52.19</v>
      </c>
      <c r="N21477">
        <f t="shared" si="335"/>
        <v>0</v>
      </c>
    </row>
    <row r="21478" spans="1:14" x14ac:dyDescent="0.2">
      <c r="A21478" t="s">
        <v>21385</v>
      </c>
      <c r="B21478" t="s">
        <v>40483</v>
      </c>
      <c r="I21478" t="s">
        <v>4</v>
      </c>
      <c r="J21478">
        <v>52.19</v>
      </c>
      <c r="M21478">
        <v>52.19</v>
      </c>
      <c r="N21478">
        <f t="shared" si="335"/>
        <v>0</v>
      </c>
    </row>
    <row r="21479" spans="1:14" x14ac:dyDescent="0.2">
      <c r="A21479" t="s">
        <v>21386</v>
      </c>
      <c r="B21479" t="s">
        <v>40484</v>
      </c>
      <c r="I21479" t="s">
        <v>4</v>
      </c>
      <c r="J21479">
        <v>86.05</v>
      </c>
      <c r="M21479">
        <v>86.05</v>
      </c>
      <c r="N21479">
        <f t="shared" si="335"/>
        <v>0</v>
      </c>
    </row>
    <row r="21480" spans="1:14" x14ac:dyDescent="0.2">
      <c r="A21480" t="s">
        <v>21387</v>
      </c>
      <c r="B21480" t="s">
        <v>40484</v>
      </c>
      <c r="I21480" t="s">
        <v>4</v>
      </c>
      <c r="J21480">
        <v>86.05</v>
      </c>
      <c r="M21480">
        <v>86.05</v>
      </c>
      <c r="N21480">
        <f t="shared" si="335"/>
        <v>0</v>
      </c>
    </row>
    <row r="21481" spans="1:14" x14ac:dyDescent="0.2">
      <c r="A21481" t="s">
        <v>21388</v>
      </c>
      <c r="B21481" t="s">
        <v>40485</v>
      </c>
      <c r="I21481" t="s">
        <v>4</v>
      </c>
      <c r="J21481">
        <v>107.03</v>
      </c>
      <c r="M21481">
        <v>107.03</v>
      </c>
      <c r="N21481">
        <f t="shared" si="335"/>
        <v>0</v>
      </c>
    </row>
    <row r="21482" spans="1:14" x14ac:dyDescent="0.2">
      <c r="A21482" t="s">
        <v>21389</v>
      </c>
      <c r="B21482" t="s">
        <v>40485</v>
      </c>
      <c r="I21482" t="s">
        <v>4</v>
      </c>
      <c r="J21482">
        <v>107.03</v>
      </c>
      <c r="M21482">
        <v>107.03</v>
      </c>
      <c r="N21482">
        <f t="shared" si="335"/>
        <v>0</v>
      </c>
    </row>
    <row r="21483" spans="1:14" x14ac:dyDescent="0.2">
      <c r="A21483" t="s">
        <v>21390</v>
      </c>
      <c r="B21483" t="s">
        <v>40486</v>
      </c>
      <c r="I21483" t="s">
        <v>4</v>
      </c>
      <c r="J21483">
        <v>180.67</v>
      </c>
      <c r="M21483">
        <v>180.67</v>
      </c>
      <c r="N21483">
        <f t="shared" si="335"/>
        <v>0</v>
      </c>
    </row>
    <row r="21484" spans="1:14" x14ac:dyDescent="0.2">
      <c r="A21484" t="s">
        <v>21391</v>
      </c>
      <c r="B21484" t="s">
        <v>40486</v>
      </c>
      <c r="I21484" t="s">
        <v>4</v>
      </c>
      <c r="J21484">
        <v>180.67</v>
      </c>
      <c r="M21484">
        <v>180.67</v>
      </c>
      <c r="N21484">
        <f t="shared" si="335"/>
        <v>0</v>
      </c>
    </row>
    <row r="21485" spans="1:14" x14ac:dyDescent="0.2">
      <c r="A21485" t="s">
        <v>21392</v>
      </c>
      <c r="B21485" t="s">
        <v>40487</v>
      </c>
      <c r="I21485" t="s">
        <v>5</v>
      </c>
      <c r="J21485">
        <v>6.5</v>
      </c>
      <c r="M21485">
        <v>6.5</v>
      </c>
      <c r="N21485">
        <f t="shared" si="335"/>
        <v>0</v>
      </c>
    </row>
    <row r="21486" spans="1:14" x14ac:dyDescent="0.2">
      <c r="A21486" t="s">
        <v>21393</v>
      </c>
      <c r="B21486" t="s">
        <v>40487</v>
      </c>
      <c r="I21486" t="s">
        <v>5</v>
      </c>
      <c r="J21486">
        <v>6.5</v>
      </c>
      <c r="M21486">
        <v>6.5</v>
      </c>
      <c r="N21486">
        <f t="shared" si="335"/>
        <v>0</v>
      </c>
    </row>
    <row r="21487" spans="1:14" x14ac:dyDescent="0.2">
      <c r="A21487" t="s">
        <v>21394</v>
      </c>
      <c r="B21487" t="s">
        <v>40488</v>
      </c>
      <c r="I21487" t="s">
        <v>5</v>
      </c>
      <c r="J21487">
        <v>15.94</v>
      </c>
      <c r="M21487">
        <v>15.94</v>
      </c>
      <c r="N21487">
        <f t="shared" si="335"/>
        <v>0</v>
      </c>
    </row>
    <row r="21488" spans="1:14" x14ac:dyDescent="0.2">
      <c r="A21488" t="s">
        <v>21395</v>
      </c>
      <c r="B21488" t="s">
        <v>40488</v>
      </c>
      <c r="I21488" t="s">
        <v>5</v>
      </c>
      <c r="J21488">
        <v>15.94</v>
      </c>
      <c r="M21488">
        <v>15.94</v>
      </c>
      <c r="N21488">
        <f t="shared" si="335"/>
        <v>0</v>
      </c>
    </row>
    <row r="21489" spans="1:14" x14ac:dyDescent="0.2">
      <c r="A21489" t="s">
        <v>21396</v>
      </c>
      <c r="B21489" t="s">
        <v>40489</v>
      </c>
      <c r="I21489" t="s">
        <v>5</v>
      </c>
      <c r="J21489">
        <v>71.36</v>
      </c>
      <c r="M21489">
        <v>71.36</v>
      </c>
      <c r="N21489">
        <f t="shared" si="335"/>
        <v>0</v>
      </c>
    </row>
    <row r="21490" spans="1:14" x14ac:dyDescent="0.2">
      <c r="A21490" t="s">
        <v>21397</v>
      </c>
      <c r="B21490" t="s">
        <v>40489</v>
      </c>
      <c r="I21490" t="s">
        <v>5</v>
      </c>
      <c r="J21490">
        <v>71.36</v>
      </c>
      <c r="M21490">
        <v>71.36</v>
      </c>
      <c r="N21490">
        <f t="shared" si="335"/>
        <v>0</v>
      </c>
    </row>
    <row r="21491" spans="1:14" x14ac:dyDescent="0.2">
      <c r="A21491" t="s">
        <v>21398</v>
      </c>
      <c r="B21491" t="s">
        <v>40490</v>
      </c>
      <c r="I21491" t="s">
        <v>5</v>
      </c>
      <c r="J21491">
        <v>2.11</v>
      </c>
      <c r="M21491">
        <v>2.11</v>
      </c>
      <c r="N21491">
        <f t="shared" si="335"/>
        <v>0</v>
      </c>
    </row>
    <row r="21492" spans="1:14" x14ac:dyDescent="0.2">
      <c r="A21492" t="s">
        <v>21399</v>
      </c>
      <c r="B21492" t="s">
        <v>40490</v>
      </c>
      <c r="I21492" t="s">
        <v>5</v>
      </c>
      <c r="J21492">
        <v>2.11</v>
      </c>
      <c r="M21492">
        <v>2.11</v>
      </c>
      <c r="N21492">
        <f t="shared" si="335"/>
        <v>0</v>
      </c>
    </row>
    <row r="21493" spans="1:14" x14ac:dyDescent="0.2">
      <c r="A21493" t="s">
        <v>21400</v>
      </c>
      <c r="B21493" t="s">
        <v>40491</v>
      </c>
      <c r="I21493" t="s">
        <v>5</v>
      </c>
      <c r="J21493">
        <v>4.38</v>
      </c>
      <c r="M21493">
        <v>4.38</v>
      </c>
      <c r="N21493">
        <f t="shared" si="335"/>
        <v>0</v>
      </c>
    </row>
    <row r="21494" spans="1:14" x14ac:dyDescent="0.2">
      <c r="A21494" t="s">
        <v>21401</v>
      </c>
      <c r="B21494" t="s">
        <v>40491</v>
      </c>
      <c r="I21494" t="s">
        <v>5</v>
      </c>
      <c r="J21494">
        <v>4.38</v>
      </c>
      <c r="M21494">
        <v>4.38</v>
      </c>
      <c r="N21494">
        <f t="shared" si="335"/>
        <v>0</v>
      </c>
    </row>
    <row r="21495" spans="1:14" x14ac:dyDescent="0.2">
      <c r="A21495" t="s">
        <v>21402</v>
      </c>
      <c r="B21495" t="s">
        <v>40492</v>
      </c>
      <c r="I21495" t="s">
        <v>5</v>
      </c>
      <c r="J21495">
        <v>6.57</v>
      </c>
      <c r="M21495">
        <v>6.57</v>
      </c>
      <c r="N21495">
        <f t="shared" si="335"/>
        <v>0</v>
      </c>
    </row>
    <row r="21496" spans="1:14" x14ac:dyDescent="0.2">
      <c r="A21496" t="s">
        <v>21403</v>
      </c>
      <c r="B21496" t="s">
        <v>40492</v>
      </c>
      <c r="I21496" t="s">
        <v>5</v>
      </c>
      <c r="J21496">
        <v>6.57</v>
      </c>
      <c r="M21496">
        <v>6.57</v>
      </c>
      <c r="N21496">
        <f t="shared" si="335"/>
        <v>0</v>
      </c>
    </row>
    <row r="21497" spans="1:14" x14ac:dyDescent="0.2">
      <c r="A21497" t="s">
        <v>21404</v>
      </c>
      <c r="B21497" t="s">
        <v>40493</v>
      </c>
      <c r="I21497" t="s">
        <v>5</v>
      </c>
      <c r="J21497">
        <v>12.01</v>
      </c>
      <c r="M21497">
        <v>12.01</v>
      </c>
      <c r="N21497">
        <f t="shared" si="335"/>
        <v>0</v>
      </c>
    </row>
    <row r="21498" spans="1:14" x14ac:dyDescent="0.2">
      <c r="A21498" t="s">
        <v>21405</v>
      </c>
      <c r="B21498" t="s">
        <v>40493</v>
      </c>
      <c r="I21498" t="s">
        <v>5</v>
      </c>
      <c r="J21498">
        <v>12.01</v>
      </c>
      <c r="M21498">
        <v>12.01</v>
      </c>
      <c r="N21498">
        <f t="shared" si="335"/>
        <v>0</v>
      </c>
    </row>
    <row r="21499" spans="1:14" x14ac:dyDescent="0.2">
      <c r="A21499" t="s">
        <v>21406</v>
      </c>
      <c r="B21499" t="s">
        <v>40494</v>
      </c>
      <c r="I21499" t="s">
        <v>4</v>
      </c>
      <c r="J21499">
        <v>4.04</v>
      </c>
      <c r="M21499">
        <v>4.04</v>
      </c>
      <c r="N21499">
        <f t="shared" si="335"/>
        <v>0</v>
      </c>
    </row>
    <row r="21500" spans="1:14" x14ac:dyDescent="0.2">
      <c r="A21500" t="s">
        <v>21407</v>
      </c>
      <c r="B21500" t="s">
        <v>40494</v>
      </c>
      <c r="I21500" t="s">
        <v>4</v>
      </c>
      <c r="J21500">
        <v>4.04</v>
      </c>
      <c r="M21500">
        <v>4.04</v>
      </c>
      <c r="N21500">
        <f t="shared" si="335"/>
        <v>0</v>
      </c>
    </row>
    <row r="21501" spans="1:14" x14ac:dyDescent="0.2">
      <c r="A21501" t="s">
        <v>21408</v>
      </c>
      <c r="B21501" t="s">
        <v>40495</v>
      </c>
      <c r="I21501" t="s">
        <v>4</v>
      </c>
      <c r="J21501">
        <v>7.62</v>
      </c>
      <c r="M21501">
        <v>7.62</v>
      </c>
      <c r="N21501">
        <f t="shared" si="335"/>
        <v>0</v>
      </c>
    </row>
    <row r="21502" spans="1:14" x14ac:dyDescent="0.2">
      <c r="A21502" t="s">
        <v>21409</v>
      </c>
      <c r="B21502" t="s">
        <v>40495</v>
      </c>
      <c r="I21502" t="s">
        <v>4</v>
      </c>
      <c r="J21502">
        <v>7.62</v>
      </c>
      <c r="M21502">
        <v>7.62</v>
      </c>
      <c r="N21502">
        <f t="shared" si="335"/>
        <v>0</v>
      </c>
    </row>
    <row r="21503" spans="1:14" x14ac:dyDescent="0.2">
      <c r="A21503" t="s">
        <v>21410</v>
      </c>
      <c r="B21503" t="s">
        <v>22422</v>
      </c>
      <c r="I21503" t="s">
        <v>4</v>
      </c>
      <c r="J21503">
        <v>27.31</v>
      </c>
      <c r="M21503">
        <v>27.31</v>
      </c>
      <c r="N21503">
        <f t="shared" si="335"/>
        <v>0</v>
      </c>
    </row>
    <row r="21504" spans="1:14" x14ac:dyDescent="0.2">
      <c r="A21504" t="s">
        <v>21411</v>
      </c>
      <c r="B21504" t="s">
        <v>22422</v>
      </c>
      <c r="I21504" t="s">
        <v>4</v>
      </c>
      <c r="J21504">
        <v>27.31</v>
      </c>
      <c r="M21504">
        <v>27.31</v>
      </c>
      <c r="N21504">
        <f t="shared" si="335"/>
        <v>0</v>
      </c>
    </row>
    <row r="21505" spans="1:14" x14ac:dyDescent="0.2">
      <c r="A21505" t="s">
        <v>21412</v>
      </c>
      <c r="B21505" t="s">
        <v>40496</v>
      </c>
      <c r="I21505" t="s">
        <v>5</v>
      </c>
      <c r="J21505">
        <v>2.67</v>
      </c>
      <c r="M21505">
        <v>2.67</v>
      </c>
      <c r="N21505">
        <f t="shared" si="335"/>
        <v>0</v>
      </c>
    </row>
    <row r="21506" spans="1:14" x14ac:dyDescent="0.2">
      <c r="A21506" t="s">
        <v>21413</v>
      </c>
      <c r="B21506" t="s">
        <v>40496</v>
      </c>
      <c r="I21506" t="s">
        <v>5</v>
      </c>
      <c r="J21506">
        <v>2.67</v>
      </c>
      <c r="M21506">
        <v>2.67</v>
      </c>
      <c r="N21506">
        <f t="shared" si="335"/>
        <v>0</v>
      </c>
    </row>
    <row r="21507" spans="1:14" x14ac:dyDescent="0.2">
      <c r="A21507" t="s">
        <v>21414</v>
      </c>
      <c r="B21507" t="s">
        <v>40497</v>
      </c>
      <c r="I21507" t="s">
        <v>5</v>
      </c>
      <c r="J21507">
        <v>3.94</v>
      </c>
      <c r="M21507">
        <v>3.94</v>
      </c>
      <c r="N21507">
        <f t="shared" si="335"/>
        <v>0</v>
      </c>
    </row>
    <row r="21508" spans="1:14" x14ac:dyDescent="0.2">
      <c r="A21508" t="s">
        <v>21415</v>
      </c>
      <c r="B21508" t="s">
        <v>40497</v>
      </c>
      <c r="I21508" t="s">
        <v>5</v>
      </c>
      <c r="J21508">
        <v>3.94</v>
      </c>
      <c r="M21508">
        <v>3.94</v>
      </c>
      <c r="N21508">
        <f t="shared" ref="N21508:N21571" si="336">J21508-M21508</f>
        <v>0</v>
      </c>
    </row>
    <row r="21509" spans="1:14" x14ac:dyDescent="0.2">
      <c r="A21509" t="s">
        <v>21416</v>
      </c>
      <c r="B21509" t="s">
        <v>40498</v>
      </c>
      <c r="I21509" t="s">
        <v>5</v>
      </c>
      <c r="J21509">
        <v>6.32</v>
      </c>
      <c r="M21509">
        <v>6.32</v>
      </c>
      <c r="N21509">
        <f t="shared" si="336"/>
        <v>0</v>
      </c>
    </row>
    <row r="21510" spans="1:14" x14ac:dyDescent="0.2">
      <c r="A21510" t="s">
        <v>21417</v>
      </c>
      <c r="B21510" t="s">
        <v>40498</v>
      </c>
      <c r="I21510" t="s">
        <v>5</v>
      </c>
      <c r="J21510">
        <v>6.32</v>
      </c>
      <c r="M21510">
        <v>6.32</v>
      </c>
      <c r="N21510">
        <f t="shared" si="336"/>
        <v>0</v>
      </c>
    </row>
    <row r="21511" spans="1:14" x14ac:dyDescent="0.2">
      <c r="A21511" t="s">
        <v>21418</v>
      </c>
      <c r="B21511" t="s">
        <v>40499</v>
      </c>
      <c r="I21511" t="s">
        <v>5</v>
      </c>
      <c r="J21511">
        <v>21.76</v>
      </c>
      <c r="M21511">
        <v>21.76</v>
      </c>
      <c r="N21511">
        <f t="shared" si="336"/>
        <v>0</v>
      </c>
    </row>
    <row r="21512" spans="1:14" x14ac:dyDescent="0.2">
      <c r="A21512" t="s">
        <v>21419</v>
      </c>
      <c r="B21512" t="s">
        <v>40499</v>
      </c>
      <c r="I21512" t="s">
        <v>5</v>
      </c>
      <c r="J21512">
        <v>21.76</v>
      </c>
      <c r="M21512">
        <v>21.76</v>
      </c>
      <c r="N21512">
        <f t="shared" si="336"/>
        <v>0</v>
      </c>
    </row>
    <row r="21513" spans="1:14" x14ac:dyDescent="0.2">
      <c r="A21513" t="s">
        <v>21420</v>
      </c>
      <c r="B21513" t="s">
        <v>40500</v>
      </c>
      <c r="I21513" t="s">
        <v>5</v>
      </c>
      <c r="J21513">
        <v>1.53</v>
      </c>
      <c r="M21513">
        <v>1.53</v>
      </c>
      <c r="N21513">
        <f t="shared" si="336"/>
        <v>0</v>
      </c>
    </row>
    <row r="21514" spans="1:14" x14ac:dyDescent="0.2">
      <c r="A21514" t="s">
        <v>21421</v>
      </c>
      <c r="B21514" t="s">
        <v>40500</v>
      </c>
      <c r="I21514" t="s">
        <v>5</v>
      </c>
      <c r="J21514">
        <v>1.53</v>
      </c>
      <c r="M21514">
        <v>1.53</v>
      </c>
      <c r="N21514">
        <f t="shared" si="336"/>
        <v>0</v>
      </c>
    </row>
    <row r="21515" spans="1:14" x14ac:dyDescent="0.2">
      <c r="A21515" t="s">
        <v>21422</v>
      </c>
      <c r="B21515" t="s">
        <v>40501</v>
      </c>
      <c r="I21515" t="s">
        <v>5</v>
      </c>
      <c r="J21515">
        <v>1.87</v>
      </c>
      <c r="M21515">
        <v>1.87</v>
      </c>
      <c r="N21515">
        <f t="shared" si="336"/>
        <v>0</v>
      </c>
    </row>
    <row r="21516" spans="1:14" x14ac:dyDescent="0.2">
      <c r="A21516" t="s">
        <v>21423</v>
      </c>
      <c r="B21516" t="s">
        <v>40501</v>
      </c>
      <c r="I21516" t="s">
        <v>5</v>
      </c>
      <c r="J21516">
        <v>1.87</v>
      </c>
      <c r="M21516">
        <v>1.87</v>
      </c>
      <c r="N21516">
        <f t="shared" si="336"/>
        <v>0</v>
      </c>
    </row>
    <row r="21517" spans="1:14" x14ac:dyDescent="0.2">
      <c r="A21517" t="s">
        <v>21424</v>
      </c>
      <c r="B21517" t="s">
        <v>40502</v>
      </c>
      <c r="I21517" t="s">
        <v>5</v>
      </c>
      <c r="J21517">
        <v>4.7300000000000004</v>
      </c>
      <c r="M21517">
        <v>4.7300000000000004</v>
      </c>
      <c r="N21517">
        <f t="shared" si="336"/>
        <v>0</v>
      </c>
    </row>
    <row r="21518" spans="1:14" x14ac:dyDescent="0.2">
      <c r="A21518" t="s">
        <v>21425</v>
      </c>
      <c r="B21518" t="s">
        <v>40502</v>
      </c>
      <c r="I21518" t="s">
        <v>5</v>
      </c>
      <c r="J21518">
        <v>4.7300000000000004</v>
      </c>
      <c r="M21518">
        <v>4.7300000000000004</v>
      </c>
      <c r="N21518">
        <f t="shared" si="336"/>
        <v>0</v>
      </c>
    </row>
    <row r="21519" spans="1:14" x14ac:dyDescent="0.2">
      <c r="A21519" t="s">
        <v>21426</v>
      </c>
      <c r="B21519" t="s">
        <v>40503</v>
      </c>
      <c r="I21519" t="s">
        <v>5</v>
      </c>
      <c r="J21519">
        <v>12.63</v>
      </c>
      <c r="M21519">
        <v>12.63</v>
      </c>
      <c r="N21519">
        <f t="shared" si="336"/>
        <v>0</v>
      </c>
    </row>
    <row r="21520" spans="1:14" x14ac:dyDescent="0.2">
      <c r="A21520" t="s">
        <v>21427</v>
      </c>
      <c r="B21520" t="s">
        <v>40503</v>
      </c>
      <c r="I21520" t="s">
        <v>5</v>
      </c>
      <c r="J21520">
        <v>12.63</v>
      </c>
      <c r="M21520">
        <v>12.63</v>
      </c>
      <c r="N21520">
        <f t="shared" si="336"/>
        <v>0</v>
      </c>
    </row>
    <row r="21521" spans="1:14" x14ac:dyDescent="0.2">
      <c r="A21521" t="s">
        <v>21428</v>
      </c>
      <c r="B21521" t="s">
        <v>40504</v>
      </c>
      <c r="I21521" t="s">
        <v>4</v>
      </c>
      <c r="J21521">
        <v>16.66</v>
      </c>
      <c r="M21521">
        <v>16.66</v>
      </c>
      <c r="N21521">
        <f t="shared" si="336"/>
        <v>0</v>
      </c>
    </row>
    <row r="21522" spans="1:14" x14ac:dyDescent="0.2">
      <c r="A21522" t="s">
        <v>21429</v>
      </c>
      <c r="B21522" t="s">
        <v>40504</v>
      </c>
      <c r="I21522" t="s">
        <v>4</v>
      </c>
      <c r="J21522">
        <v>15.69</v>
      </c>
      <c r="M21522">
        <v>15.69</v>
      </c>
      <c r="N21522">
        <f t="shared" si="336"/>
        <v>0</v>
      </c>
    </row>
    <row r="21523" spans="1:14" x14ac:dyDescent="0.2">
      <c r="A21523" t="s">
        <v>21430</v>
      </c>
      <c r="B21523" t="s">
        <v>22423</v>
      </c>
      <c r="I21523" t="s">
        <v>5</v>
      </c>
      <c r="J21523">
        <v>15.35</v>
      </c>
      <c r="M21523">
        <v>15.35</v>
      </c>
      <c r="N21523">
        <f t="shared" si="336"/>
        <v>0</v>
      </c>
    </row>
    <row r="21524" spans="1:14" x14ac:dyDescent="0.2">
      <c r="A21524" t="s">
        <v>21431</v>
      </c>
      <c r="B21524" t="s">
        <v>22423</v>
      </c>
      <c r="I21524" t="s">
        <v>5</v>
      </c>
      <c r="J21524">
        <v>15.35</v>
      </c>
      <c r="M21524">
        <v>15.35</v>
      </c>
      <c r="N21524">
        <f t="shared" si="336"/>
        <v>0</v>
      </c>
    </row>
    <row r="21525" spans="1:14" x14ac:dyDescent="0.2">
      <c r="A21525" t="s">
        <v>21432</v>
      </c>
      <c r="B21525" t="s">
        <v>40505</v>
      </c>
      <c r="I21525" t="s">
        <v>5</v>
      </c>
      <c r="J21525">
        <v>37.69</v>
      </c>
      <c r="M21525">
        <v>37.69</v>
      </c>
      <c r="N21525">
        <f t="shared" si="336"/>
        <v>0</v>
      </c>
    </row>
    <row r="21526" spans="1:14" x14ac:dyDescent="0.2">
      <c r="A21526" t="s">
        <v>21433</v>
      </c>
      <c r="B21526" t="s">
        <v>40505</v>
      </c>
      <c r="I21526" t="s">
        <v>5</v>
      </c>
      <c r="J21526">
        <v>37.69</v>
      </c>
      <c r="M21526">
        <v>37.69</v>
      </c>
      <c r="N21526">
        <f t="shared" si="336"/>
        <v>0</v>
      </c>
    </row>
    <row r="21527" spans="1:14" x14ac:dyDescent="0.2">
      <c r="A21527" t="s">
        <v>21434</v>
      </c>
      <c r="B21527" t="s">
        <v>40506</v>
      </c>
      <c r="I21527" t="s">
        <v>5</v>
      </c>
      <c r="J21527">
        <v>110.63</v>
      </c>
      <c r="M21527">
        <v>110.63</v>
      </c>
      <c r="N21527">
        <f t="shared" si="336"/>
        <v>0</v>
      </c>
    </row>
    <row r="21528" spans="1:14" x14ac:dyDescent="0.2">
      <c r="A21528" t="s">
        <v>21435</v>
      </c>
      <c r="B21528" t="s">
        <v>40506</v>
      </c>
      <c r="I21528" t="s">
        <v>5</v>
      </c>
      <c r="J21528">
        <v>110.63</v>
      </c>
      <c r="M21528">
        <v>110.63</v>
      </c>
      <c r="N21528">
        <f t="shared" si="336"/>
        <v>0</v>
      </c>
    </row>
    <row r="21529" spans="1:14" x14ac:dyDescent="0.2">
      <c r="A21529" t="s">
        <v>21436</v>
      </c>
      <c r="B21529" t="s">
        <v>22424</v>
      </c>
      <c r="I21529" t="s">
        <v>113</v>
      </c>
      <c r="J21529">
        <v>16.59</v>
      </c>
      <c r="M21529">
        <v>16.59</v>
      </c>
      <c r="N21529">
        <f t="shared" si="336"/>
        <v>0</v>
      </c>
    </row>
    <row r="21530" spans="1:14" x14ac:dyDescent="0.2">
      <c r="A21530" t="s">
        <v>21437</v>
      </c>
      <c r="B21530" t="s">
        <v>22424</v>
      </c>
      <c r="I21530" t="s">
        <v>113</v>
      </c>
      <c r="J21530">
        <v>16.59</v>
      </c>
      <c r="M21530">
        <v>16.59</v>
      </c>
      <c r="N21530">
        <f t="shared" si="336"/>
        <v>0</v>
      </c>
    </row>
    <row r="21531" spans="1:14" x14ac:dyDescent="0.2">
      <c r="A21531" t="s">
        <v>21438</v>
      </c>
      <c r="B21531" t="s">
        <v>40507</v>
      </c>
      <c r="I21531" t="s">
        <v>5</v>
      </c>
      <c r="J21531">
        <v>102.16</v>
      </c>
      <c r="M21531">
        <v>102.16</v>
      </c>
      <c r="N21531">
        <f t="shared" si="336"/>
        <v>0</v>
      </c>
    </row>
    <row r="21532" spans="1:14" x14ac:dyDescent="0.2">
      <c r="A21532" t="s">
        <v>21439</v>
      </c>
      <c r="B21532" t="s">
        <v>40507</v>
      </c>
      <c r="I21532" t="s">
        <v>5</v>
      </c>
      <c r="J21532">
        <v>88.53</v>
      </c>
      <c r="M21532">
        <v>88.53</v>
      </c>
      <c r="N21532">
        <f t="shared" si="336"/>
        <v>0</v>
      </c>
    </row>
    <row r="21533" spans="1:14" x14ac:dyDescent="0.2">
      <c r="A21533" t="s">
        <v>21440</v>
      </c>
      <c r="B21533" t="s">
        <v>40508</v>
      </c>
      <c r="I21533" t="s">
        <v>5</v>
      </c>
      <c r="J21533">
        <v>1837.52</v>
      </c>
      <c r="M21533">
        <v>1837.52</v>
      </c>
      <c r="N21533">
        <f t="shared" si="336"/>
        <v>0</v>
      </c>
    </row>
    <row r="21534" spans="1:14" x14ac:dyDescent="0.2">
      <c r="A21534" t="s">
        <v>21441</v>
      </c>
      <c r="B21534" t="s">
        <v>40508</v>
      </c>
      <c r="I21534" t="s">
        <v>5</v>
      </c>
      <c r="J21534">
        <v>1837.52</v>
      </c>
      <c r="M21534">
        <v>1837.52</v>
      </c>
      <c r="N21534">
        <f t="shared" si="336"/>
        <v>0</v>
      </c>
    </row>
    <row r="21535" spans="1:14" x14ac:dyDescent="0.2">
      <c r="A21535" t="s">
        <v>21442</v>
      </c>
      <c r="B21535" t="s">
        <v>40509</v>
      </c>
      <c r="I21535" t="s">
        <v>5</v>
      </c>
      <c r="J21535">
        <v>4301.01</v>
      </c>
      <c r="M21535">
        <v>4301.01</v>
      </c>
      <c r="N21535">
        <f t="shared" si="336"/>
        <v>0</v>
      </c>
    </row>
    <row r="21536" spans="1:14" x14ac:dyDescent="0.2">
      <c r="A21536" t="s">
        <v>21443</v>
      </c>
      <c r="B21536" t="s">
        <v>40509</v>
      </c>
      <c r="I21536" t="s">
        <v>5</v>
      </c>
      <c r="J21536">
        <v>4301.01</v>
      </c>
      <c r="M21536">
        <v>4301.01</v>
      </c>
      <c r="N21536">
        <f t="shared" si="336"/>
        <v>0</v>
      </c>
    </row>
    <row r="21537" spans="1:14" x14ac:dyDescent="0.2">
      <c r="A21537" t="s">
        <v>21444</v>
      </c>
      <c r="B21537" t="s">
        <v>40510</v>
      </c>
      <c r="I21537" t="s">
        <v>5</v>
      </c>
      <c r="J21537">
        <v>462.51</v>
      </c>
      <c r="M21537">
        <v>462.51</v>
      </c>
      <c r="N21537">
        <f t="shared" si="336"/>
        <v>0</v>
      </c>
    </row>
    <row r="21538" spans="1:14" x14ac:dyDescent="0.2">
      <c r="A21538" t="s">
        <v>21445</v>
      </c>
      <c r="B21538" t="s">
        <v>40510</v>
      </c>
      <c r="I21538" t="s">
        <v>5</v>
      </c>
      <c r="J21538">
        <v>462.51</v>
      </c>
      <c r="M21538">
        <v>462.51</v>
      </c>
      <c r="N21538">
        <f t="shared" si="336"/>
        <v>0</v>
      </c>
    </row>
    <row r="21539" spans="1:14" x14ac:dyDescent="0.2">
      <c r="A21539" t="s">
        <v>21446</v>
      </c>
      <c r="B21539" t="s">
        <v>40511</v>
      </c>
      <c r="I21539" t="s">
        <v>5</v>
      </c>
      <c r="J21539">
        <v>348.9</v>
      </c>
      <c r="M21539">
        <v>348.9</v>
      </c>
      <c r="N21539">
        <f t="shared" si="336"/>
        <v>0</v>
      </c>
    </row>
    <row r="21540" spans="1:14" x14ac:dyDescent="0.2">
      <c r="A21540" t="s">
        <v>21447</v>
      </c>
      <c r="B21540" t="s">
        <v>40511</v>
      </c>
      <c r="I21540" t="s">
        <v>5</v>
      </c>
      <c r="J21540">
        <v>348.9</v>
      </c>
      <c r="M21540">
        <v>348.9</v>
      </c>
      <c r="N21540">
        <f t="shared" si="336"/>
        <v>0</v>
      </c>
    </row>
    <row r="21541" spans="1:14" x14ac:dyDescent="0.2">
      <c r="A21541" t="s">
        <v>21448</v>
      </c>
      <c r="B21541" t="s">
        <v>40512</v>
      </c>
      <c r="I21541" t="s">
        <v>5</v>
      </c>
      <c r="J21541">
        <v>743.7</v>
      </c>
      <c r="M21541">
        <v>743.7</v>
      </c>
      <c r="N21541">
        <f t="shared" si="336"/>
        <v>0</v>
      </c>
    </row>
    <row r="21542" spans="1:14" x14ac:dyDescent="0.2">
      <c r="A21542" t="s">
        <v>21449</v>
      </c>
      <c r="B21542" t="s">
        <v>40512</v>
      </c>
      <c r="I21542" t="s">
        <v>5</v>
      </c>
      <c r="J21542">
        <v>743.7</v>
      </c>
      <c r="M21542">
        <v>743.7</v>
      </c>
      <c r="N21542">
        <f t="shared" si="336"/>
        <v>0</v>
      </c>
    </row>
    <row r="21543" spans="1:14" x14ac:dyDescent="0.2">
      <c r="A21543" t="s">
        <v>21450</v>
      </c>
      <c r="B21543" t="s">
        <v>40513</v>
      </c>
      <c r="I21543" t="s">
        <v>5</v>
      </c>
      <c r="J21543">
        <v>743.7</v>
      </c>
      <c r="M21543">
        <v>743.7</v>
      </c>
      <c r="N21543">
        <f t="shared" si="336"/>
        <v>0</v>
      </c>
    </row>
    <row r="21544" spans="1:14" x14ac:dyDescent="0.2">
      <c r="A21544" t="s">
        <v>21451</v>
      </c>
      <c r="B21544" t="s">
        <v>40513</v>
      </c>
      <c r="I21544" t="s">
        <v>5</v>
      </c>
      <c r="J21544">
        <v>743.7</v>
      </c>
      <c r="M21544">
        <v>743.7</v>
      </c>
      <c r="N21544">
        <f t="shared" si="336"/>
        <v>0</v>
      </c>
    </row>
    <row r="21545" spans="1:14" x14ac:dyDescent="0.2">
      <c r="A21545" t="s">
        <v>21452</v>
      </c>
      <c r="B21545" t="s">
        <v>40514</v>
      </c>
      <c r="I21545" t="s">
        <v>5</v>
      </c>
      <c r="J21545">
        <v>1075.3399999999999</v>
      </c>
      <c r="M21545">
        <v>1075.3399999999999</v>
      </c>
      <c r="N21545">
        <f t="shared" si="336"/>
        <v>0</v>
      </c>
    </row>
    <row r="21546" spans="1:14" x14ac:dyDescent="0.2">
      <c r="A21546" t="s">
        <v>21453</v>
      </c>
      <c r="B21546" t="s">
        <v>40514</v>
      </c>
      <c r="I21546" t="s">
        <v>5</v>
      </c>
      <c r="J21546">
        <v>1075.3399999999999</v>
      </c>
      <c r="M21546">
        <v>1075.3399999999999</v>
      </c>
      <c r="N21546">
        <f t="shared" si="336"/>
        <v>0</v>
      </c>
    </row>
    <row r="21547" spans="1:14" x14ac:dyDescent="0.2">
      <c r="A21547" t="s">
        <v>21454</v>
      </c>
      <c r="B21547" t="s">
        <v>40515</v>
      </c>
      <c r="I21547" t="s">
        <v>5</v>
      </c>
      <c r="J21547">
        <v>3700.65</v>
      </c>
      <c r="M21547">
        <v>3700.65</v>
      </c>
      <c r="N21547">
        <f t="shared" si="336"/>
        <v>0</v>
      </c>
    </row>
    <row r="21548" spans="1:14" x14ac:dyDescent="0.2">
      <c r="A21548" t="s">
        <v>21455</v>
      </c>
      <c r="B21548" t="s">
        <v>40515</v>
      </c>
      <c r="I21548" t="s">
        <v>5</v>
      </c>
      <c r="J21548">
        <v>3700.65</v>
      </c>
      <c r="M21548">
        <v>3700.65</v>
      </c>
      <c r="N21548">
        <f t="shared" si="336"/>
        <v>0</v>
      </c>
    </row>
    <row r="21549" spans="1:14" x14ac:dyDescent="0.2">
      <c r="A21549" t="s">
        <v>21456</v>
      </c>
      <c r="B21549" t="s">
        <v>40516</v>
      </c>
      <c r="I21549" t="s">
        <v>5</v>
      </c>
      <c r="J21549">
        <v>137.49</v>
      </c>
      <c r="M21549">
        <v>137.49</v>
      </c>
      <c r="N21549">
        <f t="shared" si="336"/>
        <v>0</v>
      </c>
    </row>
    <row r="21550" spans="1:14" x14ac:dyDescent="0.2">
      <c r="A21550" t="s">
        <v>21457</v>
      </c>
      <c r="B21550" t="s">
        <v>40516</v>
      </c>
      <c r="I21550" t="s">
        <v>5</v>
      </c>
      <c r="J21550">
        <v>137.49</v>
      </c>
      <c r="M21550">
        <v>137.49</v>
      </c>
      <c r="N21550">
        <f t="shared" si="336"/>
        <v>0</v>
      </c>
    </row>
    <row r="21551" spans="1:14" x14ac:dyDescent="0.2">
      <c r="A21551" t="s">
        <v>21458</v>
      </c>
      <c r="B21551" t="s">
        <v>40517</v>
      </c>
      <c r="I21551" t="s">
        <v>5</v>
      </c>
      <c r="J21551">
        <v>2230</v>
      </c>
      <c r="M21551">
        <v>2230</v>
      </c>
      <c r="N21551">
        <f t="shared" si="336"/>
        <v>0</v>
      </c>
    </row>
    <row r="21552" spans="1:14" x14ac:dyDescent="0.2">
      <c r="A21552" t="s">
        <v>21459</v>
      </c>
      <c r="B21552" t="s">
        <v>40517</v>
      </c>
      <c r="I21552" t="s">
        <v>5</v>
      </c>
      <c r="J21552">
        <v>2230</v>
      </c>
      <c r="M21552">
        <v>2230</v>
      </c>
      <c r="N21552">
        <f t="shared" si="336"/>
        <v>0</v>
      </c>
    </row>
    <row r="21553" spans="1:14" x14ac:dyDescent="0.2">
      <c r="A21553" t="s">
        <v>21460</v>
      </c>
      <c r="B21553" t="s">
        <v>40518</v>
      </c>
      <c r="I21553" t="s">
        <v>5</v>
      </c>
      <c r="J21553">
        <v>572.44000000000005</v>
      </c>
      <c r="M21553">
        <v>572.44000000000005</v>
      </c>
      <c r="N21553">
        <f t="shared" si="336"/>
        <v>0</v>
      </c>
    </row>
    <row r="21554" spans="1:14" x14ac:dyDescent="0.2">
      <c r="A21554" t="s">
        <v>21461</v>
      </c>
      <c r="B21554" t="s">
        <v>40518</v>
      </c>
      <c r="I21554" t="s">
        <v>5</v>
      </c>
      <c r="J21554">
        <v>572.44000000000005</v>
      </c>
      <c r="M21554">
        <v>572.44000000000005</v>
      </c>
      <c r="N21554">
        <f t="shared" si="336"/>
        <v>0</v>
      </c>
    </row>
    <row r="21555" spans="1:14" x14ac:dyDescent="0.2">
      <c r="A21555" t="s">
        <v>21462</v>
      </c>
      <c r="B21555" t="s">
        <v>40519</v>
      </c>
      <c r="I21555" t="s">
        <v>5</v>
      </c>
      <c r="J21555">
        <v>780</v>
      </c>
      <c r="M21555">
        <v>780</v>
      </c>
      <c r="N21555">
        <f t="shared" si="336"/>
        <v>0</v>
      </c>
    </row>
    <row r="21556" spans="1:14" x14ac:dyDescent="0.2">
      <c r="A21556" t="s">
        <v>21463</v>
      </c>
      <c r="B21556" t="s">
        <v>40519</v>
      </c>
      <c r="I21556" t="s">
        <v>5</v>
      </c>
      <c r="J21556">
        <v>780</v>
      </c>
      <c r="M21556">
        <v>780</v>
      </c>
      <c r="N21556">
        <f t="shared" si="336"/>
        <v>0</v>
      </c>
    </row>
    <row r="21557" spans="1:14" x14ac:dyDescent="0.2">
      <c r="A21557" t="s">
        <v>21464</v>
      </c>
      <c r="B21557" t="s">
        <v>40520</v>
      </c>
      <c r="I21557" t="s">
        <v>5</v>
      </c>
      <c r="J21557">
        <v>463.42</v>
      </c>
      <c r="M21557">
        <v>463.42</v>
      </c>
      <c r="N21557">
        <f t="shared" si="336"/>
        <v>0</v>
      </c>
    </row>
    <row r="21558" spans="1:14" x14ac:dyDescent="0.2">
      <c r="A21558" t="s">
        <v>21465</v>
      </c>
      <c r="B21558" t="s">
        <v>40520</v>
      </c>
      <c r="I21558" t="s">
        <v>5</v>
      </c>
      <c r="J21558">
        <v>463.42</v>
      </c>
      <c r="M21558">
        <v>463.42</v>
      </c>
      <c r="N21558">
        <f t="shared" si="336"/>
        <v>0</v>
      </c>
    </row>
    <row r="21559" spans="1:14" x14ac:dyDescent="0.2">
      <c r="A21559" t="s">
        <v>21466</v>
      </c>
      <c r="B21559" t="s">
        <v>40521</v>
      </c>
      <c r="I21559" t="s">
        <v>5</v>
      </c>
      <c r="J21559">
        <v>3470</v>
      </c>
      <c r="M21559">
        <v>3470</v>
      </c>
      <c r="N21559">
        <f t="shared" si="336"/>
        <v>0</v>
      </c>
    </row>
    <row r="21560" spans="1:14" x14ac:dyDescent="0.2">
      <c r="A21560" t="s">
        <v>21467</v>
      </c>
      <c r="B21560" t="s">
        <v>40521</v>
      </c>
      <c r="I21560" t="s">
        <v>5</v>
      </c>
      <c r="J21560">
        <v>3470</v>
      </c>
      <c r="M21560">
        <v>3470</v>
      </c>
      <c r="N21560">
        <f t="shared" si="336"/>
        <v>0</v>
      </c>
    </row>
    <row r="21561" spans="1:14" x14ac:dyDescent="0.2">
      <c r="A21561" t="s">
        <v>21468</v>
      </c>
      <c r="B21561" t="s">
        <v>40522</v>
      </c>
      <c r="I21561" t="s">
        <v>5</v>
      </c>
      <c r="J21561">
        <v>3190</v>
      </c>
      <c r="M21561">
        <v>3190</v>
      </c>
      <c r="N21561">
        <f t="shared" si="336"/>
        <v>0</v>
      </c>
    </row>
    <row r="21562" spans="1:14" x14ac:dyDescent="0.2">
      <c r="A21562" t="s">
        <v>21469</v>
      </c>
      <c r="B21562" t="s">
        <v>40522</v>
      </c>
      <c r="I21562" t="s">
        <v>5</v>
      </c>
      <c r="J21562">
        <v>3190</v>
      </c>
      <c r="M21562">
        <v>3190</v>
      </c>
      <c r="N21562">
        <f t="shared" si="336"/>
        <v>0</v>
      </c>
    </row>
    <row r="21563" spans="1:14" x14ac:dyDescent="0.2">
      <c r="A21563" t="s">
        <v>21470</v>
      </c>
      <c r="B21563" t="s">
        <v>26680</v>
      </c>
      <c r="I21563" t="s">
        <v>5</v>
      </c>
      <c r="J21563">
        <v>102.48</v>
      </c>
      <c r="M21563">
        <v>102.48</v>
      </c>
      <c r="N21563">
        <f t="shared" si="336"/>
        <v>0</v>
      </c>
    </row>
    <row r="21564" spans="1:14" x14ac:dyDescent="0.2">
      <c r="A21564" t="s">
        <v>21471</v>
      </c>
      <c r="B21564" t="s">
        <v>26680</v>
      </c>
      <c r="I21564" t="s">
        <v>5</v>
      </c>
      <c r="J21564">
        <v>102.48</v>
      </c>
      <c r="M21564">
        <v>102.48</v>
      </c>
      <c r="N21564">
        <f t="shared" si="336"/>
        <v>0</v>
      </c>
    </row>
    <row r="21565" spans="1:14" x14ac:dyDescent="0.2">
      <c r="A21565" t="s">
        <v>21472</v>
      </c>
      <c r="B21565" t="s">
        <v>40523</v>
      </c>
      <c r="I21565" t="s">
        <v>5</v>
      </c>
      <c r="J21565">
        <v>40.03</v>
      </c>
      <c r="M21565">
        <v>40.03</v>
      </c>
      <c r="N21565">
        <f t="shared" si="336"/>
        <v>0</v>
      </c>
    </row>
    <row r="21566" spans="1:14" x14ac:dyDescent="0.2">
      <c r="A21566" t="s">
        <v>21473</v>
      </c>
      <c r="B21566" t="s">
        <v>40523</v>
      </c>
      <c r="I21566" t="s">
        <v>5</v>
      </c>
      <c r="J21566">
        <v>40.03</v>
      </c>
      <c r="M21566">
        <v>40.03</v>
      </c>
      <c r="N21566">
        <f t="shared" si="336"/>
        <v>0</v>
      </c>
    </row>
    <row r="21567" spans="1:14" x14ac:dyDescent="0.2">
      <c r="A21567" t="s">
        <v>21474</v>
      </c>
      <c r="B21567" t="s">
        <v>40524</v>
      </c>
      <c r="I21567" t="s">
        <v>5</v>
      </c>
      <c r="J21567">
        <v>49.9</v>
      </c>
      <c r="M21567">
        <v>49.9</v>
      </c>
      <c r="N21567">
        <f t="shared" si="336"/>
        <v>0</v>
      </c>
    </row>
    <row r="21568" spans="1:14" x14ac:dyDescent="0.2">
      <c r="A21568" t="s">
        <v>21475</v>
      </c>
      <c r="B21568" t="s">
        <v>40524</v>
      </c>
      <c r="I21568" t="s">
        <v>5</v>
      </c>
      <c r="J21568">
        <v>49.9</v>
      </c>
      <c r="M21568">
        <v>49.9</v>
      </c>
      <c r="N21568">
        <f t="shared" si="336"/>
        <v>0</v>
      </c>
    </row>
    <row r="21569" spans="1:14" x14ac:dyDescent="0.2">
      <c r="A21569" t="s">
        <v>21476</v>
      </c>
      <c r="B21569" t="s">
        <v>40525</v>
      </c>
      <c r="I21569" t="s">
        <v>5</v>
      </c>
      <c r="J21569">
        <v>73.13</v>
      </c>
      <c r="M21569">
        <v>73.13</v>
      </c>
      <c r="N21569">
        <f t="shared" si="336"/>
        <v>0</v>
      </c>
    </row>
    <row r="21570" spans="1:14" x14ac:dyDescent="0.2">
      <c r="A21570" t="s">
        <v>21477</v>
      </c>
      <c r="B21570" t="s">
        <v>40525</v>
      </c>
      <c r="I21570" t="s">
        <v>5</v>
      </c>
      <c r="J21570">
        <v>73.13</v>
      </c>
      <c r="M21570">
        <v>73.13</v>
      </c>
      <c r="N21570">
        <f t="shared" si="336"/>
        <v>0</v>
      </c>
    </row>
    <row r="21571" spans="1:14" x14ac:dyDescent="0.2">
      <c r="A21571" t="s">
        <v>26681</v>
      </c>
      <c r="B21571" t="s">
        <v>40526</v>
      </c>
      <c r="I21571" t="s">
        <v>5</v>
      </c>
      <c r="J21571">
        <v>67.73</v>
      </c>
      <c r="M21571">
        <v>67.73</v>
      </c>
      <c r="N21571">
        <f t="shared" si="336"/>
        <v>0</v>
      </c>
    </row>
    <row r="21572" spans="1:14" x14ac:dyDescent="0.2">
      <c r="A21572" t="s">
        <v>26682</v>
      </c>
      <c r="B21572" t="s">
        <v>40526</v>
      </c>
      <c r="I21572" t="s">
        <v>5</v>
      </c>
      <c r="J21572">
        <v>67.73</v>
      </c>
      <c r="M21572">
        <v>67.73</v>
      </c>
      <c r="N21572">
        <f t="shared" ref="N21572:N21635" si="337">J21572-M21572</f>
        <v>0</v>
      </c>
    </row>
    <row r="21573" spans="1:14" x14ac:dyDescent="0.2">
      <c r="A21573" t="s">
        <v>21478</v>
      </c>
      <c r="B21573" t="s">
        <v>40527</v>
      </c>
      <c r="I21573" t="s">
        <v>5</v>
      </c>
      <c r="J21573">
        <v>42.53</v>
      </c>
      <c r="M21573">
        <v>42.53</v>
      </c>
      <c r="N21573">
        <f t="shared" si="337"/>
        <v>0</v>
      </c>
    </row>
    <row r="21574" spans="1:14" x14ac:dyDescent="0.2">
      <c r="A21574" t="s">
        <v>21479</v>
      </c>
      <c r="B21574" t="s">
        <v>40527</v>
      </c>
      <c r="I21574" t="s">
        <v>5</v>
      </c>
      <c r="J21574">
        <v>42.53</v>
      </c>
      <c r="M21574">
        <v>42.53</v>
      </c>
      <c r="N21574">
        <f t="shared" si="337"/>
        <v>0</v>
      </c>
    </row>
    <row r="21575" spans="1:14" x14ac:dyDescent="0.2">
      <c r="A21575" t="s">
        <v>21480</v>
      </c>
      <c r="B21575" t="s">
        <v>40528</v>
      </c>
      <c r="I21575" t="s">
        <v>5</v>
      </c>
      <c r="J21575">
        <v>47.28</v>
      </c>
      <c r="M21575">
        <v>47.28</v>
      </c>
      <c r="N21575">
        <f t="shared" si="337"/>
        <v>0</v>
      </c>
    </row>
    <row r="21576" spans="1:14" x14ac:dyDescent="0.2">
      <c r="A21576" t="s">
        <v>21481</v>
      </c>
      <c r="B21576" t="s">
        <v>40528</v>
      </c>
      <c r="I21576" t="s">
        <v>5</v>
      </c>
      <c r="J21576">
        <v>47.28</v>
      </c>
      <c r="M21576">
        <v>47.28</v>
      </c>
      <c r="N21576">
        <f t="shared" si="337"/>
        <v>0</v>
      </c>
    </row>
    <row r="21577" spans="1:14" x14ac:dyDescent="0.2">
      <c r="A21577" t="s">
        <v>21482</v>
      </c>
      <c r="B21577" t="s">
        <v>40529</v>
      </c>
      <c r="I21577" t="s">
        <v>5</v>
      </c>
      <c r="J21577">
        <v>25.96</v>
      </c>
      <c r="M21577">
        <v>25.96</v>
      </c>
      <c r="N21577">
        <f t="shared" si="337"/>
        <v>0</v>
      </c>
    </row>
    <row r="21578" spans="1:14" x14ac:dyDescent="0.2">
      <c r="A21578" t="s">
        <v>21483</v>
      </c>
      <c r="B21578" t="s">
        <v>40529</v>
      </c>
      <c r="I21578" t="s">
        <v>5</v>
      </c>
      <c r="J21578">
        <v>25.96</v>
      </c>
      <c r="M21578">
        <v>25.96</v>
      </c>
      <c r="N21578">
        <f t="shared" si="337"/>
        <v>0</v>
      </c>
    </row>
    <row r="21579" spans="1:14" x14ac:dyDescent="0.2">
      <c r="A21579" t="s">
        <v>21484</v>
      </c>
      <c r="B21579" t="s">
        <v>40530</v>
      </c>
      <c r="I21579" t="s">
        <v>5</v>
      </c>
      <c r="J21579">
        <v>43.2</v>
      </c>
      <c r="M21579">
        <v>43.2</v>
      </c>
      <c r="N21579">
        <f t="shared" si="337"/>
        <v>0</v>
      </c>
    </row>
    <row r="21580" spans="1:14" x14ac:dyDescent="0.2">
      <c r="A21580" t="s">
        <v>21485</v>
      </c>
      <c r="B21580" t="s">
        <v>40530</v>
      </c>
      <c r="I21580" t="s">
        <v>5</v>
      </c>
      <c r="J21580">
        <v>43.2</v>
      </c>
      <c r="M21580">
        <v>43.2</v>
      </c>
      <c r="N21580">
        <f t="shared" si="337"/>
        <v>0</v>
      </c>
    </row>
    <row r="21581" spans="1:14" x14ac:dyDescent="0.2">
      <c r="A21581" t="s">
        <v>21486</v>
      </c>
      <c r="B21581" t="s">
        <v>40531</v>
      </c>
      <c r="I21581" t="s">
        <v>5</v>
      </c>
      <c r="J21581">
        <v>33.090000000000003</v>
      </c>
      <c r="M21581">
        <v>33.090000000000003</v>
      </c>
      <c r="N21581">
        <f t="shared" si="337"/>
        <v>0</v>
      </c>
    </row>
    <row r="21582" spans="1:14" x14ac:dyDescent="0.2">
      <c r="A21582" t="s">
        <v>21487</v>
      </c>
      <c r="B21582" t="s">
        <v>40531</v>
      </c>
      <c r="I21582" t="s">
        <v>5</v>
      </c>
      <c r="J21582">
        <v>33.090000000000003</v>
      </c>
      <c r="M21582">
        <v>33.090000000000003</v>
      </c>
      <c r="N21582">
        <f t="shared" si="337"/>
        <v>0</v>
      </c>
    </row>
    <row r="21583" spans="1:14" x14ac:dyDescent="0.2">
      <c r="A21583" t="s">
        <v>21488</v>
      </c>
      <c r="B21583" t="s">
        <v>40532</v>
      </c>
      <c r="I21583" t="s">
        <v>5</v>
      </c>
      <c r="J21583">
        <v>49.44</v>
      </c>
      <c r="M21583">
        <v>49.44</v>
      </c>
      <c r="N21583">
        <f t="shared" si="337"/>
        <v>0</v>
      </c>
    </row>
    <row r="21584" spans="1:14" x14ac:dyDescent="0.2">
      <c r="A21584" t="s">
        <v>21489</v>
      </c>
      <c r="B21584" t="s">
        <v>40532</v>
      </c>
      <c r="I21584" t="s">
        <v>5</v>
      </c>
      <c r="J21584">
        <v>49.44</v>
      </c>
      <c r="M21584">
        <v>49.44</v>
      </c>
      <c r="N21584">
        <f t="shared" si="337"/>
        <v>0</v>
      </c>
    </row>
    <row r="21585" spans="1:14" x14ac:dyDescent="0.2">
      <c r="A21585" t="s">
        <v>21490</v>
      </c>
      <c r="B21585" t="s">
        <v>40533</v>
      </c>
      <c r="I21585" t="s">
        <v>5</v>
      </c>
      <c r="J21585">
        <v>39.770000000000003</v>
      </c>
      <c r="M21585">
        <v>39.770000000000003</v>
      </c>
      <c r="N21585">
        <f t="shared" si="337"/>
        <v>0</v>
      </c>
    </row>
    <row r="21586" spans="1:14" x14ac:dyDescent="0.2">
      <c r="A21586" t="s">
        <v>21491</v>
      </c>
      <c r="B21586" t="s">
        <v>40533</v>
      </c>
      <c r="I21586" t="s">
        <v>5</v>
      </c>
      <c r="J21586">
        <v>39.770000000000003</v>
      </c>
      <c r="M21586">
        <v>39.770000000000003</v>
      </c>
      <c r="N21586">
        <f t="shared" si="337"/>
        <v>0</v>
      </c>
    </row>
    <row r="21587" spans="1:14" x14ac:dyDescent="0.2">
      <c r="A21587" t="s">
        <v>21492</v>
      </c>
      <c r="B21587" t="s">
        <v>40534</v>
      </c>
      <c r="I21587" t="s">
        <v>5</v>
      </c>
      <c r="J21587">
        <v>41.83</v>
      </c>
      <c r="M21587">
        <v>41.83</v>
      </c>
      <c r="N21587">
        <f t="shared" si="337"/>
        <v>0</v>
      </c>
    </row>
    <row r="21588" spans="1:14" x14ac:dyDescent="0.2">
      <c r="A21588" t="s">
        <v>21493</v>
      </c>
      <c r="B21588" t="s">
        <v>40534</v>
      </c>
      <c r="I21588" t="s">
        <v>5</v>
      </c>
      <c r="J21588">
        <v>41.83</v>
      </c>
      <c r="M21588">
        <v>41.83</v>
      </c>
      <c r="N21588">
        <f t="shared" si="337"/>
        <v>0</v>
      </c>
    </row>
    <row r="21589" spans="1:14" x14ac:dyDescent="0.2">
      <c r="A21589" t="s">
        <v>21494</v>
      </c>
      <c r="B21589" t="s">
        <v>40535</v>
      </c>
      <c r="I21589" t="s">
        <v>5</v>
      </c>
      <c r="J21589">
        <v>47.59</v>
      </c>
      <c r="M21589">
        <v>47.59</v>
      </c>
      <c r="N21589">
        <f t="shared" si="337"/>
        <v>0</v>
      </c>
    </row>
    <row r="21590" spans="1:14" x14ac:dyDescent="0.2">
      <c r="A21590" t="s">
        <v>21495</v>
      </c>
      <c r="B21590" t="s">
        <v>40535</v>
      </c>
      <c r="I21590" t="s">
        <v>5</v>
      </c>
      <c r="J21590">
        <v>47.59</v>
      </c>
      <c r="M21590">
        <v>47.59</v>
      </c>
      <c r="N21590">
        <f t="shared" si="337"/>
        <v>0</v>
      </c>
    </row>
    <row r="21591" spans="1:14" x14ac:dyDescent="0.2">
      <c r="A21591" t="s">
        <v>21496</v>
      </c>
      <c r="B21591" t="s">
        <v>40536</v>
      </c>
      <c r="I21591" t="s">
        <v>5</v>
      </c>
      <c r="J21591">
        <v>64.52</v>
      </c>
      <c r="M21591">
        <v>64.52</v>
      </c>
      <c r="N21591">
        <f t="shared" si="337"/>
        <v>0</v>
      </c>
    </row>
    <row r="21592" spans="1:14" x14ac:dyDescent="0.2">
      <c r="A21592" t="s">
        <v>21497</v>
      </c>
      <c r="B21592" t="s">
        <v>40536</v>
      </c>
      <c r="I21592" t="s">
        <v>5</v>
      </c>
      <c r="J21592">
        <v>64.52</v>
      </c>
      <c r="M21592">
        <v>64.52</v>
      </c>
      <c r="N21592">
        <f t="shared" si="337"/>
        <v>0</v>
      </c>
    </row>
    <row r="21593" spans="1:14" x14ac:dyDescent="0.2">
      <c r="A21593" t="s">
        <v>21498</v>
      </c>
      <c r="B21593" t="s">
        <v>40537</v>
      </c>
      <c r="I21593" t="s">
        <v>5</v>
      </c>
      <c r="J21593">
        <v>56.65</v>
      </c>
      <c r="M21593">
        <v>56.65</v>
      </c>
      <c r="N21593">
        <f t="shared" si="337"/>
        <v>0</v>
      </c>
    </row>
    <row r="21594" spans="1:14" x14ac:dyDescent="0.2">
      <c r="A21594" t="s">
        <v>21499</v>
      </c>
      <c r="B21594" t="s">
        <v>40537</v>
      </c>
      <c r="I21594" t="s">
        <v>5</v>
      </c>
      <c r="J21594">
        <v>56.65</v>
      </c>
      <c r="M21594">
        <v>56.65</v>
      </c>
      <c r="N21594">
        <f t="shared" si="337"/>
        <v>0</v>
      </c>
    </row>
    <row r="21595" spans="1:14" x14ac:dyDescent="0.2">
      <c r="A21595" t="s">
        <v>21500</v>
      </c>
      <c r="B21595" t="s">
        <v>40538</v>
      </c>
      <c r="I21595" t="s">
        <v>5</v>
      </c>
      <c r="J21595">
        <v>78.19</v>
      </c>
      <c r="M21595">
        <v>78.19</v>
      </c>
      <c r="N21595">
        <f t="shared" si="337"/>
        <v>0</v>
      </c>
    </row>
    <row r="21596" spans="1:14" x14ac:dyDescent="0.2">
      <c r="A21596" t="s">
        <v>21501</v>
      </c>
      <c r="B21596" t="s">
        <v>40538</v>
      </c>
      <c r="I21596" t="s">
        <v>5</v>
      </c>
      <c r="J21596">
        <v>78.19</v>
      </c>
      <c r="M21596">
        <v>78.19</v>
      </c>
      <c r="N21596">
        <f t="shared" si="337"/>
        <v>0</v>
      </c>
    </row>
    <row r="21597" spans="1:14" x14ac:dyDescent="0.2">
      <c r="A21597" t="s">
        <v>21502</v>
      </c>
      <c r="B21597" t="s">
        <v>40539</v>
      </c>
      <c r="I21597" t="s">
        <v>5</v>
      </c>
      <c r="J21597">
        <v>90.92</v>
      </c>
      <c r="M21597">
        <v>90.92</v>
      </c>
      <c r="N21597">
        <f t="shared" si="337"/>
        <v>0</v>
      </c>
    </row>
    <row r="21598" spans="1:14" x14ac:dyDescent="0.2">
      <c r="A21598" t="s">
        <v>21503</v>
      </c>
      <c r="B21598" t="s">
        <v>40539</v>
      </c>
      <c r="I21598" t="s">
        <v>5</v>
      </c>
      <c r="J21598">
        <v>90.92</v>
      </c>
      <c r="M21598">
        <v>90.92</v>
      </c>
      <c r="N21598">
        <f t="shared" si="337"/>
        <v>0</v>
      </c>
    </row>
    <row r="21599" spans="1:14" x14ac:dyDescent="0.2">
      <c r="A21599" t="s">
        <v>21504</v>
      </c>
      <c r="B21599" t="s">
        <v>40540</v>
      </c>
      <c r="I21599" t="s">
        <v>5</v>
      </c>
      <c r="J21599">
        <v>118.45</v>
      </c>
      <c r="M21599">
        <v>118.45</v>
      </c>
      <c r="N21599">
        <f t="shared" si="337"/>
        <v>0</v>
      </c>
    </row>
    <row r="21600" spans="1:14" x14ac:dyDescent="0.2">
      <c r="A21600" t="s">
        <v>21505</v>
      </c>
      <c r="B21600" t="s">
        <v>40540</v>
      </c>
      <c r="I21600" t="s">
        <v>5</v>
      </c>
      <c r="J21600">
        <v>118.45</v>
      </c>
      <c r="M21600">
        <v>118.45</v>
      </c>
      <c r="N21600">
        <f t="shared" si="337"/>
        <v>0</v>
      </c>
    </row>
    <row r="21601" spans="1:14" x14ac:dyDescent="0.2">
      <c r="A21601" t="s">
        <v>21506</v>
      </c>
      <c r="B21601" t="s">
        <v>40541</v>
      </c>
      <c r="I21601" t="s">
        <v>5</v>
      </c>
      <c r="J21601">
        <v>91.67</v>
      </c>
      <c r="M21601">
        <v>91.67</v>
      </c>
      <c r="N21601">
        <f t="shared" si="337"/>
        <v>0</v>
      </c>
    </row>
    <row r="21602" spans="1:14" x14ac:dyDescent="0.2">
      <c r="A21602" t="s">
        <v>21507</v>
      </c>
      <c r="B21602" t="s">
        <v>40541</v>
      </c>
      <c r="I21602" t="s">
        <v>5</v>
      </c>
      <c r="J21602">
        <v>91.67</v>
      </c>
      <c r="M21602">
        <v>91.67</v>
      </c>
      <c r="N21602">
        <f t="shared" si="337"/>
        <v>0</v>
      </c>
    </row>
    <row r="21603" spans="1:14" x14ac:dyDescent="0.2">
      <c r="A21603" t="s">
        <v>21508</v>
      </c>
      <c r="B21603" t="s">
        <v>40542</v>
      </c>
      <c r="I21603" t="s">
        <v>5</v>
      </c>
      <c r="J21603">
        <v>56.3</v>
      </c>
      <c r="M21603">
        <v>56.3</v>
      </c>
      <c r="N21603">
        <f t="shared" si="337"/>
        <v>0</v>
      </c>
    </row>
    <row r="21604" spans="1:14" x14ac:dyDescent="0.2">
      <c r="A21604" t="s">
        <v>21509</v>
      </c>
      <c r="B21604" t="s">
        <v>40542</v>
      </c>
      <c r="I21604" t="s">
        <v>5</v>
      </c>
      <c r="J21604">
        <v>56.3</v>
      </c>
      <c r="M21604">
        <v>56.3</v>
      </c>
      <c r="N21604">
        <f t="shared" si="337"/>
        <v>0</v>
      </c>
    </row>
    <row r="21605" spans="1:14" x14ac:dyDescent="0.2">
      <c r="A21605" t="s">
        <v>21510</v>
      </c>
      <c r="B21605" t="s">
        <v>40543</v>
      </c>
      <c r="I21605" t="s">
        <v>5</v>
      </c>
      <c r="J21605">
        <v>71.95</v>
      </c>
      <c r="M21605">
        <v>71.95</v>
      </c>
      <c r="N21605">
        <f t="shared" si="337"/>
        <v>0</v>
      </c>
    </row>
    <row r="21606" spans="1:14" x14ac:dyDescent="0.2">
      <c r="A21606" t="s">
        <v>21511</v>
      </c>
      <c r="B21606" t="s">
        <v>40543</v>
      </c>
      <c r="I21606" t="s">
        <v>5</v>
      </c>
      <c r="J21606">
        <v>71.95</v>
      </c>
      <c r="M21606">
        <v>71.95</v>
      </c>
      <c r="N21606">
        <f t="shared" si="337"/>
        <v>0</v>
      </c>
    </row>
    <row r="21607" spans="1:14" x14ac:dyDescent="0.2">
      <c r="A21607" t="s">
        <v>21512</v>
      </c>
      <c r="B21607" t="s">
        <v>40544</v>
      </c>
      <c r="I21607" t="s">
        <v>5</v>
      </c>
      <c r="J21607">
        <v>134.61000000000001</v>
      </c>
      <c r="M21607">
        <v>134.61000000000001</v>
      </c>
      <c r="N21607">
        <f t="shared" si="337"/>
        <v>0</v>
      </c>
    </row>
    <row r="21608" spans="1:14" x14ac:dyDescent="0.2">
      <c r="A21608" t="s">
        <v>21513</v>
      </c>
      <c r="B21608" t="s">
        <v>40544</v>
      </c>
      <c r="I21608" t="s">
        <v>5</v>
      </c>
      <c r="J21608">
        <v>134.61000000000001</v>
      </c>
      <c r="M21608">
        <v>134.61000000000001</v>
      </c>
      <c r="N21608">
        <f t="shared" si="337"/>
        <v>0</v>
      </c>
    </row>
    <row r="21609" spans="1:14" x14ac:dyDescent="0.2">
      <c r="A21609" t="s">
        <v>21514</v>
      </c>
      <c r="B21609" t="s">
        <v>40545</v>
      </c>
      <c r="I21609" t="s">
        <v>5</v>
      </c>
      <c r="J21609">
        <v>140.77000000000001</v>
      </c>
      <c r="M21609">
        <v>140.77000000000001</v>
      </c>
      <c r="N21609">
        <f t="shared" si="337"/>
        <v>0</v>
      </c>
    </row>
    <row r="21610" spans="1:14" x14ac:dyDescent="0.2">
      <c r="A21610" t="s">
        <v>21515</v>
      </c>
      <c r="B21610" t="s">
        <v>40545</v>
      </c>
      <c r="I21610" t="s">
        <v>5</v>
      </c>
      <c r="J21610">
        <v>140.77000000000001</v>
      </c>
      <c r="M21610">
        <v>140.77000000000001</v>
      </c>
      <c r="N21610">
        <f t="shared" si="337"/>
        <v>0</v>
      </c>
    </row>
    <row r="21611" spans="1:14" x14ac:dyDescent="0.2">
      <c r="A21611" t="s">
        <v>28232</v>
      </c>
      <c r="B21611" t="s">
        <v>40546</v>
      </c>
      <c r="I21611" t="s">
        <v>5</v>
      </c>
      <c r="J21611">
        <v>73.650000000000006</v>
      </c>
      <c r="M21611">
        <v>73.650000000000006</v>
      </c>
      <c r="N21611">
        <f t="shared" si="337"/>
        <v>0</v>
      </c>
    </row>
    <row r="21612" spans="1:14" x14ac:dyDescent="0.2">
      <c r="A21612" t="s">
        <v>28233</v>
      </c>
      <c r="B21612" t="s">
        <v>40546</v>
      </c>
      <c r="I21612" t="s">
        <v>5</v>
      </c>
      <c r="J21612">
        <v>73.650000000000006</v>
      </c>
      <c r="M21612">
        <v>73.650000000000006</v>
      </c>
      <c r="N21612">
        <f t="shared" si="337"/>
        <v>0</v>
      </c>
    </row>
    <row r="21613" spans="1:14" x14ac:dyDescent="0.2">
      <c r="A21613" t="s">
        <v>28234</v>
      </c>
      <c r="B21613" t="s">
        <v>40547</v>
      </c>
      <c r="I21613" t="s">
        <v>5</v>
      </c>
      <c r="J21613">
        <v>76.739999999999995</v>
      </c>
      <c r="M21613">
        <v>76.739999999999995</v>
      </c>
      <c r="N21613">
        <f t="shared" si="337"/>
        <v>0</v>
      </c>
    </row>
    <row r="21614" spans="1:14" x14ac:dyDescent="0.2">
      <c r="A21614" t="s">
        <v>28235</v>
      </c>
      <c r="B21614" t="s">
        <v>40547</v>
      </c>
      <c r="I21614" t="s">
        <v>5</v>
      </c>
      <c r="J21614">
        <v>76.739999999999995</v>
      </c>
      <c r="M21614">
        <v>76.739999999999995</v>
      </c>
      <c r="N21614">
        <f t="shared" si="337"/>
        <v>0</v>
      </c>
    </row>
    <row r="21615" spans="1:14" x14ac:dyDescent="0.2">
      <c r="A21615" t="s">
        <v>28236</v>
      </c>
      <c r="B21615" t="s">
        <v>40548</v>
      </c>
      <c r="I21615" t="s">
        <v>5</v>
      </c>
      <c r="J21615">
        <v>65.7</v>
      </c>
      <c r="M21615">
        <v>65.7</v>
      </c>
      <c r="N21615">
        <f t="shared" si="337"/>
        <v>0</v>
      </c>
    </row>
    <row r="21616" spans="1:14" x14ac:dyDescent="0.2">
      <c r="A21616" t="s">
        <v>28237</v>
      </c>
      <c r="B21616" t="s">
        <v>40548</v>
      </c>
      <c r="I21616" t="s">
        <v>5</v>
      </c>
      <c r="J21616">
        <v>65.7</v>
      </c>
      <c r="M21616">
        <v>65.7</v>
      </c>
      <c r="N21616">
        <f t="shared" si="337"/>
        <v>0</v>
      </c>
    </row>
    <row r="21617" spans="1:14" x14ac:dyDescent="0.2">
      <c r="A21617" t="s">
        <v>28238</v>
      </c>
      <c r="B21617" t="s">
        <v>40549</v>
      </c>
      <c r="I21617" t="s">
        <v>5</v>
      </c>
      <c r="J21617">
        <v>103.42</v>
      </c>
      <c r="M21617">
        <v>103.42</v>
      </c>
      <c r="N21617">
        <f t="shared" si="337"/>
        <v>0</v>
      </c>
    </row>
    <row r="21618" spans="1:14" x14ac:dyDescent="0.2">
      <c r="A21618" t="s">
        <v>28239</v>
      </c>
      <c r="B21618" t="s">
        <v>40549</v>
      </c>
      <c r="I21618" t="s">
        <v>5</v>
      </c>
      <c r="J21618">
        <v>103.42</v>
      </c>
      <c r="M21618">
        <v>103.42</v>
      </c>
      <c r="N21618">
        <f t="shared" si="337"/>
        <v>0</v>
      </c>
    </row>
    <row r="21619" spans="1:14" x14ac:dyDescent="0.2">
      <c r="A21619" t="s">
        <v>28240</v>
      </c>
      <c r="B21619" t="s">
        <v>40550</v>
      </c>
      <c r="I21619" t="s">
        <v>5</v>
      </c>
      <c r="J21619">
        <v>162.66</v>
      </c>
      <c r="M21619">
        <v>162.66</v>
      </c>
      <c r="N21619">
        <f t="shared" si="337"/>
        <v>0</v>
      </c>
    </row>
    <row r="21620" spans="1:14" x14ac:dyDescent="0.2">
      <c r="A21620" t="s">
        <v>28241</v>
      </c>
      <c r="B21620" t="s">
        <v>40550</v>
      </c>
      <c r="I21620" t="s">
        <v>5</v>
      </c>
      <c r="J21620">
        <v>162.66</v>
      </c>
      <c r="M21620">
        <v>162.66</v>
      </c>
      <c r="N21620">
        <f t="shared" si="337"/>
        <v>0</v>
      </c>
    </row>
    <row r="21621" spans="1:14" x14ac:dyDescent="0.2">
      <c r="A21621" t="s">
        <v>28242</v>
      </c>
      <c r="B21621" t="s">
        <v>40551</v>
      </c>
      <c r="I21621" t="s">
        <v>5</v>
      </c>
      <c r="J21621">
        <v>61.6</v>
      </c>
      <c r="M21621">
        <v>61.6</v>
      </c>
      <c r="N21621">
        <f t="shared" si="337"/>
        <v>0</v>
      </c>
    </row>
    <row r="21622" spans="1:14" x14ac:dyDescent="0.2">
      <c r="A21622" t="s">
        <v>28243</v>
      </c>
      <c r="B21622" t="s">
        <v>40551</v>
      </c>
      <c r="I21622" t="s">
        <v>5</v>
      </c>
      <c r="J21622">
        <v>61.6</v>
      </c>
      <c r="M21622">
        <v>61.6</v>
      </c>
      <c r="N21622">
        <f t="shared" si="337"/>
        <v>0</v>
      </c>
    </row>
    <row r="21623" spans="1:14" x14ac:dyDescent="0.2">
      <c r="A21623" t="s">
        <v>28244</v>
      </c>
      <c r="B21623" t="s">
        <v>40552</v>
      </c>
      <c r="I21623" t="s">
        <v>5</v>
      </c>
      <c r="J21623">
        <v>73.650000000000006</v>
      </c>
      <c r="M21623">
        <v>73.650000000000006</v>
      </c>
      <c r="N21623">
        <f t="shared" si="337"/>
        <v>0</v>
      </c>
    </row>
    <row r="21624" spans="1:14" x14ac:dyDescent="0.2">
      <c r="A21624" t="s">
        <v>28245</v>
      </c>
      <c r="B21624" t="s">
        <v>40552</v>
      </c>
      <c r="I21624" t="s">
        <v>5</v>
      </c>
      <c r="J21624">
        <v>73.650000000000006</v>
      </c>
      <c r="M21624">
        <v>73.650000000000006</v>
      </c>
      <c r="N21624">
        <f t="shared" si="337"/>
        <v>0</v>
      </c>
    </row>
    <row r="21625" spans="1:14" x14ac:dyDescent="0.2">
      <c r="A21625" t="s">
        <v>28246</v>
      </c>
      <c r="B21625" t="s">
        <v>40553</v>
      </c>
      <c r="I21625" t="s">
        <v>5</v>
      </c>
      <c r="J21625">
        <v>95.16</v>
      </c>
      <c r="M21625">
        <v>95.16</v>
      </c>
      <c r="N21625">
        <f t="shared" si="337"/>
        <v>0</v>
      </c>
    </row>
    <row r="21626" spans="1:14" x14ac:dyDescent="0.2">
      <c r="A21626" t="s">
        <v>28247</v>
      </c>
      <c r="B21626" t="s">
        <v>40553</v>
      </c>
      <c r="I21626" t="s">
        <v>5</v>
      </c>
      <c r="J21626">
        <v>95.16</v>
      </c>
      <c r="M21626">
        <v>95.16</v>
      </c>
      <c r="N21626">
        <f t="shared" si="337"/>
        <v>0</v>
      </c>
    </row>
    <row r="21627" spans="1:14" x14ac:dyDescent="0.2">
      <c r="A21627" t="s">
        <v>28248</v>
      </c>
      <c r="B21627" t="s">
        <v>40554</v>
      </c>
      <c r="I21627" t="s">
        <v>5</v>
      </c>
      <c r="J21627">
        <v>108.36</v>
      </c>
      <c r="M21627">
        <v>108.36</v>
      </c>
      <c r="N21627">
        <f t="shared" si="337"/>
        <v>0</v>
      </c>
    </row>
    <row r="21628" spans="1:14" x14ac:dyDescent="0.2">
      <c r="A21628" t="s">
        <v>28249</v>
      </c>
      <c r="B21628" t="s">
        <v>40554</v>
      </c>
      <c r="I21628" t="s">
        <v>5</v>
      </c>
      <c r="J21628">
        <v>108.36</v>
      </c>
      <c r="M21628">
        <v>108.36</v>
      </c>
      <c r="N21628">
        <f t="shared" si="337"/>
        <v>0</v>
      </c>
    </row>
    <row r="21629" spans="1:14" x14ac:dyDescent="0.2">
      <c r="A21629" t="s">
        <v>21516</v>
      </c>
      <c r="B21629" t="s">
        <v>40555</v>
      </c>
      <c r="I21629" t="s">
        <v>5</v>
      </c>
      <c r="J21629">
        <v>628.66</v>
      </c>
      <c r="M21629">
        <v>628.66</v>
      </c>
      <c r="N21629">
        <f t="shared" si="337"/>
        <v>0</v>
      </c>
    </row>
    <row r="21630" spans="1:14" x14ac:dyDescent="0.2">
      <c r="A21630" t="s">
        <v>21517</v>
      </c>
      <c r="B21630" t="s">
        <v>40555</v>
      </c>
      <c r="I21630" t="s">
        <v>5</v>
      </c>
      <c r="J21630">
        <v>613.08000000000004</v>
      </c>
      <c r="M21630">
        <v>613.08000000000004</v>
      </c>
      <c r="N21630">
        <f t="shared" si="337"/>
        <v>0</v>
      </c>
    </row>
    <row r="21631" spans="1:14" x14ac:dyDescent="0.2">
      <c r="A21631" t="s">
        <v>21518</v>
      </c>
      <c r="B21631" t="s">
        <v>40556</v>
      </c>
      <c r="I21631" t="s">
        <v>5</v>
      </c>
      <c r="J21631">
        <v>116.76</v>
      </c>
      <c r="M21631">
        <v>116.76</v>
      </c>
      <c r="N21631">
        <f t="shared" si="337"/>
        <v>0</v>
      </c>
    </row>
    <row r="21632" spans="1:14" x14ac:dyDescent="0.2">
      <c r="A21632" t="s">
        <v>21519</v>
      </c>
      <c r="B21632" t="s">
        <v>40556</v>
      </c>
      <c r="I21632" t="s">
        <v>5</v>
      </c>
      <c r="J21632">
        <v>101.18</v>
      </c>
      <c r="M21632">
        <v>101.18</v>
      </c>
      <c r="N21632">
        <f t="shared" si="337"/>
        <v>0</v>
      </c>
    </row>
    <row r="21633" spans="1:14" x14ac:dyDescent="0.2">
      <c r="A21633" t="s">
        <v>21520</v>
      </c>
      <c r="B21633" t="s">
        <v>40557</v>
      </c>
      <c r="I21633" t="s">
        <v>5</v>
      </c>
      <c r="J21633">
        <v>98.9</v>
      </c>
      <c r="M21633">
        <v>98.9</v>
      </c>
      <c r="N21633">
        <f t="shared" si="337"/>
        <v>0</v>
      </c>
    </row>
    <row r="21634" spans="1:14" x14ac:dyDescent="0.2">
      <c r="A21634" t="s">
        <v>21521</v>
      </c>
      <c r="B21634" t="s">
        <v>40557</v>
      </c>
      <c r="I21634" t="s">
        <v>5</v>
      </c>
      <c r="J21634">
        <v>85.69</v>
      </c>
      <c r="M21634">
        <v>85.69</v>
      </c>
      <c r="N21634">
        <f t="shared" si="337"/>
        <v>0</v>
      </c>
    </row>
    <row r="21635" spans="1:14" x14ac:dyDescent="0.2">
      <c r="A21635" t="s">
        <v>21522</v>
      </c>
      <c r="B21635" t="s">
        <v>40558</v>
      </c>
      <c r="I21635" t="s">
        <v>5</v>
      </c>
      <c r="J21635">
        <v>282.93</v>
      </c>
      <c r="M21635">
        <v>282.93</v>
      </c>
      <c r="N21635">
        <f t="shared" si="337"/>
        <v>0</v>
      </c>
    </row>
    <row r="21636" spans="1:14" x14ac:dyDescent="0.2">
      <c r="A21636" t="s">
        <v>21523</v>
      </c>
      <c r="B21636" t="s">
        <v>40558</v>
      </c>
      <c r="I21636" t="s">
        <v>5</v>
      </c>
      <c r="J21636">
        <v>277.08999999999997</v>
      </c>
      <c r="M21636">
        <v>277.08999999999997</v>
      </c>
      <c r="N21636">
        <f t="shared" ref="N21636:N21699" si="338">J21636-M21636</f>
        <v>0</v>
      </c>
    </row>
    <row r="21637" spans="1:14" x14ac:dyDescent="0.2">
      <c r="A21637" t="s">
        <v>21524</v>
      </c>
      <c r="B21637" t="s">
        <v>40559</v>
      </c>
      <c r="I21637" t="s">
        <v>5</v>
      </c>
      <c r="J21637">
        <v>262.08</v>
      </c>
      <c r="M21637">
        <v>262.08</v>
      </c>
      <c r="N21637">
        <f t="shared" si="338"/>
        <v>0</v>
      </c>
    </row>
    <row r="21638" spans="1:14" x14ac:dyDescent="0.2">
      <c r="A21638" t="s">
        <v>21525</v>
      </c>
      <c r="B21638" t="s">
        <v>40559</v>
      </c>
      <c r="I21638" t="s">
        <v>5</v>
      </c>
      <c r="J21638">
        <v>256.24</v>
      </c>
      <c r="M21638">
        <v>256.24</v>
      </c>
      <c r="N21638">
        <f t="shared" si="338"/>
        <v>0</v>
      </c>
    </row>
    <row r="21639" spans="1:14" x14ac:dyDescent="0.2">
      <c r="A21639" t="s">
        <v>21526</v>
      </c>
      <c r="B21639" t="s">
        <v>40560</v>
      </c>
      <c r="I21639" t="s">
        <v>5</v>
      </c>
      <c r="J21639">
        <v>392.34</v>
      </c>
      <c r="M21639">
        <v>392.34</v>
      </c>
      <c r="N21639">
        <f t="shared" si="338"/>
        <v>0</v>
      </c>
    </row>
    <row r="21640" spans="1:14" x14ac:dyDescent="0.2">
      <c r="A21640" t="s">
        <v>21527</v>
      </c>
      <c r="B21640" t="s">
        <v>40560</v>
      </c>
      <c r="I21640" t="s">
        <v>5</v>
      </c>
      <c r="J21640">
        <v>382.61</v>
      </c>
      <c r="M21640">
        <v>382.61</v>
      </c>
      <c r="N21640">
        <f t="shared" si="338"/>
        <v>0</v>
      </c>
    </row>
    <row r="21641" spans="1:14" x14ac:dyDescent="0.2">
      <c r="A21641" t="s">
        <v>21528</v>
      </c>
      <c r="B21641" t="s">
        <v>40561</v>
      </c>
      <c r="I21641" t="s">
        <v>5</v>
      </c>
      <c r="J21641">
        <v>438.16</v>
      </c>
      <c r="M21641">
        <v>438.16</v>
      </c>
      <c r="N21641">
        <f t="shared" si="338"/>
        <v>0</v>
      </c>
    </row>
    <row r="21642" spans="1:14" x14ac:dyDescent="0.2">
      <c r="A21642" t="s">
        <v>21529</v>
      </c>
      <c r="B21642" t="s">
        <v>40561</v>
      </c>
      <c r="I21642" t="s">
        <v>5</v>
      </c>
      <c r="J21642">
        <v>426.48</v>
      </c>
      <c r="M21642">
        <v>426.48</v>
      </c>
      <c r="N21642">
        <f t="shared" si="338"/>
        <v>0</v>
      </c>
    </row>
    <row r="21643" spans="1:14" x14ac:dyDescent="0.2">
      <c r="A21643" t="s">
        <v>21530</v>
      </c>
      <c r="B21643" t="s">
        <v>40562</v>
      </c>
      <c r="I21643" t="s">
        <v>5</v>
      </c>
      <c r="J21643">
        <v>3.64</v>
      </c>
      <c r="M21643">
        <v>3.64</v>
      </c>
      <c r="N21643">
        <f t="shared" si="338"/>
        <v>0</v>
      </c>
    </row>
    <row r="21644" spans="1:14" x14ac:dyDescent="0.2">
      <c r="A21644" t="s">
        <v>21531</v>
      </c>
      <c r="B21644" t="s">
        <v>40562</v>
      </c>
      <c r="I21644" t="s">
        <v>5</v>
      </c>
      <c r="J21644">
        <v>3.16</v>
      </c>
      <c r="M21644">
        <v>3.16</v>
      </c>
      <c r="N21644">
        <f t="shared" si="338"/>
        <v>0</v>
      </c>
    </row>
    <row r="21645" spans="1:14" x14ac:dyDescent="0.2">
      <c r="A21645" t="s">
        <v>21532</v>
      </c>
      <c r="B21645" t="s">
        <v>40563</v>
      </c>
      <c r="I21645" t="s">
        <v>5</v>
      </c>
      <c r="J21645">
        <v>29.19</v>
      </c>
      <c r="M21645">
        <v>29.19</v>
      </c>
      <c r="N21645">
        <f t="shared" si="338"/>
        <v>0</v>
      </c>
    </row>
    <row r="21646" spans="1:14" x14ac:dyDescent="0.2">
      <c r="A21646" t="s">
        <v>21533</v>
      </c>
      <c r="B21646" t="s">
        <v>40563</v>
      </c>
      <c r="I21646" t="s">
        <v>5</v>
      </c>
      <c r="J21646">
        <v>25.29</v>
      </c>
      <c r="M21646">
        <v>25.29</v>
      </c>
      <c r="N21646">
        <f t="shared" si="338"/>
        <v>0</v>
      </c>
    </row>
    <row r="21647" spans="1:14" x14ac:dyDescent="0.2">
      <c r="A21647" t="s">
        <v>21534</v>
      </c>
      <c r="B21647" t="s">
        <v>40564</v>
      </c>
      <c r="I21647" t="s">
        <v>5</v>
      </c>
      <c r="J21647">
        <v>29.19</v>
      </c>
      <c r="M21647">
        <v>29.19</v>
      </c>
      <c r="N21647">
        <f t="shared" si="338"/>
        <v>0</v>
      </c>
    </row>
    <row r="21648" spans="1:14" x14ac:dyDescent="0.2">
      <c r="A21648" t="s">
        <v>21535</v>
      </c>
      <c r="B21648" t="s">
        <v>40564</v>
      </c>
      <c r="I21648" t="s">
        <v>5</v>
      </c>
      <c r="J21648">
        <v>25.29</v>
      </c>
      <c r="M21648">
        <v>25.29</v>
      </c>
      <c r="N21648">
        <f t="shared" si="338"/>
        <v>0</v>
      </c>
    </row>
    <row r="21649" spans="1:14" x14ac:dyDescent="0.2">
      <c r="A21649" t="s">
        <v>21536</v>
      </c>
      <c r="B21649" t="s">
        <v>40565</v>
      </c>
      <c r="I21649" t="s">
        <v>5</v>
      </c>
      <c r="J21649">
        <v>43.78</v>
      </c>
      <c r="M21649">
        <v>43.78</v>
      </c>
      <c r="N21649">
        <f t="shared" si="338"/>
        <v>0</v>
      </c>
    </row>
    <row r="21650" spans="1:14" x14ac:dyDescent="0.2">
      <c r="A21650" t="s">
        <v>21537</v>
      </c>
      <c r="B21650" t="s">
        <v>40565</v>
      </c>
      <c r="I21650" t="s">
        <v>5</v>
      </c>
      <c r="J21650">
        <v>37.94</v>
      </c>
      <c r="M21650">
        <v>37.94</v>
      </c>
      <c r="N21650">
        <f t="shared" si="338"/>
        <v>0</v>
      </c>
    </row>
    <row r="21651" spans="1:14" x14ac:dyDescent="0.2">
      <c r="A21651" t="s">
        <v>21538</v>
      </c>
      <c r="B21651" t="s">
        <v>22425</v>
      </c>
      <c r="I21651" t="s">
        <v>5</v>
      </c>
      <c r="J21651">
        <v>2.1800000000000002</v>
      </c>
      <c r="M21651">
        <v>2.1800000000000002</v>
      </c>
      <c r="N21651">
        <f t="shared" si="338"/>
        <v>0</v>
      </c>
    </row>
    <row r="21652" spans="1:14" x14ac:dyDescent="0.2">
      <c r="A21652" t="s">
        <v>21539</v>
      </c>
      <c r="B21652" t="s">
        <v>22425</v>
      </c>
      <c r="I21652" t="s">
        <v>5</v>
      </c>
      <c r="J21652">
        <v>1.89</v>
      </c>
      <c r="M21652">
        <v>1.89</v>
      </c>
      <c r="N21652">
        <f t="shared" si="338"/>
        <v>0</v>
      </c>
    </row>
    <row r="21653" spans="1:14" x14ac:dyDescent="0.2">
      <c r="A21653" t="s">
        <v>21540</v>
      </c>
      <c r="B21653" t="s">
        <v>22426</v>
      </c>
      <c r="I21653" t="s">
        <v>5</v>
      </c>
      <c r="J21653">
        <v>29.3</v>
      </c>
      <c r="M21653">
        <v>29.3</v>
      </c>
      <c r="N21653">
        <f t="shared" si="338"/>
        <v>0</v>
      </c>
    </row>
    <row r="21654" spans="1:14" x14ac:dyDescent="0.2">
      <c r="A21654" t="s">
        <v>21541</v>
      </c>
      <c r="B21654" t="s">
        <v>22426</v>
      </c>
      <c r="I21654" t="s">
        <v>5</v>
      </c>
      <c r="J21654">
        <v>29.3</v>
      </c>
      <c r="M21654">
        <v>29.3</v>
      </c>
      <c r="N21654">
        <f t="shared" si="338"/>
        <v>0</v>
      </c>
    </row>
    <row r="21655" spans="1:14" x14ac:dyDescent="0.2">
      <c r="A21655" t="s">
        <v>21542</v>
      </c>
      <c r="B21655" t="s">
        <v>22427</v>
      </c>
      <c r="I21655" t="s">
        <v>5</v>
      </c>
      <c r="J21655">
        <v>5.35</v>
      </c>
      <c r="M21655">
        <v>5.35</v>
      </c>
      <c r="N21655">
        <f t="shared" si="338"/>
        <v>0</v>
      </c>
    </row>
    <row r="21656" spans="1:14" x14ac:dyDescent="0.2">
      <c r="A21656" t="s">
        <v>21543</v>
      </c>
      <c r="B21656" t="s">
        <v>22427</v>
      </c>
      <c r="I21656" t="s">
        <v>5</v>
      </c>
      <c r="J21656">
        <v>5.35</v>
      </c>
      <c r="M21656">
        <v>5.35</v>
      </c>
      <c r="N21656">
        <f t="shared" si="338"/>
        <v>0</v>
      </c>
    </row>
    <row r="21657" spans="1:14" x14ac:dyDescent="0.2">
      <c r="A21657" t="s">
        <v>21544</v>
      </c>
      <c r="B21657" t="s">
        <v>22428</v>
      </c>
      <c r="I21657" t="s">
        <v>5</v>
      </c>
      <c r="J21657">
        <v>0.39</v>
      </c>
      <c r="M21657">
        <v>0.39</v>
      </c>
      <c r="N21657">
        <f t="shared" si="338"/>
        <v>0</v>
      </c>
    </row>
    <row r="21658" spans="1:14" x14ac:dyDescent="0.2">
      <c r="A21658" t="s">
        <v>21545</v>
      </c>
      <c r="B21658" t="s">
        <v>22428</v>
      </c>
      <c r="I21658" t="s">
        <v>5</v>
      </c>
      <c r="J21658">
        <v>0.39</v>
      </c>
      <c r="M21658">
        <v>0.39</v>
      </c>
      <c r="N21658">
        <f t="shared" si="338"/>
        <v>0</v>
      </c>
    </row>
    <row r="21659" spans="1:14" x14ac:dyDescent="0.2">
      <c r="A21659" t="s">
        <v>21546</v>
      </c>
      <c r="B21659" t="s">
        <v>22429</v>
      </c>
      <c r="I21659" t="s">
        <v>5</v>
      </c>
      <c r="J21659">
        <v>0.42</v>
      </c>
      <c r="M21659">
        <v>0.42</v>
      </c>
      <c r="N21659">
        <f t="shared" si="338"/>
        <v>0</v>
      </c>
    </row>
    <row r="21660" spans="1:14" x14ac:dyDescent="0.2">
      <c r="A21660" t="s">
        <v>21547</v>
      </c>
      <c r="B21660" t="s">
        <v>22429</v>
      </c>
      <c r="I21660" t="s">
        <v>5</v>
      </c>
      <c r="J21660">
        <v>0.42</v>
      </c>
      <c r="M21660">
        <v>0.42</v>
      </c>
      <c r="N21660">
        <f t="shared" si="338"/>
        <v>0</v>
      </c>
    </row>
    <row r="21661" spans="1:14" x14ac:dyDescent="0.2">
      <c r="A21661" t="s">
        <v>21548</v>
      </c>
      <c r="B21661" t="s">
        <v>40566</v>
      </c>
      <c r="I21661" t="s">
        <v>5</v>
      </c>
      <c r="J21661">
        <v>130</v>
      </c>
      <c r="M21661">
        <v>130</v>
      </c>
      <c r="N21661">
        <f t="shared" si="338"/>
        <v>0</v>
      </c>
    </row>
    <row r="21662" spans="1:14" x14ac:dyDescent="0.2">
      <c r="A21662" t="s">
        <v>21549</v>
      </c>
      <c r="B21662" t="s">
        <v>40566</v>
      </c>
      <c r="I21662" t="s">
        <v>5</v>
      </c>
      <c r="J21662">
        <v>130</v>
      </c>
      <c r="M21662">
        <v>130</v>
      </c>
      <c r="N21662">
        <f t="shared" si="338"/>
        <v>0</v>
      </c>
    </row>
    <row r="21663" spans="1:14" x14ac:dyDescent="0.2">
      <c r="A21663" t="s">
        <v>21550</v>
      </c>
      <c r="B21663" t="s">
        <v>40567</v>
      </c>
      <c r="I21663" t="s">
        <v>5</v>
      </c>
      <c r="J21663">
        <v>9.36</v>
      </c>
      <c r="M21663">
        <v>9.36</v>
      </c>
      <c r="N21663">
        <f t="shared" si="338"/>
        <v>0</v>
      </c>
    </row>
    <row r="21664" spans="1:14" x14ac:dyDescent="0.2">
      <c r="A21664" t="s">
        <v>21551</v>
      </c>
      <c r="B21664" t="s">
        <v>40567</v>
      </c>
      <c r="I21664" t="s">
        <v>5</v>
      </c>
      <c r="J21664">
        <v>9.36</v>
      </c>
      <c r="M21664">
        <v>9.36</v>
      </c>
      <c r="N21664">
        <f t="shared" si="338"/>
        <v>0</v>
      </c>
    </row>
    <row r="21665" spans="1:14" x14ac:dyDescent="0.2">
      <c r="A21665" t="s">
        <v>21552</v>
      </c>
      <c r="B21665" t="s">
        <v>40568</v>
      </c>
      <c r="I21665" t="s">
        <v>5</v>
      </c>
      <c r="J21665">
        <v>8.5</v>
      </c>
      <c r="M21665">
        <v>8.5</v>
      </c>
      <c r="N21665">
        <f t="shared" si="338"/>
        <v>0</v>
      </c>
    </row>
    <row r="21666" spans="1:14" x14ac:dyDescent="0.2">
      <c r="A21666" t="s">
        <v>21553</v>
      </c>
      <c r="B21666" t="s">
        <v>40568</v>
      </c>
      <c r="I21666" t="s">
        <v>5</v>
      </c>
      <c r="J21666">
        <v>8.5</v>
      </c>
      <c r="M21666">
        <v>8.5</v>
      </c>
      <c r="N21666">
        <f t="shared" si="338"/>
        <v>0</v>
      </c>
    </row>
    <row r="21667" spans="1:14" x14ac:dyDescent="0.2">
      <c r="A21667" t="s">
        <v>28250</v>
      </c>
      <c r="B21667" t="s">
        <v>40569</v>
      </c>
      <c r="I21667" t="s">
        <v>5</v>
      </c>
      <c r="J21667">
        <v>38.15</v>
      </c>
      <c r="M21667">
        <v>38.15</v>
      </c>
      <c r="N21667">
        <f t="shared" si="338"/>
        <v>0</v>
      </c>
    </row>
    <row r="21668" spans="1:14" x14ac:dyDescent="0.2">
      <c r="A21668" t="s">
        <v>28251</v>
      </c>
      <c r="B21668" t="s">
        <v>40569</v>
      </c>
      <c r="I21668" t="s">
        <v>5</v>
      </c>
      <c r="J21668">
        <v>38.15</v>
      </c>
      <c r="M21668">
        <v>38.15</v>
      </c>
      <c r="N21668">
        <f t="shared" si="338"/>
        <v>0</v>
      </c>
    </row>
    <row r="21669" spans="1:14" x14ac:dyDescent="0.2">
      <c r="A21669" t="s">
        <v>28252</v>
      </c>
      <c r="B21669" t="s">
        <v>40570</v>
      </c>
      <c r="I21669" t="s">
        <v>5</v>
      </c>
      <c r="J21669">
        <v>46.74</v>
      </c>
      <c r="M21669">
        <v>46.74</v>
      </c>
      <c r="N21669">
        <f t="shared" si="338"/>
        <v>0</v>
      </c>
    </row>
    <row r="21670" spans="1:14" x14ac:dyDescent="0.2">
      <c r="A21670" t="s">
        <v>28253</v>
      </c>
      <c r="B21670" t="s">
        <v>40570</v>
      </c>
      <c r="I21670" t="s">
        <v>5</v>
      </c>
      <c r="J21670">
        <v>46.74</v>
      </c>
      <c r="M21670">
        <v>46.74</v>
      </c>
      <c r="N21670">
        <f t="shared" si="338"/>
        <v>0</v>
      </c>
    </row>
    <row r="21671" spans="1:14" x14ac:dyDescent="0.2">
      <c r="A21671" t="s">
        <v>21554</v>
      </c>
      <c r="B21671" t="s">
        <v>40571</v>
      </c>
      <c r="I21671" t="s">
        <v>5</v>
      </c>
      <c r="J21671">
        <v>42.98</v>
      </c>
      <c r="M21671">
        <v>42.98</v>
      </c>
      <c r="N21671">
        <f t="shared" si="338"/>
        <v>0</v>
      </c>
    </row>
    <row r="21672" spans="1:14" x14ac:dyDescent="0.2">
      <c r="A21672" t="s">
        <v>21555</v>
      </c>
      <c r="B21672" t="s">
        <v>40571</v>
      </c>
      <c r="I21672" t="s">
        <v>5</v>
      </c>
      <c r="J21672">
        <v>42.98</v>
      </c>
      <c r="M21672">
        <v>42.98</v>
      </c>
      <c r="N21672">
        <f t="shared" si="338"/>
        <v>0</v>
      </c>
    </row>
    <row r="21673" spans="1:14" x14ac:dyDescent="0.2">
      <c r="A21673" t="s">
        <v>28254</v>
      </c>
      <c r="B21673" t="s">
        <v>40572</v>
      </c>
      <c r="I21673" t="s">
        <v>5</v>
      </c>
      <c r="J21673">
        <v>58.56</v>
      </c>
      <c r="M21673">
        <v>58.56</v>
      </c>
      <c r="N21673">
        <f t="shared" si="338"/>
        <v>0</v>
      </c>
    </row>
    <row r="21674" spans="1:14" x14ac:dyDescent="0.2">
      <c r="A21674" t="s">
        <v>28255</v>
      </c>
      <c r="B21674" t="s">
        <v>40572</v>
      </c>
      <c r="I21674" t="s">
        <v>5</v>
      </c>
      <c r="J21674">
        <v>58.56</v>
      </c>
      <c r="M21674">
        <v>58.56</v>
      </c>
      <c r="N21674">
        <f t="shared" si="338"/>
        <v>0</v>
      </c>
    </row>
    <row r="21675" spans="1:14" x14ac:dyDescent="0.2">
      <c r="A21675" t="s">
        <v>21556</v>
      </c>
      <c r="B21675" t="s">
        <v>40573</v>
      </c>
      <c r="I21675" t="s">
        <v>5</v>
      </c>
      <c r="J21675">
        <v>58.11</v>
      </c>
      <c r="M21675">
        <v>58.11</v>
      </c>
      <c r="N21675">
        <f t="shared" si="338"/>
        <v>0</v>
      </c>
    </row>
    <row r="21676" spans="1:14" x14ac:dyDescent="0.2">
      <c r="A21676" t="s">
        <v>21557</v>
      </c>
      <c r="B21676" t="s">
        <v>40573</v>
      </c>
      <c r="I21676" t="s">
        <v>5</v>
      </c>
      <c r="J21676">
        <v>58.11</v>
      </c>
      <c r="M21676">
        <v>58.11</v>
      </c>
      <c r="N21676">
        <f t="shared" si="338"/>
        <v>0</v>
      </c>
    </row>
    <row r="21677" spans="1:14" x14ac:dyDescent="0.2">
      <c r="A21677" t="s">
        <v>28256</v>
      </c>
      <c r="B21677" t="s">
        <v>40574</v>
      </c>
      <c r="I21677" t="s">
        <v>5</v>
      </c>
      <c r="J21677">
        <v>54.72</v>
      </c>
      <c r="M21677">
        <v>54.72</v>
      </c>
      <c r="N21677">
        <f t="shared" si="338"/>
        <v>0</v>
      </c>
    </row>
    <row r="21678" spans="1:14" x14ac:dyDescent="0.2">
      <c r="A21678" t="s">
        <v>28257</v>
      </c>
      <c r="B21678" t="s">
        <v>40574</v>
      </c>
      <c r="I21678" t="s">
        <v>5</v>
      </c>
      <c r="J21678">
        <v>54.72</v>
      </c>
      <c r="M21678">
        <v>54.72</v>
      </c>
      <c r="N21678">
        <f t="shared" si="338"/>
        <v>0</v>
      </c>
    </row>
    <row r="21679" spans="1:14" x14ac:dyDescent="0.2">
      <c r="A21679" t="s">
        <v>21558</v>
      </c>
      <c r="B21679" t="s">
        <v>22430</v>
      </c>
      <c r="I21679" t="s">
        <v>5</v>
      </c>
      <c r="J21679">
        <v>167.89</v>
      </c>
      <c r="M21679">
        <v>167.89</v>
      </c>
      <c r="N21679">
        <f t="shared" si="338"/>
        <v>0</v>
      </c>
    </row>
    <row r="21680" spans="1:14" x14ac:dyDescent="0.2">
      <c r="A21680" t="s">
        <v>21559</v>
      </c>
      <c r="B21680" t="s">
        <v>22430</v>
      </c>
      <c r="I21680" t="s">
        <v>5</v>
      </c>
      <c r="J21680">
        <v>167.89</v>
      </c>
      <c r="M21680">
        <v>167.89</v>
      </c>
      <c r="N21680">
        <f t="shared" si="338"/>
        <v>0</v>
      </c>
    </row>
    <row r="21681" spans="1:14" x14ac:dyDescent="0.2">
      <c r="A21681" t="s">
        <v>21560</v>
      </c>
      <c r="B21681" t="s">
        <v>40575</v>
      </c>
      <c r="I21681" t="s">
        <v>5</v>
      </c>
      <c r="J21681">
        <v>52.73</v>
      </c>
      <c r="M21681">
        <v>52.73</v>
      </c>
      <c r="N21681">
        <f t="shared" si="338"/>
        <v>0</v>
      </c>
    </row>
    <row r="21682" spans="1:14" x14ac:dyDescent="0.2">
      <c r="A21682" t="s">
        <v>21561</v>
      </c>
      <c r="B21682" t="s">
        <v>40575</v>
      </c>
      <c r="I21682" t="s">
        <v>5</v>
      </c>
      <c r="J21682">
        <v>52.73</v>
      </c>
      <c r="M21682">
        <v>52.73</v>
      </c>
      <c r="N21682">
        <f t="shared" si="338"/>
        <v>0</v>
      </c>
    </row>
    <row r="21683" spans="1:14" x14ac:dyDescent="0.2">
      <c r="A21683" t="s">
        <v>21562</v>
      </c>
      <c r="B21683" t="s">
        <v>22431</v>
      </c>
      <c r="I21683" t="s">
        <v>5</v>
      </c>
      <c r="J21683">
        <v>2.2999999999999998</v>
      </c>
      <c r="M21683">
        <v>2.2999999999999998</v>
      </c>
      <c r="N21683">
        <f t="shared" si="338"/>
        <v>0</v>
      </c>
    </row>
    <row r="21684" spans="1:14" x14ac:dyDescent="0.2">
      <c r="A21684" t="s">
        <v>21563</v>
      </c>
      <c r="B21684" t="s">
        <v>22431</v>
      </c>
      <c r="I21684" t="s">
        <v>5</v>
      </c>
      <c r="J21684">
        <v>2.2999999999999998</v>
      </c>
      <c r="M21684">
        <v>2.2999999999999998</v>
      </c>
      <c r="N21684">
        <f t="shared" si="338"/>
        <v>0</v>
      </c>
    </row>
    <row r="21685" spans="1:14" x14ac:dyDescent="0.2">
      <c r="A21685" t="s">
        <v>21564</v>
      </c>
      <c r="B21685" t="s">
        <v>22432</v>
      </c>
      <c r="I21685" t="s">
        <v>5</v>
      </c>
      <c r="J21685">
        <v>1.45</v>
      </c>
      <c r="M21685">
        <v>1.45</v>
      </c>
      <c r="N21685">
        <f t="shared" si="338"/>
        <v>0</v>
      </c>
    </row>
    <row r="21686" spans="1:14" x14ac:dyDescent="0.2">
      <c r="A21686" t="s">
        <v>21565</v>
      </c>
      <c r="B21686" t="s">
        <v>22432</v>
      </c>
      <c r="I21686" t="s">
        <v>5</v>
      </c>
      <c r="J21686">
        <v>1.45</v>
      </c>
      <c r="M21686">
        <v>1.45</v>
      </c>
      <c r="N21686">
        <f t="shared" si="338"/>
        <v>0</v>
      </c>
    </row>
    <row r="21687" spans="1:14" x14ac:dyDescent="0.2">
      <c r="A21687" t="s">
        <v>21566</v>
      </c>
      <c r="B21687" t="s">
        <v>22433</v>
      </c>
      <c r="I21687" t="s">
        <v>5</v>
      </c>
      <c r="J21687">
        <v>7.27</v>
      </c>
      <c r="M21687">
        <v>7.27</v>
      </c>
      <c r="N21687">
        <f t="shared" si="338"/>
        <v>0</v>
      </c>
    </row>
    <row r="21688" spans="1:14" x14ac:dyDescent="0.2">
      <c r="A21688" t="s">
        <v>21567</v>
      </c>
      <c r="B21688" t="s">
        <v>22433</v>
      </c>
      <c r="I21688" t="s">
        <v>5</v>
      </c>
      <c r="J21688">
        <v>7.27</v>
      </c>
      <c r="M21688">
        <v>7.27</v>
      </c>
      <c r="N21688">
        <f t="shared" si="338"/>
        <v>0</v>
      </c>
    </row>
    <row r="21689" spans="1:14" x14ac:dyDescent="0.2">
      <c r="A21689" t="s">
        <v>21568</v>
      </c>
      <c r="B21689" t="s">
        <v>22434</v>
      </c>
      <c r="I21689" t="s">
        <v>5</v>
      </c>
      <c r="J21689">
        <v>2.5</v>
      </c>
      <c r="M21689">
        <v>2.5</v>
      </c>
      <c r="N21689">
        <f t="shared" si="338"/>
        <v>0</v>
      </c>
    </row>
    <row r="21690" spans="1:14" x14ac:dyDescent="0.2">
      <c r="A21690" t="s">
        <v>21569</v>
      </c>
      <c r="B21690" t="s">
        <v>22434</v>
      </c>
      <c r="I21690" t="s">
        <v>5</v>
      </c>
      <c r="J21690">
        <v>2.5</v>
      </c>
      <c r="M21690">
        <v>2.5</v>
      </c>
      <c r="N21690">
        <f t="shared" si="338"/>
        <v>0</v>
      </c>
    </row>
    <row r="21691" spans="1:14" x14ac:dyDescent="0.2">
      <c r="A21691" t="s">
        <v>21570</v>
      </c>
      <c r="B21691" t="s">
        <v>40576</v>
      </c>
      <c r="I21691" t="s">
        <v>5</v>
      </c>
      <c r="J21691">
        <v>1.02</v>
      </c>
      <c r="M21691">
        <v>1.02</v>
      </c>
      <c r="N21691">
        <f t="shared" si="338"/>
        <v>0</v>
      </c>
    </row>
    <row r="21692" spans="1:14" x14ac:dyDescent="0.2">
      <c r="A21692" t="s">
        <v>21571</v>
      </c>
      <c r="B21692" t="s">
        <v>40576</v>
      </c>
      <c r="I21692" t="s">
        <v>5</v>
      </c>
      <c r="J21692">
        <v>1.02</v>
      </c>
      <c r="M21692">
        <v>1.02</v>
      </c>
      <c r="N21692">
        <f t="shared" si="338"/>
        <v>0</v>
      </c>
    </row>
    <row r="21693" spans="1:14" x14ac:dyDescent="0.2">
      <c r="A21693" t="s">
        <v>21572</v>
      </c>
      <c r="B21693" t="s">
        <v>40577</v>
      </c>
      <c r="I21693" t="s">
        <v>5</v>
      </c>
      <c r="J21693">
        <v>0.23</v>
      </c>
      <c r="M21693">
        <v>0.23</v>
      </c>
      <c r="N21693">
        <f t="shared" si="338"/>
        <v>0</v>
      </c>
    </row>
    <row r="21694" spans="1:14" x14ac:dyDescent="0.2">
      <c r="A21694" t="s">
        <v>21573</v>
      </c>
      <c r="B21694" t="s">
        <v>40577</v>
      </c>
      <c r="I21694" t="s">
        <v>5</v>
      </c>
      <c r="J21694">
        <v>0.23</v>
      </c>
      <c r="M21694">
        <v>0.23</v>
      </c>
      <c r="N21694">
        <f t="shared" si="338"/>
        <v>0</v>
      </c>
    </row>
    <row r="21695" spans="1:14" x14ac:dyDescent="0.2">
      <c r="A21695" t="s">
        <v>21574</v>
      </c>
      <c r="B21695" t="s">
        <v>40578</v>
      </c>
      <c r="I21695" t="s">
        <v>5</v>
      </c>
      <c r="J21695">
        <v>101.44</v>
      </c>
      <c r="M21695">
        <v>101.44</v>
      </c>
      <c r="N21695">
        <f t="shared" si="338"/>
        <v>0</v>
      </c>
    </row>
    <row r="21696" spans="1:14" x14ac:dyDescent="0.2">
      <c r="A21696" t="s">
        <v>21575</v>
      </c>
      <c r="B21696" t="s">
        <v>40578</v>
      </c>
      <c r="I21696" t="s">
        <v>5</v>
      </c>
      <c r="J21696">
        <v>98.85</v>
      </c>
      <c r="M21696">
        <v>98.85</v>
      </c>
      <c r="N21696">
        <f t="shared" si="338"/>
        <v>0</v>
      </c>
    </row>
    <row r="21697" spans="1:14" x14ac:dyDescent="0.2">
      <c r="A21697" t="s">
        <v>21576</v>
      </c>
      <c r="B21697" t="s">
        <v>40579</v>
      </c>
      <c r="I21697" t="s">
        <v>5</v>
      </c>
      <c r="J21697">
        <v>151.96</v>
      </c>
      <c r="M21697">
        <v>151.96</v>
      </c>
      <c r="N21697">
        <f t="shared" si="338"/>
        <v>0</v>
      </c>
    </row>
    <row r="21698" spans="1:14" x14ac:dyDescent="0.2">
      <c r="A21698" t="s">
        <v>21577</v>
      </c>
      <c r="B21698" t="s">
        <v>40579</v>
      </c>
      <c r="I21698" t="s">
        <v>5</v>
      </c>
      <c r="J21698">
        <v>150.37</v>
      </c>
      <c r="M21698">
        <v>150.37</v>
      </c>
      <c r="N21698">
        <f t="shared" si="338"/>
        <v>0</v>
      </c>
    </row>
    <row r="21699" spans="1:14" x14ac:dyDescent="0.2">
      <c r="A21699" t="s">
        <v>21578</v>
      </c>
      <c r="B21699" t="s">
        <v>22435</v>
      </c>
      <c r="I21699" t="s">
        <v>5</v>
      </c>
      <c r="J21699">
        <v>118.35</v>
      </c>
      <c r="M21699">
        <v>118.35</v>
      </c>
      <c r="N21699">
        <f t="shared" si="338"/>
        <v>0</v>
      </c>
    </row>
    <row r="21700" spans="1:14" x14ac:dyDescent="0.2">
      <c r="A21700" t="s">
        <v>21579</v>
      </c>
      <c r="B21700" t="s">
        <v>22435</v>
      </c>
      <c r="I21700" t="s">
        <v>5</v>
      </c>
      <c r="J21700">
        <v>118.35</v>
      </c>
      <c r="M21700">
        <v>118.35</v>
      </c>
      <c r="N21700">
        <f t="shared" ref="N21700:N21763" si="339">J21700-M21700</f>
        <v>0</v>
      </c>
    </row>
    <row r="21701" spans="1:14" x14ac:dyDescent="0.2">
      <c r="A21701" t="s">
        <v>21580</v>
      </c>
      <c r="B21701" t="s">
        <v>28258</v>
      </c>
      <c r="I21701" t="s">
        <v>113</v>
      </c>
      <c r="J21701">
        <v>15.1</v>
      </c>
      <c r="M21701">
        <v>15.1</v>
      </c>
      <c r="N21701">
        <f t="shared" si="339"/>
        <v>0</v>
      </c>
    </row>
    <row r="21702" spans="1:14" x14ac:dyDescent="0.2">
      <c r="A21702" t="s">
        <v>21581</v>
      </c>
      <c r="B21702" t="s">
        <v>28258</v>
      </c>
      <c r="I21702" t="s">
        <v>113</v>
      </c>
      <c r="J21702">
        <v>15.1</v>
      </c>
      <c r="M21702">
        <v>15.1</v>
      </c>
      <c r="N21702">
        <f t="shared" si="339"/>
        <v>0</v>
      </c>
    </row>
    <row r="21703" spans="1:14" x14ac:dyDescent="0.2">
      <c r="A21703" t="s">
        <v>21582</v>
      </c>
      <c r="B21703" t="s">
        <v>40580</v>
      </c>
      <c r="I21703" t="s">
        <v>5</v>
      </c>
      <c r="J21703">
        <v>7.98</v>
      </c>
      <c r="M21703">
        <v>7.98</v>
      </c>
      <c r="N21703">
        <f t="shared" si="339"/>
        <v>0</v>
      </c>
    </row>
    <row r="21704" spans="1:14" x14ac:dyDescent="0.2">
      <c r="A21704" t="s">
        <v>21583</v>
      </c>
      <c r="B21704" t="s">
        <v>40580</v>
      </c>
      <c r="I21704" t="s">
        <v>5</v>
      </c>
      <c r="J21704">
        <v>6.91</v>
      </c>
      <c r="M21704">
        <v>6.91</v>
      </c>
      <c r="N21704">
        <f t="shared" si="339"/>
        <v>0</v>
      </c>
    </row>
    <row r="21705" spans="1:14" x14ac:dyDescent="0.2">
      <c r="A21705" t="s">
        <v>21584</v>
      </c>
      <c r="B21705" t="s">
        <v>40581</v>
      </c>
      <c r="I21705" t="s">
        <v>5</v>
      </c>
      <c r="J21705">
        <v>11.83</v>
      </c>
      <c r="M21705">
        <v>11.83</v>
      </c>
      <c r="N21705">
        <f t="shared" si="339"/>
        <v>0</v>
      </c>
    </row>
    <row r="21706" spans="1:14" x14ac:dyDescent="0.2">
      <c r="A21706" t="s">
        <v>21585</v>
      </c>
      <c r="B21706" t="s">
        <v>40581</v>
      </c>
      <c r="I21706" t="s">
        <v>5</v>
      </c>
      <c r="J21706">
        <v>10.25</v>
      </c>
      <c r="M21706">
        <v>10.25</v>
      </c>
      <c r="N21706">
        <f t="shared" si="339"/>
        <v>0</v>
      </c>
    </row>
    <row r="21707" spans="1:14" x14ac:dyDescent="0.2">
      <c r="A21707" t="s">
        <v>21586</v>
      </c>
      <c r="B21707" t="s">
        <v>40582</v>
      </c>
      <c r="I21707" t="s">
        <v>5</v>
      </c>
      <c r="J21707">
        <v>3.99</v>
      </c>
      <c r="M21707">
        <v>3.99</v>
      </c>
      <c r="N21707">
        <f t="shared" si="339"/>
        <v>0</v>
      </c>
    </row>
    <row r="21708" spans="1:14" x14ac:dyDescent="0.2">
      <c r="A21708" t="s">
        <v>21587</v>
      </c>
      <c r="B21708" t="s">
        <v>40582</v>
      </c>
      <c r="I21708" t="s">
        <v>5</v>
      </c>
      <c r="J21708">
        <v>3.45</v>
      </c>
      <c r="M21708">
        <v>3.45</v>
      </c>
      <c r="N21708">
        <f t="shared" si="339"/>
        <v>0</v>
      </c>
    </row>
    <row r="21709" spans="1:14" x14ac:dyDescent="0.2">
      <c r="A21709" t="s">
        <v>21588</v>
      </c>
      <c r="B21709" t="s">
        <v>40583</v>
      </c>
      <c r="I21709" t="s">
        <v>5</v>
      </c>
      <c r="J21709">
        <v>29.6</v>
      </c>
      <c r="M21709">
        <v>29.6</v>
      </c>
      <c r="N21709">
        <f t="shared" si="339"/>
        <v>0</v>
      </c>
    </row>
    <row r="21710" spans="1:14" x14ac:dyDescent="0.2">
      <c r="A21710" t="s">
        <v>21589</v>
      </c>
      <c r="B21710" t="s">
        <v>40583</v>
      </c>
      <c r="I21710" t="s">
        <v>5</v>
      </c>
      <c r="J21710">
        <v>27.35</v>
      </c>
      <c r="M21710">
        <v>27.35</v>
      </c>
      <c r="N21710">
        <f t="shared" si="339"/>
        <v>0</v>
      </c>
    </row>
    <row r="21711" spans="1:14" x14ac:dyDescent="0.2">
      <c r="A21711" t="s">
        <v>21590</v>
      </c>
      <c r="B21711" t="s">
        <v>40584</v>
      </c>
      <c r="I21711" t="s">
        <v>5</v>
      </c>
      <c r="J21711">
        <v>3.99</v>
      </c>
      <c r="M21711">
        <v>3.99</v>
      </c>
      <c r="N21711">
        <f t="shared" si="339"/>
        <v>0</v>
      </c>
    </row>
    <row r="21712" spans="1:14" x14ac:dyDescent="0.2">
      <c r="A21712" t="s">
        <v>21591</v>
      </c>
      <c r="B21712" t="s">
        <v>40584</v>
      </c>
      <c r="I21712" t="s">
        <v>5</v>
      </c>
      <c r="J21712">
        <v>3.45</v>
      </c>
      <c r="M21712">
        <v>3.45</v>
      </c>
      <c r="N21712">
        <f t="shared" si="339"/>
        <v>0</v>
      </c>
    </row>
    <row r="21713" spans="1:14" x14ac:dyDescent="0.2">
      <c r="A21713" t="s">
        <v>21592</v>
      </c>
      <c r="B21713" t="s">
        <v>40585</v>
      </c>
      <c r="I21713" t="s">
        <v>5</v>
      </c>
      <c r="J21713">
        <v>11.83</v>
      </c>
      <c r="M21713">
        <v>11.83</v>
      </c>
      <c r="N21713">
        <f t="shared" si="339"/>
        <v>0</v>
      </c>
    </row>
    <row r="21714" spans="1:14" x14ac:dyDescent="0.2">
      <c r="A21714" t="s">
        <v>21593</v>
      </c>
      <c r="B21714" t="s">
        <v>40585</v>
      </c>
      <c r="I21714" t="s">
        <v>5</v>
      </c>
      <c r="J21714">
        <v>10.25</v>
      </c>
      <c r="M21714">
        <v>10.25</v>
      </c>
      <c r="N21714">
        <f t="shared" si="339"/>
        <v>0</v>
      </c>
    </row>
    <row r="21715" spans="1:14" x14ac:dyDescent="0.2">
      <c r="A21715" t="s">
        <v>21594</v>
      </c>
      <c r="B21715" t="s">
        <v>40586</v>
      </c>
      <c r="I21715" t="s">
        <v>5</v>
      </c>
      <c r="J21715">
        <v>7.83</v>
      </c>
      <c r="M21715">
        <v>7.83</v>
      </c>
      <c r="N21715">
        <f t="shared" si="339"/>
        <v>0</v>
      </c>
    </row>
    <row r="21716" spans="1:14" x14ac:dyDescent="0.2">
      <c r="A21716" t="s">
        <v>21595</v>
      </c>
      <c r="B21716" t="s">
        <v>40586</v>
      </c>
      <c r="I21716" t="s">
        <v>5</v>
      </c>
      <c r="J21716">
        <v>6.79</v>
      </c>
      <c r="M21716">
        <v>6.79</v>
      </c>
      <c r="N21716">
        <f t="shared" si="339"/>
        <v>0</v>
      </c>
    </row>
    <row r="21717" spans="1:14" x14ac:dyDescent="0.2">
      <c r="A21717" t="s">
        <v>21596</v>
      </c>
      <c r="B21717" t="s">
        <v>40587</v>
      </c>
      <c r="I21717" t="s">
        <v>5</v>
      </c>
      <c r="J21717">
        <v>39.340000000000003</v>
      </c>
      <c r="M21717">
        <v>39.340000000000003</v>
      </c>
      <c r="N21717">
        <f t="shared" si="339"/>
        <v>0</v>
      </c>
    </row>
    <row r="21718" spans="1:14" x14ac:dyDescent="0.2">
      <c r="A21718" t="s">
        <v>21597</v>
      </c>
      <c r="B21718" t="s">
        <v>40587</v>
      </c>
      <c r="I21718" t="s">
        <v>5</v>
      </c>
      <c r="J21718">
        <v>34.08</v>
      </c>
      <c r="M21718">
        <v>34.08</v>
      </c>
      <c r="N21718">
        <f t="shared" si="339"/>
        <v>0</v>
      </c>
    </row>
    <row r="21719" spans="1:14" x14ac:dyDescent="0.2">
      <c r="A21719" t="s">
        <v>21598</v>
      </c>
      <c r="B21719" t="s">
        <v>40588</v>
      </c>
      <c r="I21719" t="s">
        <v>5</v>
      </c>
      <c r="J21719">
        <v>2.5099999999999998</v>
      </c>
      <c r="M21719">
        <v>2.5099999999999998</v>
      </c>
      <c r="N21719">
        <f t="shared" si="339"/>
        <v>0</v>
      </c>
    </row>
    <row r="21720" spans="1:14" x14ac:dyDescent="0.2">
      <c r="A21720" t="s">
        <v>21599</v>
      </c>
      <c r="B21720" t="s">
        <v>40588</v>
      </c>
      <c r="I21720" t="s">
        <v>5</v>
      </c>
      <c r="J21720">
        <v>2.17</v>
      </c>
      <c r="M21720">
        <v>2.17</v>
      </c>
      <c r="N21720">
        <f t="shared" si="339"/>
        <v>0</v>
      </c>
    </row>
    <row r="21721" spans="1:14" x14ac:dyDescent="0.2">
      <c r="A21721" t="s">
        <v>21600</v>
      </c>
      <c r="B21721" t="s">
        <v>40589</v>
      </c>
      <c r="I21721" t="s">
        <v>5</v>
      </c>
      <c r="J21721">
        <v>59.16</v>
      </c>
      <c r="M21721">
        <v>59.16</v>
      </c>
      <c r="N21721">
        <f t="shared" si="339"/>
        <v>0</v>
      </c>
    </row>
    <row r="21722" spans="1:14" x14ac:dyDescent="0.2">
      <c r="A21722" t="s">
        <v>21601</v>
      </c>
      <c r="B21722" t="s">
        <v>40589</v>
      </c>
      <c r="I21722" t="s">
        <v>5</v>
      </c>
      <c r="J21722">
        <v>51.25</v>
      </c>
      <c r="M21722">
        <v>51.25</v>
      </c>
      <c r="N21722">
        <f t="shared" si="339"/>
        <v>0</v>
      </c>
    </row>
    <row r="21723" spans="1:14" x14ac:dyDescent="0.2">
      <c r="A21723" t="s">
        <v>21602</v>
      </c>
      <c r="B21723" t="s">
        <v>40590</v>
      </c>
      <c r="I21723" t="s">
        <v>5</v>
      </c>
      <c r="J21723">
        <v>7.83</v>
      </c>
      <c r="M21723">
        <v>7.83</v>
      </c>
      <c r="N21723">
        <f t="shared" si="339"/>
        <v>0</v>
      </c>
    </row>
    <row r="21724" spans="1:14" x14ac:dyDescent="0.2">
      <c r="A21724" t="s">
        <v>21603</v>
      </c>
      <c r="B21724" t="s">
        <v>40590</v>
      </c>
      <c r="I21724" t="s">
        <v>5</v>
      </c>
      <c r="J21724">
        <v>6.79</v>
      </c>
      <c r="M21724">
        <v>6.79</v>
      </c>
      <c r="N21724">
        <f t="shared" si="339"/>
        <v>0</v>
      </c>
    </row>
    <row r="21725" spans="1:14" x14ac:dyDescent="0.2">
      <c r="A21725" t="s">
        <v>21604</v>
      </c>
      <c r="B21725" t="s">
        <v>40591</v>
      </c>
      <c r="I21725" t="s">
        <v>113</v>
      </c>
      <c r="J21725">
        <v>22.56</v>
      </c>
      <c r="M21725">
        <v>22.56</v>
      </c>
      <c r="N21725">
        <f t="shared" si="339"/>
        <v>0</v>
      </c>
    </row>
    <row r="21726" spans="1:14" x14ac:dyDescent="0.2">
      <c r="A21726" t="s">
        <v>21605</v>
      </c>
      <c r="B21726" t="s">
        <v>40591</v>
      </c>
      <c r="I21726" t="s">
        <v>113</v>
      </c>
      <c r="J21726">
        <v>22.56</v>
      </c>
      <c r="M21726">
        <v>22.56</v>
      </c>
      <c r="N21726">
        <f t="shared" si="339"/>
        <v>0</v>
      </c>
    </row>
    <row r="21727" spans="1:14" x14ac:dyDescent="0.2">
      <c r="A21727" t="s">
        <v>21606</v>
      </c>
      <c r="B21727" t="s">
        <v>40592</v>
      </c>
      <c r="I21727" t="s">
        <v>113</v>
      </c>
      <c r="J21727">
        <v>22.56</v>
      </c>
      <c r="M21727">
        <v>22.56</v>
      </c>
      <c r="N21727">
        <f t="shared" si="339"/>
        <v>0</v>
      </c>
    </row>
    <row r="21728" spans="1:14" x14ac:dyDescent="0.2">
      <c r="A21728" t="s">
        <v>21607</v>
      </c>
      <c r="B21728" t="s">
        <v>40592</v>
      </c>
      <c r="I21728" t="s">
        <v>113</v>
      </c>
      <c r="J21728">
        <v>22.56</v>
      </c>
      <c r="M21728">
        <v>22.56</v>
      </c>
      <c r="N21728">
        <f t="shared" si="339"/>
        <v>0</v>
      </c>
    </row>
    <row r="21729" spans="1:14" x14ac:dyDescent="0.2">
      <c r="A21729" t="s">
        <v>21608</v>
      </c>
      <c r="B21729" t="s">
        <v>40593</v>
      </c>
      <c r="I21729" t="s">
        <v>113</v>
      </c>
      <c r="J21729">
        <v>22.56</v>
      </c>
      <c r="M21729">
        <v>22.56</v>
      </c>
      <c r="N21729">
        <f t="shared" si="339"/>
        <v>0</v>
      </c>
    </row>
    <row r="21730" spans="1:14" x14ac:dyDescent="0.2">
      <c r="A21730" t="s">
        <v>21609</v>
      </c>
      <c r="B21730" t="s">
        <v>40593</v>
      </c>
      <c r="I21730" t="s">
        <v>113</v>
      </c>
      <c r="J21730">
        <v>22.56</v>
      </c>
      <c r="M21730">
        <v>22.56</v>
      </c>
      <c r="N21730">
        <f t="shared" si="339"/>
        <v>0</v>
      </c>
    </row>
    <row r="21731" spans="1:14" x14ac:dyDescent="0.2">
      <c r="A21731" t="s">
        <v>21610</v>
      </c>
      <c r="B21731" t="s">
        <v>40594</v>
      </c>
      <c r="I21731" t="s">
        <v>5</v>
      </c>
      <c r="J21731">
        <v>0.45</v>
      </c>
      <c r="M21731">
        <v>0.45</v>
      </c>
      <c r="N21731">
        <f t="shared" si="339"/>
        <v>0</v>
      </c>
    </row>
    <row r="21732" spans="1:14" x14ac:dyDescent="0.2">
      <c r="A21732" t="s">
        <v>21611</v>
      </c>
      <c r="B21732" t="s">
        <v>40594</v>
      </c>
      <c r="I21732" t="s">
        <v>5</v>
      </c>
      <c r="J21732">
        <v>0.45</v>
      </c>
      <c r="M21732">
        <v>0.45</v>
      </c>
      <c r="N21732">
        <f t="shared" si="339"/>
        <v>0</v>
      </c>
    </row>
    <row r="21733" spans="1:14" x14ac:dyDescent="0.2">
      <c r="A21733" t="s">
        <v>21612</v>
      </c>
      <c r="B21733" t="s">
        <v>40595</v>
      </c>
      <c r="I21733" t="s">
        <v>5</v>
      </c>
      <c r="J21733">
        <v>0.3</v>
      </c>
      <c r="M21733">
        <v>0.3</v>
      </c>
      <c r="N21733">
        <f t="shared" si="339"/>
        <v>0</v>
      </c>
    </row>
    <row r="21734" spans="1:14" x14ac:dyDescent="0.2">
      <c r="A21734" t="s">
        <v>21613</v>
      </c>
      <c r="B21734" t="s">
        <v>40595</v>
      </c>
      <c r="I21734" t="s">
        <v>5</v>
      </c>
      <c r="J21734">
        <v>0.3</v>
      </c>
      <c r="M21734">
        <v>0.3</v>
      </c>
      <c r="N21734">
        <f t="shared" si="339"/>
        <v>0</v>
      </c>
    </row>
    <row r="21735" spans="1:14" x14ac:dyDescent="0.2">
      <c r="A21735" t="s">
        <v>21614</v>
      </c>
      <c r="B21735" t="s">
        <v>40596</v>
      </c>
      <c r="I21735" t="s">
        <v>5</v>
      </c>
      <c r="J21735">
        <v>0.4</v>
      </c>
      <c r="M21735">
        <v>0.4</v>
      </c>
      <c r="N21735">
        <f t="shared" si="339"/>
        <v>0</v>
      </c>
    </row>
    <row r="21736" spans="1:14" x14ac:dyDescent="0.2">
      <c r="A21736" t="s">
        <v>21615</v>
      </c>
      <c r="B21736" t="s">
        <v>40596</v>
      </c>
      <c r="I21736" t="s">
        <v>5</v>
      </c>
      <c r="J21736">
        <v>0.4</v>
      </c>
      <c r="M21736">
        <v>0.4</v>
      </c>
      <c r="N21736">
        <f t="shared" si="339"/>
        <v>0</v>
      </c>
    </row>
    <row r="21737" spans="1:14" x14ac:dyDescent="0.2">
      <c r="A21737" t="s">
        <v>21616</v>
      </c>
      <c r="B21737" t="s">
        <v>40597</v>
      </c>
      <c r="I21737" t="s">
        <v>5</v>
      </c>
      <c r="J21737">
        <v>4</v>
      </c>
      <c r="M21737">
        <v>4</v>
      </c>
      <c r="N21737">
        <f t="shared" si="339"/>
        <v>0</v>
      </c>
    </row>
    <row r="21738" spans="1:14" x14ac:dyDescent="0.2">
      <c r="A21738" t="s">
        <v>21617</v>
      </c>
      <c r="B21738" t="s">
        <v>40597</v>
      </c>
      <c r="I21738" t="s">
        <v>5</v>
      </c>
      <c r="J21738">
        <v>4</v>
      </c>
      <c r="M21738">
        <v>4</v>
      </c>
      <c r="N21738">
        <f t="shared" si="339"/>
        <v>0</v>
      </c>
    </row>
    <row r="21739" spans="1:14" x14ac:dyDescent="0.2">
      <c r="A21739" t="s">
        <v>21618</v>
      </c>
      <c r="B21739" t="s">
        <v>21619</v>
      </c>
      <c r="I21739" t="s">
        <v>3</v>
      </c>
      <c r="J21739">
        <v>2.95</v>
      </c>
      <c r="M21739">
        <v>2.95</v>
      </c>
      <c r="N21739">
        <f t="shared" si="339"/>
        <v>0</v>
      </c>
    </row>
    <row r="21740" spans="1:14" x14ac:dyDescent="0.2">
      <c r="A21740" t="s">
        <v>21620</v>
      </c>
      <c r="B21740" t="s">
        <v>21619</v>
      </c>
      <c r="I21740" t="s">
        <v>3</v>
      </c>
      <c r="J21740">
        <v>2.56</v>
      </c>
      <c r="M21740">
        <v>2.56</v>
      </c>
      <c r="N21740">
        <f t="shared" si="339"/>
        <v>0</v>
      </c>
    </row>
    <row r="21741" spans="1:14" x14ac:dyDescent="0.2">
      <c r="A21741" t="s">
        <v>21621</v>
      </c>
      <c r="B21741" t="s">
        <v>21622</v>
      </c>
      <c r="I21741" t="s">
        <v>114</v>
      </c>
      <c r="J21741">
        <v>2218.62</v>
      </c>
      <c r="M21741">
        <v>2218.62</v>
      </c>
      <c r="N21741">
        <f t="shared" si="339"/>
        <v>0</v>
      </c>
    </row>
    <row r="21742" spans="1:14" x14ac:dyDescent="0.2">
      <c r="A21742" t="s">
        <v>21623</v>
      </c>
      <c r="B21742" t="s">
        <v>21622</v>
      </c>
      <c r="I21742" t="s">
        <v>114</v>
      </c>
      <c r="J21742">
        <v>1921.98</v>
      </c>
      <c r="M21742">
        <v>1921.98</v>
      </c>
      <c r="N21742">
        <f t="shared" si="339"/>
        <v>0</v>
      </c>
    </row>
    <row r="21743" spans="1:14" x14ac:dyDescent="0.2">
      <c r="A21743" t="s">
        <v>21624</v>
      </c>
      <c r="B21743" t="s">
        <v>21625</v>
      </c>
      <c r="I21743" t="s">
        <v>114</v>
      </c>
      <c r="J21743">
        <v>2070.71</v>
      </c>
      <c r="M21743">
        <v>2070.71</v>
      </c>
      <c r="N21743">
        <f t="shared" si="339"/>
        <v>0</v>
      </c>
    </row>
    <row r="21744" spans="1:14" x14ac:dyDescent="0.2">
      <c r="A21744" t="s">
        <v>21626</v>
      </c>
      <c r="B21744" t="s">
        <v>21625</v>
      </c>
      <c r="I21744" t="s">
        <v>114</v>
      </c>
      <c r="J21744">
        <v>1793.84</v>
      </c>
      <c r="M21744">
        <v>1793.84</v>
      </c>
      <c r="N21744">
        <f t="shared" si="339"/>
        <v>0</v>
      </c>
    </row>
    <row r="21745" spans="1:14" x14ac:dyDescent="0.2">
      <c r="A21745" t="s">
        <v>21627</v>
      </c>
      <c r="B21745" t="s">
        <v>21628</v>
      </c>
      <c r="I21745" t="s">
        <v>114</v>
      </c>
      <c r="J21745">
        <v>2366.52</v>
      </c>
      <c r="M21745">
        <v>2366.52</v>
      </c>
      <c r="N21745">
        <f t="shared" si="339"/>
        <v>0</v>
      </c>
    </row>
    <row r="21746" spans="1:14" x14ac:dyDescent="0.2">
      <c r="A21746" t="s">
        <v>21629</v>
      </c>
      <c r="B21746" t="s">
        <v>21628</v>
      </c>
      <c r="I21746" t="s">
        <v>114</v>
      </c>
      <c r="J21746">
        <v>2050.11</v>
      </c>
      <c r="M21746">
        <v>2050.11</v>
      </c>
      <c r="N21746">
        <f t="shared" si="339"/>
        <v>0</v>
      </c>
    </row>
    <row r="21747" spans="1:14" x14ac:dyDescent="0.2">
      <c r="A21747" t="s">
        <v>21630</v>
      </c>
      <c r="B21747" t="s">
        <v>21631</v>
      </c>
      <c r="I21747" t="s">
        <v>114</v>
      </c>
      <c r="J21747">
        <v>744.89</v>
      </c>
      <c r="M21747">
        <v>744.89</v>
      </c>
      <c r="N21747">
        <f t="shared" si="339"/>
        <v>0</v>
      </c>
    </row>
    <row r="21748" spans="1:14" x14ac:dyDescent="0.2">
      <c r="A21748" t="s">
        <v>21632</v>
      </c>
      <c r="B21748" t="s">
        <v>21631</v>
      </c>
      <c r="I21748" t="s">
        <v>114</v>
      </c>
      <c r="J21748">
        <v>735.82</v>
      </c>
      <c r="M21748">
        <v>735.82</v>
      </c>
      <c r="N21748">
        <f t="shared" si="339"/>
        <v>0</v>
      </c>
    </row>
    <row r="21749" spans="1:14" x14ac:dyDescent="0.2">
      <c r="A21749" t="s">
        <v>21633</v>
      </c>
      <c r="B21749" t="s">
        <v>40598</v>
      </c>
      <c r="I21749" t="s">
        <v>114</v>
      </c>
      <c r="J21749">
        <v>3518.08</v>
      </c>
      <c r="M21749">
        <v>3518.08</v>
      </c>
      <c r="N21749">
        <f t="shared" si="339"/>
        <v>0</v>
      </c>
    </row>
    <row r="21750" spans="1:14" x14ac:dyDescent="0.2">
      <c r="A21750" t="s">
        <v>21634</v>
      </c>
      <c r="B21750" t="s">
        <v>40598</v>
      </c>
      <c r="I21750" t="s">
        <v>114</v>
      </c>
      <c r="J21750">
        <v>3092.9</v>
      </c>
      <c r="M21750">
        <v>3092.9</v>
      </c>
      <c r="N21750">
        <f t="shared" si="339"/>
        <v>0</v>
      </c>
    </row>
    <row r="21751" spans="1:14" x14ac:dyDescent="0.2">
      <c r="A21751" t="s">
        <v>21635</v>
      </c>
      <c r="B21751" t="s">
        <v>21636</v>
      </c>
      <c r="I21751" t="s">
        <v>114</v>
      </c>
      <c r="J21751">
        <v>222.14</v>
      </c>
      <c r="M21751">
        <v>222.14</v>
      </c>
      <c r="N21751">
        <f t="shared" si="339"/>
        <v>0</v>
      </c>
    </row>
    <row r="21752" spans="1:14" x14ac:dyDescent="0.2">
      <c r="A21752" t="s">
        <v>21637</v>
      </c>
      <c r="B21752" t="s">
        <v>21636</v>
      </c>
      <c r="I21752" t="s">
        <v>114</v>
      </c>
      <c r="J21752">
        <v>214.88</v>
      </c>
      <c r="M21752">
        <v>214.88</v>
      </c>
      <c r="N21752">
        <f t="shared" si="339"/>
        <v>0</v>
      </c>
    </row>
    <row r="21753" spans="1:14" x14ac:dyDescent="0.2">
      <c r="A21753" t="s">
        <v>21638</v>
      </c>
      <c r="B21753" t="s">
        <v>21639</v>
      </c>
      <c r="I21753" t="s">
        <v>114</v>
      </c>
      <c r="J21753">
        <v>595.91</v>
      </c>
      <c r="M21753">
        <v>595.91</v>
      </c>
      <c r="N21753">
        <f t="shared" si="339"/>
        <v>0</v>
      </c>
    </row>
    <row r="21754" spans="1:14" x14ac:dyDescent="0.2">
      <c r="A21754" t="s">
        <v>21640</v>
      </c>
      <c r="B21754" t="s">
        <v>21639</v>
      </c>
      <c r="I21754" t="s">
        <v>114</v>
      </c>
      <c r="J21754">
        <v>588.65</v>
      </c>
      <c r="M21754">
        <v>588.65</v>
      </c>
      <c r="N21754">
        <f t="shared" si="339"/>
        <v>0</v>
      </c>
    </row>
    <row r="21755" spans="1:14" x14ac:dyDescent="0.2">
      <c r="A21755" t="s">
        <v>21641</v>
      </c>
      <c r="B21755" t="s">
        <v>40599</v>
      </c>
      <c r="I21755" t="s">
        <v>114</v>
      </c>
      <c r="J21755">
        <v>333.66</v>
      </c>
      <c r="M21755">
        <v>333.66</v>
      </c>
      <c r="N21755">
        <f t="shared" si="339"/>
        <v>0</v>
      </c>
    </row>
    <row r="21756" spans="1:14" x14ac:dyDescent="0.2">
      <c r="A21756" t="s">
        <v>21642</v>
      </c>
      <c r="B21756" t="s">
        <v>40599</v>
      </c>
      <c r="I21756" t="s">
        <v>114</v>
      </c>
      <c r="J21756">
        <v>322.77</v>
      </c>
      <c r="M21756">
        <v>322.77</v>
      </c>
      <c r="N21756">
        <f t="shared" si="339"/>
        <v>0</v>
      </c>
    </row>
    <row r="21757" spans="1:14" x14ac:dyDescent="0.2">
      <c r="A21757" t="s">
        <v>21643</v>
      </c>
      <c r="B21757" t="s">
        <v>21644</v>
      </c>
      <c r="I21757" t="s">
        <v>114</v>
      </c>
      <c r="J21757">
        <v>170.94</v>
      </c>
      <c r="M21757">
        <v>170.94</v>
      </c>
      <c r="N21757">
        <f t="shared" si="339"/>
        <v>0</v>
      </c>
    </row>
    <row r="21758" spans="1:14" x14ac:dyDescent="0.2">
      <c r="A21758" t="s">
        <v>21645</v>
      </c>
      <c r="B21758" t="s">
        <v>21644</v>
      </c>
      <c r="I21758" t="s">
        <v>114</v>
      </c>
      <c r="J21758">
        <v>165.49</v>
      </c>
      <c r="M21758">
        <v>165.49</v>
      </c>
      <c r="N21758">
        <f t="shared" si="339"/>
        <v>0</v>
      </c>
    </row>
    <row r="21759" spans="1:14" x14ac:dyDescent="0.2">
      <c r="A21759" t="s">
        <v>21646</v>
      </c>
      <c r="B21759" t="s">
        <v>40600</v>
      </c>
      <c r="I21759" t="s">
        <v>5</v>
      </c>
      <c r="J21759">
        <v>9.4600000000000009</v>
      </c>
      <c r="M21759">
        <v>9.4600000000000009</v>
      </c>
      <c r="N21759">
        <f t="shared" si="339"/>
        <v>0</v>
      </c>
    </row>
    <row r="21760" spans="1:14" x14ac:dyDescent="0.2">
      <c r="A21760" t="s">
        <v>21647</v>
      </c>
      <c r="B21760" t="s">
        <v>40600</v>
      </c>
      <c r="I21760" t="s">
        <v>5</v>
      </c>
      <c r="J21760">
        <v>8.1999999999999993</v>
      </c>
      <c r="M21760">
        <v>8.1999999999999993</v>
      </c>
      <c r="N21760">
        <f t="shared" si="339"/>
        <v>0</v>
      </c>
    </row>
    <row r="21761" spans="1:14" x14ac:dyDescent="0.2">
      <c r="A21761" t="s">
        <v>21648</v>
      </c>
      <c r="B21761" t="s">
        <v>21649</v>
      </c>
      <c r="I21761" t="s">
        <v>114</v>
      </c>
      <c r="J21761">
        <v>354.97</v>
      </c>
      <c r="M21761">
        <v>354.97</v>
      </c>
      <c r="N21761">
        <f t="shared" si="339"/>
        <v>0</v>
      </c>
    </row>
    <row r="21762" spans="1:14" x14ac:dyDescent="0.2">
      <c r="A21762" t="s">
        <v>21650</v>
      </c>
      <c r="B21762" t="s">
        <v>21649</v>
      </c>
      <c r="I21762" t="s">
        <v>114</v>
      </c>
      <c r="J21762">
        <v>307.51</v>
      </c>
      <c r="M21762">
        <v>307.51</v>
      </c>
      <c r="N21762">
        <f t="shared" si="339"/>
        <v>0</v>
      </c>
    </row>
    <row r="21763" spans="1:14" x14ac:dyDescent="0.2">
      <c r="A21763" t="s">
        <v>21651</v>
      </c>
      <c r="B21763" t="s">
        <v>21652</v>
      </c>
      <c r="I21763" t="s">
        <v>3</v>
      </c>
      <c r="J21763">
        <v>0.87</v>
      </c>
      <c r="M21763">
        <v>0.87</v>
      </c>
      <c r="N21763">
        <f t="shared" si="339"/>
        <v>0</v>
      </c>
    </row>
    <row r="21764" spans="1:14" x14ac:dyDescent="0.2">
      <c r="A21764" t="s">
        <v>21653</v>
      </c>
      <c r="B21764" t="s">
        <v>21652</v>
      </c>
      <c r="I21764" t="s">
        <v>3</v>
      </c>
      <c r="J21764">
        <v>0.75</v>
      </c>
      <c r="M21764">
        <v>0.75</v>
      </c>
      <c r="N21764">
        <f t="shared" ref="N21764:N21827" si="340">J21764-M21764</f>
        <v>0</v>
      </c>
    </row>
    <row r="21765" spans="1:14" x14ac:dyDescent="0.2">
      <c r="A21765" t="s">
        <v>21654</v>
      </c>
      <c r="B21765" t="s">
        <v>40601</v>
      </c>
      <c r="I21765" t="s">
        <v>5</v>
      </c>
      <c r="J21765">
        <v>15.77</v>
      </c>
      <c r="M21765">
        <v>15.77</v>
      </c>
      <c r="N21765">
        <f t="shared" si="340"/>
        <v>0</v>
      </c>
    </row>
    <row r="21766" spans="1:14" x14ac:dyDescent="0.2">
      <c r="A21766" t="s">
        <v>21655</v>
      </c>
      <c r="B21766" t="s">
        <v>40601</v>
      </c>
      <c r="I21766" t="s">
        <v>5</v>
      </c>
      <c r="J21766">
        <v>13.66</v>
      </c>
      <c r="M21766">
        <v>13.66</v>
      </c>
      <c r="N21766">
        <f t="shared" si="340"/>
        <v>0</v>
      </c>
    </row>
    <row r="21767" spans="1:14" x14ac:dyDescent="0.2">
      <c r="A21767" t="s">
        <v>21656</v>
      </c>
      <c r="B21767" t="s">
        <v>40602</v>
      </c>
      <c r="I21767" t="s">
        <v>5</v>
      </c>
      <c r="J21767">
        <v>15.77</v>
      </c>
      <c r="M21767">
        <v>15.77</v>
      </c>
      <c r="N21767">
        <f t="shared" si="340"/>
        <v>0</v>
      </c>
    </row>
    <row r="21768" spans="1:14" x14ac:dyDescent="0.2">
      <c r="A21768" t="s">
        <v>21657</v>
      </c>
      <c r="B21768" t="s">
        <v>40602</v>
      </c>
      <c r="I21768" t="s">
        <v>5</v>
      </c>
      <c r="J21768">
        <v>13.66</v>
      </c>
      <c r="M21768">
        <v>13.66</v>
      </c>
      <c r="N21768">
        <f t="shared" si="340"/>
        <v>0</v>
      </c>
    </row>
    <row r="21769" spans="1:14" x14ac:dyDescent="0.2">
      <c r="A21769" t="s">
        <v>21658</v>
      </c>
      <c r="B21769" t="s">
        <v>40603</v>
      </c>
      <c r="I21769" t="s">
        <v>5</v>
      </c>
      <c r="J21769">
        <v>16.899999999999999</v>
      </c>
      <c r="M21769">
        <v>16.899999999999999</v>
      </c>
      <c r="N21769">
        <f t="shared" si="340"/>
        <v>0</v>
      </c>
    </row>
    <row r="21770" spans="1:14" x14ac:dyDescent="0.2">
      <c r="A21770" t="s">
        <v>21659</v>
      </c>
      <c r="B21770" t="s">
        <v>40603</v>
      </c>
      <c r="I21770" t="s">
        <v>5</v>
      </c>
      <c r="J21770">
        <v>14.64</v>
      </c>
      <c r="M21770">
        <v>14.64</v>
      </c>
      <c r="N21770">
        <f t="shared" si="340"/>
        <v>0</v>
      </c>
    </row>
    <row r="21771" spans="1:14" x14ac:dyDescent="0.2">
      <c r="A21771" t="s">
        <v>21660</v>
      </c>
      <c r="B21771" t="s">
        <v>40604</v>
      </c>
      <c r="I21771" t="s">
        <v>5</v>
      </c>
      <c r="J21771">
        <v>39.44</v>
      </c>
      <c r="M21771">
        <v>39.44</v>
      </c>
      <c r="N21771">
        <f t="shared" si="340"/>
        <v>0</v>
      </c>
    </row>
    <row r="21772" spans="1:14" x14ac:dyDescent="0.2">
      <c r="A21772" t="s">
        <v>21661</v>
      </c>
      <c r="B21772" t="s">
        <v>40604</v>
      </c>
      <c r="I21772" t="s">
        <v>5</v>
      </c>
      <c r="J21772">
        <v>34.159999999999997</v>
      </c>
      <c r="M21772">
        <v>34.159999999999997</v>
      </c>
      <c r="N21772">
        <f t="shared" si="340"/>
        <v>0</v>
      </c>
    </row>
    <row r="21773" spans="1:14" x14ac:dyDescent="0.2">
      <c r="A21773" t="s">
        <v>21662</v>
      </c>
      <c r="B21773" t="s">
        <v>40605</v>
      </c>
      <c r="I21773" t="s">
        <v>5</v>
      </c>
      <c r="J21773">
        <v>157.76</v>
      </c>
      <c r="M21773">
        <v>157.76</v>
      </c>
      <c r="N21773">
        <f t="shared" si="340"/>
        <v>0</v>
      </c>
    </row>
    <row r="21774" spans="1:14" x14ac:dyDescent="0.2">
      <c r="A21774" t="s">
        <v>21663</v>
      </c>
      <c r="B21774" t="s">
        <v>40605</v>
      </c>
      <c r="I21774" t="s">
        <v>5</v>
      </c>
      <c r="J21774">
        <v>136.66999999999999</v>
      </c>
      <c r="M21774">
        <v>136.66999999999999</v>
      </c>
      <c r="N21774">
        <f t="shared" si="340"/>
        <v>0</v>
      </c>
    </row>
    <row r="21775" spans="1:14" x14ac:dyDescent="0.2">
      <c r="A21775" t="s">
        <v>21664</v>
      </c>
      <c r="B21775" t="s">
        <v>21665</v>
      </c>
      <c r="I21775" t="s">
        <v>114</v>
      </c>
      <c r="J21775">
        <v>236.65</v>
      </c>
      <c r="M21775">
        <v>236.65</v>
      </c>
      <c r="N21775">
        <f t="shared" si="340"/>
        <v>0</v>
      </c>
    </row>
    <row r="21776" spans="1:14" x14ac:dyDescent="0.2">
      <c r="A21776" t="s">
        <v>21666</v>
      </c>
      <c r="B21776" t="s">
        <v>21665</v>
      </c>
      <c r="I21776" t="s">
        <v>114</v>
      </c>
      <c r="J21776">
        <v>205.01</v>
      </c>
      <c r="M21776">
        <v>205.01</v>
      </c>
      <c r="N21776">
        <f t="shared" si="340"/>
        <v>0</v>
      </c>
    </row>
    <row r="21777" spans="1:14" x14ac:dyDescent="0.2">
      <c r="A21777" t="s">
        <v>21667</v>
      </c>
      <c r="B21777" t="s">
        <v>40606</v>
      </c>
      <c r="I21777" t="s">
        <v>5</v>
      </c>
      <c r="J21777">
        <v>1.47</v>
      </c>
      <c r="M21777">
        <v>1.47</v>
      </c>
      <c r="N21777">
        <f t="shared" si="340"/>
        <v>0</v>
      </c>
    </row>
    <row r="21778" spans="1:14" x14ac:dyDescent="0.2">
      <c r="A21778" t="s">
        <v>21668</v>
      </c>
      <c r="B21778" t="s">
        <v>40606</v>
      </c>
      <c r="I21778" t="s">
        <v>5</v>
      </c>
      <c r="J21778">
        <v>1.28</v>
      </c>
      <c r="M21778">
        <v>1.28</v>
      </c>
      <c r="N21778">
        <f t="shared" si="340"/>
        <v>0</v>
      </c>
    </row>
    <row r="21779" spans="1:14" x14ac:dyDescent="0.2">
      <c r="A21779" t="s">
        <v>21669</v>
      </c>
      <c r="B21779" t="s">
        <v>40607</v>
      </c>
      <c r="I21779" t="s">
        <v>5</v>
      </c>
      <c r="J21779">
        <v>0.47</v>
      </c>
      <c r="M21779">
        <v>0.47</v>
      </c>
      <c r="N21779">
        <f t="shared" si="340"/>
        <v>0</v>
      </c>
    </row>
    <row r="21780" spans="1:14" x14ac:dyDescent="0.2">
      <c r="A21780" t="s">
        <v>21670</v>
      </c>
      <c r="B21780" t="s">
        <v>40607</v>
      </c>
      <c r="I21780" t="s">
        <v>5</v>
      </c>
      <c r="J21780">
        <v>0.4</v>
      </c>
      <c r="M21780">
        <v>0.4</v>
      </c>
      <c r="N21780">
        <f t="shared" si="340"/>
        <v>0</v>
      </c>
    </row>
    <row r="21781" spans="1:14" x14ac:dyDescent="0.2">
      <c r="A21781" t="s">
        <v>21671</v>
      </c>
      <c r="B21781" t="s">
        <v>40608</v>
      </c>
      <c r="I21781" t="s">
        <v>5</v>
      </c>
      <c r="J21781">
        <v>0.56000000000000005</v>
      </c>
      <c r="M21781">
        <v>0.56000000000000005</v>
      </c>
      <c r="N21781">
        <f t="shared" si="340"/>
        <v>0</v>
      </c>
    </row>
    <row r="21782" spans="1:14" x14ac:dyDescent="0.2">
      <c r="A21782" t="s">
        <v>21672</v>
      </c>
      <c r="B21782" t="s">
        <v>40608</v>
      </c>
      <c r="I21782" t="s">
        <v>5</v>
      </c>
      <c r="J21782">
        <v>0.48</v>
      </c>
      <c r="M21782">
        <v>0.48</v>
      </c>
      <c r="N21782">
        <f t="shared" si="340"/>
        <v>0</v>
      </c>
    </row>
    <row r="21783" spans="1:14" x14ac:dyDescent="0.2">
      <c r="A21783" t="s">
        <v>21673</v>
      </c>
      <c r="B21783" t="s">
        <v>40609</v>
      </c>
      <c r="I21783" t="s">
        <v>5</v>
      </c>
      <c r="J21783">
        <v>0.66</v>
      </c>
      <c r="M21783">
        <v>0.66</v>
      </c>
      <c r="N21783">
        <f t="shared" si="340"/>
        <v>0</v>
      </c>
    </row>
    <row r="21784" spans="1:14" x14ac:dyDescent="0.2">
      <c r="A21784" t="s">
        <v>21674</v>
      </c>
      <c r="B21784" t="s">
        <v>40609</v>
      </c>
      <c r="I21784" t="s">
        <v>5</v>
      </c>
      <c r="J21784">
        <v>0.57000000000000006</v>
      </c>
      <c r="M21784">
        <v>0.57000000000000006</v>
      </c>
      <c r="N21784">
        <f t="shared" si="340"/>
        <v>0</v>
      </c>
    </row>
    <row r="21785" spans="1:14" x14ac:dyDescent="0.2">
      <c r="A21785" t="s">
        <v>21675</v>
      </c>
      <c r="B21785" t="s">
        <v>40610</v>
      </c>
      <c r="I21785" t="s">
        <v>5</v>
      </c>
      <c r="J21785">
        <v>0.76</v>
      </c>
      <c r="M21785">
        <v>0.76</v>
      </c>
      <c r="N21785">
        <f t="shared" si="340"/>
        <v>0</v>
      </c>
    </row>
    <row r="21786" spans="1:14" x14ac:dyDescent="0.2">
      <c r="A21786" t="s">
        <v>21676</v>
      </c>
      <c r="B21786" t="s">
        <v>40610</v>
      </c>
      <c r="I21786" t="s">
        <v>5</v>
      </c>
      <c r="J21786">
        <v>0.65</v>
      </c>
      <c r="M21786">
        <v>0.65</v>
      </c>
      <c r="N21786">
        <f t="shared" si="340"/>
        <v>0</v>
      </c>
    </row>
    <row r="21787" spans="1:14" x14ac:dyDescent="0.2">
      <c r="A21787" t="s">
        <v>21677</v>
      </c>
      <c r="B21787" t="s">
        <v>40611</v>
      </c>
      <c r="I21787" t="s">
        <v>5</v>
      </c>
      <c r="J21787">
        <v>2.31</v>
      </c>
      <c r="M21787">
        <v>2.31</v>
      </c>
      <c r="N21787">
        <f t="shared" si="340"/>
        <v>0</v>
      </c>
    </row>
    <row r="21788" spans="1:14" x14ac:dyDescent="0.2">
      <c r="A21788" t="s">
        <v>21678</v>
      </c>
      <c r="B21788" t="s">
        <v>40611</v>
      </c>
      <c r="I21788" t="s">
        <v>5</v>
      </c>
      <c r="J21788">
        <v>2.2800000000000002</v>
      </c>
      <c r="M21788">
        <v>2.2800000000000002</v>
      </c>
      <c r="N21788">
        <f t="shared" si="340"/>
        <v>0</v>
      </c>
    </row>
    <row r="21789" spans="1:14" x14ac:dyDescent="0.2">
      <c r="A21789" t="s">
        <v>21679</v>
      </c>
      <c r="B21789" t="s">
        <v>40612</v>
      </c>
      <c r="I21789" t="s">
        <v>3</v>
      </c>
      <c r="J21789">
        <v>0.65</v>
      </c>
      <c r="M21789">
        <v>0.65</v>
      </c>
      <c r="N21789">
        <f t="shared" si="340"/>
        <v>0</v>
      </c>
    </row>
    <row r="21790" spans="1:14" x14ac:dyDescent="0.2">
      <c r="A21790" t="s">
        <v>21680</v>
      </c>
      <c r="B21790" t="s">
        <v>40612</v>
      </c>
      <c r="I21790" t="s">
        <v>3</v>
      </c>
      <c r="J21790">
        <v>0.56000000000000005</v>
      </c>
      <c r="M21790">
        <v>0.56000000000000005</v>
      </c>
      <c r="N21790">
        <f t="shared" si="340"/>
        <v>0</v>
      </c>
    </row>
    <row r="21791" spans="1:14" x14ac:dyDescent="0.2">
      <c r="A21791" t="s">
        <v>21681</v>
      </c>
      <c r="B21791" t="s">
        <v>40613</v>
      </c>
      <c r="I21791" t="s">
        <v>3</v>
      </c>
      <c r="J21791">
        <v>0.45</v>
      </c>
      <c r="M21791">
        <v>0.45</v>
      </c>
      <c r="N21791">
        <f t="shared" si="340"/>
        <v>0</v>
      </c>
    </row>
    <row r="21792" spans="1:14" x14ac:dyDescent="0.2">
      <c r="A21792" t="s">
        <v>21682</v>
      </c>
      <c r="B21792" t="s">
        <v>40613</v>
      </c>
      <c r="I21792" t="s">
        <v>3</v>
      </c>
      <c r="J21792">
        <v>0.39</v>
      </c>
      <c r="M21792">
        <v>0.39</v>
      </c>
      <c r="N21792">
        <f t="shared" si="340"/>
        <v>0</v>
      </c>
    </row>
    <row r="21793" spans="1:14" x14ac:dyDescent="0.2">
      <c r="A21793" t="s">
        <v>21683</v>
      </c>
      <c r="B21793" t="s">
        <v>40614</v>
      </c>
      <c r="I21793" t="s">
        <v>3</v>
      </c>
      <c r="J21793">
        <v>0.23</v>
      </c>
      <c r="M21793">
        <v>0.23</v>
      </c>
      <c r="N21793">
        <f t="shared" si="340"/>
        <v>0</v>
      </c>
    </row>
    <row r="21794" spans="1:14" x14ac:dyDescent="0.2">
      <c r="A21794" t="s">
        <v>21684</v>
      </c>
      <c r="B21794" t="s">
        <v>40614</v>
      </c>
      <c r="I21794" t="s">
        <v>3</v>
      </c>
      <c r="J21794">
        <v>0.2</v>
      </c>
      <c r="M21794">
        <v>0.2</v>
      </c>
      <c r="N21794">
        <f t="shared" si="340"/>
        <v>0</v>
      </c>
    </row>
    <row r="21795" spans="1:14" x14ac:dyDescent="0.2">
      <c r="A21795" t="s">
        <v>21685</v>
      </c>
      <c r="B21795" t="s">
        <v>40615</v>
      </c>
      <c r="I21795" t="s">
        <v>3</v>
      </c>
      <c r="J21795">
        <v>0.19</v>
      </c>
      <c r="M21795">
        <v>0.19</v>
      </c>
      <c r="N21795">
        <f t="shared" si="340"/>
        <v>0</v>
      </c>
    </row>
    <row r="21796" spans="1:14" x14ac:dyDescent="0.2">
      <c r="A21796" t="s">
        <v>21686</v>
      </c>
      <c r="B21796" t="s">
        <v>40615</v>
      </c>
      <c r="I21796" t="s">
        <v>3</v>
      </c>
      <c r="J21796">
        <v>0.17</v>
      </c>
      <c r="M21796">
        <v>0.17</v>
      </c>
      <c r="N21796">
        <f t="shared" si="340"/>
        <v>0</v>
      </c>
    </row>
    <row r="21797" spans="1:14" x14ac:dyDescent="0.2">
      <c r="A21797" t="s">
        <v>21687</v>
      </c>
      <c r="B21797" t="s">
        <v>40616</v>
      </c>
      <c r="I21797" t="s">
        <v>3</v>
      </c>
      <c r="J21797">
        <v>0.11</v>
      </c>
      <c r="M21797">
        <v>0.11</v>
      </c>
      <c r="N21797">
        <f t="shared" si="340"/>
        <v>0</v>
      </c>
    </row>
    <row r="21798" spans="1:14" x14ac:dyDescent="0.2">
      <c r="A21798" t="s">
        <v>21688</v>
      </c>
      <c r="B21798" t="s">
        <v>40616</v>
      </c>
      <c r="I21798" t="s">
        <v>3</v>
      </c>
      <c r="J21798">
        <v>0.1</v>
      </c>
      <c r="M21798">
        <v>0.1</v>
      </c>
      <c r="N21798">
        <f t="shared" si="340"/>
        <v>0</v>
      </c>
    </row>
    <row r="21799" spans="1:14" x14ac:dyDescent="0.2">
      <c r="A21799" t="s">
        <v>21689</v>
      </c>
      <c r="B21799" t="s">
        <v>40617</v>
      </c>
      <c r="I21799" t="s">
        <v>3</v>
      </c>
      <c r="J21799">
        <v>18.16</v>
      </c>
      <c r="M21799">
        <v>18.16</v>
      </c>
      <c r="N21799">
        <f t="shared" si="340"/>
        <v>0</v>
      </c>
    </row>
    <row r="21800" spans="1:14" x14ac:dyDescent="0.2">
      <c r="A21800" t="s">
        <v>21690</v>
      </c>
      <c r="B21800" t="s">
        <v>40617</v>
      </c>
      <c r="I21800" t="s">
        <v>3</v>
      </c>
      <c r="J21800">
        <v>16.899999999999999</v>
      </c>
      <c r="M21800">
        <v>16.899999999999999</v>
      </c>
      <c r="N21800">
        <f t="shared" si="340"/>
        <v>0</v>
      </c>
    </row>
    <row r="21801" spans="1:14" x14ac:dyDescent="0.2">
      <c r="A21801" t="s">
        <v>21691</v>
      </c>
      <c r="B21801" t="s">
        <v>40618</v>
      </c>
      <c r="I21801" t="s">
        <v>5</v>
      </c>
      <c r="J21801">
        <v>6.33</v>
      </c>
      <c r="M21801">
        <v>6.33</v>
      </c>
      <c r="N21801">
        <f t="shared" si="340"/>
        <v>0</v>
      </c>
    </row>
    <row r="21802" spans="1:14" x14ac:dyDescent="0.2">
      <c r="A21802" t="s">
        <v>21692</v>
      </c>
      <c r="B21802" t="s">
        <v>40618</v>
      </c>
      <c r="I21802" t="s">
        <v>5</v>
      </c>
      <c r="J21802">
        <v>6.19</v>
      </c>
      <c r="M21802">
        <v>6.19</v>
      </c>
      <c r="N21802">
        <f t="shared" si="340"/>
        <v>0</v>
      </c>
    </row>
    <row r="21803" spans="1:14" x14ac:dyDescent="0.2">
      <c r="A21803" t="s">
        <v>21693</v>
      </c>
      <c r="B21803" t="s">
        <v>40619</v>
      </c>
      <c r="I21803" t="s">
        <v>5</v>
      </c>
      <c r="J21803">
        <v>1.9300000000000002</v>
      </c>
      <c r="M21803">
        <v>1.9300000000000002</v>
      </c>
      <c r="N21803">
        <f t="shared" si="340"/>
        <v>0</v>
      </c>
    </row>
    <row r="21804" spans="1:14" x14ac:dyDescent="0.2">
      <c r="A21804" t="s">
        <v>21694</v>
      </c>
      <c r="B21804" t="s">
        <v>40619</v>
      </c>
      <c r="I21804" t="s">
        <v>5</v>
      </c>
      <c r="J21804">
        <v>1.84</v>
      </c>
      <c r="M21804">
        <v>1.84</v>
      </c>
      <c r="N21804">
        <f t="shared" si="340"/>
        <v>0</v>
      </c>
    </row>
    <row r="21805" spans="1:14" x14ac:dyDescent="0.2">
      <c r="A21805" t="s">
        <v>21695</v>
      </c>
      <c r="B21805" t="s">
        <v>40620</v>
      </c>
      <c r="I21805" t="s">
        <v>5</v>
      </c>
      <c r="J21805">
        <v>0.49</v>
      </c>
      <c r="M21805">
        <v>0.49</v>
      </c>
      <c r="N21805">
        <f t="shared" si="340"/>
        <v>0</v>
      </c>
    </row>
    <row r="21806" spans="1:14" x14ac:dyDescent="0.2">
      <c r="A21806" t="s">
        <v>21696</v>
      </c>
      <c r="B21806" t="s">
        <v>40620</v>
      </c>
      <c r="I21806" t="s">
        <v>5</v>
      </c>
      <c r="J21806">
        <v>0.42</v>
      </c>
      <c r="M21806">
        <v>0.42</v>
      </c>
      <c r="N21806">
        <f t="shared" si="340"/>
        <v>0</v>
      </c>
    </row>
    <row r="21807" spans="1:14" x14ac:dyDescent="0.2">
      <c r="A21807" t="s">
        <v>21697</v>
      </c>
      <c r="B21807" t="s">
        <v>40621</v>
      </c>
      <c r="I21807" t="s">
        <v>5</v>
      </c>
      <c r="J21807">
        <v>0.1</v>
      </c>
      <c r="M21807">
        <v>0.1</v>
      </c>
      <c r="N21807">
        <f t="shared" si="340"/>
        <v>0</v>
      </c>
    </row>
    <row r="21808" spans="1:14" x14ac:dyDescent="0.2">
      <c r="A21808" t="s">
        <v>21698</v>
      </c>
      <c r="B21808" t="s">
        <v>40621</v>
      </c>
      <c r="I21808" t="s">
        <v>5</v>
      </c>
      <c r="J21808">
        <v>0.09</v>
      </c>
      <c r="M21808">
        <v>0.09</v>
      </c>
      <c r="N21808">
        <f t="shared" si="340"/>
        <v>0</v>
      </c>
    </row>
    <row r="21809" spans="1:14" x14ac:dyDescent="0.2">
      <c r="A21809" t="s">
        <v>21699</v>
      </c>
      <c r="B21809" t="s">
        <v>40622</v>
      </c>
      <c r="I21809" t="s">
        <v>5</v>
      </c>
      <c r="J21809">
        <v>2.11</v>
      </c>
      <c r="M21809">
        <v>2.11</v>
      </c>
      <c r="N21809">
        <f t="shared" si="340"/>
        <v>0</v>
      </c>
    </row>
    <row r="21810" spans="1:14" x14ac:dyDescent="0.2">
      <c r="A21810" t="s">
        <v>21700</v>
      </c>
      <c r="B21810" t="s">
        <v>40622</v>
      </c>
      <c r="I21810" t="s">
        <v>5</v>
      </c>
      <c r="J21810">
        <v>1.83</v>
      </c>
      <c r="M21810">
        <v>1.83</v>
      </c>
      <c r="N21810">
        <f t="shared" si="340"/>
        <v>0</v>
      </c>
    </row>
    <row r="21811" spans="1:14" x14ac:dyDescent="0.2">
      <c r="A21811" t="s">
        <v>21701</v>
      </c>
      <c r="B21811" t="s">
        <v>22436</v>
      </c>
      <c r="I21811" t="s">
        <v>114</v>
      </c>
      <c r="J21811">
        <v>268.32</v>
      </c>
      <c r="M21811">
        <v>268.32</v>
      </c>
      <c r="N21811">
        <f t="shared" si="340"/>
        <v>0</v>
      </c>
    </row>
    <row r="21812" spans="1:14" x14ac:dyDescent="0.2">
      <c r="A21812" t="s">
        <v>21702</v>
      </c>
      <c r="B21812" t="s">
        <v>22436</v>
      </c>
      <c r="I21812" t="s">
        <v>114</v>
      </c>
      <c r="J21812">
        <v>252.5</v>
      </c>
      <c r="M21812">
        <v>252.5</v>
      </c>
      <c r="N21812">
        <f t="shared" si="340"/>
        <v>0</v>
      </c>
    </row>
    <row r="21813" spans="1:14" x14ac:dyDescent="0.2">
      <c r="A21813" t="s">
        <v>21703</v>
      </c>
      <c r="B21813" t="s">
        <v>22437</v>
      </c>
      <c r="I21813" t="s">
        <v>114</v>
      </c>
      <c r="J21813">
        <v>493.11</v>
      </c>
      <c r="M21813">
        <v>493.11</v>
      </c>
      <c r="N21813">
        <f t="shared" si="340"/>
        <v>0</v>
      </c>
    </row>
    <row r="21814" spans="1:14" x14ac:dyDescent="0.2">
      <c r="A21814" t="s">
        <v>21704</v>
      </c>
      <c r="B21814" t="s">
        <v>22437</v>
      </c>
      <c r="I21814" t="s">
        <v>114</v>
      </c>
      <c r="J21814">
        <v>475.31</v>
      </c>
      <c r="M21814">
        <v>475.31</v>
      </c>
      <c r="N21814">
        <f t="shared" si="340"/>
        <v>0</v>
      </c>
    </row>
    <row r="21815" spans="1:14" x14ac:dyDescent="0.2">
      <c r="A21815" t="s">
        <v>21705</v>
      </c>
      <c r="B21815" t="s">
        <v>40623</v>
      </c>
      <c r="I21815" t="s">
        <v>114</v>
      </c>
      <c r="J21815">
        <v>537.48</v>
      </c>
      <c r="M21815">
        <v>537.48</v>
      </c>
      <c r="N21815">
        <f t="shared" si="340"/>
        <v>0</v>
      </c>
    </row>
    <row r="21816" spans="1:14" x14ac:dyDescent="0.2">
      <c r="A21816" t="s">
        <v>21706</v>
      </c>
      <c r="B21816" t="s">
        <v>40623</v>
      </c>
      <c r="I21816" t="s">
        <v>114</v>
      </c>
      <c r="J21816">
        <v>513.75</v>
      </c>
      <c r="M21816">
        <v>513.75</v>
      </c>
      <c r="N21816">
        <f t="shared" si="340"/>
        <v>0</v>
      </c>
    </row>
    <row r="21817" spans="1:14" x14ac:dyDescent="0.2">
      <c r="A21817" t="s">
        <v>21707</v>
      </c>
      <c r="B21817" t="s">
        <v>40624</v>
      </c>
      <c r="I21817" t="s">
        <v>5</v>
      </c>
      <c r="J21817">
        <v>0.2</v>
      </c>
      <c r="M21817">
        <v>0.2</v>
      </c>
      <c r="N21817">
        <f t="shared" si="340"/>
        <v>0</v>
      </c>
    </row>
    <row r="21818" spans="1:14" x14ac:dyDescent="0.2">
      <c r="A21818" t="s">
        <v>21708</v>
      </c>
      <c r="B21818" t="s">
        <v>40624</v>
      </c>
      <c r="I21818" t="s">
        <v>5</v>
      </c>
      <c r="J21818">
        <v>0.18</v>
      </c>
      <c r="M21818">
        <v>0.18</v>
      </c>
      <c r="N21818">
        <f t="shared" si="340"/>
        <v>0</v>
      </c>
    </row>
    <row r="21819" spans="1:14" x14ac:dyDescent="0.2">
      <c r="A21819" t="s">
        <v>21709</v>
      </c>
      <c r="B21819" t="s">
        <v>40625</v>
      </c>
      <c r="I21819" t="s">
        <v>5</v>
      </c>
      <c r="J21819">
        <v>1.43</v>
      </c>
      <c r="M21819">
        <v>1.43</v>
      </c>
      <c r="N21819">
        <f t="shared" si="340"/>
        <v>0</v>
      </c>
    </row>
    <row r="21820" spans="1:14" x14ac:dyDescent="0.2">
      <c r="A21820" t="s">
        <v>21710</v>
      </c>
      <c r="B21820" t="s">
        <v>40625</v>
      </c>
      <c r="I21820" t="s">
        <v>5</v>
      </c>
      <c r="J21820">
        <v>1.39</v>
      </c>
      <c r="M21820">
        <v>1.39</v>
      </c>
      <c r="N21820">
        <f t="shared" si="340"/>
        <v>0</v>
      </c>
    </row>
    <row r="21821" spans="1:14" x14ac:dyDescent="0.2">
      <c r="A21821" t="s">
        <v>21711</v>
      </c>
      <c r="B21821" t="s">
        <v>40626</v>
      </c>
      <c r="I21821" t="s">
        <v>5</v>
      </c>
      <c r="J21821">
        <v>1.26</v>
      </c>
      <c r="M21821">
        <v>1.26</v>
      </c>
      <c r="N21821">
        <f t="shared" si="340"/>
        <v>0</v>
      </c>
    </row>
    <row r="21822" spans="1:14" x14ac:dyDescent="0.2">
      <c r="A21822" t="s">
        <v>21712</v>
      </c>
      <c r="B21822" t="s">
        <v>40626</v>
      </c>
      <c r="I21822" t="s">
        <v>5</v>
      </c>
      <c r="J21822">
        <v>1.21</v>
      </c>
      <c r="M21822">
        <v>1.21</v>
      </c>
      <c r="N21822">
        <f t="shared" si="340"/>
        <v>0</v>
      </c>
    </row>
    <row r="21823" spans="1:14" x14ac:dyDescent="0.2">
      <c r="A21823" t="s">
        <v>21713</v>
      </c>
      <c r="B21823" t="s">
        <v>40627</v>
      </c>
      <c r="I21823" t="s">
        <v>5</v>
      </c>
      <c r="J21823">
        <v>0.83</v>
      </c>
      <c r="M21823">
        <v>0.83</v>
      </c>
      <c r="N21823">
        <f t="shared" si="340"/>
        <v>0</v>
      </c>
    </row>
    <row r="21824" spans="1:14" x14ac:dyDescent="0.2">
      <c r="A21824" t="s">
        <v>21714</v>
      </c>
      <c r="B21824" t="s">
        <v>40627</v>
      </c>
      <c r="I21824" t="s">
        <v>5</v>
      </c>
      <c r="J21824">
        <v>0.78</v>
      </c>
      <c r="M21824">
        <v>0.78</v>
      </c>
      <c r="N21824">
        <f t="shared" si="340"/>
        <v>0</v>
      </c>
    </row>
    <row r="21825" spans="1:14" x14ac:dyDescent="0.2">
      <c r="A21825" t="s">
        <v>21715</v>
      </c>
      <c r="B21825" t="s">
        <v>40628</v>
      </c>
      <c r="I21825" t="s">
        <v>5</v>
      </c>
      <c r="J21825">
        <v>19.72</v>
      </c>
      <c r="M21825">
        <v>19.72</v>
      </c>
      <c r="N21825">
        <f t="shared" si="340"/>
        <v>0</v>
      </c>
    </row>
    <row r="21826" spans="1:14" x14ac:dyDescent="0.2">
      <c r="A21826" t="s">
        <v>21716</v>
      </c>
      <c r="B21826" t="s">
        <v>40628</v>
      </c>
      <c r="I21826" t="s">
        <v>5</v>
      </c>
      <c r="J21826">
        <v>17.079999999999998</v>
      </c>
      <c r="M21826">
        <v>17.079999999999998</v>
      </c>
      <c r="N21826">
        <f t="shared" si="340"/>
        <v>0</v>
      </c>
    </row>
    <row r="21827" spans="1:14" x14ac:dyDescent="0.2">
      <c r="A21827" t="s">
        <v>21717</v>
      </c>
      <c r="B21827" t="s">
        <v>40629</v>
      </c>
      <c r="I21827" t="s">
        <v>5</v>
      </c>
      <c r="J21827">
        <v>113.56</v>
      </c>
      <c r="M21827">
        <v>113.56</v>
      </c>
      <c r="N21827">
        <f t="shared" si="340"/>
        <v>0</v>
      </c>
    </row>
    <row r="21828" spans="1:14" x14ac:dyDescent="0.2">
      <c r="A21828" t="s">
        <v>21718</v>
      </c>
      <c r="B21828" t="s">
        <v>40629</v>
      </c>
      <c r="I21828" t="s">
        <v>5</v>
      </c>
      <c r="J21828">
        <v>102.62</v>
      </c>
      <c r="M21828">
        <v>102.62</v>
      </c>
      <c r="N21828">
        <f t="shared" ref="N21828:N21891" si="341">J21828-M21828</f>
        <v>0</v>
      </c>
    </row>
    <row r="21829" spans="1:14" x14ac:dyDescent="0.2">
      <c r="A21829" t="s">
        <v>21719</v>
      </c>
      <c r="B21829" t="s">
        <v>40630</v>
      </c>
      <c r="I21829" t="s">
        <v>5</v>
      </c>
      <c r="J21829">
        <v>2.68</v>
      </c>
      <c r="M21829">
        <v>2.68</v>
      </c>
      <c r="N21829">
        <f t="shared" si="341"/>
        <v>0</v>
      </c>
    </row>
    <row r="21830" spans="1:14" x14ac:dyDescent="0.2">
      <c r="A21830" t="s">
        <v>21720</v>
      </c>
      <c r="B21830" t="s">
        <v>40630</v>
      </c>
      <c r="I21830" t="s">
        <v>5</v>
      </c>
      <c r="J21830">
        <v>2.35</v>
      </c>
      <c r="M21830">
        <v>2.35</v>
      </c>
      <c r="N21830">
        <f t="shared" si="341"/>
        <v>0</v>
      </c>
    </row>
    <row r="21831" spans="1:14" x14ac:dyDescent="0.2">
      <c r="A21831" t="s">
        <v>21721</v>
      </c>
      <c r="B21831" t="s">
        <v>40631</v>
      </c>
      <c r="I21831" t="s">
        <v>5</v>
      </c>
      <c r="J21831">
        <v>363.58</v>
      </c>
      <c r="M21831">
        <v>363.58</v>
      </c>
      <c r="N21831">
        <f t="shared" si="341"/>
        <v>0</v>
      </c>
    </row>
    <row r="21832" spans="1:14" x14ac:dyDescent="0.2">
      <c r="A21832" t="s">
        <v>21722</v>
      </c>
      <c r="B21832" t="s">
        <v>40631</v>
      </c>
      <c r="I21832" t="s">
        <v>5</v>
      </c>
      <c r="J21832">
        <v>327.02999999999997</v>
      </c>
      <c r="M21832">
        <v>327.02999999999997</v>
      </c>
      <c r="N21832">
        <f t="shared" si="341"/>
        <v>0</v>
      </c>
    </row>
    <row r="21833" spans="1:14" x14ac:dyDescent="0.2">
      <c r="A21833" t="s">
        <v>21723</v>
      </c>
      <c r="B21833" t="s">
        <v>40632</v>
      </c>
      <c r="I21833" t="s">
        <v>5</v>
      </c>
      <c r="J21833">
        <v>236.65</v>
      </c>
      <c r="M21833">
        <v>236.65</v>
      </c>
      <c r="N21833">
        <f t="shared" si="341"/>
        <v>0</v>
      </c>
    </row>
    <row r="21834" spans="1:14" x14ac:dyDescent="0.2">
      <c r="A21834" t="s">
        <v>21724</v>
      </c>
      <c r="B21834" t="s">
        <v>40632</v>
      </c>
      <c r="I21834" t="s">
        <v>5</v>
      </c>
      <c r="J21834">
        <v>205.01</v>
      </c>
      <c r="M21834">
        <v>205.01</v>
      </c>
      <c r="N21834">
        <f t="shared" si="341"/>
        <v>0</v>
      </c>
    </row>
    <row r="21835" spans="1:14" x14ac:dyDescent="0.2">
      <c r="A21835" t="s">
        <v>21725</v>
      </c>
      <c r="B21835" t="s">
        <v>21726</v>
      </c>
      <c r="I21835" t="s">
        <v>3</v>
      </c>
      <c r="J21835">
        <v>0.45</v>
      </c>
      <c r="M21835">
        <v>0.45</v>
      </c>
      <c r="N21835">
        <f t="shared" si="341"/>
        <v>0</v>
      </c>
    </row>
    <row r="21836" spans="1:14" x14ac:dyDescent="0.2">
      <c r="A21836" t="s">
        <v>21727</v>
      </c>
      <c r="B21836" t="s">
        <v>21726</v>
      </c>
      <c r="I21836" t="s">
        <v>3</v>
      </c>
      <c r="J21836">
        <v>0.39</v>
      </c>
      <c r="M21836">
        <v>0.39</v>
      </c>
      <c r="N21836">
        <f t="shared" si="341"/>
        <v>0</v>
      </c>
    </row>
    <row r="21837" spans="1:14" x14ac:dyDescent="0.2">
      <c r="A21837" t="s">
        <v>21728</v>
      </c>
      <c r="B21837" t="s">
        <v>21729</v>
      </c>
      <c r="I21837" t="s">
        <v>5</v>
      </c>
      <c r="J21837">
        <v>14.79</v>
      </c>
      <c r="M21837">
        <v>14.79</v>
      </c>
      <c r="N21837">
        <f t="shared" si="341"/>
        <v>0</v>
      </c>
    </row>
    <row r="21838" spans="1:14" x14ac:dyDescent="0.2">
      <c r="A21838" t="s">
        <v>21730</v>
      </c>
      <c r="B21838" t="s">
        <v>21729</v>
      </c>
      <c r="I21838" t="s">
        <v>5</v>
      </c>
      <c r="J21838">
        <v>12.81</v>
      </c>
      <c r="M21838">
        <v>12.81</v>
      </c>
      <c r="N21838">
        <f t="shared" si="341"/>
        <v>0</v>
      </c>
    </row>
    <row r="21839" spans="1:14" x14ac:dyDescent="0.2">
      <c r="A21839" t="s">
        <v>21731</v>
      </c>
      <c r="B21839" t="s">
        <v>40633</v>
      </c>
      <c r="I21839" t="s">
        <v>5</v>
      </c>
      <c r="J21839">
        <v>123.35</v>
      </c>
      <c r="M21839">
        <v>123.35</v>
      </c>
      <c r="N21839">
        <f t="shared" si="341"/>
        <v>0</v>
      </c>
    </row>
    <row r="21840" spans="1:14" x14ac:dyDescent="0.2">
      <c r="A21840" t="s">
        <v>21732</v>
      </c>
      <c r="B21840" t="s">
        <v>40633</v>
      </c>
      <c r="I21840" t="s">
        <v>5</v>
      </c>
      <c r="J21840">
        <v>114.36</v>
      </c>
      <c r="M21840">
        <v>114.36</v>
      </c>
      <c r="N21840">
        <f t="shared" si="341"/>
        <v>0</v>
      </c>
    </row>
    <row r="21841" spans="1:14" x14ac:dyDescent="0.2">
      <c r="A21841" t="s">
        <v>21733</v>
      </c>
      <c r="B21841" t="s">
        <v>40634</v>
      </c>
      <c r="I21841" t="s">
        <v>5</v>
      </c>
      <c r="J21841">
        <v>261.33</v>
      </c>
      <c r="M21841">
        <v>261.33</v>
      </c>
      <c r="N21841">
        <f t="shared" si="341"/>
        <v>0</v>
      </c>
    </row>
    <row r="21842" spans="1:14" x14ac:dyDescent="0.2">
      <c r="A21842" t="s">
        <v>21734</v>
      </c>
      <c r="B21842" t="s">
        <v>40634</v>
      </c>
      <c r="I21842" t="s">
        <v>5</v>
      </c>
      <c r="J21842">
        <v>241.57</v>
      </c>
      <c r="M21842">
        <v>241.57</v>
      </c>
      <c r="N21842">
        <f t="shared" si="341"/>
        <v>0</v>
      </c>
    </row>
    <row r="21843" spans="1:14" x14ac:dyDescent="0.2">
      <c r="A21843" t="s">
        <v>21735</v>
      </c>
      <c r="B21843" t="s">
        <v>40635</v>
      </c>
      <c r="I21843" t="s">
        <v>5</v>
      </c>
      <c r="J21843">
        <v>477.04</v>
      </c>
      <c r="M21843">
        <v>477.04</v>
      </c>
      <c r="N21843">
        <f t="shared" si="341"/>
        <v>0</v>
      </c>
    </row>
    <row r="21844" spans="1:14" x14ac:dyDescent="0.2">
      <c r="A21844" t="s">
        <v>21736</v>
      </c>
      <c r="B21844" t="s">
        <v>40635</v>
      </c>
      <c r="I21844" t="s">
        <v>5</v>
      </c>
      <c r="J21844">
        <v>438.55</v>
      </c>
      <c r="M21844">
        <v>438.55</v>
      </c>
      <c r="N21844">
        <f t="shared" si="341"/>
        <v>0</v>
      </c>
    </row>
    <row r="21845" spans="1:14" x14ac:dyDescent="0.2">
      <c r="A21845" t="s">
        <v>21737</v>
      </c>
      <c r="B21845" t="s">
        <v>40636</v>
      </c>
      <c r="I21845" t="s">
        <v>5</v>
      </c>
      <c r="J21845">
        <v>26.25</v>
      </c>
      <c r="M21845">
        <v>26.25</v>
      </c>
      <c r="N21845">
        <f t="shared" si="341"/>
        <v>0</v>
      </c>
    </row>
    <row r="21846" spans="1:14" x14ac:dyDescent="0.2">
      <c r="A21846" t="s">
        <v>21738</v>
      </c>
      <c r="B21846" t="s">
        <v>40636</v>
      </c>
      <c r="I21846" t="s">
        <v>5</v>
      </c>
      <c r="J21846">
        <v>24.33</v>
      </c>
      <c r="M21846">
        <v>24.33</v>
      </c>
      <c r="N21846">
        <f t="shared" si="341"/>
        <v>0</v>
      </c>
    </row>
    <row r="21847" spans="1:14" x14ac:dyDescent="0.2">
      <c r="A21847" t="s">
        <v>21739</v>
      </c>
      <c r="B21847" t="s">
        <v>40637</v>
      </c>
      <c r="I21847" t="s">
        <v>5</v>
      </c>
      <c r="J21847">
        <v>101.99</v>
      </c>
      <c r="M21847">
        <v>101.99</v>
      </c>
      <c r="N21847">
        <f t="shared" si="341"/>
        <v>0</v>
      </c>
    </row>
    <row r="21848" spans="1:14" x14ac:dyDescent="0.2">
      <c r="A21848" t="s">
        <v>21740</v>
      </c>
      <c r="B21848" t="s">
        <v>40637</v>
      </c>
      <c r="I21848" t="s">
        <v>5</v>
      </c>
      <c r="J21848">
        <v>94.6</v>
      </c>
      <c r="M21848">
        <v>94.6</v>
      </c>
      <c r="N21848">
        <f t="shared" si="341"/>
        <v>0</v>
      </c>
    </row>
    <row r="21849" spans="1:14" x14ac:dyDescent="0.2">
      <c r="A21849" t="s">
        <v>21741</v>
      </c>
      <c r="B21849" t="s">
        <v>40638</v>
      </c>
      <c r="I21849" t="s">
        <v>5</v>
      </c>
      <c r="J21849">
        <v>261.45999999999998</v>
      </c>
      <c r="M21849">
        <v>261.45999999999998</v>
      </c>
      <c r="N21849">
        <f t="shared" si="341"/>
        <v>0</v>
      </c>
    </row>
    <row r="21850" spans="1:14" x14ac:dyDescent="0.2">
      <c r="A21850" t="s">
        <v>21742</v>
      </c>
      <c r="B21850" t="s">
        <v>40638</v>
      </c>
      <c r="I21850" t="s">
        <v>5</v>
      </c>
      <c r="J21850">
        <v>241.92</v>
      </c>
      <c r="M21850">
        <v>241.92</v>
      </c>
      <c r="N21850">
        <f t="shared" si="341"/>
        <v>0</v>
      </c>
    </row>
    <row r="21851" spans="1:14" x14ac:dyDescent="0.2">
      <c r="A21851" t="s">
        <v>21743</v>
      </c>
      <c r="B21851" t="s">
        <v>40639</v>
      </c>
      <c r="I21851" t="s">
        <v>5</v>
      </c>
      <c r="J21851">
        <v>532.54</v>
      </c>
      <c r="M21851">
        <v>532.54</v>
      </c>
      <c r="N21851">
        <f t="shared" si="341"/>
        <v>0</v>
      </c>
    </row>
    <row r="21852" spans="1:14" x14ac:dyDescent="0.2">
      <c r="A21852" t="s">
        <v>21744</v>
      </c>
      <c r="B21852" t="s">
        <v>40639</v>
      </c>
      <c r="I21852" t="s">
        <v>5</v>
      </c>
      <c r="J21852">
        <v>491.82</v>
      </c>
      <c r="M21852">
        <v>491.82</v>
      </c>
      <c r="N21852">
        <f t="shared" si="341"/>
        <v>0</v>
      </c>
    </row>
    <row r="21853" spans="1:14" x14ac:dyDescent="0.2">
      <c r="A21853" t="s">
        <v>21745</v>
      </c>
      <c r="B21853" t="s">
        <v>40640</v>
      </c>
      <c r="I21853" t="s">
        <v>5</v>
      </c>
      <c r="J21853">
        <v>217.86</v>
      </c>
      <c r="M21853">
        <v>217.86</v>
      </c>
      <c r="N21853">
        <f t="shared" si="341"/>
        <v>0</v>
      </c>
    </row>
    <row r="21854" spans="1:14" x14ac:dyDescent="0.2">
      <c r="A21854" t="s">
        <v>21746</v>
      </c>
      <c r="B21854" t="s">
        <v>40640</v>
      </c>
      <c r="I21854" t="s">
        <v>5</v>
      </c>
      <c r="J21854">
        <v>201.25</v>
      </c>
      <c r="M21854">
        <v>201.25</v>
      </c>
      <c r="N21854">
        <f t="shared" si="341"/>
        <v>0</v>
      </c>
    </row>
    <row r="21855" spans="1:14" x14ac:dyDescent="0.2">
      <c r="A21855" t="s">
        <v>21747</v>
      </c>
      <c r="B21855" t="s">
        <v>21748</v>
      </c>
      <c r="I21855" t="s">
        <v>5</v>
      </c>
      <c r="J21855">
        <v>977.68</v>
      </c>
      <c r="M21855">
        <v>977.68</v>
      </c>
      <c r="N21855">
        <f t="shared" si="341"/>
        <v>0</v>
      </c>
    </row>
    <row r="21856" spans="1:14" x14ac:dyDescent="0.2">
      <c r="A21856" t="s">
        <v>21749</v>
      </c>
      <c r="B21856" t="s">
        <v>21748</v>
      </c>
      <c r="I21856" t="s">
        <v>5</v>
      </c>
      <c r="J21856">
        <v>894.14</v>
      </c>
      <c r="M21856">
        <v>894.14</v>
      </c>
      <c r="N21856">
        <f t="shared" si="341"/>
        <v>0</v>
      </c>
    </row>
    <row r="21857" spans="1:14" x14ac:dyDescent="0.2">
      <c r="A21857" t="s">
        <v>21750</v>
      </c>
      <c r="B21857" t="s">
        <v>40641</v>
      </c>
      <c r="I21857" t="s">
        <v>5</v>
      </c>
      <c r="J21857">
        <v>66.150000000000006</v>
      </c>
      <c r="M21857">
        <v>66.150000000000006</v>
      </c>
      <c r="N21857">
        <f t="shared" si="341"/>
        <v>0</v>
      </c>
    </row>
    <row r="21858" spans="1:14" x14ac:dyDescent="0.2">
      <c r="A21858" t="s">
        <v>21751</v>
      </c>
      <c r="B21858" t="s">
        <v>40641</v>
      </c>
      <c r="I21858" t="s">
        <v>5</v>
      </c>
      <c r="J21858">
        <v>62.5</v>
      </c>
      <c r="M21858">
        <v>62.5</v>
      </c>
      <c r="N21858">
        <f t="shared" si="341"/>
        <v>0</v>
      </c>
    </row>
    <row r="21859" spans="1:14" x14ac:dyDescent="0.2">
      <c r="A21859" t="s">
        <v>21752</v>
      </c>
      <c r="B21859" t="s">
        <v>21753</v>
      </c>
      <c r="I21859" t="s">
        <v>5</v>
      </c>
      <c r="J21859">
        <v>29.5</v>
      </c>
      <c r="M21859">
        <v>29.5</v>
      </c>
      <c r="N21859">
        <f t="shared" si="341"/>
        <v>0</v>
      </c>
    </row>
    <row r="21860" spans="1:14" x14ac:dyDescent="0.2">
      <c r="A21860" t="s">
        <v>21754</v>
      </c>
      <c r="B21860" t="s">
        <v>21753</v>
      </c>
      <c r="I21860" t="s">
        <v>5</v>
      </c>
      <c r="J21860">
        <v>25.56</v>
      </c>
      <c r="M21860">
        <v>25.56</v>
      </c>
      <c r="N21860">
        <f t="shared" si="341"/>
        <v>0</v>
      </c>
    </row>
    <row r="21861" spans="1:14" x14ac:dyDescent="0.2">
      <c r="A21861" t="s">
        <v>21755</v>
      </c>
      <c r="B21861" t="s">
        <v>40642</v>
      </c>
      <c r="I21861" t="s">
        <v>5</v>
      </c>
      <c r="J21861">
        <v>184.98</v>
      </c>
      <c r="M21861">
        <v>184.98</v>
      </c>
      <c r="N21861">
        <f t="shared" si="341"/>
        <v>0</v>
      </c>
    </row>
    <row r="21862" spans="1:14" x14ac:dyDescent="0.2">
      <c r="A21862" t="s">
        <v>21756</v>
      </c>
      <c r="B21862" t="s">
        <v>40642</v>
      </c>
      <c r="I21862" t="s">
        <v>5</v>
      </c>
      <c r="J21862">
        <v>184.98</v>
      </c>
      <c r="M21862">
        <v>184.98</v>
      </c>
      <c r="N21862">
        <f t="shared" si="341"/>
        <v>0</v>
      </c>
    </row>
    <row r="21863" spans="1:14" x14ac:dyDescent="0.2">
      <c r="A21863" t="s">
        <v>21757</v>
      </c>
      <c r="B21863" t="s">
        <v>40643</v>
      </c>
      <c r="I21863" t="s">
        <v>5</v>
      </c>
      <c r="J21863">
        <v>142.78</v>
      </c>
      <c r="M21863">
        <v>142.78</v>
      </c>
      <c r="N21863">
        <f t="shared" si="341"/>
        <v>0</v>
      </c>
    </row>
    <row r="21864" spans="1:14" x14ac:dyDescent="0.2">
      <c r="A21864" t="s">
        <v>21758</v>
      </c>
      <c r="B21864" t="s">
        <v>40643</v>
      </c>
      <c r="I21864" t="s">
        <v>5</v>
      </c>
      <c r="J21864">
        <v>142.78</v>
      </c>
      <c r="M21864">
        <v>142.78</v>
      </c>
      <c r="N21864">
        <f t="shared" si="341"/>
        <v>0</v>
      </c>
    </row>
    <row r="21865" spans="1:14" x14ac:dyDescent="0.2">
      <c r="A21865" t="s">
        <v>21759</v>
      </c>
      <c r="B21865" t="s">
        <v>40644</v>
      </c>
      <c r="I21865" t="s">
        <v>5</v>
      </c>
      <c r="J21865">
        <v>1617.61</v>
      </c>
      <c r="M21865">
        <v>1617.61</v>
      </c>
      <c r="N21865">
        <f t="shared" si="341"/>
        <v>0</v>
      </c>
    </row>
    <row r="21866" spans="1:14" x14ac:dyDescent="0.2">
      <c r="A21866" t="s">
        <v>21760</v>
      </c>
      <c r="B21866" t="s">
        <v>40644</v>
      </c>
      <c r="I21866" t="s">
        <v>5</v>
      </c>
      <c r="J21866">
        <v>1496.53</v>
      </c>
      <c r="M21866">
        <v>1496.53</v>
      </c>
      <c r="N21866">
        <f t="shared" si="341"/>
        <v>0</v>
      </c>
    </row>
    <row r="21867" spans="1:14" x14ac:dyDescent="0.2">
      <c r="A21867" t="s">
        <v>21761</v>
      </c>
      <c r="B21867" t="s">
        <v>40645</v>
      </c>
      <c r="I21867" t="s">
        <v>5</v>
      </c>
      <c r="J21867">
        <v>58.61</v>
      </c>
      <c r="M21867">
        <v>58.61</v>
      </c>
      <c r="N21867">
        <f t="shared" si="341"/>
        <v>0</v>
      </c>
    </row>
    <row r="21868" spans="1:14" x14ac:dyDescent="0.2">
      <c r="A21868" t="s">
        <v>21762</v>
      </c>
      <c r="B21868" t="s">
        <v>40645</v>
      </c>
      <c r="I21868" t="s">
        <v>5</v>
      </c>
      <c r="J21868">
        <v>58.61</v>
      </c>
      <c r="M21868">
        <v>58.61</v>
      </c>
      <c r="N21868">
        <f t="shared" si="341"/>
        <v>0</v>
      </c>
    </row>
    <row r="21869" spans="1:14" x14ac:dyDescent="0.2">
      <c r="A21869" t="s">
        <v>21763</v>
      </c>
      <c r="B21869" t="s">
        <v>40646</v>
      </c>
      <c r="I21869" t="s">
        <v>5</v>
      </c>
      <c r="J21869">
        <v>94.66</v>
      </c>
      <c r="M21869">
        <v>94.66</v>
      </c>
      <c r="N21869">
        <f t="shared" si="341"/>
        <v>0</v>
      </c>
    </row>
    <row r="21870" spans="1:14" x14ac:dyDescent="0.2">
      <c r="A21870" t="s">
        <v>21764</v>
      </c>
      <c r="B21870" t="s">
        <v>40646</v>
      </c>
      <c r="I21870" t="s">
        <v>5</v>
      </c>
      <c r="J21870">
        <v>82</v>
      </c>
      <c r="M21870">
        <v>82</v>
      </c>
      <c r="N21870">
        <f t="shared" si="341"/>
        <v>0</v>
      </c>
    </row>
    <row r="21871" spans="1:14" x14ac:dyDescent="0.2">
      <c r="A21871" t="s">
        <v>21765</v>
      </c>
      <c r="B21871" t="s">
        <v>40647</v>
      </c>
      <c r="I21871" t="s">
        <v>5</v>
      </c>
      <c r="J21871">
        <v>94.66</v>
      </c>
      <c r="M21871">
        <v>94.66</v>
      </c>
      <c r="N21871">
        <f t="shared" si="341"/>
        <v>0</v>
      </c>
    </row>
    <row r="21872" spans="1:14" x14ac:dyDescent="0.2">
      <c r="A21872" t="s">
        <v>21766</v>
      </c>
      <c r="B21872" t="s">
        <v>40647</v>
      </c>
      <c r="I21872" t="s">
        <v>5</v>
      </c>
      <c r="J21872">
        <v>82</v>
      </c>
      <c r="M21872">
        <v>82</v>
      </c>
      <c r="N21872">
        <f t="shared" si="341"/>
        <v>0</v>
      </c>
    </row>
    <row r="21873" spans="1:14" x14ac:dyDescent="0.2">
      <c r="A21873" t="s">
        <v>21767</v>
      </c>
      <c r="B21873" t="s">
        <v>40648</v>
      </c>
      <c r="I21873" t="s">
        <v>5</v>
      </c>
      <c r="J21873">
        <v>42.25</v>
      </c>
      <c r="M21873">
        <v>42.25</v>
      </c>
      <c r="N21873">
        <f t="shared" si="341"/>
        <v>0</v>
      </c>
    </row>
    <row r="21874" spans="1:14" x14ac:dyDescent="0.2">
      <c r="A21874" t="s">
        <v>21768</v>
      </c>
      <c r="B21874" t="s">
        <v>40648</v>
      </c>
      <c r="I21874" t="s">
        <v>5</v>
      </c>
      <c r="J21874">
        <v>36.6</v>
      </c>
      <c r="M21874">
        <v>36.6</v>
      </c>
      <c r="N21874">
        <f t="shared" si="341"/>
        <v>0</v>
      </c>
    </row>
    <row r="21875" spans="1:14" x14ac:dyDescent="0.2">
      <c r="A21875" t="s">
        <v>21769</v>
      </c>
      <c r="B21875" t="s">
        <v>21770</v>
      </c>
      <c r="I21875" t="s">
        <v>21771</v>
      </c>
      <c r="J21875">
        <v>23.66</v>
      </c>
      <c r="M21875">
        <v>23.66</v>
      </c>
      <c r="N21875">
        <f t="shared" si="341"/>
        <v>0</v>
      </c>
    </row>
    <row r="21876" spans="1:14" x14ac:dyDescent="0.2">
      <c r="A21876" t="s">
        <v>21772</v>
      </c>
      <c r="B21876" t="s">
        <v>21770</v>
      </c>
      <c r="I21876" t="s">
        <v>21771</v>
      </c>
      <c r="J21876">
        <v>20.5</v>
      </c>
      <c r="M21876">
        <v>20.5</v>
      </c>
      <c r="N21876">
        <f t="shared" si="341"/>
        <v>0</v>
      </c>
    </row>
    <row r="21877" spans="1:14" x14ac:dyDescent="0.2">
      <c r="A21877" t="s">
        <v>21773</v>
      </c>
      <c r="B21877" t="s">
        <v>21774</v>
      </c>
      <c r="I21877" t="s">
        <v>21771</v>
      </c>
      <c r="J21877">
        <v>29.58</v>
      </c>
      <c r="M21877">
        <v>29.58</v>
      </c>
      <c r="N21877">
        <f t="shared" si="341"/>
        <v>0</v>
      </c>
    </row>
    <row r="21878" spans="1:14" x14ac:dyDescent="0.2">
      <c r="A21878" t="s">
        <v>21775</v>
      </c>
      <c r="B21878" t="s">
        <v>21774</v>
      </c>
      <c r="I21878" t="s">
        <v>21771</v>
      </c>
      <c r="J21878">
        <v>25.62</v>
      </c>
      <c r="M21878">
        <v>25.62</v>
      </c>
      <c r="N21878">
        <f t="shared" si="341"/>
        <v>0</v>
      </c>
    </row>
    <row r="21879" spans="1:14" x14ac:dyDescent="0.2">
      <c r="A21879" t="s">
        <v>21776</v>
      </c>
      <c r="B21879" t="s">
        <v>40649</v>
      </c>
      <c r="I21879" t="s">
        <v>5</v>
      </c>
      <c r="J21879">
        <v>147.9</v>
      </c>
      <c r="M21879">
        <v>147.9</v>
      </c>
      <c r="N21879">
        <f t="shared" si="341"/>
        <v>0</v>
      </c>
    </row>
    <row r="21880" spans="1:14" x14ac:dyDescent="0.2">
      <c r="A21880" t="s">
        <v>21777</v>
      </c>
      <c r="B21880" t="s">
        <v>40649</v>
      </c>
      <c r="I21880" t="s">
        <v>5</v>
      </c>
      <c r="J21880">
        <v>128.13</v>
      </c>
      <c r="M21880">
        <v>128.13</v>
      </c>
      <c r="N21880">
        <f t="shared" si="341"/>
        <v>0</v>
      </c>
    </row>
    <row r="21881" spans="1:14" x14ac:dyDescent="0.2">
      <c r="A21881" t="s">
        <v>21778</v>
      </c>
      <c r="B21881" t="s">
        <v>21779</v>
      </c>
      <c r="I21881" t="s">
        <v>21771</v>
      </c>
      <c r="J21881">
        <v>33.799999999999997</v>
      </c>
      <c r="M21881">
        <v>33.799999999999997</v>
      </c>
      <c r="N21881">
        <f t="shared" si="341"/>
        <v>0</v>
      </c>
    </row>
    <row r="21882" spans="1:14" x14ac:dyDescent="0.2">
      <c r="A21882" t="s">
        <v>21780</v>
      </c>
      <c r="B21882" t="s">
        <v>21779</v>
      </c>
      <c r="I21882" t="s">
        <v>21771</v>
      </c>
      <c r="J21882">
        <v>29.28</v>
      </c>
      <c r="M21882">
        <v>29.28</v>
      </c>
      <c r="N21882">
        <f t="shared" si="341"/>
        <v>0</v>
      </c>
    </row>
    <row r="21883" spans="1:14" x14ac:dyDescent="0.2">
      <c r="A21883" t="s">
        <v>21781</v>
      </c>
      <c r="B21883" t="s">
        <v>40650</v>
      </c>
      <c r="I21883" t="s">
        <v>21771</v>
      </c>
      <c r="J21883">
        <v>23.66</v>
      </c>
      <c r="M21883">
        <v>23.66</v>
      </c>
      <c r="N21883">
        <f t="shared" si="341"/>
        <v>0</v>
      </c>
    </row>
    <row r="21884" spans="1:14" x14ac:dyDescent="0.2">
      <c r="A21884" t="s">
        <v>21782</v>
      </c>
      <c r="B21884" t="s">
        <v>40650</v>
      </c>
      <c r="I21884" t="s">
        <v>21771</v>
      </c>
      <c r="J21884">
        <v>20.5</v>
      </c>
      <c r="M21884">
        <v>20.5</v>
      </c>
      <c r="N21884">
        <f t="shared" si="341"/>
        <v>0</v>
      </c>
    </row>
    <row r="21885" spans="1:14" x14ac:dyDescent="0.2">
      <c r="A21885" t="s">
        <v>21783</v>
      </c>
      <c r="B21885" t="s">
        <v>40651</v>
      </c>
      <c r="I21885" t="s">
        <v>21771</v>
      </c>
      <c r="J21885">
        <v>39.44</v>
      </c>
      <c r="M21885">
        <v>39.44</v>
      </c>
      <c r="N21885">
        <f t="shared" si="341"/>
        <v>0</v>
      </c>
    </row>
    <row r="21886" spans="1:14" x14ac:dyDescent="0.2">
      <c r="A21886" t="s">
        <v>21784</v>
      </c>
      <c r="B21886" t="s">
        <v>40651</v>
      </c>
      <c r="I21886" t="s">
        <v>21771</v>
      </c>
      <c r="J21886">
        <v>34.159999999999997</v>
      </c>
      <c r="M21886">
        <v>34.159999999999997</v>
      </c>
      <c r="N21886">
        <f t="shared" si="341"/>
        <v>0</v>
      </c>
    </row>
    <row r="21887" spans="1:14" x14ac:dyDescent="0.2">
      <c r="A21887" t="s">
        <v>21785</v>
      </c>
      <c r="B21887" t="s">
        <v>21786</v>
      </c>
      <c r="I21887" t="s">
        <v>5</v>
      </c>
      <c r="J21887">
        <v>4.7300000000000004</v>
      </c>
      <c r="M21887">
        <v>4.7300000000000004</v>
      </c>
      <c r="N21887">
        <f t="shared" si="341"/>
        <v>0</v>
      </c>
    </row>
    <row r="21888" spans="1:14" x14ac:dyDescent="0.2">
      <c r="A21888" t="s">
        <v>21787</v>
      </c>
      <c r="B21888" t="s">
        <v>21786</v>
      </c>
      <c r="I21888" t="s">
        <v>5</v>
      </c>
      <c r="J21888">
        <v>4.0999999999999996</v>
      </c>
      <c r="M21888">
        <v>4.0999999999999996</v>
      </c>
      <c r="N21888">
        <f t="shared" si="341"/>
        <v>0</v>
      </c>
    </row>
    <row r="21889" spans="1:14" x14ac:dyDescent="0.2">
      <c r="A21889" t="s">
        <v>21788</v>
      </c>
      <c r="B21889" t="s">
        <v>21789</v>
      </c>
      <c r="I21889" t="s">
        <v>21771</v>
      </c>
      <c r="J21889">
        <v>2.62</v>
      </c>
      <c r="M21889">
        <v>2.62</v>
      </c>
      <c r="N21889">
        <f t="shared" si="341"/>
        <v>0</v>
      </c>
    </row>
    <row r="21890" spans="1:14" x14ac:dyDescent="0.2">
      <c r="A21890" t="s">
        <v>21790</v>
      </c>
      <c r="B21890" t="s">
        <v>21789</v>
      </c>
      <c r="I21890" t="s">
        <v>21771</v>
      </c>
      <c r="J21890">
        <v>2.27</v>
      </c>
      <c r="M21890">
        <v>2.27</v>
      </c>
      <c r="N21890">
        <f t="shared" si="341"/>
        <v>0</v>
      </c>
    </row>
    <row r="21891" spans="1:14" x14ac:dyDescent="0.2">
      <c r="A21891" t="s">
        <v>21791</v>
      </c>
      <c r="B21891" t="s">
        <v>40652</v>
      </c>
      <c r="I21891" t="s">
        <v>5</v>
      </c>
      <c r="J21891">
        <v>68.73</v>
      </c>
      <c r="M21891">
        <v>68.73</v>
      </c>
      <c r="N21891">
        <f t="shared" si="341"/>
        <v>0</v>
      </c>
    </row>
    <row r="21892" spans="1:14" x14ac:dyDescent="0.2">
      <c r="A21892" t="s">
        <v>21792</v>
      </c>
      <c r="B21892" t="s">
        <v>40652</v>
      </c>
      <c r="I21892" t="s">
        <v>5</v>
      </c>
      <c r="J21892">
        <v>62.4</v>
      </c>
      <c r="M21892">
        <v>62.4</v>
      </c>
      <c r="N21892">
        <f t="shared" ref="N21892:N21955" si="342">J21892-M21892</f>
        <v>0</v>
      </c>
    </row>
    <row r="21893" spans="1:14" x14ac:dyDescent="0.2">
      <c r="A21893" t="s">
        <v>21793</v>
      </c>
      <c r="B21893" t="s">
        <v>40653</v>
      </c>
      <c r="I21893" t="s">
        <v>5</v>
      </c>
      <c r="J21893">
        <v>114.54</v>
      </c>
      <c r="M21893">
        <v>114.54</v>
      </c>
      <c r="N21893">
        <f t="shared" si="342"/>
        <v>0</v>
      </c>
    </row>
    <row r="21894" spans="1:14" x14ac:dyDescent="0.2">
      <c r="A21894" t="s">
        <v>21794</v>
      </c>
      <c r="B21894" t="s">
        <v>40653</v>
      </c>
      <c r="I21894" t="s">
        <v>5</v>
      </c>
      <c r="J21894">
        <v>103.99</v>
      </c>
      <c r="M21894">
        <v>103.99</v>
      </c>
      <c r="N21894">
        <f t="shared" si="342"/>
        <v>0</v>
      </c>
    </row>
    <row r="21895" spans="1:14" x14ac:dyDescent="0.2">
      <c r="A21895" t="s">
        <v>21795</v>
      </c>
      <c r="B21895" t="s">
        <v>40654</v>
      </c>
      <c r="I21895" t="s">
        <v>5</v>
      </c>
      <c r="J21895">
        <v>29.63</v>
      </c>
      <c r="M21895">
        <v>29.63</v>
      </c>
      <c r="N21895">
        <f t="shared" si="342"/>
        <v>0</v>
      </c>
    </row>
    <row r="21896" spans="1:14" x14ac:dyDescent="0.2">
      <c r="A21896" t="s">
        <v>21796</v>
      </c>
      <c r="B21896" t="s">
        <v>40654</v>
      </c>
      <c r="I21896" t="s">
        <v>5</v>
      </c>
      <c r="J21896">
        <v>26.9</v>
      </c>
      <c r="M21896">
        <v>26.9</v>
      </c>
      <c r="N21896">
        <f t="shared" si="342"/>
        <v>0</v>
      </c>
    </row>
    <row r="21897" spans="1:14" x14ac:dyDescent="0.2">
      <c r="A21897" t="s">
        <v>21797</v>
      </c>
      <c r="B21897" t="s">
        <v>40655</v>
      </c>
      <c r="I21897" t="s">
        <v>21771</v>
      </c>
      <c r="J21897">
        <v>9.51</v>
      </c>
      <c r="M21897">
        <v>9.51</v>
      </c>
      <c r="N21897">
        <f t="shared" si="342"/>
        <v>0</v>
      </c>
    </row>
    <row r="21898" spans="1:14" x14ac:dyDescent="0.2">
      <c r="A21898" t="s">
        <v>21798</v>
      </c>
      <c r="B21898" t="s">
        <v>40655</v>
      </c>
      <c r="I21898" t="s">
        <v>21771</v>
      </c>
      <c r="J21898">
        <v>8.6300000000000008</v>
      </c>
      <c r="M21898">
        <v>8.6300000000000008</v>
      </c>
      <c r="N21898">
        <f t="shared" si="342"/>
        <v>0</v>
      </c>
    </row>
    <row r="21899" spans="1:14" x14ac:dyDescent="0.2">
      <c r="A21899" t="s">
        <v>21799</v>
      </c>
      <c r="B21899" t="s">
        <v>40656</v>
      </c>
      <c r="I21899" t="s">
        <v>21771</v>
      </c>
      <c r="J21899">
        <v>11.43</v>
      </c>
      <c r="M21899">
        <v>11.43</v>
      </c>
      <c r="N21899">
        <f t="shared" si="342"/>
        <v>0</v>
      </c>
    </row>
    <row r="21900" spans="1:14" x14ac:dyDescent="0.2">
      <c r="A21900" t="s">
        <v>21800</v>
      </c>
      <c r="B21900" t="s">
        <v>40656</v>
      </c>
      <c r="I21900" t="s">
        <v>21771</v>
      </c>
      <c r="J21900">
        <v>10.37</v>
      </c>
      <c r="M21900">
        <v>10.37</v>
      </c>
      <c r="N21900">
        <f t="shared" si="342"/>
        <v>0</v>
      </c>
    </row>
    <row r="21901" spans="1:14" x14ac:dyDescent="0.2">
      <c r="A21901" t="s">
        <v>21801</v>
      </c>
      <c r="B21901" t="s">
        <v>40657</v>
      </c>
      <c r="I21901" t="s">
        <v>5</v>
      </c>
      <c r="J21901">
        <v>143.15</v>
      </c>
      <c r="M21901">
        <v>143.15</v>
      </c>
      <c r="N21901">
        <f t="shared" si="342"/>
        <v>0</v>
      </c>
    </row>
    <row r="21902" spans="1:14" x14ac:dyDescent="0.2">
      <c r="A21902" t="s">
        <v>21802</v>
      </c>
      <c r="B21902" t="s">
        <v>40657</v>
      </c>
      <c r="I21902" t="s">
        <v>5</v>
      </c>
      <c r="J21902">
        <v>129.97</v>
      </c>
      <c r="M21902">
        <v>129.97</v>
      </c>
      <c r="N21902">
        <f t="shared" si="342"/>
        <v>0</v>
      </c>
    </row>
    <row r="21903" spans="1:14" x14ac:dyDescent="0.2">
      <c r="A21903" t="s">
        <v>21803</v>
      </c>
      <c r="B21903" t="s">
        <v>40658</v>
      </c>
      <c r="I21903" t="s">
        <v>21771</v>
      </c>
      <c r="J21903">
        <v>12.1</v>
      </c>
      <c r="M21903">
        <v>12.1</v>
      </c>
      <c r="N21903">
        <f t="shared" si="342"/>
        <v>0</v>
      </c>
    </row>
    <row r="21904" spans="1:14" x14ac:dyDescent="0.2">
      <c r="A21904" t="s">
        <v>21804</v>
      </c>
      <c r="B21904" t="s">
        <v>40658</v>
      </c>
      <c r="I21904" t="s">
        <v>21771</v>
      </c>
      <c r="J21904">
        <v>11.7</v>
      </c>
      <c r="M21904">
        <v>11.7</v>
      </c>
      <c r="N21904">
        <f t="shared" si="342"/>
        <v>0</v>
      </c>
    </row>
    <row r="21905" spans="1:14" x14ac:dyDescent="0.2">
      <c r="A21905" t="s">
        <v>21805</v>
      </c>
      <c r="B21905" t="s">
        <v>21806</v>
      </c>
      <c r="I21905" t="s">
        <v>5</v>
      </c>
      <c r="J21905">
        <v>1.0900000000000001</v>
      </c>
      <c r="M21905">
        <v>1.0900000000000001</v>
      </c>
      <c r="N21905">
        <f t="shared" si="342"/>
        <v>0</v>
      </c>
    </row>
    <row r="21906" spans="1:14" x14ac:dyDescent="0.2">
      <c r="A21906" t="s">
        <v>21807</v>
      </c>
      <c r="B21906" t="s">
        <v>21806</v>
      </c>
      <c r="I21906" t="s">
        <v>5</v>
      </c>
      <c r="J21906">
        <v>1.0900000000000001</v>
      </c>
      <c r="M21906">
        <v>1.0900000000000001</v>
      </c>
      <c r="N21906">
        <f t="shared" si="342"/>
        <v>0</v>
      </c>
    </row>
    <row r="21907" spans="1:14" x14ac:dyDescent="0.2">
      <c r="A21907" t="s">
        <v>21808</v>
      </c>
      <c r="B21907" t="s">
        <v>22438</v>
      </c>
      <c r="I21907" t="s">
        <v>113</v>
      </c>
      <c r="J21907">
        <v>8.98</v>
      </c>
      <c r="M21907">
        <v>8.98</v>
      </c>
      <c r="N21907">
        <f t="shared" si="342"/>
        <v>0</v>
      </c>
    </row>
    <row r="21908" spans="1:14" x14ac:dyDescent="0.2">
      <c r="A21908" t="s">
        <v>21809</v>
      </c>
      <c r="B21908" t="s">
        <v>22438</v>
      </c>
      <c r="I21908" t="s">
        <v>113</v>
      </c>
      <c r="J21908">
        <v>8.98</v>
      </c>
      <c r="M21908">
        <v>8.98</v>
      </c>
      <c r="N21908">
        <f t="shared" si="342"/>
        <v>0</v>
      </c>
    </row>
    <row r="21909" spans="1:14" x14ac:dyDescent="0.2">
      <c r="A21909" t="s">
        <v>21810</v>
      </c>
      <c r="B21909" t="s">
        <v>22439</v>
      </c>
      <c r="I21909" t="s">
        <v>113</v>
      </c>
      <c r="J21909">
        <v>8.98</v>
      </c>
      <c r="M21909">
        <v>8.98</v>
      </c>
      <c r="N21909">
        <f t="shared" si="342"/>
        <v>0</v>
      </c>
    </row>
    <row r="21910" spans="1:14" x14ac:dyDescent="0.2">
      <c r="A21910" t="s">
        <v>21811</v>
      </c>
      <c r="B21910" t="s">
        <v>22439</v>
      </c>
      <c r="I21910" t="s">
        <v>113</v>
      </c>
      <c r="J21910">
        <v>8.98</v>
      </c>
      <c r="M21910">
        <v>8.98</v>
      </c>
      <c r="N21910">
        <f t="shared" si="342"/>
        <v>0</v>
      </c>
    </row>
    <row r="21911" spans="1:14" x14ac:dyDescent="0.2">
      <c r="A21911" t="s">
        <v>21812</v>
      </c>
      <c r="B21911" t="s">
        <v>22440</v>
      </c>
      <c r="I21911" t="s">
        <v>113</v>
      </c>
      <c r="J21911">
        <v>9.0399999999999991</v>
      </c>
      <c r="M21911">
        <v>9.0399999999999991</v>
      </c>
      <c r="N21911">
        <f t="shared" si="342"/>
        <v>0</v>
      </c>
    </row>
    <row r="21912" spans="1:14" x14ac:dyDescent="0.2">
      <c r="A21912" t="s">
        <v>21813</v>
      </c>
      <c r="B21912" t="s">
        <v>22440</v>
      </c>
      <c r="I21912" t="s">
        <v>113</v>
      </c>
      <c r="J21912">
        <v>9.0399999999999991</v>
      </c>
      <c r="M21912">
        <v>9.0399999999999991</v>
      </c>
      <c r="N21912">
        <f t="shared" si="342"/>
        <v>0</v>
      </c>
    </row>
    <row r="21913" spans="1:14" x14ac:dyDescent="0.2">
      <c r="A21913" t="s">
        <v>21814</v>
      </c>
      <c r="B21913" t="s">
        <v>40659</v>
      </c>
      <c r="I21913" t="s">
        <v>3</v>
      </c>
      <c r="J21913">
        <v>182.49</v>
      </c>
      <c r="M21913">
        <v>182.49</v>
      </c>
      <c r="N21913">
        <f t="shared" si="342"/>
        <v>0</v>
      </c>
    </row>
    <row r="21914" spans="1:14" x14ac:dyDescent="0.2">
      <c r="A21914" t="s">
        <v>21815</v>
      </c>
      <c r="B21914" t="s">
        <v>40659</v>
      </c>
      <c r="I21914" t="s">
        <v>3</v>
      </c>
      <c r="J21914">
        <v>181.49</v>
      </c>
      <c r="M21914">
        <v>181.49</v>
      </c>
      <c r="N21914">
        <f t="shared" si="342"/>
        <v>0</v>
      </c>
    </row>
    <row r="21915" spans="1:14" x14ac:dyDescent="0.2">
      <c r="A21915" t="s">
        <v>21816</v>
      </c>
      <c r="B21915" t="s">
        <v>40660</v>
      </c>
      <c r="I21915" t="s">
        <v>3</v>
      </c>
      <c r="J21915">
        <v>19.72</v>
      </c>
      <c r="M21915">
        <v>19.72</v>
      </c>
      <c r="N21915">
        <f t="shared" si="342"/>
        <v>0</v>
      </c>
    </row>
    <row r="21916" spans="1:14" x14ac:dyDescent="0.2">
      <c r="A21916" t="s">
        <v>21817</v>
      </c>
      <c r="B21916" t="s">
        <v>40660</v>
      </c>
      <c r="I21916" t="s">
        <v>3</v>
      </c>
      <c r="J21916">
        <v>19.489999999999998</v>
      </c>
      <c r="M21916">
        <v>19.489999999999998</v>
      </c>
      <c r="N21916">
        <f t="shared" si="342"/>
        <v>0</v>
      </c>
    </row>
    <row r="21917" spans="1:14" x14ac:dyDescent="0.2">
      <c r="A21917" t="s">
        <v>21818</v>
      </c>
      <c r="B21917" t="s">
        <v>40661</v>
      </c>
      <c r="I21917" t="s">
        <v>3</v>
      </c>
      <c r="J21917">
        <v>306.23</v>
      </c>
      <c r="M21917">
        <v>306.23</v>
      </c>
      <c r="N21917">
        <f t="shared" si="342"/>
        <v>0</v>
      </c>
    </row>
    <row r="21918" spans="1:14" x14ac:dyDescent="0.2">
      <c r="A21918" t="s">
        <v>21819</v>
      </c>
      <c r="B21918" t="s">
        <v>40661</v>
      </c>
      <c r="I21918" t="s">
        <v>3</v>
      </c>
      <c r="J21918">
        <v>299.26</v>
      </c>
      <c r="M21918">
        <v>299.26</v>
      </c>
      <c r="N21918">
        <f t="shared" si="342"/>
        <v>0</v>
      </c>
    </row>
    <row r="21919" spans="1:14" x14ac:dyDescent="0.2">
      <c r="A21919" t="s">
        <v>21820</v>
      </c>
      <c r="B21919" t="s">
        <v>40662</v>
      </c>
      <c r="I21919" t="s">
        <v>3</v>
      </c>
      <c r="J21919">
        <v>39.69</v>
      </c>
      <c r="M21919">
        <v>39.69</v>
      </c>
      <c r="N21919">
        <f t="shared" si="342"/>
        <v>0</v>
      </c>
    </row>
    <row r="21920" spans="1:14" x14ac:dyDescent="0.2">
      <c r="A21920" t="s">
        <v>21821</v>
      </c>
      <c r="B21920" t="s">
        <v>40662</v>
      </c>
      <c r="I21920" t="s">
        <v>3</v>
      </c>
      <c r="J21920">
        <v>39.08</v>
      </c>
      <c r="M21920">
        <v>39.08</v>
      </c>
      <c r="N21920">
        <f t="shared" si="342"/>
        <v>0</v>
      </c>
    </row>
    <row r="21921" spans="1:14" x14ac:dyDescent="0.2">
      <c r="A21921" t="s">
        <v>21822</v>
      </c>
      <c r="B21921" t="s">
        <v>40663</v>
      </c>
      <c r="I21921" t="s">
        <v>3</v>
      </c>
      <c r="J21921">
        <v>145.97999999999999</v>
      </c>
      <c r="M21921">
        <v>145.97999999999999</v>
      </c>
      <c r="N21921">
        <f t="shared" si="342"/>
        <v>0</v>
      </c>
    </row>
    <row r="21922" spans="1:14" x14ac:dyDescent="0.2">
      <c r="A21922" t="s">
        <v>21823</v>
      </c>
      <c r="B21922" t="s">
        <v>40663</v>
      </c>
      <c r="I21922" t="s">
        <v>3</v>
      </c>
      <c r="J21922">
        <v>145.71</v>
      </c>
      <c r="M21922">
        <v>145.71</v>
      </c>
      <c r="N21922">
        <f t="shared" si="342"/>
        <v>0</v>
      </c>
    </row>
    <row r="21923" spans="1:14" x14ac:dyDescent="0.2">
      <c r="A21923" t="s">
        <v>21824</v>
      </c>
      <c r="B21923" t="s">
        <v>40664</v>
      </c>
      <c r="I21923" t="s">
        <v>3</v>
      </c>
      <c r="J21923">
        <v>48.88</v>
      </c>
      <c r="M21923">
        <v>48.88</v>
      </c>
      <c r="N21923">
        <f t="shared" si="342"/>
        <v>0</v>
      </c>
    </row>
    <row r="21924" spans="1:14" x14ac:dyDescent="0.2">
      <c r="A21924" t="s">
        <v>21825</v>
      </c>
      <c r="B21924" t="s">
        <v>40664</v>
      </c>
      <c r="I21924" t="s">
        <v>3</v>
      </c>
      <c r="J21924">
        <v>46.71</v>
      </c>
      <c r="M21924">
        <v>46.71</v>
      </c>
      <c r="N21924">
        <f t="shared" si="342"/>
        <v>0</v>
      </c>
    </row>
    <row r="21925" spans="1:14" x14ac:dyDescent="0.2">
      <c r="A21925" t="s">
        <v>21826</v>
      </c>
      <c r="B21925" t="s">
        <v>40665</v>
      </c>
      <c r="I21925" t="s">
        <v>3</v>
      </c>
      <c r="J21925">
        <v>326.27</v>
      </c>
      <c r="M21925">
        <v>326.27</v>
      </c>
      <c r="N21925">
        <f t="shared" si="342"/>
        <v>0</v>
      </c>
    </row>
    <row r="21926" spans="1:14" x14ac:dyDescent="0.2">
      <c r="A21926" t="s">
        <v>21827</v>
      </c>
      <c r="B21926" t="s">
        <v>40665</v>
      </c>
      <c r="I21926" t="s">
        <v>3</v>
      </c>
      <c r="J21926">
        <v>319.3</v>
      </c>
      <c r="M21926">
        <v>319.3</v>
      </c>
      <c r="N21926">
        <f t="shared" si="342"/>
        <v>0</v>
      </c>
    </row>
    <row r="21927" spans="1:14" x14ac:dyDescent="0.2">
      <c r="A21927" t="s">
        <v>21828</v>
      </c>
      <c r="B21927" t="s">
        <v>40666</v>
      </c>
      <c r="I21927" t="s">
        <v>3</v>
      </c>
      <c r="J21927">
        <v>343.21</v>
      </c>
      <c r="M21927">
        <v>343.21</v>
      </c>
      <c r="N21927">
        <f t="shared" si="342"/>
        <v>0</v>
      </c>
    </row>
    <row r="21928" spans="1:14" x14ac:dyDescent="0.2">
      <c r="A21928" t="s">
        <v>21829</v>
      </c>
      <c r="B21928" t="s">
        <v>40666</v>
      </c>
      <c r="I21928" t="s">
        <v>3</v>
      </c>
      <c r="J21928">
        <v>336.24</v>
      </c>
      <c r="M21928">
        <v>336.24</v>
      </c>
      <c r="N21928">
        <f t="shared" si="342"/>
        <v>0</v>
      </c>
    </row>
    <row r="21929" spans="1:14" x14ac:dyDescent="0.2">
      <c r="A21929" t="s">
        <v>21830</v>
      </c>
      <c r="B21929" t="s">
        <v>22441</v>
      </c>
      <c r="I21929" t="s">
        <v>3</v>
      </c>
      <c r="J21929">
        <v>108.47</v>
      </c>
      <c r="M21929">
        <v>108.47</v>
      </c>
      <c r="N21929">
        <f t="shared" si="342"/>
        <v>0</v>
      </c>
    </row>
    <row r="21930" spans="1:14" x14ac:dyDescent="0.2">
      <c r="A21930" t="s">
        <v>21831</v>
      </c>
      <c r="B21930" t="s">
        <v>22441</v>
      </c>
      <c r="I21930" t="s">
        <v>3</v>
      </c>
      <c r="J21930">
        <v>100.32</v>
      </c>
      <c r="M21930">
        <v>100.32</v>
      </c>
      <c r="N21930">
        <f t="shared" si="342"/>
        <v>0</v>
      </c>
    </row>
    <row r="21931" spans="1:14" x14ac:dyDescent="0.2">
      <c r="A21931" t="s">
        <v>21832</v>
      </c>
      <c r="B21931" t="s">
        <v>22442</v>
      </c>
      <c r="I21931" t="s">
        <v>5</v>
      </c>
      <c r="J21931">
        <v>1195638.8400000001</v>
      </c>
      <c r="M21931">
        <v>1195638.8400000001</v>
      </c>
      <c r="N21931">
        <f t="shared" si="342"/>
        <v>0</v>
      </c>
    </row>
    <row r="21932" spans="1:14" x14ac:dyDescent="0.2">
      <c r="A21932" t="s">
        <v>21833</v>
      </c>
      <c r="B21932" t="s">
        <v>22442</v>
      </c>
      <c r="I21932" t="s">
        <v>5</v>
      </c>
      <c r="J21932">
        <v>1195638.8400000001</v>
      </c>
      <c r="M21932">
        <v>1195638.8400000001</v>
      </c>
      <c r="N21932">
        <f t="shared" si="342"/>
        <v>0</v>
      </c>
    </row>
    <row r="21933" spans="1:14" x14ac:dyDescent="0.2">
      <c r="A21933" t="s">
        <v>21834</v>
      </c>
      <c r="B21933" t="s">
        <v>22443</v>
      </c>
      <c r="I21933" t="s">
        <v>5</v>
      </c>
      <c r="J21933">
        <v>39353.71</v>
      </c>
      <c r="M21933">
        <v>39353.71</v>
      </c>
      <c r="N21933">
        <f t="shared" si="342"/>
        <v>0</v>
      </c>
    </row>
    <row r="21934" spans="1:14" x14ac:dyDescent="0.2">
      <c r="A21934" t="s">
        <v>21835</v>
      </c>
      <c r="B21934" t="s">
        <v>22443</v>
      </c>
      <c r="I21934" t="s">
        <v>5</v>
      </c>
      <c r="J21934">
        <v>39353.71</v>
      </c>
      <c r="M21934">
        <v>39353.71</v>
      </c>
      <c r="N21934">
        <f t="shared" si="342"/>
        <v>0</v>
      </c>
    </row>
    <row r="21935" spans="1:14" x14ac:dyDescent="0.2">
      <c r="A21935" t="s">
        <v>21836</v>
      </c>
      <c r="B21935" t="s">
        <v>22444</v>
      </c>
      <c r="I21935" t="s">
        <v>5</v>
      </c>
      <c r="J21935">
        <v>1059833.28</v>
      </c>
      <c r="M21935">
        <v>1059833.28</v>
      </c>
      <c r="N21935">
        <f t="shared" si="342"/>
        <v>0</v>
      </c>
    </row>
    <row r="21936" spans="1:14" x14ac:dyDescent="0.2">
      <c r="A21936" t="s">
        <v>21837</v>
      </c>
      <c r="B21936" t="s">
        <v>22444</v>
      </c>
      <c r="I21936" t="s">
        <v>5</v>
      </c>
      <c r="J21936">
        <v>1059833.28</v>
      </c>
      <c r="M21936">
        <v>1059833.28</v>
      </c>
      <c r="N21936">
        <f t="shared" si="342"/>
        <v>0</v>
      </c>
    </row>
    <row r="21937" spans="1:14" x14ac:dyDescent="0.2">
      <c r="A21937" t="s">
        <v>21838</v>
      </c>
      <c r="B21937" t="s">
        <v>22445</v>
      </c>
      <c r="I21937" t="s">
        <v>5</v>
      </c>
      <c r="J21937">
        <v>912175.55</v>
      </c>
      <c r="M21937">
        <v>912175.55</v>
      </c>
      <c r="N21937">
        <f t="shared" si="342"/>
        <v>0</v>
      </c>
    </row>
    <row r="21938" spans="1:14" x14ac:dyDescent="0.2">
      <c r="A21938" t="s">
        <v>21839</v>
      </c>
      <c r="B21938" t="s">
        <v>22445</v>
      </c>
      <c r="I21938" t="s">
        <v>5</v>
      </c>
      <c r="J21938">
        <v>912175.55</v>
      </c>
      <c r="M21938">
        <v>912175.55</v>
      </c>
      <c r="N21938">
        <f t="shared" si="342"/>
        <v>0</v>
      </c>
    </row>
    <row r="21939" spans="1:14" x14ac:dyDescent="0.2">
      <c r="A21939" t="s">
        <v>21840</v>
      </c>
      <c r="B21939" t="s">
        <v>22446</v>
      </c>
      <c r="I21939" t="s">
        <v>5</v>
      </c>
      <c r="J21939">
        <v>912175.55</v>
      </c>
      <c r="M21939">
        <v>912175.55</v>
      </c>
      <c r="N21939">
        <f t="shared" si="342"/>
        <v>0</v>
      </c>
    </row>
    <row r="21940" spans="1:14" x14ac:dyDescent="0.2">
      <c r="A21940" t="s">
        <v>21841</v>
      </c>
      <c r="B21940" t="s">
        <v>22446</v>
      </c>
      <c r="I21940" t="s">
        <v>5</v>
      </c>
      <c r="J21940">
        <v>912175.55</v>
      </c>
      <c r="M21940">
        <v>912175.55</v>
      </c>
      <c r="N21940">
        <f t="shared" si="342"/>
        <v>0</v>
      </c>
    </row>
    <row r="21941" spans="1:14" x14ac:dyDescent="0.2">
      <c r="A21941" t="s">
        <v>21842</v>
      </c>
      <c r="B21941" t="s">
        <v>22447</v>
      </c>
      <c r="I21941" t="s">
        <v>5</v>
      </c>
      <c r="J21941">
        <v>1155421.8700000001</v>
      </c>
      <c r="M21941">
        <v>1155421.8700000001</v>
      </c>
      <c r="N21941">
        <f t="shared" si="342"/>
        <v>0</v>
      </c>
    </row>
    <row r="21942" spans="1:14" x14ac:dyDescent="0.2">
      <c r="A21942" t="s">
        <v>21843</v>
      </c>
      <c r="B21942" t="s">
        <v>22447</v>
      </c>
      <c r="I21942" t="s">
        <v>5</v>
      </c>
      <c r="J21942">
        <v>1155421.8700000001</v>
      </c>
      <c r="M21942">
        <v>1155421.8700000001</v>
      </c>
      <c r="N21942">
        <f t="shared" si="342"/>
        <v>0</v>
      </c>
    </row>
    <row r="21943" spans="1:14" x14ac:dyDescent="0.2">
      <c r="A21943" t="s">
        <v>21844</v>
      </c>
      <c r="B21943" t="s">
        <v>22448</v>
      </c>
      <c r="I21943" t="s">
        <v>5</v>
      </c>
      <c r="J21943">
        <v>36.78</v>
      </c>
      <c r="M21943">
        <v>36.78</v>
      </c>
      <c r="N21943">
        <f t="shared" si="342"/>
        <v>0</v>
      </c>
    </row>
    <row r="21944" spans="1:14" x14ac:dyDescent="0.2">
      <c r="A21944" t="s">
        <v>21845</v>
      </c>
      <c r="B21944" t="s">
        <v>22448</v>
      </c>
      <c r="I21944" t="s">
        <v>5</v>
      </c>
      <c r="J21944">
        <v>36.78</v>
      </c>
      <c r="M21944">
        <v>36.78</v>
      </c>
      <c r="N21944">
        <f t="shared" si="342"/>
        <v>0</v>
      </c>
    </row>
    <row r="21945" spans="1:14" x14ac:dyDescent="0.2">
      <c r="A21945" t="s">
        <v>21846</v>
      </c>
      <c r="B21945" t="s">
        <v>22449</v>
      </c>
      <c r="I21945" t="s">
        <v>5</v>
      </c>
      <c r="J21945">
        <v>40.4</v>
      </c>
      <c r="M21945">
        <v>40.4</v>
      </c>
      <c r="N21945">
        <f t="shared" si="342"/>
        <v>0</v>
      </c>
    </row>
    <row r="21946" spans="1:14" x14ac:dyDescent="0.2">
      <c r="A21946" t="s">
        <v>21847</v>
      </c>
      <c r="B21946" t="s">
        <v>22449</v>
      </c>
      <c r="I21946" t="s">
        <v>5</v>
      </c>
      <c r="J21946">
        <v>40.4</v>
      </c>
      <c r="M21946">
        <v>40.4</v>
      </c>
      <c r="N21946">
        <f t="shared" si="342"/>
        <v>0</v>
      </c>
    </row>
    <row r="21947" spans="1:14" x14ac:dyDescent="0.2">
      <c r="A21947" t="s">
        <v>21848</v>
      </c>
      <c r="B21947" t="s">
        <v>22450</v>
      </c>
      <c r="I21947" t="s">
        <v>5</v>
      </c>
      <c r="J21947">
        <v>42.12</v>
      </c>
      <c r="M21947">
        <v>42.12</v>
      </c>
      <c r="N21947">
        <f t="shared" si="342"/>
        <v>0</v>
      </c>
    </row>
    <row r="21948" spans="1:14" x14ac:dyDescent="0.2">
      <c r="A21948" t="s">
        <v>21849</v>
      </c>
      <c r="B21948" t="s">
        <v>22450</v>
      </c>
      <c r="I21948" t="s">
        <v>5</v>
      </c>
      <c r="J21948">
        <v>42.12</v>
      </c>
      <c r="M21948">
        <v>42.12</v>
      </c>
      <c r="N21948">
        <f t="shared" si="342"/>
        <v>0</v>
      </c>
    </row>
    <row r="21949" spans="1:14" x14ac:dyDescent="0.2">
      <c r="A21949" t="s">
        <v>21850</v>
      </c>
      <c r="B21949" t="s">
        <v>22451</v>
      </c>
      <c r="I21949" t="s">
        <v>5</v>
      </c>
      <c r="J21949">
        <v>48.28</v>
      </c>
      <c r="M21949">
        <v>48.28</v>
      </c>
      <c r="N21949">
        <f t="shared" si="342"/>
        <v>0</v>
      </c>
    </row>
    <row r="21950" spans="1:14" x14ac:dyDescent="0.2">
      <c r="A21950" t="s">
        <v>21851</v>
      </c>
      <c r="B21950" t="s">
        <v>22451</v>
      </c>
      <c r="I21950" t="s">
        <v>5</v>
      </c>
      <c r="J21950">
        <v>48.28</v>
      </c>
      <c r="M21950">
        <v>48.28</v>
      </c>
      <c r="N21950">
        <f t="shared" si="342"/>
        <v>0</v>
      </c>
    </row>
    <row r="21951" spans="1:14" x14ac:dyDescent="0.2">
      <c r="A21951" t="s">
        <v>21852</v>
      </c>
      <c r="B21951" t="s">
        <v>22452</v>
      </c>
      <c r="I21951" t="s">
        <v>5</v>
      </c>
      <c r="J21951">
        <v>49.28</v>
      </c>
      <c r="M21951">
        <v>49.28</v>
      </c>
      <c r="N21951">
        <f t="shared" si="342"/>
        <v>0</v>
      </c>
    </row>
    <row r="21952" spans="1:14" x14ac:dyDescent="0.2">
      <c r="A21952" t="s">
        <v>21853</v>
      </c>
      <c r="B21952" t="s">
        <v>22452</v>
      </c>
      <c r="I21952" t="s">
        <v>5</v>
      </c>
      <c r="J21952">
        <v>49.28</v>
      </c>
      <c r="M21952">
        <v>49.28</v>
      </c>
      <c r="N21952">
        <f t="shared" si="342"/>
        <v>0</v>
      </c>
    </row>
    <row r="21953" spans="1:14" x14ac:dyDescent="0.2">
      <c r="A21953" t="s">
        <v>21854</v>
      </c>
      <c r="B21953" t="s">
        <v>22453</v>
      </c>
      <c r="I21953" t="s">
        <v>5</v>
      </c>
      <c r="J21953">
        <v>59.26</v>
      </c>
      <c r="M21953">
        <v>59.26</v>
      </c>
      <c r="N21953">
        <f t="shared" si="342"/>
        <v>0</v>
      </c>
    </row>
    <row r="21954" spans="1:14" x14ac:dyDescent="0.2">
      <c r="A21954" t="s">
        <v>21855</v>
      </c>
      <c r="B21954" t="s">
        <v>22453</v>
      </c>
      <c r="I21954" t="s">
        <v>5</v>
      </c>
      <c r="J21954">
        <v>59.26</v>
      </c>
      <c r="M21954">
        <v>59.26</v>
      </c>
      <c r="N21954">
        <f t="shared" si="342"/>
        <v>0</v>
      </c>
    </row>
    <row r="21955" spans="1:14" x14ac:dyDescent="0.2">
      <c r="A21955" t="s">
        <v>21856</v>
      </c>
      <c r="B21955" t="s">
        <v>22454</v>
      </c>
      <c r="I21955" t="s">
        <v>5</v>
      </c>
      <c r="J21955">
        <v>64.569999999999993</v>
      </c>
      <c r="M21955">
        <v>64.569999999999993</v>
      </c>
      <c r="N21955">
        <f t="shared" si="342"/>
        <v>0</v>
      </c>
    </row>
    <row r="21956" spans="1:14" x14ac:dyDescent="0.2">
      <c r="A21956" t="s">
        <v>21857</v>
      </c>
      <c r="B21956" t="s">
        <v>22454</v>
      </c>
      <c r="I21956" t="s">
        <v>5</v>
      </c>
      <c r="J21956">
        <v>64.569999999999993</v>
      </c>
      <c r="M21956">
        <v>64.569999999999993</v>
      </c>
      <c r="N21956">
        <f t="shared" ref="N21956:N22019" si="343">J21956-M21956</f>
        <v>0</v>
      </c>
    </row>
    <row r="21957" spans="1:14" x14ac:dyDescent="0.2">
      <c r="A21957" t="s">
        <v>21858</v>
      </c>
      <c r="B21957" t="s">
        <v>22455</v>
      </c>
      <c r="I21957" t="s">
        <v>5</v>
      </c>
      <c r="J21957">
        <v>76.11</v>
      </c>
      <c r="M21957">
        <v>76.11</v>
      </c>
      <c r="N21957">
        <f t="shared" si="343"/>
        <v>0</v>
      </c>
    </row>
    <row r="21958" spans="1:14" x14ac:dyDescent="0.2">
      <c r="A21958" t="s">
        <v>21859</v>
      </c>
      <c r="B21958" t="s">
        <v>22455</v>
      </c>
      <c r="I21958" t="s">
        <v>5</v>
      </c>
      <c r="J21958">
        <v>76.11</v>
      </c>
      <c r="M21958">
        <v>76.11</v>
      </c>
      <c r="N21958">
        <f t="shared" si="343"/>
        <v>0</v>
      </c>
    </row>
    <row r="21959" spans="1:14" x14ac:dyDescent="0.2">
      <c r="A21959" t="s">
        <v>21860</v>
      </c>
      <c r="B21959" t="s">
        <v>22456</v>
      </c>
      <c r="I21959" t="s">
        <v>5</v>
      </c>
      <c r="J21959">
        <v>84.53</v>
      </c>
      <c r="M21959">
        <v>84.53</v>
      </c>
      <c r="N21959">
        <f t="shared" si="343"/>
        <v>0</v>
      </c>
    </row>
    <row r="21960" spans="1:14" x14ac:dyDescent="0.2">
      <c r="A21960" t="s">
        <v>21861</v>
      </c>
      <c r="B21960" t="s">
        <v>22456</v>
      </c>
      <c r="I21960" t="s">
        <v>5</v>
      </c>
      <c r="J21960">
        <v>84.53</v>
      </c>
      <c r="M21960">
        <v>84.53</v>
      </c>
      <c r="N21960">
        <f t="shared" si="343"/>
        <v>0</v>
      </c>
    </row>
    <row r="21961" spans="1:14" x14ac:dyDescent="0.2">
      <c r="A21961" t="s">
        <v>21862</v>
      </c>
      <c r="B21961" t="s">
        <v>22457</v>
      </c>
      <c r="I21961" t="s">
        <v>5</v>
      </c>
      <c r="J21961">
        <v>12.06</v>
      </c>
      <c r="M21961">
        <v>12.06</v>
      </c>
      <c r="N21961">
        <f t="shared" si="343"/>
        <v>0</v>
      </c>
    </row>
    <row r="21962" spans="1:14" x14ac:dyDescent="0.2">
      <c r="A21962" t="s">
        <v>21863</v>
      </c>
      <c r="B21962" t="s">
        <v>22457</v>
      </c>
      <c r="I21962" t="s">
        <v>5</v>
      </c>
      <c r="J21962">
        <v>12.06</v>
      </c>
      <c r="M21962">
        <v>12.06</v>
      </c>
      <c r="N21962">
        <f t="shared" si="343"/>
        <v>0</v>
      </c>
    </row>
    <row r="21963" spans="1:14" x14ac:dyDescent="0.2">
      <c r="A21963" t="s">
        <v>21864</v>
      </c>
      <c r="B21963" t="s">
        <v>22458</v>
      </c>
      <c r="I21963" t="s">
        <v>5</v>
      </c>
      <c r="J21963">
        <v>16.38</v>
      </c>
      <c r="M21963">
        <v>16.38</v>
      </c>
      <c r="N21963">
        <f t="shared" si="343"/>
        <v>0</v>
      </c>
    </row>
    <row r="21964" spans="1:14" x14ac:dyDescent="0.2">
      <c r="A21964" t="s">
        <v>21865</v>
      </c>
      <c r="B21964" t="s">
        <v>22458</v>
      </c>
      <c r="I21964" t="s">
        <v>5</v>
      </c>
      <c r="J21964">
        <v>16.38</v>
      </c>
      <c r="M21964">
        <v>16.38</v>
      </c>
      <c r="N21964">
        <f t="shared" si="343"/>
        <v>0</v>
      </c>
    </row>
    <row r="21965" spans="1:14" x14ac:dyDescent="0.2">
      <c r="A21965" t="s">
        <v>21866</v>
      </c>
      <c r="B21965" t="s">
        <v>22459</v>
      </c>
      <c r="I21965" t="s">
        <v>5</v>
      </c>
      <c r="J21965">
        <v>37.090000000000003</v>
      </c>
      <c r="M21965">
        <v>37.090000000000003</v>
      </c>
      <c r="N21965">
        <f t="shared" si="343"/>
        <v>0</v>
      </c>
    </row>
    <row r="21966" spans="1:14" x14ac:dyDescent="0.2">
      <c r="A21966" t="s">
        <v>21867</v>
      </c>
      <c r="B21966" t="s">
        <v>22459</v>
      </c>
      <c r="I21966" t="s">
        <v>5</v>
      </c>
      <c r="J21966">
        <v>37.090000000000003</v>
      </c>
      <c r="M21966">
        <v>37.090000000000003</v>
      </c>
      <c r="N21966">
        <f t="shared" si="343"/>
        <v>0</v>
      </c>
    </row>
    <row r="21967" spans="1:14" x14ac:dyDescent="0.2">
      <c r="A21967" t="s">
        <v>21868</v>
      </c>
      <c r="B21967" t="s">
        <v>22460</v>
      </c>
      <c r="I21967" t="s">
        <v>5</v>
      </c>
      <c r="J21967">
        <v>43.23</v>
      </c>
      <c r="M21967">
        <v>43.23</v>
      </c>
      <c r="N21967">
        <f t="shared" si="343"/>
        <v>0</v>
      </c>
    </row>
    <row r="21968" spans="1:14" x14ac:dyDescent="0.2">
      <c r="A21968" t="s">
        <v>21869</v>
      </c>
      <c r="B21968" t="s">
        <v>22460</v>
      </c>
      <c r="I21968" t="s">
        <v>5</v>
      </c>
      <c r="J21968">
        <v>43.23</v>
      </c>
      <c r="M21968">
        <v>43.23</v>
      </c>
      <c r="N21968">
        <f t="shared" si="343"/>
        <v>0</v>
      </c>
    </row>
    <row r="21969" spans="1:14" x14ac:dyDescent="0.2">
      <c r="A21969" t="s">
        <v>21870</v>
      </c>
      <c r="B21969" t="s">
        <v>22461</v>
      </c>
      <c r="I21969" t="s">
        <v>5</v>
      </c>
      <c r="J21969">
        <v>55.49</v>
      </c>
      <c r="M21969">
        <v>55.49</v>
      </c>
      <c r="N21969">
        <f t="shared" si="343"/>
        <v>0</v>
      </c>
    </row>
    <row r="21970" spans="1:14" x14ac:dyDescent="0.2">
      <c r="A21970" t="s">
        <v>21871</v>
      </c>
      <c r="B21970" t="s">
        <v>22461</v>
      </c>
      <c r="I21970" t="s">
        <v>5</v>
      </c>
      <c r="J21970">
        <v>55.49</v>
      </c>
      <c r="M21970">
        <v>55.49</v>
      </c>
      <c r="N21970">
        <f t="shared" si="343"/>
        <v>0</v>
      </c>
    </row>
    <row r="21971" spans="1:14" x14ac:dyDescent="0.2">
      <c r="A21971" t="s">
        <v>21872</v>
      </c>
      <c r="B21971" t="s">
        <v>22462</v>
      </c>
      <c r="I21971" t="s">
        <v>5</v>
      </c>
      <c r="J21971">
        <v>67.760000000000005</v>
      </c>
      <c r="M21971">
        <v>67.760000000000005</v>
      </c>
      <c r="N21971">
        <f t="shared" si="343"/>
        <v>0</v>
      </c>
    </row>
    <row r="21972" spans="1:14" x14ac:dyDescent="0.2">
      <c r="A21972" t="s">
        <v>21873</v>
      </c>
      <c r="B21972" t="s">
        <v>22462</v>
      </c>
      <c r="I21972" t="s">
        <v>5</v>
      </c>
      <c r="J21972">
        <v>67.760000000000005</v>
      </c>
      <c r="M21972">
        <v>67.760000000000005</v>
      </c>
      <c r="N21972">
        <f t="shared" si="343"/>
        <v>0</v>
      </c>
    </row>
    <row r="21973" spans="1:14" x14ac:dyDescent="0.2">
      <c r="A21973" t="s">
        <v>21874</v>
      </c>
      <c r="B21973" t="s">
        <v>22463</v>
      </c>
      <c r="I21973" t="s">
        <v>5</v>
      </c>
      <c r="J21973">
        <v>117.02</v>
      </c>
      <c r="M21973">
        <v>117.02</v>
      </c>
      <c r="N21973">
        <f t="shared" si="343"/>
        <v>0</v>
      </c>
    </row>
    <row r="21974" spans="1:14" x14ac:dyDescent="0.2">
      <c r="A21974" t="s">
        <v>21875</v>
      </c>
      <c r="B21974" t="s">
        <v>22463</v>
      </c>
      <c r="I21974" t="s">
        <v>5</v>
      </c>
      <c r="J21974">
        <v>117.02</v>
      </c>
      <c r="M21974">
        <v>117.02</v>
      </c>
      <c r="N21974">
        <f t="shared" si="343"/>
        <v>0</v>
      </c>
    </row>
    <row r="21975" spans="1:14" x14ac:dyDescent="0.2">
      <c r="A21975" t="s">
        <v>21876</v>
      </c>
      <c r="B21975" t="s">
        <v>21877</v>
      </c>
      <c r="I21975" t="s">
        <v>5</v>
      </c>
      <c r="J21975">
        <v>41.25</v>
      </c>
      <c r="M21975">
        <v>41.25</v>
      </c>
      <c r="N21975">
        <f t="shared" si="343"/>
        <v>0</v>
      </c>
    </row>
    <row r="21976" spans="1:14" x14ac:dyDescent="0.2">
      <c r="A21976" t="s">
        <v>21878</v>
      </c>
      <c r="B21976" t="s">
        <v>21877</v>
      </c>
      <c r="I21976" t="s">
        <v>5</v>
      </c>
      <c r="J21976">
        <v>41.25</v>
      </c>
      <c r="M21976">
        <v>41.25</v>
      </c>
      <c r="N21976">
        <f t="shared" si="343"/>
        <v>0</v>
      </c>
    </row>
    <row r="21977" spans="1:14" x14ac:dyDescent="0.2">
      <c r="A21977" t="s">
        <v>21879</v>
      </c>
      <c r="B21977" t="s">
        <v>21880</v>
      </c>
      <c r="I21977" t="s">
        <v>5</v>
      </c>
      <c r="J21977">
        <v>93.83</v>
      </c>
      <c r="M21977">
        <v>93.83</v>
      </c>
      <c r="N21977">
        <f t="shared" si="343"/>
        <v>0</v>
      </c>
    </row>
    <row r="21978" spans="1:14" x14ac:dyDescent="0.2">
      <c r="A21978" t="s">
        <v>21881</v>
      </c>
      <c r="B21978" t="s">
        <v>21880</v>
      </c>
      <c r="I21978" t="s">
        <v>5</v>
      </c>
      <c r="J21978">
        <v>93.83</v>
      </c>
      <c r="M21978">
        <v>93.83</v>
      </c>
      <c r="N21978">
        <f t="shared" si="343"/>
        <v>0</v>
      </c>
    </row>
    <row r="21979" spans="1:14" x14ac:dyDescent="0.2">
      <c r="A21979" t="s">
        <v>21882</v>
      </c>
      <c r="B21979" t="s">
        <v>21883</v>
      </c>
      <c r="I21979" t="s">
        <v>5</v>
      </c>
      <c r="J21979">
        <v>104.15</v>
      </c>
      <c r="M21979">
        <v>104.15</v>
      </c>
      <c r="N21979">
        <f t="shared" si="343"/>
        <v>0</v>
      </c>
    </row>
    <row r="21980" spans="1:14" x14ac:dyDescent="0.2">
      <c r="A21980" t="s">
        <v>21884</v>
      </c>
      <c r="B21980" t="s">
        <v>21883</v>
      </c>
      <c r="I21980" t="s">
        <v>5</v>
      </c>
      <c r="J21980">
        <v>104.15</v>
      </c>
      <c r="M21980">
        <v>104.15</v>
      </c>
      <c r="N21980">
        <f t="shared" si="343"/>
        <v>0</v>
      </c>
    </row>
    <row r="21981" spans="1:14" x14ac:dyDescent="0.2">
      <c r="A21981" t="s">
        <v>21885</v>
      </c>
      <c r="B21981" t="s">
        <v>21886</v>
      </c>
      <c r="I21981" t="s">
        <v>5</v>
      </c>
      <c r="J21981">
        <v>5.13</v>
      </c>
      <c r="M21981">
        <v>5.13</v>
      </c>
      <c r="N21981">
        <f t="shared" si="343"/>
        <v>0</v>
      </c>
    </row>
    <row r="21982" spans="1:14" x14ac:dyDescent="0.2">
      <c r="A21982" t="s">
        <v>21887</v>
      </c>
      <c r="B21982" t="s">
        <v>21886</v>
      </c>
      <c r="I21982" t="s">
        <v>5</v>
      </c>
      <c r="J21982">
        <v>5.13</v>
      </c>
      <c r="M21982">
        <v>5.13</v>
      </c>
      <c r="N21982">
        <f t="shared" si="343"/>
        <v>0</v>
      </c>
    </row>
    <row r="21983" spans="1:14" x14ac:dyDescent="0.2">
      <c r="A21983" t="s">
        <v>22464</v>
      </c>
      <c r="B21983" t="s">
        <v>22465</v>
      </c>
      <c r="I21983" t="s">
        <v>4</v>
      </c>
      <c r="J21983">
        <v>13.75</v>
      </c>
      <c r="M21983">
        <v>13.75</v>
      </c>
      <c r="N21983">
        <f t="shared" si="343"/>
        <v>0</v>
      </c>
    </row>
    <row r="21984" spans="1:14" x14ac:dyDescent="0.2">
      <c r="A21984" t="s">
        <v>22466</v>
      </c>
      <c r="B21984" t="s">
        <v>22465</v>
      </c>
      <c r="I21984" t="s">
        <v>4</v>
      </c>
      <c r="J21984">
        <v>13.75</v>
      </c>
      <c r="M21984">
        <v>13.75</v>
      </c>
      <c r="N21984">
        <f t="shared" si="343"/>
        <v>0</v>
      </c>
    </row>
    <row r="21985" spans="1:14" x14ac:dyDescent="0.2">
      <c r="A21985" t="s">
        <v>22467</v>
      </c>
      <c r="B21985" t="s">
        <v>22468</v>
      </c>
      <c r="I21985" t="s">
        <v>4</v>
      </c>
      <c r="J21985">
        <v>13.34</v>
      </c>
      <c r="M21985">
        <v>13.34</v>
      </c>
      <c r="N21985">
        <f t="shared" si="343"/>
        <v>0</v>
      </c>
    </row>
    <row r="21986" spans="1:14" x14ac:dyDescent="0.2">
      <c r="A21986" t="s">
        <v>22469</v>
      </c>
      <c r="B21986" t="s">
        <v>22468</v>
      </c>
      <c r="I21986" t="s">
        <v>4</v>
      </c>
      <c r="J21986">
        <v>13.34</v>
      </c>
      <c r="M21986">
        <v>13.34</v>
      </c>
      <c r="N21986">
        <f t="shared" si="343"/>
        <v>0</v>
      </c>
    </row>
    <row r="21987" spans="1:14" x14ac:dyDescent="0.2">
      <c r="A21987" t="s">
        <v>22470</v>
      </c>
      <c r="B21987" t="s">
        <v>22471</v>
      </c>
      <c r="I21987" t="s">
        <v>4</v>
      </c>
      <c r="J21987">
        <v>22.24</v>
      </c>
      <c r="M21987">
        <v>22.24</v>
      </c>
      <c r="N21987">
        <f t="shared" si="343"/>
        <v>0</v>
      </c>
    </row>
    <row r="21988" spans="1:14" x14ac:dyDescent="0.2">
      <c r="A21988" t="s">
        <v>22472</v>
      </c>
      <c r="B21988" t="s">
        <v>22471</v>
      </c>
      <c r="I21988" t="s">
        <v>4</v>
      </c>
      <c r="J21988">
        <v>22.24</v>
      </c>
      <c r="M21988">
        <v>22.24</v>
      </c>
      <c r="N21988">
        <f t="shared" si="343"/>
        <v>0</v>
      </c>
    </row>
    <row r="21989" spans="1:14" x14ac:dyDescent="0.2">
      <c r="A21989" t="s">
        <v>22473</v>
      </c>
      <c r="B21989" t="s">
        <v>22474</v>
      </c>
      <c r="I21989" t="s">
        <v>4</v>
      </c>
      <c r="J21989">
        <v>28.17</v>
      </c>
      <c r="M21989">
        <v>28.17</v>
      </c>
      <c r="N21989">
        <f t="shared" si="343"/>
        <v>0</v>
      </c>
    </row>
    <row r="21990" spans="1:14" x14ac:dyDescent="0.2">
      <c r="A21990" t="s">
        <v>22475</v>
      </c>
      <c r="B21990" t="s">
        <v>22474</v>
      </c>
      <c r="I21990" t="s">
        <v>4</v>
      </c>
      <c r="J21990">
        <v>28.17</v>
      </c>
      <c r="M21990">
        <v>28.17</v>
      </c>
      <c r="N21990">
        <f t="shared" si="343"/>
        <v>0</v>
      </c>
    </row>
    <row r="21991" spans="1:14" x14ac:dyDescent="0.2">
      <c r="A21991" t="s">
        <v>22476</v>
      </c>
      <c r="B21991" t="s">
        <v>22477</v>
      </c>
      <c r="I21991" t="s">
        <v>4</v>
      </c>
      <c r="J21991">
        <v>7.23</v>
      </c>
      <c r="M21991">
        <v>7.23</v>
      </c>
      <c r="N21991">
        <f t="shared" si="343"/>
        <v>0</v>
      </c>
    </row>
    <row r="21992" spans="1:14" x14ac:dyDescent="0.2">
      <c r="A21992" t="s">
        <v>22478</v>
      </c>
      <c r="B21992" t="s">
        <v>22477</v>
      </c>
      <c r="I21992" t="s">
        <v>4</v>
      </c>
      <c r="J21992">
        <v>7.23</v>
      </c>
      <c r="M21992">
        <v>7.23</v>
      </c>
      <c r="N21992">
        <f t="shared" si="343"/>
        <v>0</v>
      </c>
    </row>
    <row r="21993" spans="1:14" x14ac:dyDescent="0.2">
      <c r="A21993" t="s">
        <v>21888</v>
      </c>
      <c r="B21993" t="s">
        <v>21889</v>
      </c>
      <c r="I21993" t="s">
        <v>4</v>
      </c>
      <c r="J21993">
        <v>1.62</v>
      </c>
      <c r="M21993">
        <v>1.62</v>
      </c>
      <c r="N21993">
        <f t="shared" si="343"/>
        <v>0</v>
      </c>
    </row>
    <row r="21994" spans="1:14" x14ac:dyDescent="0.2">
      <c r="A21994" t="s">
        <v>21890</v>
      </c>
      <c r="B21994" t="s">
        <v>21889</v>
      </c>
      <c r="I21994" t="s">
        <v>4</v>
      </c>
      <c r="J21994">
        <v>1.62</v>
      </c>
      <c r="M21994">
        <v>1.62</v>
      </c>
      <c r="N21994">
        <f t="shared" si="343"/>
        <v>0</v>
      </c>
    </row>
    <row r="21995" spans="1:14" x14ac:dyDescent="0.2">
      <c r="A21995" t="s">
        <v>21891</v>
      </c>
      <c r="B21995" t="s">
        <v>21892</v>
      </c>
      <c r="I21995" t="s">
        <v>4</v>
      </c>
      <c r="J21995">
        <v>1.71</v>
      </c>
      <c r="M21995">
        <v>1.71</v>
      </c>
      <c r="N21995">
        <f t="shared" si="343"/>
        <v>0</v>
      </c>
    </row>
    <row r="21996" spans="1:14" x14ac:dyDescent="0.2">
      <c r="A21996" t="s">
        <v>21893</v>
      </c>
      <c r="B21996" t="s">
        <v>21892</v>
      </c>
      <c r="I21996" t="s">
        <v>4</v>
      </c>
      <c r="J21996">
        <v>1.71</v>
      </c>
      <c r="M21996">
        <v>1.71</v>
      </c>
      <c r="N21996">
        <f t="shared" si="343"/>
        <v>0</v>
      </c>
    </row>
    <row r="21997" spans="1:14" x14ac:dyDescent="0.2">
      <c r="A21997" t="s">
        <v>21894</v>
      </c>
      <c r="B21997" t="s">
        <v>22479</v>
      </c>
      <c r="I21997" t="s">
        <v>4</v>
      </c>
      <c r="J21997">
        <v>3.5</v>
      </c>
      <c r="M21997">
        <v>3.5</v>
      </c>
      <c r="N21997">
        <f t="shared" si="343"/>
        <v>0</v>
      </c>
    </row>
    <row r="21998" spans="1:14" x14ac:dyDescent="0.2">
      <c r="A21998" t="s">
        <v>21895</v>
      </c>
      <c r="B21998" t="s">
        <v>22479</v>
      </c>
      <c r="I21998" t="s">
        <v>4</v>
      </c>
      <c r="J21998">
        <v>3.5</v>
      </c>
      <c r="M21998">
        <v>3.5</v>
      </c>
      <c r="N21998">
        <f t="shared" si="343"/>
        <v>0</v>
      </c>
    </row>
    <row r="21999" spans="1:14" x14ac:dyDescent="0.2">
      <c r="A21999" t="s">
        <v>21896</v>
      </c>
      <c r="B21999" t="s">
        <v>21897</v>
      </c>
      <c r="I21999" t="s">
        <v>20</v>
      </c>
      <c r="J21999">
        <v>1614.45</v>
      </c>
      <c r="M21999">
        <v>1614.45</v>
      </c>
      <c r="N21999">
        <f t="shared" si="343"/>
        <v>0</v>
      </c>
    </row>
    <row r="22000" spans="1:14" x14ac:dyDescent="0.2">
      <c r="A22000" t="s">
        <v>21898</v>
      </c>
      <c r="B22000" t="s">
        <v>21897</v>
      </c>
      <c r="I22000" t="s">
        <v>20</v>
      </c>
      <c r="J22000">
        <v>1614.45</v>
      </c>
      <c r="M22000">
        <v>1614.45</v>
      </c>
      <c r="N22000">
        <f t="shared" si="343"/>
        <v>0</v>
      </c>
    </row>
    <row r="22001" spans="1:14" x14ac:dyDescent="0.2">
      <c r="A22001" t="s">
        <v>21899</v>
      </c>
      <c r="B22001" t="s">
        <v>40667</v>
      </c>
      <c r="I22001" t="s">
        <v>1898</v>
      </c>
      <c r="J22001">
        <v>2073.66</v>
      </c>
      <c r="M22001">
        <v>2073.66</v>
      </c>
      <c r="N22001">
        <f t="shared" si="343"/>
        <v>0</v>
      </c>
    </row>
    <row r="22002" spans="1:14" x14ac:dyDescent="0.2">
      <c r="A22002" t="s">
        <v>21900</v>
      </c>
      <c r="B22002" t="s">
        <v>40667</v>
      </c>
      <c r="I22002" t="s">
        <v>1898</v>
      </c>
      <c r="J22002">
        <v>1941.19</v>
      </c>
      <c r="M22002">
        <v>1941.19</v>
      </c>
      <c r="N22002">
        <f t="shared" si="343"/>
        <v>0</v>
      </c>
    </row>
    <row r="22003" spans="1:14" x14ac:dyDescent="0.2">
      <c r="A22003" t="s">
        <v>21901</v>
      </c>
      <c r="B22003" t="s">
        <v>21902</v>
      </c>
      <c r="I22003" t="s">
        <v>22480</v>
      </c>
      <c r="J22003">
        <v>222.3</v>
      </c>
      <c r="M22003">
        <v>222.3</v>
      </c>
      <c r="N22003">
        <f t="shared" si="343"/>
        <v>0</v>
      </c>
    </row>
    <row r="22004" spans="1:14" x14ac:dyDescent="0.2">
      <c r="A22004" t="s">
        <v>21903</v>
      </c>
      <c r="B22004" t="s">
        <v>21902</v>
      </c>
      <c r="I22004" t="s">
        <v>22480</v>
      </c>
      <c r="J22004">
        <v>213.02</v>
      </c>
      <c r="M22004">
        <v>213.02</v>
      </c>
      <c r="N22004">
        <f t="shared" si="343"/>
        <v>0</v>
      </c>
    </row>
    <row r="22005" spans="1:14" x14ac:dyDescent="0.2">
      <c r="A22005" t="s">
        <v>21904</v>
      </c>
      <c r="B22005" t="s">
        <v>21905</v>
      </c>
      <c r="I22005" t="s">
        <v>5</v>
      </c>
      <c r="J22005">
        <v>108.39</v>
      </c>
      <c r="M22005">
        <v>108.39</v>
      </c>
      <c r="N22005">
        <f t="shared" si="343"/>
        <v>0</v>
      </c>
    </row>
    <row r="22006" spans="1:14" x14ac:dyDescent="0.2">
      <c r="A22006" t="s">
        <v>21906</v>
      </c>
      <c r="B22006" t="s">
        <v>21905</v>
      </c>
      <c r="I22006" t="s">
        <v>5</v>
      </c>
      <c r="J22006">
        <v>93.93</v>
      </c>
      <c r="M22006">
        <v>93.93</v>
      </c>
      <c r="N22006">
        <f t="shared" si="343"/>
        <v>0</v>
      </c>
    </row>
    <row r="22007" spans="1:14" x14ac:dyDescent="0.2">
      <c r="A22007" t="s">
        <v>21907</v>
      </c>
      <c r="B22007" t="s">
        <v>21908</v>
      </c>
      <c r="I22007" t="s">
        <v>5</v>
      </c>
      <c r="J22007">
        <v>152.69999999999999</v>
      </c>
      <c r="M22007">
        <v>152.69999999999999</v>
      </c>
      <c r="N22007">
        <f t="shared" si="343"/>
        <v>0</v>
      </c>
    </row>
    <row r="22008" spans="1:14" x14ac:dyDescent="0.2">
      <c r="A22008" t="s">
        <v>21909</v>
      </c>
      <c r="B22008" t="s">
        <v>21908</v>
      </c>
      <c r="I22008" t="s">
        <v>5</v>
      </c>
      <c r="J22008">
        <v>140.44999999999999</v>
      </c>
      <c r="M22008">
        <v>140.44999999999999</v>
      </c>
      <c r="N22008">
        <f t="shared" si="343"/>
        <v>0</v>
      </c>
    </row>
    <row r="22009" spans="1:14" x14ac:dyDescent="0.2">
      <c r="A22009" t="s">
        <v>21910</v>
      </c>
      <c r="B22009" t="s">
        <v>21911</v>
      </c>
      <c r="I22009" t="s">
        <v>22481</v>
      </c>
      <c r="J22009">
        <v>100.93</v>
      </c>
      <c r="M22009">
        <v>100.93</v>
      </c>
      <c r="N22009">
        <f t="shared" si="343"/>
        <v>0</v>
      </c>
    </row>
    <row r="22010" spans="1:14" x14ac:dyDescent="0.2">
      <c r="A22010" t="s">
        <v>21912</v>
      </c>
      <c r="B22010" t="s">
        <v>21911</v>
      </c>
      <c r="I22010" t="s">
        <v>22481</v>
      </c>
      <c r="J22010">
        <v>97.59</v>
      </c>
      <c r="M22010">
        <v>97.59</v>
      </c>
      <c r="N22010">
        <f t="shared" si="343"/>
        <v>0</v>
      </c>
    </row>
    <row r="22011" spans="1:14" x14ac:dyDescent="0.2">
      <c r="A22011" t="s">
        <v>21913</v>
      </c>
      <c r="B22011" t="s">
        <v>21914</v>
      </c>
      <c r="I22011" t="s">
        <v>22481</v>
      </c>
      <c r="J22011">
        <v>108.09</v>
      </c>
      <c r="M22011">
        <v>108.09</v>
      </c>
      <c r="N22011">
        <f t="shared" si="343"/>
        <v>0</v>
      </c>
    </row>
    <row r="22012" spans="1:14" x14ac:dyDescent="0.2">
      <c r="A22012" t="s">
        <v>21915</v>
      </c>
      <c r="B22012" t="s">
        <v>21914</v>
      </c>
      <c r="I22012" t="s">
        <v>22481</v>
      </c>
      <c r="J22012">
        <v>104.75</v>
      </c>
      <c r="M22012">
        <v>104.75</v>
      </c>
      <c r="N22012">
        <f t="shared" si="343"/>
        <v>0</v>
      </c>
    </row>
    <row r="22013" spans="1:14" x14ac:dyDescent="0.2">
      <c r="A22013" t="s">
        <v>21916</v>
      </c>
      <c r="B22013" t="s">
        <v>21917</v>
      </c>
      <c r="I22013" t="s">
        <v>1898</v>
      </c>
      <c r="J22013">
        <v>489.74</v>
      </c>
      <c r="M22013">
        <v>489.74</v>
      </c>
      <c r="N22013">
        <f t="shared" si="343"/>
        <v>0</v>
      </c>
    </row>
    <row r="22014" spans="1:14" x14ac:dyDescent="0.2">
      <c r="A22014" t="s">
        <v>21918</v>
      </c>
      <c r="B22014" t="s">
        <v>21917</v>
      </c>
      <c r="I22014" t="s">
        <v>1898</v>
      </c>
      <c r="J22014">
        <v>436.43</v>
      </c>
      <c r="M22014">
        <v>436.43</v>
      </c>
      <c r="N22014">
        <f t="shared" si="343"/>
        <v>0</v>
      </c>
    </row>
    <row r="22015" spans="1:14" x14ac:dyDescent="0.2">
      <c r="A22015" t="s">
        <v>21919</v>
      </c>
      <c r="B22015" t="s">
        <v>40668</v>
      </c>
      <c r="I22015" t="s">
        <v>1030</v>
      </c>
      <c r="J22015">
        <v>10991.44</v>
      </c>
      <c r="M22015">
        <v>10991.44</v>
      </c>
      <c r="N22015">
        <f t="shared" si="343"/>
        <v>0</v>
      </c>
    </row>
    <row r="22016" spans="1:14" x14ac:dyDescent="0.2">
      <c r="A22016" t="s">
        <v>21920</v>
      </c>
      <c r="B22016" t="s">
        <v>40668</v>
      </c>
      <c r="I22016" t="s">
        <v>1030</v>
      </c>
      <c r="J22016">
        <v>9932.6200000000008</v>
      </c>
      <c r="M22016">
        <v>9932.6200000000008</v>
      </c>
      <c r="N22016">
        <f t="shared" si="343"/>
        <v>0</v>
      </c>
    </row>
    <row r="22017" spans="1:14" x14ac:dyDescent="0.2">
      <c r="A22017" t="s">
        <v>21921</v>
      </c>
      <c r="B22017" t="s">
        <v>40669</v>
      </c>
      <c r="I22017" t="s">
        <v>1030</v>
      </c>
      <c r="J22017">
        <v>447.16</v>
      </c>
      <c r="M22017">
        <v>447.16</v>
      </c>
      <c r="N22017">
        <f t="shared" si="343"/>
        <v>0</v>
      </c>
    </row>
    <row r="22018" spans="1:14" x14ac:dyDescent="0.2">
      <c r="A22018" t="s">
        <v>21922</v>
      </c>
      <c r="B22018" t="s">
        <v>40669</v>
      </c>
      <c r="I22018" t="s">
        <v>1030</v>
      </c>
      <c r="J22018">
        <v>416</v>
      </c>
      <c r="M22018">
        <v>416</v>
      </c>
      <c r="N22018">
        <f t="shared" si="343"/>
        <v>0</v>
      </c>
    </row>
    <row r="22019" spans="1:14" x14ac:dyDescent="0.2">
      <c r="A22019" t="s">
        <v>21923</v>
      </c>
      <c r="B22019" t="s">
        <v>40670</v>
      </c>
      <c r="I22019" t="s">
        <v>1030</v>
      </c>
      <c r="J22019">
        <v>1066.29</v>
      </c>
      <c r="M22019">
        <v>1066.29</v>
      </c>
      <c r="N22019">
        <f t="shared" si="343"/>
        <v>0</v>
      </c>
    </row>
    <row r="22020" spans="1:14" x14ac:dyDescent="0.2">
      <c r="A22020" t="s">
        <v>21924</v>
      </c>
      <c r="B22020" t="s">
        <v>40670</v>
      </c>
      <c r="I22020" t="s">
        <v>1030</v>
      </c>
      <c r="J22020">
        <v>983.56</v>
      </c>
      <c r="M22020">
        <v>983.56</v>
      </c>
      <c r="N22020">
        <f t="shared" ref="N22020:N22083" si="344">J22020-M22020</f>
        <v>0</v>
      </c>
    </row>
    <row r="22021" spans="1:14" x14ac:dyDescent="0.2">
      <c r="A22021" t="s">
        <v>21925</v>
      </c>
      <c r="B22021" t="s">
        <v>40671</v>
      </c>
      <c r="I22021" t="s">
        <v>1030</v>
      </c>
      <c r="J22021">
        <v>950.8</v>
      </c>
      <c r="M22021">
        <v>950.8</v>
      </c>
      <c r="N22021">
        <f t="shared" si="344"/>
        <v>0</v>
      </c>
    </row>
    <row r="22022" spans="1:14" x14ac:dyDescent="0.2">
      <c r="A22022" t="s">
        <v>21926</v>
      </c>
      <c r="B22022" t="s">
        <v>40671</v>
      </c>
      <c r="I22022" t="s">
        <v>1030</v>
      </c>
      <c r="J22022">
        <v>872.69</v>
      </c>
      <c r="M22022">
        <v>872.69</v>
      </c>
      <c r="N22022">
        <f t="shared" si="344"/>
        <v>0</v>
      </c>
    </row>
    <row r="22023" spans="1:14" x14ac:dyDescent="0.2">
      <c r="A22023" t="s">
        <v>21927</v>
      </c>
      <c r="B22023" t="s">
        <v>40672</v>
      </c>
      <c r="I22023" t="s">
        <v>1030</v>
      </c>
      <c r="J22023">
        <v>564.4</v>
      </c>
      <c r="M22023">
        <v>564.4</v>
      </c>
      <c r="N22023">
        <f t="shared" si="344"/>
        <v>0</v>
      </c>
    </row>
    <row r="22024" spans="1:14" x14ac:dyDescent="0.2">
      <c r="A22024" t="s">
        <v>21928</v>
      </c>
      <c r="B22024" t="s">
        <v>40672</v>
      </c>
      <c r="I22024" t="s">
        <v>1030</v>
      </c>
      <c r="J22024">
        <v>529.74</v>
      </c>
      <c r="M22024">
        <v>529.74</v>
      </c>
      <c r="N22024">
        <f t="shared" si="344"/>
        <v>0</v>
      </c>
    </row>
    <row r="22025" spans="1:14" x14ac:dyDescent="0.2">
      <c r="A22025" t="s">
        <v>21929</v>
      </c>
      <c r="B22025" t="s">
        <v>40673</v>
      </c>
      <c r="I22025" t="s">
        <v>1030</v>
      </c>
      <c r="J22025">
        <v>1475.48</v>
      </c>
      <c r="M22025">
        <v>1475.48</v>
      </c>
      <c r="N22025">
        <f t="shared" si="344"/>
        <v>0</v>
      </c>
    </row>
    <row r="22026" spans="1:14" x14ac:dyDescent="0.2">
      <c r="A22026" t="s">
        <v>21930</v>
      </c>
      <c r="B22026" t="s">
        <v>40673</v>
      </c>
      <c r="I22026" t="s">
        <v>1030</v>
      </c>
      <c r="J22026">
        <v>1278.3900000000001</v>
      </c>
      <c r="M22026">
        <v>1278.3900000000001</v>
      </c>
      <c r="N22026">
        <f t="shared" si="344"/>
        <v>0</v>
      </c>
    </row>
    <row r="22027" spans="1:14" x14ac:dyDescent="0.2">
      <c r="A22027" t="s">
        <v>21931</v>
      </c>
      <c r="B22027" t="s">
        <v>21932</v>
      </c>
      <c r="I22027" t="s">
        <v>1898</v>
      </c>
      <c r="J22027">
        <v>279.25</v>
      </c>
      <c r="M22027">
        <v>279.25</v>
      </c>
      <c r="N22027">
        <f t="shared" si="344"/>
        <v>0</v>
      </c>
    </row>
    <row r="22028" spans="1:14" x14ac:dyDescent="0.2">
      <c r="A22028" t="s">
        <v>21933</v>
      </c>
      <c r="B22028" t="s">
        <v>21932</v>
      </c>
      <c r="I22028" t="s">
        <v>1898</v>
      </c>
      <c r="J22028">
        <v>255.74</v>
      </c>
      <c r="M22028">
        <v>255.74</v>
      </c>
      <c r="N22028">
        <f t="shared" si="344"/>
        <v>0</v>
      </c>
    </row>
    <row r="22029" spans="1:14" x14ac:dyDescent="0.2">
      <c r="A22029" t="s">
        <v>21934</v>
      </c>
      <c r="B22029" t="s">
        <v>22482</v>
      </c>
      <c r="I22029" t="s">
        <v>1898</v>
      </c>
      <c r="J22029">
        <v>290.18</v>
      </c>
      <c r="M22029">
        <v>290.18</v>
      </c>
      <c r="N22029">
        <f t="shared" si="344"/>
        <v>0</v>
      </c>
    </row>
    <row r="22030" spans="1:14" x14ac:dyDescent="0.2">
      <c r="A22030" t="s">
        <v>21935</v>
      </c>
      <c r="B22030" t="s">
        <v>22482</v>
      </c>
      <c r="I22030" t="s">
        <v>1898</v>
      </c>
      <c r="J22030">
        <v>265.66000000000003</v>
      </c>
      <c r="M22030">
        <v>265.66000000000003</v>
      </c>
      <c r="N22030">
        <f t="shared" si="344"/>
        <v>0</v>
      </c>
    </row>
    <row r="22031" spans="1:14" x14ac:dyDescent="0.2">
      <c r="A22031" t="s">
        <v>21936</v>
      </c>
      <c r="B22031" t="s">
        <v>21937</v>
      </c>
      <c r="I22031" t="s">
        <v>1898</v>
      </c>
      <c r="J22031">
        <v>262.38</v>
      </c>
      <c r="M22031">
        <v>262.38</v>
      </c>
      <c r="N22031">
        <f t="shared" si="344"/>
        <v>0</v>
      </c>
    </row>
    <row r="22032" spans="1:14" x14ac:dyDescent="0.2">
      <c r="A22032" t="s">
        <v>21938</v>
      </c>
      <c r="B22032" t="s">
        <v>21937</v>
      </c>
      <c r="I22032" t="s">
        <v>1898</v>
      </c>
      <c r="J22032">
        <v>242.92</v>
      </c>
      <c r="M22032">
        <v>242.92</v>
      </c>
      <c r="N22032">
        <f t="shared" si="344"/>
        <v>0</v>
      </c>
    </row>
    <row r="22033" spans="1:14" x14ac:dyDescent="0.2">
      <c r="A22033" t="s">
        <v>21939</v>
      </c>
      <c r="B22033" t="s">
        <v>21940</v>
      </c>
      <c r="I22033" t="s">
        <v>1898</v>
      </c>
      <c r="J22033">
        <v>144.33000000000001</v>
      </c>
      <c r="M22033">
        <v>144.33000000000001</v>
      </c>
      <c r="N22033">
        <f t="shared" si="344"/>
        <v>0</v>
      </c>
    </row>
    <row r="22034" spans="1:14" x14ac:dyDescent="0.2">
      <c r="A22034" t="s">
        <v>21941</v>
      </c>
      <c r="B22034" t="s">
        <v>21940</v>
      </c>
      <c r="I22034" t="s">
        <v>1898</v>
      </c>
      <c r="J22034">
        <v>125.5</v>
      </c>
      <c r="M22034">
        <v>125.5</v>
      </c>
      <c r="N22034">
        <f t="shared" si="344"/>
        <v>0</v>
      </c>
    </row>
    <row r="22035" spans="1:14" x14ac:dyDescent="0.2">
      <c r="A22035" t="s">
        <v>21942</v>
      </c>
      <c r="B22035" t="s">
        <v>40674</v>
      </c>
      <c r="I22035" t="s">
        <v>1898</v>
      </c>
      <c r="J22035">
        <v>330.11</v>
      </c>
      <c r="M22035">
        <v>330.11</v>
      </c>
      <c r="N22035">
        <f t="shared" si="344"/>
        <v>0</v>
      </c>
    </row>
    <row r="22036" spans="1:14" x14ac:dyDescent="0.2">
      <c r="A22036" t="s">
        <v>21943</v>
      </c>
      <c r="B22036" t="s">
        <v>40674</v>
      </c>
      <c r="I22036" t="s">
        <v>1898</v>
      </c>
      <c r="J22036">
        <v>312.24</v>
      </c>
      <c r="M22036">
        <v>312.24</v>
      </c>
      <c r="N22036">
        <f t="shared" si="344"/>
        <v>0</v>
      </c>
    </row>
    <row r="22037" spans="1:14" x14ac:dyDescent="0.2">
      <c r="A22037" t="s">
        <v>21944</v>
      </c>
      <c r="B22037" t="s">
        <v>21945</v>
      </c>
      <c r="I22037" t="s">
        <v>1898</v>
      </c>
      <c r="J22037">
        <v>153.35</v>
      </c>
      <c r="M22037">
        <v>153.35</v>
      </c>
      <c r="N22037">
        <f t="shared" si="344"/>
        <v>0</v>
      </c>
    </row>
    <row r="22038" spans="1:14" x14ac:dyDescent="0.2">
      <c r="A22038" t="s">
        <v>21946</v>
      </c>
      <c r="B22038" t="s">
        <v>21945</v>
      </c>
      <c r="I22038" t="s">
        <v>1898</v>
      </c>
      <c r="J22038">
        <v>137.11000000000001</v>
      </c>
      <c r="M22038">
        <v>137.11000000000001</v>
      </c>
      <c r="N22038">
        <f t="shared" si="344"/>
        <v>0</v>
      </c>
    </row>
    <row r="22039" spans="1:14" x14ac:dyDescent="0.2">
      <c r="A22039" t="s">
        <v>21947</v>
      </c>
      <c r="B22039" t="s">
        <v>40675</v>
      </c>
      <c r="I22039" t="s">
        <v>1898</v>
      </c>
      <c r="J22039">
        <v>695.59</v>
      </c>
      <c r="M22039">
        <v>695.59</v>
      </c>
      <c r="N22039">
        <f t="shared" si="344"/>
        <v>0</v>
      </c>
    </row>
    <row r="22040" spans="1:14" x14ac:dyDescent="0.2">
      <c r="A22040" t="s">
        <v>21948</v>
      </c>
      <c r="B22040" t="s">
        <v>40675</v>
      </c>
      <c r="I22040" t="s">
        <v>1898</v>
      </c>
      <c r="J22040">
        <v>676.35</v>
      </c>
      <c r="M22040">
        <v>676.35</v>
      </c>
      <c r="N22040">
        <f t="shared" si="344"/>
        <v>0</v>
      </c>
    </row>
    <row r="22041" spans="1:14" x14ac:dyDescent="0.2">
      <c r="A22041" t="s">
        <v>21949</v>
      </c>
      <c r="B22041" t="s">
        <v>21950</v>
      </c>
      <c r="I22041" t="s">
        <v>1898</v>
      </c>
      <c r="J22041">
        <v>218.63</v>
      </c>
      <c r="M22041">
        <v>218.63</v>
      </c>
      <c r="N22041">
        <f t="shared" si="344"/>
        <v>0</v>
      </c>
    </row>
    <row r="22042" spans="1:14" x14ac:dyDescent="0.2">
      <c r="A22042" t="s">
        <v>21951</v>
      </c>
      <c r="B22042" t="s">
        <v>21950</v>
      </c>
      <c r="I22042" t="s">
        <v>1898</v>
      </c>
      <c r="J22042">
        <v>202.39</v>
      </c>
      <c r="M22042">
        <v>202.39</v>
      </c>
      <c r="N22042">
        <f t="shared" si="344"/>
        <v>0</v>
      </c>
    </row>
    <row r="22043" spans="1:14" x14ac:dyDescent="0.2">
      <c r="A22043" t="s">
        <v>21952</v>
      </c>
      <c r="B22043" t="s">
        <v>21953</v>
      </c>
      <c r="I22043" t="s">
        <v>5</v>
      </c>
      <c r="J22043">
        <v>1983.69</v>
      </c>
      <c r="M22043">
        <v>1983.69</v>
      </c>
      <c r="N22043">
        <f t="shared" si="344"/>
        <v>0</v>
      </c>
    </row>
    <row r="22044" spans="1:14" x14ac:dyDescent="0.2">
      <c r="A22044" t="s">
        <v>21954</v>
      </c>
      <c r="B22044" t="s">
        <v>21953</v>
      </c>
      <c r="I22044" t="s">
        <v>5</v>
      </c>
      <c r="J22044">
        <v>1983.69</v>
      </c>
      <c r="M22044">
        <v>1983.69</v>
      </c>
      <c r="N22044">
        <f t="shared" si="344"/>
        <v>0</v>
      </c>
    </row>
    <row r="22045" spans="1:14" x14ac:dyDescent="0.2">
      <c r="A22045" t="s">
        <v>21955</v>
      </c>
      <c r="B22045" t="s">
        <v>21956</v>
      </c>
      <c r="I22045" t="s">
        <v>5</v>
      </c>
      <c r="J22045">
        <v>2620.17</v>
      </c>
      <c r="M22045">
        <v>2620.17</v>
      </c>
      <c r="N22045">
        <f t="shared" si="344"/>
        <v>0</v>
      </c>
    </row>
    <row r="22046" spans="1:14" x14ac:dyDescent="0.2">
      <c r="A22046" t="s">
        <v>21957</v>
      </c>
      <c r="B22046" t="s">
        <v>21956</v>
      </c>
      <c r="I22046" t="s">
        <v>5</v>
      </c>
      <c r="J22046">
        <v>2620.17</v>
      </c>
      <c r="M22046">
        <v>2620.17</v>
      </c>
      <c r="N22046">
        <f t="shared" si="344"/>
        <v>0</v>
      </c>
    </row>
    <row r="22047" spans="1:14" x14ac:dyDescent="0.2">
      <c r="A22047" t="s">
        <v>21958</v>
      </c>
      <c r="B22047" t="s">
        <v>21959</v>
      </c>
      <c r="I22047" t="s">
        <v>5</v>
      </c>
      <c r="J22047">
        <v>1209.31</v>
      </c>
      <c r="M22047">
        <v>1209.31</v>
      </c>
      <c r="N22047">
        <f t="shared" si="344"/>
        <v>0</v>
      </c>
    </row>
    <row r="22048" spans="1:14" x14ac:dyDescent="0.2">
      <c r="A22048" t="s">
        <v>21960</v>
      </c>
      <c r="B22048" t="s">
        <v>21959</v>
      </c>
      <c r="I22048" t="s">
        <v>5</v>
      </c>
      <c r="J22048">
        <v>1209.31</v>
      </c>
      <c r="M22048">
        <v>1209.31</v>
      </c>
      <c r="N22048">
        <f t="shared" si="344"/>
        <v>0</v>
      </c>
    </row>
    <row r="22049" spans="1:14" x14ac:dyDescent="0.2">
      <c r="A22049" t="s">
        <v>21961</v>
      </c>
      <c r="B22049" t="s">
        <v>21962</v>
      </c>
      <c r="I22049" t="s">
        <v>5</v>
      </c>
      <c r="J22049">
        <v>1453.29</v>
      </c>
      <c r="M22049">
        <v>1453.29</v>
      </c>
      <c r="N22049">
        <f t="shared" si="344"/>
        <v>0</v>
      </c>
    </row>
    <row r="22050" spans="1:14" x14ac:dyDescent="0.2">
      <c r="A22050" t="s">
        <v>21963</v>
      </c>
      <c r="B22050" t="s">
        <v>21962</v>
      </c>
      <c r="I22050" t="s">
        <v>5</v>
      </c>
      <c r="J22050">
        <v>1453.29</v>
      </c>
      <c r="M22050">
        <v>1453.29</v>
      </c>
      <c r="N22050">
        <f t="shared" si="344"/>
        <v>0</v>
      </c>
    </row>
    <row r="22051" spans="1:14" x14ac:dyDescent="0.2">
      <c r="A22051" t="s">
        <v>21964</v>
      </c>
      <c r="B22051" t="s">
        <v>21965</v>
      </c>
      <c r="I22051" t="s">
        <v>5</v>
      </c>
      <c r="J22051">
        <v>1835.18</v>
      </c>
      <c r="M22051">
        <v>1835.18</v>
      </c>
      <c r="N22051">
        <f t="shared" si="344"/>
        <v>0</v>
      </c>
    </row>
    <row r="22052" spans="1:14" x14ac:dyDescent="0.2">
      <c r="A22052" t="s">
        <v>21966</v>
      </c>
      <c r="B22052" t="s">
        <v>21965</v>
      </c>
      <c r="I22052" t="s">
        <v>5</v>
      </c>
      <c r="J22052">
        <v>1835.18</v>
      </c>
      <c r="M22052">
        <v>1835.18</v>
      </c>
      <c r="N22052">
        <f t="shared" si="344"/>
        <v>0</v>
      </c>
    </row>
    <row r="22053" spans="1:14" x14ac:dyDescent="0.2">
      <c r="A22053" t="s">
        <v>21967</v>
      </c>
      <c r="B22053" t="s">
        <v>21968</v>
      </c>
      <c r="I22053" t="s">
        <v>5</v>
      </c>
      <c r="J22053">
        <v>998.91</v>
      </c>
      <c r="M22053">
        <v>998.91</v>
      </c>
      <c r="N22053">
        <f t="shared" si="344"/>
        <v>0</v>
      </c>
    </row>
    <row r="22054" spans="1:14" x14ac:dyDescent="0.2">
      <c r="A22054" t="s">
        <v>21969</v>
      </c>
      <c r="B22054" t="s">
        <v>21968</v>
      </c>
      <c r="I22054" t="s">
        <v>5</v>
      </c>
      <c r="J22054">
        <v>998.91</v>
      </c>
      <c r="M22054">
        <v>998.91</v>
      </c>
      <c r="N22054">
        <f t="shared" si="344"/>
        <v>0</v>
      </c>
    </row>
    <row r="22055" spans="1:14" x14ac:dyDescent="0.2">
      <c r="A22055" t="s">
        <v>21970</v>
      </c>
      <c r="B22055" t="s">
        <v>40676</v>
      </c>
      <c r="I22055" t="s">
        <v>4</v>
      </c>
      <c r="J22055">
        <v>409.42</v>
      </c>
      <c r="M22055">
        <v>409.42</v>
      </c>
      <c r="N22055">
        <f t="shared" si="344"/>
        <v>0</v>
      </c>
    </row>
    <row r="22056" spans="1:14" x14ac:dyDescent="0.2">
      <c r="A22056" t="s">
        <v>21971</v>
      </c>
      <c r="B22056" t="s">
        <v>40676</v>
      </c>
      <c r="I22056" t="s">
        <v>4</v>
      </c>
      <c r="J22056">
        <v>391.94</v>
      </c>
      <c r="M22056">
        <v>391.94</v>
      </c>
      <c r="N22056">
        <f t="shared" si="344"/>
        <v>0</v>
      </c>
    </row>
    <row r="22057" spans="1:14" x14ac:dyDescent="0.2">
      <c r="A22057" t="s">
        <v>21972</v>
      </c>
      <c r="B22057" t="s">
        <v>21973</v>
      </c>
      <c r="I22057" t="s">
        <v>5</v>
      </c>
      <c r="J22057">
        <v>1336.37</v>
      </c>
      <c r="M22057">
        <v>1336.37</v>
      </c>
      <c r="N22057">
        <f t="shared" si="344"/>
        <v>0</v>
      </c>
    </row>
    <row r="22058" spans="1:14" x14ac:dyDescent="0.2">
      <c r="A22058" t="s">
        <v>21974</v>
      </c>
      <c r="B22058" t="s">
        <v>21973</v>
      </c>
      <c r="I22058" t="s">
        <v>5</v>
      </c>
      <c r="J22058">
        <v>1336.37</v>
      </c>
      <c r="M22058">
        <v>1336.37</v>
      </c>
      <c r="N22058">
        <f t="shared" si="344"/>
        <v>0</v>
      </c>
    </row>
    <row r="22059" spans="1:14" x14ac:dyDescent="0.2">
      <c r="A22059" t="s">
        <v>21975</v>
      </c>
      <c r="B22059" t="s">
        <v>21976</v>
      </c>
      <c r="I22059" t="s">
        <v>1898</v>
      </c>
      <c r="J22059">
        <v>196.57</v>
      </c>
      <c r="M22059">
        <v>196.57</v>
      </c>
      <c r="N22059">
        <f t="shared" si="344"/>
        <v>0</v>
      </c>
    </row>
    <row r="22060" spans="1:14" x14ac:dyDescent="0.2">
      <c r="A22060" t="s">
        <v>21977</v>
      </c>
      <c r="B22060" t="s">
        <v>21976</v>
      </c>
      <c r="I22060" t="s">
        <v>1898</v>
      </c>
      <c r="J22060">
        <v>193.33</v>
      </c>
      <c r="M22060">
        <v>193.33</v>
      </c>
      <c r="N22060">
        <f t="shared" si="344"/>
        <v>0</v>
      </c>
    </row>
    <row r="22061" spans="1:14" x14ac:dyDescent="0.2">
      <c r="A22061" t="s">
        <v>21978</v>
      </c>
      <c r="B22061" t="s">
        <v>40677</v>
      </c>
      <c r="I22061" t="s">
        <v>1898</v>
      </c>
      <c r="J22061">
        <v>78.42</v>
      </c>
      <c r="M22061">
        <v>78.42</v>
      </c>
      <c r="N22061">
        <f t="shared" si="344"/>
        <v>0</v>
      </c>
    </row>
    <row r="22062" spans="1:14" x14ac:dyDescent="0.2">
      <c r="A22062" t="s">
        <v>21979</v>
      </c>
      <c r="B22062" t="s">
        <v>40677</v>
      </c>
      <c r="I22062" t="s">
        <v>1898</v>
      </c>
      <c r="J22062">
        <v>75.180000000000007</v>
      </c>
      <c r="M22062">
        <v>75.180000000000007</v>
      </c>
      <c r="N22062">
        <f t="shared" si="344"/>
        <v>0</v>
      </c>
    </row>
    <row r="22063" spans="1:14" x14ac:dyDescent="0.2">
      <c r="A22063" t="s">
        <v>21980</v>
      </c>
      <c r="B22063" t="s">
        <v>40678</v>
      </c>
      <c r="I22063" t="s">
        <v>1898</v>
      </c>
      <c r="J22063">
        <v>64.010000000000005</v>
      </c>
      <c r="M22063">
        <v>64.010000000000005</v>
      </c>
      <c r="N22063">
        <f t="shared" si="344"/>
        <v>0</v>
      </c>
    </row>
    <row r="22064" spans="1:14" x14ac:dyDescent="0.2">
      <c r="A22064" t="s">
        <v>21981</v>
      </c>
      <c r="B22064" t="s">
        <v>40678</v>
      </c>
      <c r="I22064" t="s">
        <v>1898</v>
      </c>
      <c r="J22064">
        <v>60.77</v>
      </c>
      <c r="M22064">
        <v>60.77</v>
      </c>
      <c r="N22064">
        <f t="shared" si="344"/>
        <v>0</v>
      </c>
    </row>
    <row r="22065" spans="1:14" x14ac:dyDescent="0.2">
      <c r="A22065" t="s">
        <v>21982</v>
      </c>
      <c r="B22065" t="s">
        <v>21983</v>
      </c>
      <c r="I22065" t="s">
        <v>3</v>
      </c>
      <c r="J22065">
        <v>52</v>
      </c>
      <c r="M22065">
        <v>52</v>
      </c>
      <c r="N22065">
        <f t="shared" si="344"/>
        <v>0</v>
      </c>
    </row>
    <row r="22066" spans="1:14" x14ac:dyDescent="0.2">
      <c r="A22066" t="s">
        <v>21984</v>
      </c>
      <c r="B22066" t="s">
        <v>21983</v>
      </c>
      <c r="I22066" t="s">
        <v>3</v>
      </c>
      <c r="J22066">
        <v>52</v>
      </c>
      <c r="M22066">
        <v>52</v>
      </c>
      <c r="N22066">
        <f t="shared" si="344"/>
        <v>0</v>
      </c>
    </row>
    <row r="22067" spans="1:14" x14ac:dyDescent="0.2">
      <c r="A22067" t="s">
        <v>21985</v>
      </c>
      <c r="B22067" t="s">
        <v>21986</v>
      </c>
      <c r="I22067" t="s">
        <v>113</v>
      </c>
      <c r="J22067">
        <v>14.89</v>
      </c>
      <c r="M22067">
        <v>14.89</v>
      </c>
      <c r="N22067">
        <f t="shared" si="344"/>
        <v>0</v>
      </c>
    </row>
    <row r="22068" spans="1:14" x14ac:dyDescent="0.2">
      <c r="A22068" t="s">
        <v>21987</v>
      </c>
      <c r="B22068" t="s">
        <v>21986</v>
      </c>
      <c r="I22068" t="s">
        <v>113</v>
      </c>
      <c r="J22068">
        <v>14.89</v>
      </c>
      <c r="M22068">
        <v>14.89</v>
      </c>
      <c r="N22068">
        <f t="shared" si="344"/>
        <v>0</v>
      </c>
    </row>
    <row r="22069" spans="1:14" x14ac:dyDescent="0.2">
      <c r="A22069" t="s">
        <v>21988</v>
      </c>
      <c r="B22069" t="s">
        <v>40679</v>
      </c>
      <c r="I22069" t="s">
        <v>5</v>
      </c>
      <c r="J22069">
        <v>2.99</v>
      </c>
      <c r="M22069">
        <v>2.99</v>
      </c>
      <c r="N22069">
        <f t="shared" si="344"/>
        <v>0</v>
      </c>
    </row>
    <row r="22070" spans="1:14" x14ac:dyDescent="0.2">
      <c r="A22070" t="s">
        <v>21989</v>
      </c>
      <c r="B22070" t="s">
        <v>40679</v>
      </c>
      <c r="I22070" t="s">
        <v>5</v>
      </c>
      <c r="J22070">
        <v>2.99</v>
      </c>
      <c r="M22070">
        <v>2.99</v>
      </c>
      <c r="N22070">
        <f t="shared" si="344"/>
        <v>0</v>
      </c>
    </row>
    <row r="22071" spans="1:14" x14ac:dyDescent="0.2">
      <c r="A22071" t="s">
        <v>21990</v>
      </c>
      <c r="B22071" t="s">
        <v>40680</v>
      </c>
      <c r="I22071" t="s">
        <v>5</v>
      </c>
      <c r="J22071">
        <v>2810.75</v>
      </c>
      <c r="M22071">
        <v>2810.75</v>
      </c>
      <c r="N22071">
        <f t="shared" si="344"/>
        <v>0</v>
      </c>
    </row>
    <row r="22072" spans="1:14" x14ac:dyDescent="0.2">
      <c r="A22072" t="s">
        <v>21991</v>
      </c>
      <c r="B22072" t="s">
        <v>40680</v>
      </c>
      <c r="I22072" t="s">
        <v>5</v>
      </c>
      <c r="J22072">
        <v>2650.67</v>
      </c>
      <c r="M22072">
        <v>2650.67</v>
      </c>
      <c r="N22072">
        <f t="shared" si="344"/>
        <v>0</v>
      </c>
    </row>
    <row r="22073" spans="1:14" x14ac:dyDescent="0.2">
      <c r="A22073" t="s">
        <v>21992</v>
      </c>
      <c r="B22073" t="s">
        <v>40681</v>
      </c>
      <c r="I22073" t="s">
        <v>113</v>
      </c>
      <c r="J22073">
        <v>4.41</v>
      </c>
      <c r="M22073">
        <v>4.41</v>
      </c>
      <c r="N22073">
        <f t="shared" si="344"/>
        <v>0</v>
      </c>
    </row>
    <row r="22074" spans="1:14" x14ac:dyDescent="0.2">
      <c r="A22074" t="s">
        <v>21993</v>
      </c>
      <c r="B22074" t="s">
        <v>40681</v>
      </c>
      <c r="I22074" t="s">
        <v>113</v>
      </c>
      <c r="J22074">
        <v>4.41</v>
      </c>
      <c r="M22074">
        <v>4.41</v>
      </c>
      <c r="N22074">
        <f t="shared" si="344"/>
        <v>0</v>
      </c>
    </row>
    <row r="22075" spans="1:14" x14ac:dyDescent="0.2">
      <c r="A22075" t="s">
        <v>21994</v>
      </c>
      <c r="B22075" t="s">
        <v>40682</v>
      </c>
      <c r="I22075" t="s">
        <v>113</v>
      </c>
      <c r="J22075">
        <v>4.3</v>
      </c>
      <c r="M22075">
        <v>4.3</v>
      </c>
      <c r="N22075">
        <f t="shared" si="344"/>
        <v>0</v>
      </c>
    </row>
    <row r="22076" spans="1:14" x14ac:dyDescent="0.2">
      <c r="A22076" t="s">
        <v>21995</v>
      </c>
      <c r="B22076" t="s">
        <v>40682</v>
      </c>
      <c r="I22076" t="s">
        <v>113</v>
      </c>
      <c r="J22076">
        <v>4.3</v>
      </c>
      <c r="M22076">
        <v>4.3</v>
      </c>
      <c r="N22076">
        <f t="shared" si="344"/>
        <v>0</v>
      </c>
    </row>
    <row r="22077" spans="1:14" x14ac:dyDescent="0.2">
      <c r="A22077" t="s">
        <v>21996</v>
      </c>
      <c r="B22077" t="s">
        <v>40683</v>
      </c>
      <c r="I22077" t="s">
        <v>113</v>
      </c>
      <c r="J22077">
        <v>3.98</v>
      </c>
      <c r="M22077">
        <v>3.98</v>
      </c>
      <c r="N22077">
        <f t="shared" si="344"/>
        <v>0</v>
      </c>
    </row>
    <row r="22078" spans="1:14" x14ac:dyDescent="0.2">
      <c r="A22078" t="s">
        <v>21997</v>
      </c>
      <c r="B22078" t="s">
        <v>40683</v>
      </c>
      <c r="I22078" t="s">
        <v>113</v>
      </c>
      <c r="J22078">
        <v>3.98</v>
      </c>
      <c r="M22078">
        <v>3.98</v>
      </c>
      <c r="N22078">
        <f t="shared" si="344"/>
        <v>0</v>
      </c>
    </row>
    <row r="22079" spans="1:14" x14ac:dyDescent="0.2">
      <c r="A22079" t="s">
        <v>21998</v>
      </c>
      <c r="B22079" t="s">
        <v>40684</v>
      </c>
      <c r="I22079" t="s">
        <v>3</v>
      </c>
      <c r="J22079">
        <v>48.06</v>
      </c>
      <c r="M22079">
        <v>48.06</v>
      </c>
      <c r="N22079">
        <f t="shared" si="344"/>
        <v>0</v>
      </c>
    </row>
    <row r="22080" spans="1:14" x14ac:dyDescent="0.2">
      <c r="A22080" t="s">
        <v>21999</v>
      </c>
      <c r="B22080" t="s">
        <v>40684</v>
      </c>
      <c r="I22080" t="s">
        <v>3</v>
      </c>
      <c r="J22080">
        <v>45.47</v>
      </c>
      <c r="M22080">
        <v>45.47</v>
      </c>
      <c r="N22080">
        <f t="shared" si="344"/>
        <v>0</v>
      </c>
    </row>
    <row r="22081" spans="1:14" x14ac:dyDescent="0.2">
      <c r="A22081" t="s">
        <v>22000</v>
      </c>
      <c r="B22081" t="s">
        <v>40685</v>
      </c>
      <c r="I22081" t="s">
        <v>3</v>
      </c>
      <c r="J22081">
        <v>67.959999999999994</v>
      </c>
      <c r="M22081">
        <v>67.959999999999994</v>
      </c>
      <c r="N22081">
        <f t="shared" si="344"/>
        <v>0</v>
      </c>
    </row>
    <row r="22082" spans="1:14" x14ac:dyDescent="0.2">
      <c r="A22082" t="s">
        <v>22001</v>
      </c>
      <c r="B22082" t="s">
        <v>40685</v>
      </c>
      <c r="I22082" t="s">
        <v>3</v>
      </c>
      <c r="J22082">
        <v>64.25</v>
      </c>
      <c r="M22082">
        <v>64.25</v>
      </c>
      <c r="N22082">
        <f t="shared" si="344"/>
        <v>0</v>
      </c>
    </row>
    <row r="22083" spans="1:14" x14ac:dyDescent="0.2">
      <c r="A22083" t="s">
        <v>22002</v>
      </c>
      <c r="B22083" t="s">
        <v>40686</v>
      </c>
      <c r="I22083" t="s">
        <v>20</v>
      </c>
      <c r="J22083">
        <v>5.62</v>
      </c>
      <c r="M22083">
        <v>5.62</v>
      </c>
      <c r="N22083">
        <f t="shared" si="344"/>
        <v>0</v>
      </c>
    </row>
    <row r="22084" spans="1:14" x14ac:dyDescent="0.2">
      <c r="A22084" t="s">
        <v>22003</v>
      </c>
      <c r="B22084" t="s">
        <v>40686</v>
      </c>
      <c r="I22084" t="s">
        <v>20</v>
      </c>
      <c r="J22084">
        <v>5.49</v>
      </c>
      <c r="M22084">
        <v>5.49</v>
      </c>
      <c r="N22084">
        <f t="shared" ref="N22084:N22147" si="345">J22084-M22084</f>
        <v>0</v>
      </c>
    </row>
    <row r="22085" spans="1:14" x14ac:dyDescent="0.2">
      <c r="A22085" t="s">
        <v>22004</v>
      </c>
      <c r="B22085" t="s">
        <v>40687</v>
      </c>
      <c r="I22085" t="s">
        <v>3</v>
      </c>
      <c r="J22085">
        <v>39.68</v>
      </c>
      <c r="M22085">
        <v>39.68</v>
      </c>
      <c r="N22085">
        <f t="shared" si="345"/>
        <v>0</v>
      </c>
    </row>
    <row r="22086" spans="1:14" x14ac:dyDescent="0.2">
      <c r="A22086" t="s">
        <v>22005</v>
      </c>
      <c r="B22086" t="s">
        <v>40687</v>
      </c>
      <c r="I22086" t="s">
        <v>3</v>
      </c>
      <c r="J22086">
        <v>38.03</v>
      </c>
      <c r="M22086">
        <v>38.03</v>
      </c>
      <c r="N22086">
        <f t="shared" si="345"/>
        <v>0</v>
      </c>
    </row>
    <row r="22087" spans="1:14" x14ac:dyDescent="0.2">
      <c r="A22087" t="s">
        <v>22006</v>
      </c>
      <c r="B22087" t="s">
        <v>40688</v>
      </c>
      <c r="I22087" t="s">
        <v>4</v>
      </c>
      <c r="J22087">
        <v>76.45</v>
      </c>
      <c r="M22087">
        <v>76.45</v>
      </c>
      <c r="N22087">
        <f t="shared" si="345"/>
        <v>0</v>
      </c>
    </row>
    <row r="22088" spans="1:14" x14ac:dyDescent="0.2">
      <c r="A22088" t="s">
        <v>22007</v>
      </c>
      <c r="B22088" t="s">
        <v>40688</v>
      </c>
      <c r="I22088" t="s">
        <v>4</v>
      </c>
      <c r="J22088">
        <v>70.72</v>
      </c>
      <c r="M22088">
        <v>70.72</v>
      </c>
      <c r="N22088">
        <f t="shared" si="345"/>
        <v>0</v>
      </c>
    </row>
    <row r="22089" spans="1:14" x14ac:dyDescent="0.2">
      <c r="A22089" t="s">
        <v>22008</v>
      </c>
      <c r="B22089" t="s">
        <v>40689</v>
      </c>
      <c r="I22089" t="s">
        <v>1898</v>
      </c>
      <c r="J22089">
        <v>143.5</v>
      </c>
      <c r="M22089">
        <v>143.5</v>
      </c>
      <c r="N22089">
        <f t="shared" si="345"/>
        <v>0</v>
      </c>
    </row>
    <row r="22090" spans="1:14" x14ac:dyDescent="0.2">
      <c r="A22090" t="s">
        <v>22009</v>
      </c>
      <c r="B22090" t="s">
        <v>40689</v>
      </c>
      <c r="I22090" t="s">
        <v>1898</v>
      </c>
      <c r="J22090">
        <v>143.5</v>
      </c>
      <c r="M22090">
        <v>143.5</v>
      </c>
      <c r="N22090">
        <f t="shared" si="345"/>
        <v>0</v>
      </c>
    </row>
    <row r="22091" spans="1:14" x14ac:dyDescent="0.2">
      <c r="A22091" t="s">
        <v>22010</v>
      </c>
      <c r="B22091" t="s">
        <v>22483</v>
      </c>
      <c r="I22091" t="s">
        <v>1898</v>
      </c>
      <c r="J22091">
        <v>3.35</v>
      </c>
      <c r="M22091">
        <v>3.35</v>
      </c>
      <c r="N22091">
        <f t="shared" si="345"/>
        <v>0</v>
      </c>
    </row>
    <row r="22092" spans="1:14" x14ac:dyDescent="0.2">
      <c r="A22092" t="s">
        <v>22011</v>
      </c>
      <c r="B22092" t="s">
        <v>22483</v>
      </c>
      <c r="I22092" t="s">
        <v>1898</v>
      </c>
      <c r="J22092">
        <v>3.35</v>
      </c>
      <c r="M22092">
        <v>3.35</v>
      </c>
      <c r="N22092">
        <f t="shared" si="345"/>
        <v>0</v>
      </c>
    </row>
    <row r="22093" spans="1:14" x14ac:dyDescent="0.2">
      <c r="A22093" t="s">
        <v>22012</v>
      </c>
      <c r="B22093" t="s">
        <v>22013</v>
      </c>
      <c r="I22093" t="s">
        <v>1898</v>
      </c>
      <c r="J22093">
        <v>0.36</v>
      </c>
      <c r="M22093">
        <v>0.36</v>
      </c>
      <c r="N22093">
        <f t="shared" si="345"/>
        <v>0</v>
      </c>
    </row>
    <row r="22094" spans="1:14" x14ac:dyDescent="0.2">
      <c r="A22094" t="s">
        <v>22014</v>
      </c>
      <c r="B22094" t="s">
        <v>22013</v>
      </c>
      <c r="I22094" t="s">
        <v>1898</v>
      </c>
      <c r="J22094">
        <v>0.36</v>
      </c>
      <c r="M22094">
        <v>0.36</v>
      </c>
      <c r="N22094">
        <f t="shared" si="345"/>
        <v>0</v>
      </c>
    </row>
    <row r="22095" spans="1:14" x14ac:dyDescent="0.2">
      <c r="A22095" t="s">
        <v>22015</v>
      </c>
      <c r="B22095" t="s">
        <v>40690</v>
      </c>
      <c r="I22095" t="s">
        <v>5</v>
      </c>
      <c r="J22095">
        <v>79.41</v>
      </c>
      <c r="M22095">
        <v>79.41</v>
      </c>
      <c r="N22095">
        <f t="shared" si="345"/>
        <v>0</v>
      </c>
    </row>
    <row r="22096" spans="1:14" x14ac:dyDescent="0.2">
      <c r="A22096" t="s">
        <v>22016</v>
      </c>
      <c r="B22096" t="s">
        <v>40690</v>
      </c>
      <c r="I22096" t="s">
        <v>5</v>
      </c>
      <c r="J22096">
        <v>70.58</v>
      </c>
      <c r="M22096">
        <v>70.58</v>
      </c>
      <c r="N22096">
        <f t="shared" si="345"/>
        <v>0</v>
      </c>
    </row>
    <row r="22097" spans="1:14" x14ac:dyDescent="0.2">
      <c r="A22097" t="s">
        <v>22017</v>
      </c>
      <c r="B22097" t="s">
        <v>40691</v>
      </c>
      <c r="I22097" t="s">
        <v>22484</v>
      </c>
      <c r="J22097">
        <v>122.03</v>
      </c>
      <c r="M22097">
        <v>122.03</v>
      </c>
      <c r="N22097">
        <f t="shared" si="345"/>
        <v>0</v>
      </c>
    </row>
    <row r="22098" spans="1:14" x14ac:dyDescent="0.2">
      <c r="A22098" t="s">
        <v>22018</v>
      </c>
      <c r="B22098" t="s">
        <v>40691</v>
      </c>
      <c r="I22098" t="s">
        <v>22484</v>
      </c>
      <c r="J22098">
        <v>121.56</v>
      </c>
      <c r="M22098">
        <v>121.56</v>
      </c>
      <c r="N22098">
        <f t="shared" si="345"/>
        <v>0</v>
      </c>
    </row>
    <row r="22099" spans="1:14" x14ac:dyDescent="0.2">
      <c r="A22099" t="s">
        <v>22019</v>
      </c>
      <c r="B22099" t="s">
        <v>40692</v>
      </c>
      <c r="I22099" t="s">
        <v>22485</v>
      </c>
      <c r="J22099">
        <v>62.13</v>
      </c>
      <c r="M22099">
        <v>62.13</v>
      </c>
      <c r="N22099">
        <f t="shared" si="345"/>
        <v>0</v>
      </c>
    </row>
    <row r="22100" spans="1:14" x14ac:dyDescent="0.2">
      <c r="A22100" t="s">
        <v>22020</v>
      </c>
      <c r="B22100" t="s">
        <v>40692</v>
      </c>
      <c r="I22100" t="s">
        <v>22485</v>
      </c>
      <c r="J22100">
        <v>61.69</v>
      </c>
      <c r="M22100">
        <v>61.69</v>
      </c>
      <c r="N22100">
        <f t="shared" si="345"/>
        <v>0</v>
      </c>
    </row>
    <row r="22101" spans="1:14" x14ac:dyDescent="0.2">
      <c r="A22101" t="s">
        <v>22021</v>
      </c>
      <c r="B22101" t="s">
        <v>40693</v>
      </c>
      <c r="I22101" t="s">
        <v>22485</v>
      </c>
      <c r="J22101">
        <v>1.97</v>
      </c>
      <c r="M22101">
        <v>1.97</v>
      </c>
      <c r="N22101">
        <f t="shared" si="345"/>
        <v>0</v>
      </c>
    </row>
    <row r="22102" spans="1:14" x14ac:dyDescent="0.2">
      <c r="A22102" t="s">
        <v>22022</v>
      </c>
      <c r="B22102" t="s">
        <v>40693</v>
      </c>
      <c r="I22102" t="s">
        <v>22485</v>
      </c>
      <c r="J22102">
        <v>1.92</v>
      </c>
      <c r="M22102">
        <v>1.92</v>
      </c>
      <c r="N22102">
        <f t="shared" si="345"/>
        <v>0</v>
      </c>
    </row>
    <row r="22103" spans="1:14" x14ac:dyDescent="0.2">
      <c r="A22103" t="s">
        <v>22023</v>
      </c>
      <c r="B22103" t="s">
        <v>40694</v>
      </c>
      <c r="I22103" t="s">
        <v>22485</v>
      </c>
      <c r="J22103">
        <v>10.8</v>
      </c>
      <c r="M22103">
        <v>10.8</v>
      </c>
      <c r="N22103">
        <f t="shared" si="345"/>
        <v>0</v>
      </c>
    </row>
    <row r="22104" spans="1:14" x14ac:dyDescent="0.2">
      <c r="A22104" t="s">
        <v>22024</v>
      </c>
      <c r="B22104" t="s">
        <v>40694</v>
      </c>
      <c r="I22104" t="s">
        <v>22485</v>
      </c>
      <c r="J22104">
        <v>10.78</v>
      </c>
      <c r="M22104">
        <v>10.78</v>
      </c>
      <c r="N22104">
        <f t="shared" si="345"/>
        <v>0</v>
      </c>
    </row>
    <row r="22105" spans="1:14" x14ac:dyDescent="0.2">
      <c r="A22105" t="s">
        <v>22025</v>
      </c>
      <c r="B22105" t="s">
        <v>40695</v>
      </c>
      <c r="I22105" t="s">
        <v>22485</v>
      </c>
      <c r="J22105">
        <v>118.71</v>
      </c>
      <c r="M22105">
        <v>118.71</v>
      </c>
      <c r="N22105">
        <f t="shared" si="345"/>
        <v>0</v>
      </c>
    </row>
    <row r="22106" spans="1:14" x14ac:dyDescent="0.2">
      <c r="A22106" t="s">
        <v>22026</v>
      </c>
      <c r="B22106" t="s">
        <v>40695</v>
      </c>
      <c r="I22106" t="s">
        <v>22485</v>
      </c>
      <c r="J22106">
        <v>113.89</v>
      </c>
      <c r="M22106">
        <v>113.89</v>
      </c>
      <c r="N22106">
        <f t="shared" si="345"/>
        <v>0</v>
      </c>
    </row>
    <row r="22107" spans="1:14" x14ac:dyDescent="0.2">
      <c r="A22107" t="s">
        <v>22027</v>
      </c>
      <c r="B22107" t="s">
        <v>40696</v>
      </c>
      <c r="I22107" t="s">
        <v>22485</v>
      </c>
      <c r="J22107">
        <v>7.29</v>
      </c>
      <c r="M22107">
        <v>7.29</v>
      </c>
      <c r="N22107">
        <f t="shared" si="345"/>
        <v>0</v>
      </c>
    </row>
    <row r="22108" spans="1:14" x14ac:dyDescent="0.2">
      <c r="A22108" t="s">
        <v>22028</v>
      </c>
      <c r="B22108" t="s">
        <v>40696</v>
      </c>
      <c r="I22108" t="s">
        <v>22485</v>
      </c>
      <c r="J22108">
        <v>7.27</v>
      </c>
      <c r="M22108">
        <v>7.27</v>
      </c>
      <c r="N22108">
        <f t="shared" si="345"/>
        <v>0</v>
      </c>
    </row>
    <row r="22109" spans="1:14" x14ac:dyDescent="0.2">
      <c r="A22109" t="s">
        <v>22029</v>
      </c>
      <c r="B22109" t="s">
        <v>40697</v>
      </c>
      <c r="I22109" t="s">
        <v>22485</v>
      </c>
      <c r="J22109">
        <v>2.58</v>
      </c>
      <c r="M22109">
        <v>2.58</v>
      </c>
      <c r="N22109">
        <f t="shared" si="345"/>
        <v>0</v>
      </c>
    </row>
    <row r="22110" spans="1:14" x14ac:dyDescent="0.2">
      <c r="A22110" t="s">
        <v>22030</v>
      </c>
      <c r="B22110" t="s">
        <v>40697</v>
      </c>
      <c r="I22110" t="s">
        <v>22485</v>
      </c>
      <c r="J22110">
        <v>2.57</v>
      </c>
      <c r="M22110">
        <v>2.57</v>
      </c>
      <c r="N22110">
        <f t="shared" si="345"/>
        <v>0</v>
      </c>
    </row>
    <row r="22111" spans="1:14" x14ac:dyDescent="0.2">
      <c r="A22111" t="s">
        <v>22031</v>
      </c>
      <c r="B22111" t="s">
        <v>40698</v>
      </c>
      <c r="I22111" t="s">
        <v>22480</v>
      </c>
      <c r="J22111">
        <v>112.17</v>
      </c>
      <c r="M22111">
        <v>112.17</v>
      </c>
      <c r="N22111">
        <f t="shared" si="345"/>
        <v>0</v>
      </c>
    </row>
    <row r="22112" spans="1:14" x14ac:dyDescent="0.2">
      <c r="A22112" t="s">
        <v>22032</v>
      </c>
      <c r="B22112" t="s">
        <v>40698</v>
      </c>
      <c r="I22112" t="s">
        <v>22480</v>
      </c>
      <c r="J22112">
        <v>103.8</v>
      </c>
      <c r="M22112">
        <v>103.8</v>
      </c>
      <c r="N22112">
        <f t="shared" si="345"/>
        <v>0</v>
      </c>
    </row>
    <row r="22113" spans="1:14" x14ac:dyDescent="0.2">
      <c r="A22113" t="s">
        <v>22033</v>
      </c>
      <c r="B22113" t="s">
        <v>40699</v>
      </c>
      <c r="I22113" t="s">
        <v>22480</v>
      </c>
      <c r="J22113">
        <v>76.569999999999993</v>
      </c>
      <c r="M22113">
        <v>76.569999999999993</v>
      </c>
      <c r="N22113">
        <f t="shared" si="345"/>
        <v>0</v>
      </c>
    </row>
    <row r="22114" spans="1:14" x14ac:dyDescent="0.2">
      <c r="A22114" t="s">
        <v>22034</v>
      </c>
      <c r="B22114" t="s">
        <v>40699</v>
      </c>
      <c r="I22114" t="s">
        <v>22480</v>
      </c>
      <c r="J22114">
        <v>70.83</v>
      </c>
      <c r="M22114">
        <v>70.83</v>
      </c>
      <c r="N22114">
        <f t="shared" si="345"/>
        <v>0</v>
      </c>
    </row>
    <row r="22115" spans="1:14" x14ac:dyDescent="0.2">
      <c r="A22115" t="s">
        <v>22035</v>
      </c>
      <c r="B22115" t="s">
        <v>40700</v>
      </c>
      <c r="I22115" t="s">
        <v>1898</v>
      </c>
      <c r="J22115">
        <v>118.39</v>
      </c>
      <c r="M22115">
        <v>118.39</v>
      </c>
      <c r="N22115">
        <f t="shared" si="345"/>
        <v>0</v>
      </c>
    </row>
    <row r="22116" spans="1:14" x14ac:dyDescent="0.2">
      <c r="A22116" t="s">
        <v>22036</v>
      </c>
      <c r="B22116" t="s">
        <v>40700</v>
      </c>
      <c r="I22116" t="s">
        <v>1898</v>
      </c>
      <c r="J22116">
        <v>102.7</v>
      </c>
      <c r="M22116">
        <v>102.7</v>
      </c>
      <c r="N22116">
        <f t="shared" si="345"/>
        <v>0</v>
      </c>
    </row>
    <row r="22117" spans="1:14" x14ac:dyDescent="0.2">
      <c r="A22117" t="s">
        <v>22037</v>
      </c>
      <c r="B22117" t="s">
        <v>40701</v>
      </c>
      <c r="I22117" t="s">
        <v>1898</v>
      </c>
      <c r="J22117">
        <v>129.4</v>
      </c>
      <c r="M22117">
        <v>129.4</v>
      </c>
      <c r="N22117">
        <f t="shared" si="345"/>
        <v>0</v>
      </c>
    </row>
    <row r="22118" spans="1:14" x14ac:dyDescent="0.2">
      <c r="A22118" t="s">
        <v>22038</v>
      </c>
      <c r="B22118" t="s">
        <v>40701</v>
      </c>
      <c r="I22118" t="s">
        <v>1898</v>
      </c>
      <c r="J22118">
        <v>113.11</v>
      </c>
      <c r="M22118">
        <v>113.11</v>
      </c>
      <c r="N22118">
        <f t="shared" si="345"/>
        <v>0</v>
      </c>
    </row>
    <row r="22119" spans="1:14" x14ac:dyDescent="0.2">
      <c r="A22119" t="s">
        <v>22039</v>
      </c>
      <c r="B22119" t="s">
        <v>22486</v>
      </c>
      <c r="I22119" t="s">
        <v>5</v>
      </c>
      <c r="J22119">
        <v>62.81</v>
      </c>
      <c r="M22119">
        <v>62.81</v>
      </c>
      <c r="N22119">
        <f t="shared" si="345"/>
        <v>0</v>
      </c>
    </row>
    <row r="22120" spans="1:14" x14ac:dyDescent="0.2">
      <c r="A22120" t="s">
        <v>22040</v>
      </c>
      <c r="B22120" t="s">
        <v>22486</v>
      </c>
      <c r="I22120" t="s">
        <v>5</v>
      </c>
      <c r="J22120">
        <v>59</v>
      </c>
      <c r="M22120">
        <v>59</v>
      </c>
      <c r="N22120">
        <f t="shared" si="345"/>
        <v>0</v>
      </c>
    </row>
    <row r="22121" spans="1:14" x14ac:dyDescent="0.2">
      <c r="A22121" t="s">
        <v>22041</v>
      </c>
      <c r="B22121" t="s">
        <v>40702</v>
      </c>
      <c r="I22121" t="s">
        <v>5</v>
      </c>
      <c r="J22121">
        <v>101.97</v>
      </c>
      <c r="M22121">
        <v>101.97</v>
      </c>
      <c r="N22121">
        <f t="shared" si="345"/>
        <v>0</v>
      </c>
    </row>
    <row r="22122" spans="1:14" x14ac:dyDescent="0.2">
      <c r="A22122" t="s">
        <v>22042</v>
      </c>
      <c r="B22122" t="s">
        <v>40702</v>
      </c>
      <c r="I22122" t="s">
        <v>5</v>
      </c>
      <c r="J22122">
        <v>97.03</v>
      </c>
      <c r="M22122">
        <v>97.03</v>
      </c>
      <c r="N22122">
        <f t="shared" si="345"/>
        <v>0</v>
      </c>
    </row>
    <row r="22123" spans="1:14" x14ac:dyDescent="0.2">
      <c r="A22123" t="s">
        <v>22043</v>
      </c>
      <c r="B22123" t="s">
        <v>40703</v>
      </c>
      <c r="I22123" t="s">
        <v>5</v>
      </c>
      <c r="J22123">
        <v>220.86</v>
      </c>
      <c r="M22123">
        <v>220.86</v>
      </c>
      <c r="N22123">
        <f t="shared" si="345"/>
        <v>0</v>
      </c>
    </row>
    <row r="22124" spans="1:14" x14ac:dyDescent="0.2">
      <c r="A22124" t="s">
        <v>22044</v>
      </c>
      <c r="B22124" t="s">
        <v>40703</v>
      </c>
      <c r="I22124" t="s">
        <v>5</v>
      </c>
      <c r="J22124">
        <v>212.47</v>
      </c>
      <c r="M22124">
        <v>212.47</v>
      </c>
      <c r="N22124">
        <f t="shared" si="345"/>
        <v>0</v>
      </c>
    </row>
    <row r="22125" spans="1:14" x14ac:dyDescent="0.2">
      <c r="A22125" t="s">
        <v>22045</v>
      </c>
      <c r="B22125" t="s">
        <v>40704</v>
      </c>
      <c r="I22125" t="s">
        <v>22046</v>
      </c>
      <c r="J22125">
        <v>45.08</v>
      </c>
      <c r="M22125">
        <v>45.08</v>
      </c>
      <c r="N22125">
        <f t="shared" si="345"/>
        <v>0</v>
      </c>
    </row>
    <row r="22126" spans="1:14" x14ac:dyDescent="0.2">
      <c r="A22126" t="s">
        <v>22047</v>
      </c>
      <c r="B22126" t="s">
        <v>40704</v>
      </c>
      <c r="I22126" t="s">
        <v>22046</v>
      </c>
      <c r="J22126">
        <v>39.770000000000003</v>
      </c>
      <c r="M22126">
        <v>39.770000000000003</v>
      </c>
      <c r="N22126">
        <f t="shared" si="345"/>
        <v>0</v>
      </c>
    </row>
    <row r="22127" spans="1:14" x14ac:dyDescent="0.2">
      <c r="A22127" t="s">
        <v>22048</v>
      </c>
      <c r="B22127" t="s">
        <v>40705</v>
      </c>
      <c r="I22127" t="s">
        <v>3</v>
      </c>
      <c r="J22127">
        <v>3.7</v>
      </c>
      <c r="M22127">
        <v>3.7</v>
      </c>
      <c r="N22127">
        <f t="shared" si="345"/>
        <v>0</v>
      </c>
    </row>
    <row r="22128" spans="1:14" x14ac:dyDescent="0.2">
      <c r="A22128" t="s">
        <v>22049</v>
      </c>
      <c r="B22128" t="s">
        <v>40705</v>
      </c>
      <c r="I22128" t="s">
        <v>3</v>
      </c>
      <c r="J22128">
        <v>3.57</v>
      </c>
      <c r="M22128">
        <v>3.57</v>
      </c>
      <c r="N22128">
        <f t="shared" si="345"/>
        <v>0</v>
      </c>
    </row>
    <row r="22129" spans="1:14" x14ac:dyDescent="0.2">
      <c r="A22129" t="s">
        <v>22050</v>
      </c>
      <c r="B22129" t="s">
        <v>40706</v>
      </c>
      <c r="I22129" t="s">
        <v>22487</v>
      </c>
      <c r="J22129">
        <v>11.58</v>
      </c>
      <c r="M22129">
        <v>11.58</v>
      </c>
      <c r="N22129">
        <f t="shared" si="345"/>
        <v>0</v>
      </c>
    </row>
    <row r="22130" spans="1:14" x14ac:dyDescent="0.2">
      <c r="A22130" t="s">
        <v>22051</v>
      </c>
      <c r="B22130" t="s">
        <v>40706</v>
      </c>
      <c r="I22130" t="s">
        <v>22487</v>
      </c>
      <c r="J22130">
        <v>11.58</v>
      </c>
      <c r="M22130">
        <v>11.58</v>
      </c>
      <c r="N22130">
        <f t="shared" si="345"/>
        <v>0</v>
      </c>
    </row>
    <row r="22131" spans="1:14" x14ac:dyDescent="0.2">
      <c r="A22131" t="s">
        <v>22052</v>
      </c>
      <c r="B22131" t="s">
        <v>40707</v>
      </c>
      <c r="I22131" t="s">
        <v>3</v>
      </c>
      <c r="J22131">
        <v>40.340000000000003</v>
      </c>
      <c r="M22131">
        <v>40.340000000000003</v>
      </c>
      <c r="N22131">
        <f t="shared" si="345"/>
        <v>0</v>
      </c>
    </row>
    <row r="22132" spans="1:14" x14ac:dyDescent="0.2">
      <c r="A22132" t="s">
        <v>22053</v>
      </c>
      <c r="B22132" t="s">
        <v>40707</v>
      </c>
      <c r="I22132" t="s">
        <v>3</v>
      </c>
      <c r="J22132">
        <v>34.96</v>
      </c>
      <c r="M22132">
        <v>34.96</v>
      </c>
      <c r="N22132">
        <f t="shared" si="345"/>
        <v>0</v>
      </c>
    </row>
    <row r="22133" spans="1:14" x14ac:dyDescent="0.2">
      <c r="A22133" t="s">
        <v>22054</v>
      </c>
      <c r="B22133" t="s">
        <v>40708</v>
      </c>
      <c r="I22133" t="s">
        <v>4</v>
      </c>
      <c r="J22133">
        <v>93.37</v>
      </c>
      <c r="M22133">
        <v>93.37</v>
      </c>
      <c r="N22133">
        <f t="shared" si="345"/>
        <v>0</v>
      </c>
    </row>
    <row r="22134" spans="1:14" x14ac:dyDescent="0.2">
      <c r="A22134" t="s">
        <v>22055</v>
      </c>
      <c r="B22134" t="s">
        <v>40708</v>
      </c>
      <c r="I22134" t="s">
        <v>4</v>
      </c>
      <c r="J22134">
        <v>85.96</v>
      </c>
      <c r="M22134">
        <v>85.96</v>
      </c>
      <c r="N22134">
        <f t="shared" si="345"/>
        <v>0</v>
      </c>
    </row>
    <row r="22135" spans="1:14" x14ac:dyDescent="0.2">
      <c r="A22135" t="s">
        <v>22056</v>
      </c>
      <c r="B22135" t="s">
        <v>40709</v>
      </c>
      <c r="I22135" t="s">
        <v>22480</v>
      </c>
      <c r="J22135">
        <v>625.25</v>
      </c>
      <c r="M22135">
        <v>625.25</v>
      </c>
      <c r="N22135">
        <f t="shared" si="345"/>
        <v>0</v>
      </c>
    </row>
    <row r="22136" spans="1:14" x14ac:dyDescent="0.2">
      <c r="A22136" t="s">
        <v>22057</v>
      </c>
      <c r="B22136" t="s">
        <v>40709</v>
      </c>
      <c r="I22136" t="s">
        <v>22480</v>
      </c>
      <c r="J22136">
        <v>603.04999999999995</v>
      </c>
      <c r="M22136">
        <v>603.04999999999995</v>
      </c>
      <c r="N22136">
        <f t="shared" si="345"/>
        <v>0</v>
      </c>
    </row>
    <row r="22137" spans="1:14" x14ac:dyDescent="0.2">
      <c r="A22137" t="s">
        <v>22058</v>
      </c>
      <c r="B22137" t="s">
        <v>22059</v>
      </c>
      <c r="I22137" t="s">
        <v>4</v>
      </c>
      <c r="J22137">
        <v>103.99</v>
      </c>
      <c r="M22137">
        <v>103.99</v>
      </c>
      <c r="N22137">
        <f t="shared" si="345"/>
        <v>0</v>
      </c>
    </row>
    <row r="22138" spans="1:14" x14ac:dyDescent="0.2">
      <c r="A22138" t="s">
        <v>22060</v>
      </c>
      <c r="B22138" t="s">
        <v>22059</v>
      </c>
      <c r="I22138" t="s">
        <v>4</v>
      </c>
      <c r="J22138">
        <v>97.58</v>
      </c>
      <c r="M22138">
        <v>97.58</v>
      </c>
      <c r="N22138">
        <f t="shared" si="345"/>
        <v>0</v>
      </c>
    </row>
    <row r="22139" spans="1:14" x14ac:dyDescent="0.2">
      <c r="A22139" t="s">
        <v>22061</v>
      </c>
      <c r="B22139" t="s">
        <v>40710</v>
      </c>
      <c r="I22139" t="s">
        <v>4</v>
      </c>
      <c r="J22139">
        <v>91.65</v>
      </c>
      <c r="M22139">
        <v>91.65</v>
      </c>
      <c r="N22139">
        <f t="shared" si="345"/>
        <v>0</v>
      </c>
    </row>
    <row r="22140" spans="1:14" x14ac:dyDescent="0.2">
      <c r="A22140" t="s">
        <v>22062</v>
      </c>
      <c r="B22140" t="s">
        <v>40710</v>
      </c>
      <c r="I22140" t="s">
        <v>4</v>
      </c>
      <c r="J22140">
        <v>84.95</v>
      </c>
      <c r="M22140">
        <v>84.95</v>
      </c>
      <c r="N22140">
        <f t="shared" si="345"/>
        <v>0</v>
      </c>
    </row>
    <row r="22141" spans="1:14" x14ac:dyDescent="0.2">
      <c r="A22141" t="s">
        <v>22063</v>
      </c>
      <c r="B22141" t="s">
        <v>40711</v>
      </c>
      <c r="I22141" t="s">
        <v>4</v>
      </c>
      <c r="J22141">
        <v>173.54</v>
      </c>
      <c r="M22141">
        <v>173.54</v>
      </c>
      <c r="N22141">
        <f t="shared" si="345"/>
        <v>0</v>
      </c>
    </row>
    <row r="22142" spans="1:14" x14ac:dyDescent="0.2">
      <c r="A22142" t="s">
        <v>22064</v>
      </c>
      <c r="B22142" t="s">
        <v>40711</v>
      </c>
      <c r="I22142" t="s">
        <v>4</v>
      </c>
      <c r="J22142">
        <v>157.72999999999999</v>
      </c>
      <c r="M22142">
        <v>157.72999999999999</v>
      </c>
      <c r="N22142">
        <f t="shared" si="345"/>
        <v>0</v>
      </c>
    </row>
    <row r="22143" spans="1:14" x14ac:dyDescent="0.2">
      <c r="A22143" t="s">
        <v>22065</v>
      </c>
      <c r="B22143" t="s">
        <v>40712</v>
      </c>
      <c r="I22143" t="s">
        <v>22480</v>
      </c>
      <c r="J22143">
        <v>137.16999999999999</v>
      </c>
      <c r="M22143">
        <v>137.16999999999999</v>
      </c>
      <c r="N22143">
        <f t="shared" si="345"/>
        <v>0</v>
      </c>
    </row>
    <row r="22144" spans="1:14" x14ac:dyDescent="0.2">
      <c r="A22144" t="s">
        <v>22066</v>
      </c>
      <c r="B22144" t="s">
        <v>40712</v>
      </c>
      <c r="I22144" t="s">
        <v>22480</v>
      </c>
      <c r="J22144">
        <v>129.38</v>
      </c>
      <c r="M22144">
        <v>129.38</v>
      </c>
      <c r="N22144">
        <f t="shared" si="345"/>
        <v>0</v>
      </c>
    </row>
    <row r="22145" spans="1:14" x14ac:dyDescent="0.2">
      <c r="A22145" t="s">
        <v>22067</v>
      </c>
      <c r="B22145" t="s">
        <v>40713</v>
      </c>
      <c r="I22145" t="s">
        <v>22480</v>
      </c>
      <c r="J22145">
        <v>271.31</v>
      </c>
      <c r="M22145">
        <v>271.31</v>
      </c>
      <c r="N22145">
        <f t="shared" si="345"/>
        <v>0</v>
      </c>
    </row>
    <row r="22146" spans="1:14" x14ac:dyDescent="0.2">
      <c r="A22146" t="s">
        <v>22068</v>
      </c>
      <c r="B22146" t="s">
        <v>40713</v>
      </c>
      <c r="I22146" t="s">
        <v>22480</v>
      </c>
      <c r="J22146">
        <v>259.82</v>
      </c>
      <c r="M22146">
        <v>259.82</v>
      </c>
      <c r="N22146">
        <f t="shared" si="345"/>
        <v>0</v>
      </c>
    </row>
    <row r="22147" spans="1:14" x14ac:dyDescent="0.2">
      <c r="A22147" t="s">
        <v>22069</v>
      </c>
      <c r="B22147" t="s">
        <v>40714</v>
      </c>
      <c r="I22147" t="s">
        <v>22480</v>
      </c>
      <c r="J22147">
        <v>415.66</v>
      </c>
      <c r="M22147">
        <v>415.66</v>
      </c>
      <c r="N22147">
        <f t="shared" si="345"/>
        <v>0</v>
      </c>
    </row>
    <row r="22148" spans="1:14" x14ac:dyDescent="0.2">
      <c r="A22148" t="s">
        <v>22070</v>
      </c>
      <c r="B22148" t="s">
        <v>40714</v>
      </c>
      <c r="I22148" t="s">
        <v>22480</v>
      </c>
      <c r="J22148">
        <v>400.57</v>
      </c>
      <c r="M22148">
        <v>400.57</v>
      </c>
      <c r="N22148">
        <f t="shared" ref="N22148:N22188" si="346">J22148-M22148</f>
        <v>0</v>
      </c>
    </row>
    <row r="22149" spans="1:14" x14ac:dyDescent="0.2">
      <c r="A22149" t="s">
        <v>22071</v>
      </c>
      <c r="B22149" t="s">
        <v>22072</v>
      </c>
      <c r="I22149" t="s">
        <v>4</v>
      </c>
      <c r="J22149">
        <v>20.260000000000002</v>
      </c>
      <c r="M22149">
        <v>20.260000000000002</v>
      </c>
      <c r="N22149">
        <f t="shared" si="346"/>
        <v>0</v>
      </c>
    </row>
    <row r="22150" spans="1:14" x14ac:dyDescent="0.2">
      <c r="A22150" t="s">
        <v>22073</v>
      </c>
      <c r="B22150" t="s">
        <v>22072</v>
      </c>
      <c r="I22150" t="s">
        <v>4</v>
      </c>
      <c r="J22150">
        <v>20.260000000000002</v>
      </c>
      <c r="M22150">
        <v>20.260000000000002</v>
      </c>
      <c r="N22150">
        <f t="shared" si="346"/>
        <v>0</v>
      </c>
    </row>
    <row r="22151" spans="1:14" x14ac:dyDescent="0.2">
      <c r="A22151" t="s">
        <v>22074</v>
      </c>
      <c r="B22151" t="s">
        <v>22488</v>
      </c>
      <c r="I22151" t="s">
        <v>5</v>
      </c>
      <c r="J22151">
        <v>2.1800000000000002</v>
      </c>
      <c r="M22151">
        <v>2.1800000000000002</v>
      </c>
      <c r="N22151">
        <f t="shared" si="346"/>
        <v>0</v>
      </c>
    </row>
    <row r="22152" spans="1:14" x14ac:dyDescent="0.2">
      <c r="A22152" t="s">
        <v>22075</v>
      </c>
      <c r="B22152" t="s">
        <v>22488</v>
      </c>
      <c r="I22152" t="s">
        <v>5</v>
      </c>
      <c r="J22152">
        <v>2.1800000000000002</v>
      </c>
      <c r="M22152">
        <v>2.1800000000000002</v>
      </c>
      <c r="N22152">
        <f t="shared" si="346"/>
        <v>0</v>
      </c>
    </row>
    <row r="22153" spans="1:14" x14ac:dyDescent="0.2">
      <c r="A22153" t="s">
        <v>22076</v>
      </c>
      <c r="B22153" t="s">
        <v>40715</v>
      </c>
      <c r="I22153" t="s">
        <v>3</v>
      </c>
      <c r="J22153">
        <v>28.5</v>
      </c>
      <c r="M22153">
        <v>28.5</v>
      </c>
      <c r="N22153">
        <f t="shared" si="346"/>
        <v>0</v>
      </c>
    </row>
    <row r="22154" spans="1:14" x14ac:dyDescent="0.2">
      <c r="A22154" t="s">
        <v>22077</v>
      </c>
      <c r="B22154" t="s">
        <v>40715</v>
      </c>
      <c r="I22154" t="s">
        <v>3</v>
      </c>
      <c r="J22154">
        <v>26.19</v>
      </c>
      <c r="M22154">
        <v>26.19</v>
      </c>
      <c r="N22154">
        <f t="shared" si="346"/>
        <v>0</v>
      </c>
    </row>
    <row r="22155" spans="1:14" x14ac:dyDescent="0.2">
      <c r="A22155" t="s">
        <v>22078</v>
      </c>
      <c r="B22155" t="s">
        <v>22079</v>
      </c>
      <c r="I22155" t="s">
        <v>4</v>
      </c>
      <c r="J22155">
        <v>107.88</v>
      </c>
      <c r="M22155">
        <v>107.88</v>
      </c>
      <c r="N22155">
        <f t="shared" si="346"/>
        <v>0</v>
      </c>
    </row>
    <row r="22156" spans="1:14" x14ac:dyDescent="0.2">
      <c r="A22156" t="s">
        <v>22080</v>
      </c>
      <c r="B22156" t="s">
        <v>22079</v>
      </c>
      <c r="I22156" t="s">
        <v>4</v>
      </c>
      <c r="J22156">
        <v>107.88</v>
      </c>
      <c r="M22156">
        <v>107.88</v>
      </c>
      <c r="N22156">
        <f t="shared" si="346"/>
        <v>0</v>
      </c>
    </row>
    <row r="22157" spans="1:14" x14ac:dyDescent="0.2">
      <c r="A22157" t="s">
        <v>22081</v>
      </c>
      <c r="B22157" t="s">
        <v>22082</v>
      </c>
      <c r="I22157" t="s">
        <v>4</v>
      </c>
      <c r="J22157">
        <v>5.4</v>
      </c>
      <c r="M22157">
        <v>5.4</v>
      </c>
      <c r="N22157">
        <f t="shared" si="346"/>
        <v>0</v>
      </c>
    </row>
    <row r="22158" spans="1:14" x14ac:dyDescent="0.2">
      <c r="A22158" t="s">
        <v>22083</v>
      </c>
      <c r="B22158" t="s">
        <v>22082</v>
      </c>
      <c r="I22158" t="s">
        <v>4</v>
      </c>
      <c r="J22158">
        <v>5.4</v>
      </c>
      <c r="M22158">
        <v>5.4</v>
      </c>
      <c r="N22158">
        <f t="shared" si="346"/>
        <v>0</v>
      </c>
    </row>
    <row r="22159" spans="1:14" x14ac:dyDescent="0.2">
      <c r="A22159" t="s">
        <v>22084</v>
      </c>
      <c r="B22159" t="s">
        <v>22085</v>
      </c>
      <c r="I22159" t="s">
        <v>4</v>
      </c>
      <c r="J22159">
        <v>26.4</v>
      </c>
      <c r="M22159">
        <v>26.4</v>
      </c>
      <c r="N22159">
        <f t="shared" si="346"/>
        <v>0</v>
      </c>
    </row>
    <row r="22160" spans="1:14" x14ac:dyDescent="0.2">
      <c r="A22160" t="s">
        <v>22086</v>
      </c>
      <c r="B22160" t="s">
        <v>22085</v>
      </c>
      <c r="I22160" t="s">
        <v>4</v>
      </c>
      <c r="J22160">
        <v>26.4</v>
      </c>
      <c r="M22160">
        <v>26.4</v>
      </c>
      <c r="N22160">
        <f t="shared" si="346"/>
        <v>0</v>
      </c>
    </row>
    <row r="22161" spans="1:14" x14ac:dyDescent="0.2">
      <c r="A22161" t="s">
        <v>22087</v>
      </c>
      <c r="B22161" t="s">
        <v>22088</v>
      </c>
      <c r="I22161" t="s">
        <v>4</v>
      </c>
      <c r="J22161">
        <v>18.28</v>
      </c>
      <c r="M22161">
        <v>18.28</v>
      </c>
      <c r="N22161">
        <f t="shared" si="346"/>
        <v>0</v>
      </c>
    </row>
    <row r="22162" spans="1:14" x14ac:dyDescent="0.2">
      <c r="A22162" t="s">
        <v>22089</v>
      </c>
      <c r="B22162" t="s">
        <v>22088</v>
      </c>
      <c r="I22162" t="s">
        <v>4</v>
      </c>
      <c r="J22162">
        <v>18.28</v>
      </c>
      <c r="M22162">
        <v>18.28</v>
      </c>
      <c r="N22162">
        <f t="shared" si="346"/>
        <v>0</v>
      </c>
    </row>
    <row r="22163" spans="1:14" x14ac:dyDescent="0.2">
      <c r="A22163" t="s">
        <v>22090</v>
      </c>
      <c r="B22163" t="s">
        <v>22091</v>
      </c>
      <c r="I22163" t="s">
        <v>4</v>
      </c>
      <c r="J22163">
        <v>155.72999999999999</v>
      </c>
      <c r="M22163">
        <v>155.72999999999999</v>
      </c>
      <c r="N22163">
        <f t="shared" si="346"/>
        <v>0</v>
      </c>
    </row>
    <row r="22164" spans="1:14" x14ac:dyDescent="0.2">
      <c r="A22164" t="s">
        <v>22092</v>
      </c>
      <c r="B22164" t="s">
        <v>22091</v>
      </c>
      <c r="I22164" t="s">
        <v>4</v>
      </c>
      <c r="J22164">
        <v>155.72999999999999</v>
      </c>
      <c r="M22164">
        <v>155.72999999999999</v>
      </c>
      <c r="N22164">
        <f t="shared" si="346"/>
        <v>0</v>
      </c>
    </row>
    <row r="22165" spans="1:14" x14ac:dyDescent="0.2">
      <c r="A22165" t="s">
        <v>22093</v>
      </c>
      <c r="B22165" t="s">
        <v>22094</v>
      </c>
      <c r="I22165" t="s">
        <v>4</v>
      </c>
      <c r="J22165">
        <v>30.78</v>
      </c>
      <c r="M22165">
        <v>30.78</v>
      </c>
      <c r="N22165">
        <f t="shared" si="346"/>
        <v>0</v>
      </c>
    </row>
    <row r="22166" spans="1:14" x14ac:dyDescent="0.2">
      <c r="A22166" t="s">
        <v>22095</v>
      </c>
      <c r="B22166" t="s">
        <v>22094</v>
      </c>
      <c r="I22166" t="s">
        <v>4</v>
      </c>
      <c r="J22166">
        <v>30.78</v>
      </c>
      <c r="M22166">
        <v>30.78</v>
      </c>
      <c r="N22166">
        <f t="shared" si="346"/>
        <v>0</v>
      </c>
    </row>
    <row r="22167" spans="1:14" x14ac:dyDescent="0.2">
      <c r="A22167" t="s">
        <v>22096</v>
      </c>
      <c r="B22167" t="s">
        <v>22097</v>
      </c>
      <c r="I22167" t="s">
        <v>4</v>
      </c>
      <c r="J22167">
        <v>55.8</v>
      </c>
      <c r="M22167">
        <v>55.8</v>
      </c>
      <c r="N22167">
        <f t="shared" si="346"/>
        <v>0</v>
      </c>
    </row>
    <row r="22168" spans="1:14" x14ac:dyDescent="0.2">
      <c r="A22168" t="s">
        <v>22098</v>
      </c>
      <c r="B22168" t="s">
        <v>22097</v>
      </c>
      <c r="I22168" t="s">
        <v>4</v>
      </c>
      <c r="J22168">
        <v>55.8</v>
      </c>
      <c r="M22168">
        <v>55.8</v>
      </c>
      <c r="N22168">
        <f t="shared" si="346"/>
        <v>0</v>
      </c>
    </row>
    <row r="22169" spans="1:14" x14ac:dyDescent="0.2">
      <c r="A22169" t="s">
        <v>22099</v>
      </c>
      <c r="B22169" t="s">
        <v>22100</v>
      </c>
      <c r="I22169" t="s">
        <v>4</v>
      </c>
      <c r="J22169">
        <v>73.08</v>
      </c>
      <c r="M22169">
        <v>73.08</v>
      </c>
      <c r="N22169">
        <f t="shared" si="346"/>
        <v>0</v>
      </c>
    </row>
    <row r="22170" spans="1:14" x14ac:dyDescent="0.2">
      <c r="A22170" t="s">
        <v>22101</v>
      </c>
      <c r="B22170" t="s">
        <v>22100</v>
      </c>
      <c r="I22170" t="s">
        <v>4</v>
      </c>
      <c r="J22170">
        <v>73.08</v>
      </c>
      <c r="M22170">
        <v>73.08</v>
      </c>
      <c r="N22170">
        <f t="shared" si="346"/>
        <v>0</v>
      </c>
    </row>
    <row r="22171" spans="1:14" x14ac:dyDescent="0.2">
      <c r="A22171" t="s">
        <v>22102</v>
      </c>
      <c r="B22171" t="s">
        <v>22103</v>
      </c>
      <c r="I22171" t="s">
        <v>4</v>
      </c>
      <c r="J22171">
        <v>24.32</v>
      </c>
      <c r="M22171">
        <v>24.32</v>
      </c>
      <c r="N22171">
        <f t="shared" si="346"/>
        <v>0</v>
      </c>
    </row>
    <row r="22172" spans="1:14" x14ac:dyDescent="0.2">
      <c r="A22172" t="s">
        <v>22104</v>
      </c>
      <c r="B22172" t="s">
        <v>22103</v>
      </c>
      <c r="I22172" t="s">
        <v>4</v>
      </c>
      <c r="J22172">
        <v>24.32</v>
      </c>
      <c r="M22172">
        <v>24.32</v>
      </c>
      <c r="N22172">
        <f t="shared" si="346"/>
        <v>0</v>
      </c>
    </row>
    <row r="22173" spans="1:14" x14ac:dyDescent="0.2">
      <c r="A22173" t="s">
        <v>28355</v>
      </c>
      <c r="B22173" t="s">
        <v>40716</v>
      </c>
      <c r="I22173" t="s">
        <v>20</v>
      </c>
      <c r="J22173">
        <v>1657.23</v>
      </c>
      <c r="M22173">
        <v>1657.23</v>
      </c>
      <c r="N22173">
        <f t="shared" si="346"/>
        <v>0</v>
      </c>
    </row>
    <row r="22174" spans="1:14" x14ac:dyDescent="0.2">
      <c r="A22174" t="s">
        <v>28356</v>
      </c>
      <c r="B22174" t="s">
        <v>40716</v>
      </c>
      <c r="I22174" t="s">
        <v>20</v>
      </c>
      <c r="J22174">
        <v>1595.82</v>
      </c>
      <c r="M22174">
        <v>1595.82</v>
      </c>
      <c r="N22174">
        <f t="shared" si="346"/>
        <v>0</v>
      </c>
    </row>
    <row r="22175" spans="1:14" x14ac:dyDescent="0.2">
      <c r="A22175" t="s">
        <v>28357</v>
      </c>
      <c r="B22175" t="s">
        <v>28358</v>
      </c>
      <c r="I22175" t="s">
        <v>3</v>
      </c>
      <c r="J22175">
        <v>61.23</v>
      </c>
      <c r="M22175">
        <v>61.23</v>
      </c>
      <c r="N22175">
        <f t="shared" si="346"/>
        <v>0</v>
      </c>
    </row>
    <row r="22176" spans="1:14" x14ac:dyDescent="0.2">
      <c r="A22176" t="s">
        <v>28359</v>
      </c>
      <c r="B22176" t="s">
        <v>28358</v>
      </c>
      <c r="I22176" t="s">
        <v>3</v>
      </c>
      <c r="J22176">
        <v>58.3</v>
      </c>
      <c r="M22176">
        <v>58.3</v>
      </c>
      <c r="N22176">
        <f t="shared" si="346"/>
        <v>0</v>
      </c>
    </row>
    <row r="22177" spans="1:14" x14ac:dyDescent="0.2">
      <c r="A22177" t="s">
        <v>28360</v>
      </c>
      <c r="B22177" t="s">
        <v>28361</v>
      </c>
      <c r="I22177" t="s">
        <v>20</v>
      </c>
      <c r="J22177">
        <v>85.14</v>
      </c>
      <c r="M22177">
        <v>85.14</v>
      </c>
      <c r="N22177">
        <f t="shared" si="346"/>
        <v>0</v>
      </c>
    </row>
    <row r="22178" spans="1:14" x14ac:dyDescent="0.2">
      <c r="A22178" t="s">
        <v>28362</v>
      </c>
      <c r="B22178" t="s">
        <v>28361</v>
      </c>
      <c r="I22178" t="s">
        <v>20</v>
      </c>
      <c r="J22178">
        <v>82.03</v>
      </c>
      <c r="M22178">
        <v>82.03</v>
      </c>
      <c r="N22178">
        <f t="shared" si="346"/>
        <v>0</v>
      </c>
    </row>
    <row r="22179" spans="1:14" x14ac:dyDescent="0.2">
      <c r="A22179" t="s">
        <v>28363</v>
      </c>
      <c r="B22179" t="s">
        <v>28364</v>
      </c>
      <c r="I22179" t="s">
        <v>3</v>
      </c>
      <c r="J22179">
        <v>17.62</v>
      </c>
      <c r="M22179">
        <v>17.62</v>
      </c>
      <c r="N22179">
        <f t="shared" si="346"/>
        <v>0</v>
      </c>
    </row>
    <row r="22180" spans="1:14" x14ac:dyDescent="0.2">
      <c r="A22180" t="s">
        <v>28365</v>
      </c>
      <c r="B22180" t="s">
        <v>28364</v>
      </c>
      <c r="I22180" t="s">
        <v>3</v>
      </c>
      <c r="J22180">
        <v>15.97</v>
      </c>
      <c r="M22180">
        <v>15.97</v>
      </c>
      <c r="N22180">
        <f t="shared" si="346"/>
        <v>0</v>
      </c>
    </row>
    <row r="22181" spans="1:14" x14ac:dyDescent="0.2">
      <c r="A22181" t="s">
        <v>28366</v>
      </c>
      <c r="B22181" t="s">
        <v>40717</v>
      </c>
      <c r="I22181" t="s">
        <v>5</v>
      </c>
      <c r="J22181">
        <v>11.51</v>
      </c>
      <c r="M22181">
        <v>11.51</v>
      </c>
      <c r="N22181">
        <f t="shared" si="346"/>
        <v>0</v>
      </c>
    </row>
    <row r="22182" spans="1:14" x14ac:dyDescent="0.2">
      <c r="A22182" t="s">
        <v>28367</v>
      </c>
      <c r="B22182" t="s">
        <v>40717</v>
      </c>
      <c r="I22182" t="s">
        <v>5</v>
      </c>
      <c r="J22182">
        <v>10.67</v>
      </c>
      <c r="M22182">
        <v>10.67</v>
      </c>
      <c r="N22182">
        <f t="shared" si="346"/>
        <v>0</v>
      </c>
    </row>
    <row r="22183" spans="1:14" x14ac:dyDescent="0.2">
      <c r="A22183" t="s">
        <v>22105</v>
      </c>
      <c r="B22183" t="s">
        <v>22489</v>
      </c>
      <c r="I22183" t="s">
        <v>3</v>
      </c>
      <c r="J22183">
        <v>34.200000000000003</v>
      </c>
      <c r="M22183">
        <v>34.200000000000003</v>
      </c>
      <c r="N22183">
        <f t="shared" si="346"/>
        <v>0</v>
      </c>
    </row>
    <row r="22184" spans="1:14" x14ac:dyDescent="0.2">
      <c r="A22184" t="s">
        <v>22106</v>
      </c>
      <c r="B22184" t="s">
        <v>22489</v>
      </c>
      <c r="I22184" t="s">
        <v>3</v>
      </c>
      <c r="J22184">
        <v>34.200000000000003</v>
      </c>
      <c r="M22184">
        <v>34.200000000000003</v>
      </c>
      <c r="N22184">
        <f t="shared" si="346"/>
        <v>0</v>
      </c>
    </row>
    <row r="22185" spans="1:14" x14ac:dyDescent="0.2">
      <c r="A22185" t="s">
        <v>22107</v>
      </c>
      <c r="B22185" t="s">
        <v>22108</v>
      </c>
      <c r="I22185" t="s">
        <v>5</v>
      </c>
      <c r="J22185">
        <v>1.82</v>
      </c>
      <c r="M22185">
        <v>1.82</v>
      </c>
      <c r="N22185">
        <f t="shared" si="346"/>
        <v>0</v>
      </c>
    </row>
    <row r="22186" spans="1:14" x14ac:dyDescent="0.2">
      <c r="A22186" t="s">
        <v>22109</v>
      </c>
      <c r="B22186" t="s">
        <v>22108</v>
      </c>
      <c r="I22186" t="s">
        <v>5</v>
      </c>
      <c r="J22186">
        <v>1.82</v>
      </c>
      <c r="M22186">
        <v>1.82</v>
      </c>
      <c r="N22186">
        <f t="shared" si="346"/>
        <v>0</v>
      </c>
    </row>
    <row r="22187" spans="1:14" ht="25.5" x14ac:dyDescent="0.2">
      <c r="A22187" t="s">
        <v>22110</v>
      </c>
      <c r="B22187" s="319" t="s">
        <v>40718</v>
      </c>
      <c r="I22187" t="s">
        <v>20</v>
      </c>
      <c r="J22187">
        <v>312.11</v>
      </c>
      <c r="M22187">
        <v>312.11</v>
      </c>
      <c r="N22187">
        <f t="shared" si="346"/>
        <v>0</v>
      </c>
    </row>
    <row r="22188" spans="1:14" x14ac:dyDescent="0.2">
      <c r="A22188" t="s">
        <v>22111</v>
      </c>
      <c r="B22188" t="s">
        <v>40718</v>
      </c>
      <c r="I22188" t="s">
        <v>20</v>
      </c>
      <c r="J22188">
        <v>312.11</v>
      </c>
      <c r="M22188">
        <v>312.11</v>
      </c>
      <c r="N22188">
        <f t="shared" si="346"/>
        <v>0</v>
      </c>
    </row>
    <row r="22189" spans="1:14" x14ac:dyDescent="0.2">
      <c r="J22189" s="378"/>
    </row>
    <row r="22190" spans="1:14" x14ac:dyDescent="0.2">
      <c r="J22190" s="378"/>
    </row>
    <row r="22191" spans="1:14" x14ac:dyDescent="0.2">
      <c r="J22191" s="378"/>
    </row>
    <row r="22192" spans="1:14" x14ac:dyDescent="0.2">
      <c r="J22192" s="378"/>
    </row>
    <row r="22193" spans="10:10" x14ac:dyDescent="0.2">
      <c r="J22193" s="378"/>
    </row>
    <row r="22194" spans="10:10" x14ac:dyDescent="0.2">
      <c r="J22194" s="378"/>
    </row>
    <row r="22195" spans="10:10" x14ac:dyDescent="0.2">
      <c r="J22195" s="378"/>
    </row>
    <row r="22196" spans="10:10" x14ac:dyDescent="0.2">
      <c r="J22196" s="378"/>
    </row>
    <row r="22197" spans="10:10" x14ac:dyDescent="0.2">
      <c r="J22197" s="378"/>
    </row>
    <row r="22198" spans="10:10" x14ac:dyDescent="0.2">
      <c r="J22198" s="378"/>
    </row>
    <row r="22199" spans="10:10" x14ac:dyDescent="0.2">
      <c r="J22199" s="378"/>
    </row>
    <row r="22200" spans="10:10" x14ac:dyDescent="0.2">
      <c r="J22200" s="378"/>
    </row>
    <row r="22201" spans="10:10" x14ac:dyDescent="0.2">
      <c r="J22201" s="378"/>
    </row>
    <row r="22202" spans="10:10" x14ac:dyDescent="0.2">
      <c r="J22202" s="378"/>
    </row>
    <row r="22203" spans="10:10" x14ac:dyDescent="0.2">
      <c r="J22203" s="378"/>
    </row>
    <row r="22204" spans="10:10" x14ac:dyDescent="0.2">
      <c r="J22204" s="378"/>
    </row>
    <row r="22205" spans="10:10" x14ac:dyDescent="0.2">
      <c r="J22205" s="378"/>
    </row>
    <row r="22206" spans="10:10" x14ac:dyDescent="0.2">
      <c r="J22206" s="378"/>
    </row>
    <row r="22207" spans="10:10" x14ac:dyDescent="0.2">
      <c r="J22207" s="378"/>
    </row>
    <row r="22208" spans="10:10" x14ac:dyDescent="0.2">
      <c r="J22208" s="378"/>
    </row>
    <row r="22209" spans="10:10" x14ac:dyDescent="0.2">
      <c r="J22209" s="378"/>
    </row>
    <row r="22210" spans="10:10" x14ac:dyDescent="0.2">
      <c r="J22210" s="378"/>
    </row>
    <row r="22211" spans="10:10" x14ac:dyDescent="0.2">
      <c r="J22211" s="378"/>
    </row>
    <row r="22212" spans="10:10" x14ac:dyDescent="0.2">
      <c r="J22212" s="378"/>
    </row>
    <row r="22213" spans="10:10" x14ac:dyDescent="0.2">
      <c r="J22213" s="378"/>
    </row>
    <row r="22214" spans="10:10" x14ac:dyDescent="0.2">
      <c r="J22214" s="378"/>
    </row>
    <row r="22215" spans="10:10" x14ac:dyDescent="0.2">
      <c r="J22215" s="378"/>
    </row>
    <row r="22216" spans="10:10" x14ac:dyDescent="0.2">
      <c r="J22216" s="378"/>
    </row>
    <row r="22217" spans="10:10" x14ac:dyDescent="0.2">
      <c r="J22217" s="378"/>
    </row>
    <row r="22218" spans="10:10" x14ac:dyDescent="0.2">
      <c r="J22218" s="378"/>
    </row>
    <row r="22219" spans="10:10" x14ac:dyDescent="0.2">
      <c r="J22219" s="378"/>
    </row>
    <row r="22220" spans="10:10" x14ac:dyDescent="0.2">
      <c r="J22220" s="378"/>
    </row>
    <row r="22221" spans="10:10" x14ac:dyDescent="0.2">
      <c r="J22221" s="378"/>
    </row>
    <row r="22222" spans="10:10" x14ac:dyDescent="0.2">
      <c r="J22222" s="378"/>
    </row>
    <row r="22223" spans="10:10" x14ac:dyDescent="0.2">
      <c r="J22223" s="378"/>
    </row>
    <row r="22224" spans="10:10" x14ac:dyDescent="0.2">
      <c r="J22224" s="378"/>
    </row>
    <row r="22225" spans="10:10" x14ac:dyDescent="0.2">
      <c r="J22225" s="378"/>
    </row>
    <row r="22226" spans="10:10" x14ac:dyDescent="0.2">
      <c r="J22226" s="378"/>
    </row>
    <row r="22227" spans="10:10" x14ac:dyDescent="0.2">
      <c r="J22227" s="378"/>
    </row>
    <row r="22228" spans="10:10" x14ac:dyDescent="0.2">
      <c r="J22228" s="378"/>
    </row>
    <row r="22229" spans="10:10" x14ac:dyDescent="0.2">
      <c r="J22229" s="378"/>
    </row>
    <row r="22230" spans="10:10" x14ac:dyDescent="0.2">
      <c r="J22230" s="378"/>
    </row>
    <row r="22231" spans="10:10" x14ac:dyDescent="0.2">
      <c r="J22231" s="378"/>
    </row>
    <row r="22232" spans="10:10" x14ac:dyDescent="0.2">
      <c r="J22232" s="378"/>
    </row>
    <row r="22233" spans="10:10" x14ac:dyDescent="0.2">
      <c r="J22233" s="378"/>
    </row>
    <row r="22234" spans="10:10" x14ac:dyDescent="0.2">
      <c r="J22234" s="378"/>
    </row>
    <row r="22235" spans="10:10" x14ac:dyDescent="0.2">
      <c r="J22235" s="378"/>
    </row>
    <row r="22236" spans="10:10" x14ac:dyDescent="0.2">
      <c r="J22236" s="378"/>
    </row>
    <row r="22237" spans="10:10" x14ac:dyDescent="0.2">
      <c r="J22237" s="378"/>
    </row>
    <row r="22238" spans="10:10" x14ac:dyDescent="0.2">
      <c r="J22238" s="378"/>
    </row>
    <row r="22239" spans="10:10" x14ac:dyDescent="0.2">
      <c r="J22239" s="378"/>
    </row>
    <row r="22240" spans="10:10" x14ac:dyDescent="0.2">
      <c r="J22240" s="378"/>
    </row>
    <row r="22241" spans="10:10" x14ac:dyDescent="0.2">
      <c r="J22241" s="378"/>
    </row>
    <row r="22242" spans="10:10" x14ac:dyDescent="0.2">
      <c r="J22242" s="378"/>
    </row>
    <row r="22243" spans="10:10" x14ac:dyDescent="0.2">
      <c r="J22243" s="378"/>
    </row>
    <row r="22244" spans="10:10" x14ac:dyDescent="0.2">
      <c r="J22244" s="378"/>
    </row>
    <row r="22245" spans="10:10" x14ac:dyDescent="0.2">
      <c r="J22245" s="378"/>
    </row>
    <row r="22246" spans="10:10" x14ac:dyDescent="0.2">
      <c r="J22246" s="378"/>
    </row>
    <row r="22247" spans="10:10" x14ac:dyDescent="0.2">
      <c r="J22247" s="378"/>
    </row>
    <row r="22248" spans="10:10" x14ac:dyDescent="0.2">
      <c r="J22248" s="378"/>
    </row>
    <row r="22249" spans="10:10" x14ac:dyDescent="0.2">
      <c r="J22249" s="378"/>
    </row>
    <row r="22250" spans="10:10" x14ac:dyDescent="0.2">
      <c r="J22250" s="378"/>
    </row>
    <row r="22251" spans="10:10" x14ac:dyDescent="0.2">
      <c r="J22251" s="378"/>
    </row>
    <row r="22252" spans="10:10" x14ac:dyDescent="0.2">
      <c r="J22252" s="378"/>
    </row>
    <row r="22253" spans="10:10" x14ac:dyDescent="0.2">
      <c r="J22253" s="378"/>
    </row>
    <row r="22254" spans="10:10" x14ac:dyDescent="0.2">
      <c r="J22254" s="378"/>
    </row>
    <row r="22255" spans="10:10" x14ac:dyDescent="0.2">
      <c r="J22255" s="378"/>
    </row>
    <row r="22256" spans="10:10" x14ac:dyDescent="0.2">
      <c r="J22256" s="378"/>
    </row>
    <row r="22257" spans="10:10" x14ac:dyDescent="0.2">
      <c r="J22257" s="378"/>
    </row>
    <row r="22258" spans="10:10" x14ac:dyDescent="0.2">
      <c r="J22258" s="378"/>
    </row>
    <row r="22259" spans="10:10" x14ac:dyDescent="0.2">
      <c r="J22259" s="378"/>
    </row>
    <row r="22260" spans="10:10" x14ac:dyDescent="0.2">
      <c r="J22260" s="378"/>
    </row>
    <row r="22261" spans="10:10" x14ac:dyDescent="0.2">
      <c r="J22261" s="378"/>
    </row>
    <row r="22262" spans="10:10" x14ac:dyDescent="0.2">
      <c r="J22262" s="378"/>
    </row>
    <row r="22263" spans="10:10" x14ac:dyDescent="0.2">
      <c r="J22263" s="378"/>
    </row>
    <row r="22264" spans="10:10" x14ac:dyDescent="0.2">
      <c r="J22264" s="378"/>
    </row>
    <row r="22265" spans="10:10" x14ac:dyDescent="0.2">
      <c r="J22265" s="378"/>
    </row>
    <row r="22266" spans="10:10" x14ac:dyDescent="0.2">
      <c r="J22266" s="378"/>
    </row>
    <row r="22267" spans="10:10" x14ac:dyDescent="0.2">
      <c r="J22267" s="378"/>
    </row>
    <row r="22268" spans="10:10" x14ac:dyDescent="0.2">
      <c r="J22268" s="378"/>
    </row>
    <row r="22269" spans="10:10" x14ac:dyDescent="0.2">
      <c r="J22269" s="378"/>
    </row>
    <row r="22270" spans="10:10" x14ac:dyDescent="0.2">
      <c r="J22270" s="378"/>
    </row>
    <row r="22271" spans="10:10" x14ac:dyDescent="0.2">
      <c r="J22271" s="378"/>
    </row>
    <row r="22272" spans="10:10" x14ac:dyDescent="0.2">
      <c r="J22272" s="378"/>
    </row>
    <row r="22273" spans="10:10" x14ac:dyDescent="0.2">
      <c r="J22273" s="378"/>
    </row>
    <row r="22274" spans="10:10" x14ac:dyDescent="0.2">
      <c r="J22274" s="378"/>
    </row>
    <row r="22275" spans="10:10" x14ac:dyDescent="0.2">
      <c r="J22275" s="378"/>
    </row>
    <row r="22276" spans="10:10" x14ac:dyDescent="0.2">
      <c r="J22276" s="378"/>
    </row>
    <row r="22277" spans="10:10" x14ac:dyDescent="0.2">
      <c r="J22277" s="378"/>
    </row>
    <row r="22278" spans="10:10" x14ac:dyDescent="0.2">
      <c r="J22278" s="378"/>
    </row>
    <row r="22279" spans="10:10" x14ac:dyDescent="0.2">
      <c r="J22279" s="378"/>
    </row>
    <row r="22280" spans="10:10" x14ac:dyDescent="0.2">
      <c r="J22280" s="378"/>
    </row>
    <row r="22281" spans="10:10" x14ac:dyDescent="0.2">
      <c r="J22281" s="378"/>
    </row>
    <row r="22282" spans="10:10" x14ac:dyDescent="0.2">
      <c r="J22282" s="378"/>
    </row>
    <row r="22283" spans="10:10" x14ac:dyDescent="0.2">
      <c r="J22283" s="378"/>
    </row>
    <row r="22284" spans="10:10" x14ac:dyDescent="0.2">
      <c r="J22284" s="378"/>
    </row>
    <row r="22285" spans="10:10" x14ac:dyDescent="0.2">
      <c r="J22285" s="378"/>
    </row>
    <row r="22286" spans="10:10" x14ac:dyDescent="0.2">
      <c r="J22286" s="378"/>
    </row>
    <row r="22287" spans="10:10" x14ac:dyDescent="0.2">
      <c r="J22287" s="378"/>
    </row>
    <row r="22288" spans="10:10" x14ac:dyDescent="0.2">
      <c r="J22288" s="378"/>
    </row>
    <row r="22289" spans="10:10" x14ac:dyDescent="0.2">
      <c r="J22289" s="378"/>
    </row>
    <row r="22290" spans="10:10" x14ac:dyDescent="0.2">
      <c r="J22290" s="378"/>
    </row>
    <row r="22291" spans="10:10" x14ac:dyDescent="0.2">
      <c r="J22291" s="378"/>
    </row>
    <row r="22292" spans="10:10" x14ac:dyDescent="0.2">
      <c r="J22292" s="378"/>
    </row>
    <row r="22293" spans="10:10" x14ac:dyDescent="0.2">
      <c r="J22293" s="378"/>
    </row>
    <row r="22294" spans="10:10" x14ac:dyDescent="0.2">
      <c r="J22294" s="378"/>
    </row>
    <row r="22295" spans="10:10" x14ac:dyDescent="0.2">
      <c r="J22295" s="378"/>
    </row>
    <row r="22296" spans="10:10" x14ac:dyDescent="0.2">
      <c r="J22296" s="378"/>
    </row>
    <row r="22297" spans="10:10" x14ac:dyDescent="0.2">
      <c r="J22297" s="378"/>
    </row>
    <row r="22298" spans="10:10" x14ac:dyDescent="0.2">
      <c r="J22298" s="378"/>
    </row>
    <row r="22299" spans="10:10" x14ac:dyDescent="0.2">
      <c r="J22299" s="378"/>
    </row>
    <row r="22300" spans="10:10" x14ac:dyDescent="0.2">
      <c r="J22300" s="378"/>
    </row>
    <row r="22301" spans="10:10" x14ac:dyDescent="0.2">
      <c r="J22301" s="378"/>
    </row>
    <row r="22302" spans="10:10" x14ac:dyDescent="0.2">
      <c r="J22302" s="378"/>
    </row>
    <row r="22303" spans="10:10" x14ac:dyDescent="0.2">
      <c r="J22303" s="378"/>
    </row>
    <row r="22304" spans="10:10" x14ac:dyDescent="0.2">
      <c r="J22304" s="378"/>
    </row>
    <row r="22305" spans="10:10" x14ac:dyDescent="0.2">
      <c r="J22305" s="378"/>
    </row>
    <row r="22306" spans="10:10" x14ac:dyDescent="0.2">
      <c r="J22306" s="378"/>
    </row>
    <row r="22307" spans="10:10" x14ac:dyDescent="0.2">
      <c r="J22307" s="378"/>
    </row>
    <row r="22308" spans="10:10" x14ac:dyDescent="0.2">
      <c r="J22308" s="378"/>
    </row>
    <row r="22309" spans="10:10" x14ac:dyDescent="0.2">
      <c r="J22309" s="378"/>
    </row>
    <row r="22310" spans="10:10" x14ac:dyDescent="0.2">
      <c r="J22310" s="378"/>
    </row>
    <row r="22311" spans="10:10" x14ac:dyDescent="0.2">
      <c r="J22311" s="378"/>
    </row>
    <row r="22312" spans="10:10" x14ac:dyDescent="0.2">
      <c r="J22312" s="378"/>
    </row>
    <row r="22313" spans="10:10" x14ac:dyDescent="0.2">
      <c r="J22313" s="378"/>
    </row>
    <row r="22314" spans="10:10" x14ac:dyDescent="0.2">
      <c r="J22314" s="378"/>
    </row>
    <row r="22315" spans="10:10" x14ac:dyDescent="0.2">
      <c r="J22315" s="378"/>
    </row>
    <row r="22316" spans="10:10" x14ac:dyDescent="0.2">
      <c r="J22316" s="378"/>
    </row>
    <row r="22317" spans="10:10" x14ac:dyDescent="0.2">
      <c r="J22317" s="378"/>
    </row>
    <row r="22318" spans="10:10" x14ac:dyDescent="0.2">
      <c r="J22318" s="378"/>
    </row>
    <row r="22319" spans="10:10" x14ac:dyDescent="0.2">
      <c r="J22319" s="378"/>
    </row>
    <row r="22320" spans="10:10" x14ac:dyDescent="0.2">
      <c r="J22320" s="378"/>
    </row>
    <row r="22321" spans="10:10" x14ac:dyDescent="0.2">
      <c r="J22321" s="378"/>
    </row>
    <row r="22322" spans="10:10" x14ac:dyDescent="0.2">
      <c r="J22322" s="378"/>
    </row>
    <row r="22323" spans="10:10" x14ac:dyDescent="0.2">
      <c r="J22323" s="378"/>
    </row>
    <row r="22324" spans="10:10" x14ac:dyDescent="0.2">
      <c r="J22324" s="378"/>
    </row>
    <row r="22325" spans="10:10" x14ac:dyDescent="0.2">
      <c r="J22325" s="378"/>
    </row>
    <row r="22326" spans="10:10" x14ac:dyDescent="0.2">
      <c r="J22326" s="378"/>
    </row>
    <row r="22327" spans="10:10" x14ac:dyDescent="0.2">
      <c r="J22327" s="378"/>
    </row>
    <row r="22328" spans="10:10" x14ac:dyDescent="0.2">
      <c r="J22328" s="378"/>
    </row>
    <row r="22329" spans="10:10" x14ac:dyDescent="0.2">
      <c r="J22329" s="378"/>
    </row>
    <row r="22330" spans="10:10" x14ac:dyDescent="0.2">
      <c r="J22330" s="378"/>
    </row>
    <row r="22331" spans="10:10" x14ac:dyDescent="0.2">
      <c r="J22331" s="378"/>
    </row>
    <row r="22332" spans="10:10" x14ac:dyDescent="0.2">
      <c r="J22332" s="378"/>
    </row>
    <row r="22333" spans="10:10" x14ac:dyDescent="0.2">
      <c r="J22333" s="378"/>
    </row>
    <row r="22334" spans="10:10" x14ac:dyDescent="0.2">
      <c r="J22334" s="378"/>
    </row>
    <row r="22335" spans="10:10" x14ac:dyDescent="0.2">
      <c r="J22335" s="378"/>
    </row>
    <row r="22336" spans="10:10" x14ac:dyDescent="0.2">
      <c r="J22336" s="378"/>
    </row>
    <row r="22337" spans="10:10" x14ac:dyDescent="0.2">
      <c r="J22337" s="378"/>
    </row>
    <row r="22338" spans="10:10" x14ac:dyDescent="0.2">
      <c r="J22338" s="378"/>
    </row>
    <row r="22339" spans="10:10" x14ac:dyDescent="0.2">
      <c r="J22339" s="378"/>
    </row>
    <row r="22340" spans="10:10" x14ac:dyDescent="0.2">
      <c r="J22340" s="378"/>
    </row>
    <row r="22341" spans="10:10" x14ac:dyDescent="0.2">
      <c r="J22341" s="378"/>
    </row>
    <row r="22342" spans="10:10" x14ac:dyDescent="0.2">
      <c r="J22342" s="378"/>
    </row>
    <row r="22343" spans="10:10" x14ac:dyDescent="0.2">
      <c r="J22343" s="378"/>
    </row>
    <row r="22344" spans="10:10" x14ac:dyDescent="0.2">
      <c r="J22344" s="378"/>
    </row>
    <row r="22345" spans="10:10" x14ac:dyDescent="0.2">
      <c r="J22345" s="378"/>
    </row>
    <row r="22346" spans="10:10" x14ac:dyDescent="0.2">
      <c r="J22346" s="378"/>
    </row>
    <row r="22347" spans="10:10" x14ac:dyDescent="0.2">
      <c r="J22347" s="378"/>
    </row>
    <row r="22348" spans="10:10" x14ac:dyDescent="0.2">
      <c r="J22348" s="378"/>
    </row>
    <row r="22349" spans="10:10" x14ac:dyDescent="0.2">
      <c r="J22349" s="378"/>
    </row>
    <row r="22350" spans="10:10" x14ac:dyDescent="0.2">
      <c r="J22350" s="378"/>
    </row>
    <row r="22351" spans="10:10" x14ac:dyDescent="0.2">
      <c r="J22351" s="378"/>
    </row>
    <row r="22352" spans="10:10" x14ac:dyDescent="0.2">
      <c r="J22352" s="378"/>
    </row>
    <row r="22353" spans="10:10" x14ac:dyDescent="0.2">
      <c r="J22353" s="378"/>
    </row>
    <row r="22354" spans="10:10" x14ac:dyDescent="0.2">
      <c r="J22354" s="378"/>
    </row>
    <row r="22355" spans="10:10" x14ac:dyDescent="0.2">
      <c r="J22355" s="378"/>
    </row>
    <row r="22356" spans="10:10" x14ac:dyDescent="0.2">
      <c r="J22356" s="378"/>
    </row>
    <row r="22357" spans="10:10" x14ac:dyDescent="0.2">
      <c r="J22357" s="378"/>
    </row>
    <row r="22358" spans="10:10" x14ac:dyDescent="0.2">
      <c r="J22358" s="378"/>
    </row>
    <row r="22359" spans="10:10" x14ac:dyDescent="0.2">
      <c r="J22359" s="378"/>
    </row>
    <row r="22360" spans="10:10" x14ac:dyDescent="0.2">
      <c r="J22360" s="378"/>
    </row>
    <row r="22361" spans="10:10" x14ac:dyDescent="0.2">
      <c r="J22361" s="378"/>
    </row>
    <row r="22362" spans="10:10" x14ac:dyDescent="0.2">
      <c r="J22362" s="378"/>
    </row>
    <row r="22363" spans="10:10" x14ac:dyDescent="0.2">
      <c r="J22363" s="378"/>
    </row>
    <row r="22364" spans="10:10" x14ac:dyDescent="0.2">
      <c r="J22364" s="378"/>
    </row>
    <row r="22365" spans="10:10" x14ac:dyDescent="0.2">
      <c r="J22365" s="378"/>
    </row>
    <row r="22366" spans="10:10" x14ac:dyDescent="0.2">
      <c r="J22366" s="378"/>
    </row>
    <row r="22367" spans="10:10" x14ac:dyDescent="0.2">
      <c r="J22367" s="378"/>
    </row>
    <row r="22368" spans="10:10" x14ac:dyDescent="0.2">
      <c r="J22368" s="378"/>
    </row>
    <row r="22369" spans="10:10" x14ac:dyDescent="0.2">
      <c r="J22369" s="378"/>
    </row>
    <row r="22370" spans="10:10" x14ac:dyDescent="0.2">
      <c r="J22370" s="378"/>
    </row>
    <row r="22371" spans="10:10" x14ac:dyDescent="0.2">
      <c r="J22371" s="378"/>
    </row>
    <row r="22372" spans="10:10" x14ac:dyDescent="0.2">
      <c r="J22372" s="378"/>
    </row>
    <row r="22373" spans="10:10" x14ac:dyDescent="0.2">
      <c r="J22373" s="378"/>
    </row>
    <row r="22374" spans="10:10" x14ac:dyDescent="0.2">
      <c r="J22374" s="378"/>
    </row>
    <row r="22375" spans="10:10" x14ac:dyDescent="0.2">
      <c r="J22375" s="378"/>
    </row>
    <row r="22376" spans="10:10" x14ac:dyDescent="0.2">
      <c r="J22376" s="378"/>
    </row>
    <row r="22377" spans="10:10" x14ac:dyDescent="0.2">
      <c r="J22377" s="378"/>
    </row>
    <row r="22378" spans="10:10" x14ac:dyDescent="0.2">
      <c r="J22378" s="378"/>
    </row>
    <row r="22379" spans="10:10" x14ac:dyDescent="0.2">
      <c r="J22379" s="378"/>
    </row>
    <row r="22380" spans="10:10" x14ac:dyDescent="0.2">
      <c r="J22380" s="378"/>
    </row>
    <row r="22381" spans="10:10" x14ac:dyDescent="0.2">
      <c r="J22381" s="378"/>
    </row>
    <row r="22382" spans="10:10" x14ac:dyDescent="0.2">
      <c r="J22382" s="378"/>
    </row>
    <row r="22383" spans="10:10" x14ac:dyDescent="0.2">
      <c r="J22383" s="378"/>
    </row>
    <row r="22384" spans="10:10" x14ac:dyDescent="0.2">
      <c r="J22384" s="378"/>
    </row>
    <row r="22385" spans="10:10" x14ac:dyDescent="0.2">
      <c r="J22385" s="378"/>
    </row>
    <row r="22386" spans="10:10" x14ac:dyDescent="0.2">
      <c r="J22386" s="378"/>
    </row>
    <row r="22387" spans="10:10" x14ac:dyDescent="0.2">
      <c r="J22387" s="378"/>
    </row>
    <row r="22388" spans="10:10" x14ac:dyDescent="0.2">
      <c r="J22388" s="378"/>
    </row>
    <row r="22389" spans="10:10" x14ac:dyDescent="0.2">
      <c r="J22389" s="378"/>
    </row>
    <row r="22390" spans="10:10" x14ac:dyDescent="0.2">
      <c r="J22390" s="378"/>
    </row>
    <row r="22391" spans="10:10" x14ac:dyDescent="0.2">
      <c r="J22391" s="378"/>
    </row>
    <row r="22392" spans="10:10" x14ac:dyDescent="0.2">
      <c r="J22392" s="378"/>
    </row>
    <row r="22393" spans="10:10" x14ac:dyDescent="0.2">
      <c r="J22393" s="378"/>
    </row>
    <row r="22394" spans="10:10" x14ac:dyDescent="0.2">
      <c r="J22394" s="378"/>
    </row>
    <row r="22395" spans="10:10" x14ac:dyDescent="0.2">
      <c r="J22395" s="378"/>
    </row>
    <row r="22396" spans="10:10" x14ac:dyDescent="0.2">
      <c r="J22396" s="378"/>
    </row>
    <row r="22397" spans="10:10" x14ac:dyDescent="0.2">
      <c r="J22397" s="378"/>
    </row>
    <row r="22398" spans="10:10" x14ac:dyDescent="0.2">
      <c r="J22398" s="378"/>
    </row>
    <row r="22399" spans="10:10" x14ac:dyDescent="0.2">
      <c r="J22399" s="378"/>
    </row>
    <row r="22400" spans="10:10" x14ac:dyDescent="0.2">
      <c r="J22400" s="378"/>
    </row>
    <row r="22401" spans="10:10" x14ac:dyDescent="0.2">
      <c r="J22401" s="378"/>
    </row>
    <row r="22402" spans="10:10" x14ac:dyDescent="0.2">
      <c r="J22402" s="378"/>
    </row>
    <row r="22403" spans="10:10" x14ac:dyDescent="0.2">
      <c r="J22403" s="378"/>
    </row>
    <row r="22404" spans="10:10" x14ac:dyDescent="0.2">
      <c r="J22404" s="378"/>
    </row>
    <row r="22405" spans="10:10" x14ac:dyDescent="0.2">
      <c r="J22405" s="378"/>
    </row>
    <row r="22406" spans="10:10" x14ac:dyDescent="0.2">
      <c r="J22406" s="378"/>
    </row>
    <row r="22407" spans="10:10" x14ac:dyDescent="0.2">
      <c r="J22407" s="378"/>
    </row>
    <row r="22408" spans="10:10" x14ac:dyDescent="0.2">
      <c r="J22408" s="378"/>
    </row>
    <row r="22409" spans="10:10" x14ac:dyDescent="0.2">
      <c r="J22409" s="378"/>
    </row>
    <row r="22410" spans="10:10" x14ac:dyDescent="0.2">
      <c r="J22410" s="378"/>
    </row>
    <row r="22411" spans="10:10" x14ac:dyDescent="0.2">
      <c r="J22411" s="378"/>
    </row>
    <row r="22412" spans="10:10" x14ac:dyDescent="0.2">
      <c r="J22412" s="378"/>
    </row>
    <row r="22413" spans="10:10" x14ac:dyDescent="0.2">
      <c r="J22413" s="378"/>
    </row>
    <row r="22414" spans="10:10" x14ac:dyDescent="0.2">
      <c r="J22414" s="378"/>
    </row>
    <row r="22415" spans="10:10" x14ac:dyDescent="0.2">
      <c r="J22415" s="378"/>
    </row>
    <row r="22416" spans="10:10" x14ac:dyDescent="0.2">
      <c r="J22416" s="378"/>
    </row>
    <row r="22417" spans="10:10" x14ac:dyDescent="0.2">
      <c r="J22417" s="378"/>
    </row>
    <row r="22418" spans="10:10" x14ac:dyDescent="0.2">
      <c r="J22418" s="378"/>
    </row>
    <row r="22419" spans="10:10" x14ac:dyDescent="0.2">
      <c r="J22419" s="378"/>
    </row>
    <row r="22420" spans="10:10" x14ac:dyDescent="0.2">
      <c r="J22420" s="378"/>
    </row>
    <row r="22421" spans="10:10" x14ac:dyDescent="0.2">
      <c r="J22421" s="378"/>
    </row>
    <row r="22422" spans="10:10" x14ac:dyDescent="0.2">
      <c r="J22422" s="378"/>
    </row>
    <row r="22423" spans="10:10" x14ac:dyDescent="0.2">
      <c r="J22423" s="378"/>
    </row>
    <row r="22424" spans="10:10" x14ac:dyDescent="0.2">
      <c r="J22424" s="378"/>
    </row>
    <row r="22425" spans="10:10" x14ac:dyDescent="0.2">
      <c r="J22425" s="378"/>
    </row>
    <row r="22426" spans="10:10" x14ac:dyDescent="0.2">
      <c r="J22426" s="378"/>
    </row>
    <row r="22427" spans="10:10" x14ac:dyDescent="0.2">
      <c r="J22427" s="378"/>
    </row>
    <row r="22428" spans="10:10" x14ac:dyDescent="0.2">
      <c r="J22428" s="378"/>
    </row>
    <row r="22429" spans="10:10" x14ac:dyDescent="0.2">
      <c r="J22429" s="378"/>
    </row>
    <row r="22430" spans="10:10" x14ac:dyDescent="0.2">
      <c r="J22430" s="378"/>
    </row>
    <row r="22431" spans="10:10" x14ac:dyDescent="0.2">
      <c r="J22431" s="378"/>
    </row>
    <row r="22432" spans="10:10" x14ac:dyDescent="0.2">
      <c r="J22432" s="378"/>
    </row>
    <row r="22433" spans="10:10" x14ac:dyDescent="0.2">
      <c r="J22433" s="378"/>
    </row>
    <row r="22434" spans="10:10" x14ac:dyDescent="0.2">
      <c r="J22434" s="378"/>
    </row>
    <row r="22435" spans="10:10" x14ac:dyDescent="0.2">
      <c r="J22435" s="378"/>
    </row>
    <row r="22436" spans="10:10" x14ac:dyDescent="0.2">
      <c r="J22436" s="378"/>
    </row>
    <row r="22437" spans="10:10" x14ac:dyDescent="0.2">
      <c r="J22437" s="378"/>
    </row>
    <row r="22438" spans="10:10" x14ac:dyDescent="0.2">
      <c r="J22438" s="378"/>
    </row>
    <row r="22439" spans="10:10" x14ac:dyDescent="0.2">
      <c r="J22439" s="378"/>
    </row>
    <row r="22440" spans="10:10" x14ac:dyDescent="0.2">
      <c r="J22440" s="378"/>
    </row>
    <row r="22441" spans="10:10" x14ac:dyDescent="0.2">
      <c r="J22441" s="378"/>
    </row>
    <row r="22442" spans="10:10" x14ac:dyDescent="0.2">
      <c r="J22442" s="378"/>
    </row>
    <row r="22443" spans="10:10" x14ac:dyDescent="0.2">
      <c r="J22443" s="378"/>
    </row>
    <row r="22444" spans="10:10" x14ac:dyDescent="0.2">
      <c r="J22444" s="378"/>
    </row>
    <row r="22445" spans="10:10" x14ac:dyDescent="0.2">
      <c r="J22445" s="378"/>
    </row>
    <row r="22446" spans="10:10" x14ac:dyDescent="0.2">
      <c r="J22446" s="378"/>
    </row>
    <row r="22447" spans="10:10" x14ac:dyDescent="0.2">
      <c r="J22447" s="378"/>
    </row>
    <row r="22448" spans="10:10" x14ac:dyDescent="0.2">
      <c r="J22448" s="378"/>
    </row>
    <row r="22449" spans="10:10" x14ac:dyDescent="0.2">
      <c r="J22449" s="378"/>
    </row>
    <row r="22450" spans="10:10" x14ac:dyDescent="0.2">
      <c r="J22450" s="378"/>
    </row>
    <row r="22451" spans="10:10" x14ac:dyDescent="0.2">
      <c r="J22451" s="378"/>
    </row>
    <row r="22452" spans="10:10" x14ac:dyDescent="0.2">
      <c r="J22452" s="378"/>
    </row>
    <row r="22453" spans="10:10" x14ac:dyDescent="0.2">
      <c r="J22453" s="378"/>
    </row>
    <row r="22454" spans="10:10" x14ac:dyDescent="0.2">
      <c r="J22454" s="378"/>
    </row>
    <row r="22455" spans="10:10" x14ac:dyDescent="0.2">
      <c r="J22455" s="378"/>
    </row>
    <row r="22456" spans="10:10" x14ac:dyDescent="0.2">
      <c r="J22456" s="378"/>
    </row>
    <row r="22457" spans="10:10" x14ac:dyDescent="0.2">
      <c r="J22457" s="378"/>
    </row>
    <row r="22458" spans="10:10" x14ac:dyDescent="0.2">
      <c r="J22458" s="378"/>
    </row>
    <row r="22459" spans="10:10" x14ac:dyDescent="0.2">
      <c r="J22459" s="378"/>
    </row>
    <row r="22460" spans="10:10" x14ac:dyDescent="0.2">
      <c r="J22460" s="378"/>
    </row>
    <row r="22461" spans="10:10" x14ac:dyDescent="0.2">
      <c r="J22461" s="378"/>
    </row>
    <row r="22462" spans="10:10" x14ac:dyDescent="0.2">
      <c r="J22462" s="378"/>
    </row>
    <row r="22463" spans="10:10" x14ac:dyDescent="0.2">
      <c r="J22463" s="378"/>
    </row>
    <row r="22464" spans="10:10" x14ac:dyDescent="0.2">
      <c r="J22464" s="378"/>
    </row>
    <row r="22465" spans="10:10" x14ac:dyDescent="0.2">
      <c r="J22465" s="378"/>
    </row>
    <row r="22466" spans="10:10" x14ac:dyDescent="0.2">
      <c r="J22466" s="378"/>
    </row>
    <row r="22467" spans="10:10" x14ac:dyDescent="0.2">
      <c r="J22467" s="378"/>
    </row>
    <row r="22468" spans="10:10" x14ac:dyDescent="0.2">
      <c r="J22468" s="378"/>
    </row>
    <row r="22469" spans="10:10" x14ac:dyDescent="0.2">
      <c r="J22469" s="378"/>
    </row>
    <row r="22470" spans="10:10" x14ac:dyDescent="0.2">
      <c r="J22470" s="378"/>
    </row>
    <row r="22471" spans="10:10" x14ac:dyDescent="0.2">
      <c r="J22471" s="378"/>
    </row>
    <row r="22472" spans="10:10" x14ac:dyDescent="0.2">
      <c r="J22472" s="378"/>
    </row>
    <row r="22473" spans="10:10" x14ac:dyDescent="0.2">
      <c r="J22473" s="378"/>
    </row>
    <row r="22474" spans="10:10" x14ac:dyDescent="0.2">
      <c r="J22474" s="378"/>
    </row>
    <row r="22475" spans="10:10" x14ac:dyDescent="0.2">
      <c r="J22475" s="378"/>
    </row>
    <row r="22476" spans="10:10" x14ac:dyDescent="0.2">
      <c r="J22476" s="378"/>
    </row>
    <row r="22477" spans="10:10" x14ac:dyDescent="0.2">
      <c r="J22477" s="378"/>
    </row>
    <row r="22478" spans="10:10" x14ac:dyDescent="0.2">
      <c r="J22478" s="378"/>
    </row>
    <row r="22479" spans="10:10" x14ac:dyDescent="0.2">
      <c r="J22479" s="378"/>
    </row>
    <row r="22480" spans="10:10" x14ac:dyDescent="0.2">
      <c r="J22480" s="378"/>
    </row>
    <row r="22481" spans="10:10" x14ac:dyDescent="0.2">
      <c r="J22481" s="378"/>
    </row>
    <row r="22482" spans="10:10" x14ac:dyDescent="0.2">
      <c r="J22482" s="378"/>
    </row>
    <row r="22483" spans="10:10" x14ac:dyDescent="0.2">
      <c r="J22483" s="378"/>
    </row>
    <row r="22484" spans="10:10" x14ac:dyDescent="0.2">
      <c r="J22484" s="378"/>
    </row>
    <row r="22485" spans="10:10" x14ac:dyDescent="0.2">
      <c r="J22485" s="378"/>
    </row>
    <row r="22486" spans="10:10" x14ac:dyDescent="0.2">
      <c r="J22486" s="378"/>
    </row>
    <row r="22487" spans="10:10" x14ac:dyDescent="0.2">
      <c r="J22487" s="378"/>
    </row>
    <row r="22488" spans="10:10" x14ac:dyDescent="0.2">
      <c r="J22488" s="378"/>
    </row>
    <row r="22489" spans="10:10" x14ac:dyDescent="0.2">
      <c r="J22489" s="378"/>
    </row>
    <row r="22490" spans="10:10" x14ac:dyDescent="0.2">
      <c r="J22490" s="378"/>
    </row>
    <row r="22491" spans="10:10" x14ac:dyDescent="0.2">
      <c r="J22491" s="378"/>
    </row>
    <row r="22492" spans="10:10" x14ac:dyDescent="0.2">
      <c r="J22492" s="378"/>
    </row>
    <row r="22493" spans="10:10" x14ac:dyDescent="0.2">
      <c r="J22493" s="378"/>
    </row>
    <row r="22494" spans="10:10" x14ac:dyDescent="0.2">
      <c r="J22494" s="378"/>
    </row>
    <row r="22495" spans="10:10" x14ac:dyDescent="0.2">
      <c r="J22495" s="378"/>
    </row>
    <row r="22496" spans="10:10" x14ac:dyDescent="0.2">
      <c r="J22496" s="378"/>
    </row>
    <row r="22497" spans="10:10" x14ac:dyDescent="0.2">
      <c r="J22497" s="378"/>
    </row>
    <row r="22498" spans="10:10" x14ac:dyDescent="0.2">
      <c r="J22498" s="378"/>
    </row>
    <row r="22499" spans="10:10" x14ac:dyDescent="0.2">
      <c r="J22499" s="378"/>
    </row>
    <row r="22500" spans="10:10" x14ac:dyDescent="0.2">
      <c r="J22500" s="378"/>
    </row>
    <row r="22501" spans="10:10" x14ac:dyDescent="0.2">
      <c r="J22501" s="378"/>
    </row>
    <row r="22502" spans="10:10" x14ac:dyDescent="0.2">
      <c r="J22502" s="378"/>
    </row>
    <row r="22503" spans="10:10" x14ac:dyDescent="0.2">
      <c r="J22503" s="378"/>
    </row>
    <row r="22504" spans="10:10" x14ac:dyDescent="0.2">
      <c r="J22504" s="378"/>
    </row>
    <row r="22505" spans="10:10" x14ac:dyDescent="0.2">
      <c r="J22505" s="378"/>
    </row>
    <row r="22506" spans="10:10" x14ac:dyDescent="0.2">
      <c r="J22506" s="378"/>
    </row>
    <row r="22507" spans="10:10" x14ac:dyDescent="0.2">
      <c r="J22507" s="378"/>
    </row>
    <row r="22508" spans="10:10" x14ac:dyDescent="0.2">
      <c r="J22508" s="378"/>
    </row>
    <row r="22509" spans="10:10" x14ac:dyDescent="0.2">
      <c r="J22509" s="378"/>
    </row>
    <row r="22510" spans="10:10" x14ac:dyDescent="0.2">
      <c r="J22510" s="378"/>
    </row>
    <row r="22511" spans="10:10" x14ac:dyDescent="0.2">
      <c r="J22511" s="378"/>
    </row>
    <row r="22512" spans="10:10" x14ac:dyDescent="0.2">
      <c r="J22512" s="378"/>
    </row>
    <row r="22513" spans="10:10" x14ac:dyDescent="0.2">
      <c r="J22513" s="378"/>
    </row>
    <row r="22514" spans="10:10" x14ac:dyDescent="0.2">
      <c r="J22514" s="378"/>
    </row>
    <row r="22515" spans="10:10" x14ac:dyDescent="0.2">
      <c r="J22515" s="378"/>
    </row>
    <row r="22516" spans="10:10" x14ac:dyDescent="0.2">
      <c r="J22516" s="378"/>
    </row>
    <row r="22517" spans="10:10" x14ac:dyDescent="0.2">
      <c r="J22517" s="378"/>
    </row>
    <row r="22518" spans="10:10" x14ac:dyDescent="0.2">
      <c r="J22518" s="378"/>
    </row>
    <row r="22519" spans="10:10" x14ac:dyDescent="0.2">
      <c r="J22519" s="378"/>
    </row>
    <row r="22520" spans="10:10" x14ac:dyDescent="0.2">
      <c r="J22520" s="378"/>
    </row>
    <row r="22521" spans="10:10" x14ac:dyDescent="0.2">
      <c r="J22521" s="378"/>
    </row>
    <row r="22522" spans="10:10" x14ac:dyDescent="0.2">
      <c r="J22522" s="378"/>
    </row>
    <row r="22523" spans="10:10" x14ac:dyDescent="0.2">
      <c r="J22523" s="378"/>
    </row>
    <row r="22524" spans="10:10" x14ac:dyDescent="0.2">
      <c r="J22524" s="378"/>
    </row>
    <row r="22525" spans="10:10" x14ac:dyDescent="0.2">
      <c r="J22525" s="378"/>
    </row>
    <row r="22526" spans="10:10" x14ac:dyDescent="0.2">
      <c r="J22526" s="378"/>
    </row>
    <row r="22527" spans="10:10" x14ac:dyDescent="0.2">
      <c r="J22527" s="378"/>
    </row>
    <row r="22528" spans="10:10" x14ac:dyDescent="0.2">
      <c r="J22528" s="378"/>
    </row>
    <row r="22529" spans="10:10" x14ac:dyDescent="0.2">
      <c r="J22529" s="378"/>
    </row>
    <row r="22530" spans="10:10" x14ac:dyDescent="0.2">
      <c r="J22530" s="378"/>
    </row>
    <row r="22531" spans="10:10" x14ac:dyDescent="0.2">
      <c r="J22531" s="378"/>
    </row>
    <row r="22532" spans="10:10" x14ac:dyDescent="0.2">
      <c r="J22532" s="378"/>
    </row>
    <row r="22533" spans="10:10" x14ac:dyDescent="0.2">
      <c r="J22533" s="378"/>
    </row>
    <row r="22534" spans="10:10" x14ac:dyDescent="0.2">
      <c r="J22534" s="378"/>
    </row>
    <row r="22535" spans="10:10" x14ac:dyDescent="0.2">
      <c r="J22535" s="378"/>
    </row>
    <row r="22536" spans="10:10" x14ac:dyDescent="0.2">
      <c r="J22536" s="378"/>
    </row>
    <row r="22537" spans="10:10" x14ac:dyDescent="0.2">
      <c r="J22537" s="378"/>
    </row>
    <row r="22538" spans="10:10" x14ac:dyDescent="0.2">
      <c r="J22538" s="378"/>
    </row>
    <row r="22539" spans="10:10" x14ac:dyDescent="0.2">
      <c r="J22539" s="378"/>
    </row>
    <row r="22540" spans="10:10" x14ac:dyDescent="0.2">
      <c r="J22540" s="378"/>
    </row>
    <row r="22541" spans="10:10" x14ac:dyDescent="0.2">
      <c r="J22541" s="378"/>
    </row>
    <row r="22542" spans="10:10" x14ac:dyDescent="0.2">
      <c r="J22542" s="378"/>
    </row>
    <row r="22543" spans="10:10" x14ac:dyDescent="0.2">
      <c r="J22543" s="378"/>
    </row>
    <row r="22544" spans="10:10" x14ac:dyDescent="0.2">
      <c r="J22544" s="378"/>
    </row>
    <row r="22545" spans="10:10" x14ac:dyDescent="0.2">
      <c r="J22545" s="378"/>
    </row>
    <row r="22546" spans="10:10" x14ac:dyDescent="0.2">
      <c r="J22546" s="378"/>
    </row>
    <row r="22547" spans="10:10" x14ac:dyDescent="0.2">
      <c r="J22547" s="378"/>
    </row>
    <row r="22548" spans="10:10" x14ac:dyDescent="0.2">
      <c r="J22548" s="378"/>
    </row>
    <row r="22549" spans="10:10" x14ac:dyDescent="0.2">
      <c r="J22549" s="378"/>
    </row>
    <row r="22550" spans="10:10" x14ac:dyDescent="0.2">
      <c r="J22550" s="378"/>
    </row>
    <row r="22551" spans="10:10" x14ac:dyDescent="0.2">
      <c r="J22551" s="378"/>
    </row>
    <row r="22552" spans="10:10" x14ac:dyDescent="0.2">
      <c r="J22552" s="378"/>
    </row>
    <row r="22553" spans="10:10" x14ac:dyDescent="0.2">
      <c r="J22553" s="378"/>
    </row>
    <row r="22554" spans="10:10" x14ac:dyDescent="0.2">
      <c r="J22554" s="378"/>
    </row>
    <row r="22555" spans="10:10" x14ac:dyDescent="0.2">
      <c r="J22555" s="378"/>
    </row>
    <row r="22556" spans="10:10" x14ac:dyDescent="0.2">
      <c r="J22556" s="378"/>
    </row>
    <row r="22557" spans="10:10" x14ac:dyDescent="0.2">
      <c r="J22557" s="378"/>
    </row>
    <row r="22558" spans="10:10" x14ac:dyDescent="0.2">
      <c r="J22558" s="378"/>
    </row>
    <row r="22559" spans="10:10" x14ac:dyDescent="0.2">
      <c r="J22559" s="378"/>
    </row>
    <row r="22560" spans="10:10" x14ac:dyDescent="0.2">
      <c r="J22560" s="378"/>
    </row>
    <row r="22561" spans="10:10" x14ac:dyDescent="0.2">
      <c r="J22561" s="378"/>
    </row>
    <row r="22562" spans="10:10" x14ac:dyDescent="0.2">
      <c r="J22562" s="378"/>
    </row>
    <row r="22563" spans="10:10" x14ac:dyDescent="0.2">
      <c r="J22563" s="378"/>
    </row>
    <row r="22564" spans="10:10" x14ac:dyDescent="0.2">
      <c r="J22564" s="378"/>
    </row>
    <row r="22565" spans="10:10" x14ac:dyDescent="0.2">
      <c r="J22565" s="378"/>
    </row>
    <row r="22566" spans="10:10" x14ac:dyDescent="0.2">
      <c r="J22566" s="378"/>
    </row>
    <row r="22567" spans="10:10" x14ac:dyDescent="0.2">
      <c r="J22567" s="378"/>
    </row>
    <row r="22568" spans="10:10" x14ac:dyDescent="0.2">
      <c r="J22568" s="378"/>
    </row>
    <row r="22569" spans="10:10" x14ac:dyDescent="0.2">
      <c r="J22569" s="378"/>
    </row>
    <row r="22570" spans="10:10" x14ac:dyDescent="0.2">
      <c r="J22570" s="378"/>
    </row>
    <row r="22571" spans="10:10" x14ac:dyDescent="0.2">
      <c r="J22571" s="378"/>
    </row>
    <row r="22572" spans="10:10" x14ac:dyDescent="0.2">
      <c r="J22572" s="378"/>
    </row>
    <row r="22573" spans="10:10" x14ac:dyDescent="0.2">
      <c r="J22573" s="378"/>
    </row>
    <row r="22574" spans="10:10" x14ac:dyDescent="0.2">
      <c r="J22574" s="378"/>
    </row>
    <row r="22575" spans="10:10" x14ac:dyDescent="0.2">
      <c r="J22575" s="378"/>
    </row>
    <row r="22576" spans="10:10" x14ac:dyDescent="0.2">
      <c r="J22576" s="378"/>
    </row>
    <row r="22577" spans="10:10" x14ac:dyDescent="0.2">
      <c r="J22577" s="378"/>
    </row>
    <row r="22578" spans="10:10" x14ac:dyDescent="0.2">
      <c r="J22578" s="378"/>
    </row>
    <row r="22579" spans="10:10" x14ac:dyDescent="0.2">
      <c r="J22579" s="378"/>
    </row>
    <row r="22580" spans="10:10" x14ac:dyDescent="0.2">
      <c r="J22580" s="378"/>
    </row>
    <row r="22581" spans="10:10" x14ac:dyDescent="0.2">
      <c r="J22581" s="378"/>
    </row>
    <row r="22582" spans="10:10" x14ac:dyDescent="0.2">
      <c r="J22582" s="378"/>
    </row>
    <row r="22583" spans="10:10" x14ac:dyDescent="0.2">
      <c r="J22583" s="378"/>
    </row>
    <row r="22584" spans="10:10" x14ac:dyDescent="0.2">
      <c r="J22584" s="378"/>
    </row>
    <row r="22585" spans="10:10" x14ac:dyDescent="0.2">
      <c r="J22585" s="378"/>
    </row>
    <row r="22586" spans="10:10" x14ac:dyDescent="0.2">
      <c r="J22586" s="378"/>
    </row>
    <row r="22587" spans="10:10" x14ac:dyDescent="0.2">
      <c r="J22587" s="378"/>
    </row>
    <row r="22588" spans="10:10" x14ac:dyDescent="0.2">
      <c r="J22588" s="378"/>
    </row>
    <row r="22589" spans="10:10" x14ac:dyDescent="0.2">
      <c r="J22589" s="378"/>
    </row>
    <row r="22590" spans="10:10" x14ac:dyDescent="0.2">
      <c r="J22590" s="378"/>
    </row>
    <row r="22591" spans="10:10" x14ac:dyDescent="0.2">
      <c r="J22591" s="378"/>
    </row>
    <row r="22592" spans="10:10" x14ac:dyDescent="0.2">
      <c r="J22592" s="378"/>
    </row>
    <row r="22593" spans="10:10" x14ac:dyDescent="0.2">
      <c r="J22593" s="378"/>
    </row>
    <row r="22594" spans="10:10" x14ac:dyDescent="0.2">
      <c r="J22594" s="378"/>
    </row>
    <row r="22595" spans="10:10" x14ac:dyDescent="0.2">
      <c r="J22595" s="378"/>
    </row>
    <row r="22596" spans="10:10" x14ac:dyDescent="0.2">
      <c r="J22596" s="378"/>
    </row>
    <row r="22597" spans="10:10" x14ac:dyDescent="0.2">
      <c r="J22597" s="378"/>
    </row>
    <row r="22598" spans="10:10" x14ac:dyDescent="0.2">
      <c r="J22598" s="378"/>
    </row>
    <row r="22599" spans="10:10" x14ac:dyDescent="0.2">
      <c r="J22599" s="378"/>
    </row>
    <row r="22600" spans="10:10" x14ac:dyDescent="0.2">
      <c r="J22600" s="378"/>
    </row>
    <row r="22601" spans="10:10" x14ac:dyDescent="0.2">
      <c r="J22601" s="378"/>
    </row>
    <row r="22602" spans="10:10" x14ac:dyDescent="0.2">
      <c r="J22602" s="378"/>
    </row>
    <row r="22603" spans="10:10" x14ac:dyDescent="0.2">
      <c r="J22603" s="378"/>
    </row>
    <row r="22604" spans="10:10" x14ac:dyDescent="0.2">
      <c r="J22604" s="378"/>
    </row>
    <row r="22605" spans="10:10" x14ac:dyDescent="0.2">
      <c r="J22605" s="378"/>
    </row>
    <row r="22606" spans="10:10" x14ac:dyDescent="0.2">
      <c r="J22606" s="378"/>
    </row>
    <row r="22607" spans="10:10" x14ac:dyDescent="0.2">
      <c r="J22607" s="378"/>
    </row>
    <row r="22608" spans="10:10" x14ac:dyDescent="0.2">
      <c r="J22608" s="378"/>
    </row>
    <row r="22609" spans="10:10" x14ac:dyDescent="0.2">
      <c r="J22609" s="378"/>
    </row>
    <row r="22610" spans="10:10" x14ac:dyDescent="0.2">
      <c r="J22610" s="378"/>
    </row>
    <row r="22611" spans="10:10" x14ac:dyDescent="0.2">
      <c r="J22611" s="378"/>
    </row>
    <row r="22612" spans="10:10" x14ac:dyDescent="0.2">
      <c r="J22612" s="378"/>
    </row>
    <row r="22613" spans="10:10" x14ac:dyDescent="0.2">
      <c r="J22613" s="378"/>
    </row>
    <row r="22614" spans="10:10" x14ac:dyDescent="0.2">
      <c r="J22614" s="378"/>
    </row>
    <row r="22615" spans="10:10" x14ac:dyDescent="0.2">
      <c r="J22615" s="378"/>
    </row>
    <row r="22616" spans="10:10" x14ac:dyDescent="0.2">
      <c r="J22616" s="378"/>
    </row>
    <row r="22617" spans="10:10" x14ac:dyDescent="0.2">
      <c r="J22617" s="378"/>
    </row>
    <row r="22618" spans="10:10" x14ac:dyDescent="0.2">
      <c r="J22618" s="378"/>
    </row>
    <row r="22619" spans="10:10" x14ac:dyDescent="0.2">
      <c r="J22619" s="378"/>
    </row>
    <row r="22620" spans="10:10" x14ac:dyDescent="0.2">
      <c r="J22620" s="378"/>
    </row>
    <row r="22621" spans="10:10" x14ac:dyDescent="0.2">
      <c r="J22621" s="378"/>
    </row>
    <row r="22622" spans="10:10" x14ac:dyDescent="0.2">
      <c r="J22622" s="378"/>
    </row>
    <row r="22623" spans="10:10" x14ac:dyDescent="0.2">
      <c r="J22623" s="378"/>
    </row>
    <row r="22624" spans="10:10" x14ac:dyDescent="0.2">
      <c r="J22624" s="378"/>
    </row>
    <row r="22625" spans="10:10" x14ac:dyDescent="0.2">
      <c r="J22625" s="378"/>
    </row>
    <row r="22626" spans="10:10" x14ac:dyDescent="0.2">
      <c r="J22626" s="378"/>
    </row>
    <row r="22627" spans="10:10" x14ac:dyDescent="0.2">
      <c r="J22627" s="378"/>
    </row>
    <row r="22628" spans="10:10" x14ac:dyDescent="0.2">
      <c r="J22628" s="378"/>
    </row>
    <row r="22629" spans="10:10" x14ac:dyDescent="0.2">
      <c r="J22629" s="378"/>
    </row>
    <row r="22630" spans="10:10" x14ac:dyDescent="0.2">
      <c r="J22630" s="378"/>
    </row>
    <row r="22631" spans="10:10" x14ac:dyDescent="0.2">
      <c r="J22631" s="378"/>
    </row>
    <row r="22632" spans="10:10" x14ac:dyDescent="0.2">
      <c r="J22632" s="378"/>
    </row>
    <row r="22633" spans="10:10" x14ac:dyDescent="0.2">
      <c r="J22633" s="378"/>
    </row>
    <row r="22634" spans="10:10" x14ac:dyDescent="0.2">
      <c r="J22634" s="378"/>
    </row>
    <row r="22635" spans="10:10" x14ac:dyDescent="0.2">
      <c r="J22635" s="378"/>
    </row>
    <row r="22636" spans="10:10" x14ac:dyDescent="0.2">
      <c r="J22636" s="378"/>
    </row>
    <row r="22637" spans="10:10" x14ac:dyDescent="0.2">
      <c r="J22637" s="378"/>
    </row>
    <row r="22638" spans="10:10" x14ac:dyDescent="0.2">
      <c r="J22638" s="378"/>
    </row>
    <row r="22639" spans="10:10" x14ac:dyDescent="0.2">
      <c r="J22639" s="378"/>
    </row>
    <row r="22640" spans="10:10" x14ac:dyDescent="0.2">
      <c r="J22640" s="378"/>
    </row>
    <row r="22641" spans="10:10" x14ac:dyDescent="0.2">
      <c r="J22641" s="378"/>
    </row>
    <row r="22642" spans="10:10" x14ac:dyDescent="0.2">
      <c r="J22642" s="378"/>
    </row>
    <row r="22643" spans="10:10" x14ac:dyDescent="0.2">
      <c r="J22643" s="378"/>
    </row>
    <row r="22644" spans="10:10" x14ac:dyDescent="0.2">
      <c r="J22644" s="378"/>
    </row>
    <row r="22645" spans="10:10" x14ac:dyDescent="0.2">
      <c r="J22645" s="378"/>
    </row>
    <row r="22646" spans="10:10" x14ac:dyDescent="0.2">
      <c r="J22646" s="378"/>
    </row>
    <row r="22647" spans="10:10" x14ac:dyDescent="0.2">
      <c r="J22647" s="378"/>
    </row>
    <row r="22648" spans="10:10" x14ac:dyDescent="0.2">
      <c r="J22648" s="378"/>
    </row>
    <row r="22649" spans="10:10" x14ac:dyDescent="0.2">
      <c r="J22649" s="378"/>
    </row>
    <row r="22650" spans="10:10" x14ac:dyDescent="0.2">
      <c r="J22650" s="378"/>
    </row>
    <row r="22651" spans="10:10" x14ac:dyDescent="0.2">
      <c r="J22651" s="378"/>
    </row>
    <row r="22652" spans="10:10" x14ac:dyDescent="0.2">
      <c r="J22652" s="378"/>
    </row>
    <row r="22653" spans="10:10" x14ac:dyDescent="0.2">
      <c r="J22653" s="378"/>
    </row>
    <row r="22654" spans="10:10" x14ac:dyDescent="0.2">
      <c r="J22654" s="378"/>
    </row>
    <row r="22655" spans="10:10" x14ac:dyDescent="0.2">
      <c r="J22655" s="378"/>
    </row>
    <row r="22656" spans="10:10" x14ac:dyDescent="0.2">
      <c r="J22656" s="378"/>
    </row>
    <row r="22657" spans="10:10" x14ac:dyDescent="0.2">
      <c r="J22657" s="378"/>
    </row>
    <row r="22658" spans="10:10" x14ac:dyDescent="0.2">
      <c r="J22658" s="378"/>
    </row>
    <row r="22659" spans="10:10" x14ac:dyDescent="0.2">
      <c r="J22659" s="378"/>
    </row>
    <row r="22660" spans="10:10" x14ac:dyDescent="0.2">
      <c r="J22660" s="378"/>
    </row>
    <row r="22661" spans="10:10" x14ac:dyDescent="0.2">
      <c r="J22661" s="378"/>
    </row>
    <row r="22662" spans="10:10" x14ac:dyDescent="0.2">
      <c r="J22662" s="378"/>
    </row>
    <row r="22663" spans="10:10" x14ac:dyDescent="0.2">
      <c r="J22663" s="378"/>
    </row>
    <row r="22664" spans="10:10" x14ac:dyDescent="0.2">
      <c r="J22664" s="378"/>
    </row>
    <row r="22665" spans="10:10" x14ac:dyDescent="0.2">
      <c r="J22665" s="378"/>
    </row>
    <row r="22666" spans="10:10" x14ac:dyDescent="0.2">
      <c r="J22666" s="378"/>
    </row>
    <row r="22667" spans="10:10" x14ac:dyDescent="0.2">
      <c r="J22667" s="378"/>
    </row>
    <row r="22668" spans="10:10" x14ac:dyDescent="0.2">
      <c r="J22668" s="378"/>
    </row>
    <row r="22669" spans="10:10" x14ac:dyDescent="0.2">
      <c r="J22669" s="378"/>
    </row>
    <row r="22670" spans="10:10" x14ac:dyDescent="0.2">
      <c r="J22670" s="378"/>
    </row>
    <row r="22671" spans="10:10" x14ac:dyDescent="0.2">
      <c r="J22671" s="378"/>
    </row>
    <row r="22672" spans="10:10" x14ac:dyDescent="0.2">
      <c r="J22672" s="378"/>
    </row>
    <row r="22673" spans="10:10" x14ac:dyDescent="0.2">
      <c r="J22673" s="378"/>
    </row>
    <row r="22674" spans="10:10" x14ac:dyDescent="0.2">
      <c r="J22674" s="378"/>
    </row>
    <row r="22675" spans="10:10" x14ac:dyDescent="0.2">
      <c r="J22675" s="378"/>
    </row>
    <row r="22676" spans="10:10" x14ac:dyDescent="0.2">
      <c r="J22676" s="378"/>
    </row>
    <row r="22677" spans="10:10" x14ac:dyDescent="0.2">
      <c r="J22677" s="378"/>
    </row>
    <row r="22678" spans="10:10" x14ac:dyDescent="0.2">
      <c r="J22678" s="378"/>
    </row>
    <row r="22679" spans="10:10" x14ac:dyDescent="0.2">
      <c r="J22679" s="378"/>
    </row>
    <row r="22680" spans="10:10" x14ac:dyDescent="0.2">
      <c r="J22680" s="378"/>
    </row>
    <row r="22681" spans="10:10" x14ac:dyDescent="0.2">
      <c r="J22681" s="378"/>
    </row>
    <row r="22682" spans="10:10" x14ac:dyDescent="0.2">
      <c r="J22682" s="378"/>
    </row>
    <row r="22683" spans="10:10" x14ac:dyDescent="0.2">
      <c r="J22683" s="378"/>
    </row>
    <row r="22684" spans="10:10" x14ac:dyDescent="0.2">
      <c r="J22684" s="378"/>
    </row>
    <row r="22685" spans="10:10" x14ac:dyDescent="0.2">
      <c r="J22685" s="378"/>
    </row>
    <row r="22686" spans="10:10" x14ac:dyDescent="0.2">
      <c r="J22686" s="378"/>
    </row>
    <row r="22687" spans="10:10" x14ac:dyDescent="0.2">
      <c r="J22687" s="378"/>
    </row>
    <row r="22688" spans="10:10" x14ac:dyDescent="0.2">
      <c r="J22688" s="378"/>
    </row>
    <row r="22689" spans="10:10" x14ac:dyDescent="0.2">
      <c r="J22689" s="378"/>
    </row>
    <row r="22690" spans="10:10" x14ac:dyDescent="0.2">
      <c r="J22690" s="378"/>
    </row>
    <row r="22691" spans="10:10" x14ac:dyDescent="0.2">
      <c r="J22691" s="378"/>
    </row>
    <row r="22692" spans="10:10" x14ac:dyDescent="0.2">
      <c r="J22692" s="378"/>
    </row>
    <row r="22693" spans="10:10" x14ac:dyDescent="0.2">
      <c r="J22693" s="378"/>
    </row>
    <row r="22694" spans="10:10" x14ac:dyDescent="0.2">
      <c r="J22694" s="378"/>
    </row>
    <row r="22695" spans="10:10" x14ac:dyDescent="0.2">
      <c r="J22695" s="378"/>
    </row>
    <row r="22696" spans="10:10" x14ac:dyDescent="0.2">
      <c r="J22696" s="378"/>
    </row>
    <row r="22697" spans="10:10" x14ac:dyDescent="0.2">
      <c r="J22697" s="378"/>
    </row>
    <row r="22698" spans="10:10" x14ac:dyDescent="0.2">
      <c r="J22698" s="378"/>
    </row>
    <row r="22699" spans="10:10" x14ac:dyDescent="0.2">
      <c r="J22699" s="378"/>
    </row>
    <row r="22700" spans="10:10" x14ac:dyDescent="0.2">
      <c r="J22700" s="378"/>
    </row>
    <row r="22701" spans="10:10" x14ac:dyDescent="0.2">
      <c r="J22701" s="378"/>
    </row>
    <row r="22702" spans="10:10" x14ac:dyDescent="0.2">
      <c r="J22702" s="378"/>
    </row>
    <row r="22703" spans="10:10" x14ac:dyDescent="0.2">
      <c r="J22703" s="378"/>
    </row>
    <row r="22704" spans="10:10" x14ac:dyDescent="0.2">
      <c r="J22704" s="378"/>
    </row>
    <row r="22705" spans="10:10" x14ac:dyDescent="0.2">
      <c r="J22705" s="378"/>
    </row>
    <row r="22706" spans="10:10" x14ac:dyDescent="0.2">
      <c r="J22706" s="378"/>
    </row>
    <row r="22707" spans="10:10" x14ac:dyDescent="0.2">
      <c r="J22707" s="378"/>
    </row>
    <row r="22708" spans="10:10" x14ac:dyDescent="0.2">
      <c r="J22708" s="378"/>
    </row>
    <row r="22709" spans="10:10" x14ac:dyDescent="0.2">
      <c r="J22709" s="378"/>
    </row>
    <row r="22710" spans="10:10" x14ac:dyDescent="0.2">
      <c r="J22710" s="378"/>
    </row>
    <row r="22711" spans="10:10" x14ac:dyDescent="0.2">
      <c r="J22711" s="378"/>
    </row>
    <row r="22712" spans="10:10" x14ac:dyDescent="0.2">
      <c r="J22712" s="378"/>
    </row>
    <row r="22713" spans="10:10" x14ac:dyDescent="0.2">
      <c r="J22713" s="378"/>
    </row>
    <row r="22714" spans="10:10" x14ac:dyDescent="0.2">
      <c r="J22714" s="378"/>
    </row>
    <row r="22715" spans="10:10" x14ac:dyDescent="0.2">
      <c r="J22715" s="378"/>
    </row>
    <row r="22716" spans="10:10" x14ac:dyDescent="0.2">
      <c r="J22716" s="378"/>
    </row>
    <row r="22717" spans="10:10" x14ac:dyDescent="0.2">
      <c r="J22717" s="378"/>
    </row>
    <row r="22718" spans="10:10" x14ac:dyDescent="0.2">
      <c r="J22718" s="378"/>
    </row>
    <row r="22719" spans="10:10" x14ac:dyDescent="0.2">
      <c r="J22719" s="378"/>
    </row>
    <row r="22720" spans="10:10" x14ac:dyDescent="0.2">
      <c r="J22720" s="378"/>
    </row>
    <row r="22721" spans="10:10" x14ac:dyDescent="0.2">
      <c r="J22721" s="378"/>
    </row>
    <row r="22722" spans="10:10" x14ac:dyDescent="0.2">
      <c r="J22722" s="378"/>
    </row>
    <row r="22723" spans="10:10" x14ac:dyDescent="0.2">
      <c r="J22723" s="378"/>
    </row>
    <row r="22724" spans="10:10" x14ac:dyDescent="0.2">
      <c r="J22724" s="378"/>
    </row>
    <row r="22725" spans="10:10" x14ac:dyDescent="0.2">
      <c r="J22725" s="378"/>
    </row>
    <row r="22726" spans="10:10" x14ac:dyDescent="0.2">
      <c r="J22726" s="378"/>
    </row>
    <row r="22727" spans="10:10" x14ac:dyDescent="0.2">
      <c r="J22727" s="378"/>
    </row>
    <row r="22728" spans="10:10" x14ac:dyDescent="0.2">
      <c r="J22728" s="378"/>
    </row>
    <row r="22729" spans="10:10" x14ac:dyDescent="0.2">
      <c r="J22729" s="378"/>
    </row>
    <row r="22730" spans="10:10" x14ac:dyDescent="0.2">
      <c r="J22730" s="378"/>
    </row>
    <row r="22731" spans="10:10" x14ac:dyDescent="0.2">
      <c r="J22731" s="378"/>
    </row>
    <row r="22732" spans="10:10" x14ac:dyDescent="0.2">
      <c r="J22732" s="378"/>
    </row>
    <row r="22733" spans="10:10" x14ac:dyDescent="0.2">
      <c r="J22733" s="378"/>
    </row>
    <row r="22734" spans="10:10" x14ac:dyDescent="0.2">
      <c r="J22734" s="378"/>
    </row>
    <row r="22735" spans="10:10" x14ac:dyDescent="0.2">
      <c r="J22735" s="378"/>
    </row>
    <row r="22736" spans="10:10" x14ac:dyDescent="0.2">
      <c r="J22736" s="378"/>
    </row>
    <row r="22737" spans="10:10" x14ac:dyDescent="0.2">
      <c r="J22737" s="378"/>
    </row>
    <row r="22738" spans="10:10" x14ac:dyDescent="0.2">
      <c r="J22738" s="378"/>
    </row>
    <row r="22739" spans="10:10" x14ac:dyDescent="0.2">
      <c r="J22739" s="378"/>
    </row>
    <row r="22740" spans="10:10" x14ac:dyDescent="0.2">
      <c r="J22740" s="378"/>
    </row>
    <row r="22741" spans="10:10" x14ac:dyDescent="0.2">
      <c r="J22741" s="378"/>
    </row>
    <row r="22742" spans="10:10" x14ac:dyDescent="0.2">
      <c r="J22742" s="378"/>
    </row>
    <row r="22743" spans="10:10" x14ac:dyDescent="0.2">
      <c r="J22743" s="378"/>
    </row>
    <row r="22744" spans="10:10" x14ac:dyDescent="0.2">
      <c r="J22744" s="378"/>
    </row>
    <row r="22745" spans="10:10" x14ac:dyDescent="0.2">
      <c r="J22745" s="378"/>
    </row>
    <row r="22746" spans="10:10" x14ac:dyDescent="0.2">
      <c r="J22746" s="378"/>
    </row>
    <row r="22747" spans="10:10" x14ac:dyDescent="0.2">
      <c r="J22747" s="378"/>
    </row>
    <row r="22748" spans="10:10" x14ac:dyDescent="0.2">
      <c r="J22748" s="378"/>
    </row>
    <row r="22749" spans="10:10" x14ac:dyDescent="0.2">
      <c r="J22749" s="378"/>
    </row>
    <row r="22750" spans="10:10" x14ac:dyDescent="0.2">
      <c r="J22750" s="378"/>
    </row>
    <row r="22751" spans="10:10" x14ac:dyDescent="0.2">
      <c r="J22751" s="378"/>
    </row>
    <row r="22752" spans="10:10" x14ac:dyDescent="0.2">
      <c r="J22752" s="378"/>
    </row>
    <row r="22753" spans="10:10" x14ac:dyDescent="0.2">
      <c r="J22753" s="378"/>
    </row>
    <row r="22754" spans="10:10" x14ac:dyDescent="0.2">
      <c r="J22754" s="378"/>
    </row>
    <row r="22755" spans="10:10" x14ac:dyDescent="0.2">
      <c r="J22755" s="378"/>
    </row>
    <row r="22756" spans="10:10" x14ac:dyDescent="0.2">
      <c r="J22756" s="378"/>
    </row>
    <row r="22757" spans="10:10" x14ac:dyDescent="0.2">
      <c r="J22757" s="378"/>
    </row>
    <row r="22758" spans="10:10" x14ac:dyDescent="0.2">
      <c r="J22758" s="378"/>
    </row>
    <row r="22759" spans="10:10" x14ac:dyDescent="0.2">
      <c r="J22759" s="378"/>
    </row>
    <row r="22760" spans="10:10" x14ac:dyDescent="0.2">
      <c r="J22760" s="378"/>
    </row>
    <row r="22761" spans="10:10" x14ac:dyDescent="0.2">
      <c r="J22761" s="378"/>
    </row>
    <row r="22762" spans="10:10" x14ac:dyDescent="0.2">
      <c r="J22762" s="378"/>
    </row>
    <row r="22763" spans="10:10" x14ac:dyDescent="0.2">
      <c r="J22763" s="378"/>
    </row>
    <row r="22764" spans="10:10" x14ac:dyDescent="0.2">
      <c r="J22764" s="378"/>
    </row>
    <row r="22765" spans="10:10" x14ac:dyDescent="0.2">
      <c r="J22765" s="378"/>
    </row>
    <row r="22766" spans="10:10" x14ac:dyDescent="0.2">
      <c r="J22766" s="378"/>
    </row>
    <row r="22767" spans="10:10" x14ac:dyDescent="0.2">
      <c r="J22767" s="378"/>
    </row>
    <row r="22768" spans="10:10" x14ac:dyDescent="0.2">
      <c r="J22768" s="378"/>
    </row>
    <row r="22769" spans="10:10" x14ac:dyDescent="0.2">
      <c r="J22769" s="378"/>
    </row>
    <row r="22770" spans="10:10" x14ac:dyDescent="0.2">
      <c r="J22770" s="378"/>
    </row>
    <row r="22771" spans="10:10" x14ac:dyDescent="0.2">
      <c r="J22771" s="378"/>
    </row>
    <row r="22772" spans="10:10" x14ac:dyDescent="0.2">
      <c r="J22772" s="378"/>
    </row>
    <row r="22773" spans="10:10" x14ac:dyDescent="0.2">
      <c r="J22773" s="378"/>
    </row>
    <row r="22774" spans="10:10" x14ac:dyDescent="0.2">
      <c r="J22774" s="378"/>
    </row>
    <row r="22775" spans="10:10" x14ac:dyDescent="0.2">
      <c r="J22775" s="378"/>
    </row>
    <row r="22776" spans="10:10" x14ac:dyDescent="0.2">
      <c r="J22776" s="378"/>
    </row>
    <row r="22777" spans="10:10" x14ac:dyDescent="0.2">
      <c r="J22777" s="378"/>
    </row>
    <row r="22778" spans="10:10" x14ac:dyDescent="0.2">
      <c r="J22778" s="378"/>
    </row>
    <row r="22779" spans="10:10" x14ac:dyDescent="0.2">
      <c r="J22779" s="378"/>
    </row>
    <row r="22780" spans="10:10" x14ac:dyDescent="0.2">
      <c r="J22780" s="378"/>
    </row>
    <row r="22781" spans="10:10" x14ac:dyDescent="0.2">
      <c r="J22781" s="378"/>
    </row>
    <row r="22782" spans="10:10" x14ac:dyDescent="0.2">
      <c r="J22782" s="378"/>
    </row>
    <row r="22783" spans="10:10" x14ac:dyDescent="0.2">
      <c r="J22783" s="378"/>
    </row>
    <row r="22784" spans="10:10" x14ac:dyDescent="0.2">
      <c r="J22784" s="378"/>
    </row>
    <row r="22785" spans="10:10" x14ac:dyDescent="0.2">
      <c r="J22785" s="378"/>
    </row>
    <row r="22786" spans="10:10" x14ac:dyDescent="0.2">
      <c r="J22786" s="378"/>
    </row>
  </sheetData>
  <autoFilter ref="A2:J22786"/>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297"/>
  <sheetViews>
    <sheetView workbookViewId="0">
      <selection activeCell="A5" sqref="A1:D1048576"/>
    </sheetView>
  </sheetViews>
  <sheetFormatPr defaultRowHeight="12.75" x14ac:dyDescent="0.2"/>
  <cols>
    <col min="1" max="1" width="24.5703125" customWidth="1"/>
    <col min="2" max="2" width="105.28515625" customWidth="1"/>
    <col min="3" max="3" width="9" bestFit="1" customWidth="1"/>
    <col min="4" max="4" width="21.140625" customWidth="1"/>
  </cols>
  <sheetData>
    <row r="1" spans="1:5" ht="51.75" customHeight="1" x14ac:dyDescent="0.2">
      <c r="A1" s="901" t="s">
        <v>46651</v>
      </c>
      <c r="B1" s="901"/>
      <c r="C1" s="901"/>
      <c r="D1" s="901"/>
      <c r="E1" s="308"/>
    </row>
    <row r="2" spans="1:5" ht="33" customHeight="1" x14ac:dyDescent="0.2">
      <c r="A2" s="901" t="s">
        <v>46652</v>
      </c>
      <c r="B2" s="901"/>
      <c r="C2" s="901"/>
      <c r="D2" s="901"/>
      <c r="E2" s="308"/>
    </row>
    <row r="3" spans="1:5" ht="43.5" customHeight="1" x14ac:dyDescent="0.2">
      <c r="A3" s="901" t="s">
        <v>46653</v>
      </c>
      <c r="B3" s="901"/>
      <c r="C3" s="901"/>
      <c r="D3" s="901"/>
      <c r="E3" s="308"/>
    </row>
    <row r="5" spans="1:5" ht="13.5" x14ac:dyDescent="0.25">
      <c r="A5" s="309" t="s">
        <v>22490</v>
      </c>
      <c r="B5" s="309" t="s">
        <v>22491</v>
      </c>
      <c r="C5" s="309" t="s">
        <v>22492</v>
      </c>
      <c r="D5" s="309" t="s">
        <v>22493</v>
      </c>
    </row>
    <row r="6" spans="1:5" ht="13.5" x14ac:dyDescent="0.25">
      <c r="A6" s="636">
        <v>97141</v>
      </c>
      <c r="B6" s="634" t="s">
        <v>22494</v>
      </c>
      <c r="C6" s="634" t="s">
        <v>4</v>
      </c>
      <c r="D6" s="635" t="s">
        <v>28368</v>
      </c>
    </row>
    <row r="7" spans="1:5" ht="13.5" x14ac:dyDescent="0.25">
      <c r="A7" s="636">
        <v>97142</v>
      </c>
      <c r="B7" s="634" t="s">
        <v>22496</v>
      </c>
      <c r="C7" s="634" t="s">
        <v>4</v>
      </c>
      <c r="D7" s="635" t="s">
        <v>28891</v>
      </c>
    </row>
    <row r="8" spans="1:5" ht="13.5" x14ac:dyDescent="0.25">
      <c r="A8" s="636">
        <v>97143</v>
      </c>
      <c r="B8" s="634" t="s">
        <v>22497</v>
      </c>
      <c r="C8" s="634" t="s">
        <v>4</v>
      </c>
      <c r="D8" s="635" t="s">
        <v>41246</v>
      </c>
    </row>
    <row r="9" spans="1:5" ht="13.5" x14ac:dyDescent="0.25">
      <c r="A9" s="636">
        <v>97144</v>
      </c>
      <c r="B9" s="634" t="s">
        <v>22498</v>
      </c>
      <c r="C9" s="634" t="s">
        <v>4</v>
      </c>
      <c r="D9" s="635" t="s">
        <v>41247</v>
      </c>
    </row>
    <row r="10" spans="1:5" ht="13.5" x14ac:dyDescent="0.25">
      <c r="A10" s="636">
        <v>97145</v>
      </c>
      <c r="B10" s="634" t="s">
        <v>22499</v>
      </c>
      <c r="C10" s="634" t="s">
        <v>4</v>
      </c>
      <c r="D10" s="635" t="s">
        <v>30067</v>
      </c>
    </row>
    <row r="11" spans="1:5" ht="13.5" x14ac:dyDescent="0.25">
      <c r="A11" s="636">
        <v>97146</v>
      </c>
      <c r="B11" s="634" t="s">
        <v>22500</v>
      </c>
      <c r="C11" s="634" t="s">
        <v>4</v>
      </c>
      <c r="D11" s="635" t="s">
        <v>26921</v>
      </c>
    </row>
    <row r="12" spans="1:5" ht="13.5" x14ac:dyDescent="0.25">
      <c r="A12" s="636">
        <v>97147</v>
      </c>
      <c r="B12" s="634" t="s">
        <v>22501</v>
      </c>
      <c r="C12" s="634" t="s">
        <v>4</v>
      </c>
      <c r="D12" s="635" t="s">
        <v>41248</v>
      </c>
    </row>
    <row r="13" spans="1:5" ht="13.5" x14ac:dyDescent="0.25">
      <c r="A13" s="636">
        <v>97148</v>
      </c>
      <c r="B13" s="634" t="s">
        <v>22502</v>
      </c>
      <c r="C13" s="634" t="s">
        <v>4</v>
      </c>
      <c r="D13" s="635" t="s">
        <v>41249</v>
      </c>
    </row>
    <row r="14" spans="1:5" ht="13.5" x14ac:dyDescent="0.25">
      <c r="A14" s="636">
        <v>97149</v>
      </c>
      <c r="B14" s="634" t="s">
        <v>22503</v>
      </c>
      <c r="C14" s="634" t="s">
        <v>4</v>
      </c>
      <c r="D14" s="635" t="s">
        <v>41250</v>
      </c>
    </row>
    <row r="15" spans="1:5" ht="13.5" x14ac:dyDescent="0.25">
      <c r="A15" s="636">
        <v>97150</v>
      </c>
      <c r="B15" s="634" t="s">
        <v>22504</v>
      </c>
      <c r="C15" s="634" t="s">
        <v>4</v>
      </c>
      <c r="D15" s="635" t="s">
        <v>30487</v>
      </c>
    </row>
    <row r="16" spans="1:5" ht="13.5" x14ac:dyDescent="0.25">
      <c r="A16" s="636">
        <v>97151</v>
      </c>
      <c r="B16" s="634" t="s">
        <v>22505</v>
      </c>
      <c r="C16" s="634" t="s">
        <v>4</v>
      </c>
      <c r="D16" s="635" t="s">
        <v>30265</v>
      </c>
    </row>
    <row r="17" spans="1:4" ht="13.5" x14ac:dyDescent="0.25">
      <c r="A17" s="636">
        <v>97152</v>
      </c>
      <c r="B17" s="634" t="s">
        <v>22506</v>
      </c>
      <c r="C17" s="634" t="s">
        <v>4</v>
      </c>
      <c r="D17" s="635" t="s">
        <v>41251</v>
      </c>
    </row>
    <row r="18" spans="1:4" ht="13.5" x14ac:dyDescent="0.25">
      <c r="A18" s="636">
        <v>97153</v>
      </c>
      <c r="B18" s="634" t="s">
        <v>22507</v>
      </c>
      <c r="C18" s="634" t="s">
        <v>4</v>
      </c>
      <c r="D18" s="635" t="s">
        <v>41252</v>
      </c>
    </row>
    <row r="19" spans="1:4" ht="13.5" x14ac:dyDescent="0.25">
      <c r="A19" s="636">
        <v>97154</v>
      </c>
      <c r="B19" s="634" t="s">
        <v>22508</v>
      </c>
      <c r="C19" s="634" t="s">
        <v>4</v>
      </c>
      <c r="D19" s="635" t="s">
        <v>41253</v>
      </c>
    </row>
    <row r="20" spans="1:4" ht="13.5" x14ac:dyDescent="0.25">
      <c r="A20" s="636">
        <v>97155</v>
      </c>
      <c r="B20" s="634" t="s">
        <v>22509</v>
      </c>
      <c r="C20" s="634" t="s">
        <v>4</v>
      </c>
      <c r="D20" s="635" t="s">
        <v>41254</v>
      </c>
    </row>
    <row r="21" spans="1:4" ht="13.5" x14ac:dyDescent="0.25">
      <c r="A21" s="636">
        <v>97156</v>
      </c>
      <c r="B21" s="634" t="s">
        <v>22510</v>
      </c>
      <c r="C21" s="634" t="s">
        <v>4</v>
      </c>
      <c r="D21" s="635" t="s">
        <v>41255</v>
      </c>
    </row>
    <row r="22" spans="1:4" ht="13.5" x14ac:dyDescent="0.25">
      <c r="A22" s="636">
        <v>97157</v>
      </c>
      <c r="B22" s="634" t="s">
        <v>22511</v>
      </c>
      <c r="C22" s="634" t="s">
        <v>4</v>
      </c>
      <c r="D22" s="635" t="s">
        <v>25964</v>
      </c>
    </row>
    <row r="23" spans="1:4" ht="13.5" x14ac:dyDescent="0.25">
      <c r="A23" s="636">
        <v>97158</v>
      </c>
      <c r="B23" s="634" t="s">
        <v>22513</v>
      </c>
      <c r="C23" s="634" t="s">
        <v>4</v>
      </c>
      <c r="D23" s="635" t="s">
        <v>29118</v>
      </c>
    </row>
    <row r="24" spans="1:4" ht="13.5" x14ac:dyDescent="0.25">
      <c r="A24" s="636">
        <v>97159</v>
      </c>
      <c r="B24" s="634" t="s">
        <v>22514</v>
      </c>
      <c r="C24" s="634" t="s">
        <v>4</v>
      </c>
      <c r="D24" s="635" t="s">
        <v>41256</v>
      </c>
    </row>
    <row r="25" spans="1:4" ht="13.5" x14ac:dyDescent="0.25">
      <c r="A25" s="636">
        <v>97160</v>
      </c>
      <c r="B25" s="634" t="s">
        <v>22515</v>
      </c>
      <c r="C25" s="634" t="s">
        <v>4</v>
      </c>
      <c r="D25" s="635" t="s">
        <v>27182</v>
      </c>
    </row>
    <row r="26" spans="1:4" ht="13.5" x14ac:dyDescent="0.25">
      <c r="A26" s="636">
        <v>97161</v>
      </c>
      <c r="B26" s="634" t="s">
        <v>22516</v>
      </c>
      <c r="C26" s="634" t="s">
        <v>4</v>
      </c>
      <c r="D26" s="635" t="s">
        <v>28898</v>
      </c>
    </row>
    <row r="27" spans="1:4" ht="13.5" x14ac:dyDescent="0.25">
      <c r="A27" s="636">
        <v>97162</v>
      </c>
      <c r="B27" s="634" t="s">
        <v>22517</v>
      </c>
      <c r="C27" s="634" t="s">
        <v>4</v>
      </c>
      <c r="D27" s="635" t="s">
        <v>41257</v>
      </c>
    </row>
    <row r="28" spans="1:4" ht="13.5" x14ac:dyDescent="0.25">
      <c r="A28" s="636">
        <v>97163</v>
      </c>
      <c r="B28" s="634" t="s">
        <v>22518</v>
      </c>
      <c r="C28" s="634" t="s">
        <v>4</v>
      </c>
      <c r="D28" s="635" t="s">
        <v>41258</v>
      </c>
    </row>
    <row r="29" spans="1:4" ht="13.5" x14ac:dyDescent="0.25">
      <c r="A29" s="636">
        <v>97164</v>
      </c>
      <c r="B29" s="634" t="s">
        <v>22519</v>
      </c>
      <c r="C29" s="634" t="s">
        <v>4</v>
      </c>
      <c r="D29" s="635" t="s">
        <v>30409</v>
      </c>
    </row>
    <row r="30" spans="1:4" ht="13.5" x14ac:dyDescent="0.25">
      <c r="A30" s="636">
        <v>97165</v>
      </c>
      <c r="B30" s="634" t="s">
        <v>22520</v>
      </c>
      <c r="C30" s="634" t="s">
        <v>4</v>
      </c>
      <c r="D30" s="635" t="s">
        <v>41259</v>
      </c>
    </row>
    <row r="31" spans="1:4" ht="13.5" x14ac:dyDescent="0.25">
      <c r="A31" s="636">
        <v>97166</v>
      </c>
      <c r="B31" s="634" t="s">
        <v>22521</v>
      </c>
      <c r="C31" s="634" t="s">
        <v>4</v>
      </c>
      <c r="D31" s="635" t="s">
        <v>30467</v>
      </c>
    </row>
    <row r="32" spans="1:4" ht="13.5" x14ac:dyDescent="0.25">
      <c r="A32" s="636">
        <v>97167</v>
      </c>
      <c r="B32" s="634" t="s">
        <v>22522</v>
      </c>
      <c r="C32" s="634" t="s">
        <v>4</v>
      </c>
      <c r="D32" s="635" t="s">
        <v>30301</v>
      </c>
    </row>
    <row r="33" spans="1:4" ht="13.5" x14ac:dyDescent="0.25">
      <c r="A33" s="636">
        <v>97168</v>
      </c>
      <c r="B33" s="634" t="s">
        <v>22523</v>
      </c>
      <c r="C33" s="634" t="s">
        <v>4</v>
      </c>
      <c r="D33" s="635" t="s">
        <v>30718</v>
      </c>
    </row>
    <row r="34" spans="1:4" ht="13.5" x14ac:dyDescent="0.25">
      <c r="A34" s="636">
        <v>97169</v>
      </c>
      <c r="B34" s="634" t="s">
        <v>22524</v>
      </c>
      <c r="C34" s="634" t="s">
        <v>4</v>
      </c>
      <c r="D34" s="635" t="s">
        <v>41260</v>
      </c>
    </row>
    <row r="35" spans="1:4" ht="13.5" x14ac:dyDescent="0.25">
      <c r="A35" s="636">
        <v>97170</v>
      </c>
      <c r="B35" s="634" t="s">
        <v>22525</v>
      </c>
      <c r="C35" s="634" t="s">
        <v>4</v>
      </c>
      <c r="D35" s="635" t="s">
        <v>41261</v>
      </c>
    </row>
    <row r="36" spans="1:4" ht="13.5" x14ac:dyDescent="0.25">
      <c r="A36" s="636">
        <v>97171</v>
      </c>
      <c r="B36" s="634" t="s">
        <v>22526</v>
      </c>
      <c r="C36" s="634" t="s">
        <v>4</v>
      </c>
      <c r="D36" s="635" t="s">
        <v>29408</v>
      </c>
    </row>
    <row r="37" spans="1:4" ht="13.5" x14ac:dyDescent="0.25">
      <c r="A37" s="636">
        <v>97172</v>
      </c>
      <c r="B37" s="634" t="s">
        <v>22527</v>
      </c>
      <c r="C37" s="634" t="s">
        <v>4</v>
      </c>
      <c r="D37" s="635" t="s">
        <v>41262</v>
      </c>
    </row>
    <row r="38" spans="1:4" ht="13.5" x14ac:dyDescent="0.25">
      <c r="A38" s="636">
        <v>97173</v>
      </c>
      <c r="B38" s="634" t="s">
        <v>22528</v>
      </c>
      <c r="C38" s="634" t="s">
        <v>4</v>
      </c>
      <c r="D38" s="635" t="s">
        <v>30476</v>
      </c>
    </row>
    <row r="39" spans="1:4" ht="13.5" x14ac:dyDescent="0.25">
      <c r="A39" s="636">
        <v>97174</v>
      </c>
      <c r="B39" s="634" t="s">
        <v>22529</v>
      </c>
      <c r="C39" s="634" t="s">
        <v>4</v>
      </c>
      <c r="D39" s="635" t="s">
        <v>30461</v>
      </c>
    </row>
    <row r="40" spans="1:4" ht="13.5" x14ac:dyDescent="0.25">
      <c r="A40" s="636">
        <v>97175</v>
      </c>
      <c r="B40" s="634" t="s">
        <v>22530</v>
      </c>
      <c r="C40" s="634" t="s">
        <v>4</v>
      </c>
      <c r="D40" s="635" t="s">
        <v>41263</v>
      </c>
    </row>
    <row r="41" spans="1:4" ht="13.5" x14ac:dyDescent="0.25">
      <c r="A41" s="636">
        <v>97176</v>
      </c>
      <c r="B41" s="634" t="s">
        <v>22531</v>
      </c>
      <c r="C41" s="634" t="s">
        <v>4</v>
      </c>
      <c r="D41" s="635" t="s">
        <v>41264</v>
      </c>
    </row>
    <row r="42" spans="1:4" ht="13.5" x14ac:dyDescent="0.25">
      <c r="A42" s="636">
        <v>97177</v>
      </c>
      <c r="B42" s="634" t="s">
        <v>22532</v>
      </c>
      <c r="C42" s="634" t="s">
        <v>4</v>
      </c>
      <c r="D42" s="635" t="s">
        <v>41265</v>
      </c>
    </row>
    <row r="43" spans="1:4" ht="13.5" x14ac:dyDescent="0.25">
      <c r="A43" s="636">
        <v>97178</v>
      </c>
      <c r="B43" s="634" t="s">
        <v>22533</v>
      </c>
      <c r="C43" s="634" t="s">
        <v>4</v>
      </c>
      <c r="D43" s="635" t="s">
        <v>41266</v>
      </c>
    </row>
    <row r="44" spans="1:4" ht="13.5" x14ac:dyDescent="0.25">
      <c r="A44" s="636">
        <v>97179</v>
      </c>
      <c r="B44" s="634" t="s">
        <v>22534</v>
      </c>
      <c r="C44" s="634" t="s">
        <v>4</v>
      </c>
      <c r="D44" s="635" t="s">
        <v>41267</v>
      </c>
    </row>
    <row r="45" spans="1:4" ht="13.5" x14ac:dyDescent="0.25">
      <c r="A45" s="636">
        <v>97180</v>
      </c>
      <c r="B45" s="634" t="s">
        <v>22535</v>
      </c>
      <c r="C45" s="634" t="s">
        <v>4</v>
      </c>
      <c r="D45" s="635" t="s">
        <v>41268</v>
      </c>
    </row>
    <row r="46" spans="1:4" ht="13.5" x14ac:dyDescent="0.25">
      <c r="A46" s="636">
        <v>97181</v>
      </c>
      <c r="B46" s="634" t="s">
        <v>22536</v>
      </c>
      <c r="C46" s="634" t="s">
        <v>4</v>
      </c>
      <c r="D46" s="635" t="s">
        <v>30274</v>
      </c>
    </row>
    <row r="47" spans="1:4" ht="13.5" x14ac:dyDescent="0.25">
      <c r="A47" s="636">
        <v>97182</v>
      </c>
      <c r="B47" s="634" t="s">
        <v>22537</v>
      </c>
      <c r="C47" s="634" t="s">
        <v>4</v>
      </c>
      <c r="D47" s="635" t="s">
        <v>41269</v>
      </c>
    </row>
    <row r="48" spans="1:4" ht="13.5" x14ac:dyDescent="0.25">
      <c r="A48" s="636">
        <v>97183</v>
      </c>
      <c r="B48" s="634" t="s">
        <v>22538</v>
      </c>
      <c r="C48" s="634" t="s">
        <v>4</v>
      </c>
      <c r="D48" s="635" t="s">
        <v>27348</v>
      </c>
    </row>
    <row r="49" spans="1:4" ht="13.5" x14ac:dyDescent="0.25">
      <c r="A49" s="636">
        <v>97184</v>
      </c>
      <c r="B49" s="634" t="s">
        <v>22539</v>
      </c>
      <c r="C49" s="634" t="s">
        <v>4</v>
      </c>
      <c r="D49" s="635" t="s">
        <v>29954</v>
      </c>
    </row>
    <row r="50" spans="1:4" ht="13.5" x14ac:dyDescent="0.25">
      <c r="A50" s="636">
        <v>97185</v>
      </c>
      <c r="B50" s="634" t="s">
        <v>22540</v>
      </c>
      <c r="C50" s="634" t="s">
        <v>4</v>
      </c>
      <c r="D50" s="635" t="s">
        <v>41270</v>
      </c>
    </row>
    <row r="51" spans="1:4" ht="13.5" x14ac:dyDescent="0.25">
      <c r="A51" s="636">
        <v>97186</v>
      </c>
      <c r="B51" s="634" t="s">
        <v>22541</v>
      </c>
      <c r="C51" s="634" t="s">
        <v>4</v>
      </c>
      <c r="D51" s="635" t="s">
        <v>41271</v>
      </c>
    </row>
    <row r="52" spans="1:4" ht="13.5" x14ac:dyDescent="0.25">
      <c r="A52" s="636">
        <v>97187</v>
      </c>
      <c r="B52" s="634" t="s">
        <v>22542</v>
      </c>
      <c r="C52" s="634" t="s">
        <v>4</v>
      </c>
      <c r="D52" s="635" t="s">
        <v>30466</v>
      </c>
    </row>
    <row r="53" spans="1:4" ht="13.5" x14ac:dyDescent="0.25">
      <c r="A53" s="636">
        <v>97188</v>
      </c>
      <c r="B53" s="634" t="s">
        <v>22543</v>
      </c>
      <c r="C53" s="634" t="s">
        <v>4</v>
      </c>
      <c r="D53" s="635" t="s">
        <v>41272</v>
      </c>
    </row>
    <row r="54" spans="1:4" ht="13.5" x14ac:dyDescent="0.25">
      <c r="A54" s="636">
        <v>97189</v>
      </c>
      <c r="B54" s="634" t="s">
        <v>22544</v>
      </c>
      <c r="C54" s="634" t="s">
        <v>4</v>
      </c>
      <c r="D54" s="635" t="s">
        <v>41273</v>
      </c>
    </row>
    <row r="55" spans="1:4" ht="13.5" x14ac:dyDescent="0.25">
      <c r="A55" s="636">
        <v>97190</v>
      </c>
      <c r="B55" s="634" t="s">
        <v>22545</v>
      </c>
      <c r="C55" s="634" t="s">
        <v>4</v>
      </c>
      <c r="D55" s="635" t="s">
        <v>41274</v>
      </c>
    </row>
    <row r="56" spans="1:4" ht="13.5" x14ac:dyDescent="0.25">
      <c r="A56" s="636">
        <v>97191</v>
      </c>
      <c r="B56" s="634" t="s">
        <v>22546</v>
      </c>
      <c r="C56" s="634" t="s">
        <v>4</v>
      </c>
      <c r="D56" s="635" t="s">
        <v>41275</v>
      </c>
    </row>
    <row r="57" spans="1:4" ht="13.5" x14ac:dyDescent="0.25">
      <c r="A57" s="636">
        <v>97192</v>
      </c>
      <c r="B57" s="634" t="s">
        <v>22547</v>
      </c>
      <c r="C57" s="634" t="s">
        <v>4</v>
      </c>
      <c r="D57" s="635" t="s">
        <v>41276</v>
      </c>
    </row>
    <row r="58" spans="1:4" ht="13.5" x14ac:dyDescent="0.25">
      <c r="A58" s="636">
        <v>90694</v>
      </c>
      <c r="B58" s="634" t="s">
        <v>28371</v>
      </c>
      <c r="C58" s="634" t="s">
        <v>4</v>
      </c>
      <c r="D58" s="635" t="s">
        <v>41277</v>
      </c>
    </row>
    <row r="59" spans="1:4" ht="13.5" x14ac:dyDescent="0.25">
      <c r="A59" s="636">
        <v>90695</v>
      </c>
      <c r="B59" s="634" t="s">
        <v>28372</v>
      </c>
      <c r="C59" s="634" t="s">
        <v>4</v>
      </c>
      <c r="D59" s="635" t="s">
        <v>30486</v>
      </c>
    </row>
    <row r="60" spans="1:4" ht="13.5" x14ac:dyDescent="0.25">
      <c r="A60" s="636">
        <v>90696</v>
      </c>
      <c r="B60" s="634" t="s">
        <v>28373</v>
      </c>
      <c r="C60" s="634" t="s">
        <v>4</v>
      </c>
      <c r="D60" s="635" t="s">
        <v>41278</v>
      </c>
    </row>
    <row r="61" spans="1:4" ht="13.5" x14ac:dyDescent="0.25">
      <c r="A61" s="636">
        <v>90697</v>
      </c>
      <c r="B61" s="634" t="s">
        <v>28374</v>
      </c>
      <c r="C61" s="634" t="s">
        <v>4</v>
      </c>
      <c r="D61" s="635" t="s">
        <v>41279</v>
      </c>
    </row>
    <row r="62" spans="1:4" ht="13.5" x14ac:dyDescent="0.25">
      <c r="A62" s="636">
        <v>90698</v>
      </c>
      <c r="B62" s="634" t="s">
        <v>28375</v>
      </c>
      <c r="C62" s="634" t="s">
        <v>4</v>
      </c>
      <c r="D62" s="635" t="s">
        <v>41280</v>
      </c>
    </row>
    <row r="63" spans="1:4" ht="13.5" x14ac:dyDescent="0.25">
      <c r="A63" s="636">
        <v>90699</v>
      </c>
      <c r="B63" s="634" t="s">
        <v>28376</v>
      </c>
      <c r="C63" s="634" t="s">
        <v>4</v>
      </c>
      <c r="D63" s="635" t="s">
        <v>41281</v>
      </c>
    </row>
    <row r="64" spans="1:4" ht="13.5" x14ac:dyDescent="0.25">
      <c r="A64" s="636">
        <v>90700</v>
      </c>
      <c r="B64" s="634" t="s">
        <v>28377</v>
      </c>
      <c r="C64" s="634" t="s">
        <v>4</v>
      </c>
      <c r="D64" s="635" t="s">
        <v>41282</v>
      </c>
    </row>
    <row r="65" spans="1:4" ht="13.5" x14ac:dyDescent="0.25">
      <c r="A65" s="636">
        <v>90701</v>
      </c>
      <c r="B65" s="634" t="s">
        <v>28378</v>
      </c>
      <c r="C65" s="634" t="s">
        <v>4</v>
      </c>
      <c r="D65" s="635" t="s">
        <v>41283</v>
      </c>
    </row>
    <row r="66" spans="1:4" ht="13.5" x14ac:dyDescent="0.25">
      <c r="A66" s="636">
        <v>90702</v>
      </c>
      <c r="B66" s="634" t="s">
        <v>28379</v>
      </c>
      <c r="C66" s="634" t="s">
        <v>4</v>
      </c>
      <c r="D66" s="635" t="s">
        <v>41284</v>
      </c>
    </row>
    <row r="67" spans="1:4" ht="13.5" x14ac:dyDescent="0.25">
      <c r="A67" s="636">
        <v>90703</v>
      </c>
      <c r="B67" s="634" t="s">
        <v>28380</v>
      </c>
      <c r="C67" s="634" t="s">
        <v>4</v>
      </c>
      <c r="D67" s="635" t="s">
        <v>41285</v>
      </c>
    </row>
    <row r="68" spans="1:4" ht="13.5" x14ac:dyDescent="0.25">
      <c r="A68" s="636">
        <v>90704</v>
      </c>
      <c r="B68" s="634" t="s">
        <v>28381</v>
      </c>
      <c r="C68" s="634" t="s">
        <v>4</v>
      </c>
      <c r="D68" s="635" t="s">
        <v>41286</v>
      </c>
    </row>
    <row r="69" spans="1:4" ht="13.5" x14ac:dyDescent="0.25">
      <c r="A69" s="636">
        <v>90705</v>
      </c>
      <c r="B69" s="634" t="s">
        <v>28382</v>
      </c>
      <c r="C69" s="634" t="s">
        <v>4</v>
      </c>
      <c r="D69" s="635" t="s">
        <v>41287</v>
      </c>
    </row>
    <row r="70" spans="1:4" ht="13.5" x14ac:dyDescent="0.25">
      <c r="A70" s="636">
        <v>90706</v>
      </c>
      <c r="B70" s="634" t="s">
        <v>28383</v>
      </c>
      <c r="C70" s="634" t="s">
        <v>4</v>
      </c>
      <c r="D70" s="635" t="s">
        <v>41288</v>
      </c>
    </row>
    <row r="71" spans="1:4" ht="13.5" x14ac:dyDescent="0.25">
      <c r="A71" s="636">
        <v>90708</v>
      </c>
      <c r="B71" s="634" t="s">
        <v>28384</v>
      </c>
      <c r="C71" s="634" t="s">
        <v>4</v>
      </c>
      <c r="D71" s="635" t="s">
        <v>41289</v>
      </c>
    </row>
    <row r="72" spans="1:4" ht="13.5" x14ac:dyDescent="0.25">
      <c r="A72" s="636">
        <v>90724</v>
      </c>
      <c r="B72" s="634" t="s">
        <v>28385</v>
      </c>
      <c r="C72" s="634" t="s">
        <v>5</v>
      </c>
      <c r="D72" s="635" t="s">
        <v>30568</v>
      </c>
    </row>
    <row r="73" spans="1:4" ht="13.5" x14ac:dyDescent="0.25">
      <c r="A73" s="636">
        <v>90725</v>
      </c>
      <c r="B73" s="634" t="s">
        <v>28386</v>
      </c>
      <c r="C73" s="634" t="s">
        <v>5</v>
      </c>
      <c r="D73" s="635" t="s">
        <v>26774</v>
      </c>
    </row>
    <row r="74" spans="1:4" ht="13.5" x14ac:dyDescent="0.25">
      <c r="A74" s="636">
        <v>90726</v>
      </c>
      <c r="B74" s="634" t="s">
        <v>28387</v>
      </c>
      <c r="C74" s="634" t="s">
        <v>5</v>
      </c>
      <c r="D74" s="635" t="s">
        <v>30157</v>
      </c>
    </row>
    <row r="75" spans="1:4" ht="13.5" x14ac:dyDescent="0.25">
      <c r="A75" s="636">
        <v>90727</v>
      </c>
      <c r="B75" s="634" t="s">
        <v>28388</v>
      </c>
      <c r="C75" s="634" t="s">
        <v>5</v>
      </c>
      <c r="D75" s="635" t="s">
        <v>41290</v>
      </c>
    </row>
    <row r="76" spans="1:4" ht="13.5" x14ac:dyDescent="0.25">
      <c r="A76" s="636">
        <v>90728</v>
      </c>
      <c r="B76" s="634" t="s">
        <v>28389</v>
      </c>
      <c r="C76" s="634" t="s">
        <v>5</v>
      </c>
      <c r="D76" s="635" t="s">
        <v>41291</v>
      </c>
    </row>
    <row r="77" spans="1:4" ht="13.5" x14ac:dyDescent="0.25">
      <c r="A77" s="636">
        <v>90729</v>
      </c>
      <c r="B77" s="634" t="s">
        <v>28391</v>
      </c>
      <c r="C77" s="634" t="s">
        <v>5</v>
      </c>
      <c r="D77" s="635" t="s">
        <v>41292</v>
      </c>
    </row>
    <row r="78" spans="1:4" ht="13.5" x14ac:dyDescent="0.25">
      <c r="A78" s="636">
        <v>90730</v>
      </c>
      <c r="B78" s="634" t="s">
        <v>28392</v>
      </c>
      <c r="C78" s="634" t="s">
        <v>5</v>
      </c>
      <c r="D78" s="635" t="s">
        <v>41293</v>
      </c>
    </row>
    <row r="79" spans="1:4" ht="13.5" x14ac:dyDescent="0.25">
      <c r="A79" s="636">
        <v>90731</v>
      </c>
      <c r="B79" s="634" t="s">
        <v>28393</v>
      </c>
      <c r="C79" s="634" t="s">
        <v>5</v>
      </c>
      <c r="D79" s="635" t="s">
        <v>41294</v>
      </c>
    </row>
    <row r="80" spans="1:4" ht="13.5" x14ac:dyDescent="0.25">
      <c r="A80" s="636">
        <v>90732</v>
      </c>
      <c r="B80" s="634" t="s">
        <v>28394</v>
      </c>
      <c r="C80" s="634" t="s">
        <v>5</v>
      </c>
      <c r="D80" s="635" t="s">
        <v>41295</v>
      </c>
    </row>
    <row r="81" spans="1:4" ht="13.5" x14ac:dyDescent="0.25">
      <c r="A81" s="636">
        <v>90733</v>
      </c>
      <c r="B81" s="634" t="s">
        <v>28395</v>
      </c>
      <c r="C81" s="634" t="s">
        <v>4</v>
      </c>
      <c r="D81" s="635" t="s">
        <v>41296</v>
      </c>
    </row>
    <row r="82" spans="1:4" ht="13.5" x14ac:dyDescent="0.25">
      <c r="A82" s="636">
        <v>90734</v>
      </c>
      <c r="B82" s="634" t="s">
        <v>28396</v>
      </c>
      <c r="C82" s="634" t="s">
        <v>4</v>
      </c>
      <c r="D82" s="635" t="s">
        <v>41297</v>
      </c>
    </row>
    <row r="83" spans="1:4" ht="13.5" x14ac:dyDescent="0.25">
      <c r="A83" s="636">
        <v>90735</v>
      </c>
      <c r="B83" s="634" t="s">
        <v>28397</v>
      </c>
      <c r="C83" s="634" t="s">
        <v>4</v>
      </c>
      <c r="D83" s="635" t="s">
        <v>41298</v>
      </c>
    </row>
    <row r="84" spans="1:4" ht="13.5" x14ac:dyDescent="0.25">
      <c r="A84" s="636">
        <v>90736</v>
      </c>
      <c r="B84" s="634" t="s">
        <v>28398</v>
      </c>
      <c r="C84" s="634" t="s">
        <v>4</v>
      </c>
      <c r="D84" s="635" t="s">
        <v>41299</v>
      </c>
    </row>
    <row r="85" spans="1:4" ht="13.5" x14ac:dyDescent="0.25">
      <c r="A85" s="636">
        <v>90737</v>
      </c>
      <c r="B85" s="634" t="s">
        <v>28399</v>
      </c>
      <c r="C85" s="634" t="s">
        <v>4</v>
      </c>
      <c r="D85" s="635" t="s">
        <v>30753</v>
      </c>
    </row>
    <row r="86" spans="1:4" ht="13.5" x14ac:dyDescent="0.25">
      <c r="A86" s="636">
        <v>90738</v>
      </c>
      <c r="B86" s="634" t="s">
        <v>28400</v>
      </c>
      <c r="C86" s="634" t="s">
        <v>4</v>
      </c>
      <c r="D86" s="635" t="s">
        <v>30531</v>
      </c>
    </row>
    <row r="87" spans="1:4" ht="13.5" x14ac:dyDescent="0.25">
      <c r="A87" s="636">
        <v>90739</v>
      </c>
      <c r="B87" s="634" t="s">
        <v>28401</v>
      </c>
      <c r="C87" s="634" t="s">
        <v>4</v>
      </c>
      <c r="D87" s="635" t="s">
        <v>27332</v>
      </c>
    </row>
    <row r="88" spans="1:4" ht="13.5" x14ac:dyDescent="0.25">
      <c r="A88" s="636">
        <v>90740</v>
      </c>
      <c r="B88" s="634" t="s">
        <v>28402</v>
      </c>
      <c r="C88" s="634" t="s">
        <v>4</v>
      </c>
      <c r="D88" s="635" t="s">
        <v>29929</v>
      </c>
    </row>
    <row r="89" spans="1:4" ht="13.5" x14ac:dyDescent="0.25">
      <c r="A89" s="636">
        <v>90741</v>
      </c>
      <c r="B89" s="634" t="s">
        <v>28403</v>
      </c>
      <c r="C89" s="634" t="s">
        <v>4</v>
      </c>
      <c r="D89" s="635" t="s">
        <v>29227</v>
      </c>
    </row>
    <row r="90" spans="1:4" ht="13.5" x14ac:dyDescent="0.25">
      <c r="A90" s="636">
        <v>90742</v>
      </c>
      <c r="B90" s="634" t="s">
        <v>28404</v>
      </c>
      <c r="C90" s="634" t="s">
        <v>4</v>
      </c>
      <c r="D90" s="635" t="s">
        <v>30536</v>
      </c>
    </row>
    <row r="91" spans="1:4" ht="13.5" x14ac:dyDescent="0.25">
      <c r="A91" s="636">
        <v>90743</v>
      </c>
      <c r="B91" s="634" t="s">
        <v>28405</v>
      </c>
      <c r="C91" s="634" t="s">
        <v>4</v>
      </c>
      <c r="D91" s="635" t="s">
        <v>30359</v>
      </c>
    </row>
    <row r="92" spans="1:4" ht="13.5" x14ac:dyDescent="0.25">
      <c r="A92" s="636">
        <v>90744</v>
      </c>
      <c r="B92" s="634" t="s">
        <v>28406</v>
      </c>
      <c r="C92" s="634" t="s">
        <v>4</v>
      </c>
      <c r="D92" s="635" t="s">
        <v>41300</v>
      </c>
    </row>
    <row r="93" spans="1:4" ht="13.5" x14ac:dyDescent="0.25">
      <c r="A93" s="636">
        <v>90745</v>
      </c>
      <c r="B93" s="634" t="s">
        <v>28407</v>
      </c>
      <c r="C93" s="634" t="s">
        <v>4</v>
      </c>
      <c r="D93" s="635" t="s">
        <v>28967</v>
      </c>
    </row>
    <row r="94" spans="1:4" ht="13.5" x14ac:dyDescent="0.25">
      <c r="A94" s="636">
        <v>90746</v>
      </c>
      <c r="B94" s="634" t="s">
        <v>28408</v>
      </c>
      <c r="C94" s="634" t="s">
        <v>4</v>
      </c>
      <c r="D94" s="635" t="s">
        <v>25969</v>
      </c>
    </row>
    <row r="95" spans="1:4" ht="13.5" x14ac:dyDescent="0.25">
      <c r="A95" s="636">
        <v>90747</v>
      </c>
      <c r="B95" s="634" t="s">
        <v>28409</v>
      </c>
      <c r="C95" s="634" t="s">
        <v>4</v>
      </c>
      <c r="D95" s="635" t="s">
        <v>41301</v>
      </c>
    </row>
    <row r="96" spans="1:4" ht="13.5" x14ac:dyDescent="0.25">
      <c r="A96" s="636">
        <v>94869</v>
      </c>
      <c r="B96" s="634" t="s">
        <v>28411</v>
      </c>
      <c r="C96" s="634" t="s">
        <v>4</v>
      </c>
      <c r="D96" s="635" t="s">
        <v>41302</v>
      </c>
    </row>
    <row r="97" spans="1:4" ht="13.5" x14ac:dyDescent="0.25">
      <c r="A97" s="636">
        <v>94870</v>
      </c>
      <c r="B97" s="634" t="s">
        <v>28412</v>
      </c>
      <c r="C97" s="634" t="s">
        <v>4</v>
      </c>
      <c r="D97" s="635" t="s">
        <v>30957</v>
      </c>
    </row>
    <row r="98" spans="1:4" ht="13.5" x14ac:dyDescent="0.25">
      <c r="A98" s="636">
        <v>94871</v>
      </c>
      <c r="B98" s="634" t="s">
        <v>28413</v>
      </c>
      <c r="C98" s="634" t="s">
        <v>4</v>
      </c>
      <c r="D98" s="635" t="s">
        <v>41303</v>
      </c>
    </row>
    <row r="99" spans="1:4" ht="13.5" x14ac:dyDescent="0.25">
      <c r="A99" s="636">
        <v>94872</v>
      </c>
      <c r="B99" s="634" t="s">
        <v>28414</v>
      </c>
      <c r="C99" s="634" t="s">
        <v>4</v>
      </c>
      <c r="D99" s="635" t="s">
        <v>41304</v>
      </c>
    </row>
    <row r="100" spans="1:4" ht="13.5" x14ac:dyDescent="0.25">
      <c r="A100" s="636">
        <v>94875</v>
      </c>
      <c r="B100" s="634" t="s">
        <v>28415</v>
      </c>
      <c r="C100" s="634" t="s">
        <v>4</v>
      </c>
      <c r="D100" s="635" t="s">
        <v>41305</v>
      </c>
    </row>
    <row r="101" spans="1:4" ht="13.5" x14ac:dyDescent="0.25">
      <c r="A101" s="636">
        <v>94876</v>
      </c>
      <c r="B101" s="634" t="s">
        <v>28416</v>
      </c>
      <c r="C101" s="634" t="s">
        <v>4</v>
      </c>
      <c r="D101" s="635" t="s">
        <v>41306</v>
      </c>
    </row>
    <row r="102" spans="1:4" ht="13.5" x14ac:dyDescent="0.25">
      <c r="A102" s="636">
        <v>94878</v>
      </c>
      <c r="B102" s="634" t="s">
        <v>28417</v>
      </c>
      <c r="C102" s="634" t="s">
        <v>4</v>
      </c>
      <c r="D102" s="635" t="s">
        <v>30555</v>
      </c>
    </row>
    <row r="103" spans="1:4" ht="13.5" x14ac:dyDescent="0.25">
      <c r="A103" s="636">
        <v>94879</v>
      </c>
      <c r="B103" s="634" t="s">
        <v>28418</v>
      </c>
      <c r="C103" s="634" t="s">
        <v>4</v>
      </c>
      <c r="D103" s="635" t="s">
        <v>41307</v>
      </c>
    </row>
    <row r="104" spans="1:4" ht="13.5" x14ac:dyDescent="0.25">
      <c r="A104" s="636">
        <v>94880</v>
      </c>
      <c r="B104" s="634" t="s">
        <v>28419</v>
      </c>
      <c r="C104" s="634" t="s">
        <v>4</v>
      </c>
      <c r="D104" s="635" t="s">
        <v>41308</v>
      </c>
    </row>
    <row r="105" spans="1:4" ht="13.5" x14ac:dyDescent="0.25">
      <c r="A105" s="636">
        <v>94881</v>
      </c>
      <c r="B105" s="634" t="s">
        <v>28420</v>
      </c>
      <c r="C105" s="634" t="s">
        <v>4</v>
      </c>
      <c r="D105" s="635" t="s">
        <v>41309</v>
      </c>
    </row>
    <row r="106" spans="1:4" ht="13.5" x14ac:dyDescent="0.25">
      <c r="A106" s="636">
        <v>94882</v>
      </c>
      <c r="B106" s="634" t="s">
        <v>28421</v>
      </c>
      <c r="C106" s="634" t="s">
        <v>4</v>
      </c>
      <c r="D106" s="635" t="s">
        <v>26578</v>
      </c>
    </row>
    <row r="107" spans="1:4" ht="13.5" x14ac:dyDescent="0.25">
      <c r="A107" s="636">
        <v>94884</v>
      </c>
      <c r="B107" s="634" t="s">
        <v>28422</v>
      </c>
      <c r="C107" s="634" t="s">
        <v>4</v>
      </c>
      <c r="D107" s="635" t="s">
        <v>41310</v>
      </c>
    </row>
    <row r="108" spans="1:4" ht="13.5" x14ac:dyDescent="0.25">
      <c r="A108" s="636">
        <v>97121</v>
      </c>
      <c r="B108" s="634" t="s">
        <v>22550</v>
      </c>
      <c r="C108" s="634" t="s">
        <v>4</v>
      </c>
      <c r="D108" s="635" t="s">
        <v>28461</v>
      </c>
    </row>
    <row r="109" spans="1:4" ht="13.5" x14ac:dyDescent="0.25">
      <c r="A109" s="636">
        <v>97122</v>
      </c>
      <c r="B109" s="634" t="s">
        <v>22551</v>
      </c>
      <c r="C109" s="634" t="s">
        <v>4</v>
      </c>
      <c r="D109" s="635" t="s">
        <v>41311</v>
      </c>
    </row>
    <row r="110" spans="1:4" ht="13.5" x14ac:dyDescent="0.25">
      <c r="A110" s="636">
        <v>97123</v>
      </c>
      <c r="B110" s="634" t="s">
        <v>22552</v>
      </c>
      <c r="C110" s="634" t="s">
        <v>4</v>
      </c>
      <c r="D110" s="635" t="s">
        <v>29612</v>
      </c>
    </row>
    <row r="111" spans="1:4" ht="13.5" x14ac:dyDescent="0.25">
      <c r="A111" s="636">
        <v>97124</v>
      </c>
      <c r="B111" s="634" t="s">
        <v>22553</v>
      </c>
      <c r="C111" s="634" t="s">
        <v>4</v>
      </c>
      <c r="D111" s="635" t="s">
        <v>26588</v>
      </c>
    </row>
    <row r="112" spans="1:4" ht="13.5" x14ac:dyDescent="0.25">
      <c r="A112" s="636">
        <v>97125</v>
      </c>
      <c r="B112" s="634" t="s">
        <v>22555</v>
      </c>
      <c r="C112" s="634" t="s">
        <v>4</v>
      </c>
      <c r="D112" s="635" t="s">
        <v>30041</v>
      </c>
    </row>
    <row r="113" spans="1:4" ht="13.5" x14ac:dyDescent="0.25">
      <c r="A113" s="636">
        <v>97126</v>
      </c>
      <c r="B113" s="634" t="s">
        <v>22556</v>
      </c>
      <c r="C113" s="634" t="s">
        <v>4</v>
      </c>
      <c r="D113" s="635" t="s">
        <v>41312</v>
      </c>
    </row>
    <row r="114" spans="1:4" ht="13.5" x14ac:dyDescent="0.25">
      <c r="A114" s="636">
        <v>102264</v>
      </c>
      <c r="B114" s="634" t="s">
        <v>28424</v>
      </c>
      <c r="C114" s="634" t="s">
        <v>4</v>
      </c>
      <c r="D114" s="635" t="s">
        <v>26878</v>
      </c>
    </row>
    <row r="115" spans="1:4" ht="13.5" x14ac:dyDescent="0.25">
      <c r="A115" s="636">
        <v>102265</v>
      </c>
      <c r="B115" s="634" t="s">
        <v>28425</v>
      </c>
      <c r="C115" s="634" t="s">
        <v>5</v>
      </c>
      <c r="D115" s="635" t="s">
        <v>41313</v>
      </c>
    </row>
    <row r="116" spans="1:4" ht="13.5" x14ac:dyDescent="0.25">
      <c r="A116" s="636">
        <v>102266</v>
      </c>
      <c r="B116" s="634" t="s">
        <v>28426</v>
      </c>
      <c r="C116" s="634" t="s">
        <v>5</v>
      </c>
      <c r="D116" s="635" t="s">
        <v>41314</v>
      </c>
    </row>
    <row r="117" spans="1:4" ht="13.5" x14ac:dyDescent="0.25">
      <c r="A117" s="636">
        <v>102267</v>
      </c>
      <c r="B117" s="634" t="s">
        <v>28427</v>
      </c>
      <c r="C117" s="634" t="s">
        <v>5</v>
      </c>
      <c r="D117" s="635" t="s">
        <v>41315</v>
      </c>
    </row>
    <row r="118" spans="1:4" ht="13.5" x14ac:dyDescent="0.25">
      <c r="A118" s="636">
        <v>102268</v>
      </c>
      <c r="B118" s="634" t="s">
        <v>28428</v>
      </c>
      <c r="C118" s="634" t="s">
        <v>5</v>
      </c>
      <c r="D118" s="635" t="s">
        <v>41316</v>
      </c>
    </row>
    <row r="119" spans="1:4" ht="13.5" x14ac:dyDescent="0.25">
      <c r="A119" s="636">
        <v>102269</v>
      </c>
      <c r="B119" s="634" t="s">
        <v>28429</v>
      </c>
      <c r="C119" s="634" t="s">
        <v>5</v>
      </c>
      <c r="D119" s="635" t="s">
        <v>41317</v>
      </c>
    </row>
    <row r="120" spans="1:4" ht="13.5" x14ac:dyDescent="0.25">
      <c r="A120" s="636">
        <v>92833</v>
      </c>
      <c r="B120" s="634" t="s">
        <v>22557</v>
      </c>
      <c r="C120" s="634" t="s">
        <v>4</v>
      </c>
      <c r="D120" s="635" t="s">
        <v>41318</v>
      </c>
    </row>
    <row r="121" spans="1:4" ht="13.5" x14ac:dyDescent="0.25">
      <c r="A121" s="636">
        <v>92834</v>
      </c>
      <c r="B121" s="634" t="s">
        <v>22558</v>
      </c>
      <c r="C121" s="634" t="s">
        <v>4</v>
      </c>
      <c r="D121" s="635" t="s">
        <v>41319</v>
      </c>
    </row>
    <row r="122" spans="1:4" ht="13.5" x14ac:dyDescent="0.25">
      <c r="A122" s="636">
        <v>92835</v>
      </c>
      <c r="B122" s="634" t="s">
        <v>22560</v>
      </c>
      <c r="C122" s="634" t="s">
        <v>4</v>
      </c>
      <c r="D122" s="635" t="s">
        <v>41320</v>
      </c>
    </row>
    <row r="123" spans="1:4" ht="13.5" x14ac:dyDescent="0.25">
      <c r="A123" s="636">
        <v>92836</v>
      </c>
      <c r="B123" s="634" t="s">
        <v>22561</v>
      </c>
      <c r="C123" s="634" t="s">
        <v>4</v>
      </c>
      <c r="D123" s="635" t="s">
        <v>41321</v>
      </c>
    </row>
    <row r="124" spans="1:4" ht="13.5" x14ac:dyDescent="0.25">
      <c r="A124" s="636">
        <v>92837</v>
      </c>
      <c r="B124" s="634" t="s">
        <v>22562</v>
      </c>
      <c r="C124" s="634" t="s">
        <v>4</v>
      </c>
      <c r="D124" s="635" t="s">
        <v>41322</v>
      </c>
    </row>
    <row r="125" spans="1:4" ht="13.5" x14ac:dyDescent="0.25">
      <c r="A125" s="636">
        <v>92838</v>
      </c>
      <c r="B125" s="634" t="s">
        <v>22563</v>
      </c>
      <c r="C125" s="634" t="s">
        <v>4</v>
      </c>
      <c r="D125" s="635" t="s">
        <v>41323</v>
      </c>
    </row>
    <row r="126" spans="1:4" ht="13.5" x14ac:dyDescent="0.25">
      <c r="A126" s="636">
        <v>92839</v>
      </c>
      <c r="B126" s="634" t="s">
        <v>22564</v>
      </c>
      <c r="C126" s="634" t="s">
        <v>4</v>
      </c>
      <c r="D126" s="635" t="s">
        <v>41324</v>
      </c>
    </row>
    <row r="127" spans="1:4" ht="13.5" x14ac:dyDescent="0.25">
      <c r="A127" s="636">
        <v>92840</v>
      </c>
      <c r="B127" s="634" t="s">
        <v>22565</v>
      </c>
      <c r="C127" s="634" t="s">
        <v>4</v>
      </c>
      <c r="D127" s="635" t="s">
        <v>41325</v>
      </c>
    </row>
    <row r="128" spans="1:4" ht="13.5" x14ac:dyDescent="0.25">
      <c r="A128" s="636">
        <v>92841</v>
      </c>
      <c r="B128" s="634" t="s">
        <v>22566</v>
      </c>
      <c r="C128" s="634" t="s">
        <v>4</v>
      </c>
      <c r="D128" s="635" t="s">
        <v>41326</v>
      </c>
    </row>
    <row r="129" spans="1:4" ht="13.5" x14ac:dyDescent="0.25">
      <c r="A129" s="636">
        <v>92842</v>
      </c>
      <c r="B129" s="634" t="s">
        <v>22567</v>
      </c>
      <c r="C129" s="634" t="s">
        <v>4</v>
      </c>
      <c r="D129" s="635" t="s">
        <v>41327</v>
      </c>
    </row>
    <row r="130" spans="1:4" ht="13.5" x14ac:dyDescent="0.25">
      <c r="A130" s="636">
        <v>92843</v>
      </c>
      <c r="B130" s="634" t="s">
        <v>26932</v>
      </c>
      <c r="C130" s="634" t="s">
        <v>4</v>
      </c>
      <c r="D130" s="635" t="s">
        <v>41328</v>
      </c>
    </row>
    <row r="131" spans="1:4" ht="13.5" x14ac:dyDescent="0.25">
      <c r="A131" s="636">
        <v>92844</v>
      </c>
      <c r="B131" s="634" t="s">
        <v>22568</v>
      </c>
      <c r="C131" s="634" t="s">
        <v>4</v>
      </c>
      <c r="D131" s="635" t="s">
        <v>30018</v>
      </c>
    </row>
    <row r="132" spans="1:4" ht="13.5" x14ac:dyDescent="0.25">
      <c r="A132" s="636">
        <v>92845</v>
      </c>
      <c r="B132" s="634" t="s">
        <v>26933</v>
      </c>
      <c r="C132" s="634" t="s">
        <v>4</v>
      </c>
      <c r="D132" s="635" t="s">
        <v>41329</v>
      </c>
    </row>
    <row r="133" spans="1:4" ht="13.5" x14ac:dyDescent="0.25">
      <c r="A133" s="636">
        <v>92846</v>
      </c>
      <c r="B133" s="634" t="s">
        <v>22569</v>
      </c>
      <c r="C133" s="634" t="s">
        <v>4</v>
      </c>
      <c r="D133" s="635" t="s">
        <v>41330</v>
      </c>
    </row>
    <row r="134" spans="1:4" ht="13.5" x14ac:dyDescent="0.25">
      <c r="A134" s="636">
        <v>92847</v>
      </c>
      <c r="B134" s="634" t="s">
        <v>22570</v>
      </c>
      <c r="C134" s="634" t="s">
        <v>4</v>
      </c>
      <c r="D134" s="635" t="s">
        <v>41331</v>
      </c>
    </row>
    <row r="135" spans="1:4" ht="13.5" x14ac:dyDescent="0.25">
      <c r="A135" s="636">
        <v>92848</v>
      </c>
      <c r="B135" s="634" t="s">
        <v>22571</v>
      </c>
      <c r="C135" s="634" t="s">
        <v>4</v>
      </c>
      <c r="D135" s="635" t="s">
        <v>41332</v>
      </c>
    </row>
    <row r="136" spans="1:4" ht="13.5" x14ac:dyDescent="0.25">
      <c r="A136" s="636">
        <v>92849</v>
      </c>
      <c r="B136" s="634" t="s">
        <v>22572</v>
      </c>
      <c r="C136" s="634" t="s">
        <v>4</v>
      </c>
      <c r="D136" s="635" t="s">
        <v>41333</v>
      </c>
    </row>
    <row r="137" spans="1:4" ht="13.5" x14ac:dyDescent="0.25">
      <c r="A137" s="636">
        <v>92850</v>
      </c>
      <c r="B137" s="634" t="s">
        <v>22573</v>
      </c>
      <c r="C137" s="634" t="s">
        <v>4</v>
      </c>
      <c r="D137" s="635" t="s">
        <v>41334</v>
      </c>
    </row>
    <row r="138" spans="1:4" ht="13.5" x14ac:dyDescent="0.25">
      <c r="A138" s="636">
        <v>92851</v>
      </c>
      <c r="B138" s="634" t="s">
        <v>22574</v>
      </c>
      <c r="C138" s="634" t="s">
        <v>4</v>
      </c>
      <c r="D138" s="635" t="s">
        <v>41335</v>
      </c>
    </row>
    <row r="139" spans="1:4" ht="13.5" x14ac:dyDescent="0.25">
      <c r="A139" s="636">
        <v>92852</v>
      </c>
      <c r="B139" s="634" t="s">
        <v>22575</v>
      </c>
      <c r="C139" s="634" t="s">
        <v>4</v>
      </c>
      <c r="D139" s="635" t="s">
        <v>41336</v>
      </c>
    </row>
    <row r="140" spans="1:4" ht="13.5" x14ac:dyDescent="0.25">
      <c r="A140" s="636">
        <v>92853</v>
      </c>
      <c r="B140" s="634" t="s">
        <v>22576</v>
      </c>
      <c r="C140" s="634" t="s">
        <v>4</v>
      </c>
      <c r="D140" s="635" t="s">
        <v>41337</v>
      </c>
    </row>
    <row r="141" spans="1:4" ht="13.5" x14ac:dyDescent="0.25">
      <c r="A141" s="636">
        <v>92854</v>
      </c>
      <c r="B141" s="634" t="s">
        <v>22577</v>
      </c>
      <c r="C141" s="634" t="s">
        <v>4</v>
      </c>
      <c r="D141" s="635" t="s">
        <v>30568</v>
      </c>
    </row>
    <row r="142" spans="1:4" ht="13.5" x14ac:dyDescent="0.25">
      <c r="A142" s="636">
        <v>92855</v>
      </c>
      <c r="B142" s="634" t="s">
        <v>22578</v>
      </c>
      <c r="C142" s="634" t="s">
        <v>4</v>
      </c>
      <c r="D142" s="635" t="s">
        <v>41338</v>
      </c>
    </row>
    <row r="143" spans="1:4" ht="13.5" x14ac:dyDescent="0.25">
      <c r="A143" s="636">
        <v>92856</v>
      </c>
      <c r="B143" s="634" t="s">
        <v>22579</v>
      </c>
      <c r="C143" s="634" t="s">
        <v>4</v>
      </c>
      <c r="D143" s="635" t="s">
        <v>30376</v>
      </c>
    </row>
    <row r="144" spans="1:4" ht="13.5" x14ac:dyDescent="0.25">
      <c r="A144" s="636">
        <v>92857</v>
      </c>
      <c r="B144" s="634" t="s">
        <v>22580</v>
      </c>
      <c r="C144" s="634" t="s">
        <v>4</v>
      </c>
      <c r="D144" s="635" t="s">
        <v>41339</v>
      </c>
    </row>
    <row r="145" spans="1:4" ht="13.5" x14ac:dyDescent="0.25">
      <c r="A145" s="636">
        <v>92858</v>
      </c>
      <c r="B145" s="634" t="s">
        <v>22581</v>
      </c>
      <c r="C145" s="634" t="s">
        <v>4</v>
      </c>
      <c r="D145" s="635" t="s">
        <v>30055</v>
      </c>
    </row>
    <row r="146" spans="1:4" ht="13.5" x14ac:dyDescent="0.25">
      <c r="A146" s="636">
        <v>92859</v>
      </c>
      <c r="B146" s="634" t="s">
        <v>26934</v>
      </c>
      <c r="C146" s="634" t="s">
        <v>4</v>
      </c>
      <c r="D146" s="635" t="s">
        <v>41340</v>
      </c>
    </row>
    <row r="147" spans="1:4" ht="13.5" x14ac:dyDescent="0.25">
      <c r="A147" s="636">
        <v>92860</v>
      </c>
      <c r="B147" s="634" t="s">
        <v>22582</v>
      </c>
      <c r="C147" s="634" t="s">
        <v>4</v>
      </c>
      <c r="D147" s="635" t="s">
        <v>41341</v>
      </c>
    </row>
    <row r="148" spans="1:4" ht="13.5" x14ac:dyDescent="0.25">
      <c r="A148" s="636">
        <v>92861</v>
      </c>
      <c r="B148" s="634" t="s">
        <v>26935</v>
      </c>
      <c r="C148" s="634" t="s">
        <v>4</v>
      </c>
      <c r="D148" s="635" t="s">
        <v>41342</v>
      </c>
    </row>
    <row r="149" spans="1:4" ht="13.5" x14ac:dyDescent="0.25">
      <c r="A149" s="636">
        <v>92862</v>
      </c>
      <c r="B149" s="634" t="s">
        <v>22583</v>
      </c>
      <c r="C149" s="634" t="s">
        <v>4</v>
      </c>
      <c r="D149" s="635" t="s">
        <v>41343</v>
      </c>
    </row>
    <row r="150" spans="1:4" ht="13.5" x14ac:dyDescent="0.25">
      <c r="A150" s="636">
        <v>92863</v>
      </c>
      <c r="B150" s="634" t="s">
        <v>22584</v>
      </c>
      <c r="C150" s="634" t="s">
        <v>4</v>
      </c>
      <c r="D150" s="635" t="s">
        <v>41344</v>
      </c>
    </row>
    <row r="151" spans="1:4" ht="13.5" x14ac:dyDescent="0.25">
      <c r="A151" s="636">
        <v>92864</v>
      </c>
      <c r="B151" s="634" t="s">
        <v>22585</v>
      </c>
      <c r="C151" s="634" t="s">
        <v>4</v>
      </c>
      <c r="D151" s="635" t="s">
        <v>41345</v>
      </c>
    </row>
    <row r="152" spans="1:4" ht="13.5" x14ac:dyDescent="0.25">
      <c r="A152" s="636">
        <v>92210</v>
      </c>
      <c r="B152" s="634" t="s">
        <v>22586</v>
      </c>
      <c r="C152" s="634" t="s">
        <v>4</v>
      </c>
      <c r="D152" s="635" t="s">
        <v>41346</v>
      </c>
    </row>
    <row r="153" spans="1:4" ht="13.5" x14ac:dyDescent="0.25">
      <c r="A153" s="636">
        <v>92211</v>
      </c>
      <c r="B153" s="634" t="s">
        <v>22587</v>
      </c>
      <c r="C153" s="634" t="s">
        <v>4</v>
      </c>
      <c r="D153" s="635" t="s">
        <v>41347</v>
      </c>
    </row>
    <row r="154" spans="1:4" ht="13.5" x14ac:dyDescent="0.25">
      <c r="A154" s="636">
        <v>92212</v>
      </c>
      <c r="B154" s="634" t="s">
        <v>22588</v>
      </c>
      <c r="C154" s="634" t="s">
        <v>4</v>
      </c>
      <c r="D154" s="635" t="s">
        <v>41348</v>
      </c>
    </row>
    <row r="155" spans="1:4" ht="13.5" x14ac:dyDescent="0.25">
      <c r="A155" s="636">
        <v>92213</v>
      </c>
      <c r="B155" s="634" t="s">
        <v>22589</v>
      </c>
      <c r="C155" s="634" t="s">
        <v>4</v>
      </c>
      <c r="D155" s="635" t="s">
        <v>41349</v>
      </c>
    </row>
    <row r="156" spans="1:4" ht="13.5" x14ac:dyDescent="0.25">
      <c r="A156" s="636">
        <v>92214</v>
      </c>
      <c r="B156" s="634" t="s">
        <v>22590</v>
      </c>
      <c r="C156" s="634" t="s">
        <v>4</v>
      </c>
      <c r="D156" s="635" t="s">
        <v>41350</v>
      </c>
    </row>
    <row r="157" spans="1:4" ht="13.5" x14ac:dyDescent="0.25">
      <c r="A157" s="636">
        <v>92215</v>
      </c>
      <c r="B157" s="634" t="s">
        <v>22591</v>
      </c>
      <c r="C157" s="634" t="s">
        <v>4</v>
      </c>
      <c r="D157" s="635" t="s">
        <v>41351</v>
      </c>
    </row>
    <row r="158" spans="1:4" ht="13.5" x14ac:dyDescent="0.25">
      <c r="A158" s="636">
        <v>92216</v>
      </c>
      <c r="B158" s="634" t="s">
        <v>22592</v>
      </c>
      <c r="C158" s="634" t="s">
        <v>4</v>
      </c>
      <c r="D158" s="635" t="s">
        <v>41352</v>
      </c>
    </row>
    <row r="159" spans="1:4" ht="13.5" x14ac:dyDescent="0.25">
      <c r="A159" s="636">
        <v>92219</v>
      </c>
      <c r="B159" s="634" t="s">
        <v>22593</v>
      </c>
      <c r="C159" s="634" t="s">
        <v>4</v>
      </c>
      <c r="D159" s="635" t="s">
        <v>41353</v>
      </c>
    </row>
    <row r="160" spans="1:4" ht="13.5" x14ac:dyDescent="0.25">
      <c r="A160" s="636">
        <v>92220</v>
      </c>
      <c r="B160" s="634" t="s">
        <v>22594</v>
      </c>
      <c r="C160" s="634" t="s">
        <v>4</v>
      </c>
      <c r="D160" s="635" t="s">
        <v>41354</v>
      </c>
    </row>
    <row r="161" spans="1:4" ht="13.5" x14ac:dyDescent="0.25">
      <c r="A161" s="636">
        <v>92221</v>
      </c>
      <c r="B161" s="634" t="s">
        <v>22595</v>
      </c>
      <c r="C161" s="634" t="s">
        <v>4</v>
      </c>
      <c r="D161" s="635" t="s">
        <v>41355</v>
      </c>
    </row>
    <row r="162" spans="1:4" ht="13.5" x14ac:dyDescent="0.25">
      <c r="A162" s="636">
        <v>92222</v>
      </c>
      <c r="B162" s="634" t="s">
        <v>22596</v>
      </c>
      <c r="C162" s="634" t="s">
        <v>4</v>
      </c>
      <c r="D162" s="635" t="s">
        <v>41356</v>
      </c>
    </row>
    <row r="163" spans="1:4" ht="13.5" x14ac:dyDescent="0.25">
      <c r="A163" s="636">
        <v>92223</v>
      </c>
      <c r="B163" s="634" t="s">
        <v>22597</v>
      </c>
      <c r="C163" s="634" t="s">
        <v>4</v>
      </c>
      <c r="D163" s="635" t="s">
        <v>41357</v>
      </c>
    </row>
    <row r="164" spans="1:4" ht="13.5" x14ac:dyDescent="0.25">
      <c r="A164" s="636">
        <v>92224</v>
      </c>
      <c r="B164" s="634" t="s">
        <v>22598</v>
      </c>
      <c r="C164" s="634" t="s">
        <v>4</v>
      </c>
      <c r="D164" s="635" t="s">
        <v>41358</v>
      </c>
    </row>
    <row r="165" spans="1:4" ht="13.5" x14ac:dyDescent="0.25">
      <c r="A165" s="636">
        <v>92226</v>
      </c>
      <c r="B165" s="634" t="s">
        <v>22599</v>
      </c>
      <c r="C165" s="634" t="s">
        <v>4</v>
      </c>
      <c r="D165" s="635" t="s">
        <v>41359</v>
      </c>
    </row>
    <row r="166" spans="1:4" ht="13.5" x14ac:dyDescent="0.25">
      <c r="A166" s="636">
        <v>92808</v>
      </c>
      <c r="B166" s="634" t="s">
        <v>22600</v>
      </c>
      <c r="C166" s="634" t="s">
        <v>4</v>
      </c>
      <c r="D166" s="635" t="s">
        <v>29049</v>
      </c>
    </row>
    <row r="167" spans="1:4" ht="13.5" x14ac:dyDescent="0.25">
      <c r="A167" s="636">
        <v>92809</v>
      </c>
      <c r="B167" s="634" t="s">
        <v>22601</v>
      </c>
      <c r="C167" s="634" t="s">
        <v>4</v>
      </c>
      <c r="D167" s="635" t="s">
        <v>30164</v>
      </c>
    </row>
    <row r="168" spans="1:4" ht="13.5" x14ac:dyDescent="0.25">
      <c r="A168" s="636">
        <v>92810</v>
      </c>
      <c r="B168" s="634" t="s">
        <v>22602</v>
      </c>
      <c r="C168" s="634" t="s">
        <v>4</v>
      </c>
      <c r="D168" s="635" t="s">
        <v>41360</v>
      </c>
    </row>
    <row r="169" spans="1:4" ht="13.5" x14ac:dyDescent="0.25">
      <c r="A169" s="636">
        <v>92811</v>
      </c>
      <c r="B169" s="634" t="s">
        <v>22603</v>
      </c>
      <c r="C169" s="634" t="s">
        <v>4</v>
      </c>
      <c r="D169" s="635" t="s">
        <v>41361</v>
      </c>
    </row>
    <row r="170" spans="1:4" ht="13.5" x14ac:dyDescent="0.25">
      <c r="A170" s="636">
        <v>92812</v>
      </c>
      <c r="B170" s="634" t="s">
        <v>22604</v>
      </c>
      <c r="C170" s="634" t="s">
        <v>4</v>
      </c>
      <c r="D170" s="635" t="s">
        <v>41362</v>
      </c>
    </row>
    <row r="171" spans="1:4" ht="13.5" x14ac:dyDescent="0.25">
      <c r="A171" s="636">
        <v>92813</v>
      </c>
      <c r="B171" s="634" t="s">
        <v>22605</v>
      </c>
      <c r="C171" s="634" t="s">
        <v>4</v>
      </c>
      <c r="D171" s="635" t="s">
        <v>41363</v>
      </c>
    </row>
    <row r="172" spans="1:4" ht="13.5" x14ac:dyDescent="0.25">
      <c r="A172" s="636">
        <v>92814</v>
      </c>
      <c r="B172" s="634" t="s">
        <v>22606</v>
      </c>
      <c r="C172" s="634" t="s">
        <v>4</v>
      </c>
      <c r="D172" s="635" t="s">
        <v>41364</v>
      </c>
    </row>
    <row r="173" spans="1:4" ht="13.5" x14ac:dyDescent="0.25">
      <c r="A173" s="636">
        <v>92815</v>
      </c>
      <c r="B173" s="634" t="s">
        <v>22607</v>
      </c>
      <c r="C173" s="634" t="s">
        <v>4</v>
      </c>
      <c r="D173" s="635" t="s">
        <v>41365</v>
      </c>
    </row>
    <row r="174" spans="1:4" ht="13.5" x14ac:dyDescent="0.25">
      <c r="A174" s="636">
        <v>92816</v>
      </c>
      <c r="B174" s="634" t="s">
        <v>22608</v>
      </c>
      <c r="C174" s="634" t="s">
        <v>4</v>
      </c>
      <c r="D174" s="635" t="s">
        <v>41366</v>
      </c>
    </row>
    <row r="175" spans="1:4" ht="13.5" x14ac:dyDescent="0.25">
      <c r="A175" s="636">
        <v>92817</v>
      </c>
      <c r="B175" s="634" t="s">
        <v>22609</v>
      </c>
      <c r="C175" s="634" t="s">
        <v>4</v>
      </c>
      <c r="D175" s="635" t="s">
        <v>41367</v>
      </c>
    </row>
    <row r="176" spans="1:4" ht="13.5" x14ac:dyDescent="0.25">
      <c r="A176" s="636">
        <v>92818</v>
      </c>
      <c r="B176" s="634" t="s">
        <v>22610</v>
      </c>
      <c r="C176" s="634" t="s">
        <v>4</v>
      </c>
      <c r="D176" s="635" t="s">
        <v>41368</v>
      </c>
    </row>
    <row r="177" spans="1:4" ht="13.5" x14ac:dyDescent="0.25">
      <c r="A177" s="636">
        <v>92819</v>
      </c>
      <c r="B177" s="634" t="s">
        <v>22611</v>
      </c>
      <c r="C177" s="634" t="s">
        <v>4</v>
      </c>
      <c r="D177" s="635" t="s">
        <v>41369</v>
      </c>
    </row>
    <row r="178" spans="1:4" ht="13.5" x14ac:dyDescent="0.25">
      <c r="A178" s="636">
        <v>92820</v>
      </c>
      <c r="B178" s="634" t="s">
        <v>22612</v>
      </c>
      <c r="C178" s="634" t="s">
        <v>4</v>
      </c>
      <c r="D178" s="635" t="s">
        <v>41370</v>
      </c>
    </row>
    <row r="179" spans="1:4" ht="13.5" x14ac:dyDescent="0.25">
      <c r="A179" s="636">
        <v>92821</v>
      </c>
      <c r="B179" s="634" t="s">
        <v>22613</v>
      </c>
      <c r="C179" s="634" t="s">
        <v>4</v>
      </c>
      <c r="D179" s="635" t="s">
        <v>30794</v>
      </c>
    </row>
    <row r="180" spans="1:4" ht="13.5" x14ac:dyDescent="0.25">
      <c r="A180" s="636">
        <v>92822</v>
      </c>
      <c r="B180" s="634" t="s">
        <v>22614</v>
      </c>
      <c r="C180" s="634" t="s">
        <v>4</v>
      </c>
      <c r="D180" s="635" t="s">
        <v>41371</v>
      </c>
    </row>
    <row r="181" spans="1:4" ht="13.5" x14ac:dyDescent="0.25">
      <c r="A181" s="636">
        <v>92824</v>
      </c>
      <c r="B181" s="634" t="s">
        <v>22615</v>
      </c>
      <c r="C181" s="634" t="s">
        <v>4</v>
      </c>
      <c r="D181" s="635" t="s">
        <v>41372</v>
      </c>
    </row>
    <row r="182" spans="1:4" ht="13.5" x14ac:dyDescent="0.25">
      <c r="A182" s="636">
        <v>92825</v>
      </c>
      <c r="B182" s="634" t="s">
        <v>22616</v>
      </c>
      <c r="C182" s="634" t="s">
        <v>4</v>
      </c>
      <c r="D182" s="635" t="s">
        <v>30773</v>
      </c>
    </row>
    <row r="183" spans="1:4" ht="13.5" x14ac:dyDescent="0.25">
      <c r="A183" s="636">
        <v>92826</v>
      </c>
      <c r="B183" s="634" t="s">
        <v>22617</v>
      </c>
      <c r="C183" s="634" t="s">
        <v>4</v>
      </c>
      <c r="D183" s="635" t="s">
        <v>41373</v>
      </c>
    </row>
    <row r="184" spans="1:4" ht="13.5" x14ac:dyDescent="0.25">
      <c r="A184" s="636">
        <v>92827</v>
      </c>
      <c r="B184" s="634" t="s">
        <v>22618</v>
      </c>
      <c r="C184" s="634" t="s">
        <v>4</v>
      </c>
      <c r="D184" s="635" t="s">
        <v>41374</v>
      </c>
    </row>
    <row r="185" spans="1:4" ht="13.5" x14ac:dyDescent="0.25">
      <c r="A185" s="636">
        <v>92828</v>
      </c>
      <c r="B185" s="634" t="s">
        <v>22619</v>
      </c>
      <c r="C185" s="634" t="s">
        <v>4</v>
      </c>
      <c r="D185" s="635" t="s">
        <v>41375</v>
      </c>
    </row>
    <row r="186" spans="1:4" ht="13.5" x14ac:dyDescent="0.25">
      <c r="A186" s="636">
        <v>92829</v>
      </c>
      <c r="B186" s="634" t="s">
        <v>22620</v>
      </c>
      <c r="C186" s="634" t="s">
        <v>4</v>
      </c>
      <c r="D186" s="635" t="s">
        <v>41376</v>
      </c>
    </row>
    <row r="187" spans="1:4" ht="13.5" x14ac:dyDescent="0.25">
      <c r="A187" s="636">
        <v>92830</v>
      </c>
      <c r="B187" s="634" t="s">
        <v>22621</v>
      </c>
      <c r="C187" s="634" t="s">
        <v>4</v>
      </c>
      <c r="D187" s="635" t="s">
        <v>41377</v>
      </c>
    </row>
    <row r="188" spans="1:4" ht="13.5" x14ac:dyDescent="0.25">
      <c r="A188" s="636">
        <v>92831</v>
      </c>
      <c r="B188" s="634" t="s">
        <v>22622</v>
      </c>
      <c r="C188" s="634" t="s">
        <v>4</v>
      </c>
      <c r="D188" s="635" t="s">
        <v>41378</v>
      </c>
    </row>
    <row r="189" spans="1:4" ht="13.5" x14ac:dyDescent="0.25">
      <c r="A189" s="636">
        <v>92832</v>
      </c>
      <c r="B189" s="634" t="s">
        <v>22623</v>
      </c>
      <c r="C189" s="634" t="s">
        <v>4</v>
      </c>
      <c r="D189" s="635" t="s">
        <v>30388</v>
      </c>
    </row>
    <row r="190" spans="1:4" ht="13.5" x14ac:dyDescent="0.25">
      <c r="A190" s="636">
        <v>95565</v>
      </c>
      <c r="B190" s="634" t="s">
        <v>22624</v>
      </c>
      <c r="C190" s="634" t="s">
        <v>4</v>
      </c>
      <c r="D190" s="635" t="s">
        <v>41379</v>
      </c>
    </row>
    <row r="191" spans="1:4" ht="13.5" x14ac:dyDescent="0.25">
      <c r="A191" s="636">
        <v>95566</v>
      </c>
      <c r="B191" s="634" t="s">
        <v>22625</v>
      </c>
      <c r="C191" s="634" t="s">
        <v>4</v>
      </c>
      <c r="D191" s="635" t="s">
        <v>41380</v>
      </c>
    </row>
    <row r="192" spans="1:4" ht="13.5" x14ac:dyDescent="0.25">
      <c r="A192" s="636">
        <v>95567</v>
      </c>
      <c r="B192" s="634" t="s">
        <v>22626</v>
      </c>
      <c r="C192" s="634" t="s">
        <v>4</v>
      </c>
      <c r="D192" s="635" t="s">
        <v>41381</v>
      </c>
    </row>
    <row r="193" spans="1:4" ht="13.5" x14ac:dyDescent="0.25">
      <c r="A193" s="636">
        <v>95568</v>
      </c>
      <c r="B193" s="634" t="s">
        <v>22627</v>
      </c>
      <c r="C193" s="634" t="s">
        <v>4</v>
      </c>
      <c r="D193" s="635" t="s">
        <v>41382</v>
      </c>
    </row>
    <row r="194" spans="1:4" ht="13.5" x14ac:dyDescent="0.25">
      <c r="A194" s="636">
        <v>95569</v>
      </c>
      <c r="B194" s="634" t="s">
        <v>22628</v>
      </c>
      <c r="C194" s="634" t="s">
        <v>4</v>
      </c>
      <c r="D194" s="635" t="s">
        <v>41383</v>
      </c>
    </row>
    <row r="195" spans="1:4" ht="13.5" x14ac:dyDescent="0.25">
      <c r="A195" s="636">
        <v>95570</v>
      </c>
      <c r="B195" s="634" t="s">
        <v>22629</v>
      </c>
      <c r="C195" s="634" t="s">
        <v>4</v>
      </c>
      <c r="D195" s="635" t="s">
        <v>41384</v>
      </c>
    </row>
    <row r="196" spans="1:4" ht="13.5" x14ac:dyDescent="0.25">
      <c r="A196" s="636">
        <v>95571</v>
      </c>
      <c r="B196" s="634" t="s">
        <v>22630</v>
      </c>
      <c r="C196" s="634" t="s">
        <v>4</v>
      </c>
      <c r="D196" s="635" t="s">
        <v>41385</v>
      </c>
    </row>
    <row r="197" spans="1:4" ht="13.5" x14ac:dyDescent="0.25">
      <c r="A197" s="636">
        <v>95572</v>
      </c>
      <c r="B197" s="634" t="s">
        <v>22631</v>
      </c>
      <c r="C197" s="634" t="s">
        <v>4</v>
      </c>
      <c r="D197" s="635" t="s">
        <v>41386</v>
      </c>
    </row>
    <row r="198" spans="1:4" ht="13.5" x14ac:dyDescent="0.25">
      <c r="A198" s="636">
        <v>97127</v>
      </c>
      <c r="B198" s="634" t="s">
        <v>22632</v>
      </c>
      <c r="C198" s="634" t="s">
        <v>4</v>
      </c>
      <c r="D198" s="635" t="s">
        <v>29227</v>
      </c>
    </row>
    <row r="199" spans="1:4" ht="13.5" x14ac:dyDescent="0.25">
      <c r="A199" s="636">
        <v>97128</v>
      </c>
      <c r="B199" s="634" t="s">
        <v>22633</v>
      </c>
      <c r="C199" s="634" t="s">
        <v>4</v>
      </c>
      <c r="D199" s="635" t="s">
        <v>26765</v>
      </c>
    </row>
    <row r="200" spans="1:4" ht="13.5" x14ac:dyDescent="0.25">
      <c r="A200" s="636">
        <v>97129</v>
      </c>
      <c r="B200" s="634" t="s">
        <v>22634</v>
      </c>
      <c r="C200" s="634" t="s">
        <v>4</v>
      </c>
      <c r="D200" s="635" t="s">
        <v>41387</v>
      </c>
    </row>
    <row r="201" spans="1:4" ht="13.5" x14ac:dyDescent="0.25">
      <c r="A201" s="636">
        <v>97130</v>
      </c>
      <c r="B201" s="634" t="s">
        <v>22635</v>
      </c>
      <c r="C201" s="634" t="s">
        <v>4</v>
      </c>
      <c r="D201" s="635" t="s">
        <v>41388</v>
      </c>
    </row>
    <row r="202" spans="1:4" ht="13.5" x14ac:dyDescent="0.25">
      <c r="A202" s="636">
        <v>97131</v>
      </c>
      <c r="B202" s="634" t="s">
        <v>22636</v>
      </c>
      <c r="C202" s="634" t="s">
        <v>4</v>
      </c>
      <c r="D202" s="635" t="s">
        <v>30284</v>
      </c>
    </row>
    <row r="203" spans="1:4" ht="13.5" x14ac:dyDescent="0.25">
      <c r="A203" s="636">
        <v>97132</v>
      </c>
      <c r="B203" s="634" t="s">
        <v>22637</v>
      </c>
      <c r="C203" s="634" t="s">
        <v>4</v>
      </c>
      <c r="D203" s="635" t="s">
        <v>30463</v>
      </c>
    </row>
    <row r="204" spans="1:4" ht="13.5" x14ac:dyDescent="0.25">
      <c r="A204" s="636">
        <v>97133</v>
      </c>
      <c r="B204" s="634" t="s">
        <v>22638</v>
      </c>
      <c r="C204" s="634" t="s">
        <v>4</v>
      </c>
      <c r="D204" s="635" t="s">
        <v>41389</v>
      </c>
    </row>
    <row r="205" spans="1:4" ht="13.5" x14ac:dyDescent="0.25">
      <c r="A205" s="636">
        <v>97134</v>
      </c>
      <c r="B205" s="634" t="s">
        <v>22639</v>
      </c>
      <c r="C205" s="634" t="s">
        <v>4</v>
      </c>
      <c r="D205" s="635" t="s">
        <v>41390</v>
      </c>
    </row>
    <row r="206" spans="1:4" ht="13.5" x14ac:dyDescent="0.25">
      <c r="A206" s="636">
        <v>97135</v>
      </c>
      <c r="B206" s="634" t="s">
        <v>22640</v>
      </c>
      <c r="C206" s="634" t="s">
        <v>4</v>
      </c>
      <c r="D206" s="635" t="s">
        <v>29943</v>
      </c>
    </row>
    <row r="207" spans="1:4" ht="13.5" x14ac:dyDescent="0.25">
      <c r="A207" s="636">
        <v>97136</v>
      </c>
      <c r="B207" s="634" t="s">
        <v>22641</v>
      </c>
      <c r="C207" s="634" t="s">
        <v>4</v>
      </c>
      <c r="D207" s="635" t="s">
        <v>41391</v>
      </c>
    </row>
    <row r="208" spans="1:4" ht="13.5" x14ac:dyDescent="0.25">
      <c r="A208" s="636">
        <v>97137</v>
      </c>
      <c r="B208" s="634" t="s">
        <v>22642</v>
      </c>
      <c r="C208" s="634" t="s">
        <v>4</v>
      </c>
      <c r="D208" s="635" t="s">
        <v>27659</v>
      </c>
    </row>
    <row r="209" spans="1:4" ht="13.5" x14ac:dyDescent="0.25">
      <c r="A209" s="636">
        <v>97138</v>
      </c>
      <c r="B209" s="634" t="s">
        <v>22643</v>
      </c>
      <c r="C209" s="634" t="s">
        <v>4</v>
      </c>
      <c r="D209" s="635" t="s">
        <v>28968</v>
      </c>
    </row>
    <row r="210" spans="1:4" ht="13.5" x14ac:dyDescent="0.25">
      <c r="A210" s="636">
        <v>97139</v>
      </c>
      <c r="B210" s="634" t="s">
        <v>22644</v>
      </c>
      <c r="C210" s="634" t="s">
        <v>4</v>
      </c>
      <c r="D210" s="635" t="s">
        <v>41392</v>
      </c>
    </row>
    <row r="211" spans="1:4" ht="13.5" x14ac:dyDescent="0.25">
      <c r="A211" s="636">
        <v>97140</v>
      </c>
      <c r="B211" s="634" t="s">
        <v>22645</v>
      </c>
      <c r="C211" s="634" t="s">
        <v>4</v>
      </c>
      <c r="D211" s="635" t="s">
        <v>26747</v>
      </c>
    </row>
    <row r="212" spans="1:4" ht="13.5" x14ac:dyDescent="0.25">
      <c r="A212" s="636">
        <v>103089</v>
      </c>
      <c r="B212" s="634" t="s">
        <v>41393</v>
      </c>
      <c r="C212" s="634" t="s">
        <v>4</v>
      </c>
      <c r="D212" s="635" t="s">
        <v>41394</v>
      </c>
    </row>
    <row r="213" spans="1:4" ht="13.5" x14ac:dyDescent="0.25">
      <c r="A213" s="636">
        <v>103090</v>
      </c>
      <c r="B213" s="634" t="s">
        <v>41395</v>
      </c>
      <c r="C213" s="634" t="s">
        <v>4</v>
      </c>
      <c r="D213" s="635" t="s">
        <v>41396</v>
      </c>
    </row>
    <row r="214" spans="1:4" ht="13.5" x14ac:dyDescent="0.25">
      <c r="A214" s="636">
        <v>103091</v>
      </c>
      <c r="B214" s="634" t="s">
        <v>41397</v>
      </c>
      <c r="C214" s="634" t="s">
        <v>4</v>
      </c>
      <c r="D214" s="635" t="s">
        <v>41398</v>
      </c>
    </row>
    <row r="215" spans="1:4" ht="13.5" x14ac:dyDescent="0.25">
      <c r="A215" s="636">
        <v>103092</v>
      </c>
      <c r="B215" s="634" t="s">
        <v>41399</v>
      </c>
      <c r="C215" s="634" t="s">
        <v>4</v>
      </c>
      <c r="D215" s="635" t="s">
        <v>28954</v>
      </c>
    </row>
    <row r="216" spans="1:4" ht="13.5" x14ac:dyDescent="0.25">
      <c r="A216" s="636">
        <v>103093</v>
      </c>
      <c r="B216" s="634" t="s">
        <v>41400</v>
      </c>
      <c r="C216" s="634" t="s">
        <v>4</v>
      </c>
      <c r="D216" s="635" t="s">
        <v>29849</v>
      </c>
    </row>
    <row r="217" spans="1:4" ht="13.5" x14ac:dyDescent="0.25">
      <c r="A217" s="636">
        <v>103094</v>
      </c>
      <c r="B217" s="634" t="s">
        <v>41401</v>
      </c>
      <c r="C217" s="634" t="s">
        <v>4</v>
      </c>
      <c r="D217" s="635" t="s">
        <v>41402</v>
      </c>
    </row>
    <row r="218" spans="1:4" ht="13.5" x14ac:dyDescent="0.25">
      <c r="A218" s="636">
        <v>103095</v>
      </c>
      <c r="B218" s="634" t="s">
        <v>41403</v>
      </c>
      <c r="C218" s="634" t="s">
        <v>4</v>
      </c>
      <c r="D218" s="635" t="s">
        <v>41404</v>
      </c>
    </row>
    <row r="219" spans="1:4" ht="13.5" x14ac:dyDescent="0.25">
      <c r="A219" s="636">
        <v>103096</v>
      </c>
      <c r="B219" s="634" t="s">
        <v>41405</v>
      </c>
      <c r="C219" s="634" t="s">
        <v>4</v>
      </c>
      <c r="D219" s="635" t="s">
        <v>41406</v>
      </c>
    </row>
    <row r="220" spans="1:4" ht="13.5" x14ac:dyDescent="0.25">
      <c r="A220" s="636">
        <v>103097</v>
      </c>
      <c r="B220" s="634" t="s">
        <v>41407</v>
      </c>
      <c r="C220" s="634" t="s">
        <v>4</v>
      </c>
      <c r="D220" s="635" t="s">
        <v>41408</v>
      </c>
    </row>
    <row r="221" spans="1:4" ht="13.5" x14ac:dyDescent="0.25">
      <c r="A221" s="636">
        <v>103098</v>
      </c>
      <c r="B221" s="634" t="s">
        <v>41409</v>
      </c>
      <c r="C221" s="634" t="s">
        <v>4</v>
      </c>
      <c r="D221" s="635" t="s">
        <v>29923</v>
      </c>
    </row>
    <row r="222" spans="1:4" ht="13.5" x14ac:dyDescent="0.25">
      <c r="A222" s="636">
        <v>103099</v>
      </c>
      <c r="B222" s="634" t="s">
        <v>41410</v>
      </c>
      <c r="C222" s="634" t="s">
        <v>4</v>
      </c>
      <c r="D222" s="635" t="s">
        <v>41411</v>
      </c>
    </row>
    <row r="223" spans="1:4" ht="13.5" x14ac:dyDescent="0.25">
      <c r="A223" s="636">
        <v>103100</v>
      </c>
      <c r="B223" s="634" t="s">
        <v>41412</v>
      </c>
      <c r="C223" s="634" t="s">
        <v>4</v>
      </c>
      <c r="D223" s="635" t="s">
        <v>41413</v>
      </c>
    </row>
    <row r="224" spans="1:4" ht="13.5" x14ac:dyDescent="0.25">
      <c r="A224" s="636">
        <v>103101</v>
      </c>
      <c r="B224" s="634" t="s">
        <v>41414</v>
      </c>
      <c r="C224" s="634" t="s">
        <v>4</v>
      </c>
      <c r="D224" s="635" t="s">
        <v>41415</v>
      </c>
    </row>
    <row r="225" spans="1:4" ht="13.5" x14ac:dyDescent="0.25">
      <c r="A225" s="636">
        <v>103102</v>
      </c>
      <c r="B225" s="634" t="s">
        <v>41416</v>
      </c>
      <c r="C225" s="634" t="s">
        <v>4</v>
      </c>
      <c r="D225" s="635" t="s">
        <v>30835</v>
      </c>
    </row>
    <row r="226" spans="1:4" ht="13.5" x14ac:dyDescent="0.25">
      <c r="A226" s="636">
        <v>103103</v>
      </c>
      <c r="B226" s="634" t="s">
        <v>41417</v>
      </c>
      <c r="C226" s="634" t="s">
        <v>4</v>
      </c>
      <c r="D226" s="635" t="s">
        <v>41418</v>
      </c>
    </row>
    <row r="227" spans="1:4" ht="13.5" x14ac:dyDescent="0.25">
      <c r="A227" s="636">
        <v>103104</v>
      </c>
      <c r="B227" s="634" t="s">
        <v>41419</v>
      </c>
      <c r="C227" s="634" t="s">
        <v>4</v>
      </c>
      <c r="D227" s="635" t="s">
        <v>41420</v>
      </c>
    </row>
    <row r="228" spans="1:4" ht="13.5" x14ac:dyDescent="0.25">
      <c r="A228" s="636">
        <v>103105</v>
      </c>
      <c r="B228" s="634" t="s">
        <v>41421</v>
      </c>
      <c r="C228" s="634" t="s">
        <v>5</v>
      </c>
      <c r="D228" s="635" t="s">
        <v>26619</v>
      </c>
    </row>
    <row r="229" spans="1:4" ht="13.5" x14ac:dyDescent="0.25">
      <c r="A229" s="636">
        <v>103106</v>
      </c>
      <c r="B229" s="634" t="s">
        <v>41422</v>
      </c>
      <c r="C229" s="634" t="s">
        <v>5</v>
      </c>
      <c r="D229" s="635" t="s">
        <v>41423</v>
      </c>
    </row>
    <row r="230" spans="1:4" ht="13.5" x14ac:dyDescent="0.25">
      <c r="A230" s="636">
        <v>103107</v>
      </c>
      <c r="B230" s="634" t="s">
        <v>41424</v>
      </c>
      <c r="C230" s="634" t="s">
        <v>5</v>
      </c>
      <c r="D230" s="635" t="s">
        <v>41425</v>
      </c>
    </row>
    <row r="231" spans="1:4" ht="13.5" x14ac:dyDescent="0.25">
      <c r="A231" s="636">
        <v>103108</v>
      </c>
      <c r="B231" s="634" t="s">
        <v>41426</v>
      </c>
      <c r="C231" s="634" t="s">
        <v>5</v>
      </c>
      <c r="D231" s="635" t="s">
        <v>41427</v>
      </c>
    </row>
    <row r="232" spans="1:4" ht="13.5" x14ac:dyDescent="0.25">
      <c r="A232" s="636">
        <v>103109</v>
      </c>
      <c r="B232" s="634" t="s">
        <v>41428</v>
      </c>
      <c r="C232" s="634" t="s">
        <v>5</v>
      </c>
      <c r="D232" s="635" t="s">
        <v>41429</v>
      </c>
    </row>
    <row r="233" spans="1:4" ht="13.5" x14ac:dyDescent="0.25">
      <c r="A233" s="636">
        <v>103110</v>
      </c>
      <c r="B233" s="634" t="s">
        <v>41430</v>
      </c>
      <c r="C233" s="634" t="s">
        <v>5</v>
      </c>
      <c r="D233" s="635" t="s">
        <v>41431</v>
      </c>
    </row>
    <row r="234" spans="1:4" ht="13.5" x14ac:dyDescent="0.25">
      <c r="A234" s="636">
        <v>103111</v>
      </c>
      <c r="B234" s="634" t="s">
        <v>41432</v>
      </c>
      <c r="C234" s="634" t="s">
        <v>5</v>
      </c>
      <c r="D234" s="635" t="s">
        <v>41433</v>
      </c>
    </row>
    <row r="235" spans="1:4" ht="13.5" x14ac:dyDescent="0.25">
      <c r="A235" s="636">
        <v>103112</v>
      </c>
      <c r="B235" s="634" t="s">
        <v>41434</v>
      </c>
      <c r="C235" s="634" t="s">
        <v>5</v>
      </c>
      <c r="D235" s="635" t="s">
        <v>41435</v>
      </c>
    </row>
    <row r="236" spans="1:4" ht="13.5" x14ac:dyDescent="0.25">
      <c r="A236" s="636">
        <v>103113</v>
      </c>
      <c r="B236" s="634" t="s">
        <v>41436</v>
      </c>
      <c r="C236" s="634" t="s">
        <v>5</v>
      </c>
      <c r="D236" s="635" t="s">
        <v>41437</v>
      </c>
    </row>
    <row r="237" spans="1:4" ht="13.5" x14ac:dyDescent="0.25">
      <c r="A237" s="636">
        <v>103114</v>
      </c>
      <c r="B237" s="634" t="s">
        <v>41438</v>
      </c>
      <c r="C237" s="634" t="s">
        <v>5</v>
      </c>
      <c r="D237" s="635" t="s">
        <v>41439</v>
      </c>
    </row>
    <row r="238" spans="1:4" ht="13.5" x14ac:dyDescent="0.25">
      <c r="A238" s="636">
        <v>103115</v>
      </c>
      <c r="B238" s="634" t="s">
        <v>41440</v>
      </c>
      <c r="C238" s="634" t="s">
        <v>5</v>
      </c>
      <c r="D238" s="635" t="s">
        <v>41441</v>
      </c>
    </row>
    <row r="239" spans="1:4" ht="13.5" x14ac:dyDescent="0.25">
      <c r="A239" s="636">
        <v>103116</v>
      </c>
      <c r="B239" s="634" t="s">
        <v>41442</v>
      </c>
      <c r="C239" s="634" t="s">
        <v>5</v>
      </c>
      <c r="D239" s="635" t="s">
        <v>41443</v>
      </c>
    </row>
    <row r="240" spans="1:4" ht="13.5" x14ac:dyDescent="0.25">
      <c r="A240" s="636">
        <v>103117</v>
      </c>
      <c r="B240" s="634" t="s">
        <v>41444</v>
      </c>
      <c r="C240" s="634" t="s">
        <v>5</v>
      </c>
      <c r="D240" s="635" t="s">
        <v>41445</v>
      </c>
    </row>
    <row r="241" spans="1:4" ht="13.5" x14ac:dyDescent="0.25">
      <c r="A241" s="636">
        <v>103118</v>
      </c>
      <c r="B241" s="634" t="s">
        <v>41446</v>
      </c>
      <c r="C241" s="634" t="s">
        <v>5</v>
      </c>
      <c r="D241" s="635" t="s">
        <v>41447</v>
      </c>
    </row>
    <row r="242" spans="1:4" ht="13.5" x14ac:dyDescent="0.25">
      <c r="A242" s="636">
        <v>103119</v>
      </c>
      <c r="B242" s="634" t="s">
        <v>41448</v>
      </c>
      <c r="C242" s="634" t="s">
        <v>5</v>
      </c>
      <c r="D242" s="635" t="s">
        <v>41449</v>
      </c>
    </row>
    <row r="243" spans="1:4" ht="13.5" x14ac:dyDescent="0.25">
      <c r="A243" s="636">
        <v>103120</v>
      </c>
      <c r="B243" s="634" t="s">
        <v>41450</v>
      </c>
      <c r="C243" s="634" t="s">
        <v>5</v>
      </c>
      <c r="D243" s="635" t="s">
        <v>41451</v>
      </c>
    </row>
    <row r="244" spans="1:4" ht="13.5" x14ac:dyDescent="0.25">
      <c r="A244" s="636">
        <v>103121</v>
      </c>
      <c r="B244" s="634" t="s">
        <v>41452</v>
      </c>
      <c r="C244" s="634" t="s">
        <v>5</v>
      </c>
      <c r="D244" s="635" t="s">
        <v>41453</v>
      </c>
    </row>
    <row r="245" spans="1:4" ht="13.5" x14ac:dyDescent="0.25">
      <c r="A245" s="636">
        <v>103122</v>
      </c>
      <c r="B245" s="634" t="s">
        <v>41454</v>
      </c>
      <c r="C245" s="634" t="s">
        <v>5</v>
      </c>
      <c r="D245" s="635" t="s">
        <v>41455</v>
      </c>
    </row>
    <row r="246" spans="1:4" ht="13.5" x14ac:dyDescent="0.25">
      <c r="A246" s="636">
        <v>103123</v>
      </c>
      <c r="B246" s="634" t="s">
        <v>41456</v>
      </c>
      <c r="C246" s="634" t="s">
        <v>5</v>
      </c>
      <c r="D246" s="635" t="s">
        <v>41457</v>
      </c>
    </row>
    <row r="247" spans="1:4" ht="13.5" x14ac:dyDescent="0.25">
      <c r="A247" s="636">
        <v>103124</v>
      </c>
      <c r="B247" s="634" t="s">
        <v>41458</v>
      </c>
      <c r="C247" s="634" t="s">
        <v>5</v>
      </c>
      <c r="D247" s="635" t="s">
        <v>41459</v>
      </c>
    </row>
    <row r="248" spans="1:4" ht="13.5" x14ac:dyDescent="0.25">
      <c r="A248" s="636">
        <v>103125</v>
      </c>
      <c r="B248" s="634" t="s">
        <v>41460</v>
      </c>
      <c r="C248" s="634" t="s">
        <v>5</v>
      </c>
      <c r="D248" s="635" t="s">
        <v>30385</v>
      </c>
    </row>
    <row r="249" spans="1:4" ht="13.5" x14ac:dyDescent="0.25">
      <c r="A249" s="636">
        <v>103126</v>
      </c>
      <c r="B249" s="634" t="s">
        <v>41461</v>
      </c>
      <c r="C249" s="634" t="s">
        <v>5</v>
      </c>
      <c r="D249" s="635" t="s">
        <v>41462</v>
      </c>
    </row>
    <row r="250" spans="1:4" ht="13.5" x14ac:dyDescent="0.25">
      <c r="A250" s="636">
        <v>103127</v>
      </c>
      <c r="B250" s="634" t="s">
        <v>41463</v>
      </c>
      <c r="C250" s="634" t="s">
        <v>5</v>
      </c>
      <c r="D250" s="635" t="s">
        <v>41464</v>
      </c>
    </row>
    <row r="251" spans="1:4" ht="13.5" x14ac:dyDescent="0.25">
      <c r="A251" s="636">
        <v>103128</v>
      </c>
      <c r="B251" s="634" t="s">
        <v>41465</v>
      </c>
      <c r="C251" s="634" t="s">
        <v>5</v>
      </c>
      <c r="D251" s="635" t="s">
        <v>41466</v>
      </c>
    </row>
    <row r="252" spans="1:4" ht="13.5" x14ac:dyDescent="0.25">
      <c r="A252" s="636">
        <v>103129</v>
      </c>
      <c r="B252" s="634" t="s">
        <v>41467</v>
      </c>
      <c r="C252" s="634" t="s">
        <v>5</v>
      </c>
      <c r="D252" s="635" t="s">
        <v>41468</v>
      </c>
    </row>
    <row r="253" spans="1:4" ht="13.5" x14ac:dyDescent="0.25">
      <c r="A253" s="636">
        <v>103130</v>
      </c>
      <c r="B253" s="634" t="s">
        <v>41469</v>
      </c>
      <c r="C253" s="634" t="s">
        <v>5</v>
      </c>
      <c r="D253" s="635" t="s">
        <v>41470</v>
      </c>
    </row>
    <row r="254" spans="1:4" ht="13.5" x14ac:dyDescent="0.25">
      <c r="A254" s="636">
        <v>103131</v>
      </c>
      <c r="B254" s="634" t="s">
        <v>41471</v>
      </c>
      <c r="C254" s="634" t="s">
        <v>5</v>
      </c>
      <c r="D254" s="635" t="s">
        <v>41472</v>
      </c>
    </row>
    <row r="255" spans="1:4" ht="13.5" x14ac:dyDescent="0.25">
      <c r="A255" s="636">
        <v>103132</v>
      </c>
      <c r="B255" s="634" t="s">
        <v>41473</v>
      </c>
      <c r="C255" s="634" t="s">
        <v>5</v>
      </c>
      <c r="D255" s="635" t="s">
        <v>41474</v>
      </c>
    </row>
    <row r="256" spans="1:4" ht="13.5" x14ac:dyDescent="0.25">
      <c r="A256" s="636">
        <v>103133</v>
      </c>
      <c r="B256" s="634" t="s">
        <v>41475</v>
      </c>
      <c r="C256" s="634" t="s">
        <v>5</v>
      </c>
      <c r="D256" s="635" t="s">
        <v>41476</v>
      </c>
    </row>
    <row r="257" spans="1:4" ht="13.5" x14ac:dyDescent="0.25">
      <c r="A257" s="636">
        <v>103134</v>
      </c>
      <c r="B257" s="634" t="s">
        <v>41477</v>
      </c>
      <c r="C257" s="634" t="s">
        <v>5</v>
      </c>
      <c r="D257" s="635" t="s">
        <v>41478</v>
      </c>
    </row>
    <row r="258" spans="1:4" ht="13.5" x14ac:dyDescent="0.25">
      <c r="A258" s="636">
        <v>103135</v>
      </c>
      <c r="B258" s="634" t="s">
        <v>41479</v>
      </c>
      <c r="C258" s="634" t="s">
        <v>5</v>
      </c>
      <c r="D258" s="635" t="s">
        <v>41480</v>
      </c>
    </row>
    <row r="259" spans="1:4" ht="13.5" x14ac:dyDescent="0.25">
      <c r="A259" s="636">
        <v>103136</v>
      </c>
      <c r="B259" s="634" t="s">
        <v>41481</v>
      </c>
      <c r="C259" s="634" t="s">
        <v>5</v>
      </c>
      <c r="D259" s="635" t="s">
        <v>41482</v>
      </c>
    </row>
    <row r="260" spans="1:4" ht="13.5" x14ac:dyDescent="0.25">
      <c r="A260" s="636">
        <v>103137</v>
      </c>
      <c r="B260" s="634" t="s">
        <v>41483</v>
      </c>
      <c r="C260" s="634" t="s">
        <v>5</v>
      </c>
      <c r="D260" s="635" t="s">
        <v>41484</v>
      </c>
    </row>
    <row r="261" spans="1:4" ht="13.5" x14ac:dyDescent="0.25">
      <c r="A261" s="636">
        <v>103138</v>
      </c>
      <c r="B261" s="634" t="s">
        <v>41485</v>
      </c>
      <c r="C261" s="634" t="s">
        <v>5</v>
      </c>
      <c r="D261" s="635" t="s">
        <v>41486</v>
      </c>
    </row>
    <row r="262" spans="1:4" ht="13.5" x14ac:dyDescent="0.25">
      <c r="A262" s="636">
        <v>103139</v>
      </c>
      <c r="B262" s="634" t="s">
        <v>41487</v>
      </c>
      <c r="C262" s="634" t="s">
        <v>5</v>
      </c>
      <c r="D262" s="635" t="s">
        <v>30846</v>
      </c>
    </row>
    <row r="263" spans="1:4" ht="13.5" x14ac:dyDescent="0.25">
      <c r="A263" s="636">
        <v>103140</v>
      </c>
      <c r="B263" s="634" t="s">
        <v>41488</v>
      </c>
      <c r="C263" s="634" t="s">
        <v>5</v>
      </c>
      <c r="D263" s="635" t="s">
        <v>41489</v>
      </c>
    </row>
    <row r="264" spans="1:4" ht="13.5" x14ac:dyDescent="0.25">
      <c r="A264" s="636">
        <v>103141</v>
      </c>
      <c r="B264" s="634" t="s">
        <v>41490</v>
      </c>
      <c r="C264" s="634" t="s">
        <v>5</v>
      </c>
      <c r="D264" s="635" t="s">
        <v>27151</v>
      </c>
    </row>
    <row r="265" spans="1:4" ht="13.5" x14ac:dyDescent="0.25">
      <c r="A265" s="636">
        <v>103142</v>
      </c>
      <c r="B265" s="634" t="s">
        <v>41491</v>
      </c>
      <c r="C265" s="634" t="s">
        <v>5</v>
      </c>
      <c r="D265" s="635" t="s">
        <v>41492</v>
      </c>
    </row>
    <row r="266" spans="1:4" ht="13.5" x14ac:dyDescent="0.25">
      <c r="A266" s="636">
        <v>103143</v>
      </c>
      <c r="B266" s="634" t="s">
        <v>41493</v>
      </c>
      <c r="C266" s="634" t="s">
        <v>5</v>
      </c>
      <c r="D266" s="635" t="s">
        <v>41494</v>
      </c>
    </row>
    <row r="267" spans="1:4" ht="13.5" x14ac:dyDescent="0.25">
      <c r="A267" s="636">
        <v>103144</v>
      </c>
      <c r="B267" s="634" t="s">
        <v>41495</v>
      </c>
      <c r="C267" s="634" t="s">
        <v>5</v>
      </c>
      <c r="D267" s="635" t="s">
        <v>41496</v>
      </c>
    </row>
    <row r="268" spans="1:4" ht="13.5" x14ac:dyDescent="0.25">
      <c r="A268" s="636">
        <v>103145</v>
      </c>
      <c r="B268" s="634" t="s">
        <v>41497</v>
      </c>
      <c r="C268" s="634" t="s">
        <v>5</v>
      </c>
      <c r="D268" s="635" t="s">
        <v>41498</v>
      </c>
    </row>
    <row r="269" spans="1:4" ht="13.5" x14ac:dyDescent="0.25">
      <c r="A269" s="636">
        <v>103146</v>
      </c>
      <c r="B269" s="634" t="s">
        <v>41499</v>
      </c>
      <c r="C269" s="634" t="s">
        <v>5</v>
      </c>
      <c r="D269" s="635" t="s">
        <v>41500</v>
      </c>
    </row>
    <row r="270" spans="1:4" ht="13.5" x14ac:dyDescent="0.25">
      <c r="A270" s="636">
        <v>103147</v>
      </c>
      <c r="B270" s="634" t="s">
        <v>41501</v>
      </c>
      <c r="C270" s="634" t="s">
        <v>5</v>
      </c>
      <c r="D270" s="635" t="s">
        <v>41502</v>
      </c>
    </row>
    <row r="271" spans="1:4" ht="13.5" x14ac:dyDescent="0.25">
      <c r="A271" s="636">
        <v>103148</v>
      </c>
      <c r="B271" s="634" t="s">
        <v>41503</v>
      </c>
      <c r="C271" s="634" t="s">
        <v>5</v>
      </c>
      <c r="D271" s="635" t="s">
        <v>41504</v>
      </c>
    </row>
    <row r="272" spans="1:4" ht="13.5" x14ac:dyDescent="0.25">
      <c r="A272" s="636">
        <v>103149</v>
      </c>
      <c r="B272" s="634" t="s">
        <v>41505</v>
      </c>
      <c r="C272" s="634" t="s">
        <v>5</v>
      </c>
      <c r="D272" s="635" t="s">
        <v>41506</v>
      </c>
    </row>
    <row r="273" spans="1:4" ht="13.5" x14ac:dyDescent="0.25">
      <c r="A273" s="636">
        <v>103150</v>
      </c>
      <c r="B273" s="634" t="s">
        <v>41507</v>
      </c>
      <c r="C273" s="634" t="s">
        <v>5</v>
      </c>
      <c r="D273" s="635" t="s">
        <v>41508</v>
      </c>
    </row>
    <row r="274" spans="1:4" ht="13.5" x14ac:dyDescent="0.25">
      <c r="A274" s="636">
        <v>103151</v>
      </c>
      <c r="B274" s="634" t="s">
        <v>41509</v>
      </c>
      <c r="C274" s="634" t="s">
        <v>5</v>
      </c>
      <c r="D274" s="635" t="s">
        <v>41510</v>
      </c>
    </row>
    <row r="275" spans="1:4" ht="13.5" x14ac:dyDescent="0.25">
      <c r="A275" s="636">
        <v>103152</v>
      </c>
      <c r="B275" s="634" t="s">
        <v>41511</v>
      </c>
      <c r="C275" s="634" t="s">
        <v>5</v>
      </c>
      <c r="D275" s="635" t="s">
        <v>41512</v>
      </c>
    </row>
    <row r="276" spans="1:4" ht="13.5" x14ac:dyDescent="0.25">
      <c r="A276" s="636">
        <v>103372</v>
      </c>
      <c r="B276" s="634" t="s">
        <v>41513</v>
      </c>
      <c r="C276" s="634" t="s">
        <v>4</v>
      </c>
      <c r="D276" s="635" t="s">
        <v>41514</v>
      </c>
    </row>
    <row r="277" spans="1:4" ht="13.5" x14ac:dyDescent="0.25">
      <c r="A277" s="636">
        <v>103373</v>
      </c>
      <c r="B277" s="634" t="s">
        <v>41515</v>
      </c>
      <c r="C277" s="634" t="s">
        <v>4</v>
      </c>
      <c r="D277" s="635" t="s">
        <v>41516</v>
      </c>
    </row>
    <row r="278" spans="1:4" ht="13.5" x14ac:dyDescent="0.25">
      <c r="A278" s="636">
        <v>103376</v>
      </c>
      <c r="B278" s="634" t="s">
        <v>41517</v>
      </c>
      <c r="C278" s="634" t="s">
        <v>4</v>
      </c>
      <c r="D278" s="635" t="s">
        <v>41518</v>
      </c>
    </row>
    <row r="279" spans="1:4" ht="13.5" x14ac:dyDescent="0.25">
      <c r="A279" s="636">
        <v>103377</v>
      </c>
      <c r="B279" s="634" t="s">
        <v>41519</v>
      </c>
      <c r="C279" s="634" t="s">
        <v>4</v>
      </c>
      <c r="D279" s="635" t="s">
        <v>41520</v>
      </c>
    </row>
    <row r="280" spans="1:4" ht="13.5" x14ac:dyDescent="0.25">
      <c r="A280" s="636">
        <v>103379</v>
      </c>
      <c r="B280" s="634" t="s">
        <v>41521</v>
      </c>
      <c r="C280" s="634" t="s">
        <v>4</v>
      </c>
      <c r="D280" s="635" t="s">
        <v>30356</v>
      </c>
    </row>
    <row r="281" spans="1:4" ht="13.5" x14ac:dyDescent="0.25">
      <c r="A281" s="636">
        <v>103383</v>
      </c>
      <c r="B281" s="634" t="s">
        <v>41522</v>
      </c>
      <c r="C281" s="634" t="s">
        <v>4</v>
      </c>
      <c r="D281" s="635" t="s">
        <v>41523</v>
      </c>
    </row>
    <row r="282" spans="1:4" ht="13.5" x14ac:dyDescent="0.25">
      <c r="A282" s="636">
        <v>103385</v>
      </c>
      <c r="B282" s="634" t="s">
        <v>41524</v>
      </c>
      <c r="C282" s="634" t="s">
        <v>4</v>
      </c>
      <c r="D282" s="635" t="s">
        <v>41525</v>
      </c>
    </row>
    <row r="283" spans="1:4" ht="13.5" x14ac:dyDescent="0.25">
      <c r="A283" s="636">
        <v>103387</v>
      </c>
      <c r="B283" s="634" t="s">
        <v>41526</v>
      </c>
      <c r="C283" s="634" t="s">
        <v>4</v>
      </c>
      <c r="D283" s="635" t="s">
        <v>41527</v>
      </c>
    </row>
    <row r="284" spans="1:4" ht="13.5" x14ac:dyDescent="0.25">
      <c r="A284" s="636">
        <v>103389</v>
      </c>
      <c r="B284" s="634" t="s">
        <v>41528</v>
      </c>
      <c r="C284" s="634" t="s">
        <v>4</v>
      </c>
      <c r="D284" s="635" t="s">
        <v>41529</v>
      </c>
    </row>
    <row r="285" spans="1:4" ht="13.5" x14ac:dyDescent="0.25">
      <c r="A285" s="636">
        <v>103391</v>
      </c>
      <c r="B285" s="634" t="s">
        <v>41530</v>
      </c>
      <c r="C285" s="634" t="s">
        <v>4</v>
      </c>
      <c r="D285" s="635" t="s">
        <v>41531</v>
      </c>
    </row>
    <row r="286" spans="1:4" ht="13.5" x14ac:dyDescent="0.25">
      <c r="A286" s="636">
        <v>103392</v>
      </c>
      <c r="B286" s="634" t="s">
        <v>41532</v>
      </c>
      <c r="C286" s="634" t="s">
        <v>4</v>
      </c>
      <c r="D286" s="635" t="s">
        <v>41533</v>
      </c>
    </row>
    <row r="287" spans="1:4" ht="13.5" x14ac:dyDescent="0.25">
      <c r="A287" s="636">
        <v>103393</v>
      </c>
      <c r="B287" s="634" t="s">
        <v>41534</v>
      </c>
      <c r="C287" s="634" t="s">
        <v>4</v>
      </c>
      <c r="D287" s="635" t="s">
        <v>41535</v>
      </c>
    </row>
    <row r="288" spans="1:4" ht="13.5" x14ac:dyDescent="0.25">
      <c r="A288" s="636">
        <v>103394</v>
      </c>
      <c r="B288" s="634" t="s">
        <v>41536</v>
      </c>
      <c r="C288" s="634" t="s">
        <v>4</v>
      </c>
      <c r="D288" s="635" t="s">
        <v>41537</v>
      </c>
    </row>
    <row r="289" spans="1:4" ht="13.5" x14ac:dyDescent="0.25">
      <c r="A289" s="636">
        <v>103395</v>
      </c>
      <c r="B289" s="634" t="s">
        <v>41538</v>
      </c>
      <c r="C289" s="634" t="s">
        <v>4</v>
      </c>
      <c r="D289" s="635" t="s">
        <v>41539</v>
      </c>
    </row>
    <row r="290" spans="1:4" ht="13.5" x14ac:dyDescent="0.25">
      <c r="A290" s="636">
        <v>103396</v>
      </c>
      <c r="B290" s="634" t="s">
        <v>41540</v>
      </c>
      <c r="C290" s="634" t="s">
        <v>4</v>
      </c>
      <c r="D290" s="635" t="s">
        <v>41541</v>
      </c>
    </row>
    <row r="291" spans="1:4" ht="13.5" x14ac:dyDescent="0.25">
      <c r="A291" s="636">
        <v>103397</v>
      </c>
      <c r="B291" s="634" t="s">
        <v>41542</v>
      </c>
      <c r="C291" s="634" t="s">
        <v>5</v>
      </c>
      <c r="D291" s="635" t="s">
        <v>41543</v>
      </c>
    </row>
    <row r="292" spans="1:4" ht="13.5" x14ac:dyDescent="0.25">
      <c r="A292" s="636">
        <v>103398</v>
      </c>
      <c r="B292" s="634" t="s">
        <v>41544</v>
      </c>
      <c r="C292" s="634" t="s">
        <v>5</v>
      </c>
      <c r="D292" s="635" t="s">
        <v>23979</v>
      </c>
    </row>
    <row r="293" spans="1:4" ht="13.5" x14ac:dyDescent="0.25">
      <c r="A293" s="636">
        <v>103399</v>
      </c>
      <c r="B293" s="634" t="s">
        <v>41545</v>
      </c>
      <c r="C293" s="634" t="s">
        <v>5</v>
      </c>
      <c r="D293" s="635" t="s">
        <v>27347</v>
      </c>
    </row>
    <row r="294" spans="1:4" ht="13.5" x14ac:dyDescent="0.25">
      <c r="A294" s="636">
        <v>103400</v>
      </c>
      <c r="B294" s="634" t="s">
        <v>41546</v>
      </c>
      <c r="C294" s="634" t="s">
        <v>5</v>
      </c>
      <c r="D294" s="635" t="s">
        <v>41547</v>
      </c>
    </row>
    <row r="295" spans="1:4" ht="13.5" x14ac:dyDescent="0.25">
      <c r="A295" s="636">
        <v>103401</v>
      </c>
      <c r="B295" s="634" t="s">
        <v>41548</v>
      </c>
      <c r="C295" s="634" t="s">
        <v>5</v>
      </c>
      <c r="D295" s="635" t="s">
        <v>41549</v>
      </c>
    </row>
    <row r="296" spans="1:4" ht="13.5" x14ac:dyDescent="0.25">
      <c r="A296" s="636">
        <v>103402</v>
      </c>
      <c r="B296" s="634" t="s">
        <v>41550</v>
      </c>
      <c r="C296" s="634" t="s">
        <v>5</v>
      </c>
      <c r="D296" s="635" t="s">
        <v>30400</v>
      </c>
    </row>
    <row r="297" spans="1:4" ht="13.5" x14ac:dyDescent="0.25">
      <c r="A297" s="636">
        <v>103403</v>
      </c>
      <c r="B297" s="634" t="s">
        <v>41551</v>
      </c>
      <c r="C297" s="634" t="s">
        <v>5</v>
      </c>
      <c r="D297" s="635" t="s">
        <v>30318</v>
      </c>
    </row>
    <row r="298" spans="1:4" ht="13.5" x14ac:dyDescent="0.25">
      <c r="A298" s="636">
        <v>103404</v>
      </c>
      <c r="B298" s="634" t="s">
        <v>41552</v>
      </c>
      <c r="C298" s="634" t="s">
        <v>5</v>
      </c>
      <c r="D298" s="635" t="s">
        <v>41553</v>
      </c>
    </row>
    <row r="299" spans="1:4" ht="13.5" x14ac:dyDescent="0.25">
      <c r="A299" s="636">
        <v>103405</v>
      </c>
      <c r="B299" s="634" t="s">
        <v>41554</v>
      </c>
      <c r="C299" s="634" t="s">
        <v>5</v>
      </c>
      <c r="D299" s="635" t="s">
        <v>41555</v>
      </c>
    </row>
    <row r="300" spans="1:4" ht="13.5" x14ac:dyDescent="0.25">
      <c r="A300" s="636">
        <v>103406</v>
      </c>
      <c r="B300" s="634" t="s">
        <v>41556</v>
      </c>
      <c r="C300" s="634" t="s">
        <v>5</v>
      </c>
      <c r="D300" s="635" t="s">
        <v>41557</v>
      </c>
    </row>
    <row r="301" spans="1:4" ht="13.5" x14ac:dyDescent="0.25">
      <c r="A301" s="636">
        <v>103407</v>
      </c>
      <c r="B301" s="634" t="s">
        <v>41558</v>
      </c>
      <c r="C301" s="634" t="s">
        <v>5</v>
      </c>
      <c r="D301" s="635" t="s">
        <v>41559</v>
      </c>
    </row>
    <row r="302" spans="1:4" ht="13.5" x14ac:dyDescent="0.25">
      <c r="A302" s="636">
        <v>103408</v>
      </c>
      <c r="B302" s="634" t="s">
        <v>41560</v>
      </c>
      <c r="C302" s="634" t="s">
        <v>5</v>
      </c>
      <c r="D302" s="635" t="s">
        <v>41561</v>
      </c>
    </row>
    <row r="303" spans="1:4" ht="13.5" x14ac:dyDescent="0.25">
      <c r="A303" s="636">
        <v>103409</v>
      </c>
      <c r="B303" s="634" t="s">
        <v>41562</v>
      </c>
      <c r="C303" s="634" t="s">
        <v>5</v>
      </c>
      <c r="D303" s="635" t="s">
        <v>41563</v>
      </c>
    </row>
    <row r="304" spans="1:4" ht="13.5" x14ac:dyDescent="0.25">
      <c r="A304" s="636">
        <v>103410</v>
      </c>
      <c r="B304" s="634" t="s">
        <v>41564</v>
      </c>
      <c r="C304" s="634" t="s">
        <v>5</v>
      </c>
      <c r="D304" s="635" t="s">
        <v>41565</v>
      </c>
    </row>
    <row r="305" spans="1:4" ht="13.5" x14ac:dyDescent="0.25">
      <c r="A305" s="636">
        <v>103411</v>
      </c>
      <c r="B305" s="634" t="s">
        <v>41566</v>
      </c>
      <c r="C305" s="634" t="s">
        <v>5</v>
      </c>
      <c r="D305" s="635" t="s">
        <v>26882</v>
      </c>
    </row>
    <row r="306" spans="1:4" ht="13.5" x14ac:dyDescent="0.25">
      <c r="A306" s="636">
        <v>103412</v>
      </c>
      <c r="B306" s="634" t="s">
        <v>41567</v>
      </c>
      <c r="C306" s="634" t="s">
        <v>5</v>
      </c>
      <c r="D306" s="635" t="s">
        <v>30528</v>
      </c>
    </row>
    <row r="307" spans="1:4" ht="13.5" x14ac:dyDescent="0.25">
      <c r="A307" s="636">
        <v>103413</v>
      </c>
      <c r="B307" s="634" t="s">
        <v>41568</v>
      </c>
      <c r="C307" s="634" t="s">
        <v>5</v>
      </c>
      <c r="D307" s="635" t="s">
        <v>30352</v>
      </c>
    </row>
    <row r="308" spans="1:4" ht="13.5" x14ac:dyDescent="0.25">
      <c r="A308" s="636">
        <v>103414</v>
      </c>
      <c r="B308" s="634" t="s">
        <v>41569</v>
      </c>
      <c r="C308" s="634" t="s">
        <v>5</v>
      </c>
      <c r="D308" s="635" t="s">
        <v>30318</v>
      </c>
    </row>
    <row r="309" spans="1:4" ht="13.5" x14ac:dyDescent="0.25">
      <c r="A309" s="636">
        <v>103415</v>
      </c>
      <c r="B309" s="634" t="s">
        <v>41570</v>
      </c>
      <c r="C309" s="634" t="s">
        <v>5</v>
      </c>
      <c r="D309" s="635" t="s">
        <v>28972</v>
      </c>
    </row>
    <row r="310" spans="1:4" ht="13.5" x14ac:dyDescent="0.25">
      <c r="A310" s="636">
        <v>103416</v>
      </c>
      <c r="B310" s="634" t="s">
        <v>41571</v>
      </c>
      <c r="C310" s="634" t="s">
        <v>5</v>
      </c>
      <c r="D310" s="635" t="s">
        <v>41572</v>
      </c>
    </row>
    <row r="311" spans="1:4" ht="13.5" x14ac:dyDescent="0.25">
      <c r="A311" s="636">
        <v>103417</v>
      </c>
      <c r="B311" s="634" t="s">
        <v>41573</v>
      </c>
      <c r="C311" s="634" t="s">
        <v>5</v>
      </c>
      <c r="D311" s="635" t="s">
        <v>41574</v>
      </c>
    </row>
    <row r="312" spans="1:4" ht="13.5" x14ac:dyDescent="0.25">
      <c r="A312" s="636">
        <v>103418</v>
      </c>
      <c r="B312" s="634" t="s">
        <v>41575</v>
      </c>
      <c r="C312" s="634" t="s">
        <v>5</v>
      </c>
      <c r="D312" s="635" t="s">
        <v>41565</v>
      </c>
    </row>
    <row r="313" spans="1:4" ht="13.5" x14ac:dyDescent="0.25">
      <c r="A313" s="636">
        <v>103419</v>
      </c>
      <c r="B313" s="634" t="s">
        <v>41576</v>
      </c>
      <c r="C313" s="634" t="s">
        <v>5</v>
      </c>
      <c r="D313" s="635" t="s">
        <v>28470</v>
      </c>
    </row>
    <row r="314" spans="1:4" ht="13.5" x14ac:dyDescent="0.25">
      <c r="A314" s="636">
        <v>103420</v>
      </c>
      <c r="B314" s="634" t="s">
        <v>41577</v>
      </c>
      <c r="C314" s="634" t="s">
        <v>5</v>
      </c>
      <c r="D314" s="635" t="s">
        <v>41578</v>
      </c>
    </row>
    <row r="315" spans="1:4" ht="13.5" x14ac:dyDescent="0.25">
      <c r="A315" s="636">
        <v>103421</v>
      </c>
      <c r="B315" s="634" t="s">
        <v>41579</v>
      </c>
      <c r="C315" s="634" t="s">
        <v>5</v>
      </c>
      <c r="D315" s="635" t="s">
        <v>41580</v>
      </c>
    </row>
    <row r="316" spans="1:4" ht="13.5" x14ac:dyDescent="0.25">
      <c r="A316" s="636">
        <v>103422</v>
      </c>
      <c r="B316" s="634" t="s">
        <v>41581</v>
      </c>
      <c r="C316" s="634" t="s">
        <v>5</v>
      </c>
      <c r="D316" s="635" t="s">
        <v>41582</v>
      </c>
    </row>
    <row r="317" spans="1:4" ht="13.5" x14ac:dyDescent="0.25">
      <c r="A317" s="636">
        <v>103423</v>
      </c>
      <c r="B317" s="634" t="s">
        <v>41583</v>
      </c>
      <c r="C317" s="634" t="s">
        <v>5</v>
      </c>
      <c r="D317" s="635" t="s">
        <v>41584</v>
      </c>
    </row>
    <row r="318" spans="1:4" ht="13.5" x14ac:dyDescent="0.25">
      <c r="A318" s="636">
        <v>103424</v>
      </c>
      <c r="B318" s="634" t="s">
        <v>41585</v>
      </c>
      <c r="C318" s="634" t="s">
        <v>5</v>
      </c>
      <c r="D318" s="635" t="s">
        <v>41586</v>
      </c>
    </row>
    <row r="319" spans="1:4" ht="13.5" x14ac:dyDescent="0.25">
      <c r="A319" s="636">
        <v>103425</v>
      </c>
      <c r="B319" s="634" t="s">
        <v>41587</v>
      </c>
      <c r="C319" s="634" t="s">
        <v>5</v>
      </c>
      <c r="D319" s="635" t="s">
        <v>29239</v>
      </c>
    </row>
    <row r="320" spans="1:4" ht="13.5" x14ac:dyDescent="0.25">
      <c r="A320" s="636">
        <v>103426</v>
      </c>
      <c r="B320" s="634" t="s">
        <v>41588</v>
      </c>
      <c r="C320" s="634" t="s">
        <v>5</v>
      </c>
      <c r="D320" s="635" t="s">
        <v>41589</v>
      </c>
    </row>
    <row r="321" spans="1:4" ht="13.5" x14ac:dyDescent="0.25">
      <c r="A321" s="636">
        <v>103427</v>
      </c>
      <c r="B321" s="634" t="s">
        <v>41590</v>
      </c>
      <c r="C321" s="634" t="s">
        <v>5</v>
      </c>
      <c r="D321" s="635" t="s">
        <v>30563</v>
      </c>
    </row>
    <row r="322" spans="1:4" ht="13.5" x14ac:dyDescent="0.25">
      <c r="A322" s="636">
        <v>103428</v>
      </c>
      <c r="B322" s="634" t="s">
        <v>41591</v>
      </c>
      <c r="C322" s="634" t="s">
        <v>5</v>
      </c>
      <c r="D322" s="635" t="s">
        <v>41592</v>
      </c>
    </row>
    <row r="323" spans="1:4" ht="13.5" x14ac:dyDescent="0.25">
      <c r="A323" s="636">
        <v>103429</v>
      </c>
      <c r="B323" s="634" t="s">
        <v>41593</v>
      </c>
      <c r="C323" s="634" t="s">
        <v>5</v>
      </c>
      <c r="D323" s="635" t="s">
        <v>41594</v>
      </c>
    </row>
    <row r="324" spans="1:4" ht="13.5" x14ac:dyDescent="0.25">
      <c r="A324" s="636">
        <v>103430</v>
      </c>
      <c r="B324" s="634" t="s">
        <v>41595</v>
      </c>
      <c r="C324" s="634" t="s">
        <v>5</v>
      </c>
      <c r="D324" s="635" t="s">
        <v>41596</v>
      </c>
    </row>
    <row r="325" spans="1:4" ht="13.5" x14ac:dyDescent="0.25">
      <c r="A325" s="636">
        <v>103431</v>
      </c>
      <c r="B325" s="634" t="s">
        <v>41597</v>
      </c>
      <c r="C325" s="634" t="s">
        <v>5</v>
      </c>
      <c r="D325" s="635" t="s">
        <v>41598</v>
      </c>
    </row>
    <row r="326" spans="1:4" ht="13.5" x14ac:dyDescent="0.25">
      <c r="A326" s="636">
        <v>103432</v>
      </c>
      <c r="B326" s="634" t="s">
        <v>41599</v>
      </c>
      <c r="C326" s="634" t="s">
        <v>5</v>
      </c>
      <c r="D326" s="635" t="s">
        <v>41600</v>
      </c>
    </row>
    <row r="327" spans="1:4" ht="13.5" x14ac:dyDescent="0.25">
      <c r="A327" s="636">
        <v>103433</v>
      </c>
      <c r="B327" s="634" t="s">
        <v>41601</v>
      </c>
      <c r="C327" s="634" t="s">
        <v>5</v>
      </c>
      <c r="D327" s="635" t="s">
        <v>30343</v>
      </c>
    </row>
    <row r="328" spans="1:4" ht="13.5" x14ac:dyDescent="0.25">
      <c r="A328" s="636">
        <v>103434</v>
      </c>
      <c r="B328" s="634" t="s">
        <v>41602</v>
      </c>
      <c r="C328" s="634" t="s">
        <v>5</v>
      </c>
      <c r="D328" s="635" t="s">
        <v>41603</v>
      </c>
    </row>
    <row r="329" spans="1:4" ht="13.5" x14ac:dyDescent="0.25">
      <c r="A329" s="636">
        <v>103435</v>
      </c>
      <c r="B329" s="634" t="s">
        <v>41604</v>
      </c>
      <c r="C329" s="634" t="s">
        <v>5</v>
      </c>
      <c r="D329" s="635" t="s">
        <v>41605</v>
      </c>
    </row>
    <row r="330" spans="1:4" ht="13.5" x14ac:dyDescent="0.25">
      <c r="A330" s="636">
        <v>103436</v>
      </c>
      <c r="B330" s="634" t="s">
        <v>41606</v>
      </c>
      <c r="C330" s="634" t="s">
        <v>5</v>
      </c>
      <c r="D330" s="635" t="s">
        <v>41607</v>
      </c>
    </row>
    <row r="331" spans="1:4" ht="13.5" x14ac:dyDescent="0.25">
      <c r="A331" s="636">
        <v>103437</v>
      </c>
      <c r="B331" s="634" t="s">
        <v>41608</v>
      </c>
      <c r="C331" s="634" t="s">
        <v>5</v>
      </c>
      <c r="D331" s="635" t="s">
        <v>41609</v>
      </c>
    </row>
    <row r="332" spans="1:4" ht="13.5" x14ac:dyDescent="0.25">
      <c r="A332" s="636">
        <v>103438</v>
      </c>
      <c r="B332" s="634" t="s">
        <v>41610</v>
      </c>
      <c r="C332" s="634" t="s">
        <v>5</v>
      </c>
      <c r="D332" s="635" t="s">
        <v>41609</v>
      </c>
    </row>
    <row r="333" spans="1:4" ht="13.5" x14ac:dyDescent="0.25">
      <c r="A333" s="636">
        <v>103439</v>
      </c>
      <c r="B333" s="634" t="s">
        <v>41611</v>
      </c>
      <c r="C333" s="634" t="s">
        <v>5</v>
      </c>
      <c r="D333" s="635" t="s">
        <v>41612</v>
      </c>
    </row>
    <row r="334" spans="1:4" ht="13.5" x14ac:dyDescent="0.25">
      <c r="A334" s="636">
        <v>103440</v>
      </c>
      <c r="B334" s="634" t="s">
        <v>41613</v>
      </c>
      <c r="C334" s="634" t="s">
        <v>5</v>
      </c>
      <c r="D334" s="635" t="s">
        <v>41614</v>
      </c>
    </row>
    <row r="335" spans="1:4" ht="13.5" x14ac:dyDescent="0.25">
      <c r="A335" s="636">
        <v>103441</v>
      </c>
      <c r="B335" s="634" t="s">
        <v>41615</v>
      </c>
      <c r="C335" s="634" t="s">
        <v>5</v>
      </c>
      <c r="D335" s="635" t="s">
        <v>41616</v>
      </c>
    </row>
    <row r="336" spans="1:4" ht="13.5" x14ac:dyDescent="0.25">
      <c r="A336" s="636">
        <v>103442</v>
      </c>
      <c r="B336" s="634" t="s">
        <v>41617</v>
      </c>
      <c r="C336" s="634" t="s">
        <v>5</v>
      </c>
      <c r="D336" s="635" t="s">
        <v>41618</v>
      </c>
    </row>
    <row r="337" spans="1:4" ht="13.5" x14ac:dyDescent="0.25">
      <c r="A337" s="636">
        <v>93206</v>
      </c>
      <c r="B337" s="634" t="s">
        <v>22646</v>
      </c>
      <c r="C337" s="634" t="s">
        <v>3</v>
      </c>
      <c r="D337" s="635" t="s">
        <v>41619</v>
      </c>
    </row>
    <row r="338" spans="1:4" ht="13.5" x14ac:dyDescent="0.25">
      <c r="A338" s="636">
        <v>93207</v>
      </c>
      <c r="B338" s="634" t="s">
        <v>22647</v>
      </c>
      <c r="C338" s="634" t="s">
        <v>3</v>
      </c>
      <c r="D338" s="635" t="s">
        <v>41620</v>
      </c>
    </row>
    <row r="339" spans="1:4" ht="13.5" x14ac:dyDescent="0.25">
      <c r="A339" s="636">
        <v>93208</v>
      </c>
      <c r="B339" s="634" t="s">
        <v>22648</v>
      </c>
      <c r="C339" s="634" t="s">
        <v>3</v>
      </c>
      <c r="D339" s="635" t="s">
        <v>41621</v>
      </c>
    </row>
    <row r="340" spans="1:4" ht="13.5" x14ac:dyDescent="0.25">
      <c r="A340" s="636">
        <v>93209</v>
      </c>
      <c r="B340" s="634" t="s">
        <v>22649</v>
      </c>
      <c r="C340" s="634" t="s">
        <v>3</v>
      </c>
      <c r="D340" s="635" t="s">
        <v>41622</v>
      </c>
    </row>
    <row r="341" spans="1:4" ht="13.5" x14ac:dyDescent="0.25">
      <c r="A341" s="636">
        <v>93210</v>
      </c>
      <c r="B341" s="634" t="s">
        <v>22650</v>
      </c>
      <c r="C341" s="634" t="s">
        <v>3</v>
      </c>
      <c r="D341" s="635" t="s">
        <v>41623</v>
      </c>
    </row>
    <row r="342" spans="1:4" ht="13.5" x14ac:dyDescent="0.25">
      <c r="A342" s="636">
        <v>93211</v>
      </c>
      <c r="B342" s="634" t="s">
        <v>22651</v>
      </c>
      <c r="C342" s="634" t="s">
        <v>3</v>
      </c>
      <c r="D342" s="635" t="s">
        <v>41624</v>
      </c>
    </row>
    <row r="343" spans="1:4" ht="13.5" x14ac:dyDescent="0.25">
      <c r="A343" s="636">
        <v>93212</v>
      </c>
      <c r="B343" s="634" t="s">
        <v>22652</v>
      </c>
      <c r="C343" s="634" t="s">
        <v>3</v>
      </c>
      <c r="D343" s="635" t="s">
        <v>41625</v>
      </c>
    </row>
    <row r="344" spans="1:4" ht="13.5" x14ac:dyDescent="0.25">
      <c r="A344" s="636">
        <v>93213</v>
      </c>
      <c r="B344" s="634" t="s">
        <v>22653</v>
      </c>
      <c r="C344" s="634" t="s">
        <v>3</v>
      </c>
      <c r="D344" s="635" t="s">
        <v>41626</v>
      </c>
    </row>
    <row r="345" spans="1:4" ht="13.5" x14ac:dyDescent="0.25">
      <c r="A345" s="636">
        <v>93214</v>
      </c>
      <c r="B345" s="634" t="s">
        <v>22654</v>
      </c>
      <c r="C345" s="634" t="s">
        <v>5</v>
      </c>
      <c r="D345" s="635" t="s">
        <v>41627</v>
      </c>
    </row>
    <row r="346" spans="1:4" ht="13.5" x14ac:dyDescent="0.25">
      <c r="A346" s="636">
        <v>93243</v>
      </c>
      <c r="B346" s="634" t="s">
        <v>22655</v>
      </c>
      <c r="C346" s="634" t="s">
        <v>5</v>
      </c>
      <c r="D346" s="635" t="s">
        <v>41628</v>
      </c>
    </row>
    <row r="347" spans="1:4" ht="13.5" x14ac:dyDescent="0.25">
      <c r="A347" s="636">
        <v>93582</v>
      </c>
      <c r="B347" s="634" t="s">
        <v>22656</v>
      </c>
      <c r="C347" s="634" t="s">
        <v>3</v>
      </c>
      <c r="D347" s="635" t="s">
        <v>41629</v>
      </c>
    </row>
    <row r="348" spans="1:4" ht="13.5" x14ac:dyDescent="0.25">
      <c r="A348" s="636">
        <v>93583</v>
      </c>
      <c r="B348" s="634" t="s">
        <v>22657</v>
      </c>
      <c r="C348" s="634" t="s">
        <v>3</v>
      </c>
      <c r="D348" s="635" t="s">
        <v>41630</v>
      </c>
    </row>
    <row r="349" spans="1:4" ht="13.5" x14ac:dyDescent="0.25">
      <c r="A349" s="636">
        <v>93584</v>
      </c>
      <c r="B349" s="634" t="s">
        <v>22658</v>
      </c>
      <c r="C349" s="634" t="s">
        <v>3</v>
      </c>
      <c r="D349" s="635" t="s">
        <v>41631</v>
      </c>
    </row>
    <row r="350" spans="1:4" ht="13.5" x14ac:dyDescent="0.25">
      <c r="A350" s="636">
        <v>93585</v>
      </c>
      <c r="B350" s="634" t="s">
        <v>22659</v>
      </c>
      <c r="C350" s="634" t="s">
        <v>3</v>
      </c>
      <c r="D350" s="635" t="s">
        <v>41632</v>
      </c>
    </row>
    <row r="351" spans="1:4" ht="13.5" x14ac:dyDescent="0.25">
      <c r="A351" s="636">
        <v>98441</v>
      </c>
      <c r="B351" s="634" t="s">
        <v>22660</v>
      </c>
      <c r="C351" s="634" t="s">
        <v>3</v>
      </c>
      <c r="D351" s="635" t="s">
        <v>41633</v>
      </c>
    </row>
    <row r="352" spans="1:4" ht="13.5" x14ac:dyDescent="0.25">
      <c r="A352" s="636">
        <v>98442</v>
      </c>
      <c r="B352" s="634" t="s">
        <v>22661</v>
      </c>
      <c r="C352" s="634" t="s">
        <v>3</v>
      </c>
      <c r="D352" s="635" t="s">
        <v>41634</v>
      </c>
    </row>
    <row r="353" spans="1:4" ht="13.5" x14ac:dyDescent="0.25">
      <c r="A353" s="636">
        <v>98443</v>
      </c>
      <c r="B353" s="634" t="s">
        <v>22662</v>
      </c>
      <c r="C353" s="634" t="s">
        <v>3</v>
      </c>
      <c r="D353" s="635" t="s">
        <v>41635</v>
      </c>
    </row>
    <row r="354" spans="1:4" ht="13.5" x14ac:dyDescent="0.25">
      <c r="A354" s="636">
        <v>98444</v>
      </c>
      <c r="B354" s="634" t="s">
        <v>22663</v>
      </c>
      <c r="C354" s="634" t="s">
        <v>3</v>
      </c>
      <c r="D354" s="635" t="s">
        <v>41636</v>
      </c>
    </row>
    <row r="355" spans="1:4" ht="13.5" x14ac:dyDescent="0.25">
      <c r="A355" s="636">
        <v>98445</v>
      </c>
      <c r="B355" s="634" t="s">
        <v>22664</v>
      </c>
      <c r="C355" s="634" t="s">
        <v>3</v>
      </c>
      <c r="D355" s="635" t="s">
        <v>41637</v>
      </c>
    </row>
    <row r="356" spans="1:4" ht="13.5" x14ac:dyDescent="0.25">
      <c r="A356" s="636">
        <v>98446</v>
      </c>
      <c r="B356" s="634" t="s">
        <v>22665</v>
      </c>
      <c r="C356" s="634" t="s">
        <v>3</v>
      </c>
      <c r="D356" s="635" t="s">
        <v>41638</v>
      </c>
    </row>
    <row r="357" spans="1:4" ht="13.5" x14ac:dyDescent="0.25">
      <c r="A357" s="636">
        <v>98447</v>
      </c>
      <c r="B357" s="634" t="s">
        <v>22666</v>
      </c>
      <c r="C357" s="634" t="s">
        <v>3</v>
      </c>
      <c r="D357" s="635" t="s">
        <v>41639</v>
      </c>
    </row>
    <row r="358" spans="1:4" ht="13.5" x14ac:dyDescent="0.25">
      <c r="A358" s="636">
        <v>98448</v>
      </c>
      <c r="B358" s="634" t="s">
        <v>22667</v>
      </c>
      <c r="C358" s="634" t="s">
        <v>3</v>
      </c>
      <c r="D358" s="635" t="s">
        <v>41640</v>
      </c>
    </row>
    <row r="359" spans="1:4" ht="13.5" x14ac:dyDescent="0.25">
      <c r="A359" s="636">
        <v>98449</v>
      </c>
      <c r="B359" s="634" t="s">
        <v>22668</v>
      </c>
      <c r="C359" s="634" t="s">
        <v>3</v>
      </c>
      <c r="D359" s="635" t="s">
        <v>30044</v>
      </c>
    </row>
    <row r="360" spans="1:4" ht="13.5" x14ac:dyDescent="0.25">
      <c r="A360" s="636">
        <v>98450</v>
      </c>
      <c r="B360" s="634" t="s">
        <v>22669</v>
      </c>
      <c r="C360" s="634" t="s">
        <v>3</v>
      </c>
      <c r="D360" s="635" t="s">
        <v>41641</v>
      </c>
    </row>
    <row r="361" spans="1:4" ht="13.5" x14ac:dyDescent="0.25">
      <c r="A361" s="636">
        <v>98451</v>
      </c>
      <c r="B361" s="634" t="s">
        <v>22670</v>
      </c>
      <c r="C361" s="634" t="s">
        <v>3</v>
      </c>
      <c r="D361" s="635" t="s">
        <v>41642</v>
      </c>
    </row>
    <row r="362" spans="1:4" ht="13.5" x14ac:dyDescent="0.25">
      <c r="A362" s="636">
        <v>98452</v>
      </c>
      <c r="B362" s="634" t="s">
        <v>22671</v>
      </c>
      <c r="C362" s="634" t="s">
        <v>3</v>
      </c>
      <c r="D362" s="635" t="s">
        <v>41643</v>
      </c>
    </row>
    <row r="363" spans="1:4" ht="13.5" x14ac:dyDescent="0.25">
      <c r="A363" s="636">
        <v>98453</v>
      </c>
      <c r="B363" s="634" t="s">
        <v>22672</v>
      </c>
      <c r="C363" s="634" t="s">
        <v>3</v>
      </c>
      <c r="D363" s="635" t="s">
        <v>41644</v>
      </c>
    </row>
    <row r="364" spans="1:4" ht="13.5" x14ac:dyDescent="0.25">
      <c r="A364" s="636">
        <v>98454</v>
      </c>
      <c r="B364" s="634" t="s">
        <v>22673</v>
      </c>
      <c r="C364" s="634" t="s">
        <v>3</v>
      </c>
      <c r="D364" s="635" t="s">
        <v>41645</v>
      </c>
    </row>
    <row r="365" spans="1:4" ht="13.5" x14ac:dyDescent="0.25">
      <c r="A365" s="636">
        <v>98455</v>
      </c>
      <c r="B365" s="634" t="s">
        <v>22674</v>
      </c>
      <c r="C365" s="634" t="s">
        <v>3</v>
      </c>
      <c r="D365" s="635" t="s">
        <v>41646</v>
      </c>
    </row>
    <row r="366" spans="1:4" ht="13.5" x14ac:dyDescent="0.25">
      <c r="A366" s="636">
        <v>98456</v>
      </c>
      <c r="B366" s="634" t="s">
        <v>22675</v>
      </c>
      <c r="C366" s="634" t="s">
        <v>3</v>
      </c>
      <c r="D366" s="635" t="s">
        <v>41647</v>
      </c>
    </row>
    <row r="367" spans="1:4" ht="13.5" x14ac:dyDescent="0.25">
      <c r="A367" s="636">
        <v>98458</v>
      </c>
      <c r="B367" s="634" t="s">
        <v>22676</v>
      </c>
      <c r="C367" s="634" t="s">
        <v>3</v>
      </c>
      <c r="D367" s="635" t="s">
        <v>41648</v>
      </c>
    </row>
    <row r="368" spans="1:4" ht="13.5" x14ac:dyDescent="0.25">
      <c r="A368" s="636">
        <v>98459</v>
      </c>
      <c r="B368" s="634" t="s">
        <v>22677</v>
      </c>
      <c r="C368" s="634" t="s">
        <v>3</v>
      </c>
      <c r="D368" s="635" t="s">
        <v>41649</v>
      </c>
    </row>
    <row r="369" spans="1:4" ht="13.5" x14ac:dyDescent="0.25">
      <c r="A369" s="636">
        <v>98460</v>
      </c>
      <c r="B369" s="634" t="s">
        <v>22678</v>
      </c>
      <c r="C369" s="634" t="s">
        <v>3</v>
      </c>
      <c r="D369" s="635" t="s">
        <v>41650</v>
      </c>
    </row>
    <row r="370" spans="1:4" ht="13.5" x14ac:dyDescent="0.25">
      <c r="A370" s="636">
        <v>98461</v>
      </c>
      <c r="B370" s="634" t="s">
        <v>26940</v>
      </c>
      <c r="C370" s="634" t="s">
        <v>5</v>
      </c>
      <c r="D370" s="635" t="s">
        <v>41651</v>
      </c>
    </row>
    <row r="371" spans="1:4" ht="13.5" x14ac:dyDescent="0.25">
      <c r="A371" s="636">
        <v>98462</v>
      </c>
      <c r="B371" s="634" t="s">
        <v>26941</v>
      </c>
      <c r="C371" s="634" t="s">
        <v>5</v>
      </c>
      <c r="D371" s="635" t="s">
        <v>41652</v>
      </c>
    </row>
    <row r="372" spans="1:4" ht="13.5" x14ac:dyDescent="0.25">
      <c r="A372" s="636">
        <v>5631</v>
      </c>
      <c r="B372" s="634" t="s">
        <v>22679</v>
      </c>
      <c r="C372" s="634" t="s">
        <v>22680</v>
      </c>
      <c r="D372" s="635" t="s">
        <v>41646</v>
      </c>
    </row>
    <row r="373" spans="1:4" ht="13.5" x14ac:dyDescent="0.25">
      <c r="A373" s="636">
        <v>5678</v>
      </c>
      <c r="B373" s="634" t="s">
        <v>22681</v>
      </c>
      <c r="C373" s="634" t="s">
        <v>22680</v>
      </c>
      <c r="D373" s="635" t="s">
        <v>41653</v>
      </c>
    </row>
    <row r="374" spans="1:4" ht="13.5" x14ac:dyDescent="0.25">
      <c r="A374" s="636">
        <v>5680</v>
      </c>
      <c r="B374" s="634" t="s">
        <v>22682</v>
      </c>
      <c r="C374" s="634" t="s">
        <v>22680</v>
      </c>
      <c r="D374" s="635" t="s">
        <v>41654</v>
      </c>
    </row>
    <row r="375" spans="1:4" ht="13.5" x14ac:dyDescent="0.25">
      <c r="A375" s="636">
        <v>5684</v>
      </c>
      <c r="B375" s="634" t="s">
        <v>22683</v>
      </c>
      <c r="C375" s="634" t="s">
        <v>22680</v>
      </c>
      <c r="D375" s="635" t="s">
        <v>41655</v>
      </c>
    </row>
    <row r="376" spans="1:4" ht="13.5" x14ac:dyDescent="0.25">
      <c r="A376" s="636">
        <v>5689</v>
      </c>
      <c r="B376" s="634" t="s">
        <v>22684</v>
      </c>
      <c r="C376" s="634" t="s">
        <v>22680</v>
      </c>
      <c r="D376" s="635" t="s">
        <v>29921</v>
      </c>
    </row>
    <row r="377" spans="1:4" ht="13.5" x14ac:dyDescent="0.25">
      <c r="A377" s="636">
        <v>5795</v>
      </c>
      <c r="B377" s="634" t="s">
        <v>22685</v>
      </c>
      <c r="C377" s="634" t="s">
        <v>22680</v>
      </c>
      <c r="D377" s="635" t="s">
        <v>30822</v>
      </c>
    </row>
    <row r="378" spans="1:4" ht="13.5" x14ac:dyDescent="0.25">
      <c r="A378" s="636">
        <v>5811</v>
      </c>
      <c r="B378" s="634" t="s">
        <v>22686</v>
      </c>
      <c r="C378" s="634" t="s">
        <v>22680</v>
      </c>
      <c r="D378" s="635" t="s">
        <v>41656</v>
      </c>
    </row>
    <row r="379" spans="1:4" ht="13.5" x14ac:dyDescent="0.25">
      <c r="A379" s="636">
        <v>5823</v>
      </c>
      <c r="B379" s="634" t="s">
        <v>22687</v>
      </c>
      <c r="C379" s="634" t="s">
        <v>22680</v>
      </c>
      <c r="D379" s="635" t="s">
        <v>41657</v>
      </c>
    </row>
    <row r="380" spans="1:4" ht="13.5" x14ac:dyDescent="0.25">
      <c r="A380" s="636">
        <v>5824</v>
      </c>
      <c r="B380" s="634" t="s">
        <v>22688</v>
      </c>
      <c r="C380" s="634" t="s">
        <v>22680</v>
      </c>
      <c r="D380" s="635" t="s">
        <v>41658</v>
      </c>
    </row>
    <row r="381" spans="1:4" ht="13.5" x14ac:dyDescent="0.25">
      <c r="A381" s="636">
        <v>5835</v>
      </c>
      <c r="B381" s="634" t="s">
        <v>22689</v>
      </c>
      <c r="C381" s="634" t="s">
        <v>22680</v>
      </c>
      <c r="D381" s="635" t="s">
        <v>41659</v>
      </c>
    </row>
    <row r="382" spans="1:4" ht="13.5" x14ac:dyDescent="0.25">
      <c r="A382" s="636">
        <v>5839</v>
      </c>
      <c r="B382" s="634" t="s">
        <v>22690</v>
      </c>
      <c r="C382" s="634" t="s">
        <v>22680</v>
      </c>
      <c r="D382" s="635" t="s">
        <v>29950</v>
      </c>
    </row>
    <row r="383" spans="1:4" ht="13.5" x14ac:dyDescent="0.25">
      <c r="A383" s="636">
        <v>5843</v>
      </c>
      <c r="B383" s="634" t="s">
        <v>22691</v>
      </c>
      <c r="C383" s="634" t="s">
        <v>22680</v>
      </c>
      <c r="D383" s="635" t="s">
        <v>41660</v>
      </c>
    </row>
    <row r="384" spans="1:4" ht="13.5" x14ac:dyDescent="0.25">
      <c r="A384" s="636">
        <v>5847</v>
      </c>
      <c r="B384" s="634" t="s">
        <v>22692</v>
      </c>
      <c r="C384" s="634" t="s">
        <v>22680</v>
      </c>
      <c r="D384" s="635" t="s">
        <v>41661</v>
      </c>
    </row>
    <row r="385" spans="1:4" ht="13.5" x14ac:dyDescent="0.25">
      <c r="A385" s="636">
        <v>5851</v>
      </c>
      <c r="B385" s="634" t="s">
        <v>22693</v>
      </c>
      <c r="C385" s="634" t="s">
        <v>22680</v>
      </c>
      <c r="D385" s="635" t="s">
        <v>41662</v>
      </c>
    </row>
    <row r="386" spans="1:4" ht="13.5" x14ac:dyDescent="0.25">
      <c r="A386" s="636">
        <v>5855</v>
      </c>
      <c r="B386" s="634" t="s">
        <v>22694</v>
      </c>
      <c r="C386" s="634" t="s">
        <v>22680</v>
      </c>
      <c r="D386" s="635" t="s">
        <v>41663</v>
      </c>
    </row>
    <row r="387" spans="1:4" ht="13.5" x14ac:dyDescent="0.25">
      <c r="A387" s="636">
        <v>5863</v>
      </c>
      <c r="B387" s="634" t="s">
        <v>22695</v>
      </c>
      <c r="C387" s="634" t="s">
        <v>22680</v>
      </c>
      <c r="D387" s="635" t="s">
        <v>41664</v>
      </c>
    </row>
    <row r="388" spans="1:4" ht="13.5" x14ac:dyDescent="0.25">
      <c r="A388" s="636">
        <v>5867</v>
      </c>
      <c r="B388" s="634" t="s">
        <v>22697</v>
      </c>
      <c r="C388" s="634" t="s">
        <v>22680</v>
      </c>
      <c r="D388" s="635" t="s">
        <v>41665</v>
      </c>
    </row>
    <row r="389" spans="1:4" ht="13.5" x14ac:dyDescent="0.25">
      <c r="A389" s="636">
        <v>5875</v>
      </c>
      <c r="B389" s="634" t="s">
        <v>22698</v>
      </c>
      <c r="C389" s="634" t="s">
        <v>22680</v>
      </c>
      <c r="D389" s="635" t="s">
        <v>41666</v>
      </c>
    </row>
    <row r="390" spans="1:4" ht="13.5" x14ac:dyDescent="0.25">
      <c r="A390" s="636">
        <v>5879</v>
      </c>
      <c r="B390" s="634" t="s">
        <v>22699</v>
      </c>
      <c r="C390" s="634" t="s">
        <v>22680</v>
      </c>
      <c r="D390" s="635" t="s">
        <v>41667</v>
      </c>
    </row>
    <row r="391" spans="1:4" ht="13.5" x14ac:dyDescent="0.25">
      <c r="A391" s="636">
        <v>5882</v>
      </c>
      <c r="B391" s="634" t="s">
        <v>22700</v>
      </c>
      <c r="C391" s="634" t="s">
        <v>22680</v>
      </c>
      <c r="D391" s="635" t="s">
        <v>41668</v>
      </c>
    </row>
    <row r="392" spans="1:4" ht="13.5" x14ac:dyDescent="0.25">
      <c r="A392" s="636">
        <v>5890</v>
      </c>
      <c r="B392" s="634" t="s">
        <v>22701</v>
      </c>
      <c r="C392" s="634" t="s">
        <v>22680</v>
      </c>
      <c r="D392" s="635" t="s">
        <v>41669</v>
      </c>
    </row>
    <row r="393" spans="1:4" ht="13.5" x14ac:dyDescent="0.25">
      <c r="A393" s="636">
        <v>5894</v>
      </c>
      <c r="B393" s="634" t="s">
        <v>22702</v>
      </c>
      <c r="C393" s="634" t="s">
        <v>22680</v>
      </c>
      <c r="D393" s="635" t="s">
        <v>41670</v>
      </c>
    </row>
    <row r="394" spans="1:4" ht="13.5" x14ac:dyDescent="0.25">
      <c r="A394" s="636">
        <v>5901</v>
      </c>
      <c r="B394" s="634" t="s">
        <v>22703</v>
      </c>
      <c r="C394" s="634" t="s">
        <v>22680</v>
      </c>
      <c r="D394" s="635" t="s">
        <v>41671</v>
      </c>
    </row>
    <row r="395" spans="1:4" ht="13.5" x14ac:dyDescent="0.25">
      <c r="A395" s="636">
        <v>5909</v>
      </c>
      <c r="B395" s="634" t="s">
        <v>22704</v>
      </c>
      <c r="C395" s="634" t="s">
        <v>22680</v>
      </c>
      <c r="D395" s="635" t="s">
        <v>30909</v>
      </c>
    </row>
    <row r="396" spans="1:4" ht="13.5" x14ac:dyDescent="0.25">
      <c r="A396" s="636">
        <v>5921</v>
      </c>
      <c r="B396" s="634" t="s">
        <v>22705</v>
      </c>
      <c r="C396" s="634" t="s">
        <v>22680</v>
      </c>
      <c r="D396" s="635" t="s">
        <v>29953</v>
      </c>
    </row>
    <row r="397" spans="1:4" ht="13.5" x14ac:dyDescent="0.25">
      <c r="A397" s="636">
        <v>5928</v>
      </c>
      <c r="B397" s="634" t="s">
        <v>22706</v>
      </c>
      <c r="C397" s="634" t="s">
        <v>22680</v>
      </c>
      <c r="D397" s="635" t="s">
        <v>41672</v>
      </c>
    </row>
    <row r="398" spans="1:4" ht="13.5" x14ac:dyDescent="0.25">
      <c r="A398" s="636">
        <v>5932</v>
      </c>
      <c r="B398" s="634" t="s">
        <v>22707</v>
      </c>
      <c r="C398" s="634" t="s">
        <v>22680</v>
      </c>
      <c r="D398" s="635" t="s">
        <v>41673</v>
      </c>
    </row>
    <row r="399" spans="1:4" ht="13.5" x14ac:dyDescent="0.25">
      <c r="A399" s="636">
        <v>5940</v>
      </c>
      <c r="B399" s="634" t="s">
        <v>22708</v>
      </c>
      <c r="C399" s="634" t="s">
        <v>22680</v>
      </c>
      <c r="D399" s="635" t="s">
        <v>41674</v>
      </c>
    </row>
    <row r="400" spans="1:4" ht="13.5" x14ac:dyDescent="0.25">
      <c r="A400" s="636">
        <v>5944</v>
      </c>
      <c r="B400" s="634" t="s">
        <v>22709</v>
      </c>
      <c r="C400" s="634" t="s">
        <v>22680</v>
      </c>
      <c r="D400" s="635" t="s">
        <v>41675</v>
      </c>
    </row>
    <row r="401" spans="1:4" ht="13.5" x14ac:dyDescent="0.25">
      <c r="A401" s="636">
        <v>5953</v>
      </c>
      <c r="B401" s="634" t="s">
        <v>22710</v>
      </c>
      <c r="C401" s="634" t="s">
        <v>22680</v>
      </c>
      <c r="D401" s="635" t="s">
        <v>41676</v>
      </c>
    </row>
    <row r="402" spans="1:4" ht="13.5" x14ac:dyDescent="0.25">
      <c r="A402" s="636">
        <v>6259</v>
      </c>
      <c r="B402" s="634" t="s">
        <v>22711</v>
      </c>
      <c r="C402" s="634" t="s">
        <v>22680</v>
      </c>
      <c r="D402" s="635" t="s">
        <v>41677</v>
      </c>
    </row>
    <row r="403" spans="1:4" ht="13.5" x14ac:dyDescent="0.25">
      <c r="A403" s="636">
        <v>6879</v>
      </c>
      <c r="B403" s="634" t="s">
        <v>22712</v>
      </c>
      <c r="C403" s="634" t="s">
        <v>22680</v>
      </c>
      <c r="D403" s="635" t="s">
        <v>41678</v>
      </c>
    </row>
    <row r="404" spans="1:4" ht="13.5" x14ac:dyDescent="0.25">
      <c r="A404" s="636">
        <v>7030</v>
      </c>
      <c r="B404" s="634" t="s">
        <v>22713</v>
      </c>
      <c r="C404" s="634" t="s">
        <v>22680</v>
      </c>
      <c r="D404" s="635" t="s">
        <v>41679</v>
      </c>
    </row>
    <row r="405" spans="1:4" ht="13.5" x14ac:dyDescent="0.25">
      <c r="A405" s="636">
        <v>7042</v>
      </c>
      <c r="B405" s="634" t="s">
        <v>22714</v>
      </c>
      <c r="C405" s="634" t="s">
        <v>22680</v>
      </c>
      <c r="D405" s="635" t="s">
        <v>41680</v>
      </c>
    </row>
    <row r="406" spans="1:4" ht="13.5" x14ac:dyDescent="0.25">
      <c r="A406" s="636">
        <v>7049</v>
      </c>
      <c r="B406" s="634" t="s">
        <v>22715</v>
      </c>
      <c r="C406" s="634" t="s">
        <v>22680</v>
      </c>
      <c r="D406" s="635" t="s">
        <v>41681</v>
      </c>
    </row>
    <row r="407" spans="1:4" ht="13.5" x14ac:dyDescent="0.25">
      <c r="A407" s="636">
        <v>67826</v>
      </c>
      <c r="B407" s="634" t="s">
        <v>22716</v>
      </c>
      <c r="C407" s="634" t="s">
        <v>22680</v>
      </c>
      <c r="D407" s="635" t="s">
        <v>41682</v>
      </c>
    </row>
    <row r="408" spans="1:4" ht="13.5" x14ac:dyDescent="0.25">
      <c r="A408" s="636">
        <v>73417</v>
      </c>
      <c r="B408" s="634" t="s">
        <v>22717</v>
      </c>
      <c r="C408" s="634" t="s">
        <v>22680</v>
      </c>
      <c r="D408" s="635" t="s">
        <v>41683</v>
      </c>
    </row>
    <row r="409" spans="1:4" ht="13.5" x14ac:dyDescent="0.25">
      <c r="A409" s="636">
        <v>73436</v>
      </c>
      <c r="B409" s="634" t="s">
        <v>22718</v>
      </c>
      <c r="C409" s="634" t="s">
        <v>22680</v>
      </c>
      <c r="D409" s="635" t="s">
        <v>41684</v>
      </c>
    </row>
    <row r="410" spans="1:4" ht="13.5" x14ac:dyDescent="0.25">
      <c r="A410" s="636">
        <v>73467</v>
      </c>
      <c r="B410" s="634" t="s">
        <v>22719</v>
      </c>
      <c r="C410" s="634" t="s">
        <v>22680</v>
      </c>
      <c r="D410" s="635" t="s">
        <v>41685</v>
      </c>
    </row>
    <row r="411" spans="1:4" ht="13.5" x14ac:dyDescent="0.25">
      <c r="A411" s="636">
        <v>73536</v>
      </c>
      <c r="B411" s="634" t="s">
        <v>22720</v>
      </c>
      <c r="C411" s="634" t="s">
        <v>22680</v>
      </c>
      <c r="D411" s="635" t="s">
        <v>41686</v>
      </c>
    </row>
    <row r="412" spans="1:4" ht="13.5" x14ac:dyDescent="0.25">
      <c r="A412" s="636">
        <v>83362</v>
      </c>
      <c r="B412" s="634" t="s">
        <v>22721</v>
      </c>
      <c r="C412" s="634" t="s">
        <v>22680</v>
      </c>
      <c r="D412" s="635" t="s">
        <v>41687</v>
      </c>
    </row>
    <row r="413" spans="1:4" ht="13.5" x14ac:dyDescent="0.25">
      <c r="A413" s="636">
        <v>83765</v>
      </c>
      <c r="B413" s="634" t="s">
        <v>22722</v>
      </c>
      <c r="C413" s="634" t="s">
        <v>22680</v>
      </c>
      <c r="D413" s="635" t="s">
        <v>41688</v>
      </c>
    </row>
    <row r="414" spans="1:4" ht="13.5" x14ac:dyDescent="0.25">
      <c r="A414" s="636">
        <v>87445</v>
      </c>
      <c r="B414" s="634" t="s">
        <v>22723</v>
      </c>
      <c r="C414" s="634" t="s">
        <v>22680</v>
      </c>
      <c r="D414" s="635" t="s">
        <v>41689</v>
      </c>
    </row>
    <row r="415" spans="1:4" ht="13.5" x14ac:dyDescent="0.25">
      <c r="A415" s="636">
        <v>88386</v>
      </c>
      <c r="B415" s="634" t="s">
        <v>22724</v>
      </c>
      <c r="C415" s="634" t="s">
        <v>22680</v>
      </c>
      <c r="D415" s="635" t="s">
        <v>24398</v>
      </c>
    </row>
    <row r="416" spans="1:4" ht="13.5" x14ac:dyDescent="0.25">
      <c r="A416" s="636">
        <v>88393</v>
      </c>
      <c r="B416" s="634" t="s">
        <v>22725</v>
      </c>
      <c r="C416" s="634" t="s">
        <v>22680</v>
      </c>
      <c r="D416" s="635" t="s">
        <v>23954</v>
      </c>
    </row>
    <row r="417" spans="1:4" ht="13.5" x14ac:dyDescent="0.25">
      <c r="A417" s="636">
        <v>88399</v>
      </c>
      <c r="B417" s="634" t="s">
        <v>22726</v>
      </c>
      <c r="C417" s="634" t="s">
        <v>22680</v>
      </c>
      <c r="D417" s="635" t="s">
        <v>30025</v>
      </c>
    </row>
    <row r="418" spans="1:4" ht="13.5" x14ac:dyDescent="0.25">
      <c r="A418" s="636">
        <v>88418</v>
      </c>
      <c r="B418" s="634" t="s">
        <v>22727</v>
      </c>
      <c r="C418" s="634" t="s">
        <v>22680</v>
      </c>
      <c r="D418" s="635" t="s">
        <v>41690</v>
      </c>
    </row>
    <row r="419" spans="1:4" ht="13.5" x14ac:dyDescent="0.25">
      <c r="A419" s="636">
        <v>88433</v>
      </c>
      <c r="B419" s="634" t="s">
        <v>22728</v>
      </c>
      <c r="C419" s="634" t="s">
        <v>22680</v>
      </c>
      <c r="D419" s="635" t="s">
        <v>41691</v>
      </c>
    </row>
    <row r="420" spans="1:4" ht="13.5" x14ac:dyDescent="0.25">
      <c r="A420" s="636">
        <v>88830</v>
      </c>
      <c r="B420" s="634" t="s">
        <v>22729</v>
      </c>
      <c r="C420" s="634" t="s">
        <v>22680</v>
      </c>
      <c r="D420" s="635" t="s">
        <v>30942</v>
      </c>
    </row>
    <row r="421" spans="1:4" ht="13.5" x14ac:dyDescent="0.25">
      <c r="A421" s="636">
        <v>88843</v>
      </c>
      <c r="B421" s="634" t="s">
        <v>22730</v>
      </c>
      <c r="C421" s="634" t="s">
        <v>22680</v>
      </c>
      <c r="D421" s="635" t="s">
        <v>41692</v>
      </c>
    </row>
    <row r="422" spans="1:4" ht="13.5" x14ac:dyDescent="0.25">
      <c r="A422" s="636">
        <v>88907</v>
      </c>
      <c r="B422" s="634" t="s">
        <v>22731</v>
      </c>
      <c r="C422" s="634" t="s">
        <v>22680</v>
      </c>
      <c r="D422" s="635" t="s">
        <v>41693</v>
      </c>
    </row>
    <row r="423" spans="1:4" ht="13.5" x14ac:dyDescent="0.25">
      <c r="A423" s="636">
        <v>89021</v>
      </c>
      <c r="B423" s="634" t="s">
        <v>22732</v>
      </c>
      <c r="C423" s="634" t="s">
        <v>22680</v>
      </c>
      <c r="D423" s="635" t="s">
        <v>41694</v>
      </c>
    </row>
    <row r="424" spans="1:4" ht="13.5" x14ac:dyDescent="0.25">
      <c r="A424" s="636">
        <v>89028</v>
      </c>
      <c r="B424" s="634" t="s">
        <v>22733</v>
      </c>
      <c r="C424" s="634" t="s">
        <v>22680</v>
      </c>
      <c r="D424" s="635" t="s">
        <v>41695</v>
      </c>
    </row>
    <row r="425" spans="1:4" ht="13.5" x14ac:dyDescent="0.25">
      <c r="A425" s="636">
        <v>89032</v>
      </c>
      <c r="B425" s="634" t="s">
        <v>22734</v>
      </c>
      <c r="C425" s="634" t="s">
        <v>22680</v>
      </c>
      <c r="D425" s="635" t="s">
        <v>41696</v>
      </c>
    </row>
    <row r="426" spans="1:4" ht="13.5" x14ac:dyDescent="0.25">
      <c r="A426" s="636">
        <v>89035</v>
      </c>
      <c r="B426" s="634" t="s">
        <v>22735</v>
      </c>
      <c r="C426" s="634" t="s">
        <v>22680</v>
      </c>
      <c r="D426" s="635" t="s">
        <v>29985</v>
      </c>
    </row>
    <row r="427" spans="1:4" ht="13.5" x14ac:dyDescent="0.25">
      <c r="A427" s="636">
        <v>89225</v>
      </c>
      <c r="B427" s="634" t="s">
        <v>22736</v>
      </c>
      <c r="C427" s="634" t="s">
        <v>22680</v>
      </c>
      <c r="D427" s="635" t="s">
        <v>23803</v>
      </c>
    </row>
    <row r="428" spans="1:4" ht="13.5" x14ac:dyDescent="0.25">
      <c r="A428" s="636">
        <v>89234</v>
      </c>
      <c r="B428" s="634" t="s">
        <v>22737</v>
      </c>
      <c r="C428" s="634" t="s">
        <v>22680</v>
      </c>
      <c r="D428" s="635" t="s">
        <v>41697</v>
      </c>
    </row>
    <row r="429" spans="1:4" ht="13.5" x14ac:dyDescent="0.25">
      <c r="A429" s="636">
        <v>89242</v>
      </c>
      <c r="B429" s="634" t="s">
        <v>22738</v>
      </c>
      <c r="C429" s="634" t="s">
        <v>22680</v>
      </c>
      <c r="D429" s="635" t="s">
        <v>41698</v>
      </c>
    </row>
    <row r="430" spans="1:4" ht="13.5" x14ac:dyDescent="0.25">
      <c r="A430" s="636">
        <v>89250</v>
      </c>
      <c r="B430" s="634" t="s">
        <v>22739</v>
      </c>
      <c r="C430" s="634" t="s">
        <v>22680</v>
      </c>
      <c r="D430" s="635" t="s">
        <v>41699</v>
      </c>
    </row>
    <row r="431" spans="1:4" ht="13.5" x14ac:dyDescent="0.25">
      <c r="A431" s="636">
        <v>89257</v>
      </c>
      <c r="B431" s="634" t="s">
        <v>22740</v>
      </c>
      <c r="C431" s="634" t="s">
        <v>22680</v>
      </c>
      <c r="D431" s="635" t="s">
        <v>41700</v>
      </c>
    </row>
    <row r="432" spans="1:4" ht="13.5" x14ac:dyDescent="0.25">
      <c r="A432" s="636">
        <v>89272</v>
      </c>
      <c r="B432" s="634" t="s">
        <v>22741</v>
      </c>
      <c r="C432" s="634" t="s">
        <v>22680</v>
      </c>
      <c r="D432" s="635" t="s">
        <v>41701</v>
      </c>
    </row>
    <row r="433" spans="1:4" ht="13.5" x14ac:dyDescent="0.25">
      <c r="A433" s="636">
        <v>89278</v>
      </c>
      <c r="B433" s="634" t="s">
        <v>22742</v>
      </c>
      <c r="C433" s="634" t="s">
        <v>22680</v>
      </c>
      <c r="D433" s="635" t="s">
        <v>41702</v>
      </c>
    </row>
    <row r="434" spans="1:4" ht="13.5" x14ac:dyDescent="0.25">
      <c r="A434" s="636">
        <v>89843</v>
      </c>
      <c r="B434" s="634" t="s">
        <v>22743</v>
      </c>
      <c r="C434" s="634" t="s">
        <v>22680</v>
      </c>
      <c r="D434" s="635" t="s">
        <v>41703</v>
      </c>
    </row>
    <row r="435" spans="1:4" ht="13.5" x14ac:dyDescent="0.25">
      <c r="A435" s="636">
        <v>89876</v>
      </c>
      <c r="B435" s="634" t="s">
        <v>22744</v>
      </c>
      <c r="C435" s="634" t="s">
        <v>22680</v>
      </c>
      <c r="D435" s="635" t="s">
        <v>41704</v>
      </c>
    </row>
    <row r="436" spans="1:4" ht="13.5" x14ac:dyDescent="0.25">
      <c r="A436" s="636">
        <v>89883</v>
      </c>
      <c r="B436" s="634" t="s">
        <v>22745</v>
      </c>
      <c r="C436" s="634" t="s">
        <v>22680</v>
      </c>
      <c r="D436" s="635" t="s">
        <v>41705</v>
      </c>
    </row>
    <row r="437" spans="1:4" ht="13.5" x14ac:dyDescent="0.25">
      <c r="A437" s="636">
        <v>90586</v>
      </c>
      <c r="B437" s="634" t="s">
        <v>22746</v>
      </c>
      <c r="C437" s="634" t="s">
        <v>22680</v>
      </c>
      <c r="D437" s="635" t="s">
        <v>23064</v>
      </c>
    </row>
    <row r="438" spans="1:4" ht="13.5" x14ac:dyDescent="0.25">
      <c r="A438" s="636">
        <v>90625</v>
      </c>
      <c r="B438" s="634" t="s">
        <v>22747</v>
      </c>
      <c r="C438" s="634" t="s">
        <v>22680</v>
      </c>
      <c r="D438" s="635" t="s">
        <v>30536</v>
      </c>
    </row>
    <row r="439" spans="1:4" ht="13.5" x14ac:dyDescent="0.25">
      <c r="A439" s="636">
        <v>90631</v>
      </c>
      <c r="B439" s="634" t="s">
        <v>22748</v>
      </c>
      <c r="C439" s="634" t="s">
        <v>22680</v>
      </c>
      <c r="D439" s="635" t="s">
        <v>41706</v>
      </c>
    </row>
    <row r="440" spans="1:4" ht="13.5" x14ac:dyDescent="0.25">
      <c r="A440" s="636">
        <v>90637</v>
      </c>
      <c r="B440" s="634" t="s">
        <v>22749</v>
      </c>
      <c r="C440" s="634" t="s">
        <v>22680</v>
      </c>
      <c r="D440" s="635" t="s">
        <v>41707</v>
      </c>
    </row>
    <row r="441" spans="1:4" ht="13.5" x14ac:dyDescent="0.25">
      <c r="A441" s="636">
        <v>90643</v>
      </c>
      <c r="B441" s="634" t="s">
        <v>22750</v>
      </c>
      <c r="C441" s="634" t="s">
        <v>22680</v>
      </c>
      <c r="D441" s="635" t="s">
        <v>30474</v>
      </c>
    </row>
    <row r="442" spans="1:4" ht="13.5" x14ac:dyDescent="0.25">
      <c r="A442" s="636">
        <v>90650</v>
      </c>
      <c r="B442" s="634" t="s">
        <v>26749</v>
      </c>
      <c r="C442" s="634" t="s">
        <v>22680</v>
      </c>
      <c r="D442" s="635" t="s">
        <v>29130</v>
      </c>
    </row>
    <row r="443" spans="1:4" ht="13.5" x14ac:dyDescent="0.25">
      <c r="A443" s="636">
        <v>90656</v>
      </c>
      <c r="B443" s="634" t="s">
        <v>22752</v>
      </c>
      <c r="C443" s="634" t="s">
        <v>22680</v>
      </c>
      <c r="D443" s="635" t="s">
        <v>29632</v>
      </c>
    </row>
    <row r="444" spans="1:4" ht="13.5" x14ac:dyDescent="0.25">
      <c r="A444" s="636">
        <v>90662</v>
      </c>
      <c r="B444" s="634" t="s">
        <v>22753</v>
      </c>
      <c r="C444" s="634" t="s">
        <v>22680</v>
      </c>
      <c r="D444" s="635" t="s">
        <v>41708</v>
      </c>
    </row>
    <row r="445" spans="1:4" ht="13.5" x14ac:dyDescent="0.25">
      <c r="A445" s="636">
        <v>90668</v>
      </c>
      <c r="B445" s="634" t="s">
        <v>22754</v>
      </c>
      <c r="C445" s="634" t="s">
        <v>22680</v>
      </c>
      <c r="D445" s="635" t="s">
        <v>41709</v>
      </c>
    </row>
    <row r="446" spans="1:4" ht="13.5" x14ac:dyDescent="0.25">
      <c r="A446" s="636">
        <v>90674</v>
      </c>
      <c r="B446" s="634" t="s">
        <v>22755</v>
      </c>
      <c r="C446" s="634" t="s">
        <v>22680</v>
      </c>
      <c r="D446" s="635" t="s">
        <v>41710</v>
      </c>
    </row>
    <row r="447" spans="1:4" ht="13.5" x14ac:dyDescent="0.25">
      <c r="A447" s="636">
        <v>90680</v>
      </c>
      <c r="B447" s="634" t="s">
        <v>22756</v>
      </c>
      <c r="C447" s="634" t="s">
        <v>22680</v>
      </c>
      <c r="D447" s="635" t="s">
        <v>41711</v>
      </c>
    </row>
    <row r="448" spans="1:4" ht="13.5" x14ac:dyDescent="0.25">
      <c r="A448" s="636">
        <v>90686</v>
      </c>
      <c r="B448" s="634" t="s">
        <v>22757</v>
      </c>
      <c r="C448" s="634" t="s">
        <v>22680</v>
      </c>
      <c r="D448" s="635" t="s">
        <v>41712</v>
      </c>
    </row>
    <row r="449" spans="1:4" ht="13.5" x14ac:dyDescent="0.25">
      <c r="A449" s="636">
        <v>90692</v>
      </c>
      <c r="B449" s="634" t="s">
        <v>22758</v>
      </c>
      <c r="C449" s="634" t="s">
        <v>22680</v>
      </c>
      <c r="D449" s="635" t="s">
        <v>41713</v>
      </c>
    </row>
    <row r="450" spans="1:4" ht="13.5" x14ac:dyDescent="0.25">
      <c r="A450" s="636">
        <v>90964</v>
      </c>
      <c r="B450" s="634" t="s">
        <v>22759</v>
      </c>
      <c r="C450" s="634" t="s">
        <v>22680</v>
      </c>
      <c r="D450" s="635" t="s">
        <v>26746</v>
      </c>
    </row>
    <row r="451" spans="1:4" ht="13.5" x14ac:dyDescent="0.25">
      <c r="A451" s="636">
        <v>90972</v>
      </c>
      <c r="B451" s="634" t="s">
        <v>22760</v>
      </c>
      <c r="C451" s="634" t="s">
        <v>22680</v>
      </c>
      <c r="D451" s="635" t="s">
        <v>30441</v>
      </c>
    </row>
    <row r="452" spans="1:4" ht="13.5" x14ac:dyDescent="0.25">
      <c r="A452" s="636">
        <v>90979</v>
      </c>
      <c r="B452" s="634" t="s">
        <v>22761</v>
      </c>
      <c r="C452" s="634" t="s">
        <v>22680</v>
      </c>
      <c r="D452" s="635" t="s">
        <v>41714</v>
      </c>
    </row>
    <row r="453" spans="1:4" ht="13.5" x14ac:dyDescent="0.25">
      <c r="A453" s="636">
        <v>90991</v>
      </c>
      <c r="B453" s="634" t="s">
        <v>22762</v>
      </c>
      <c r="C453" s="634" t="s">
        <v>22680</v>
      </c>
      <c r="D453" s="635" t="s">
        <v>41715</v>
      </c>
    </row>
    <row r="454" spans="1:4" ht="13.5" x14ac:dyDescent="0.25">
      <c r="A454" s="636">
        <v>90999</v>
      </c>
      <c r="B454" s="634" t="s">
        <v>22763</v>
      </c>
      <c r="C454" s="634" t="s">
        <v>22680</v>
      </c>
      <c r="D454" s="635" t="s">
        <v>30802</v>
      </c>
    </row>
    <row r="455" spans="1:4" ht="13.5" x14ac:dyDescent="0.25">
      <c r="A455" s="636">
        <v>91031</v>
      </c>
      <c r="B455" s="634" t="s">
        <v>22764</v>
      </c>
      <c r="C455" s="634" t="s">
        <v>22680</v>
      </c>
      <c r="D455" s="635" t="s">
        <v>41716</v>
      </c>
    </row>
    <row r="456" spans="1:4" ht="13.5" x14ac:dyDescent="0.25">
      <c r="A456" s="636">
        <v>91277</v>
      </c>
      <c r="B456" s="634" t="s">
        <v>22765</v>
      </c>
      <c r="C456" s="634" t="s">
        <v>22680</v>
      </c>
      <c r="D456" s="635" t="s">
        <v>29766</v>
      </c>
    </row>
    <row r="457" spans="1:4" ht="13.5" x14ac:dyDescent="0.25">
      <c r="A457" s="636">
        <v>91283</v>
      </c>
      <c r="B457" s="634" t="s">
        <v>22766</v>
      </c>
      <c r="C457" s="634" t="s">
        <v>22680</v>
      </c>
      <c r="D457" s="635" t="s">
        <v>28896</v>
      </c>
    </row>
    <row r="458" spans="1:4" ht="13.5" x14ac:dyDescent="0.25">
      <c r="A458" s="636">
        <v>91386</v>
      </c>
      <c r="B458" s="634" t="s">
        <v>22767</v>
      </c>
      <c r="C458" s="634" t="s">
        <v>22680</v>
      </c>
      <c r="D458" s="635" t="s">
        <v>41717</v>
      </c>
    </row>
    <row r="459" spans="1:4" ht="13.5" x14ac:dyDescent="0.25">
      <c r="A459" s="636">
        <v>91533</v>
      </c>
      <c r="B459" s="634" t="s">
        <v>22768</v>
      </c>
      <c r="C459" s="634" t="s">
        <v>22680</v>
      </c>
      <c r="D459" s="635" t="s">
        <v>41718</v>
      </c>
    </row>
    <row r="460" spans="1:4" ht="13.5" x14ac:dyDescent="0.25">
      <c r="A460" s="636">
        <v>91634</v>
      </c>
      <c r="B460" s="634" t="s">
        <v>22769</v>
      </c>
      <c r="C460" s="634" t="s">
        <v>22680</v>
      </c>
      <c r="D460" s="635" t="s">
        <v>41719</v>
      </c>
    </row>
    <row r="461" spans="1:4" ht="13.5" x14ac:dyDescent="0.25">
      <c r="A461" s="636">
        <v>91645</v>
      </c>
      <c r="B461" s="634" t="s">
        <v>22770</v>
      </c>
      <c r="C461" s="634" t="s">
        <v>22680</v>
      </c>
      <c r="D461" s="635" t="s">
        <v>41720</v>
      </c>
    </row>
    <row r="462" spans="1:4" ht="13.5" x14ac:dyDescent="0.25">
      <c r="A462" s="636">
        <v>91692</v>
      </c>
      <c r="B462" s="634" t="s">
        <v>22771</v>
      </c>
      <c r="C462" s="634" t="s">
        <v>22680</v>
      </c>
      <c r="D462" s="635" t="s">
        <v>28460</v>
      </c>
    </row>
    <row r="463" spans="1:4" ht="13.5" x14ac:dyDescent="0.25">
      <c r="A463" s="636">
        <v>92043</v>
      </c>
      <c r="B463" s="634" t="s">
        <v>22772</v>
      </c>
      <c r="C463" s="634" t="s">
        <v>22680</v>
      </c>
      <c r="D463" s="635" t="s">
        <v>28894</v>
      </c>
    </row>
    <row r="464" spans="1:4" ht="13.5" x14ac:dyDescent="0.25">
      <c r="A464" s="636">
        <v>92106</v>
      </c>
      <c r="B464" s="634" t="s">
        <v>22773</v>
      </c>
      <c r="C464" s="634" t="s">
        <v>22680</v>
      </c>
      <c r="D464" s="635" t="s">
        <v>41721</v>
      </c>
    </row>
    <row r="465" spans="1:4" ht="13.5" x14ac:dyDescent="0.25">
      <c r="A465" s="636">
        <v>92112</v>
      </c>
      <c r="B465" s="634" t="s">
        <v>22774</v>
      </c>
      <c r="C465" s="634" t="s">
        <v>22680</v>
      </c>
      <c r="D465" s="635" t="s">
        <v>28464</v>
      </c>
    </row>
    <row r="466" spans="1:4" ht="13.5" x14ac:dyDescent="0.25">
      <c r="A466" s="636">
        <v>92118</v>
      </c>
      <c r="B466" s="634" t="s">
        <v>22775</v>
      </c>
      <c r="C466" s="634" t="s">
        <v>22680</v>
      </c>
      <c r="D466" s="635" t="s">
        <v>23128</v>
      </c>
    </row>
    <row r="467" spans="1:4" ht="13.5" x14ac:dyDescent="0.25">
      <c r="A467" s="636">
        <v>92138</v>
      </c>
      <c r="B467" s="634" t="s">
        <v>22777</v>
      </c>
      <c r="C467" s="634" t="s">
        <v>22680</v>
      </c>
      <c r="D467" s="635" t="s">
        <v>41722</v>
      </c>
    </row>
    <row r="468" spans="1:4" ht="13.5" x14ac:dyDescent="0.25">
      <c r="A468" s="636">
        <v>92145</v>
      </c>
      <c r="B468" s="634" t="s">
        <v>22778</v>
      </c>
      <c r="C468" s="634" t="s">
        <v>22680</v>
      </c>
      <c r="D468" s="635" t="s">
        <v>41723</v>
      </c>
    </row>
    <row r="469" spans="1:4" ht="13.5" x14ac:dyDescent="0.25">
      <c r="A469" s="636">
        <v>92242</v>
      </c>
      <c r="B469" s="634" t="s">
        <v>22779</v>
      </c>
      <c r="C469" s="634" t="s">
        <v>22680</v>
      </c>
      <c r="D469" s="635" t="s">
        <v>41724</v>
      </c>
    </row>
    <row r="470" spans="1:4" ht="13.5" x14ac:dyDescent="0.25">
      <c r="A470" s="636">
        <v>92716</v>
      </c>
      <c r="B470" s="634" t="s">
        <v>22780</v>
      </c>
      <c r="C470" s="634" t="s">
        <v>22680</v>
      </c>
      <c r="D470" s="635" t="s">
        <v>41725</v>
      </c>
    </row>
    <row r="471" spans="1:4" ht="13.5" x14ac:dyDescent="0.25">
      <c r="A471" s="636">
        <v>92960</v>
      </c>
      <c r="B471" s="634" t="s">
        <v>22781</v>
      </c>
      <c r="C471" s="634" t="s">
        <v>22680</v>
      </c>
      <c r="D471" s="635" t="s">
        <v>30074</v>
      </c>
    </row>
    <row r="472" spans="1:4" ht="13.5" x14ac:dyDescent="0.25">
      <c r="A472" s="636">
        <v>92966</v>
      </c>
      <c r="B472" s="634" t="s">
        <v>22782</v>
      </c>
      <c r="C472" s="634" t="s">
        <v>22680</v>
      </c>
      <c r="D472" s="635" t="s">
        <v>41726</v>
      </c>
    </row>
    <row r="473" spans="1:4" ht="13.5" x14ac:dyDescent="0.25">
      <c r="A473" s="636">
        <v>93224</v>
      </c>
      <c r="B473" s="634" t="s">
        <v>22783</v>
      </c>
      <c r="C473" s="634" t="s">
        <v>22680</v>
      </c>
      <c r="D473" s="635" t="s">
        <v>41727</v>
      </c>
    </row>
    <row r="474" spans="1:4" ht="13.5" x14ac:dyDescent="0.25">
      <c r="A474" s="636">
        <v>93233</v>
      </c>
      <c r="B474" s="634" t="s">
        <v>22784</v>
      </c>
      <c r="C474" s="634" t="s">
        <v>22680</v>
      </c>
      <c r="D474" s="635" t="s">
        <v>41728</v>
      </c>
    </row>
    <row r="475" spans="1:4" ht="13.5" x14ac:dyDescent="0.25">
      <c r="A475" s="636">
        <v>93272</v>
      </c>
      <c r="B475" s="634" t="s">
        <v>22785</v>
      </c>
      <c r="C475" s="634" t="s">
        <v>22680</v>
      </c>
      <c r="D475" s="635" t="s">
        <v>41494</v>
      </c>
    </row>
    <row r="476" spans="1:4" ht="13.5" x14ac:dyDescent="0.25">
      <c r="A476" s="636">
        <v>93281</v>
      </c>
      <c r="B476" s="634" t="s">
        <v>22786</v>
      </c>
      <c r="C476" s="634" t="s">
        <v>22680</v>
      </c>
      <c r="D476" s="635" t="s">
        <v>41729</v>
      </c>
    </row>
    <row r="477" spans="1:4" ht="13.5" x14ac:dyDescent="0.25">
      <c r="A477" s="636">
        <v>93287</v>
      </c>
      <c r="B477" s="634" t="s">
        <v>22787</v>
      </c>
      <c r="C477" s="634" t="s">
        <v>22680</v>
      </c>
      <c r="D477" s="635" t="s">
        <v>41730</v>
      </c>
    </row>
    <row r="478" spans="1:4" ht="13.5" x14ac:dyDescent="0.25">
      <c r="A478" s="636">
        <v>93402</v>
      </c>
      <c r="B478" s="634" t="s">
        <v>22788</v>
      </c>
      <c r="C478" s="634" t="s">
        <v>22680</v>
      </c>
      <c r="D478" s="635" t="s">
        <v>41731</v>
      </c>
    </row>
    <row r="479" spans="1:4" ht="13.5" x14ac:dyDescent="0.25">
      <c r="A479" s="636">
        <v>93408</v>
      </c>
      <c r="B479" s="634" t="s">
        <v>26945</v>
      </c>
      <c r="C479" s="634" t="s">
        <v>22680</v>
      </c>
      <c r="D479" s="635" t="s">
        <v>41732</v>
      </c>
    </row>
    <row r="480" spans="1:4" ht="13.5" x14ac:dyDescent="0.25">
      <c r="A480" s="636">
        <v>93415</v>
      </c>
      <c r="B480" s="634" t="s">
        <v>22789</v>
      </c>
      <c r="C480" s="634" t="s">
        <v>22680</v>
      </c>
      <c r="D480" s="635" t="s">
        <v>41733</v>
      </c>
    </row>
    <row r="481" spans="1:4" ht="13.5" x14ac:dyDescent="0.25">
      <c r="A481" s="636">
        <v>93421</v>
      </c>
      <c r="B481" s="634" t="s">
        <v>22790</v>
      </c>
      <c r="C481" s="634" t="s">
        <v>22680</v>
      </c>
      <c r="D481" s="635" t="s">
        <v>41734</v>
      </c>
    </row>
    <row r="482" spans="1:4" ht="13.5" x14ac:dyDescent="0.25">
      <c r="A482" s="636">
        <v>93427</v>
      </c>
      <c r="B482" s="634" t="s">
        <v>22791</v>
      </c>
      <c r="C482" s="634" t="s">
        <v>22680</v>
      </c>
      <c r="D482" s="635" t="s">
        <v>41735</v>
      </c>
    </row>
    <row r="483" spans="1:4" ht="13.5" x14ac:dyDescent="0.25">
      <c r="A483" s="636">
        <v>93433</v>
      </c>
      <c r="B483" s="634" t="s">
        <v>22792</v>
      </c>
      <c r="C483" s="634" t="s">
        <v>22680</v>
      </c>
      <c r="D483" s="635" t="s">
        <v>41736</v>
      </c>
    </row>
    <row r="484" spans="1:4" ht="13.5" x14ac:dyDescent="0.25">
      <c r="A484" s="636">
        <v>93439</v>
      </c>
      <c r="B484" s="634" t="s">
        <v>22793</v>
      </c>
      <c r="C484" s="634" t="s">
        <v>22680</v>
      </c>
      <c r="D484" s="635" t="s">
        <v>41737</v>
      </c>
    </row>
    <row r="485" spans="1:4" ht="13.5" x14ac:dyDescent="0.25">
      <c r="A485" s="636">
        <v>95121</v>
      </c>
      <c r="B485" s="634" t="s">
        <v>22794</v>
      </c>
      <c r="C485" s="634" t="s">
        <v>22680</v>
      </c>
      <c r="D485" s="635" t="s">
        <v>41738</v>
      </c>
    </row>
    <row r="486" spans="1:4" ht="13.5" x14ac:dyDescent="0.25">
      <c r="A486" s="636">
        <v>95127</v>
      </c>
      <c r="B486" s="634" t="s">
        <v>22795</v>
      </c>
      <c r="C486" s="634" t="s">
        <v>22680</v>
      </c>
      <c r="D486" s="635" t="s">
        <v>41739</v>
      </c>
    </row>
    <row r="487" spans="1:4" ht="13.5" x14ac:dyDescent="0.25">
      <c r="A487" s="636">
        <v>95133</v>
      </c>
      <c r="B487" s="634" t="s">
        <v>22796</v>
      </c>
      <c r="C487" s="634" t="s">
        <v>22680</v>
      </c>
      <c r="D487" s="635" t="s">
        <v>41740</v>
      </c>
    </row>
    <row r="488" spans="1:4" ht="13.5" x14ac:dyDescent="0.25">
      <c r="A488" s="636">
        <v>95139</v>
      </c>
      <c r="B488" s="634" t="s">
        <v>22797</v>
      </c>
      <c r="C488" s="634" t="s">
        <v>22680</v>
      </c>
      <c r="D488" s="635" t="s">
        <v>23126</v>
      </c>
    </row>
    <row r="489" spans="1:4" ht="13.5" x14ac:dyDescent="0.25">
      <c r="A489" s="636">
        <v>95212</v>
      </c>
      <c r="B489" s="634" t="s">
        <v>22799</v>
      </c>
      <c r="C489" s="634" t="s">
        <v>22680</v>
      </c>
      <c r="D489" s="635" t="s">
        <v>41741</v>
      </c>
    </row>
    <row r="490" spans="1:4" ht="13.5" x14ac:dyDescent="0.25">
      <c r="A490" s="636">
        <v>95258</v>
      </c>
      <c r="B490" s="634" t="s">
        <v>22800</v>
      </c>
      <c r="C490" s="634" t="s">
        <v>22680</v>
      </c>
      <c r="D490" s="635" t="s">
        <v>41742</v>
      </c>
    </row>
    <row r="491" spans="1:4" ht="13.5" x14ac:dyDescent="0.25">
      <c r="A491" s="636">
        <v>95264</v>
      </c>
      <c r="B491" s="634" t="s">
        <v>22801</v>
      </c>
      <c r="C491" s="634" t="s">
        <v>22680</v>
      </c>
      <c r="D491" s="635" t="s">
        <v>27320</v>
      </c>
    </row>
    <row r="492" spans="1:4" ht="13.5" x14ac:dyDescent="0.25">
      <c r="A492" s="636">
        <v>95270</v>
      </c>
      <c r="B492" s="634" t="s">
        <v>22802</v>
      </c>
      <c r="C492" s="634" t="s">
        <v>22680</v>
      </c>
      <c r="D492" s="635" t="s">
        <v>41743</v>
      </c>
    </row>
    <row r="493" spans="1:4" ht="13.5" x14ac:dyDescent="0.25">
      <c r="A493" s="636">
        <v>95276</v>
      </c>
      <c r="B493" s="634" t="s">
        <v>22804</v>
      </c>
      <c r="C493" s="634" t="s">
        <v>22680</v>
      </c>
      <c r="D493" s="635" t="s">
        <v>41744</v>
      </c>
    </row>
    <row r="494" spans="1:4" ht="13.5" x14ac:dyDescent="0.25">
      <c r="A494" s="636">
        <v>95282</v>
      </c>
      <c r="B494" s="634" t="s">
        <v>22805</v>
      </c>
      <c r="C494" s="634" t="s">
        <v>22680</v>
      </c>
      <c r="D494" s="635" t="s">
        <v>41745</v>
      </c>
    </row>
    <row r="495" spans="1:4" ht="13.5" x14ac:dyDescent="0.25">
      <c r="A495" s="636">
        <v>95620</v>
      </c>
      <c r="B495" s="634" t="s">
        <v>22806</v>
      </c>
      <c r="C495" s="634" t="s">
        <v>22680</v>
      </c>
      <c r="D495" s="635" t="s">
        <v>28435</v>
      </c>
    </row>
    <row r="496" spans="1:4" ht="13.5" x14ac:dyDescent="0.25">
      <c r="A496" s="636">
        <v>95631</v>
      </c>
      <c r="B496" s="634" t="s">
        <v>22807</v>
      </c>
      <c r="C496" s="634" t="s">
        <v>22680</v>
      </c>
      <c r="D496" s="635" t="s">
        <v>41746</v>
      </c>
    </row>
    <row r="497" spans="1:4" ht="13.5" x14ac:dyDescent="0.25">
      <c r="A497" s="636">
        <v>95702</v>
      </c>
      <c r="B497" s="634" t="s">
        <v>22808</v>
      </c>
      <c r="C497" s="634" t="s">
        <v>22680</v>
      </c>
      <c r="D497" s="635" t="s">
        <v>30000</v>
      </c>
    </row>
    <row r="498" spans="1:4" ht="13.5" x14ac:dyDescent="0.25">
      <c r="A498" s="636">
        <v>95708</v>
      </c>
      <c r="B498" s="634" t="s">
        <v>22809</v>
      </c>
      <c r="C498" s="634" t="s">
        <v>22680</v>
      </c>
      <c r="D498" s="635" t="s">
        <v>41747</v>
      </c>
    </row>
    <row r="499" spans="1:4" ht="13.5" x14ac:dyDescent="0.25">
      <c r="A499" s="636">
        <v>95714</v>
      </c>
      <c r="B499" s="634" t="s">
        <v>22810</v>
      </c>
      <c r="C499" s="634" t="s">
        <v>22680</v>
      </c>
      <c r="D499" s="635" t="s">
        <v>41748</v>
      </c>
    </row>
    <row r="500" spans="1:4" ht="13.5" x14ac:dyDescent="0.25">
      <c r="A500" s="636">
        <v>95720</v>
      </c>
      <c r="B500" s="634" t="s">
        <v>22811</v>
      </c>
      <c r="C500" s="634" t="s">
        <v>22680</v>
      </c>
      <c r="D500" s="635" t="s">
        <v>41749</v>
      </c>
    </row>
    <row r="501" spans="1:4" ht="13.5" x14ac:dyDescent="0.25">
      <c r="A501" s="636">
        <v>95872</v>
      </c>
      <c r="B501" s="634" t="s">
        <v>22812</v>
      </c>
      <c r="C501" s="634" t="s">
        <v>22680</v>
      </c>
      <c r="D501" s="635" t="s">
        <v>41750</v>
      </c>
    </row>
    <row r="502" spans="1:4" ht="13.5" x14ac:dyDescent="0.25">
      <c r="A502" s="636">
        <v>96013</v>
      </c>
      <c r="B502" s="634" t="s">
        <v>22813</v>
      </c>
      <c r="C502" s="634" t="s">
        <v>22680</v>
      </c>
      <c r="D502" s="635" t="s">
        <v>41751</v>
      </c>
    </row>
    <row r="503" spans="1:4" ht="13.5" x14ac:dyDescent="0.25">
      <c r="A503" s="636">
        <v>96020</v>
      </c>
      <c r="B503" s="634" t="s">
        <v>22814</v>
      </c>
      <c r="C503" s="634" t="s">
        <v>22680</v>
      </c>
      <c r="D503" s="635" t="s">
        <v>41752</v>
      </c>
    </row>
    <row r="504" spans="1:4" ht="13.5" x14ac:dyDescent="0.25">
      <c r="A504" s="636">
        <v>96028</v>
      </c>
      <c r="B504" s="634" t="s">
        <v>22815</v>
      </c>
      <c r="C504" s="634" t="s">
        <v>22680</v>
      </c>
      <c r="D504" s="635" t="s">
        <v>41753</v>
      </c>
    </row>
    <row r="505" spans="1:4" ht="13.5" x14ac:dyDescent="0.25">
      <c r="A505" s="636">
        <v>96035</v>
      </c>
      <c r="B505" s="634" t="s">
        <v>22816</v>
      </c>
      <c r="C505" s="634" t="s">
        <v>22680</v>
      </c>
      <c r="D505" s="635" t="s">
        <v>41754</v>
      </c>
    </row>
    <row r="506" spans="1:4" ht="13.5" x14ac:dyDescent="0.25">
      <c r="A506" s="636">
        <v>96157</v>
      </c>
      <c r="B506" s="634" t="s">
        <v>22817</v>
      </c>
      <c r="C506" s="634" t="s">
        <v>22680</v>
      </c>
      <c r="D506" s="635" t="s">
        <v>41755</v>
      </c>
    </row>
    <row r="507" spans="1:4" ht="13.5" x14ac:dyDescent="0.25">
      <c r="A507" s="636">
        <v>96158</v>
      </c>
      <c r="B507" s="634" t="s">
        <v>22818</v>
      </c>
      <c r="C507" s="634" t="s">
        <v>22680</v>
      </c>
      <c r="D507" s="635" t="s">
        <v>41756</v>
      </c>
    </row>
    <row r="508" spans="1:4" ht="13.5" x14ac:dyDescent="0.25">
      <c r="A508" s="636">
        <v>96245</v>
      </c>
      <c r="B508" s="634" t="s">
        <v>22819</v>
      </c>
      <c r="C508" s="634" t="s">
        <v>22680</v>
      </c>
      <c r="D508" s="635" t="s">
        <v>30723</v>
      </c>
    </row>
    <row r="509" spans="1:4" ht="13.5" x14ac:dyDescent="0.25">
      <c r="A509" s="636">
        <v>96463</v>
      </c>
      <c r="B509" s="634" t="s">
        <v>22820</v>
      </c>
      <c r="C509" s="634" t="s">
        <v>22680</v>
      </c>
      <c r="D509" s="635" t="s">
        <v>41757</v>
      </c>
    </row>
    <row r="510" spans="1:4" ht="13.5" x14ac:dyDescent="0.25">
      <c r="A510" s="636">
        <v>98764</v>
      </c>
      <c r="B510" s="634" t="s">
        <v>22821</v>
      </c>
      <c r="C510" s="634" t="s">
        <v>22680</v>
      </c>
      <c r="D510" s="635" t="s">
        <v>30040</v>
      </c>
    </row>
    <row r="511" spans="1:4" ht="13.5" x14ac:dyDescent="0.25">
      <c r="A511" s="636">
        <v>99833</v>
      </c>
      <c r="B511" s="634" t="s">
        <v>22822</v>
      </c>
      <c r="C511" s="634" t="s">
        <v>22680</v>
      </c>
      <c r="D511" s="635" t="s">
        <v>28456</v>
      </c>
    </row>
    <row r="512" spans="1:4" ht="13.5" x14ac:dyDescent="0.25">
      <c r="A512" s="636">
        <v>100641</v>
      </c>
      <c r="B512" s="634" t="s">
        <v>26946</v>
      </c>
      <c r="C512" s="634" t="s">
        <v>22680</v>
      </c>
      <c r="D512" s="635" t="s">
        <v>41758</v>
      </c>
    </row>
    <row r="513" spans="1:4" ht="13.5" x14ac:dyDescent="0.25">
      <c r="A513" s="636">
        <v>100647</v>
      </c>
      <c r="B513" s="634" t="s">
        <v>26947</v>
      </c>
      <c r="C513" s="634" t="s">
        <v>22680</v>
      </c>
      <c r="D513" s="635" t="s">
        <v>41759</v>
      </c>
    </row>
    <row r="514" spans="1:4" ht="13.5" x14ac:dyDescent="0.25">
      <c r="A514" s="636">
        <v>102275</v>
      </c>
      <c r="B514" s="634" t="s">
        <v>28438</v>
      </c>
      <c r="C514" s="634" t="s">
        <v>22680</v>
      </c>
      <c r="D514" s="635" t="s">
        <v>29895</v>
      </c>
    </row>
    <row r="515" spans="1:4" ht="13.5" x14ac:dyDescent="0.25">
      <c r="A515" s="636">
        <v>104091</v>
      </c>
      <c r="B515" s="634" t="s">
        <v>41760</v>
      </c>
      <c r="C515" s="634" t="s">
        <v>22680</v>
      </c>
      <c r="D515" s="635" t="s">
        <v>23130</v>
      </c>
    </row>
    <row r="516" spans="1:4" ht="13.5" x14ac:dyDescent="0.25">
      <c r="A516" s="636">
        <v>104097</v>
      </c>
      <c r="B516" s="634" t="s">
        <v>41761</v>
      </c>
      <c r="C516" s="634" t="s">
        <v>22680</v>
      </c>
      <c r="D516" s="635" t="s">
        <v>26923</v>
      </c>
    </row>
    <row r="517" spans="1:4" ht="13.5" x14ac:dyDescent="0.25">
      <c r="A517" s="636">
        <v>5632</v>
      </c>
      <c r="B517" s="634" t="s">
        <v>22823</v>
      </c>
      <c r="C517" s="634" t="s">
        <v>22824</v>
      </c>
      <c r="D517" s="635" t="s">
        <v>41762</v>
      </c>
    </row>
    <row r="518" spans="1:4" ht="13.5" x14ac:dyDescent="0.25">
      <c r="A518" s="636">
        <v>5679</v>
      </c>
      <c r="B518" s="634" t="s">
        <v>22825</v>
      </c>
      <c r="C518" s="634" t="s">
        <v>22824</v>
      </c>
      <c r="D518" s="635" t="s">
        <v>41763</v>
      </c>
    </row>
    <row r="519" spans="1:4" ht="13.5" x14ac:dyDescent="0.25">
      <c r="A519" s="636">
        <v>5681</v>
      </c>
      <c r="B519" s="634" t="s">
        <v>22826</v>
      </c>
      <c r="C519" s="634" t="s">
        <v>22824</v>
      </c>
      <c r="D519" s="635" t="s">
        <v>41764</v>
      </c>
    </row>
    <row r="520" spans="1:4" ht="13.5" x14ac:dyDescent="0.25">
      <c r="A520" s="636">
        <v>5685</v>
      </c>
      <c r="B520" s="634" t="s">
        <v>22827</v>
      </c>
      <c r="C520" s="634" t="s">
        <v>22824</v>
      </c>
      <c r="D520" s="635" t="s">
        <v>41765</v>
      </c>
    </row>
    <row r="521" spans="1:4" ht="13.5" x14ac:dyDescent="0.25">
      <c r="A521" s="636">
        <v>5690</v>
      </c>
      <c r="B521" s="634" t="s">
        <v>22828</v>
      </c>
      <c r="C521" s="634" t="s">
        <v>22824</v>
      </c>
      <c r="D521" s="635" t="s">
        <v>25109</v>
      </c>
    </row>
    <row r="522" spans="1:4" ht="13.5" x14ac:dyDescent="0.25">
      <c r="A522" s="636">
        <v>5806</v>
      </c>
      <c r="B522" s="634" t="s">
        <v>22829</v>
      </c>
      <c r="C522" s="634" t="s">
        <v>22824</v>
      </c>
      <c r="D522" s="635" t="s">
        <v>23128</v>
      </c>
    </row>
    <row r="523" spans="1:4" ht="13.5" x14ac:dyDescent="0.25">
      <c r="A523" s="636">
        <v>5826</v>
      </c>
      <c r="B523" s="634" t="s">
        <v>22830</v>
      </c>
      <c r="C523" s="634" t="s">
        <v>22824</v>
      </c>
      <c r="D523" s="635" t="s">
        <v>28441</v>
      </c>
    </row>
    <row r="524" spans="1:4" ht="13.5" x14ac:dyDescent="0.25">
      <c r="A524" s="636">
        <v>5829</v>
      </c>
      <c r="B524" s="634" t="s">
        <v>22831</v>
      </c>
      <c r="C524" s="634" t="s">
        <v>22824</v>
      </c>
      <c r="D524" s="635" t="s">
        <v>41766</v>
      </c>
    </row>
    <row r="525" spans="1:4" ht="13.5" x14ac:dyDescent="0.25">
      <c r="A525" s="636">
        <v>5837</v>
      </c>
      <c r="B525" s="634" t="s">
        <v>22832</v>
      </c>
      <c r="C525" s="634" t="s">
        <v>22824</v>
      </c>
      <c r="D525" s="635" t="s">
        <v>41767</v>
      </c>
    </row>
    <row r="526" spans="1:4" ht="13.5" x14ac:dyDescent="0.25">
      <c r="A526" s="636">
        <v>5841</v>
      </c>
      <c r="B526" s="634" t="s">
        <v>22833</v>
      </c>
      <c r="C526" s="634" t="s">
        <v>22824</v>
      </c>
      <c r="D526" s="635" t="s">
        <v>29973</v>
      </c>
    </row>
    <row r="527" spans="1:4" ht="13.5" x14ac:dyDescent="0.25">
      <c r="A527" s="636">
        <v>5845</v>
      </c>
      <c r="B527" s="634" t="s">
        <v>22834</v>
      </c>
      <c r="C527" s="634" t="s">
        <v>22824</v>
      </c>
      <c r="D527" s="635" t="s">
        <v>41768</v>
      </c>
    </row>
    <row r="528" spans="1:4" ht="13.5" x14ac:dyDescent="0.25">
      <c r="A528" s="636">
        <v>5849</v>
      </c>
      <c r="B528" s="634" t="s">
        <v>22835</v>
      </c>
      <c r="C528" s="634" t="s">
        <v>22824</v>
      </c>
      <c r="D528" s="635" t="s">
        <v>41563</v>
      </c>
    </row>
    <row r="529" spans="1:4" ht="13.5" x14ac:dyDescent="0.25">
      <c r="A529" s="636">
        <v>5853</v>
      </c>
      <c r="B529" s="634" t="s">
        <v>22836</v>
      </c>
      <c r="C529" s="634" t="s">
        <v>22824</v>
      </c>
      <c r="D529" s="635" t="s">
        <v>41769</v>
      </c>
    </row>
    <row r="530" spans="1:4" ht="13.5" x14ac:dyDescent="0.25">
      <c r="A530" s="636">
        <v>5857</v>
      </c>
      <c r="B530" s="634" t="s">
        <v>22837</v>
      </c>
      <c r="C530" s="634" t="s">
        <v>22824</v>
      </c>
      <c r="D530" s="635" t="s">
        <v>30543</v>
      </c>
    </row>
    <row r="531" spans="1:4" ht="13.5" x14ac:dyDescent="0.25">
      <c r="A531" s="636">
        <v>5865</v>
      </c>
      <c r="B531" s="634" t="s">
        <v>22838</v>
      </c>
      <c r="C531" s="634" t="s">
        <v>22824</v>
      </c>
      <c r="D531" s="635" t="s">
        <v>41770</v>
      </c>
    </row>
    <row r="532" spans="1:4" ht="13.5" x14ac:dyDescent="0.25">
      <c r="A532" s="636">
        <v>5869</v>
      </c>
      <c r="B532" s="634" t="s">
        <v>22839</v>
      </c>
      <c r="C532" s="634" t="s">
        <v>22824</v>
      </c>
      <c r="D532" s="635" t="s">
        <v>41771</v>
      </c>
    </row>
    <row r="533" spans="1:4" ht="13.5" x14ac:dyDescent="0.25">
      <c r="A533" s="636">
        <v>5877</v>
      </c>
      <c r="B533" s="634" t="s">
        <v>22840</v>
      </c>
      <c r="C533" s="634" t="s">
        <v>22824</v>
      </c>
      <c r="D533" s="635" t="s">
        <v>41772</v>
      </c>
    </row>
    <row r="534" spans="1:4" ht="13.5" x14ac:dyDescent="0.25">
      <c r="A534" s="636">
        <v>5881</v>
      </c>
      <c r="B534" s="634" t="s">
        <v>22841</v>
      </c>
      <c r="C534" s="634" t="s">
        <v>22824</v>
      </c>
      <c r="D534" s="635" t="s">
        <v>41773</v>
      </c>
    </row>
    <row r="535" spans="1:4" ht="13.5" x14ac:dyDescent="0.25">
      <c r="A535" s="636">
        <v>5884</v>
      </c>
      <c r="B535" s="634" t="s">
        <v>22842</v>
      </c>
      <c r="C535" s="634" t="s">
        <v>22824</v>
      </c>
      <c r="D535" s="635" t="s">
        <v>30617</v>
      </c>
    </row>
    <row r="536" spans="1:4" ht="13.5" x14ac:dyDescent="0.25">
      <c r="A536" s="636">
        <v>5892</v>
      </c>
      <c r="B536" s="634" t="s">
        <v>22843</v>
      </c>
      <c r="C536" s="634" t="s">
        <v>22824</v>
      </c>
      <c r="D536" s="635" t="s">
        <v>41774</v>
      </c>
    </row>
    <row r="537" spans="1:4" ht="13.5" x14ac:dyDescent="0.25">
      <c r="A537" s="636">
        <v>5896</v>
      </c>
      <c r="B537" s="634" t="s">
        <v>22844</v>
      </c>
      <c r="C537" s="634" t="s">
        <v>22824</v>
      </c>
      <c r="D537" s="635" t="s">
        <v>41775</v>
      </c>
    </row>
    <row r="538" spans="1:4" ht="13.5" x14ac:dyDescent="0.25">
      <c r="A538" s="636">
        <v>5903</v>
      </c>
      <c r="B538" s="634" t="s">
        <v>22845</v>
      </c>
      <c r="C538" s="634" t="s">
        <v>22824</v>
      </c>
      <c r="D538" s="635" t="s">
        <v>30551</v>
      </c>
    </row>
    <row r="539" spans="1:4" ht="13.5" x14ac:dyDescent="0.25">
      <c r="A539" s="636">
        <v>5911</v>
      </c>
      <c r="B539" s="634" t="s">
        <v>22846</v>
      </c>
      <c r="C539" s="634" t="s">
        <v>22824</v>
      </c>
      <c r="D539" s="635" t="s">
        <v>30374</v>
      </c>
    </row>
    <row r="540" spans="1:4" ht="13.5" x14ac:dyDescent="0.25">
      <c r="A540" s="636">
        <v>5923</v>
      </c>
      <c r="B540" s="634" t="s">
        <v>22847</v>
      </c>
      <c r="C540" s="634" t="s">
        <v>22824</v>
      </c>
      <c r="D540" s="635" t="s">
        <v>28464</v>
      </c>
    </row>
    <row r="541" spans="1:4" ht="13.5" x14ac:dyDescent="0.25">
      <c r="A541" s="636">
        <v>5930</v>
      </c>
      <c r="B541" s="634" t="s">
        <v>22848</v>
      </c>
      <c r="C541" s="634" t="s">
        <v>22824</v>
      </c>
      <c r="D541" s="635" t="s">
        <v>41776</v>
      </c>
    </row>
    <row r="542" spans="1:4" ht="13.5" x14ac:dyDescent="0.25">
      <c r="A542" s="636">
        <v>5934</v>
      </c>
      <c r="B542" s="634" t="s">
        <v>22849</v>
      </c>
      <c r="C542" s="634" t="s">
        <v>22824</v>
      </c>
      <c r="D542" s="635" t="s">
        <v>41777</v>
      </c>
    </row>
    <row r="543" spans="1:4" ht="13.5" x14ac:dyDescent="0.25">
      <c r="A543" s="636">
        <v>5942</v>
      </c>
      <c r="B543" s="634" t="s">
        <v>22850</v>
      </c>
      <c r="C543" s="634" t="s">
        <v>22824</v>
      </c>
      <c r="D543" s="635" t="s">
        <v>41778</v>
      </c>
    </row>
    <row r="544" spans="1:4" ht="13.5" x14ac:dyDescent="0.25">
      <c r="A544" s="636">
        <v>5946</v>
      </c>
      <c r="B544" s="634" t="s">
        <v>22851</v>
      </c>
      <c r="C544" s="634" t="s">
        <v>22824</v>
      </c>
      <c r="D544" s="635" t="s">
        <v>41779</v>
      </c>
    </row>
    <row r="545" spans="1:4" ht="13.5" x14ac:dyDescent="0.25">
      <c r="A545" s="636">
        <v>5952</v>
      </c>
      <c r="B545" s="634" t="s">
        <v>22852</v>
      </c>
      <c r="C545" s="634" t="s">
        <v>22824</v>
      </c>
      <c r="D545" s="635" t="s">
        <v>41780</v>
      </c>
    </row>
    <row r="546" spans="1:4" ht="13.5" x14ac:dyDescent="0.25">
      <c r="A546" s="636">
        <v>5954</v>
      </c>
      <c r="B546" s="634" t="s">
        <v>22853</v>
      </c>
      <c r="C546" s="634" t="s">
        <v>22824</v>
      </c>
      <c r="D546" s="635" t="s">
        <v>41781</v>
      </c>
    </row>
    <row r="547" spans="1:4" ht="13.5" x14ac:dyDescent="0.25">
      <c r="A547" s="636">
        <v>5961</v>
      </c>
      <c r="B547" s="634" t="s">
        <v>22854</v>
      </c>
      <c r="C547" s="634" t="s">
        <v>22824</v>
      </c>
      <c r="D547" s="635" t="s">
        <v>41782</v>
      </c>
    </row>
    <row r="548" spans="1:4" ht="13.5" x14ac:dyDescent="0.25">
      <c r="A548" s="636">
        <v>6260</v>
      </c>
      <c r="B548" s="634" t="s">
        <v>22855</v>
      </c>
      <c r="C548" s="634" t="s">
        <v>22824</v>
      </c>
      <c r="D548" s="635" t="s">
        <v>41783</v>
      </c>
    </row>
    <row r="549" spans="1:4" ht="13.5" x14ac:dyDescent="0.25">
      <c r="A549" s="636">
        <v>6880</v>
      </c>
      <c r="B549" s="634" t="s">
        <v>22856</v>
      </c>
      <c r="C549" s="634" t="s">
        <v>22824</v>
      </c>
      <c r="D549" s="635" t="s">
        <v>41784</v>
      </c>
    </row>
    <row r="550" spans="1:4" ht="13.5" x14ac:dyDescent="0.25">
      <c r="A550" s="636">
        <v>7031</v>
      </c>
      <c r="B550" s="634" t="s">
        <v>22857</v>
      </c>
      <c r="C550" s="634" t="s">
        <v>22824</v>
      </c>
      <c r="D550" s="635" t="s">
        <v>41785</v>
      </c>
    </row>
    <row r="551" spans="1:4" ht="13.5" x14ac:dyDescent="0.25">
      <c r="A551" s="636">
        <v>7043</v>
      </c>
      <c r="B551" s="634" t="s">
        <v>22858</v>
      </c>
      <c r="C551" s="634" t="s">
        <v>22824</v>
      </c>
      <c r="D551" s="635" t="s">
        <v>23432</v>
      </c>
    </row>
    <row r="552" spans="1:4" ht="13.5" x14ac:dyDescent="0.25">
      <c r="A552" s="636">
        <v>7050</v>
      </c>
      <c r="B552" s="634" t="s">
        <v>22860</v>
      </c>
      <c r="C552" s="634" t="s">
        <v>22824</v>
      </c>
      <c r="D552" s="635" t="s">
        <v>41786</v>
      </c>
    </row>
    <row r="553" spans="1:4" ht="13.5" x14ac:dyDescent="0.25">
      <c r="A553" s="636">
        <v>67827</v>
      </c>
      <c r="B553" s="634" t="s">
        <v>22861</v>
      </c>
      <c r="C553" s="634" t="s">
        <v>22824</v>
      </c>
      <c r="D553" s="635" t="s">
        <v>41787</v>
      </c>
    </row>
    <row r="554" spans="1:4" ht="13.5" x14ac:dyDescent="0.25">
      <c r="A554" s="636">
        <v>73395</v>
      </c>
      <c r="B554" s="634" t="s">
        <v>22862</v>
      </c>
      <c r="C554" s="634" t="s">
        <v>22824</v>
      </c>
      <c r="D554" s="635" t="s">
        <v>41788</v>
      </c>
    </row>
    <row r="555" spans="1:4" ht="13.5" x14ac:dyDescent="0.25">
      <c r="A555" s="636">
        <v>83766</v>
      </c>
      <c r="B555" s="634" t="s">
        <v>22863</v>
      </c>
      <c r="C555" s="634" t="s">
        <v>22824</v>
      </c>
      <c r="D555" s="635" t="s">
        <v>41789</v>
      </c>
    </row>
    <row r="556" spans="1:4" ht="13.5" x14ac:dyDescent="0.25">
      <c r="A556" s="636">
        <v>84013</v>
      </c>
      <c r="B556" s="634" t="s">
        <v>22864</v>
      </c>
      <c r="C556" s="634" t="s">
        <v>22824</v>
      </c>
      <c r="D556" s="635" t="s">
        <v>41790</v>
      </c>
    </row>
    <row r="557" spans="1:4" ht="13.5" x14ac:dyDescent="0.25">
      <c r="A557" s="636">
        <v>87446</v>
      </c>
      <c r="B557" s="634" t="s">
        <v>22865</v>
      </c>
      <c r="C557" s="634" t="s">
        <v>22824</v>
      </c>
      <c r="D557" s="635" t="s">
        <v>29979</v>
      </c>
    </row>
    <row r="558" spans="1:4" ht="13.5" x14ac:dyDescent="0.25">
      <c r="A558" s="636">
        <v>88392</v>
      </c>
      <c r="B558" s="634" t="s">
        <v>22867</v>
      </c>
      <c r="C558" s="634" t="s">
        <v>22824</v>
      </c>
      <c r="D558" s="635" t="s">
        <v>41791</v>
      </c>
    </row>
    <row r="559" spans="1:4" ht="13.5" x14ac:dyDescent="0.25">
      <c r="A559" s="636">
        <v>88398</v>
      </c>
      <c r="B559" s="634" t="s">
        <v>22868</v>
      </c>
      <c r="C559" s="634" t="s">
        <v>22824</v>
      </c>
      <c r="D559" s="635" t="s">
        <v>23259</v>
      </c>
    </row>
    <row r="560" spans="1:4" ht="13.5" x14ac:dyDescent="0.25">
      <c r="A560" s="636">
        <v>88404</v>
      </c>
      <c r="B560" s="634" t="s">
        <v>22869</v>
      </c>
      <c r="C560" s="634" t="s">
        <v>22824</v>
      </c>
      <c r="D560" s="635" t="s">
        <v>29980</v>
      </c>
    </row>
    <row r="561" spans="1:4" ht="13.5" x14ac:dyDescent="0.25">
      <c r="A561" s="636">
        <v>88430</v>
      </c>
      <c r="B561" s="634" t="s">
        <v>22870</v>
      </c>
      <c r="C561" s="634" t="s">
        <v>22824</v>
      </c>
      <c r="D561" s="635" t="s">
        <v>28466</v>
      </c>
    </row>
    <row r="562" spans="1:4" ht="13.5" x14ac:dyDescent="0.25">
      <c r="A562" s="636">
        <v>88438</v>
      </c>
      <c r="B562" s="634" t="s">
        <v>22871</v>
      </c>
      <c r="C562" s="634" t="s">
        <v>22824</v>
      </c>
      <c r="D562" s="635" t="s">
        <v>30801</v>
      </c>
    </row>
    <row r="563" spans="1:4" ht="13.5" x14ac:dyDescent="0.25">
      <c r="A563" s="636">
        <v>88831</v>
      </c>
      <c r="B563" s="634" t="s">
        <v>22872</v>
      </c>
      <c r="C563" s="634" t="s">
        <v>22824</v>
      </c>
      <c r="D563" s="635" t="s">
        <v>28478</v>
      </c>
    </row>
    <row r="564" spans="1:4" ht="13.5" x14ac:dyDescent="0.25">
      <c r="A564" s="636">
        <v>88844</v>
      </c>
      <c r="B564" s="634" t="s">
        <v>22874</v>
      </c>
      <c r="C564" s="634" t="s">
        <v>22824</v>
      </c>
      <c r="D564" s="635" t="s">
        <v>41792</v>
      </c>
    </row>
    <row r="565" spans="1:4" ht="13.5" x14ac:dyDescent="0.25">
      <c r="A565" s="636">
        <v>88908</v>
      </c>
      <c r="B565" s="634" t="s">
        <v>22875</v>
      </c>
      <c r="C565" s="634" t="s">
        <v>22824</v>
      </c>
      <c r="D565" s="635" t="s">
        <v>41793</v>
      </c>
    </row>
    <row r="566" spans="1:4" ht="13.5" x14ac:dyDescent="0.25">
      <c r="A566" s="636">
        <v>89022</v>
      </c>
      <c r="B566" s="634" t="s">
        <v>22876</v>
      </c>
      <c r="C566" s="634" t="s">
        <v>22824</v>
      </c>
      <c r="D566" s="635" t="s">
        <v>23517</v>
      </c>
    </row>
    <row r="567" spans="1:4" ht="13.5" x14ac:dyDescent="0.25">
      <c r="A567" s="636">
        <v>89027</v>
      </c>
      <c r="B567" s="634" t="s">
        <v>22877</v>
      </c>
      <c r="C567" s="634" t="s">
        <v>22824</v>
      </c>
      <c r="D567" s="635" t="s">
        <v>30751</v>
      </c>
    </row>
    <row r="568" spans="1:4" ht="13.5" x14ac:dyDescent="0.25">
      <c r="A568" s="636">
        <v>89031</v>
      </c>
      <c r="B568" s="634" t="s">
        <v>22878</v>
      </c>
      <c r="C568" s="634" t="s">
        <v>22824</v>
      </c>
      <c r="D568" s="635" t="s">
        <v>41794</v>
      </c>
    </row>
    <row r="569" spans="1:4" ht="13.5" x14ac:dyDescent="0.25">
      <c r="A569" s="636">
        <v>89036</v>
      </c>
      <c r="B569" s="634" t="s">
        <v>22879</v>
      </c>
      <c r="C569" s="634" t="s">
        <v>22824</v>
      </c>
      <c r="D569" s="635" t="s">
        <v>41795</v>
      </c>
    </row>
    <row r="570" spans="1:4" ht="13.5" x14ac:dyDescent="0.25">
      <c r="A570" s="636">
        <v>89218</v>
      </c>
      <c r="B570" s="634" t="s">
        <v>22880</v>
      </c>
      <c r="C570" s="634" t="s">
        <v>22824</v>
      </c>
      <c r="D570" s="635" t="s">
        <v>41796</v>
      </c>
    </row>
    <row r="571" spans="1:4" ht="13.5" x14ac:dyDescent="0.25">
      <c r="A571" s="636">
        <v>89226</v>
      </c>
      <c r="B571" s="634" t="s">
        <v>22881</v>
      </c>
      <c r="C571" s="634" t="s">
        <v>22824</v>
      </c>
      <c r="D571" s="635" t="s">
        <v>23236</v>
      </c>
    </row>
    <row r="572" spans="1:4" ht="13.5" x14ac:dyDescent="0.25">
      <c r="A572" s="636">
        <v>89235</v>
      </c>
      <c r="B572" s="634" t="s">
        <v>22882</v>
      </c>
      <c r="C572" s="634" t="s">
        <v>22824</v>
      </c>
      <c r="D572" s="635" t="s">
        <v>41797</v>
      </c>
    </row>
    <row r="573" spans="1:4" ht="13.5" x14ac:dyDescent="0.25">
      <c r="A573" s="636">
        <v>89243</v>
      </c>
      <c r="B573" s="634" t="s">
        <v>22883</v>
      </c>
      <c r="C573" s="634" t="s">
        <v>22824</v>
      </c>
      <c r="D573" s="635" t="s">
        <v>41798</v>
      </c>
    </row>
    <row r="574" spans="1:4" ht="13.5" x14ac:dyDescent="0.25">
      <c r="A574" s="636">
        <v>89251</v>
      </c>
      <c r="B574" s="634" t="s">
        <v>22884</v>
      </c>
      <c r="C574" s="634" t="s">
        <v>22824</v>
      </c>
      <c r="D574" s="635" t="s">
        <v>41799</v>
      </c>
    </row>
    <row r="575" spans="1:4" ht="13.5" x14ac:dyDescent="0.25">
      <c r="A575" s="636">
        <v>89258</v>
      </c>
      <c r="B575" s="634" t="s">
        <v>22885</v>
      </c>
      <c r="C575" s="634" t="s">
        <v>22824</v>
      </c>
      <c r="D575" s="635" t="s">
        <v>41800</v>
      </c>
    </row>
    <row r="576" spans="1:4" ht="13.5" x14ac:dyDescent="0.25">
      <c r="A576" s="636">
        <v>89273</v>
      </c>
      <c r="B576" s="634" t="s">
        <v>22886</v>
      </c>
      <c r="C576" s="634" t="s">
        <v>22824</v>
      </c>
      <c r="D576" s="635" t="s">
        <v>41801</v>
      </c>
    </row>
    <row r="577" spans="1:4" ht="13.5" x14ac:dyDescent="0.25">
      <c r="A577" s="636">
        <v>89279</v>
      </c>
      <c r="B577" s="634" t="s">
        <v>22887</v>
      </c>
      <c r="C577" s="634" t="s">
        <v>22824</v>
      </c>
      <c r="D577" s="635" t="s">
        <v>30041</v>
      </c>
    </row>
    <row r="578" spans="1:4" ht="13.5" x14ac:dyDescent="0.25">
      <c r="A578" s="636">
        <v>89877</v>
      </c>
      <c r="B578" s="634" t="s">
        <v>22888</v>
      </c>
      <c r="C578" s="634" t="s">
        <v>22824</v>
      </c>
      <c r="D578" s="635" t="s">
        <v>41802</v>
      </c>
    </row>
    <row r="579" spans="1:4" ht="13.5" x14ac:dyDescent="0.25">
      <c r="A579" s="636">
        <v>89884</v>
      </c>
      <c r="B579" s="634" t="s">
        <v>22889</v>
      </c>
      <c r="C579" s="634" t="s">
        <v>22824</v>
      </c>
      <c r="D579" s="635" t="s">
        <v>41803</v>
      </c>
    </row>
    <row r="580" spans="1:4" ht="13.5" x14ac:dyDescent="0.25">
      <c r="A580" s="636">
        <v>90587</v>
      </c>
      <c r="B580" s="634" t="s">
        <v>22890</v>
      </c>
      <c r="C580" s="634" t="s">
        <v>22824</v>
      </c>
      <c r="D580" s="635" t="s">
        <v>29645</v>
      </c>
    </row>
    <row r="581" spans="1:4" ht="13.5" x14ac:dyDescent="0.25">
      <c r="A581" s="636">
        <v>90626</v>
      </c>
      <c r="B581" s="634" t="s">
        <v>22891</v>
      </c>
      <c r="C581" s="634" t="s">
        <v>22824</v>
      </c>
      <c r="D581" s="635" t="s">
        <v>41804</v>
      </c>
    </row>
    <row r="582" spans="1:4" ht="13.5" x14ac:dyDescent="0.25">
      <c r="A582" s="636">
        <v>90632</v>
      </c>
      <c r="B582" s="634" t="s">
        <v>22892</v>
      </c>
      <c r="C582" s="634" t="s">
        <v>22824</v>
      </c>
      <c r="D582" s="635" t="s">
        <v>30897</v>
      </c>
    </row>
    <row r="583" spans="1:4" ht="13.5" x14ac:dyDescent="0.25">
      <c r="A583" s="636">
        <v>90638</v>
      </c>
      <c r="B583" s="634" t="s">
        <v>22893</v>
      </c>
      <c r="C583" s="634" t="s">
        <v>22824</v>
      </c>
      <c r="D583" s="635" t="s">
        <v>41805</v>
      </c>
    </row>
    <row r="584" spans="1:4" ht="13.5" x14ac:dyDescent="0.25">
      <c r="A584" s="636">
        <v>90644</v>
      </c>
      <c r="B584" s="634" t="s">
        <v>22894</v>
      </c>
      <c r="C584" s="634" t="s">
        <v>22824</v>
      </c>
      <c r="D584" s="635" t="s">
        <v>28953</v>
      </c>
    </row>
    <row r="585" spans="1:4" ht="13.5" x14ac:dyDescent="0.25">
      <c r="A585" s="636">
        <v>90651</v>
      </c>
      <c r="B585" s="634" t="s">
        <v>22895</v>
      </c>
      <c r="C585" s="634" t="s">
        <v>22824</v>
      </c>
      <c r="D585" s="635" t="s">
        <v>26584</v>
      </c>
    </row>
    <row r="586" spans="1:4" ht="13.5" x14ac:dyDescent="0.25">
      <c r="A586" s="636">
        <v>90657</v>
      </c>
      <c r="B586" s="634" t="s">
        <v>22897</v>
      </c>
      <c r="C586" s="634" t="s">
        <v>22824</v>
      </c>
      <c r="D586" s="635" t="s">
        <v>30026</v>
      </c>
    </row>
    <row r="587" spans="1:4" ht="13.5" x14ac:dyDescent="0.25">
      <c r="A587" s="636">
        <v>90663</v>
      </c>
      <c r="B587" s="634" t="s">
        <v>22898</v>
      </c>
      <c r="C587" s="634" t="s">
        <v>22824</v>
      </c>
      <c r="D587" s="635" t="s">
        <v>41806</v>
      </c>
    </row>
    <row r="588" spans="1:4" ht="13.5" x14ac:dyDescent="0.25">
      <c r="A588" s="636">
        <v>90669</v>
      </c>
      <c r="B588" s="634" t="s">
        <v>22899</v>
      </c>
      <c r="C588" s="634" t="s">
        <v>22824</v>
      </c>
      <c r="D588" s="635" t="s">
        <v>23216</v>
      </c>
    </row>
    <row r="589" spans="1:4" ht="13.5" x14ac:dyDescent="0.25">
      <c r="A589" s="636">
        <v>90675</v>
      </c>
      <c r="B589" s="634" t="s">
        <v>22900</v>
      </c>
      <c r="C589" s="634" t="s">
        <v>22824</v>
      </c>
      <c r="D589" s="635" t="s">
        <v>41807</v>
      </c>
    </row>
    <row r="590" spans="1:4" ht="13.5" x14ac:dyDescent="0.25">
      <c r="A590" s="636">
        <v>90681</v>
      </c>
      <c r="B590" s="634" t="s">
        <v>22901</v>
      </c>
      <c r="C590" s="634" t="s">
        <v>22824</v>
      </c>
      <c r="D590" s="635" t="s">
        <v>41808</v>
      </c>
    </row>
    <row r="591" spans="1:4" ht="13.5" x14ac:dyDescent="0.25">
      <c r="A591" s="636">
        <v>90687</v>
      </c>
      <c r="B591" s="634" t="s">
        <v>22902</v>
      </c>
      <c r="C591" s="634" t="s">
        <v>22824</v>
      </c>
      <c r="D591" s="635" t="s">
        <v>41809</v>
      </c>
    </row>
    <row r="592" spans="1:4" ht="13.5" x14ac:dyDescent="0.25">
      <c r="A592" s="636">
        <v>90693</v>
      </c>
      <c r="B592" s="634" t="s">
        <v>22903</v>
      </c>
      <c r="C592" s="634" t="s">
        <v>22824</v>
      </c>
      <c r="D592" s="635" t="s">
        <v>41810</v>
      </c>
    </row>
    <row r="593" spans="1:4" ht="13.5" x14ac:dyDescent="0.25">
      <c r="A593" s="636">
        <v>90965</v>
      </c>
      <c r="B593" s="634" t="s">
        <v>22904</v>
      </c>
      <c r="C593" s="634" t="s">
        <v>22824</v>
      </c>
      <c r="D593" s="635" t="s">
        <v>41811</v>
      </c>
    </row>
    <row r="594" spans="1:4" ht="13.5" x14ac:dyDescent="0.25">
      <c r="A594" s="636">
        <v>90973</v>
      </c>
      <c r="B594" s="634" t="s">
        <v>22905</v>
      </c>
      <c r="C594" s="634" t="s">
        <v>22824</v>
      </c>
      <c r="D594" s="635" t="s">
        <v>27506</v>
      </c>
    </row>
    <row r="595" spans="1:4" ht="13.5" x14ac:dyDescent="0.25">
      <c r="A595" s="636">
        <v>90982</v>
      </c>
      <c r="B595" s="634" t="s">
        <v>22906</v>
      </c>
      <c r="C595" s="634" t="s">
        <v>22824</v>
      </c>
      <c r="D595" s="635" t="s">
        <v>30813</v>
      </c>
    </row>
    <row r="596" spans="1:4" ht="13.5" x14ac:dyDescent="0.25">
      <c r="A596" s="636">
        <v>91001</v>
      </c>
      <c r="B596" s="634" t="s">
        <v>22907</v>
      </c>
      <c r="C596" s="634" t="s">
        <v>22824</v>
      </c>
      <c r="D596" s="635" t="s">
        <v>25164</v>
      </c>
    </row>
    <row r="597" spans="1:4" ht="13.5" x14ac:dyDescent="0.25">
      <c r="A597" s="636">
        <v>91032</v>
      </c>
      <c r="B597" s="634" t="s">
        <v>22908</v>
      </c>
      <c r="C597" s="634" t="s">
        <v>22824</v>
      </c>
      <c r="D597" s="635" t="s">
        <v>41812</v>
      </c>
    </row>
    <row r="598" spans="1:4" ht="13.5" x14ac:dyDescent="0.25">
      <c r="A598" s="636">
        <v>91278</v>
      </c>
      <c r="B598" s="634" t="s">
        <v>22909</v>
      </c>
      <c r="C598" s="634" t="s">
        <v>22824</v>
      </c>
      <c r="D598" s="635" t="s">
        <v>26582</v>
      </c>
    </row>
    <row r="599" spans="1:4" ht="13.5" x14ac:dyDescent="0.25">
      <c r="A599" s="636">
        <v>91285</v>
      </c>
      <c r="B599" s="634" t="s">
        <v>22910</v>
      </c>
      <c r="C599" s="634" t="s">
        <v>22824</v>
      </c>
      <c r="D599" s="635" t="s">
        <v>22554</v>
      </c>
    </row>
    <row r="600" spans="1:4" ht="13.5" x14ac:dyDescent="0.25">
      <c r="A600" s="636">
        <v>91387</v>
      </c>
      <c r="B600" s="634" t="s">
        <v>22911</v>
      </c>
      <c r="C600" s="634" t="s">
        <v>22824</v>
      </c>
      <c r="D600" s="635" t="s">
        <v>30320</v>
      </c>
    </row>
    <row r="601" spans="1:4" ht="13.5" x14ac:dyDescent="0.25">
      <c r="A601" s="636">
        <v>91395</v>
      </c>
      <c r="B601" s="634" t="s">
        <v>22912</v>
      </c>
      <c r="C601" s="634" t="s">
        <v>22824</v>
      </c>
      <c r="D601" s="635" t="s">
        <v>30355</v>
      </c>
    </row>
    <row r="602" spans="1:4" ht="13.5" x14ac:dyDescent="0.25">
      <c r="A602" s="636">
        <v>91486</v>
      </c>
      <c r="B602" s="634" t="s">
        <v>22913</v>
      </c>
      <c r="C602" s="634" t="s">
        <v>22824</v>
      </c>
      <c r="D602" s="635" t="s">
        <v>41813</v>
      </c>
    </row>
    <row r="603" spans="1:4" ht="13.5" x14ac:dyDescent="0.25">
      <c r="A603" s="636">
        <v>91534</v>
      </c>
      <c r="B603" s="634" t="s">
        <v>22914</v>
      </c>
      <c r="C603" s="634" t="s">
        <v>22824</v>
      </c>
      <c r="D603" s="635" t="s">
        <v>30098</v>
      </c>
    </row>
    <row r="604" spans="1:4" ht="13.5" x14ac:dyDescent="0.25">
      <c r="A604" s="636">
        <v>91635</v>
      </c>
      <c r="B604" s="634" t="s">
        <v>22915</v>
      </c>
      <c r="C604" s="634" t="s">
        <v>22824</v>
      </c>
      <c r="D604" s="635" t="s">
        <v>30077</v>
      </c>
    </row>
    <row r="605" spans="1:4" ht="13.5" x14ac:dyDescent="0.25">
      <c r="A605" s="636">
        <v>91646</v>
      </c>
      <c r="B605" s="634" t="s">
        <v>22916</v>
      </c>
      <c r="C605" s="634" t="s">
        <v>22824</v>
      </c>
      <c r="D605" s="635" t="s">
        <v>41814</v>
      </c>
    </row>
    <row r="606" spans="1:4" ht="13.5" x14ac:dyDescent="0.25">
      <c r="A606" s="636">
        <v>91693</v>
      </c>
      <c r="B606" s="634" t="s">
        <v>22917</v>
      </c>
      <c r="C606" s="634" t="s">
        <v>22824</v>
      </c>
      <c r="D606" s="635" t="s">
        <v>41815</v>
      </c>
    </row>
    <row r="607" spans="1:4" ht="13.5" x14ac:dyDescent="0.25">
      <c r="A607" s="636">
        <v>92044</v>
      </c>
      <c r="B607" s="634" t="s">
        <v>22918</v>
      </c>
      <c r="C607" s="634" t="s">
        <v>22824</v>
      </c>
      <c r="D607" s="635" t="s">
        <v>41816</v>
      </c>
    </row>
    <row r="608" spans="1:4" ht="13.5" x14ac:dyDescent="0.25">
      <c r="A608" s="636">
        <v>92107</v>
      </c>
      <c r="B608" s="634" t="s">
        <v>22919</v>
      </c>
      <c r="C608" s="634" t="s">
        <v>22824</v>
      </c>
      <c r="D608" s="635" t="s">
        <v>41817</v>
      </c>
    </row>
    <row r="609" spans="1:4" ht="13.5" x14ac:dyDescent="0.25">
      <c r="A609" s="636">
        <v>92113</v>
      </c>
      <c r="B609" s="634" t="s">
        <v>22920</v>
      </c>
      <c r="C609" s="634" t="s">
        <v>22824</v>
      </c>
      <c r="D609" s="635" t="s">
        <v>25954</v>
      </c>
    </row>
    <row r="610" spans="1:4" ht="13.5" x14ac:dyDescent="0.25">
      <c r="A610" s="636">
        <v>92119</v>
      </c>
      <c r="B610" s="634" t="s">
        <v>22921</v>
      </c>
      <c r="C610" s="634" t="s">
        <v>22824</v>
      </c>
      <c r="D610" s="635" t="s">
        <v>25621</v>
      </c>
    </row>
    <row r="611" spans="1:4" ht="13.5" x14ac:dyDescent="0.25">
      <c r="A611" s="636">
        <v>92139</v>
      </c>
      <c r="B611" s="634" t="s">
        <v>22923</v>
      </c>
      <c r="C611" s="634" t="s">
        <v>22824</v>
      </c>
      <c r="D611" s="635" t="s">
        <v>29231</v>
      </c>
    </row>
    <row r="612" spans="1:4" ht="13.5" x14ac:dyDescent="0.25">
      <c r="A612" s="636">
        <v>92146</v>
      </c>
      <c r="B612" s="634" t="s">
        <v>22924</v>
      </c>
      <c r="C612" s="634" t="s">
        <v>22824</v>
      </c>
      <c r="D612" s="635" t="s">
        <v>30762</v>
      </c>
    </row>
    <row r="613" spans="1:4" ht="13.5" x14ac:dyDescent="0.25">
      <c r="A613" s="636">
        <v>92243</v>
      </c>
      <c r="B613" s="634" t="s">
        <v>22925</v>
      </c>
      <c r="C613" s="634" t="s">
        <v>22824</v>
      </c>
      <c r="D613" s="635" t="s">
        <v>41818</v>
      </c>
    </row>
    <row r="614" spans="1:4" ht="13.5" x14ac:dyDescent="0.25">
      <c r="A614" s="636">
        <v>92717</v>
      </c>
      <c r="B614" s="634" t="s">
        <v>22926</v>
      </c>
      <c r="C614" s="634" t="s">
        <v>22824</v>
      </c>
      <c r="D614" s="635" t="s">
        <v>22939</v>
      </c>
    </row>
    <row r="615" spans="1:4" ht="13.5" x14ac:dyDescent="0.25">
      <c r="A615" s="636">
        <v>92961</v>
      </c>
      <c r="B615" s="634" t="s">
        <v>22928</v>
      </c>
      <c r="C615" s="634" t="s">
        <v>22824</v>
      </c>
      <c r="D615" s="635" t="s">
        <v>25989</v>
      </c>
    </row>
    <row r="616" spans="1:4" ht="13.5" x14ac:dyDescent="0.25">
      <c r="A616" s="636">
        <v>92967</v>
      </c>
      <c r="B616" s="634" t="s">
        <v>22930</v>
      </c>
      <c r="C616" s="634" t="s">
        <v>22824</v>
      </c>
      <c r="D616" s="635" t="s">
        <v>28982</v>
      </c>
    </row>
    <row r="617" spans="1:4" ht="13.5" x14ac:dyDescent="0.25">
      <c r="A617" s="636">
        <v>93225</v>
      </c>
      <c r="B617" s="634" t="s">
        <v>22931</v>
      </c>
      <c r="C617" s="634" t="s">
        <v>22824</v>
      </c>
      <c r="D617" s="635" t="s">
        <v>41819</v>
      </c>
    </row>
    <row r="618" spans="1:4" ht="13.5" x14ac:dyDescent="0.25">
      <c r="A618" s="636">
        <v>93234</v>
      </c>
      <c r="B618" s="634" t="s">
        <v>22932</v>
      </c>
      <c r="C618" s="634" t="s">
        <v>22824</v>
      </c>
      <c r="D618" s="635" t="s">
        <v>23091</v>
      </c>
    </row>
    <row r="619" spans="1:4" ht="13.5" x14ac:dyDescent="0.25">
      <c r="A619" s="636">
        <v>93244</v>
      </c>
      <c r="B619" s="634" t="s">
        <v>22933</v>
      </c>
      <c r="C619" s="634" t="s">
        <v>22824</v>
      </c>
      <c r="D619" s="635" t="s">
        <v>41820</v>
      </c>
    </row>
    <row r="620" spans="1:4" ht="13.5" x14ac:dyDescent="0.25">
      <c r="A620" s="636">
        <v>93274</v>
      </c>
      <c r="B620" s="634" t="s">
        <v>22934</v>
      </c>
      <c r="C620" s="634" t="s">
        <v>22824</v>
      </c>
      <c r="D620" s="635" t="s">
        <v>30516</v>
      </c>
    </row>
    <row r="621" spans="1:4" ht="13.5" x14ac:dyDescent="0.25">
      <c r="A621" s="636">
        <v>93282</v>
      </c>
      <c r="B621" s="634" t="s">
        <v>22935</v>
      </c>
      <c r="C621" s="634" t="s">
        <v>22824</v>
      </c>
      <c r="D621" s="635" t="s">
        <v>29949</v>
      </c>
    </row>
    <row r="622" spans="1:4" ht="13.5" x14ac:dyDescent="0.25">
      <c r="A622" s="636">
        <v>93288</v>
      </c>
      <c r="B622" s="634" t="s">
        <v>22936</v>
      </c>
      <c r="C622" s="634" t="s">
        <v>22824</v>
      </c>
      <c r="D622" s="635" t="s">
        <v>30567</v>
      </c>
    </row>
    <row r="623" spans="1:4" ht="13.5" x14ac:dyDescent="0.25">
      <c r="A623" s="636">
        <v>93403</v>
      </c>
      <c r="B623" s="634" t="s">
        <v>22937</v>
      </c>
      <c r="C623" s="634" t="s">
        <v>22824</v>
      </c>
      <c r="D623" s="635" t="s">
        <v>30546</v>
      </c>
    </row>
    <row r="624" spans="1:4" ht="13.5" x14ac:dyDescent="0.25">
      <c r="A624" s="636">
        <v>93409</v>
      </c>
      <c r="B624" s="634" t="s">
        <v>26949</v>
      </c>
      <c r="C624" s="634" t="s">
        <v>22824</v>
      </c>
      <c r="D624" s="635" t="s">
        <v>41821</v>
      </c>
    </row>
    <row r="625" spans="1:4" ht="13.5" x14ac:dyDescent="0.25">
      <c r="A625" s="636">
        <v>93416</v>
      </c>
      <c r="B625" s="634" t="s">
        <v>22938</v>
      </c>
      <c r="C625" s="634" t="s">
        <v>22824</v>
      </c>
      <c r="D625" s="635" t="s">
        <v>26957</v>
      </c>
    </row>
    <row r="626" spans="1:4" ht="13.5" x14ac:dyDescent="0.25">
      <c r="A626" s="636">
        <v>93422</v>
      </c>
      <c r="B626" s="634" t="s">
        <v>22940</v>
      </c>
      <c r="C626" s="634" t="s">
        <v>22824</v>
      </c>
      <c r="D626" s="635" t="s">
        <v>29124</v>
      </c>
    </row>
    <row r="627" spans="1:4" ht="13.5" x14ac:dyDescent="0.25">
      <c r="A627" s="636">
        <v>93428</v>
      </c>
      <c r="B627" s="634" t="s">
        <v>22941</v>
      </c>
      <c r="C627" s="634" t="s">
        <v>22824</v>
      </c>
      <c r="D627" s="635" t="s">
        <v>27506</v>
      </c>
    </row>
    <row r="628" spans="1:4" ht="13.5" x14ac:dyDescent="0.25">
      <c r="A628" s="636">
        <v>93434</v>
      </c>
      <c r="B628" s="634" t="s">
        <v>22942</v>
      </c>
      <c r="C628" s="634" t="s">
        <v>22824</v>
      </c>
      <c r="D628" s="635" t="s">
        <v>41822</v>
      </c>
    </row>
    <row r="629" spans="1:4" ht="13.5" x14ac:dyDescent="0.25">
      <c r="A629" s="636">
        <v>93440</v>
      </c>
      <c r="B629" s="634" t="s">
        <v>22943</v>
      </c>
      <c r="C629" s="634" t="s">
        <v>22824</v>
      </c>
      <c r="D629" s="635" t="s">
        <v>41823</v>
      </c>
    </row>
    <row r="630" spans="1:4" ht="13.5" x14ac:dyDescent="0.25">
      <c r="A630" s="636">
        <v>95122</v>
      </c>
      <c r="B630" s="634" t="s">
        <v>22944</v>
      </c>
      <c r="C630" s="634" t="s">
        <v>22824</v>
      </c>
      <c r="D630" s="635" t="s">
        <v>41824</v>
      </c>
    </row>
    <row r="631" spans="1:4" ht="13.5" x14ac:dyDescent="0.25">
      <c r="A631" s="636">
        <v>95128</v>
      </c>
      <c r="B631" s="634" t="s">
        <v>22945</v>
      </c>
      <c r="C631" s="634" t="s">
        <v>22824</v>
      </c>
      <c r="D631" s="635" t="s">
        <v>41825</v>
      </c>
    </row>
    <row r="632" spans="1:4" ht="13.5" x14ac:dyDescent="0.25">
      <c r="A632" s="636">
        <v>95140</v>
      </c>
      <c r="B632" s="634" t="s">
        <v>22946</v>
      </c>
      <c r="C632" s="634" t="s">
        <v>22824</v>
      </c>
      <c r="D632" s="635" t="s">
        <v>23031</v>
      </c>
    </row>
    <row r="633" spans="1:4" ht="13.5" x14ac:dyDescent="0.25">
      <c r="A633" s="636">
        <v>95213</v>
      </c>
      <c r="B633" s="634" t="s">
        <v>22948</v>
      </c>
      <c r="C633" s="634" t="s">
        <v>22824</v>
      </c>
      <c r="D633" s="635" t="s">
        <v>41826</v>
      </c>
    </row>
    <row r="634" spans="1:4" ht="13.5" x14ac:dyDescent="0.25">
      <c r="A634" s="636">
        <v>95259</v>
      </c>
      <c r="B634" s="634" t="s">
        <v>22949</v>
      </c>
      <c r="C634" s="634" t="s">
        <v>22824</v>
      </c>
      <c r="D634" s="635" t="s">
        <v>41827</v>
      </c>
    </row>
    <row r="635" spans="1:4" ht="13.5" x14ac:dyDescent="0.25">
      <c r="A635" s="636">
        <v>95265</v>
      </c>
      <c r="B635" s="634" t="s">
        <v>22950</v>
      </c>
      <c r="C635" s="634" t="s">
        <v>22824</v>
      </c>
      <c r="D635" s="635" t="s">
        <v>26962</v>
      </c>
    </row>
    <row r="636" spans="1:4" ht="13.5" x14ac:dyDescent="0.25">
      <c r="A636" s="636">
        <v>95271</v>
      </c>
      <c r="B636" s="634" t="s">
        <v>22952</v>
      </c>
      <c r="C636" s="634" t="s">
        <v>22824</v>
      </c>
      <c r="D636" s="635" t="s">
        <v>23299</v>
      </c>
    </row>
    <row r="637" spans="1:4" ht="13.5" x14ac:dyDescent="0.25">
      <c r="A637" s="636">
        <v>95277</v>
      </c>
      <c r="B637" s="634" t="s">
        <v>22954</v>
      </c>
      <c r="C637" s="634" t="s">
        <v>22824</v>
      </c>
      <c r="D637" s="635" t="s">
        <v>23299</v>
      </c>
    </row>
    <row r="638" spans="1:4" ht="13.5" x14ac:dyDescent="0.25">
      <c r="A638" s="636">
        <v>95283</v>
      </c>
      <c r="B638" s="634" t="s">
        <v>22955</v>
      </c>
      <c r="C638" s="634" t="s">
        <v>22824</v>
      </c>
      <c r="D638" s="635" t="s">
        <v>22896</v>
      </c>
    </row>
    <row r="639" spans="1:4" ht="13.5" x14ac:dyDescent="0.25">
      <c r="A639" s="636">
        <v>95621</v>
      </c>
      <c r="B639" s="634" t="s">
        <v>22956</v>
      </c>
      <c r="C639" s="634" t="s">
        <v>22824</v>
      </c>
      <c r="D639" s="635" t="s">
        <v>30020</v>
      </c>
    </row>
    <row r="640" spans="1:4" ht="13.5" x14ac:dyDescent="0.25">
      <c r="A640" s="636">
        <v>95632</v>
      </c>
      <c r="B640" s="634" t="s">
        <v>22957</v>
      </c>
      <c r="C640" s="634" t="s">
        <v>22824</v>
      </c>
      <c r="D640" s="635" t="s">
        <v>41828</v>
      </c>
    </row>
    <row r="641" spans="1:4" ht="13.5" x14ac:dyDescent="0.25">
      <c r="A641" s="636">
        <v>95703</v>
      </c>
      <c r="B641" s="634" t="s">
        <v>22958</v>
      </c>
      <c r="C641" s="634" t="s">
        <v>22824</v>
      </c>
      <c r="D641" s="635" t="s">
        <v>41829</v>
      </c>
    </row>
    <row r="642" spans="1:4" ht="13.5" x14ac:dyDescent="0.25">
      <c r="A642" s="636">
        <v>95709</v>
      </c>
      <c r="B642" s="634" t="s">
        <v>22959</v>
      </c>
      <c r="C642" s="634" t="s">
        <v>22824</v>
      </c>
      <c r="D642" s="635" t="s">
        <v>41830</v>
      </c>
    </row>
    <row r="643" spans="1:4" ht="13.5" x14ac:dyDescent="0.25">
      <c r="A643" s="636">
        <v>95715</v>
      </c>
      <c r="B643" s="634" t="s">
        <v>22960</v>
      </c>
      <c r="C643" s="634" t="s">
        <v>22824</v>
      </c>
      <c r="D643" s="635" t="s">
        <v>41831</v>
      </c>
    </row>
    <row r="644" spans="1:4" ht="13.5" x14ac:dyDescent="0.25">
      <c r="A644" s="636">
        <v>95721</v>
      </c>
      <c r="B644" s="634" t="s">
        <v>22961</v>
      </c>
      <c r="C644" s="634" t="s">
        <v>22824</v>
      </c>
      <c r="D644" s="635" t="s">
        <v>41832</v>
      </c>
    </row>
    <row r="645" spans="1:4" ht="13.5" x14ac:dyDescent="0.25">
      <c r="A645" s="636">
        <v>95873</v>
      </c>
      <c r="B645" s="634" t="s">
        <v>22962</v>
      </c>
      <c r="C645" s="634" t="s">
        <v>22824</v>
      </c>
      <c r="D645" s="635" t="s">
        <v>30341</v>
      </c>
    </row>
    <row r="646" spans="1:4" ht="13.5" x14ac:dyDescent="0.25">
      <c r="A646" s="636">
        <v>96014</v>
      </c>
      <c r="B646" s="634" t="s">
        <v>22963</v>
      </c>
      <c r="C646" s="634" t="s">
        <v>22824</v>
      </c>
      <c r="D646" s="635" t="s">
        <v>41833</v>
      </c>
    </row>
    <row r="647" spans="1:4" ht="13.5" x14ac:dyDescent="0.25">
      <c r="A647" s="636">
        <v>96021</v>
      </c>
      <c r="B647" s="634" t="s">
        <v>22964</v>
      </c>
      <c r="C647" s="634" t="s">
        <v>22824</v>
      </c>
      <c r="D647" s="635" t="s">
        <v>41834</v>
      </c>
    </row>
    <row r="648" spans="1:4" ht="13.5" x14ac:dyDescent="0.25">
      <c r="A648" s="636">
        <v>96029</v>
      </c>
      <c r="B648" s="634" t="s">
        <v>22965</v>
      </c>
      <c r="C648" s="634" t="s">
        <v>22824</v>
      </c>
      <c r="D648" s="635" t="s">
        <v>41835</v>
      </c>
    </row>
    <row r="649" spans="1:4" ht="13.5" x14ac:dyDescent="0.25">
      <c r="A649" s="636">
        <v>96036</v>
      </c>
      <c r="B649" s="634" t="s">
        <v>22966</v>
      </c>
      <c r="C649" s="634" t="s">
        <v>22824</v>
      </c>
      <c r="D649" s="635" t="s">
        <v>41809</v>
      </c>
    </row>
    <row r="650" spans="1:4" ht="13.5" x14ac:dyDescent="0.25">
      <c r="A650" s="636">
        <v>96155</v>
      </c>
      <c r="B650" s="634" t="s">
        <v>22967</v>
      </c>
      <c r="C650" s="634" t="s">
        <v>22824</v>
      </c>
      <c r="D650" s="635" t="s">
        <v>41836</v>
      </c>
    </row>
    <row r="651" spans="1:4" ht="13.5" x14ac:dyDescent="0.25">
      <c r="A651" s="636">
        <v>96156</v>
      </c>
      <c r="B651" s="634" t="s">
        <v>22968</v>
      </c>
      <c r="C651" s="634" t="s">
        <v>22824</v>
      </c>
      <c r="D651" s="635" t="s">
        <v>41837</v>
      </c>
    </row>
    <row r="652" spans="1:4" ht="13.5" x14ac:dyDescent="0.25">
      <c r="A652" s="636">
        <v>96159</v>
      </c>
      <c r="B652" s="634" t="s">
        <v>22969</v>
      </c>
      <c r="C652" s="634" t="s">
        <v>22824</v>
      </c>
      <c r="D652" s="635" t="s">
        <v>41838</v>
      </c>
    </row>
    <row r="653" spans="1:4" ht="13.5" x14ac:dyDescent="0.25">
      <c r="A653" s="636">
        <v>96246</v>
      </c>
      <c r="B653" s="634" t="s">
        <v>22970</v>
      </c>
      <c r="C653" s="634" t="s">
        <v>22824</v>
      </c>
      <c r="D653" s="635" t="s">
        <v>41839</v>
      </c>
    </row>
    <row r="654" spans="1:4" ht="13.5" x14ac:dyDescent="0.25">
      <c r="A654" s="636">
        <v>96464</v>
      </c>
      <c r="B654" s="634" t="s">
        <v>22972</v>
      </c>
      <c r="C654" s="634" t="s">
        <v>22824</v>
      </c>
      <c r="D654" s="635" t="s">
        <v>30384</v>
      </c>
    </row>
    <row r="655" spans="1:4" ht="13.5" x14ac:dyDescent="0.25">
      <c r="A655" s="636">
        <v>98765</v>
      </c>
      <c r="B655" s="634" t="s">
        <v>22973</v>
      </c>
      <c r="C655" s="634" t="s">
        <v>22824</v>
      </c>
      <c r="D655" s="635" t="s">
        <v>23092</v>
      </c>
    </row>
    <row r="656" spans="1:4" ht="13.5" x14ac:dyDescent="0.25">
      <c r="A656" s="636">
        <v>99834</v>
      </c>
      <c r="B656" s="634" t="s">
        <v>22974</v>
      </c>
      <c r="C656" s="634" t="s">
        <v>22824</v>
      </c>
      <c r="D656" s="635" t="s">
        <v>22776</v>
      </c>
    </row>
    <row r="657" spans="1:4" ht="13.5" x14ac:dyDescent="0.25">
      <c r="A657" s="636">
        <v>100642</v>
      </c>
      <c r="B657" s="634" t="s">
        <v>26950</v>
      </c>
      <c r="C657" s="634" t="s">
        <v>22824</v>
      </c>
      <c r="D657" s="635" t="s">
        <v>41840</v>
      </c>
    </row>
    <row r="658" spans="1:4" ht="13.5" x14ac:dyDescent="0.25">
      <c r="A658" s="636">
        <v>100648</v>
      </c>
      <c r="B658" s="634" t="s">
        <v>26951</v>
      </c>
      <c r="C658" s="634" t="s">
        <v>22824</v>
      </c>
      <c r="D658" s="635" t="s">
        <v>41841</v>
      </c>
    </row>
    <row r="659" spans="1:4" ht="13.5" x14ac:dyDescent="0.25">
      <c r="A659" s="636">
        <v>102274</v>
      </c>
      <c r="B659" s="634" t="s">
        <v>28448</v>
      </c>
      <c r="C659" s="634" t="s">
        <v>22824</v>
      </c>
      <c r="D659" s="635" t="s">
        <v>41842</v>
      </c>
    </row>
    <row r="660" spans="1:4" ht="13.5" x14ac:dyDescent="0.25">
      <c r="A660" s="636">
        <v>104092</v>
      </c>
      <c r="B660" s="634" t="s">
        <v>41843</v>
      </c>
      <c r="C660" s="634" t="s">
        <v>22824</v>
      </c>
      <c r="D660" s="635" t="s">
        <v>22971</v>
      </c>
    </row>
    <row r="661" spans="1:4" ht="13.5" x14ac:dyDescent="0.25">
      <c r="A661" s="636">
        <v>104098</v>
      </c>
      <c r="B661" s="634" t="s">
        <v>41844</v>
      </c>
      <c r="C661" s="634" t="s">
        <v>22824</v>
      </c>
      <c r="D661" s="635" t="s">
        <v>22776</v>
      </c>
    </row>
    <row r="662" spans="1:4" ht="13.5" x14ac:dyDescent="0.25">
      <c r="A662" s="636">
        <v>5089</v>
      </c>
      <c r="B662" s="634" t="s">
        <v>22976</v>
      </c>
      <c r="C662" s="634" t="s">
        <v>1898</v>
      </c>
      <c r="D662" s="635" t="s">
        <v>30002</v>
      </c>
    </row>
    <row r="663" spans="1:4" ht="13.5" x14ac:dyDescent="0.25">
      <c r="A663" s="636">
        <v>5627</v>
      </c>
      <c r="B663" s="634" t="s">
        <v>22977</v>
      </c>
      <c r="C663" s="634" t="s">
        <v>1898</v>
      </c>
      <c r="D663" s="635" t="s">
        <v>30614</v>
      </c>
    </row>
    <row r="664" spans="1:4" ht="13.5" x14ac:dyDescent="0.25">
      <c r="A664" s="636">
        <v>5628</v>
      </c>
      <c r="B664" s="634" t="s">
        <v>22978</v>
      </c>
      <c r="C664" s="634" t="s">
        <v>1898</v>
      </c>
      <c r="D664" s="635" t="s">
        <v>29876</v>
      </c>
    </row>
    <row r="665" spans="1:4" ht="13.5" x14ac:dyDescent="0.25">
      <c r="A665" s="636">
        <v>5629</v>
      </c>
      <c r="B665" s="634" t="s">
        <v>22979</v>
      </c>
      <c r="C665" s="634" t="s">
        <v>1898</v>
      </c>
      <c r="D665" s="635" t="s">
        <v>41845</v>
      </c>
    </row>
    <row r="666" spans="1:4" ht="13.5" x14ac:dyDescent="0.25">
      <c r="A666" s="636">
        <v>5630</v>
      </c>
      <c r="B666" s="634" t="s">
        <v>22980</v>
      </c>
      <c r="C666" s="634" t="s">
        <v>1898</v>
      </c>
      <c r="D666" s="635" t="s">
        <v>29993</v>
      </c>
    </row>
    <row r="667" spans="1:4" ht="13.5" x14ac:dyDescent="0.25">
      <c r="A667" s="636">
        <v>5658</v>
      </c>
      <c r="B667" s="634" t="s">
        <v>22981</v>
      </c>
      <c r="C667" s="634" t="s">
        <v>1898</v>
      </c>
      <c r="D667" s="635" t="s">
        <v>27581</v>
      </c>
    </row>
    <row r="668" spans="1:4" ht="13.5" x14ac:dyDescent="0.25">
      <c r="A668" s="636">
        <v>5664</v>
      </c>
      <c r="B668" s="634" t="s">
        <v>22982</v>
      </c>
      <c r="C668" s="634" t="s">
        <v>1898</v>
      </c>
      <c r="D668" s="635" t="s">
        <v>41846</v>
      </c>
    </row>
    <row r="669" spans="1:4" ht="13.5" x14ac:dyDescent="0.25">
      <c r="A669" s="636">
        <v>5667</v>
      </c>
      <c r="B669" s="634" t="s">
        <v>22984</v>
      </c>
      <c r="C669" s="634" t="s">
        <v>1898</v>
      </c>
      <c r="D669" s="635" t="s">
        <v>26773</v>
      </c>
    </row>
    <row r="670" spans="1:4" ht="13.5" x14ac:dyDescent="0.25">
      <c r="A670" s="636">
        <v>5668</v>
      </c>
      <c r="B670" s="634" t="s">
        <v>22985</v>
      </c>
      <c r="C670" s="634" t="s">
        <v>1898</v>
      </c>
      <c r="D670" s="635" t="s">
        <v>41847</v>
      </c>
    </row>
    <row r="671" spans="1:4" ht="13.5" x14ac:dyDescent="0.25">
      <c r="A671" s="636">
        <v>5674</v>
      </c>
      <c r="B671" s="634" t="s">
        <v>22986</v>
      </c>
      <c r="C671" s="634" t="s">
        <v>1898</v>
      </c>
      <c r="D671" s="635" t="s">
        <v>29991</v>
      </c>
    </row>
    <row r="672" spans="1:4" ht="13.5" x14ac:dyDescent="0.25">
      <c r="A672" s="636">
        <v>5692</v>
      </c>
      <c r="B672" s="634" t="s">
        <v>22987</v>
      </c>
      <c r="C672" s="634" t="s">
        <v>1898</v>
      </c>
      <c r="D672" s="635" t="s">
        <v>23128</v>
      </c>
    </row>
    <row r="673" spans="1:4" ht="13.5" x14ac:dyDescent="0.25">
      <c r="A673" s="636">
        <v>5693</v>
      </c>
      <c r="B673" s="634" t="s">
        <v>22989</v>
      </c>
      <c r="C673" s="634" t="s">
        <v>1898</v>
      </c>
      <c r="D673" s="635" t="s">
        <v>29554</v>
      </c>
    </row>
    <row r="674" spans="1:4" ht="13.5" x14ac:dyDescent="0.25">
      <c r="A674" s="636">
        <v>5695</v>
      </c>
      <c r="B674" s="634" t="s">
        <v>22990</v>
      </c>
      <c r="C674" s="634" t="s">
        <v>1898</v>
      </c>
      <c r="D674" s="635" t="s">
        <v>29399</v>
      </c>
    </row>
    <row r="675" spans="1:4" ht="13.5" x14ac:dyDescent="0.25">
      <c r="A675" s="636">
        <v>5703</v>
      </c>
      <c r="B675" s="634" t="s">
        <v>22991</v>
      </c>
      <c r="C675" s="634" t="s">
        <v>1898</v>
      </c>
      <c r="D675" s="635" t="s">
        <v>30375</v>
      </c>
    </row>
    <row r="676" spans="1:4" ht="13.5" x14ac:dyDescent="0.25">
      <c r="A676" s="636">
        <v>5705</v>
      </c>
      <c r="B676" s="634" t="s">
        <v>22992</v>
      </c>
      <c r="C676" s="634" t="s">
        <v>1898</v>
      </c>
      <c r="D676" s="635" t="s">
        <v>29996</v>
      </c>
    </row>
    <row r="677" spans="1:4" ht="13.5" x14ac:dyDescent="0.25">
      <c r="A677" s="636">
        <v>5707</v>
      </c>
      <c r="B677" s="634" t="s">
        <v>22993</v>
      </c>
      <c r="C677" s="634" t="s">
        <v>1898</v>
      </c>
      <c r="D677" s="635" t="s">
        <v>41848</v>
      </c>
    </row>
    <row r="678" spans="1:4" ht="13.5" x14ac:dyDescent="0.25">
      <c r="A678" s="636">
        <v>5710</v>
      </c>
      <c r="B678" s="634" t="s">
        <v>22994</v>
      </c>
      <c r="C678" s="634" t="s">
        <v>1898</v>
      </c>
      <c r="D678" s="635" t="s">
        <v>29957</v>
      </c>
    </row>
    <row r="679" spans="1:4" ht="13.5" x14ac:dyDescent="0.25">
      <c r="A679" s="636">
        <v>5711</v>
      </c>
      <c r="B679" s="634" t="s">
        <v>22995</v>
      </c>
      <c r="C679" s="634" t="s">
        <v>1898</v>
      </c>
      <c r="D679" s="635" t="s">
        <v>30934</v>
      </c>
    </row>
    <row r="680" spans="1:4" ht="13.5" x14ac:dyDescent="0.25">
      <c r="A680" s="636">
        <v>5714</v>
      </c>
      <c r="B680" s="634" t="s">
        <v>22996</v>
      </c>
      <c r="C680" s="634" t="s">
        <v>1898</v>
      </c>
      <c r="D680" s="635" t="s">
        <v>28967</v>
      </c>
    </row>
    <row r="681" spans="1:4" ht="13.5" x14ac:dyDescent="0.25">
      <c r="A681" s="636">
        <v>5715</v>
      </c>
      <c r="B681" s="634" t="s">
        <v>22997</v>
      </c>
      <c r="C681" s="634" t="s">
        <v>1898</v>
      </c>
      <c r="D681" s="635" t="s">
        <v>29050</v>
      </c>
    </row>
    <row r="682" spans="1:4" ht="13.5" x14ac:dyDescent="0.25">
      <c r="A682" s="636">
        <v>5718</v>
      </c>
      <c r="B682" s="634" t="s">
        <v>22998</v>
      </c>
      <c r="C682" s="634" t="s">
        <v>1898</v>
      </c>
      <c r="D682" s="635" t="s">
        <v>41849</v>
      </c>
    </row>
    <row r="683" spans="1:4" ht="13.5" x14ac:dyDescent="0.25">
      <c r="A683" s="636">
        <v>5721</v>
      </c>
      <c r="B683" s="634" t="s">
        <v>22999</v>
      </c>
      <c r="C683" s="634" t="s">
        <v>1898</v>
      </c>
      <c r="D683" s="635" t="s">
        <v>41850</v>
      </c>
    </row>
    <row r="684" spans="1:4" ht="13.5" x14ac:dyDescent="0.25">
      <c r="A684" s="636">
        <v>5722</v>
      </c>
      <c r="B684" s="634" t="s">
        <v>23000</v>
      </c>
      <c r="C684" s="634" t="s">
        <v>1898</v>
      </c>
      <c r="D684" s="635" t="s">
        <v>41851</v>
      </c>
    </row>
    <row r="685" spans="1:4" ht="13.5" x14ac:dyDescent="0.25">
      <c r="A685" s="636">
        <v>5724</v>
      </c>
      <c r="B685" s="634" t="s">
        <v>23001</v>
      </c>
      <c r="C685" s="634" t="s">
        <v>1898</v>
      </c>
      <c r="D685" s="635" t="s">
        <v>41852</v>
      </c>
    </row>
    <row r="686" spans="1:4" ht="13.5" x14ac:dyDescent="0.25">
      <c r="A686" s="636">
        <v>5727</v>
      </c>
      <c r="B686" s="634" t="s">
        <v>23002</v>
      </c>
      <c r="C686" s="634" t="s">
        <v>1898</v>
      </c>
      <c r="D686" s="635" t="s">
        <v>25958</v>
      </c>
    </row>
    <row r="687" spans="1:4" ht="13.5" x14ac:dyDescent="0.25">
      <c r="A687" s="636">
        <v>5729</v>
      </c>
      <c r="B687" s="634" t="s">
        <v>23003</v>
      </c>
      <c r="C687" s="634" t="s">
        <v>1898</v>
      </c>
      <c r="D687" s="635" t="s">
        <v>41853</v>
      </c>
    </row>
    <row r="688" spans="1:4" ht="13.5" x14ac:dyDescent="0.25">
      <c r="A688" s="636">
        <v>5730</v>
      </c>
      <c r="B688" s="634" t="s">
        <v>23004</v>
      </c>
      <c r="C688" s="634" t="s">
        <v>1898</v>
      </c>
      <c r="D688" s="635" t="s">
        <v>29397</v>
      </c>
    </row>
    <row r="689" spans="1:4" ht="13.5" x14ac:dyDescent="0.25">
      <c r="A689" s="636">
        <v>5735</v>
      </c>
      <c r="B689" s="634" t="s">
        <v>23005</v>
      </c>
      <c r="C689" s="634" t="s">
        <v>1898</v>
      </c>
      <c r="D689" s="635" t="s">
        <v>29224</v>
      </c>
    </row>
    <row r="690" spans="1:4" ht="13.5" x14ac:dyDescent="0.25">
      <c r="A690" s="636">
        <v>5736</v>
      </c>
      <c r="B690" s="634" t="s">
        <v>23006</v>
      </c>
      <c r="C690" s="634" t="s">
        <v>1898</v>
      </c>
      <c r="D690" s="635" t="s">
        <v>41854</v>
      </c>
    </row>
    <row r="691" spans="1:4" ht="13.5" x14ac:dyDescent="0.25">
      <c r="A691" s="636">
        <v>5738</v>
      </c>
      <c r="B691" s="634" t="s">
        <v>23007</v>
      </c>
      <c r="C691" s="634" t="s">
        <v>1898</v>
      </c>
      <c r="D691" s="635" t="s">
        <v>41855</v>
      </c>
    </row>
    <row r="692" spans="1:4" ht="13.5" x14ac:dyDescent="0.25">
      <c r="A692" s="636">
        <v>5739</v>
      </c>
      <c r="B692" s="634" t="s">
        <v>23008</v>
      </c>
      <c r="C692" s="634" t="s">
        <v>1898</v>
      </c>
      <c r="D692" s="635" t="s">
        <v>30381</v>
      </c>
    </row>
    <row r="693" spans="1:4" ht="13.5" x14ac:dyDescent="0.25">
      <c r="A693" s="636">
        <v>5741</v>
      </c>
      <c r="B693" s="634" t="s">
        <v>23009</v>
      </c>
      <c r="C693" s="634" t="s">
        <v>1898</v>
      </c>
      <c r="D693" s="635" t="s">
        <v>41856</v>
      </c>
    </row>
    <row r="694" spans="1:4" ht="13.5" x14ac:dyDescent="0.25">
      <c r="A694" s="636">
        <v>5742</v>
      </c>
      <c r="B694" s="634" t="s">
        <v>23010</v>
      </c>
      <c r="C694" s="634" t="s">
        <v>1898</v>
      </c>
      <c r="D694" s="635" t="s">
        <v>41857</v>
      </c>
    </row>
    <row r="695" spans="1:4" ht="13.5" x14ac:dyDescent="0.25">
      <c r="A695" s="636">
        <v>5747</v>
      </c>
      <c r="B695" s="634" t="s">
        <v>23011</v>
      </c>
      <c r="C695" s="634" t="s">
        <v>1898</v>
      </c>
      <c r="D695" s="635" t="s">
        <v>41858</v>
      </c>
    </row>
    <row r="696" spans="1:4" ht="13.5" x14ac:dyDescent="0.25">
      <c r="A696" s="636">
        <v>5751</v>
      </c>
      <c r="B696" s="634" t="s">
        <v>23012</v>
      </c>
      <c r="C696" s="634" t="s">
        <v>1898</v>
      </c>
      <c r="D696" s="635" t="s">
        <v>29411</v>
      </c>
    </row>
    <row r="697" spans="1:4" ht="13.5" x14ac:dyDescent="0.25">
      <c r="A697" s="636">
        <v>5754</v>
      </c>
      <c r="B697" s="634" t="s">
        <v>23013</v>
      </c>
      <c r="C697" s="634" t="s">
        <v>1898</v>
      </c>
      <c r="D697" s="635" t="s">
        <v>41859</v>
      </c>
    </row>
    <row r="698" spans="1:4" ht="13.5" x14ac:dyDescent="0.25">
      <c r="A698" s="636">
        <v>5763</v>
      </c>
      <c r="B698" s="634" t="s">
        <v>23014</v>
      </c>
      <c r="C698" s="634" t="s">
        <v>1898</v>
      </c>
      <c r="D698" s="635" t="s">
        <v>41860</v>
      </c>
    </row>
    <row r="699" spans="1:4" ht="13.5" x14ac:dyDescent="0.25">
      <c r="A699" s="636">
        <v>5765</v>
      </c>
      <c r="B699" s="634" t="s">
        <v>23015</v>
      </c>
      <c r="C699" s="634" t="s">
        <v>1898</v>
      </c>
      <c r="D699" s="635" t="s">
        <v>30582</v>
      </c>
    </row>
    <row r="700" spans="1:4" ht="13.5" x14ac:dyDescent="0.25">
      <c r="A700" s="636">
        <v>5766</v>
      </c>
      <c r="B700" s="634" t="s">
        <v>23016</v>
      </c>
      <c r="C700" s="634" t="s">
        <v>1898</v>
      </c>
      <c r="D700" s="635" t="s">
        <v>30958</v>
      </c>
    </row>
    <row r="701" spans="1:4" ht="13.5" x14ac:dyDescent="0.25">
      <c r="A701" s="636">
        <v>5779</v>
      </c>
      <c r="B701" s="634" t="s">
        <v>23017</v>
      </c>
      <c r="C701" s="634" t="s">
        <v>1898</v>
      </c>
      <c r="D701" s="635" t="s">
        <v>41861</v>
      </c>
    </row>
    <row r="702" spans="1:4" ht="13.5" x14ac:dyDescent="0.25">
      <c r="A702" s="636">
        <v>5787</v>
      </c>
      <c r="B702" s="634" t="s">
        <v>23018</v>
      </c>
      <c r="C702" s="634" t="s">
        <v>1898</v>
      </c>
      <c r="D702" s="635" t="s">
        <v>41862</v>
      </c>
    </row>
    <row r="703" spans="1:4" ht="13.5" x14ac:dyDescent="0.25">
      <c r="A703" s="636">
        <v>5797</v>
      </c>
      <c r="B703" s="634" t="s">
        <v>23019</v>
      </c>
      <c r="C703" s="634" t="s">
        <v>1898</v>
      </c>
      <c r="D703" s="635" t="s">
        <v>41863</v>
      </c>
    </row>
    <row r="704" spans="1:4" ht="13.5" x14ac:dyDescent="0.25">
      <c r="A704" s="636">
        <v>5800</v>
      </c>
      <c r="B704" s="634" t="s">
        <v>23020</v>
      </c>
      <c r="C704" s="634" t="s">
        <v>1898</v>
      </c>
      <c r="D704" s="635" t="s">
        <v>23517</v>
      </c>
    </row>
    <row r="705" spans="1:4" ht="13.5" x14ac:dyDescent="0.25">
      <c r="A705" s="636">
        <v>7032</v>
      </c>
      <c r="B705" s="634" t="s">
        <v>23021</v>
      </c>
      <c r="C705" s="634" t="s">
        <v>1898</v>
      </c>
      <c r="D705" s="635" t="s">
        <v>24919</v>
      </c>
    </row>
    <row r="706" spans="1:4" ht="13.5" x14ac:dyDescent="0.25">
      <c r="A706" s="636">
        <v>7033</v>
      </c>
      <c r="B706" s="634" t="s">
        <v>23022</v>
      </c>
      <c r="C706" s="634" t="s">
        <v>1898</v>
      </c>
      <c r="D706" s="635" t="s">
        <v>41791</v>
      </c>
    </row>
    <row r="707" spans="1:4" ht="13.5" x14ac:dyDescent="0.25">
      <c r="A707" s="636">
        <v>7034</v>
      </c>
      <c r="B707" s="634" t="s">
        <v>23024</v>
      </c>
      <c r="C707" s="634" t="s">
        <v>1898</v>
      </c>
      <c r="D707" s="635" t="s">
        <v>26745</v>
      </c>
    </row>
    <row r="708" spans="1:4" ht="13.5" x14ac:dyDescent="0.25">
      <c r="A708" s="636">
        <v>7035</v>
      </c>
      <c r="B708" s="634" t="s">
        <v>23025</v>
      </c>
      <c r="C708" s="634" t="s">
        <v>1898</v>
      </c>
      <c r="D708" s="635" t="s">
        <v>41864</v>
      </c>
    </row>
    <row r="709" spans="1:4" ht="13.5" x14ac:dyDescent="0.25">
      <c r="A709" s="636">
        <v>7038</v>
      </c>
      <c r="B709" s="634" t="s">
        <v>23026</v>
      </c>
      <c r="C709" s="634" t="s">
        <v>1898</v>
      </c>
      <c r="D709" s="635" t="s">
        <v>41865</v>
      </c>
    </row>
    <row r="710" spans="1:4" ht="13.5" x14ac:dyDescent="0.25">
      <c r="A710" s="636">
        <v>7039</v>
      </c>
      <c r="B710" s="634" t="s">
        <v>23027</v>
      </c>
      <c r="C710" s="634" t="s">
        <v>1898</v>
      </c>
      <c r="D710" s="635" t="s">
        <v>30336</v>
      </c>
    </row>
    <row r="711" spans="1:4" ht="13.5" x14ac:dyDescent="0.25">
      <c r="A711" s="636">
        <v>7040</v>
      </c>
      <c r="B711" s="634" t="s">
        <v>23028</v>
      </c>
      <c r="C711" s="634" t="s">
        <v>1898</v>
      </c>
      <c r="D711" s="635" t="s">
        <v>41866</v>
      </c>
    </row>
    <row r="712" spans="1:4" ht="13.5" x14ac:dyDescent="0.25">
      <c r="A712" s="636">
        <v>7044</v>
      </c>
      <c r="B712" s="634" t="s">
        <v>23029</v>
      </c>
      <c r="C712" s="634" t="s">
        <v>1898</v>
      </c>
      <c r="D712" s="635" t="s">
        <v>23444</v>
      </c>
    </row>
    <row r="713" spans="1:4" ht="13.5" x14ac:dyDescent="0.25">
      <c r="A713" s="636">
        <v>7045</v>
      </c>
      <c r="B713" s="634" t="s">
        <v>23030</v>
      </c>
      <c r="C713" s="634" t="s">
        <v>1898</v>
      </c>
      <c r="D713" s="635" t="s">
        <v>23031</v>
      </c>
    </row>
    <row r="714" spans="1:4" ht="13.5" x14ac:dyDescent="0.25">
      <c r="A714" s="636">
        <v>7046</v>
      </c>
      <c r="B714" s="634" t="s">
        <v>23032</v>
      </c>
      <c r="C714" s="634" t="s">
        <v>1898</v>
      </c>
      <c r="D714" s="635" t="s">
        <v>23432</v>
      </c>
    </row>
    <row r="715" spans="1:4" ht="13.5" x14ac:dyDescent="0.25">
      <c r="A715" s="636">
        <v>7047</v>
      </c>
      <c r="B715" s="634" t="s">
        <v>23034</v>
      </c>
      <c r="C715" s="634" t="s">
        <v>1898</v>
      </c>
      <c r="D715" s="635" t="s">
        <v>41867</v>
      </c>
    </row>
    <row r="716" spans="1:4" ht="13.5" x14ac:dyDescent="0.25">
      <c r="A716" s="636">
        <v>7051</v>
      </c>
      <c r="B716" s="634" t="s">
        <v>23035</v>
      </c>
      <c r="C716" s="634" t="s">
        <v>1898</v>
      </c>
      <c r="D716" s="635" t="s">
        <v>41868</v>
      </c>
    </row>
    <row r="717" spans="1:4" ht="13.5" x14ac:dyDescent="0.25">
      <c r="A717" s="636">
        <v>7052</v>
      </c>
      <c r="B717" s="634" t="s">
        <v>23036</v>
      </c>
      <c r="C717" s="634" t="s">
        <v>1898</v>
      </c>
      <c r="D717" s="635" t="s">
        <v>41514</v>
      </c>
    </row>
    <row r="718" spans="1:4" ht="13.5" x14ac:dyDescent="0.25">
      <c r="A718" s="636">
        <v>7053</v>
      </c>
      <c r="B718" s="634" t="s">
        <v>23037</v>
      </c>
      <c r="C718" s="634" t="s">
        <v>1898</v>
      </c>
      <c r="D718" s="635" t="s">
        <v>41869</v>
      </c>
    </row>
    <row r="719" spans="1:4" ht="13.5" x14ac:dyDescent="0.25">
      <c r="A719" s="636">
        <v>7054</v>
      </c>
      <c r="B719" s="634" t="s">
        <v>23038</v>
      </c>
      <c r="C719" s="634" t="s">
        <v>1898</v>
      </c>
      <c r="D719" s="635" t="s">
        <v>41870</v>
      </c>
    </row>
    <row r="720" spans="1:4" ht="13.5" x14ac:dyDescent="0.25">
      <c r="A720" s="636">
        <v>7058</v>
      </c>
      <c r="B720" s="634" t="s">
        <v>23039</v>
      </c>
      <c r="C720" s="634" t="s">
        <v>1898</v>
      </c>
      <c r="D720" s="635" t="s">
        <v>29555</v>
      </c>
    </row>
    <row r="721" spans="1:4" ht="13.5" x14ac:dyDescent="0.25">
      <c r="A721" s="636">
        <v>7059</v>
      </c>
      <c r="B721" s="634" t="s">
        <v>23040</v>
      </c>
      <c r="C721" s="634" t="s">
        <v>1898</v>
      </c>
      <c r="D721" s="635" t="s">
        <v>41871</v>
      </c>
    </row>
    <row r="722" spans="1:4" ht="13.5" x14ac:dyDescent="0.25">
      <c r="A722" s="636">
        <v>7060</v>
      </c>
      <c r="B722" s="634" t="s">
        <v>23041</v>
      </c>
      <c r="C722" s="634" t="s">
        <v>1898</v>
      </c>
      <c r="D722" s="635" t="s">
        <v>30447</v>
      </c>
    </row>
    <row r="723" spans="1:4" ht="13.5" x14ac:dyDescent="0.25">
      <c r="A723" s="636">
        <v>7061</v>
      </c>
      <c r="B723" s="634" t="s">
        <v>23042</v>
      </c>
      <c r="C723" s="634" t="s">
        <v>1898</v>
      </c>
      <c r="D723" s="635" t="s">
        <v>41872</v>
      </c>
    </row>
    <row r="724" spans="1:4" ht="13.5" x14ac:dyDescent="0.25">
      <c r="A724" s="636">
        <v>7063</v>
      </c>
      <c r="B724" s="634" t="s">
        <v>23043</v>
      </c>
      <c r="C724" s="634" t="s">
        <v>1898</v>
      </c>
      <c r="D724" s="635" t="s">
        <v>29221</v>
      </c>
    </row>
    <row r="725" spans="1:4" ht="13.5" x14ac:dyDescent="0.25">
      <c r="A725" s="636">
        <v>7064</v>
      </c>
      <c r="B725" s="634" t="s">
        <v>23044</v>
      </c>
      <c r="C725" s="634" t="s">
        <v>1898</v>
      </c>
      <c r="D725" s="635" t="s">
        <v>29723</v>
      </c>
    </row>
    <row r="726" spans="1:4" ht="13.5" x14ac:dyDescent="0.25">
      <c r="A726" s="636">
        <v>7065</v>
      </c>
      <c r="B726" s="634" t="s">
        <v>23045</v>
      </c>
      <c r="C726" s="634" t="s">
        <v>1898</v>
      </c>
      <c r="D726" s="635" t="s">
        <v>29173</v>
      </c>
    </row>
    <row r="727" spans="1:4" ht="13.5" x14ac:dyDescent="0.25">
      <c r="A727" s="636">
        <v>7066</v>
      </c>
      <c r="B727" s="634" t="s">
        <v>23046</v>
      </c>
      <c r="C727" s="634" t="s">
        <v>1898</v>
      </c>
      <c r="D727" s="635" t="s">
        <v>41873</v>
      </c>
    </row>
    <row r="728" spans="1:4" ht="13.5" x14ac:dyDescent="0.25">
      <c r="A728" s="636">
        <v>53786</v>
      </c>
      <c r="B728" s="634" t="s">
        <v>23047</v>
      </c>
      <c r="C728" s="634" t="s">
        <v>1898</v>
      </c>
      <c r="D728" s="635" t="s">
        <v>30266</v>
      </c>
    </row>
    <row r="729" spans="1:4" ht="13.5" x14ac:dyDescent="0.25">
      <c r="A729" s="636">
        <v>53788</v>
      </c>
      <c r="B729" s="634" t="s">
        <v>23048</v>
      </c>
      <c r="C729" s="634" t="s">
        <v>1898</v>
      </c>
      <c r="D729" s="635" t="s">
        <v>41874</v>
      </c>
    </row>
    <row r="730" spans="1:4" ht="13.5" x14ac:dyDescent="0.25">
      <c r="A730" s="636">
        <v>53792</v>
      </c>
      <c r="B730" s="634" t="s">
        <v>23049</v>
      </c>
      <c r="C730" s="634" t="s">
        <v>1898</v>
      </c>
      <c r="D730" s="635" t="s">
        <v>41875</v>
      </c>
    </row>
    <row r="731" spans="1:4" ht="13.5" x14ac:dyDescent="0.25">
      <c r="A731" s="636">
        <v>53794</v>
      </c>
      <c r="B731" s="634" t="s">
        <v>23050</v>
      </c>
      <c r="C731" s="634" t="s">
        <v>1898</v>
      </c>
      <c r="D731" s="635" t="s">
        <v>23051</v>
      </c>
    </row>
    <row r="732" spans="1:4" ht="13.5" x14ac:dyDescent="0.25">
      <c r="A732" s="636">
        <v>53797</v>
      </c>
      <c r="B732" s="634" t="s">
        <v>23052</v>
      </c>
      <c r="C732" s="634" t="s">
        <v>1898</v>
      </c>
      <c r="D732" s="635" t="s">
        <v>41876</v>
      </c>
    </row>
    <row r="733" spans="1:4" ht="13.5" x14ac:dyDescent="0.25">
      <c r="A733" s="636">
        <v>53804</v>
      </c>
      <c r="B733" s="634" t="s">
        <v>23053</v>
      </c>
      <c r="C733" s="634" t="s">
        <v>1898</v>
      </c>
      <c r="D733" s="635" t="s">
        <v>30008</v>
      </c>
    </row>
    <row r="734" spans="1:4" ht="13.5" x14ac:dyDescent="0.25">
      <c r="A734" s="636">
        <v>53806</v>
      </c>
      <c r="B734" s="634" t="s">
        <v>23054</v>
      </c>
      <c r="C734" s="634" t="s">
        <v>1898</v>
      </c>
      <c r="D734" s="635" t="s">
        <v>41877</v>
      </c>
    </row>
    <row r="735" spans="1:4" ht="13.5" x14ac:dyDescent="0.25">
      <c r="A735" s="636">
        <v>53810</v>
      </c>
      <c r="B735" s="634" t="s">
        <v>23055</v>
      </c>
      <c r="C735" s="634" t="s">
        <v>1898</v>
      </c>
      <c r="D735" s="635" t="s">
        <v>41878</v>
      </c>
    </row>
    <row r="736" spans="1:4" ht="13.5" x14ac:dyDescent="0.25">
      <c r="A736" s="636">
        <v>53814</v>
      </c>
      <c r="B736" s="634" t="s">
        <v>23056</v>
      </c>
      <c r="C736" s="634" t="s">
        <v>1898</v>
      </c>
      <c r="D736" s="635" t="s">
        <v>41879</v>
      </c>
    </row>
    <row r="737" spans="1:4" ht="13.5" x14ac:dyDescent="0.25">
      <c r="A737" s="636">
        <v>53817</v>
      </c>
      <c r="B737" s="634" t="s">
        <v>23057</v>
      </c>
      <c r="C737" s="634" t="s">
        <v>1898</v>
      </c>
      <c r="D737" s="635" t="s">
        <v>41880</v>
      </c>
    </row>
    <row r="738" spans="1:4" ht="13.5" x14ac:dyDescent="0.25">
      <c r="A738" s="636">
        <v>53818</v>
      </c>
      <c r="B738" s="634" t="s">
        <v>23058</v>
      </c>
      <c r="C738" s="634" t="s">
        <v>1898</v>
      </c>
      <c r="D738" s="635" t="s">
        <v>29946</v>
      </c>
    </row>
    <row r="739" spans="1:4" ht="13.5" x14ac:dyDescent="0.25">
      <c r="A739" s="636">
        <v>53827</v>
      </c>
      <c r="B739" s="634" t="s">
        <v>23060</v>
      </c>
      <c r="C739" s="634" t="s">
        <v>1898</v>
      </c>
      <c r="D739" s="635" t="s">
        <v>41881</v>
      </c>
    </row>
    <row r="740" spans="1:4" ht="13.5" x14ac:dyDescent="0.25">
      <c r="A740" s="636">
        <v>53829</v>
      </c>
      <c r="B740" s="634" t="s">
        <v>23061</v>
      </c>
      <c r="C740" s="634" t="s">
        <v>1898</v>
      </c>
      <c r="D740" s="635" t="s">
        <v>41876</v>
      </c>
    </row>
    <row r="741" spans="1:4" ht="13.5" x14ac:dyDescent="0.25">
      <c r="A741" s="636">
        <v>53831</v>
      </c>
      <c r="B741" s="634" t="s">
        <v>23062</v>
      </c>
      <c r="C741" s="634" t="s">
        <v>1898</v>
      </c>
      <c r="D741" s="635" t="s">
        <v>41882</v>
      </c>
    </row>
    <row r="742" spans="1:4" ht="13.5" x14ac:dyDescent="0.25">
      <c r="A742" s="636">
        <v>53840</v>
      </c>
      <c r="B742" s="634" t="s">
        <v>23063</v>
      </c>
      <c r="C742" s="634" t="s">
        <v>1898</v>
      </c>
      <c r="D742" s="635" t="s">
        <v>30009</v>
      </c>
    </row>
    <row r="743" spans="1:4" ht="13.5" x14ac:dyDescent="0.25">
      <c r="A743" s="636">
        <v>53841</v>
      </c>
      <c r="B743" s="634" t="s">
        <v>23065</v>
      </c>
      <c r="C743" s="634" t="s">
        <v>1898</v>
      </c>
      <c r="D743" s="635" t="s">
        <v>26931</v>
      </c>
    </row>
    <row r="744" spans="1:4" ht="13.5" x14ac:dyDescent="0.25">
      <c r="A744" s="636">
        <v>53849</v>
      </c>
      <c r="B744" s="634" t="s">
        <v>23066</v>
      </c>
      <c r="C744" s="634" t="s">
        <v>1898</v>
      </c>
      <c r="D744" s="635" t="s">
        <v>41883</v>
      </c>
    </row>
    <row r="745" spans="1:4" ht="13.5" x14ac:dyDescent="0.25">
      <c r="A745" s="636">
        <v>53857</v>
      </c>
      <c r="B745" s="634" t="s">
        <v>23067</v>
      </c>
      <c r="C745" s="634" t="s">
        <v>1898</v>
      </c>
      <c r="D745" s="635" t="s">
        <v>41884</v>
      </c>
    </row>
    <row r="746" spans="1:4" ht="13.5" x14ac:dyDescent="0.25">
      <c r="A746" s="636">
        <v>53858</v>
      </c>
      <c r="B746" s="634" t="s">
        <v>23068</v>
      </c>
      <c r="C746" s="634" t="s">
        <v>1898</v>
      </c>
      <c r="D746" s="635" t="s">
        <v>30529</v>
      </c>
    </row>
    <row r="747" spans="1:4" ht="13.5" x14ac:dyDescent="0.25">
      <c r="A747" s="636">
        <v>53861</v>
      </c>
      <c r="B747" s="634" t="s">
        <v>23069</v>
      </c>
      <c r="C747" s="634" t="s">
        <v>1898</v>
      </c>
      <c r="D747" s="635" t="s">
        <v>30269</v>
      </c>
    </row>
    <row r="748" spans="1:4" ht="13.5" x14ac:dyDescent="0.25">
      <c r="A748" s="636">
        <v>53863</v>
      </c>
      <c r="B748" s="634" t="s">
        <v>23070</v>
      </c>
      <c r="C748" s="634" t="s">
        <v>1898</v>
      </c>
      <c r="D748" s="635" t="s">
        <v>30943</v>
      </c>
    </row>
    <row r="749" spans="1:4" ht="13.5" x14ac:dyDescent="0.25">
      <c r="A749" s="636">
        <v>53865</v>
      </c>
      <c r="B749" s="634" t="s">
        <v>23071</v>
      </c>
      <c r="C749" s="634" t="s">
        <v>1898</v>
      </c>
      <c r="D749" s="635" t="s">
        <v>41885</v>
      </c>
    </row>
    <row r="750" spans="1:4" ht="13.5" x14ac:dyDescent="0.25">
      <c r="A750" s="636">
        <v>53866</v>
      </c>
      <c r="B750" s="634" t="s">
        <v>23072</v>
      </c>
      <c r="C750" s="634" t="s">
        <v>1898</v>
      </c>
      <c r="D750" s="635" t="s">
        <v>26942</v>
      </c>
    </row>
    <row r="751" spans="1:4" ht="13.5" x14ac:dyDescent="0.25">
      <c r="A751" s="636">
        <v>53882</v>
      </c>
      <c r="B751" s="634" t="s">
        <v>23074</v>
      </c>
      <c r="C751" s="634" t="s">
        <v>1898</v>
      </c>
      <c r="D751" s="635" t="s">
        <v>41886</v>
      </c>
    </row>
    <row r="752" spans="1:4" ht="13.5" x14ac:dyDescent="0.25">
      <c r="A752" s="636">
        <v>55263</v>
      </c>
      <c r="B752" s="634" t="s">
        <v>23075</v>
      </c>
      <c r="C752" s="634" t="s">
        <v>1898</v>
      </c>
      <c r="D752" s="635" t="s">
        <v>29993</v>
      </c>
    </row>
    <row r="753" spans="1:4" ht="13.5" x14ac:dyDescent="0.25">
      <c r="A753" s="636">
        <v>73303</v>
      </c>
      <c r="B753" s="634" t="s">
        <v>23076</v>
      </c>
      <c r="C753" s="634" t="s">
        <v>1898</v>
      </c>
      <c r="D753" s="635" t="s">
        <v>26929</v>
      </c>
    </row>
    <row r="754" spans="1:4" ht="13.5" x14ac:dyDescent="0.25">
      <c r="A754" s="636">
        <v>73307</v>
      </c>
      <c r="B754" s="634" t="s">
        <v>23077</v>
      </c>
      <c r="C754" s="634" t="s">
        <v>1898</v>
      </c>
      <c r="D754" s="635" t="s">
        <v>41689</v>
      </c>
    </row>
    <row r="755" spans="1:4" ht="13.5" x14ac:dyDescent="0.25">
      <c r="A755" s="636">
        <v>73309</v>
      </c>
      <c r="B755" s="634" t="s">
        <v>23078</v>
      </c>
      <c r="C755" s="634" t="s">
        <v>1898</v>
      </c>
      <c r="D755" s="635" t="s">
        <v>41887</v>
      </c>
    </row>
    <row r="756" spans="1:4" ht="13.5" x14ac:dyDescent="0.25">
      <c r="A756" s="636">
        <v>73311</v>
      </c>
      <c r="B756" s="634" t="s">
        <v>23079</v>
      </c>
      <c r="C756" s="634" t="s">
        <v>1898</v>
      </c>
      <c r="D756" s="635" t="s">
        <v>41888</v>
      </c>
    </row>
    <row r="757" spans="1:4" ht="13.5" x14ac:dyDescent="0.25">
      <c r="A757" s="636">
        <v>73313</v>
      </c>
      <c r="B757" s="634" t="s">
        <v>23080</v>
      </c>
      <c r="C757" s="634" t="s">
        <v>1898</v>
      </c>
      <c r="D757" s="635" t="s">
        <v>25956</v>
      </c>
    </row>
    <row r="758" spans="1:4" ht="13.5" x14ac:dyDescent="0.25">
      <c r="A758" s="636">
        <v>73315</v>
      </c>
      <c r="B758" s="634" t="s">
        <v>23081</v>
      </c>
      <c r="C758" s="634" t="s">
        <v>1898</v>
      </c>
      <c r="D758" s="635" t="s">
        <v>41874</v>
      </c>
    </row>
    <row r="759" spans="1:4" ht="13.5" x14ac:dyDescent="0.25">
      <c r="A759" s="636">
        <v>73335</v>
      </c>
      <c r="B759" s="634" t="s">
        <v>23082</v>
      </c>
      <c r="C759" s="634" t="s">
        <v>1898</v>
      </c>
      <c r="D759" s="635" t="s">
        <v>30454</v>
      </c>
    </row>
    <row r="760" spans="1:4" ht="13.5" x14ac:dyDescent="0.25">
      <c r="A760" s="636">
        <v>73340</v>
      </c>
      <c r="B760" s="634" t="s">
        <v>23083</v>
      </c>
      <c r="C760" s="634" t="s">
        <v>1898</v>
      </c>
      <c r="D760" s="635" t="s">
        <v>41872</v>
      </c>
    </row>
    <row r="761" spans="1:4" ht="13.5" x14ac:dyDescent="0.25">
      <c r="A761" s="636">
        <v>83361</v>
      </c>
      <c r="B761" s="634" t="s">
        <v>23084</v>
      </c>
      <c r="C761" s="634" t="s">
        <v>1898</v>
      </c>
      <c r="D761" s="635" t="s">
        <v>41596</v>
      </c>
    </row>
    <row r="762" spans="1:4" ht="13.5" x14ac:dyDescent="0.25">
      <c r="A762" s="636">
        <v>83761</v>
      </c>
      <c r="B762" s="634" t="s">
        <v>23085</v>
      </c>
      <c r="C762" s="634" t="s">
        <v>1898</v>
      </c>
      <c r="D762" s="635" t="s">
        <v>25974</v>
      </c>
    </row>
    <row r="763" spans="1:4" ht="13.5" x14ac:dyDescent="0.25">
      <c r="A763" s="636">
        <v>83762</v>
      </c>
      <c r="B763" s="634" t="s">
        <v>23086</v>
      </c>
      <c r="C763" s="634" t="s">
        <v>1898</v>
      </c>
      <c r="D763" s="635" t="s">
        <v>28966</v>
      </c>
    </row>
    <row r="764" spans="1:4" ht="13.5" x14ac:dyDescent="0.25">
      <c r="A764" s="636">
        <v>83763</v>
      </c>
      <c r="B764" s="634" t="s">
        <v>23087</v>
      </c>
      <c r="C764" s="634" t="s">
        <v>1898</v>
      </c>
      <c r="D764" s="635" t="s">
        <v>41889</v>
      </c>
    </row>
    <row r="765" spans="1:4" ht="13.5" x14ac:dyDescent="0.25">
      <c r="A765" s="636">
        <v>83764</v>
      </c>
      <c r="B765" s="634" t="s">
        <v>23088</v>
      </c>
      <c r="C765" s="634" t="s">
        <v>1898</v>
      </c>
      <c r="D765" s="635" t="s">
        <v>28477</v>
      </c>
    </row>
    <row r="766" spans="1:4" ht="13.5" x14ac:dyDescent="0.25">
      <c r="A766" s="636">
        <v>87026</v>
      </c>
      <c r="B766" s="634" t="s">
        <v>23090</v>
      </c>
      <c r="C766" s="634" t="s">
        <v>1898</v>
      </c>
      <c r="D766" s="635" t="s">
        <v>29861</v>
      </c>
    </row>
    <row r="767" spans="1:4" ht="13.5" x14ac:dyDescent="0.25">
      <c r="A767" s="636">
        <v>87441</v>
      </c>
      <c r="B767" s="634" t="s">
        <v>41890</v>
      </c>
      <c r="C767" s="634" t="s">
        <v>1898</v>
      </c>
      <c r="D767" s="635" t="s">
        <v>22866</v>
      </c>
    </row>
    <row r="768" spans="1:4" ht="13.5" x14ac:dyDescent="0.25">
      <c r="A768" s="636">
        <v>87442</v>
      </c>
      <c r="B768" s="634" t="s">
        <v>41891</v>
      </c>
      <c r="C768" s="634" t="s">
        <v>1898</v>
      </c>
      <c r="D768" s="635" t="s">
        <v>22947</v>
      </c>
    </row>
    <row r="769" spans="1:4" ht="13.5" x14ac:dyDescent="0.25">
      <c r="A769" s="636">
        <v>87443</v>
      </c>
      <c r="B769" s="634" t="s">
        <v>41892</v>
      </c>
      <c r="C769" s="634" t="s">
        <v>1898</v>
      </c>
      <c r="D769" s="635" t="s">
        <v>22953</v>
      </c>
    </row>
    <row r="770" spans="1:4" ht="13.5" x14ac:dyDescent="0.25">
      <c r="A770" s="636">
        <v>87444</v>
      </c>
      <c r="B770" s="634" t="s">
        <v>41893</v>
      </c>
      <c r="C770" s="634" t="s">
        <v>1898</v>
      </c>
      <c r="D770" s="635" t="s">
        <v>41894</v>
      </c>
    </row>
    <row r="771" spans="1:4" ht="13.5" x14ac:dyDescent="0.25">
      <c r="A771" s="636">
        <v>88387</v>
      </c>
      <c r="B771" s="634" t="s">
        <v>23094</v>
      </c>
      <c r="C771" s="634" t="s">
        <v>1898</v>
      </c>
      <c r="D771" s="635" t="s">
        <v>29987</v>
      </c>
    </row>
    <row r="772" spans="1:4" ht="13.5" x14ac:dyDescent="0.25">
      <c r="A772" s="636">
        <v>88389</v>
      </c>
      <c r="B772" s="634" t="s">
        <v>23096</v>
      </c>
      <c r="C772" s="634" t="s">
        <v>1898</v>
      </c>
      <c r="D772" s="635" t="s">
        <v>26583</v>
      </c>
    </row>
    <row r="773" spans="1:4" ht="13.5" x14ac:dyDescent="0.25">
      <c r="A773" s="636">
        <v>88390</v>
      </c>
      <c r="B773" s="634" t="s">
        <v>23097</v>
      </c>
      <c r="C773" s="634" t="s">
        <v>1898</v>
      </c>
      <c r="D773" s="635" t="s">
        <v>22554</v>
      </c>
    </row>
    <row r="774" spans="1:4" ht="13.5" x14ac:dyDescent="0.25">
      <c r="A774" s="636">
        <v>88391</v>
      </c>
      <c r="B774" s="634" t="s">
        <v>23099</v>
      </c>
      <c r="C774" s="634" t="s">
        <v>1898</v>
      </c>
      <c r="D774" s="635" t="s">
        <v>25966</v>
      </c>
    </row>
    <row r="775" spans="1:4" ht="13.5" x14ac:dyDescent="0.25">
      <c r="A775" s="636">
        <v>88394</v>
      </c>
      <c r="B775" s="634" t="s">
        <v>23100</v>
      </c>
      <c r="C775" s="634" t="s">
        <v>1898</v>
      </c>
      <c r="D775" s="635" t="s">
        <v>23130</v>
      </c>
    </row>
    <row r="776" spans="1:4" ht="13.5" x14ac:dyDescent="0.25">
      <c r="A776" s="636">
        <v>88395</v>
      </c>
      <c r="B776" s="634" t="s">
        <v>23102</v>
      </c>
      <c r="C776" s="634" t="s">
        <v>1898</v>
      </c>
      <c r="D776" s="635" t="s">
        <v>25621</v>
      </c>
    </row>
    <row r="777" spans="1:4" ht="13.5" x14ac:dyDescent="0.25">
      <c r="A777" s="636">
        <v>88396</v>
      </c>
      <c r="B777" s="634" t="s">
        <v>23103</v>
      </c>
      <c r="C777" s="634" t="s">
        <v>1898</v>
      </c>
      <c r="D777" s="635" t="s">
        <v>41895</v>
      </c>
    </row>
    <row r="778" spans="1:4" ht="13.5" x14ac:dyDescent="0.25">
      <c r="A778" s="636">
        <v>88397</v>
      </c>
      <c r="B778" s="634" t="s">
        <v>23105</v>
      </c>
      <c r="C778" s="634" t="s">
        <v>1898</v>
      </c>
      <c r="D778" s="635" t="s">
        <v>41896</v>
      </c>
    </row>
    <row r="779" spans="1:4" ht="13.5" x14ac:dyDescent="0.25">
      <c r="A779" s="636">
        <v>88400</v>
      </c>
      <c r="B779" s="634" t="s">
        <v>23106</v>
      </c>
      <c r="C779" s="634" t="s">
        <v>1898</v>
      </c>
      <c r="D779" s="635" t="s">
        <v>23456</v>
      </c>
    </row>
    <row r="780" spans="1:4" ht="13.5" x14ac:dyDescent="0.25">
      <c r="A780" s="636">
        <v>88401</v>
      </c>
      <c r="B780" s="634" t="s">
        <v>23107</v>
      </c>
      <c r="C780" s="634" t="s">
        <v>1898</v>
      </c>
      <c r="D780" s="635" t="s">
        <v>22922</v>
      </c>
    </row>
    <row r="781" spans="1:4" ht="13.5" x14ac:dyDescent="0.25">
      <c r="A781" s="636">
        <v>88402</v>
      </c>
      <c r="B781" s="634" t="s">
        <v>23109</v>
      </c>
      <c r="C781" s="634" t="s">
        <v>1898</v>
      </c>
      <c r="D781" s="635" t="s">
        <v>23098</v>
      </c>
    </row>
    <row r="782" spans="1:4" ht="13.5" x14ac:dyDescent="0.25">
      <c r="A782" s="636">
        <v>88403</v>
      </c>
      <c r="B782" s="634" t="s">
        <v>23110</v>
      </c>
      <c r="C782" s="634" t="s">
        <v>1898</v>
      </c>
      <c r="D782" s="635" t="s">
        <v>41897</v>
      </c>
    </row>
    <row r="783" spans="1:4" ht="13.5" x14ac:dyDescent="0.25">
      <c r="A783" s="636">
        <v>88419</v>
      </c>
      <c r="B783" s="634" t="s">
        <v>23111</v>
      </c>
      <c r="C783" s="634" t="s">
        <v>1898</v>
      </c>
      <c r="D783" s="635" t="s">
        <v>26768</v>
      </c>
    </row>
    <row r="784" spans="1:4" ht="13.5" x14ac:dyDescent="0.25">
      <c r="A784" s="636">
        <v>88422</v>
      </c>
      <c r="B784" s="634" t="s">
        <v>23112</v>
      </c>
      <c r="C784" s="634" t="s">
        <v>1898</v>
      </c>
      <c r="D784" s="635" t="s">
        <v>29645</v>
      </c>
    </row>
    <row r="785" spans="1:4" ht="13.5" x14ac:dyDescent="0.25">
      <c r="A785" s="636">
        <v>88425</v>
      </c>
      <c r="B785" s="634" t="s">
        <v>23113</v>
      </c>
      <c r="C785" s="634" t="s">
        <v>1898</v>
      </c>
      <c r="D785" s="635" t="s">
        <v>25964</v>
      </c>
    </row>
    <row r="786" spans="1:4" ht="13.5" x14ac:dyDescent="0.25">
      <c r="A786" s="636">
        <v>88427</v>
      </c>
      <c r="B786" s="634" t="s">
        <v>23115</v>
      </c>
      <c r="C786" s="634" t="s">
        <v>1898</v>
      </c>
      <c r="D786" s="635" t="s">
        <v>25219</v>
      </c>
    </row>
    <row r="787" spans="1:4" ht="13.5" x14ac:dyDescent="0.25">
      <c r="A787" s="636">
        <v>88434</v>
      </c>
      <c r="B787" s="634" t="s">
        <v>23116</v>
      </c>
      <c r="C787" s="634" t="s">
        <v>1898</v>
      </c>
      <c r="D787" s="635" t="s">
        <v>41898</v>
      </c>
    </row>
    <row r="788" spans="1:4" ht="13.5" x14ac:dyDescent="0.25">
      <c r="A788" s="636">
        <v>88435</v>
      </c>
      <c r="B788" s="634" t="s">
        <v>23117</v>
      </c>
      <c r="C788" s="634" t="s">
        <v>1898</v>
      </c>
      <c r="D788" s="635" t="s">
        <v>26581</v>
      </c>
    </row>
    <row r="789" spans="1:4" ht="13.5" x14ac:dyDescent="0.25">
      <c r="A789" s="636">
        <v>88436</v>
      </c>
      <c r="B789" s="634" t="s">
        <v>23118</v>
      </c>
      <c r="C789" s="634" t="s">
        <v>1898</v>
      </c>
      <c r="D789" s="635" t="s">
        <v>25965</v>
      </c>
    </row>
    <row r="790" spans="1:4" ht="13.5" x14ac:dyDescent="0.25">
      <c r="A790" s="636">
        <v>88437</v>
      </c>
      <c r="B790" s="634" t="s">
        <v>23119</v>
      </c>
      <c r="C790" s="634" t="s">
        <v>1898</v>
      </c>
      <c r="D790" s="635" t="s">
        <v>25219</v>
      </c>
    </row>
    <row r="791" spans="1:4" ht="13.5" x14ac:dyDescent="0.25">
      <c r="A791" s="636">
        <v>88569</v>
      </c>
      <c r="B791" s="634" t="s">
        <v>23120</v>
      </c>
      <c r="C791" s="634" t="s">
        <v>1898</v>
      </c>
      <c r="D791" s="635" t="s">
        <v>23114</v>
      </c>
    </row>
    <row r="792" spans="1:4" ht="13.5" x14ac:dyDescent="0.25">
      <c r="A792" s="636">
        <v>88570</v>
      </c>
      <c r="B792" s="634" t="s">
        <v>23122</v>
      </c>
      <c r="C792" s="634" t="s">
        <v>1898</v>
      </c>
      <c r="D792" s="635" t="s">
        <v>22951</v>
      </c>
    </row>
    <row r="793" spans="1:4" ht="13.5" x14ac:dyDescent="0.25">
      <c r="A793" s="636">
        <v>88826</v>
      </c>
      <c r="B793" s="634" t="s">
        <v>23123</v>
      </c>
      <c r="C793" s="634" t="s">
        <v>1898</v>
      </c>
      <c r="D793" s="635" t="s">
        <v>22873</v>
      </c>
    </row>
    <row r="794" spans="1:4" ht="13.5" x14ac:dyDescent="0.25">
      <c r="A794" s="636">
        <v>88827</v>
      </c>
      <c r="B794" s="634" t="s">
        <v>23125</v>
      </c>
      <c r="C794" s="634" t="s">
        <v>1898</v>
      </c>
      <c r="D794" s="635" t="s">
        <v>23031</v>
      </c>
    </row>
    <row r="795" spans="1:4" ht="13.5" x14ac:dyDescent="0.25">
      <c r="A795" s="636">
        <v>88828</v>
      </c>
      <c r="B795" s="634" t="s">
        <v>23127</v>
      </c>
      <c r="C795" s="634" t="s">
        <v>1898</v>
      </c>
      <c r="D795" s="635" t="s">
        <v>23517</v>
      </c>
    </row>
    <row r="796" spans="1:4" ht="13.5" x14ac:dyDescent="0.25">
      <c r="A796" s="636">
        <v>88829</v>
      </c>
      <c r="B796" s="634" t="s">
        <v>23129</v>
      </c>
      <c r="C796" s="634" t="s">
        <v>1898</v>
      </c>
      <c r="D796" s="635" t="s">
        <v>26748</v>
      </c>
    </row>
    <row r="797" spans="1:4" ht="13.5" x14ac:dyDescent="0.25">
      <c r="A797" s="636">
        <v>88832</v>
      </c>
      <c r="B797" s="634" t="s">
        <v>23131</v>
      </c>
      <c r="C797" s="634" t="s">
        <v>1898</v>
      </c>
      <c r="D797" s="635" t="s">
        <v>30365</v>
      </c>
    </row>
    <row r="798" spans="1:4" ht="13.5" x14ac:dyDescent="0.25">
      <c r="A798" s="636">
        <v>88834</v>
      </c>
      <c r="B798" s="634" t="s">
        <v>23132</v>
      </c>
      <c r="C798" s="634" t="s">
        <v>1898</v>
      </c>
      <c r="D798" s="635" t="s">
        <v>28953</v>
      </c>
    </row>
    <row r="799" spans="1:4" ht="13.5" x14ac:dyDescent="0.25">
      <c r="A799" s="636">
        <v>88835</v>
      </c>
      <c r="B799" s="634" t="s">
        <v>23133</v>
      </c>
      <c r="C799" s="634" t="s">
        <v>1898</v>
      </c>
      <c r="D799" s="635" t="s">
        <v>41899</v>
      </c>
    </row>
    <row r="800" spans="1:4" ht="13.5" x14ac:dyDescent="0.25">
      <c r="A800" s="636">
        <v>88836</v>
      </c>
      <c r="B800" s="634" t="s">
        <v>23134</v>
      </c>
      <c r="C800" s="634" t="s">
        <v>1898</v>
      </c>
      <c r="D800" s="635" t="s">
        <v>41900</v>
      </c>
    </row>
    <row r="801" spans="1:4" ht="13.5" x14ac:dyDescent="0.25">
      <c r="A801" s="636">
        <v>88839</v>
      </c>
      <c r="B801" s="634" t="s">
        <v>23135</v>
      </c>
      <c r="C801" s="634" t="s">
        <v>1898</v>
      </c>
      <c r="D801" s="635" t="s">
        <v>41901</v>
      </c>
    </row>
    <row r="802" spans="1:4" ht="13.5" x14ac:dyDescent="0.25">
      <c r="A802" s="636">
        <v>88840</v>
      </c>
      <c r="B802" s="634" t="s">
        <v>23136</v>
      </c>
      <c r="C802" s="634" t="s">
        <v>1898</v>
      </c>
      <c r="D802" s="635" t="s">
        <v>29974</v>
      </c>
    </row>
    <row r="803" spans="1:4" ht="13.5" x14ac:dyDescent="0.25">
      <c r="A803" s="636">
        <v>88841</v>
      </c>
      <c r="B803" s="634" t="s">
        <v>23137</v>
      </c>
      <c r="C803" s="634" t="s">
        <v>1898</v>
      </c>
      <c r="D803" s="635" t="s">
        <v>41902</v>
      </c>
    </row>
    <row r="804" spans="1:4" ht="13.5" x14ac:dyDescent="0.25">
      <c r="A804" s="636">
        <v>88842</v>
      </c>
      <c r="B804" s="634" t="s">
        <v>23138</v>
      </c>
      <c r="C804" s="634" t="s">
        <v>1898</v>
      </c>
      <c r="D804" s="635" t="s">
        <v>28798</v>
      </c>
    </row>
    <row r="805" spans="1:4" ht="13.5" x14ac:dyDescent="0.25">
      <c r="A805" s="636">
        <v>88847</v>
      </c>
      <c r="B805" s="634" t="s">
        <v>23139</v>
      </c>
      <c r="C805" s="634" t="s">
        <v>1898</v>
      </c>
      <c r="D805" s="635" t="s">
        <v>41903</v>
      </c>
    </row>
    <row r="806" spans="1:4" ht="13.5" x14ac:dyDescent="0.25">
      <c r="A806" s="636">
        <v>88848</v>
      </c>
      <c r="B806" s="634" t="s">
        <v>23140</v>
      </c>
      <c r="C806" s="634" t="s">
        <v>1898</v>
      </c>
      <c r="D806" s="635" t="s">
        <v>41904</v>
      </c>
    </row>
    <row r="807" spans="1:4" ht="13.5" x14ac:dyDescent="0.25">
      <c r="A807" s="636">
        <v>88853</v>
      </c>
      <c r="B807" s="634" t="s">
        <v>23141</v>
      </c>
      <c r="C807" s="634" t="s">
        <v>1898</v>
      </c>
      <c r="D807" s="635" t="s">
        <v>22859</v>
      </c>
    </row>
    <row r="808" spans="1:4" ht="13.5" x14ac:dyDescent="0.25">
      <c r="A808" s="636">
        <v>88854</v>
      </c>
      <c r="B808" s="634" t="s">
        <v>23142</v>
      </c>
      <c r="C808" s="634" t="s">
        <v>1898</v>
      </c>
      <c r="D808" s="635" t="s">
        <v>26593</v>
      </c>
    </row>
    <row r="809" spans="1:4" ht="13.5" x14ac:dyDescent="0.25">
      <c r="A809" s="636">
        <v>88855</v>
      </c>
      <c r="B809" s="634" t="s">
        <v>23143</v>
      </c>
      <c r="C809" s="634" t="s">
        <v>1898</v>
      </c>
      <c r="D809" s="635" t="s">
        <v>25988</v>
      </c>
    </row>
    <row r="810" spans="1:4" ht="13.5" x14ac:dyDescent="0.25">
      <c r="A810" s="636">
        <v>88856</v>
      </c>
      <c r="B810" s="634" t="s">
        <v>23144</v>
      </c>
      <c r="C810" s="634" t="s">
        <v>1898</v>
      </c>
      <c r="D810" s="635" t="s">
        <v>25712</v>
      </c>
    </row>
    <row r="811" spans="1:4" ht="13.5" x14ac:dyDescent="0.25">
      <c r="A811" s="636">
        <v>88857</v>
      </c>
      <c r="B811" s="634" t="s">
        <v>23146</v>
      </c>
      <c r="C811" s="634" t="s">
        <v>1898</v>
      </c>
      <c r="D811" s="635" t="s">
        <v>29242</v>
      </c>
    </row>
    <row r="812" spans="1:4" ht="13.5" x14ac:dyDescent="0.25">
      <c r="A812" s="636">
        <v>88858</v>
      </c>
      <c r="B812" s="634" t="s">
        <v>23148</v>
      </c>
      <c r="C812" s="634" t="s">
        <v>1898</v>
      </c>
      <c r="D812" s="635" t="s">
        <v>41905</v>
      </c>
    </row>
    <row r="813" spans="1:4" ht="13.5" x14ac:dyDescent="0.25">
      <c r="A813" s="636">
        <v>88859</v>
      </c>
      <c r="B813" s="634" t="s">
        <v>23149</v>
      </c>
      <c r="C813" s="634" t="s">
        <v>1898</v>
      </c>
      <c r="D813" s="635" t="s">
        <v>41906</v>
      </c>
    </row>
    <row r="814" spans="1:4" ht="13.5" x14ac:dyDescent="0.25">
      <c r="A814" s="636">
        <v>88860</v>
      </c>
      <c r="B814" s="634" t="s">
        <v>23150</v>
      </c>
      <c r="C814" s="634" t="s">
        <v>1898</v>
      </c>
      <c r="D814" s="635" t="s">
        <v>41907</v>
      </c>
    </row>
    <row r="815" spans="1:4" ht="13.5" x14ac:dyDescent="0.25">
      <c r="A815" s="636">
        <v>88900</v>
      </c>
      <c r="B815" s="634" t="s">
        <v>23151</v>
      </c>
      <c r="C815" s="634" t="s">
        <v>1898</v>
      </c>
      <c r="D815" s="635" t="s">
        <v>41908</v>
      </c>
    </row>
    <row r="816" spans="1:4" ht="13.5" x14ac:dyDescent="0.25">
      <c r="A816" s="636">
        <v>88902</v>
      </c>
      <c r="B816" s="634" t="s">
        <v>23152</v>
      </c>
      <c r="C816" s="634" t="s">
        <v>1898</v>
      </c>
      <c r="D816" s="635" t="s">
        <v>22559</v>
      </c>
    </row>
    <row r="817" spans="1:4" ht="13.5" x14ac:dyDescent="0.25">
      <c r="A817" s="636">
        <v>88903</v>
      </c>
      <c r="B817" s="634" t="s">
        <v>23153</v>
      </c>
      <c r="C817" s="634" t="s">
        <v>1898</v>
      </c>
      <c r="D817" s="635" t="s">
        <v>30783</v>
      </c>
    </row>
    <row r="818" spans="1:4" ht="13.5" x14ac:dyDescent="0.25">
      <c r="A818" s="636">
        <v>88904</v>
      </c>
      <c r="B818" s="634" t="s">
        <v>23154</v>
      </c>
      <c r="C818" s="634" t="s">
        <v>1898</v>
      </c>
      <c r="D818" s="635" t="s">
        <v>41909</v>
      </c>
    </row>
    <row r="819" spans="1:4" ht="13.5" x14ac:dyDescent="0.25">
      <c r="A819" s="636">
        <v>89009</v>
      </c>
      <c r="B819" s="634" t="s">
        <v>23155</v>
      </c>
      <c r="C819" s="634" t="s">
        <v>1898</v>
      </c>
      <c r="D819" s="635" t="s">
        <v>26580</v>
      </c>
    </row>
    <row r="820" spans="1:4" ht="13.5" x14ac:dyDescent="0.25">
      <c r="A820" s="636">
        <v>89010</v>
      </c>
      <c r="B820" s="634" t="s">
        <v>23156</v>
      </c>
      <c r="C820" s="634" t="s">
        <v>1898</v>
      </c>
      <c r="D820" s="635" t="s">
        <v>41910</v>
      </c>
    </row>
    <row r="821" spans="1:4" ht="13.5" x14ac:dyDescent="0.25">
      <c r="A821" s="636">
        <v>89011</v>
      </c>
      <c r="B821" s="634" t="s">
        <v>23157</v>
      </c>
      <c r="C821" s="634" t="s">
        <v>1898</v>
      </c>
      <c r="D821" s="635" t="s">
        <v>27829</v>
      </c>
    </row>
    <row r="822" spans="1:4" ht="13.5" x14ac:dyDescent="0.25">
      <c r="A822" s="636">
        <v>89012</v>
      </c>
      <c r="B822" s="634" t="s">
        <v>23158</v>
      </c>
      <c r="C822" s="634" t="s">
        <v>1898</v>
      </c>
      <c r="D822" s="635" t="s">
        <v>30941</v>
      </c>
    </row>
    <row r="823" spans="1:4" ht="13.5" x14ac:dyDescent="0.25">
      <c r="A823" s="636">
        <v>89013</v>
      </c>
      <c r="B823" s="634" t="s">
        <v>23159</v>
      </c>
      <c r="C823" s="634" t="s">
        <v>1898</v>
      </c>
      <c r="D823" s="635" t="s">
        <v>41911</v>
      </c>
    </row>
    <row r="824" spans="1:4" ht="13.5" x14ac:dyDescent="0.25">
      <c r="A824" s="636">
        <v>89014</v>
      </c>
      <c r="B824" s="634" t="s">
        <v>23160</v>
      </c>
      <c r="C824" s="634" t="s">
        <v>1898</v>
      </c>
      <c r="D824" s="635" t="s">
        <v>41912</v>
      </c>
    </row>
    <row r="825" spans="1:4" ht="13.5" x14ac:dyDescent="0.25">
      <c r="A825" s="636">
        <v>89015</v>
      </c>
      <c r="B825" s="634" t="s">
        <v>23161</v>
      </c>
      <c r="C825" s="634" t="s">
        <v>1898</v>
      </c>
      <c r="D825" s="635" t="s">
        <v>30013</v>
      </c>
    </row>
    <row r="826" spans="1:4" ht="13.5" x14ac:dyDescent="0.25">
      <c r="A826" s="636">
        <v>89016</v>
      </c>
      <c r="B826" s="634" t="s">
        <v>23162</v>
      </c>
      <c r="C826" s="634" t="s">
        <v>1898</v>
      </c>
      <c r="D826" s="635" t="s">
        <v>26626</v>
      </c>
    </row>
    <row r="827" spans="1:4" ht="13.5" x14ac:dyDescent="0.25">
      <c r="A827" s="636">
        <v>89017</v>
      </c>
      <c r="B827" s="634" t="s">
        <v>23163</v>
      </c>
      <c r="C827" s="634" t="s">
        <v>1898</v>
      </c>
      <c r="D827" s="635" t="s">
        <v>41913</v>
      </c>
    </row>
    <row r="828" spans="1:4" ht="13.5" x14ac:dyDescent="0.25">
      <c r="A828" s="636">
        <v>89018</v>
      </c>
      <c r="B828" s="634" t="s">
        <v>23164</v>
      </c>
      <c r="C828" s="634" t="s">
        <v>1898</v>
      </c>
      <c r="D828" s="635" t="s">
        <v>41914</v>
      </c>
    </row>
    <row r="829" spans="1:4" ht="13.5" x14ac:dyDescent="0.25">
      <c r="A829" s="636">
        <v>89019</v>
      </c>
      <c r="B829" s="634" t="s">
        <v>23165</v>
      </c>
      <c r="C829" s="634" t="s">
        <v>1898</v>
      </c>
      <c r="D829" s="635" t="s">
        <v>23432</v>
      </c>
    </row>
    <row r="830" spans="1:4" ht="13.5" x14ac:dyDescent="0.25">
      <c r="A830" s="636">
        <v>89020</v>
      </c>
      <c r="B830" s="634" t="s">
        <v>23166</v>
      </c>
      <c r="C830" s="634" t="s">
        <v>1898</v>
      </c>
      <c r="D830" s="635" t="s">
        <v>23031</v>
      </c>
    </row>
    <row r="831" spans="1:4" ht="13.5" x14ac:dyDescent="0.25">
      <c r="A831" s="636">
        <v>89023</v>
      </c>
      <c r="B831" s="634" t="s">
        <v>23167</v>
      </c>
      <c r="C831" s="634" t="s">
        <v>1898</v>
      </c>
      <c r="D831" s="635" t="s">
        <v>41915</v>
      </c>
    </row>
    <row r="832" spans="1:4" ht="13.5" x14ac:dyDescent="0.25">
      <c r="A832" s="636">
        <v>89024</v>
      </c>
      <c r="B832" s="634" t="s">
        <v>23168</v>
      </c>
      <c r="C832" s="634" t="s">
        <v>1898</v>
      </c>
      <c r="D832" s="635" t="s">
        <v>23273</v>
      </c>
    </row>
    <row r="833" spans="1:4" ht="13.5" x14ac:dyDescent="0.25">
      <c r="A833" s="636">
        <v>89025</v>
      </c>
      <c r="B833" s="634" t="s">
        <v>23169</v>
      </c>
      <c r="C833" s="634" t="s">
        <v>1898</v>
      </c>
      <c r="D833" s="635" t="s">
        <v>29867</v>
      </c>
    </row>
    <row r="834" spans="1:4" ht="13.5" x14ac:dyDescent="0.25">
      <c r="A834" s="636">
        <v>89026</v>
      </c>
      <c r="B834" s="634" t="s">
        <v>23170</v>
      </c>
      <c r="C834" s="634" t="s">
        <v>1898</v>
      </c>
      <c r="D834" s="635" t="s">
        <v>41916</v>
      </c>
    </row>
    <row r="835" spans="1:4" ht="13.5" x14ac:dyDescent="0.25">
      <c r="A835" s="636">
        <v>89029</v>
      </c>
      <c r="B835" s="634" t="s">
        <v>23171</v>
      </c>
      <c r="C835" s="634" t="s">
        <v>1898</v>
      </c>
      <c r="D835" s="635" t="s">
        <v>41917</v>
      </c>
    </row>
    <row r="836" spans="1:4" ht="13.5" x14ac:dyDescent="0.25">
      <c r="A836" s="636">
        <v>89030</v>
      </c>
      <c r="B836" s="634" t="s">
        <v>23172</v>
      </c>
      <c r="C836" s="634" t="s">
        <v>1898</v>
      </c>
      <c r="D836" s="635" t="s">
        <v>41918</v>
      </c>
    </row>
    <row r="837" spans="1:4" ht="13.5" x14ac:dyDescent="0.25">
      <c r="A837" s="636">
        <v>89033</v>
      </c>
      <c r="B837" s="634" t="s">
        <v>23173</v>
      </c>
      <c r="C837" s="634" t="s">
        <v>1898</v>
      </c>
      <c r="D837" s="635" t="s">
        <v>30016</v>
      </c>
    </row>
    <row r="838" spans="1:4" ht="13.5" x14ac:dyDescent="0.25">
      <c r="A838" s="636">
        <v>89034</v>
      </c>
      <c r="B838" s="634" t="s">
        <v>23174</v>
      </c>
      <c r="C838" s="634" t="s">
        <v>1898</v>
      </c>
      <c r="D838" s="635" t="s">
        <v>27828</v>
      </c>
    </row>
    <row r="839" spans="1:4" ht="13.5" x14ac:dyDescent="0.25">
      <c r="A839" s="636">
        <v>89128</v>
      </c>
      <c r="B839" s="634" t="s">
        <v>23176</v>
      </c>
      <c r="C839" s="634" t="s">
        <v>1898</v>
      </c>
      <c r="D839" s="635" t="s">
        <v>41919</v>
      </c>
    </row>
    <row r="840" spans="1:4" ht="13.5" x14ac:dyDescent="0.25">
      <c r="A840" s="636">
        <v>89129</v>
      </c>
      <c r="B840" s="634" t="s">
        <v>23177</v>
      </c>
      <c r="C840" s="634" t="s">
        <v>1898</v>
      </c>
      <c r="D840" s="635" t="s">
        <v>41920</v>
      </c>
    </row>
    <row r="841" spans="1:4" ht="13.5" x14ac:dyDescent="0.25">
      <c r="A841" s="636">
        <v>89130</v>
      </c>
      <c r="B841" s="634" t="s">
        <v>23178</v>
      </c>
      <c r="C841" s="634" t="s">
        <v>1898</v>
      </c>
      <c r="D841" s="635" t="s">
        <v>41921</v>
      </c>
    </row>
    <row r="842" spans="1:4" ht="13.5" x14ac:dyDescent="0.25">
      <c r="A842" s="636">
        <v>89131</v>
      </c>
      <c r="B842" s="634" t="s">
        <v>23179</v>
      </c>
      <c r="C842" s="634" t="s">
        <v>1898</v>
      </c>
      <c r="D842" s="635" t="s">
        <v>30717</v>
      </c>
    </row>
    <row r="843" spans="1:4" ht="13.5" x14ac:dyDescent="0.25">
      <c r="A843" s="636">
        <v>89210</v>
      </c>
      <c r="B843" s="634" t="s">
        <v>23180</v>
      </c>
      <c r="C843" s="634" t="s">
        <v>1898</v>
      </c>
      <c r="D843" s="635" t="s">
        <v>41886</v>
      </c>
    </row>
    <row r="844" spans="1:4" ht="13.5" x14ac:dyDescent="0.25">
      <c r="A844" s="636">
        <v>89211</v>
      </c>
      <c r="B844" s="634" t="s">
        <v>23181</v>
      </c>
      <c r="C844" s="634" t="s">
        <v>1898</v>
      </c>
      <c r="D844" s="635" t="s">
        <v>30005</v>
      </c>
    </row>
    <row r="845" spans="1:4" ht="13.5" x14ac:dyDescent="0.25">
      <c r="A845" s="636">
        <v>89212</v>
      </c>
      <c r="B845" s="634" t="s">
        <v>23182</v>
      </c>
      <c r="C845" s="634" t="s">
        <v>1898</v>
      </c>
      <c r="D845" s="635" t="s">
        <v>41922</v>
      </c>
    </row>
    <row r="846" spans="1:4" ht="13.5" x14ac:dyDescent="0.25">
      <c r="A846" s="636">
        <v>89213</v>
      </c>
      <c r="B846" s="634" t="s">
        <v>23184</v>
      </c>
      <c r="C846" s="634" t="s">
        <v>1898</v>
      </c>
      <c r="D846" s="635" t="s">
        <v>25959</v>
      </c>
    </row>
    <row r="847" spans="1:4" ht="13.5" x14ac:dyDescent="0.25">
      <c r="A847" s="636">
        <v>89214</v>
      </c>
      <c r="B847" s="634" t="s">
        <v>23185</v>
      </c>
      <c r="C847" s="634" t="s">
        <v>1898</v>
      </c>
      <c r="D847" s="635" t="s">
        <v>28954</v>
      </c>
    </row>
    <row r="848" spans="1:4" ht="13.5" x14ac:dyDescent="0.25">
      <c r="A848" s="636">
        <v>89215</v>
      </c>
      <c r="B848" s="634" t="s">
        <v>23186</v>
      </c>
      <c r="C848" s="634" t="s">
        <v>1898</v>
      </c>
      <c r="D848" s="635" t="s">
        <v>41923</v>
      </c>
    </row>
    <row r="849" spans="1:4" ht="13.5" x14ac:dyDescent="0.25">
      <c r="A849" s="636">
        <v>89221</v>
      </c>
      <c r="B849" s="634" t="s">
        <v>23187</v>
      </c>
      <c r="C849" s="634" t="s">
        <v>1898</v>
      </c>
      <c r="D849" s="635" t="s">
        <v>41924</v>
      </c>
    </row>
    <row r="850" spans="1:4" ht="13.5" x14ac:dyDescent="0.25">
      <c r="A850" s="636">
        <v>89222</v>
      </c>
      <c r="B850" s="634" t="s">
        <v>23188</v>
      </c>
      <c r="C850" s="634" t="s">
        <v>1898</v>
      </c>
      <c r="D850" s="635" t="s">
        <v>22975</v>
      </c>
    </row>
    <row r="851" spans="1:4" ht="13.5" x14ac:dyDescent="0.25">
      <c r="A851" s="636">
        <v>89223</v>
      </c>
      <c r="B851" s="634" t="s">
        <v>23189</v>
      </c>
      <c r="C851" s="634" t="s">
        <v>1898</v>
      </c>
      <c r="D851" s="635" t="s">
        <v>41925</v>
      </c>
    </row>
    <row r="852" spans="1:4" ht="13.5" x14ac:dyDescent="0.25">
      <c r="A852" s="636">
        <v>89224</v>
      </c>
      <c r="B852" s="634" t="s">
        <v>23190</v>
      </c>
      <c r="C852" s="634" t="s">
        <v>1898</v>
      </c>
      <c r="D852" s="635" t="s">
        <v>41926</v>
      </c>
    </row>
    <row r="853" spans="1:4" ht="13.5" x14ac:dyDescent="0.25">
      <c r="A853" s="636">
        <v>89228</v>
      </c>
      <c r="B853" s="634" t="s">
        <v>23191</v>
      </c>
      <c r="C853" s="634" t="s">
        <v>1898</v>
      </c>
      <c r="D853" s="635" t="s">
        <v>41927</v>
      </c>
    </row>
    <row r="854" spans="1:4" ht="13.5" x14ac:dyDescent="0.25">
      <c r="A854" s="636">
        <v>89229</v>
      </c>
      <c r="B854" s="634" t="s">
        <v>23192</v>
      </c>
      <c r="C854" s="634" t="s">
        <v>1898</v>
      </c>
      <c r="D854" s="635" t="s">
        <v>41928</v>
      </c>
    </row>
    <row r="855" spans="1:4" ht="13.5" x14ac:dyDescent="0.25">
      <c r="A855" s="636">
        <v>89230</v>
      </c>
      <c r="B855" s="634" t="s">
        <v>23193</v>
      </c>
      <c r="C855" s="634" t="s">
        <v>1898</v>
      </c>
      <c r="D855" s="635" t="s">
        <v>41929</v>
      </c>
    </row>
    <row r="856" spans="1:4" ht="13.5" x14ac:dyDescent="0.25">
      <c r="A856" s="636">
        <v>89231</v>
      </c>
      <c r="B856" s="634" t="s">
        <v>23194</v>
      </c>
      <c r="C856" s="634" t="s">
        <v>1898</v>
      </c>
      <c r="D856" s="635" t="s">
        <v>41930</v>
      </c>
    </row>
    <row r="857" spans="1:4" ht="13.5" x14ac:dyDescent="0.25">
      <c r="A857" s="636">
        <v>89232</v>
      </c>
      <c r="B857" s="634" t="s">
        <v>23195</v>
      </c>
      <c r="C857" s="634" t="s">
        <v>1898</v>
      </c>
      <c r="D857" s="635" t="s">
        <v>41931</v>
      </c>
    </row>
    <row r="858" spans="1:4" ht="13.5" x14ac:dyDescent="0.25">
      <c r="A858" s="636">
        <v>89233</v>
      </c>
      <c r="B858" s="634" t="s">
        <v>23196</v>
      </c>
      <c r="C858" s="634" t="s">
        <v>1898</v>
      </c>
      <c r="D858" s="635" t="s">
        <v>41932</v>
      </c>
    </row>
    <row r="859" spans="1:4" ht="13.5" x14ac:dyDescent="0.25">
      <c r="A859" s="636">
        <v>89236</v>
      </c>
      <c r="B859" s="634" t="s">
        <v>23197</v>
      </c>
      <c r="C859" s="634" t="s">
        <v>1898</v>
      </c>
      <c r="D859" s="635" t="s">
        <v>41933</v>
      </c>
    </row>
    <row r="860" spans="1:4" ht="13.5" x14ac:dyDescent="0.25">
      <c r="A860" s="636">
        <v>89237</v>
      </c>
      <c r="B860" s="634" t="s">
        <v>23198</v>
      </c>
      <c r="C860" s="634" t="s">
        <v>1898</v>
      </c>
      <c r="D860" s="635" t="s">
        <v>41262</v>
      </c>
    </row>
    <row r="861" spans="1:4" ht="13.5" x14ac:dyDescent="0.25">
      <c r="A861" s="636">
        <v>89238</v>
      </c>
      <c r="B861" s="634" t="s">
        <v>23199</v>
      </c>
      <c r="C861" s="634" t="s">
        <v>1898</v>
      </c>
      <c r="D861" s="635" t="s">
        <v>41934</v>
      </c>
    </row>
    <row r="862" spans="1:4" ht="13.5" x14ac:dyDescent="0.25">
      <c r="A862" s="636">
        <v>89239</v>
      </c>
      <c r="B862" s="634" t="s">
        <v>23200</v>
      </c>
      <c r="C862" s="634" t="s">
        <v>1898</v>
      </c>
      <c r="D862" s="635" t="s">
        <v>41935</v>
      </c>
    </row>
    <row r="863" spans="1:4" ht="13.5" x14ac:dyDescent="0.25">
      <c r="A863" s="636">
        <v>89240</v>
      </c>
      <c r="B863" s="634" t="s">
        <v>23201</v>
      </c>
      <c r="C863" s="634" t="s">
        <v>1898</v>
      </c>
      <c r="D863" s="635" t="s">
        <v>41936</v>
      </c>
    </row>
    <row r="864" spans="1:4" ht="13.5" x14ac:dyDescent="0.25">
      <c r="A864" s="636">
        <v>89241</v>
      </c>
      <c r="B864" s="634" t="s">
        <v>23202</v>
      </c>
      <c r="C864" s="634" t="s">
        <v>1898</v>
      </c>
      <c r="D864" s="635" t="s">
        <v>41937</v>
      </c>
    </row>
    <row r="865" spans="1:4" ht="13.5" x14ac:dyDescent="0.25">
      <c r="A865" s="636">
        <v>89246</v>
      </c>
      <c r="B865" s="634" t="s">
        <v>23203</v>
      </c>
      <c r="C865" s="634" t="s">
        <v>1898</v>
      </c>
      <c r="D865" s="635" t="s">
        <v>41938</v>
      </c>
    </row>
    <row r="866" spans="1:4" ht="13.5" x14ac:dyDescent="0.25">
      <c r="A866" s="636">
        <v>89247</v>
      </c>
      <c r="B866" s="634" t="s">
        <v>23204</v>
      </c>
      <c r="C866" s="634" t="s">
        <v>1898</v>
      </c>
      <c r="D866" s="635" t="s">
        <v>41939</v>
      </c>
    </row>
    <row r="867" spans="1:4" ht="13.5" x14ac:dyDescent="0.25">
      <c r="A867" s="636">
        <v>89248</v>
      </c>
      <c r="B867" s="634" t="s">
        <v>23205</v>
      </c>
      <c r="C867" s="634" t="s">
        <v>1898</v>
      </c>
      <c r="D867" s="635" t="s">
        <v>41940</v>
      </c>
    </row>
    <row r="868" spans="1:4" ht="13.5" x14ac:dyDescent="0.25">
      <c r="A868" s="636">
        <v>89249</v>
      </c>
      <c r="B868" s="634" t="s">
        <v>23206</v>
      </c>
      <c r="C868" s="634" t="s">
        <v>1898</v>
      </c>
      <c r="D868" s="635" t="s">
        <v>41941</v>
      </c>
    </row>
    <row r="869" spans="1:4" ht="13.5" x14ac:dyDescent="0.25">
      <c r="A869" s="636">
        <v>89253</v>
      </c>
      <c r="B869" s="634" t="s">
        <v>23207</v>
      </c>
      <c r="C869" s="634" t="s">
        <v>1898</v>
      </c>
      <c r="D869" s="635" t="s">
        <v>41942</v>
      </c>
    </row>
    <row r="870" spans="1:4" ht="13.5" x14ac:dyDescent="0.25">
      <c r="A870" s="636">
        <v>89254</v>
      </c>
      <c r="B870" s="634" t="s">
        <v>23208</v>
      </c>
      <c r="C870" s="634" t="s">
        <v>1898</v>
      </c>
      <c r="D870" s="635" t="s">
        <v>41943</v>
      </c>
    </row>
    <row r="871" spans="1:4" ht="13.5" x14ac:dyDescent="0.25">
      <c r="A871" s="636">
        <v>89255</v>
      </c>
      <c r="B871" s="634" t="s">
        <v>23209</v>
      </c>
      <c r="C871" s="634" t="s">
        <v>1898</v>
      </c>
      <c r="D871" s="635" t="s">
        <v>41944</v>
      </c>
    </row>
    <row r="872" spans="1:4" ht="13.5" x14ac:dyDescent="0.25">
      <c r="A872" s="636">
        <v>89256</v>
      </c>
      <c r="B872" s="634" t="s">
        <v>23210</v>
      </c>
      <c r="C872" s="634" t="s">
        <v>1898</v>
      </c>
      <c r="D872" s="635" t="s">
        <v>41945</v>
      </c>
    </row>
    <row r="873" spans="1:4" ht="13.5" x14ac:dyDescent="0.25">
      <c r="A873" s="636">
        <v>89259</v>
      </c>
      <c r="B873" s="634" t="s">
        <v>23211</v>
      </c>
      <c r="C873" s="634" t="s">
        <v>1898</v>
      </c>
      <c r="D873" s="635" t="s">
        <v>30436</v>
      </c>
    </row>
    <row r="874" spans="1:4" ht="13.5" x14ac:dyDescent="0.25">
      <c r="A874" s="636">
        <v>89260</v>
      </c>
      <c r="B874" s="634" t="s">
        <v>23213</v>
      </c>
      <c r="C874" s="634" t="s">
        <v>1898</v>
      </c>
      <c r="D874" s="635" t="s">
        <v>22512</v>
      </c>
    </row>
    <row r="875" spans="1:4" ht="13.5" x14ac:dyDescent="0.25">
      <c r="A875" s="636">
        <v>89262</v>
      </c>
      <c r="B875" s="634" t="s">
        <v>23214</v>
      </c>
      <c r="C875" s="634" t="s">
        <v>1898</v>
      </c>
      <c r="D875" s="635" t="s">
        <v>41946</v>
      </c>
    </row>
    <row r="876" spans="1:4" ht="13.5" x14ac:dyDescent="0.25">
      <c r="A876" s="636">
        <v>89264</v>
      </c>
      <c r="B876" s="634" t="s">
        <v>23215</v>
      </c>
      <c r="C876" s="634" t="s">
        <v>1898</v>
      </c>
      <c r="D876" s="635" t="s">
        <v>28486</v>
      </c>
    </row>
    <row r="877" spans="1:4" ht="13.5" x14ac:dyDescent="0.25">
      <c r="A877" s="636">
        <v>89265</v>
      </c>
      <c r="B877" s="634" t="s">
        <v>23217</v>
      </c>
      <c r="C877" s="634" t="s">
        <v>1898</v>
      </c>
      <c r="D877" s="635" t="s">
        <v>41311</v>
      </c>
    </row>
    <row r="878" spans="1:4" ht="13.5" x14ac:dyDescent="0.25">
      <c r="A878" s="636">
        <v>89266</v>
      </c>
      <c r="B878" s="634" t="s">
        <v>23219</v>
      </c>
      <c r="C878" s="634" t="s">
        <v>1898</v>
      </c>
      <c r="D878" s="635" t="s">
        <v>41947</v>
      </c>
    </row>
    <row r="879" spans="1:4" ht="13.5" x14ac:dyDescent="0.25">
      <c r="A879" s="636">
        <v>89267</v>
      </c>
      <c r="B879" s="634" t="s">
        <v>23220</v>
      </c>
      <c r="C879" s="634" t="s">
        <v>1898</v>
      </c>
      <c r="D879" s="635" t="s">
        <v>30371</v>
      </c>
    </row>
    <row r="880" spans="1:4" ht="13.5" x14ac:dyDescent="0.25">
      <c r="A880" s="636">
        <v>89268</v>
      </c>
      <c r="B880" s="634" t="s">
        <v>23221</v>
      </c>
      <c r="C880" s="634" t="s">
        <v>1898</v>
      </c>
      <c r="D880" s="635" t="s">
        <v>22751</v>
      </c>
    </row>
    <row r="881" spans="1:4" ht="13.5" x14ac:dyDescent="0.25">
      <c r="A881" s="636">
        <v>89269</v>
      </c>
      <c r="B881" s="634" t="s">
        <v>23222</v>
      </c>
      <c r="C881" s="634" t="s">
        <v>1898</v>
      </c>
      <c r="D881" s="635" t="s">
        <v>28957</v>
      </c>
    </row>
    <row r="882" spans="1:4" ht="13.5" x14ac:dyDescent="0.25">
      <c r="A882" s="636">
        <v>89270</v>
      </c>
      <c r="B882" s="634" t="s">
        <v>23223</v>
      </c>
      <c r="C882" s="634" t="s">
        <v>1898</v>
      </c>
      <c r="D882" s="635" t="s">
        <v>41948</v>
      </c>
    </row>
    <row r="883" spans="1:4" ht="13.5" x14ac:dyDescent="0.25">
      <c r="A883" s="636">
        <v>89271</v>
      </c>
      <c r="B883" s="634" t="s">
        <v>23224</v>
      </c>
      <c r="C883" s="634" t="s">
        <v>1898</v>
      </c>
      <c r="D883" s="635" t="s">
        <v>41949</v>
      </c>
    </row>
    <row r="884" spans="1:4" ht="13.5" x14ac:dyDescent="0.25">
      <c r="A884" s="636">
        <v>89274</v>
      </c>
      <c r="B884" s="634" t="s">
        <v>41950</v>
      </c>
      <c r="C884" s="634" t="s">
        <v>1898</v>
      </c>
      <c r="D884" s="635" t="s">
        <v>28443</v>
      </c>
    </row>
    <row r="885" spans="1:4" ht="13.5" x14ac:dyDescent="0.25">
      <c r="A885" s="636">
        <v>89275</v>
      </c>
      <c r="B885" s="634" t="s">
        <v>41951</v>
      </c>
      <c r="C885" s="634" t="s">
        <v>1898</v>
      </c>
      <c r="D885" s="635" t="s">
        <v>22776</v>
      </c>
    </row>
    <row r="886" spans="1:4" ht="13.5" x14ac:dyDescent="0.25">
      <c r="A886" s="636">
        <v>89276</v>
      </c>
      <c r="B886" s="634" t="s">
        <v>41952</v>
      </c>
      <c r="C886" s="634" t="s">
        <v>1898</v>
      </c>
      <c r="D886" s="635" t="s">
        <v>41953</v>
      </c>
    </row>
    <row r="887" spans="1:4" ht="13.5" x14ac:dyDescent="0.25">
      <c r="A887" s="636">
        <v>89277</v>
      </c>
      <c r="B887" s="634" t="s">
        <v>41954</v>
      </c>
      <c r="C887" s="634" t="s">
        <v>1898</v>
      </c>
      <c r="D887" s="635" t="s">
        <v>41955</v>
      </c>
    </row>
    <row r="888" spans="1:4" ht="13.5" x14ac:dyDescent="0.25">
      <c r="A888" s="636">
        <v>89280</v>
      </c>
      <c r="B888" s="634" t="s">
        <v>23226</v>
      </c>
      <c r="C888" s="634" t="s">
        <v>1898</v>
      </c>
      <c r="D888" s="635" t="s">
        <v>29231</v>
      </c>
    </row>
    <row r="889" spans="1:4" ht="13.5" x14ac:dyDescent="0.25">
      <c r="A889" s="636">
        <v>89281</v>
      </c>
      <c r="B889" s="634" t="s">
        <v>23227</v>
      </c>
      <c r="C889" s="634" t="s">
        <v>1898</v>
      </c>
      <c r="D889" s="635" t="s">
        <v>28466</v>
      </c>
    </row>
    <row r="890" spans="1:4" ht="13.5" x14ac:dyDescent="0.25">
      <c r="A890" s="636">
        <v>89870</v>
      </c>
      <c r="B890" s="634" t="s">
        <v>23228</v>
      </c>
      <c r="C890" s="634" t="s">
        <v>1898</v>
      </c>
      <c r="D890" s="635" t="s">
        <v>30131</v>
      </c>
    </row>
    <row r="891" spans="1:4" ht="13.5" x14ac:dyDescent="0.25">
      <c r="A891" s="636">
        <v>89871</v>
      </c>
      <c r="B891" s="634" t="s">
        <v>23229</v>
      </c>
      <c r="C891" s="634" t="s">
        <v>1898</v>
      </c>
      <c r="D891" s="635" t="s">
        <v>41956</v>
      </c>
    </row>
    <row r="892" spans="1:4" ht="13.5" x14ac:dyDescent="0.25">
      <c r="A892" s="636">
        <v>89872</v>
      </c>
      <c r="B892" s="634" t="s">
        <v>23230</v>
      </c>
      <c r="C892" s="634" t="s">
        <v>1898</v>
      </c>
      <c r="D892" s="635" t="s">
        <v>26745</v>
      </c>
    </row>
    <row r="893" spans="1:4" ht="13.5" x14ac:dyDescent="0.25">
      <c r="A893" s="636">
        <v>89873</v>
      </c>
      <c r="B893" s="634" t="s">
        <v>23231</v>
      </c>
      <c r="C893" s="634" t="s">
        <v>1898</v>
      </c>
      <c r="D893" s="635" t="s">
        <v>41957</v>
      </c>
    </row>
    <row r="894" spans="1:4" ht="13.5" x14ac:dyDescent="0.25">
      <c r="A894" s="636">
        <v>89874</v>
      </c>
      <c r="B894" s="634" t="s">
        <v>23232</v>
      </c>
      <c r="C894" s="634" t="s">
        <v>1898</v>
      </c>
      <c r="D894" s="635" t="s">
        <v>41958</v>
      </c>
    </row>
    <row r="895" spans="1:4" ht="13.5" x14ac:dyDescent="0.25">
      <c r="A895" s="636">
        <v>89878</v>
      </c>
      <c r="B895" s="634" t="s">
        <v>23233</v>
      </c>
      <c r="C895" s="634" t="s">
        <v>1898</v>
      </c>
      <c r="D895" s="635" t="s">
        <v>41959</v>
      </c>
    </row>
    <row r="896" spans="1:4" ht="13.5" x14ac:dyDescent="0.25">
      <c r="A896" s="636">
        <v>89879</v>
      </c>
      <c r="B896" s="634" t="s">
        <v>23234</v>
      </c>
      <c r="C896" s="634" t="s">
        <v>1898</v>
      </c>
      <c r="D896" s="635" t="s">
        <v>41960</v>
      </c>
    </row>
    <row r="897" spans="1:4" ht="13.5" x14ac:dyDescent="0.25">
      <c r="A897" s="636">
        <v>89880</v>
      </c>
      <c r="B897" s="634" t="s">
        <v>23235</v>
      </c>
      <c r="C897" s="634" t="s">
        <v>1898</v>
      </c>
      <c r="D897" s="635" t="s">
        <v>41961</v>
      </c>
    </row>
    <row r="898" spans="1:4" ht="13.5" x14ac:dyDescent="0.25">
      <c r="A898" s="636">
        <v>89881</v>
      </c>
      <c r="B898" s="634" t="s">
        <v>23237</v>
      </c>
      <c r="C898" s="634" t="s">
        <v>1898</v>
      </c>
      <c r="D898" s="635" t="s">
        <v>41962</v>
      </c>
    </row>
    <row r="899" spans="1:4" ht="13.5" x14ac:dyDescent="0.25">
      <c r="A899" s="636">
        <v>89882</v>
      </c>
      <c r="B899" s="634" t="s">
        <v>23238</v>
      </c>
      <c r="C899" s="634" t="s">
        <v>1898</v>
      </c>
      <c r="D899" s="635" t="s">
        <v>41963</v>
      </c>
    </row>
    <row r="900" spans="1:4" ht="13.5" x14ac:dyDescent="0.25">
      <c r="A900" s="636">
        <v>90582</v>
      </c>
      <c r="B900" s="634" t="s">
        <v>23239</v>
      </c>
      <c r="C900" s="634" t="s">
        <v>1898</v>
      </c>
      <c r="D900" s="635" t="s">
        <v>23299</v>
      </c>
    </row>
    <row r="901" spans="1:4" ht="13.5" x14ac:dyDescent="0.25">
      <c r="A901" s="636">
        <v>90583</v>
      </c>
      <c r="B901" s="634" t="s">
        <v>23240</v>
      </c>
      <c r="C901" s="634" t="s">
        <v>1898</v>
      </c>
      <c r="D901" s="635" t="s">
        <v>22798</v>
      </c>
    </row>
    <row r="902" spans="1:4" ht="13.5" x14ac:dyDescent="0.25">
      <c r="A902" s="636">
        <v>90584</v>
      </c>
      <c r="B902" s="634" t="s">
        <v>23241</v>
      </c>
      <c r="C902" s="634" t="s">
        <v>1898</v>
      </c>
      <c r="D902" s="635" t="s">
        <v>22866</v>
      </c>
    </row>
    <row r="903" spans="1:4" ht="13.5" x14ac:dyDescent="0.25">
      <c r="A903" s="636">
        <v>90585</v>
      </c>
      <c r="B903" s="634" t="s">
        <v>23242</v>
      </c>
      <c r="C903" s="634" t="s">
        <v>1898</v>
      </c>
      <c r="D903" s="635" t="s">
        <v>29645</v>
      </c>
    </row>
    <row r="904" spans="1:4" ht="13.5" x14ac:dyDescent="0.25">
      <c r="A904" s="636">
        <v>90621</v>
      </c>
      <c r="B904" s="634" t="s">
        <v>23243</v>
      </c>
      <c r="C904" s="634" t="s">
        <v>1898</v>
      </c>
      <c r="D904" s="635" t="s">
        <v>23089</v>
      </c>
    </row>
    <row r="905" spans="1:4" ht="13.5" x14ac:dyDescent="0.25">
      <c r="A905" s="636">
        <v>90622</v>
      </c>
      <c r="B905" s="634" t="s">
        <v>23244</v>
      </c>
      <c r="C905" s="634" t="s">
        <v>1898</v>
      </c>
      <c r="D905" s="635" t="s">
        <v>23033</v>
      </c>
    </row>
    <row r="906" spans="1:4" ht="13.5" x14ac:dyDescent="0.25">
      <c r="A906" s="636">
        <v>90623</v>
      </c>
      <c r="B906" s="634" t="s">
        <v>23246</v>
      </c>
      <c r="C906" s="634" t="s">
        <v>1898</v>
      </c>
      <c r="D906" s="635" t="s">
        <v>30395</v>
      </c>
    </row>
    <row r="907" spans="1:4" ht="13.5" x14ac:dyDescent="0.25">
      <c r="A907" s="636">
        <v>90624</v>
      </c>
      <c r="B907" s="634" t="s">
        <v>23247</v>
      </c>
      <c r="C907" s="634" t="s">
        <v>1898</v>
      </c>
      <c r="D907" s="635" t="s">
        <v>25966</v>
      </c>
    </row>
    <row r="908" spans="1:4" ht="13.5" x14ac:dyDescent="0.25">
      <c r="A908" s="636">
        <v>90627</v>
      </c>
      <c r="B908" s="634" t="s">
        <v>23248</v>
      </c>
      <c r="C908" s="634" t="s">
        <v>1898</v>
      </c>
      <c r="D908" s="635" t="s">
        <v>41964</v>
      </c>
    </row>
    <row r="909" spans="1:4" ht="13.5" x14ac:dyDescent="0.25">
      <c r="A909" s="636">
        <v>90628</v>
      </c>
      <c r="B909" s="634" t="s">
        <v>23249</v>
      </c>
      <c r="C909" s="634" t="s">
        <v>1898</v>
      </c>
      <c r="D909" s="635" t="s">
        <v>28957</v>
      </c>
    </row>
    <row r="910" spans="1:4" ht="13.5" x14ac:dyDescent="0.25">
      <c r="A910" s="636">
        <v>90629</v>
      </c>
      <c r="B910" s="634" t="s">
        <v>23250</v>
      </c>
      <c r="C910" s="634" t="s">
        <v>1898</v>
      </c>
      <c r="D910" s="635" t="s">
        <v>29983</v>
      </c>
    </row>
    <row r="911" spans="1:4" ht="13.5" x14ac:dyDescent="0.25">
      <c r="A911" s="636">
        <v>90630</v>
      </c>
      <c r="B911" s="634" t="s">
        <v>23251</v>
      </c>
      <c r="C911" s="634" t="s">
        <v>1898</v>
      </c>
      <c r="D911" s="635" t="s">
        <v>30041</v>
      </c>
    </row>
    <row r="912" spans="1:4" ht="13.5" x14ac:dyDescent="0.25">
      <c r="A912" s="636">
        <v>90633</v>
      </c>
      <c r="B912" s="634" t="s">
        <v>23252</v>
      </c>
      <c r="C912" s="634" t="s">
        <v>1898</v>
      </c>
      <c r="D912" s="635" t="s">
        <v>28458</v>
      </c>
    </row>
    <row r="913" spans="1:4" ht="13.5" x14ac:dyDescent="0.25">
      <c r="A913" s="636">
        <v>90634</v>
      </c>
      <c r="B913" s="634" t="s">
        <v>23253</v>
      </c>
      <c r="C913" s="634" t="s">
        <v>1898</v>
      </c>
      <c r="D913" s="635" t="s">
        <v>29979</v>
      </c>
    </row>
    <row r="914" spans="1:4" ht="13.5" x14ac:dyDescent="0.25">
      <c r="A914" s="636">
        <v>90635</v>
      </c>
      <c r="B914" s="634" t="s">
        <v>23255</v>
      </c>
      <c r="C914" s="634" t="s">
        <v>1898</v>
      </c>
      <c r="D914" s="635" t="s">
        <v>41965</v>
      </c>
    </row>
    <row r="915" spans="1:4" ht="13.5" x14ac:dyDescent="0.25">
      <c r="A915" s="636">
        <v>90636</v>
      </c>
      <c r="B915" s="634" t="s">
        <v>23256</v>
      </c>
      <c r="C915" s="634" t="s">
        <v>1898</v>
      </c>
      <c r="D915" s="635" t="s">
        <v>26585</v>
      </c>
    </row>
    <row r="916" spans="1:4" ht="13.5" x14ac:dyDescent="0.25">
      <c r="A916" s="636">
        <v>90639</v>
      </c>
      <c r="B916" s="634" t="s">
        <v>23257</v>
      </c>
      <c r="C916" s="634" t="s">
        <v>1898</v>
      </c>
      <c r="D916" s="635" t="s">
        <v>41966</v>
      </c>
    </row>
    <row r="917" spans="1:4" ht="13.5" x14ac:dyDescent="0.25">
      <c r="A917" s="636">
        <v>90640</v>
      </c>
      <c r="B917" s="634" t="s">
        <v>23258</v>
      </c>
      <c r="C917" s="634" t="s">
        <v>1898</v>
      </c>
      <c r="D917" s="635" t="s">
        <v>25620</v>
      </c>
    </row>
    <row r="918" spans="1:4" ht="13.5" x14ac:dyDescent="0.25">
      <c r="A918" s="636">
        <v>90641</v>
      </c>
      <c r="B918" s="634" t="s">
        <v>23260</v>
      </c>
      <c r="C918" s="634" t="s">
        <v>1898</v>
      </c>
      <c r="D918" s="635" t="s">
        <v>41967</v>
      </c>
    </row>
    <row r="919" spans="1:4" ht="13.5" x14ac:dyDescent="0.25">
      <c r="A919" s="636">
        <v>90642</v>
      </c>
      <c r="B919" s="634" t="s">
        <v>23261</v>
      </c>
      <c r="C919" s="634" t="s">
        <v>1898</v>
      </c>
      <c r="D919" s="635" t="s">
        <v>29945</v>
      </c>
    </row>
    <row r="920" spans="1:4" ht="13.5" x14ac:dyDescent="0.25">
      <c r="A920" s="636">
        <v>90646</v>
      </c>
      <c r="B920" s="634" t="s">
        <v>23262</v>
      </c>
      <c r="C920" s="634" t="s">
        <v>1898</v>
      </c>
      <c r="D920" s="635" t="s">
        <v>26962</v>
      </c>
    </row>
    <row r="921" spans="1:4" ht="13.5" x14ac:dyDescent="0.25">
      <c r="A921" s="636">
        <v>90647</v>
      </c>
      <c r="B921" s="634" t="s">
        <v>23263</v>
      </c>
      <c r="C921" s="634" t="s">
        <v>1898</v>
      </c>
      <c r="D921" s="635" t="s">
        <v>22922</v>
      </c>
    </row>
    <row r="922" spans="1:4" ht="13.5" x14ac:dyDescent="0.25">
      <c r="A922" s="636">
        <v>90648</v>
      </c>
      <c r="B922" s="634" t="s">
        <v>23264</v>
      </c>
      <c r="C922" s="634" t="s">
        <v>1898</v>
      </c>
      <c r="D922" s="635" t="s">
        <v>29980</v>
      </c>
    </row>
    <row r="923" spans="1:4" ht="13.5" x14ac:dyDescent="0.25">
      <c r="A923" s="636">
        <v>90649</v>
      </c>
      <c r="B923" s="634" t="s">
        <v>23266</v>
      </c>
      <c r="C923" s="634" t="s">
        <v>1898</v>
      </c>
      <c r="D923" s="635" t="s">
        <v>26617</v>
      </c>
    </row>
    <row r="924" spans="1:4" ht="13.5" x14ac:dyDescent="0.25">
      <c r="A924" s="636">
        <v>90652</v>
      </c>
      <c r="B924" s="634" t="s">
        <v>23267</v>
      </c>
      <c r="C924" s="634" t="s">
        <v>1898</v>
      </c>
      <c r="D924" s="635" t="s">
        <v>41311</v>
      </c>
    </row>
    <row r="925" spans="1:4" ht="13.5" x14ac:dyDescent="0.25">
      <c r="A925" s="636">
        <v>90653</v>
      </c>
      <c r="B925" s="634" t="s">
        <v>23268</v>
      </c>
      <c r="C925" s="634" t="s">
        <v>1898</v>
      </c>
      <c r="D925" s="635" t="s">
        <v>28476</v>
      </c>
    </row>
    <row r="926" spans="1:4" ht="13.5" x14ac:dyDescent="0.25">
      <c r="A926" s="636">
        <v>90654</v>
      </c>
      <c r="B926" s="634" t="s">
        <v>23269</v>
      </c>
      <c r="C926" s="634" t="s">
        <v>1898</v>
      </c>
      <c r="D926" s="635" t="s">
        <v>30050</v>
      </c>
    </row>
    <row r="927" spans="1:4" ht="13.5" x14ac:dyDescent="0.25">
      <c r="A927" s="636">
        <v>90655</v>
      </c>
      <c r="B927" s="634" t="s">
        <v>23270</v>
      </c>
      <c r="C927" s="634" t="s">
        <v>1898</v>
      </c>
      <c r="D927" s="635" t="s">
        <v>26772</v>
      </c>
    </row>
    <row r="928" spans="1:4" ht="13.5" x14ac:dyDescent="0.25">
      <c r="A928" s="636">
        <v>90658</v>
      </c>
      <c r="B928" s="634" t="s">
        <v>23271</v>
      </c>
      <c r="C928" s="634" t="s">
        <v>1898</v>
      </c>
      <c r="D928" s="635" t="s">
        <v>41968</v>
      </c>
    </row>
    <row r="929" spans="1:4" ht="13.5" x14ac:dyDescent="0.25">
      <c r="A929" s="636">
        <v>90659</v>
      </c>
      <c r="B929" s="634" t="s">
        <v>23272</v>
      </c>
      <c r="C929" s="634" t="s">
        <v>1898</v>
      </c>
      <c r="D929" s="635" t="s">
        <v>23325</v>
      </c>
    </row>
    <row r="930" spans="1:4" ht="13.5" x14ac:dyDescent="0.25">
      <c r="A930" s="636">
        <v>90660</v>
      </c>
      <c r="B930" s="634" t="s">
        <v>23274</v>
      </c>
      <c r="C930" s="634" t="s">
        <v>1898</v>
      </c>
      <c r="D930" s="635" t="s">
        <v>41969</v>
      </c>
    </row>
    <row r="931" spans="1:4" ht="13.5" x14ac:dyDescent="0.25">
      <c r="A931" s="636">
        <v>90661</v>
      </c>
      <c r="B931" s="634" t="s">
        <v>23275</v>
      </c>
      <c r="C931" s="634" t="s">
        <v>1898</v>
      </c>
      <c r="D931" s="635" t="s">
        <v>26772</v>
      </c>
    </row>
    <row r="932" spans="1:4" ht="13.5" x14ac:dyDescent="0.25">
      <c r="A932" s="636">
        <v>90664</v>
      </c>
      <c r="B932" s="634" t="s">
        <v>23276</v>
      </c>
      <c r="C932" s="634" t="s">
        <v>1898</v>
      </c>
      <c r="D932" s="635" t="s">
        <v>41970</v>
      </c>
    </row>
    <row r="933" spans="1:4" ht="13.5" x14ac:dyDescent="0.25">
      <c r="A933" s="636">
        <v>90665</v>
      </c>
      <c r="B933" s="634" t="s">
        <v>23277</v>
      </c>
      <c r="C933" s="634" t="s">
        <v>1898</v>
      </c>
      <c r="D933" s="635" t="s">
        <v>23098</v>
      </c>
    </row>
    <row r="934" spans="1:4" ht="13.5" x14ac:dyDescent="0.25">
      <c r="A934" s="636">
        <v>90666</v>
      </c>
      <c r="B934" s="634" t="s">
        <v>23278</v>
      </c>
      <c r="C934" s="634" t="s">
        <v>1898</v>
      </c>
      <c r="D934" s="635" t="s">
        <v>29215</v>
      </c>
    </row>
    <row r="935" spans="1:4" ht="13.5" x14ac:dyDescent="0.25">
      <c r="A935" s="636">
        <v>90667</v>
      </c>
      <c r="B935" s="634" t="s">
        <v>23279</v>
      </c>
      <c r="C935" s="634" t="s">
        <v>1898</v>
      </c>
      <c r="D935" s="635" t="s">
        <v>30813</v>
      </c>
    </row>
    <row r="936" spans="1:4" ht="13.5" x14ac:dyDescent="0.25">
      <c r="A936" s="636">
        <v>90670</v>
      </c>
      <c r="B936" s="634" t="s">
        <v>23280</v>
      </c>
      <c r="C936" s="634" t="s">
        <v>1898</v>
      </c>
      <c r="D936" s="635" t="s">
        <v>41971</v>
      </c>
    </row>
    <row r="937" spans="1:4" ht="13.5" x14ac:dyDescent="0.25">
      <c r="A937" s="636">
        <v>90671</v>
      </c>
      <c r="B937" s="634" t="s">
        <v>23281</v>
      </c>
      <c r="C937" s="634" t="s">
        <v>1898</v>
      </c>
      <c r="D937" s="635" t="s">
        <v>26983</v>
      </c>
    </row>
    <row r="938" spans="1:4" ht="13.5" x14ac:dyDescent="0.25">
      <c r="A938" s="636">
        <v>90672</v>
      </c>
      <c r="B938" s="634" t="s">
        <v>23282</v>
      </c>
      <c r="C938" s="634" t="s">
        <v>1898</v>
      </c>
      <c r="D938" s="635" t="s">
        <v>41972</v>
      </c>
    </row>
    <row r="939" spans="1:4" ht="13.5" x14ac:dyDescent="0.25">
      <c r="A939" s="636">
        <v>90673</v>
      </c>
      <c r="B939" s="634" t="s">
        <v>23283</v>
      </c>
      <c r="C939" s="634" t="s">
        <v>1898</v>
      </c>
      <c r="D939" s="635" t="s">
        <v>41973</v>
      </c>
    </row>
    <row r="940" spans="1:4" ht="13.5" x14ac:dyDescent="0.25">
      <c r="A940" s="636">
        <v>90676</v>
      </c>
      <c r="B940" s="634" t="s">
        <v>23284</v>
      </c>
      <c r="C940" s="634" t="s">
        <v>1898</v>
      </c>
      <c r="D940" s="635" t="s">
        <v>41974</v>
      </c>
    </row>
    <row r="941" spans="1:4" ht="13.5" x14ac:dyDescent="0.25">
      <c r="A941" s="636">
        <v>90677</v>
      </c>
      <c r="B941" s="634" t="s">
        <v>23285</v>
      </c>
      <c r="C941" s="634" t="s">
        <v>1898</v>
      </c>
      <c r="D941" s="635" t="s">
        <v>41975</v>
      </c>
    </row>
    <row r="942" spans="1:4" ht="13.5" x14ac:dyDescent="0.25">
      <c r="A942" s="636">
        <v>90678</v>
      </c>
      <c r="B942" s="634" t="s">
        <v>23286</v>
      </c>
      <c r="C942" s="634" t="s">
        <v>1898</v>
      </c>
      <c r="D942" s="635" t="s">
        <v>41976</v>
      </c>
    </row>
    <row r="943" spans="1:4" ht="13.5" x14ac:dyDescent="0.25">
      <c r="A943" s="636">
        <v>90679</v>
      </c>
      <c r="B943" s="634" t="s">
        <v>23287</v>
      </c>
      <c r="C943" s="634" t="s">
        <v>1898</v>
      </c>
      <c r="D943" s="635" t="s">
        <v>41977</v>
      </c>
    </row>
    <row r="944" spans="1:4" ht="13.5" x14ac:dyDescent="0.25">
      <c r="A944" s="636">
        <v>90682</v>
      </c>
      <c r="B944" s="634" t="s">
        <v>23288</v>
      </c>
      <c r="C944" s="634" t="s">
        <v>1898</v>
      </c>
      <c r="D944" s="635" t="s">
        <v>28453</v>
      </c>
    </row>
    <row r="945" spans="1:4" ht="13.5" x14ac:dyDescent="0.25">
      <c r="A945" s="636">
        <v>90683</v>
      </c>
      <c r="B945" s="634" t="s">
        <v>23289</v>
      </c>
      <c r="C945" s="634" t="s">
        <v>1898</v>
      </c>
      <c r="D945" s="635" t="s">
        <v>26954</v>
      </c>
    </row>
    <row r="946" spans="1:4" ht="13.5" x14ac:dyDescent="0.25">
      <c r="A946" s="636">
        <v>90684</v>
      </c>
      <c r="B946" s="634" t="s">
        <v>23290</v>
      </c>
      <c r="C946" s="634" t="s">
        <v>1898</v>
      </c>
      <c r="D946" s="635" t="s">
        <v>29871</v>
      </c>
    </row>
    <row r="947" spans="1:4" ht="13.5" x14ac:dyDescent="0.25">
      <c r="A947" s="636">
        <v>90685</v>
      </c>
      <c r="B947" s="634" t="s">
        <v>23291</v>
      </c>
      <c r="C947" s="634" t="s">
        <v>1898</v>
      </c>
      <c r="D947" s="635" t="s">
        <v>41978</v>
      </c>
    </row>
    <row r="948" spans="1:4" ht="13.5" x14ac:dyDescent="0.25">
      <c r="A948" s="636">
        <v>90688</v>
      </c>
      <c r="B948" s="634" t="s">
        <v>23292</v>
      </c>
      <c r="C948" s="634" t="s">
        <v>1898</v>
      </c>
      <c r="D948" s="635" t="s">
        <v>41979</v>
      </c>
    </row>
    <row r="949" spans="1:4" ht="13.5" x14ac:dyDescent="0.25">
      <c r="A949" s="636">
        <v>90689</v>
      </c>
      <c r="B949" s="634" t="s">
        <v>23293</v>
      </c>
      <c r="C949" s="634" t="s">
        <v>1898</v>
      </c>
      <c r="D949" s="635" t="s">
        <v>41980</v>
      </c>
    </row>
    <row r="950" spans="1:4" ht="13.5" x14ac:dyDescent="0.25">
      <c r="A950" s="636">
        <v>90690</v>
      </c>
      <c r="B950" s="634" t="s">
        <v>23294</v>
      </c>
      <c r="C950" s="634" t="s">
        <v>1898</v>
      </c>
      <c r="D950" s="635" t="s">
        <v>27856</v>
      </c>
    </row>
    <row r="951" spans="1:4" ht="13.5" x14ac:dyDescent="0.25">
      <c r="A951" s="636">
        <v>90691</v>
      </c>
      <c r="B951" s="634" t="s">
        <v>23295</v>
      </c>
      <c r="C951" s="634" t="s">
        <v>1898</v>
      </c>
      <c r="D951" s="635" t="s">
        <v>41981</v>
      </c>
    </row>
    <row r="952" spans="1:4" ht="13.5" x14ac:dyDescent="0.25">
      <c r="A952" s="636">
        <v>90957</v>
      </c>
      <c r="B952" s="634" t="s">
        <v>23296</v>
      </c>
      <c r="C952" s="634" t="s">
        <v>1898</v>
      </c>
      <c r="D952" s="635" t="s">
        <v>41296</v>
      </c>
    </row>
    <row r="953" spans="1:4" ht="13.5" x14ac:dyDescent="0.25">
      <c r="A953" s="636">
        <v>90958</v>
      </c>
      <c r="B953" s="634" t="s">
        <v>23298</v>
      </c>
      <c r="C953" s="634" t="s">
        <v>1898</v>
      </c>
      <c r="D953" s="635" t="s">
        <v>23727</v>
      </c>
    </row>
    <row r="954" spans="1:4" ht="13.5" x14ac:dyDescent="0.25">
      <c r="A954" s="636">
        <v>90960</v>
      </c>
      <c r="B954" s="634" t="s">
        <v>23300</v>
      </c>
      <c r="C954" s="634" t="s">
        <v>1898</v>
      </c>
      <c r="D954" s="635" t="s">
        <v>27663</v>
      </c>
    </row>
    <row r="955" spans="1:4" ht="13.5" x14ac:dyDescent="0.25">
      <c r="A955" s="636">
        <v>90961</v>
      </c>
      <c r="B955" s="634" t="s">
        <v>23302</v>
      </c>
      <c r="C955" s="634" t="s">
        <v>1898</v>
      </c>
      <c r="D955" s="635" t="s">
        <v>23098</v>
      </c>
    </row>
    <row r="956" spans="1:4" ht="13.5" x14ac:dyDescent="0.25">
      <c r="A956" s="636">
        <v>90962</v>
      </c>
      <c r="B956" s="634" t="s">
        <v>23304</v>
      </c>
      <c r="C956" s="634" t="s">
        <v>1898</v>
      </c>
      <c r="D956" s="635" t="s">
        <v>30945</v>
      </c>
    </row>
    <row r="957" spans="1:4" ht="13.5" x14ac:dyDescent="0.25">
      <c r="A957" s="636">
        <v>90963</v>
      </c>
      <c r="B957" s="634" t="s">
        <v>23305</v>
      </c>
      <c r="C957" s="634" t="s">
        <v>1898</v>
      </c>
      <c r="D957" s="635" t="s">
        <v>30813</v>
      </c>
    </row>
    <row r="958" spans="1:4" ht="13.5" x14ac:dyDescent="0.25">
      <c r="A958" s="636">
        <v>90968</v>
      </c>
      <c r="B958" s="634" t="s">
        <v>23306</v>
      </c>
      <c r="C958" s="634" t="s">
        <v>1898</v>
      </c>
      <c r="D958" s="635" t="s">
        <v>30758</v>
      </c>
    </row>
    <row r="959" spans="1:4" ht="13.5" x14ac:dyDescent="0.25">
      <c r="A959" s="636">
        <v>90969</v>
      </c>
      <c r="B959" s="634" t="s">
        <v>23307</v>
      </c>
      <c r="C959" s="634" t="s">
        <v>1898</v>
      </c>
      <c r="D959" s="635" t="s">
        <v>29980</v>
      </c>
    </row>
    <row r="960" spans="1:4" ht="13.5" x14ac:dyDescent="0.25">
      <c r="A960" s="636">
        <v>90970</v>
      </c>
      <c r="B960" s="634" t="s">
        <v>23308</v>
      </c>
      <c r="C960" s="634" t="s">
        <v>1898</v>
      </c>
      <c r="D960" s="635" t="s">
        <v>29215</v>
      </c>
    </row>
    <row r="961" spans="1:4" ht="13.5" x14ac:dyDescent="0.25">
      <c r="A961" s="636">
        <v>90971</v>
      </c>
      <c r="B961" s="634" t="s">
        <v>23309</v>
      </c>
      <c r="C961" s="634" t="s">
        <v>1898</v>
      </c>
      <c r="D961" s="635" t="s">
        <v>30558</v>
      </c>
    </row>
    <row r="962" spans="1:4" ht="13.5" x14ac:dyDescent="0.25">
      <c r="A962" s="636">
        <v>90975</v>
      </c>
      <c r="B962" s="634" t="s">
        <v>23310</v>
      </c>
      <c r="C962" s="634" t="s">
        <v>1898</v>
      </c>
      <c r="D962" s="635" t="s">
        <v>30534</v>
      </c>
    </row>
    <row r="963" spans="1:4" ht="13.5" x14ac:dyDescent="0.25">
      <c r="A963" s="636">
        <v>90976</v>
      </c>
      <c r="B963" s="634" t="s">
        <v>23311</v>
      </c>
      <c r="C963" s="634" t="s">
        <v>1898</v>
      </c>
      <c r="D963" s="635" t="s">
        <v>41897</v>
      </c>
    </row>
    <row r="964" spans="1:4" ht="13.5" x14ac:dyDescent="0.25">
      <c r="A964" s="636">
        <v>90977</v>
      </c>
      <c r="B964" s="634" t="s">
        <v>23312</v>
      </c>
      <c r="C964" s="634" t="s">
        <v>1898</v>
      </c>
      <c r="D964" s="635" t="s">
        <v>41982</v>
      </c>
    </row>
    <row r="965" spans="1:4" ht="13.5" x14ac:dyDescent="0.25">
      <c r="A965" s="636">
        <v>90978</v>
      </c>
      <c r="B965" s="634" t="s">
        <v>23313</v>
      </c>
      <c r="C965" s="634" t="s">
        <v>1898</v>
      </c>
      <c r="D965" s="635" t="s">
        <v>41983</v>
      </c>
    </row>
    <row r="966" spans="1:4" ht="13.5" x14ac:dyDescent="0.25">
      <c r="A966" s="636">
        <v>90992</v>
      </c>
      <c r="B966" s="634" t="s">
        <v>23314</v>
      </c>
      <c r="C966" s="634" t="s">
        <v>1898</v>
      </c>
      <c r="D966" s="635" t="s">
        <v>23974</v>
      </c>
    </row>
    <row r="967" spans="1:4" ht="13.5" x14ac:dyDescent="0.25">
      <c r="A967" s="636">
        <v>90993</v>
      </c>
      <c r="B967" s="634" t="s">
        <v>23315</v>
      </c>
      <c r="C967" s="634" t="s">
        <v>1898</v>
      </c>
      <c r="D967" s="635" t="s">
        <v>23104</v>
      </c>
    </row>
    <row r="968" spans="1:4" ht="13.5" x14ac:dyDescent="0.25">
      <c r="A968" s="636">
        <v>90994</v>
      </c>
      <c r="B968" s="634" t="s">
        <v>23316</v>
      </c>
      <c r="C968" s="634" t="s">
        <v>1898</v>
      </c>
      <c r="D968" s="635" t="s">
        <v>29643</v>
      </c>
    </row>
    <row r="969" spans="1:4" ht="13.5" x14ac:dyDescent="0.25">
      <c r="A969" s="636">
        <v>90995</v>
      </c>
      <c r="B969" s="634" t="s">
        <v>23317</v>
      </c>
      <c r="C969" s="634" t="s">
        <v>1898</v>
      </c>
      <c r="D969" s="635" t="s">
        <v>30393</v>
      </c>
    </row>
    <row r="970" spans="1:4" ht="13.5" x14ac:dyDescent="0.25">
      <c r="A970" s="636">
        <v>91021</v>
      </c>
      <c r="B970" s="634" t="s">
        <v>23318</v>
      </c>
      <c r="C970" s="634" t="s">
        <v>1898</v>
      </c>
      <c r="D970" s="635" t="s">
        <v>25957</v>
      </c>
    </row>
    <row r="971" spans="1:4" ht="13.5" x14ac:dyDescent="0.25">
      <c r="A971" s="636">
        <v>91026</v>
      </c>
      <c r="B971" s="634" t="s">
        <v>23319</v>
      </c>
      <c r="C971" s="634" t="s">
        <v>1898</v>
      </c>
      <c r="D971" s="635" t="s">
        <v>41984</v>
      </c>
    </row>
    <row r="972" spans="1:4" ht="13.5" x14ac:dyDescent="0.25">
      <c r="A972" s="636">
        <v>91027</v>
      </c>
      <c r="B972" s="634" t="s">
        <v>23320</v>
      </c>
      <c r="C972" s="634" t="s">
        <v>1898</v>
      </c>
      <c r="D972" s="635" t="s">
        <v>25959</v>
      </c>
    </row>
    <row r="973" spans="1:4" ht="13.5" x14ac:dyDescent="0.25">
      <c r="A973" s="636">
        <v>91028</v>
      </c>
      <c r="B973" s="634" t="s">
        <v>23321</v>
      </c>
      <c r="C973" s="634" t="s">
        <v>1898</v>
      </c>
      <c r="D973" s="635" t="s">
        <v>41304</v>
      </c>
    </row>
    <row r="974" spans="1:4" ht="13.5" x14ac:dyDescent="0.25">
      <c r="A974" s="636">
        <v>91029</v>
      </c>
      <c r="B974" s="634" t="s">
        <v>23322</v>
      </c>
      <c r="C974" s="634" t="s">
        <v>1898</v>
      </c>
      <c r="D974" s="635" t="s">
        <v>41985</v>
      </c>
    </row>
    <row r="975" spans="1:4" ht="13.5" x14ac:dyDescent="0.25">
      <c r="A975" s="636">
        <v>91030</v>
      </c>
      <c r="B975" s="634" t="s">
        <v>23323</v>
      </c>
      <c r="C975" s="634" t="s">
        <v>1898</v>
      </c>
      <c r="D975" s="635" t="s">
        <v>41986</v>
      </c>
    </row>
    <row r="976" spans="1:4" ht="13.5" x14ac:dyDescent="0.25">
      <c r="A976" s="636">
        <v>91273</v>
      </c>
      <c r="B976" s="634" t="s">
        <v>23324</v>
      </c>
      <c r="C976" s="634" t="s">
        <v>1898</v>
      </c>
      <c r="D976" s="635" t="s">
        <v>23145</v>
      </c>
    </row>
    <row r="977" spans="1:4" ht="13.5" x14ac:dyDescent="0.25">
      <c r="A977" s="636">
        <v>91274</v>
      </c>
      <c r="B977" s="634" t="s">
        <v>23326</v>
      </c>
      <c r="C977" s="634" t="s">
        <v>1898</v>
      </c>
      <c r="D977" s="635" t="s">
        <v>23092</v>
      </c>
    </row>
    <row r="978" spans="1:4" ht="13.5" x14ac:dyDescent="0.25">
      <c r="A978" s="636">
        <v>91275</v>
      </c>
      <c r="B978" s="634" t="s">
        <v>23327</v>
      </c>
      <c r="C978" s="634" t="s">
        <v>1898</v>
      </c>
      <c r="D978" s="635" t="s">
        <v>25620</v>
      </c>
    </row>
    <row r="979" spans="1:4" ht="13.5" x14ac:dyDescent="0.25">
      <c r="A979" s="636">
        <v>91276</v>
      </c>
      <c r="B979" s="634" t="s">
        <v>23328</v>
      </c>
      <c r="C979" s="634" t="s">
        <v>1898</v>
      </c>
      <c r="D979" s="635" t="s">
        <v>30328</v>
      </c>
    </row>
    <row r="980" spans="1:4" ht="13.5" x14ac:dyDescent="0.25">
      <c r="A980" s="636">
        <v>91279</v>
      </c>
      <c r="B980" s="634" t="s">
        <v>23329</v>
      </c>
      <c r="C980" s="634" t="s">
        <v>1898</v>
      </c>
      <c r="D980" s="635" t="s">
        <v>23342</v>
      </c>
    </row>
    <row r="981" spans="1:4" ht="13.5" x14ac:dyDescent="0.25">
      <c r="A981" s="636">
        <v>91280</v>
      </c>
      <c r="B981" s="634" t="s">
        <v>23330</v>
      </c>
      <c r="C981" s="634" t="s">
        <v>1898</v>
      </c>
      <c r="D981" s="635" t="s">
        <v>22922</v>
      </c>
    </row>
    <row r="982" spans="1:4" ht="13.5" x14ac:dyDescent="0.25">
      <c r="A982" s="636">
        <v>91281</v>
      </c>
      <c r="B982" s="634" t="s">
        <v>23331</v>
      </c>
      <c r="C982" s="634" t="s">
        <v>1898</v>
      </c>
      <c r="D982" s="635" t="s">
        <v>25954</v>
      </c>
    </row>
    <row r="983" spans="1:4" ht="13.5" x14ac:dyDescent="0.25">
      <c r="A983" s="636">
        <v>91282</v>
      </c>
      <c r="B983" s="634" t="s">
        <v>23332</v>
      </c>
      <c r="C983" s="634" t="s">
        <v>1898</v>
      </c>
      <c r="D983" s="635" t="s">
        <v>27183</v>
      </c>
    </row>
    <row r="984" spans="1:4" ht="13.5" x14ac:dyDescent="0.25">
      <c r="A984" s="636">
        <v>91354</v>
      </c>
      <c r="B984" s="634" t="s">
        <v>23333</v>
      </c>
      <c r="C984" s="634" t="s">
        <v>1898</v>
      </c>
      <c r="D984" s="635" t="s">
        <v>28951</v>
      </c>
    </row>
    <row r="985" spans="1:4" ht="13.5" x14ac:dyDescent="0.25">
      <c r="A985" s="636">
        <v>91355</v>
      </c>
      <c r="B985" s="634" t="s">
        <v>23334</v>
      </c>
      <c r="C985" s="634" t="s">
        <v>1898</v>
      </c>
      <c r="D985" s="635" t="s">
        <v>30017</v>
      </c>
    </row>
    <row r="986" spans="1:4" ht="13.5" x14ac:dyDescent="0.25">
      <c r="A986" s="636">
        <v>91356</v>
      </c>
      <c r="B986" s="634" t="s">
        <v>23335</v>
      </c>
      <c r="C986" s="634" t="s">
        <v>1898</v>
      </c>
      <c r="D986" s="635" t="s">
        <v>28423</v>
      </c>
    </row>
    <row r="987" spans="1:4" ht="13.5" x14ac:dyDescent="0.25">
      <c r="A987" s="636">
        <v>91359</v>
      </c>
      <c r="B987" s="634" t="s">
        <v>23336</v>
      </c>
      <c r="C987" s="634" t="s">
        <v>1898</v>
      </c>
      <c r="D987" s="635" t="s">
        <v>41937</v>
      </c>
    </row>
    <row r="988" spans="1:4" ht="13.5" x14ac:dyDescent="0.25">
      <c r="A988" s="636">
        <v>91360</v>
      </c>
      <c r="B988" s="634" t="s">
        <v>23337</v>
      </c>
      <c r="C988" s="634" t="s">
        <v>1898</v>
      </c>
      <c r="D988" s="635" t="s">
        <v>41987</v>
      </c>
    </row>
    <row r="989" spans="1:4" ht="13.5" x14ac:dyDescent="0.25">
      <c r="A989" s="636">
        <v>91361</v>
      </c>
      <c r="B989" s="634" t="s">
        <v>23338</v>
      </c>
      <c r="C989" s="634" t="s">
        <v>1898</v>
      </c>
      <c r="D989" s="635" t="s">
        <v>29965</v>
      </c>
    </row>
    <row r="990" spans="1:4" ht="13.5" x14ac:dyDescent="0.25">
      <c r="A990" s="636">
        <v>91367</v>
      </c>
      <c r="B990" s="634" t="s">
        <v>23339</v>
      </c>
      <c r="C990" s="634" t="s">
        <v>1898</v>
      </c>
      <c r="D990" s="635" t="s">
        <v>30521</v>
      </c>
    </row>
    <row r="991" spans="1:4" ht="13.5" x14ac:dyDescent="0.25">
      <c r="A991" s="636">
        <v>91368</v>
      </c>
      <c r="B991" s="634" t="s">
        <v>23340</v>
      </c>
      <c r="C991" s="634" t="s">
        <v>1898</v>
      </c>
      <c r="D991" s="635" t="s">
        <v>30025</v>
      </c>
    </row>
    <row r="992" spans="1:4" ht="13.5" x14ac:dyDescent="0.25">
      <c r="A992" s="636">
        <v>91369</v>
      </c>
      <c r="B992" s="634" t="s">
        <v>23341</v>
      </c>
      <c r="C992" s="634" t="s">
        <v>1898</v>
      </c>
      <c r="D992" s="635" t="s">
        <v>41988</v>
      </c>
    </row>
    <row r="993" spans="1:4" ht="13.5" x14ac:dyDescent="0.25">
      <c r="A993" s="636">
        <v>91375</v>
      </c>
      <c r="B993" s="634" t="s">
        <v>23343</v>
      </c>
      <c r="C993" s="634" t="s">
        <v>1898</v>
      </c>
      <c r="D993" s="635" t="s">
        <v>41989</v>
      </c>
    </row>
    <row r="994" spans="1:4" ht="13.5" x14ac:dyDescent="0.25">
      <c r="A994" s="636">
        <v>91376</v>
      </c>
      <c r="B994" s="634" t="s">
        <v>23344</v>
      </c>
      <c r="C994" s="634" t="s">
        <v>1898</v>
      </c>
      <c r="D994" s="635" t="s">
        <v>41990</v>
      </c>
    </row>
    <row r="995" spans="1:4" ht="13.5" x14ac:dyDescent="0.25">
      <c r="A995" s="636">
        <v>91377</v>
      </c>
      <c r="B995" s="634" t="s">
        <v>23345</v>
      </c>
      <c r="C995" s="634" t="s">
        <v>1898</v>
      </c>
      <c r="D995" s="635" t="s">
        <v>23218</v>
      </c>
    </row>
    <row r="996" spans="1:4" ht="13.5" x14ac:dyDescent="0.25">
      <c r="A996" s="636">
        <v>91380</v>
      </c>
      <c r="B996" s="634" t="s">
        <v>23346</v>
      </c>
      <c r="C996" s="634" t="s">
        <v>1898</v>
      </c>
      <c r="D996" s="635" t="s">
        <v>41991</v>
      </c>
    </row>
    <row r="997" spans="1:4" ht="13.5" x14ac:dyDescent="0.25">
      <c r="A997" s="636">
        <v>91381</v>
      </c>
      <c r="B997" s="634" t="s">
        <v>23347</v>
      </c>
      <c r="C997" s="634" t="s">
        <v>1898</v>
      </c>
      <c r="D997" s="635" t="s">
        <v>29981</v>
      </c>
    </row>
    <row r="998" spans="1:4" ht="13.5" x14ac:dyDescent="0.25">
      <c r="A998" s="636">
        <v>91382</v>
      </c>
      <c r="B998" s="634" t="s">
        <v>23348</v>
      </c>
      <c r="C998" s="634" t="s">
        <v>1898</v>
      </c>
      <c r="D998" s="635" t="s">
        <v>25109</v>
      </c>
    </row>
    <row r="999" spans="1:4" ht="13.5" x14ac:dyDescent="0.25">
      <c r="A999" s="636">
        <v>91383</v>
      </c>
      <c r="B999" s="634" t="s">
        <v>23350</v>
      </c>
      <c r="C999" s="634" t="s">
        <v>1898</v>
      </c>
      <c r="D999" s="635" t="s">
        <v>41992</v>
      </c>
    </row>
    <row r="1000" spans="1:4" ht="13.5" x14ac:dyDescent="0.25">
      <c r="A1000" s="636">
        <v>91384</v>
      </c>
      <c r="B1000" s="634" t="s">
        <v>23351</v>
      </c>
      <c r="C1000" s="634" t="s">
        <v>1898</v>
      </c>
      <c r="D1000" s="635" t="s">
        <v>41993</v>
      </c>
    </row>
    <row r="1001" spans="1:4" ht="13.5" x14ac:dyDescent="0.25">
      <c r="A1001" s="636">
        <v>91390</v>
      </c>
      <c r="B1001" s="634" t="s">
        <v>23352</v>
      </c>
      <c r="C1001" s="634" t="s">
        <v>1898</v>
      </c>
      <c r="D1001" s="635" t="s">
        <v>30048</v>
      </c>
    </row>
    <row r="1002" spans="1:4" ht="13.5" x14ac:dyDescent="0.25">
      <c r="A1002" s="636">
        <v>91391</v>
      </c>
      <c r="B1002" s="634" t="s">
        <v>23353</v>
      </c>
      <c r="C1002" s="634" t="s">
        <v>1898</v>
      </c>
      <c r="D1002" s="635" t="s">
        <v>41994</v>
      </c>
    </row>
    <row r="1003" spans="1:4" ht="13.5" x14ac:dyDescent="0.25">
      <c r="A1003" s="636">
        <v>91392</v>
      </c>
      <c r="B1003" s="634" t="s">
        <v>23354</v>
      </c>
      <c r="C1003" s="634" t="s">
        <v>1898</v>
      </c>
      <c r="D1003" s="635" t="s">
        <v>41995</v>
      </c>
    </row>
    <row r="1004" spans="1:4" ht="13.5" x14ac:dyDescent="0.25">
      <c r="A1004" s="636">
        <v>91396</v>
      </c>
      <c r="B1004" s="634" t="s">
        <v>23355</v>
      </c>
      <c r="C1004" s="634" t="s">
        <v>1898</v>
      </c>
      <c r="D1004" s="635" t="s">
        <v>30479</v>
      </c>
    </row>
    <row r="1005" spans="1:4" ht="13.5" x14ac:dyDescent="0.25">
      <c r="A1005" s="636">
        <v>91397</v>
      </c>
      <c r="B1005" s="634" t="s">
        <v>23356</v>
      </c>
      <c r="C1005" s="634" t="s">
        <v>1898</v>
      </c>
      <c r="D1005" s="635" t="s">
        <v>41996</v>
      </c>
    </row>
    <row r="1006" spans="1:4" ht="13.5" x14ac:dyDescent="0.25">
      <c r="A1006" s="636">
        <v>91398</v>
      </c>
      <c r="B1006" s="634" t="s">
        <v>23357</v>
      </c>
      <c r="C1006" s="634" t="s">
        <v>1898</v>
      </c>
      <c r="D1006" s="635" t="s">
        <v>41997</v>
      </c>
    </row>
    <row r="1007" spans="1:4" ht="13.5" x14ac:dyDescent="0.25">
      <c r="A1007" s="636">
        <v>91402</v>
      </c>
      <c r="B1007" s="634" t="s">
        <v>23358</v>
      </c>
      <c r="C1007" s="634" t="s">
        <v>1898</v>
      </c>
      <c r="D1007" s="635" t="s">
        <v>24471</v>
      </c>
    </row>
    <row r="1008" spans="1:4" ht="13.5" x14ac:dyDescent="0.25">
      <c r="A1008" s="636">
        <v>91466</v>
      </c>
      <c r="B1008" s="634" t="s">
        <v>23359</v>
      </c>
      <c r="C1008" s="634" t="s">
        <v>1898</v>
      </c>
      <c r="D1008" s="635" t="s">
        <v>30928</v>
      </c>
    </row>
    <row r="1009" spans="1:4" ht="13.5" x14ac:dyDescent="0.25">
      <c r="A1009" s="636">
        <v>91467</v>
      </c>
      <c r="B1009" s="634" t="s">
        <v>23360</v>
      </c>
      <c r="C1009" s="634" t="s">
        <v>1898</v>
      </c>
      <c r="D1009" s="635" t="s">
        <v>41858</v>
      </c>
    </row>
    <row r="1010" spans="1:4" ht="13.5" x14ac:dyDescent="0.25">
      <c r="A1010" s="636">
        <v>91468</v>
      </c>
      <c r="B1010" s="634" t="s">
        <v>23361</v>
      </c>
      <c r="C1010" s="634" t="s">
        <v>1898</v>
      </c>
      <c r="D1010" s="635" t="s">
        <v>41998</v>
      </c>
    </row>
    <row r="1011" spans="1:4" ht="13.5" x14ac:dyDescent="0.25">
      <c r="A1011" s="636">
        <v>91469</v>
      </c>
      <c r="B1011" s="634" t="s">
        <v>23362</v>
      </c>
      <c r="C1011" s="634" t="s">
        <v>1898</v>
      </c>
      <c r="D1011" s="635" t="s">
        <v>26609</v>
      </c>
    </row>
    <row r="1012" spans="1:4" ht="13.5" x14ac:dyDescent="0.25">
      <c r="A1012" s="636">
        <v>91484</v>
      </c>
      <c r="B1012" s="634" t="s">
        <v>23363</v>
      </c>
      <c r="C1012" s="634" t="s">
        <v>1898</v>
      </c>
      <c r="D1012" s="635" t="s">
        <v>41999</v>
      </c>
    </row>
    <row r="1013" spans="1:4" ht="13.5" x14ac:dyDescent="0.25">
      <c r="A1013" s="636">
        <v>91485</v>
      </c>
      <c r="B1013" s="634" t="s">
        <v>23364</v>
      </c>
      <c r="C1013" s="634" t="s">
        <v>1898</v>
      </c>
      <c r="D1013" s="635" t="s">
        <v>42000</v>
      </c>
    </row>
    <row r="1014" spans="1:4" ht="13.5" x14ac:dyDescent="0.25">
      <c r="A1014" s="636">
        <v>91529</v>
      </c>
      <c r="B1014" s="634" t="s">
        <v>23365</v>
      </c>
      <c r="C1014" s="634" t="s">
        <v>1898</v>
      </c>
      <c r="D1014" s="635" t="s">
        <v>23342</v>
      </c>
    </row>
    <row r="1015" spans="1:4" ht="13.5" x14ac:dyDescent="0.25">
      <c r="A1015" s="636">
        <v>91530</v>
      </c>
      <c r="B1015" s="634" t="s">
        <v>23366</v>
      </c>
      <c r="C1015" s="634" t="s">
        <v>1898</v>
      </c>
      <c r="D1015" s="635" t="s">
        <v>25621</v>
      </c>
    </row>
    <row r="1016" spans="1:4" ht="13.5" x14ac:dyDescent="0.25">
      <c r="A1016" s="636">
        <v>91531</v>
      </c>
      <c r="B1016" s="634" t="s">
        <v>23367</v>
      </c>
      <c r="C1016" s="634" t="s">
        <v>1898</v>
      </c>
      <c r="D1016" s="635" t="s">
        <v>25954</v>
      </c>
    </row>
    <row r="1017" spans="1:4" ht="13.5" x14ac:dyDescent="0.25">
      <c r="A1017" s="636">
        <v>91532</v>
      </c>
      <c r="B1017" s="634" t="s">
        <v>23368</v>
      </c>
      <c r="C1017" s="634" t="s">
        <v>1898</v>
      </c>
      <c r="D1017" s="635" t="s">
        <v>30359</v>
      </c>
    </row>
    <row r="1018" spans="1:4" ht="13.5" x14ac:dyDescent="0.25">
      <c r="A1018" s="636">
        <v>91629</v>
      </c>
      <c r="B1018" s="634" t="s">
        <v>23369</v>
      </c>
      <c r="C1018" s="634" t="s">
        <v>1898</v>
      </c>
      <c r="D1018" s="635" t="s">
        <v>29233</v>
      </c>
    </row>
    <row r="1019" spans="1:4" ht="13.5" x14ac:dyDescent="0.25">
      <c r="A1019" s="636">
        <v>91630</v>
      </c>
      <c r="B1019" s="634" t="s">
        <v>23370</v>
      </c>
      <c r="C1019" s="634" t="s">
        <v>1898</v>
      </c>
      <c r="D1019" s="635" t="s">
        <v>27661</v>
      </c>
    </row>
    <row r="1020" spans="1:4" ht="13.5" x14ac:dyDescent="0.25">
      <c r="A1020" s="636">
        <v>91631</v>
      </c>
      <c r="B1020" s="634" t="s">
        <v>23371</v>
      </c>
      <c r="C1020" s="634" t="s">
        <v>1898</v>
      </c>
      <c r="D1020" s="635" t="s">
        <v>41694</v>
      </c>
    </row>
    <row r="1021" spans="1:4" ht="13.5" x14ac:dyDescent="0.25">
      <c r="A1021" s="636">
        <v>91632</v>
      </c>
      <c r="B1021" s="634" t="s">
        <v>23373</v>
      </c>
      <c r="C1021" s="634" t="s">
        <v>1898</v>
      </c>
      <c r="D1021" s="635" t="s">
        <v>42001</v>
      </c>
    </row>
    <row r="1022" spans="1:4" ht="13.5" x14ac:dyDescent="0.25">
      <c r="A1022" s="636">
        <v>91633</v>
      </c>
      <c r="B1022" s="634" t="s">
        <v>23374</v>
      </c>
      <c r="C1022" s="634" t="s">
        <v>1898</v>
      </c>
      <c r="D1022" s="635" t="s">
        <v>42002</v>
      </c>
    </row>
    <row r="1023" spans="1:4" ht="13.5" x14ac:dyDescent="0.25">
      <c r="A1023" s="636">
        <v>91640</v>
      </c>
      <c r="B1023" s="634" t="s">
        <v>23375</v>
      </c>
      <c r="C1023" s="634" t="s">
        <v>1898</v>
      </c>
      <c r="D1023" s="635" t="s">
        <v>42003</v>
      </c>
    </row>
    <row r="1024" spans="1:4" ht="13.5" x14ac:dyDescent="0.25">
      <c r="A1024" s="636">
        <v>91641</v>
      </c>
      <c r="B1024" s="634" t="s">
        <v>23376</v>
      </c>
      <c r="C1024" s="634" t="s">
        <v>1898</v>
      </c>
      <c r="D1024" s="635" t="s">
        <v>27325</v>
      </c>
    </row>
    <row r="1025" spans="1:4" ht="13.5" x14ac:dyDescent="0.25">
      <c r="A1025" s="636">
        <v>91642</v>
      </c>
      <c r="B1025" s="634" t="s">
        <v>23377</v>
      </c>
      <c r="C1025" s="634" t="s">
        <v>1898</v>
      </c>
      <c r="D1025" s="635" t="s">
        <v>41297</v>
      </c>
    </row>
    <row r="1026" spans="1:4" ht="13.5" x14ac:dyDescent="0.25">
      <c r="A1026" s="636">
        <v>91643</v>
      </c>
      <c r="B1026" s="634" t="s">
        <v>23378</v>
      </c>
      <c r="C1026" s="634" t="s">
        <v>1898</v>
      </c>
      <c r="D1026" s="635" t="s">
        <v>42004</v>
      </c>
    </row>
    <row r="1027" spans="1:4" ht="13.5" x14ac:dyDescent="0.25">
      <c r="A1027" s="636">
        <v>91644</v>
      </c>
      <c r="B1027" s="634" t="s">
        <v>23379</v>
      </c>
      <c r="C1027" s="634" t="s">
        <v>1898</v>
      </c>
      <c r="D1027" s="635" t="s">
        <v>42005</v>
      </c>
    </row>
    <row r="1028" spans="1:4" ht="13.5" x14ac:dyDescent="0.25">
      <c r="A1028" s="636">
        <v>91688</v>
      </c>
      <c r="B1028" s="634" t="s">
        <v>23380</v>
      </c>
      <c r="C1028" s="634" t="s">
        <v>1898</v>
      </c>
      <c r="D1028" s="635" t="s">
        <v>22922</v>
      </c>
    </row>
    <row r="1029" spans="1:4" ht="13.5" x14ac:dyDescent="0.25">
      <c r="A1029" s="636">
        <v>91689</v>
      </c>
      <c r="B1029" s="634" t="s">
        <v>23381</v>
      </c>
      <c r="C1029" s="634" t="s">
        <v>1898</v>
      </c>
      <c r="D1029" s="635" t="s">
        <v>42006</v>
      </c>
    </row>
    <row r="1030" spans="1:4" ht="13.5" x14ac:dyDescent="0.25">
      <c r="A1030" s="636">
        <v>91690</v>
      </c>
      <c r="B1030" s="634" t="s">
        <v>23383</v>
      </c>
      <c r="C1030" s="634" t="s">
        <v>1898</v>
      </c>
      <c r="D1030" s="635" t="s">
        <v>22798</v>
      </c>
    </row>
    <row r="1031" spans="1:4" ht="13.5" x14ac:dyDescent="0.25">
      <c r="A1031" s="636">
        <v>91691</v>
      </c>
      <c r="B1031" s="634" t="s">
        <v>23384</v>
      </c>
      <c r="C1031" s="634" t="s">
        <v>1898</v>
      </c>
      <c r="D1031" s="635" t="s">
        <v>27828</v>
      </c>
    </row>
    <row r="1032" spans="1:4" ht="13.5" x14ac:dyDescent="0.25">
      <c r="A1032" s="636">
        <v>92040</v>
      </c>
      <c r="B1032" s="634" t="s">
        <v>23385</v>
      </c>
      <c r="C1032" s="634" t="s">
        <v>1898</v>
      </c>
      <c r="D1032" s="635" t="s">
        <v>29931</v>
      </c>
    </row>
    <row r="1033" spans="1:4" ht="13.5" x14ac:dyDescent="0.25">
      <c r="A1033" s="636">
        <v>92041</v>
      </c>
      <c r="B1033" s="634" t="s">
        <v>23386</v>
      </c>
      <c r="C1033" s="634" t="s">
        <v>1898</v>
      </c>
      <c r="D1033" s="635" t="s">
        <v>26962</v>
      </c>
    </row>
    <row r="1034" spans="1:4" ht="13.5" x14ac:dyDescent="0.25">
      <c r="A1034" s="636">
        <v>92042</v>
      </c>
      <c r="B1034" s="634" t="s">
        <v>23387</v>
      </c>
      <c r="C1034" s="634" t="s">
        <v>1898</v>
      </c>
      <c r="D1034" s="635" t="s">
        <v>30434</v>
      </c>
    </row>
    <row r="1035" spans="1:4" ht="13.5" x14ac:dyDescent="0.25">
      <c r="A1035" s="636">
        <v>92101</v>
      </c>
      <c r="B1035" s="634" t="s">
        <v>23388</v>
      </c>
      <c r="C1035" s="634" t="s">
        <v>1898</v>
      </c>
      <c r="D1035" s="635" t="s">
        <v>42007</v>
      </c>
    </row>
    <row r="1036" spans="1:4" ht="13.5" x14ac:dyDescent="0.25">
      <c r="A1036" s="636">
        <v>92102</v>
      </c>
      <c r="B1036" s="634" t="s">
        <v>23389</v>
      </c>
      <c r="C1036" s="634" t="s">
        <v>1898</v>
      </c>
      <c r="D1036" s="635" t="s">
        <v>42008</v>
      </c>
    </row>
    <row r="1037" spans="1:4" ht="13.5" x14ac:dyDescent="0.25">
      <c r="A1037" s="636">
        <v>92103</v>
      </c>
      <c r="B1037" s="634" t="s">
        <v>23390</v>
      </c>
      <c r="C1037" s="634" t="s">
        <v>1898</v>
      </c>
      <c r="D1037" s="635" t="s">
        <v>29981</v>
      </c>
    </row>
    <row r="1038" spans="1:4" ht="13.5" x14ac:dyDescent="0.25">
      <c r="A1038" s="636">
        <v>92104</v>
      </c>
      <c r="B1038" s="634" t="s">
        <v>23391</v>
      </c>
      <c r="C1038" s="634" t="s">
        <v>1898</v>
      </c>
      <c r="D1038" s="635" t="s">
        <v>30414</v>
      </c>
    </row>
    <row r="1039" spans="1:4" ht="13.5" x14ac:dyDescent="0.25">
      <c r="A1039" s="636">
        <v>92105</v>
      </c>
      <c r="B1039" s="634" t="s">
        <v>23392</v>
      </c>
      <c r="C1039" s="634" t="s">
        <v>1898</v>
      </c>
      <c r="D1039" s="635" t="s">
        <v>41882</v>
      </c>
    </row>
    <row r="1040" spans="1:4" ht="13.5" x14ac:dyDescent="0.25">
      <c r="A1040" s="636">
        <v>92108</v>
      </c>
      <c r="B1040" s="634" t="s">
        <v>23393</v>
      </c>
      <c r="C1040" s="634" t="s">
        <v>1898</v>
      </c>
      <c r="D1040" s="635" t="s">
        <v>22549</v>
      </c>
    </row>
    <row r="1041" spans="1:4" ht="13.5" x14ac:dyDescent="0.25">
      <c r="A1041" s="636">
        <v>92109</v>
      </c>
      <c r="B1041" s="634" t="s">
        <v>23394</v>
      </c>
      <c r="C1041" s="634" t="s">
        <v>1898</v>
      </c>
      <c r="D1041" s="635" t="s">
        <v>25621</v>
      </c>
    </row>
    <row r="1042" spans="1:4" ht="13.5" x14ac:dyDescent="0.25">
      <c r="A1042" s="636">
        <v>92110</v>
      </c>
      <c r="B1042" s="634" t="s">
        <v>23395</v>
      </c>
      <c r="C1042" s="634" t="s">
        <v>1898</v>
      </c>
      <c r="D1042" s="635" t="s">
        <v>28459</v>
      </c>
    </row>
    <row r="1043" spans="1:4" ht="13.5" x14ac:dyDescent="0.25">
      <c r="A1043" s="636">
        <v>92111</v>
      </c>
      <c r="B1043" s="634" t="s">
        <v>23397</v>
      </c>
      <c r="C1043" s="634" t="s">
        <v>1898</v>
      </c>
      <c r="D1043" s="635" t="s">
        <v>26748</v>
      </c>
    </row>
    <row r="1044" spans="1:4" ht="13.5" x14ac:dyDescent="0.25">
      <c r="A1044" s="636">
        <v>92114</v>
      </c>
      <c r="B1044" s="634" t="s">
        <v>23398</v>
      </c>
      <c r="C1044" s="634" t="s">
        <v>1898</v>
      </c>
      <c r="D1044" s="635" t="s">
        <v>26583</v>
      </c>
    </row>
    <row r="1045" spans="1:4" ht="13.5" x14ac:dyDescent="0.25">
      <c r="A1045" s="636">
        <v>92115</v>
      </c>
      <c r="B1045" s="634" t="s">
        <v>23399</v>
      </c>
      <c r="C1045" s="634" t="s">
        <v>1898</v>
      </c>
      <c r="D1045" s="635" t="s">
        <v>23382</v>
      </c>
    </row>
    <row r="1046" spans="1:4" ht="13.5" x14ac:dyDescent="0.25">
      <c r="A1046" s="636">
        <v>92116</v>
      </c>
      <c r="B1046" s="634" t="s">
        <v>23400</v>
      </c>
      <c r="C1046" s="634" t="s">
        <v>1898</v>
      </c>
      <c r="D1046" s="635" t="s">
        <v>23581</v>
      </c>
    </row>
    <row r="1047" spans="1:4" ht="13.5" x14ac:dyDescent="0.25">
      <c r="A1047" s="636">
        <v>92133</v>
      </c>
      <c r="B1047" s="634" t="s">
        <v>23401</v>
      </c>
      <c r="C1047" s="634" t="s">
        <v>1898</v>
      </c>
      <c r="D1047" s="635" t="s">
        <v>42009</v>
      </c>
    </row>
    <row r="1048" spans="1:4" ht="13.5" x14ac:dyDescent="0.25">
      <c r="A1048" s="636">
        <v>92134</v>
      </c>
      <c r="B1048" s="634" t="s">
        <v>23402</v>
      </c>
      <c r="C1048" s="634" t="s">
        <v>1898</v>
      </c>
      <c r="D1048" s="635" t="s">
        <v>42010</v>
      </c>
    </row>
    <row r="1049" spans="1:4" ht="13.5" x14ac:dyDescent="0.25">
      <c r="A1049" s="636">
        <v>92135</v>
      </c>
      <c r="B1049" s="634" t="s">
        <v>23403</v>
      </c>
      <c r="C1049" s="634" t="s">
        <v>1898</v>
      </c>
      <c r="D1049" s="635" t="s">
        <v>30767</v>
      </c>
    </row>
    <row r="1050" spans="1:4" ht="13.5" x14ac:dyDescent="0.25">
      <c r="A1050" s="636">
        <v>92136</v>
      </c>
      <c r="B1050" s="634" t="s">
        <v>23404</v>
      </c>
      <c r="C1050" s="634" t="s">
        <v>1898</v>
      </c>
      <c r="D1050" s="635" t="s">
        <v>42011</v>
      </c>
    </row>
    <row r="1051" spans="1:4" ht="13.5" x14ac:dyDescent="0.25">
      <c r="A1051" s="636">
        <v>92137</v>
      </c>
      <c r="B1051" s="634" t="s">
        <v>23405</v>
      </c>
      <c r="C1051" s="634" t="s">
        <v>1898</v>
      </c>
      <c r="D1051" s="635" t="s">
        <v>42012</v>
      </c>
    </row>
    <row r="1052" spans="1:4" ht="13.5" x14ac:dyDescent="0.25">
      <c r="A1052" s="636">
        <v>92140</v>
      </c>
      <c r="B1052" s="634" t="s">
        <v>23406</v>
      </c>
      <c r="C1052" s="634" t="s">
        <v>1898</v>
      </c>
      <c r="D1052" s="635" t="s">
        <v>26956</v>
      </c>
    </row>
    <row r="1053" spans="1:4" ht="13.5" x14ac:dyDescent="0.25">
      <c r="A1053" s="636">
        <v>92141</v>
      </c>
      <c r="B1053" s="634" t="s">
        <v>23407</v>
      </c>
      <c r="C1053" s="634" t="s">
        <v>1898</v>
      </c>
      <c r="D1053" s="635" t="s">
        <v>28444</v>
      </c>
    </row>
    <row r="1054" spans="1:4" ht="13.5" x14ac:dyDescent="0.25">
      <c r="A1054" s="636">
        <v>92142</v>
      </c>
      <c r="B1054" s="634" t="s">
        <v>23408</v>
      </c>
      <c r="C1054" s="634" t="s">
        <v>1898</v>
      </c>
      <c r="D1054" s="635" t="s">
        <v>23265</v>
      </c>
    </row>
    <row r="1055" spans="1:4" ht="13.5" x14ac:dyDescent="0.25">
      <c r="A1055" s="636">
        <v>92143</v>
      </c>
      <c r="B1055" s="634" t="s">
        <v>23409</v>
      </c>
      <c r="C1055" s="634" t="s">
        <v>1898</v>
      </c>
      <c r="D1055" s="635" t="s">
        <v>28463</v>
      </c>
    </row>
    <row r="1056" spans="1:4" ht="13.5" x14ac:dyDescent="0.25">
      <c r="A1056" s="636">
        <v>92144</v>
      </c>
      <c r="B1056" s="634" t="s">
        <v>23410</v>
      </c>
      <c r="C1056" s="634" t="s">
        <v>1898</v>
      </c>
      <c r="D1056" s="635" t="s">
        <v>42013</v>
      </c>
    </row>
    <row r="1057" spans="1:4" ht="13.5" x14ac:dyDescent="0.25">
      <c r="A1057" s="636">
        <v>92237</v>
      </c>
      <c r="B1057" s="634" t="s">
        <v>23411</v>
      </c>
      <c r="C1057" s="634" t="s">
        <v>1898</v>
      </c>
      <c r="D1057" s="635" t="s">
        <v>42014</v>
      </c>
    </row>
    <row r="1058" spans="1:4" ht="13.5" x14ac:dyDescent="0.25">
      <c r="A1058" s="636">
        <v>92238</v>
      </c>
      <c r="B1058" s="634" t="s">
        <v>23412</v>
      </c>
      <c r="C1058" s="634" t="s">
        <v>1898</v>
      </c>
      <c r="D1058" s="635" t="s">
        <v>23059</v>
      </c>
    </row>
    <row r="1059" spans="1:4" ht="13.5" x14ac:dyDescent="0.25">
      <c r="A1059" s="636">
        <v>92239</v>
      </c>
      <c r="B1059" s="634" t="s">
        <v>23413</v>
      </c>
      <c r="C1059" s="634" t="s">
        <v>1898</v>
      </c>
      <c r="D1059" s="635" t="s">
        <v>42015</v>
      </c>
    </row>
    <row r="1060" spans="1:4" ht="13.5" x14ac:dyDescent="0.25">
      <c r="A1060" s="636">
        <v>92240</v>
      </c>
      <c r="B1060" s="634" t="s">
        <v>23414</v>
      </c>
      <c r="C1060" s="634" t="s">
        <v>1898</v>
      </c>
      <c r="D1060" s="635" t="s">
        <v>42016</v>
      </c>
    </row>
    <row r="1061" spans="1:4" ht="13.5" x14ac:dyDescent="0.25">
      <c r="A1061" s="636">
        <v>92241</v>
      </c>
      <c r="B1061" s="634" t="s">
        <v>23415</v>
      </c>
      <c r="C1061" s="634" t="s">
        <v>1898</v>
      </c>
      <c r="D1061" s="635" t="s">
        <v>42017</v>
      </c>
    </row>
    <row r="1062" spans="1:4" ht="13.5" x14ac:dyDescent="0.25">
      <c r="A1062" s="636">
        <v>92712</v>
      </c>
      <c r="B1062" s="634" t="s">
        <v>23416</v>
      </c>
      <c r="C1062" s="634" t="s">
        <v>1898</v>
      </c>
      <c r="D1062" s="635" t="s">
        <v>23033</v>
      </c>
    </row>
    <row r="1063" spans="1:4" ht="13.5" x14ac:dyDescent="0.25">
      <c r="A1063" s="636">
        <v>92713</v>
      </c>
      <c r="B1063" s="634" t="s">
        <v>23417</v>
      </c>
      <c r="C1063" s="634" t="s">
        <v>1898</v>
      </c>
      <c r="D1063" s="635" t="s">
        <v>26593</v>
      </c>
    </row>
    <row r="1064" spans="1:4" ht="13.5" x14ac:dyDescent="0.25">
      <c r="A1064" s="636">
        <v>92714</v>
      </c>
      <c r="B1064" s="634" t="s">
        <v>23418</v>
      </c>
      <c r="C1064" s="634" t="s">
        <v>1898</v>
      </c>
      <c r="D1064" s="635" t="s">
        <v>23124</v>
      </c>
    </row>
    <row r="1065" spans="1:4" ht="13.5" x14ac:dyDescent="0.25">
      <c r="A1065" s="636">
        <v>92715</v>
      </c>
      <c r="B1065" s="634" t="s">
        <v>23419</v>
      </c>
      <c r="C1065" s="634" t="s">
        <v>1898</v>
      </c>
      <c r="D1065" s="635" t="s">
        <v>42018</v>
      </c>
    </row>
    <row r="1066" spans="1:4" ht="13.5" x14ac:dyDescent="0.25">
      <c r="A1066" s="636">
        <v>92956</v>
      </c>
      <c r="B1066" s="634" t="s">
        <v>23420</v>
      </c>
      <c r="C1066" s="634" t="s">
        <v>1898</v>
      </c>
      <c r="D1066" s="635" t="s">
        <v>29612</v>
      </c>
    </row>
    <row r="1067" spans="1:4" ht="13.5" x14ac:dyDescent="0.25">
      <c r="A1067" s="636">
        <v>92957</v>
      </c>
      <c r="B1067" s="634" t="s">
        <v>23422</v>
      </c>
      <c r="C1067" s="634" t="s">
        <v>1898</v>
      </c>
      <c r="D1067" s="635" t="s">
        <v>42019</v>
      </c>
    </row>
    <row r="1068" spans="1:4" ht="13.5" x14ac:dyDescent="0.25">
      <c r="A1068" s="636">
        <v>92958</v>
      </c>
      <c r="B1068" s="634" t="s">
        <v>23423</v>
      </c>
      <c r="C1068" s="634" t="s">
        <v>1898</v>
      </c>
      <c r="D1068" s="635" t="s">
        <v>42020</v>
      </c>
    </row>
    <row r="1069" spans="1:4" ht="13.5" x14ac:dyDescent="0.25">
      <c r="A1069" s="636">
        <v>92959</v>
      </c>
      <c r="B1069" s="634" t="s">
        <v>23424</v>
      </c>
      <c r="C1069" s="634" t="s">
        <v>1898</v>
      </c>
      <c r="D1069" s="635" t="s">
        <v>42021</v>
      </c>
    </row>
    <row r="1070" spans="1:4" ht="13.5" x14ac:dyDescent="0.25">
      <c r="A1070" s="636">
        <v>92963</v>
      </c>
      <c r="B1070" s="634" t="s">
        <v>23425</v>
      </c>
      <c r="C1070" s="634" t="s">
        <v>1898</v>
      </c>
      <c r="D1070" s="635" t="s">
        <v>42022</v>
      </c>
    </row>
    <row r="1071" spans="1:4" ht="13.5" x14ac:dyDescent="0.25">
      <c r="A1071" s="636">
        <v>92964</v>
      </c>
      <c r="B1071" s="634" t="s">
        <v>23426</v>
      </c>
      <c r="C1071" s="634" t="s">
        <v>1898</v>
      </c>
      <c r="D1071" s="635" t="s">
        <v>22988</v>
      </c>
    </row>
    <row r="1072" spans="1:4" ht="13.5" x14ac:dyDescent="0.25">
      <c r="A1072" s="636">
        <v>92965</v>
      </c>
      <c r="B1072" s="634" t="s">
        <v>23427</v>
      </c>
      <c r="C1072" s="634" t="s">
        <v>1898</v>
      </c>
      <c r="D1072" s="635" t="s">
        <v>28482</v>
      </c>
    </row>
    <row r="1073" spans="1:4" ht="13.5" x14ac:dyDescent="0.25">
      <c r="A1073" s="636">
        <v>93220</v>
      </c>
      <c r="B1073" s="634" t="s">
        <v>23428</v>
      </c>
      <c r="C1073" s="634" t="s">
        <v>1898</v>
      </c>
      <c r="D1073" s="635" t="s">
        <v>42023</v>
      </c>
    </row>
    <row r="1074" spans="1:4" ht="13.5" x14ac:dyDescent="0.25">
      <c r="A1074" s="636">
        <v>93221</v>
      </c>
      <c r="B1074" s="634" t="s">
        <v>23429</v>
      </c>
      <c r="C1074" s="634" t="s">
        <v>1898</v>
      </c>
      <c r="D1074" s="635" t="s">
        <v>30402</v>
      </c>
    </row>
    <row r="1075" spans="1:4" ht="13.5" x14ac:dyDescent="0.25">
      <c r="A1075" s="636">
        <v>93222</v>
      </c>
      <c r="B1075" s="634" t="s">
        <v>23430</v>
      </c>
      <c r="C1075" s="634" t="s">
        <v>1898</v>
      </c>
      <c r="D1075" s="635" t="s">
        <v>42024</v>
      </c>
    </row>
    <row r="1076" spans="1:4" ht="13.5" x14ac:dyDescent="0.25">
      <c r="A1076" s="636">
        <v>93223</v>
      </c>
      <c r="B1076" s="634" t="s">
        <v>23431</v>
      </c>
      <c r="C1076" s="634" t="s">
        <v>1898</v>
      </c>
      <c r="D1076" s="635" t="s">
        <v>42025</v>
      </c>
    </row>
    <row r="1077" spans="1:4" ht="13.5" x14ac:dyDescent="0.25">
      <c r="A1077" s="636">
        <v>93229</v>
      </c>
      <c r="B1077" s="634" t="s">
        <v>42026</v>
      </c>
      <c r="C1077" s="634" t="s">
        <v>1898</v>
      </c>
      <c r="D1077" s="635" t="s">
        <v>29861</v>
      </c>
    </row>
    <row r="1078" spans="1:4" ht="13.5" x14ac:dyDescent="0.25">
      <c r="A1078" s="636">
        <v>93230</v>
      </c>
      <c r="B1078" s="634" t="s">
        <v>42027</v>
      </c>
      <c r="C1078" s="634" t="s">
        <v>1898</v>
      </c>
      <c r="D1078" s="635" t="s">
        <v>22947</v>
      </c>
    </row>
    <row r="1079" spans="1:4" ht="13.5" x14ac:dyDescent="0.25">
      <c r="A1079" s="636">
        <v>93231</v>
      </c>
      <c r="B1079" s="634" t="s">
        <v>42028</v>
      </c>
      <c r="C1079" s="634" t="s">
        <v>1898</v>
      </c>
      <c r="D1079" s="635" t="s">
        <v>26948</v>
      </c>
    </row>
    <row r="1080" spans="1:4" ht="13.5" x14ac:dyDescent="0.25">
      <c r="A1080" s="636">
        <v>93232</v>
      </c>
      <c r="B1080" s="634" t="s">
        <v>42029</v>
      </c>
      <c r="C1080" s="634" t="s">
        <v>1898</v>
      </c>
      <c r="D1080" s="635" t="s">
        <v>26759</v>
      </c>
    </row>
    <row r="1081" spans="1:4" ht="13.5" x14ac:dyDescent="0.25">
      <c r="A1081" s="636">
        <v>93235</v>
      </c>
      <c r="B1081" s="634" t="s">
        <v>23433</v>
      </c>
      <c r="C1081" s="634" t="s">
        <v>1898</v>
      </c>
      <c r="D1081" s="635" t="s">
        <v>23023</v>
      </c>
    </row>
    <row r="1082" spans="1:4" ht="13.5" x14ac:dyDescent="0.25">
      <c r="A1082" s="636">
        <v>93238</v>
      </c>
      <c r="B1082" s="634" t="s">
        <v>23434</v>
      </c>
      <c r="C1082" s="634" t="s">
        <v>1898</v>
      </c>
      <c r="D1082" s="635" t="s">
        <v>25961</v>
      </c>
    </row>
    <row r="1083" spans="1:4" ht="13.5" x14ac:dyDescent="0.25">
      <c r="A1083" s="636">
        <v>93239</v>
      </c>
      <c r="B1083" s="634" t="s">
        <v>23435</v>
      </c>
      <c r="C1083" s="634" t="s">
        <v>1898</v>
      </c>
      <c r="D1083" s="635" t="s">
        <v>42030</v>
      </c>
    </row>
    <row r="1084" spans="1:4" ht="13.5" x14ac:dyDescent="0.25">
      <c r="A1084" s="636">
        <v>93240</v>
      </c>
      <c r="B1084" s="634" t="s">
        <v>23436</v>
      </c>
      <c r="C1084" s="634" t="s">
        <v>1898</v>
      </c>
      <c r="D1084" s="635" t="s">
        <v>30743</v>
      </c>
    </row>
    <row r="1085" spans="1:4" ht="13.5" x14ac:dyDescent="0.25">
      <c r="A1085" s="636">
        <v>93267</v>
      </c>
      <c r="B1085" s="634" t="s">
        <v>23437</v>
      </c>
      <c r="C1085" s="634" t="s">
        <v>1898</v>
      </c>
      <c r="D1085" s="635" t="s">
        <v>29924</v>
      </c>
    </row>
    <row r="1086" spans="1:4" ht="13.5" x14ac:dyDescent="0.25">
      <c r="A1086" s="636">
        <v>93269</v>
      </c>
      <c r="B1086" s="634" t="s">
        <v>23438</v>
      </c>
      <c r="C1086" s="634" t="s">
        <v>1898</v>
      </c>
      <c r="D1086" s="635" t="s">
        <v>30061</v>
      </c>
    </row>
    <row r="1087" spans="1:4" ht="13.5" x14ac:dyDescent="0.25">
      <c r="A1087" s="636">
        <v>93270</v>
      </c>
      <c r="B1087" s="634" t="s">
        <v>23439</v>
      </c>
      <c r="C1087" s="634" t="s">
        <v>1898</v>
      </c>
      <c r="D1087" s="635" t="s">
        <v>42031</v>
      </c>
    </row>
    <row r="1088" spans="1:4" ht="13.5" x14ac:dyDescent="0.25">
      <c r="A1088" s="636">
        <v>93271</v>
      </c>
      <c r="B1088" s="634" t="s">
        <v>23440</v>
      </c>
      <c r="C1088" s="634" t="s">
        <v>1898</v>
      </c>
      <c r="D1088" s="635" t="s">
        <v>42032</v>
      </c>
    </row>
    <row r="1089" spans="1:4" ht="13.5" x14ac:dyDescent="0.25">
      <c r="A1089" s="636">
        <v>93277</v>
      </c>
      <c r="B1089" s="634" t="s">
        <v>23441</v>
      </c>
      <c r="C1089" s="634" t="s">
        <v>1898</v>
      </c>
      <c r="D1089" s="635" t="s">
        <v>23517</v>
      </c>
    </row>
    <row r="1090" spans="1:4" ht="13.5" x14ac:dyDescent="0.25">
      <c r="A1090" s="636">
        <v>93278</v>
      </c>
      <c r="B1090" s="634" t="s">
        <v>23442</v>
      </c>
      <c r="C1090" s="634" t="s">
        <v>1898</v>
      </c>
      <c r="D1090" s="635" t="s">
        <v>23031</v>
      </c>
    </row>
    <row r="1091" spans="1:4" ht="13.5" x14ac:dyDescent="0.25">
      <c r="A1091" s="636">
        <v>93279</v>
      </c>
      <c r="B1091" s="634" t="s">
        <v>23443</v>
      </c>
      <c r="C1091" s="634" t="s">
        <v>1898</v>
      </c>
      <c r="D1091" s="635" t="s">
        <v>22873</v>
      </c>
    </row>
    <row r="1092" spans="1:4" ht="13.5" x14ac:dyDescent="0.25">
      <c r="A1092" s="636">
        <v>93280</v>
      </c>
      <c r="B1092" s="634" t="s">
        <v>23445</v>
      </c>
      <c r="C1092" s="634" t="s">
        <v>1898</v>
      </c>
      <c r="D1092" s="635" t="s">
        <v>22554</v>
      </c>
    </row>
    <row r="1093" spans="1:4" ht="13.5" x14ac:dyDescent="0.25">
      <c r="A1093" s="636">
        <v>93283</v>
      </c>
      <c r="B1093" s="634" t="s">
        <v>23446</v>
      </c>
      <c r="C1093" s="634" t="s">
        <v>1898</v>
      </c>
      <c r="D1093" s="635" t="s">
        <v>42033</v>
      </c>
    </row>
    <row r="1094" spans="1:4" ht="13.5" x14ac:dyDescent="0.25">
      <c r="A1094" s="636">
        <v>93284</v>
      </c>
      <c r="B1094" s="634" t="s">
        <v>23447</v>
      </c>
      <c r="C1094" s="634" t="s">
        <v>1898</v>
      </c>
      <c r="D1094" s="635" t="s">
        <v>29966</v>
      </c>
    </row>
    <row r="1095" spans="1:4" ht="13.5" x14ac:dyDescent="0.25">
      <c r="A1095" s="636">
        <v>93285</v>
      </c>
      <c r="B1095" s="634" t="s">
        <v>23448</v>
      </c>
      <c r="C1095" s="634" t="s">
        <v>1898</v>
      </c>
      <c r="D1095" s="635" t="s">
        <v>42034</v>
      </c>
    </row>
    <row r="1096" spans="1:4" ht="13.5" x14ac:dyDescent="0.25">
      <c r="A1096" s="636">
        <v>93286</v>
      </c>
      <c r="B1096" s="634" t="s">
        <v>23449</v>
      </c>
      <c r="C1096" s="634" t="s">
        <v>1898</v>
      </c>
      <c r="D1096" s="635" t="s">
        <v>29633</v>
      </c>
    </row>
    <row r="1097" spans="1:4" ht="13.5" x14ac:dyDescent="0.25">
      <c r="A1097" s="636">
        <v>93296</v>
      </c>
      <c r="B1097" s="634" t="s">
        <v>23450</v>
      </c>
      <c r="C1097" s="634" t="s">
        <v>1898</v>
      </c>
      <c r="D1097" s="635" t="s">
        <v>42035</v>
      </c>
    </row>
    <row r="1098" spans="1:4" ht="13.5" x14ac:dyDescent="0.25">
      <c r="A1098" s="636">
        <v>93397</v>
      </c>
      <c r="B1098" s="634" t="s">
        <v>23451</v>
      </c>
      <c r="C1098" s="634" t="s">
        <v>1898</v>
      </c>
      <c r="D1098" s="635" t="s">
        <v>42036</v>
      </c>
    </row>
    <row r="1099" spans="1:4" ht="13.5" x14ac:dyDescent="0.25">
      <c r="A1099" s="636">
        <v>93398</v>
      </c>
      <c r="B1099" s="634" t="s">
        <v>23452</v>
      </c>
      <c r="C1099" s="634" t="s">
        <v>1898</v>
      </c>
      <c r="D1099" s="635" t="s">
        <v>42037</v>
      </c>
    </row>
    <row r="1100" spans="1:4" ht="13.5" x14ac:dyDescent="0.25">
      <c r="A1100" s="636">
        <v>93399</v>
      </c>
      <c r="B1100" s="634" t="s">
        <v>23453</v>
      </c>
      <c r="C1100" s="634" t="s">
        <v>1898</v>
      </c>
      <c r="D1100" s="635" t="s">
        <v>42038</v>
      </c>
    </row>
    <row r="1101" spans="1:4" ht="13.5" x14ac:dyDescent="0.25">
      <c r="A1101" s="636">
        <v>93400</v>
      </c>
      <c r="B1101" s="634" t="s">
        <v>23454</v>
      </c>
      <c r="C1101" s="634" t="s">
        <v>1898</v>
      </c>
      <c r="D1101" s="635" t="s">
        <v>28942</v>
      </c>
    </row>
    <row r="1102" spans="1:4" ht="13.5" x14ac:dyDescent="0.25">
      <c r="A1102" s="636">
        <v>93401</v>
      </c>
      <c r="B1102" s="634" t="s">
        <v>23455</v>
      </c>
      <c r="C1102" s="634" t="s">
        <v>1898</v>
      </c>
      <c r="D1102" s="635" t="s">
        <v>41858</v>
      </c>
    </row>
    <row r="1103" spans="1:4" ht="13.5" x14ac:dyDescent="0.25">
      <c r="A1103" s="636">
        <v>93404</v>
      </c>
      <c r="B1103" s="634" t="s">
        <v>26963</v>
      </c>
      <c r="C1103" s="634" t="s">
        <v>1898</v>
      </c>
      <c r="D1103" s="635" t="s">
        <v>26886</v>
      </c>
    </row>
    <row r="1104" spans="1:4" ht="13.5" x14ac:dyDescent="0.25">
      <c r="A1104" s="636">
        <v>93405</v>
      </c>
      <c r="B1104" s="634" t="s">
        <v>26964</v>
      </c>
      <c r="C1104" s="634" t="s">
        <v>1898</v>
      </c>
      <c r="D1104" s="635" t="s">
        <v>42039</v>
      </c>
    </row>
    <row r="1105" spans="1:4" ht="13.5" x14ac:dyDescent="0.25">
      <c r="A1105" s="636">
        <v>93406</v>
      </c>
      <c r="B1105" s="634" t="s">
        <v>26965</v>
      </c>
      <c r="C1105" s="634" t="s">
        <v>1898</v>
      </c>
      <c r="D1105" s="635" t="s">
        <v>42040</v>
      </c>
    </row>
    <row r="1106" spans="1:4" ht="13.5" x14ac:dyDescent="0.25">
      <c r="A1106" s="636">
        <v>93407</v>
      </c>
      <c r="B1106" s="634" t="s">
        <v>26966</v>
      </c>
      <c r="C1106" s="634" t="s">
        <v>1898</v>
      </c>
      <c r="D1106" s="635" t="s">
        <v>41885</v>
      </c>
    </row>
    <row r="1107" spans="1:4" ht="13.5" x14ac:dyDescent="0.25">
      <c r="A1107" s="636">
        <v>93411</v>
      </c>
      <c r="B1107" s="634" t="s">
        <v>23457</v>
      </c>
      <c r="C1107" s="634" t="s">
        <v>1898</v>
      </c>
      <c r="D1107" s="635" t="s">
        <v>23093</v>
      </c>
    </row>
    <row r="1108" spans="1:4" ht="13.5" x14ac:dyDescent="0.25">
      <c r="A1108" s="636">
        <v>93412</v>
      </c>
      <c r="B1108" s="634" t="s">
        <v>23458</v>
      </c>
      <c r="C1108" s="634" t="s">
        <v>1898</v>
      </c>
      <c r="D1108" s="635" t="s">
        <v>23126</v>
      </c>
    </row>
    <row r="1109" spans="1:4" ht="13.5" x14ac:dyDescent="0.25">
      <c r="A1109" s="636">
        <v>93413</v>
      </c>
      <c r="B1109" s="634" t="s">
        <v>23459</v>
      </c>
      <c r="C1109" s="634" t="s">
        <v>1898</v>
      </c>
      <c r="D1109" s="635" t="s">
        <v>23225</v>
      </c>
    </row>
    <row r="1110" spans="1:4" ht="13.5" x14ac:dyDescent="0.25">
      <c r="A1110" s="636">
        <v>93414</v>
      </c>
      <c r="B1110" s="634" t="s">
        <v>23460</v>
      </c>
      <c r="C1110" s="634" t="s">
        <v>1898</v>
      </c>
      <c r="D1110" s="635" t="s">
        <v>42041</v>
      </c>
    </row>
    <row r="1111" spans="1:4" ht="13.5" x14ac:dyDescent="0.25">
      <c r="A1111" s="636">
        <v>93417</v>
      </c>
      <c r="B1111" s="634" t="s">
        <v>23462</v>
      </c>
      <c r="C1111" s="634" t="s">
        <v>1898</v>
      </c>
      <c r="D1111" s="635" t="s">
        <v>26579</v>
      </c>
    </row>
    <row r="1112" spans="1:4" ht="13.5" x14ac:dyDescent="0.25">
      <c r="A1112" s="636">
        <v>93418</v>
      </c>
      <c r="B1112" s="634" t="s">
        <v>23463</v>
      </c>
      <c r="C1112" s="634" t="s">
        <v>1898</v>
      </c>
      <c r="D1112" s="635" t="s">
        <v>23273</v>
      </c>
    </row>
    <row r="1113" spans="1:4" ht="13.5" x14ac:dyDescent="0.25">
      <c r="A1113" s="636">
        <v>93419</v>
      </c>
      <c r="B1113" s="634" t="s">
        <v>23464</v>
      </c>
      <c r="C1113" s="634" t="s">
        <v>1898</v>
      </c>
      <c r="D1113" s="635" t="s">
        <v>42042</v>
      </c>
    </row>
    <row r="1114" spans="1:4" ht="13.5" x14ac:dyDescent="0.25">
      <c r="A1114" s="636">
        <v>93420</v>
      </c>
      <c r="B1114" s="634" t="s">
        <v>23465</v>
      </c>
      <c r="C1114" s="634" t="s">
        <v>1898</v>
      </c>
      <c r="D1114" s="635" t="s">
        <v>42043</v>
      </c>
    </row>
    <row r="1115" spans="1:4" ht="13.5" x14ac:dyDescent="0.25">
      <c r="A1115" s="636">
        <v>93423</v>
      </c>
      <c r="B1115" s="634" t="s">
        <v>23466</v>
      </c>
      <c r="C1115" s="634" t="s">
        <v>1898</v>
      </c>
      <c r="D1115" s="635" t="s">
        <v>42044</v>
      </c>
    </row>
    <row r="1116" spans="1:4" ht="13.5" x14ac:dyDescent="0.25">
      <c r="A1116" s="636">
        <v>93424</v>
      </c>
      <c r="B1116" s="634" t="s">
        <v>23467</v>
      </c>
      <c r="C1116" s="634" t="s">
        <v>1898</v>
      </c>
      <c r="D1116" s="635" t="s">
        <v>41895</v>
      </c>
    </row>
    <row r="1117" spans="1:4" ht="13.5" x14ac:dyDescent="0.25">
      <c r="A1117" s="636">
        <v>93425</v>
      </c>
      <c r="B1117" s="634" t="s">
        <v>23468</v>
      </c>
      <c r="C1117" s="634" t="s">
        <v>1898</v>
      </c>
      <c r="D1117" s="635" t="s">
        <v>42045</v>
      </c>
    </row>
    <row r="1118" spans="1:4" ht="13.5" x14ac:dyDescent="0.25">
      <c r="A1118" s="636">
        <v>93426</v>
      </c>
      <c r="B1118" s="634" t="s">
        <v>23469</v>
      </c>
      <c r="C1118" s="634" t="s">
        <v>1898</v>
      </c>
      <c r="D1118" s="635" t="s">
        <v>30481</v>
      </c>
    </row>
    <row r="1119" spans="1:4" ht="13.5" x14ac:dyDescent="0.25">
      <c r="A1119" s="636">
        <v>93429</v>
      </c>
      <c r="B1119" s="634" t="s">
        <v>23470</v>
      </c>
      <c r="C1119" s="634" t="s">
        <v>1898</v>
      </c>
      <c r="D1119" s="635" t="s">
        <v>42046</v>
      </c>
    </row>
    <row r="1120" spans="1:4" ht="13.5" x14ac:dyDescent="0.25">
      <c r="A1120" s="636">
        <v>93430</v>
      </c>
      <c r="B1120" s="634" t="s">
        <v>23471</v>
      </c>
      <c r="C1120" s="634" t="s">
        <v>1898</v>
      </c>
      <c r="D1120" s="635" t="s">
        <v>42047</v>
      </c>
    </row>
    <row r="1121" spans="1:4" ht="13.5" x14ac:dyDescent="0.25">
      <c r="A1121" s="636">
        <v>93431</v>
      </c>
      <c r="B1121" s="634" t="s">
        <v>23472</v>
      </c>
      <c r="C1121" s="634" t="s">
        <v>1898</v>
      </c>
      <c r="D1121" s="635" t="s">
        <v>42048</v>
      </c>
    </row>
    <row r="1122" spans="1:4" ht="13.5" x14ac:dyDescent="0.25">
      <c r="A1122" s="636">
        <v>93432</v>
      </c>
      <c r="B1122" s="634" t="s">
        <v>23473</v>
      </c>
      <c r="C1122" s="634" t="s">
        <v>1898</v>
      </c>
      <c r="D1122" s="635" t="s">
        <v>42049</v>
      </c>
    </row>
    <row r="1123" spans="1:4" ht="13.5" x14ac:dyDescent="0.25">
      <c r="A1123" s="636">
        <v>93435</v>
      </c>
      <c r="B1123" s="634" t="s">
        <v>23474</v>
      </c>
      <c r="C1123" s="634" t="s">
        <v>1898</v>
      </c>
      <c r="D1123" s="635" t="s">
        <v>28432</v>
      </c>
    </row>
    <row r="1124" spans="1:4" ht="13.5" x14ac:dyDescent="0.25">
      <c r="A1124" s="636">
        <v>93436</v>
      </c>
      <c r="B1124" s="634" t="s">
        <v>23475</v>
      </c>
      <c r="C1124" s="634" t="s">
        <v>1898</v>
      </c>
      <c r="D1124" s="635" t="s">
        <v>29892</v>
      </c>
    </row>
    <row r="1125" spans="1:4" ht="13.5" x14ac:dyDescent="0.25">
      <c r="A1125" s="636">
        <v>93437</v>
      </c>
      <c r="B1125" s="634" t="s">
        <v>23476</v>
      </c>
      <c r="C1125" s="634" t="s">
        <v>1898</v>
      </c>
      <c r="D1125" s="635" t="s">
        <v>29122</v>
      </c>
    </row>
    <row r="1126" spans="1:4" ht="13.5" x14ac:dyDescent="0.25">
      <c r="A1126" s="636">
        <v>93438</v>
      </c>
      <c r="B1126" s="634" t="s">
        <v>23477</v>
      </c>
      <c r="C1126" s="634" t="s">
        <v>1898</v>
      </c>
      <c r="D1126" s="635" t="s">
        <v>30505</v>
      </c>
    </row>
    <row r="1127" spans="1:4" ht="13.5" x14ac:dyDescent="0.25">
      <c r="A1127" s="636">
        <v>95114</v>
      </c>
      <c r="B1127" s="634" t="s">
        <v>23478</v>
      </c>
      <c r="C1127" s="634" t="s">
        <v>1898</v>
      </c>
      <c r="D1127" s="635" t="s">
        <v>42050</v>
      </c>
    </row>
    <row r="1128" spans="1:4" ht="13.5" x14ac:dyDescent="0.25">
      <c r="A1128" s="636">
        <v>95115</v>
      </c>
      <c r="B1128" s="634" t="s">
        <v>23479</v>
      </c>
      <c r="C1128" s="634" t="s">
        <v>1898</v>
      </c>
      <c r="D1128" s="635" t="s">
        <v>22975</v>
      </c>
    </row>
    <row r="1129" spans="1:4" ht="13.5" x14ac:dyDescent="0.25">
      <c r="A1129" s="636">
        <v>95116</v>
      </c>
      <c r="B1129" s="634" t="s">
        <v>23480</v>
      </c>
      <c r="C1129" s="634" t="s">
        <v>1898</v>
      </c>
      <c r="D1129" s="635" t="s">
        <v>26592</v>
      </c>
    </row>
    <row r="1130" spans="1:4" ht="13.5" x14ac:dyDescent="0.25">
      <c r="A1130" s="636">
        <v>95117</v>
      </c>
      <c r="B1130" s="634" t="s">
        <v>23481</v>
      </c>
      <c r="C1130" s="634" t="s">
        <v>1898</v>
      </c>
      <c r="D1130" s="635" t="s">
        <v>25989</v>
      </c>
    </row>
    <row r="1131" spans="1:4" ht="13.5" x14ac:dyDescent="0.25">
      <c r="A1131" s="636">
        <v>95118</v>
      </c>
      <c r="B1131" s="634" t="s">
        <v>23482</v>
      </c>
      <c r="C1131" s="634" t="s">
        <v>1898</v>
      </c>
      <c r="D1131" s="635" t="s">
        <v>42051</v>
      </c>
    </row>
    <row r="1132" spans="1:4" ht="13.5" x14ac:dyDescent="0.25">
      <c r="A1132" s="636">
        <v>95119</v>
      </c>
      <c r="B1132" s="634" t="s">
        <v>23483</v>
      </c>
      <c r="C1132" s="634" t="s">
        <v>1898</v>
      </c>
      <c r="D1132" s="635" t="s">
        <v>28455</v>
      </c>
    </row>
    <row r="1133" spans="1:4" ht="13.5" x14ac:dyDescent="0.25">
      <c r="A1133" s="636">
        <v>95120</v>
      </c>
      <c r="B1133" s="634" t="s">
        <v>23484</v>
      </c>
      <c r="C1133" s="634" t="s">
        <v>1898</v>
      </c>
      <c r="D1133" s="635" t="s">
        <v>29887</v>
      </c>
    </row>
    <row r="1134" spans="1:4" ht="13.5" x14ac:dyDescent="0.25">
      <c r="A1134" s="636">
        <v>95123</v>
      </c>
      <c r="B1134" s="634" t="s">
        <v>23485</v>
      </c>
      <c r="C1134" s="634" t="s">
        <v>1898</v>
      </c>
      <c r="D1134" s="635" t="s">
        <v>29232</v>
      </c>
    </row>
    <row r="1135" spans="1:4" ht="13.5" x14ac:dyDescent="0.25">
      <c r="A1135" s="636">
        <v>95124</v>
      </c>
      <c r="B1135" s="634" t="s">
        <v>23486</v>
      </c>
      <c r="C1135" s="634" t="s">
        <v>1898</v>
      </c>
      <c r="D1135" s="635" t="s">
        <v>28468</v>
      </c>
    </row>
    <row r="1136" spans="1:4" ht="13.5" x14ac:dyDescent="0.25">
      <c r="A1136" s="636">
        <v>95125</v>
      </c>
      <c r="B1136" s="634" t="s">
        <v>23487</v>
      </c>
      <c r="C1136" s="634" t="s">
        <v>1898</v>
      </c>
      <c r="D1136" s="635" t="s">
        <v>27161</v>
      </c>
    </row>
    <row r="1137" spans="1:4" ht="13.5" x14ac:dyDescent="0.25">
      <c r="A1137" s="636">
        <v>95126</v>
      </c>
      <c r="B1137" s="634" t="s">
        <v>23488</v>
      </c>
      <c r="C1137" s="634" t="s">
        <v>1898</v>
      </c>
      <c r="D1137" s="635" t="s">
        <v>42052</v>
      </c>
    </row>
    <row r="1138" spans="1:4" ht="13.5" x14ac:dyDescent="0.25">
      <c r="A1138" s="636">
        <v>95129</v>
      </c>
      <c r="B1138" s="634" t="s">
        <v>23489</v>
      </c>
      <c r="C1138" s="634" t="s">
        <v>1898</v>
      </c>
      <c r="D1138" s="635" t="s">
        <v>42053</v>
      </c>
    </row>
    <row r="1139" spans="1:4" ht="13.5" x14ac:dyDescent="0.25">
      <c r="A1139" s="636">
        <v>95130</v>
      </c>
      <c r="B1139" s="634" t="s">
        <v>23490</v>
      </c>
      <c r="C1139" s="634" t="s">
        <v>1898</v>
      </c>
      <c r="D1139" s="635" t="s">
        <v>42054</v>
      </c>
    </row>
    <row r="1140" spans="1:4" ht="13.5" x14ac:dyDescent="0.25">
      <c r="A1140" s="636">
        <v>95131</v>
      </c>
      <c r="B1140" s="634" t="s">
        <v>23491</v>
      </c>
      <c r="C1140" s="634" t="s">
        <v>1898</v>
      </c>
      <c r="D1140" s="635" t="s">
        <v>42055</v>
      </c>
    </row>
    <row r="1141" spans="1:4" ht="13.5" x14ac:dyDescent="0.25">
      <c r="A1141" s="636">
        <v>95132</v>
      </c>
      <c r="B1141" s="634" t="s">
        <v>23492</v>
      </c>
      <c r="C1141" s="634" t="s">
        <v>1898</v>
      </c>
      <c r="D1141" s="635" t="s">
        <v>30346</v>
      </c>
    </row>
    <row r="1142" spans="1:4" ht="13.5" x14ac:dyDescent="0.25">
      <c r="A1142" s="636">
        <v>95136</v>
      </c>
      <c r="B1142" s="634" t="s">
        <v>23493</v>
      </c>
      <c r="C1142" s="634" t="s">
        <v>1898</v>
      </c>
      <c r="D1142" s="635" t="s">
        <v>23031</v>
      </c>
    </row>
    <row r="1143" spans="1:4" ht="13.5" x14ac:dyDescent="0.25">
      <c r="A1143" s="636">
        <v>95137</v>
      </c>
      <c r="B1143" s="634" t="s">
        <v>23494</v>
      </c>
      <c r="C1143" s="634" t="s">
        <v>1898</v>
      </c>
      <c r="D1143" s="635" t="s">
        <v>42006</v>
      </c>
    </row>
    <row r="1144" spans="1:4" ht="13.5" x14ac:dyDescent="0.25">
      <c r="A1144" s="636">
        <v>95138</v>
      </c>
      <c r="B1144" s="634" t="s">
        <v>23495</v>
      </c>
      <c r="C1144" s="634" t="s">
        <v>1898</v>
      </c>
      <c r="D1144" s="635" t="s">
        <v>26593</v>
      </c>
    </row>
    <row r="1145" spans="1:4" ht="13.5" x14ac:dyDescent="0.25">
      <c r="A1145" s="636">
        <v>95208</v>
      </c>
      <c r="B1145" s="634" t="s">
        <v>23496</v>
      </c>
      <c r="C1145" s="634" t="s">
        <v>1898</v>
      </c>
      <c r="D1145" s="635" t="s">
        <v>42056</v>
      </c>
    </row>
    <row r="1146" spans="1:4" ht="13.5" x14ac:dyDescent="0.25">
      <c r="A1146" s="636">
        <v>95209</v>
      </c>
      <c r="B1146" s="634" t="s">
        <v>23497</v>
      </c>
      <c r="C1146" s="634" t="s">
        <v>1898</v>
      </c>
      <c r="D1146" s="635" t="s">
        <v>25968</v>
      </c>
    </row>
    <row r="1147" spans="1:4" ht="13.5" x14ac:dyDescent="0.25">
      <c r="A1147" s="636">
        <v>95210</v>
      </c>
      <c r="B1147" s="634" t="s">
        <v>23498</v>
      </c>
      <c r="C1147" s="634" t="s">
        <v>1898</v>
      </c>
      <c r="D1147" s="635" t="s">
        <v>42057</v>
      </c>
    </row>
    <row r="1148" spans="1:4" ht="13.5" x14ac:dyDescent="0.25">
      <c r="A1148" s="636">
        <v>95211</v>
      </c>
      <c r="B1148" s="634" t="s">
        <v>23499</v>
      </c>
      <c r="C1148" s="634" t="s">
        <v>1898</v>
      </c>
      <c r="D1148" s="635" t="s">
        <v>42032</v>
      </c>
    </row>
    <row r="1149" spans="1:4" ht="13.5" x14ac:dyDescent="0.25">
      <c r="A1149" s="636">
        <v>95217</v>
      </c>
      <c r="B1149" s="634" t="s">
        <v>23500</v>
      </c>
      <c r="C1149" s="634" t="s">
        <v>1898</v>
      </c>
      <c r="D1149" s="635" t="s">
        <v>23303</v>
      </c>
    </row>
    <row r="1150" spans="1:4" ht="13.5" x14ac:dyDescent="0.25">
      <c r="A1150" s="636">
        <v>95255</v>
      </c>
      <c r="B1150" s="634" t="s">
        <v>23501</v>
      </c>
      <c r="C1150" s="634" t="s">
        <v>1898</v>
      </c>
      <c r="D1150" s="635" t="s">
        <v>29874</v>
      </c>
    </row>
    <row r="1151" spans="1:4" ht="13.5" x14ac:dyDescent="0.25">
      <c r="A1151" s="636">
        <v>95256</v>
      </c>
      <c r="B1151" s="634" t="s">
        <v>23502</v>
      </c>
      <c r="C1151" s="634" t="s">
        <v>1898</v>
      </c>
      <c r="D1151" s="635" t="s">
        <v>23108</v>
      </c>
    </row>
    <row r="1152" spans="1:4" ht="13.5" x14ac:dyDescent="0.25">
      <c r="A1152" s="636">
        <v>95257</v>
      </c>
      <c r="B1152" s="634" t="s">
        <v>23504</v>
      </c>
      <c r="C1152" s="634" t="s">
        <v>1898</v>
      </c>
      <c r="D1152" s="635" t="s">
        <v>29611</v>
      </c>
    </row>
    <row r="1153" spans="1:4" ht="13.5" x14ac:dyDescent="0.25">
      <c r="A1153" s="636">
        <v>95260</v>
      </c>
      <c r="B1153" s="634" t="s">
        <v>23505</v>
      </c>
      <c r="C1153" s="634" t="s">
        <v>1898</v>
      </c>
      <c r="D1153" s="635" t="s">
        <v>23372</v>
      </c>
    </row>
    <row r="1154" spans="1:4" ht="13.5" x14ac:dyDescent="0.25">
      <c r="A1154" s="636">
        <v>95261</v>
      </c>
      <c r="B1154" s="634" t="s">
        <v>23506</v>
      </c>
      <c r="C1154" s="634" t="s">
        <v>1898</v>
      </c>
      <c r="D1154" s="635" t="s">
        <v>23581</v>
      </c>
    </row>
    <row r="1155" spans="1:4" ht="13.5" x14ac:dyDescent="0.25">
      <c r="A1155" s="636">
        <v>95262</v>
      </c>
      <c r="B1155" s="634" t="s">
        <v>23507</v>
      </c>
      <c r="C1155" s="634" t="s">
        <v>1898</v>
      </c>
      <c r="D1155" s="635" t="s">
        <v>25219</v>
      </c>
    </row>
    <row r="1156" spans="1:4" ht="13.5" x14ac:dyDescent="0.25">
      <c r="A1156" s="636">
        <v>95263</v>
      </c>
      <c r="B1156" s="634" t="s">
        <v>23508</v>
      </c>
      <c r="C1156" s="634" t="s">
        <v>1898</v>
      </c>
      <c r="D1156" s="635" t="s">
        <v>28953</v>
      </c>
    </row>
    <row r="1157" spans="1:4" ht="13.5" x14ac:dyDescent="0.25">
      <c r="A1157" s="636">
        <v>95266</v>
      </c>
      <c r="B1157" s="634" t="s">
        <v>23509</v>
      </c>
      <c r="C1157" s="634" t="s">
        <v>1898</v>
      </c>
      <c r="D1157" s="635" t="s">
        <v>25712</v>
      </c>
    </row>
    <row r="1158" spans="1:4" ht="13.5" x14ac:dyDescent="0.25">
      <c r="A1158" s="636">
        <v>95267</v>
      </c>
      <c r="B1158" s="634" t="s">
        <v>23511</v>
      </c>
      <c r="C1158" s="634" t="s">
        <v>1898</v>
      </c>
      <c r="D1158" s="635" t="s">
        <v>22947</v>
      </c>
    </row>
    <row r="1159" spans="1:4" ht="13.5" x14ac:dyDescent="0.25">
      <c r="A1159" s="636">
        <v>95268</v>
      </c>
      <c r="B1159" s="634" t="s">
        <v>23512</v>
      </c>
      <c r="C1159" s="634" t="s">
        <v>1898</v>
      </c>
      <c r="D1159" s="635" t="s">
        <v>23325</v>
      </c>
    </row>
    <row r="1160" spans="1:4" ht="13.5" x14ac:dyDescent="0.25">
      <c r="A1160" s="636">
        <v>95269</v>
      </c>
      <c r="B1160" s="634" t="s">
        <v>23513</v>
      </c>
      <c r="C1160" s="634" t="s">
        <v>1898</v>
      </c>
      <c r="D1160" s="635" t="s">
        <v>30328</v>
      </c>
    </row>
    <row r="1161" spans="1:4" ht="13.5" x14ac:dyDescent="0.25">
      <c r="A1161" s="636">
        <v>95272</v>
      </c>
      <c r="B1161" s="634" t="s">
        <v>23514</v>
      </c>
      <c r="C1161" s="634" t="s">
        <v>1898</v>
      </c>
      <c r="D1161" s="635" t="s">
        <v>23325</v>
      </c>
    </row>
    <row r="1162" spans="1:4" ht="13.5" x14ac:dyDescent="0.25">
      <c r="A1162" s="636">
        <v>95273</v>
      </c>
      <c r="B1162" s="634" t="s">
        <v>23515</v>
      </c>
      <c r="C1162" s="634" t="s">
        <v>1898</v>
      </c>
      <c r="D1162" s="635" t="s">
        <v>23126</v>
      </c>
    </row>
    <row r="1163" spans="1:4" ht="13.5" x14ac:dyDescent="0.25">
      <c r="A1163" s="636">
        <v>95274</v>
      </c>
      <c r="B1163" s="634" t="s">
        <v>23516</v>
      </c>
      <c r="C1163" s="634" t="s">
        <v>1898</v>
      </c>
      <c r="D1163" s="635" t="s">
        <v>26957</v>
      </c>
    </row>
    <row r="1164" spans="1:4" ht="13.5" x14ac:dyDescent="0.25">
      <c r="A1164" s="636">
        <v>95275</v>
      </c>
      <c r="B1164" s="634" t="s">
        <v>23518</v>
      </c>
      <c r="C1164" s="634" t="s">
        <v>1898</v>
      </c>
      <c r="D1164" s="635" t="s">
        <v>27162</v>
      </c>
    </row>
    <row r="1165" spans="1:4" ht="13.5" x14ac:dyDescent="0.25">
      <c r="A1165" s="636">
        <v>95278</v>
      </c>
      <c r="B1165" s="634" t="s">
        <v>23519</v>
      </c>
      <c r="C1165" s="634" t="s">
        <v>1898</v>
      </c>
      <c r="D1165" s="635" t="s">
        <v>23396</v>
      </c>
    </row>
    <row r="1166" spans="1:4" ht="13.5" x14ac:dyDescent="0.25">
      <c r="A1166" s="636">
        <v>95279</v>
      </c>
      <c r="B1166" s="634" t="s">
        <v>23521</v>
      </c>
      <c r="C1166" s="634" t="s">
        <v>1898</v>
      </c>
      <c r="D1166" s="635" t="s">
        <v>23126</v>
      </c>
    </row>
    <row r="1167" spans="1:4" ht="13.5" x14ac:dyDescent="0.25">
      <c r="A1167" s="636">
        <v>95280</v>
      </c>
      <c r="B1167" s="634" t="s">
        <v>23522</v>
      </c>
      <c r="C1167" s="634" t="s">
        <v>1898</v>
      </c>
      <c r="D1167" s="635" t="s">
        <v>23265</v>
      </c>
    </row>
    <row r="1168" spans="1:4" ht="13.5" x14ac:dyDescent="0.25">
      <c r="A1168" s="636">
        <v>95281</v>
      </c>
      <c r="B1168" s="634" t="s">
        <v>23523</v>
      </c>
      <c r="C1168" s="634" t="s">
        <v>1898</v>
      </c>
      <c r="D1168" s="635" t="s">
        <v>30328</v>
      </c>
    </row>
    <row r="1169" spans="1:4" ht="13.5" x14ac:dyDescent="0.25">
      <c r="A1169" s="636">
        <v>95617</v>
      </c>
      <c r="B1169" s="634" t="s">
        <v>23524</v>
      </c>
      <c r="C1169" s="634" t="s">
        <v>1898</v>
      </c>
      <c r="D1169" s="635" t="s">
        <v>25622</v>
      </c>
    </row>
    <row r="1170" spans="1:4" ht="13.5" x14ac:dyDescent="0.25">
      <c r="A1170" s="636">
        <v>95618</v>
      </c>
      <c r="B1170" s="634" t="s">
        <v>23525</v>
      </c>
      <c r="C1170" s="634" t="s">
        <v>1898</v>
      </c>
      <c r="D1170" s="635" t="s">
        <v>25621</v>
      </c>
    </row>
    <row r="1171" spans="1:4" ht="13.5" x14ac:dyDescent="0.25">
      <c r="A1171" s="636">
        <v>95619</v>
      </c>
      <c r="B1171" s="634" t="s">
        <v>23526</v>
      </c>
      <c r="C1171" s="634" t="s">
        <v>1898</v>
      </c>
      <c r="D1171" s="635" t="s">
        <v>23023</v>
      </c>
    </row>
    <row r="1172" spans="1:4" ht="13.5" x14ac:dyDescent="0.25">
      <c r="A1172" s="636">
        <v>95627</v>
      </c>
      <c r="B1172" s="634" t="s">
        <v>23527</v>
      </c>
      <c r="C1172" s="634" t="s">
        <v>1898</v>
      </c>
      <c r="D1172" s="635" t="s">
        <v>41854</v>
      </c>
    </row>
    <row r="1173" spans="1:4" ht="13.5" x14ac:dyDescent="0.25">
      <c r="A1173" s="636">
        <v>95628</v>
      </c>
      <c r="B1173" s="634" t="s">
        <v>23528</v>
      </c>
      <c r="C1173" s="634" t="s">
        <v>1898</v>
      </c>
      <c r="D1173" s="635" t="s">
        <v>29227</v>
      </c>
    </row>
    <row r="1174" spans="1:4" ht="13.5" x14ac:dyDescent="0.25">
      <c r="A1174" s="636">
        <v>95629</v>
      </c>
      <c r="B1174" s="634" t="s">
        <v>23529</v>
      </c>
      <c r="C1174" s="634" t="s">
        <v>1898</v>
      </c>
      <c r="D1174" s="635" t="s">
        <v>42058</v>
      </c>
    </row>
    <row r="1175" spans="1:4" ht="13.5" x14ac:dyDescent="0.25">
      <c r="A1175" s="636">
        <v>95630</v>
      </c>
      <c r="B1175" s="634" t="s">
        <v>23530</v>
      </c>
      <c r="C1175" s="634" t="s">
        <v>1898</v>
      </c>
      <c r="D1175" s="635" t="s">
        <v>41870</v>
      </c>
    </row>
    <row r="1176" spans="1:4" ht="13.5" x14ac:dyDescent="0.25">
      <c r="A1176" s="636">
        <v>95698</v>
      </c>
      <c r="B1176" s="634" t="s">
        <v>23531</v>
      </c>
      <c r="C1176" s="634" t="s">
        <v>1898</v>
      </c>
      <c r="D1176" s="635" t="s">
        <v>28458</v>
      </c>
    </row>
    <row r="1177" spans="1:4" ht="13.5" x14ac:dyDescent="0.25">
      <c r="A1177" s="636">
        <v>95699</v>
      </c>
      <c r="B1177" s="634" t="s">
        <v>23532</v>
      </c>
      <c r="C1177" s="634" t="s">
        <v>1898</v>
      </c>
      <c r="D1177" s="635" t="s">
        <v>29979</v>
      </c>
    </row>
    <row r="1178" spans="1:4" ht="13.5" x14ac:dyDescent="0.25">
      <c r="A1178" s="636">
        <v>95700</v>
      </c>
      <c r="B1178" s="634" t="s">
        <v>23533</v>
      </c>
      <c r="C1178" s="634" t="s">
        <v>1898</v>
      </c>
      <c r="D1178" s="635" t="s">
        <v>29997</v>
      </c>
    </row>
    <row r="1179" spans="1:4" ht="13.5" x14ac:dyDescent="0.25">
      <c r="A1179" s="636">
        <v>95701</v>
      </c>
      <c r="B1179" s="634" t="s">
        <v>23534</v>
      </c>
      <c r="C1179" s="634" t="s">
        <v>1898</v>
      </c>
      <c r="D1179" s="635" t="s">
        <v>25966</v>
      </c>
    </row>
    <row r="1180" spans="1:4" ht="13.5" x14ac:dyDescent="0.25">
      <c r="A1180" s="636">
        <v>95704</v>
      </c>
      <c r="B1180" s="634" t="s">
        <v>23535</v>
      </c>
      <c r="C1180" s="634" t="s">
        <v>1898</v>
      </c>
      <c r="D1180" s="635" t="s">
        <v>29988</v>
      </c>
    </row>
    <row r="1181" spans="1:4" ht="13.5" x14ac:dyDescent="0.25">
      <c r="A1181" s="636">
        <v>95705</v>
      </c>
      <c r="B1181" s="634" t="s">
        <v>23536</v>
      </c>
      <c r="C1181" s="634" t="s">
        <v>1898</v>
      </c>
      <c r="D1181" s="635" t="s">
        <v>42059</v>
      </c>
    </row>
    <row r="1182" spans="1:4" ht="13.5" x14ac:dyDescent="0.25">
      <c r="A1182" s="636">
        <v>95706</v>
      </c>
      <c r="B1182" s="634" t="s">
        <v>23537</v>
      </c>
      <c r="C1182" s="634" t="s">
        <v>1898</v>
      </c>
      <c r="D1182" s="635" t="s">
        <v>29919</v>
      </c>
    </row>
    <row r="1183" spans="1:4" ht="13.5" x14ac:dyDescent="0.25">
      <c r="A1183" s="636">
        <v>95707</v>
      </c>
      <c r="B1183" s="634" t="s">
        <v>23538</v>
      </c>
      <c r="C1183" s="634" t="s">
        <v>1898</v>
      </c>
      <c r="D1183" s="635" t="s">
        <v>41915</v>
      </c>
    </row>
    <row r="1184" spans="1:4" ht="13.5" x14ac:dyDescent="0.25">
      <c r="A1184" s="636">
        <v>95710</v>
      </c>
      <c r="B1184" s="634" t="s">
        <v>23539</v>
      </c>
      <c r="C1184" s="634" t="s">
        <v>1898</v>
      </c>
      <c r="D1184" s="635" t="s">
        <v>30362</v>
      </c>
    </row>
    <row r="1185" spans="1:4" ht="13.5" x14ac:dyDescent="0.25">
      <c r="A1185" s="636">
        <v>95711</v>
      </c>
      <c r="B1185" s="634" t="s">
        <v>23540</v>
      </c>
      <c r="C1185" s="634" t="s">
        <v>1898</v>
      </c>
      <c r="D1185" s="635" t="s">
        <v>27329</v>
      </c>
    </row>
    <row r="1186" spans="1:4" ht="13.5" x14ac:dyDescent="0.25">
      <c r="A1186" s="636">
        <v>95712</v>
      </c>
      <c r="B1186" s="634" t="s">
        <v>23541</v>
      </c>
      <c r="C1186" s="634" t="s">
        <v>1898</v>
      </c>
      <c r="D1186" s="635" t="s">
        <v>30353</v>
      </c>
    </row>
    <row r="1187" spans="1:4" ht="13.5" x14ac:dyDescent="0.25">
      <c r="A1187" s="636">
        <v>95713</v>
      </c>
      <c r="B1187" s="634" t="s">
        <v>23542</v>
      </c>
      <c r="C1187" s="634" t="s">
        <v>1898</v>
      </c>
      <c r="D1187" s="635" t="s">
        <v>41909</v>
      </c>
    </row>
    <row r="1188" spans="1:4" ht="13.5" x14ac:dyDescent="0.25">
      <c r="A1188" s="636">
        <v>95716</v>
      </c>
      <c r="B1188" s="634" t="s">
        <v>23543</v>
      </c>
      <c r="C1188" s="634" t="s">
        <v>1898</v>
      </c>
      <c r="D1188" s="635" t="s">
        <v>42060</v>
      </c>
    </row>
    <row r="1189" spans="1:4" ht="13.5" x14ac:dyDescent="0.25">
      <c r="A1189" s="636">
        <v>95717</v>
      </c>
      <c r="B1189" s="634" t="s">
        <v>23544</v>
      </c>
      <c r="C1189" s="634" t="s">
        <v>1898</v>
      </c>
      <c r="D1189" s="635" t="s">
        <v>29930</v>
      </c>
    </row>
    <row r="1190" spans="1:4" ht="13.5" x14ac:dyDescent="0.25">
      <c r="A1190" s="636">
        <v>95718</v>
      </c>
      <c r="B1190" s="634" t="s">
        <v>23545</v>
      </c>
      <c r="C1190" s="634" t="s">
        <v>1898</v>
      </c>
      <c r="D1190" s="635" t="s">
        <v>28787</v>
      </c>
    </row>
    <row r="1191" spans="1:4" ht="13.5" x14ac:dyDescent="0.25">
      <c r="A1191" s="636">
        <v>95719</v>
      </c>
      <c r="B1191" s="634" t="s">
        <v>23546</v>
      </c>
      <c r="C1191" s="634" t="s">
        <v>1898</v>
      </c>
      <c r="D1191" s="635" t="s">
        <v>41909</v>
      </c>
    </row>
    <row r="1192" spans="1:4" ht="13.5" x14ac:dyDescent="0.25">
      <c r="A1192" s="636">
        <v>95869</v>
      </c>
      <c r="B1192" s="634" t="s">
        <v>23547</v>
      </c>
      <c r="C1192" s="634" t="s">
        <v>1898</v>
      </c>
      <c r="D1192" s="635" t="s">
        <v>30041</v>
      </c>
    </row>
    <row r="1193" spans="1:4" ht="13.5" x14ac:dyDescent="0.25">
      <c r="A1193" s="636">
        <v>95870</v>
      </c>
      <c r="B1193" s="634" t="s">
        <v>23548</v>
      </c>
      <c r="C1193" s="634" t="s">
        <v>1898</v>
      </c>
      <c r="D1193" s="635" t="s">
        <v>23771</v>
      </c>
    </row>
    <row r="1194" spans="1:4" ht="13.5" x14ac:dyDescent="0.25">
      <c r="A1194" s="636">
        <v>95871</v>
      </c>
      <c r="B1194" s="634" t="s">
        <v>23549</v>
      </c>
      <c r="C1194" s="634" t="s">
        <v>1898</v>
      </c>
      <c r="D1194" s="635" t="s">
        <v>42061</v>
      </c>
    </row>
    <row r="1195" spans="1:4" ht="13.5" x14ac:dyDescent="0.25">
      <c r="A1195" s="636">
        <v>95874</v>
      </c>
      <c r="B1195" s="634" t="s">
        <v>23550</v>
      </c>
      <c r="C1195" s="634" t="s">
        <v>1898</v>
      </c>
      <c r="D1195" s="635" t="s">
        <v>29402</v>
      </c>
    </row>
    <row r="1196" spans="1:4" ht="13.5" x14ac:dyDescent="0.25">
      <c r="A1196" s="636">
        <v>96008</v>
      </c>
      <c r="B1196" s="634" t="s">
        <v>23551</v>
      </c>
      <c r="C1196" s="634" t="s">
        <v>1898</v>
      </c>
      <c r="D1196" s="635" t="s">
        <v>29416</v>
      </c>
    </row>
    <row r="1197" spans="1:4" ht="13.5" x14ac:dyDescent="0.25">
      <c r="A1197" s="636">
        <v>96009</v>
      </c>
      <c r="B1197" s="634" t="s">
        <v>23552</v>
      </c>
      <c r="C1197" s="634" t="s">
        <v>1898</v>
      </c>
      <c r="D1197" s="635" t="s">
        <v>30032</v>
      </c>
    </row>
    <row r="1198" spans="1:4" ht="13.5" x14ac:dyDescent="0.25">
      <c r="A1198" s="636">
        <v>96011</v>
      </c>
      <c r="B1198" s="634" t="s">
        <v>23553</v>
      </c>
      <c r="C1198" s="634" t="s">
        <v>1898</v>
      </c>
      <c r="D1198" s="635" t="s">
        <v>30057</v>
      </c>
    </row>
    <row r="1199" spans="1:4" ht="13.5" x14ac:dyDescent="0.25">
      <c r="A1199" s="636">
        <v>96012</v>
      </c>
      <c r="B1199" s="634" t="s">
        <v>23554</v>
      </c>
      <c r="C1199" s="634" t="s">
        <v>1898</v>
      </c>
      <c r="D1199" s="635" t="s">
        <v>41873</v>
      </c>
    </row>
    <row r="1200" spans="1:4" ht="13.5" x14ac:dyDescent="0.25">
      <c r="A1200" s="636">
        <v>96015</v>
      </c>
      <c r="B1200" s="634" t="s">
        <v>23555</v>
      </c>
      <c r="C1200" s="634" t="s">
        <v>1898</v>
      </c>
      <c r="D1200" s="635" t="s">
        <v>28676</v>
      </c>
    </row>
    <row r="1201" spans="1:4" ht="13.5" x14ac:dyDescent="0.25">
      <c r="A1201" s="636">
        <v>96016</v>
      </c>
      <c r="B1201" s="634" t="s">
        <v>23556</v>
      </c>
      <c r="C1201" s="634" t="s">
        <v>1898</v>
      </c>
      <c r="D1201" s="635" t="s">
        <v>23121</v>
      </c>
    </row>
    <row r="1202" spans="1:4" ht="13.5" x14ac:dyDescent="0.25">
      <c r="A1202" s="636">
        <v>96018</v>
      </c>
      <c r="B1202" s="634" t="s">
        <v>23557</v>
      </c>
      <c r="C1202" s="634" t="s">
        <v>1898</v>
      </c>
      <c r="D1202" s="635" t="s">
        <v>26939</v>
      </c>
    </row>
    <row r="1203" spans="1:4" ht="13.5" x14ac:dyDescent="0.25">
      <c r="A1203" s="636">
        <v>96019</v>
      </c>
      <c r="B1203" s="634" t="s">
        <v>23558</v>
      </c>
      <c r="C1203" s="634" t="s">
        <v>1898</v>
      </c>
      <c r="D1203" s="635" t="s">
        <v>41873</v>
      </c>
    </row>
    <row r="1204" spans="1:4" ht="13.5" x14ac:dyDescent="0.25">
      <c r="A1204" s="636">
        <v>96023</v>
      </c>
      <c r="B1204" s="634" t="s">
        <v>23559</v>
      </c>
      <c r="C1204" s="634" t="s">
        <v>1898</v>
      </c>
      <c r="D1204" s="635" t="s">
        <v>30058</v>
      </c>
    </row>
    <row r="1205" spans="1:4" ht="13.5" x14ac:dyDescent="0.25">
      <c r="A1205" s="636">
        <v>96024</v>
      </c>
      <c r="B1205" s="634" t="s">
        <v>23560</v>
      </c>
      <c r="C1205" s="634" t="s">
        <v>1898</v>
      </c>
      <c r="D1205" s="635" t="s">
        <v>23297</v>
      </c>
    </row>
    <row r="1206" spans="1:4" ht="13.5" x14ac:dyDescent="0.25">
      <c r="A1206" s="636">
        <v>96026</v>
      </c>
      <c r="B1206" s="634" t="s">
        <v>23561</v>
      </c>
      <c r="C1206" s="634" t="s">
        <v>1898</v>
      </c>
      <c r="D1206" s="635" t="s">
        <v>29032</v>
      </c>
    </row>
    <row r="1207" spans="1:4" ht="13.5" x14ac:dyDescent="0.25">
      <c r="A1207" s="636">
        <v>96027</v>
      </c>
      <c r="B1207" s="634" t="s">
        <v>23562</v>
      </c>
      <c r="C1207" s="634" t="s">
        <v>1898</v>
      </c>
      <c r="D1207" s="635" t="s">
        <v>29050</v>
      </c>
    </row>
    <row r="1208" spans="1:4" ht="13.5" x14ac:dyDescent="0.25">
      <c r="A1208" s="636">
        <v>96030</v>
      </c>
      <c r="B1208" s="634" t="s">
        <v>23563</v>
      </c>
      <c r="C1208" s="634" t="s">
        <v>1898</v>
      </c>
      <c r="D1208" s="635" t="s">
        <v>41389</v>
      </c>
    </row>
    <row r="1209" spans="1:4" ht="13.5" x14ac:dyDescent="0.25">
      <c r="A1209" s="636">
        <v>96031</v>
      </c>
      <c r="B1209" s="634" t="s">
        <v>23564</v>
      </c>
      <c r="C1209" s="634" t="s">
        <v>1898</v>
      </c>
      <c r="D1209" s="635" t="s">
        <v>42062</v>
      </c>
    </row>
    <row r="1210" spans="1:4" ht="13.5" x14ac:dyDescent="0.25">
      <c r="A1210" s="636">
        <v>96032</v>
      </c>
      <c r="B1210" s="634" t="s">
        <v>23565</v>
      </c>
      <c r="C1210" s="634" t="s">
        <v>1898</v>
      </c>
      <c r="D1210" s="635" t="s">
        <v>27715</v>
      </c>
    </row>
    <row r="1211" spans="1:4" ht="13.5" x14ac:dyDescent="0.25">
      <c r="A1211" s="636">
        <v>96033</v>
      </c>
      <c r="B1211" s="634" t="s">
        <v>23566</v>
      </c>
      <c r="C1211" s="634" t="s">
        <v>1898</v>
      </c>
      <c r="D1211" s="635" t="s">
        <v>42063</v>
      </c>
    </row>
    <row r="1212" spans="1:4" ht="13.5" x14ac:dyDescent="0.25">
      <c r="A1212" s="636">
        <v>96034</v>
      </c>
      <c r="B1212" s="634" t="s">
        <v>23567</v>
      </c>
      <c r="C1212" s="634" t="s">
        <v>1898</v>
      </c>
      <c r="D1212" s="635" t="s">
        <v>41993</v>
      </c>
    </row>
    <row r="1213" spans="1:4" ht="13.5" x14ac:dyDescent="0.25">
      <c r="A1213" s="636">
        <v>96053</v>
      </c>
      <c r="B1213" s="634" t="s">
        <v>23568</v>
      </c>
      <c r="C1213" s="634" t="s">
        <v>1898</v>
      </c>
      <c r="D1213" s="635" t="s">
        <v>28959</v>
      </c>
    </row>
    <row r="1214" spans="1:4" ht="13.5" x14ac:dyDescent="0.25">
      <c r="A1214" s="636">
        <v>96054</v>
      </c>
      <c r="B1214" s="634" t="s">
        <v>23569</v>
      </c>
      <c r="C1214" s="634" t="s">
        <v>1898</v>
      </c>
      <c r="D1214" s="635" t="s">
        <v>30959</v>
      </c>
    </row>
    <row r="1215" spans="1:4" ht="13.5" x14ac:dyDescent="0.25">
      <c r="A1215" s="636">
        <v>96055</v>
      </c>
      <c r="B1215" s="634" t="s">
        <v>23570</v>
      </c>
      <c r="C1215" s="634" t="s">
        <v>1898</v>
      </c>
      <c r="D1215" s="635" t="s">
        <v>30060</v>
      </c>
    </row>
    <row r="1216" spans="1:4" ht="13.5" x14ac:dyDescent="0.25">
      <c r="A1216" s="636">
        <v>96056</v>
      </c>
      <c r="B1216" s="634" t="s">
        <v>23571</v>
      </c>
      <c r="C1216" s="634" t="s">
        <v>1898</v>
      </c>
      <c r="D1216" s="635" t="s">
        <v>26952</v>
      </c>
    </row>
    <row r="1217" spans="1:4" ht="13.5" x14ac:dyDescent="0.25">
      <c r="A1217" s="636">
        <v>96057</v>
      </c>
      <c r="B1217" s="634" t="s">
        <v>23572</v>
      </c>
      <c r="C1217" s="634" t="s">
        <v>1898</v>
      </c>
      <c r="D1217" s="635" t="s">
        <v>29050</v>
      </c>
    </row>
    <row r="1218" spans="1:4" ht="13.5" x14ac:dyDescent="0.25">
      <c r="A1218" s="636">
        <v>96060</v>
      </c>
      <c r="B1218" s="634" t="s">
        <v>23573</v>
      </c>
      <c r="C1218" s="634" t="s">
        <v>1898</v>
      </c>
      <c r="D1218" s="635" t="s">
        <v>30012</v>
      </c>
    </row>
    <row r="1219" spans="1:4" ht="13.5" x14ac:dyDescent="0.25">
      <c r="A1219" s="636">
        <v>96061</v>
      </c>
      <c r="B1219" s="634" t="s">
        <v>23574</v>
      </c>
      <c r="C1219" s="634" t="s">
        <v>1898</v>
      </c>
      <c r="D1219" s="635" t="s">
        <v>42064</v>
      </c>
    </row>
    <row r="1220" spans="1:4" ht="13.5" x14ac:dyDescent="0.25">
      <c r="A1220" s="636">
        <v>96062</v>
      </c>
      <c r="B1220" s="634" t="s">
        <v>23575</v>
      </c>
      <c r="C1220" s="634" t="s">
        <v>1898</v>
      </c>
      <c r="D1220" s="635" t="s">
        <v>41981</v>
      </c>
    </row>
    <row r="1221" spans="1:4" ht="13.5" x14ac:dyDescent="0.25">
      <c r="A1221" s="636">
        <v>96241</v>
      </c>
      <c r="B1221" s="634" t="s">
        <v>23576</v>
      </c>
      <c r="C1221" s="634" t="s">
        <v>1898</v>
      </c>
      <c r="D1221" s="635" t="s">
        <v>30281</v>
      </c>
    </row>
    <row r="1222" spans="1:4" ht="13.5" x14ac:dyDescent="0.25">
      <c r="A1222" s="636">
        <v>96242</v>
      </c>
      <c r="B1222" s="634" t="s">
        <v>23577</v>
      </c>
      <c r="C1222" s="634" t="s">
        <v>1898</v>
      </c>
      <c r="D1222" s="635" t="s">
        <v>42065</v>
      </c>
    </row>
    <row r="1223" spans="1:4" ht="13.5" x14ac:dyDescent="0.25">
      <c r="A1223" s="636">
        <v>96243</v>
      </c>
      <c r="B1223" s="634" t="s">
        <v>23578</v>
      </c>
      <c r="C1223" s="634" t="s">
        <v>1898</v>
      </c>
      <c r="D1223" s="635" t="s">
        <v>42066</v>
      </c>
    </row>
    <row r="1224" spans="1:4" ht="13.5" x14ac:dyDescent="0.25">
      <c r="A1224" s="636">
        <v>96244</v>
      </c>
      <c r="B1224" s="634" t="s">
        <v>23579</v>
      </c>
      <c r="C1224" s="634" t="s">
        <v>1898</v>
      </c>
      <c r="D1224" s="635" t="s">
        <v>29555</v>
      </c>
    </row>
    <row r="1225" spans="1:4" ht="13.5" x14ac:dyDescent="0.25">
      <c r="A1225" s="636">
        <v>96301</v>
      </c>
      <c r="B1225" s="634" t="s">
        <v>23580</v>
      </c>
      <c r="C1225" s="634" t="s">
        <v>1898</v>
      </c>
      <c r="D1225" s="635" t="s">
        <v>30795</v>
      </c>
    </row>
    <row r="1226" spans="1:4" ht="13.5" x14ac:dyDescent="0.25">
      <c r="A1226" s="636">
        <v>96457</v>
      </c>
      <c r="B1226" s="634" t="s">
        <v>23582</v>
      </c>
      <c r="C1226" s="634" t="s">
        <v>1898</v>
      </c>
      <c r="D1226" s="635" t="s">
        <v>41900</v>
      </c>
    </row>
    <row r="1227" spans="1:4" ht="13.5" x14ac:dyDescent="0.25">
      <c r="A1227" s="636">
        <v>96458</v>
      </c>
      <c r="B1227" s="634" t="s">
        <v>23583</v>
      </c>
      <c r="C1227" s="634" t="s">
        <v>1898</v>
      </c>
      <c r="D1227" s="635" t="s">
        <v>30264</v>
      </c>
    </row>
    <row r="1228" spans="1:4" ht="13.5" x14ac:dyDescent="0.25">
      <c r="A1228" s="636">
        <v>96459</v>
      </c>
      <c r="B1228" s="634" t="s">
        <v>23584</v>
      </c>
      <c r="C1228" s="634" t="s">
        <v>1898</v>
      </c>
      <c r="D1228" s="635" t="s">
        <v>42067</v>
      </c>
    </row>
    <row r="1229" spans="1:4" ht="13.5" x14ac:dyDescent="0.25">
      <c r="A1229" s="636">
        <v>96460</v>
      </c>
      <c r="B1229" s="634" t="s">
        <v>23585</v>
      </c>
      <c r="C1229" s="634" t="s">
        <v>1898</v>
      </c>
      <c r="D1229" s="635" t="s">
        <v>42068</v>
      </c>
    </row>
    <row r="1230" spans="1:4" ht="13.5" x14ac:dyDescent="0.25">
      <c r="A1230" s="636">
        <v>98760</v>
      </c>
      <c r="B1230" s="634" t="s">
        <v>23586</v>
      </c>
      <c r="C1230" s="634" t="s">
        <v>1898</v>
      </c>
      <c r="D1230" s="635" t="s">
        <v>23092</v>
      </c>
    </row>
    <row r="1231" spans="1:4" ht="13.5" x14ac:dyDescent="0.25">
      <c r="A1231" s="636">
        <v>98761</v>
      </c>
      <c r="B1231" s="634" t="s">
        <v>23587</v>
      </c>
      <c r="C1231" s="634" t="s">
        <v>1898</v>
      </c>
      <c r="D1231" s="635" t="s">
        <v>42006</v>
      </c>
    </row>
    <row r="1232" spans="1:4" ht="13.5" x14ac:dyDescent="0.25">
      <c r="A1232" s="636">
        <v>98762</v>
      </c>
      <c r="B1232" s="634" t="s">
        <v>23588</v>
      </c>
      <c r="C1232" s="634" t="s">
        <v>1898</v>
      </c>
      <c r="D1232" s="635" t="s">
        <v>26583</v>
      </c>
    </row>
    <row r="1233" spans="1:4" ht="13.5" x14ac:dyDescent="0.25">
      <c r="A1233" s="636">
        <v>98763</v>
      </c>
      <c r="B1233" s="634" t="s">
        <v>23589</v>
      </c>
      <c r="C1233" s="634" t="s">
        <v>1898</v>
      </c>
      <c r="D1233" s="635" t="s">
        <v>42069</v>
      </c>
    </row>
    <row r="1234" spans="1:4" ht="13.5" x14ac:dyDescent="0.25">
      <c r="A1234" s="636">
        <v>99829</v>
      </c>
      <c r="B1234" s="634" t="s">
        <v>23590</v>
      </c>
      <c r="C1234" s="634" t="s">
        <v>1898</v>
      </c>
      <c r="D1234" s="635" t="s">
        <v>22927</v>
      </c>
    </row>
    <row r="1235" spans="1:4" ht="13.5" x14ac:dyDescent="0.25">
      <c r="A1235" s="636">
        <v>99830</v>
      </c>
      <c r="B1235" s="634" t="s">
        <v>23591</v>
      </c>
      <c r="C1235" s="634" t="s">
        <v>1898</v>
      </c>
      <c r="D1235" s="635" t="s">
        <v>23382</v>
      </c>
    </row>
    <row r="1236" spans="1:4" ht="13.5" x14ac:dyDescent="0.25">
      <c r="A1236" s="636">
        <v>99831</v>
      </c>
      <c r="B1236" s="634" t="s">
        <v>23592</v>
      </c>
      <c r="C1236" s="634" t="s">
        <v>1898</v>
      </c>
      <c r="D1236" s="635" t="s">
        <v>22939</v>
      </c>
    </row>
    <row r="1237" spans="1:4" ht="13.5" x14ac:dyDescent="0.25">
      <c r="A1237" s="636">
        <v>99832</v>
      </c>
      <c r="B1237" s="634" t="s">
        <v>23593</v>
      </c>
      <c r="C1237" s="634" t="s">
        <v>1898</v>
      </c>
      <c r="D1237" s="635" t="s">
        <v>29981</v>
      </c>
    </row>
    <row r="1238" spans="1:4" ht="13.5" x14ac:dyDescent="0.25">
      <c r="A1238" s="636">
        <v>100637</v>
      </c>
      <c r="B1238" s="634" t="s">
        <v>26971</v>
      </c>
      <c r="C1238" s="634" t="s">
        <v>1898</v>
      </c>
      <c r="D1238" s="635" t="s">
        <v>42070</v>
      </c>
    </row>
    <row r="1239" spans="1:4" ht="13.5" x14ac:dyDescent="0.25">
      <c r="A1239" s="636">
        <v>100638</v>
      </c>
      <c r="B1239" s="634" t="s">
        <v>26972</v>
      </c>
      <c r="C1239" s="634" t="s">
        <v>1898</v>
      </c>
      <c r="D1239" s="635" t="s">
        <v>42071</v>
      </c>
    </row>
    <row r="1240" spans="1:4" ht="13.5" x14ac:dyDescent="0.25">
      <c r="A1240" s="636">
        <v>100639</v>
      </c>
      <c r="B1240" s="634" t="s">
        <v>26973</v>
      </c>
      <c r="C1240" s="634" t="s">
        <v>1898</v>
      </c>
      <c r="D1240" s="635" t="s">
        <v>42072</v>
      </c>
    </row>
    <row r="1241" spans="1:4" ht="13.5" x14ac:dyDescent="0.25">
      <c r="A1241" s="636">
        <v>100640</v>
      </c>
      <c r="B1241" s="634" t="s">
        <v>26974</v>
      </c>
      <c r="C1241" s="634" t="s">
        <v>1898</v>
      </c>
      <c r="D1241" s="635" t="s">
        <v>42073</v>
      </c>
    </row>
    <row r="1242" spans="1:4" ht="13.5" x14ac:dyDescent="0.25">
      <c r="A1242" s="636">
        <v>100643</v>
      </c>
      <c r="B1242" s="634" t="s">
        <v>26975</v>
      </c>
      <c r="C1242" s="634" t="s">
        <v>1898</v>
      </c>
      <c r="D1242" s="635" t="s">
        <v>42074</v>
      </c>
    </row>
    <row r="1243" spans="1:4" ht="13.5" x14ac:dyDescent="0.25">
      <c r="A1243" s="636">
        <v>100644</v>
      </c>
      <c r="B1243" s="634" t="s">
        <v>26976</v>
      </c>
      <c r="C1243" s="634" t="s">
        <v>1898</v>
      </c>
      <c r="D1243" s="635" t="s">
        <v>42075</v>
      </c>
    </row>
    <row r="1244" spans="1:4" ht="13.5" x14ac:dyDescent="0.25">
      <c r="A1244" s="636">
        <v>100645</v>
      </c>
      <c r="B1244" s="634" t="s">
        <v>26977</v>
      </c>
      <c r="C1244" s="634" t="s">
        <v>1898</v>
      </c>
      <c r="D1244" s="635" t="s">
        <v>42076</v>
      </c>
    </row>
    <row r="1245" spans="1:4" ht="13.5" x14ac:dyDescent="0.25">
      <c r="A1245" s="636">
        <v>100646</v>
      </c>
      <c r="B1245" s="634" t="s">
        <v>26978</v>
      </c>
      <c r="C1245" s="634" t="s">
        <v>1898</v>
      </c>
      <c r="D1245" s="635" t="s">
        <v>42077</v>
      </c>
    </row>
    <row r="1246" spans="1:4" ht="13.5" x14ac:dyDescent="0.25">
      <c r="A1246" s="636">
        <v>102270</v>
      </c>
      <c r="B1246" s="634" t="s">
        <v>28487</v>
      </c>
      <c r="C1246" s="634" t="s">
        <v>1898</v>
      </c>
      <c r="D1246" s="635" t="s">
        <v>23265</v>
      </c>
    </row>
    <row r="1247" spans="1:4" ht="13.5" x14ac:dyDescent="0.25">
      <c r="A1247" s="636">
        <v>102271</v>
      </c>
      <c r="B1247" s="634" t="s">
        <v>28488</v>
      </c>
      <c r="C1247" s="634" t="s">
        <v>1898</v>
      </c>
      <c r="D1247" s="635" t="s">
        <v>22798</v>
      </c>
    </row>
    <row r="1248" spans="1:4" ht="13.5" x14ac:dyDescent="0.25">
      <c r="A1248" s="636">
        <v>102272</v>
      </c>
      <c r="B1248" s="634" t="s">
        <v>28489</v>
      </c>
      <c r="C1248" s="634" t="s">
        <v>1898</v>
      </c>
      <c r="D1248" s="635" t="s">
        <v>23254</v>
      </c>
    </row>
    <row r="1249" spans="1:4" ht="13.5" x14ac:dyDescent="0.25">
      <c r="A1249" s="636">
        <v>102273</v>
      </c>
      <c r="B1249" s="634" t="s">
        <v>28490</v>
      </c>
      <c r="C1249" s="634" t="s">
        <v>1898</v>
      </c>
      <c r="D1249" s="635" t="s">
        <v>41804</v>
      </c>
    </row>
    <row r="1250" spans="1:4" ht="13.5" x14ac:dyDescent="0.25">
      <c r="A1250" s="636">
        <v>102809</v>
      </c>
      <c r="B1250" s="634" t="s">
        <v>42078</v>
      </c>
      <c r="C1250" s="634" t="s">
        <v>1898</v>
      </c>
      <c r="D1250" s="635" t="s">
        <v>42079</v>
      </c>
    </row>
    <row r="1251" spans="1:4" ht="13.5" x14ac:dyDescent="0.25">
      <c r="A1251" s="636">
        <v>102815</v>
      </c>
      <c r="B1251" s="634" t="s">
        <v>42080</v>
      </c>
      <c r="C1251" s="634" t="s">
        <v>1898</v>
      </c>
      <c r="D1251" s="635" t="s">
        <v>42081</v>
      </c>
    </row>
    <row r="1252" spans="1:4" ht="13.5" x14ac:dyDescent="0.25">
      <c r="A1252" s="636">
        <v>102826</v>
      </c>
      <c r="B1252" s="634" t="s">
        <v>42082</v>
      </c>
      <c r="C1252" s="634" t="s">
        <v>1898</v>
      </c>
      <c r="D1252" s="635" t="s">
        <v>30936</v>
      </c>
    </row>
    <row r="1253" spans="1:4" ht="13.5" x14ac:dyDescent="0.25">
      <c r="A1253" s="636">
        <v>102832</v>
      </c>
      <c r="B1253" s="634" t="s">
        <v>42083</v>
      </c>
      <c r="C1253" s="634" t="s">
        <v>1898</v>
      </c>
      <c r="D1253" s="635" t="s">
        <v>41914</v>
      </c>
    </row>
    <row r="1254" spans="1:4" ht="13.5" x14ac:dyDescent="0.25">
      <c r="A1254" s="636">
        <v>102843</v>
      </c>
      <c r="B1254" s="634" t="s">
        <v>42084</v>
      </c>
      <c r="C1254" s="634" t="s">
        <v>1898</v>
      </c>
      <c r="D1254" s="635" t="s">
        <v>42085</v>
      </c>
    </row>
    <row r="1255" spans="1:4" ht="13.5" x14ac:dyDescent="0.25">
      <c r="A1255" s="636">
        <v>102849</v>
      </c>
      <c r="B1255" s="634" t="s">
        <v>42086</v>
      </c>
      <c r="C1255" s="634" t="s">
        <v>1898</v>
      </c>
      <c r="D1255" s="635" t="s">
        <v>42087</v>
      </c>
    </row>
    <row r="1256" spans="1:4" ht="13.5" x14ac:dyDescent="0.25">
      <c r="A1256" s="636">
        <v>102855</v>
      </c>
      <c r="B1256" s="634" t="s">
        <v>42088</v>
      </c>
      <c r="C1256" s="634" t="s">
        <v>1898</v>
      </c>
      <c r="D1256" s="635" t="s">
        <v>42087</v>
      </c>
    </row>
    <row r="1257" spans="1:4" ht="13.5" x14ac:dyDescent="0.25">
      <c r="A1257" s="636">
        <v>102861</v>
      </c>
      <c r="B1257" s="634" t="s">
        <v>42089</v>
      </c>
      <c r="C1257" s="634" t="s">
        <v>1898</v>
      </c>
      <c r="D1257" s="635" t="s">
        <v>26748</v>
      </c>
    </row>
    <row r="1258" spans="1:4" ht="13.5" x14ac:dyDescent="0.25">
      <c r="A1258" s="636">
        <v>102867</v>
      </c>
      <c r="B1258" s="634" t="s">
        <v>42090</v>
      </c>
      <c r="C1258" s="634" t="s">
        <v>1898</v>
      </c>
      <c r="D1258" s="635" t="s">
        <v>26962</v>
      </c>
    </row>
    <row r="1259" spans="1:4" ht="13.5" x14ac:dyDescent="0.25">
      <c r="A1259" s="636">
        <v>102873</v>
      </c>
      <c r="B1259" s="634" t="s">
        <v>42091</v>
      </c>
      <c r="C1259" s="634" t="s">
        <v>1898</v>
      </c>
      <c r="D1259" s="635" t="s">
        <v>41973</v>
      </c>
    </row>
    <row r="1260" spans="1:4" ht="13.5" x14ac:dyDescent="0.25">
      <c r="A1260" s="636">
        <v>102879</v>
      </c>
      <c r="B1260" s="634" t="s">
        <v>42092</v>
      </c>
      <c r="C1260" s="634" t="s">
        <v>1898</v>
      </c>
      <c r="D1260" s="635" t="s">
        <v>42093</v>
      </c>
    </row>
    <row r="1261" spans="1:4" ht="13.5" x14ac:dyDescent="0.25">
      <c r="A1261" s="636">
        <v>102885</v>
      </c>
      <c r="B1261" s="634" t="s">
        <v>42094</v>
      </c>
      <c r="C1261" s="634" t="s">
        <v>1898</v>
      </c>
      <c r="D1261" s="635" t="s">
        <v>42095</v>
      </c>
    </row>
    <row r="1262" spans="1:4" ht="13.5" x14ac:dyDescent="0.25">
      <c r="A1262" s="636">
        <v>102891</v>
      </c>
      <c r="B1262" s="634" t="s">
        <v>42096</v>
      </c>
      <c r="C1262" s="634" t="s">
        <v>1898</v>
      </c>
      <c r="D1262" s="635" t="s">
        <v>42095</v>
      </c>
    </row>
    <row r="1263" spans="1:4" ht="13.5" x14ac:dyDescent="0.25">
      <c r="A1263" s="636">
        <v>102895</v>
      </c>
      <c r="B1263" s="634" t="s">
        <v>42097</v>
      </c>
      <c r="C1263" s="634" t="s">
        <v>1898</v>
      </c>
      <c r="D1263" s="635" t="s">
        <v>23979</v>
      </c>
    </row>
    <row r="1264" spans="1:4" ht="13.5" x14ac:dyDescent="0.25">
      <c r="A1264" s="636">
        <v>102897</v>
      </c>
      <c r="B1264" s="634" t="s">
        <v>42098</v>
      </c>
      <c r="C1264" s="634" t="s">
        <v>1898</v>
      </c>
      <c r="D1264" s="635" t="s">
        <v>41909</v>
      </c>
    </row>
    <row r="1265" spans="1:4" ht="13.5" x14ac:dyDescent="0.25">
      <c r="A1265" s="636">
        <v>102903</v>
      </c>
      <c r="B1265" s="634" t="s">
        <v>42099</v>
      </c>
      <c r="C1265" s="634" t="s">
        <v>1898</v>
      </c>
      <c r="D1265" s="635" t="s">
        <v>28479</v>
      </c>
    </row>
    <row r="1266" spans="1:4" ht="13.5" x14ac:dyDescent="0.25">
      <c r="A1266" s="636">
        <v>102909</v>
      </c>
      <c r="B1266" s="634" t="s">
        <v>42100</v>
      </c>
      <c r="C1266" s="634" t="s">
        <v>1898</v>
      </c>
      <c r="D1266" s="635" t="s">
        <v>30919</v>
      </c>
    </row>
    <row r="1267" spans="1:4" ht="13.5" x14ac:dyDescent="0.25">
      <c r="A1267" s="636">
        <v>102915</v>
      </c>
      <c r="B1267" s="634" t="s">
        <v>42101</v>
      </c>
      <c r="C1267" s="634" t="s">
        <v>1898</v>
      </c>
      <c r="D1267" s="635" t="s">
        <v>23303</v>
      </c>
    </row>
    <row r="1268" spans="1:4" ht="13.5" x14ac:dyDescent="0.25">
      <c r="A1268" s="636">
        <v>102927</v>
      </c>
      <c r="B1268" s="634" t="s">
        <v>42102</v>
      </c>
      <c r="C1268" s="634" t="s">
        <v>1898</v>
      </c>
      <c r="D1268" s="635" t="s">
        <v>23259</v>
      </c>
    </row>
    <row r="1269" spans="1:4" ht="13.5" x14ac:dyDescent="0.25">
      <c r="A1269" s="636">
        <v>102933</v>
      </c>
      <c r="B1269" s="634" t="s">
        <v>42103</v>
      </c>
      <c r="C1269" s="634" t="s">
        <v>1898</v>
      </c>
      <c r="D1269" s="635" t="s">
        <v>23259</v>
      </c>
    </row>
    <row r="1270" spans="1:4" ht="13.5" x14ac:dyDescent="0.25">
      <c r="A1270" s="636">
        <v>102939</v>
      </c>
      <c r="B1270" s="634" t="s">
        <v>42104</v>
      </c>
      <c r="C1270" s="634" t="s">
        <v>1898</v>
      </c>
      <c r="D1270" s="635" t="s">
        <v>42032</v>
      </c>
    </row>
    <row r="1271" spans="1:4" ht="13.5" x14ac:dyDescent="0.25">
      <c r="A1271" s="636">
        <v>102945</v>
      </c>
      <c r="B1271" s="634" t="s">
        <v>42105</v>
      </c>
      <c r="C1271" s="634" t="s">
        <v>1898</v>
      </c>
      <c r="D1271" s="635" t="s">
        <v>26593</v>
      </c>
    </row>
    <row r="1272" spans="1:4" ht="13.5" x14ac:dyDescent="0.25">
      <c r="A1272" s="636">
        <v>102951</v>
      </c>
      <c r="B1272" s="634" t="s">
        <v>42106</v>
      </c>
      <c r="C1272" s="634" t="s">
        <v>1898</v>
      </c>
      <c r="D1272" s="635" t="s">
        <v>23303</v>
      </c>
    </row>
    <row r="1273" spans="1:4" ht="13.5" x14ac:dyDescent="0.25">
      <c r="A1273" s="636">
        <v>102957</v>
      </c>
      <c r="B1273" s="634" t="s">
        <v>42107</v>
      </c>
      <c r="C1273" s="634" t="s">
        <v>1898</v>
      </c>
      <c r="D1273" s="635" t="s">
        <v>30266</v>
      </c>
    </row>
    <row r="1274" spans="1:4" ht="13.5" x14ac:dyDescent="0.25">
      <c r="A1274" s="636">
        <v>102963</v>
      </c>
      <c r="B1274" s="634" t="s">
        <v>42108</v>
      </c>
      <c r="C1274" s="634" t="s">
        <v>1898</v>
      </c>
      <c r="D1274" s="635" t="s">
        <v>41945</v>
      </c>
    </row>
    <row r="1275" spans="1:4" ht="13.5" x14ac:dyDescent="0.25">
      <c r="A1275" s="636">
        <v>102969</v>
      </c>
      <c r="B1275" s="634" t="s">
        <v>42109</v>
      </c>
      <c r="C1275" s="634" t="s">
        <v>1898</v>
      </c>
      <c r="D1275" s="635" t="s">
        <v>29611</v>
      </c>
    </row>
    <row r="1276" spans="1:4" ht="13.5" x14ac:dyDescent="0.25">
      <c r="A1276" s="636">
        <v>102985</v>
      </c>
      <c r="B1276" s="634" t="s">
        <v>42110</v>
      </c>
      <c r="C1276" s="634" t="s">
        <v>1898</v>
      </c>
      <c r="D1276" s="635" t="s">
        <v>42111</v>
      </c>
    </row>
    <row r="1277" spans="1:4" ht="13.5" x14ac:dyDescent="0.25">
      <c r="A1277" s="636">
        <v>103156</v>
      </c>
      <c r="B1277" s="634" t="s">
        <v>42112</v>
      </c>
      <c r="C1277" s="634" t="s">
        <v>1898</v>
      </c>
      <c r="D1277" s="635" t="s">
        <v>42113</v>
      </c>
    </row>
    <row r="1278" spans="1:4" ht="13.5" x14ac:dyDescent="0.25">
      <c r="A1278" s="636">
        <v>103162</v>
      </c>
      <c r="B1278" s="634" t="s">
        <v>42114</v>
      </c>
      <c r="C1278" s="634" t="s">
        <v>1898</v>
      </c>
      <c r="D1278" s="635" t="s">
        <v>42115</v>
      </c>
    </row>
    <row r="1279" spans="1:4" ht="13.5" x14ac:dyDescent="0.25">
      <c r="A1279" s="636">
        <v>103168</v>
      </c>
      <c r="B1279" s="634" t="s">
        <v>42116</v>
      </c>
      <c r="C1279" s="634" t="s">
        <v>1898</v>
      </c>
      <c r="D1279" s="635" t="s">
        <v>42081</v>
      </c>
    </row>
    <row r="1280" spans="1:4" ht="13.5" x14ac:dyDescent="0.25">
      <c r="A1280" s="636">
        <v>103174</v>
      </c>
      <c r="B1280" s="634" t="s">
        <v>42117</v>
      </c>
      <c r="C1280" s="634" t="s">
        <v>1898</v>
      </c>
      <c r="D1280" s="635" t="s">
        <v>41914</v>
      </c>
    </row>
    <row r="1281" spans="1:4" ht="13.5" x14ac:dyDescent="0.25">
      <c r="A1281" s="636">
        <v>103180</v>
      </c>
      <c r="B1281" s="634" t="s">
        <v>42118</v>
      </c>
      <c r="C1281" s="634" t="s">
        <v>1898</v>
      </c>
      <c r="D1281" s="635" t="s">
        <v>30066</v>
      </c>
    </row>
    <row r="1282" spans="1:4" ht="13.5" x14ac:dyDescent="0.25">
      <c r="A1282" s="636">
        <v>103223</v>
      </c>
      <c r="B1282" s="634" t="s">
        <v>42119</v>
      </c>
      <c r="C1282" s="634" t="s">
        <v>1898</v>
      </c>
      <c r="D1282" s="635" t="s">
        <v>42120</v>
      </c>
    </row>
    <row r="1283" spans="1:4" ht="13.5" x14ac:dyDescent="0.25">
      <c r="A1283" s="636">
        <v>103229</v>
      </c>
      <c r="B1283" s="634" t="s">
        <v>42121</v>
      </c>
      <c r="C1283" s="634" t="s">
        <v>1898</v>
      </c>
      <c r="D1283" s="635" t="s">
        <v>42122</v>
      </c>
    </row>
    <row r="1284" spans="1:4" ht="13.5" x14ac:dyDescent="0.25">
      <c r="A1284" s="636">
        <v>103235</v>
      </c>
      <c r="B1284" s="634" t="s">
        <v>42123</v>
      </c>
      <c r="C1284" s="634" t="s">
        <v>1898</v>
      </c>
      <c r="D1284" s="635" t="s">
        <v>42124</v>
      </c>
    </row>
    <row r="1285" spans="1:4" ht="13.5" x14ac:dyDescent="0.25">
      <c r="A1285" s="636">
        <v>103241</v>
      </c>
      <c r="B1285" s="634" t="s">
        <v>42125</v>
      </c>
      <c r="C1285" s="634" t="s">
        <v>1898</v>
      </c>
      <c r="D1285" s="635" t="s">
        <v>28368</v>
      </c>
    </row>
    <row r="1286" spans="1:4" ht="13.5" x14ac:dyDescent="0.25">
      <c r="A1286" s="636">
        <v>103660</v>
      </c>
      <c r="B1286" s="634" t="s">
        <v>42126</v>
      </c>
      <c r="C1286" s="634" t="s">
        <v>1898</v>
      </c>
      <c r="D1286" s="635" t="s">
        <v>27181</v>
      </c>
    </row>
    <row r="1287" spans="1:4" ht="13.5" x14ac:dyDescent="0.25">
      <c r="A1287" s="636">
        <v>103666</v>
      </c>
      <c r="B1287" s="634" t="s">
        <v>42127</v>
      </c>
      <c r="C1287" s="634" t="s">
        <v>1898</v>
      </c>
      <c r="D1287" s="635" t="s">
        <v>41923</v>
      </c>
    </row>
    <row r="1288" spans="1:4" ht="13.5" x14ac:dyDescent="0.25">
      <c r="A1288" s="636">
        <v>103792</v>
      </c>
      <c r="B1288" s="634" t="s">
        <v>42128</v>
      </c>
      <c r="C1288" s="634" t="s">
        <v>1898</v>
      </c>
      <c r="D1288" s="635" t="s">
        <v>23093</v>
      </c>
    </row>
    <row r="1289" spans="1:4" ht="13.5" x14ac:dyDescent="0.25">
      <c r="A1289" s="636">
        <v>103937</v>
      </c>
      <c r="B1289" s="634" t="s">
        <v>42129</v>
      </c>
      <c r="C1289" s="634" t="s">
        <v>1898</v>
      </c>
      <c r="D1289" s="635" t="s">
        <v>23175</v>
      </c>
    </row>
    <row r="1290" spans="1:4" ht="13.5" x14ac:dyDescent="0.25">
      <c r="A1290" s="636">
        <v>103943</v>
      </c>
      <c r="B1290" s="634" t="s">
        <v>42130</v>
      </c>
      <c r="C1290" s="634" t="s">
        <v>1898</v>
      </c>
      <c r="D1290" s="635" t="s">
        <v>23175</v>
      </c>
    </row>
    <row r="1291" spans="1:4" ht="13.5" x14ac:dyDescent="0.25">
      <c r="A1291" s="636">
        <v>104087</v>
      </c>
      <c r="B1291" s="634" t="s">
        <v>42131</v>
      </c>
      <c r="C1291" s="634" t="s">
        <v>1898</v>
      </c>
      <c r="D1291" s="635" t="s">
        <v>23126</v>
      </c>
    </row>
    <row r="1292" spans="1:4" ht="13.5" x14ac:dyDescent="0.25">
      <c r="A1292" s="636">
        <v>104088</v>
      </c>
      <c r="B1292" s="634" t="s">
        <v>42132</v>
      </c>
      <c r="C1292" s="634" t="s">
        <v>1898</v>
      </c>
      <c r="D1292" s="635" t="s">
        <v>22798</v>
      </c>
    </row>
    <row r="1293" spans="1:4" ht="13.5" x14ac:dyDescent="0.25">
      <c r="A1293" s="636">
        <v>104089</v>
      </c>
      <c r="B1293" s="634" t="s">
        <v>42133</v>
      </c>
      <c r="C1293" s="634" t="s">
        <v>1898</v>
      </c>
      <c r="D1293" s="635" t="s">
        <v>23092</v>
      </c>
    </row>
    <row r="1294" spans="1:4" ht="13.5" x14ac:dyDescent="0.25">
      <c r="A1294" s="636">
        <v>104090</v>
      </c>
      <c r="B1294" s="634" t="s">
        <v>42134</v>
      </c>
      <c r="C1294" s="634" t="s">
        <v>1898</v>
      </c>
      <c r="D1294" s="635" t="s">
        <v>26962</v>
      </c>
    </row>
    <row r="1295" spans="1:4" ht="13.5" x14ac:dyDescent="0.25">
      <c r="A1295" s="636">
        <v>104093</v>
      </c>
      <c r="B1295" s="634" t="s">
        <v>42135</v>
      </c>
      <c r="C1295" s="634" t="s">
        <v>1898</v>
      </c>
      <c r="D1295" s="635" t="s">
        <v>22922</v>
      </c>
    </row>
    <row r="1296" spans="1:4" ht="13.5" x14ac:dyDescent="0.25">
      <c r="A1296" s="636">
        <v>104094</v>
      </c>
      <c r="B1296" s="634" t="s">
        <v>42136</v>
      </c>
      <c r="C1296" s="634" t="s">
        <v>1898</v>
      </c>
      <c r="D1296" s="635" t="s">
        <v>26583</v>
      </c>
    </row>
    <row r="1297" spans="1:4" ht="13.5" x14ac:dyDescent="0.25">
      <c r="A1297" s="636">
        <v>104095</v>
      </c>
      <c r="B1297" s="634" t="s">
        <v>42137</v>
      </c>
      <c r="C1297" s="634" t="s">
        <v>1898</v>
      </c>
      <c r="D1297" s="635" t="s">
        <v>25621</v>
      </c>
    </row>
    <row r="1298" spans="1:4" ht="13.5" x14ac:dyDescent="0.25">
      <c r="A1298" s="636">
        <v>104096</v>
      </c>
      <c r="B1298" s="634" t="s">
        <v>42138</v>
      </c>
      <c r="C1298" s="634" t="s">
        <v>1898</v>
      </c>
      <c r="D1298" s="635" t="s">
        <v>23259</v>
      </c>
    </row>
    <row r="1299" spans="1:4" ht="13.5" x14ac:dyDescent="0.25">
      <c r="A1299" s="636">
        <v>92259</v>
      </c>
      <c r="B1299" s="634" t="s">
        <v>25990</v>
      </c>
      <c r="C1299" s="634" t="s">
        <v>5</v>
      </c>
      <c r="D1299" s="635" t="s">
        <v>42139</v>
      </c>
    </row>
    <row r="1300" spans="1:4" ht="13.5" x14ac:dyDescent="0.25">
      <c r="A1300" s="636">
        <v>92260</v>
      </c>
      <c r="B1300" s="634" t="s">
        <v>25991</v>
      </c>
      <c r="C1300" s="634" t="s">
        <v>5</v>
      </c>
      <c r="D1300" s="635" t="s">
        <v>42140</v>
      </c>
    </row>
    <row r="1301" spans="1:4" ht="13.5" x14ac:dyDescent="0.25">
      <c r="A1301" s="636">
        <v>92261</v>
      </c>
      <c r="B1301" s="634" t="s">
        <v>25992</v>
      </c>
      <c r="C1301" s="634" t="s">
        <v>5</v>
      </c>
      <c r="D1301" s="635" t="s">
        <v>42141</v>
      </c>
    </row>
    <row r="1302" spans="1:4" ht="13.5" x14ac:dyDescent="0.25">
      <c r="A1302" s="636">
        <v>92262</v>
      </c>
      <c r="B1302" s="634" t="s">
        <v>25993</v>
      </c>
      <c r="C1302" s="634" t="s">
        <v>5</v>
      </c>
      <c r="D1302" s="635" t="s">
        <v>42142</v>
      </c>
    </row>
    <row r="1303" spans="1:4" ht="13.5" x14ac:dyDescent="0.25">
      <c r="A1303" s="636">
        <v>92539</v>
      </c>
      <c r="B1303" s="634" t="s">
        <v>25994</v>
      </c>
      <c r="C1303" s="634" t="s">
        <v>3</v>
      </c>
      <c r="D1303" s="635" t="s">
        <v>42143</v>
      </c>
    </row>
    <row r="1304" spans="1:4" ht="13.5" x14ac:dyDescent="0.25">
      <c r="A1304" s="636">
        <v>92540</v>
      </c>
      <c r="B1304" s="634" t="s">
        <v>25995</v>
      </c>
      <c r="C1304" s="634" t="s">
        <v>3</v>
      </c>
      <c r="D1304" s="635" t="s">
        <v>42144</v>
      </c>
    </row>
    <row r="1305" spans="1:4" ht="13.5" x14ac:dyDescent="0.25">
      <c r="A1305" s="636">
        <v>92541</v>
      </c>
      <c r="B1305" s="634" t="s">
        <v>25996</v>
      </c>
      <c r="C1305" s="634" t="s">
        <v>3</v>
      </c>
      <c r="D1305" s="635" t="s">
        <v>30450</v>
      </c>
    </row>
    <row r="1306" spans="1:4" ht="13.5" x14ac:dyDescent="0.25">
      <c r="A1306" s="636">
        <v>92542</v>
      </c>
      <c r="B1306" s="634" t="s">
        <v>25997</v>
      </c>
      <c r="C1306" s="634" t="s">
        <v>3</v>
      </c>
      <c r="D1306" s="635" t="s">
        <v>42145</v>
      </c>
    </row>
    <row r="1307" spans="1:4" ht="13.5" x14ac:dyDescent="0.25">
      <c r="A1307" s="636">
        <v>92543</v>
      </c>
      <c r="B1307" s="634" t="s">
        <v>25998</v>
      </c>
      <c r="C1307" s="634" t="s">
        <v>3</v>
      </c>
      <c r="D1307" s="635" t="s">
        <v>30759</v>
      </c>
    </row>
    <row r="1308" spans="1:4" ht="13.5" x14ac:dyDescent="0.25">
      <c r="A1308" s="636">
        <v>92544</v>
      </c>
      <c r="B1308" s="634" t="s">
        <v>25999</v>
      </c>
      <c r="C1308" s="634" t="s">
        <v>3</v>
      </c>
      <c r="D1308" s="635" t="s">
        <v>26758</v>
      </c>
    </row>
    <row r="1309" spans="1:4" ht="13.5" x14ac:dyDescent="0.25">
      <c r="A1309" s="636">
        <v>92545</v>
      </c>
      <c r="B1309" s="634" t="s">
        <v>26000</v>
      </c>
      <c r="C1309" s="634" t="s">
        <v>5</v>
      </c>
      <c r="D1309" s="635" t="s">
        <v>42146</v>
      </c>
    </row>
    <row r="1310" spans="1:4" ht="13.5" x14ac:dyDescent="0.25">
      <c r="A1310" s="636">
        <v>92546</v>
      </c>
      <c r="B1310" s="634" t="s">
        <v>26001</v>
      </c>
      <c r="C1310" s="634" t="s">
        <v>5</v>
      </c>
      <c r="D1310" s="635" t="s">
        <v>42147</v>
      </c>
    </row>
    <row r="1311" spans="1:4" ht="13.5" x14ac:dyDescent="0.25">
      <c r="A1311" s="636">
        <v>92547</v>
      </c>
      <c r="B1311" s="634" t="s">
        <v>26002</v>
      </c>
      <c r="C1311" s="634" t="s">
        <v>5</v>
      </c>
      <c r="D1311" s="635" t="s">
        <v>42148</v>
      </c>
    </row>
    <row r="1312" spans="1:4" ht="13.5" x14ac:dyDescent="0.25">
      <c r="A1312" s="636">
        <v>92548</v>
      </c>
      <c r="B1312" s="634" t="s">
        <v>26003</v>
      </c>
      <c r="C1312" s="634" t="s">
        <v>5</v>
      </c>
      <c r="D1312" s="635" t="s">
        <v>42149</v>
      </c>
    </row>
    <row r="1313" spans="1:4" ht="13.5" x14ac:dyDescent="0.25">
      <c r="A1313" s="636">
        <v>92549</v>
      </c>
      <c r="B1313" s="634" t="s">
        <v>26004</v>
      </c>
      <c r="C1313" s="634" t="s">
        <v>5</v>
      </c>
      <c r="D1313" s="635" t="s">
        <v>42150</v>
      </c>
    </row>
    <row r="1314" spans="1:4" ht="13.5" x14ac:dyDescent="0.25">
      <c r="A1314" s="636">
        <v>92550</v>
      </c>
      <c r="B1314" s="634" t="s">
        <v>26005</v>
      </c>
      <c r="C1314" s="634" t="s">
        <v>5</v>
      </c>
      <c r="D1314" s="635" t="s">
        <v>42151</v>
      </c>
    </row>
    <row r="1315" spans="1:4" ht="13.5" x14ac:dyDescent="0.25">
      <c r="A1315" s="636">
        <v>92551</v>
      </c>
      <c r="B1315" s="634" t="s">
        <v>26006</v>
      </c>
      <c r="C1315" s="634" t="s">
        <v>5</v>
      </c>
      <c r="D1315" s="635" t="s">
        <v>42152</v>
      </c>
    </row>
    <row r="1316" spans="1:4" ht="13.5" x14ac:dyDescent="0.25">
      <c r="A1316" s="636">
        <v>92552</v>
      </c>
      <c r="B1316" s="634" t="s">
        <v>26007</v>
      </c>
      <c r="C1316" s="634" t="s">
        <v>5</v>
      </c>
      <c r="D1316" s="635" t="s">
        <v>42153</v>
      </c>
    </row>
    <row r="1317" spans="1:4" ht="13.5" x14ac:dyDescent="0.25">
      <c r="A1317" s="636">
        <v>92553</v>
      </c>
      <c r="B1317" s="634" t="s">
        <v>26008</v>
      </c>
      <c r="C1317" s="634" t="s">
        <v>5</v>
      </c>
      <c r="D1317" s="635" t="s">
        <v>42154</v>
      </c>
    </row>
    <row r="1318" spans="1:4" ht="13.5" x14ac:dyDescent="0.25">
      <c r="A1318" s="636">
        <v>92554</v>
      </c>
      <c r="B1318" s="634" t="s">
        <v>26009</v>
      </c>
      <c r="C1318" s="634" t="s">
        <v>5</v>
      </c>
      <c r="D1318" s="635" t="s">
        <v>42155</v>
      </c>
    </row>
    <row r="1319" spans="1:4" ht="13.5" x14ac:dyDescent="0.25">
      <c r="A1319" s="636">
        <v>92555</v>
      </c>
      <c r="B1319" s="634" t="s">
        <v>26010</v>
      </c>
      <c r="C1319" s="634" t="s">
        <v>5</v>
      </c>
      <c r="D1319" s="635" t="s">
        <v>42156</v>
      </c>
    </row>
    <row r="1320" spans="1:4" ht="13.5" x14ac:dyDescent="0.25">
      <c r="A1320" s="636">
        <v>92556</v>
      </c>
      <c r="B1320" s="634" t="s">
        <v>26011</v>
      </c>
      <c r="C1320" s="634" t="s">
        <v>5</v>
      </c>
      <c r="D1320" s="635" t="s">
        <v>42157</v>
      </c>
    </row>
    <row r="1321" spans="1:4" ht="13.5" x14ac:dyDescent="0.25">
      <c r="A1321" s="636">
        <v>92557</v>
      </c>
      <c r="B1321" s="634" t="s">
        <v>26012</v>
      </c>
      <c r="C1321" s="634" t="s">
        <v>5</v>
      </c>
      <c r="D1321" s="635" t="s">
        <v>42158</v>
      </c>
    </row>
    <row r="1322" spans="1:4" ht="13.5" x14ac:dyDescent="0.25">
      <c r="A1322" s="636">
        <v>92558</v>
      </c>
      <c r="B1322" s="634" t="s">
        <v>26013</v>
      </c>
      <c r="C1322" s="634" t="s">
        <v>5</v>
      </c>
      <c r="D1322" s="635" t="s">
        <v>42159</v>
      </c>
    </row>
    <row r="1323" spans="1:4" ht="13.5" x14ac:dyDescent="0.25">
      <c r="A1323" s="636">
        <v>92559</v>
      </c>
      <c r="B1323" s="634" t="s">
        <v>26014</v>
      </c>
      <c r="C1323" s="634" t="s">
        <v>5</v>
      </c>
      <c r="D1323" s="635" t="s">
        <v>42160</v>
      </c>
    </row>
    <row r="1324" spans="1:4" ht="13.5" x14ac:dyDescent="0.25">
      <c r="A1324" s="636">
        <v>92560</v>
      </c>
      <c r="B1324" s="634" t="s">
        <v>26015</v>
      </c>
      <c r="C1324" s="634" t="s">
        <v>5</v>
      </c>
      <c r="D1324" s="635" t="s">
        <v>42161</v>
      </c>
    </row>
    <row r="1325" spans="1:4" ht="13.5" x14ac:dyDescent="0.25">
      <c r="A1325" s="636">
        <v>92561</v>
      </c>
      <c r="B1325" s="634" t="s">
        <v>26016</v>
      </c>
      <c r="C1325" s="634" t="s">
        <v>5</v>
      </c>
      <c r="D1325" s="635" t="s">
        <v>42162</v>
      </c>
    </row>
    <row r="1326" spans="1:4" ht="13.5" x14ac:dyDescent="0.25">
      <c r="A1326" s="636">
        <v>92562</v>
      </c>
      <c r="B1326" s="634" t="s">
        <v>26017</v>
      </c>
      <c r="C1326" s="634" t="s">
        <v>5</v>
      </c>
      <c r="D1326" s="635" t="s">
        <v>42163</v>
      </c>
    </row>
    <row r="1327" spans="1:4" ht="13.5" x14ac:dyDescent="0.25">
      <c r="A1327" s="636">
        <v>92563</v>
      </c>
      <c r="B1327" s="634" t="s">
        <v>26018</v>
      </c>
      <c r="C1327" s="634" t="s">
        <v>5</v>
      </c>
      <c r="D1327" s="635" t="s">
        <v>42164</v>
      </c>
    </row>
    <row r="1328" spans="1:4" ht="13.5" x14ac:dyDescent="0.25">
      <c r="A1328" s="636">
        <v>92564</v>
      </c>
      <c r="B1328" s="634" t="s">
        <v>26019</v>
      </c>
      <c r="C1328" s="634" t="s">
        <v>5</v>
      </c>
      <c r="D1328" s="635" t="s">
        <v>42165</v>
      </c>
    </row>
    <row r="1329" spans="1:4" ht="13.5" x14ac:dyDescent="0.25">
      <c r="A1329" s="636">
        <v>92565</v>
      </c>
      <c r="B1329" s="634" t="s">
        <v>23594</v>
      </c>
      <c r="C1329" s="634" t="s">
        <v>3</v>
      </c>
      <c r="D1329" s="635" t="s">
        <v>42166</v>
      </c>
    </row>
    <row r="1330" spans="1:4" ht="13.5" x14ac:dyDescent="0.25">
      <c r="A1330" s="636">
        <v>92566</v>
      </c>
      <c r="B1330" s="634" t="s">
        <v>23595</v>
      </c>
      <c r="C1330" s="634" t="s">
        <v>3</v>
      </c>
      <c r="D1330" s="635" t="s">
        <v>42167</v>
      </c>
    </row>
    <row r="1331" spans="1:4" ht="13.5" x14ac:dyDescent="0.25">
      <c r="A1331" s="636">
        <v>92567</v>
      </c>
      <c r="B1331" s="634" t="s">
        <v>23596</v>
      </c>
      <c r="C1331" s="634" t="s">
        <v>3</v>
      </c>
      <c r="D1331" s="635" t="s">
        <v>42168</v>
      </c>
    </row>
    <row r="1332" spans="1:4" ht="13.5" x14ac:dyDescent="0.25">
      <c r="A1332" s="636">
        <v>100379</v>
      </c>
      <c r="B1332" s="634" t="s">
        <v>26020</v>
      </c>
      <c r="C1332" s="634" t="s">
        <v>3</v>
      </c>
      <c r="D1332" s="635" t="s">
        <v>42166</v>
      </c>
    </row>
    <row r="1333" spans="1:4" ht="13.5" x14ac:dyDescent="0.25">
      <c r="A1333" s="636">
        <v>100380</v>
      </c>
      <c r="B1333" s="634" t="s">
        <v>26021</v>
      </c>
      <c r="C1333" s="634" t="s">
        <v>3</v>
      </c>
      <c r="D1333" s="635" t="s">
        <v>42169</v>
      </c>
    </row>
    <row r="1334" spans="1:4" ht="13.5" x14ac:dyDescent="0.25">
      <c r="A1334" s="636">
        <v>100381</v>
      </c>
      <c r="B1334" s="634" t="s">
        <v>26022</v>
      </c>
      <c r="C1334" s="634" t="s">
        <v>3</v>
      </c>
      <c r="D1334" s="635" t="s">
        <v>42170</v>
      </c>
    </row>
    <row r="1335" spans="1:4" ht="13.5" x14ac:dyDescent="0.25">
      <c r="A1335" s="636">
        <v>100383</v>
      </c>
      <c r="B1335" s="634" t="s">
        <v>26023</v>
      </c>
      <c r="C1335" s="634" t="s">
        <v>3</v>
      </c>
      <c r="D1335" s="635" t="s">
        <v>30824</v>
      </c>
    </row>
    <row r="1336" spans="1:4" ht="13.5" x14ac:dyDescent="0.25">
      <c r="A1336" s="636">
        <v>100384</v>
      </c>
      <c r="B1336" s="634" t="s">
        <v>26024</v>
      </c>
      <c r="C1336" s="634" t="s">
        <v>3</v>
      </c>
      <c r="D1336" s="635" t="s">
        <v>42171</v>
      </c>
    </row>
    <row r="1337" spans="1:4" ht="13.5" x14ac:dyDescent="0.25">
      <c r="A1337" s="636">
        <v>100385</v>
      </c>
      <c r="B1337" s="634" t="s">
        <v>26025</v>
      </c>
      <c r="C1337" s="634" t="s">
        <v>3</v>
      </c>
      <c r="D1337" s="635" t="s">
        <v>42168</v>
      </c>
    </row>
    <row r="1338" spans="1:4" ht="13.5" x14ac:dyDescent="0.25">
      <c r="A1338" s="636">
        <v>100386</v>
      </c>
      <c r="B1338" s="634" t="s">
        <v>26026</v>
      </c>
      <c r="C1338" s="634" t="s">
        <v>3</v>
      </c>
      <c r="D1338" s="635" t="s">
        <v>42172</v>
      </c>
    </row>
    <row r="1339" spans="1:4" ht="13.5" x14ac:dyDescent="0.25">
      <c r="A1339" s="636">
        <v>100387</v>
      </c>
      <c r="B1339" s="634" t="s">
        <v>26027</v>
      </c>
      <c r="C1339" s="634" t="s">
        <v>3</v>
      </c>
      <c r="D1339" s="635" t="s">
        <v>42173</v>
      </c>
    </row>
    <row r="1340" spans="1:4" ht="13.5" x14ac:dyDescent="0.25">
      <c r="A1340" s="636">
        <v>100388</v>
      </c>
      <c r="B1340" s="634" t="s">
        <v>26028</v>
      </c>
      <c r="C1340" s="634" t="s">
        <v>3</v>
      </c>
      <c r="D1340" s="635" t="s">
        <v>28598</v>
      </c>
    </row>
    <row r="1341" spans="1:4" ht="13.5" x14ac:dyDescent="0.25">
      <c r="A1341" s="636">
        <v>100389</v>
      </c>
      <c r="B1341" s="634" t="s">
        <v>26029</v>
      </c>
      <c r="C1341" s="634" t="s">
        <v>3</v>
      </c>
      <c r="D1341" s="635" t="s">
        <v>28452</v>
      </c>
    </row>
    <row r="1342" spans="1:4" ht="13.5" x14ac:dyDescent="0.25">
      <c r="A1342" s="636">
        <v>100390</v>
      </c>
      <c r="B1342" s="634" t="s">
        <v>26030</v>
      </c>
      <c r="C1342" s="634" t="s">
        <v>3</v>
      </c>
      <c r="D1342" s="635" t="s">
        <v>30301</v>
      </c>
    </row>
    <row r="1343" spans="1:4" ht="13.5" x14ac:dyDescent="0.25">
      <c r="A1343" s="636">
        <v>100391</v>
      </c>
      <c r="B1343" s="634" t="s">
        <v>26031</v>
      </c>
      <c r="C1343" s="634" t="s">
        <v>3</v>
      </c>
      <c r="D1343" s="635" t="s">
        <v>42174</v>
      </c>
    </row>
    <row r="1344" spans="1:4" ht="13.5" x14ac:dyDescent="0.25">
      <c r="A1344" s="636">
        <v>100392</v>
      </c>
      <c r="B1344" s="634" t="s">
        <v>26032</v>
      </c>
      <c r="C1344" s="634" t="s">
        <v>3</v>
      </c>
      <c r="D1344" s="635" t="s">
        <v>30547</v>
      </c>
    </row>
    <row r="1345" spans="1:4" ht="13.5" x14ac:dyDescent="0.25">
      <c r="A1345" s="636">
        <v>100393</v>
      </c>
      <c r="B1345" s="634" t="s">
        <v>26033</v>
      </c>
      <c r="C1345" s="634" t="s">
        <v>3</v>
      </c>
      <c r="D1345" s="635" t="s">
        <v>42175</v>
      </c>
    </row>
    <row r="1346" spans="1:4" ht="13.5" x14ac:dyDescent="0.25">
      <c r="A1346" s="636">
        <v>100394</v>
      </c>
      <c r="B1346" s="634" t="s">
        <v>26034</v>
      </c>
      <c r="C1346" s="634" t="s">
        <v>3</v>
      </c>
      <c r="D1346" s="635" t="s">
        <v>28797</v>
      </c>
    </row>
    <row r="1347" spans="1:4" ht="13.5" x14ac:dyDescent="0.25">
      <c r="A1347" s="636">
        <v>100395</v>
      </c>
      <c r="B1347" s="634" t="s">
        <v>26035</v>
      </c>
      <c r="C1347" s="634" t="s">
        <v>3</v>
      </c>
      <c r="D1347" s="635" t="s">
        <v>42176</v>
      </c>
    </row>
    <row r="1348" spans="1:4" ht="13.5" x14ac:dyDescent="0.25">
      <c r="A1348" s="636">
        <v>94189</v>
      </c>
      <c r="B1348" s="634" t="s">
        <v>26036</v>
      </c>
      <c r="C1348" s="634" t="s">
        <v>3</v>
      </c>
      <c r="D1348" s="635" t="s">
        <v>30399</v>
      </c>
    </row>
    <row r="1349" spans="1:4" ht="13.5" x14ac:dyDescent="0.25">
      <c r="A1349" s="636">
        <v>94192</v>
      </c>
      <c r="B1349" s="634" t="s">
        <v>26037</v>
      </c>
      <c r="C1349" s="634" t="s">
        <v>3</v>
      </c>
      <c r="D1349" s="635" t="s">
        <v>42177</v>
      </c>
    </row>
    <row r="1350" spans="1:4" ht="13.5" x14ac:dyDescent="0.25">
      <c r="A1350" s="636">
        <v>94195</v>
      </c>
      <c r="B1350" s="634" t="s">
        <v>26038</v>
      </c>
      <c r="C1350" s="634" t="s">
        <v>3</v>
      </c>
      <c r="D1350" s="635" t="s">
        <v>42178</v>
      </c>
    </row>
    <row r="1351" spans="1:4" ht="13.5" x14ac:dyDescent="0.25">
      <c r="A1351" s="636">
        <v>94198</v>
      </c>
      <c r="B1351" s="634" t="s">
        <v>26039</v>
      </c>
      <c r="C1351" s="634" t="s">
        <v>3</v>
      </c>
      <c r="D1351" s="635" t="s">
        <v>42179</v>
      </c>
    </row>
    <row r="1352" spans="1:4" ht="13.5" x14ac:dyDescent="0.25">
      <c r="A1352" s="636">
        <v>94201</v>
      </c>
      <c r="B1352" s="634" t="s">
        <v>26040</v>
      </c>
      <c r="C1352" s="634" t="s">
        <v>3</v>
      </c>
      <c r="D1352" s="635" t="s">
        <v>42180</v>
      </c>
    </row>
    <row r="1353" spans="1:4" ht="13.5" x14ac:dyDescent="0.25">
      <c r="A1353" s="636">
        <v>94204</v>
      </c>
      <c r="B1353" s="634" t="s">
        <v>26041</v>
      </c>
      <c r="C1353" s="634" t="s">
        <v>3</v>
      </c>
      <c r="D1353" s="635" t="s">
        <v>30784</v>
      </c>
    </row>
    <row r="1354" spans="1:4" ht="13.5" x14ac:dyDescent="0.25">
      <c r="A1354" s="636">
        <v>94224</v>
      </c>
      <c r="B1354" s="634" t="s">
        <v>26042</v>
      </c>
      <c r="C1354" s="634" t="s">
        <v>4</v>
      </c>
      <c r="D1354" s="635" t="s">
        <v>42181</v>
      </c>
    </row>
    <row r="1355" spans="1:4" ht="13.5" x14ac:dyDescent="0.25">
      <c r="A1355" s="636">
        <v>94226</v>
      </c>
      <c r="B1355" s="634" t="s">
        <v>26043</v>
      </c>
      <c r="C1355" s="634" t="s">
        <v>3</v>
      </c>
      <c r="D1355" s="635" t="s">
        <v>29848</v>
      </c>
    </row>
    <row r="1356" spans="1:4" ht="13.5" x14ac:dyDescent="0.25">
      <c r="A1356" s="636">
        <v>94232</v>
      </c>
      <c r="B1356" s="634" t="s">
        <v>26044</v>
      </c>
      <c r="C1356" s="634" t="s">
        <v>5</v>
      </c>
      <c r="D1356" s="635" t="s">
        <v>30928</v>
      </c>
    </row>
    <row r="1357" spans="1:4" ht="13.5" x14ac:dyDescent="0.25">
      <c r="A1357" s="636">
        <v>94440</v>
      </c>
      <c r="B1357" s="634" t="s">
        <v>26045</v>
      </c>
      <c r="C1357" s="634" t="s">
        <v>3</v>
      </c>
      <c r="D1357" s="635" t="s">
        <v>42178</v>
      </c>
    </row>
    <row r="1358" spans="1:4" ht="13.5" x14ac:dyDescent="0.25">
      <c r="A1358" s="636">
        <v>94441</v>
      </c>
      <c r="B1358" s="634" t="s">
        <v>26046</v>
      </c>
      <c r="C1358" s="634" t="s">
        <v>3</v>
      </c>
      <c r="D1358" s="635" t="s">
        <v>42179</v>
      </c>
    </row>
    <row r="1359" spans="1:4" ht="13.5" x14ac:dyDescent="0.25">
      <c r="A1359" s="636">
        <v>94442</v>
      </c>
      <c r="B1359" s="634" t="s">
        <v>26047</v>
      </c>
      <c r="C1359" s="634" t="s">
        <v>3</v>
      </c>
      <c r="D1359" s="635" t="s">
        <v>42178</v>
      </c>
    </row>
    <row r="1360" spans="1:4" ht="13.5" x14ac:dyDescent="0.25">
      <c r="A1360" s="636">
        <v>94443</v>
      </c>
      <c r="B1360" s="634" t="s">
        <v>26048</v>
      </c>
      <c r="C1360" s="634" t="s">
        <v>3</v>
      </c>
      <c r="D1360" s="635" t="s">
        <v>42179</v>
      </c>
    </row>
    <row r="1361" spans="1:4" ht="13.5" x14ac:dyDescent="0.25">
      <c r="A1361" s="636">
        <v>94445</v>
      </c>
      <c r="B1361" s="634" t="s">
        <v>26049</v>
      </c>
      <c r="C1361" s="634" t="s">
        <v>3</v>
      </c>
      <c r="D1361" s="635" t="s">
        <v>42180</v>
      </c>
    </row>
    <row r="1362" spans="1:4" ht="13.5" x14ac:dyDescent="0.25">
      <c r="A1362" s="636">
        <v>94446</v>
      </c>
      <c r="B1362" s="634" t="s">
        <v>26050</v>
      </c>
      <c r="C1362" s="634" t="s">
        <v>3</v>
      </c>
      <c r="D1362" s="635" t="s">
        <v>30784</v>
      </c>
    </row>
    <row r="1363" spans="1:4" ht="13.5" x14ac:dyDescent="0.25">
      <c r="A1363" s="636">
        <v>94447</v>
      </c>
      <c r="B1363" s="634" t="s">
        <v>26051</v>
      </c>
      <c r="C1363" s="634" t="s">
        <v>3</v>
      </c>
      <c r="D1363" s="635" t="s">
        <v>42180</v>
      </c>
    </row>
    <row r="1364" spans="1:4" ht="13.5" x14ac:dyDescent="0.25">
      <c r="A1364" s="636">
        <v>94448</v>
      </c>
      <c r="B1364" s="634" t="s">
        <v>26052</v>
      </c>
      <c r="C1364" s="634" t="s">
        <v>3</v>
      </c>
      <c r="D1364" s="635" t="s">
        <v>30784</v>
      </c>
    </row>
    <row r="1365" spans="1:4" ht="13.5" x14ac:dyDescent="0.25">
      <c r="A1365" s="636">
        <v>94207</v>
      </c>
      <c r="B1365" s="634" t="s">
        <v>26053</v>
      </c>
      <c r="C1365" s="634" t="s">
        <v>3</v>
      </c>
      <c r="D1365" s="635" t="s">
        <v>42182</v>
      </c>
    </row>
    <row r="1366" spans="1:4" ht="13.5" x14ac:dyDescent="0.25">
      <c r="A1366" s="636">
        <v>94210</v>
      </c>
      <c r="B1366" s="634" t="s">
        <v>26054</v>
      </c>
      <c r="C1366" s="634" t="s">
        <v>3</v>
      </c>
      <c r="D1366" s="635" t="s">
        <v>42183</v>
      </c>
    </row>
    <row r="1367" spans="1:4" ht="13.5" x14ac:dyDescent="0.25">
      <c r="A1367" s="636">
        <v>94218</v>
      </c>
      <c r="B1367" s="634" t="s">
        <v>28494</v>
      </c>
      <c r="C1367" s="634" t="s">
        <v>3</v>
      </c>
      <c r="D1367" s="635" t="s">
        <v>42184</v>
      </c>
    </row>
    <row r="1368" spans="1:4" ht="13.5" x14ac:dyDescent="0.25">
      <c r="A1368" s="636">
        <v>94213</v>
      </c>
      <c r="B1368" s="634" t="s">
        <v>26055</v>
      </c>
      <c r="C1368" s="634" t="s">
        <v>3</v>
      </c>
      <c r="D1368" s="635" t="s">
        <v>42185</v>
      </c>
    </row>
    <row r="1369" spans="1:4" ht="13.5" x14ac:dyDescent="0.25">
      <c r="A1369" s="636">
        <v>94216</v>
      </c>
      <c r="B1369" s="634" t="s">
        <v>26056</v>
      </c>
      <c r="C1369" s="634" t="s">
        <v>3</v>
      </c>
      <c r="D1369" s="635" t="s">
        <v>42186</v>
      </c>
    </row>
    <row r="1370" spans="1:4" ht="13.5" x14ac:dyDescent="0.25">
      <c r="A1370" s="636">
        <v>94219</v>
      </c>
      <c r="B1370" s="634" t="s">
        <v>26057</v>
      </c>
      <c r="C1370" s="634" t="s">
        <v>4</v>
      </c>
      <c r="D1370" s="635" t="s">
        <v>42187</v>
      </c>
    </row>
    <row r="1371" spans="1:4" ht="13.5" x14ac:dyDescent="0.25">
      <c r="A1371" s="636">
        <v>94220</v>
      </c>
      <c r="B1371" s="634" t="s">
        <v>26058</v>
      </c>
      <c r="C1371" s="634" t="s">
        <v>4</v>
      </c>
      <c r="D1371" s="635" t="s">
        <v>42188</v>
      </c>
    </row>
    <row r="1372" spans="1:4" ht="13.5" x14ac:dyDescent="0.25">
      <c r="A1372" s="636">
        <v>94221</v>
      </c>
      <c r="B1372" s="634" t="s">
        <v>26059</v>
      </c>
      <c r="C1372" s="634" t="s">
        <v>4</v>
      </c>
      <c r="D1372" s="635" t="s">
        <v>42189</v>
      </c>
    </row>
    <row r="1373" spans="1:4" ht="13.5" x14ac:dyDescent="0.25">
      <c r="A1373" s="636">
        <v>94222</v>
      </c>
      <c r="B1373" s="634" t="s">
        <v>26060</v>
      </c>
      <c r="C1373" s="634" t="s">
        <v>4</v>
      </c>
      <c r="D1373" s="635" t="s">
        <v>41939</v>
      </c>
    </row>
    <row r="1374" spans="1:4" ht="13.5" x14ac:dyDescent="0.25">
      <c r="A1374" s="636">
        <v>94223</v>
      </c>
      <c r="B1374" s="634" t="s">
        <v>26061</v>
      </c>
      <c r="C1374" s="634" t="s">
        <v>4</v>
      </c>
      <c r="D1374" s="635" t="s">
        <v>30406</v>
      </c>
    </row>
    <row r="1375" spans="1:4" ht="13.5" x14ac:dyDescent="0.25">
      <c r="A1375" s="636">
        <v>94451</v>
      </c>
      <c r="B1375" s="634" t="s">
        <v>26062</v>
      </c>
      <c r="C1375" s="634" t="s">
        <v>4</v>
      </c>
      <c r="D1375" s="635" t="s">
        <v>42190</v>
      </c>
    </row>
    <row r="1376" spans="1:4" ht="13.5" x14ac:dyDescent="0.25">
      <c r="A1376" s="636">
        <v>100325</v>
      </c>
      <c r="B1376" s="634" t="s">
        <v>26063</v>
      </c>
      <c r="C1376" s="634" t="s">
        <v>4</v>
      </c>
      <c r="D1376" s="635" t="s">
        <v>42191</v>
      </c>
    </row>
    <row r="1377" spans="1:4" ht="13.5" x14ac:dyDescent="0.25">
      <c r="A1377" s="636">
        <v>100327</v>
      </c>
      <c r="B1377" s="634" t="s">
        <v>26064</v>
      </c>
      <c r="C1377" s="634" t="s">
        <v>4</v>
      </c>
      <c r="D1377" s="635" t="s">
        <v>29999</v>
      </c>
    </row>
    <row r="1378" spans="1:4" ht="13.5" x14ac:dyDescent="0.25">
      <c r="A1378" s="636">
        <v>100328</v>
      </c>
      <c r="B1378" s="634" t="s">
        <v>26065</v>
      </c>
      <c r="C1378" s="634" t="s">
        <v>3</v>
      </c>
      <c r="D1378" s="635" t="s">
        <v>30035</v>
      </c>
    </row>
    <row r="1379" spans="1:4" ht="13.5" x14ac:dyDescent="0.25">
      <c r="A1379" s="636">
        <v>100329</v>
      </c>
      <c r="B1379" s="634" t="s">
        <v>26066</v>
      </c>
      <c r="C1379" s="634" t="s">
        <v>3</v>
      </c>
      <c r="D1379" s="635" t="s">
        <v>42192</v>
      </c>
    </row>
    <row r="1380" spans="1:4" ht="13.5" x14ac:dyDescent="0.25">
      <c r="A1380" s="636">
        <v>100330</v>
      </c>
      <c r="B1380" s="634" t="s">
        <v>26067</v>
      </c>
      <c r="C1380" s="634" t="s">
        <v>3</v>
      </c>
      <c r="D1380" s="635" t="s">
        <v>28948</v>
      </c>
    </row>
    <row r="1381" spans="1:4" ht="13.5" x14ac:dyDescent="0.25">
      <c r="A1381" s="636">
        <v>100331</v>
      </c>
      <c r="B1381" s="634" t="s">
        <v>26068</v>
      </c>
      <c r="C1381" s="634" t="s">
        <v>3</v>
      </c>
      <c r="D1381" s="635" t="s">
        <v>42193</v>
      </c>
    </row>
    <row r="1382" spans="1:4" ht="13.5" x14ac:dyDescent="0.25">
      <c r="A1382" s="636">
        <v>100434</v>
      </c>
      <c r="B1382" s="634" t="s">
        <v>26069</v>
      </c>
      <c r="C1382" s="634" t="s">
        <v>4</v>
      </c>
      <c r="D1382" s="635" t="s">
        <v>42194</v>
      </c>
    </row>
    <row r="1383" spans="1:4" ht="13.5" x14ac:dyDescent="0.25">
      <c r="A1383" s="636">
        <v>100435</v>
      </c>
      <c r="B1383" s="634" t="s">
        <v>26070</v>
      </c>
      <c r="C1383" s="634" t="s">
        <v>4</v>
      </c>
      <c r="D1383" s="635" t="s">
        <v>30022</v>
      </c>
    </row>
    <row r="1384" spans="1:4" ht="13.5" x14ac:dyDescent="0.25">
      <c r="A1384" s="636">
        <v>94227</v>
      </c>
      <c r="B1384" s="634" t="s">
        <v>26071</v>
      </c>
      <c r="C1384" s="634" t="s">
        <v>4</v>
      </c>
      <c r="D1384" s="635" t="s">
        <v>42195</v>
      </c>
    </row>
    <row r="1385" spans="1:4" ht="13.5" x14ac:dyDescent="0.25">
      <c r="A1385" s="636">
        <v>94228</v>
      </c>
      <c r="B1385" s="634" t="s">
        <v>26072</v>
      </c>
      <c r="C1385" s="634" t="s">
        <v>4</v>
      </c>
      <c r="D1385" s="635" t="s">
        <v>42196</v>
      </c>
    </row>
    <row r="1386" spans="1:4" ht="13.5" x14ac:dyDescent="0.25">
      <c r="A1386" s="636">
        <v>94229</v>
      </c>
      <c r="B1386" s="634" t="s">
        <v>26073</v>
      </c>
      <c r="C1386" s="634" t="s">
        <v>4</v>
      </c>
      <c r="D1386" s="635" t="s">
        <v>42197</v>
      </c>
    </row>
    <row r="1387" spans="1:4" ht="13.5" x14ac:dyDescent="0.25">
      <c r="A1387" s="636">
        <v>94231</v>
      </c>
      <c r="B1387" s="634" t="s">
        <v>26074</v>
      </c>
      <c r="C1387" s="634" t="s">
        <v>4</v>
      </c>
      <c r="D1387" s="635" t="s">
        <v>42198</v>
      </c>
    </row>
    <row r="1388" spans="1:4" ht="13.5" x14ac:dyDescent="0.25">
      <c r="A1388" s="636">
        <v>94449</v>
      </c>
      <c r="B1388" s="634" t="s">
        <v>26075</v>
      </c>
      <c r="C1388" s="634" t="s">
        <v>3</v>
      </c>
      <c r="D1388" s="635" t="s">
        <v>42199</v>
      </c>
    </row>
    <row r="1389" spans="1:4" ht="13.5" x14ac:dyDescent="0.25">
      <c r="A1389" s="636">
        <v>92255</v>
      </c>
      <c r="B1389" s="634" t="s">
        <v>26076</v>
      </c>
      <c r="C1389" s="634" t="s">
        <v>5</v>
      </c>
      <c r="D1389" s="635" t="s">
        <v>42200</v>
      </c>
    </row>
    <row r="1390" spans="1:4" ht="13.5" x14ac:dyDescent="0.25">
      <c r="A1390" s="636">
        <v>92256</v>
      </c>
      <c r="B1390" s="634" t="s">
        <v>26077</v>
      </c>
      <c r="C1390" s="634" t="s">
        <v>5</v>
      </c>
      <c r="D1390" s="635" t="s">
        <v>42201</v>
      </c>
    </row>
    <row r="1391" spans="1:4" ht="13.5" x14ac:dyDescent="0.25">
      <c r="A1391" s="636">
        <v>92257</v>
      </c>
      <c r="B1391" s="634" t="s">
        <v>26078</v>
      </c>
      <c r="C1391" s="634" t="s">
        <v>5</v>
      </c>
      <c r="D1391" s="635" t="s">
        <v>42202</v>
      </c>
    </row>
    <row r="1392" spans="1:4" ht="13.5" x14ac:dyDescent="0.25">
      <c r="A1392" s="636">
        <v>92258</v>
      </c>
      <c r="B1392" s="634" t="s">
        <v>26079</v>
      </c>
      <c r="C1392" s="634" t="s">
        <v>5</v>
      </c>
      <c r="D1392" s="635" t="s">
        <v>42203</v>
      </c>
    </row>
    <row r="1393" spans="1:4" ht="13.5" x14ac:dyDescent="0.25">
      <c r="A1393" s="636">
        <v>92568</v>
      </c>
      <c r="B1393" s="634" t="s">
        <v>26080</v>
      </c>
      <c r="C1393" s="634" t="s">
        <v>3</v>
      </c>
      <c r="D1393" s="635" t="s">
        <v>42204</v>
      </c>
    </row>
    <row r="1394" spans="1:4" ht="13.5" x14ac:dyDescent="0.25">
      <c r="A1394" s="636">
        <v>92569</v>
      </c>
      <c r="B1394" s="634" t="s">
        <v>26081</v>
      </c>
      <c r="C1394" s="634" t="s">
        <v>3</v>
      </c>
      <c r="D1394" s="635" t="s">
        <v>42205</v>
      </c>
    </row>
    <row r="1395" spans="1:4" ht="13.5" x14ac:dyDescent="0.25">
      <c r="A1395" s="636">
        <v>92570</v>
      </c>
      <c r="B1395" s="634" t="s">
        <v>26082</v>
      </c>
      <c r="C1395" s="634" t="s">
        <v>3</v>
      </c>
      <c r="D1395" s="635" t="s">
        <v>30796</v>
      </c>
    </row>
    <row r="1396" spans="1:4" ht="13.5" x14ac:dyDescent="0.25">
      <c r="A1396" s="636">
        <v>92571</v>
      </c>
      <c r="B1396" s="634" t="s">
        <v>26083</v>
      </c>
      <c r="C1396" s="634" t="s">
        <v>3</v>
      </c>
      <c r="D1396" s="635" t="s">
        <v>42206</v>
      </c>
    </row>
    <row r="1397" spans="1:4" ht="13.5" x14ac:dyDescent="0.25">
      <c r="A1397" s="636">
        <v>92572</v>
      </c>
      <c r="B1397" s="634" t="s">
        <v>26084</v>
      </c>
      <c r="C1397" s="634" t="s">
        <v>3</v>
      </c>
      <c r="D1397" s="635" t="s">
        <v>42207</v>
      </c>
    </row>
    <row r="1398" spans="1:4" ht="13.5" x14ac:dyDescent="0.25">
      <c r="A1398" s="636">
        <v>92573</v>
      </c>
      <c r="B1398" s="634" t="s">
        <v>26085</v>
      </c>
      <c r="C1398" s="634" t="s">
        <v>3</v>
      </c>
      <c r="D1398" s="635" t="s">
        <v>42208</v>
      </c>
    </row>
    <row r="1399" spans="1:4" ht="13.5" x14ac:dyDescent="0.25">
      <c r="A1399" s="636">
        <v>92574</v>
      </c>
      <c r="B1399" s="634" t="s">
        <v>26086</v>
      </c>
      <c r="C1399" s="634" t="s">
        <v>3</v>
      </c>
      <c r="D1399" s="635" t="s">
        <v>42209</v>
      </c>
    </row>
    <row r="1400" spans="1:4" ht="13.5" x14ac:dyDescent="0.25">
      <c r="A1400" s="636">
        <v>92575</v>
      </c>
      <c r="B1400" s="634" t="s">
        <v>26087</v>
      </c>
      <c r="C1400" s="634" t="s">
        <v>3</v>
      </c>
      <c r="D1400" s="635" t="s">
        <v>42210</v>
      </c>
    </row>
    <row r="1401" spans="1:4" ht="13.5" x14ac:dyDescent="0.25">
      <c r="A1401" s="636">
        <v>92576</v>
      </c>
      <c r="B1401" s="634" t="s">
        <v>26088</v>
      </c>
      <c r="C1401" s="634" t="s">
        <v>3</v>
      </c>
      <c r="D1401" s="635" t="s">
        <v>42211</v>
      </c>
    </row>
    <row r="1402" spans="1:4" ht="13.5" x14ac:dyDescent="0.25">
      <c r="A1402" s="636">
        <v>92577</v>
      </c>
      <c r="B1402" s="634" t="s">
        <v>26089</v>
      </c>
      <c r="C1402" s="634" t="s">
        <v>3</v>
      </c>
      <c r="D1402" s="635" t="s">
        <v>42212</v>
      </c>
    </row>
    <row r="1403" spans="1:4" ht="13.5" x14ac:dyDescent="0.25">
      <c r="A1403" s="636">
        <v>92578</v>
      </c>
      <c r="B1403" s="634" t="s">
        <v>26090</v>
      </c>
      <c r="C1403" s="634" t="s">
        <v>3</v>
      </c>
      <c r="D1403" s="635" t="s">
        <v>42213</v>
      </c>
    </row>
    <row r="1404" spans="1:4" ht="13.5" x14ac:dyDescent="0.25">
      <c r="A1404" s="636">
        <v>92579</v>
      </c>
      <c r="B1404" s="634" t="s">
        <v>26091</v>
      </c>
      <c r="C1404" s="634" t="s">
        <v>3</v>
      </c>
      <c r="D1404" s="635" t="s">
        <v>42214</v>
      </c>
    </row>
    <row r="1405" spans="1:4" ht="13.5" x14ac:dyDescent="0.25">
      <c r="A1405" s="636">
        <v>92580</v>
      </c>
      <c r="B1405" s="634" t="s">
        <v>26092</v>
      </c>
      <c r="C1405" s="634" t="s">
        <v>3</v>
      </c>
      <c r="D1405" s="635" t="s">
        <v>42215</v>
      </c>
    </row>
    <row r="1406" spans="1:4" ht="13.5" x14ac:dyDescent="0.25">
      <c r="A1406" s="636">
        <v>92581</v>
      </c>
      <c r="B1406" s="634" t="s">
        <v>26093</v>
      </c>
      <c r="C1406" s="634" t="s">
        <v>3</v>
      </c>
      <c r="D1406" s="635" t="s">
        <v>30495</v>
      </c>
    </row>
    <row r="1407" spans="1:4" ht="13.5" x14ac:dyDescent="0.25">
      <c r="A1407" s="636">
        <v>92582</v>
      </c>
      <c r="B1407" s="634" t="s">
        <v>23597</v>
      </c>
      <c r="C1407" s="634" t="s">
        <v>5</v>
      </c>
      <c r="D1407" s="635" t="s">
        <v>42216</v>
      </c>
    </row>
    <row r="1408" spans="1:4" ht="13.5" x14ac:dyDescent="0.25">
      <c r="A1408" s="636">
        <v>92584</v>
      </c>
      <c r="B1408" s="634" t="s">
        <v>23598</v>
      </c>
      <c r="C1408" s="634" t="s">
        <v>5</v>
      </c>
      <c r="D1408" s="635" t="s">
        <v>42217</v>
      </c>
    </row>
    <row r="1409" spans="1:4" ht="13.5" x14ac:dyDescent="0.25">
      <c r="A1409" s="636">
        <v>92586</v>
      </c>
      <c r="B1409" s="634" t="s">
        <v>23599</v>
      </c>
      <c r="C1409" s="634" t="s">
        <v>5</v>
      </c>
      <c r="D1409" s="635" t="s">
        <v>42218</v>
      </c>
    </row>
    <row r="1410" spans="1:4" ht="13.5" x14ac:dyDescent="0.25">
      <c r="A1410" s="636">
        <v>92588</v>
      </c>
      <c r="B1410" s="634" t="s">
        <v>23600</v>
      </c>
      <c r="C1410" s="634" t="s">
        <v>5</v>
      </c>
      <c r="D1410" s="635" t="s">
        <v>42219</v>
      </c>
    </row>
    <row r="1411" spans="1:4" ht="13.5" x14ac:dyDescent="0.25">
      <c r="A1411" s="636">
        <v>92590</v>
      </c>
      <c r="B1411" s="634" t="s">
        <v>23601</v>
      </c>
      <c r="C1411" s="634" t="s">
        <v>5</v>
      </c>
      <c r="D1411" s="635" t="s">
        <v>42220</v>
      </c>
    </row>
    <row r="1412" spans="1:4" ht="13.5" x14ac:dyDescent="0.25">
      <c r="A1412" s="636">
        <v>92592</v>
      </c>
      <c r="B1412" s="634" t="s">
        <v>23602</v>
      </c>
      <c r="C1412" s="634" t="s">
        <v>5</v>
      </c>
      <c r="D1412" s="635" t="s">
        <v>42221</v>
      </c>
    </row>
    <row r="1413" spans="1:4" ht="13.5" x14ac:dyDescent="0.25">
      <c r="A1413" s="636">
        <v>92593</v>
      </c>
      <c r="B1413" s="634" t="s">
        <v>23603</v>
      </c>
      <c r="C1413" s="634" t="s">
        <v>113</v>
      </c>
      <c r="D1413" s="635" t="s">
        <v>42222</v>
      </c>
    </row>
    <row r="1414" spans="1:4" ht="13.5" x14ac:dyDescent="0.25">
      <c r="A1414" s="636">
        <v>92594</v>
      </c>
      <c r="B1414" s="634" t="s">
        <v>23604</v>
      </c>
      <c r="C1414" s="634" t="s">
        <v>5</v>
      </c>
      <c r="D1414" s="635" t="s">
        <v>42223</v>
      </c>
    </row>
    <row r="1415" spans="1:4" ht="13.5" x14ac:dyDescent="0.25">
      <c r="A1415" s="636">
        <v>92596</v>
      </c>
      <c r="B1415" s="634" t="s">
        <v>23605</v>
      </c>
      <c r="C1415" s="634" t="s">
        <v>5</v>
      </c>
      <c r="D1415" s="635" t="s">
        <v>42224</v>
      </c>
    </row>
    <row r="1416" spans="1:4" ht="13.5" x14ac:dyDescent="0.25">
      <c r="A1416" s="636">
        <v>92598</v>
      </c>
      <c r="B1416" s="634" t="s">
        <v>23606</v>
      </c>
      <c r="C1416" s="634" t="s">
        <v>5</v>
      </c>
      <c r="D1416" s="635" t="s">
        <v>42225</v>
      </c>
    </row>
    <row r="1417" spans="1:4" ht="13.5" x14ac:dyDescent="0.25">
      <c r="A1417" s="636">
        <v>92600</v>
      </c>
      <c r="B1417" s="634" t="s">
        <v>23607</v>
      </c>
      <c r="C1417" s="634" t="s">
        <v>5</v>
      </c>
      <c r="D1417" s="635" t="s">
        <v>42226</v>
      </c>
    </row>
    <row r="1418" spans="1:4" ht="13.5" x14ac:dyDescent="0.25">
      <c r="A1418" s="636">
        <v>92602</v>
      </c>
      <c r="B1418" s="634" t="s">
        <v>23608</v>
      </c>
      <c r="C1418" s="634" t="s">
        <v>5</v>
      </c>
      <c r="D1418" s="635" t="s">
        <v>42216</v>
      </c>
    </row>
    <row r="1419" spans="1:4" ht="13.5" x14ac:dyDescent="0.25">
      <c r="A1419" s="636">
        <v>92604</v>
      </c>
      <c r="B1419" s="634" t="s">
        <v>23609</v>
      </c>
      <c r="C1419" s="634" t="s">
        <v>5</v>
      </c>
      <c r="D1419" s="635" t="s">
        <v>42227</v>
      </c>
    </row>
    <row r="1420" spans="1:4" ht="13.5" x14ac:dyDescent="0.25">
      <c r="A1420" s="636">
        <v>92606</v>
      </c>
      <c r="B1420" s="634" t="s">
        <v>23610</v>
      </c>
      <c r="C1420" s="634" t="s">
        <v>5</v>
      </c>
      <c r="D1420" s="635" t="s">
        <v>42228</v>
      </c>
    </row>
    <row r="1421" spans="1:4" ht="13.5" x14ac:dyDescent="0.25">
      <c r="A1421" s="636">
        <v>92608</v>
      </c>
      <c r="B1421" s="634" t="s">
        <v>23611</v>
      </c>
      <c r="C1421" s="634" t="s">
        <v>5</v>
      </c>
      <c r="D1421" s="635" t="s">
        <v>42229</v>
      </c>
    </row>
    <row r="1422" spans="1:4" ht="13.5" x14ac:dyDescent="0.25">
      <c r="A1422" s="636">
        <v>92610</v>
      </c>
      <c r="B1422" s="634" t="s">
        <v>23612</v>
      </c>
      <c r="C1422" s="634" t="s">
        <v>5</v>
      </c>
      <c r="D1422" s="635" t="s">
        <v>42230</v>
      </c>
    </row>
    <row r="1423" spans="1:4" ht="13.5" x14ac:dyDescent="0.25">
      <c r="A1423" s="636">
        <v>92612</v>
      </c>
      <c r="B1423" s="634" t="s">
        <v>23613</v>
      </c>
      <c r="C1423" s="634" t="s">
        <v>5</v>
      </c>
      <c r="D1423" s="635" t="s">
        <v>42231</v>
      </c>
    </row>
    <row r="1424" spans="1:4" ht="13.5" x14ac:dyDescent="0.25">
      <c r="A1424" s="636">
        <v>92614</v>
      </c>
      <c r="B1424" s="634" t="s">
        <v>23614</v>
      </c>
      <c r="C1424" s="634" t="s">
        <v>5</v>
      </c>
      <c r="D1424" s="635" t="s">
        <v>42232</v>
      </c>
    </row>
    <row r="1425" spans="1:4" ht="13.5" x14ac:dyDescent="0.25">
      <c r="A1425" s="636">
        <v>92616</v>
      </c>
      <c r="B1425" s="634" t="s">
        <v>23615</v>
      </c>
      <c r="C1425" s="634" t="s">
        <v>5</v>
      </c>
      <c r="D1425" s="635" t="s">
        <v>42233</v>
      </c>
    </row>
    <row r="1426" spans="1:4" ht="13.5" x14ac:dyDescent="0.25">
      <c r="A1426" s="636">
        <v>92618</v>
      </c>
      <c r="B1426" s="634" t="s">
        <v>23616</v>
      </c>
      <c r="C1426" s="634" t="s">
        <v>5</v>
      </c>
      <c r="D1426" s="635" t="s">
        <v>42234</v>
      </c>
    </row>
    <row r="1427" spans="1:4" ht="13.5" x14ac:dyDescent="0.25">
      <c r="A1427" s="636">
        <v>92620</v>
      </c>
      <c r="B1427" s="634" t="s">
        <v>23617</v>
      </c>
      <c r="C1427" s="634" t="s">
        <v>5</v>
      </c>
      <c r="D1427" s="635" t="s">
        <v>42235</v>
      </c>
    </row>
    <row r="1428" spans="1:4" ht="13.5" x14ac:dyDescent="0.25">
      <c r="A1428" s="636">
        <v>100357</v>
      </c>
      <c r="B1428" s="634" t="s">
        <v>26094</v>
      </c>
      <c r="C1428" s="634" t="s">
        <v>5</v>
      </c>
      <c r="D1428" s="635" t="s">
        <v>42236</v>
      </c>
    </row>
    <row r="1429" spans="1:4" ht="13.5" x14ac:dyDescent="0.25">
      <c r="A1429" s="636">
        <v>100358</v>
      </c>
      <c r="B1429" s="634" t="s">
        <v>26095</v>
      </c>
      <c r="C1429" s="634" t="s">
        <v>5</v>
      </c>
      <c r="D1429" s="635" t="s">
        <v>42237</v>
      </c>
    </row>
    <row r="1430" spans="1:4" ht="13.5" x14ac:dyDescent="0.25">
      <c r="A1430" s="636">
        <v>100359</v>
      </c>
      <c r="B1430" s="634" t="s">
        <v>26096</v>
      </c>
      <c r="C1430" s="634" t="s">
        <v>5</v>
      </c>
      <c r="D1430" s="635" t="s">
        <v>42238</v>
      </c>
    </row>
    <row r="1431" spans="1:4" ht="13.5" x14ac:dyDescent="0.25">
      <c r="A1431" s="636">
        <v>100360</v>
      </c>
      <c r="B1431" s="634" t="s">
        <v>26097</v>
      </c>
      <c r="C1431" s="634" t="s">
        <v>5</v>
      </c>
      <c r="D1431" s="635" t="s">
        <v>42239</v>
      </c>
    </row>
    <row r="1432" spans="1:4" ht="13.5" x14ac:dyDescent="0.25">
      <c r="A1432" s="636">
        <v>100361</v>
      </c>
      <c r="B1432" s="634" t="s">
        <v>26098</v>
      </c>
      <c r="C1432" s="634" t="s">
        <v>5</v>
      </c>
      <c r="D1432" s="635" t="s">
        <v>42240</v>
      </c>
    </row>
    <row r="1433" spans="1:4" ht="13.5" x14ac:dyDescent="0.25">
      <c r="A1433" s="636">
        <v>100362</v>
      </c>
      <c r="B1433" s="634" t="s">
        <v>26099</v>
      </c>
      <c r="C1433" s="634" t="s">
        <v>5</v>
      </c>
      <c r="D1433" s="635" t="s">
        <v>42241</v>
      </c>
    </row>
    <row r="1434" spans="1:4" ht="13.5" x14ac:dyDescent="0.25">
      <c r="A1434" s="636">
        <v>100363</v>
      </c>
      <c r="B1434" s="634" t="s">
        <v>26100</v>
      </c>
      <c r="C1434" s="634" t="s">
        <v>5</v>
      </c>
      <c r="D1434" s="635" t="s">
        <v>42242</v>
      </c>
    </row>
    <row r="1435" spans="1:4" ht="13.5" x14ac:dyDescent="0.25">
      <c r="A1435" s="636">
        <v>100364</v>
      </c>
      <c r="B1435" s="634" t="s">
        <v>26101</v>
      </c>
      <c r="C1435" s="634" t="s">
        <v>5</v>
      </c>
      <c r="D1435" s="635" t="s">
        <v>42243</v>
      </c>
    </row>
    <row r="1436" spans="1:4" ht="13.5" x14ac:dyDescent="0.25">
      <c r="A1436" s="636">
        <v>100365</v>
      </c>
      <c r="B1436" s="634" t="s">
        <v>26102</v>
      </c>
      <c r="C1436" s="634" t="s">
        <v>5</v>
      </c>
      <c r="D1436" s="635" t="s">
        <v>42244</v>
      </c>
    </row>
    <row r="1437" spans="1:4" ht="13.5" x14ac:dyDescent="0.25">
      <c r="A1437" s="636">
        <v>100366</v>
      </c>
      <c r="B1437" s="634" t="s">
        <v>26103</v>
      </c>
      <c r="C1437" s="634" t="s">
        <v>5</v>
      </c>
      <c r="D1437" s="635" t="s">
        <v>42245</v>
      </c>
    </row>
    <row r="1438" spans="1:4" ht="13.5" x14ac:dyDescent="0.25">
      <c r="A1438" s="636">
        <v>100367</v>
      </c>
      <c r="B1438" s="634" t="s">
        <v>26104</v>
      </c>
      <c r="C1438" s="634" t="s">
        <v>5</v>
      </c>
      <c r="D1438" s="635" t="s">
        <v>42246</v>
      </c>
    </row>
    <row r="1439" spans="1:4" ht="13.5" x14ac:dyDescent="0.25">
      <c r="A1439" s="636">
        <v>100368</v>
      </c>
      <c r="B1439" s="634" t="s">
        <v>26105</v>
      </c>
      <c r="C1439" s="634" t="s">
        <v>5</v>
      </c>
      <c r="D1439" s="635" t="s">
        <v>42247</v>
      </c>
    </row>
    <row r="1440" spans="1:4" ht="13.5" x14ac:dyDescent="0.25">
      <c r="A1440" s="636">
        <v>100369</v>
      </c>
      <c r="B1440" s="634" t="s">
        <v>26106</v>
      </c>
      <c r="C1440" s="634" t="s">
        <v>5</v>
      </c>
      <c r="D1440" s="635" t="s">
        <v>42248</v>
      </c>
    </row>
    <row r="1441" spans="1:4" ht="13.5" x14ac:dyDescent="0.25">
      <c r="A1441" s="636">
        <v>100370</v>
      </c>
      <c r="B1441" s="634" t="s">
        <v>26107</v>
      </c>
      <c r="C1441" s="634" t="s">
        <v>5</v>
      </c>
      <c r="D1441" s="635" t="s">
        <v>42249</v>
      </c>
    </row>
    <row r="1442" spans="1:4" ht="13.5" x14ac:dyDescent="0.25">
      <c r="A1442" s="636">
        <v>100371</v>
      </c>
      <c r="B1442" s="634" t="s">
        <v>26108</v>
      </c>
      <c r="C1442" s="634" t="s">
        <v>5</v>
      </c>
      <c r="D1442" s="635" t="s">
        <v>42250</v>
      </c>
    </row>
    <row r="1443" spans="1:4" ht="13.5" x14ac:dyDescent="0.25">
      <c r="A1443" s="636">
        <v>100372</v>
      </c>
      <c r="B1443" s="634" t="s">
        <v>26109</v>
      </c>
      <c r="C1443" s="634" t="s">
        <v>5</v>
      </c>
      <c r="D1443" s="635" t="s">
        <v>42251</v>
      </c>
    </row>
    <row r="1444" spans="1:4" ht="13.5" x14ac:dyDescent="0.25">
      <c r="A1444" s="636">
        <v>100373</v>
      </c>
      <c r="B1444" s="634" t="s">
        <v>26110</v>
      </c>
      <c r="C1444" s="634" t="s">
        <v>5</v>
      </c>
      <c r="D1444" s="635" t="s">
        <v>42252</v>
      </c>
    </row>
    <row r="1445" spans="1:4" ht="13.5" x14ac:dyDescent="0.25">
      <c r="A1445" s="636">
        <v>100374</v>
      </c>
      <c r="B1445" s="634" t="s">
        <v>26111</v>
      </c>
      <c r="C1445" s="634" t="s">
        <v>5</v>
      </c>
      <c r="D1445" s="635" t="s">
        <v>42253</v>
      </c>
    </row>
    <row r="1446" spans="1:4" ht="13.5" x14ac:dyDescent="0.25">
      <c r="A1446" s="636">
        <v>100375</v>
      </c>
      <c r="B1446" s="634" t="s">
        <v>26112</v>
      </c>
      <c r="C1446" s="634" t="s">
        <v>5</v>
      </c>
      <c r="D1446" s="635" t="s">
        <v>42254</v>
      </c>
    </row>
    <row r="1447" spans="1:4" ht="13.5" x14ac:dyDescent="0.25">
      <c r="A1447" s="636">
        <v>100376</v>
      </c>
      <c r="B1447" s="634" t="s">
        <v>26113</v>
      </c>
      <c r="C1447" s="634" t="s">
        <v>5</v>
      </c>
      <c r="D1447" s="635" t="s">
        <v>42255</v>
      </c>
    </row>
    <row r="1448" spans="1:4" ht="13.5" x14ac:dyDescent="0.25">
      <c r="A1448" s="636">
        <v>100377</v>
      </c>
      <c r="B1448" s="634" t="s">
        <v>26597</v>
      </c>
      <c r="C1448" s="634" t="s">
        <v>113</v>
      </c>
      <c r="D1448" s="635" t="s">
        <v>42256</v>
      </c>
    </row>
    <row r="1449" spans="1:4" ht="13.5" x14ac:dyDescent="0.25">
      <c r="A1449" s="636">
        <v>100378</v>
      </c>
      <c r="B1449" s="634" t="s">
        <v>26598</v>
      </c>
      <c r="C1449" s="634" t="s">
        <v>113</v>
      </c>
      <c r="D1449" s="635" t="s">
        <v>41321</v>
      </c>
    </row>
    <row r="1450" spans="1:4" ht="13.5" x14ac:dyDescent="0.25">
      <c r="A1450" s="636">
        <v>100382</v>
      </c>
      <c r="B1450" s="634" t="s">
        <v>26114</v>
      </c>
      <c r="C1450" s="634" t="s">
        <v>3</v>
      </c>
      <c r="D1450" s="635" t="s">
        <v>42167</v>
      </c>
    </row>
    <row r="1451" spans="1:4" ht="13.5" x14ac:dyDescent="0.25">
      <c r="A1451" s="636">
        <v>94444</v>
      </c>
      <c r="B1451" s="634" t="s">
        <v>26115</v>
      </c>
      <c r="C1451" s="634" t="s">
        <v>3</v>
      </c>
      <c r="D1451" s="635" t="s">
        <v>42257</v>
      </c>
    </row>
    <row r="1452" spans="1:4" ht="13.5" x14ac:dyDescent="0.25">
      <c r="A1452" s="636">
        <v>102661</v>
      </c>
      <c r="B1452" s="634" t="s">
        <v>30079</v>
      </c>
      <c r="C1452" s="634" t="s">
        <v>4</v>
      </c>
      <c r="D1452" s="635" t="s">
        <v>42258</v>
      </c>
    </row>
    <row r="1453" spans="1:4" ht="13.5" x14ac:dyDescent="0.25">
      <c r="A1453" s="636">
        <v>102663</v>
      </c>
      <c r="B1453" s="634" t="s">
        <v>30080</v>
      </c>
      <c r="C1453" s="634" t="s">
        <v>4</v>
      </c>
      <c r="D1453" s="635" t="s">
        <v>30953</v>
      </c>
    </row>
    <row r="1454" spans="1:4" ht="13.5" x14ac:dyDescent="0.25">
      <c r="A1454" s="636">
        <v>102664</v>
      </c>
      <c r="B1454" s="634" t="s">
        <v>30081</v>
      </c>
      <c r="C1454" s="634" t="s">
        <v>4</v>
      </c>
      <c r="D1454" s="635" t="s">
        <v>42259</v>
      </c>
    </row>
    <row r="1455" spans="1:4" ht="13.5" x14ac:dyDescent="0.25">
      <c r="A1455" s="636">
        <v>102665</v>
      </c>
      <c r="B1455" s="634" t="s">
        <v>30083</v>
      </c>
      <c r="C1455" s="634" t="s">
        <v>4</v>
      </c>
      <c r="D1455" s="635" t="s">
        <v>26918</v>
      </c>
    </row>
    <row r="1456" spans="1:4" ht="13.5" x14ac:dyDescent="0.25">
      <c r="A1456" s="636">
        <v>102666</v>
      </c>
      <c r="B1456" s="634" t="s">
        <v>30084</v>
      </c>
      <c r="C1456" s="634" t="s">
        <v>4</v>
      </c>
      <c r="D1456" s="635" t="s">
        <v>26744</v>
      </c>
    </row>
    <row r="1457" spans="1:4" ht="13.5" x14ac:dyDescent="0.25">
      <c r="A1457" s="636">
        <v>102669</v>
      </c>
      <c r="B1457" s="634" t="s">
        <v>30085</v>
      </c>
      <c r="C1457" s="634" t="s">
        <v>4</v>
      </c>
      <c r="D1457" s="635" t="s">
        <v>42260</v>
      </c>
    </row>
    <row r="1458" spans="1:4" ht="13.5" x14ac:dyDescent="0.25">
      <c r="A1458" s="636">
        <v>102670</v>
      </c>
      <c r="B1458" s="634" t="s">
        <v>30086</v>
      </c>
      <c r="C1458" s="634" t="s">
        <v>4</v>
      </c>
      <c r="D1458" s="635" t="s">
        <v>42261</v>
      </c>
    </row>
    <row r="1459" spans="1:4" ht="13.5" x14ac:dyDescent="0.25">
      <c r="A1459" s="636">
        <v>102673</v>
      </c>
      <c r="B1459" s="634" t="s">
        <v>30087</v>
      </c>
      <c r="C1459" s="634" t="s">
        <v>4</v>
      </c>
      <c r="D1459" s="635" t="s">
        <v>42262</v>
      </c>
    </row>
    <row r="1460" spans="1:4" ht="13.5" x14ac:dyDescent="0.25">
      <c r="A1460" s="636">
        <v>102674</v>
      </c>
      <c r="B1460" s="634" t="s">
        <v>30088</v>
      </c>
      <c r="C1460" s="634" t="s">
        <v>4</v>
      </c>
      <c r="D1460" s="635" t="s">
        <v>42263</v>
      </c>
    </row>
    <row r="1461" spans="1:4" ht="13.5" x14ac:dyDescent="0.25">
      <c r="A1461" s="636">
        <v>102677</v>
      </c>
      <c r="B1461" s="634" t="s">
        <v>30090</v>
      </c>
      <c r="C1461" s="634" t="s">
        <v>4</v>
      </c>
      <c r="D1461" s="635" t="s">
        <v>42264</v>
      </c>
    </row>
    <row r="1462" spans="1:4" ht="13.5" x14ac:dyDescent="0.25">
      <c r="A1462" s="636">
        <v>102678</v>
      </c>
      <c r="B1462" s="634" t="s">
        <v>30091</v>
      </c>
      <c r="C1462" s="634" t="s">
        <v>4</v>
      </c>
      <c r="D1462" s="635" t="s">
        <v>42265</v>
      </c>
    </row>
    <row r="1463" spans="1:4" ht="13.5" x14ac:dyDescent="0.25">
      <c r="A1463" s="636">
        <v>102679</v>
      </c>
      <c r="B1463" s="634" t="s">
        <v>30092</v>
      </c>
      <c r="C1463" s="634" t="s">
        <v>4</v>
      </c>
      <c r="D1463" s="635" t="s">
        <v>30357</v>
      </c>
    </row>
    <row r="1464" spans="1:4" ht="13.5" x14ac:dyDescent="0.25">
      <c r="A1464" s="636">
        <v>102680</v>
      </c>
      <c r="B1464" s="634" t="s">
        <v>30093</v>
      </c>
      <c r="C1464" s="634" t="s">
        <v>4</v>
      </c>
      <c r="D1464" s="635" t="s">
        <v>42266</v>
      </c>
    </row>
    <row r="1465" spans="1:4" ht="13.5" x14ac:dyDescent="0.25">
      <c r="A1465" s="636">
        <v>102683</v>
      </c>
      <c r="B1465" s="634" t="s">
        <v>30094</v>
      </c>
      <c r="C1465" s="634" t="s">
        <v>4</v>
      </c>
      <c r="D1465" s="635" t="s">
        <v>42267</v>
      </c>
    </row>
    <row r="1466" spans="1:4" ht="13.5" x14ac:dyDescent="0.25">
      <c r="A1466" s="636">
        <v>102684</v>
      </c>
      <c r="B1466" s="634" t="s">
        <v>30095</v>
      </c>
      <c r="C1466" s="634" t="s">
        <v>4</v>
      </c>
      <c r="D1466" s="635" t="s">
        <v>30503</v>
      </c>
    </row>
    <row r="1467" spans="1:4" ht="13.5" x14ac:dyDescent="0.25">
      <c r="A1467" s="636">
        <v>102687</v>
      </c>
      <c r="B1467" s="634" t="s">
        <v>30096</v>
      </c>
      <c r="C1467" s="634" t="s">
        <v>4</v>
      </c>
      <c r="D1467" s="635" t="s">
        <v>42268</v>
      </c>
    </row>
    <row r="1468" spans="1:4" ht="13.5" x14ac:dyDescent="0.25">
      <c r="A1468" s="636">
        <v>102688</v>
      </c>
      <c r="B1468" s="634" t="s">
        <v>30097</v>
      </c>
      <c r="C1468" s="634" t="s">
        <v>4</v>
      </c>
      <c r="D1468" s="635" t="s">
        <v>42269</v>
      </c>
    </row>
    <row r="1469" spans="1:4" ht="13.5" x14ac:dyDescent="0.25">
      <c r="A1469" s="636">
        <v>102690</v>
      </c>
      <c r="B1469" s="634" t="s">
        <v>30099</v>
      </c>
      <c r="C1469" s="634" t="s">
        <v>4</v>
      </c>
      <c r="D1469" s="635" t="s">
        <v>42270</v>
      </c>
    </row>
    <row r="1470" spans="1:4" ht="13.5" x14ac:dyDescent="0.25">
      <c r="A1470" s="636">
        <v>102694</v>
      </c>
      <c r="B1470" s="634" t="s">
        <v>30101</v>
      </c>
      <c r="C1470" s="634" t="s">
        <v>4</v>
      </c>
      <c r="D1470" s="635" t="s">
        <v>42271</v>
      </c>
    </row>
    <row r="1471" spans="1:4" ht="13.5" x14ac:dyDescent="0.25">
      <c r="A1471" s="636">
        <v>102697</v>
      </c>
      <c r="B1471" s="634" t="s">
        <v>30103</v>
      </c>
      <c r="C1471" s="634" t="s">
        <v>4</v>
      </c>
      <c r="D1471" s="635" t="s">
        <v>42272</v>
      </c>
    </row>
    <row r="1472" spans="1:4" ht="13.5" x14ac:dyDescent="0.25">
      <c r="A1472" s="636">
        <v>102704</v>
      </c>
      <c r="B1472" s="634" t="s">
        <v>30104</v>
      </c>
      <c r="C1472" s="634" t="s">
        <v>4</v>
      </c>
      <c r="D1472" s="635" t="s">
        <v>42273</v>
      </c>
    </row>
    <row r="1473" spans="1:4" ht="13.5" x14ac:dyDescent="0.25">
      <c r="A1473" s="636">
        <v>102706</v>
      </c>
      <c r="B1473" s="634" t="s">
        <v>30105</v>
      </c>
      <c r="C1473" s="634" t="s">
        <v>4</v>
      </c>
      <c r="D1473" s="635" t="s">
        <v>30716</v>
      </c>
    </row>
    <row r="1474" spans="1:4" ht="13.5" x14ac:dyDescent="0.25">
      <c r="A1474" s="636">
        <v>102707</v>
      </c>
      <c r="B1474" s="634" t="s">
        <v>30106</v>
      </c>
      <c r="C1474" s="634" t="s">
        <v>4</v>
      </c>
      <c r="D1474" s="635" t="s">
        <v>42274</v>
      </c>
    </row>
    <row r="1475" spans="1:4" ht="13.5" x14ac:dyDescent="0.25">
      <c r="A1475" s="636">
        <v>102708</v>
      </c>
      <c r="B1475" s="634" t="s">
        <v>30107</v>
      </c>
      <c r="C1475" s="634" t="s">
        <v>5</v>
      </c>
      <c r="D1475" s="635" t="s">
        <v>42275</v>
      </c>
    </row>
    <row r="1476" spans="1:4" ht="13.5" x14ac:dyDescent="0.25">
      <c r="A1476" s="636">
        <v>102710</v>
      </c>
      <c r="B1476" s="634" t="s">
        <v>30109</v>
      </c>
      <c r="C1476" s="634" t="s">
        <v>5</v>
      </c>
      <c r="D1476" s="635" t="s">
        <v>42276</v>
      </c>
    </row>
    <row r="1477" spans="1:4" ht="13.5" x14ac:dyDescent="0.25">
      <c r="A1477" s="636">
        <v>102711</v>
      </c>
      <c r="B1477" s="634" t="s">
        <v>30110</v>
      </c>
      <c r="C1477" s="634" t="s">
        <v>5</v>
      </c>
      <c r="D1477" s="635" t="s">
        <v>42277</v>
      </c>
    </row>
    <row r="1478" spans="1:4" ht="13.5" x14ac:dyDescent="0.25">
      <c r="A1478" s="636">
        <v>102712</v>
      </c>
      <c r="B1478" s="634" t="s">
        <v>30111</v>
      </c>
      <c r="C1478" s="634" t="s">
        <v>3</v>
      </c>
      <c r="D1478" s="635" t="s">
        <v>23212</v>
      </c>
    </row>
    <row r="1479" spans="1:4" ht="13.5" x14ac:dyDescent="0.25">
      <c r="A1479" s="636">
        <v>102713</v>
      </c>
      <c r="B1479" s="634" t="s">
        <v>30112</v>
      </c>
      <c r="C1479" s="634" t="s">
        <v>3</v>
      </c>
      <c r="D1479" s="635" t="s">
        <v>42278</v>
      </c>
    </row>
    <row r="1480" spans="1:4" ht="13.5" x14ac:dyDescent="0.25">
      <c r="A1480" s="636">
        <v>102715</v>
      </c>
      <c r="B1480" s="634" t="s">
        <v>30114</v>
      </c>
      <c r="C1480" s="634" t="s">
        <v>3</v>
      </c>
      <c r="D1480" s="635" t="s">
        <v>42279</v>
      </c>
    </row>
    <row r="1481" spans="1:4" ht="13.5" x14ac:dyDescent="0.25">
      <c r="A1481" s="636">
        <v>102716</v>
      </c>
      <c r="B1481" s="634" t="s">
        <v>30116</v>
      </c>
      <c r="C1481" s="634" t="s">
        <v>20</v>
      </c>
      <c r="D1481" s="635" t="s">
        <v>29947</v>
      </c>
    </row>
    <row r="1482" spans="1:4" ht="13.5" x14ac:dyDescent="0.25">
      <c r="A1482" s="636">
        <v>102717</v>
      </c>
      <c r="B1482" s="634" t="s">
        <v>30117</v>
      </c>
      <c r="C1482" s="634" t="s">
        <v>20</v>
      </c>
      <c r="D1482" s="635" t="s">
        <v>42280</v>
      </c>
    </row>
    <row r="1483" spans="1:4" ht="13.5" x14ac:dyDescent="0.25">
      <c r="A1483" s="636">
        <v>102718</v>
      </c>
      <c r="B1483" s="634" t="s">
        <v>30118</v>
      </c>
      <c r="C1483" s="634" t="s">
        <v>20</v>
      </c>
      <c r="D1483" s="635" t="s">
        <v>42281</v>
      </c>
    </row>
    <row r="1484" spans="1:4" ht="13.5" x14ac:dyDescent="0.25">
      <c r="A1484" s="636">
        <v>102719</v>
      </c>
      <c r="B1484" s="634" t="s">
        <v>30119</v>
      </c>
      <c r="C1484" s="634" t="s">
        <v>20</v>
      </c>
      <c r="D1484" s="635" t="s">
        <v>42282</v>
      </c>
    </row>
    <row r="1485" spans="1:4" ht="13.5" x14ac:dyDescent="0.25">
      <c r="A1485" s="636">
        <v>102722</v>
      </c>
      <c r="B1485" s="634" t="s">
        <v>30120</v>
      </c>
      <c r="C1485" s="634" t="s">
        <v>4</v>
      </c>
      <c r="D1485" s="635" t="s">
        <v>42283</v>
      </c>
    </row>
    <row r="1486" spans="1:4" ht="13.5" x14ac:dyDescent="0.25">
      <c r="A1486" s="636">
        <v>102723</v>
      </c>
      <c r="B1486" s="634" t="s">
        <v>30122</v>
      </c>
      <c r="C1486" s="634" t="s">
        <v>4</v>
      </c>
      <c r="D1486" s="635" t="s">
        <v>41775</v>
      </c>
    </row>
    <row r="1487" spans="1:4" ht="13.5" x14ac:dyDescent="0.25">
      <c r="A1487" s="636">
        <v>102724</v>
      </c>
      <c r="B1487" s="634" t="s">
        <v>30123</v>
      </c>
      <c r="C1487" s="634" t="s">
        <v>5</v>
      </c>
      <c r="D1487" s="635" t="s">
        <v>42284</v>
      </c>
    </row>
    <row r="1488" spans="1:4" ht="13.5" x14ac:dyDescent="0.25">
      <c r="A1488" s="636">
        <v>102725</v>
      </c>
      <c r="B1488" s="634" t="s">
        <v>30124</v>
      </c>
      <c r="C1488" s="634" t="s">
        <v>5</v>
      </c>
      <c r="D1488" s="635" t="s">
        <v>28965</v>
      </c>
    </row>
    <row r="1489" spans="1:4" ht="13.5" x14ac:dyDescent="0.25">
      <c r="A1489" s="636">
        <v>102726</v>
      </c>
      <c r="B1489" s="634" t="s">
        <v>30125</v>
      </c>
      <c r="C1489" s="634" t="s">
        <v>5</v>
      </c>
      <c r="D1489" s="635" t="s">
        <v>42285</v>
      </c>
    </row>
    <row r="1490" spans="1:4" ht="13.5" x14ac:dyDescent="0.25">
      <c r="A1490" s="636">
        <v>103653</v>
      </c>
      <c r="B1490" s="634" t="s">
        <v>42286</v>
      </c>
      <c r="C1490" s="634" t="s">
        <v>3</v>
      </c>
      <c r="D1490" s="635" t="s">
        <v>42287</v>
      </c>
    </row>
    <row r="1491" spans="1:4" ht="13.5" x14ac:dyDescent="0.25">
      <c r="A1491" s="636">
        <v>92743</v>
      </c>
      <c r="B1491" s="634" t="s">
        <v>23618</v>
      </c>
      <c r="C1491" s="634" t="s">
        <v>20</v>
      </c>
      <c r="D1491" s="635" t="s">
        <v>42288</v>
      </c>
    </row>
    <row r="1492" spans="1:4" ht="13.5" x14ac:dyDescent="0.25">
      <c r="A1492" s="636">
        <v>92744</v>
      </c>
      <c r="B1492" s="634" t="s">
        <v>23619</v>
      </c>
      <c r="C1492" s="634" t="s">
        <v>20</v>
      </c>
      <c r="D1492" s="635" t="s">
        <v>42289</v>
      </c>
    </row>
    <row r="1493" spans="1:4" ht="13.5" x14ac:dyDescent="0.25">
      <c r="A1493" s="636">
        <v>92745</v>
      </c>
      <c r="B1493" s="634" t="s">
        <v>23620</v>
      </c>
      <c r="C1493" s="634" t="s">
        <v>20</v>
      </c>
      <c r="D1493" s="635" t="s">
        <v>42290</v>
      </c>
    </row>
    <row r="1494" spans="1:4" ht="13.5" x14ac:dyDescent="0.25">
      <c r="A1494" s="636">
        <v>92746</v>
      </c>
      <c r="B1494" s="634" t="s">
        <v>23621</v>
      </c>
      <c r="C1494" s="634" t="s">
        <v>20</v>
      </c>
      <c r="D1494" s="635" t="s">
        <v>42291</v>
      </c>
    </row>
    <row r="1495" spans="1:4" ht="13.5" x14ac:dyDescent="0.25">
      <c r="A1495" s="636">
        <v>92747</v>
      </c>
      <c r="B1495" s="634" t="s">
        <v>23622</v>
      </c>
      <c r="C1495" s="634" t="s">
        <v>20</v>
      </c>
      <c r="D1495" s="635" t="s">
        <v>42292</v>
      </c>
    </row>
    <row r="1496" spans="1:4" ht="13.5" x14ac:dyDescent="0.25">
      <c r="A1496" s="636">
        <v>92748</v>
      </c>
      <c r="B1496" s="634" t="s">
        <v>23623</v>
      </c>
      <c r="C1496" s="634" t="s">
        <v>20</v>
      </c>
      <c r="D1496" s="635" t="s">
        <v>42293</v>
      </c>
    </row>
    <row r="1497" spans="1:4" ht="13.5" x14ac:dyDescent="0.25">
      <c r="A1497" s="636">
        <v>92749</v>
      </c>
      <c r="B1497" s="634" t="s">
        <v>23624</v>
      </c>
      <c r="C1497" s="634" t="s">
        <v>20</v>
      </c>
      <c r="D1497" s="635" t="s">
        <v>42294</v>
      </c>
    </row>
    <row r="1498" spans="1:4" ht="13.5" x14ac:dyDescent="0.25">
      <c r="A1498" s="636">
        <v>92750</v>
      </c>
      <c r="B1498" s="634" t="s">
        <v>23625</v>
      </c>
      <c r="C1498" s="634" t="s">
        <v>20</v>
      </c>
      <c r="D1498" s="635" t="s">
        <v>42295</v>
      </c>
    </row>
    <row r="1499" spans="1:4" ht="13.5" x14ac:dyDescent="0.25">
      <c r="A1499" s="636">
        <v>92751</v>
      </c>
      <c r="B1499" s="634" t="s">
        <v>23626</v>
      </c>
      <c r="C1499" s="634" t="s">
        <v>20</v>
      </c>
      <c r="D1499" s="635" t="s">
        <v>42296</v>
      </c>
    </row>
    <row r="1500" spans="1:4" ht="13.5" x14ac:dyDescent="0.25">
      <c r="A1500" s="636">
        <v>92752</v>
      </c>
      <c r="B1500" s="634" t="s">
        <v>23627</v>
      </c>
      <c r="C1500" s="634" t="s">
        <v>20</v>
      </c>
      <c r="D1500" s="635" t="s">
        <v>42297</v>
      </c>
    </row>
    <row r="1501" spans="1:4" ht="13.5" x14ac:dyDescent="0.25">
      <c r="A1501" s="636">
        <v>92753</v>
      </c>
      <c r="B1501" s="634" t="s">
        <v>23628</v>
      </c>
      <c r="C1501" s="634" t="s">
        <v>20</v>
      </c>
      <c r="D1501" s="635" t="s">
        <v>42298</v>
      </c>
    </row>
    <row r="1502" spans="1:4" ht="13.5" x14ac:dyDescent="0.25">
      <c r="A1502" s="636">
        <v>92754</v>
      </c>
      <c r="B1502" s="634" t="s">
        <v>23629</v>
      </c>
      <c r="C1502" s="634" t="s">
        <v>20</v>
      </c>
      <c r="D1502" s="635" t="s">
        <v>42299</v>
      </c>
    </row>
    <row r="1503" spans="1:4" ht="13.5" x14ac:dyDescent="0.25">
      <c r="A1503" s="636">
        <v>92755</v>
      </c>
      <c r="B1503" s="634" t="s">
        <v>23630</v>
      </c>
      <c r="C1503" s="634" t="s">
        <v>3</v>
      </c>
      <c r="D1503" s="635" t="s">
        <v>42300</v>
      </c>
    </row>
    <row r="1504" spans="1:4" ht="13.5" x14ac:dyDescent="0.25">
      <c r="A1504" s="636">
        <v>92756</v>
      </c>
      <c r="B1504" s="634" t="s">
        <v>23631</v>
      </c>
      <c r="C1504" s="634" t="s">
        <v>3</v>
      </c>
      <c r="D1504" s="635" t="s">
        <v>42301</v>
      </c>
    </row>
    <row r="1505" spans="1:4" ht="13.5" x14ac:dyDescent="0.25">
      <c r="A1505" s="636">
        <v>92757</v>
      </c>
      <c r="B1505" s="634" t="s">
        <v>23632</v>
      </c>
      <c r="C1505" s="634" t="s">
        <v>3</v>
      </c>
      <c r="D1505" s="635" t="s">
        <v>42302</v>
      </c>
    </row>
    <row r="1506" spans="1:4" ht="13.5" x14ac:dyDescent="0.25">
      <c r="A1506" s="636">
        <v>92758</v>
      </c>
      <c r="B1506" s="634" t="s">
        <v>23633</v>
      </c>
      <c r="C1506" s="634" t="s">
        <v>20</v>
      </c>
      <c r="D1506" s="635" t="s">
        <v>42303</v>
      </c>
    </row>
    <row r="1507" spans="1:4" ht="13.5" x14ac:dyDescent="0.25">
      <c r="A1507" s="636">
        <v>91069</v>
      </c>
      <c r="B1507" s="634" t="s">
        <v>23634</v>
      </c>
      <c r="C1507" s="634" t="s">
        <v>3</v>
      </c>
      <c r="D1507" s="635" t="s">
        <v>42304</v>
      </c>
    </row>
    <row r="1508" spans="1:4" ht="13.5" x14ac:dyDescent="0.25">
      <c r="A1508" s="636">
        <v>91070</v>
      </c>
      <c r="B1508" s="634" t="s">
        <v>23635</v>
      </c>
      <c r="C1508" s="634" t="s">
        <v>3</v>
      </c>
      <c r="D1508" s="635" t="s">
        <v>42305</v>
      </c>
    </row>
    <row r="1509" spans="1:4" ht="13.5" x14ac:dyDescent="0.25">
      <c r="A1509" s="636">
        <v>91071</v>
      </c>
      <c r="B1509" s="634" t="s">
        <v>23636</v>
      </c>
      <c r="C1509" s="634" t="s">
        <v>3</v>
      </c>
      <c r="D1509" s="635" t="s">
        <v>42306</v>
      </c>
    </row>
    <row r="1510" spans="1:4" ht="13.5" x14ac:dyDescent="0.25">
      <c r="A1510" s="636">
        <v>91072</v>
      </c>
      <c r="B1510" s="634" t="s">
        <v>23637</v>
      </c>
      <c r="C1510" s="634" t="s">
        <v>3</v>
      </c>
      <c r="D1510" s="635" t="s">
        <v>42307</v>
      </c>
    </row>
    <row r="1511" spans="1:4" ht="13.5" x14ac:dyDescent="0.25">
      <c r="A1511" s="636">
        <v>91073</v>
      </c>
      <c r="B1511" s="634" t="s">
        <v>23638</v>
      </c>
      <c r="C1511" s="634" t="s">
        <v>3</v>
      </c>
      <c r="D1511" s="635" t="s">
        <v>42308</v>
      </c>
    </row>
    <row r="1512" spans="1:4" ht="13.5" x14ac:dyDescent="0.25">
      <c r="A1512" s="636">
        <v>91074</v>
      </c>
      <c r="B1512" s="634" t="s">
        <v>23639</v>
      </c>
      <c r="C1512" s="634" t="s">
        <v>3</v>
      </c>
      <c r="D1512" s="635" t="s">
        <v>42309</v>
      </c>
    </row>
    <row r="1513" spans="1:4" ht="13.5" x14ac:dyDescent="0.25">
      <c r="A1513" s="636">
        <v>91075</v>
      </c>
      <c r="B1513" s="634" t="s">
        <v>23640</v>
      </c>
      <c r="C1513" s="634" t="s">
        <v>3</v>
      </c>
      <c r="D1513" s="635" t="s">
        <v>42310</v>
      </c>
    </row>
    <row r="1514" spans="1:4" ht="13.5" x14ac:dyDescent="0.25">
      <c r="A1514" s="636">
        <v>91076</v>
      </c>
      <c r="B1514" s="634" t="s">
        <v>23641</v>
      </c>
      <c r="C1514" s="634" t="s">
        <v>3</v>
      </c>
      <c r="D1514" s="635" t="s">
        <v>42311</v>
      </c>
    </row>
    <row r="1515" spans="1:4" ht="13.5" x14ac:dyDescent="0.25">
      <c r="A1515" s="636">
        <v>91077</v>
      </c>
      <c r="B1515" s="634" t="s">
        <v>23642</v>
      </c>
      <c r="C1515" s="634" t="s">
        <v>3</v>
      </c>
      <c r="D1515" s="635" t="s">
        <v>42312</v>
      </c>
    </row>
    <row r="1516" spans="1:4" ht="13.5" x14ac:dyDescent="0.25">
      <c r="A1516" s="636">
        <v>91078</v>
      </c>
      <c r="B1516" s="634" t="s">
        <v>23643</v>
      </c>
      <c r="C1516" s="634" t="s">
        <v>3</v>
      </c>
      <c r="D1516" s="635" t="s">
        <v>42313</v>
      </c>
    </row>
    <row r="1517" spans="1:4" ht="13.5" x14ac:dyDescent="0.25">
      <c r="A1517" s="636">
        <v>91079</v>
      </c>
      <c r="B1517" s="634" t="s">
        <v>23644</v>
      </c>
      <c r="C1517" s="634" t="s">
        <v>3</v>
      </c>
      <c r="D1517" s="635" t="s">
        <v>42314</v>
      </c>
    </row>
    <row r="1518" spans="1:4" ht="13.5" x14ac:dyDescent="0.25">
      <c r="A1518" s="636">
        <v>91080</v>
      </c>
      <c r="B1518" s="634" t="s">
        <v>23645</v>
      </c>
      <c r="C1518" s="634" t="s">
        <v>3</v>
      </c>
      <c r="D1518" s="635" t="s">
        <v>42315</v>
      </c>
    </row>
    <row r="1519" spans="1:4" ht="13.5" x14ac:dyDescent="0.25">
      <c r="A1519" s="636">
        <v>91081</v>
      </c>
      <c r="B1519" s="634" t="s">
        <v>23646</v>
      </c>
      <c r="C1519" s="634" t="s">
        <v>3</v>
      </c>
      <c r="D1519" s="635" t="s">
        <v>42316</v>
      </c>
    </row>
    <row r="1520" spans="1:4" ht="13.5" x14ac:dyDescent="0.25">
      <c r="A1520" s="636">
        <v>91082</v>
      </c>
      <c r="B1520" s="634" t="s">
        <v>23647</v>
      </c>
      <c r="C1520" s="634" t="s">
        <v>3</v>
      </c>
      <c r="D1520" s="635" t="s">
        <v>42317</v>
      </c>
    </row>
    <row r="1521" spans="1:4" ht="13.5" x14ac:dyDescent="0.25">
      <c r="A1521" s="636">
        <v>91083</v>
      </c>
      <c r="B1521" s="634" t="s">
        <v>23648</v>
      </c>
      <c r="C1521" s="634" t="s">
        <v>3</v>
      </c>
      <c r="D1521" s="635" t="s">
        <v>42318</v>
      </c>
    </row>
    <row r="1522" spans="1:4" ht="13.5" x14ac:dyDescent="0.25">
      <c r="A1522" s="636">
        <v>91084</v>
      </c>
      <c r="B1522" s="634" t="s">
        <v>23649</v>
      </c>
      <c r="C1522" s="634" t="s">
        <v>3</v>
      </c>
      <c r="D1522" s="635" t="s">
        <v>42319</v>
      </c>
    </row>
    <row r="1523" spans="1:4" ht="13.5" x14ac:dyDescent="0.25">
      <c r="A1523" s="636">
        <v>91086</v>
      </c>
      <c r="B1523" s="634" t="s">
        <v>23650</v>
      </c>
      <c r="C1523" s="634" t="s">
        <v>3</v>
      </c>
      <c r="D1523" s="635" t="s">
        <v>42320</v>
      </c>
    </row>
    <row r="1524" spans="1:4" ht="13.5" x14ac:dyDescent="0.25">
      <c r="A1524" s="636">
        <v>91087</v>
      </c>
      <c r="B1524" s="634" t="s">
        <v>23651</v>
      </c>
      <c r="C1524" s="634" t="s">
        <v>3</v>
      </c>
      <c r="D1524" s="635" t="s">
        <v>42321</v>
      </c>
    </row>
    <row r="1525" spans="1:4" ht="13.5" x14ac:dyDescent="0.25">
      <c r="A1525" s="636">
        <v>91088</v>
      </c>
      <c r="B1525" s="634" t="s">
        <v>23652</v>
      </c>
      <c r="C1525" s="634" t="s">
        <v>3</v>
      </c>
      <c r="D1525" s="635" t="s">
        <v>42322</v>
      </c>
    </row>
    <row r="1526" spans="1:4" ht="13.5" x14ac:dyDescent="0.25">
      <c r="A1526" s="636">
        <v>91089</v>
      </c>
      <c r="B1526" s="634" t="s">
        <v>23653</v>
      </c>
      <c r="C1526" s="634" t="s">
        <v>3</v>
      </c>
      <c r="D1526" s="635" t="s">
        <v>42323</v>
      </c>
    </row>
    <row r="1527" spans="1:4" ht="13.5" x14ac:dyDescent="0.25">
      <c r="A1527" s="636">
        <v>91090</v>
      </c>
      <c r="B1527" s="634" t="s">
        <v>23654</v>
      </c>
      <c r="C1527" s="634" t="s">
        <v>3</v>
      </c>
      <c r="D1527" s="635" t="s">
        <v>42324</v>
      </c>
    </row>
    <row r="1528" spans="1:4" ht="13.5" x14ac:dyDescent="0.25">
      <c r="A1528" s="636">
        <v>91091</v>
      </c>
      <c r="B1528" s="634" t="s">
        <v>23655</v>
      </c>
      <c r="C1528" s="634" t="s">
        <v>3</v>
      </c>
      <c r="D1528" s="635" t="s">
        <v>42325</v>
      </c>
    </row>
    <row r="1529" spans="1:4" ht="13.5" x14ac:dyDescent="0.25">
      <c r="A1529" s="636">
        <v>91092</v>
      </c>
      <c r="B1529" s="634" t="s">
        <v>23656</v>
      </c>
      <c r="C1529" s="634" t="s">
        <v>3</v>
      </c>
      <c r="D1529" s="635" t="s">
        <v>42326</v>
      </c>
    </row>
    <row r="1530" spans="1:4" ht="13.5" x14ac:dyDescent="0.25">
      <c r="A1530" s="636">
        <v>91093</v>
      </c>
      <c r="B1530" s="634" t="s">
        <v>23657</v>
      </c>
      <c r="C1530" s="634" t="s">
        <v>3</v>
      </c>
      <c r="D1530" s="635" t="s">
        <v>42327</v>
      </c>
    </row>
    <row r="1531" spans="1:4" ht="13.5" x14ac:dyDescent="0.25">
      <c r="A1531" s="636">
        <v>91094</v>
      </c>
      <c r="B1531" s="634" t="s">
        <v>23658</v>
      </c>
      <c r="C1531" s="634" t="s">
        <v>3</v>
      </c>
      <c r="D1531" s="635" t="s">
        <v>42328</v>
      </c>
    </row>
    <row r="1532" spans="1:4" ht="13.5" x14ac:dyDescent="0.25">
      <c r="A1532" s="636">
        <v>91095</v>
      </c>
      <c r="B1532" s="634" t="s">
        <v>23659</v>
      </c>
      <c r="C1532" s="634" t="s">
        <v>3</v>
      </c>
      <c r="D1532" s="635" t="s">
        <v>42329</v>
      </c>
    </row>
    <row r="1533" spans="1:4" ht="13.5" x14ac:dyDescent="0.25">
      <c r="A1533" s="636">
        <v>91096</v>
      </c>
      <c r="B1533" s="634" t="s">
        <v>23660</v>
      </c>
      <c r="C1533" s="634" t="s">
        <v>3</v>
      </c>
      <c r="D1533" s="635" t="s">
        <v>42330</v>
      </c>
    </row>
    <row r="1534" spans="1:4" ht="13.5" x14ac:dyDescent="0.25">
      <c r="A1534" s="636">
        <v>91097</v>
      </c>
      <c r="B1534" s="634" t="s">
        <v>23661</v>
      </c>
      <c r="C1534" s="634" t="s">
        <v>3</v>
      </c>
      <c r="D1534" s="635" t="s">
        <v>42331</v>
      </c>
    </row>
    <row r="1535" spans="1:4" ht="13.5" x14ac:dyDescent="0.25">
      <c r="A1535" s="636">
        <v>91098</v>
      </c>
      <c r="B1535" s="634" t="s">
        <v>23662</v>
      </c>
      <c r="C1535" s="634" t="s">
        <v>3</v>
      </c>
      <c r="D1535" s="635" t="s">
        <v>42332</v>
      </c>
    </row>
    <row r="1536" spans="1:4" ht="13.5" x14ac:dyDescent="0.25">
      <c r="A1536" s="636">
        <v>91099</v>
      </c>
      <c r="B1536" s="634" t="s">
        <v>23663</v>
      </c>
      <c r="C1536" s="634" t="s">
        <v>3</v>
      </c>
      <c r="D1536" s="635" t="s">
        <v>42333</v>
      </c>
    </row>
    <row r="1537" spans="1:4" ht="13.5" x14ac:dyDescent="0.25">
      <c r="A1537" s="636">
        <v>91100</v>
      </c>
      <c r="B1537" s="634" t="s">
        <v>23664</v>
      </c>
      <c r="C1537" s="634" t="s">
        <v>3</v>
      </c>
      <c r="D1537" s="635" t="s">
        <v>42334</v>
      </c>
    </row>
    <row r="1538" spans="1:4" ht="13.5" x14ac:dyDescent="0.25">
      <c r="A1538" s="636">
        <v>91101</v>
      </c>
      <c r="B1538" s="634" t="s">
        <v>23665</v>
      </c>
      <c r="C1538" s="634" t="s">
        <v>3</v>
      </c>
      <c r="D1538" s="635" t="s">
        <v>42335</v>
      </c>
    </row>
    <row r="1539" spans="1:4" ht="13.5" x14ac:dyDescent="0.25">
      <c r="A1539" s="636">
        <v>93952</v>
      </c>
      <c r="B1539" s="634" t="s">
        <v>23666</v>
      </c>
      <c r="C1539" s="634" t="s">
        <v>4</v>
      </c>
      <c r="D1539" s="635" t="s">
        <v>30561</v>
      </c>
    </row>
    <row r="1540" spans="1:4" ht="13.5" x14ac:dyDescent="0.25">
      <c r="A1540" s="636">
        <v>93953</v>
      </c>
      <c r="B1540" s="634" t="s">
        <v>23667</v>
      </c>
      <c r="C1540" s="634" t="s">
        <v>4</v>
      </c>
      <c r="D1540" s="635" t="s">
        <v>42336</v>
      </c>
    </row>
    <row r="1541" spans="1:4" ht="13.5" x14ac:dyDescent="0.25">
      <c r="A1541" s="636">
        <v>93954</v>
      </c>
      <c r="B1541" s="634" t="s">
        <v>23668</v>
      </c>
      <c r="C1541" s="634" t="s">
        <v>4</v>
      </c>
      <c r="D1541" s="635" t="s">
        <v>42337</v>
      </c>
    </row>
    <row r="1542" spans="1:4" ht="13.5" x14ac:dyDescent="0.25">
      <c r="A1542" s="636">
        <v>93955</v>
      </c>
      <c r="B1542" s="634" t="s">
        <v>23669</v>
      </c>
      <c r="C1542" s="634" t="s">
        <v>4</v>
      </c>
      <c r="D1542" s="635" t="s">
        <v>42338</v>
      </c>
    </row>
    <row r="1543" spans="1:4" ht="13.5" x14ac:dyDescent="0.25">
      <c r="A1543" s="636">
        <v>93956</v>
      </c>
      <c r="B1543" s="634" t="s">
        <v>23670</v>
      </c>
      <c r="C1543" s="634" t="s">
        <v>4</v>
      </c>
      <c r="D1543" s="635" t="s">
        <v>42339</v>
      </c>
    </row>
    <row r="1544" spans="1:4" ht="13.5" x14ac:dyDescent="0.25">
      <c r="A1544" s="636">
        <v>93957</v>
      </c>
      <c r="B1544" s="634" t="s">
        <v>23671</v>
      </c>
      <c r="C1544" s="634" t="s">
        <v>4</v>
      </c>
      <c r="D1544" s="635" t="s">
        <v>42340</v>
      </c>
    </row>
    <row r="1545" spans="1:4" ht="13.5" x14ac:dyDescent="0.25">
      <c r="A1545" s="636">
        <v>93958</v>
      </c>
      <c r="B1545" s="634" t="s">
        <v>23672</v>
      </c>
      <c r="C1545" s="634" t="s">
        <v>4</v>
      </c>
      <c r="D1545" s="635" t="s">
        <v>42341</v>
      </c>
    </row>
    <row r="1546" spans="1:4" ht="13.5" x14ac:dyDescent="0.25">
      <c r="A1546" s="636">
        <v>93959</v>
      </c>
      <c r="B1546" s="634" t="s">
        <v>23673</v>
      </c>
      <c r="C1546" s="634" t="s">
        <v>4</v>
      </c>
      <c r="D1546" s="635" t="s">
        <v>42342</v>
      </c>
    </row>
    <row r="1547" spans="1:4" ht="13.5" x14ac:dyDescent="0.25">
      <c r="A1547" s="636">
        <v>93960</v>
      </c>
      <c r="B1547" s="634" t="s">
        <v>23674</v>
      </c>
      <c r="C1547" s="634" t="s">
        <v>4</v>
      </c>
      <c r="D1547" s="635" t="s">
        <v>42343</v>
      </c>
    </row>
    <row r="1548" spans="1:4" ht="13.5" x14ac:dyDescent="0.25">
      <c r="A1548" s="636">
        <v>93961</v>
      </c>
      <c r="B1548" s="634" t="s">
        <v>23675</v>
      </c>
      <c r="C1548" s="634" t="s">
        <v>4</v>
      </c>
      <c r="D1548" s="635" t="s">
        <v>42344</v>
      </c>
    </row>
    <row r="1549" spans="1:4" ht="13.5" x14ac:dyDescent="0.25">
      <c r="A1549" s="636">
        <v>93962</v>
      </c>
      <c r="B1549" s="634" t="s">
        <v>23676</v>
      </c>
      <c r="C1549" s="634" t="s">
        <v>4</v>
      </c>
      <c r="D1549" s="635" t="s">
        <v>42345</v>
      </c>
    </row>
    <row r="1550" spans="1:4" ht="13.5" x14ac:dyDescent="0.25">
      <c r="A1550" s="636">
        <v>93963</v>
      </c>
      <c r="B1550" s="634" t="s">
        <v>23677</v>
      </c>
      <c r="C1550" s="634" t="s">
        <v>4</v>
      </c>
      <c r="D1550" s="635" t="s">
        <v>30130</v>
      </c>
    </row>
    <row r="1551" spans="1:4" ht="13.5" x14ac:dyDescent="0.25">
      <c r="A1551" s="636">
        <v>93964</v>
      </c>
      <c r="B1551" s="634" t="s">
        <v>23678</v>
      </c>
      <c r="C1551" s="634" t="s">
        <v>4</v>
      </c>
      <c r="D1551" s="635" t="s">
        <v>42346</v>
      </c>
    </row>
    <row r="1552" spans="1:4" ht="13.5" x14ac:dyDescent="0.25">
      <c r="A1552" s="636">
        <v>93965</v>
      </c>
      <c r="B1552" s="634" t="s">
        <v>23679</v>
      </c>
      <c r="C1552" s="634" t="s">
        <v>4</v>
      </c>
      <c r="D1552" s="635" t="s">
        <v>42347</v>
      </c>
    </row>
    <row r="1553" spans="1:4" ht="13.5" x14ac:dyDescent="0.25">
      <c r="A1553" s="636">
        <v>93966</v>
      </c>
      <c r="B1553" s="634" t="s">
        <v>23680</v>
      </c>
      <c r="C1553" s="634" t="s">
        <v>4</v>
      </c>
      <c r="D1553" s="635" t="s">
        <v>42348</v>
      </c>
    </row>
    <row r="1554" spans="1:4" ht="13.5" x14ac:dyDescent="0.25">
      <c r="A1554" s="636">
        <v>93967</v>
      </c>
      <c r="B1554" s="634" t="s">
        <v>23681</v>
      </c>
      <c r="C1554" s="634" t="s">
        <v>4</v>
      </c>
      <c r="D1554" s="635" t="s">
        <v>42349</v>
      </c>
    </row>
    <row r="1555" spans="1:4" ht="13.5" x14ac:dyDescent="0.25">
      <c r="A1555" s="636">
        <v>93968</v>
      </c>
      <c r="B1555" s="634" t="s">
        <v>23682</v>
      </c>
      <c r="C1555" s="634" t="s">
        <v>4</v>
      </c>
      <c r="D1555" s="635" t="s">
        <v>42350</v>
      </c>
    </row>
    <row r="1556" spans="1:4" ht="13.5" x14ac:dyDescent="0.25">
      <c r="A1556" s="636">
        <v>93969</v>
      </c>
      <c r="B1556" s="634" t="s">
        <v>23683</v>
      </c>
      <c r="C1556" s="634" t="s">
        <v>4</v>
      </c>
      <c r="D1556" s="635" t="s">
        <v>42351</v>
      </c>
    </row>
    <row r="1557" spans="1:4" ht="13.5" x14ac:dyDescent="0.25">
      <c r="A1557" s="636">
        <v>93970</v>
      </c>
      <c r="B1557" s="634" t="s">
        <v>23684</v>
      </c>
      <c r="C1557" s="634" t="s">
        <v>4</v>
      </c>
      <c r="D1557" s="635" t="s">
        <v>42352</v>
      </c>
    </row>
    <row r="1558" spans="1:4" ht="13.5" x14ac:dyDescent="0.25">
      <c r="A1558" s="636">
        <v>93971</v>
      </c>
      <c r="B1558" s="634" t="s">
        <v>23685</v>
      </c>
      <c r="C1558" s="634" t="s">
        <v>4</v>
      </c>
      <c r="D1558" s="635" t="s">
        <v>42353</v>
      </c>
    </row>
    <row r="1559" spans="1:4" ht="13.5" x14ac:dyDescent="0.25">
      <c r="A1559" s="636">
        <v>95108</v>
      </c>
      <c r="B1559" s="634" t="s">
        <v>23686</v>
      </c>
      <c r="C1559" s="634" t="s">
        <v>5</v>
      </c>
      <c r="D1559" s="635" t="s">
        <v>42354</v>
      </c>
    </row>
    <row r="1560" spans="1:4" ht="13.5" x14ac:dyDescent="0.25">
      <c r="A1560" s="636">
        <v>100332</v>
      </c>
      <c r="B1560" s="634" t="s">
        <v>26116</v>
      </c>
      <c r="C1560" s="634" t="s">
        <v>3</v>
      </c>
      <c r="D1560" s="635" t="s">
        <v>42355</v>
      </c>
    </row>
    <row r="1561" spans="1:4" ht="13.5" x14ac:dyDescent="0.25">
      <c r="A1561" s="636">
        <v>100333</v>
      </c>
      <c r="B1561" s="634" t="s">
        <v>26117</v>
      </c>
      <c r="C1561" s="634" t="s">
        <v>3</v>
      </c>
      <c r="D1561" s="635" t="s">
        <v>42356</v>
      </c>
    </row>
    <row r="1562" spans="1:4" ht="13.5" x14ac:dyDescent="0.25">
      <c r="A1562" s="636">
        <v>100334</v>
      </c>
      <c r="B1562" s="634" t="s">
        <v>26118</v>
      </c>
      <c r="C1562" s="634" t="s">
        <v>3</v>
      </c>
      <c r="D1562" s="635" t="s">
        <v>42357</v>
      </c>
    </row>
    <row r="1563" spans="1:4" ht="13.5" x14ac:dyDescent="0.25">
      <c r="A1563" s="636">
        <v>100335</v>
      </c>
      <c r="B1563" s="634" t="s">
        <v>26119</v>
      </c>
      <c r="C1563" s="634" t="s">
        <v>3</v>
      </c>
      <c r="D1563" s="635" t="s">
        <v>42358</v>
      </c>
    </row>
    <row r="1564" spans="1:4" ht="13.5" x14ac:dyDescent="0.25">
      <c r="A1564" s="636">
        <v>100341</v>
      </c>
      <c r="B1564" s="634" t="s">
        <v>26120</v>
      </c>
      <c r="C1564" s="634" t="s">
        <v>3</v>
      </c>
      <c r="D1564" s="635" t="s">
        <v>30043</v>
      </c>
    </row>
    <row r="1565" spans="1:4" ht="13.5" x14ac:dyDescent="0.25">
      <c r="A1565" s="636">
        <v>100342</v>
      </c>
      <c r="B1565" s="634" t="s">
        <v>26121</v>
      </c>
      <c r="C1565" s="634" t="s">
        <v>113</v>
      </c>
      <c r="D1565" s="635" t="s">
        <v>30737</v>
      </c>
    </row>
    <row r="1566" spans="1:4" ht="13.5" x14ac:dyDescent="0.25">
      <c r="A1566" s="636">
        <v>100343</v>
      </c>
      <c r="B1566" s="634" t="s">
        <v>26122</v>
      </c>
      <c r="C1566" s="634" t="s">
        <v>113</v>
      </c>
      <c r="D1566" s="635" t="s">
        <v>30279</v>
      </c>
    </row>
    <row r="1567" spans="1:4" ht="13.5" x14ac:dyDescent="0.25">
      <c r="A1567" s="636">
        <v>100344</v>
      </c>
      <c r="B1567" s="634" t="s">
        <v>26123</v>
      </c>
      <c r="C1567" s="634" t="s">
        <v>113</v>
      </c>
      <c r="D1567" s="635" t="s">
        <v>42359</v>
      </c>
    </row>
    <row r="1568" spans="1:4" ht="13.5" x14ac:dyDescent="0.25">
      <c r="A1568" s="636">
        <v>100345</v>
      </c>
      <c r="B1568" s="634" t="s">
        <v>26124</v>
      </c>
      <c r="C1568" s="634" t="s">
        <v>113</v>
      </c>
      <c r="D1568" s="635" t="s">
        <v>30456</v>
      </c>
    </row>
    <row r="1569" spans="1:4" ht="13.5" x14ac:dyDescent="0.25">
      <c r="A1569" s="636">
        <v>100346</v>
      </c>
      <c r="B1569" s="634" t="s">
        <v>26125</v>
      </c>
      <c r="C1569" s="634" t="s">
        <v>113</v>
      </c>
      <c r="D1569" s="635" t="s">
        <v>30429</v>
      </c>
    </row>
    <row r="1570" spans="1:4" ht="13.5" x14ac:dyDescent="0.25">
      <c r="A1570" s="636">
        <v>100347</v>
      </c>
      <c r="B1570" s="634" t="s">
        <v>26126</v>
      </c>
      <c r="C1570" s="634" t="s">
        <v>113</v>
      </c>
      <c r="D1570" s="635" t="s">
        <v>30413</v>
      </c>
    </row>
    <row r="1571" spans="1:4" ht="13.5" x14ac:dyDescent="0.25">
      <c r="A1571" s="636">
        <v>100348</v>
      </c>
      <c r="B1571" s="634" t="s">
        <v>26127</v>
      </c>
      <c r="C1571" s="634" t="s">
        <v>113</v>
      </c>
      <c r="D1571" s="635" t="s">
        <v>42360</v>
      </c>
    </row>
    <row r="1572" spans="1:4" ht="13.5" x14ac:dyDescent="0.25">
      <c r="A1572" s="636">
        <v>100349</v>
      </c>
      <c r="B1572" s="634" t="s">
        <v>26128</v>
      </c>
      <c r="C1572" s="634" t="s">
        <v>20</v>
      </c>
      <c r="D1572" s="635" t="s">
        <v>42361</v>
      </c>
    </row>
    <row r="1573" spans="1:4" ht="13.5" x14ac:dyDescent="0.25">
      <c r="A1573" s="636">
        <v>102989</v>
      </c>
      <c r="B1573" s="634" t="s">
        <v>30133</v>
      </c>
      <c r="C1573" s="634" t="s">
        <v>4</v>
      </c>
      <c r="D1573" s="635" t="s">
        <v>42362</v>
      </c>
    </row>
    <row r="1574" spans="1:4" ht="13.5" x14ac:dyDescent="0.25">
      <c r="A1574" s="636">
        <v>102990</v>
      </c>
      <c r="B1574" s="634" t="s">
        <v>30134</v>
      </c>
      <c r="C1574" s="634" t="s">
        <v>4</v>
      </c>
      <c r="D1574" s="635" t="s">
        <v>29515</v>
      </c>
    </row>
    <row r="1575" spans="1:4" ht="13.5" x14ac:dyDescent="0.25">
      <c r="A1575" s="636">
        <v>102991</v>
      </c>
      <c r="B1575" s="634" t="s">
        <v>30136</v>
      </c>
      <c r="C1575" s="634" t="s">
        <v>4</v>
      </c>
      <c r="D1575" s="635" t="s">
        <v>42363</v>
      </c>
    </row>
    <row r="1576" spans="1:4" ht="13.5" x14ac:dyDescent="0.25">
      <c r="A1576" s="636">
        <v>102992</v>
      </c>
      <c r="B1576" s="634" t="s">
        <v>30137</v>
      </c>
      <c r="C1576" s="634" t="s">
        <v>4</v>
      </c>
      <c r="D1576" s="635" t="s">
        <v>42364</v>
      </c>
    </row>
    <row r="1577" spans="1:4" ht="13.5" x14ac:dyDescent="0.25">
      <c r="A1577" s="636">
        <v>102993</v>
      </c>
      <c r="B1577" s="634" t="s">
        <v>30139</v>
      </c>
      <c r="C1577" s="634" t="s">
        <v>4</v>
      </c>
      <c r="D1577" s="635" t="s">
        <v>42365</v>
      </c>
    </row>
    <row r="1578" spans="1:4" ht="13.5" x14ac:dyDescent="0.25">
      <c r="A1578" s="636">
        <v>102994</v>
      </c>
      <c r="B1578" s="634" t="s">
        <v>30141</v>
      </c>
      <c r="C1578" s="634" t="s">
        <v>4</v>
      </c>
      <c r="D1578" s="635" t="s">
        <v>42366</v>
      </c>
    </row>
    <row r="1579" spans="1:4" ht="13.5" x14ac:dyDescent="0.25">
      <c r="A1579" s="636">
        <v>102995</v>
      </c>
      <c r="B1579" s="634" t="s">
        <v>30142</v>
      </c>
      <c r="C1579" s="634" t="s">
        <v>4</v>
      </c>
      <c r="D1579" s="635" t="s">
        <v>42367</v>
      </c>
    </row>
    <row r="1580" spans="1:4" ht="13.5" x14ac:dyDescent="0.25">
      <c r="A1580" s="636">
        <v>102996</v>
      </c>
      <c r="B1580" s="634" t="s">
        <v>30143</v>
      </c>
      <c r="C1580" s="634" t="s">
        <v>4</v>
      </c>
      <c r="D1580" s="635" t="s">
        <v>42368</v>
      </c>
    </row>
    <row r="1581" spans="1:4" ht="13.5" x14ac:dyDescent="0.25">
      <c r="A1581" s="636">
        <v>102997</v>
      </c>
      <c r="B1581" s="634" t="s">
        <v>30144</v>
      </c>
      <c r="C1581" s="634" t="s">
        <v>4</v>
      </c>
      <c r="D1581" s="635" t="s">
        <v>42369</v>
      </c>
    </row>
    <row r="1582" spans="1:4" ht="13.5" x14ac:dyDescent="0.25">
      <c r="A1582" s="636">
        <v>102998</v>
      </c>
      <c r="B1582" s="634" t="s">
        <v>30145</v>
      </c>
      <c r="C1582" s="634" t="s">
        <v>4</v>
      </c>
      <c r="D1582" s="635" t="s">
        <v>42370</v>
      </c>
    </row>
    <row r="1583" spans="1:4" ht="13.5" x14ac:dyDescent="0.25">
      <c r="A1583" s="636">
        <v>102999</v>
      </c>
      <c r="B1583" s="634" t="s">
        <v>30147</v>
      </c>
      <c r="C1583" s="634" t="s">
        <v>4</v>
      </c>
      <c r="D1583" s="635" t="s">
        <v>30311</v>
      </c>
    </row>
    <row r="1584" spans="1:4" ht="13.5" x14ac:dyDescent="0.25">
      <c r="A1584" s="636">
        <v>103000</v>
      </c>
      <c r="B1584" s="634" t="s">
        <v>30148</v>
      </c>
      <c r="C1584" s="634" t="s">
        <v>4</v>
      </c>
      <c r="D1584" s="635" t="s">
        <v>42371</v>
      </c>
    </row>
    <row r="1585" spans="1:4" ht="13.5" x14ac:dyDescent="0.25">
      <c r="A1585" s="636">
        <v>103001</v>
      </c>
      <c r="B1585" s="634" t="s">
        <v>30149</v>
      </c>
      <c r="C1585" s="634" t="s">
        <v>5</v>
      </c>
      <c r="D1585" s="635" t="s">
        <v>42372</v>
      </c>
    </row>
    <row r="1586" spans="1:4" ht="13.5" x14ac:dyDescent="0.25">
      <c r="A1586" s="636">
        <v>103002</v>
      </c>
      <c r="B1586" s="634" t="s">
        <v>30150</v>
      </c>
      <c r="C1586" s="634" t="s">
        <v>5</v>
      </c>
      <c r="D1586" s="635" t="s">
        <v>42373</v>
      </c>
    </row>
    <row r="1587" spans="1:4" ht="13.5" x14ac:dyDescent="0.25">
      <c r="A1587" s="636">
        <v>103003</v>
      </c>
      <c r="B1587" s="634" t="s">
        <v>30151</v>
      </c>
      <c r="C1587" s="634" t="s">
        <v>5</v>
      </c>
      <c r="D1587" s="635" t="s">
        <v>42374</v>
      </c>
    </row>
    <row r="1588" spans="1:4" ht="13.5" x14ac:dyDescent="0.25">
      <c r="A1588" s="636">
        <v>103005</v>
      </c>
      <c r="B1588" s="634" t="s">
        <v>30152</v>
      </c>
      <c r="C1588" s="634" t="s">
        <v>5</v>
      </c>
      <c r="D1588" s="635" t="s">
        <v>42375</v>
      </c>
    </row>
    <row r="1589" spans="1:4" ht="13.5" x14ac:dyDescent="0.25">
      <c r="A1589" s="636">
        <v>103006</v>
      </c>
      <c r="B1589" s="634" t="s">
        <v>30153</v>
      </c>
      <c r="C1589" s="634" t="s">
        <v>5</v>
      </c>
      <c r="D1589" s="635" t="s">
        <v>42376</v>
      </c>
    </row>
    <row r="1590" spans="1:4" ht="13.5" x14ac:dyDescent="0.25">
      <c r="A1590" s="636">
        <v>103007</v>
      </c>
      <c r="B1590" s="634" t="s">
        <v>30154</v>
      </c>
      <c r="C1590" s="634" t="s">
        <v>5</v>
      </c>
      <c r="D1590" s="635" t="s">
        <v>42377</v>
      </c>
    </row>
    <row r="1591" spans="1:4" ht="13.5" x14ac:dyDescent="0.25">
      <c r="A1591" s="636">
        <v>97933</v>
      </c>
      <c r="B1591" s="634" t="s">
        <v>28496</v>
      </c>
      <c r="C1591" s="634" t="s">
        <v>5</v>
      </c>
      <c r="D1591" s="635" t="s">
        <v>42378</v>
      </c>
    </row>
    <row r="1592" spans="1:4" ht="13.5" x14ac:dyDescent="0.25">
      <c r="A1592" s="636">
        <v>97934</v>
      </c>
      <c r="B1592" s="634" t="s">
        <v>42379</v>
      </c>
      <c r="C1592" s="634" t="s">
        <v>5</v>
      </c>
      <c r="D1592" s="635" t="s">
        <v>42380</v>
      </c>
    </row>
    <row r="1593" spans="1:4" ht="13.5" x14ac:dyDescent="0.25">
      <c r="A1593" s="636">
        <v>97935</v>
      </c>
      <c r="B1593" s="634" t="s">
        <v>28497</v>
      </c>
      <c r="C1593" s="634" t="s">
        <v>5</v>
      </c>
      <c r="D1593" s="635" t="s">
        <v>42381</v>
      </c>
    </row>
    <row r="1594" spans="1:4" ht="13.5" x14ac:dyDescent="0.25">
      <c r="A1594" s="636">
        <v>97936</v>
      </c>
      <c r="B1594" s="634" t="s">
        <v>28498</v>
      </c>
      <c r="C1594" s="634" t="s">
        <v>5</v>
      </c>
      <c r="D1594" s="635" t="s">
        <v>42382</v>
      </c>
    </row>
    <row r="1595" spans="1:4" ht="13.5" x14ac:dyDescent="0.25">
      <c r="A1595" s="636">
        <v>97947</v>
      </c>
      <c r="B1595" s="634" t="s">
        <v>28499</v>
      </c>
      <c r="C1595" s="634" t="s">
        <v>5</v>
      </c>
      <c r="D1595" s="635" t="s">
        <v>42383</v>
      </c>
    </row>
    <row r="1596" spans="1:4" ht="13.5" x14ac:dyDescent="0.25">
      <c r="A1596" s="636">
        <v>97948</v>
      </c>
      <c r="B1596" s="634" t="s">
        <v>28500</v>
      </c>
      <c r="C1596" s="634" t="s">
        <v>5</v>
      </c>
      <c r="D1596" s="635" t="s">
        <v>42384</v>
      </c>
    </row>
    <row r="1597" spans="1:4" ht="13.5" x14ac:dyDescent="0.25">
      <c r="A1597" s="636">
        <v>97949</v>
      </c>
      <c r="B1597" s="634" t="s">
        <v>28501</v>
      </c>
      <c r="C1597" s="634" t="s">
        <v>5</v>
      </c>
      <c r="D1597" s="635" t="s">
        <v>42385</v>
      </c>
    </row>
    <row r="1598" spans="1:4" ht="13.5" x14ac:dyDescent="0.25">
      <c r="A1598" s="636">
        <v>97950</v>
      </c>
      <c r="B1598" s="634" t="s">
        <v>28502</v>
      </c>
      <c r="C1598" s="634" t="s">
        <v>5</v>
      </c>
      <c r="D1598" s="635" t="s">
        <v>42386</v>
      </c>
    </row>
    <row r="1599" spans="1:4" ht="13.5" x14ac:dyDescent="0.25">
      <c r="A1599" s="636">
        <v>97951</v>
      </c>
      <c r="B1599" s="634" t="s">
        <v>28503</v>
      </c>
      <c r="C1599" s="634" t="s">
        <v>5</v>
      </c>
      <c r="D1599" s="635" t="s">
        <v>42387</v>
      </c>
    </row>
    <row r="1600" spans="1:4" ht="13.5" x14ac:dyDescent="0.25">
      <c r="A1600" s="636">
        <v>97952</v>
      </c>
      <c r="B1600" s="634" t="s">
        <v>28504</v>
      </c>
      <c r="C1600" s="634" t="s">
        <v>5</v>
      </c>
      <c r="D1600" s="635" t="s">
        <v>42388</v>
      </c>
    </row>
    <row r="1601" spans="1:4" ht="13.5" x14ac:dyDescent="0.25">
      <c r="A1601" s="636">
        <v>97953</v>
      </c>
      <c r="B1601" s="634" t="s">
        <v>28505</v>
      </c>
      <c r="C1601" s="634" t="s">
        <v>5</v>
      </c>
      <c r="D1601" s="635" t="s">
        <v>42389</v>
      </c>
    </row>
    <row r="1602" spans="1:4" ht="13.5" x14ac:dyDescent="0.25">
      <c r="A1602" s="636">
        <v>97955</v>
      </c>
      <c r="B1602" s="634" t="s">
        <v>28506</v>
      </c>
      <c r="C1602" s="634" t="s">
        <v>5</v>
      </c>
      <c r="D1602" s="635" t="s">
        <v>42390</v>
      </c>
    </row>
    <row r="1603" spans="1:4" ht="13.5" x14ac:dyDescent="0.25">
      <c r="A1603" s="636">
        <v>97956</v>
      </c>
      <c r="B1603" s="634" t="s">
        <v>28507</v>
      </c>
      <c r="C1603" s="634" t="s">
        <v>5</v>
      </c>
      <c r="D1603" s="635" t="s">
        <v>42391</v>
      </c>
    </row>
    <row r="1604" spans="1:4" ht="13.5" x14ac:dyDescent="0.25">
      <c r="A1604" s="636">
        <v>97957</v>
      </c>
      <c r="B1604" s="634" t="s">
        <v>28508</v>
      </c>
      <c r="C1604" s="634" t="s">
        <v>5</v>
      </c>
      <c r="D1604" s="635" t="s">
        <v>42392</v>
      </c>
    </row>
    <row r="1605" spans="1:4" ht="13.5" x14ac:dyDescent="0.25">
      <c r="A1605" s="636">
        <v>97961</v>
      </c>
      <c r="B1605" s="634" t="s">
        <v>28509</v>
      </c>
      <c r="C1605" s="634" t="s">
        <v>5</v>
      </c>
      <c r="D1605" s="635" t="s">
        <v>42393</v>
      </c>
    </row>
    <row r="1606" spans="1:4" ht="13.5" x14ac:dyDescent="0.25">
      <c r="A1606" s="636">
        <v>97973</v>
      </c>
      <c r="B1606" s="634" t="s">
        <v>28510</v>
      </c>
      <c r="C1606" s="634" t="s">
        <v>5</v>
      </c>
      <c r="D1606" s="635" t="s">
        <v>42394</v>
      </c>
    </row>
    <row r="1607" spans="1:4" ht="13.5" x14ac:dyDescent="0.25">
      <c r="A1607" s="636">
        <v>97974</v>
      </c>
      <c r="B1607" s="634" t="s">
        <v>42395</v>
      </c>
      <c r="C1607" s="634" t="s">
        <v>5</v>
      </c>
      <c r="D1607" s="635" t="s">
        <v>42396</v>
      </c>
    </row>
    <row r="1608" spans="1:4" ht="13.5" x14ac:dyDescent="0.25">
      <c r="A1608" s="636">
        <v>97975</v>
      </c>
      <c r="B1608" s="634" t="s">
        <v>42397</v>
      </c>
      <c r="C1608" s="634" t="s">
        <v>5</v>
      </c>
      <c r="D1608" s="635" t="s">
        <v>30616</v>
      </c>
    </row>
    <row r="1609" spans="1:4" ht="13.5" x14ac:dyDescent="0.25">
      <c r="A1609" s="636">
        <v>97976</v>
      </c>
      <c r="B1609" s="634" t="s">
        <v>42398</v>
      </c>
      <c r="C1609" s="634" t="s">
        <v>5</v>
      </c>
      <c r="D1609" s="635" t="s">
        <v>42399</v>
      </c>
    </row>
    <row r="1610" spans="1:4" ht="13.5" x14ac:dyDescent="0.25">
      <c r="A1610" s="636">
        <v>97977</v>
      </c>
      <c r="B1610" s="634" t="s">
        <v>42400</v>
      </c>
      <c r="C1610" s="634" t="s">
        <v>5</v>
      </c>
      <c r="D1610" s="635" t="s">
        <v>42401</v>
      </c>
    </row>
    <row r="1611" spans="1:4" ht="13.5" x14ac:dyDescent="0.25">
      <c r="A1611" s="636">
        <v>97978</v>
      </c>
      <c r="B1611" s="634" t="s">
        <v>42402</v>
      </c>
      <c r="C1611" s="634" t="s">
        <v>5</v>
      </c>
      <c r="D1611" s="635" t="s">
        <v>42403</v>
      </c>
    </row>
    <row r="1612" spans="1:4" ht="13.5" x14ac:dyDescent="0.25">
      <c r="A1612" s="636">
        <v>97980</v>
      </c>
      <c r="B1612" s="634" t="s">
        <v>42404</v>
      </c>
      <c r="C1612" s="634" t="s">
        <v>5</v>
      </c>
      <c r="D1612" s="635" t="s">
        <v>42405</v>
      </c>
    </row>
    <row r="1613" spans="1:4" ht="13.5" x14ac:dyDescent="0.25">
      <c r="A1613" s="636">
        <v>97981</v>
      </c>
      <c r="B1613" s="634" t="s">
        <v>28511</v>
      </c>
      <c r="C1613" s="634" t="s">
        <v>4</v>
      </c>
      <c r="D1613" s="635" t="s">
        <v>42406</v>
      </c>
    </row>
    <row r="1614" spans="1:4" ht="13.5" x14ac:dyDescent="0.25">
      <c r="A1614" s="636">
        <v>97983</v>
      </c>
      <c r="B1614" s="634" t="s">
        <v>28512</v>
      </c>
      <c r="C1614" s="634" t="s">
        <v>4</v>
      </c>
      <c r="D1614" s="635" t="s">
        <v>42407</v>
      </c>
    </row>
    <row r="1615" spans="1:4" ht="13.5" x14ac:dyDescent="0.25">
      <c r="A1615" s="636">
        <v>97985</v>
      </c>
      <c r="B1615" s="634" t="s">
        <v>28513</v>
      </c>
      <c r="C1615" s="634" t="s">
        <v>4</v>
      </c>
      <c r="D1615" s="635" t="s">
        <v>42408</v>
      </c>
    </row>
    <row r="1616" spans="1:4" ht="13.5" x14ac:dyDescent="0.25">
      <c r="A1616" s="636">
        <v>97987</v>
      </c>
      <c r="B1616" s="634" t="s">
        <v>28514</v>
      </c>
      <c r="C1616" s="634" t="s">
        <v>4</v>
      </c>
      <c r="D1616" s="635" t="s">
        <v>42409</v>
      </c>
    </row>
    <row r="1617" spans="1:4" ht="13.5" x14ac:dyDescent="0.25">
      <c r="A1617" s="636">
        <v>97988</v>
      </c>
      <c r="B1617" s="634" t="s">
        <v>42410</v>
      </c>
      <c r="C1617" s="634" t="s">
        <v>5</v>
      </c>
      <c r="D1617" s="635" t="s">
        <v>42411</v>
      </c>
    </row>
    <row r="1618" spans="1:4" ht="13.5" x14ac:dyDescent="0.25">
      <c r="A1618" s="636">
        <v>97989</v>
      </c>
      <c r="B1618" s="634" t="s">
        <v>28515</v>
      </c>
      <c r="C1618" s="634" t="s">
        <v>4</v>
      </c>
      <c r="D1618" s="635" t="s">
        <v>42412</v>
      </c>
    </row>
    <row r="1619" spans="1:4" ht="13.5" x14ac:dyDescent="0.25">
      <c r="A1619" s="636">
        <v>97991</v>
      </c>
      <c r="B1619" s="634" t="s">
        <v>28516</v>
      </c>
      <c r="C1619" s="634" t="s">
        <v>4</v>
      </c>
      <c r="D1619" s="635" t="s">
        <v>42413</v>
      </c>
    </row>
    <row r="1620" spans="1:4" ht="13.5" x14ac:dyDescent="0.25">
      <c r="A1620" s="636">
        <v>97992</v>
      </c>
      <c r="B1620" s="634" t="s">
        <v>42414</v>
      </c>
      <c r="C1620" s="634" t="s">
        <v>5</v>
      </c>
      <c r="D1620" s="635" t="s">
        <v>42415</v>
      </c>
    </row>
    <row r="1621" spans="1:4" ht="13.5" x14ac:dyDescent="0.25">
      <c r="A1621" s="636">
        <v>97993</v>
      </c>
      <c r="B1621" s="634" t="s">
        <v>28517</v>
      </c>
      <c r="C1621" s="634" t="s">
        <v>4</v>
      </c>
      <c r="D1621" s="635" t="s">
        <v>42416</v>
      </c>
    </row>
    <row r="1622" spans="1:4" ht="13.5" x14ac:dyDescent="0.25">
      <c r="A1622" s="636">
        <v>97994</v>
      </c>
      <c r="B1622" s="634" t="s">
        <v>42417</v>
      </c>
      <c r="C1622" s="634" t="s">
        <v>5</v>
      </c>
      <c r="D1622" s="635" t="s">
        <v>42418</v>
      </c>
    </row>
    <row r="1623" spans="1:4" ht="13.5" x14ac:dyDescent="0.25">
      <c r="A1623" s="636">
        <v>97995</v>
      </c>
      <c r="B1623" s="634" t="s">
        <v>28518</v>
      </c>
      <c r="C1623" s="634" t="s">
        <v>4</v>
      </c>
      <c r="D1623" s="635" t="s">
        <v>42419</v>
      </c>
    </row>
    <row r="1624" spans="1:4" ht="13.5" x14ac:dyDescent="0.25">
      <c r="A1624" s="636">
        <v>97996</v>
      </c>
      <c r="B1624" s="634" t="s">
        <v>42420</v>
      </c>
      <c r="C1624" s="634" t="s">
        <v>5</v>
      </c>
      <c r="D1624" s="635" t="s">
        <v>42421</v>
      </c>
    </row>
    <row r="1625" spans="1:4" ht="13.5" x14ac:dyDescent="0.25">
      <c r="A1625" s="636">
        <v>97997</v>
      </c>
      <c r="B1625" s="634" t="s">
        <v>28519</v>
      </c>
      <c r="C1625" s="634" t="s">
        <v>4</v>
      </c>
      <c r="D1625" s="635" t="s">
        <v>42422</v>
      </c>
    </row>
    <row r="1626" spans="1:4" ht="13.5" x14ac:dyDescent="0.25">
      <c r="A1626" s="636">
        <v>97999</v>
      </c>
      <c r="B1626" s="634" t="s">
        <v>28520</v>
      </c>
      <c r="C1626" s="634" t="s">
        <v>4</v>
      </c>
      <c r="D1626" s="635" t="s">
        <v>42423</v>
      </c>
    </row>
    <row r="1627" spans="1:4" ht="13.5" x14ac:dyDescent="0.25">
      <c r="A1627" s="636">
        <v>98001</v>
      </c>
      <c r="B1627" s="634" t="s">
        <v>28521</v>
      </c>
      <c r="C1627" s="634" t="s">
        <v>4</v>
      </c>
      <c r="D1627" s="635" t="s">
        <v>42424</v>
      </c>
    </row>
    <row r="1628" spans="1:4" ht="13.5" x14ac:dyDescent="0.25">
      <c r="A1628" s="636">
        <v>98002</v>
      </c>
      <c r="B1628" s="634" t="s">
        <v>42425</v>
      </c>
      <c r="C1628" s="634" t="s">
        <v>5</v>
      </c>
      <c r="D1628" s="635" t="s">
        <v>42426</v>
      </c>
    </row>
    <row r="1629" spans="1:4" ht="13.5" x14ac:dyDescent="0.25">
      <c r="A1629" s="636">
        <v>98003</v>
      </c>
      <c r="B1629" s="634" t="s">
        <v>28522</v>
      </c>
      <c r="C1629" s="634" t="s">
        <v>4</v>
      </c>
      <c r="D1629" s="635" t="s">
        <v>42427</v>
      </c>
    </row>
    <row r="1630" spans="1:4" ht="13.5" x14ac:dyDescent="0.25">
      <c r="A1630" s="636">
        <v>98005</v>
      </c>
      <c r="B1630" s="634" t="s">
        <v>28523</v>
      </c>
      <c r="C1630" s="634" t="s">
        <v>4</v>
      </c>
      <c r="D1630" s="635" t="s">
        <v>42428</v>
      </c>
    </row>
    <row r="1631" spans="1:4" ht="13.5" x14ac:dyDescent="0.25">
      <c r="A1631" s="636">
        <v>98006</v>
      </c>
      <c r="B1631" s="634" t="s">
        <v>42429</v>
      </c>
      <c r="C1631" s="634" t="s">
        <v>5</v>
      </c>
      <c r="D1631" s="635" t="s">
        <v>42430</v>
      </c>
    </row>
    <row r="1632" spans="1:4" ht="13.5" x14ac:dyDescent="0.25">
      <c r="A1632" s="636">
        <v>98007</v>
      </c>
      <c r="B1632" s="634" t="s">
        <v>28524</v>
      </c>
      <c r="C1632" s="634" t="s">
        <v>4</v>
      </c>
      <c r="D1632" s="635" t="s">
        <v>42431</v>
      </c>
    </row>
    <row r="1633" spans="1:4" ht="13.5" x14ac:dyDescent="0.25">
      <c r="A1633" s="636">
        <v>98008</v>
      </c>
      <c r="B1633" s="634" t="s">
        <v>28525</v>
      </c>
      <c r="C1633" s="634" t="s">
        <v>5</v>
      </c>
      <c r="D1633" s="635" t="s">
        <v>42432</v>
      </c>
    </row>
    <row r="1634" spans="1:4" ht="13.5" x14ac:dyDescent="0.25">
      <c r="A1634" s="636">
        <v>98009</v>
      </c>
      <c r="B1634" s="634" t="s">
        <v>28526</v>
      </c>
      <c r="C1634" s="634" t="s">
        <v>4</v>
      </c>
      <c r="D1634" s="635" t="s">
        <v>42423</v>
      </c>
    </row>
    <row r="1635" spans="1:4" ht="13.5" x14ac:dyDescent="0.25">
      <c r="A1635" s="636">
        <v>98010</v>
      </c>
      <c r="B1635" s="634" t="s">
        <v>42433</v>
      </c>
      <c r="C1635" s="634" t="s">
        <v>5</v>
      </c>
      <c r="D1635" s="635" t="s">
        <v>42434</v>
      </c>
    </row>
    <row r="1636" spans="1:4" ht="13.5" x14ac:dyDescent="0.25">
      <c r="A1636" s="636">
        <v>98011</v>
      </c>
      <c r="B1636" s="634" t="s">
        <v>28527</v>
      </c>
      <c r="C1636" s="634" t="s">
        <v>4</v>
      </c>
      <c r="D1636" s="635" t="s">
        <v>42424</v>
      </c>
    </row>
    <row r="1637" spans="1:4" ht="13.5" x14ac:dyDescent="0.25">
      <c r="A1637" s="636">
        <v>98012</v>
      </c>
      <c r="B1637" s="634" t="s">
        <v>42435</v>
      </c>
      <c r="C1637" s="634" t="s">
        <v>5</v>
      </c>
      <c r="D1637" s="635" t="s">
        <v>42436</v>
      </c>
    </row>
    <row r="1638" spans="1:4" ht="13.5" x14ac:dyDescent="0.25">
      <c r="A1638" s="636">
        <v>98013</v>
      </c>
      <c r="B1638" s="634" t="s">
        <v>28528</v>
      </c>
      <c r="C1638" s="634" t="s">
        <v>4</v>
      </c>
      <c r="D1638" s="635" t="s">
        <v>42427</v>
      </c>
    </row>
    <row r="1639" spans="1:4" ht="13.5" x14ac:dyDescent="0.25">
      <c r="A1639" s="636">
        <v>98014</v>
      </c>
      <c r="B1639" s="634" t="s">
        <v>42437</v>
      </c>
      <c r="C1639" s="634" t="s">
        <v>5</v>
      </c>
      <c r="D1639" s="635" t="s">
        <v>42438</v>
      </c>
    </row>
    <row r="1640" spans="1:4" ht="13.5" x14ac:dyDescent="0.25">
      <c r="A1640" s="636">
        <v>98015</v>
      </c>
      <c r="B1640" s="634" t="s">
        <v>28529</v>
      </c>
      <c r="C1640" s="634" t="s">
        <v>4</v>
      </c>
      <c r="D1640" s="635" t="s">
        <v>42428</v>
      </c>
    </row>
    <row r="1641" spans="1:4" ht="13.5" x14ac:dyDescent="0.25">
      <c r="A1641" s="636">
        <v>98016</v>
      </c>
      <c r="B1641" s="634" t="s">
        <v>42439</v>
      </c>
      <c r="C1641" s="634" t="s">
        <v>5</v>
      </c>
      <c r="D1641" s="635" t="s">
        <v>42440</v>
      </c>
    </row>
    <row r="1642" spans="1:4" ht="13.5" x14ac:dyDescent="0.25">
      <c r="A1642" s="636">
        <v>98017</v>
      </c>
      <c r="B1642" s="634" t="s">
        <v>28530</v>
      </c>
      <c r="C1642" s="634" t="s">
        <v>4</v>
      </c>
      <c r="D1642" s="635" t="s">
        <v>42431</v>
      </c>
    </row>
    <row r="1643" spans="1:4" ht="13.5" x14ac:dyDescent="0.25">
      <c r="A1643" s="636">
        <v>98018</v>
      </c>
      <c r="B1643" s="634" t="s">
        <v>42441</v>
      </c>
      <c r="C1643" s="634" t="s">
        <v>5</v>
      </c>
      <c r="D1643" s="635" t="s">
        <v>42442</v>
      </c>
    </row>
    <row r="1644" spans="1:4" ht="13.5" x14ac:dyDescent="0.25">
      <c r="A1644" s="636">
        <v>98019</v>
      </c>
      <c r="B1644" s="634" t="s">
        <v>28531</v>
      </c>
      <c r="C1644" s="634" t="s">
        <v>4</v>
      </c>
      <c r="D1644" s="635" t="s">
        <v>42443</v>
      </c>
    </row>
    <row r="1645" spans="1:4" ht="13.5" x14ac:dyDescent="0.25">
      <c r="A1645" s="636">
        <v>98020</v>
      </c>
      <c r="B1645" s="634" t="s">
        <v>42444</v>
      </c>
      <c r="C1645" s="634" t="s">
        <v>5</v>
      </c>
      <c r="D1645" s="635" t="s">
        <v>42445</v>
      </c>
    </row>
    <row r="1646" spans="1:4" ht="13.5" x14ac:dyDescent="0.25">
      <c r="A1646" s="636">
        <v>98021</v>
      </c>
      <c r="B1646" s="634" t="s">
        <v>28532</v>
      </c>
      <c r="C1646" s="634" t="s">
        <v>4</v>
      </c>
      <c r="D1646" s="635" t="s">
        <v>42446</v>
      </c>
    </row>
    <row r="1647" spans="1:4" ht="13.5" x14ac:dyDescent="0.25">
      <c r="A1647" s="636">
        <v>98022</v>
      </c>
      <c r="B1647" s="634" t="s">
        <v>42447</v>
      </c>
      <c r="C1647" s="634" t="s">
        <v>5</v>
      </c>
      <c r="D1647" s="635" t="s">
        <v>42448</v>
      </c>
    </row>
    <row r="1648" spans="1:4" ht="13.5" x14ac:dyDescent="0.25">
      <c r="A1648" s="636">
        <v>98023</v>
      </c>
      <c r="B1648" s="634" t="s">
        <v>28533</v>
      </c>
      <c r="C1648" s="634" t="s">
        <v>4</v>
      </c>
      <c r="D1648" s="635" t="s">
        <v>42449</v>
      </c>
    </row>
    <row r="1649" spans="1:4" ht="13.5" x14ac:dyDescent="0.25">
      <c r="A1649" s="636">
        <v>98024</v>
      </c>
      <c r="B1649" s="634" t="s">
        <v>42450</v>
      </c>
      <c r="C1649" s="634" t="s">
        <v>5</v>
      </c>
      <c r="D1649" s="635" t="s">
        <v>42451</v>
      </c>
    </row>
    <row r="1650" spans="1:4" ht="13.5" x14ac:dyDescent="0.25">
      <c r="A1650" s="636">
        <v>98025</v>
      </c>
      <c r="B1650" s="634" t="s">
        <v>28534</v>
      </c>
      <c r="C1650" s="634" t="s">
        <v>4</v>
      </c>
      <c r="D1650" s="635" t="s">
        <v>42452</v>
      </c>
    </row>
    <row r="1651" spans="1:4" ht="13.5" x14ac:dyDescent="0.25">
      <c r="A1651" s="636">
        <v>98026</v>
      </c>
      <c r="B1651" s="634" t="s">
        <v>42453</v>
      </c>
      <c r="C1651" s="634" t="s">
        <v>5</v>
      </c>
      <c r="D1651" s="635" t="s">
        <v>42454</v>
      </c>
    </row>
    <row r="1652" spans="1:4" ht="13.5" x14ac:dyDescent="0.25">
      <c r="A1652" s="636">
        <v>98027</v>
      </c>
      <c r="B1652" s="634" t="s">
        <v>28535</v>
      </c>
      <c r="C1652" s="634" t="s">
        <v>4</v>
      </c>
      <c r="D1652" s="635" t="s">
        <v>42443</v>
      </c>
    </row>
    <row r="1653" spans="1:4" ht="13.5" x14ac:dyDescent="0.25">
      <c r="A1653" s="636">
        <v>98028</v>
      </c>
      <c r="B1653" s="634" t="s">
        <v>42455</v>
      </c>
      <c r="C1653" s="634" t="s">
        <v>5</v>
      </c>
      <c r="D1653" s="635" t="s">
        <v>42456</v>
      </c>
    </row>
    <row r="1654" spans="1:4" ht="13.5" x14ac:dyDescent="0.25">
      <c r="A1654" s="636">
        <v>98029</v>
      </c>
      <c r="B1654" s="634" t="s">
        <v>28536</v>
      </c>
      <c r="C1654" s="634" t="s">
        <v>4</v>
      </c>
      <c r="D1654" s="635" t="s">
        <v>42457</v>
      </c>
    </row>
    <row r="1655" spans="1:4" ht="13.5" x14ac:dyDescent="0.25">
      <c r="A1655" s="636">
        <v>98030</v>
      </c>
      <c r="B1655" s="634" t="s">
        <v>42458</v>
      </c>
      <c r="C1655" s="634" t="s">
        <v>5</v>
      </c>
      <c r="D1655" s="635" t="s">
        <v>42459</v>
      </c>
    </row>
    <row r="1656" spans="1:4" ht="13.5" x14ac:dyDescent="0.25">
      <c r="A1656" s="636">
        <v>98031</v>
      </c>
      <c r="B1656" s="634" t="s">
        <v>28537</v>
      </c>
      <c r="C1656" s="634" t="s">
        <v>4</v>
      </c>
      <c r="D1656" s="635" t="s">
        <v>42460</v>
      </c>
    </row>
    <row r="1657" spans="1:4" ht="13.5" x14ac:dyDescent="0.25">
      <c r="A1657" s="636">
        <v>98032</v>
      </c>
      <c r="B1657" s="634" t="s">
        <v>42461</v>
      </c>
      <c r="C1657" s="634" t="s">
        <v>5</v>
      </c>
      <c r="D1657" s="635" t="s">
        <v>42462</v>
      </c>
    </row>
    <row r="1658" spans="1:4" ht="13.5" x14ac:dyDescent="0.25">
      <c r="A1658" s="636">
        <v>98033</v>
      </c>
      <c r="B1658" s="634" t="s">
        <v>28538</v>
      </c>
      <c r="C1658" s="634" t="s">
        <v>4</v>
      </c>
      <c r="D1658" s="635" t="s">
        <v>42463</v>
      </c>
    </row>
    <row r="1659" spans="1:4" ht="13.5" x14ac:dyDescent="0.25">
      <c r="A1659" s="636">
        <v>98034</v>
      </c>
      <c r="B1659" s="634" t="s">
        <v>42464</v>
      </c>
      <c r="C1659" s="634" t="s">
        <v>5</v>
      </c>
      <c r="D1659" s="635" t="s">
        <v>42465</v>
      </c>
    </row>
    <row r="1660" spans="1:4" ht="13.5" x14ac:dyDescent="0.25">
      <c r="A1660" s="636">
        <v>98035</v>
      </c>
      <c r="B1660" s="634" t="s">
        <v>28539</v>
      </c>
      <c r="C1660" s="634" t="s">
        <v>4</v>
      </c>
      <c r="D1660" s="635" t="s">
        <v>42457</v>
      </c>
    </row>
    <row r="1661" spans="1:4" ht="13.5" x14ac:dyDescent="0.25">
      <c r="A1661" s="636">
        <v>98036</v>
      </c>
      <c r="B1661" s="634" t="s">
        <v>42466</v>
      </c>
      <c r="C1661" s="634" t="s">
        <v>5</v>
      </c>
      <c r="D1661" s="635" t="s">
        <v>42467</v>
      </c>
    </row>
    <row r="1662" spans="1:4" ht="13.5" x14ac:dyDescent="0.25">
      <c r="A1662" s="636">
        <v>98037</v>
      </c>
      <c r="B1662" s="634" t="s">
        <v>28540</v>
      </c>
      <c r="C1662" s="634" t="s">
        <v>4</v>
      </c>
      <c r="D1662" s="635" t="s">
        <v>42468</v>
      </c>
    </row>
    <row r="1663" spans="1:4" ht="13.5" x14ac:dyDescent="0.25">
      <c r="A1663" s="636">
        <v>98038</v>
      </c>
      <c r="B1663" s="634" t="s">
        <v>42469</v>
      </c>
      <c r="C1663" s="634" t="s">
        <v>5</v>
      </c>
      <c r="D1663" s="635" t="s">
        <v>42470</v>
      </c>
    </row>
    <row r="1664" spans="1:4" ht="13.5" x14ac:dyDescent="0.25">
      <c r="A1664" s="636">
        <v>98039</v>
      </c>
      <c r="B1664" s="634" t="s">
        <v>28541</v>
      </c>
      <c r="C1664" s="634" t="s">
        <v>4</v>
      </c>
      <c r="D1664" s="635" t="s">
        <v>42471</v>
      </c>
    </row>
    <row r="1665" spans="1:4" ht="13.5" x14ac:dyDescent="0.25">
      <c r="A1665" s="636">
        <v>98040</v>
      </c>
      <c r="B1665" s="634" t="s">
        <v>42472</v>
      </c>
      <c r="C1665" s="634" t="s">
        <v>5</v>
      </c>
      <c r="D1665" s="635" t="s">
        <v>42473</v>
      </c>
    </row>
    <row r="1666" spans="1:4" ht="13.5" x14ac:dyDescent="0.25">
      <c r="A1666" s="636">
        <v>98041</v>
      </c>
      <c r="B1666" s="634" t="s">
        <v>28542</v>
      </c>
      <c r="C1666" s="634" t="s">
        <v>4</v>
      </c>
      <c r="D1666" s="635" t="s">
        <v>42468</v>
      </c>
    </row>
    <row r="1667" spans="1:4" ht="13.5" x14ac:dyDescent="0.25">
      <c r="A1667" s="636">
        <v>98042</v>
      </c>
      <c r="B1667" s="634" t="s">
        <v>42474</v>
      </c>
      <c r="C1667" s="634" t="s">
        <v>5</v>
      </c>
      <c r="D1667" s="635" t="s">
        <v>42475</v>
      </c>
    </row>
    <row r="1668" spans="1:4" ht="13.5" x14ac:dyDescent="0.25">
      <c r="A1668" s="636">
        <v>98043</v>
      </c>
      <c r="B1668" s="634" t="s">
        <v>28543</v>
      </c>
      <c r="C1668" s="634" t="s">
        <v>4</v>
      </c>
      <c r="D1668" s="635" t="s">
        <v>42476</v>
      </c>
    </row>
    <row r="1669" spans="1:4" ht="13.5" x14ac:dyDescent="0.25">
      <c r="A1669" s="636">
        <v>98044</v>
      </c>
      <c r="B1669" s="634" t="s">
        <v>42477</v>
      </c>
      <c r="C1669" s="634" t="s">
        <v>5</v>
      </c>
      <c r="D1669" s="635" t="s">
        <v>42478</v>
      </c>
    </row>
    <row r="1670" spans="1:4" ht="13.5" x14ac:dyDescent="0.25">
      <c r="A1670" s="636">
        <v>98045</v>
      </c>
      <c r="B1670" s="634" t="s">
        <v>28544</v>
      </c>
      <c r="C1670" s="634" t="s">
        <v>4</v>
      </c>
      <c r="D1670" s="635" t="s">
        <v>42476</v>
      </c>
    </row>
    <row r="1671" spans="1:4" ht="13.5" x14ac:dyDescent="0.25">
      <c r="A1671" s="636">
        <v>98046</v>
      </c>
      <c r="B1671" s="634" t="s">
        <v>42479</v>
      </c>
      <c r="C1671" s="634" t="s">
        <v>5</v>
      </c>
      <c r="D1671" s="635" t="s">
        <v>42480</v>
      </c>
    </row>
    <row r="1672" spans="1:4" ht="13.5" x14ac:dyDescent="0.25">
      <c r="A1672" s="636">
        <v>98047</v>
      </c>
      <c r="B1672" s="634" t="s">
        <v>28545</v>
      </c>
      <c r="C1672" s="634" t="s">
        <v>4</v>
      </c>
      <c r="D1672" s="635" t="s">
        <v>42481</v>
      </c>
    </row>
    <row r="1673" spans="1:4" ht="13.5" x14ac:dyDescent="0.25">
      <c r="A1673" s="636">
        <v>98048</v>
      </c>
      <c r="B1673" s="634" t="s">
        <v>28546</v>
      </c>
      <c r="C1673" s="634" t="s">
        <v>5</v>
      </c>
      <c r="D1673" s="635" t="s">
        <v>42482</v>
      </c>
    </row>
    <row r="1674" spans="1:4" ht="13.5" x14ac:dyDescent="0.25">
      <c r="A1674" s="636">
        <v>98049</v>
      </c>
      <c r="B1674" s="634" t="s">
        <v>28547</v>
      </c>
      <c r="C1674" s="634" t="s">
        <v>4</v>
      </c>
      <c r="D1674" s="635" t="s">
        <v>42483</v>
      </c>
    </row>
    <row r="1675" spans="1:4" ht="13.5" x14ac:dyDescent="0.25">
      <c r="A1675" s="636">
        <v>98050</v>
      </c>
      <c r="B1675" s="634" t="s">
        <v>28548</v>
      </c>
      <c r="C1675" s="634" t="s">
        <v>4</v>
      </c>
      <c r="D1675" s="635" t="s">
        <v>42484</v>
      </c>
    </row>
    <row r="1676" spans="1:4" ht="13.5" x14ac:dyDescent="0.25">
      <c r="A1676" s="636">
        <v>98051</v>
      </c>
      <c r="B1676" s="634" t="s">
        <v>28549</v>
      </c>
      <c r="C1676" s="634" t="s">
        <v>4</v>
      </c>
      <c r="D1676" s="635" t="s">
        <v>42485</v>
      </c>
    </row>
    <row r="1677" spans="1:4" ht="13.5" x14ac:dyDescent="0.25">
      <c r="A1677" s="636">
        <v>98405</v>
      </c>
      <c r="B1677" s="634" t="s">
        <v>42486</v>
      </c>
      <c r="C1677" s="634" t="s">
        <v>5</v>
      </c>
      <c r="D1677" s="635" t="s">
        <v>42487</v>
      </c>
    </row>
    <row r="1678" spans="1:4" ht="13.5" x14ac:dyDescent="0.25">
      <c r="A1678" s="636">
        <v>98406</v>
      </c>
      <c r="B1678" s="634" t="s">
        <v>42488</v>
      </c>
      <c r="C1678" s="634" t="s">
        <v>5</v>
      </c>
      <c r="D1678" s="635" t="s">
        <v>42489</v>
      </c>
    </row>
    <row r="1679" spans="1:4" ht="13.5" x14ac:dyDescent="0.25">
      <c r="A1679" s="636">
        <v>98407</v>
      </c>
      <c r="B1679" s="634" t="s">
        <v>42490</v>
      </c>
      <c r="C1679" s="634" t="s">
        <v>5</v>
      </c>
      <c r="D1679" s="635" t="s">
        <v>42491</v>
      </c>
    </row>
    <row r="1680" spans="1:4" ht="13.5" x14ac:dyDescent="0.25">
      <c r="A1680" s="636">
        <v>98408</v>
      </c>
      <c r="B1680" s="634" t="s">
        <v>42492</v>
      </c>
      <c r="C1680" s="634" t="s">
        <v>5</v>
      </c>
      <c r="D1680" s="635" t="s">
        <v>42493</v>
      </c>
    </row>
    <row r="1681" spans="1:4" ht="13.5" x14ac:dyDescent="0.25">
      <c r="A1681" s="636">
        <v>98409</v>
      </c>
      <c r="B1681" s="634" t="s">
        <v>28550</v>
      </c>
      <c r="C1681" s="634" t="s">
        <v>4</v>
      </c>
      <c r="D1681" s="635" t="s">
        <v>42494</v>
      </c>
    </row>
    <row r="1682" spans="1:4" ht="13.5" x14ac:dyDescent="0.25">
      <c r="A1682" s="636">
        <v>98410</v>
      </c>
      <c r="B1682" s="634" t="s">
        <v>42495</v>
      </c>
      <c r="C1682" s="634" t="s">
        <v>5</v>
      </c>
      <c r="D1682" s="635" t="s">
        <v>42496</v>
      </c>
    </row>
    <row r="1683" spans="1:4" ht="13.5" x14ac:dyDescent="0.25">
      <c r="A1683" s="636">
        <v>99240</v>
      </c>
      <c r="B1683" s="634" t="s">
        <v>28551</v>
      </c>
      <c r="C1683" s="634" t="s">
        <v>4</v>
      </c>
      <c r="D1683" s="635" t="s">
        <v>42497</v>
      </c>
    </row>
    <row r="1684" spans="1:4" ht="13.5" x14ac:dyDescent="0.25">
      <c r="A1684" s="636">
        <v>99241</v>
      </c>
      <c r="B1684" s="634" t="s">
        <v>28552</v>
      </c>
      <c r="C1684" s="634" t="s">
        <v>4</v>
      </c>
      <c r="D1684" s="635" t="s">
        <v>42498</v>
      </c>
    </row>
    <row r="1685" spans="1:4" ht="13.5" x14ac:dyDescent="0.25">
      <c r="A1685" s="636">
        <v>99242</v>
      </c>
      <c r="B1685" s="634" t="s">
        <v>42499</v>
      </c>
      <c r="C1685" s="634" t="s">
        <v>5</v>
      </c>
      <c r="D1685" s="635" t="s">
        <v>42500</v>
      </c>
    </row>
    <row r="1686" spans="1:4" ht="13.5" x14ac:dyDescent="0.25">
      <c r="A1686" s="636">
        <v>99243</v>
      </c>
      <c r="B1686" s="634" t="s">
        <v>28553</v>
      </c>
      <c r="C1686" s="634" t="s">
        <v>4</v>
      </c>
      <c r="D1686" s="635" t="s">
        <v>42501</v>
      </c>
    </row>
    <row r="1687" spans="1:4" ht="13.5" x14ac:dyDescent="0.25">
      <c r="A1687" s="636">
        <v>99244</v>
      </c>
      <c r="B1687" s="634" t="s">
        <v>42502</v>
      </c>
      <c r="C1687" s="634" t="s">
        <v>5</v>
      </c>
      <c r="D1687" s="635" t="s">
        <v>42503</v>
      </c>
    </row>
    <row r="1688" spans="1:4" ht="13.5" x14ac:dyDescent="0.25">
      <c r="A1688" s="636">
        <v>99246</v>
      </c>
      <c r="B1688" s="634" t="s">
        <v>28554</v>
      </c>
      <c r="C1688" s="634" t="s">
        <v>4</v>
      </c>
      <c r="D1688" s="635" t="s">
        <v>42504</v>
      </c>
    </row>
    <row r="1689" spans="1:4" ht="13.5" x14ac:dyDescent="0.25">
      <c r="A1689" s="636">
        <v>99247</v>
      </c>
      <c r="B1689" s="634" t="s">
        <v>28555</v>
      </c>
      <c r="C1689" s="634" t="s">
        <v>4</v>
      </c>
      <c r="D1689" s="635" t="s">
        <v>42505</v>
      </c>
    </row>
    <row r="1690" spans="1:4" ht="13.5" x14ac:dyDescent="0.25">
      <c r="A1690" s="636">
        <v>99248</v>
      </c>
      <c r="B1690" s="634" t="s">
        <v>42506</v>
      </c>
      <c r="C1690" s="634" t="s">
        <v>5</v>
      </c>
      <c r="D1690" s="635" t="s">
        <v>42507</v>
      </c>
    </row>
    <row r="1691" spans="1:4" ht="13.5" x14ac:dyDescent="0.25">
      <c r="A1691" s="636">
        <v>99249</v>
      </c>
      <c r="B1691" s="634" t="s">
        <v>28556</v>
      </c>
      <c r="C1691" s="634" t="s">
        <v>4</v>
      </c>
      <c r="D1691" s="635" t="s">
        <v>42508</v>
      </c>
    </row>
    <row r="1692" spans="1:4" ht="13.5" x14ac:dyDescent="0.25">
      <c r="A1692" s="636">
        <v>99252</v>
      </c>
      <c r="B1692" s="634" t="s">
        <v>42509</v>
      </c>
      <c r="C1692" s="634" t="s">
        <v>5</v>
      </c>
      <c r="D1692" s="635" t="s">
        <v>42510</v>
      </c>
    </row>
    <row r="1693" spans="1:4" ht="13.5" x14ac:dyDescent="0.25">
      <c r="A1693" s="636">
        <v>99254</v>
      </c>
      <c r="B1693" s="634" t="s">
        <v>28557</v>
      </c>
      <c r="C1693" s="634" t="s">
        <v>4</v>
      </c>
      <c r="D1693" s="635" t="s">
        <v>42511</v>
      </c>
    </row>
    <row r="1694" spans="1:4" ht="13.5" x14ac:dyDescent="0.25">
      <c r="A1694" s="636">
        <v>99256</v>
      </c>
      <c r="B1694" s="634" t="s">
        <v>42512</v>
      </c>
      <c r="C1694" s="634" t="s">
        <v>5</v>
      </c>
      <c r="D1694" s="635" t="s">
        <v>42513</v>
      </c>
    </row>
    <row r="1695" spans="1:4" ht="13.5" x14ac:dyDescent="0.25">
      <c r="A1695" s="636">
        <v>99259</v>
      </c>
      <c r="B1695" s="634" t="s">
        <v>42514</v>
      </c>
      <c r="C1695" s="634" t="s">
        <v>5</v>
      </c>
      <c r="D1695" s="635" t="s">
        <v>42515</v>
      </c>
    </row>
    <row r="1696" spans="1:4" ht="13.5" x14ac:dyDescent="0.25">
      <c r="A1696" s="636">
        <v>99261</v>
      </c>
      <c r="B1696" s="634" t="s">
        <v>28558</v>
      </c>
      <c r="C1696" s="634" t="s">
        <v>4</v>
      </c>
      <c r="D1696" s="635" t="s">
        <v>42516</v>
      </c>
    </row>
    <row r="1697" spans="1:4" ht="13.5" x14ac:dyDescent="0.25">
      <c r="A1697" s="636">
        <v>99263</v>
      </c>
      <c r="B1697" s="634" t="s">
        <v>28559</v>
      </c>
      <c r="C1697" s="634" t="s">
        <v>4</v>
      </c>
      <c r="D1697" s="635" t="s">
        <v>42517</v>
      </c>
    </row>
    <row r="1698" spans="1:4" ht="13.5" x14ac:dyDescent="0.25">
      <c r="A1698" s="636">
        <v>99265</v>
      </c>
      <c r="B1698" s="634" t="s">
        <v>42518</v>
      </c>
      <c r="C1698" s="634" t="s">
        <v>5</v>
      </c>
      <c r="D1698" s="635" t="s">
        <v>42519</v>
      </c>
    </row>
    <row r="1699" spans="1:4" ht="13.5" x14ac:dyDescent="0.25">
      <c r="A1699" s="636">
        <v>99266</v>
      </c>
      <c r="B1699" s="634" t="s">
        <v>28560</v>
      </c>
      <c r="C1699" s="634" t="s">
        <v>4</v>
      </c>
      <c r="D1699" s="635" t="s">
        <v>42498</v>
      </c>
    </row>
    <row r="1700" spans="1:4" ht="13.5" x14ac:dyDescent="0.25">
      <c r="A1700" s="636">
        <v>99267</v>
      </c>
      <c r="B1700" s="634" t="s">
        <v>42520</v>
      </c>
      <c r="C1700" s="634" t="s">
        <v>5</v>
      </c>
      <c r="D1700" s="635" t="s">
        <v>42521</v>
      </c>
    </row>
    <row r="1701" spans="1:4" ht="13.5" x14ac:dyDescent="0.25">
      <c r="A1701" s="636">
        <v>99268</v>
      </c>
      <c r="B1701" s="634" t="s">
        <v>42522</v>
      </c>
      <c r="C1701" s="634" t="s">
        <v>5</v>
      </c>
      <c r="D1701" s="635" t="s">
        <v>42523</v>
      </c>
    </row>
    <row r="1702" spans="1:4" ht="13.5" x14ac:dyDescent="0.25">
      <c r="A1702" s="636">
        <v>99269</v>
      </c>
      <c r="B1702" s="634" t="s">
        <v>28561</v>
      </c>
      <c r="C1702" s="634" t="s">
        <v>4</v>
      </c>
      <c r="D1702" s="635" t="s">
        <v>42505</v>
      </c>
    </row>
    <row r="1703" spans="1:4" ht="13.5" x14ac:dyDescent="0.25">
      <c r="A1703" s="636">
        <v>99270</v>
      </c>
      <c r="B1703" s="634" t="s">
        <v>42524</v>
      </c>
      <c r="C1703" s="634" t="s">
        <v>5</v>
      </c>
      <c r="D1703" s="635" t="s">
        <v>42525</v>
      </c>
    </row>
    <row r="1704" spans="1:4" ht="13.5" x14ac:dyDescent="0.25">
      <c r="A1704" s="636">
        <v>99271</v>
      </c>
      <c r="B1704" s="634" t="s">
        <v>42526</v>
      </c>
      <c r="C1704" s="634" t="s">
        <v>5</v>
      </c>
      <c r="D1704" s="635" t="s">
        <v>42527</v>
      </c>
    </row>
    <row r="1705" spans="1:4" ht="13.5" x14ac:dyDescent="0.25">
      <c r="A1705" s="636">
        <v>99272</v>
      </c>
      <c r="B1705" s="634" t="s">
        <v>42528</v>
      </c>
      <c r="C1705" s="634" t="s">
        <v>5</v>
      </c>
      <c r="D1705" s="635" t="s">
        <v>42529</v>
      </c>
    </row>
    <row r="1706" spans="1:4" ht="13.5" x14ac:dyDescent="0.25">
      <c r="A1706" s="636">
        <v>99273</v>
      </c>
      <c r="B1706" s="634" t="s">
        <v>42530</v>
      </c>
      <c r="C1706" s="634" t="s">
        <v>5</v>
      </c>
      <c r="D1706" s="635" t="s">
        <v>42531</v>
      </c>
    </row>
    <row r="1707" spans="1:4" ht="13.5" x14ac:dyDescent="0.25">
      <c r="A1707" s="636">
        <v>99274</v>
      </c>
      <c r="B1707" s="634" t="s">
        <v>42532</v>
      </c>
      <c r="C1707" s="634" t="s">
        <v>5</v>
      </c>
      <c r="D1707" s="635" t="s">
        <v>42533</v>
      </c>
    </row>
    <row r="1708" spans="1:4" ht="13.5" x14ac:dyDescent="0.25">
      <c r="A1708" s="636">
        <v>99275</v>
      </c>
      <c r="B1708" s="634" t="s">
        <v>42534</v>
      </c>
      <c r="C1708" s="634" t="s">
        <v>5</v>
      </c>
      <c r="D1708" s="635" t="s">
        <v>42535</v>
      </c>
    </row>
    <row r="1709" spans="1:4" ht="13.5" x14ac:dyDescent="0.25">
      <c r="A1709" s="636">
        <v>99276</v>
      </c>
      <c r="B1709" s="634" t="s">
        <v>28562</v>
      </c>
      <c r="C1709" s="634" t="s">
        <v>4</v>
      </c>
      <c r="D1709" s="635" t="s">
        <v>42536</v>
      </c>
    </row>
    <row r="1710" spans="1:4" ht="13.5" x14ac:dyDescent="0.25">
      <c r="A1710" s="636">
        <v>99277</v>
      </c>
      <c r="B1710" s="634" t="s">
        <v>28563</v>
      </c>
      <c r="C1710" s="634" t="s">
        <v>4</v>
      </c>
      <c r="D1710" s="635" t="s">
        <v>42517</v>
      </c>
    </row>
    <row r="1711" spans="1:4" ht="13.5" x14ac:dyDescent="0.25">
      <c r="A1711" s="636">
        <v>99278</v>
      </c>
      <c r="B1711" s="634" t="s">
        <v>28564</v>
      </c>
      <c r="C1711" s="634" t="s">
        <v>4</v>
      </c>
      <c r="D1711" s="635" t="s">
        <v>42537</v>
      </c>
    </row>
    <row r="1712" spans="1:4" ht="13.5" x14ac:dyDescent="0.25">
      <c r="A1712" s="636">
        <v>99279</v>
      </c>
      <c r="B1712" s="634" t="s">
        <v>42538</v>
      </c>
      <c r="C1712" s="634" t="s">
        <v>5</v>
      </c>
      <c r="D1712" s="635" t="s">
        <v>42539</v>
      </c>
    </row>
    <row r="1713" spans="1:4" ht="13.5" x14ac:dyDescent="0.25">
      <c r="A1713" s="636">
        <v>99280</v>
      </c>
      <c r="B1713" s="634" t="s">
        <v>42540</v>
      </c>
      <c r="C1713" s="634" t="s">
        <v>5</v>
      </c>
      <c r="D1713" s="635" t="s">
        <v>42541</v>
      </c>
    </row>
    <row r="1714" spans="1:4" ht="13.5" x14ac:dyDescent="0.25">
      <c r="A1714" s="636">
        <v>99281</v>
      </c>
      <c r="B1714" s="634" t="s">
        <v>28565</v>
      </c>
      <c r="C1714" s="634" t="s">
        <v>4</v>
      </c>
      <c r="D1714" s="635" t="s">
        <v>42536</v>
      </c>
    </row>
    <row r="1715" spans="1:4" ht="13.5" x14ac:dyDescent="0.25">
      <c r="A1715" s="636">
        <v>99282</v>
      </c>
      <c r="B1715" s="634" t="s">
        <v>28566</v>
      </c>
      <c r="C1715" s="634" t="s">
        <v>4</v>
      </c>
      <c r="D1715" s="635" t="s">
        <v>42542</v>
      </c>
    </row>
    <row r="1716" spans="1:4" ht="13.5" x14ac:dyDescent="0.25">
      <c r="A1716" s="636">
        <v>99283</v>
      </c>
      <c r="B1716" s="634" t="s">
        <v>28567</v>
      </c>
      <c r="C1716" s="634" t="s">
        <v>4</v>
      </c>
      <c r="D1716" s="635" t="s">
        <v>42543</v>
      </c>
    </row>
    <row r="1717" spans="1:4" ht="13.5" x14ac:dyDescent="0.25">
      <c r="A1717" s="636">
        <v>99284</v>
      </c>
      <c r="B1717" s="634" t="s">
        <v>42544</v>
      </c>
      <c r="C1717" s="634" t="s">
        <v>5</v>
      </c>
      <c r="D1717" s="635" t="s">
        <v>42545</v>
      </c>
    </row>
    <row r="1718" spans="1:4" ht="13.5" x14ac:dyDescent="0.25">
      <c r="A1718" s="636">
        <v>99285</v>
      </c>
      <c r="B1718" s="634" t="s">
        <v>42546</v>
      </c>
      <c r="C1718" s="634" t="s">
        <v>5</v>
      </c>
      <c r="D1718" s="635" t="s">
        <v>42547</v>
      </c>
    </row>
    <row r="1719" spans="1:4" ht="13.5" x14ac:dyDescent="0.25">
      <c r="A1719" s="636">
        <v>99286</v>
      </c>
      <c r="B1719" s="634" t="s">
        <v>42548</v>
      </c>
      <c r="C1719" s="634" t="s">
        <v>5</v>
      </c>
      <c r="D1719" s="635" t="s">
        <v>42549</v>
      </c>
    </row>
    <row r="1720" spans="1:4" ht="13.5" x14ac:dyDescent="0.25">
      <c r="A1720" s="636">
        <v>99287</v>
      </c>
      <c r="B1720" s="634" t="s">
        <v>42550</v>
      </c>
      <c r="C1720" s="634" t="s">
        <v>5</v>
      </c>
      <c r="D1720" s="635" t="s">
        <v>42551</v>
      </c>
    </row>
    <row r="1721" spans="1:4" ht="13.5" x14ac:dyDescent="0.25">
      <c r="A1721" s="636">
        <v>99288</v>
      </c>
      <c r="B1721" s="634" t="s">
        <v>28568</v>
      </c>
      <c r="C1721" s="634" t="s">
        <v>4</v>
      </c>
      <c r="D1721" s="635" t="s">
        <v>42552</v>
      </c>
    </row>
    <row r="1722" spans="1:4" ht="13.5" x14ac:dyDescent="0.25">
      <c r="A1722" s="636">
        <v>99289</v>
      </c>
      <c r="B1722" s="634" t="s">
        <v>28569</v>
      </c>
      <c r="C1722" s="634" t="s">
        <v>4</v>
      </c>
      <c r="D1722" s="635" t="s">
        <v>42553</v>
      </c>
    </row>
    <row r="1723" spans="1:4" ht="13.5" x14ac:dyDescent="0.25">
      <c r="A1723" s="636">
        <v>99290</v>
      </c>
      <c r="B1723" s="634" t="s">
        <v>42554</v>
      </c>
      <c r="C1723" s="634" t="s">
        <v>5</v>
      </c>
      <c r="D1723" s="635" t="s">
        <v>42555</v>
      </c>
    </row>
    <row r="1724" spans="1:4" ht="13.5" x14ac:dyDescent="0.25">
      <c r="A1724" s="636">
        <v>99291</v>
      </c>
      <c r="B1724" s="634" t="s">
        <v>28570</v>
      </c>
      <c r="C1724" s="634" t="s">
        <v>4</v>
      </c>
      <c r="D1724" s="635" t="s">
        <v>42553</v>
      </c>
    </row>
    <row r="1725" spans="1:4" ht="13.5" x14ac:dyDescent="0.25">
      <c r="A1725" s="636">
        <v>99292</v>
      </c>
      <c r="B1725" s="634" t="s">
        <v>42556</v>
      </c>
      <c r="C1725" s="634" t="s">
        <v>5</v>
      </c>
      <c r="D1725" s="635" t="s">
        <v>42557</v>
      </c>
    </row>
    <row r="1726" spans="1:4" ht="13.5" x14ac:dyDescent="0.25">
      <c r="A1726" s="636">
        <v>99293</v>
      </c>
      <c r="B1726" s="634" t="s">
        <v>28571</v>
      </c>
      <c r="C1726" s="634" t="s">
        <v>4</v>
      </c>
      <c r="D1726" s="635" t="s">
        <v>42558</v>
      </c>
    </row>
    <row r="1727" spans="1:4" ht="13.5" x14ac:dyDescent="0.25">
      <c r="A1727" s="636">
        <v>99294</v>
      </c>
      <c r="B1727" s="634" t="s">
        <v>42559</v>
      </c>
      <c r="C1727" s="634" t="s">
        <v>5</v>
      </c>
      <c r="D1727" s="635" t="s">
        <v>42560</v>
      </c>
    </row>
    <row r="1728" spans="1:4" ht="13.5" x14ac:dyDescent="0.25">
      <c r="A1728" s="636">
        <v>99296</v>
      </c>
      <c r="B1728" s="634" t="s">
        <v>28572</v>
      </c>
      <c r="C1728" s="634" t="s">
        <v>4</v>
      </c>
      <c r="D1728" s="635" t="s">
        <v>42561</v>
      </c>
    </row>
    <row r="1729" spans="1:4" ht="13.5" x14ac:dyDescent="0.25">
      <c r="A1729" s="636">
        <v>99297</v>
      </c>
      <c r="B1729" s="634" t="s">
        <v>28573</v>
      </c>
      <c r="C1729" s="634" t="s">
        <v>4</v>
      </c>
      <c r="D1729" s="635" t="s">
        <v>42562</v>
      </c>
    </row>
    <row r="1730" spans="1:4" ht="13.5" x14ac:dyDescent="0.25">
      <c r="A1730" s="636">
        <v>99298</v>
      </c>
      <c r="B1730" s="634" t="s">
        <v>42563</v>
      </c>
      <c r="C1730" s="634" t="s">
        <v>5</v>
      </c>
      <c r="D1730" s="635" t="s">
        <v>42564</v>
      </c>
    </row>
    <row r="1731" spans="1:4" ht="13.5" x14ac:dyDescent="0.25">
      <c r="A1731" s="636">
        <v>99299</v>
      </c>
      <c r="B1731" s="634" t="s">
        <v>28574</v>
      </c>
      <c r="C1731" s="634" t="s">
        <v>4</v>
      </c>
      <c r="D1731" s="635" t="s">
        <v>42565</v>
      </c>
    </row>
    <row r="1732" spans="1:4" ht="13.5" x14ac:dyDescent="0.25">
      <c r="A1732" s="636">
        <v>99300</v>
      </c>
      <c r="B1732" s="634" t="s">
        <v>42566</v>
      </c>
      <c r="C1732" s="634" t="s">
        <v>5</v>
      </c>
      <c r="D1732" s="635" t="s">
        <v>42567</v>
      </c>
    </row>
    <row r="1733" spans="1:4" ht="13.5" x14ac:dyDescent="0.25">
      <c r="A1733" s="636">
        <v>99301</v>
      </c>
      <c r="B1733" s="634" t="s">
        <v>42568</v>
      </c>
      <c r="C1733" s="634" t="s">
        <v>5</v>
      </c>
      <c r="D1733" s="635" t="s">
        <v>42569</v>
      </c>
    </row>
    <row r="1734" spans="1:4" ht="13.5" x14ac:dyDescent="0.25">
      <c r="A1734" s="636">
        <v>99302</v>
      </c>
      <c r="B1734" s="634" t="s">
        <v>28575</v>
      </c>
      <c r="C1734" s="634" t="s">
        <v>4</v>
      </c>
      <c r="D1734" s="635" t="s">
        <v>42570</v>
      </c>
    </row>
    <row r="1735" spans="1:4" ht="13.5" x14ac:dyDescent="0.25">
      <c r="A1735" s="636">
        <v>99303</v>
      </c>
      <c r="B1735" s="634" t="s">
        <v>42571</v>
      </c>
      <c r="C1735" s="634" t="s">
        <v>5</v>
      </c>
      <c r="D1735" s="635" t="s">
        <v>42572</v>
      </c>
    </row>
    <row r="1736" spans="1:4" ht="13.5" x14ac:dyDescent="0.25">
      <c r="A1736" s="636">
        <v>99304</v>
      </c>
      <c r="B1736" s="634" t="s">
        <v>28576</v>
      </c>
      <c r="C1736" s="634" t="s">
        <v>4</v>
      </c>
      <c r="D1736" s="635" t="s">
        <v>42573</v>
      </c>
    </row>
    <row r="1737" spans="1:4" ht="13.5" x14ac:dyDescent="0.25">
      <c r="A1737" s="636">
        <v>99305</v>
      </c>
      <c r="B1737" s="634" t="s">
        <v>42574</v>
      </c>
      <c r="C1737" s="634" t="s">
        <v>5</v>
      </c>
      <c r="D1737" s="635" t="s">
        <v>42575</v>
      </c>
    </row>
    <row r="1738" spans="1:4" ht="13.5" x14ac:dyDescent="0.25">
      <c r="A1738" s="636">
        <v>99306</v>
      </c>
      <c r="B1738" s="634" t="s">
        <v>28577</v>
      </c>
      <c r="C1738" s="634" t="s">
        <v>4</v>
      </c>
      <c r="D1738" s="635" t="s">
        <v>42570</v>
      </c>
    </row>
    <row r="1739" spans="1:4" ht="13.5" x14ac:dyDescent="0.25">
      <c r="A1739" s="636">
        <v>99307</v>
      </c>
      <c r="B1739" s="634" t="s">
        <v>28578</v>
      </c>
      <c r="C1739" s="634" t="s">
        <v>4</v>
      </c>
      <c r="D1739" s="635" t="s">
        <v>42576</v>
      </c>
    </row>
    <row r="1740" spans="1:4" ht="13.5" x14ac:dyDescent="0.25">
      <c r="A1740" s="636">
        <v>99308</v>
      </c>
      <c r="B1740" s="634" t="s">
        <v>42577</v>
      </c>
      <c r="C1740" s="634" t="s">
        <v>5</v>
      </c>
      <c r="D1740" s="635" t="s">
        <v>42578</v>
      </c>
    </row>
    <row r="1741" spans="1:4" ht="13.5" x14ac:dyDescent="0.25">
      <c r="A1741" s="636">
        <v>99309</v>
      </c>
      <c r="B1741" s="634" t="s">
        <v>28579</v>
      </c>
      <c r="C1741" s="634" t="s">
        <v>4</v>
      </c>
      <c r="D1741" s="635" t="s">
        <v>42579</v>
      </c>
    </row>
    <row r="1742" spans="1:4" ht="13.5" x14ac:dyDescent="0.25">
      <c r="A1742" s="636">
        <v>99310</v>
      </c>
      <c r="B1742" s="634" t="s">
        <v>42580</v>
      </c>
      <c r="C1742" s="634" t="s">
        <v>5</v>
      </c>
      <c r="D1742" s="635" t="s">
        <v>42581</v>
      </c>
    </row>
    <row r="1743" spans="1:4" ht="13.5" x14ac:dyDescent="0.25">
      <c r="A1743" s="636">
        <v>99311</v>
      </c>
      <c r="B1743" s="634" t="s">
        <v>28580</v>
      </c>
      <c r="C1743" s="634" t="s">
        <v>4</v>
      </c>
      <c r="D1743" s="635" t="s">
        <v>42579</v>
      </c>
    </row>
    <row r="1744" spans="1:4" ht="13.5" x14ac:dyDescent="0.25">
      <c r="A1744" s="636">
        <v>99312</v>
      </c>
      <c r="B1744" s="634" t="s">
        <v>42582</v>
      </c>
      <c r="C1744" s="634" t="s">
        <v>5</v>
      </c>
      <c r="D1744" s="635" t="s">
        <v>42583</v>
      </c>
    </row>
    <row r="1745" spans="1:4" ht="13.5" x14ac:dyDescent="0.25">
      <c r="A1745" s="636">
        <v>99313</v>
      </c>
      <c r="B1745" s="634" t="s">
        <v>42584</v>
      </c>
      <c r="C1745" s="634" t="s">
        <v>5</v>
      </c>
      <c r="D1745" s="635" t="s">
        <v>42585</v>
      </c>
    </row>
    <row r="1746" spans="1:4" ht="13.5" x14ac:dyDescent="0.25">
      <c r="A1746" s="636">
        <v>99314</v>
      </c>
      <c r="B1746" s="634" t="s">
        <v>28581</v>
      </c>
      <c r="C1746" s="634" t="s">
        <v>4</v>
      </c>
      <c r="D1746" s="635" t="s">
        <v>42586</v>
      </c>
    </row>
    <row r="1747" spans="1:4" ht="13.5" x14ac:dyDescent="0.25">
      <c r="A1747" s="636">
        <v>99315</v>
      </c>
      <c r="B1747" s="634" t="s">
        <v>42587</v>
      </c>
      <c r="C1747" s="634" t="s">
        <v>5</v>
      </c>
      <c r="D1747" s="635" t="s">
        <v>42588</v>
      </c>
    </row>
    <row r="1748" spans="1:4" ht="13.5" x14ac:dyDescent="0.25">
      <c r="A1748" s="636">
        <v>99317</v>
      </c>
      <c r="B1748" s="634" t="s">
        <v>28582</v>
      </c>
      <c r="C1748" s="634" t="s">
        <v>4</v>
      </c>
      <c r="D1748" s="635" t="s">
        <v>42589</v>
      </c>
    </row>
    <row r="1749" spans="1:4" ht="13.5" x14ac:dyDescent="0.25">
      <c r="A1749" s="636">
        <v>99318</v>
      </c>
      <c r="B1749" s="634" t="s">
        <v>28583</v>
      </c>
      <c r="C1749" s="634" t="s">
        <v>4</v>
      </c>
      <c r="D1749" s="635" t="s">
        <v>42590</v>
      </c>
    </row>
    <row r="1750" spans="1:4" ht="13.5" x14ac:dyDescent="0.25">
      <c r="A1750" s="636">
        <v>99319</v>
      </c>
      <c r="B1750" s="634" t="s">
        <v>28584</v>
      </c>
      <c r="C1750" s="634" t="s">
        <v>4</v>
      </c>
      <c r="D1750" s="635" t="s">
        <v>42591</v>
      </c>
    </row>
    <row r="1751" spans="1:4" ht="13.5" x14ac:dyDescent="0.25">
      <c r="A1751" s="636">
        <v>99320</v>
      </c>
      <c r="B1751" s="634" t="s">
        <v>42592</v>
      </c>
      <c r="C1751" s="634" t="s">
        <v>5</v>
      </c>
      <c r="D1751" s="635" t="s">
        <v>42593</v>
      </c>
    </row>
    <row r="1752" spans="1:4" ht="13.5" x14ac:dyDescent="0.25">
      <c r="A1752" s="636">
        <v>99321</v>
      </c>
      <c r="B1752" s="634" t="s">
        <v>28585</v>
      </c>
      <c r="C1752" s="634" t="s">
        <v>4</v>
      </c>
      <c r="D1752" s="635" t="s">
        <v>42594</v>
      </c>
    </row>
    <row r="1753" spans="1:4" ht="13.5" x14ac:dyDescent="0.25">
      <c r="A1753" s="636">
        <v>99322</v>
      </c>
      <c r="B1753" s="634" t="s">
        <v>42595</v>
      </c>
      <c r="C1753" s="634" t="s">
        <v>5</v>
      </c>
      <c r="D1753" s="635" t="s">
        <v>42596</v>
      </c>
    </row>
    <row r="1754" spans="1:4" ht="13.5" x14ac:dyDescent="0.25">
      <c r="A1754" s="636">
        <v>99323</v>
      </c>
      <c r="B1754" s="634" t="s">
        <v>28586</v>
      </c>
      <c r="C1754" s="634" t="s">
        <v>4</v>
      </c>
      <c r="D1754" s="635" t="s">
        <v>42562</v>
      </c>
    </row>
    <row r="1755" spans="1:4" ht="13.5" x14ac:dyDescent="0.25">
      <c r="A1755" s="636">
        <v>99324</v>
      </c>
      <c r="B1755" s="634" t="s">
        <v>42597</v>
      </c>
      <c r="C1755" s="634" t="s">
        <v>5</v>
      </c>
      <c r="D1755" s="635" t="s">
        <v>42598</v>
      </c>
    </row>
    <row r="1756" spans="1:4" ht="13.5" x14ac:dyDescent="0.25">
      <c r="A1756" s="636">
        <v>99325</v>
      </c>
      <c r="B1756" s="634" t="s">
        <v>28587</v>
      </c>
      <c r="C1756" s="634" t="s">
        <v>4</v>
      </c>
      <c r="D1756" s="635" t="s">
        <v>42565</v>
      </c>
    </row>
    <row r="1757" spans="1:4" ht="13.5" x14ac:dyDescent="0.25">
      <c r="A1757" s="636">
        <v>99326</v>
      </c>
      <c r="B1757" s="634" t="s">
        <v>42599</v>
      </c>
      <c r="C1757" s="634" t="s">
        <v>5</v>
      </c>
      <c r="D1757" s="635" t="s">
        <v>42600</v>
      </c>
    </row>
    <row r="1758" spans="1:4" ht="13.5" x14ac:dyDescent="0.25">
      <c r="A1758" s="636">
        <v>99327</v>
      </c>
      <c r="B1758" s="634" t="s">
        <v>28588</v>
      </c>
      <c r="C1758" s="634" t="s">
        <v>4</v>
      </c>
      <c r="D1758" s="635" t="s">
        <v>42601</v>
      </c>
    </row>
    <row r="1759" spans="1:4" ht="13.5" x14ac:dyDescent="0.25">
      <c r="A1759" s="636">
        <v>101800</v>
      </c>
      <c r="B1759" s="634" t="s">
        <v>28589</v>
      </c>
      <c r="C1759" s="634" t="s">
        <v>5</v>
      </c>
      <c r="D1759" s="635" t="s">
        <v>42602</v>
      </c>
    </row>
    <row r="1760" spans="1:4" ht="13.5" x14ac:dyDescent="0.25">
      <c r="A1760" s="636">
        <v>101801</v>
      </c>
      <c r="B1760" s="634" t="s">
        <v>28590</v>
      </c>
      <c r="C1760" s="634" t="s">
        <v>5</v>
      </c>
      <c r="D1760" s="635" t="s">
        <v>42603</v>
      </c>
    </row>
    <row r="1761" spans="1:4" ht="13.5" x14ac:dyDescent="0.25">
      <c r="A1761" s="636">
        <v>101806</v>
      </c>
      <c r="B1761" s="634" t="s">
        <v>28591</v>
      </c>
      <c r="C1761" s="634" t="s">
        <v>5</v>
      </c>
      <c r="D1761" s="635" t="s">
        <v>42604</v>
      </c>
    </row>
    <row r="1762" spans="1:4" ht="13.5" x14ac:dyDescent="0.25">
      <c r="A1762" s="636">
        <v>101807</v>
      </c>
      <c r="B1762" s="634" t="s">
        <v>28592</v>
      </c>
      <c r="C1762" s="634" t="s">
        <v>5</v>
      </c>
      <c r="D1762" s="635" t="s">
        <v>42605</v>
      </c>
    </row>
    <row r="1763" spans="1:4" ht="13.5" x14ac:dyDescent="0.25">
      <c r="A1763" s="636">
        <v>101808</v>
      </c>
      <c r="B1763" s="634" t="s">
        <v>28593</v>
      </c>
      <c r="C1763" s="634" t="s">
        <v>5</v>
      </c>
      <c r="D1763" s="635" t="s">
        <v>42606</v>
      </c>
    </row>
    <row r="1764" spans="1:4" ht="13.5" x14ac:dyDescent="0.25">
      <c r="A1764" s="636">
        <v>101809</v>
      </c>
      <c r="B1764" s="634" t="s">
        <v>28594</v>
      </c>
      <c r="C1764" s="634" t="s">
        <v>5</v>
      </c>
      <c r="D1764" s="635" t="s">
        <v>42607</v>
      </c>
    </row>
    <row r="1765" spans="1:4" ht="13.5" x14ac:dyDescent="0.25">
      <c r="A1765" s="636">
        <v>102139</v>
      </c>
      <c r="B1765" s="634" t="s">
        <v>42608</v>
      </c>
      <c r="C1765" s="634" t="s">
        <v>5</v>
      </c>
      <c r="D1765" s="635" t="s">
        <v>42609</v>
      </c>
    </row>
    <row r="1766" spans="1:4" ht="13.5" x14ac:dyDescent="0.25">
      <c r="A1766" s="636">
        <v>102141</v>
      </c>
      <c r="B1766" s="634" t="s">
        <v>42610</v>
      </c>
      <c r="C1766" s="634" t="s">
        <v>5</v>
      </c>
      <c r="D1766" s="635" t="s">
        <v>42611</v>
      </c>
    </row>
    <row r="1767" spans="1:4" ht="13.5" x14ac:dyDescent="0.25">
      <c r="A1767" s="636">
        <v>102142</v>
      </c>
      <c r="B1767" s="634" t="s">
        <v>42612</v>
      </c>
      <c r="C1767" s="634" t="s">
        <v>5</v>
      </c>
      <c r="D1767" s="635" t="s">
        <v>42613</v>
      </c>
    </row>
    <row r="1768" spans="1:4" ht="13.5" x14ac:dyDescent="0.25">
      <c r="A1768" s="636">
        <v>102457</v>
      </c>
      <c r="B1768" s="634" t="s">
        <v>42614</v>
      </c>
      <c r="C1768" s="634" t="s">
        <v>5</v>
      </c>
      <c r="D1768" s="635" t="s">
        <v>42615</v>
      </c>
    </row>
    <row r="1769" spans="1:4" ht="13.5" x14ac:dyDescent="0.25">
      <c r="A1769" s="636">
        <v>94263</v>
      </c>
      <c r="B1769" s="634" t="s">
        <v>23687</v>
      </c>
      <c r="C1769" s="634" t="s">
        <v>4</v>
      </c>
      <c r="D1769" s="635" t="s">
        <v>30906</v>
      </c>
    </row>
    <row r="1770" spans="1:4" ht="13.5" x14ac:dyDescent="0.25">
      <c r="A1770" s="636">
        <v>94264</v>
      </c>
      <c r="B1770" s="634" t="s">
        <v>23688</v>
      </c>
      <c r="C1770" s="634" t="s">
        <v>4</v>
      </c>
      <c r="D1770" s="635" t="s">
        <v>42616</v>
      </c>
    </row>
    <row r="1771" spans="1:4" ht="13.5" x14ac:dyDescent="0.25">
      <c r="A1771" s="636">
        <v>94265</v>
      </c>
      <c r="B1771" s="634" t="s">
        <v>23689</v>
      </c>
      <c r="C1771" s="634" t="s">
        <v>4</v>
      </c>
      <c r="D1771" s="635" t="s">
        <v>42617</v>
      </c>
    </row>
    <row r="1772" spans="1:4" ht="13.5" x14ac:dyDescent="0.25">
      <c r="A1772" s="636">
        <v>94266</v>
      </c>
      <c r="B1772" s="634" t="s">
        <v>23690</v>
      </c>
      <c r="C1772" s="634" t="s">
        <v>4</v>
      </c>
      <c r="D1772" s="635" t="s">
        <v>42618</v>
      </c>
    </row>
    <row r="1773" spans="1:4" ht="13.5" x14ac:dyDescent="0.25">
      <c r="A1773" s="636">
        <v>94267</v>
      </c>
      <c r="B1773" s="634" t="s">
        <v>23691</v>
      </c>
      <c r="C1773" s="634" t="s">
        <v>4</v>
      </c>
      <c r="D1773" s="635" t="s">
        <v>30386</v>
      </c>
    </row>
    <row r="1774" spans="1:4" ht="13.5" x14ac:dyDescent="0.25">
      <c r="A1774" s="636">
        <v>94268</v>
      </c>
      <c r="B1774" s="634" t="s">
        <v>23692</v>
      </c>
      <c r="C1774" s="634" t="s">
        <v>4</v>
      </c>
      <c r="D1774" s="635" t="s">
        <v>29357</v>
      </c>
    </row>
    <row r="1775" spans="1:4" ht="13.5" x14ac:dyDescent="0.25">
      <c r="A1775" s="636">
        <v>94269</v>
      </c>
      <c r="B1775" s="634" t="s">
        <v>23693</v>
      </c>
      <c r="C1775" s="634" t="s">
        <v>4</v>
      </c>
      <c r="D1775" s="635" t="s">
        <v>42619</v>
      </c>
    </row>
    <row r="1776" spans="1:4" ht="13.5" x14ac:dyDescent="0.25">
      <c r="A1776" s="636">
        <v>94270</v>
      </c>
      <c r="B1776" s="634" t="s">
        <v>23694</v>
      </c>
      <c r="C1776" s="634" t="s">
        <v>4</v>
      </c>
      <c r="D1776" s="635" t="s">
        <v>42620</v>
      </c>
    </row>
    <row r="1777" spans="1:4" ht="13.5" x14ac:dyDescent="0.25">
      <c r="A1777" s="636">
        <v>94271</v>
      </c>
      <c r="B1777" s="634" t="s">
        <v>23695</v>
      </c>
      <c r="C1777" s="634" t="s">
        <v>4</v>
      </c>
      <c r="D1777" s="635" t="s">
        <v>42621</v>
      </c>
    </row>
    <row r="1778" spans="1:4" ht="13.5" x14ac:dyDescent="0.25">
      <c r="A1778" s="636">
        <v>94272</v>
      </c>
      <c r="B1778" s="634" t="s">
        <v>23696</v>
      </c>
      <c r="C1778" s="634" t="s">
        <v>4</v>
      </c>
      <c r="D1778" s="635" t="s">
        <v>42622</v>
      </c>
    </row>
    <row r="1779" spans="1:4" ht="13.5" x14ac:dyDescent="0.25">
      <c r="A1779" s="636">
        <v>94273</v>
      </c>
      <c r="B1779" s="634" t="s">
        <v>23697</v>
      </c>
      <c r="C1779" s="634" t="s">
        <v>4</v>
      </c>
      <c r="D1779" s="635" t="s">
        <v>42623</v>
      </c>
    </row>
    <row r="1780" spans="1:4" ht="13.5" x14ac:dyDescent="0.25">
      <c r="A1780" s="636">
        <v>94274</v>
      </c>
      <c r="B1780" s="634" t="s">
        <v>23698</v>
      </c>
      <c r="C1780" s="634" t="s">
        <v>4</v>
      </c>
      <c r="D1780" s="635" t="s">
        <v>42624</v>
      </c>
    </row>
    <row r="1781" spans="1:4" ht="13.5" x14ac:dyDescent="0.25">
      <c r="A1781" s="636">
        <v>94275</v>
      </c>
      <c r="B1781" s="634" t="s">
        <v>23699</v>
      </c>
      <c r="C1781" s="634" t="s">
        <v>4</v>
      </c>
      <c r="D1781" s="635" t="s">
        <v>42625</v>
      </c>
    </row>
    <row r="1782" spans="1:4" ht="13.5" x14ac:dyDescent="0.25">
      <c r="A1782" s="636">
        <v>94276</v>
      </c>
      <c r="B1782" s="634" t="s">
        <v>23700</v>
      </c>
      <c r="C1782" s="634" t="s">
        <v>4</v>
      </c>
      <c r="D1782" s="635" t="s">
        <v>42626</v>
      </c>
    </row>
    <row r="1783" spans="1:4" ht="13.5" x14ac:dyDescent="0.25">
      <c r="A1783" s="636">
        <v>94277</v>
      </c>
      <c r="B1783" s="634" t="s">
        <v>30158</v>
      </c>
      <c r="C1783" s="634" t="s">
        <v>4</v>
      </c>
      <c r="D1783" s="635" t="s">
        <v>30833</v>
      </c>
    </row>
    <row r="1784" spans="1:4" ht="13.5" x14ac:dyDescent="0.25">
      <c r="A1784" s="636">
        <v>94278</v>
      </c>
      <c r="B1784" s="634" t="s">
        <v>30160</v>
      </c>
      <c r="C1784" s="634" t="s">
        <v>4</v>
      </c>
      <c r="D1784" s="635" t="s">
        <v>30004</v>
      </c>
    </row>
    <row r="1785" spans="1:4" ht="13.5" x14ac:dyDescent="0.25">
      <c r="A1785" s="636">
        <v>94279</v>
      </c>
      <c r="B1785" s="634" t="s">
        <v>30161</v>
      </c>
      <c r="C1785" s="634" t="s">
        <v>4</v>
      </c>
      <c r="D1785" s="635" t="s">
        <v>42627</v>
      </c>
    </row>
    <row r="1786" spans="1:4" ht="13.5" x14ac:dyDescent="0.25">
      <c r="A1786" s="636">
        <v>94280</v>
      </c>
      <c r="B1786" s="634" t="s">
        <v>30162</v>
      </c>
      <c r="C1786" s="634" t="s">
        <v>4</v>
      </c>
      <c r="D1786" s="635" t="s">
        <v>42623</v>
      </c>
    </row>
    <row r="1787" spans="1:4" ht="13.5" x14ac:dyDescent="0.25">
      <c r="A1787" s="636">
        <v>94281</v>
      </c>
      <c r="B1787" s="634" t="s">
        <v>23701</v>
      </c>
      <c r="C1787" s="634" t="s">
        <v>4</v>
      </c>
      <c r="D1787" s="635" t="s">
        <v>30496</v>
      </c>
    </row>
    <row r="1788" spans="1:4" ht="13.5" x14ac:dyDescent="0.25">
      <c r="A1788" s="636">
        <v>94282</v>
      </c>
      <c r="B1788" s="634" t="s">
        <v>23702</v>
      </c>
      <c r="C1788" s="634" t="s">
        <v>4</v>
      </c>
      <c r="D1788" s="635" t="s">
        <v>42628</v>
      </c>
    </row>
    <row r="1789" spans="1:4" ht="13.5" x14ac:dyDescent="0.25">
      <c r="A1789" s="636">
        <v>94283</v>
      </c>
      <c r="B1789" s="634" t="s">
        <v>23703</v>
      </c>
      <c r="C1789" s="634" t="s">
        <v>4</v>
      </c>
      <c r="D1789" s="635" t="s">
        <v>42629</v>
      </c>
    </row>
    <row r="1790" spans="1:4" ht="13.5" x14ac:dyDescent="0.25">
      <c r="A1790" s="636">
        <v>94284</v>
      </c>
      <c r="B1790" s="634" t="s">
        <v>23704</v>
      </c>
      <c r="C1790" s="634" t="s">
        <v>4</v>
      </c>
      <c r="D1790" s="635" t="s">
        <v>42630</v>
      </c>
    </row>
    <row r="1791" spans="1:4" ht="13.5" x14ac:dyDescent="0.25">
      <c r="A1791" s="636">
        <v>94285</v>
      </c>
      <c r="B1791" s="634" t="s">
        <v>23705</v>
      </c>
      <c r="C1791" s="634" t="s">
        <v>4</v>
      </c>
      <c r="D1791" s="635" t="s">
        <v>42631</v>
      </c>
    </row>
    <row r="1792" spans="1:4" ht="13.5" x14ac:dyDescent="0.25">
      <c r="A1792" s="636">
        <v>94286</v>
      </c>
      <c r="B1792" s="634" t="s">
        <v>23706</v>
      </c>
      <c r="C1792" s="634" t="s">
        <v>4</v>
      </c>
      <c r="D1792" s="635" t="s">
        <v>42632</v>
      </c>
    </row>
    <row r="1793" spans="1:4" ht="13.5" x14ac:dyDescent="0.25">
      <c r="A1793" s="636">
        <v>94287</v>
      </c>
      <c r="B1793" s="634" t="s">
        <v>23707</v>
      </c>
      <c r="C1793" s="634" t="s">
        <v>4</v>
      </c>
      <c r="D1793" s="635" t="s">
        <v>30673</v>
      </c>
    </row>
    <row r="1794" spans="1:4" ht="13.5" x14ac:dyDescent="0.25">
      <c r="A1794" s="636">
        <v>94288</v>
      </c>
      <c r="B1794" s="634" t="s">
        <v>23708</v>
      </c>
      <c r="C1794" s="634" t="s">
        <v>4</v>
      </c>
      <c r="D1794" s="635" t="s">
        <v>42633</v>
      </c>
    </row>
    <row r="1795" spans="1:4" ht="13.5" x14ac:dyDescent="0.25">
      <c r="A1795" s="636">
        <v>94289</v>
      </c>
      <c r="B1795" s="634" t="s">
        <v>23709</v>
      </c>
      <c r="C1795" s="634" t="s">
        <v>4</v>
      </c>
      <c r="D1795" s="635" t="s">
        <v>30658</v>
      </c>
    </row>
    <row r="1796" spans="1:4" ht="13.5" x14ac:dyDescent="0.25">
      <c r="A1796" s="636">
        <v>94290</v>
      </c>
      <c r="B1796" s="634" t="s">
        <v>23710</v>
      </c>
      <c r="C1796" s="634" t="s">
        <v>4</v>
      </c>
      <c r="D1796" s="635" t="s">
        <v>30380</v>
      </c>
    </row>
    <row r="1797" spans="1:4" ht="13.5" x14ac:dyDescent="0.25">
      <c r="A1797" s="636">
        <v>94291</v>
      </c>
      <c r="B1797" s="634" t="s">
        <v>23711</v>
      </c>
      <c r="C1797" s="634" t="s">
        <v>4</v>
      </c>
      <c r="D1797" s="635" t="s">
        <v>42634</v>
      </c>
    </row>
    <row r="1798" spans="1:4" ht="13.5" x14ac:dyDescent="0.25">
      <c r="A1798" s="636">
        <v>94292</v>
      </c>
      <c r="B1798" s="634" t="s">
        <v>23712</v>
      </c>
      <c r="C1798" s="634" t="s">
        <v>4</v>
      </c>
      <c r="D1798" s="635" t="s">
        <v>30785</v>
      </c>
    </row>
    <row r="1799" spans="1:4" ht="13.5" x14ac:dyDescent="0.25">
      <c r="A1799" s="636">
        <v>94293</v>
      </c>
      <c r="B1799" s="634" t="s">
        <v>23713</v>
      </c>
      <c r="C1799" s="634" t="s">
        <v>4</v>
      </c>
      <c r="D1799" s="635" t="s">
        <v>30277</v>
      </c>
    </row>
    <row r="1800" spans="1:4" ht="13.5" x14ac:dyDescent="0.25">
      <c r="A1800" s="636">
        <v>94294</v>
      </c>
      <c r="B1800" s="634" t="s">
        <v>23714</v>
      </c>
      <c r="C1800" s="634" t="s">
        <v>4</v>
      </c>
      <c r="D1800" s="635" t="s">
        <v>26613</v>
      </c>
    </row>
    <row r="1801" spans="1:4" ht="13.5" x14ac:dyDescent="0.25">
      <c r="A1801" s="636">
        <v>102727</v>
      </c>
      <c r="B1801" s="634" t="s">
        <v>30165</v>
      </c>
      <c r="C1801" s="634" t="s">
        <v>3</v>
      </c>
      <c r="D1801" s="635" t="s">
        <v>30880</v>
      </c>
    </row>
    <row r="1802" spans="1:4" ht="13.5" x14ac:dyDescent="0.25">
      <c r="A1802" s="636">
        <v>102728</v>
      </c>
      <c r="B1802" s="634" t="s">
        <v>30166</v>
      </c>
      <c r="C1802" s="634" t="s">
        <v>113</v>
      </c>
      <c r="D1802" s="635" t="s">
        <v>42635</v>
      </c>
    </row>
    <row r="1803" spans="1:4" ht="13.5" x14ac:dyDescent="0.25">
      <c r="A1803" s="636">
        <v>102729</v>
      </c>
      <c r="B1803" s="634" t="s">
        <v>30167</v>
      </c>
      <c r="C1803" s="634" t="s">
        <v>113</v>
      </c>
      <c r="D1803" s="635" t="s">
        <v>28469</v>
      </c>
    </row>
    <row r="1804" spans="1:4" ht="13.5" x14ac:dyDescent="0.25">
      <c r="A1804" s="636">
        <v>102730</v>
      </c>
      <c r="B1804" s="634" t="s">
        <v>30168</v>
      </c>
      <c r="C1804" s="634" t="s">
        <v>113</v>
      </c>
      <c r="D1804" s="635" t="s">
        <v>42636</v>
      </c>
    </row>
    <row r="1805" spans="1:4" ht="13.5" x14ac:dyDescent="0.25">
      <c r="A1805" s="636">
        <v>102731</v>
      </c>
      <c r="B1805" s="634" t="s">
        <v>30170</v>
      </c>
      <c r="C1805" s="634" t="s">
        <v>113</v>
      </c>
      <c r="D1805" s="635" t="s">
        <v>28896</v>
      </c>
    </row>
    <row r="1806" spans="1:4" ht="13.5" x14ac:dyDescent="0.25">
      <c r="A1806" s="636">
        <v>102732</v>
      </c>
      <c r="B1806" s="634" t="s">
        <v>30171</v>
      </c>
      <c r="C1806" s="634" t="s">
        <v>113</v>
      </c>
      <c r="D1806" s="635" t="s">
        <v>30734</v>
      </c>
    </row>
    <row r="1807" spans="1:4" ht="13.5" x14ac:dyDescent="0.25">
      <c r="A1807" s="636">
        <v>102733</v>
      </c>
      <c r="B1807" s="634" t="s">
        <v>30172</v>
      </c>
      <c r="C1807" s="634" t="s">
        <v>113</v>
      </c>
      <c r="D1807" s="635" t="s">
        <v>26885</v>
      </c>
    </row>
    <row r="1808" spans="1:4" ht="13.5" x14ac:dyDescent="0.25">
      <c r="A1808" s="636">
        <v>102734</v>
      </c>
      <c r="B1808" s="634" t="s">
        <v>30173</v>
      </c>
      <c r="C1808" s="634" t="s">
        <v>113</v>
      </c>
      <c r="D1808" s="635" t="s">
        <v>30169</v>
      </c>
    </row>
    <row r="1809" spans="1:4" ht="13.5" x14ac:dyDescent="0.25">
      <c r="A1809" s="636">
        <v>102735</v>
      </c>
      <c r="B1809" s="634" t="s">
        <v>30174</v>
      </c>
      <c r="C1809" s="634" t="s">
        <v>113</v>
      </c>
      <c r="D1809" s="635" t="s">
        <v>42637</v>
      </c>
    </row>
    <row r="1810" spans="1:4" ht="13.5" x14ac:dyDescent="0.25">
      <c r="A1810" s="636">
        <v>102736</v>
      </c>
      <c r="B1810" s="634" t="s">
        <v>30175</v>
      </c>
      <c r="C1810" s="634" t="s">
        <v>20</v>
      </c>
      <c r="D1810" s="635" t="s">
        <v>42638</v>
      </c>
    </row>
    <row r="1811" spans="1:4" ht="13.5" x14ac:dyDescent="0.25">
      <c r="A1811" s="636">
        <v>102737</v>
      </c>
      <c r="B1811" s="634" t="s">
        <v>30176</v>
      </c>
      <c r="C1811" s="634" t="s">
        <v>5</v>
      </c>
      <c r="D1811" s="635" t="s">
        <v>42639</v>
      </c>
    </row>
    <row r="1812" spans="1:4" ht="13.5" x14ac:dyDescent="0.25">
      <c r="A1812" s="636">
        <v>102738</v>
      </c>
      <c r="B1812" s="634" t="s">
        <v>30177</v>
      </c>
      <c r="C1812" s="634" t="s">
        <v>5</v>
      </c>
      <c r="D1812" s="635" t="s">
        <v>42640</v>
      </c>
    </row>
    <row r="1813" spans="1:4" ht="13.5" x14ac:dyDescent="0.25">
      <c r="A1813" s="636">
        <v>102739</v>
      </c>
      <c r="B1813" s="634" t="s">
        <v>30178</v>
      </c>
      <c r="C1813" s="634" t="s">
        <v>5</v>
      </c>
      <c r="D1813" s="635" t="s">
        <v>42641</v>
      </c>
    </row>
    <row r="1814" spans="1:4" ht="13.5" x14ac:dyDescent="0.25">
      <c r="A1814" s="636">
        <v>102740</v>
      </c>
      <c r="B1814" s="634" t="s">
        <v>30179</v>
      </c>
      <c r="C1814" s="634" t="s">
        <v>5</v>
      </c>
      <c r="D1814" s="635" t="s">
        <v>42642</v>
      </c>
    </row>
    <row r="1815" spans="1:4" ht="13.5" x14ac:dyDescent="0.25">
      <c r="A1815" s="636">
        <v>102741</v>
      </c>
      <c r="B1815" s="634" t="s">
        <v>30180</v>
      </c>
      <c r="C1815" s="634" t="s">
        <v>5</v>
      </c>
      <c r="D1815" s="635" t="s">
        <v>42643</v>
      </c>
    </row>
    <row r="1816" spans="1:4" ht="13.5" x14ac:dyDescent="0.25">
      <c r="A1816" s="636">
        <v>102742</v>
      </c>
      <c r="B1816" s="634" t="s">
        <v>30181</v>
      </c>
      <c r="C1816" s="634" t="s">
        <v>5</v>
      </c>
      <c r="D1816" s="635" t="s">
        <v>42644</v>
      </c>
    </row>
    <row r="1817" spans="1:4" ht="13.5" x14ac:dyDescent="0.25">
      <c r="A1817" s="636">
        <v>102743</v>
      </c>
      <c r="B1817" s="634" t="s">
        <v>30182</v>
      </c>
      <c r="C1817" s="634" t="s">
        <v>5</v>
      </c>
      <c r="D1817" s="635" t="s">
        <v>42645</v>
      </c>
    </row>
    <row r="1818" spans="1:4" ht="13.5" x14ac:dyDescent="0.25">
      <c r="A1818" s="636">
        <v>102744</v>
      </c>
      <c r="B1818" s="634" t="s">
        <v>30183</v>
      </c>
      <c r="C1818" s="634" t="s">
        <v>5</v>
      </c>
      <c r="D1818" s="635" t="s">
        <v>42646</v>
      </c>
    </row>
    <row r="1819" spans="1:4" ht="13.5" x14ac:dyDescent="0.25">
      <c r="A1819" s="636">
        <v>102745</v>
      </c>
      <c r="B1819" s="634" t="s">
        <v>30184</v>
      </c>
      <c r="C1819" s="634" t="s">
        <v>5</v>
      </c>
      <c r="D1819" s="635" t="s">
        <v>42647</v>
      </c>
    </row>
    <row r="1820" spans="1:4" ht="13.5" x14ac:dyDescent="0.25">
      <c r="A1820" s="636">
        <v>102746</v>
      </c>
      <c r="B1820" s="634" t="s">
        <v>30185</v>
      </c>
      <c r="C1820" s="634" t="s">
        <v>5</v>
      </c>
      <c r="D1820" s="635" t="s">
        <v>42648</v>
      </c>
    </row>
    <row r="1821" spans="1:4" ht="13.5" x14ac:dyDescent="0.25">
      <c r="A1821" s="636">
        <v>102747</v>
      </c>
      <c r="B1821" s="634" t="s">
        <v>30186</v>
      </c>
      <c r="C1821" s="634" t="s">
        <v>5</v>
      </c>
      <c r="D1821" s="635" t="s">
        <v>42649</v>
      </c>
    </row>
    <row r="1822" spans="1:4" ht="13.5" x14ac:dyDescent="0.25">
      <c r="A1822" s="636">
        <v>102748</v>
      </c>
      <c r="B1822" s="634" t="s">
        <v>30187</v>
      </c>
      <c r="C1822" s="634" t="s">
        <v>5</v>
      </c>
      <c r="D1822" s="635" t="s">
        <v>42650</v>
      </c>
    </row>
    <row r="1823" spans="1:4" ht="13.5" x14ac:dyDescent="0.25">
      <c r="A1823" s="636">
        <v>102749</v>
      </c>
      <c r="B1823" s="634" t="s">
        <v>30188</v>
      </c>
      <c r="C1823" s="634" t="s">
        <v>5</v>
      </c>
      <c r="D1823" s="635" t="s">
        <v>42651</v>
      </c>
    </row>
    <row r="1824" spans="1:4" ht="13.5" x14ac:dyDescent="0.25">
      <c r="A1824" s="636">
        <v>102750</v>
      </c>
      <c r="B1824" s="634" t="s">
        <v>30189</v>
      </c>
      <c r="C1824" s="634" t="s">
        <v>5</v>
      </c>
      <c r="D1824" s="635" t="s">
        <v>42652</v>
      </c>
    </row>
    <row r="1825" spans="1:4" ht="13.5" x14ac:dyDescent="0.25">
      <c r="A1825" s="636">
        <v>102751</v>
      </c>
      <c r="B1825" s="634" t="s">
        <v>30190</v>
      </c>
      <c r="C1825" s="634" t="s">
        <v>5</v>
      </c>
      <c r="D1825" s="635" t="s">
        <v>42653</v>
      </c>
    </row>
    <row r="1826" spans="1:4" ht="13.5" x14ac:dyDescent="0.25">
      <c r="A1826" s="636">
        <v>102752</v>
      </c>
      <c r="B1826" s="634" t="s">
        <v>30191</v>
      </c>
      <c r="C1826" s="634" t="s">
        <v>5</v>
      </c>
      <c r="D1826" s="635" t="s">
        <v>42654</v>
      </c>
    </row>
    <row r="1827" spans="1:4" ht="13.5" x14ac:dyDescent="0.25">
      <c r="A1827" s="636">
        <v>102753</v>
      </c>
      <c r="B1827" s="634" t="s">
        <v>30192</v>
      </c>
      <c r="C1827" s="634" t="s">
        <v>5</v>
      </c>
      <c r="D1827" s="635" t="s">
        <v>42655</v>
      </c>
    </row>
    <row r="1828" spans="1:4" ht="13.5" x14ac:dyDescent="0.25">
      <c r="A1828" s="636">
        <v>102754</v>
      </c>
      <c r="B1828" s="634" t="s">
        <v>30193</v>
      </c>
      <c r="C1828" s="634" t="s">
        <v>5</v>
      </c>
      <c r="D1828" s="635" t="s">
        <v>42656</v>
      </c>
    </row>
    <row r="1829" spans="1:4" ht="13.5" x14ac:dyDescent="0.25">
      <c r="A1829" s="636">
        <v>102755</v>
      </c>
      <c r="B1829" s="634" t="s">
        <v>30194</v>
      </c>
      <c r="C1829" s="634" t="s">
        <v>5</v>
      </c>
      <c r="D1829" s="635" t="s">
        <v>42657</v>
      </c>
    </row>
    <row r="1830" spans="1:4" ht="13.5" x14ac:dyDescent="0.25">
      <c r="A1830" s="636">
        <v>102756</v>
      </c>
      <c r="B1830" s="634" t="s">
        <v>30195</v>
      </c>
      <c r="C1830" s="634" t="s">
        <v>5</v>
      </c>
      <c r="D1830" s="635" t="s">
        <v>42658</v>
      </c>
    </row>
    <row r="1831" spans="1:4" ht="13.5" x14ac:dyDescent="0.25">
      <c r="A1831" s="636">
        <v>102757</v>
      </c>
      <c r="B1831" s="634" t="s">
        <v>30196</v>
      </c>
      <c r="C1831" s="634" t="s">
        <v>5</v>
      </c>
      <c r="D1831" s="635" t="s">
        <v>42659</v>
      </c>
    </row>
    <row r="1832" spans="1:4" ht="13.5" x14ac:dyDescent="0.25">
      <c r="A1832" s="636">
        <v>102758</v>
      </c>
      <c r="B1832" s="634" t="s">
        <v>30197</v>
      </c>
      <c r="C1832" s="634" t="s">
        <v>5</v>
      </c>
      <c r="D1832" s="635" t="s">
        <v>42660</v>
      </c>
    </row>
    <row r="1833" spans="1:4" ht="13.5" x14ac:dyDescent="0.25">
      <c r="A1833" s="636">
        <v>102759</v>
      </c>
      <c r="B1833" s="634" t="s">
        <v>30198</v>
      </c>
      <c r="C1833" s="634" t="s">
        <v>5</v>
      </c>
      <c r="D1833" s="635" t="s">
        <v>42661</v>
      </c>
    </row>
    <row r="1834" spans="1:4" ht="13.5" x14ac:dyDescent="0.25">
      <c r="A1834" s="636">
        <v>102760</v>
      </c>
      <c r="B1834" s="634" t="s">
        <v>30199</v>
      </c>
      <c r="C1834" s="634" t="s">
        <v>5</v>
      </c>
      <c r="D1834" s="635" t="s">
        <v>42662</v>
      </c>
    </row>
    <row r="1835" spans="1:4" ht="13.5" x14ac:dyDescent="0.25">
      <c r="A1835" s="636">
        <v>102761</v>
      </c>
      <c r="B1835" s="634" t="s">
        <v>30200</v>
      </c>
      <c r="C1835" s="634" t="s">
        <v>5</v>
      </c>
      <c r="D1835" s="635" t="s">
        <v>42663</v>
      </c>
    </row>
    <row r="1836" spans="1:4" ht="13.5" x14ac:dyDescent="0.25">
      <c r="A1836" s="636">
        <v>102762</v>
      </c>
      <c r="B1836" s="634" t="s">
        <v>30201</v>
      </c>
      <c r="C1836" s="634" t="s">
        <v>5</v>
      </c>
      <c r="D1836" s="635" t="s">
        <v>42664</v>
      </c>
    </row>
    <row r="1837" spans="1:4" ht="13.5" x14ac:dyDescent="0.25">
      <c r="A1837" s="636">
        <v>102763</v>
      </c>
      <c r="B1837" s="634" t="s">
        <v>30202</v>
      </c>
      <c r="C1837" s="634" t="s">
        <v>5</v>
      </c>
      <c r="D1837" s="635" t="s">
        <v>42665</v>
      </c>
    </row>
    <row r="1838" spans="1:4" ht="13.5" x14ac:dyDescent="0.25">
      <c r="A1838" s="636">
        <v>102764</v>
      </c>
      <c r="B1838" s="634" t="s">
        <v>30203</v>
      </c>
      <c r="C1838" s="634" t="s">
        <v>5</v>
      </c>
      <c r="D1838" s="635" t="s">
        <v>42666</v>
      </c>
    </row>
    <row r="1839" spans="1:4" ht="13.5" x14ac:dyDescent="0.25">
      <c r="A1839" s="636">
        <v>102765</v>
      </c>
      <c r="B1839" s="634" t="s">
        <v>30204</v>
      </c>
      <c r="C1839" s="634" t="s">
        <v>5</v>
      </c>
      <c r="D1839" s="635" t="s">
        <v>42667</v>
      </c>
    </row>
    <row r="1840" spans="1:4" ht="13.5" x14ac:dyDescent="0.25">
      <c r="A1840" s="636">
        <v>102766</v>
      </c>
      <c r="B1840" s="634" t="s">
        <v>30205</v>
      </c>
      <c r="C1840" s="634" t="s">
        <v>5</v>
      </c>
      <c r="D1840" s="635" t="s">
        <v>42668</v>
      </c>
    </row>
    <row r="1841" spans="1:4" ht="13.5" x14ac:dyDescent="0.25">
      <c r="A1841" s="636">
        <v>102767</v>
      </c>
      <c r="B1841" s="634" t="s">
        <v>30206</v>
      </c>
      <c r="C1841" s="634" t="s">
        <v>5</v>
      </c>
      <c r="D1841" s="635" t="s">
        <v>42669</v>
      </c>
    </row>
    <row r="1842" spans="1:4" ht="13.5" x14ac:dyDescent="0.25">
      <c r="A1842" s="636">
        <v>102768</v>
      </c>
      <c r="B1842" s="634" t="s">
        <v>30207</v>
      </c>
      <c r="C1842" s="634" t="s">
        <v>5</v>
      </c>
      <c r="D1842" s="635" t="s">
        <v>42670</v>
      </c>
    </row>
    <row r="1843" spans="1:4" ht="13.5" x14ac:dyDescent="0.25">
      <c r="A1843" s="636">
        <v>102769</v>
      </c>
      <c r="B1843" s="634" t="s">
        <v>30208</v>
      </c>
      <c r="C1843" s="634" t="s">
        <v>5</v>
      </c>
      <c r="D1843" s="635" t="s">
        <v>42671</v>
      </c>
    </row>
    <row r="1844" spans="1:4" ht="13.5" x14ac:dyDescent="0.25">
      <c r="A1844" s="636">
        <v>102770</v>
      </c>
      <c r="B1844" s="634" t="s">
        <v>30209</v>
      </c>
      <c r="C1844" s="634" t="s">
        <v>5</v>
      </c>
      <c r="D1844" s="635" t="s">
        <v>42672</v>
      </c>
    </row>
    <row r="1845" spans="1:4" ht="13.5" x14ac:dyDescent="0.25">
      <c r="A1845" s="636">
        <v>102771</v>
      </c>
      <c r="B1845" s="634" t="s">
        <v>30210</v>
      </c>
      <c r="C1845" s="634" t="s">
        <v>5</v>
      </c>
      <c r="D1845" s="635" t="s">
        <v>42673</v>
      </c>
    </row>
    <row r="1846" spans="1:4" ht="13.5" x14ac:dyDescent="0.25">
      <c r="A1846" s="636">
        <v>102772</v>
      </c>
      <c r="B1846" s="634" t="s">
        <v>30211</v>
      </c>
      <c r="C1846" s="634" t="s">
        <v>5</v>
      </c>
      <c r="D1846" s="635" t="s">
        <v>42674</v>
      </c>
    </row>
    <row r="1847" spans="1:4" ht="13.5" x14ac:dyDescent="0.25">
      <c r="A1847" s="636">
        <v>102773</v>
      </c>
      <c r="B1847" s="634" t="s">
        <v>30212</v>
      </c>
      <c r="C1847" s="634" t="s">
        <v>5</v>
      </c>
      <c r="D1847" s="635" t="s">
        <v>42675</v>
      </c>
    </row>
    <row r="1848" spans="1:4" ht="13.5" x14ac:dyDescent="0.25">
      <c r="A1848" s="636">
        <v>102774</v>
      </c>
      <c r="B1848" s="634" t="s">
        <v>30213</v>
      </c>
      <c r="C1848" s="634" t="s">
        <v>5</v>
      </c>
      <c r="D1848" s="635" t="s">
        <v>42675</v>
      </c>
    </row>
    <row r="1849" spans="1:4" ht="13.5" x14ac:dyDescent="0.25">
      <c r="A1849" s="636">
        <v>102775</v>
      </c>
      <c r="B1849" s="634" t="s">
        <v>30214</v>
      </c>
      <c r="C1849" s="634" t="s">
        <v>5</v>
      </c>
      <c r="D1849" s="635" t="s">
        <v>42676</v>
      </c>
    </row>
    <row r="1850" spans="1:4" ht="13.5" x14ac:dyDescent="0.25">
      <c r="A1850" s="636">
        <v>102776</v>
      </c>
      <c r="B1850" s="634" t="s">
        <v>30215</v>
      </c>
      <c r="C1850" s="634" t="s">
        <v>5</v>
      </c>
      <c r="D1850" s="635" t="s">
        <v>42676</v>
      </c>
    </row>
    <row r="1851" spans="1:4" ht="13.5" x14ac:dyDescent="0.25">
      <c r="A1851" s="636">
        <v>102777</v>
      </c>
      <c r="B1851" s="634" t="s">
        <v>30216</v>
      </c>
      <c r="C1851" s="634" t="s">
        <v>5</v>
      </c>
      <c r="D1851" s="635" t="s">
        <v>42677</v>
      </c>
    </row>
    <row r="1852" spans="1:4" ht="13.5" x14ac:dyDescent="0.25">
      <c r="A1852" s="636">
        <v>102778</v>
      </c>
      <c r="B1852" s="634" t="s">
        <v>30217</v>
      </c>
      <c r="C1852" s="634" t="s">
        <v>5</v>
      </c>
      <c r="D1852" s="635" t="s">
        <v>42678</v>
      </c>
    </row>
    <row r="1853" spans="1:4" ht="13.5" x14ac:dyDescent="0.25">
      <c r="A1853" s="636">
        <v>102779</v>
      </c>
      <c r="B1853" s="634" t="s">
        <v>30218</v>
      </c>
      <c r="C1853" s="634" t="s">
        <v>5</v>
      </c>
      <c r="D1853" s="635" t="s">
        <v>42675</v>
      </c>
    </row>
    <row r="1854" spans="1:4" ht="13.5" x14ac:dyDescent="0.25">
      <c r="A1854" s="636">
        <v>102780</v>
      </c>
      <c r="B1854" s="634" t="s">
        <v>30219</v>
      </c>
      <c r="C1854" s="634" t="s">
        <v>5</v>
      </c>
      <c r="D1854" s="635" t="s">
        <v>42679</v>
      </c>
    </row>
    <row r="1855" spans="1:4" ht="13.5" x14ac:dyDescent="0.25">
      <c r="A1855" s="636">
        <v>102781</v>
      </c>
      <c r="B1855" s="634" t="s">
        <v>30220</v>
      </c>
      <c r="C1855" s="634" t="s">
        <v>5</v>
      </c>
      <c r="D1855" s="635" t="s">
        <v>42680</v>
      </c>
    </row>
    <row r="1856" spans="1:4" ht="13.5" x14ac:dyDescent="0.25">
      <c r="A1856" s="636">
        <v>102782</v>
      </c>
      <c r="B1856" s="634" t="s">
        <v>30221</v>
      </c>
      <c r="C1856" s="634" t="s">
        <v>5</v>
      </c>
      <c r="D1856" s="635" t="s">
        <v>42681</v>
      </c>
    </row>
    <row r="1857" spans="1:4" ht="13.5" x14ac:dyDescent="0.25">
      <c r="A1857" s="636">
        <v>102783</v>
      </c>
      <c r="B1857" s="634" t="s">
        <v>30222</v>
      </c>
      <c r="C1857" s="634" t="s">
        <v>5</v>
      </c>
      <c r="D1857" s="635" t="s">
        <v>42682</v>
      </c>
    </row>
    <row r="1858" spans="1:4" ht="13.5" x14ac:dyDescent="0.25">
      <c r="A1858" s="636">
        <v>102784</v>
      </c>
      <c r="B1858" s="634" t="s">
        <v>30223</v>
      </c>
      <c r="C1858" s="634" t="s">
        <v>5</v>
      </c>
      <c r="D1858" s="635" t="s">
        <v>42683</v>
      </c>
    </row>
    <row r="1859" spans="1:4" ht="13.5" x14ac:dyDescent="0.25">
      <c r="A1859" s="636">
        <v>102785</v>
      </c>
      <c r="B1859" s="634" t="s">
        <v>30224</v>
      </c>
      <c r="C1859" s="634" t="s">
        <v>5</v>
      </c>
      <c r="D1859" s="635" t="s">
        <v>42679</v>
      </c>
    </row>
    <row r="1860" spans="1:4" ht="13.5" x14ac:dyDescent="0.25">
      <c r="A1860" s="636">
        <v>102786</v>
      </c>
      <c r="B1860" s="634" t="s">
        <v>30225</v>
      </c>
      <c r="C1860" s="634" t="s">
        <v>5</v>
      </c>
      <c r="D1860" s="635" t="s">
        <v>42684</v>
      </c>
    </row>
    <row r="1861" spans="1:4" ht="13.5" x14ac:dyDescent="0.25">
      <c r="A1861" s="636">
        <v>102787</v>
      </c>
      <c r="B1861" s="634" t="s">
        <v>30226</v>
      </c>
      <c r="C1861" s="634" t="s">
        <v>5</v>
      </c>
      <c r="D1861" s="635" t="s">
        <v>42681</v>
      </c>
    </row>
    <row r="1862" spans="1:4" ht="13.5" x14ac:dyDescent="0.25">
      <c r="A1862" s="636">
        <v>102788</v>
      </c>
      <c r="B1862" s="634" t="s">
        <v>30227</v>
      </c>
      <c r="C1862" s="634" t="s">
        <v>5</v>
      </c>
      <c r="D1862" s="635" t="s">
        <v>42685</v>
      </c>
    </row>
    <row r="1863" spans="1:4" ht="13.5" x14ac:dyDescent="0.25">
      <c r="A1863" s="636">
        <v>102789</v>
      </c>
      <c r="B1863" s="634" t="s">
        <v>30228</v>
      </c>
      <c r="C1863" s="634" t="s">
        <v>5</v>
      </c>
      <c r="D1863" s="635" t="s">
        <v>42686</v>
      </c>
    </row>
    <row r="1864" spans="1:4" ht="13.5" x14ac:dyDescent="0.25">
      <c r="A1864" s="636">
        <v>102790</v>
      </c>
      <c r="B1864" s="634" t="s">
        <v>30229</v>
      </c>
      <c r="C1864" s="634" t="s">
        <v>5</v>
      </c>
      <c r="D1864" s="635" t="s">
        <v>42687</v>
      </c>
    </row>
    <row r="1865" spans="1:4" ht="13.5" x14ac:dyDescent="0.25">
      <c r="A1865" s="636">
        <v>102791</v>
      </c>
      <c r="B1865" s="634" t="s">
        <v>30230</v>
      </c>
      <c r="C1865" s="634" t="s">
        <v>5</v>
      </c>
      <c r="D1865" s="635" t="s">
        <v>42688</v>
      </c>
    </row>
    <row r="1866" spans="1:4" ht="13.5" x14ac:dyDescent="0.25">
      <c r="A1866" s="636">
        <v>102792</v>
      </c>
      <c r="B1866" s="634" t="s">
        <v>30231</v>
      </c>
      <c r="C1866" s="634" t="s">
        <v>5</v>
      </c>
      <c r="D1866" s="635" t="s">
        <v>42689</v>
      </c>
    </row>
    <row r="1867" spans="1:4" ht="13.5" x14ac:dyDescent="0.25">
      <c r="A1867" s="636">
        <v>102793</v>
      </c>
      <c r="B1867" s="634" t="s">
        <v>30232</v>
      </c>
      <c r="C1867" s="634" t="s">
        <v>5</v>
      </c>
      <c r="D1867" s="635" t="s">
        <v>42690</v>
      </c>
    </row>
    <row r="1868" spans="1:4" ht="13.5" x14ac:dyDescent="0.25">
      <c r="A1868" s="636">
        <v>102794</v>
      </c>
      <c r="B1868" s="634" t="s">
        <v>30233</v>
      </c>
      <c r="C1868" s="634" t="s">
        <v>5</v>
      </c>
      <c r="D1868" s="635" t="s">
        <v>42691</v>
      </c>
    </row>
    <row r="1869" spans="1:4" ht="13.5" x14ac:dyDescent="0.25">
      <c r="A1869" s="636">
        <v>102795</v>
      </c>
      <c r="B1869" s="634" t="s">
        <v>30234</v>
      </c>
      <c r="C1869" s="634" t="s">
        <v>5</v>
      </c>
      <c r="D1869" s="635" t="s">
        <v>42692</v>
      </c>
    </row>
    <row r="1870" spans="1:4" ht="13.5" x14ac:dyDescent="0.25">
      <c r="A1870" s="636">
        <v>102796</v>
      </c>
      <c r="B1870" s="634" t="s">
        <v>30235</v>
      </c>
      <c r="C1870" s="634" t="s">
        <v>5</v>
      </c>
      <c r="D1870" s="635" t="s">
        <v>42693</v>
      </c>
    </row>
    <row r="1871" spans="1:4" ht="13.5" x14ac:dyDescent="0.25">
      <c r="A1871" s="636">
        <v>102797</v>
      </c>
      <c r="B1871" s="634" t="s">
        <v>30236</v>
      </c>
      <c r="C1871" s="634" t="s">
        <v>5</v>
      </c>
      <c r="D1871" s="635" t="s">
        <v>42694</v>
      </c>
    </row>
    <row r="1872" spans="1:4" ht="13.5" x14ac:dyDescent="0.25">
      <c r="A1872" s="636">
        <v>102798</v>
      </c>
      <c r="B1872" s="634" t="s">
        <v>30237</v>
      </c>
      <c r="C1872" s="634" t="s">
        <v>5</v>
      </c>
      <c r="D1872" s="635" t="s">
        <v>42695</v>
      </c>
    </row>
    <row r="1873" spans="1:4" ht="13.5" x14ac:dyDescent="0.25">
      <c r="A1873" s="636">
        <v>102799</v>
      </c>
      <c r="B1873" s="634" t="s">
        <v>30238</v>
      </c>
      <c r="C1873" s="634" t="s">
        <v>5</v>
      </c>
      <c r="D1873" s="635" t="s">
        <v>42696</v>
      </c>
    </row>
    <row r="1874" spans="1:4" ht="13.5" x14ac:dyDescent="0.25">
      <c r="A1874" s="636">
        <v>102800</v>
      </c>
      <c r="B1874" s="634" t="s">
        <v>30239</v>
      </c>
      <c r="C1874" s="634" t="s">
        <v>5</v>
      </c>
      <c r="D1874" s="635" t="s">
        <v>42697</v>
      </c>
    </row>
    <row r="1875" spans="1:4" ht="13.5" x14ac:dyDescent="0.25">
      <c r="A1875" s="636">
        <v>102801</v>
      </c>
      <c r="B1875" s="634" t="s">
        <v>30240</v>
      </c>
      <c r="C1875" s="634" t="s">
        <v>5</v>
      </c>
      <c r="D1875" s="635" t="s">
        <v>42698</v>
      </c>
    </row>
    <row r="1876" spans="1:4" ht="13.5" x14ac:dyDescent="0.25">
      <c r="A1876" s="636">
        <v>102802</v>
      </c>
      <c r="B1876" s="634" t="s">
        <v>30241</v>
      </c>
      <c r="C1876" s="634" t="s">
        <v>5</v>
      </c>
      <c r="D1876" s="635" t="s">
        <v>42699</v>
      </c>
    </row>
    <row r="1877" spans="1:4" ht="13.5" x14ac:dyDescent="0.25">
      <c r="A1877" s="636">
        <v>101570</v>
      </c>
      <c r="B1877" s="634" t="s">
        <v>28597</v>
      </c>
      <c r="C1877" s="634" t="s">
        <v>3</v>
      </c>
      <c r="D1877" s="635" t="s">
        <v>41330</v>
      </c>
    </row>
    <row r="1878" spans="1:4" ht="13.5" x14ac:dyDescent="0.25">
      <c r="A1878" s="636">
        <v>101571</v>
      </c>
      <c r="B1878" s="634" t="s">
        <v>28599</v>
      </c>
      <c r="C1878" s="634" t="s">
        <v>3</v>
      </c>
      <c r="D1878" s="635" t="s">
        <v>42700</v>
      </c>
    </row>
    <row r="1879" spans="1:4" ht="13.5" x14ac:dyDescent="0.25">
      <c r="A1879" s="636">
        <v>101572</v>
      </c>
      <c r="B1879" s="634" t="s">
        <v>28600</v>
      </c>
      <c r="C1879" s="634" t="s">
        <v>3</v>
      </c>
      <c r="D1879" s="635" t="s">
        <v>25775</v>
      </c>
    </row>
    <row r="1880" spans="1:4" ht="13.5" x14ac:dyDescent="0.25">
      <c r="A1880" s="636">
        <v>101573</v>
      </c>
      <c r="B1880" s="634" t="s">
        <v>28601</v>
      </c>
      <c r="C1880" s="634" t="s">
        <v>3</v>
      </c>
      <c r="D1880" s="635" t="s">
        <v>42701</v>
      </c>
    </row>
    <row r="1881" spans="1:4" ht="13.5" x14ac:dyDescent="0.25">
      <c r="A1881" s="636">
        <v>101574</v>
      </c>
      <c r="B1881" s="634" t="s">
        <v>28602</v>
      </c>
      <c r="C1881" s="634" t="s">
        <v>3</v>
      </c>
      <c r="D1881" s="635" t="s">
        <v>42702</v>
      </c>
    </row>
    <row r="1882" spans="1:4" ht="13.5" x14ac:dyDescent="0.25">
      <c r="A1882" s="636">
        <v>101575</v>
      </c>
      <c r="B1882" s="634" t="s">
        <v>28603</v>
      </c>
      <c r="C1882" s="634" t="s">
        <v>3</v>
      </c>
      <c r="D1882" s="635" t="s">
        <v>30970</v>
      </c>
    </row>
    <row r="1883" spans="1:4" ht="13.5" x14ac:dyDescent="0.25">
      <c r="A1883" s="636">
        <v>101576</v>
      </c>
      <c r="B1883" s="634" t="s">
        <v>28604</v>
      </c>
      <c r="C1883" s="634" t="s">
        <v>3</v>
      </c>
      <c r="D1883" s="635" t="s">
        <v>42703</v>
      </c>
    </row>
    <row r="1884" spans="1:4" ht="13.5" x14ac:dyDescent="0.25">
      <c r="A1884" s="636">
        <v>101577</v>
      </c>
      <c r="B1884" s="634" t="s">
        <v>28606</v>
      </c>
      <c r="C1884" s="634" t="s">
        <v>3</v>
      </c>
      <c r="D1884" s="635" t="s">
        <v>42704</v>
      </c>
    </row>
    <row r="1885" spans="1:4" ht="13.5" x14ac:dyDescent="0.25">
      <c r="A1885" s="636">
        <v>101578</v>
      </c>
      <c r="B1885" s="634" t="s">
        <v>28607</v>
      </c>
      <c r="C1885" s="634" t="s">
        <v>3</v>
      </c>
      <c r="D1885" s="635" t="s">
        <v>42705</v>
      </c>
    </row>
    <row r="1886" spans="1:4" ht="13.5" x14ac:dyDescent="0.25">
      <c r="A1886" s="636">
        <v>101579</v>
      </c>
      <c r="B1886" s="634" t="s">
        <v>28609</v>
      </c>
      <c r="C1886" s="634" t="s">
        <v>3</v>
      </c>
      <c r="D1886" s="635" t="s">
        <v>42706</v>
      </c>
    </row>
    <row r="1887" spans="1:4" ht="13.5" x14ac:dyDescent="0.25">
      <c r="A1887" s="636">
        <v>101580</v>
      </c>
      <c r="B1887" s="634" t="s">
        <v>28610</v>
      </c>
      <c r="C1887" s="634" t="s">
        <v>3</v>
      </c>
      <c r="D1887" s="635" t="s">
        <v>42707</v>
      </c>
    </row>
    <row r="1888" spans="1:4" ht="13.5" x14ac:dyDescent="0.25">
      <c r="A1888" s="636">
        <v>101581</v>
      </c>
      <c r="B1888" s="634" t="s">
        <v>28611</v>
      </c>
      <c r="C1888" s="634" t="s">
        <v>3</v>
      </c>
      <c r="D1888" s="635" t="s">
        <v>42708</v>
      </c>
    </row>
    <row r="1889" spans="1:4" ht="13.5" x14ac:dyDescent="0.25">
      <c r="A1889" s="636">
        <v>101582</v>
      </c>
      <c r="B1889" s="634" t="s">
        <v>28612</v>
      </c>
      <c r="C1889" s="634" t="s">
        <v>3</v>
      </c>
      <c r="D1889" s="635" t="s">
        <v>42709</v>
      </c>
    </row>
    <row r="1890" spans="1:4" ht="13.5" x14ac:dyDescent="0.25">
      <c r="A1890" s="636">
        <v>101583</v>
      </c>
      <c r="B1890" s="634" t="s">
        <v>28613</v>
      </c>
      <c r="C1890" s="634" t="s">
        <v>3</v>
      </c>
      <c r="D1890" s="635" t="s">
        <v>42710</v>
      </c>
    </row>
    <row r="1891" spans="1:4" ht="13.5" x14ac:dyDescent="0.25">
      <c r="A1891" s="636">
        <v>101584</v>
      </c>
      <c r="B1891" s="634" t="s">
        <v>28614</v>
      </c>
      <c r="C1891" s="634" t="s">
        <v>3</v>
      </c>
      <c r="D1891" s="635" t="s">
        <v>42711</v>
      </c>
    </row>
    <row r="1892" spans="1:4" ht="13.5" x14ac:dyDescent="0.25">
      <c r="A1892" s="636">
        <v>101585</v>
      </c>
      <c r="B1892" s="634" t="s">
        <v>28615</v>
      </c>
      <c r="C1892" s="634" t="s">
        <v>3</v>
      </c>
      <c r="D1892" s="635" t="s">
        <v>42712</v>
      </c>
    </row>
    <row r="1893" spans="1:4" ht="13.5" x14ac:dyDescent="0.25">
      <c r="A1893" s="636">
        <v>101586</v>
      </c>
      <c r="B1893" s="634" t="s">
        <v>28616</v>
      </c>
      <c r="C1893" s="634" t="s">
        <v>3</v>
      </c>
      <c r="D1893" s="635" t="s">
        <v>42713</v>
      </c>
    </row>
    <row r="1894" spans="1:4" ht="13.5" x14ac:dyDescent="0.25">
      <c r="A1894" s="636">
        <v>101587</v>
      </c>
      <c r="B1894" s="634" t="s">
        <v>28617</v>
      </c>
      <c r="C1894" s="634" t="s">
        <v>3</v>
      </c>
      <c r="D1894" s="635" t="s">
        <v>42714</v>
      </c>
    </row>
    <row r="1895" spans="1:4" ht="13.5" x14ac:dyDescent="0.25">
      <c r="A1895" s="636">
        <v>101588</v>
      </c>
      <c r="B1895" s="634" t="s">
        <v>28618</v>
      </c>
      <c r="C1895" s="634" t="s">
        <v>3</v>
      </c>
      <c r="D1895" s="635" t="s">
        <v>42715</v>
      </c>
    </row>
    <row r="1896" spans="1:4" ht="13.5" x14ac:dyDescent="0.25">
      <c r="A1896" s="636">
        <v>101589</v>
      </c>
      <c r="B1896" s="634" t="s">
        <v>28619</v>
      </c>
      <c r="C1896" s="634" t="s">
        <v>3</v>
      </c>
      <c r="D1896" s="635" t="s">
        <v>42716</v>
      </c>
    </row>
    <row r="1897" spans="1:4" ht="13.5" x14ac:dyDescent="0.25">
      <c r="A1897" s="636">
        <v>101590</v>
      </c>
      <c r="B1897" s="634" t="s">
        <v>28620</v>
      </c>
      <c r="C1897" s="634" t="s">
        <v>3</v>
      </c>
      <c r="D1897" s="635" t="s">
        <v>42717</v>
      </c>
    </row>
    <row r="1898" spans="1:4" ht="13.5" x14ac:dyDescent="0.25">
      <c r="A1898" s="636">
        <v>101591</v>
      </c>
      <c r="B1898" s="634" t="s">
        <v>28621</v>
      </c>
      <c r="C1898" s="634" t="s">
        <v>3</v>
      </c>
      <c r="D1898" s="635" t="s">
        <v>42718</v>
      </c>
    </row>
    <row r="1899" spans="1:4" ht="13.5" x14ac:dyDescent="0.25">
      <c r="A1899" s="636">
        <v>101592</v>
      </c>
      <c r="B1899" s="634" t="s">
        <v>28622</v>
      </c>
      <c r="C1899" s="634" t="s">
        <v>3</v>
      </c>
      <c r="D1899" s="635" t="s">
        <v>42719</v>
      </c>
    </row>
    <row r="1900" spans="1:4" ht="13.5" x14ac:dyDescent="0.25">
      <c r="A1900" s="636">
        <v>101593</v>
      </c>
      <c r="B1900" s="634" t="s">
        <v>28623</v>
      </c>
      <c r="C1900" s="634" t="s">
        <v>3</v>
      </c>
      <c r="D1900" s="635" t="s">
        <v>29850</v>
      </c>
    </row>
    <row r="1901" spans="1:4" ht="13.5" x14ac:dyDescent="0.25">
      <c r="A1901" s="636">
        <v>101600</v>
      </c>
      <c r="B1901" s="634" t="s">
        <v>28624</v>
      </c>
      <c r="C1901" s="634" t="s">
        <v>3</v>
      </c>
      <c r="D1901" s="635" t="s">
        <v>28434</v>
      </c>
    </row>
    <row r="1902" spans="1:4" ht="13.5" x14ac:dyDescent="0.25">
      <c r="A1902" s="636">
        <v>101601</v>
      </c>
      <c r="B1902" s="634" t="s">
        <v>28626</v>
      </c>
      <c r="C1902" s="634" t="s">
        <v>3</v>
      </c>
      <c r="D1902" s="635" t="s">
        <v>30255</v>
      </c>
    </row>
    <row r="1903" spans="1:4" ht="13.5" x14ac:dyDescent="0.25">
      <c r="A1903" s="636">
        <v>101602</v>
      </c>
      <c r="B1903" s="634" t="s">
        <v>28627</v>
      </c>
      <c r="C1903" s="634" t="s">
        <v>3</v>
      </c>
      <c r="D1903" s="635" t="s">
        <v>29322</v>
      </c>
    </row>
    <row r="1904" spans="1:4" ht="13.5" x14ac:dyDescent="0.25">
      <c r="A1904" s="636">
        <v>101603</v>
      </c>
      <c r="B1904" s="634" t="s">
        <v>28628</v>
      </c>
      <c r="C1904" s="634" t="s">
        <v>3</v>
      </c>
      <c r="D1904" s="635" t="s">
        <v>42720</v>
      </c>
    </row>
    <row r="1905" spans="1:4" ht="13.5" x14ac:dyDescent="0.25">
      <c r="A1905" s="636">
        <v>101604</v>
      </c>
      <c r="B1905" s="634" t="s">
        <v>28629</v>
      </c>
      <c r="C1905" s="634" t="s">
        <v>3</v>
      </c>
      <c r="D1905" s="635" t="s">
        <v>30799</v>
      </c>
    </row>
    <row r="1906" spans="1:4" ht="13.5" x14ac:dyDescent="0.25">
      <c r="A1906" s="636">
        <v>101605</v>
      </c>
      <c r="B1906" s="634" t="s">
        <v>28630</v>
      </c>
      <c r="C1906" s="634" t="s">
        <v>3</v>
      </c>
      <c r="D1906" s="635" t="s">
        <v>26576</v>
      </c>
    </row>
    <row r="1907" spans="1:4" ht="13.5" x14ac:dyDescent="0.25">
      <c r="A1907" s="636">
        <v>90788</v>
      </c>
      <c r="B1907" s="634" t="s">
        <v>26985</v>
      </c>
      <c r="C1907" s="634" t="s">
        <v>5</v>
      </c>
      <c r="D1907" s="635" t="s">
        <v>42721</v>
      </c>
    </row>
    <row r="1908" spans="1:4" ht="13.5" x14ac:dyDescent="0.25">
      <c r="A1908" s="636">
        <v>90789</v>
      </c>
      <c r="B1908" s="634" t="s">
        <v>26986</v>
      </c>
      <c r="C1908" s="634" t="s">
        <v>5</v>
      </c>
      <c r="D1908" s="635" t="s">
        <v>42722</v>
      </c>
    </row>
    <row r="1909" spans="1:4" ht="13.5" x14ac:dyDescent="0.25">
      <c r="A1909" s="636">
        <v>90790</v>
      </c>
      <c r="B1909" s="634" t="s">
        <v>26987</v>
      </c>
      <c r="C1909" s="634" t="s">
        <v>5</v>
      </c>
      <c r="D1909" s="635" t="s">
        <v>42723</v>
      </c>
    </row>
    <row r="1910" spans="1:4" ht="13.5" x14ac:dyDescent="0.25">
      <c r="A1910" s="636">
        <v>90791</v>
      </c>
      <c r="B1910" s="634" t="s">
        <v>28631</v>
      </c>
      <c r="C1910" s="634" t="s">
        <v>5</v>
      </c>
      <c r="D1910" s="635" t="s">
        <v>42724</v>
      </c>
    </row>
    <row r="1911" spans="1:4" ht="13.5" x14ac:dyDescent="0.25">
      <c r="A1911" s="636">
        <v>90793</v>
      </c>
      <c r="B1911" s="634" t="s">
        <v>28632</v>
      </c>
      <c r="C1911" s="634" t="s">
        <v>5</v>
      </c>
      <c r="D1911" s="635" t="s">
        <v>42725</v>
      </c>
    </row>
    <row r="1912" spans="1:4" ht="13.5" x14ac:dyDescent="0.25">
      <c r="A1912" s="636">
        <v>90794</v>
      </c>
      <c r="B1912" s="634" t="s">
        <v>28633</v>
      </c>
      <c r="C1912" s="634" t="s">
        <v>5</v>
      </c>
      <c r="D1912" s="635" t="s">
        <v>42726</v>
      </c>
    </row>
    <row r="1913" spans="1:4" ht="13.5" x14ac:dyDescent="0.25">
      <c r="A1913" s="636">
        <v>90795</v>
      </c>
      <c r="B1913" s="634" t="s">
        <v>28634</v>
      </c>
      <c r="C1913" s="634" t="s">
        <v>5</v>
      </c>
      <c r="D1913" s="635" t="s">
        <v>42727</v>
      </c>
    </row>
    <row r="1914" spans="1:4" ht="13.5" x14ac:dyDescent="0.25">
      <c r="A1914" s="636">
        <v>90796</v>
      </c>
      <c r="B1914" s="634" t="s">
        <v>28635</v>
      </c>
      <c r="C1914" s="634" t="s">
        <v>5</v>
      </c>
      <c r="D1914" s="635" t="s">
        <v>42728</v>
      </c>
    </row>
    <row r="1915" spans="1:4" ht="13.5" x14ac:dyDescent="0.25">
      <c r="A1915" s="636">
        <v>90797</v>
      </c>
      <c r="B1915" s="634" t="s">
        <v>28636</v>
      </c>
      <c r="C1915" s="634" t="s">
        <v>5</v>
      </c>
      <c r="D1915" s="635" t="s">
        <v>42729</v>
      </c>
    </row>
    <row r="1916" spans="1:4" ht="13.5" x14ac:dyDescent="0.25">
      <c r="A1916" s="636">
        <v>90798</v>
      </c>
      <c r="B1916" s="634" t="s">
        <v>28637</v>
      </c>
      <c r="C1916" s="634" t="s">
        <v>5</v>
      </c>
      <c r="D1916" s="635" t="s">
        <v>42730</v>
      </c>
    </row>
    <row r="1917" spans="1:4" ht="13.5" x14ac:dyDescent="0.25">
      <c r="A1917" s="636">
        <v>90799</v>
      </c>
      <c r="B1917" s="634" t="s">
        <v>28638</v>
      </c>
      <c r="C1917" s="634" t="s">
        <v>5</v>
      </c>
      <c r="D1917" s="635" t="s">
        <v>42731</v>
      </c>
    </row>
    <row r="1918" spans="1:4" ht="13.5" x14ac:dyDescent="0.25">
      <c r="A1918" s="636">
        <v>90801</v>
      </c>
      <c r="B1918" s="634" t="s">
        <v>26988</v>
      </c>
      <c r="C1918" s="634" t="s">
        <v>5</v>
      </c>
      <c r="D1918" s="635" t="s">
        <v>42732</v>
      </c>
    </row>
    <row r="1919" spans="1:4" ht="13.5" x14ac:dyDescent="0.25">
      <c r="A1919" s="636">
        <v>90806</v>
      </c>
      <c r="B1919" s="634" t="s">
        <v>42733</v>
      </c>
      <c r="C1919" s="634" t="s">
        <v>5</v>
      </c>
      <c r="D1919" s="635" t="s">
        <v>42734</v>
      </c>
    </row>
    <row r="1920" spans="1:4" ht="13.5" x14ac:dyDescent="0.25">
      <c r="A1920" s="636">
        <v>90820</v>
      </c>
      <c r="B1920" s="634" t="s">
        <v>26989</v>
      </c>
      <c r="C1920" s="634" t="s">
        <v>5</v>
      </c>
      <c r="D1920" s="635" t="s">
        <v>42735</v>
      </c>
    </row>
    <row r="1921" spans="1:4" ht="13.5" x14ac:dyDescent="0.25">
      <c r="A1921" s="636">
        <v>90821</v>
      </c>
      <c r="B1921" s="634" t="s">
        <v>26990</v>
      </c>
      <c r="C1921" s="634" t="s">
        <v>5</v>
      </c>
      <c r="D1921" s="635" t="s">
        <v>42736</v>
      </c>
    </row>
    <row r="1922" spans="1:4" ht="13.5" x14ac:dyDescent="0.25">
      <c r="A1922" s="636">
        <v>90822</v>
      </c>
      <c r="B1922" s="634" t="s">
        <v>26991</v>
      </c>
      <c r="C1922" s="634" t="s">
        <v>5</v>
      </c>
      <c r="D1922" s="635" t="s">
        <v>42737</v>
      </c>
    </row>
    <row r="1923" spans="1:4" ht="13.5" x14ac:dyDescent="0.25">
      <c r="A1923" s="636">
        <v>90823</v>
      </c>
      <c r="B1923" s="634" t="s">
        <v>26992</v>
      </c>
      <c r="C1923" s="634" t="s">
        <v>5</v>
      </c>
      <c r="D1923" s="635" t="s">
        <v>42738</v>
      </c>
    </row>
    <row r="1924" spans="1:4" ht="13.5" x14ac:dyDescent="0.25">
      <c r="A1924" s="636">
        <v>90824</v>
      </c>
      <c r="B1924" s="634" t="s">
        <v>26993</v>
      </c>
      <c r="C1924" s="634" t="s">
        <v>5</v>
      </c>
      <c r="D1924" s="635" t="s">
        <v>42739</v>
      </c>
    </row>
    <row r="1925" spans="1:4" ht="13.5" x14ac:dyDescent="0.25">
      <c r="A1925" s="636">
        <v>90825</v>
      </c>
      <c r="B1925" s="634" t="s">
        <v>26994</v>
      </c>
      <c r="C1925" s="634" t="s">
        <v>5</v>
      </c>
      <c r="D1925" s="635" t="s">
        <v>42740</v>
      </c>
    </row>
    <row r="1926" spans="1:4" ht="13.5" x14ac:dyDescent="0.25">
      <c r="A1926" s="636">
        <v>90830</v>
      </c>
      <c r="B1926" s="634" t="s">
        <v>26995</v>
      </c>
      <c r="C1926" s="634" t="s">
        <v>5</v>
      </c>
      <c r="D1926" s="635" t="s">
        <v>42741</v>
      </c>
    </row>
    <row r="1927" spans="1:4" ht="13.5" x14ac:dyDescent="0.25">
      <c r="A1927" s="636">
        <v>90831</v>
      </c>
      <c r="B1927" s="634" t="s">
        <v>26996</v>
      </c>
      <c r="C1927" s="634" t="s">
        <v>5</v>
      </c>
      <c r="D1927" s="635" t="s">
        <v>42742</v>
      </c>
    </row>
    <row r="1928" spans="1:4" ht="13.5" x14ac:dyDescent="0.25">
      <c r="A1928" s="636">
        <v>90841</v>
      </c>
      <c r="B1928" s="634" t="s">
        <v>26997</v>
      </c>
      <c r="C1928" s="634" t="s">
        <v>5</v>
      </c>
      <c r="D1928" s="635" t="s">
        <v>42743</v>
      </c>
    </row>
    <row r="1929" spans="1:4" ht="13.5" x14ac:dyDescent="0.25">
      <c r="A1929" s="636">
        <v>90842</v>
      </c>
      <c r="B1929" s="634" t="s">
        <v>26998</v>
      </c>
      <c r="C1929" s="634" t="s">
        <v>5</v>
      </c>
      <c r="D1929" s="635" t="s">
        <v>42744</v>
      </c>
    </row>
    <row r="1930" spans="1:4" ht="13.5" x14ac:dyDescent="0.25">
      <c r="A1930" s="636">
        <v>90843</v>
      </c>
      <c r="B1930" s="634" t="s">
        <v>26999</v>
      </c>
      <c r="C1930" s="634" t="s">
        <v>5</v>
      </c>
      <c r="D1930" s="635" t="s">
        <v>42745</v>
      </c>
    </row>
    <row r="1931" spans="1:4" ht="13.5" x14ac:dyDescent="0.25">
      <c r="A1931" s="636">
        <v>90844</v>
      </c>
      <c r="B1931" s="634" t="s">
        <v>27000</v>
      </c>
      <c r="C1931" s="634" t="s">
        <v>5</v>
      </c>
      <c r="D1931" s="635" t="s">
        <v>42746</v>
      </c>
    </row>
    <row r="1932" spans="1:4" ht="13.5" x14ac:dyDescent="0.25">
      <c r="A1932" s="636">
        <v>90845</v>
      </c>
      <c r="B1932" s="634" t="s">
        <v>27001</v>
      </c>
      <c r="C1932" s="634" t="s">
        <v>5</v>
      </c>
      <c r="D1932" s="635" t="s">
        <v>42747</v>
      </c>
    </row>
    <row r="1933" spans="1:4" ht="13.5" x14ac:dyDescent="0.25">
      <c r="A1933" s="636">
        <v>90846</v>
      </c>
      <c r="B1933" s="634" t="s">
        <v>27002</v>
      </c>
      <c r="C1933" s="634" t="s">
        <v>5</v>
      </c>
      <c r="D1933" s="635" t="s">
        <v>42748</v>
      </c>
    </row>
    <row r="1934" spans="1:4" ht="13.5" x14ac:dyDescent="0.25">
      <c r="A1934" s="636">
        <v>90847</v>
      </c>
      <c r="B1934" s="634" t="s">
        <v>27003</v>
      </c>
      <c r="C1934" s="634" t="s">
        <v>5</v>
      </c>
      <c r="D1934" s="635" t="s">
        <v>42749</v>
      </c>
    </row>
    <row r="1935" spans="1:4" ht="13.5" x14ac:dyDescent="0.25">
      <c r="A1935" s="636">
        <v>90848</v>
      </c>
      <c r="B1935" s="634" t="s">
        <v>27004</v>
      </c>
      <c r="C1935" s="634" t="s">
        <v>5</v>
      </c>
      <c r="D1935" s="635" t="s">
        <v>42750</v>
      </c>
    </row>
    <row r="1936" spans="1:4" ht="13.5" x14ac:dyDescent="0.25">
      <c r="A1936" s="636">
        <v>90849</v>
      </c>
      <c r="B1936" s="634" t="s">
        <v>27005</v>
      </c>
      <c r="C1936" s="634" t="s">
        <v>5</v>
      </c>
      <c r="D1936" s="635" t="s">
        <v>42751</v>
      </c>
    </row>
    <row r="1937" spans="1:4" ht="13.5" x14ac:dyDescent="0.25">
      <c r="A1937" s="636">
        <v>90850</v>
      </c>
      <c r="B1937" s="634" t="s">
        <v>27006</v>
      </c>
      <c r="C1937" s="634" t="s">
        <v>5</v>
      </c>
      <c r="D1937" s="635" t="s">
        <v>42752</v>
      </c>
    </row>
    <row r="1938" spans="1:4" ht="13.5" x14ac:dyDescent="0.25">
      <c r="A1938" s="636">
        <v>90851</v>
      </c>
      <c r="B1938" s="634" t="s">
        <v>27007</v>
      </c>
      <c r="C1938" s="634" t="s">
        <v>5</v>
      </c>
      <c r="D1938" s="635" t="s">
        <v>42753</v>
      </c>
    </row>
    <row r="1939" spans="1:4" ht="13.5" x14ac:dyDescent="0.25">
      <c r="A1939" s="636">
        <v>90852</v>
      </c>
      <c r="B1939" s="634" t="s">
        <v>27008</v>
      </c>
      <c r="C1939" s="634" t="s">
        <v>5</v>
      </c>
      <c r="D1939" s="635" t="s">
        <v>42754</v>
      </c>
    </row>
    <row r="1940" spans="1:4" ht="13.5" x14ac:dyDescent="0.25">
      <c r="A1940" s="636">
        <v>91009</v>
      </c>
      <c r="B1940" s="634" t="s">
        <v>27009</v>
      </c>
      <c r="C1940" s="634" t="s">
        <v>5</v>
      </c>
      <c r="D1940" s="635" t="s">
        <v>42755</v>
      </c>
    </row>
    <row r="1941" spans="1:4" ht="13.5" x14ac:dyDescent="0.25">
      <c r="A1941" s="636">
        <v>91010</v>
      </c>
      <c r="B1941" s="634" t="s">
        <v>27010</v>
      </c>
      <c r="C1941" s="634" t="s">
        <v>5</v>
      </c>
      <c r="D1941" s="635" t="s">
        <v>42756</v>
      </c>
    </row>
    <row r="1942" spans="1:4" ht="13.5" x14ac:dyDescent="0.25">
      <c r="A1942" s="636">
        <v>91011</v>
      </c>
      <c r="B1942" s="634" t="s">
        <v>27011</v>
      </c>
      <c r="C1942" s="634" t="s">
        <v>5</v>
      </c>
      <c r="D1942" s="635" t="s">
        <v>42757</v>
      </c>
    </row>
    <row r="1943" spans="1:4" ht="13.5" x14ac:dyDescent="0.25">
      <c r="A1943" s="636">
        <v>91012</v>
      </c>
      <c r="B1943" s="634" t="s">
        <v>27012</v>
      </c>
      <c r="C1943" s="634" t="s">
        <v>5</v>
      </c>
      <c r="D1943" s="635" t="s">
        <v>42758</v>
      </c>
    </row>
    <row r="1944" spans="1:4" ht="13.5" x14ac:dyDescent="0.25">
      <c r="A1944" s="636">
        <v>91013</v>
      </c>
      <c r="B1944" s="634" t="s">
        <v>27013</v>
      </c>
      <c r="C1944" s="634" t="s">
        <v>5</v>
      </c>
      <c r="D1944" s="635" t="s">
        <v>42759</v>
      </c>
    </row>
    <row r="1945" spans="1:4" ht="13.5" x14ac:dyDescent="0.25">
      <c r="A1945" s="636">
        <v>91014</v>
      </c>
      <c r="B1945" s="634" t="s">
        <v>27014</v>
      </c>
      <c r="C1945" s="634" t="s">
        <v>5</v>
      </c>
      <c r="D1945" s="635" t="s">
        <v>42760</v>
      </c>
    </row>
    <row r="1946" spans="1:4" ht="13.5" x14ac:dyDescent="0.25">
      <c r="A1946" s="636">
        <v>91015</v>
      </c>
      <c r="B1946" s="634" t="s">
        <v>27015</v>
      </c>
      <c r="C1946" s="634" t="s">
        <v>5</v>
      </c>
      <c r="D1946" s="635" t="s">
        <v>42761</v>
      </c>
    </row>
    <row r="1947" spans="1:4" ht="13.5" x14ac:dyDescent="0.25">
      <c r="A1947" s="636">
        <v>91016</v>
      </c>
      <c r="B1947" s="634" t="s">
        <v>27016</v>
      </c>
      <c r="C1947" s="634" t="s">
        <v>5</v>
      </c>
      <c r="D1947" s="635" t="s">
        <v>42762</v>
      </c>
    </row>
    <row r="1948" spans="1:4" ht="13.5" x14ac:dyDescent="0.25">
      <c r="A1948" s="636">
        <v>91287</v>
      </c>
      <c r="B1948" s="634" t="s">
        <v>27017</v>
      </c>
      <c r="C1948" s="634" t="s">
        <v>5</v>
      </c>
      <c r="D1948" s="635" t="s">
        <v>42763</v>
      </c>
    </row>
    <row r="1949" spans="1:4" ht="13.5" x14ac:dyDescent="0.25">
      <c r="A1949" s="636">
        <v>91292</v>
      </c>
      <c r="B1949" s="634" t="s">
        <v>42764</v>
      </c>
      <c r="C1949" s="634" t="s">
        <v>5</v>
      </c>
      <c r="D1949" s="635" t="s">
        <v>42765</v>
      </c>
    </row>
    <row r="1950" spans="1:4" ht="13.5" x14ac:dyDescent="0.25">
      <c r="A1950" s="636">
        <v>91295</v>
      </c>
      <c r="B1950" s="634" t="s">
        <v>27018</v>
      </c>
      <c r="C1950" s="634" t="s">
        <v>5</v>
      </c>
      <c r="D1950" s="635" t="s">
        <v>42766</v>
      </c>
    </row>
    <row r="1951" spans="1:4" ht="13.5" x14ac:dyDescent="0.25">
      <c r="A1951" s="636">
        <v>91296</v>
      </c>
      <c r="B1951" s="634" t="s">
        <v>27019</v>
      </c>
      <c r="C1951" s="634" t="s">
        <v>5</v>
      </c>
      <c r="D1951" s="635" t="s">
        <v>42767</v>
      </c>
    </row>
    <row r="1952" spans="1:4" ht="13.5" x14ac:dyDescent="0.25">
      <c r="A1952" s="636">
        <v>91297</v>
      </c>
      <c r="B1952" s="634" t="s">
        <v>27020</v>
      </c>
      <c r="C1952" s="634" t="s">
        <v>5</v>
      </c>
      <c r="D1952" s="635" t="s">
        <v>42768</v>
      </c>
    </row>
    <row r="1953" spans="1:4" ht="13.5" x14ac:dyDescent="0.25">
      <c r="A1953" s="636">
        <v>91298</v>
      </c>
      <c r="B1953" s="634" t="s">
        <v>27021</v>
      </c>
      <c r="C1953" s="634" t="s">
        <v>5</v>
      </c>
      <c r="D1953" s="635" t="s">
        <v>42769</v>
      </c>
    </row>
    <row r="1954" spans="1:4" ht="13.5" x14ac:dyDescent="0.25">
      <c r="A1954" s="636">
        <v>91299</v>
      </c>
      <c r="B1954" s="634" t="s">
        <v>27022</v>
      </c>
      <c r="C1954" s="634" t="s">
        <v>5</v>
      </c>
      <c r="D1954" s="635" t="s">
        <v>42770</v>
      </c>
    </row>
    <row r="1955" spans="1:4" ht="13.5" x14ac:dyDescent="0.25">
      <c r="A1955" s="636">
        <v>91304</v>
      </c>
      <c r="B1955" s="634" t="s">
        <v>27023</v>
      </c>
      <c r="C1955" s="634" t="s">
        <v>5</v>
      </c>
      <c r="D1955" s="635" t="s">
        <v>42771</v>
      </c>
    </row>
    <row r="1956" spans="1:4" ht="13.5" x14ac:dyDescent="0.25">
      <c r="A1956" s="636">
        <v>91305</v>
      </c>
      <c r="B1956" s="634" t="s">
        <v>27024</v>
      </c>
      <c r="C1956" s="634" t="s">
        <v>5</v>
      </c>
      <c r="D1956" s="635" t="s">
        <v>42772</v>
      </c>
    </row>
    <row r="1957" spans="1:4" ht="13.5" x14ac:dyDescent="0.25">
      <c r="A1957" s="636">
        <v>91306</v>
      </c>
      <c r="B1957" s="634" t="s">
        <v>27025</v>
      </c>
      <c r="C1957" s="634" t="s">
        <v>5</v>
      </c>
      <c r="D1957" s="635" t="s">
        <v>42742</v>
      </c>
    </row>
    <row r="1958" spans="1:4" ht="13.5" x14ac:dyDescent="0.25">
      <c r="A1958" s="636">
        <v>91307</v>
      </c>
      <c r="B1958" s="634" t="s">
        <v>27026</v>
      </c>
      <c r="C1958" s="634" t="s">
        <v>5</v>
      </c>
      <c r="D1958" s="635" t="s">
        <v>42773</v>
      </c>
    </row>
    <row r="1959" spans="1:4" ht="13.5" x14ac:dyDescent="0.25">
      <c r="A1959" s="636">
        <v>91312</v>
      </c>
      <c r="B1959" s="634" t="s">
        <v>27027</v>
      </c>
      <c r="C1959" s="634" t="s">
        <v>5</v>
      </c>
      <c r="D1959" s="635" t="s">
        <v>42774</v>
      </c>
    </row>
    <row r="1960" spans="1:4" ht="13.5" x14ac:dyDescent="0.25">
      <c r="A1960" s="636">
        <v>91313</v>
      </c>
      <c r="B1960" s="634" t="s">
        <v>27028</v>
      </c>
      <c r="C1960" s="634" t="s">
        <v>5</v>
      </c>
      <c r="D1960" s="635" t="s">
        <v>42775</v>
      </c>
    </row>
    <row r="1961" spans="1:4" ht="13.5" x14ac:dyDescent="0.25">
      <c r="A1961" s="636">
        <v>91314</v>
      </c>
      <c r="B1961" s="634" t="s">
        <v>27029</v>
      </c>
      <c r="C1961" s="634" t="s">
        <v>5</v>
      </c>
      <c r="D1961" s="635" t="s">
        <v>42776</v>
      </c>
    </row>
    <row r="1962" spans="1:4" ht="13.5" x14ac:dyDescent="0.25">
      <c r="A1962" s="636">
        <v>91315</v>
      </c>
      <c r="B1962" s="634" t="s">
        <v>27030</v>
      </c>
      <c r="C1962" s="634" t="s">
        <v>5</v>
      </c>
      <c r="D1962" s="635" t="s">
        <v>42777</v>
      </c>
    </row>
    <row r="1963" spans="1:4" ht="13.5" x14ac:dyDescent="0.25">
      <c r="A1963" s="636">
        <v>91316</v>
      </c>
      <c r="B1963" s="634" t="s">
        <v>27031</v>
      </c>
      <c r="C1963" s="634" t="s">
        <v>5</v>
      </c>
      <c r="D1963" s="635" t="s">
        <v>42778</v>
      </c>
    </row>
    <row r="1964" spans="1:4" ht="13.5" x14ac:dyDescent="0.25">
      <c r="A1964" s="636">
        <v>91317</v>
      </c>
      <c r="B1964" s="634" t="s">
        <v>27032</v>
      </c>
      <c r="C1964" s="634" t="s">
        <v>5</v>
      </c>
      <c r="D1964" s="635" t="s">
        <v>42779</v>
      </c>
    </row>
    <row r="1965" spans="1:4" ht="13.5" x14ac:dyDescent="0.25">
      <c r="A1965" s="636">
        <v>91318</v>
      </c>
      <c r="B1965" s="634" t="s">
        <v>27033</v>
      </c>
      <c r="C1965" s="634" t="s">
        <v>5</v>
      </c>
      <c r="D1965" s="635" t="s">
        <v>42780</v>
      </c>
    </row>
    <row r="1966" spans="1:4" ht="13.5" x14ac:dyDescent="0.25">
      <c r="A1966" s="636">
        <v>91319</v>
      </c>
      <c r="B1966" s="634" t="s">
        <v>27034</v>
      </c>
      <c r="C1966" s="634" t="s">
        <v>5</v>
      </c>
      <c r="D1966" s="635" t="s">
        <v>42781</v>
      </c>
    </row>
    <row r="1967" spans="1:4" ht="13.5" x14ac:dyDescent="0.25">
      <c r="A1967" s="636">
        <v>91320</v>
      </c>
      <c r="B1967" s="634" t="s">
        <v>27035</v>
      </c>
      <c r="C1967" s="634" t="s">
        <v>5</v>
      </c>
      <c r="D1967" s="635" t="s">
        <v>42782</v>
      </c>
    </row>
    <row r="1968" spans="1:4" ht="13.5" x14ac:dyDescent="0.25">
      <c r="A1968" s="636">
        <v>91321</v>
      </c>
      <c r="B1968" s="634" t="s">
        <v>27036</v>
      </c>
      <c r="C1968" s="634" t="s">
        <v>5</v>
      </c>
      <c r="D1968" s="635" t="s">
        <v>42783</v>
      </c>
    </row>
    <row r="1969" spans="1:4" ht="13.5" x14ac:dyDescent="0.25">
      <c r="A1969" s="636">
        <v>91322</v>
      </c>
      <c r="B1969" s="634" t="s">
        <v>27037</v>
      </c>
      <c r="C1969" s="634" t="s">
        <v>5</v>
      </c>
      <c r="D1969" s="635" t="s">
        <v>42784</v>
      </c>
    </row>
    <row r="1970" spans="1:4" ht="13.5" x14ac:dyDescent="0.25">
      <c r="A1970" s="636">
        <v>91323</v>
      </c>
      <c r="B1970" s="634" t="s">
        <v>27038</v>
      </c>
      <c r="C1970" s="634" t="s">
        <v>5</v>
      </c>
      <c r="D1970" s="635" t="s">
        <v>42785</v>
      </c>
    </row>
    <row r="1971" spans="1:4" ht="13.5" x14ac:dyDescent="0.25">
      <c r="A1971" s="636">
        <v>91324</v>
      </c>
      <c r="B1971" s="634" t="s">
        <v>27039</v>
      </c>
      <c r="C1971" s="634" t="s">
        <v>5</v>
      </c>
      <c r="D1971" s="635" t="s">
        <v>42786</v>
      </c>
    </row>
    <row r="1972" spans="1:4" ht="13.5" x14ac:dyDescent="0.25">
      <c r="A1972" s="636">
        <v>91325</v>
      </c>
      <c r="B1972" s="634" t="s">
        <v>27040</v>
      </c>
      <c r="C1972" s="634" t="s">
        <v>5</v>
      </c>
      <c r="D1972" s="635" t="s">
        <v>42787</v>
      </c>
    </row>
    <row r="1973" spans="1:4" ht="13.5" x14ac:dyDescent="0.25">
      <c r="A1973" s="636">
        <v>91326</v>
      </c>
      <c r="B1973" s="634" t="s">
        <v>27041</v>
      </c>
      <c r="C1973" s="634" t="s">
        <v>5</v>
      </c>
      <c r="D1973" s="635" t="s">
        <v>42788</v>
      </c>
    </row>
    <row r="1974" spans="1:4" ht="13.5" x14ac:dyDescent="0.25">
      <c r="A1974" s="636">
        <v>91327</v>
      </c>
      <c r="B1974" s="634" t="s">
        <v>27042</v>
      </c>
      <c r="C1974" s="634" t="s">
        <v>5</v>
      </c>
      <c r="D1974" s="635" t="s">
        <v>42789</v>
      </c>
    </row>
    <row r="1975" spans="1:4" ht="13.5" x14ac:dyDescent="0.25">
      <c r="A1975" s="636">
        <v>91328</v>
      </c>
      <c r="B1975" s="634" t="s">
        <v>27043</v>
      </c>
      <c r="C1975" s="634" t="s">
        <v>5</v>
      </c>
      <c r="D1975" s="635" t="s">
        <v>42790</v>
      </c>
    </row>
    <row r="1976" spans="1:4" ht="13.5" x14ac:dyDescent="0.25">
      <c r="A1976" s="636">
        <v>91329</v>
      </c>
      <c r="B1976" s="634" t="s">
        <v>27044</v>
      </c>
      <c r="C1976" s="634" t="s">
        <v>5</v>
      </c>
      <c r="D1976" s="635" t="s">
        <v>30249</v>
      </c>
    </row>
    <row r="1977" spans="1:4" ht="13.5" x14ac:dyDescent="0.25">
      <c r="A1977" s="636">
        <v>91330</v>
      </c>
      <c r="B1977" s="634" t="s">
        <v>27045</v>
      </c>
      <c r="C1977" s="634" t="s">
        <v>5</v>
      </c>
      <c r="D1977" s="635" t="s">
        <v>42791</v>
      </c>
    </row>
    <row r="1978" spans="1:4" ht="13.5" x14ac:dyDescent="0.25">
      <c r="A1978" s="636">
        <v>91331</v>
      </c>
      <c r="B1978" s="634" t="s">
        <v>27046</v>
      </c>
      <c r="C1978" s="634" t="s">
        <v>5</v>
      </c>
      <c r="D1978" s="635" t="s">
        <v>42792</v>
      </c>
    </row>
    <row r="1979" spans="1:4" ht="13.5" x14ac:dyDescent="0.25">
      <c r="A1979" s="636">
        <v>91332</v>
      </c>
      <c r="B1979" s="634" t="s">
        <v>27047</v>
      </c>
      <c r="C1979" s="634" t="s">
        <v>5</v>
      </c>
      <c r="D1979" s="635" t="s">
        <v>42793</v>
      </c>
    </row>
    <row r="1980" spans="1:4" ht="13.5" x14ac:dyDescent="0.25">
      <c r="A1980" s="636">
        <v>91333</v>
      </c>
      <c r="B1980" s="634" t="s">
        <v>27048</v>
      </c>
      <c r="C1980" s="634" t="s">
        <v>5</v>
      </c>
      <c r="D1980" s="635" t="s">
        <v>42794</v>
      </c>
    </row>
    <row r="1981" spans="1:4" ht="13.5" x14ac:dyDescent="0.25">
      <c r="A1981" s="636">
        <v>91334</v>
      </c>
      <c r="B1981" s="634" t="s">
        <v>27049</v>
      </c>
      <c r="C1981" s="634" t="s">
        <v>5</v>
      </c>
      <c r="D1981" s="635" t="s">
        <v>42795</v>
      </c>
    </row>
    <row r="1982" spans="1:4" ht="13.5" x14ac:dyDescent="0.25">
      <c r="A1982" s="636">
        <v>91335</v>
      </c>
      <c r="B1982" s="634" t="s">
        <v>27050</v>
      </c>
      <c r="C1982" s="634" t="s">
        <v>5</v>
      </c>
      <c r="D1982" s="635" t="s">
        <v>42796</v>
      </c>
    </row>
    <row r="1983" spans="1:4" ht="13.5" x14ac:dyDescent="0.25">
      <c r="A1983" s="636">
        <v>91336</v>
      </c>
      <c r="B1983" s="634" t="s">
        <v>27051</v>
      </c>
      <c r="C1983" s="634" t="s">
        <v>5</v>
      </c>
      <c r="D1983" s="635" t="s">
        <v>42797</v>
      </c>
    </row>
    <row r="1984" spans="1:4" ht="13.5" x14ac:dyDescent="0.25">
      <c r="A1984" s="636">
        <v>91337</v>
      </c>
      <c r="B1984" s="634" t="s">
        <v>27052</v>
      </c>
      <c r="C1984" s="634" t="s">
        <v>5</v>
      </c>
      <c r="D1984" s="635" t="s">
        <v>42798</v>
      </c>
    </row>
    <row r="1985" spans="1:4" ht="13.5" x14ac:dyDescent="0.25">
      <c r="A1985" s="636">
        <v>100659</v>
      </c>
      <c r="B1985" s="634" t="s">
        <v>27053</v>
      </c>
      <c r="C1985" s="634" t="s">
        <v>4</v>
      </c>
      <c r="D1985" s="635" t="s">
        <v>29243</v>
      </c>
    </row>
    <row r="1986" spans="1:4" ht="13.5" x14ac:dyDescent="0.25">
      <c r="A1986" s="636">
        <v>100660</v>
      </c>
      <c r="B1986" s="634" t="s">
        <v>27054</v>
      </c>
      <c r="C1986" s="634" t="s">
        <v>4</v>
      </c>
      <c r="D1986" s="635" t="s">
        <v>42799</v>
      </c>
    </row>
    <row r="1987" spans="1:4" ht="13.5" x14ac:dyDescent="0.25">
      <c r="A1987" s="636">
        <v>100675</v>
      </c>
      <c r="B1987" s="634" t="s">
        <v>27055</v>
      </c>
      <c r="C1987" s="634" t="s">
        <v>5</v>
      </c>
      <c r="D1987" s="635" t="s">
        <v>42800</v>
      </c>
    </row>
    <row r="1988" spans="1:4" ht="13.5" x14ac:dyDescent="0.25">
      <c r="A1988" s="636">
        <v>100676</v>
      </c>
      <c r="B1988" s="634" t="s">
        <v>27056</v>
      </c>
      <c r="C1988" s="634" t="s">
        <v>5</v>
      </c>
      <c r="D1988" s="635" t="s">
        <v>42801</v>
      </c>
    </row>
    <row r="1989" spans="1:4" ht="13.5" x14ac:dyDescent="0.25">
      <c r="A1989" s="636">
        <v>100678</v>
      </c>
      <c r="B1989" s="634" t="s">
        <v>27057</v>
      </c>
      <c r="C1989" s="634" t="s">
        <v>5</v>
      </c>
      <c r="D1989" s="635" t="s">
        <v>42802</v>
      </c>
    </row>
    <row r="1990" spans="1:4" ht="13.5" x14ac:dyDescent="0.25">
      <c r="A1990" s="636">
        <v>100679</v>
      </c>
      <c r="B1990" s="634" t="s">
        <v>27058</v>
      </c>
      <c r="C1990" s="634" t="s">
        <v>5</v>
      </c>
      <c r="D1990" s="635" t="s">
        <v>42803</v>
      </c>
    </row>
    <row r="1991" spans="1:4" ht="13.5" x14ac:dyDescent="0.25">
      <c r="A1991" s="636">
        <v>100680</v>
      </c>
      <c r="B1991" s="634" t="s">
        <v>27059</v>
      </c>
      <c r="C1991" s="634" t="s">
        <v>5</v>
      </c>
      <c r="D1991" s="635" t="s">
        <v>42804</v>
      </c>
    </row>
    <row r="1992" spans="1:4" ht="13.5" x14ac:dyDescent="0.25">
      <c r="A1992" s="636">
        <v>100681</v>
      </c>
      <c r="B1992" s="634" t="s">
        <v>27060</v>
      </c>
      <c r="C1992" s="634" t="s">
        <v>5</v>
      </c>
      <c r="D1992" s="635" t="s">
        <v>42805</v>
      </c>
    </row>
    <row r="1993" spans="1:4" ht="13.5" x14ac:dyDescent="0.25">
      <c r="A1993" s="636">
        <v>100682</v>
      </c>
      <c r="B1993" s="634" t="s">
        <v>27061</v>
      </c>
      <c r="C1993" s="634" t="s">
        <v>5</v>
      </c>
      <c r="D1993" s="635" t="s">
        <v>42806</v>
      </c>
    </row>
    <row r="1994" spans="1:4" ht="13.5" x14ac:dyDescent="0.25">
      <c r="A1994" s="636">
        <v>100683</v>
      </c>
      <c r="B1994" s="634" t="s">
        <v>27062</v>
      </c>
      <c r="C1994" s="634" t="s">
        <v>5</v>
      </c>
      <c r="D1994" s="635" t="s">
        <v>42807</v>
      </c>
    </row>
    <row r="1995" spans="1:4" ht="13.5" x14ac:dyDescent="0.25">
      <c r="A1995" s="636">
        <v>100684</v>
      </c>
      <c r="B1995" s="634" t="s">
        <v>27063</v>
      </c>
      <c r="C1995" s="634" t="s">
        <v>5</v>
      </c>
      <c r="D1995" s="635" t="s">
        <v>42808</v>
      </c>
    </row>
    <row r="1996" spans="1:4" ht="13.5" x14ac:dyDescent="0.25">
      <c r="A1996" s="636">
        <v>100685</v>
      </c>
      <c r="B1996" s="634" t="s">
        <v>27064</v>
      </c>
      <c r="C1996" s="634" t="s">
        <v>5</v>
      </c>
      <c r="D1996" s="635" t="s">
        <v>42809</v>
      </c>
    </row>
    <row r="1997" spans="1:4" ht="13.5" x14ac:dyDescent="0.25">
      <c r="A1997" s="636">
        <v>100686</v>
      </c>
      <c r="B1997" s="634" t="s">
        <v>27065</v>
      </c>
      <c r="C1997" s="634" t="s">
        <v>5</v>
      </c>
      <c r="D1997" s="635" t="s">
        <v>42810</v>
      </c>
    </row>
    <row r="1998" spans="1:4" ht="13.5" x14ac:dyDescent="0.25">
      <c r="A1998" s="636">
        <v>100687</v>
      </c>
      <c r="B1998" s="634" t="s">
        <v>27066</v>
      </c>
      <c r="C1998" s="634" t="s">
        <v>5</v>
      </c>
      <c r="D1998" s="635" t="s">
        <v>42811</v>
      </c>
    </row>
    <row r="1999" spans="1:4" ht="13.5" x14ac:dyDescent="0.25">
      <c r="A1999" s="636">
        <v>100688</v>
      </c>
      <c r="B1999" s="634" t="s">
        <v>27067</v>
      </c>
      <c r="C1999" s="634" t="s">
        <v>5</v>
      </c>
      <c r="D1999" s="635" t="s">
        <v>42812</v>
      </c>
    </row>
    <row r="2000" spans="1:4" ht="13.5" x14ac:dyDescent="0.25">
      <c r="A2000" s="636">
        <v>100689</v>
      </c>
      <c r="B2000" s="634" t="s">
        <v>27068</v>
      </c>
      <c r="C2000" s="634" t="s">
        <v>5</v>
      </c>
      <c r="D2000" s="635" t="s">
        <v>42813</v>
      </c>
    </row>
    <row r="2001" spans="1:4" ht="13.5" x14ac:dyDescent="0.25">
      <c r="A2001" s="636">
        <v>100690</v>
      </c>
      <c r="B2001" s="634" t="s">
        <v>27069</v>
      </c>
      <c r="C2001" s="634" t="s">
        <v>5</v>
      </c>
      <c r="D2001" s="635" t="s">
        <v>42814</v>
      </c>
    </row>
    <row r="2002" spans="1:4" ht="13.5" x14ac:dyDescent="0.25">
      <c r="A2002" s="636">
        <v>100691</v>
      </c>
      <c r="B2002" s="634" t="s">
        <v>27070</v>
      </c>
      <c r="C2002" s="634" t="s">
        <v>5</v>
      </c>
      <c r="D2002" s="635" t="s">
        <v>42815</v>
      </c>
    </row>
    <row r="2003" spans="1:4" ht="13.5" x14ac:dyDescent="0.25">
      <c r="A2003" s="636">
        <v>100692</v>
      </c>
      <c r="B2003" s="634" t="s">
        <v>27071</v>
      </c>
      <c r="C2003" s="634" t="s">
        <v>5</v>
      </c>
      <c r="D2003" s="635" t="s">
        <v>42816</v>
      </c>
    </row>
    <row r="2004" spans="1:4" ht="13.5" x14ac:dyDescent="0.25">
      <c r="A2004" s="636">
        <v>100693</v>
      </c>
      <c r="B2004" s="634" t="s">
        <v>27072</v>
      </c>
      <c r="C2004" s="634" t="s">
        <v>5</v>
      </c>
      <c r="D2004" s="635" t="s">
        <v>42817</v>
      </c>
    </row>
    <row r="2005" spans="1:4" ht="13.5" x14ac:dyDescent="0.25">
      <c r="A2005" s="636">
        <v>100694</v>
      </c>
      <c r="B2005" s="634" t="s">
        <v>27073</v>
      </c>
      <c r="C2005" s="634" t="s">
        <v>5</v>
      </c>
      <c r="D2005" s="635" t="s">
        <v>42818</v>
      </c>
    </row>
    <row r="2006" spans="1:4" ht="13.5" x14ac:dyDescent="0.25">
      <c r="A2006" s="636">
        <v>100695</v>
      </c>
      <c r="B2006" s="634" t="s">
        <v>27074</v>
      </c>
      <c r="C2006" s="634" t="s">
        <v>5</v>
      </c>
      <c r="D2006" s="635" t="s">
        <v>30163</v>
      </c>
    </row>
    <row r="2007" spans="1:4" ht="13.5" x14ac:dyDescent="0.25">
      <c r="A2007" s="636">
        <v>100696</v>
      </c>
      <c r="B2007" s="634" t="s">
        <v>27075</v>
      </c>
      <c r="C2007" s="634" t="s">
        <v>5</v>
      </c>
      <c r="D2007" s="635" t="s">
        <v>42819</v>
      </c>
    </row>
    <row r="2008" spans="1:4" ht="13.5" x14ac:dyDescent="0.25">
      <c r="A2008" s="636">
        <v>100697</v>
      </c>
      <c r="B2008" s="634" t="s">
        <v>27076</v>
      </c>
      <c r="C2008" s="634" t="s">
        <v>5</v>
      </c>
      <c r="D2008" s="635" t="s">
        <v>42820</v>
      </c>
    </row>
    <row r="2009" spans="1:4" ht="13.5" x14ac:dyDescent="0.25">
      <c r="A2009" s="636">
        <v>100698</v>
      </c>
      <c r="B2009" s="634" t="s">
        <v>27077</v>
      </c>
      <c r="C2009" s="634" t="s">
        <v>5</v>
      </c>
      <c r="D2009" s="635" t="s">
        <v>42821</v>
      </c>
    </row>
    <row r="2010" spans="1:4" ht="13.5" x14ac:dyDescent="0.25">
      <c r="A2010" s="636">
        <v>100699</v>
      </c>
      <c r="B2010" s="634" t="s">
        <v>27078</v>
      </c>
      <c r="C2010" s="634" t="s">
        <v>5</v>
      </c>
      <c r="D2010" s="635" t="s">
        <v>42822</v>
      </c>
    </row>
    <row r="2011" spans="1:4" ht="13.5" x14ac:dyDescent="0.25">
      <c r="A2011" s="636">
        <v>100700</v>
      </c>
      <c r="B2011" s="634" t="s">
        <v>27079</v>
      </c>
      <c r="C2011" s="634" t="s">
        <v>5</v>
      </c>
      <c r="D2011" s="635" t="s">
        <v>42823</v>
      </c>
    </row>
    <row r="2012" spans="1:4" ht="13.5" x14ac:dyDescent="0.25">
      <c r="A2012" s="636">
        <v>100712</v>
      </c>
      <c r="B2012" s="634" t="s">
        <v>27080</v>
      </c>
      <c r="C2012" s="634" t="s">
        <v>5</v>
      </c>
      <c r="D2012" s="635" t="s">
        <v>42824</v>
      </c>
    </row>
    <row r="2013" spans="1:4" ht="13.5" x14ac:dyDescent="0.25">
      <c r="A2013" s="636">
        <v>100665</v>
      </c>
      <c r="B2013" s="634" t="s">
        <v>27081</v>
      </c>
      <c r="C2013" s="634" t="s">
        <v>3</v>
      </c>
      <c r="D2013" s="635" t="s">
        <v>42825</v>
      </c>
    </row>
    <row r="2014" spans="1:4" ht="13.5" x14ac:dyDescent="0.25">
      <c r="A2014" s="636">
        <v>100666</v>
      </c>
      <c r="B2014" s="634" t="s">
        <v>27082</v>
      </c>
      <c r="C2014" s="634" t="s">
        <v>3</v>
      </c>
      <c r="D2014" s="635" t="s">
        <v>42826</v>
      </c>
    </row>
    <row r="2015" spans="1:4" ht="13.5" x14ac:dyDescent="0.25">
      <c r="A2015" s="636">
        <v>100667</v>
      </c>
      <c r="B2015" s="634" t="s">
        <v>27083</v>
      </c>
      <c r="C2015" s="634" t="s">
        <v>3</v>
      </c>
      <c r="D2015" s="635" t="s">
        <v>42827</v>
      </c>
    </row>
    <row r="2016" spans="1:4" ht="13.5" x14ac:dyDescent="0.25">
      <c r="A2016" s="636">
        <v>100668</v>
      </c>
      <c r="B2016" s="634" t="s">
        <v>27084</v>
      </c>
      <c r="C2016" s="634" t="s">
        <v>3</v>
      </c>
      <c r="D2016" s="635" t="s">
        <v>42828</v>
      </c>
    </row>
    <row r="2017" spans="1:4" ht="13.5" x14ac:dyDescent="0.25">
      <c r="A2017" s="636">
        <v>100669</v>
      </c>
      <c r="B2017" s="634" t="s">
        <v>27085</v>
      </c>
      <c r="C2017" s="634" t="s">
        <v>3</v>
      </c>
      <c r="D2017" s="635" t="s">
        <v>42829</v>
      </c>
    </row>
    <row r="2018" spans="1:4" ht="13.5" x14ac:dyDescent="0.25">
      <c r="A2018" s="636">
        <v>100670</v>
      </c>
      <c r="B2018" s="634" t="s">
        <v>27086</v>
      </c>
      <c r="C2018" s="634" t="s">
        <v>3</v>
      </c>
      <c r="D2018" s="635" t="s">
        <v>42830</v>
      </c>
    </row>
    <row r="2019" spans="1:4" ht="13.5" x14ac:dyDescent="0.25">
      <c r="A2019" s="636">
        <v>100671</v>
      </c>
      <c r="B2019" s="634" t="s">
        <v>27087</v>
      </c>
      <c r="C2019" s="634" t="s">
        <v>3</v>
      </c>
      <c r="D2019" s="635" t="s">
        <v>42831</v>
      </c>
    </row>
    <row r="2020" spans="1:4" ht="13.5" x14ac:dyDescent="0.25">
      <c r="A2020" s="636">
        <v>100672</v>
      </c>
      <c r="B2020" s="634" t="s">
        <v>27088</v>
      </c>
      <c r="C2020" s="634" t="s">
        <v>3</v>
      </c>
      <c r="D2020" s="635" t="s">
        <v>42832</v>
      </c>
    </row>
    <row r="2021" spans="1:4" ht="13.5" x14ac:dyDescent="0.25">
      <c r="A2021" s="636">
        <v>100701</v>
      </c>
      <c r="B2021" s="634" t="s">
        <v>27089</v>
      </c>
      <c r="C2021" s="634" t="s">
        <v>3</v>
      </c>
      <c r="D2021" s="635" t="s">
        <v>42833</v>
      </c>
    </row>
    <row r="2022" spans="1:4" ht="13.5" x14ac:dyDescent="0.25">
      <c r="A2022" s="636">
        <v>94559</v>
      </c>
      <c r="B2022" s="634" t="s">
        <v>27090</v>
      </c>
      <c r="C2022" s="634" t="s">
        <v>3</v>
      </c>
      <c r="D2022" s="635" t="s">
        <v>42834</v>
      </c>
    </row>
    <row r="2023" spans="1:4" ht="13.5" x14ac:dyDescent="0.25">
      <c r="A2023" s="636">
        <v>94562</v>
      </c>
      <c r="B2023" s="634" t="s">
        <v>27091</v>
      </c>
      <c r="C2023" s="634" t="s">
        <v>3</v>
      </c>
      <c r="D2023" s="635" t="s">
        <v>42835</v>
      </c>
    </row>
    <row r="2024" spans="1:4" ht="13.5" x14ac:dyDescent="0.25">
      <c r="A2024" s="636">
        <v>94587</v>
      </c>
      <c r="B2024" s="634" t="s">
        <v>27092</v>
      </c>
      <c r="C2024" s="634" t="s">
        <v>4</v>
      </c>
      <c r="D2024" s="635" t="s">
        <v>42836</v>
      </c>
    </row>
    <row r="2025" spans="1:4" ht="13.5" x14ac:dyDescent="0.25">
      <c r="A2025" s="636">
        <v>94588</v>
      </c>
      <c r="B2025" s="634" t="s">
        <v>27093</v>
      </c>
      <c r="C2025" s="634" t="s">
        <v>4</v>
      </c>
      <c r="D2025" s="635" t="s">
        <v>42837</v>
      </c>
    </row>
    <row r="2026" spans="1:4" ht="13.5" x14ac:dyDescent="0.25">
      <c r="A2026" s="636">
        <v>99837</v>
      </c>
      <c r="B2026" s="634" t="s">
        <v>23715</v>
      </c>
      <c r="C2026" s="634" t="s">
        <v>4</v>
      </c>
      <c r="D2026" s="635" t="s">
        <v>42838</v>
      </c>
    </row>
    <row r="2027" spans="1:4" ht="13.5" x14ac:dyDescent="0.25">
      <c r="A2027" s="636">
        <v>99839</v>
      </c>
      <c r="B2027" s="634" t="s">
        <v>23716</v>
      </c>
      <c r="C2027" s="634" t="s">
        <v>4</v>
      </c>
      <c r="D2027" s="635" t="s">
        <v>42839</v>
      </c>
    </row>
    <row r="2028" spans="1:4" ht="13.5" x14ac:dyDescent="0.25">
      <c r="A2028" s="636">
        <v>99841</v>
      </c>
      <c r="B2028" s="634" t="s">
        <v>23717</v>
      </c>
      <c r="C2028" s="634" t="s">
        <v>4</v>
      </c>
      <c r="D2028" s="635" t="s">
        <v>42840</v>
      </c>
    </row>
    <row r="2029" spans="1:4" ht="13.5" x14ac:dyDescent="0.25">
      <c r="A2029" s="636">
        <v>99855</v>
      </c>
      <c r="B2029" s="634" t="s">
        <v>23718</v>
      </c>
      <c r="C2029" s="634" t="s">
        <v>4</v>
      </c>
      <c r="D2029" s="635" t="s">
        <v>42841</v>
      </c>
    </row>
    <row r="2030" spans="1:4" ht="13.5" x14ac:dyDescent="0.25">
      <c r="A2030" s="636">
        <v>99857</v>
      </c>
      <c r="B2030" s="634" t="s">
        <v>23719</v>
      </c>
      <c r="C2030" s="634" t="s">
        <v>4</v>
      </c>
      <c r="D2030" s="635" t="s">
        <v>30880</v>
      </c>
    </row>
    <row r="2031" spans="1:4" ht="13.5" x14ac:dyDescent="0.25">
      <c r="A2031" s="636">
        <v>99861</v>
      </c>
      <c r="B2031" s="634" t="s">
        <v>23720</v>
      </c>
      <c r="C2031" s="634" t="s">
        <v>3</v>
      </c>
      <c r="D2031" s="635" t="s">
        <v>42842</v>
      </c>
    </row>
    <row r="2032" spans="1:4" ht="13.5" x14ac:dyDescent="0.25">
      <c r="A2032" s="636">
        <v>99862</v>
      </c>
      <c r="B2032" s="634" t="s">
        <v>23721</v>
      </c>
      <c r="C2032" s="634" t="s">
        <v>3</v>
      </c>
      <c r="D2032" s="635" t="s">
        <v>42843</v>
      </c>
    </row>
    <row r="2033" spans="1:4" ht="13.5" x14ac:dyDescent="0.25">
      <c r="A2033" s="636">
        <v>90838</v>
      </c>
      <c r="B2033" s="634" t="s">
        <v>27094</v>
      </c>
      <c r="C2033" s="634" t="s">
        <v>5</v>
      </c>
      <c r="D2033" s="635" t="s">
        <v>42844</v>
      </c>
    </row>
    <row r="2034" spans="1:4" ht="13.5" x14ac:dyDescent="0.25">
      <c r="A2034" s="636">
        <v>91338</v>
      </c>
      <c r="B2034" s="634" t="s">
        <v>27095</v>
      </c>
      <c r="C2034" s="634" t="s">
        <v>3</v>
      </c>
      <c r="D2034" s="635" t="s">
        <v>42845</v>
      </c>
    </row>
    <row r="2035" spans="1:4" ht="13.5" x14ac:dyDescent="0.25">
      <c r="A2035" s="636">
        <v>91341</v>
      </c>
      <c r="B2035" s="634" t="s">
        <v>27096</v>
      </c>
      <c r="C2035" s="634" t="s">
        <v>3</v>
      </c>
      <c r="D2035" s="635" t="s">
        <v>42846</v>
      </c>
    </row>
    <row r="2036" spans="1:4" ht="13.5" x14ac:dyDescent="0.25">
      <c r="A2036" s="636">
        <v>94805</v>
      </c>
      <c r="B2036" s="634" t="s">
        <v>27097</v>
      </c>
      <c r="C2036" s="634" t="s">
        <v>5</v>
      </c>
      <c r="D2036" s="635" t="s">
        <v>42847</v>
      </c>
    </row>
    <row r="2037" spans="1:4" ht="13.5" x14ac:dyDescent="0.25">
      <c r="A2037" s="636">
        <v>94806</v>
      </c>
      <c r="B2037" s="634" t="s">
        <v>27098</v>
      </c>
      <c r="C2037" s="634" t="s">
        <v>5</v>
      </c>
      <c r="D2037" s="635" t="s">
        <v>42848</v>
      </c>
    </row>
    <row r="2038" spans="1:4" ht="13.5" x14ac:dyDescent="0.25">
      <c r="A2038" s="636">
        <v>94807</v>
      </c>
      <c r="B2038" s="634" t="s">
        <v>27099</v>
      </c>
      <c r="C2038" s="634" t="s">
        <v>5</v>
      </c>
      <c r="D2038" s="635" t="s">
        <v>42849</v>
      </c>
    </row>
    <row r="2039" spans="1:4" ht="13.5" x14ac:dyDescent="0.25">
      <c r="A2039" s="636">
        <v>100702</v>
      </c>
      <c r="B2039" s="634" t="s">
        <v>27100</v>
      </c>
      <c r="C2039" s="634" t="s">
        <v>3</v>
      </c>
      <c r="D2039" s="635" t="s">
        <v>42850</v>
      </c>
    </row>
    <row r="2040" spans="1:4" ht="13.5" x14ac:dyDescent="0.25">
      <c r="A2040" s="636">
        <v>102188</v>
      </c>
      <c r="B2040" s="634" t="s">
        <v>28639</v>
      </c>
      <c r="C2040" s="634" t="s">
        <v>5</v>
      </c>
      <c r="D2040" s="635" t="s">
        <v>42851</v>
      </c>
    </row>
    <row r="2041" spans="1:4" ht="13.5" x14ac:dyDescent="0.25">
      <c r="A2041" s="636">
        <v>102189</v>
      </c>
      <c r="B2041" s="634" t="s">
        <v>28640</v>
      </c>
      <c r="C2041" s="634" t="s">
        <v>5</v>
      </c>
      <c r="D2041" s="635" t="s">
        <v>42852</v>
      </c>
    </row>
    <row r="2042" spans="1:4" ht="13.5" x14ac:dyDescent="0.25">
      <c r="A2042" s="636">
        <v>100703</v>
      </c>
      <c r="B2042" s="634" t="s">
        <v>27101</v>
      </c>
      <c r="C2042" s="634" t="s">
        <v>5</v>
      </c>
      <c r="D2042" s="635" t="s">
        <v>42853</v>
      </c>
    </row>
    <row r="2043" spans="1:4" ht="13.5" x14ac:dyDescent="0.25">
      <c r="A2043" s="636">
        <v>100704</v>
      </c>
      <c r="B2043" s="634" t="s">
        <v>27102</v>
      </c>
      <c r="C2043" s="634" t="s">
        <v>5</v>
      </c>
      <c r="D2043" s="635" t="s">
        <v>42854</v>
      </c>
    </row>
    <row r="2044" spans="1:4" ht="13.5" x14ac:dyDescent="0.25">
      <c r="A2044" s="636">
        <v>100705</v>
      </c>
      <c r="B2044" s="634" t="s">
        <v>27103</v>
      </c>
      <c r="C2044" s="634" t="s">
        <v>5</v>
      </c>
      <c r="D2044" s="635" t="s">
        <v>42855</v>
      </c>
    </row>
    <row r="2045" spans="1:4" ht="13.5" x14ac:dyDescent="0.25">
      <c r="A2045" s="636">
        <v>100706</v>
      </c>
      <c r="B2045" s="634" t="s">
        <v>27104</v>
      </c>
      <c r="C2045" s="634" t="s">
        <v>5</v>
      </c>
      <c r="D2045" s="635" t="s">
        <v>42856</v>
      </c>
    </row>
    <row r="2046" spans="1:4" ht="13.5" x14ac:dyDescent="0.25">
      <c r="A2046" s="636">
        <v>100707</v>
      </c>
      <c r="B2046" s="634" t="s">
        <v>27105</v>
      </c>
      <c r="C2046" s="634" t="s">
        <v>5</v>
      </c>
      <c r="D2046" s="635" t="s">
        <v>42857</v>
      </c>
    </row>
    <row r="2047" spans="1:4" ht="13.5" x14ac:dyDescent="0.25">
      <c r="A2047" s="636">
        <v>100708</v>
      </c>
      <c r="B2047" s="634" t="s">
        <v>27106</v>
      </c>
      <c r="C2047" s="634" t="s">
        <v>5</v>
      </c>
      <c r="D2047" s="635" t="s">
        <v>42858</v>
      </c>
    </row>
    <row r="2048" spans="1:4" ht="13.5" x14ac:dyDescent="0.25">
      <c r="A2048" s="636">
        <v>100709</v>
      </c>
      <c r="B2048" s="634" t="s">
        <v>27107</v>
      </c>
      <c r="C2048" s="634" t="s">
        <v>5</v>
      </c>
      <c r="D2048" s="635" t="s">
        <v>42859</v>
      </c>
    </row>
    <row r="2049" spans="1:4" ht="13.5" x14ac:dyDescent="0.25">
      <c r="A2049" s="636">
        <v>100710</v>
      </c>
      <c r="B2049" s="634" t="s">
        <v>27108</v>
      </c>
      <c r="C2049" s="634" t="s">
        <v>5</v>
      </c>
      <c r="D2049" s="635" t="s">
        <v>42860</v>
      </c>
    </row>
    <row r="2050" spans="1:4" ht="13.5" x14ac:dyDescent="0.25">
      <c r="A2050" s="636">
        <v>102151</v>
      </c>
      <c r="B2050" s="634" t="s">
        <v>28641</v>
      </c>
      <c r="C2050" s="634" t="s">
        <v>3</v>
      </c>
      <c r="D2050" s="635" t="s">
        <v>42861</v>
      </c>
    </row>
    <row r="2051" spans="1:4" ht="13.5" x14ac:dyDescent="0.25">
      <c r="A2051" s="636">
        <v>102152</v>
      </c>
      <c r="B2051" s="634" t="s">
        <v>28642</v>
      </c>
      <c r="C2051" s="634" t="s">
        <v>3</v>
      </c>
      <c r="D2051" s="635" t="s">
        <v>41685</v>
      </c>
    </row>
    <row r="2052" spans="1:4" ht="13.5" x14ac:dyDescent="0.25">
      <c r="A2052" s="636">
        <v>102153</v>
      </c>
      <c r="B2052" s="634" t="s">
        <v>28643</v>
      </c>
      <c r="C2052" s="634" t="s">
        <v>3</v>
      </c>
      <c r="D2052" s="635" t="s">
        <v>42862</v>
      </c>
    </row>
    <row r="2053" spans="1:4" ht="13.5" x14ac:dyDescent="0.25">
      <c r="A2053" s="636">
        <v>102154</v>
      </c>
      <c r="B2053" s="634" t="s">
        <v>28644</v>
      </c>
      <c r="C2053" s="634" t="s">
        <v>3</v>
      </c>
      <c r="D2053" s="635" t="s">
        <v>42863</v>
      </c>
    </row>
    <row r="2054" spans="1:4" ht="13.5" x14ac:dyDescent="0.25">
      <c r="A2054" s="636">
        <v>102155</v>
      </c>
      <c r="B2054" s="634" t="s">
        <v>28645</v>
      </c>
      <c r="C2054" s="634" t="s">
        <v>3</v>
      </c>
      <c r="D2054" s="635" t="s">
        <v>42864</v>
      </c>
    </row>
    <row r="2055" spans="1:4" ht="13.5" x14ac:dyDescent="0.25">
      <c r="A2055" s="636">
        <v>102156</v>
      </c>
      <c r="B2055" s="634" t="s">
        <v>28646</v>
      </c>
      <c r="C2055" s="634" t="s">
        <v>3</v>
      </c>
      <c r="D2055" s="635" t="s">
        <v>42865</v>
      </c>
    </row>
    <row r="2056" spans="1:4" ht="13.5" x14ac:dyDescent="0.25">
      <c r="A2056" s="636">
        <v>102157</v>
      </c>
      <c r="B2056" s="634" t="s">
        <v>28647</v>
      </c>
      <c r="C2056" s="634" t="s">
        <v>3</v>
      </c>
      <c r="D2056" s="635" t="s">
        <v>42866</v>
      </c>
    </row>
    <row r="2057" spans="1:4" ht="13.5" x14ac:dyDescent="0.25">
      <c r="A2057" s="636">
        <v>102158</v>
      </c>
      <c r="B2057" s="634" t="s">
        <v>28648</v>
      </c>
      <c r="C2057" s="634" t="s">
        <v>3</v>
      </c>
      <c r="D2057" s="635" t="s">
        <v>42867</v>
      </c>
    </row>
    <row r="2058" spans="1:4" ht="13.5" x14ac:dyDescent="0.25">
      <c r="A2058" s="636">
        <v>102159</v>
      </c>
      <c r="B2058" s="634" t="s">
        <v>28649</v>
      </c>
      <c r="C2058" s="634" t="s">
        <v>3</v>
      </c>
      <c r="D2058" s="635" t="s">
        <v>42868</v>
      </c>
    </row>
    <row r="2059" spans="1:4" ht="13.5" x14ac:dyDescent="0.25">
      <c r="A2059" s="636">
        <v>102160</v>
      </c>
      <c r="B2059" s="634" t="s">
        <v>28650</v>
      </c>
      <c r="C2059" s="634" t="s">
        <v>3</v>
      </c>
      <c r="D2059" s="635" t="s">
        <v>42869</v>
      </c>
    </row>
    <row r="2060" spans="1:4" ht="13.5" x14ac:dyDescent="0.25">
      <c r="A2060" s="636">
        <v>102161</v>
      </c>
      <c r="B2060" s="634" t="s">
        <v>28651</v>
      </c>
      <c r="C2060" s="634" t="s">
        <v>3</v>
      </c>
      <c r="D2060" s="635" t="s">
        <v>42870</v>
      </c>
    </row>
    <row r="2061" spans="1:4" ht="13.5" x14ac:dyDescent="0.25">
      <c r="A2061" s="636">
        <v>102162</v>
      </c>
      <c r="B2061" s="634" t="s">
        <v>28652</v>
      </c>
      <c r="C2061" s="634" t="s">
        <v>3</v>
      </c>
      <c r="D2061" s="635" t="s">
        <v>42871</v>
      </c>
    </row>
    <row r="2062" spans="1:4" ht="13.5" x14ac:dyDescent="0.25">
      <c r="A2062" s="636">
        <v>102163</v>
      </c>
      <c r="B2062" s="634" t="s">
        <v>28653</v>
      </c>
      <c r="C2062" s="634" t="s">
        <v>3</v>
      </c>
      <c r="D2062" s="635" t="s">
        <v>42872</v>
      </c>
    </row>
    <row r="2063" spans="1:4" ht="13.5" x14ac:dyDescent="0.25">
      <c r="A2063" s="636">
        <v>102164</v>
      </c>
      <c r="B2063" s="634" t="s">
        <v>28654</v>
      </c>
      <c r="C2063" s="634" t="s">
        <v>3</v>
      </c>
      <c r="D2063" s="635" t="s">
        <v>42873</v>
      </c>
    </row>
    <row r="2064" spans="1:4" ht="13.5" x14ac:dyDescent="0.25">
      <c r="A2064" s="636">
        <v>102165</v>
      </c>
      <c r="B2064" s="634" t="s">
        <v>28655</v>
      </c>
      <c r="C2064" s="634" t="s">
        <v>3</v>
      </c>
      <c r="D2064" s="635" t="s">
        <v>42874</v>
      </c>
    </row>
    <row r="2065" spans="1:4" ht="13.5" x14ac:dyDescent="0.25">
      <c r="A2065" s="636">
        <v>102166</v>
      </c>
      <c r="B2065" s="634" t="s">
        <v>28656</v>
      </c>
      <c r="C2065" s="634" t="s">
        <v>3</v>
      </c>
      <c r="D2065" s="635" t="s">
        <v>42875</v>
      </c>
    </row>
    <row r="2066" spans="1:4" ht="13.5" x14ac:dyDescent="0.25">
      <c r="A2066" s="636">
        <v>102167</v>
      </c>
      <c r="B2066" s="634" t="s">
        <v>28657</v>
      </c>
      <c r="C2066" s="634" t="s">
        <v>3</v>
      </c>
      <c r="D2066" s="635" t="s">
        <v>42876</v>
      </c>
    </row>
    <row r="2067" spans="1:4" ht="13.5" x14ac:dyDescent="0.25">
      <c r="A2067" s="636">
        <v>102168</v>
      </c>
      <c r="B2067" s="634" t="s">
        <v>28658</v>
      </c>
      <c r="C2067" s="634" t="s">
        <v>3</v>
      </c>
      <c r="D2067" s="635" t="s">
        <v>42877</v>
      </c>
    </row>
    <row r="2068" spans="1:4" ht="13.5" x14ac:dyDescent="0.25">
      <c r="A2068" s="636">
        <v>102169</v>
      </c>
      <c r="B2068" s="634" t="s">
        <v>28659</v>
      </c>
      <c r="C2068" s="634" t="s">
        <v>3</v>
      </c>
      <c r="D2068" s="635" t="s">
        <v>42878</v>
      </c>
    </row>
    <row r="2069" spans="1:4" ht="13.5" x14ac:dyDescent="0.25">
      <c r="A2069" s="636">
        <v>102170</v>
      </c>
      <c r="B2069" s="634" t="s">
        <v>28660</v>
      </c>
      <c r="C2069" s="634" t="s">
        <v>3</v>
      </c>
      <c r="D2069" s="635" t="s">
        <v>42879</v>
      </c>
    </row>
    <row r="2070" spans="1:4" ht="13.5" x14ac:dyDescent="0.25">
      <c r="A2070" s="636">
        <v>102171</v>
      </c>
      <c r="B2070" s="634" t="s">
        <v>28661</v>
      </c>
      <c r="C2070" s="634" t="s">
        <v>3</v>
      </c>
      <c r="D2070" s="635" t="s">
        <v>42880</v>
      </c>
    </row>
    <row r="2071" spans="1:4" ht="13.5" x14ac:dyDescent="0.25">
      <c r="A2071" s="636">
        <v>102172</v>
      </c>
      <c r="B2071" s="634" t="s">
        <v>28662</v>
      </c>
      <c r="C2071" s="634" t="s">
        <v>3</v>
      </c>
      <c r="D2071" s="635" t="s">
        <v>42881</v>
      </c>
    </row>
    <row r="2072" spans="1:4" ht="13.5" x14ac:dyDescent="0.25">
      <c r="A2072" s="636">
        <v>102176</v>
      </c>
      <c r="B2072" s="634" t="s">
        <v>28663</v>
      </c>
      <c r="C2072" s="634" t="s">
        <v>3</v>
      </c>
      <c r="D2072" s="635" t="s">
        <v>42882</v>
      </c>
    </row>
    <row r="2073" spans="1:4" ht="13.5" x14ac:dyDescent="0.25">
      <c r="A2073" s="636">
        <v>102177</v>
      </c>
      <c r="B2073" s="634" t="s">
        <v>28664</v>
      </c>
      <c r="C2073" s="634" t="s">
        <v>3</v>
      </c>
      <c r="D2073" s="635" t="s">
        <v>42883</v>
      </c>
    </row>
    <row r="2074" spans="1:4" ht="13.5" x14ac:dyDescent="0.25">
      <c r="A2074" s="636">
        <v>102178</v>
      </c>
      <c r="B2074" s="634" t="s">
        <v>28665</v>
      </c>
      <c r="C2074" s="634" t="s">
        <v>3</v>
      </c>
      <c r="D2074" s="635" t="s">
        <v>42884</v>
      </c>
    </row>
    <row r="2075" spans="1:4" ht="13.5" x14ac:dyDescent="0.25">
      <c r="A2075" s="636">
        <v>102179</v>
      </c>
      <c r="B2075" s="634" t="s">
        <v>28666</v>
      </c>
      <c r="C2075" s="634" t="s">
        <v>3</v>
      </c>
      <c r="D2075" s="635" t="s">
        <v>42885</v>
      </c>
    </row>
    <row r="2076" spans="1:4" ht="13.5" x14ac:dyDescent="0.25">
      <c r="A2076" s="636">
        <v>102180</v>
      </c>
      <c r="B2076" s="634" t="s">
        <v>28667</v>
      </c>
      <c r="C2076" s="634" t="s">
        <v>3</v>
      </c>
      <c r="D2076" s="635" t="s">
        <v>42886</v>
      </c>
    </row>
    <row r="2077" spans="1:4" ht="13.5" x14ac:dyDescent="0.25">
      <c r="A2077" s="636">
        <v>102181</v>
      </c>
      <c r="B2077" s="634" t="s">
        <v>28668</v>
      </c>
      <c r="C2077" s="634" t="s">
        <v>3</v>
      </c>
      <c r="D2077" s="635" t="s">
        <v>42887</v>
      </c>
    </row>
    <row r="2078" spans="1:4" ht="13.5" x14ac:dyDescent="0.25">
      <c r="A2078" s="636">
        <v>102182</v>
      </c>
      <c r="B2078" s="634" t="s">
        <v>28669</v>
      </c>
      <c r="C2078" s="634" t="s">
        <v>5</v>
      </c>
      <c r="D2078" s="635" t="s">
        <v>42888</v>
      </c>
    </row>
    <row r="2079" spans="1:4" ht="13.5" x14ac:dyDescent="0.25">
      <c r="A2079" s="636">
        <v>102183</v>
      </c>
      <c r="B2079" s="634" t="s">
        <v>28670</v>
      </c>
      <c r="C2079" s="634" t="s">
        <v>5</v>
      </c>
      <c r="D2079" s="635" t="s">
        <v>42889</v>
      </c>
    </row>
    <row r="2080" spans="1:4" ht="13.5" x14ac:dyDescent="0.25">
      <c r="A2080" s="636">
        <v>102184</v>
      </c>
      <c r="B2080" s="634" t="s">
        <v>28671</v>
      </c>
      <c r="C2080" s="634" t="s">
        <v>5</v>
      </c>
      <c r="D2080" s="635" t="s">
        <v>42890</v>
      </c>
    </row>
    <row r="2081" spans="1:4" ht="13.5" x14ac:dyDescent="0.25">
      <c r="A2081" s="636">
        <v>102185</v>
      </c>
      <c r="B2081" s="634" t="s">
        <v>28672</v>
      </c>
      <c r="C2081" s="634" t="s">
        <v>5</v>
      </c>
      <c r="D2081" s="635" t="s">
        <v>42891</v>
      </c>
    </row>
    <row r="2082" spans="1:4" ht="13.5" x14ac:dyDescent="0.25">
      <c r="A2082" s="636">
        <v>102190</v>
      </c>
      <c r="B2082" s="634" t="s">
        <v>28673</v>
      </c>
      <c r="C2082" s="634" t="s">
        <v>3</v>
      </c>
      <c r="D2082" s="635" t="s">
        <v>28450</v>
      </c>
    </row>
    <row r="2083" spans="1:4" ht="13.5" x14ac:dyDescent="0.25">
      <c r="A2083" s="636">
        <v>102191</v>
      </c>
      <c r="B2083" s="634" t="s">
        <v>28674</v>
      </c>
      <c r="C2083" s="634" t="s">
        <v>3</v>
      </c>
      <c r="D2083" s="635" t="s">
        <v>42892</v>
      </c>
    </row>
    <row r="2084" spans="1:4" ht="13.5" x14ac:dyDescent="0.25">
      <c r="A2084" s="636">
        <v>102192</v>
      </c>
      <c r="B2084" s="634" t="s">
        <v>28675</v>
      </c>
      <c r="C2084" s="634" t="s">
        <v>3</v>
      </c>
      <c r="D2084" s="635" t="s">
        <v>27336</v>
      </c>
    </row>
    <row r="2085" spans="1:4" ht="13.5" x14ac:dyDescent="0.25">
      <c r="A2085" s="636">
        <v>94569</v>
      </c>
      <c r="B2085" s="634" t="s">
        <v>27109</v>
      </c>
      <c r="C2085" s="634" t="s">
        <v>3</v>
      </c>
      <c r="D2085" s="635" t="s">
        <v>42893</v>
      </c>
    </row>
    <row r="2086" spans="1:4" ht="13.5" x14ac:dyDescent="0.25">
      <c r="A2086" s="636">
        <v>94570</v>
      </c>
      <c r="B2086" s="634" t="s">
        <v>27110</v>
      </c>
      <c r="C2086" s="634" t="s">
        <v>3</v>
      </c>
      <c r="D2086" s="635" t="s">
        <v>42894</v>
      </c>
    </row>
    <row r="2087" spans="1:4" ht="13.5" x14ac:dyDescent="0.25">
      <c r="A2087" s="636">
        <v>94572</v>
      </c>
      <c r="B2087" s="634" t="s">
        <v>27111</v>
      </c>
      <c r="C2087" s="634" t="s">
        <v>3</v>
      </c>
      <c r="D2087" s="635" t="s">
        <v>42895</v>
      </c>
    </row>
    <row r="2088" spans="1:4" ht="13.5" x14ac:dyDescent="0.25">
      <c r="A2088" s="636">
        <v>94573</v>
      </c>
      <c r="B2088" s="634" t="s">
        <v>27112</v>
      </c>
      <c r="C2088" s="634" t="s">
        <v>3</v>
      </c>
      <c r="D2088" s="635" t="s">
        <v>42896</v>
      </c>
    </row>
    <row r="2089" spans="1:4" ht="13.5" x14ac:dyDescent="0.25">
      <c r="A2089" s="636">
        <v>94580</v>
      </c>
      <c r="B2089" s="634" t="s">
        <v>27113</v>
      </c>
      <c r="C2089" s="634" t="s">
        <v>3</v>
      </c>
      <c r="D2089" s="635" t="s">
        <v>42897</v>
      </c>
    </row>
    <row r="2090" spans="1:4" ht="13.5" x14ac:dyDescent="0.25">
      <c r="A2090" s="636">
        <v>94589</v>
      </c>
      <c r="B2090" s="634" t="s">
        <v>42898</v>
      </c>
      <c r="C2090" s="634" t="s">
        <v>4</v>
      </c>
      <c r="D2090" s="635" t="s">
        <v>30418</v>
      </c>
    </row>
    <row r="2091" spans="1:4" ht="13.5" x14ac:dyDescent="0.25">
      <c r="A2091" s="636">
        <v>94590</v>
      </c>
      <c r="B2091" s="634" t="s">
        <v>42899</v>
      </c>
      <c r="C2091" s="634" t="s">
        <v>4</v>
      </c>
      <c r="D2091" s="635" t="s">
        <v>42900</v>
      </c>
    </row>
    <row r="2092" spans="1:4" ht="13.5" x14ac:dyDescent="0.25">
      <c r="A2092" s="636">
        <v>100674</v>
      </c>
      <c r="B2092" s="634" t="s">
        <v>27114</v>
      </c>
      <c r="C2092" s="634" t="s">
        <v>3</v>
      </c>
      <c r="D2092" s="635" t="s">
        <v>42901</v>
      </c>
    </row>
    <row r="2093" spans="1:4" ht="13.5" x14ac:dyDescent="0.25">
      <c r="A2093" s="636">
        <v>101096</v>
      </c>
      <c r="B2093" s="634" t="s">
        <v>27115</v>
      </c>
      <c r="C2093" s="634" t="s">
        <v>20</v>
      </c>
      <c r="D2093" s="635" t="s">
        <v>42902</v>
      </c>
    </row>
    <row r="2094" spans="1:4" ht="13.5" x14ac:dyDescent="0.25">
      <c r="A2094" s="636">
        <v>101097</v>
      </c>
      <c r="B2094" s="634" t="s">
        <v>27116</v>
      </c>
      <c r="C2094" s="634" t="s">
        <v>20</v>
      </c>
      <c r="D2094" s="635" t="s">
        <v>42903</v>
      </c>
    </row>
    <row r="2095" spans="1:4" ht="13.5" x14ac:dyDescent="0.25">
      <c r="A2095" s="636">
        <v>101098</v>
      </c>
      <c r="B2095" s="634" t="s">
        <v>27117</v>
      </c>
      <c r="C2095" s="634" t="s">
        <v>20</v>
      </c>
      <c r="D2095" s="635" t="s">
        <v>42904</v>
      </c>
    </row>
    <row r="2096" spans="1:4" ht="13.5" x14ac:dyDescent="0.25">
      <c r="A2096" s="636">
        <v>101099</v>
      </c>
      <c r="B2096" s="634" t="s">
        <v>27118</v>
      </c>
      <c r="C2096" s="634" t="s">
        <v>20</v>
      </c>
      <c r="D2096" s="635" t="s">
        <v>42905</v>
      </c>
    </row>
    <row r="2097" spans="1:4" ht="13.5" x14ac:dyDescent="0.25">
      <c r="A2097" s="636">
        <v>101100</v>
      </c>
      <c r="B2097" s="634" t="s">
        <v>27119</v>
      </c>
      <c r="C2097" s="634" t="s">
        <v>20</v>
      </c>
      <c r="D2097" s="635" t="s">
        <v>42906</v>
      </c>
    </row>
    <row r="2098" spans="1:4" ht="13.5" x14ac:dyDescent="0.25">
      <c r="A2098" s="636">
        <v>101101</v>
      </c>
      <c r="B2098" s="634" t="s">
        <v>27120</v>
      </c>
      <c r="C2098" s="634" t="s">
        <v>20</v>
      </c>
      <c r="D2098" s="635" t="s">
        <v>42907</v>
      </c>
    </row>
    <row r="2099" spans="1:4" ht="13.5" x14ac:dyDescent="0.25">
      <c r="A2099" s="636">
        <v>101102</v>
      </c>
      <c r="B2099" s="634" t="s">
        <v>27121</v>
      </c>
      <c r="C2099" s="634" t="s">
        <v>20</v>
      </c>
      <c r="D2099" s="635" t="s">
        <v>42908</v>
      </c>
    </row>
    <row r="2100" spans="1:4" ht="13.5" x14ac:dyDescent="0.25">
      <c r="A2100" s="636">
        <v>101103</v>
      </c>
      <c r="B2100" s="634" t="s">
        <v>27122</v>
      </c>
      <c r="C2100" s="634" t="s">
        <v>20</v>
      </c>
      <c r="D2100" s="635" t="s">
        <v>42909</v>
      </c>
    </row>
    <row r="2101" spans="1:4" ht="13.5" x14ac:dyDescent="0.25">
      <c r="A2101" s="636">
        <v>101104</v>
      </c>
      <c r="B2101" s="634" t="s">
        <v>27123</v>
      </c>
      <c r="C2101" s="634" t="s">
        <v>20</v>
      </c>
      <c r="D2101" s="635" t="s">
        <v>42910</v>
      </c>
    </row>
    <row r="2102" spans="1:4" ht="13.5" x14ac:dyDescent="0.25">
      <c r="A2102" s="636">
        <v>101105</v>
      </c>
      <c r="B2102" s="634" t="s">
        <v>27124</v>
      </c>
      <c r="C2102" s="634" t="s">
        <v>20</v>
      </c>
      <c r="D2102" s="635" t="s">
        <v>42911</v>
      </c>
    </row>
    <row r="2103" spans="1:4" ht="13.5" x14ac:dyDescent="0.25">
      <c r="A2103" s="636">
        <v>101106</v>
      </c>
      <c r="B2103" s="634" t="s">
        <v>27125</v>
      </c>
      <c r="C2103" s="634" t="s">
        <v>20</v>
      </c>
      <c r="D2103" s="635" t="s">
        <v>42912</v>
      </c>
    </row>
    <row r="2104" spans="1:4" ht="13.5" x14ac:dyDescent="0.25">
      <c r="A2104" s="636">
        <v>101107</v>
      </c>
      <c r="B2104" s="634" t="s">
        <v>27126</v>
      </c>
      <c r="C2104" s="634" t="s">
        <v>20</v>
      </c>
      <c r="D2104" s="635" t="s">
        <v>42913</v>
      </c>
    </row>
    <row r="2105" spans="1:4" ht="13.5" x14ac:dyDescent="0.25">
      <c r="A2105" s="636">
        <v>101108</v>
      </c>
      <c r="B2105" s="634" t="s">
        <v>27127</v>
      </c>
      <c r="C2105" s="634" t="s">
        <v>20</v>
      </c>
      <c r="D2105" s="635" t="s">
        <v>42914</v>
      </c>
    </row>
    <row r="2106" spans="1:4" ht="13.5" x14ac:dyDescent="0.25">
      <c r="A2106" s="636">
        <v>101109</v>
      </c>
      <c r="B2106" s="634" t="s">
        <v>27128</v>
      </c>
      <c r="C2106" s="634" t="s">
        <v>20</v>
      </c>
      <c r="D2106" s="635" t="s">
        <v>42915</v>
      </c>
    </row>
    <row r="2107" spans="1:4" ht="13.5" x14ac:dyDescent="0.25">
      <c r="A2107" s="636">
        <v>101110</v>
      </c>
      <c r="B2107" s="634" t="s">
        <v>27129</v>
      </c>
      <c r="C2107" s="634" t="s">
        <v>20</v>
      </c>
      <c r="D2107" s="635" t="s">
        <v>42916</v>
      </c>
    </row>
    <row r="2108" spans="1:4" ht="13.5" x14ac:dyDescent="0.25">
      <c r="A2108" s="636">
        <v>101111</v>
      </c>
      <c r="B2108" s="634" t="s">
        <v>27130</v>
      </c>
      <c r="C2108" s="634" t="s">
        <v>20</v>
      </c>
      <c r="D2108" s="635" t="s">
        <v>42917</v>
      </c>
    </row>
    <row r="2109" spans="1:4" ht="13.5" x14ac:dyDescent="0.25">
      <c r="A2109" s="636">
        <v>101112</v>
      </c>
      <c r="B2109" s="634" t="s">
        <v>27131</v>
      </c>
      <c r="C2109" s="634" t="s">
        <v>20</v>
      </c>
      <c r="D2109" s="635" t="s">
        <v>42918</v>
      </c>
    </row>
    <row r="2110" spans="1:4" ht="13.5" x14ac:dyDescent="0.25">
      <c r="A2110" s="636">
        <v>101113</v>
      </c>
      <c r="B2110" s="634" t="s">
        <v>27132</v>
      </c>
      <c r="C2110" s="634" t="s">
        <v>20</v>
      </c>
      <c r="D2110" s="635" t="s">
        <v>42919</v>
      </c>
    </row>
    <row r="2111" spans="1:4" ht="13.5" x14ac:dyDescent="0.25">
      <c r="A2111" s="636">
        <v>95601</v>
      </c>
      <c r="B2111" s="634" t="s">
        <v>28677</v>
      </c>
      <c r="C2111" s="634" t="s">
        <v>5</v>
      </c>
      <c r="D2111" s="635" t="s">
        <v>30512</v>
      </c>
    </row>
    <row r="2112" spans="1:4" ht="13.5" x14ac:dyDescent="0.25">
      <c r="A2112" s="636">
        <v>95602</v>
      </c>
      <c r="B2112" s="634" t="s">
        <v>28678</v>
      </c>
      <c r="C2112" s="634" t="s">
        <v>5</v>
      </c>
      <c r="D2112" s="635" t="s">
        <v>42920</v>
      </c>
    </row>
    <row r="2113" spans="1:4" ht="13.5" x14ac:dyDescent="0.25">
      <c r="A2113" s="636">
        <v>95603</v>
      </c>
      <c r="B2113" s="634" t="s">
        <v>28679</v>
      </c>
      <c r="C2113" s="634" t="s">
        <v>5</v>
      </c>
      <c r="D2113" s="635" t="s">
        <v>42921</v>
      </c>
    </row>
    <row r="2114" spans="1:4" ht="13.5" x14ac:dyDescent="0.25">
      <c r="A2114" s="636">
        <v>95604</v>
      </c>
      <c r="B2114" s="634" t="s">
        <v>28680</v>
      </c>
      <c r="C2114" s="634" t="s">
        <v>5</v>
      </c>
      <c r="D2114" s="635" t="s">
        <v>42922</v>
      </c>
    </row>
    <row r="2115" spans="1:4" ht="13.5" x14ac:dyDescent="0.25">
      <c r="A2115" s="636">
        <v>95605</v>
      </c>
      <c r="B2115" s="634" t="s">
        <v>28681</v>
      </c>
      <c r="C2115" s="634" t="s">
        <v>5</v>
      </c>
      <c r="D2115" s="635" t="s">
        <v>42923</v>
      </c>
    </row>
    <row r="2116" spans="1:4" ht="13.5" x14ac:dyDescent="0.25">
      <c r="A2116" s="636">
        <v>95607</v>
      </c>
      <c r="B2116" s="634" t="s">
        <v>28682</v>
      </c>
      <c r="C2116" s="634" t="s">
        <v>5</v>
      </c>
      <c r="D2116" s="635" t="s">
        <v>29860</v>
      </c>
    </row>
    <row r="2117" spans="1:4" ht="13.5" x14ac:dyDescent="0.25">
      <c r="A2117" s="636">
        <v>95608</v>
      </c>
      <c r="B2117" s="634" t="s">
        <v>28683</v>
      </c>
      <c r="C2117" s="634" t="s">
        <v>5</v>
      </c>
      <c r="D2117" s="635" t="s">
        <v>42924</v>
      </c>
    </row>
    <row r="2118" spans="1:4" ht="13.5" x14ac:dyDescent="0.25">
      <c r="A2118" s="636">
        <v>95609</v>
      </c>
      <c r="B2118" s="634" t="s">
        <v>28684</v>
      </c>
      <c r="C2118" s="634" t="s">
        <v>5</v>
      </c>
      <c r="D2118" s="635" t="s">
        <v>42925</v>
      </c>
    </row>
    <row r="2119" spans="1:4" ht="13.5" x14ac:dyDescent="0.25">
      <c r="A2119" s="636">
        <v>100651</v>
      </c>
      <c r="B2119" s="634" t="s">
        <v>28685</v>
      </c>
      <c r="C2119" s="634" t="s">
        <v>4</v>
      </c>
      <c r="D2119" s="635" t="s">
        <v>42926</v>
      </c>
    </row>
    <row r="2120" spans="1:4" ht="13.5" x14ac:dyDescent="0.25">
      <c r="A2120" s="636">
        <v>100652</v>
      </c>
      <c r="B2120" s="634" t="s">
        <v>28686</v>
      </c>
      <c r="C2120" s="634" t="s">
        <v>4</v>
      </c>
      <c r="D2120" s="635" t="s">
        <v>42927</v>
      </c>
    </row>
    <row r="2121" spans="1:4" ht="13.5" x14ac:dyDescent="0.25">
      <c r="A2121" s="636">
        <v>100653</v>
      </c>
      <c r="B2121" s="634" t="s">
        <v>28687</v>
      </c>
      <c r="C2121" s="634" t="s">
        <v>4</v>
      </c>
      <c r="D2121" s="635" t="s">
        <v>42928</v>
      </c>
    </row>
    <row r="2122" spans="1:4" ht="13.5" x14ac:dyDescent="0.25">
      <c r="A2122" s="636">
        <v>100654</v>
      </c>
      <c r="B2122" s="634" t="s">
        <v>28688</v>
      </c>
      <c r="C2122" s="634" t="s">
        <v>4</v>
      </c>
      <c r="D2122" s="635" t="s">
        <v>42929</v>
      </c>
    </row>
    <row r="2123" spans="1:4" ht="13.5" x14ac:dyDescent="0.25">
      <c r="A2123" s="636">
        <v>100655</v>
      </c>
      <c r="B2123" s="634" t="s">
        <v>28689</v>
      </c>
      <c r="C2123" s="634" t="s">
        <v>4</v>
      </c>
      <c r="D2123" s="635" t="s">
        <v>42930</v>
      </c>
    </row>
    <row r="2124" spans="1:4" ht="13.5" x14ac:dyDescent="0.25">
      <c r="A2124" s="636">
        <v>100656</v>
      </c>
      <c r="B2124" s="634" t="s">
        <v>27133</v>
      </c>
      <c r="C2124" s="634" t="s">
        <v>4</v>
      </c>
      <c r="D2124" s="635" t="s">
        <v>42931</v>
      </c>
    </row>
    <row r="2125" spans="1:4" ht="13.5" x14ac:dyDescent="0.25">
      <c r="A2125" s="636">
        <v>100657</v>
      </c>
      <c r="B2125" s="634" t="s">
        <v>27134</v>
      </c>
      <c r="C2125" s="634" t="s">
        <v>4</v>
      </c>
      <c r="D2125" s="635" t="s">
        <v>42932</v>
      </c>
    </row>
    <row r="2126" spans="1:4" ht="13.5" x14ac:dyDescent="0.25">
      <c r="A2126" s="636">
        <v>100658</v>
      </c>
      <c r="B2126" s="634" t="s">
        <v>27135</v>
      </c>
      <c r="C2126" s="634" t="s">
        <v>4</v>
      </c>
      <c r="D2126" s="635" t="s">
        <v>42933</v>
      </c>
    </row>
    <row r="2127" spans="1:4" ht="13.5" x14ac:dyDescent="0.25">
      <c r="A2127" s="636">
        <v>100889</v>
      </c>
      <c r="B2127" s="634" t="s">
        <v>27136</v>
      </c>
      <c r="C2127" s="634" t="s">
        <v>113</v>
      </c>
      <c r="D2127" s="635" t="s">
        <v>28695</v>
      </c>
    </row>
    <row r="2128" spans="1:4" ht="13.5" x14ac:dyDescent="0.25">
      <c r="A2128" s="636">
        <v>100890</v>
      </c>
      <c r="B2128" s="634" t="s">
        <v>27137</v>
      </c>
      <c r="C2128" s="634" t="s">
        <v>113</v>
      </c>
      <c r="D2128" s="635" t="s">
        <v>42934</v>
      </c>
    </row>
    <row r="2129" spans="1:4" ht="13.5" x14ac:dyDescent="0.25">
      <c r="A2129" s="636">
        <v>100892</v>
      </c>
      <c r="B2129" s="634" t="s">
        <v>27138</v>
      </c>
      <c r="C2129" s="634" t="s">
        <v>113</v>
      </c>
      <c r="D2129" s="635" t="s">
        <v>42935</v>
      </c>
    </row>
    <row r="2130" spans="1:4" ht="13.5" x14ac:dyDescent="0.25">
      <c r="A2130" s="636">
        <v>100893</v>
      </c>
      <c r="B2130" s="634" t="s">
        <v>27139</v>
      </c>
      <c r="C2130" s="634" t="s">
        <v>113</v>
      </c>
      <c r="D2130" s="635" t="s">
        <v>30288</v>
      </c>
    </row>
    <row r="2131" spans="1:4" ht="13.5" x14ac:dyDescent="0.25">
      <c r="A2131" s="636">
        <v>100894</v>
      </c>
      <c r="B2131" s="634" t="s">
        <v>27140</v>
      </c>
      <c r="C2131" s="634" t="s">
        <v>113</v>
      </c>
      <c r="D2131" s="635" t="s">
        <v>28625</v>
      </c>
    </row>
    <row r="2132" spans="1:4" ht="13.5" x14ac:dyDescent="0.25">
      <c r="A2132" s="636">
        <v>100896</v>
      </c>
      <c r="B2132" s="634" t="s">
        <v>27141</v>
      </c>
      <c r="C2132" s="634" t="s">
        <v>4</v>
      </c>
      <c r="D2132" s="635" t="s">
        <v>42936</v>
      </c>
    </row>
    <row r="2133" spans="1:4" ht="13.5" x14ac:dyDescent="0.25">
      <c r="A2133" s="636">
        <v>100897</v>
      </c>
      <c r="B2133" s="634" t="s">
        <v>27142</v>
      </c>
      <c r="C2133" s="634" t="s">
        <v>4</v>
      </c>
      <c r="D2133" s="635" t="s">
        <v>42937</v>
      </c>
    </row>
    <row r="2134" spans="1:4" ht="13.5" x14ac:dyDescent="0.25">
      <c r="A2134" s="636">
        <v>100898</v>
      </c>
      <c r="B2134" s="634" t="s">
        <v>27143</v>
      </c>
      <c r="C2134" s="634" t="s">
        <v>4</v>
      </c>
      <c r="D2134" s="635" t="s">
        <v>42938</v>
      </c>
    </row>
    <row r="2135" spans="1:4" ht="13.5" x14ac:dyDescent="0.25">
      <c r="A2135" s="636">
        <v>100899</v>
      </c>
      <c r="B2135" s="634" t="s">
        <v>27144</v>
      </c>
      <c r="C2135" s="634" t="s">
        <v>4</v>
      </c>
      <c r="D2135" s="635" t="s">
        <v>30146</v>
      </c>
    </row>
    <row r="2136" spans="1:4" ht="13.5" x14ac:dyDescent="0.25">
      <c r="A2136" s="636">
        <v>100900</v>
      </c>
      <c r="B2136" s="634" t="s">
        <v>27145</v>
      </c>
      <c r="C2136" s="634" t="s">
        <v>4</v>
      </c>
      <c r="D2136" s="635" t="s">
        <v>42939</v>
      </c>
    </row>
    <row r="2137" spans="1:4" ht="13.5" x14ac:dyDescent="0.25">
      <c r="A2137" s="636">
        <v>101173</v>
      </c>
      <c r="B2137" s="634" t="s">
        <v>27146</v>
      </c>
      <c r="C2137" s="634" t="s">
        <v>4</v>
      </c>
      <c r="D2137" s="635" t="s">
        <v>42940</v>
      </c>
    </row>
    <row r="2138" spans="1:4" ht="13.5" x14ac:dyDescent="0.25">
      <c r="A2138" s="636">
        <v>101174</v>
      </c>
      <c r="B2138" s="634" t="s">
        <v>27147</v>
      </c>
      <c r="C2138" s="634" t="s">
        <v>4</v>
      </c>
      <c r="D2138" s="635" t="s">
        <v>42941</v>
      </c>
    </row>
    <row r="2139" spans="1:4" ht="13.5" x14ac:dyDescent="0.25">
      <c r="A2139" s="636">
        <v>101175</v>
      </c>
      <c r="B2139" s="634" t="s">
        <v>27148</v>
      </c>
      <c r="C2139" s="634" t="s">
        <v>4</v>
      </c>
      <c r="D2139" s="635" t="s">
        <v>42942</v>
      </c>
    </row>
    <row r="2140" spans="1:4" ht="13.5" x14ac:dyDescent="0.25">
      <c r="A2140" s="636">
        <v>101176</v>
      </c>
      <c r="B2140" s="634" t="s">
        <v>27149</v>
      </c>
      <c r="C2140" s="634" t="s">
        <v>4</v>
      </c>
      <c r="D2140" s="635" t="s">
        <v>42943</v>
      </c>
    </row>
    <row r="2141" spans="1:4" ht="13.5" x14ac:dyDescent="0.25">
      <c r="A2141" s="636">
        <v>102521</v>
      </c>
      <c r="B2141" s="634" t="s">
        <v>28691</v>
      </c>
      <c r="C2141" s="634" t="s">
        <v>5</v>
      </c>
      <c r="D2141" s="635" t="s">
        <v>42944</v>
      </c>
    </row>
    <row r="2142" spans="1:4" ht="13.5" x14ac:dyDescent="0.25">
      <c r="A2142" s="636">
        <v>102522</v>
      </c>
      <c r="B2142" s="634" t="s">
        <v>28692</v>
      </c>
      <c r="C2142" s="634" t="s">
        <v>5</v>
      </c>
      <c r="D2142" s="635" t="s">
        <v>42945</v>
      </c>
    </row>
    <row r="2143" spans="1:4" ht="13.5" x14ac:dyDescent="0.25">
      <c r="A2143" s="636">
        <v>102523</v>
      </c>
      <c r="B2143" s="634" t="s">
        <v>28693</v>
      </c>
      <c r="C2143" s="634" t="s">
        <v>5</v>
      </c>
      <c r="D2143" s="635" t="s">
        <v>42946</v>
      </c>
    </row>
    <row r="2144" spans="1:4" ht="13.5" x14ac:dyDescent="0.25">
      <c r="A2144" s="636">
        <v>95240</v>
      </c>
      <c r="B2144" s="634" t="s">
        <v>28694</v>
      </c>
      <c r="C2144" s="634" t="s">
        <v>3</v>
      </c>
      <c r="D2144" s="635" t="s">
        <v>30969</v>
      </c>
    </row>
    <row r="2145" spans="1:4" ht="13.5" x14ac:dyDescent="0.25">
      <c r="A2145" s="636">
        <v>95241</v>
      </c>
      <c r="B2145" s="634" t="s">
        <v>28696</v>
      </c>
      <c r="C2145" s="634" t="s">
        <v>3</v>
      </c>
      <c r="D2145" s="635" t="s">
        <v>30967</v>
      </c>
    </row>
    <row r="2146" spans="1:4" ht="13.5" x14ac:dyDescent="0.25">
      <c r="A2146" s="636">
        <v>96616</v>
      </c>
      <c r="B2146" s="634" t="s">
        <v>23722</v>
      </c>
      <c r="C2146" s="634" t="s">
        <v>20</v>
      </c>
      <c r="D2146" s="635" t="s">
        <v>42947</v>
      </c>
    </row>
    <row r="2147" spans="1:4" ht="13.5" x14ac:dyDescent="0.25">
      <c r="A2147" s="636">
        <v>96617</v>
      </c>
      <c r="B2147" s="634" t="s">
        <v>23723</v>
      </c>
      <c r="C2147" s="634" t="s">
        <v>3</v>
      </c>
      <c r="D2147" s="635" t="s">
        <v>29120</v>
      </c>
    </row>
    <row r="2148" spans="1:4" ht="13.5" x14ac:dyDescent="0.25">
      <c r="A2148" s="636">
        <v>96619</v>
      </c>
      <c r="B2148" s="634" t="s">
        <v>23724</v>
      </c>
      <c r="C2148" s="634" t="s">
        <v>3</v>
      </c>
      <c r="D2148" s="635" t="s">
        <v>29730</v>
      </c>
    </row>
    <row r="2149" spans="1:4" ht="13.5" x14ac:dyDescent="0.25">
      <c r="A2149" s="636">
        <v>96620</v>
      </c>
      <c r="B2149" s="634" t="s">
        <v>28697</v>
      </c>
      <c r="C2149" s="634" t="s">
        <v>20</v>
      </c>
      <c r="D2149" s="635" t="s">
        <v>42948</v>
      </c>
    </row>
    <row r="2150" spans="1:4" ht="13.5" x14ac:dyDescent="0.25">
      <c r="A2150" s="636">
        <v>96621</v>
      </c>
      <c r="B2150" s="634" t="s">
        <v>23725</v>
      </c>
      <c r="C2150" s="634" t="s">
        <v>20</v>
      </c>
      <c r="D2150" s="635" t="s">
        <v>42949</v>
      </c>
    </row>
    <row r="2151" spans="1:4" ht="13.5" x14ac:dyDescent="0.25">
      <c r="A2151" s="636">
        <v>96622</v>
      </c>
      <c r="B2151" s="634" t="s">
        <v>28698</v>
      </c>
      <c r="C2151" s="634" t="s">
        <v>20</v>
      </c>
      <c r="D2151" s="635" t="s">
        <v>42950</v>
      </c>
    </row>
    <row r="2152" spans="1:4" ht="13.5" x14ac:dyDescent="0.25">
      <c r="A2152" s="636">
        <v>96623</v>
      </c>
      <c r="B2152" s="634" t="s">
        <v>23726</v>
      </c>
      <c r="C2152" s="634" t="s">
        <v>20</v>
      </c>
      <c r="D2152" s="635" t="s">
        <v>42951</v>
      </c>
    </row>
    <row r="2153" spans="1:4" ht="13.5" x14ac:dyDescent="0.25">
      <c r="A2153" s="636">
        <v>96624</v>
      </c>
      <c r="B2153" s="634" t="s">
        <v>28699</v>
      </c>
      <c r="C2153" s="634" t="s">
        <v>20</v>
      </c>
      <c r="D2153" s="635" t="s">
        <v>42952</v>
      </c>
    </row>
    <row r="2154" spans="1:4" ht="13.5" x14ac:dyDescent="0.25">
      <c r="A2154" s="636">
        <v>97082</v>
      </c>
      <c r="B2154" s="634" t="s">
        <v>42953</v>
      </c>
      <c r="C2154" s="634" t="s">
        <v>20</v>
      </c>
      <c r="D2154" s="635" t="s">
        <v>42954</v>
      </c>
    </row>
    <row r="2155" spans="1:4" ht="13.5" x14ac:dyDescent="0.25">
      <c r="A2155" s="636">
        <v>97083</v>
      </c>
      <c r="B2155" s="634" t="s">
        <v>42955</v>
      </c>
      <c r="C2155" s="634" t="s">
        <v>3</v>
      </c>
      <c r="D2155" s="635" t="s">
        <v>30019</v>
      </c>
    </row>
    <row r="2156" spans="1:4" ht="13.5" x14ac:dyDescent="0.25">
      <c r="A2156" s="636">
        <v>97084</v>
      </c>
      <c r="B2156" s="634" t="s">
        <v>42956</v>
      </c>
      <c r="C2156" s="634" t="s">
        <v>3</v>
      </c>
      <c r="D2156" s="635" t="s">
        <v>29980</v>
      </c>
    </row>
    <row r="2157" spans="1:4" ht="13.5" x14ac:dyDescent="0.25">
      <c r="A2157" s="636">
        <v>97086</v>
      </c>
      <c r="B2157" s="634" t="s">
        <v>42957</v>
      </c>
      <c r="C2157" s="634" t="s">
        <v>3</v>
      </c>
      <c r="D2157" s="635" t="s">
        <v>42958</v>
      </c>
    </row>
    <row r="2158" spans="1:4" ht="13.5" x14ac:dyDescent="0.25">
      <c r="A2158" s="636">
        <v>97087</v>
      </c>
      <c r="B2158" s="634" t="s">
        <v>42959</v>
      </c>
      <c r="C2158" s="634" t="s">
        <v>3</v>
      </c>
      <c r="D2158" s="635" t="s">
        <v>42960</v>
      </c>
    </row>
    <row r="2159" spans="1:4" ht="13.5" x14ac:dyDescent="0.25">
      <c r="A2159" s="636">
        <v>97088</v>
      </c>
      <c r="B2159" s="634" t="s">
        <v>42961</v>
      </c>
      <c r="C2159" s="634" t="s">
        <v>113</v>
      </c>
      <c r="D2159" s="635" t="s">
        <v>29326</v>
      </c>
    </row>
    <row r="2160" spans="1:4" ht="13.5" x14ac:dyDescent="0.25">
      <c r="A2160" s="636">
        <v>97089</v>
      </c>
      <c r="B2160" s="634" t="s">
        <v>42962</v>
      </c>
      <c r="C2160" s="634" t="s">
        <v>113</v>
      </c>
      <c r="D2160" s="635" t="s">
        <v>42963</v>
      </c>
    </row>
    <row r="2161" spans="1:4" ht="13.5" x14ac:dyDescent="0.25">
      <c r="A2161" s="636">
        <v>97090</v>
      </c>
      <c r="B2161" s="634" t="s">
        <v>42964</v>
      </c>
      <c r="C2161" s="634" t="s">
        <v>113</v>
      </c>
      <c r="D2161" s="635" t="s">
        <v>42965</v>
      </c>
    </row>
    <row r="2162" spans="1:4" ht="13.5" x14ac:dyDescent="0.25">
      <c r="A2162" s="636">
        <v>97091</v>
      </c>
      <c r="B2162" s="634" t="s">
        <v>42966</v>
      </c>
      <c r="C2162" s="634" t="s">
        <v>113</v>
      </c>
      <c r="D2162" s="635" t="s">
        <v>42967</v>
      </c>
    </row>
    <row r="2163" spans="1:4" ht="13.5" x14ac:dyDescent="0.25">
      <c r="A2163" s="636">
        <v>97092</v>
      </c>
      <c r="B2163" s="634" t="s">
        <v>42968</v>
      </c>
      <c r="C2163" s="634" t="s">
        <v>113</v>
      </c>
      <c r="D2163" s="635" t="s">
        <v>30290</v>
      </c>
    </row>
    <row r="2164" spans="1:4" ht="13.5" x14ac:dyDescent="0.25">
      <c r="A2164" s="636">
        <v>97093</v>
      </c>
      <c r="B2164" s="634" t="s">
        <v>42969</v>
      </c>
      <c r="C2164" s="634" t="s">
        <v>113</v>
      </c>
      <c r="D2164" s="635" t="s">
        <v>30325</v>
      </c>
    </row>
    <row r="2165" spans="1:4" ht="13.5" x14ac:dyDescent="0.25">
      <c r="A2165" s="636">
        <v>97096</v>
      </c>
      <c r="B2165" s="634" t="s">
        <v>42970</v>
      </c>
      <c r="C2165" s="634" t="s">
        <v>20</v>
      </c>
      <c r="D2165" s="635" t="s">
        <v>42971</v>
      </c>
    </row>
    <row r="2166" spans="1:4" ht="13.5" x14ac:dyDescent="0.25">
      <c r="A2166" s="636">
        <v>97097</v>
      </c>
      <c r="B2166" s="634" t="s">
        <v>42972</v>
      </c>
      <c r="C2166" s="634" t="s">
        <v>3</v>
      </c>
      <c r="D2166" s="635" t="s">
        <v>42973</v>
      </c>
    </row>
    <row r="2167" spans="1:4" ht="13.5" x14ac:dyDescent="0.25">
      <c r="A2167" s="636">
        <v>97101</v>
      </c>
      <c r="B2167" s="634" t="s">
        <v>42974</v>
      </c>
      <c r="C2167" s="634" t="s">
        <v>3</v>
      </c>
      <c r="D2167" s="635" t="s">
        <v>30127</v>
      </c>
    </row>
    <row r="2168" spans="1:4" ht="13.5" x14ac:dyDescent="0.25">
      <c r="A2168" s="636">
        <v>97102</v>
      </c>
      <c r="B2168" s="634" t="s">
        <v>42975</v>
      </c>
      <c r="C2168" s="634" t="s">
        <v>3</v>
      </c>
      <c r="D2168" s="635" t="s">
        <v>42976</v>
      </c>
    </row>
    <row r="2169" spans="1:4" ht="13.5" x14ac:dyDescent="0.25">
      <c r="A2169" s="636">
        <v>97103</v>
      </c>
      <c r="B2169" s="634" t="s">
        <v>42977</v>
      </c>
      <c r="C2169" s="634" t="s">
        <v>3</v>
      </c>
      <c r="D2169" s="635" t="s">
        <v>42978</v>
      </c>
    </row>
    <row r="2170" spans="1:4" ht="13.5" x14ac:dyDescent="0.25">
      <c r="A2170" s="636">
        <v>100322</v>
      </c>
      <c r="B2170" s="634" t="s">
        <v>28700</v>
      </c>
      <c r="C2170" s="634" t="s">
        <v>20</v>
      </c>
      <c r="D2170" s="635" t="s">
        <v>42979</v>
      </c>
    </row>
    <row r="2171" spans="1:4" ht="13.5" x14ac:dyDescent="0.25">
      <c r="A2171" s="636">
        <v>100323</v>
      </c>
      <c r="B2171" s="634" t="s">
        <v>28701</v>
      </c>
      <c r="C2171" s="634" t="s">
        <v>20</v>
      </c>
      <c r="D2171" s="635" t="s">
        <v>42980</v>
      </c>
    </row>
    <row r="2172" spans="1:4" ht="13.5" x14ac:dyDescent="0.25">
      <c r="A2172" s="636">
        <v>100324</v>
      </c>
      <c r="B2172" s="634" t="s">
        <v>28702</v>
      </c>
      <c r="C2172" s="634" t="s">
        <v>20</v>
      </c>
      <c r="D2172" s="635" t="s">
        <v>42981</v>
      </c>
    </row>
    <row r="2173" spans="1:4" ht="13.5" x14ac:dyDescent="0.25">
      <c r="A2173" s="636">
        <v>103072</v>
      </c>
      <c r="B2173" s="634" t="s">
        <v>42982</v>
      </c>
      <c r="C2173" s="634" t="s">
        <v>3</v>
      </c>
      <c r="D2173" s="635" t="s">
        <v>42983</v>
      </c>
    </row>
    <row r="2174" spans="1:4" ht="13.5" x14ac:dyDescent="0.25">
      <c r="A2174" s="636">
        <v>103073</v>
      </c>
      <c r="B2174" s="634" t="s">
        <v>42984</v>
      </c>
      <c r="C2174" s="634" t="s">
        <v>3</v>
      </c>
      <c r="D2174" s="635" t="s">
        <v>42985</v>
      </c>
    </row>
    <row r="2175" spans="1:4" ht="13.5" x14ac:dyDescent="0.25">
      <c r="A2175" s="636">
        <v>103074</v>
      </c>
      <c r="B2175" s="634" t="s">
        <v>42986</v>
      </c>
      <c r="C2175" s="634" t="s">
        <v>3</v>
      </c>
      <c r="D2175" s="635" t="s">
        <v>42987</v>
      </c>
    </row>
    <row r="2176" spans="1:4" ht="13.5" x14ac:dyDescent="0.25">
      <c r="A2176" s="636">
        <v>103075</v>
      </c>
      <c r="B2176" s="634" t="s">
        <v>42988</v>
      </c>
      <c r="C2176" s="634" t="s">
        <v>3</v>
      </c>
      <c r="D2176" s="635" t="s">
        <v>42989</v>
      </c>
    </row>
    <row r="2177" spans="1:4" ht="13.5" x14ac:dyDescent="0.25">
      <c r="A2177" s="636">
        <v>103076</v>
      </c>
      <c r="B2177" s="634" t="s">
        <v>42990</v>
      </c>
      <c r="C2177" s="634" t="s">
        <v>3</v>
      </c>
      <c r="D2177" s="635" t="s">
        <v>42991</v>
      </c>
    </row>
    <row r="2178" spans="1:4" ht="13.5" x14ac:dyDescent="0.25">
      <c r="A2178" s="636">
        <v>103077</v>
      </c>
      <c r="B2178" s="634" t="s">
        <v>42992</v>
      </c>
      <c r="C2178" s="634" t="s">
        <v>3</v>
      </c>
      <c r="D2178" s="635" t="s">
        <v>42993</v>
      </c>
    </row>
    <row r="2179" spans="1:4" ht="13.5" x14ac:dyDescent="0.25">
      <c r="A2179" s="636">
        <v>103078</v>
      </c>
      <c r="B2179" s="634" t="s">
        <v>42994</v>
      </c>
      <c r="C2179" s="634" t="s">
        <v>3</v>
      </c>
      <c r="D2179" s="635" t="s">
        <v>42995</v>
      </c>
    </row>
    <row r="2180" spans="1:4" ht="13.5" x14ac:dyDescent="0.25">
      <c r="A2180" s="636">
        <v>103079</v>
      </c>
      <c r="B2180" s="634" t="s">
        <v>42996</v>
      </c>
      <c r="C2180" s="634" t="s">
        <v>3</v>
      </c>
      <c r="D2180" s="635" t="s">
        <v>42997</v>
      </c>
    </row>
    <row r="2181" spans="1:4" ht="13.5" x14ac:dyDescent="0.25">
      <c r="A2181" s="636">
        <v>103080</v>
      </c>
      <c r="B2181" s="634" t="s">
        <v>42998</v>
      </c>
      <c r="C2181" s="634" t="s">
        <v>3</v>
      </c>
      <c r="D2181" s="635" t="s">
        <v>42999</v>
      </c>
    </row>
    <row r="2182" spans="1:4" ht="13.5" x14ac:dyDescent="0.25">
      <c r="A2182" s="636">
        <v>92263</v>
      </c>
      <c r="B2182" s="634" t="s">
        <v>28703</v>
      </c>
      <c r="C2182" s="634" t="s">
        <v>3</v>
      </c>
      <c r="D2182" s="635" t="s">
        <v>43000</v>
      </c>
    </row>
    <row r="2183" spans="1:4" ht="13.5" x14ac:dyDescent="0.25">
      <c r="A2183" s="636">
        <v>92264</v>
      </c>
      <c r="B2183" s="634" t="s">
        <v>28704</v>
      </c>
      <c r="C2183" s="634" t="s">
        <v>3</v>
      </c>
      <c r="D2183" s="635" t="s">
        <v>43001</v>
      </c>
    </row>
    <row r="2184" spans="1:4" ht="13.5" x14ac:dyDescent="0.25">
      <c r="A2184" s="636">
        <v>92265</v>
      </c>
      <c r="B2184" s="634" t="s">
        <v>28705</v>
      </c>
      <c r="C2184" s="634" t="s">
        <v>3</v>
      </c>
      <c r="D2184" s="635" t="s">
        <v>43002</v>
      </c>
    </row>
    <row r="2185" spans="1:4" ht="13.5" x14ac:dyDescent="0.25">
      <c r="A2185" s="636">
        <v>92266</v>
      </c>
      <c r="B2185" s="634" t="s">
        <v>28706</v>
      </c>
      <c r="C2185" s="634" t="s">
        <v>3</v>
      </c>
      <c r="D2185" s="635" t="s">
        <v>43003</v>
      </c>
    </row>
    <row r="2186" spans="1:4" ht="13.5" x14ac:dyDescent="0.25">
      <c r="A2186" s="636">
        <v>92267</v>
      </c>
      <c r="B2186" s="634" t="s">
        <v>28707</v>
      </c>
      <c r="C2186" s="634" t="s">
        <v>3</v>
      </c>
      <c r="D2186" s="635" t="s">
        <v>43004</v>
      </c>
    </row>
    <row r="2187" spans="1:4" ht="13.5" x14ac:dyDescent="0.25">
      <c r="A2187" s="636">
        <v>92268</v>
      </c>
      <c r="B2187" s="634" t="s">
        <v>28708</v>
      </c>
      <c r="C2187" s="634" t="s">
        <v>3</v>
      </c>
      <c r="D2187" s="635" t="s">
        <v>43005</v>
      </c>
    </row>
    <row r="2188" spans="1:4" ht="13.5" x14ac:dyDescent="0.25">
      <c r="A2188" s="636">
        <v>92269</v>
      </c>
      <c r="B2188" s="634" t="s">
        <v>28709</v>
      </c>
      <c r="C2188" s="634" t="s">
        <v>3</v>
      </c>
      <c r="D2188" s="635" t="s">
        <v>43006</v>
      </c>
    </row>
    <row r="2189" spans="1:4" ht="13.5" x14ac:dyDescent="0.25">
      <c r="A2189" s="636">
        <v>92270</v>
      </c>
      <c r="B2189" s="634" t="s">
        <v>28710</v>
      </c>
      <c r="C2189" s="634" t="s">
        <v>3</v>
      </c>
      <c r="D2189" s="635" t="s">
        <v>43007</v>
      </c>
    </row>
    <row r="2190" spans="1:4" ht="13.5" x14ac:dyDescent="0.25">
      <c r="A2190" s="636">
        <v>92271</v>
      </c>
      <c r="B2190" s="634" t="s">
        <v>28711</v>
      </c>
      <c r="C2190" s="634" t="s">
        <v>3</v>
      </c>
      <c r="D2190" s="635" t="s">
        <v>43008</v>
      </c>
    </row>
    <row r="2191" spans="1:4" ht="13.5" x14ac:dyDescent="0.25">
      <c r="A2191" s="636">
        <v>92272</v>
      </c>
      <c r="B2191" s="634" t="s">
        <v>28712</v>
      </c>
      <c r="C2191" s="634" t="s">
        <v>4</v>
      </c>
      <c r="D2191" s="635" t="s">
        <v>43009</v>
      </c>
    </row>
    <row r="2192" spans="1:4" ht="13.5" x14ac:dyDescent="0.25">
      <c r="A2192" s="636">
        <v>92273</v>
      </c>
      <c r="B2192" s="634" t="s">
        <v>28713</v>
      </c>
      <c r="C2192" s="634" t="s">
        <v>4</v>
      </c>
      <c r="D2192" s="635" t="s">
        <v>30048</v>
      </c>
    </row>
    <row r="2193" spans="1:4" ht="13.5" x14ac:dyDescent="0.25">
      <c r="A2193" s="636">
        <v>92409</v>
      </c>
      <c r="B2193" s="634" t="s">
        <v>28714</v>
      </c>
      <c r="C2193" s="634" t="s">
        <v>3</v>
      </c>
      <c r="D2193" s="635" t="s">
        <v>43010</v>
      </c>
    </row>
    <row r="2194" spans="1:4" ht="13.5" x14ac:dyDescent="0.25">
      <c r="A2194" s="636">
        <v>92411</v>
      </c>
      <c r="B2194" s="634" t="s">
        <v>28715</v>
      </c>
      <c r="C2194" s="634" t="s">
        <v>3</v>
      </c>
      <c r="D2194" s="635" t="s">
        <v>43011</v>
      </c>
    </row>
    <row r="2195" spans="1:4" ht="13.5" x14ac:dyDescent="0.25">
      <c r="A2195" s="636">
        <v>92413</v>
      </c>
      <c r="B2195" s="634" t="s">
        <v>28716</v>
      </c>
      <c r="C2195" s="634" t="s">
        <v>3</v>
      </c>
      <c r="D2195" s="635" t="s">
        <v>43012</v>
      </c>
    </row>
    <row r="2196" spans="1:4" ht="13.5" x14ac:dyDescent="0.25">
      <c r="A2196" s="636">
        <v>92415</v>
      </c>
      <c r="B2196" s="634" t="s">
        <v>28717</v>
      </c>
      <c r="C2196" s="634" t="s">
        <v>3</v>
      </c>
      <c r="D2196" s="635" t="s">
        <v>43013</v>
      </c>
    </row>
    <row r="2197" spans="1:4" ht="13.5" x14ac:dyDescent="0.25">
      <c r="A2197" s="636">
        <v>92417</v>
      </c>
      <c r="B2197" s="634" t="s">
        <v>28718</v>
      </c>
      <c r="C2197" s="634" t="s">
        <v>3</v>
      </c>
      <c r="D2197" s="635" t="s">
        <v>29948</v>
      </c>
    </row>
    <row r="2198" spans="1:4" ht="13.5" x14ac:dyDescent="0.25">
      <c r="A2198" s="636">
        <v>92419</v>
      </c>
      <c r="B2198" s="634" t="s">
        <v>28719</v>
      </c>
      <c r="C2198" s="634" t="s">
        <v>3</v>
      </c>
      <c r="D2198" s="635" t="s">
        <v>43014</v>
      </c>
    </row>
    <row r="2199" spans="1:4" ht="13.5" x14ac:dyDescent="0.25">
      <c r="A2199" s="636">
        <v>92421</v>
      </c>
      <c r="B2199" s="634" t="s">
        <v>28720</v>
      </c>
      <c r="C2199" s="634" t="s">
        <v>3</v>
      </c>
      <c r="D2199" s="635" t="s">
        <v>43015</v>
      </c>
    </row>
    <row r="2200" spans="1:4" ht="13.5" x14ac:dyDescent="0.25">
      <c r="A2200" s="636">
        <v>92423</v>
      </c>
      <c r="B2200" s="634" t="s">
        <v>28721</v>
      </c>
      <c r="C2200" s="634" t="s">
        <v>3</v>
      </c>
      <c r="D2200" s="635" t="s">
        <v>43016</v>
      </c>
    </row>
    <row r="2201" spans="1:4" ht="13.5" x14ac:dyDescent="0.25">
      <c r="A2201" s="636">
        <v>92425</v>
      </c>
      <c r="B2201" s="634" t="s">
        <v>28722</v>
      </c>
      <c r="C2201" s="634" t="s">
        <v>3</v>
      </c>
      <c r="D2201" s="635" t="s">
        <v>43017</v>
      </c>
    </row>
    <row r="2202" spans="1:4" ht="13.5" x14ac:dyDescent="0.25">
      <c r="A2202" s="636">
        <v>92427</v>
      </c>
      <c r="B2202" s="634" t="s">
        <v>28723</v>
      </c>
      <c r="C2202" s="634" t="s">
        <v>3</v>
      </c>
      <c r="D2202" s="635" t="s">
        <v>30774</v>
      </c>
    </row>
    <row r="2203" spans="1:4" ht="13.5" x14ac:dyDescent="0.25">
      <c r="A2203" s="636">
        <v>92429</v>
      </c>
      <c r="B2203" s="634" t="s">
        <v>28724</v>
      </c>
      <c r="C2203" s="634" t="s">
        <v>3</v>
      </c>
      <c r="D2203" s="635" t="s">
        <v>43018</v>
      </c>
    </row>
    <row r="2204" spans="1:4" ht="13.5" x14ac:dyDescent="0.25">
      <c r="A2204" s="636">
        <v>92431</v>
      </c>
      <c r="B2204" s="634" t="s">
        <v>28725</v>
      </c>
      <c r="C2204" s="634" t="s">
        <v>3</v>
      </c>
      <c r="D2204" s="635" t="s">
        <v>43019</v>
      </c>
    </row>
    <row r="2205" spans="1:4" ht="13.5" x14ac:dyDescent="0.25">
      <c r="A2205" s="636">
        <v>92433</v>
      </c>
      <c r="B2205" s="634" t="s">
        <v>28726</v>
      </c>
      <c r="C2205" s="634" t="s">
        <v>3</v>
      </c>
      <c r="D2205" s="635" t="s">
        <v>43020</v>
      </c>
    </row>
    <row r="2206" spans="1:4" ht="13.5" x14ac:dyDescent="0.25">
      <c r="A2206" s="636">
        <v>92435</v>
      </c>
      <c r="B2206" s="634" t="s">
        <v>28727</v>
      </c>
      <c r="C2206" s="634" t="s">
        <v>3</v>
      </c>
      <c r="D2206" s="635" t="s">
        <v>43021</v>
      </c>
    </row>
    <row r="2207" spans="1:4" ht="13.5" x14ac:dyDescent="0.25">
      <c r="A2207" s="636">
        <v>92437</v>
      </c>
      <c r="B2207" s="634" t="s">
        <v>28728</v>
      </c>
      <c r="C2207" s="634" t="s">
        <v>3</v>
      </c>
      <c r="D2207" s="635" t="s">
        <v>30407</v>
      </c>
    </row>
    <row r="2208" spans="1:4" ht="13.5" x14ac:dyDescent="0.25">
      <c r="A2208" s="636">
        <v>92439</v>
      </c>
      <c r="B2208" s="634" t="s">
        <v>28729</v>
      </c>
      <c r="C2208" s="634" t="s">
        <v>3</v>
      </c>
      <c r="D2208" s="635" t="s">
        <v>29893</v>
      </c>
    </row>
    <row r="2209" spans="1:4" ht="13.5" x14ac:dyDescent="0.25">
      <c r="A2209" s="636">
        <v>92441</v>
      </c>
      <c r="B2209" s="634" t="s">
        <v>28730</v>
      </c>
      <c r="C2209" s="634" t="s">
        <v>3</v>
      </c>
      <c r="D2209" s="635" t="s">
        <v>43022</v>
      </c>
    </row>
    <row r="2210" spans="1:4" ht="13.5" x14ac:dyDescent="0.25">
      <c r="A2210" s="636">
        <v>92443</v>
      </c>
      <c r="B2210" s="634" t="s">
        <v>28731</v>
      </c>
      <c r="C2210" s="634" t="s">
        <v>3</v>
      </c>
      <c r="D2210" s="635" t="s">
        <v>43023</v>
      </c>
    </row>
    <row r="2211" spans="1:4" ht="13.5" x14ac:dyDescent="0.25">
      <c r="A2211" s="636">
        <v>92445</v>
      </c>
      <c r="B2211" s="634" t="s">
        <v>28732</v>
      </c>
      <c r="C2211" s="634" t="s">
        <v>3</v>
      </c>
      <c r="D2211" s="635" t="s">
        <v>43024</v>
      </c>
    </row>
    <row r="2212" spans="1:4" ht="13.5" x14ac:dyDescent="0.25">
      <c r="A2212" s="636">
        <v>92446</v>
      </c>
      <c r="B2212" s="634" t="s">
        <v>28733</v>
      </c>
      <c r="C2212" s="634" t="s">
        <v>3</v>
      </c>
      <c r="D2212" s="635" t="s">
        <v>43025</v>
      </c>
    </row>
    <row r="2213" spans="1:4" ht="13.5" x14ac:dyDescent="0.25">
      <c r="A2213" s="636">
        <v>92447</v>
      </c>
      <c r="B2213" s="634" t="s">
        <v>28734</v>
      </c>
      <c r="C2213" s="634" t="s">
        <v>3</v>
      </c>
      <c r="D2213" s="635" t="s">
        <v>43026</v>
      </c>
    </row>
    <row r="2214" spans="1:4" ht="13.5" x14ac:dyDescent="0.25">
      <c r="A2214" s="636">
        <v>92448</v>
      </c>
      <c r="B2214" s="634" t="s">
        <v>28735</v>
      </c>
      <c r="C2214" s="634" t="s">
        <v>3</v>
      </c>
      <c r="D2214" s="635" t="s">
        <v>43027</v>
      </c>
    </row>
    <row r="2215" spans="1:4" ht="13.5" x14ac:dyDescent="0.25">
      <c r="A2215" s="636">
        <v>92449</v>
      </c>
      <c r="B2215" s="634" t="s">
        <v>28736</v>
      </c>
      <c r="C2215" s="634" t="s">
        <v>3</v>
      </c>
      <c r="D2215" s="635" t="s">
        <v>43028</v>
      </c>
    </row>
    <row r="2216" spans="1:4" ht="13.5" x14ac:dyDescent="0.25">
      <c r="A2216" s="636">
        <v>92450</v>
      </c>
      <c r="B2216" s="634" t="s">
        <v>28737</v>
      </c>
      <c r="C2216" s="634" t="s">
        <v>3</v>
      </c>
      <c r="D2216" s="635" t="s">
        <v>43029</v>
      </c>
    </row>
    <row r="2217" spans="1:4" ht="13.5" x14ac:dyDescent="0.25">
      <c r="A2217" s="636">
        <v>92451</v>
      </c>
      <c r="B2217" s="634" t="s">
        <v>28738</v>
      </c>
      <c r="C2217" s="634" t="s">
        <v>3</v>
      </c>
      <c r="D2217" s="635" t="s">
        <v>43030</v>
      </c>
    </row>
    <row r="2218" spans="1:4" ht="13.5" x14ac:dyDescent="0.25">
      <c r="A2218" s="636">
        <v>92452</v>
      </c>
      <c r="B2218" s="634" t="s">
        <v>28739</v>
      </c>
      <c r="C2218" s="634" t="s">
        <v>3</v>
      </c>
      <c r="D2218" s="635" t="s">
        <v>43031</v>
      </c>
    </row>
    <row r="2219" spans="1:4" ht="13.5" x14ac:dyDescent="0.25">
      <c r="A2219" s="636">
        <v>92453</v>
      </c>
      <c r="B2219" s="634" t="s">
        <v>28740</v>
      </c>
      <c r="C2219" s="634" t="s">
        <v>3</v>
      </c>
      <c r="D2219" s="635" t="s">
        <v>43032</v>
      </c>
    </row>
    <row r="2220" spans="1:4" ht="13.5" x14ac:dyDescent="0.25">
      <c r="A2220" s="636">
        <v>92454</v>
      </c>
      <c r="B2220" s="634" t="s">
        <v>28741</v>
      </c>
      <c r="C2220" s="634" t="s">
        <v>3</v>
      </c>
      <c r="D2220" s="635" t="s">
        <v>43033</v>
      </c>
    </row>
    <row r="2221" spans="1:4" ht="13.5" x14ac:dyDescent="0.25">
      <c r="A2221" s="636">
        <v>92455</v>
      </c>
      <c r="B2221" s="634" t="s">
        <v>28742</v>
      </c>
      <c r="C2221" s="634" t="s">
        <v>3</v>
      </c>
      <c r="D2221" s="635" t="s">
        <v>43034</v>
      </c>
    </row>
    <row r="2222" spans="1:4" ht="13.5" x14ac:dyDescent="0.25">
      <c r="A2222" s="636">
        <v>92456</v>
      </c>
      <c r="B2222" s="634" t="s">
        <v>28743</v>
      </c>
      <c r="C2222" s="634" t="s">
        <v>3</v>
      </c>
      <c r="D2222" s="635" t="s">
        <v>27666</v>
      </c>
    </row>
    <row r="2223" spans="1:4" ht="13.5" x14ac:dyDescent="0.25">
      <c r="A2223" s="636">
        <v>92457</v>
      </c>
      <c r="B2223" s="634" t="s">
        <v>28744</v>
      </c>
      <c r="C2223" s="634" t="s">
        <v>3</v>
      </c>
      <c r="D2223" s="635" t="s">
        <v>43035</v>
      </c>
    </row>
    <row r="2224" spans="1:4" ht="13.5" x14ac:dyDescent="0.25">
      <c r="A2224" s="636">
        <v>92458</v>
      </c>
      <c r="B2224" s="634" t="s">
        <v>23728</v>
      </c>
      <c r="C2224" s="634" t="s">
        <v>3</v>
      </c>
      <c r="D2224" s="635" t="s">
        <v>43036</v>
      </c>
    </row>
    <row r="2225" spans="1:4" ht="13.5" x14ac:dyDescent="0.25">
      <c r="A2225" s="636">
        <v>92459</v>
      </c>
      <c r="B2225" s="634" t="s">
        <v>28745</v>
      </c>
      <c r="C2225" s="634" t="s">
        <v>3</v>
      </c>
      <c r="D2225" s="635" t="s">
        <v>42034</v>
      </c>
    </row>
    <row r="2226" spans="1:4" ht="13.5" x14ac:dyDescent="0.25">
      <c r="A2226" s="636">
        <v>92460</v>
      </c>
      <c r="B2226" s="634" t="s">
        <v>28746</v>
      </c>
      <c r="C2226" s="634" t="s">
        <v>3</v>
      </c>
      <c r="D2226" s="635" t="s">
        <v>43037</v>
      </c>
    </row>
    <row r="2227" spans="1:4" ht="13.5" x14ac:dyDescent="0.25">
      <c r="A2227" s="636">
        <v>92461</v>
      </c>
      <c r="B2227" s="634" t="s">
        <v>28747</v>
      </c>
      <c r="C2227" s="634" t="s">
        <v>3</v>
      </c>
      <c r="D2227" s="635" t="s">
        <v>43038</v>
      </c>
    </row>
    <row r="2228" spans="1:4" ht="13.5" x14ac:dyDescent="0.25">
      <c r="A2228" s="636">
        <v>92462</v>
      </c>
      <c r="B2228" s="634" t="s">
        <v>28748</v>
      </c>
      <c r="C2228" s="634" t="s">
        <v>3</v>
      </c>
      <c r="D2228" s="635" t="s">
        <v>43039</v>
      </c>
    </row>
    <row r="2229" spans="1:4" ht="13.5" x14ac:dyDescent="0.25">
      <c r="A2229" s="636">
        <v>92463</v>
      </c>
      <c r="B2229" s="634" t="s">
        <v>28749</v>
      </c>
      <c r="C2229" s="634" t="s">
        <v>3</v>
      </c>
      <c r="D2229" s="635" t="s">
        <v>43040</v>
      </c>
    </row>
    <row r="2230" spans="1:4" ht="13.5" x14ac:dyDescent="0.25">
      <c r="A2230" s="636">
        <v>92464</v>
      </c>
      <c r="B2230" s="634" t="s">
        <v>28750</v>
      </c>
      <c r="C2230" s="634" t="s">
        <v>3</v>
      </c>
      <c r="D2230" s="635" t="s">
        <v>43041</v>
      </c>
    </row>
    <row r="2231" spans="1:4" ht="13.5" x14ac:dyDescent="0.25">
      <c r="A2231" s="636">
        <v>92465</v>
      </c>
      <c r="B2231" s="634" t="s">
        <v>28751</v>
      </c>
      <c r="C2231" s="634" t="s">
        <v>3</v>
      </c>
      <c r="D2231" s="635" t="s">
        <v>43042</v>
      </c>
    </row>
    <row r="2232" spans="1:4" ht="13.5" x14ac:dyDescent="0.25">
      <c r="A2232" s="636">
        <v>92466</v>
      </c>
      <c r="B2232" s="634" t="s">
        <v>28752</v>
      </c>
      <c r="C2232" s="634" t="s">
        <v>3</v>
      </c>
      <c r="D2232" s="635" t="s">
        <v>43043</v>
      </c>
    </row>
    <row r="2233" spans="1:4" ht="13.5" x14ac:dyDescent="0.25">
      <c r="A2233" s="636">
        <v>92467</v>
      </c>
      <c r="B2233" s="634" t="s">
        <v>28753</v>
      </c>
      <c r="C2233" s="634" t="s">
        <v>3</v>
      </c>
      <c r="D2233" s="635" t="s">
        <v>43044</v>
      </c>
    </row>
    <row r="2234" spans="1:4" ht="13.5" x14ac:dyDescent="0.25">
      <c r="A2234" s="636">
        <v>92468</v>
      </c>
      <c r="B2234" s="634" t="s">
        <v>28754</v>
      </c>
      <c r="C2234" s="634" t="s">
        <v>3</v>
      </c>
      <c r="D2234" s="635" t="s">
        <v>43045</v>
      </c>
    </row>
    <row r="2235" spans="1:4" ht="13.5" x14ac:dyDescent="0.25">
      <c r="A2235" s="636">
        <v>92469</v>
      </c>
      <c r="B2235" s="634" t="s">
        <v>28755</v>
      </c>
      <c r="C2235" s="634" t="s">
        <v>3</v>
      </c>
      <c r="D2235" s="635" t="s">
        <v>43046</v>
      </c>
    </row>
    <row r="2236" spans="1:4" ht="13.5" x14ac:dyDescent="0.25">
      <c r="A2236" s="636">
        <v>92470</v>
      </c>
      <c r="B2236" s="634" t="s">
        <v>28756</v>
      </c>
      <c r="C2236" s="634" t="s">
        <v>3</v>
      </c>
      <c r="D2236" s="635" t="s">
        <v>43047</v>
      </c>
    </row>
    <row r="2237" spans="1:4" ht="13.5" x14ac:dyDescent="0.25">
      <c r="A2237" s="636">
        <v>92471</v>
      </c>
      <c r="B2237" s="634" t="s">
        <v>28757</v>
      </c>
      <c r="C2237" s="634" t="s">
        <v>3</v>
      </c>
      <c r="D2237" s="635" t="s">
        <v>30499</v>
      </c>
    </row>
    <row r="2238" spans="1:4" ht="13.5" x14ac:dyDescent="0.25">
      <c r="A2238" s="636">
        <v>92472</v>
      </c>
      <c r="B2238" s="634" t="s">
        <v>28758</v>
      </c>
      <c r="C2238" s="634" t="s">
        <v>3</v>
      </c>
      <c r="D2238" s="635" t="s">
        <v>43048</v>
      </c>
    </row>
    <row r="2239" spans="1:4" ht="13.5" x14ac:dyDescent="0.25">
      <c r="A2239" s="636">
        <v>92473</v>
      </c>
      <c r="B2239" s="634" t="s">
        <v>28759</v>
      </c>
      <c r="C2239" s="634" t="s">
        <v>3</v>
      </c>
      <c r="D2239" s="635" t="s">
        <v>43049</v>
      </c>
    </row>
    <row r="2240" spans="1:4" ht="13.5" x14ac:dyDescent="0.25">
      <c r="A2240" s="636">
        <v>92474</v>
      </c>
      <c r="B2240" s="634" t="s">
        <v>28760</v>
      </c>
      <c r="C2240" s="634" t="s">
        <v>3</v>
      </c>
      <c r="D2240" s="635" t="s">
        <v>41279</v>
      </c>
    </row>
    <row r="2241" spans="1:4" ht="13.5" x14ac:dyDescent="0.25">
      <c r="A2241" s="636">
        <v>92475</v>
      </c>
      <c r="B2241" s="634" t="s">
        <v>28761</v>
      </c>
      <c r="C2241" s="634" t="s">
        <v>3</v>
      </c>
      <c r="D2241" s="635" t="s">
        <v>30769</v>
      </c>
    </row>
    <row r="2242" spans="1:4" ht="13.5" x14ac:dyDescent="0.25">
      <c r="A2242" s="636">
        <v>92476</v>
      </c>
      <c r="B2242" s="634" t="s">
        <v>28762</v>
      </c>
      <c r="C2242" s="634" t="s">
        <v>3</v>
      </c>
      <c r="D2242" s="635" t="s">
        <v>43050</v>
      </c>
    </row>
    <row r="2243" spans="1:4" ht="13.5" x14ac:dyDescent="0.25">
      <c r="A2243" s="636">
        <v>92477</v>
      </c>
      <c r="B2243" s="634" t="s">
        <v>28763</v>
      </c>
      <c r="C2243" s="634" t="s">
        <v>3</v>
      </c>
      <c r="D2243" s="635" t="s">
        <v>43051</v>
      </c>
    </row>
    <row r="2244" spans="1:4" ht="13.5" x14ac:dyDescent="0.25">
      <c r="A2244" s="636">
        <v>92478</v>
      </c>
      <c r="B2244" s="634" t="s">
        <v>28764</v>
      </c>
      <c r="C2244" s="634" t="s">
        <v>3</v>
      </c>
      <c r="D2244" s="635" t="s">
        <v>43052</v>
      </c>
    </row>
    <row r="2245" spans="1:4" ht="13.5" x14ac:dyDescent="0.25">
      <c r="A2245" s="636">
        <v>92479</v>
      </c>
      <c r="B2245" s="634" t="s">
        <v>28765</v>
      </c>
      <c r="C2245" s="634" t="s">
        <v>3</v>
      </c>
      <c r="D2245" s="635" t="s">
        <v>43053</v>
      </c>
    </row>
    <row r="2246" spans="1:4" ht="13.5" x14ac:dyDescent="0.25">
      <c r="A2246" s="636">
        <v>92480</v>
      </c>
      <c r="B2246" s="634" t="s">
        <v>28766</v>
      </c>
      <c r="C2246" s="634" t="s">
        <v>3</v>
      </c>
      <c r="D2246" s="635" t="s">
        <v>43054</v>
      </c>
    </row>
    <row r="2247" spans="1:4" ht="13.5" x14ac:dyDescent="0.25">
      <c r="A2247" s="636">
        <v>92482</v>
      </c>
      <c r="B2247" s="634" t="s">
        <v>28767</v>
      </c>
      <c r="C2247" s="634" t="s">
        <v>3</v>
      </c>
      <c r="D2247" s="635" t="s">
        <v>43055</v>
      </c>
    </row>
    <row r="2248" spans="1:4" ht="13.5" x14ac:dyDescent="0.25">
      <c r="A2248" s="636">
        <v>92484</v>
      </c>
      <c r="B2248" s="634" t="s">
        <v>28768</v>
      </c>
      <c r="C2248" s="634" t="s">
        <v>3</v>
      </c>
      <c r="D2248" s="635" t="s">
        <v>43056</v>
      </c>
    </row>
    <row r="2249" spans="1:4" ht="13.5" x14ac:dyDescent="0.25">
      <c r="A2249" s="636">
        <v>92486</v>
      </c>
      <c r="B2249" s="634" t="s">
        <v>28769</v>
      </c>
      <c r="C2249" s="634" t="s">
        <v>3</v>
      </c>
      <c r="D2249" s="635" t="s">
        <v>43057</v>
      </c>
    </row>
    <row r="2250" spans="1:4" ht="13.5" x14ac:dyDescent="0.25">
      <c r="A2250" s="636">
        <v>92488</v>
      </c>
      <c r="B2250" s="634" t="s">
        <v>28770</v>
      </c>
      <c r="C2250" s="634" t="s">
        <v>3</v>
      </c>
      <c r="D2250" s="635" t="s">
        <v>43058</v>
      </c>
    </row>
    <row r="2251" spans="1:4" ht="13.5" x14ac:dyDescent="0.25">
      <c r="A2251" s="636">
        <v>92490</v>
      </c>
      <c r="B2251" s="634" t="s">
        <v>28771</v>
      </c>
      <c r="C2251" s="634" t="s">
        <v>3</v>
      </c>
      <c r="D2251" s="635" t="s">
        <v>43059</v>
      </c>
    </row>
    <row r="2252" spans="1:4" ht="13.5" x14ac:dyDescent="0.25">
      <c r="A2252" s="636">
        <v>92492</v>
      </c>
      <c r="B2252" s="634" t="s">
        <v>28772</v>
      </c>
      <c r="C2252" s="634" t="s">
        <v>3</v>
      </c>
      <c r="D2252" s="635" t="s">
        <v>30793</v>
      </c>
    </row>
    <row r="2253" spans="1:4" ht="13.5" x14ac:dyDescent="0.25">
      <c r="A2253" s="636">
        <v>92494</v>
      </c>
      <c r="B2253" s="634" t="s">
        <v>28773</v>
      </c>
      <c r="C2253" s="634" t="s">
        <v>3</v>
      </c>
      <c r="D2253" s="635" t="s">
        <v>43060</v>
      </c>
    </row>
    <row r="2254" spans="1:4" ht="13.5" x14ac:dyDescent="0.25">
      <c r="A2254" s="636">
        <v>92496</v>
      </c>
      <c r="B2254" s="634" t="s">
        <v>28774</v>
      </c>
      <c r="C2254" s="634" t="s">
        <v>3</v>
      </c>
      <c r="D2254" s="635" t="s">
        <v>43061</v>
      </c>
    </row>
    <row r="2255" spans="1:4" ht="13.5" x14ac:dyDescent="0.25">
      <c r="A2255" s="636">
        <v>92498</v>
      </c>
      <c r="B2255" s="634" t="s">
        <v>28775</v>
      </c>
      <c r="C2255" s="634" t="s">
        <v>3</v>
      </c>
      <c r="D2255" s="635" t="s">
        <v>43062</v>
      </c>
    </row>
    <row r="2256" spans="1:4" ht="13.5" x14ac:dyDescent="0.25">
      <c r="A2256" s="636">
        <v>92500</v>
      </c>
      <c r="B2256" s="634" t="s">
        <v>28776</v>
      </c>
      <c r="C2256" s="634" t="s">
        <v>3</v>
      </c>
      <c r="D2256" s="635" t="s">
        <v>43063</v>
      </c>
    </row>
    <row r="2257" spans="1:4" ht="13.5" x14ac:dyDescent="0.25">
      <c r="A2257" s="636">
        <v>92502</v>
      </c>
      <c r="B2257" s="634" t="s">
        <v>28777</v>
      </c>
      <c r="C2257" s="634" t="s">
        <v>3</v>
      </c>
      <c r="D2257" s="635" t="s">
        <v>43064</v>
      </c>
    </row>
    <row r="2258" spans="1:4" ht="13.5" x14ac:dyDescent="0.25">
      <c r="A2258" s="636">
        <v>92504</v>
      </c>
      <c r="B2258" s="634" t="s">
        <v>28778</v>
      </c>
      <c r="C2258" s="634" t="s">
        <v>3</v>
      </c>
      <c r="D2258" s="635" t="s">
        <v>43065</v>
      </c>
    </row>
    <row r="2259" spans="1:4" ht="13.5" x14ac:dyDescent="0.25">
      <c r="A2259" s="636">
        <v>92506</v>
      </c>
      <c r="B2259" s="634" t="s">
        <v>28779</v>
      </c>
      <c r="C2259" s="634" t="s">
        <v>3</v>
      </c>
      <c r="D2259" s="635" t="s">
        <v>43066</v>
      </c>
    </row>
    <row r="2260" spans="1:4" ht="13.5" x14ac:dyDescent="0.25">
      <c r="A2260" s="636">
        <v>92508</v>
      </c>
      <c r="B2260" s="634" t="s">
        <v>28780</v>
      </c>
      <c r="C2260" s="634" t="s">
        <v>3</v>
      </c>
      <c r="D2260" s="635" t="s">
        <v>43067</v>
      </c>
    </row>
    <row r="2261" spans="1:4" ht="13.5" x14ac:dyDescent="0.25">
      <c r="A2261" s="636">
        <v>92510</v>
      </c>
      <c r="B2261" s="634" t="s">
        <v>28781</v>
      </c>
      <c r="C2261" s="634" t="s">
        <v>3</v>
      </c>
      <c r="D2261" s="635" t="s">
        <v>43068</v>
      </c>
    </row>
    <row r="2262" spans="1:4" ht="13.5" x14ac:dyDescent="0.25">
      <c r="A2262" s="636">
        <v>92512</v>
      </c>
      <c r="B2262" s="634" t="s">
        <v>28782</v>
      </c>
      <c r="C2262" s="634" t="s">
        <v>3</v>
      </c>
      <c r="D2262" s="635" t="s">
        <v>30261</v>
      </c>
    </row>
    <row r="2263" spans="1:4" ht="13.5" x14ac:dyDescent="0.25">
      <c r="A2263" s="636">
        <v>92514</v>
      </c>
      <c r="B2263" s="634" t="s">
        <v>28783</v>
      </c>
      <c r="C2263" s="634" t="s">
        <v>3</v>
      </c>
      <c r="D2263" s="635" t="s">
        <v>29896</v>
      </c>
    </row>
    <row r="2264" spans="1:4" ht="13.5" x14ac:dyDescent="0.25">
      <c r="A2264" s="636">
        <v>92515</v>
      </c>
      <c r="B2264" s="634" t="s">
        <v>28784</v>
      </c>
      <c r="C2264" s="634" t="s">
        <v>3</v>
      </c>
      <c r="D2264" s="635" t="s">
        <v>43069</v>
      </c>
    </row>
    <row r="2265" spans="1:4" ht="13.5" x14ac:dyDescent="0.25">
      <c r="A2265" s="636">
        <v>92518</v>
      </c>
      <c r="B2265" s="634" t="s">
        <v>28785</v>
      </c>
      <c r="C2265" s="634" t="s">
        <v>3</v>
      </c>
      <c r="D2265" s="635" t="s">
        <v>29939</v>
      </c>
    </row>
    <row r="2266" spans="1:4" ht="13.5" x14ac:dyDescent="0.25">
      <c r="A2266" s="636">
        <v>92520</v>
      </c>
      <c r="B2266" s="634" t="s">
        <v>28786</v>
      </c>
      <c r="C2266" s="634" t="s">
        <v>3</v>
      </c>
      <c r="D2266" s="635" t="s">
        <v>30933</v>
      </c>
    </row>
    <row r="2267" spans="1:4" ht="13.5" x14ac:dyDescent="0.25">
      <c r="A2267" s="636">
        <v>92522</v>
      </c>
      <c r="B2267" s="634" t="s">
        <v>28788</v>
      </c>
      <c r="C2267" s="634" t="s">
        <v>3</v>
      </c>
      <c r="D2267" s="635" t="s">
        <v>43070</v>
      </c>
    </row>
    <row r="2268" spans="1:4" ht="13.5" x14ac:dyDescent="0.25">
      <c r="A2268" s="636">
        <v>92524</v>
      </c>
      <c r="B2268" s="634" t="s">
        <v>43071</v>
      </c>
      <c r="C2268" s="634" t="s">
        <v>3</v>
      </c>
      <c r="D2268" s="635" t="s">
        <v>43072</v>
      </c>
    </row>
    <row r="2269" spans="1:4" ht="13.5" x14ac:dyDescent="0.25">
      <c r="A2269" s="636">
        <v>92526</v>
      </c>
      <c r="B2269" s="634" t="s">
        <v>28789</v>
      </c>
      <c r="C2269" s="634" t="s">
        <v>3</v>
      </c>
      <c r="D2269" s="635" t="s">
        <v>43073</v>
      </c>
    </row>
    <row r="2270" spans="1:4" ht="13.5" x14ac:dyDescent="0.25">
      <c r="A2270" s="636">
        <v>92528</v>
      </c>
      <c r="B2270" s="634" t="s">
        <v>28790</v>
      </c>
      <c r="C2270" s="634" t="s">
        <v>3</v>
      </c>
      <c r="D2270" s="635" t="s">
        <v>43074</v>
      </c>
    </row>
    <row r="2271" spans="1:4" ht="13.5" x14ac:dyDescent="0.25">
      <c r="A2271" s="636">
        <v>92530</v>
      </c>
      <c r="B2271" s="634" t="s">
        <v>28791</v>
      </c>
      <c r="C2271" s="634" t="s">
        <v>3</v>
      </c>
      <c r="D2271" s="635" t="s">
        <v>43075</v>
      </c>
    </row>
    <row r="2272" spans="1:4" ht="13.5" x14ac:dyDescent="0.25">
      <c r="A2272" s="636">
        <v>92532</v>
      </c>
      <c r="B2272" s="634" t="s">
        <v>28793</v>
      </c>
      <c r="C2272" s="634" t="s">
        <v>3</v>
      </c>
      <c r="D2272" s="635" t="s">
        <v>43076</v>
      </c>
    </row>
    <row r="2273" spans="1:4" ht="13.5" x14ac:dyDescent="0.25">
      <c r="A2273" s="636">
        <v>92534</v>
      </c>
      <c r="B2273" s="634" t="s">
        <v>28794</v>
      </c>
      <c r="C2273" s="634" t="s">
        <v>3</v>
      </c>
      <c r="D2273" s="635" t="s">
        <v>43077</v>
      </c>
    </row>
    <row r="2274" spans="1:4" ht="13.5" x14ac:dyDescent="0.25">
      <c r="A2274" s="636">
        <v>92536</v>
      </c>
      <c r="B2274" s="634" t="s">
        <v>28795</v>
      </c>
      <c r="C2274" s="634" t="s">
        <v>3</v>
      </c>
      <c r="D2274" s="635" t="s">
        <v>29140</v>
      </c>
    </row>
    <row r="2275" spans="1:4" ht="13.5" x14ac:dyDescent="0.25">
      <c r="A2275" s="636">
        <v>92538</v>
      </c>
      <c r="B2275" s="634" t="s">
        <v>28796</v>
      </c>
      <c r="C2275" s="634" t="s">
        <v>3</v>
      </c>
      <c r="D2275" s="635" t="s">
        <v>29927</v>
      </c>
    </row>
    <row r="2276" spans="1:4" ht="13.5" x14ac:dyDescent="0.25">
      <c r="A2276" s="636">
        <v>96252</v>
      </c>
      <c r="B2276" s="634" t="s">
        <v>23729</v>
      </c>
      <c r="C2276" s="634" t="s">
        <v>3</v>
      </c>
      <c r="D2276" s="635" t="s">
        <v>43078</v>
      </c>
    </row>
    <row r="2277" spans="1:4" ht="13.5" x14ac:dyDescent="0.25">
      <c r="A2277" s="636">
        <v>96257</v>
      </c>
      <c r="B2277" s="634" t="s">
        <v>23730</v>
      </c>
      <c r="C2277" s="634" t="s">
        <v>3</v>
      </c>
      <c r="D2277" s="635" t="s">
        <v>43079</v>
      </c>
    </row>
    <row r="2278" spans="1:4" ht="13.5" x14ac:dyDescent="0.25">
      <c r="A2278" s="636">
        <v>96258</v>
      </c>
      <c r="B2278" s="634" t="s">
        <v>23731</v>
      </c>
      <c r="C2278" s="634" t="s">
        <v>3</v>
      </c>
      <c r="D2278" s="635" t="s">
        <v>43080</v>
      </c>
    </row>
    <row r="2279" spans="1:4" ht="13.5" x14ac:dyDescent="0.25">
      <c r="A2279" s="636">
        <v>96259</v>
      </c>
      <c r="B2279" s="634" t="s">
        <v>23732</v>
      </c>
      <c r="C2279" s="634" t="s">
        <v>3</v>
      </c>
      <c r="D2279" s="635" t="s">
        <v>43081</v>
      </c>
    </row>
    <row r="2280" spans="1:4" ht="13.5" x14ac:dyDescent="0.25">
      <c r="A2280" s="636">
        <v>96529</v>
      </c>
      <c r="B2280" s="634" t="s">
        <v>23733</v>
      </c>
      <c r="C2280" s="634" t="s">
        <v>3</v>
      </c>
      <c r="D2280" s="635" t="s">
        <v>43082</v>
      </c>
    </row>
    <row r="2281" spans="1:4" ht="13.5" x14ac:dyDescent="0.25">
      <c r="A2281" s="636">
        <v>96530</v>
      </c>
      <c r="B2281" s="634" t="s">
        <v>23734</v>
      </c>
      <c r="C2281" s="634" t="s">
        <v>3</v>
      </c>
      <c r="D2281" s="635" t="s">
        <v>43083</v>
      </c>
    </row>
    <row r="2282" spans="1:4" ht="13.5" x14ac:dyDescent="0.25">
      <c r="A2282" s="636">
        <v>96531</v>
      </c>
      <c r="B2282" s="634" t="s">
        <v>23735</v>
      </c>
      <c r="C2282" s="634" t="s">
        <v>3</v>
      </c>
      <c r="D2282" s="635" t="s">
        <v>43084</v>
      </c>
    </row>
    <row r="2283" spans="1:4" ht="13.5" x14ac:dyDescent="0.25">
      <c r="A2283" s="636">
        <v>96532</v>
      </c>
      <c r="B2283" s="634" t="s">
        <v>23736</v>
      </c>
      <c r="C2283" s="634" t="s">
        <v>3</v>
      </c>
      <c r="D2283" s="635" t="s">
        <v>43085</v>
      </c>
    </row>
    <row r="2284" spans="1:4" ht="13.5" x14ac:dyDescent="0.25">
      <c r="A2284" s="636">
        <v>96533</v>
      </c>
      <c r="B2284" s="634" t="s">
        <v>23737</v>
      </c>
      <c r="C2284" s="634" t="s">
        <v>3</v>
      </c>
      <c r="D2284" s="635" t="s">
        <v>43086</v>
      </c>
    </row>
    <row r="2285" spans="1:4" ht="13.5" x14ac:dyDescent="0.25">
      <c r="A2285" s="636">
        <v>96534</v>
      </c>
      <c r="B2285" s="634" t="s">
        <v>23738</v>
      </c>
      <c r="C2285" s="634" t="s">
        <v>3</v>
      </c>
      <c r="D2285" s="635" t="s">
        <v>43087</v>
      </c>
    </row>
    <row r="2286" spans="1:4" ht="13.5" x14ac:dyDescent="0.25">
      <c r="A2286" s="636">
        <v>96535</v>
      </c>
      <c r="B2286" s="634" t="s">
        <v>23739</v>
      </c>
      <c r="C2286" s="634" t="s">
        <v>3</v>
      </c>
      <c r="D2286" s="635" t="s">
        <v>43088</v>
      </c>
    </row>
    <row r="2287" spans="1:4" ht="13.5" x14ac:dyDescent="0.25">
      <c r="A2287" s="636">
        <v>96536</v>
      </c>
      <c r="B2287" s="634" t="s">
        <v>23740</v>
      </c>
      <c r="C2287" s="634" t="s">
        <v>3</v>
      </c>
      <c r="D2287" s="635" t="s">
        <v>30918</v>
      </c>
    </row>
    <row r="2288" spans="1:4" ht="13.5" x14ac:dyDescent="0.25">
      <c r="A2288" s="636">
        <v>96537</v>
      </c>
      <c r="B2288" s="634" t="s">
        <v>23741</v>
      </c>
      <c r="C2288" s="634" t="s">
        <v>3</v>
      </c>
      <c r="D2288" s="635" t="s">
        <v>43089</v>
      </c>
    </row>
    <row r="2289" spans="1:4" ht="13.5" x14ac:dyDescent="0.25">
      <c r="A2289" s="636">
        <v>96538</v>
      </c>
      <c r="B2289" s="634" t="s">
        <v>23742</v>
      </c>
      <c r="C2289" s="634" t="s">
        <v>3</v>
      </c>
      <c r="D2289" s="635" t="s">
        <v>43090</v>
      </c>
    </row>
    <row r="2290" spans="1:4" ht="13.5" x14ac:dyDescent="0.25">
      <c r="A2290" s="636">
        <v>96539</v>
      </c>
      <c r="B2290" s="634" t="s">
        <v>23743</v>
      </c>
      <c r="C2290" s="634" t="s">
        <v>3</v>
      </c>
      <c r="D2290" s="635" t="s">
        <v>43091</v>
      </c>
    </row>
    <row r="2291" spans="1:4" ht="13.5" x14ac:dyDescent="0.25">
      <c r="A2291" s="636">
        <v>96540</v>
      </c>
      <c r="B2291" s="634" t="s">
        <v>23744</v>
      </c>
      <c r="C2291" s="634" t="s">
        <v>3</v>
      </c>
      <c r="D2291" s="635" t="s">
        <v>43092</v>
      </c>
    </row>
    <row r="2292" spans="1:4" ht="13.5" x14ac:dyDescent="0.25">
      <c r="A2292" s="636">
        <v>96541</v>
      </c>
      <c r="B2292" s="634" t="s">
        <v>23745</v>
      </c>
      <c r="C2292" s="634" t="s">
        <v>3</v>
      </c>
      <c r="D2292" s="635" t="s">
        <v>43093</v>
      </c>
    </row>
    <row r="2293" spans="1:4" ht="13.5" x14ac:dyDescent="0.25">
      <c r="A2293" s="636">
        <v>96542</v>
      </c>
      <c r="B2293" s="634" t="s">
        <v>23746</v>
      </c>
      <c r="C2293" s="634" t="s">
        <v>3</v>
      </c>
      <c r="D2293" s="635" t="s">
        <v>43094</v>
      </c>
    </row>
    <row r="2294" spans="1:4" ht="13.5" x14ac:dyDescent="0.25">
      <c r="A2294" s="636">
        <v>96543</v>
      </c>
      <c r="B2294" s="634" t="s">
        <v>23747</v>
      </c>
      <c r="C2294" s="634" t="s">
        <v>113</v>
      </c>
      <c r="D2294" s="635" t="s">
        <v>43095</v>
      </c>
    </row>
    <row r="2295" spans="1:4" ht="13.5" x14ac:dyDescent="0.25">
      <c r="A2295" s="636">
        <v>97747</v>
      </c>
      <c r="B2295" s="634" t="s">
        <v>23748</v>
      </c>
      <c r="C2295" s="634" t="s">
        <v>3</v>
      </c>
      <c r="D2295" s="635" t="s">
        <v>43096</v>
      </c>
    </row>
    <row r="2296" spans="1:4" ht="13.5" x14ac:dyDescent="0.25">
      <c r="A2296" s="636">
        <v>101791</v>
      </c>
      <c r="B2296" s="634" t="s">
        <v>28799</v>
      </c>
      <c r="C2296" s="634" t="s">
        <v>4</v>
      </c>
      <c r="D2296" s="635" t="s">
        <v>29404</v>
      </c>
    </row>
    <row r="2297" spans="1:4" ht="13.5" x14ac:dyDescent="0.25">
      <c r="A2297" s="636">
        <v>101792</v>
      </c>
      <c r="B2297" s="634" t="s">
        <v>28800</v>
      </c>
      <c r="C2297" s="634" t="s">
        <v>20</v>
      </c>
      <c r="D2297" s="635" t="s">
        <v>43097</v>
      </c>
    </row>
    <row r="2298" spans="1:4" ht="13.5" x14ac:dyDescent="0.25">
      <c r="A2298" s="636">
        <v>101793</v>
      </c>
      <c r="B2298" s="634" t="s">
        <v>28801</v>
      </c>
      <c r="C2298" s="634" t="s">
        <v>20</v>
      </c>
      <c r="D2298" s="635" t="s">
        <v>43098</v>
      </c>
    </row>
    <row r="2299" spans="1:4" ht="13.5" x14ac:dyDescent="0.25">
      <c r="A2299" s="636">
        <v>101969</v>
      </c>
      <c r="B2299" s="634" t="s">
        <v>28803</v>
      </c>
      <c r="C2299" s="634" t="s">
        <v>3</v>
      </c>
      <c r="D2299" s="635" t="s">
        <v>43099</v>
      </c>
    </row>
    <row r="2300" spans="1:4" ht="13.5" x14ac:dyDescent="0.25">
      <c r="A2300" s="636">
        <v>101971</v>
      </c>
      <c r="B2300" s="634" t="s">
        <v>28804</v>
      </c>
      <c r="C2300" s="634" t="s">
        <v>3</v>
      </c>
      <c r="D2300" s="635" t="s">
        <v>43100</v>
      </c>
    </row>
    <row r="2301" spans="1:4" ht="13.5" x14ac:dyDescent="0.25">
      <c r="A2301" s="636">
        <v>101973</v>
      </c>
      <c r="B2301" s="634" t="s">
        <v>28805</v>
      </c>
      <c r="C2301" s="634" t="s">
        <v>3</v>
      </c>
      <c r="D2301" s="635" t="s">
        <v>43101</v>
      </c>
    </row>
    <row r="2302" spans="1:4" ht="13.5" x14ac:dyDescent="0.25">
      <c r="A2302" s="636">
        <v>101974</v>
      </c>
      <c r="B2302" s="634" t="s">
        <v>28806</v>
      </c>
      <c r="C2302" s="634" t="s">
        <v>3</v>
      </c>
      <c r="D2302" s="635" t="s">
        <v>43102</v>
      </c>
    </row>
    <row r="2303" spans="1:4" ht="13.5" x14ac:dyDescent="0.25">
      <c r="A2303" s="636">
        <v>101975</v>
      </c>
      <c r="B2303" s="634" t="s">
        <v>28807</v>
      </c>
      <c r="C2303" s="634" t="s">
        <v>3</v>
      </c>
      <c r="D2303" s="635" t="s">
        <v>43103</v>
      </c>
    </row>
    <row r="2304" spans="1:4" ht="13.5" x14ac:dyDescent="0.25">
      <c r="A2304" s="636">
        <v>101977</v>
      </c>
      <c r="B2304" s="634" t="s">
        <v>28808</v>
      </c>
      <c r="C2304" s="634" t="s">
        <v>3</v>
      </c>
      <c r="D2304" s="635" t="s">
        <v>43104</v>
      </c>
    </row>
    <row r="2305" spans="1:4" ht="13.5" x14ac:dyDescent="0.25">
      <c r="A2305" s="636">
        <v>101980</v>
      </c>
      <c r="B2305" s="634" t="s">
        <v>28809</v>
      </c>
      <c r="C2305" s="634" t="s">
        <v>3</v>
      </c>
      <c r="D2305" s="635" t="s">
        <v>43105</v>
      </c>
    </row>
    <row r="2306" spans="1:4" ht="13.5" x14ac:dyDescent="0.25">
      <c r="A2306" s="636">
        <v>101981</v>
      </c>
      <c r="B2306" s="634" t="s">
        <v>28810</v>
      </c>
      <c r="C2306" s="634" t="s">
        <v>3</v>
      </c>
      <c r="D2306" s="635" t="s">
        <v>43106</v>
      </c>
    </row>
    <row r="2307" spans="1:4" ht="13.5" x14ac:dyDescent="0.25">
      <c r="A2307" s="636">
        <v>101982</v>
      </c>
      <c r="B2307" s="634" t="s">
        <v>28811</v>
      </c>
      <c r="C2307" s="634" t="s">
        <v>3</v>
      </c>
      <c r="D2307" s="635" t="s">
        <v>43107</v>
      </c>
    </row>
    <row r="2308" spans="1:4" ht="13.5" x14ac:dyDescent="0.25">
      <c r="A2308" s="636">
        <v>101983</v>
      </c>
      <c r="B2308" s="634" t="s">
        <v>28812</v>
      </c>
      <c r="C2308" s="634" t="s">
        <v>3</v>
      </c>
      <c r="D2308" s="635" t="s">
        <v>43108</v>
      </c>
    </row>
    <row r="2309" spans="1:4" ht="13.5" x14ac:dyDescent="0.25">
      <c r="A2309" s="636">
        <v>101985</v>
      </c>
      <c r="B2309" s="634" t="s">
        <v>28813</v>
      </c>
      <c r="C2309" s="634" t="s">
        <v>3</v>
      </c>
      <c r="D2309" s="635" t="s">
        <v>43109</v>
      </c>
    </row>
    <row r="2310" spans="1:4" ht="13.5" x14ac:dyDescent="0.25">
      <c r="A2310" s="636">
        <v>101986</v>
      </c>
      <c r="B2310" s="634" t="s">
        <v>28814</v>
      </c>
      <c r="C2310" s="634" t="s">
        <v>3</v>
      </c>
      <c r="D2310" s="635" t="s">
        <v>43110</v>
      </c>
    </row>
    <row r="2311" spans="1:4" ht="13.5" x14ac:dyDescent="0.25">
      <c r="A2311" s="636">
        <v>101987</v>
      </c>
      <c r="B2311" s="634" t="s">
        <v>28815</v>
      </c>
      <c r="C2311" s="634" t="s">
        <v>3</v>
      </c>
      <c r="D2311" s="635" t="s">
        <v>43111</v>
      </c>
    </row>
    <row r="2312" spans="1:4" ht="13.5" x14ac:dyDescent="0.25">
      <c r="A2312" s="636">
        <v>101988</v>
      </c>
      <c r="B2312" s="634" t="s">
        <v>28816</v>
      </c>
      <c r="C2312" s="634" t="s">
        <v>3</v>
      </c>
      <c r="D2312" s="635" t="s">
        <v>43112</v>
      </c>
    </row>
    <row r="2313" spans="1:4" ht="13.5" x14ac:dyDescent="0.25">
      <c r="A2313" s="636">
        <v>101989</v>
      </c>
      <c r="B2313" s="634" t="s">
        <v>28817</v>
      </c>
      <c r="C2313" s="634" t="s">
        <v>3</v>
      </c>
      <c r="D2313" s="635" t="s">
        <v>43113</v>
      </c>
    </row>
    <row r="2314" spans="1:4" ht="13.5" x14ac:dyDescent="0.25">
      <c r="A2314" s="636">
        <v>101990</v>
      </c>
      <c r="B2314" s="634" t="s">
        <v>28818</v>
      </c>
      <c r="C2314" s="634" t="s">
        <v>3</v>
      </c>
      <c r="D2314" s="635" t="s">
        <v>43114</v>
      </c>
    </row>
    <row r="2315" spans="1:4" ht="13.5" x14ac:dyDescent="0.25">
      <c r="A2315" s="636">
        <v>101991</v>
      </c>
      <c r="B2315" s="634" t="s">
        <v>28819</v>
      </c>
      <c r="C2315" s="634" t="s">
        <v>3</v>
      </c>
      <c r="D2315" s="635" t="s">
        <v>43115</v>
      </c>
    </row>
    <row r="2316" spans="1:4" ht="13.5" x14ac:dyDescent="0.25">
      <c r="A2316" s="636">
        <v>101992</v>
      </c>
      <c r="B2316" s="634" t="s">
        <v>28820</v>
      </c>
      <c r="C2316" s="634" t="s">
        <v>3</v>
      </c>
      <c r="D2316" s="635" t="s">
        <v>43116</v>
      </c>
    </row>
    <row r="2317" spans="1:4" ht="13.5" x14ac:dyDescent="0.25">
      <c r="A2317" s="636">
        <v>101993</v>
      </c>
      <c r="B2317" s="634" t="s">
        <v>28821</v>
      </c>
      <c r="C2317" s="634" t="s">
        <v>3</v>
      </c>
      <c r="D2317" s="635" t="s">
        <v>43117</v>
      </c>
    </row>
    <row r="2318" spans="1:4" ht="13.5" x14ac:dyDescent="0.25">
      <c r="A2318" s="636">
        <v>101994</v>
      </c>
      <c r="B2318" s="634" t="s">
        <v>28822</v>
      </c>
      <c r="C2318" s="634" t="s">
        <v>3</v>
      </c>
      <c r="D2318" s="635" t="s">
        <v>43118</v>
      </c>
    </row>
    <row r="2319" spans="1:4" ht="13.5" x14ac:dyDescent="0.25">
      <c r="A2319" s="636">
        <v>101995</v>
      </c>
      <c r="B2319" s="634" t="s">
        <v>28823</v>
      </c>
      <c r="C2319" s="634" t="s">
        <v>3</v>
      </c>
      <c r="D2319" s="635" t="s">
        <v>43119</v>
      </c>
    </row>
    <row r="2320" spans="1:4" ht="13.5" x14ac:dyDescent="0.25">
      <c r="A2320" s="636">
        <v>101996</v>
      </c>
      <c r="B2320" s="634" t="s">
        <v>28824</v>
      </c>
      <c r="C2320" s="634" t="s">
        <v>3</v>
      </c>
      <c r="D2320" s="635" t="s">
        <v>43120</v>
      </c>
    </row>
    <row r="2321" spans="1:4" ht="13.5" x14ac:dyDescent="0.25">
      <c r="A2321" s="636">
        <v>101997</v>
      </c>
      <c r="B2321" s="634" t="s">
        <v>28825</v>
      </c>
      <c r="C2321" s="634" t="s">
        <v>3</v>
      </c>
      <c r="D2321" s="635" t="s">
        <v>43121</v>
      </c>
    </row>
    <row r="2322" spans="1:4" ht="13.5" x14ac:dyDescent="0.25">
      <c r="A2322" s="636">
        <v>101998</v>
      </c>
      <c r="B2322" s="634" t="s">
        <v>28826</v>
      </c>
      <c r="C2322" s="634" t="s">
        <v>3</v>
      </c>
      <c r="D2322" s="635" t="s">
        <v>43122</v>
      </c>
    </row>
    <row r="2323" spans="1:4" ht="13.5" x14ac:dyDescent="0.25">
      <c r="A2323" s="636">
        <v>101999</v>
      </c>
      <c r="B2323" s="634" t="s">
        <v>28827</v>
      </c>
      <c r="C2323" s="634" t="s">
        <v>3</v>
      </c>
      <c r="D2323" s="635" t="s">
        <v>43123</v>
      </c>
    </row>
    <row r="2324" spans="1:4" ht="13.5" x14ac:dyDescent="0.25">
      <c r="A2324" s="636">
        <v>102000</v>
      </c>
      <c r="B2324" s="634" t="s">
        <v>28828</v>
      </c>
      <c r="C2324" s="634" t="s">
        <v>3</v>
      </c>
      <c r="D2324" s="635" t="s">
        <v>43124</v>
      </c>
    </row>
    <row r="2325" spans="1:4" ht="13.5" x14ac:dyDescent="0.25">
      <c r="A2325" s="636">
        <v>102001</v>
      </c>
      <c r="B2325" s="634" t="s">
        <v>28829</v>
      </c>
      <c r="C2325" s="634" t="s">
        <v>3</v>
      </c>
      <c r="D2325" s="635" t="s">
        <v>43125</v>
      </c>
    </row>
    <row r="2326" spans="1:4" ht="13.5" x14ac:dyDescent="0.25">
      <c r="A2326" s="636">
        <v>102002</v>
      </c>
      <c r="B2326" s="634" t="s">
        <v>28830</v>
      </c>
      <c r="C2326" s="634" t="s">
        <v>3</v>
      </c>
      <c r="D2326" s="635" t="s">
        <v>43126</v>
      </c>
    </row>
    <row r="2327" spans="1:4" ht="13.5" x14ac:dyDescent="0.25">
      <c r="A2327" s="636">
        <v>102003</v>
      </c>
      <c r="B2327" s="634" t="s">
        <v>28831</v>
      </c>
      <c r="C2327" s="634" t="s">
        <v>3</v>
      </c>
      <c r="D2327" s="635" t="s">
        <v>43127</v>
      </c>
    </row>
    <row r="2328" spans="1:4" ht="13.5" x14ac:dyDescent="0.25">
      <c r="A2328" s="636">
        <v>102004</v>
      </c>
      <c r="B2328" s="634" t="s">
        <v>28832</v>
      </c>
      <c r="C2328" s="634" t="s">
        <v>3</v>
      </c>
      <c r="D2328" s="635" t="s">
        <v>43128</v>
      </c>
    </row>
    <row r="2329" spans="1:4" ht="13.5" x14ac:dyDescent="0.25">
      <c r="A2329" s="636">
        <v>102005</v>
      </c>
      <c r="B2329" s="634" t="s">
        <v>28833</v>
      </c>
      <c r="C2329" s="634" t="s">
        <v>3</v>
      </c>
      <c r="D2329" s="635" t="s">
        <v>43129</v>
      </c>
    </row>
    <row r="2330" spans="1:4" ht="13.5" x14ac:dyDescent="0.25">
      <c r="A2330" s="636">
        <v>102006</v>
      </c>
      <c r="B2330" s="634" t="s">
        <v>28834</v>
      </c>
      <c r="C2330" s="634" t="s">
        <v>3</v>
      </c>
      <c r="D2330" s="635" t="s">
        <v>43130</v>
      </c>
    </row>
    <row r="2331" spans="1:4" ht="13.5" x14ac:dyDescent="0.25">
      <c r="A2331" s="636">
        <v>102007</v>
      </c>
      <c r="B2331" s="634" t="s">
        <v>28835</v>
      </c>
      <c r="C2331" s="634" t="s">
        <v>3</v>
      </c>
      <c r="D2331" s="635" t="s">
        <v>43131</v>
      </c>
    </row>
    <row r="2332" spans="1:4" ht="13.5" x14ac:dyDescent="0.25">
      <c r="A2332" s="636">
        <v>102008</v>
      </c>
      <c r="B2332" s="634" t="s">
        <v>28836</v>
      </c>
      <c r="C2332" s="634" t="s">
        <v>3</v>
      </c>
      <c r="D2332" s="635" t="s">
        <v>43132</v>
      </c>
    </row>
    <row r="2333" spans="1:4" ht="13.5" x14ac:dyDescent="0.25">
      <c r="A2333" s="636">
        <v>102009</v>
      </c>
      <c r="B2333" s="634" t="s">
        <v>28837</v>
      </c>
      <c r="C2333" s="634" t="s">
        <v>3</v>
      </c>
      <c r="D2333" s="635" t="s">
        <v>43133</v>
      </c>
    </row>
    <row r="2334" spans="1:4" ht="13.5" x14ac:dyDescent="0.25">
      <c r="A2334" s="636">
        <v>102010</v>
      </c>
      <c r="B2334" s="634" t="s">
        <v>28838</v>
      </c>
      <c r="C2334" s="634" t="s">
        <v>3</v>
      </c>
      <c r="D2334" s="635" t="s">
        <v>43134</v>
      </c>
    </row>
    <row r="2335" spans="1:4" ht="13.5" x14ac:dyDescent="0.25">
      <c r="A2335" s="636">
        <v>102011</v>
      </c>
      <c r="B2335" s="634" t="s">
        <v>28839</v>
      </c>
      <c r="C2335" s="634" t="s">
        <v>3</v>
      </c>
      <c r="D2335" s="635" t="s">
        <v>43135</v>
      </c>
    </row>
    <row r="2336" spans="1:4" ht="13.5" x14ac:dyDescent="0.25">
      <c r="A2336" s="636">
        <v>102012</v>
      </c>
      <c r="B2336" s="634" t="s">
        <v>28840</v>
      </c>
      <c r="C2336" s="634" t="s">
        <v>3</v>
      </c>
      <c r="D2336" s="635" t="s">
        <v>43136</v>
      </c>
    </row>
    <row r="2337" spans="1:4" ht="13.5" x14ac:dyDescent="0.25">
      <c r="A2337" s="636">
        <v>102013</v>
      </c>
      <c r="B2337" s="634" t="s">
        <v>28841</v>
      </c>
      <c r="C2337" s="634" t="s">
        <v>3</v>
      </c>
      <c r="D2337" s="635" t="s">
        <v>43137</v>
      </c>
    </row>
    <row r="2338" spans="1:4" ht="13.5" x14ac:dyDescent="0.25">
      <c r="A2338" s="636">
        <v>102014</v>
      </c>
      <c r="B2338" s="634" t="s">
        <v>28842</v>
      </c>
      <c r="C2338" s="634" t="s">
        <v>3</v>
      </c>
      <c r="D2338" s="635" t="s">
        <v>43138</v>
      </c>
    </row>
    <row r="2339" spans="1:4" ht="13.5" x14ac:dyDescent="0.25">
      <c r="A2339" s="636">
        <v>102015</v>
      </c>
      <c r="B2339" s="634" t="s">
        <v>28843</v>
      </c>
      <c r="C2339" s="634" t="s">
        <v>3</v>
      </c>
      <c r="D2339" s="635" t="s">
        <v>43139</v>
      </c>
    </row>
    <row r="2340" spans="1:4" ht="13.5" x14ac:dyDescent="0.25">
      <c r="A2340" s="636">
        <v>102016</v>
      </c>
      <c r="B2340" s="634" t="s">
        <v>28844</v>
      </c>
      <c r="C2340" s="634" t="s">
        <v>3</v>
      </c>
      <c r="D2340" s="635" t="s">
        <v>43140</v>
      </c>
    </row>
    <row r="2341" spans="1:4" ht="13.5" x14ac:dyDescent="0.25">
      <c r="A2341" s="636">
        <v>102017</v>
      </c>
      <c r="B2341" s="634" t="s">
        <v>28845</v>
      </c>
      <c r="C2341" s="634" t="s">
        <v>3</v>
      </c>
      <c r="D2341" s="635" t="s">
        <v>43141</v>
      </c>
    </row>
    <row r="2342" spans="1:4" ht="13.5" x14ac:dyDescent="0.25">
      <c r="A2342" s="636">
        <v>102036</v>
      </c>
      <c r="B2342" s="634" t="s">
        <v>28846</v>
      </c>
      <c r="C2342" s="634" t="s">
        <v>3</v>
      </c>
      <c r="D2342" s="635" t="s">
        <v>43142</v>
      </c>
    </row>
    <row r="2343" spans="1:4" ht="13.5" x14ac:dyDescent="0.25">
      <c r="A2343" s="636">
        <v>102037</v>
      </c>
      <c r="B2343" s="634" t="s">
        <v>28847</v>
      </c>
      <c r="C2343" s="634" t="s">
        <v>3</v>
      </c>
      <c r="D2343" s="635" t="s">
        <v>43143</v>
      </c>
    </row>
    <row r="2344" spans="1:4" ht="13.5" x14ac:dyDescent="0.25">
      <c r="A2344" s="636">
        <v>102038</v>
      </c>
      <c r="B2344" s="634" t="s">
        <v>28848</v>
      </c>
      <c r="C2344" s="634" t="s">
        <v>3</v>
      </c>
      <c r="D2344" s="635" t="s">
        <v>43144</v>
      </c>
    </row>
    <row r="2345" spans="1:4" ht="13.5" x14ac:dyDescent="0.25">
      <c r="A2345" s="636">
        <v>102039</v>
      </c>
      <c r="B2345" s="634" t="s">
        <v>28849</v>
      </c>
      <c r="C2345" s="634" t="s">
        <v>3</v>
      </c>
      <c r="D2345" s="635" t="s">
        <v>43145</v>
      </c>
    </row>
    <row r="2346" spans="1:4" ht="13.5" x14ac:dyDescent="0.25">
      <c r="A2346" s="636">
        <v>102040</v>
      </c>
      <c r="B2346" s="634" t="s">
        <v>28850</v>
      </c>
      <c r="C2346" s="634" t="s">
        <v>3</v>
      </c>
      <c r="D2346" s="635" t="s">
        <v>43146</v>
      </c>
    </row>
    <row r="2347" spans="1:4" ht="13.5" x14ac:dyDescent="0.25">
      <c r="A2347" s="636">
        <v>102041</v>
      </c>
      <c r="B2347" s="634" t="s">
        <v>28851</v>
      </c>
      <c r="C2347" s="634" t="s">
        <v>3</v>
      </c>
      <c r="D2347" s="635" t="s">
        <v>43147</v>
      </c>
    </row>
    <row r="2348" spans="1:4" ht="13.5" x14ac:dyDescent="0.25">
      <c r="A2348" s="636">
        <v>102042</v>
      </c>
      <c r="B2348" s="634" t="s">
        <v>28852</v>
      </c>
      <c r="C2348" s="634" t="s">
        <v>3</v>
      </c>
      <c r="D2348" s="635" t="s">
        <v>43148</v>
      </c>
    </row>
    <row r="2349" spans="1:4" ht="13.5" x14ac:dyDescent="0.25">
      <c r="A2349" s="636">
        <v>102043</v>
      </c>
      <c r="B2349" s="634" t="s">
        <v>28853</v>
      </c>
      <c r="C2349" s="634" t="s">
        <v>3</v>
      </c>
      <c r="D2349" s="635" t="s">
        <v>43149</v>
      </c>
    </row>
    <row r="2350" spans="1:4" ht="13.5" x14ac:dyDescent="0.25">
      <c r="A2350" s="636">
        <v>102044</v>
      </c>
      <c r="B2350" s="634" t="s">
        <v>28854</v>
      </c>
      <c r="C2350" s="634" t="s">
        <v>3</v>
      </c>
      <c r="D2350" s="635" t="s">
        <v>43150</v>
      </c>
    </row>
    <row r="2351" spans="1:4" ht="13.5" x14ac:dyDescent="0.25">
      <c r="A2351" s="636">
        <v>102045</v>
      </c>
      <c r="B2351" s="634" t="s">
        <v>28855</v>
      </c>
      <c r="C2351" s="634" t="s">
        <v>3</v>
      </c>
      <c r="D2351" s="635" t="s">
        <v>43151</v>
      </c>
    </row>
    <row r="2352" spans="1:4" ht="13.5" x14ac:dyDescent="0.25">
      <c r="A2352" s="636">
        <v>102046</v>
      </c>
      <c r="B2352" s="634" t="s">
        <v>28856</v>
      </c>
      <c r="C2352" s="634" t="s">
        <v>3</v>
      </c>
      <c r="D2352" s="635" t="s">
        <v>43152</v>
      </c>
    </row>
    <row r="2353" spans="1:4" ht="13.5" x14ac:dyDescent="0.25">
      <c r="A2353" s="636">
        <v>102047</v>
      </c>
      <c r="B2353" s="634" t="s">
        <v>28857</v>
      </c>
      <c r="C2353" s="634" t="s">
        <v>3</v>
      </c>
      <c r="D2353" s="635" t="s">
        <v>43153</v>
      </c>
    </row>
    <row r="2354" spans="1:4" ht="13.5" x14ac:dyDescent="0.25">
      <c r="A2354" s="636">
        <v>102048</v>
      </c>
      <c r="B2354" s="634" t="s">
        <v>28858</v>
      </c>
      <c r="C2354" s="634" t="s">
        <v>3</v>
      </c>
      <c r="D2354" s="635" t="s">
        <v>43154</v>
      </c>
    </row>
    <row r="2355" spans="1:4" ht="13.5" x14ac:dyDescent="0.25">
      <c r="A2355" s="636">
        <v>102049</v>
      </c>
      <c r="B2355" s="634" t="s">
        <v>28859</v>
      </c>
      <c r="C2355" s="634" t="s">
        <v>3</v>
      </c>
      <c r="D2355" s="635" t="s">
        <v>41754</v>
      </c>
    </row>
    <row r="2356" spans="1:4" ht="13.5" x14ac:dyDescent="0.25">
      <c r="A2356" s="636">
        <v>102050</v>
      </c>
      <c r="B2356" s="634" t="s">
        <v>28860</v>
      </c>
      <c r="C2356" s="634" t="s">
        <v>3</v>
      </c>
      <c r="D2356" s="635" t="s">
        <v>43155</v>
      </c>
    </row>
    <row r="2357" spans="1:4" ht="13.5" x14ac:dyDescent="0.25">
      <c r="A2357" s="636">
        <v>102051</v>
      </c>
      <c r="B2357" s="634" t="s">
        <v>28861</v>
      </c>
      <c r="C2357" s="634" t="s">
        <v>3</v>
      </c>
      <c r="D2357" s="635" t="s">
        <v>43156</v>
      </c>
    </row>
    <row r="2358" spans="1:4" ht="13.5" x14ac:dyDescent="0.25">
      <c r="A2358" s="636">
        <v>102052</v>
      </c>
      <c r="B2358" s="634" t="s">
        <v>28862</v>
      </c>
      <c r="C2358" s="634" t="s">
        <v>3</v>
      </c>
      <c r="D2358" s="635" t="s">
        <v>43157</v>
      </c>
    </row>
    <row r="2359" spans="1:4" ht="13.5" x14ac:dyDescent="0.25">
      <c r="A2359" s="636">
        <v>102059</v>
      </c>
      <c r="B2359" s="634" t="s">
        <v>28863</v>
      </c>
      <c r="C2359" s="634" t="s">
        <v>3</v>
      </c>
      <c r="D2359" s="635" t="s">
        <v>43158</v>
      </c>
    </row>
    <row r="2360" spans="1:4" ht="13.5" x14ac:dyDescent="0.25">
      <c r="A2360" s="636">
        <v>102060</v>
      </c>
      <c r="B2360" s="634" t="s">
        <v>28864</v>
      </c>
      <c r="C2360" s="634" t="s">
        <v>3</v>
      </c>
      <c r="D2360" s="635" t="s">
        <v>43159</v>
      </c>
    </row>
    <row r="2361" spans="1:4" ht="13.5" x14ac:dyDescent="0.25">
      <c r="A2361" s="636">
        <v>102061</v>
      </c>
      <c r="B2361" s="634" t="s">
        <v>28865</v>
      </c>
      <c r="C2361" s="634" t="s">
        <v>3</v>
      </c>
      <c r="D2361" s="635" t="s">
        <v>43160</v>
      </c>
    </row>
    <row r="2362" spans="1:4" ht="13.5" x14ac:dyDescent="0.25">
      <c r="A2362" s="636">
        <v>102062</v>
      </c>
      <c r="B2362" s="634" t="s">
        <v>28866</v>
      </c>
      <c r="C2362" s="634" t="s">
        <v>3</v>
      </c>
      <c r="D2362" s="635" t="s">
        <v>43161</v>
      </c>
    </row>
    <row r="2363" spans="1:4" ht="13.5" x14ac:dyDescent="0.25">
      <c r="A2363" s="636">
        <v>102063</v>
      </c>
      <c r="B2363" s="634" t="s">
        <v>28867</v>
      </c>
      <c r="C2363" s="634" t="s">
        <v>3</v>
      </c>
      <c r="D2363" s="635" t="s">
        <v>43162</v>
      </c>
    </row>
    <row r="2364" spans="1:4" ht="13.5" x14ac:dyDescent="0.25">
      <c r="A2364" s="636">
        <v>102064</v>
      </c>
      <c r="B2364" s="634" t="s">
        <v>28868</v>
      </c>
      <c r="C2364" s="634" t="s">
        <v>3</v>
      </c>
      <c r="D2364" s="635" t="s">
        <v>43163</v>
      </c>
    </row>
    <row r="2365" spans="1:4" ht="13.5" x14ac:dyDescent="0.25">
      <c r="A2365" s="636">
        <v>102065</v>
      </c>
      <c r="B2365" s="634" t="s">
        <v>28869</v>
      </c>
      <c r="C2365" s="634" t="s">
        <v>3</v>
      </c>
      <c r="D2365" s="635" t="s">
        <v>43164</v>
      </c>
    </row>
    <row r="2366" spans="1:4" ht="13.5" x14ac:dyDescent="0.25">
      <c r="A2366" s="636">
        <v>102066</v>
      </c>
      <c r="B2366" s="634" t="s">
        <v>28870</v>
      </c>
      <c r="C2366" s="634" t="s">
        <v>3</v>
      </c>
      <c r="D2366" s="635" t="s">
        <v>43165</v>
      </c>
    </row>
    <row r="2367" spans="1:4" ht="13.5" x14ac:dyDescent="0.25">
      <c r="A2367" s="636">
        <v>102067</v>
      </c>
      <c r="B2367" s="634" t="s">
        <v>28871</v>
      </c>
      <c r="C2367" s="634" t="s">
        <v>3</v>
      </c>
      <c r="D2367" s="635" t="s">
        <v>43166</v>
      </c>
    </row>
    <row r="2368" spans="1:4" ht="13.5" x14ac:dyDescent="0.25">
      <c r="A2368" s="636">
        <v>102068</v>
      </c>
      <c r="B2368" s="634" t="s">
        <v>28872</v>
      </c>
      <c r="C2368" s="634" t="s">
        <v>3</v>
      </c>
      <c r="D2368" s="635" t="s">
        <v>43167</v>
      </c>
    </row>
    <row r="2369" spans="1:4" ht="13.5" x14ac:dyDescent="0.25">
      <c r="A2369" s="636">
        <v>102069</v>
      </c>
      <c r="B2369" s="634" t="s">
        <v>28873</v>
      </c>
      <c r="C2369" s="634" t="s">
        <v>3</v>
      </c>
      <c r="D2369" s="635" t="s">
        <v>43168</v>
      </c>
    </row>
    <row r="2370" spans="1:4" ht="13.5" x14ac:dyDescent="0.25">
      <c r="A2370" s="636">
        <v>102070</v>
      </c>
      <c r="B2370" s="634" t="s">
        <v>28874</v>
      </c>
      <c r="C2370" s="634" t="s">
        <v>3</v>
      </c>
      <c r="D2370" s="635" t="s">
        <v>43169</v>
      </c>
    </row>
    <row r="2371" spans="1:4" ht="13.5" x14ac:dyDescent="0.25">
      <c r="A2371" s="636">
        <v>102071</v>
      </c>
      <c r="B2371" s="634" t="s">
        <v>28875</v>
      </c>
      <c r="C2371" s="634" t="s">
        <v>3</v>
      </c>
      <c r="D2371" s="635" t="s">
        <v>43170</v>
      </c>
    </row>
    <row r="2372" spans="1:4" ht="13.5" x14ac:dyDescent="0.25">
      <c r="A2372" s="636">
        <v>102072</v>
      </c>
      <c r="B2372" s="634" t="s">
        <v>28876</v>
      </c>
      <c r="C2372" s="634" t="s">
        <v>3</v>
      </c>
      <c r="D2372" s="635" t="s">
        <v>43171</v>
      </c>
    </row>
    <row r="2373" spans="1:4" ht="13.5" x14ac:dyDescent="0.25">
      <c r="A2373" s="636">
        <v>102073</v>
      </c>
      <c r="B2373" s="634" t="s">
        <v>28877</v>
      </c>
      <c r="C2373" s="634" t="s">
        <v>20</v>
      </c>
      <c r="D2373" s="635" t="s">
        <v>43172</v>
      </c>
    </row>
    <row r="2374" spans="1:4" ht="13.5" x14ac:dyDescent="0.25">
      <c r="A2374" s="636">
        <v>102074</v>
      </c>
      <c r="B2374" s="634" t="s">
        <v>28878</v>
      </c>
      <c r="C2374" s="634" t="s">
        <v>20</v>
      </c>
      <c r="D2374" s="635" t="s">
        <v>43173</v>
      </c>
    </row>
    <row r="2375" spans="1:4" ht="13.5" x14ac:dyDescent="0.25">
      <c r="A2375" s="636">
        <v>102075</v>
      </c>
      <c r="B2375" s="634" t="s">
        <v>28879</v>
      </c>
      <c r="C2375" s="634" t="s">
        <v>20</v>
      </c>
      <c r="D2375" s="635" t="s">
        <v>43174</v>
      </c>
    </row>
    <row r="2376" spans="1:4" ht="13.5" x14ac:dyDescent="0.25">
      <c r="A2376" s="636">
        <v>102076</v>
      </c>
      <c r="B2376" s="634" t="s">
        <v>28880</v>
      </c>
      <c r="C2376" s="634" t="s">
        <v>20</v>
      </c>
      <c r="D2376" s="635" t="s">
        <v>43175</v>
      </c>
    </row>
    <row r="2377" spans="1:4" ht="13.5" x14ac:dyDescent="0.25">
      <c r="A2377" s="636">
        <v>102077</v>
      </c>
      <c r="B2377" s="634" t="s">
        <v>28881</v>
      </c>
      <c r="C2377" s="634" t="s">
        <v>20</v>
      </c>
      <c r="D2377" s="635" t="s">
        <v>43176</v>
      </c>
    </row>
    <row r="2378" spans="1:4" ht="13.5" x14ac:dyDescent="0.25">
      <c r="A2378" s="636">
        <v>102078</v>
      </c>
      <c r="B2378" s="634" t="s">
        <v>28882</v>
      </c>
      <c r="C2378" s="634" t="s">
        <v>20</v>
      </c>
      <c r="D2378" s="635" t="s">
        <v>43177</v>
      </c>
    </row>
    <row r="2379" spans="1:4" ht="13.5" x14ac:dyDescent="0.25">
      <c r="A2379" s="636">
        <v>102079</v>
      </c>
      <c r="B2379" s="634" t="s">
        <v>28883</v>
      </c>
      <c r="C2379" s="634" t="s">
        <v>20</v>
      </c>
      <c r="D2379" s="635" t="s">
        <v>43178</v>
      </c>
    </row>
    <row r="2380" spans="1:4" ht="13.5" x14ac:dyDescent="0.25">
      <c r="A2380" s="636">
        <v>102080</v>
      </c>
      <c r="B2380" s="634" t="s">
        <v>28884</v>
      </c>
      <c r="C2380" s="634" t="s">
        <v>20</v>
      </c>
      <c r="D2380" s="635" t="s">
        <v>43179</v>
      </c>
    </row>
    <row r="2381" spans="1:4" ht="13.5" x14ac:dyDescent="0.25">
      <c r="A2381" s="636">
        <v>102086</v>
      </c>
      <c r="B2381" s="634" t="s">
        <v>28885</v>
      </c>
      <c r="C2381" s="634" t="s">
        <v>3</v>
      </c>
      <c r="D2381" s="635" t="s">
        <v>43180</v>
      </c>
    </row>
    <row r="2382" spans="1:4" ht="13.5" x14ac:dyDescent="0.25">
      <c r="A2382" s="636">
        <v>102087</v>
      </c>
      <c r="B2382" s="634" t="s">
        <v>28886</v>
      </c>
      <c r="C2382" s="634" t="s">
        <v>3</v>
      </c>
      <c r="D2382" s="635" t="s">
        <v>42325</v>
      </c>
    </row>
    <row r="2383" spans="1:4" ht="13.5" x14ac:dyDescent="0.25">
      <c r="A2383" s="636">
        <v>102088</v>
      </c>
      <c r="B2383" s="634" t="s">
        <v>28887</v>
      </c>
      <c r="C2383" s="634" t="s">
        <v>3</v>
      </c>
      <c r="D2383" s="635" t="s">
        <v>43181</v>
      </c>
    </row>
    <row r="2384" spans="1:4" ht="13.5" x14ac:dyDescent="0.25">
      <c r="A2384" s="636">
        <v>102089</v>
      </c>
      <c r="B2384" s="634" t="s">
        <v>28888</v>
      </c>
      <c r="C2384" s="634" t="s">
        <v>3</v>
      </c>
      <c r="D2384" s="635" t="s">
        <v>43182</v>
      </c>
    </row>
    <row r="2385" spans="1:4" ht="13.5" x14ac:dyDescent="0.25">
      <c r="A2385" s="636">
        <v>102090</v>
      </c>
      <c r="B2385" s="634" t="s">
        <v>28889</v>
      </c>
      <c r="C2385" s="634" t="s">
        <v>3</v>
      </c>
      <c r="D2385" s="635" t="s">
        <v>43183</v>
      </c>
    </row>
    <row r="2386" spans="1:4" ht="13.5" x14ac:dyDescent="0.25">
      <c r="A2386" s="636">
        <v>102091</v>
      </c>
      <c r="B2386" s="634" t="s">
        <v>28890</v>
      </c>
      <c r="C2386" s="634" t="s">
        <v>3</v>
      </c>
      <c r="D2386" s="635" t="s">
        <v>43184</v>
      </c>
    </row>
    <row r="2387" spans="1:4" ht="13.5" x14ac:dyDescent="0.25">
      <c r="A2387" s="636">
        <v>103760</v>
      </c>
      <c r="B2387" s="634" t="s">
        <v>43185</v>
      </c>
      <c r="C2387" s="634" t="s">
        <v>3</v>
      </c>
      <c r="D2387" s="635" t="s">
        <v>43186</v>
      </c>
    </row>
    <row r="2388" spans="1:4" ht="13.5" x14ac:dyDescent="0.25">
      <c r="A2388" s="636">
        <v>103761</v>
      </c>
      <c r="B2388" s="634" t="s">
        <v>43187</v>
      </c>
      <c r="C2388" s="634" t="s">
        <v>3</v>
      </c>
      <c r="D2388" s="635" t="s">
        <v>43188</v>
      </c>
    </row>
    <row r="2389" spans="1:4" ht="13.5" x14ac:dyDescent="0.25">
      <c r="A2389" s="636">
        <v>103762</v>
      </c>
      <c r="B2389" s="634" t="s">
        <v>43189</v>
      </c>
      <c r="C2389" s="634" t="s">
        <v>3</v>
      </c>
      <c r="D2389" s="635" t="s">
        <v>43190</v>
      </c>
    </row>
    <row r="2390" spans="1:4" ht="13.5" x14ac:dyDescent="0.25">
      <c r="A2390" s="636">
        <v>103763</v>
      </c>
      <c r="B2390" s="634" t="s">
        <v>43191</v>
      </c>
      <c r="C2390" s="634" t="s">
        <v>3</v>
      </c>
      <c r="D2390" s="635" t="s">
        <v>43192</v>
      </c>
    </row>
    <row r="2391" spans="1:4" ht="13.5" x14ac:dyDescent="0.25">
      <c r="A2391" s="636">
        <v>89996</v>
      </c>
      <c r="B2391" s="634" t="s">
        <v>43193</v>
      </c>
      <c r="C2391" s="634" t="s">
        <v>113</v>
      </c>
      <c r="D2391" s="635" t="s">
        <v>28955</v>
      </c>
    </row>
    <row r="2392" spans="1:4" ht="13.5" x14ac:dyDescent="0.25">
      <c r="A2392" s="636">
        <v>89997</v>
      </c>
      <c r="B2392" s="634" t="s">
        <v>43194</v>
      </c>
      <c r="C2392" s="634" t="s">
        <v>113</v>
      </c>
      <c r="D2392" s="635" t="s">
        <v>43195</v>
      </c>
    </row>
    <row r="2393" spans="1:4" ht="13.5" x14ac:dyDescent="0.25">
      <c r="A2393" s="636">
        <v>89998</v>
      </c>
      <c r="B2393" s="634" t="s">
        <v>43196</v>
      </c>
      <c r="C2393" s="634" t="s">
        <v>113</v>
      </c>
      <c r="D2393" s="635" t="s">
        <v>27175</v>
      </c>
    </row>
    <row r="2394" spans="1:4" ht="13.5" x14ac:dyDescent="0.25">
      <c r="A2394" s="636">
        <v>89999</v>
      </c>
      <c r="B2394" s="634" t="s">
        <v>43197</v>
      </c>
      <c r="C2394" s="634" t="s">
        <v>113</v>
      </c>
      <c r="D2394" s="635" t="s">
        <v>29133</v>
      </c>
    </row>
    <row r="2395" spans="1:4" ht="13.5" x14ac:dyDescent="0.25">
      <c r="A2395" s="636">
        <v>90000</v>
      </c>
      <c r="B2395" s="634" t="s">
        <v>43198</v>
      </c>
      <c r="C2395" s="634" t="s">
        <v>113</v>
      </c>
      <c r="D2395" s="635" t="s">
        <v>43199</v>
      </c>
    </row>
    <row r="2396" spans="1:4" ht="13.5" x14ac:dyDescent="0.25">
      <c r="A2396" s="636">
        <v>91593</v>
      </c>
      <c r="B2396" s="634" t="s">
        <v>26129</v>
      </c>
      <c r="C2396" s="634" t="s">
        <v>113</v>
      </c>
      <c r="D2396" s="635" t="s">
        <v>42256</v>
      </c>
    </row>
    <row r="2397" spans="1:4" ht="13.5" x14ac:dyDescent="0.25">
      <c r="A2397" s="636">
        <v>91594</v>
      </c>
      <c r="B2397" s="634" t="s">
        <v>26130</v>
      </c>
      <c r="C2397" s="634" t="s">
        <v>113</v>
      </c>
      <c r="D2397" s="635" t="s">
        <v>25973</v>
      </c>
    </row>
    <row r="2398" spans="1:4" ht="13.5" x14ac:dyDescent="0.25">
      <c r="A2398" s="636">
        <v>91595</v>
      </c>
      <c r="B2398" s="634" t="s">
        <v>26131</v>
      </c>
      <c r="C2398" s="634" t="s">
        <v>113</v>
      </c>
      <c r="D2398" s="635" t="s">
        <v>30806</v>
      </c>
    </row>
    <row r="2399" spans="1:4" ht="13.5" x14ac:dyDescent="0.25">
      <c r="A2399" s="636">
        <v>91596</v>
      </c>
      <c r="B2399" s="634" t="s">
        <v>26132</v>
      </c>
      <c r="C2399" s="634" t="s">
        <v>113</v>
      </c>
      <c r="D2399" s="635" t="s">
        <v>29412</v>
      </c>
    </row>
    <row r="2400" spans="1:4" ht="13.5" x14ac:dyDescent="0.25">
      <c r="A2400" s="636">
        <v>91597</v>
      </c>
      <c r="B2400" s="634" t="s">
        <v>26133</v>
      </c>
      <c r="C2400" s="634" t="s">
        <v>113</v>
      </c>
      <c r="D2400" s="635" t="s">
        <v>28455</v>
      </c>
    </row>
    <row r="2401" spans="1:4" ht="13.5" x14ac:dyDescent="0.25">
      <c r="A2401" s="636">
        <v>91598</v>
      </c>
      <c r="B2401" s="634" t="s">
        <v>26134</v>
      </c>
      <c r="C2401" s="634" t="s">
        <v>113</v>
      </c>
      <c r="D2401" s="635" t="s">
        <v>27638</v>
      </c>
    </row>
    <row r="2402" spans="1:4" ht="13.5" x14ac:dyDescent="0.25">
      <c r="A2402" s="636">
        <v>91599</v>
      </c>
      <c r="B2402" s="634" t="s">
        <v>26135</v>
      </c>
      <c r="C2402" s="634" t="s">
        <v>113</v>
      </c>
      <c r="D2402" s="635" t="s">
        <v>30705</v>
      </c>
    </row>
    <row r="2403" spans="1:4" ht="13.5" x14ac:dyDescent="0.25">
      <c r="A2403" s="636">
        <v>91600</v>
      </c>
      <c r="B2403" s="634" t="s">
        <v>26136</v>
      </c>
      <c r="C2403" s="634" t="s">
        <v>113</v>
      </c>
      <c r="D2403" s="635" t="s">
        <v>30051</v>
      </c>
    </row>
    <row r="2404" spans="1:4" ht="13.5" x14ac:dyDescent="0.25">
      <c r="A2404" s="636">
        <v>91601</v>
      </c>
      <c r="B2404" s="634" t="s">
        <v>26137</v>
      </c>
      <c r="C2404" s="634" t="s">
        <v>113</v>
      </c>
      <c r="D2404" s="635" t="s">
        <v>30299</v>
      </c>
    </row>
    <row r="2405" spans="1:4" ht="13.5" x14ac:dyDescent="0.25">
      <c r="A2405" s="636">
        <v>91602</v>
      </c>
      <c r="B2405" s="634" t="s">
        <v>26138</v>
      </c>
      <c r="C2405" s="634" t="s">
        <v>113</v>
      </c>
      <c r="D2405" s="635" t="s">
        <v>43200</v>
      </c>
    </row>
    <row r="2406" spans="1:4" ht="13.5" x14ac:dyDescent="0.25">
      <c r="A2406" s="636">
        <v>91603</v>
      </c>
      <c r="B2406" s="634" t="s">
        <v>26139</v>
      </c>
      <c r="C2406" s="634" t="s">
        <v>113</v>
      </c>
      <c r="D2406" s="635" t="s">
        <v>43201</v>
      </c>
    </row>
    <row r="2407" spans="1:4" ht="13.5" x14ac:dyDescent="0.25">
      <c r="A2407" s="636">
        <v>92759</v>
      </c>
      <c r="B2407" s="634" t="s">
        <v>23750</v>
      </c>
      <c r="C2407" s="634" t="s">
        <v>113</v>
      </c>
      <c r="D2407" s="635" t="s">
        <v>30443</v>
      </c>
    </row>
    <row r="2408" spans="1:4" ht="13.5" x14ac:dyDescent="0.25">
      <c r="A2408" s="636">
        <v>92760</v>
      </c>
      <c r="B2408" s="634" t="s">
        <v>23751</v>
      </c>
      <c r="C2408" s="634" t="s">
        <v>113</v>
      </c>
      <c r="D2408" s="635" t="s">
        <v>30938</v>
      </c>
    </row>
    <row r="2409" spans="1:4" ht="13.5" x14ac:dyDescent="0.25">
      <c r="A2409" s="636">
        <v>92761</v>
      </c>
      <c r="B2409" s="634" t="s">
        <v>23752</v>
      </c>
      <c r="C2409" s="634" t="s">
        <v>113</v>
      </c>
      <c r="D2409" s="635" t="s">
        <v>30738</v>
      </c>
    </row>
    <row r="2410" spans="1:4" ht="13.5" x14ac:dyDescent="0.25">
      <c r="A2410" s="636">
        <v>92762</v>
      </c>
      <c r="B2410" s="634" t="s">
        <v>23753</v>
      </c>
      <c r="C2410" s="634" t="s">
        <v>113</v>
      </c>
      <c r="D2410" s="635" t="s">
        <v>27323</v>
      </c>
    </row>
    <row r="2411" spans="1:4" ht="13.5" x14ac:dyDescent="0.25">
      <c r="A2411" s="636">
        <v>92763</v>
      </c>
      <c r="B2411" s="634" t="s">
        <v>23754</v>
      </c>
      <c r="C2411" s="634" t="s">
        <v>113</v>
      </c>
      <c r="D2411" s="635" t="s">
        <v>43202</v>
      </c>
    </row>
    <row r="2412" spans="1:4" ht="13.5" x14ac:dyDescent="0.25">
      <c r="A2412" s="636">
        <v>92764</v>
      </c>
      <c r="B2412" s="634" t="s">
        <v>23755</v>
      </c>
      <c r="C2412" s="634" t="s">
        <v>113</v>
      </c>
      <c r="D2412" s="635" t="s">
        <v>30732</v>
      </c>
    </row>
    <row r="2413" spans="1:4" ht="13.5" x14ac:dyDescent="0.25">
      <c r="A2413" s="636">
        <v>92765</v>
      </c>
      <c r="B2413" s="634" t="s">
        <v>23756</v>
      </c>
      <c r="C2413" s="634" t="s">
        <v>113</v>
      </c>
      <c r="D2413" s="635" t="s">
        <v>43203</v>
      </c>
    </row>
    <row r="2414" spans="1:4" ht="13.5" x14ac:dyDescent="0.25">
      <c r="A2414" s="636">
        <v>92766</v>
      </c>
      <c r="B2414" s="634" t="s">
        <v>23757</v>
      </c>
      <c r="C2414" s="634" t="s">
        <v>113</v>
      </c>
      <c r="D2414" s="635" t="s">
        <v>43204</v>
      </c>
    </row>
    <row r="2415" spans="1:4" ht="13.5" x14ac:dyDescent="0.25">
      <c r="A2415" s="636">
        <v>92767</v>
      </c>
      <c r="B2415" s="634" t="s">
        <v>23758</v>
      </c>
      <c r="C2415" s="634" t="s">
        <v>113</v>
      </c>
      <c r="D2415" s="635" t="s">
        <v>28964</v>
      </c>
    </row>
    <row r="2416" spans="1:4" ht="13.5" x14ac:dyDescent="0.25">
      <c r="A2416" s="636">
        <v>92768</v>
      </c>
      <c r="B2416" s="634" t="s">
        <v>23759</v>
      </c>
      <c r="C2416" s="634" t="s">
        <v>113</v>
      </c>
      <c r="D2416" s="635" t="s">
        <v>43205</v>
      </c>
    </row>
    <row r="2417" spans="1:4" ht="13.5" x14ac:dyDescent="0.25">
      <c r="A2417" s="636">
        <v>92769</v>
      </c>
      <c r="B2417" s="634" t="s">
        <v>23760</v>
      </c>
      <c r="C2417" s="634" t="s">
        <v>113</v>
      </c>
      <c r="D2417" s="635" t="s">
        <v>30332</v>
      </c>
    </row>
    <row r="2418" spans="1:4" ht="13.5" x14ac:dyDescent="0.25">
      <c r="A2418" s="636">
        <v>92770</v>
      </c>
      <c r="B2418" s="634" t="s">
        <v>23761</v>
      </c>
      <c r="C2418" s="634" t="s">
        <v>113</v>
      </c>
      <c r="D2418" s="635" t="s">
        <v>43206</v>
      </c>
    </row>
    <row r="2419" spans="1:4" ht="13.5" x14ac:dyDescent="0.25">
      <c r="A2419" s="636">
        <v>92771</v>
      </c>
      <c r="B2419" s="634" t="s">
        <v>23762</v>
      </c>
      <c r="C2419" s="634" t="s">
        <v>113</v>
      </c>
      <c r="D2419" s="635" t="s">
        <v>30296</v>
      </c>
    </row>
    <row r="2420" spans="1:4" ht="13.5" x14ac:dyDescent="0.25">
      <c r="A2420" s="636">
        <v>92772</v>
      </c>
      <c r="B2420" s="634" t="s">
        <v>23763</v>
      </c>
      <c r="C2420" s="634" t="s">
        <v>113</v>
      </c>
      <c r="D2420" s="635" t="s">
        <v>27335</v>
      </c>
    </row>
    <row r="2421" spans="1:4" ht="13.5" x14ac:dyDescent="0.25">
      <c r="A2421" s="636">
        <v>92773</v>
      </c>
      <c r="B2421" s="634" t="s">
        <v>23764</v>
      </c>
      <c r="C2421" s="634" t="s">
        <v>113</v>
      </c>
      <c r="D2421" s="635" t="s">
        <v>30819</v>
      </c>
    </row>
    <row r="2422" spans="1:4" ht="13.5" x14ac:dyDescent="0.25">
      <c r="A2422" s="636">
        <v>92774</v>
      </c>
      <c r="B2422" s="634" t="s">
        <v>23765</v>
      </c>
      <c r="C2422" s="634" t="s">
        <v>113</v>
      </c>
      <c r="D2422" s="635" t="s">
        <v>29986</v>
      </c>
    </row>
    <row r="2423" spans="1:4" ht="13.5" x14ac:dyDescent="0.25">
      <c r="A2423" s="636">
        <v>92775</v>
      </c>
      <c r="B2423" s="634" t="s">
        <v>23766</v>
      </c>
      <c r="C2423" s="634" t="s">
        <v>113</v>
      </c>
      <c r="D2423" s="635" t="s">
        <v>43207</v>
      </c>
    </row>
    <row r="2424" spans="1:4" ht="13.5" x14ac:dyDescent="0.25">
      <c r="A2424" s="636">
        <v>92776</v>
      </c>
      <c r="B2424" s="634" t="s">
        <v>23767</v>
      </c>
      <c r="C2424" s="634" t="s">
        <v>113</v>
      </c>
      <c r="D2424" s="635" t="s">
        <v>43208</v>
      </c>
    </row>
    <row r="2425" spans="1:4" ht="13.5" x14ac:dyDescent="0.25">
      <c r="A2425" s="636">
        <v>92777</v>
      </c>
      <c r="B2425" s="634" t="s">
        <v>23768</v>
      </c>
      <c r="C2425" s="634" t="s">
        <v>113</v>
      </c>
      <c r="D2425" s="635" t="s">
        <v>26888</v>
      </c>
    </row>
    <row r="2426" spans="1:4" ht="13.5" x14ac:dyDescent="0.25">
      <c r="A2426" s="636">
        <v>92778</v>
      </c>
      <c r="B2426" s="634" t="s">
        <v>23769</v>
      </c>
      <c r="C2426" s="634" t="s">
        <v>113</v>
      </c>
      <c r="D2426" s="635" t="s">
        <v>30254</v>
      </c>
    </row>
    <row r="2427" spans="1:4" ht="13.5" x14ac:dyDescent="0.25">
      <c r="A2427" s="636">
        <v>92779</v>
      </c>
      <c r="B2427" s="634" t="s">
        <v>23770</v>
      </c>
      <c r="C2427" s="634" t="s">
        <v>113</v>
      </c>
      <c r="D2427" s="635" t="s">
        <v>29322</v>
      </c>
    </row>
    <row r="2428" spans="1:4" ht="13.5" x14ac:dyDescent="0.25">
      <c r="A2428" s="636">
        <v>92780</v>
      </c>
      <c r="B2428" s="634" t="s">
        <v>149</v>
      </c>
      <c r="C2428" s="634" t="s">
        <v>113</v>
      </c>
      <c r="D2428" s="635" t="s">
        <v>27327</v>
      </c>
    </row>
    <row r="2429" spans="1:4" ht="13.5" x14ac:dyDescent="0.25">
      <c r="A2429" s="636">
        <v>92781</v>
      </c>
      <c r="B2429" s="634" t="s">
        <v>23772</v>
      </c>
      <c r="C2429" s="634" t="s">
        <v>113</v>
      </c>
      <c r="D2429" s="635" t="s">
        <v>43209</v>
      </c>
    </row>
    <row r="2430" spans="1:4" ht="13.5" x14ac:dyDescent="0.25">
      <c r="A2430" s="636">
        <v>92782</v>
      </c>
      <c r="B2430" s="634" t="s">
        <v>23773</v>
      </c>
      <c r="C2430" s="634" t="s">
        <v>113</v>
      </c>
      <c r="D2430" s="635" t="s">
        <v>43203</v>
      </c>
    </row>
    <row r="2431" spans="1:4" ht="13.5" x14ac:dyDescent="0.25">
      <c r="A2431" s="636">
        <v>92783</v>
      </c>
      <c r="B2431" s="634" t="s">
        <v>23774</v>
      </c>
      <c r="C2431" s="634" t="s">
        <v>113</v>
      </c>
      <c r="D2431" s="635" t="s">
        <v>41930</v>
      </c>
    </row>
    <row r="2432" spans="1:4" ht="13.5" x14ac:dyDescent="0.25">
      <c r="A2432" s="636">
        <v>92784</v>
      </c>
      <c r="B2432" s="634" t="s">
        <v>23775</v>
      </c>
      <c r="C2432" s="634" t="s">
        <v>113</v>
      </c>
      <c r="D2432" s="635" t="s">
        <v>42041</v>
      </c>
    </row>
    <row r="2433" spans="1:4" ht="13.5" x14ac:dyDescent="0.25">
      <c r="A2433" s="636">
        <v>92785</v>
      </c>
      <c r="B2433" s="634" t="s">
        <v>23776</v>
      </c>
      <c r="C2433" s="634" t="s">
        <v>113</v>
      </c>
      <c r="D2433" s="635" t="s">
        <v>43210</v>
      </c>
    </row>
    <row r="2434" spans="1:4" ht="13.5" x14ac:dyDescent="0.25">
      <c r="A2434" s="636">
        <v>92786</v>
      </c>
      <c r="B2434" s="634" t="s">
        <v>23777</v>
      </c>
      <c r="C2434" s="634" t="s">
        <v>113</v>
      </c>
      <c r="D2434" s="635" t="s">
        <v>30280</v>
      </c>
    </row>
    <row r="2435" spans="1:4" ht="13.5" x14ac:dyDescent="0.25">
      <c r="A2435" s="636">
        <v>92787</v>
      </c>
      <c r="B2435" s="634" t="s">
        <v>23778</v>
      </c>
      <c r="C2435" s="634" t="s">
        <v>113</v>
      </c>
      <c r="D2435" s="635" t="s">
        <v>30288</v>
      </c>
    </row>
    <row r="2436" spans="1:4" ht="13.5" x14ac:dyDescent="0.25">
      <c r="A2436" s="636">
        <v>92788</v>
      </c>
      <c r="B2436" s="634" t="s">
        <v>23779</v>
      </c>
      <c r="C2436" s="634" t="s">
        <v>113</v>
      </c>
      <c r="D2436" s="635" t="s">
        <v>26621</v>
      </c>
    </row>
    <row r="2437" spans="1:4" ht="13.5" x14ac:dyDescent="0.25">
      <c r="A2437" s="636">
        <v>92789</v>
      </c>
      <c r="B2437" s="634" t="s">
        <v>23780</v>
      </c>
      <c r="C2437" s="634" t="s">
        <v>113</v>
      </c>
      <c r="D2437" s="635" t="s">
        <v>30732</v>
      </c>
    </row>
    <row r="2438" spans="1:4" ht="13.5" x14ac:dyDescent="0.25">
      <c r="A2438" s="636">
        <v>92790</v>
      </c>
      <c r="B2438" s="634" t="s">
        <v>23781</v>
      </c>
      <c r="C2438" s="634" t="s">
        <v>113</v>
      </c>
      <c r="D2438" s="635" t="s">
        <v>29960</v>
      </c>
    </row>
    <row r="2439" spans="1:4" ht="13.5" x14ac:dyDescent="0.25">
      <c r="A2439" s="636">
        <v>92791</v>
      </c>
      <c r="B2439" s="634" t="s">
        <v>23782</v>
      </c>
      <c r="C2439" s="634" t="s">
        <v>113</v>
      </c>
      <c r="D2439" s="635" t="s">
        <v>29961</v>
      </c>
    </row>
    <row r="2440" spans="1:4" ht="13.5" x14ac:dyDescent="0.25">
      <c r="A2440" s="636">
        <v>92792</v>
      </c>
      <c r="B2440" s="634" t="s">
        <v>23783</v>
      </c>
      <c r="C2440" s="634" t="s">
        <v>113</v>
      </c>
      <c r="D2440" s="635" t="s">
        <v>27326</v>
      </c>
    </row>
    <row r="2441" spans="1:4" ht="13.5" x14ac:dyDescent="0.25">
      <c r="A2441" s="636">
        <v>92793</v>
      </c>
      <c r="B2441" s="634" t="s">
        <v>23784</v>
      </c>
      <c r="C2441" s="634" t="s">
        <v>113</v>
      </c>
      <c r="D2441" s="635" t="s">
        <v>30263</v>
      </c>
    </row>
    <row r="2442" spans="1:4" ht="13.5" x14ac:dyDescent="0.25">
      <c r="A2442" s="636">
        <v>92794</v>
      </c>
      <c r="B2442" s="634" t="s">
        <v>23785</v>
      </c>
      <c r="C2442" s="634" t="s">
        <v>113</v>
      </c>
      <c r="D2442" s="635" t="s">
        <v>43211</v>
      </c>
    </row>
    <row r="2443" spans="1:4" ht="13.5" x14ac:dyDescent="0.25">
      <c r="A2443" s="636">
        <v>92795</v>
      </c>
      <c r="B2443" s="634" t="s">
        <v>23786</v>
      </c>
      <c r="C2443" s="634" t="s">
        <v>113</v>
      </c>
      <c r="D2443" s="635" t="s">
        <v>25342</v>
      </c>
    </row>
    <row r="2444" spans="1:4" ht="13.5" x14ac:dyDescent="0.25">
      <c r="A2444" s="636">
        <v>92796</v>
      </c>
      <c r="B2444" s="634" t="s">
        <v>23787</v>
      </c>
      <c r="C2444" s="634" t="s">
        <v>113</v>
      </c>
      <c r="D2444" s="635" t="s">
        <v>43212</v>
      </c>
    </row>
    <row r="2445" spans="1:4" ht="13.5" x14ac:dyDescent="0.25">
      <c r="A2445" s="636">
        <v>92797</v>
      </c>
      <c r="B2445" s="634" t="s">
        <v>23788</v>
      </c>
      <c r="C2445" s="634" t="s">
        <v>113</v>
      </c>
      <c r="D2445" s="635" t="s">
        <v>29897</v>
      </c>
    </row>
    <row r="2446" spans="1:4" ht="13.5" x14ac:dyDescent="0.25">
      <c r="A2446" s="636">
        <v>92798</v>
      </c>
      <c r="B2446" s="634" t="s">
        <v>23789</v>
      </c>
      <c r="C2446" s="634" t="s">
        <v>113</v>
      </c>
      <c r="D2446" s="635" t="s">
        <v>43213</v>
      </c>
    </row>
    <row r="2447" spans="1:4" ht="13.5" x14ac:dyDescent="0.25">
      <c r="A2447" s="636">
        <v>92799</v>
      </c>
      <c r="B2447" s="634" t="s">
        <v>23790</v>
      </c>
      <c r="C2447" s="634" t="s">
        <v>113</v>
      </c>
      <c r="D2447" s="635" t="s">
        <v>29175</v>
      </c>
    </row>
    <row r="2448" spans="1:4" ht="13.5" x14ac:dyDescent="0.25">
      <c r="A2448" s="636">
        <v>92800</v>
      </c>
      <c r="B2448" s="634" t="s">
        <v>23791</v>
      </c>
      <c r="C2448" s="634" t="s">
        <v>113</v>
      </c>
      <c r="D2448" s="635" t="s">
        <v>27327</v>
      </c>
    </row>
    <row r="2449" spans="1:4" ht="13.5" x14ac:dyDescent="0.25">
      <c r="A2449" s="636">
        <v>92801</v>
      </c>
      <c r="B2449" s="634" t="s">
        <v>23792</v>
      </c>
      <c r="C2449" s="634" t="s">
        <v>113</v>
      </c>
      <c r="D2449" s="635" t="s">
        <v>29872</v>
      </c>
    </row>
    <row r="2450" spans="1:4" ht="13.5" x14ac:dyDescent="0.25">
      <c r="A2450" s="636">
        <v>92802</v>
      </c>
      <c r="B2450" s="634" t="s">
        <v>23793</v>
      </c>
      <c r="C2450" s="634" t="s">
        <v>113</v>
      </c>
      <c r="D2450" s="635" t="s">
        <v>26887</v>
      </c>
    </row>
    <row r="2451" spans="1:4" ht="13.5" x14ac:dyDescent="0.25">
      <c r="A2451" s="636">
        <v>92803</v>
      </c>
      <c r="B2451" s="634" t="s">
        <v>23794</v>
      </c>
      <c r="C2451" s="634" t="s">
        <v>113</v>
      </c>
      <c r="D2451" s="635" t="s">
        <v>43214</v>
      </c>
    </row>
    <row r="2452" spans="1:4" ht="13.5" x14ac:dyDescent="0.25">
      <c r="A2452" s="636">
        <v>92804</v>
      </c>
      <c r="B2452" s="634" t="s">
        <v>23795</v>
      </c>
      <c r="C2452" s="634" t="s">
        <v>113</v>
      </c>
      <c r="D2452" s="635" t="s">
        <v>30826</v>
      </c>
    </row>
    <row r="2453" spans="1:4" ht="13.5" x14ac:dyDescent="0.25">
      <c r="A2453" s="636">
        <v>92805</v>
      </c>
      <c r="B2453" s="634" t="s">
        <v>23796</v>
      </c>
      <c r="C2453" s="634" t="s">
        <v>113</v>
      </c>
      <c r="D2453" s="635" t="s">
        <v>43215</v>
      </c>
    </row>
    <row r="2454" spans="1:4" ht="13.5" x14ac:dyDescent="0.25">
      <c r="A2454" s="636">
        <v>92806</v>
      </c>
      <c r="B2454" s="634" t="s">
        <v>23797</v>
      </c>
      <c r="C2454" s="634" t="s">
        <v>113</v>
      </c>
      <c r="D2454" s="635" t="s">
        <v>25960</v>
      </c>
    </row>
    <row r="2455" spans="1:4" ht="13.5" x14ac:dyDescent="0.25">
      <c r="A2455" s="636">
        <v>92875</v>
      </c>
      <c r="B2455" s="634" t="s">
        <v>23798</v>
      </c>
      <c r="C2455" s="634" t="s">
        <v>113</v>
      </c>
      <c r="D2455" s="635" t="s">
        <v>43216</v>
      </c>
    </row>
    <row r="2456" spans="1:4" ht="13.5" x14ac:dyDescent="0.25">
      <c r="A2456" s="636">
        <v>92876</v>
      </c>
      <c r="B2456" s="634" t="s">
        <v>23799</v>
      </c>
      <c r="C2456" s="634" t="s">
        <v>113</v>
      </c>
      <c r="D2456" s="635" t="s">
        <v>25957</v>
      </c>
    </row>
    <row r="2457" spans="1:4" ht="13.5" x14ac:dyDescent="0.25">
      <c r="A2457" s="636">
        <v>92877</v>
      </c>
      <c r="B2457" s="634" t="s">
        <v>23800</v>
      </c>
      <c r="C2457" s="634" t="s">
        <v>113</v>
      </c>
      <c r="D2457" s="635" t="s">
        <v>43217</v>
      </c>
    </row>
    <row r="2458" spans="1:4" ht="13.5" x14ac:dyDescent="0.25">
      <c r="A2458" s="636">
        <v>92878</v>
      </c>
      <c r="B2458" s="634" t="s">
        <v>23801</v>
      </c>
      <c r="C2458" s="634" t="s">
        <v>113</v>
      </c>
      <c r="D2458" s="635" t="s">
        <v>30338</v>
      </c>
    </row>
    <row r="2459" spans="1:4" ht="13.5" x14ac:dyDescent="0.25">
      <c r="A2459" s="636">
        <v>92879</v>
      </c>
      <c r="B2459" s="634" t="s">
        <v>23802</v>
      </c>
      <c r="C2459" s="634" t="s">
        <v>113</v>
      </c>
      <c r="D2459" s="635" t="s">
        <v>43218</v>
      </c>
    </row>
    <row r="2460" spans="1:4" ht="13.5" x14ac:dyDescent="0.25">
      <c r="A2460" s="636">
        <v>92880</v>
      </c>
      <c r="B2460" s="634" t="s">
        <v>23804</v>
      </c>
      <c r="C2460" s="634" t="s">
        <v>113</v>
      </c>
      <c r="D2460" s="635" t="s">
        <v>27346</v>
      </c>
    </row>
    <row r="2461" spans="1:4" ht="13.5" x14ac:dyDescent="0.25">
      <c r="A2461" s="636">
        <v>92881</v>
      </c>
      <c r="B2461" s="634" t="s">
        <v>23805</v>
      </c>
      <c r="C2461" s="634" t="s">
        <v>113</v>
      </c>
      <c r="D2461" s="635" t="s">
        <v>26887</v>
      </c>
    </row>
    <row r="2462" spans="1:4" ht="13.5" x14ac:dyDescent="0.25">
      <c r="A2462" s="636">
        <v>92882</v>
      </c>
      <c r="B2462" s="634" t="s">
        <v>23806</v>
      </c>
      <c r="C2462" s="634" t="s">
        <v>113</v>
      </c>
      <c r="D2462" s="635" t="s">
        <v>30740</v>
      </c>
    </row>
    <row r="2463" spans="1:4" ht="13.5" x14ac:dyDescent="0.25">
      <c r="A2463" s="636">
        <v>92883</v>
      </c>
      <c r="B2463" s="634" t="s">
        <v>23807</v>
      </c>
      <c r="C2463" s="634" t="s">
        <v>113</v>
      </c>
      <c r="D2463" s="635" t="s">
        <v>25402</v>
      </c>
    </row>
    <row r="2464" spans="1:4" ht="13.5" x14ac:dyDescent="0.25">
      <c r="A2464" s="636">
        <v>92884</v>
      </c>
      <c r="B2464" s="634" t="s">
        <v>23808</v>
      </c>
      <c r="C2464" s="634" t="s">
        <v>113</v>
      </c>
      <c r="D2464" s="635" t="s">
        <v>30517</v>
      </c>
    </row>
    <row r="2465" spans="1:4" ht="13.5" x14ac:dyDescent="0.25">
      <c r="A2465" s="636">
        <v>92885</v>
      </c>
      <c r="B2465" s="634" t="s">
        <v>23809</v>
      </c>
      <c r="C2465" s="634" t="s">
        <v>113</v>
      </c>
      <c r="D2465" s="635" t="s">
        <v>28971</v>
      </c>
    </row>
    <row r="2466" spans="1:4" ht="13.5" x14ac:dyDescent="0.25">
      <c r="A2466" s="636">
        <v>92886</v>
      </c>
      <c r="B2466" s="634" t="s">
        <v>23810</v>
      </c>
      <c r="C2466" s="634" t="s">
        <v>113</v>
      </c>
      <c r="D2466" s="635" t="s">
        <v>30430</v>
      </c>
    </row>
    <row r="2467" spans="1:4" ht="13.5" x14ac:dyDescent="0.25">
      <c r="A2467" s="636">
        <v>92887</v>
      </c>
      <c r="B2467" s="634" t="s">
        <v>23811</v>
      </c>
      <c r="C2467" s="634" t="s">
        <v>113</v>
      </c>
      <c r="D2467" s="635" t="s">
        <v>26747</v>
      </c>
    </row>
    <row r="2468" spans="1:4" ht="13.5" x14ac:dyDescent="0.25">
      <c r="A2468" s="636">
        <v>92888</v>
      </c>
      <c r="B2468" s="634" t="s">
        <v>23812</v>
      </c>
      <c r="C2468" s="634" t="s">
        <v>113</v>
      </c>
      <c r="D2468" s="635" t="s">
        <v>29866</v>
      </c>
    </row>
    <row r="2469" spans="1:4" ht="13.5" x14ac:dyDescent="0.25">
      <c r="A2469" s="636">
        <v>92915</v>
      </c>
      <c r="B2469" s="634" t="s">
        <v>23813</v>
      </c>
      <c r="C2469" s="634" t="s">
        <v>113</v>
      </c>
      <c r="D2469" s="635" t="s">
        <v>27339</v>
      </c>
    </row>
    <row r="2470" spans="1:4" ht="13.5" x14ac:dyDescent="0.25">
      <c r="A2470" s="636">
        <v>92916</v>
      </c>
      <c r="B2470" s="634" t="s">
        <v>23814</v>
      </c>
      <c r="C2470" s="634" t="s">
        <v>113</v>
      </c>
      <c r="D2470" s="635" t="s">
        <v>43219</v>
      </c>
    </row>
    <row r="2471" spans="1:4" ht="13.5" x14ac:dyDescent="0.25">
      <c r="A2471" s="636">
        <v>92917</v>
      </c>
      <c r="B2471" s="634" t="s">
        <v>23815</v>
      </c>
      <c r="C2471" s="634" t="s">
        <v>113</v>
      </c>
      <c r="D2471" s="635" t="s">
        <v>43220</v>
      </c>
    </row>
    <row r="2472" spans="1:4" ht="13.5" x14ac:dyDescent="0.25">
      <c r="A2472" s="636">
        <v>92919</v>
      </c>
      <c r="B2472" s="634" t="s">
        <v>23816</v>
      </c>
      <c r="C2472" s="634" t="s">
        <v>113</v>
      </c>
      <c r="D2472" s="635" t="s">
        <v>43221</v>
      </c>
    </row>
    <row r="2473" spans="1:4" ht="13.5" x14ac:dyDescent="0.25">
      <c r="A2473" s="636">
        <v>92921</v>
      </c>
      <c r="B2473" s="634" t="s">
        <v>23818</v>
      </c>
      <c r="C2473" s="634" t="s">
        <v>113</v>
      </c>
      <c r="D2473" s="635" t="s">
        <v>43222</v>
      </c>
    </row>
    <row r="2474" spans="1:4" ht="13.5" x14ac:dyDescent="0.25">
      <c r="A2474" s="636">
        <v>92922</v>
      </c>
      <c r="B2474" s="634" t="s">
        <v>23819</v>
      </c>
      <c r="C2474" s="634" t="s">
        <v>113</v>
      </c>
      <c r="D2474" s="635" t="s">
        <v>26937</v>
      </c>
    </row>
    <row r="2475" spans="1:4" ht="13.5" x14ac:dyDescent="0.25">
      <c r="A2475" s="636">
        <v>92923</v>
      </c>
      <c r="B2475" s="634" t="s">
        <v>23820</v>
      </c>
      <c r="C2475" s="634" t="s">
        <v>113</v>
      </c>
      <c r="D2475" s="635" t="s">
        <v>43223</v>
      </c>
    </row>
    <row r="2476" spans="1:4" ht="13.5" x14ac:dyDescent="0.25">
      <c r="A2476" s="636">
        <v>92924</v>
      </c>
      <c r="B2476" s="634" t="s">
        <v>23821</v>
      </c>
      <c r="C2476" s="634" t="s">
        <v>113</v>
      </c>
      <c r="D2476" s="635" t="s">
        <v>29961</v>
      </c>
    </row>
    <row r="2477" spans="1:4" ht="13.5" x14ac:dyDescent="0.25">
      <c r="A2477" s="636">
        <v>95445</v>
      </c>
      <c r="B2477" s="634" t="s">
        <v>43224</v>
      </c>
      <c r="C2477" s="634" t="s">
        <v>113</v>
      </c>
      <c r="D2477" s="635" t="s">
        <v>43225</v>
      </c>
    </row>
    <row r="2478" spans="1:4" ht="13.5" x14ac:dyDescent="0.25">
      <c r="A2478" s="636">
        <v>95446</v>
      </c>
      <c r="B2478" s="634" t="s">
        <v>43226</v>
      </c>
      <c r="C2478" s="634" t="s">
        <v>113</v>
      </c>
      <c r="D2478" s="635" t="s">
        <v>43227</v>
      </c>
    </row>
    <row r="2479" spans="1:4" ht="13.5" x14ac:dyDescent="0.25">
      <c r="A2479" s="636">
        <v>95448</v>
      </c>
      <c r="B2479" s="634" t="s">
        <v>27155</v>
      </c>
      <c r="C2479" s="634" t="s">
        <v>113</v>
      </c>
      <c r="D2479" s="635" t="s">
        <v>29414</v>
      </c>
    </row>
    <row r="2480" spans="1:4" ht="13.5" x14ac:dyDescent="0.25">
      <c r="A2480" s="636">
        <v>95576</v>
      </c>
      <c r="B2480" s="634" t="s">
        <v>43228</v>
      </c>
      <c r="C2480" s="634" t="s">
        <v>113</v>
      </c>
      <c r="D2480" s="635" t="s">
        <v>43229</v>
      </c>
    </row>
    <row r="2481" spans="1:4" ht="13.5" x14ac:dyDescent="0.25">
      <c r="A2481" s="636">
        <v>95577</v>
      </c>
      <c r="B2481" s="634" t="s">
        <v>43230</v>
      </c>
      <c r="C2481" s="634" t="s">
        <v>113</v>
      </c>
      <c r="D2481" s="635" t="s">
        <v>43231</v>
      </c>
    </row>
    <row r="2482" spans="1:4" ht="13.5" x14ac:dyDescent="0.25">
      <c r="A2482" s="636">
        <v>95578</v>
      </c>
      <c r="B2482" s="634" t="s">
        <v>43232</v>
      </c>
      <c r="C2482" s="634" t="s">
        <v>113</v>
      </c>
      <c r="D2482" s="635" t="s">
        <v>41392</v>
      </c>
    </row>
    <row r="2483" spans="1:4" ht="13.5" x14ac:dyDescent="0.25">
      <c r="A2483" s="636">
        <v>95579</v>
      </c>
      <c r="B2483" s="634" t="s">
        <v>43233</v>
      </c>
      <c r="C2483" s="634" t="s">
        <v>113</v>
      </c>
      <c r="D2483" s="635" t="s">
        <v>43234</v>
      </c>
    </row>
    <row r="2484" spans="1:4" ht="13.5" x14ac:dyDescent="0.25">
      <c r="A2484" s="636">
        <v>95580</v>
      </c>
      <c r="B2484" s="634" t="s">
        <v>43235</v>
      </c>
      <c r="C2484" s="634" t="s">
        <v>113</v>
      </c>
      <c r="D2484" s="635" t="s">
        <v>26887</v>
      </c>
    </row>
    <row r="2485" spans="1:4" ht="13.5" x14ac:dyDescent="0.25">
      <c r="A2485" s="636">
        <v>95581</v>
      </c>
      <c r="B2485" s="634" t="s">
        <v>43236</v>
      </c>
      <c r="C2485" s="634" t="s">
        <v>113</v>
      </c>
      <c r="D2485" s="635" t="s">
        <v>43237</v>
      </c>
    </row>
    <row r="2486" spans="1:4" ht="13.5" x14ac:dyDescent="0.25">
      <c r="A2486" s="636">
        <v>95582</v>
      </c>
      <c r="B2486" s="634" t="s">
        <v>43238</v>
      </c>
      <c r="C2486" s="634" t="s">
        <v>113</v>
      </c>
      <c r="D2486" s="635" t="s">
        <v>28951</v>
      </c>
    </row>
    <row r="2487" spans="1:4" ht="13.5" x14ac:dyDescent="0.25">
      <c r="A2487" s="636">
        <v>95583</v>
      </c>
      <c r="B2487" s="634" t="s">
        <v>43239</v>
      </c>
      <c r="C2487" s="634" t="s">
        <v>113</v>
      </c>
      <c r="D2487" s="635" t="s">
        <v>30432</v>
      </c>
    </row>
    <row r="2488" spans="1:4" ht="13.5" x14ac:dyDescent="0.25">
      <c r="A2488" s="636">
        <v>95584</v>
      </c>
      <c r="B2488" s="634" t="s">
        <v>43240</v>
      </c>
      <c r="C2488" s="634" t="s">
        <v>113</v>
      </c>
      <c r="D2488" s="635" t="s">
        <v>43241</v>
      </c>
    </row>
    <row r="2489" spans="1:4" ht="13.5" x14ac:dyDescent="0.25">
      <c r="A2489" s="636">
        <v>95592</v>
      </c>
      <c r="B2489" s="634" t="s">
        <v>43242</v>
      </c>
      <c r="C2489" s="634" t="s">
        <v>113</v>
      </c>
      <c r="D2489" s="635" t="s">
        <v>30803</v>
      </c>
    </row>
    <row r="2490" spans="1:4" ht="13.5" x14ac:dyDescent="0.25">
      <c r="A2490" s="636">
        <v>95593</v>
      </c>
      <c r="B2490" s="634" t="s">
        <v>43243</v>
      </c>
      <c r="C2490" s="634" t="s">
        <v>113</v>
      </c>
      <c r="D2490" s="635" t="s">
        <v>30253</v>
      </c>
    </row>
    <row r="2491" spans="1:4" ht="13.5" x14ac:dyDescent="0.25">
      <c r="A2491" s="636">
        <v>95943</v>
      </c>
      <c r="B2491" s="634" t="s">
        <v>28901</v>
      </c>
      <c r="C2491" s="634" t="s">
        <v>113</v>
      </c>
      <c r="D2491" s="635" t="s">
        <v>43244</v>
      </c>
    </row>
    <row r="2492" spans="1:4" ht="13.5" x14ac:dyDescent="0.25">
      <c r="A2492" s="636">
        <v>95944</v>
      </c>
      <c r="B2492" s="634" t="s">
        <v>28902</v>
      </c>
      <c r="C2492" s="634" t="s">
        <v>113</v>
      </c>
      <c r="D2492" s="635" t="s">
        <v>43245</v>
      </c>
    </row>
    <row r="2493" spans="1:4" ht="13.5" x14ac:dyDescent="0.25">
      <c r="A2493" s="636">
        <v>95945</v>
      </c>
      <c r="B2493" s="634" t="s">
        <v>28903</v>
      </c>
      <c r="C2493" s="634" t="s">
        <v>113</v>
      </c>
      <c r="D2493" s="635" t="s">
        <v>29121</v>
      </c>
    </row>
    <row r="2494" spans="1:4" ht="13.5" x14ac:dyDescent="0.25">
      <c r="A2494" s="636">
        <v>95946</v>
      </c>
      <c r="B2494" s="634" t="s">
        <v>28904</v>
      </c>
      <c r="C2494" s="634" t="s">
        <v>113</v>
      </c>
      <c r="D2494" s="635" t="s">
        <v>42637</v>
      </c>
    </row>
    <row r="2495" spans="1:4" ht="13.5" x14ac:dyDescent="0.25">
      <c r="A2495" s="636">
        <v>95947</v>
      </c>
      <c r="B2495" s="634" t="s">
        <v>28905</v>
      </c>
      <c r="C2495" s="634" t="s">
        <v>113</v>
      </c>
      <c r="D2495" s="635" t="s">
        <v>26764</v>
      </c>
    </row>
    <row r="2496" spans="1:4" ht="13.5" x14ac:dyDescent="0.25">
      <c r="A2496" s="636">
        <v>95948</v>
      </c>
      <c r="B2496" s="634" t="s">
        <v>28906</v>
      </c>
      <c r="C2496" s="634" t="s">
        <v>113</v>
      </c>
      <c r="D2496" s="635" t="s">
        <v>43234</v>
      </c>
    </row>
    <row r="2497" spans="1:4" ht="13.5" x14ac:dyDescent="0.25">
      <c r="A2497" s="636">
        <v>96544</v>
      </c>
      <c r="B2497" s="634" t="s">
        <v>23822</v>
      </c>
      <c r="C2497" s="634" t="s">
        <v>113</v>
      </c>
      <c r="D2497" s="635" t="s">
        <v>30278</v>
      </c>
    </row>
    <row r="2498" spans="1:4" ht="13.5" x14ac:dyDescent="0.25">
      <c r="A2498" s="636">
        <v>96545</v>
      </c>
      <c r="B2498" s="634" t="s">
        <v>23823</v>
      </c>
      <c r="C2498" s="634" t="s">
        <v>113</v>
      </c>
      <c r="D2498" s="635" t="s">
        <v>41325</v>
      </c>
    </row>
    <row r="2499" spans="1:4" ht="13.5" x14ac:dyDescent="0.25">
      <c r="A2499" s="636">
        <v>96546</v>
      </c>
      <c r="B2499" s="634" t="s">
        <v>23824</v>
      </c>
      <c r="C2499" s="634" t="s">
        <v>113</v>
      </c>
      <c r="D2499" s="635" t="s">
        <v>43246</v>
      </c>
    </row>
    <row r="2500" spans="1:4" ht="13.5" x14ac:dyDescent="0.25">
      <c r="A2500" s="636">
        <v>96547</v>
      </c>
      <c r="B2500" s="634" t="s">
        <v>23825</v>
      </c>
      <c r="C2500" s="634" t="s">
        <v>113</v>
      </c>
      <c r="D2500" s="635" t="s">
        <v>28484</v>
      </c>
    </row>
    <row r="2501" spans="1:4" ht="13.5" x14ac:dyDescent="0.25">
      <c r="A2501" s="636">
        <v>96548</v>
      </c>
      <c r="B2501" s="634" t="s">
        <v>23826</v>
      </c>
      <c r="C2501" s="634" t="s">
        <v>113</v>
      </c>
      <c r="D2501" s="635" t="s">
        <v>30285</v>
      </c>
    </row>
    <row r="2502" spans="1:4" ht="13.5" x14ac:dyDescent="0.25">
      <c r="A2502" s="636">
        <v>96549</v>
      </c>
      <c r="B2502" s="634" t="s">
        <v>23827</v>
      </c>
      <c r="C2502" s="634" t="s">
        <v>113</v>
      </c>
      <c r="D2502" s="635" t="s">
        <v>28690</v>
      </c>
    </row>
    <row r="2503" spans="1:4" ht="13.5" x14ac:dyDescent="0.25">
      <c r="A2503" s="636">
        <v>96550</v>
      </c>
      <c r="B2503" s="634" t="s">
        <v>23828</v>
      </c>
      <c r="C2503" s="634" t="s">
        <v>113</v>
      </c>
      <c r="D2503" s="635" t="s">
        <v>43247</v>
      </c>
    </row>
    <row r="2504" spans="1:4" ht="13.5" x14ac:dyDescent="0.25">
      <c r="A2504" s="636">
        <v>100064</v>
      </c>
      <c r="B2504" s="634" t="s">
        <v>28909</v>
      </c>
      <c r="C2504" s="634" t="s">
        <v>113</v>
      </c>
      <c r="D2504" s="635" t="s">
        <v>28475</v>
      </c>
    </row>
    <row r="2505" spans="1:4" ht="13.5" x14ac:dyDescent="0.25">
      <c r="A2505" s="636">
        <v>100066</v>
      </c>
      <c r="B2505" s="634" t="s">
        <v>26140</v>
      </c>
      <c r="C2505" s="634" t="s">
        <v>113</v>
      </c>
      <c r="D2505" s="635" t="s">
        <v>43248</v>
      </c>
    </row>
    <row r="2506" spans="1:4" ht="13.5" x14ac:dyDescent="0.25">
      <c r="A2506" s="636">
        <v>100067</v>
      </c>
      <c r="B2506" s="634" t="s">
        <v>26141</v>
      </c>
      <c r="C2506" s="634" t="s">
        <v>113</v>
      </c>
      <c r="D2506" s="635" t="s">
        <v>30295</v>
      </c>
    </row>
    <row r="2507" spans="1:4" ht="13.5" x14ac:dyDescent="0.25">
      <c r="A2507" s="636">
        <v>100068</v>
      </c>
      <c r="B2507" s="634" t="s">
        <v>26142</v>
      </c>
      <c r="C2507" s="634" t="s">
        <v>113</v>
      </c>
      <c r="D2507" s="635" t="s">
        <v>27307</v>
      </c>
    </row>
    <row r="2508" spans="1:4" ht="13.5" x14ac:dyDescent="0.25">
      <c r="A2508" s="636">
        <v>102920</v>
      </c>
      <c r="B2508" s="634" t="s">
        <v>43249</v>
      </c>
      <c r="C2508" s="634" t="s">
        <v>113</v>
      </c>
      <c r="D2508" s="635" t="s">
        <v>43250</v>
      </c>
    </row>
    <row r="2509" spans="1:4" ht="13.5" x14ac:dyDescent="0.25">
      <c r="A2509" s="636">
        <v>102921</v>
      </c>
      <c r="B2509" s="634" t="s">
        <v>43251</v>
      </c>
      <c r="C2509" s="634" t="s">
        <v>113</v>
      </c>
      <c r="D2509" s="635" t="s">
        <v>43212</v>
      </c>
    </row>
    <row r="2510" spans="1:4" ht="13.5" x14ac:dyDescent="0.25">
      <c r="A2510" s="636">
        <v>102922</v>
      </c>
      <c r="B2510" s="634" t="s">
        <v>43252</v>
      </c>
      <c r="C2510" s="634" t="s">
        <v>113</v>
      </c>
      <c r="D2510" s="635" t="s">
        <v>26930</v>
      </c>
    </row>
    <row r="2511" spans="1:4" ht="13.5" x14ac:dyDescent="0.25">
      <c r="A2511" s="636">
        <v>102923</v>
      </c>
      <c r="B2511" s="634" t="s">
        <v>43253</v>
      </c>
      <c r="C2511" s="634" t="s">
        <v>113</v>
      </c>
      <c r="D2511" s="635" t="s">
        <v>43254</v>
      </c>
    </row>
    <row r="2512" spans="1:4" ht="13.5" x14ac:dyDescent="0.25">
      <c r="A2512" s="636">
        <v>103088</v>
      </c>
      <c r="B2512" s="634" t="s">
        <v>43255</v>
      </c>
      <c r="C2512" s="634" t="s">
        <v>113</v>
      </c>
      <c r="D2512" s="635" t="s">
        <v>29209</v>
      </c>
    </row>
    <row r="2513" spans="1:4" ht="13.5" x14ac:dyDescent="0.25">
      <c r="A2513" s="636">
        <v>89993</v>
      </c>
      <c r="B2513" s="634" t="s">
        <v>43256</v>
      </c>
      <c r="C2513" s="634" t="s">
        <v>20</v>
      </c>
      <c r="D2513" s="635" t="s">
        <v>43257</v>
      </c>
    </row>
    <row r="2514" spans="1:4" ht="13.5" x14ac:dyDescent="0.25">
      <c r="A2514" s="636">
        <v>89994</v>
      </c>
      <c r="B2514" s="634" t="s">
        <v>43258</v>
      </c>
      <c r="C2514" s="634" t="s">
        <v>20</v>
      </c>
      <c r="D2514" s="635" t="s">
        <v>43259</v>
      </c>
    </row>
    <row r="2515" spans="1:4" ht="13.5" x14ac:dyDescent="0.25">
      <c r="A2515" s="636">
        <v>89995</v>
      </c>
      <c r="B2515" s="634" t="s">
        <v>43260</v>
      </c>
      <c r="C2515" s="634" t="s">
        <v>20</v>
      </c>
      <c r="D2515" s="635" t="s">
        <v>43261</v>
      </c>
    </row>
    <row r="2516" spans="1:4" ht="13.5" x14ac:dyDescent="0.25">
      <c r="A2516" s="636">
        <v>90278</v>
      </c>
      <c r="B2516" s="634" t="s">
        <v>43262</v>
      </c>
      <c r="C2516" s="634" t="s">
        <v>20</v>
      </c>
      <c r="D2516" s="635" t="s">
        <v>43263</v>
      </c>
    </row>
    <row r="2517" spans="1:4" ht="13.5" x14ac:dyDescent="0.25">
      <c r="A2517" s="636">
        <v>90279</v>
      </c>
      <c r="B2517" s="634" t="s">
        <v>43264</v>
      </c>
      <c r="C2517" s="634" t="s">
        <v>20</v>
      </c>
      <c r="D2517" s="635" t="s">
        <v>43265</v>
      </c>
    </row>
    <row r="2518" spans="1:4" ht="13.5" x14ac:dyDescent="0.25">
      <c r="A2518" s="636">
        <v>90280</v>
      </c>
      <c r="B2518" s="634" t="s">
        <v>43266</v>
      </c>
      <c r="C2518" s="634" t="s">
        <v>20</v>
      </c>
      <c r="D2518" s="635" t="s">
        <v>43267</v>
      </c>
    </row>
    <row r="2519" spans="1:4" ht="13.5" x14ac:dyDescent="0.25">
      <c r="A2519" s="636">
        <v>90281</v>
      </c>
      <c r="B2519" s="634" t="s">
        <v>43268</v>
      </c>
      <c r="C2519" s="634" t="s">
        <v>20</v>
      </c>
      <c r="D2519" s="635" t="s">
        <v>43269</v>
      </c>
    </row>
    <row r="2520" spans="1:4" ht="13.5" x14ac:dyDescent="0.25">
      <c r="A2520" s="636">
        <v>90282</v>
      </c>
      <c r="B2520" s="634" t="s">
        <v>43270</v>
      </c>
      <c r="C2520" s="634" t="s">
        <v>20</v>
      </c>
      <c r="D2520" s="635" t="s">
        <v>43271</v>
      </c>
    </row>
    <row r="2521" spans="1:4" ht="13.5" x14ac:dyDescent="0.25">
      <c r="A2521" s="636">
        <v>90283</v>
      </c>
      <c r="B2521" s="634" t="s">
        <v>43272</v>
      </c>
      <c r="C2521" s="634" t="s">
        <v>20</v>
      </c>
      <c r="D2521" s="635" t="s">
        <v>43273</v>
      </c>
    </row>
    <row r="2522" spans="1:4" ht="13.5" x14ac:dyDescent="0.25">
      <c r="A2522" s="636">
        <v>90284</v>
      </c>
      <c r="B2522" s="634" t="s">
        <v>43274</v>
      </c>
      <c r="C2522" s="634" t="s">
        <v>20</v>
      </c>
      <c r="D2522" s="635" t="s">
        <v>43275</v>
      </c>
    </row>
    <row r="2523" spans="1:4" ht="13.5" x14ac:dyDescent="0.25">
      <c r="A2523" s="636">
        <v>90285</v>
      </c>
      <c r="B2523" s="634" t="s">
        <v>43276</v>
      </c>
      <c r="C2523" s="634" t="s">
        <v>20</v>
      </c>
      <c r="D2523" s="635" t="s">
        <v>43277</v>
      </c>
    </row>
    <row r="2524" spans="1:4" ht="13.5" x14ac:dyDescent="0.25">
      <c r="A2524" s="636">
        <v>94962</v>
      </c>
      <c r="B2524" s="634" t="s">
        <v>28910</v>
      </c>
      <c r="C2524" s="634" t="s">
        <v>20</v>
      </c>
      <c r="D2524" s="635" t="s">
        <v>43278</v>
      </c>
    </row>
    <row r="2525" spans="1:4" ht="13.5" x14ac:dyDescent="0.25">
      <c r="A2525" s="636">
        <v>94963</v>
      </c>
      <c r="B2525" s="634" t="s">
        <v>28911</v>
      </c>
      <c r="C2525" s="634" t="s">
        <v>20</v>
      </c>
      <c r="D2525" s="635" t="s">
        <v>43279</v>
      </c>
    </row>
    <row r="2526" spans="1:4" ht="13.5" x14ac:dyDescent="0.25">
      <c r="A2526" s="636">
        <v>94964</v>
      </c>
      <c r="B2526" s="634" t="s">
        <v>28912</v>
      </c>
      <c r="C2526" s="634" t="s">
        <v>20</v>
      </c>
      <c r="D2526" s="635" t="s">
        <v>43280</v>
      </c>
    </row>
    <row r="2527" spans="1:4" ht="13.5" x14ac:dyDescent="0.25">
      <c r="A2527" s="636">
        <v>94965</v>
      </c>
      <c r="B2527" s="634" t="s">
        <v>28913</v>
      </c>
      <c r="C2527" s="634" t="s">
        <v>20</v>
      </c>
      <c r="D2527" s="635" t="s">
        <v>43281</v>
      </c>
    </row>
    <row r="2528" spans="1:4" ht="13.5" x14ac:dyDescent="0.25">
      <c r="A2528" s="636">
        <v>94966</v>
      </c>
      <c r="B2528" s="634" t="s">
        <v>28914</v>
      </c>
      <c r="C2528" s="634" t="s">
        <v>20</v>
      </c>
      <c r="D2528" s="635" t="s">
        <v>43282</v>
      </c>
    </row>
    <row r="2529" spans="1:4" ht="13.5" x14ac:dyDescent="0.25">
      <c r="A2529" s="636">
        <v>94967</v>
      </c>
      <c r="B2529" s="634" t="s">
        <v>28915</v>
      </c>
      <c r="C2529" s="634" t="s">
        <v>20</v>
      </c>
      <c r="D2529" s="635" t="s">
        <v>43283</v>
      </c>
    </row>
    <row r="2530" spans="1:4" ht="13.5" x14ac:dyDescent="0.25">
      <c r="A2530" s="636">
        <v>94968</v>
      </c>
      <c r="B2530" s="634" t="s">
        <v>28916</v>
      </c>
      <c r="C2530" s="634" t="s">
        <v>20</v>
      </c>
      <c r="D2530" s="635" t="s">
        <v>43284</v>
      </c>
    </row>
    <row r="2531" spans="1:4" ht="13.5" x14ac:dyDescent="0.25">
      <c r="A2531" s="636">
        <v>94969</v>
      </c>
      <c r="B2531" s="634" t="s">
        <v>28917</v>
      </c>
      <c r="C2531" s="634" t="s">
        <v>20</v>
      </c>
      <c r="D2531" s="635" t="s">
        <v>43285</v>
      </c>
    </row>
    <row r="2532" spans="1:4" ht="13.5" x14ac:dyDescent="0.25">
      <c r="A2532" s="636">
        <v>94970</v>
      </c>
      <c r="B2532" s="634" t="s">
        <v>28918</v>
      </c>
      <c r="C2532" s="634" t="s">
        <v>20</v>
      </c>
      <c r="D2532" s="635" t="s">
        <v>43286</v>
      </c>
    </row>
    <row r="2533" spans="1:4" ht="13.5" x14ac:dyDescent="0.25">
      <c r="A2533" s="636">
        <v>94971</v>
      </c>
      <c r="B2533" s="634" t="s">
        <v>28919</v>
      </c>
      <c r="C2533" s="634" t="s">
        <v>20</v>
      </c>
      <c r="D2533" s="635" t="s">
        <v>43287</v>
      </c>
    </row>
    <row r="2534" spans="1:4" ht="13.5" x14ac:dyDescent="0.25">
      <c r="A2534" s="636">
        <v>94972</v>
      </c>
      <c r="B2534" s="634" t="s">
        <v>28920</v>
      </c>
      <c r="C2534" s="634" t="s">
        <v>20</v>
      </c>
      <c r="D2534" s="635" t="s">
        <v>43288</v>
      </c>
    </row>
    <row r="2535" spans="1:4" ht="13.5" x14ac:dyDescent="0.25">
      <c r="A2535" s="636">
        <v>94973</v>
      </c>
      <c r="B2535" s="634" t="s">
        <v>28921</v>
      </c>
      <c r="C2535" s="634" t="s">
        <v>20</v>
      </c>
      <c r="D2535" s="635" t="s">
        <v>43289</v>
      </c>
    </row>
    <row r="2536" spans="1:4" ht="13.5" x14ac:dyDescent="0.25">
      <c r="A2536" s="636">
        <v>94974</v>
      </c>
      <c r="B2536" s="634" t="s">
        <v>28922</v>
      </c>
      <c r="C2536" s="634" t="s">
        <v>20</v>
      </c>
      <c r="D2536" s="635" t="s">
        <v>43290</v>
      </c>
    </row>
    <row r="2537" spans="1:4" ht="13.5" x14ac:dyDescent="0.25">
      <c r="A2537" s="636">
        <v>94975</v>
      </c>
      <c r="B2537" s="634" t="s">
        <v>28923</v>
      </c>
      <c r="C2537" s="634" t="s">
        <v>20</v>
      </c>
      <c r="D2537" s="635" t="s">
        <v>43291</v>
      </c>
    </row>
    <row r="2538" spans="1:4" ht="13.5" x14ac:dyDescent="0.25">
      <c r="A2538" s="636">
        <v>96555</v>
      </c>
      <c r="B2538" s="634" t="s">
        <v>23829</v>
      </c>
      <c r="C2538" s="634" t="s">
        <v>20</v>
      </c>
      <c r="D2538" s="635" t="s">
        <v>43292</v>
      </c>
    </row>
    <row r="2539" spans="1:4" ht="13.5" x14ac:dyDescent="0.25">
      <c r="A2539" s="636">
        <v>96556</v>
      </c>
      <c r="B2539" s="634" t="s">
        <v>23830</v>
      </c>
      <c r="C2539" s="634" t="s">
        <v>20</v>
      </c>
      <c r="D2539" s="635" t="s">
        <v>43293</v>
      </c>
    </row>
    <row r="2540" spans="1:4" ht="13.5" x14ac:dyDescent="0.25">
      <c r="A2540" s="636">
        <v>96557</v>
      </c>
      <c r="B2540" s="634" t="s">
        <v>23831</v>
      </c>
      <c r="C2540" s="634" t="s">
        <v>20</v>
      </c>
      <c r="D2540" s="635" t="s">
        <v>43294</v>
      </c>
    </row>
    <row r="2541" spans="1:4" ht="13.5" x14ac:dyDescent="0.25">
      <c r="A2541" s="636">
        <v>96558</v>
      </c>
      <c r="B2541" s="634" t="s">
        <v>23832</v>
      </c>
      <c r="C2541" s="634" t="s">
        <v>20</v>
      </c>
      <c r="D2541" s="635" t="s">
        <v>43295</v>
      </c>
    </row>
    <row r="2542" spans="1:4" ht="13.5" x14ac:dyDescent="0.25">
      <c r="A2542" s="636">
        <v>99235</v>
      </c>
      <c r="B2542" s="634" t="s">
        <v>43296</v>
      </c>
      <c r="C2542" s="634" t="s">
        <v>20</v>
      </c>
      <c r="D2542" s="635" t="s">
        <v>43297</v>
      </c>
    </row>
    <row r="2543" spans="1:4" ht="13.5" x14ac:dyDescent="0.25">
      <c r="A2543" s="636">
        <v>99431</v>
      </c>
      <c r="B2543" s="634" t="s">
        <v>43298</v>
      </c>
      <c r="C2543" s="634" t="s">
        <v>20</v>
      </c>
      <c r="D2543" s="635" t="s">
        <v>43299</v>
      </c>
    </row>
    <row r="2544" spans="1:4" ht="13.5" x14ac:dyDescent="0.25">
      <c r="A2544" s="636">
        <v>99432</v>
      </c>
      <c r="B2544" s="634" t="s">
        <v>43300</v>
      </c>
      <c r="C2544" s="634" t="s">
        <v>20</v>
      </c>
      <c r="D2544" s="635" t="s">
        <v>43301</v>
      </c>
    </row>
    <row r="2545" spans="1:4" ht="13.5" x14ac:dyDescent="0.25">
      <c r="A2545" s="636">
        <v>99433</v>
      </c>
      <c r="B2545" s="634" t="s">
        <v>43302</v>
      </c>
      <c r="C2545" s="634" t="s">
        <v>20</v>
      </c>
      <c r="D2545" s="635" t="s">
        <v>43303</v>
      </c>
    </row>
    <row r="2546" spans="1:4" ht="13.5" x14ac:dyDescent="0.25">
      <c r="A2546" s="636">
        <v>99434</v>
      </c>
      <c r="B2546" s="634" t="s">
        <v>43304</v>
      </c>
      <c r="C2546" s="634" t="s">
        <v>20</v>
      </c>
      <c r="D2546" s="635" t="s">
        <v>43305</v>
      </c>
    </row>
    <row r="2547" spans="1:4" ht="13.5" x14ac:dyDescent="0.25">
      <c r="A2547" s="636">
        <v>99435</v>
      </c>
      <c r="B2547" s="634" t="s">
        <v>43306</v>
      </c>
      <c r="C2547" s="634" t="s">
        <v>20</v>
      </c>
      <c r="D2547" s="635" t="s">
        <v>43307</v>
      </c>
    </row>
    <row r="2548" spans="1:4" ht="13.5" x14ac:dyDescent="0.25">
      <c r="A2548" s="636">
        <v>99436</v>
      </c>
      <c r="B2548" s="634" t="s">
        <v>43308</v>
      </c>
      <c r="C2548" s="634" t="s">
        <v>20</v>
      </c>
      <c r="D2548" s="635" t="s">
        <v>43309</v>
      </c>
    </row>
    <row r="2549" spans="1:4" ht="13.5" x14ac:dyDescent="0.25">
      <c r="A2549" s="636">
        <v>99437</v>
      </c>
      <c r="B2549" s="634" t="s">
        <v>43310</v>
      </c>
      <c r="C2549" s="634" t="s">
        <v>20</v>
      </c>
      <c r="D2549" s="635" t="s">
        <v>43311</v>
      </c>
    </row>
    <row r="2550" spans="1:4" ht="13.5" x14ac:dyDescent="0.25">
      <c r="A2550" s="636">
        <v>99438</v>
      </c>
      <c r="B2550" s="634" t="s">
        <v>43312</v>
      </c>
      <c r="C2550" s="634" t="s">
        <v>20</v>
      </c>
      <c r="D2550" s="635" t="s">
        <v>43313</v>
      </c>
    </row>
    <row r="2551" spans="1:4" ht="13.5" x14ac:dyDescent="0.25">
      <c r="A2551" s="636">
        <v>99439</v>
      </c>
      <c r="B2551" s="634" t="s">
        <v>43314</v>
      </c>
      <c r="C2551" s="634" t="s">
        <v>20</v>
      </c>
      <c r="D2551" s="635" t="s">
        <v>43315</v>
      </c>
    </row>
    <row r="2552" spans="1:4" ht="13.5" x14ac:dyDescent="0.25">
      <c r="A2552" s="636">
        <v>102473</v>
      </c>
      <c r="B2552" s="634" t="s">
        <v>28924</v>
      </c>
      <c r="C2552" s="634" t="s">
        <v>20</v>
      </c>
      <c r="D2552" s="635" t="s">
        <v>43316</v>
      </c>
    </row>
    <row r="2553" spans="1:4" ht="13.5" x14ac:dyDescent="0.25">
      <c r="A2553" s="636">
        <v>102474</v>
      </c>
      <c r="B2553" s="634" t="s">
        <v>28925</v>
      </c>
      <c r="C2553" s="634" t="s">
        <v>20</v>
      </c>
      <c r="D2553" s="635" t="s">
        <v>43317</v>
      </c>
    </row>
    <row r="2554" spans="1:4" ht="13.5" x14ac:dyDescent="0.25">
      <c r="A2554" s="636">
        <v>102475</v>
      </c>
      <c r="B2554" s="634" t="s">
        <v>28926</v>
      </c>
      <c r="C2554" s="634" t="s">
        <v>20</v>
      </c>
      <c r="D2554" s="635" t="s">
        <v>43318</v>
      </c>
    </row>
    <row r="2555" spans="1:4" ht="13.5" x14ac:dyDescent="0.25">
      <c r="A2555" s="636">
        <v>102476</v>
      </c>
      <c r="B2555" s="634" t="s">
        <v>28927</v>
      </c>
      <c r="C2555" s="634" t="s">
        <v>20</v>
      </c>
      <c r="D2555" s="635" t="s">
        <v>43319</v>
      </c>
    </row>
    <row r="2556" spans="1:4" ht="13.5" x14ac:dyDescent="0.25">
      <c r="A2556" s="636">
        <v>102477</v>
      </c>
      <c r="B2556" s="634" t="s">
        <v>28928</v>
      </c>
      <c r="C2556" s="634" t="s">
        <v>20</v>
      </c>
      <c r="D2556" s="635" t="s">
        <v>43320</v>
      </c>
    </row>
    <row r="2557" spans="1:4" ht="13.5" x14ac:dyDescent="0.25">
      <c r="A2557" s="636">
        <v>102478</v>
      </c>
      <c r="B2557" s="634" t="s">
        <v>28929</v>
      </c>
      <c r="C2557" s="634" t="s">
        <v>20</v>
      </c>
      <c r="D2557" s="635" t="s">
        <v>43321</v>
      </c>
    </row>
    <row r="2558" spans="1:4" ht="13.5" x14ac:dyDescent="0.25">
      <c r="A2558" s="636">
        <v>102479</v>
      </c>
      <c r="B2558" s="634" t="s">
        <v>28930</v>
      </c>
      <c r="C2558" s="634" t="s">
        <v>20</v>
      </c>
      <c r="D2558" s="635" t="s">
        <v>43322</v>
      </c>
    </row>
    <row r="2559" spans="1:4" ht="13.5" x14ac:dyDescent="0.25">
      <c r="A2559" s="636">
        <v>102480</v>
      </c>
      <c r="B2559" s="634" t="s">
        <v>28931</v>
      </c>
      <c r="C2559" s="634" t="s">
        <v>20</v>
      </c>
      <c r="D2559" s="635" t="s">
        <v>43323</v>
      </c>
    </row>
    <row r="2560" spans="1:4" ht="13.5" x14ac:dyDescent="0.25">
      <c r="A2560" s="636">
        <v>102481</v>
      </c>
      <c r="B2560" s="634" t="s">
        <v>28932</v>
      </c>
      <c r="C2560" s="634" t="s">
        <v>20</v>
      </c>
      <c r="D2560" s="635" t="s">
        <v>43324</v>
      </c>
    </row>
    <row r="2561" spans="1:4" ht="13.5" x14ac:dyDescent="0.25">
      <c r="A2561" s="636">
        <v>102482</v>
      </c>
      <c r="B2561" s="634" t="s">
        <v>28933</v>
      </c>
      <c r="C2561" s="634" t="s">
        <v>20</v>
      </c>
      <c r="D2561" s="635" t="s">
        <v>43325</v>
      </c>
    </row>
    <row r="2562" spans="1:4" ht="13.5" x14ac:dyDescent="0.25">
      <c r="A2562" s="636">
        <v>102483</v>
      </c>
      <c r="B2562" s="634" t="s">
        <v>28934</v>
      </c>
      <c r="C2562" s="634" t="s">
        <v>20</v>
      </c>
      <c r="D2562" s="635" t="s">
        <v>43326</v>
      </c>
    </row>
    <row r="2563" spans="1:4" ht="13.5" x14ac:dyDescent="0.25">
      <c r="A2563" s="636">
        <v>102484</v>
      </c>
      <c r="B2563" s="634" t="s">
        <v>28935</v>
      </c>
      <c r="C2563" s="634" t="s">
        <v>20</v>
      </c>
      <c r="D2563" s="635" t="s">
        <v>43327</v>
      </c>
    </row>
    <row r="2564" spans="1:4" ht="13.5" x14ac:dyDescent="0.25">
      <c r="A2564" s="636">
        <v>102485</v>
      </c>
      <c r="B2564" s="634" t="s">
        <v>28936</v>
      </c>
      <c r="C2564" s="634" t="s">
        <v>20</v>
      </c>
      <c r="D2564" s="635" t="s">
        <v>43328</v>
      </c>
    </row>
    <row r="2565" spans="1:4" ht="13.5" x14ac:dyDescent="0.25">
      <c r="A2565" s="636">
        <v>102486</v>
      </c>
      <c r="B2565" s="634" t="s">
        <v>28937</v>
      </c>
      <c r="C2565" s="634" t="s">
        <v>20</v>
      </c>
      <c r="D2565" s="635" t="s">
        <v>43329</v>
      </c>
    </row>
    <row r="2566" spans="1:4" ht="13.5" x14ac:dyDescent="0.25">
      <c r="A2566" s="636">
        <v>102487</v>
      </c>
      <c r="B2566" s="634" t="s">
        <v>28938</v>
      </c>
      <c r="C2566" s="634" t="s">
        <v>20</v>
      </c>
      <c r="D2566" s="635" t="s">
        <v>43330</v>
      </c>
    </row>
    <row r="2567" spans="1:4" ht="13.5" x14ac:dyDescent="0.25">
      <c r="A2567" s="636">
        <v>103183</v>
      </c>
      <c r="B2567" s="634" t="s">
        <v>43331</v>
      </c>
      <c r="C2567" s="634" t="s">
        <v>20</v>
      </c>
      <c r="D2567" s="635" t="s">
        <v>43332</v>
      </c>
    </row>
    <row r="2568" spans="1:4" ht="13.5" x14ac:dyDescent="0.25">
      <c r="A2568" s="636">
        <v>103184</v>
      </c>
      <c r="B2568" s="634" t="s">
        <v>43333</v>
      </c>
      <c r="C2568" s="634" t="s">
        <v>20</v>
      </c>
      <c r="D2568" s="635" t="s">
        <v>43334</v>
      </c>
    </row>
    <row r="2569" spans="1:4" ht="13.5" x14ac:dyDescent="0.25">
      <c r="A2569" s="636">
        <v>103669</v>
      </c>
      <c r="B2569" s="634" t="s">
        <v>43335</v>
      </c>
      <c r="C2569" s="634" t="s">
        <v>20</v>
      </c>
      <c r="D2569" s="635" t="s">
        <v>43336</v>
      </c>
    </row>
    <row r="2570" spans="1:4" ht="13.5" x14ac:dyDescent="0.25">
      <c r="A2570" s="636">
        <v>103670</v>
      </c>
      <c r="B2570" s="634" t="s">
        <v>43337</v>
      </c>
      <c r="C2570" s="634" t="s">
        <v>20</v>
      </c>
      <c r="D2570" s="635" t="s">
        <v>43338</v>
      </c>
    </row>
    <row r="2571" spans="1:4" ht="13.5" x14ac:dyDescent="0.25">
      <c r="A2571" s="636">
        <v>103671</v>
      </c>
      <c r="B2571" s="634" t="s">
        <v>43339</v>
      </c>
      <c r="C2571" s="634" t="s">
        <v>20</v>
      </c>
      <c r="D2571" s="635" t="s">
        <v>43340</v>
      </c>
    </row>
    <row r="2572" spans="1:4" ht="13.5" x14ac:dyDescent="0.25">
      <c r="A2572" s="636">
        <v>103672</v>
      </c>
      <c r="B2572" s="634" t="s">
        <v>43341</v>
      </c>
      <c r="C2572" s="634" t="s">
        <v>20</v>
      </c>
      <c r="D2572" s="635" t="s">
        <v>43342</v>
      </c>
    </row>
    <row r="2573" spans="1:4" ht="13.5" x14ac:dyDescent="0.25">
      <c r="A2573" s="636">
        <v>103673</v>
      </c>
      <c r="B2573" s="634" t="s">
        <v>43343</v>
      </c>
      <c r="C2573" s="634" t="s">
        <v>20</v>
      </c>
      <c r="D2573" s="635" t="s">
        <v>43344</v>
      </c>
    </row>
    <row r="2574" spans="1:4" ht="13.5" x14ac:dyDescent="0.25">
      <c r="A2574" s="636">
        <v>103674</v>
      </c>
      <c r="B2574" s="634" t="s">
        <v>43345</v>
      </c>
      <c r="C2574" s="634" t="s">
        <v>20</v>
      </c>
      <c r="D2574" s="635" t="s">
        <v>43346</v>
      </c>
    </row>
    <row r="2575" spans="1:4" ht="13.5" x14ac:dyDescent="0.25">
      <c r="A2575" s="636">
        <v>103675</v>
      </c>
      <c r="B2575" s="634" t="s">
        <v>43347</v>
      </c>
      <c r="C2575" s="634" t="s">
        <v>20</v>
      </c>
      <c r="D2575" s="635" t="s">
        <v>43348</v>
      </c>
    </row>
    <row r="2576" spans="1:4" ht="13.5" x14ac:dyDescent="0.25">
      <c r="A2576" s="636">
        <v>103676</v>
      </c>
      <c r="B2576" s="634" t="s">
        <v>43349</v>
      </c>
      <c r="C2576" s="634" t="s">
        <v>20</v>
      </c>
      <c r="D2576" s="635" t="s">
        <v>43350</v>
      </c>
    </row>
    <row r="2577" spans="1:4" ht="13.5" x14ac:dyDescent="0.25">
      <c r="A2577" s="636">
        <v>103677</v>
      </c>
      <c r="B2577" s="634" t="s">
        <v>43351</v>
      </c>
      <c r="C2577" s="634" t="s">
        <v>20</v>
      </c>
      <c r="D2577" s="635" t="s">
        <v>43352</v>
      </c>
    </row>
    <row r="2578" spans="1:4" ht="13.5" x14ac:dyDescent="0.25">
      <c r="A2578" s="636">
        <v>103678</v>
      </c>
      <c r="B2578" s="634" t="s">
        <v>43353</v>
      </c>
      <c r="C2578" s="634" t="s">
        <v>20</v>
      </c>
      <c r="D2578" s="635" t="s">
        <v>43354</v>
      </c>
    </row>
    <row r="2579" spans="1:4" ht="13.5" x14ac:dyDescent="0.25">
      <c r="A2579" s="636">
        <v>103679</v>
      </c>
      <c r="B2579" s="634" t="s">
        <v>43355</v>
      </c>
      <c r="C2579" s="634" t="s">
        <v>20</v>
      </c>
      <c r="D2579" s="635" t="s">
        <v>43356</v>
      </c>
    </row>
    <row r="2580" spans="1:4" ht="13.5" x14ac:dyDescent="0.25">
      <c r="A2580" s="636">
        <v>103680</v>
      </c>
      <c r="B2580" s="634" t="s">
        <v>43357</v>
      </c>
      <c r="C2580" s="634" t="s">
        <v>20</v>
      </c>
      <c r="D2580" s="635" t="s">
        <v>43358</v>
      </c>
    </row>
    <row r="2581" spans="1:4" ht="13.5" x14ac:dyDescent="0.25">
      <c r="A2581" s="636">
        <v>103681</v>
      </c>
      <c r="B2581" s="634" t="s">
        <v>43359</v>
      </c>
      <c r="C2581" s="634" t="s">
        <v>20</v>
      </c>
      <c r="D2581" s="635" t="s">
        <v>43360</v>
      </c>
    </row>
    <row r="2582" spans="1:4" ht="13.5" x14ac:dyDescent="0.25">
      <c r="A2582" s="636">
        <v>103682</v>
      </c>
      <c r="B2582" s="634" t="s">
        <v>43361</v>
      </c>
      <c r="C2582" s="634" t="s">
        <v>20</v>
      </c>
      <c r="D2582" s="635" t="s">
        <v>43362</v>
      </c>
    </row>
    <row r="2583" spans="1:4" ht="13.5" x14ac:dyDescent="0.25">
      <c r="A2583" s="636">
        <v>103683</v>
      </c>
      <c r="B2583" s="634" t="s">
        <v>43363</v>
      </c>
      <c r="C2583" s="634" t="s">
        <v>20</v>
      </c>
      <c r="D2583" s="635" t="s">
        <v>43364</v>
      </c>
    </row>
    <row r="2584" spans="1:4" ht="13.5" x14ac:dyDescent="0.25">
      <c r="A2584" s="636">
        <v>103684</v>
      </c>
      <c r="B2584" s="634" t="s">
        <v>43365</v>
      </c>
      <c r="C2584" s="634" t="s">
        <v>20</v>
      </c>
      <c r="D2584" s="635" t="s">
        <v>43366</v>
      </c>
    </row>
    <row r="2585" spans="1:4" ht="13.5" x14ac:dyDescent="0.25">
      <c r="A2585" s="636">
        <v>103685</v>
      </c>
      <c r="B2585" s="634" t="s">
        <v>43367</v>
      </c>
      <c r="C2585" s="634" t="s">
        <v>20</v>
      </c>
      <c r="D2585" s="635" t="s">
        <v>43368</v>
      </c>
    </row>
    <row r="2586" spans="1:4" ht="13.5" x14ac:dyDescent="0.25">
      <c r="A2586" s="636">
        <v>103686</v>
      </c>
      <c r="B2586" s="634" t="s">
        <v>43369</v>
      </c>
      <c r="C2586" s="634" t="s">
        <v>20</v>
      </c>
      <c r="D2586" s="635" t="s">
        <v>43370</v>
      </c>
    </row>
    <row r="2587" spans="1:4" ht="13.5" x14ac:dyDescent="0.25">
      <c r="A2587" s="636">
        <v>103687</v>
      </c>
      <c r="B2587" s="634" t="s">
        <v>43371</v>
      </c>
      <c r="C2587" s="634" t="s">
        <v>20</v>
      </c>
      <c r="D2587" s="635" t="s">
        <v>43372</v>
      </c>
    </row>
    <row r="2588" spans="1:4" ht="13.5" x14ac:dyDescent="0.25">
      <c r="A2588" s="636">
        <v>103688</v>
      </c>
      <c r="B2588" s="634" t="s">
        <v>43373</v>
      </c>
      <c r="C2588" s="634" t="s">
        <v>20</v>
      </c>
      <c r="D2588" s="635" t="s">
        <v>43374</v>
      </c>
    </row>
    <row r="2589" spans="1:4" ht="13.5" x14ac:dyDescent="0.25">
      <c r="A2589" s="636">
        <v>101963</v>
      </c>
      <c r="B2589" s="634" t="s">
        <v>28939</v>
      </c>
      <c r="C2589" s="634" t="s">
        <v>3</v>
      </c>
      <c r="D2589" s="635" t="s">
        <v>43375</v>
      </c>
    </row>
    <row r="2590" spans="1:4" ht="13.5" x14ac:dyDescent="0.25">
      <c r="A2590" s="636">
        <v>101964</v>
      </c>
      <c r="B2590" s="634" t="s">
        <v>28940</v>
      </c>
      <c r="C2590" s="634" t="s">
        <v>3</v>
      </c>
      <c r="D2590" s="635" t="s">
        <v>43376</v>
      </c>
    </row>
    <row r="2591" spans="1:4" ht="13.5" x14ac:dyDescent="0.25">
      <c r="A2591" s="636">
        <v>101165</v>
      </c>
      <c r="B2591" s="634" t="s">
        <v>27159</v>
      </c>
      <c r="C2591" s="634" t="s">
        <v>20</v>
      </c>
      <c r="D2591" s="635" t="s">
        <v>43377</v>
      </c>
    </row>
    <row r="2592" spans="1:4" ht="13.5" x14ac:dyDescent="0.25">
      <c r="A2592" s="636">
        <v>101166</v>
      </c>
      <c r="B2592" s="634" t="s">
        <v>27160</v>
      </c>
      <c r="C2592" s="634" t="s">
        <v>20</v>
      </c>
      <c r="D2592" s="635" t="s">
        <v>43378</v>
      </c>
    </row>
    <row r="2593" spans="1:4" ht="13.5" x14ac:dyDescent="0.25">
      <c r="A2593" s="636">
        <v>98575</v>
      </c>
      <c r="B2593" s="634" t="s">
        <v>43379</v>
      </c>
      <c r="C2593" s="634" t="s">
        <v>4</v>
      </c>
      <c r="D2593" s="635" t="s">
        <v>43380</v>
      </c>
    </row>
    <row r="2594" spans="1:4" ht="13.5" x14ac:dyDescent="0.25">
      <c r="A2594" s="636">
        <v>98576</v>
      </c>
      <c r="B2594" s="634" t="s">
        <v>23833</v>
      </c>
      <c r="C2594" s="634" t="s">
        <v>4</v>
      </c>
      <c r="D2594" s="635" t="s">
        <v>43381</v>
      </c>
    </row>
    <row r="2595" spans="1:4" ht="13.5" x14ac:dyDescent="0.25">
      <c r="A2595" s="636">
        <v>98577</v>
      </c>
      <c r="B2595" s="634" t="s">
        <v>43382</v>
      </c>
      <c r="C2595" s="634" t="s">
        <v>4</v>
      </c>
      <c r="D2595" s="635" t="s">
        <v>30496</v>
      </c>
    </row>
    <row r="2596" spans="1:4" ht="13.5" x14ac:dyDescent="0.25">
      <c r="A2596" s="636">
        <v>93182</v>
      </c>
      <c r="B2596" s="634" t="s">
        <v>23834</v>
      </c>
      <c r="C2596" s="634" t="s">
        <v>4</v>
      </c>
      <c r="D2596" s="635" t="s">
        <v>43383</v>
      </c>
    </row>
    <row r="2597" spans="1:4" ht="13.5" x14ac:dyDescent="0.25">
      <c r="A2597" s="636">
        <v>93183</v>
      </c>
      <c r="B2597" s="634" t="s">
        <v>23835</v>
      </c>
      <c r="C2597" s="634" t="s">
        <v>4</v>
      </c>
      <c r="D2597" s="635" t="s">
        <v>29977</v>
      </c>
    </row>
    <row r="2598" spans="1:4" ht="13.5" x14ac:dyDescent="0.25">
      <c r="A2598" s="636">
        <v>93184</v>
      </c>
      <c r="B2598" s="634" t="s">
        <v>23836</v>
      </c>
      <c r="C2598" s="634" t="s">
        <v>4</v>
      </c>
      <c r="D2598" s="635" t="s">
        <v>43384</v>
      </c>
    </row>
    <row r="2599" spans="1:4" ht="13.5" x14ac:dyDescent="0.25">
      <c r="A2599" s="636">
        <v>93185</v>
      </c>
      <c r="B2599" s="634" t="s">
        <v>23837</v>
      </c>
      <c r="C2599" s="634" t="s">
        <v>4</v>
      </c>
      <c r="D2599" s="635" t="s">
        <v>43385</v>
      </c>
    </row>
    <row r="2600" spans="1:4" ht="13.5" x14ac:dyDescent="0.25">
      <c r="A2600" s="636">
        <v>93186</v>
      </c>
      <c r="B2600" s="634" t="s">
        <v>23838</v>
      </c>
      <c r="C2600" s="634" t="s">
        <v>4</v>
      </c>
      <c r="D2600" s="635" t="s">
        <v>43094</v>
      </c>
    </row>
    <row r="2601" spans="1:4" ht="13.5" x14ac:dyDescent="0.25">
      <c r="A2601" s="636">
        <v>93187</v>
      </c>
      <c r="B2601" s="634" t="s">
        <v>23839</v>
      </c>
      <c r="C2601" s="634" t="s">
        <v>4</v>
      </c>
      <c r="D2601" s="635" t="s">
        <v>43386</v>
      </c>
    </row>
    <row r="2602" spans="1:4" ht="13.5" x14ac:dyDescent="0.25">
      <c r="A2602" s="636">
        <v>93188</v>
      </c>
      <c r="B2602" s="634" t="s">
        <v>23840</v>
      </c>
      <c r="C2602" s="634" t="s">
        <v>4</v>
      </c>
      <c r="D2602" s="635" t="s">
        <v>43387</v>
      </c>
    </row>
    <row r="2603" spans="1:4" ht="13.5" x14ac:dyDescent="0.25">
      <c r="A2603" s="636">
        <v>93189</v>
      </c>
      <c r="B2603" s="634" t="s">
        <v>23841</v>
      </c>
      <c r="C2603" s="634" t="s">
        <v>4</v>
      </c>
      <c r="D2603" s="635" t="s">
        <v>43388</v>
      </c>
    </row>
    <row r="2604" spans="1:4" ht="13.5" x14ac:dyDescent="0.25">
      <c r="A2604" s="636">
        <v>93190</v>
      </c>
      <c r="B2604" s="634" t="s">
        <v>23842</v>
      </c>
      <c r="C2604" s="634" t="s">
        <v>4</v>
      </c>
      <c r="D2604" s="635" t="s">
        <v>43389</v>
      </c>
    </row>
    <row r="2605" spans="1:4" ht="13.5" x14ac:dyDescent="0.25">
      <c r="A2605" s="636">
        <v>93191</v>
      </c>
      <c r="B2605" s="634" t="s">
        <v>23843</v>
      </c>
      <c r="C2605" s="634" t="s">
        <v>4</v>
      </c>
      <c r="D2605" s="635" t="s">
        <v>43390</v>
      </c>
    </row>
    <row r="2606" spans="1:4" ht="13.5" x14ac:dyDescent="0.25">
      <c r="A2606" s="636">
        <v>93192</v>
      </c>
      <c r="B2606" s="634" t="s">
        <v>23844</v>
      </c>
      <c r="C2606" s="634" t="s">
        <v>4</v>
      </c>
      <c r="D2606" s="635" t="s">
        <v>30877</v>
      </c>
    </row>
    <row r="2607" spans="1:4" ht="13.5" x14ac:dyDescent="0.25">
      <c r="A2607" s="636">
        <v>93193</v>
      </c>
      <c r="B2607" s="634" t="s">
        <v>23845</v>
      </c>
      <c r="C2607" s="634" t="s">
        <v>4</v>
      </c>
      <c r="D2607" s="635" t="s">
        <v>43391</v>
      </c>
    </row>
    <row r="2608" spans="1:4" ht="13.5" x14ac:dyDescent="0.25">
      <c r="A2608" s="636">
        <v>93194</v>
      </c>
      <c r="B2608" s="634" t="s">
        <v>23846</v>
      </c>
      <c r="C2608" s="634" t="s">
        <v>4</v>
      </c>
      <c r="D2608" s="635" t="s">
        <v>30100</v>
      </c>
    </row>
    <row r="2609" spans="1:4" ht="13.5" x14ac:dyDescent="0.25">
      <c r="A2609" s="636">
        <v>93195</v>
      </c>
      <c r="B2609" s="634" t="s">
        <v>23847</v>
      </c>
      <c r="C2609" s="634" t="s">
        <v>4</v>
      </c>
      <c r="D2609" s="635" t="s">
        <v>43392</v>
      </c>
    </row>
    <row r="2610" spans="1:4" ht="13.5" x14ac:dyDescent="0.25">
      <c r="A2610" s="636">
        <v>93196</v>
      </c>
      <c r="B2610" s="634" t="s">
        <v>23848</v>
      </c>
      <c r="C2610" s="634" t="s">
        <v>4</v>
      </c>
      <c r="D2610" s="635" t="s">
        <v>43393</v>
      </c>
    </row>
    <row r="2611" spans="1:4" ht="13.5" x14ac:dyDescent="0.25">
      <c r="A2611" s="636">
        <v>93197</v>
      </c>
      <c r="B2611" s="634" t="s">
        <v>23849</v>
      </c>
      <c r="C2611" s="634" t="s">
        <v>4</v>
      </c>
      <c r="D2611" s="635" t="s">
        <v>43394</v>
      </c>
    </row>
    <row r="2612" spans="1:4" ht="13.5" x14ac:dyDescent="0.25">
      <c r="A2612" s="636">
        <v>93198</v>
      </c>
      <c r="B2612" s="634" t="s">
        <v>23850</v>
      </c>
      <c r="C2612" s="634" t="s">
        <v>4</v>
      </c>
      <c r="D2612" s="635" t="s">
        <v>41913</v>
      </c>
    </row>
    <row r="2613" spans="1:4" ht="13.5" x14ac:dyDescent="0.25">
      <c r="A2613" s="636">
        <v>93199</v>
      </c>
      <c r="B2613" s="634" t="s">
        <v>23851</v>
      </c>
      <c r="C2613" s="634" t="s">
        <v>4</v>
      </c>
      <c r="D2613" s="635" t="s">
        <v>43395</v>
      </c>
    </row>
    <row r="2614" spans="1:4" ht="13.5" x14ac:dyDescent="0.25">
      <c r="A2614" s="636">
        <v>93200</v>
      </c>
      <c r="B2614" s="634" t="s">
        <v>23852</v>
      </c>
      <c r="C2614" s="634" t="s">
        <v>4</v>
      </c>
      <c r="D2614" s="635" t="s">
        <v>25988</v>
      </c>
    </row>
    <row r="2615" spans="1:4" ht="13.5" x14ac:dyDescent="0.25">
      <c r="A2615" s="636">
        <v>93201</v>
      </c>
      <c r="B2615" s="634" t="s">
        <v>23853</v>
      </c>
      <c r="C2615" s="634" t="s">
        <v>4</v>
      </c>
      <c r="D2615" s="635" t="s">
        <v>43396</v>
      </c>
    </row>
    <row r="2616" spans="1:4" ht="13.5" x14ac:dyDescent="0.25">
      <c r="A2616" s="636">
        <v>93202</v>
      </c>
      <c r="B2616" s="634" t="s">
        <v>23854</v>
      </c>
      <c r="C2616" s="634" t="s">
        <v>4</v>
      </c>
      <c r="D2616" s="635" t="s">
        <v>43397</v>
      </c>
    </row>
    <row r="2617" spans="1:4" ht="13.5" x14ac:dyDescent="0.25">
      <c r="A2617" s="636">
        <v>93203</v>
      </c>
      <c r="B2617" s="634" t="s">
        <v>23855</v>
      </c>
      <c r="C2617" s="634" t="s">
        <v>4</v>
      </c>
      <c r="D2617" s="635" t="s">
        <v>30011</v>
      </c>
    </row>
    <row r="2618" spans="1:4" ht="13.5" x14ac:dyDescent="0.25">
      <c r="A2618" s="636">
        <v>93204</v>
      </c>
      <c r="B2618" s="634" t="s">
        <v>23856</v>
      </c>
      <c r="C2618" s="634" t="s">
        <v>4</v>
      </c>
      <c r="D2618" s="635" t="s">
        <v>43398</v>
      </c>
    </row>
    <row r="2619" spans="1:4" ht="13.5" x14ac:dyDescent="0.25">
      <c r="A2619" s="636">
        <v>93205</v>
      </c>
      <c r="B2619" s="634" t="s">
        <v>23857</v>
      </c>
      <c r="C2619" s="634" t="s">
        <v>4</v>
      </c>
      <c r="D2619" s="635" t="s">
        <v>30533</v>
      </c>
    </row>
    <row r="2620" spans="1:4" ht="13.5" x14ac:dyDescent="0.25">
      <c r="A2620" s="636">
        <v>95952</v>
      </c>
      <c r="B2620" s="634" t="s">
        <v>23858</v>
      </c>
      <c r="C2620" s="634" t="s">
        <v>20</v>
      </c>
      <c r="D2620" s="635" t="s">
        <v>43399</v>
      </c>
    </row>
    <row r="2621" spans="1:4" ht="13.5" x14ac:dyDescent="0.25">
      <c r="A2621" s="636">
        <v>95953</v>
      </c>
      <c r="B2621" s="634" t="s">
        <v>23859</v>
      </c>
      <c r="C2621" s="634" t="s">
        <v>20</v>
      </c>
      <c r="D2621" s="635" t="s">
        <v>43400</v>
      </c>
    </row>
    <row r="2622" spans="1:4" ht="13.5" x14ac:dyDescent="0.25">
      <c r="A2622" s="636">
        <v>95954</v>
      </c>
      <c r="B2622" s="634" t="s">
        <v>23860</v>
      </c>
      <c r="C2622" s="634" t="s">
        <v>20</v>
      </c>
      <c r="D2622" s="635" t="s">
        <v>43401</v>
      </c>
    </row>
    <row r="2623" spans="1:4" ht="13.5" x14ac:dyDescent="0.25">
      <c r="A2623" s="636">
        <v>95955</v>
      </c>
      <c r="B2623" s="634" t="s">
        <v>23861</v>
      </c>
      <c r="C2623" s="634" t="s">
        <v>20</v>
      </c>
      <c r="D2623" s="635" t="s">
        <v>43402</v>
      </c>
    </row>
    <row r="2624" spans="1:4" ht="13.5" x14ac:dyDescent="0.25">
      <c r="A2624" s="636">
        <v>95956</v>
      </c>
      <c r="B2624" s="634" t="s">
        <v>23862</v>
      </c>
      <c r="C2624" s="634" t="s">
        <v>20</v>
      </c>
      <c r="D2624" s="635" t="s">
        <v>43403</v>
      </c>
    </row>
    <row r="2625" spans="1:4" ht="13.5" x14ac:dyDescent="0.25">
      <c r="A2625" s="636">
        <v>95957</v>
      </c>
      <c r="B2625" s="634" t="s">
        <v>23863</v>
      </c>
      <c r="C2625" s="634" t="s">
        <v>20</v>
      </c>
      <c r="D2625" s="635" t="s">
        <v>43404</v>
      </c>
    </row>
    <row r="2626" spans="1:4" ht="13.5" x14ac:dyDescent="0.25">
      <c r="A2626" s="636">
        <v>95969</v>
      </c>
      <c r="B2626" s="634" t="s">
        <v>23864</v>
      </c>
      <c r="C2626" s="634" t="s">
        <v>20</v>
      </c>
      <c r="D2626" s="635" t="s">
        <v>43405</v>
      </c>
    </row>
    <row r="2627" spans="1:4" ht="13.5" x14ac:dyDescent="0.25">
      <c r="A2627" s="636">
        <v>97733</v>
      </c>
      <c r="B2627" s="634" t="s">
        <v>23865</v>
      </c>
      <c r="C2627" s="634" t="s">
        <v>20</v>
      </c>
      <c r="D2627" s="635" t="s">
        <v>43406</v>
      </c>
    </row>
    <row r="2628" spans="1:4" ht="13.5" x14ac:dyDescent="0.25">
      <c r="A2628" s="636">
        <v>97734</v>
      </c>
      <c r="B2628" s="634" t="s">
        <v>23866</v>
      </c>
      <c r="C2628" s="634" t="s">
        <v>20</v>
      </c>
      <c r="D2628" s="635" t="s">
        <v>43407</v>
      </c>
    </row>
    <row r="2629" spans="1:4" ht="13.5" x14ac:dyDescent="0.25">
      <c r="A2629" s="636">
        <v>97735</v>
      </c>
      <c r="B2629" s="634" t="s">
        <v>23867</v>
      </c>
      <c r="C2629" s="634" t="s">
        <v>20</v>
      </c>
      <c r="D2629" s="635" t="s">
        <v>43408</v>
      </c>
    </row>
    <row r="2630" spans="1:4" ht="13.5" x14ac:dyDescent="0.25">
      <c r="A2630" s="636">
        <v>97736</v>
      </c>
      <c r="B2630" s="634" t="s">
        <v>23868</v>
      </c>
      <c r="C2630" s="634" t="s">
        <v>20</v>
      </c>
      <c r="D2630" s="635" t="s">
        <v>43409</v>
      </c>
    </row>
    <row r="2631" spans="1:4" ht="13.5" x14ac:dyDescent="0.25">
      <c r="A2631" s="636">
        <v>97737</v>
      </c>
      <c r="B2631" s="634" t="s">
        <v>23869</v>
      </c>
      <c r="C2631" s="634" t="s">
        <v>20</v>
      </c>
      <c r="D2631" s="635" t="s">
        <v>43410</v>
      </c>
    </row>
    <row r="2632" spans="1:4" ht="13.5" x14ac:dyDescent="0.25">
      <c r="A2632" s="636">
        <v>97738</v>
      </c>
      <c r="B2632" s="634" t="s">
        <v>23870</v>
      </c>
      <c r="C2632" s="634" t="s">
        <v>20</v>
      </c>
      <c r="D2632" s="635" t="s">
        <v>43411</v>
      </c>
    </row>
    <row r="2633" spans="1:4" ht="13.5" x14ac:dyDescent="0.25">
      <c r="A2633" s="636">
        <v>97739</v>
      </c>
      <c r="B2633" s="634" t="s">
        <v>23871</v>
      </c>
      <c r="C2633" s="634" t="s">
        <v>20</v>
      </c>
      <c r="D2633" s="635" t="s">
        <v>43412</v>
      </c>
    </row>
    <row r="2634" spans="1:4" ht="13.5" x14ac:dyDescent="0.25">
      <c r="A2634" s="636">
        <v>97740</v>
      </c>
      <c r="B2634" s="634" t="s">
        <v>23872</v>
      </c>
      <c r="C2634" s="634" t="s">
        <v>20</v>
      </c>
      <c r="D2634" s="635" t="s">
        <v>43413</v>
      </c>
    </row>
    <row r="2635" spans="1:4" ht="13.5" x14ac:dyDescent="0.25">
      <c r="A2635" s="636">
        <v>98615</v>
      </c>
      <c r="B2635" s="634" t="s">
        <v>23873</v>
      </c>
      <c r="C2635" s="634" t="s">
        <v>3</v>
      </c>
      <c r="D2635" s="635" t="s">
        <v>43414</v>
      </c>
    </row>
    <row r="2636" spans="1:4" ht="13.5" x14ac:dyDescent="0.25">
      <c r="A2636" s="636">
        <v>98616</v>
      </c>
      <c r="B2636" s="634" t="s">
        <v>23874</v>
      </c>
      <c r="C2636" s="634" t="s">
        <v>3</v>
      </c>
      <c r="D2636" s="635" t="s">
        <v>43415</v>
      </c>
    </row>
    <row r="2637" spans="1:4" ht="13.5" x14ac:dyDescent="0.25">
      <c r="A2637" s="636">
        <v>98617</v>
      </c>
      <c r="B2637" s="634" t="s">
        <v>23875</v>
      </c>
      <c r="C2637" s="634" t="s">
        <v>3</v>
      </c>
      <c r="D2637" s="635" t="s">
        <v>43416</v>
      </c>
    </row>
    <row r="2638" spans="1:4" ht="13.5" x14ac:dyDescent="0.25">
      <c r="A2638" s="636">
        <v>98618</v>
      </c>
      <c r="B2638" s="634" t="s">
        <v>23876</v>
      </c>
      <c r="C2638" s="634" t="s">
        <v>3</v>
      </c>
      <c r="D2638" s="635" t="s">
        <v>43417</v>
      </c>
    </row>
    <row r="2639" spans="1:4" ht="13.5" x14ac:dyDescent="0.25">
      <c r="A2639" s="636">
        <v>98619</v>
      </c>
      <c r="B2639" s="634" t="s">
        <v>23877</v>
      </c>
      <c r="C2639" s="634" t="s">
        <v>3</v>
      </c>
      <c r="D2639" s="635" t="s">
        <v>43418</v>
      </c>
    </row>
    <row r="2640" spans="1:4" ht="13.5" x14ac:dyDescent="0.25">
      <c r="A2640" s="636">
        <v>98620</v>
      </c>
      <c r="B2640" s="634" t="s">
        <v>23878</v>
      </c>
      <c r="C2640" s="634" t="s">
        <v>3</v>
      </c>
      <c r="D2640" s="635" t="s">
        <v>43419</v>
      </c>
    </row>
    <row r="2641" spans="1:4" ht="13.5" x14ac:dyDescent="0.25">
      <c r="A2641" s="636">
        <v>98621</v>
      </c>
      <c r="B2641" s="634" t="s">
        <v>23879</v>
      </c>
      <c r="C2641" s="634" t="s">
        <v>3</v>
      </c>
      <c r="D2641" s="635" t="s">
        <v>43420</v>
      </c>
    </row>
    <row r="2642" spans="1:4" ht="13.5" x14ac:dyDescent="0.25">
      <c r="A2642" s="636">
        <v>98622</v>
      </c>
      <c r="B2642" s="634" t="s">
        <v>23880</v>
      </c>
      <c r="C2642" s="634" t="s">
        <v>3</v>
      </c>
      <c r="D2642" s="635" t="s">
        <v>43421</v>
      </c>
    </row>
    <row r="2643" spans="1:4" ht="13.5" x14ac:dyDescent="0.25">
      <c r="A2643" s="636">
        <v>98623</v>
      </c>
      <c r="B2643" s="634" t="s">
        <v>23881</v>
      </c>
      <c r="C2643" s="634" t="s">
        <v>3</v>
      </c>
      <c r="D2643" s="635" t="s">
        <v>43422</v>
      </c>
    </row>
    <row r="2644" spans="1:4" ht="13.5" x14ac:dyDescent="0.25">
      <c r="A2644" s="636">
        <v>98624</v>
      </c>
      <c r="B2644" s="634" t="s">
        <v>23882</v>
      </c>
      <c r="C2644" s="634" t="s">
        <v>3</v>
      </c>
      <c r="D2644" s="635" t="s">
        <v>43423</v>
      </c>
    </row>
    <row r="2645" spans="1:4" ht="13.5" x14ac:dyDescent="0.25">
      <c r="A2645" s="636">
        <v>98625</v>
      </c>
      <c r="B2645" s="634" t="s">
        <v>23883</v>
      </c>
      <c r="C2645" s="634" t="s">
        <v>3</v>
      </c>
      <c r="D2645" s="635" t="s">
        <v>43424</v>
      </c>
    </row>
    <row r="2646" spans="1:4" ht="13.5" x14ac:dyDescent="0.25">
      <c r="A2646" s="636">
        <v>98626</v>
      </c>
      <c r="B2646" s="634" t="s">
        <v>23884</v>
      </c>
      <c r="C2646" s="634" t="s">
        <v>3</v>
      </c>
      <c r="D2646" s="635" t="s">
        <v>43425</v>
      </c>
    </row>
    <row r="2647" spans="1:4" ht="13.5" x14ac:dyDescent="0.25">
      <c r="A2647" s="636">
        <v>98655</v>
      </c>
      <c r="B2647" s="634" t="s">
        <v>23885</v>
      </c>
      <c r="C2647" s="634" t="s">
        <v>4</v>
      </c>
      <c r="D2647" s="635" t="s">
        <v>43426</v>
      </c>
    </row>
    <row r="2648" spans="1:4" ht="13.5" x14ac:dyDescent="0.25">
      <c r="A2648" s="636">
        <v>98656</v>
      </c>
      <c r="B2648" s="634" t="s">
        <v>23886</v>
      </c>
      <c r="C2648" s="634" t="s">
        <v>4</v>
      </c>
      <c r="D2648" s="635" t="s">
        <v>43427</v>
      </c>
    </row>
    <row r="2649" spans="1:4" ht="13.5" x14ac:dyDescent="0.25">
      <c r="A2649" s="636">
        <v>98657</v>
      </c>
      <c r="B2649" s="634" t="s">
        <v>23887</v>
      </c>
      <c r="C2649" s="634" t="s">
        <v>4</v>
      </c>
      <c r="D2649" s="635" t="s">
        <v>43428</v>
      </c>
    </row>
    <row r="2650" spans="1:4" ht="13.5" x14ac:dyDescent="0.25">
      <c r="A2650" s="636">
        <v>98658</v>
      </c>
      <c r="B2650" s="634" t="s">
        <v>23888</v>
      </c>
      <c r="C2650" s="634" t="s">
        <v>4</v>
      </c>
      <c r="D2650" s="635" t="s">
        <v>43429</v>
      </c>
    </row>
    <row r="2651" spans="1:4" ht="13.5" x14ac:dyDescent="0.25">
      <c r="A2651" s="636">
        <v>98659</v>
      </c>
      <c r="B2651" s="634" t="s">
        <v>23889</v>
      </c>
      <c r="C2651" s="634" t="s">
        <v>4</v>
      </c>
      <c r="D2651" s="635" t="s">
        <v>43430</v>
      </c>
    </row>
    <row r="2652" spans="1:4" ht="13.5" x14ac:dyDescent="0.25">
      <c r="A2652" s="636">
        <v>98746</v>
      </c>
      <c r="B2652" s="634" t="s">
        <v>23890</v>
      </c>
      <c r="C2652" s="634" t="s">
        <v>4</v>
      </c>
      <c r="D2652" s="635" t="s">
        <v>30307</v>
      </c>
    </row>
    <row r="2653" spans="1:4" ht="13.5" x14ac:dyDescent="0.25">
      <c r="A2653" s="636">
        <v>98749</v>
      </c>
      <c r="B2653" s="634" t="s">
        <v>23891</v>
      </c>
      <c r="C2653" s="634" t="s">
        <v>4</v>
      </c>
      <c r="D2653" s="635" t="s">
        <v>43431</v>
      </c>
    </row>
    <row r="2654" spans="1:4" ht="13.5" x14ac:dyDescent="0.25">
      <c r="A2654" s="636">
        <v>98750</v>
      </c>
      <c r="B2654" s="634" t="s">
        <v>23892</v>
      </c>
      <c r="C2654" s="634" t="s">
        <v>4</v>
      </c>
      <c r="D2654" s="635" t="s">
        <v>43414</v>
      </c>
    </row>
    <row r="2655" spans="1:4" ht="13.5" x14ac:dyDescent="0.25">
      <c r="A2655" s="636">
        <v>98751</v>
      </c>
      <c r="B2655" s="634" t="s">
        <v>23893</v>
      </c>
      <c r="C2655" s="634" t="s">
        <v>4</v>
      </c>
      <c r="D2655" s="635" t="s">
        <v>43432</v>
      </c>
    </row>
    <row r="2656" spans="1:4" ht="13.5" x14ac:dyDescent="0.25">
      <c r="A2656" s="636">
        <v>98752</v>
      </c>
      <c r="B2656" s="634" t="s">
        <v>23894</v>
      </c>
      <c r="C2656" s="634" t="s">
        <v>4</v>
      </c>
      <c r="D2656" s="635" t="s">
        <v>43433</v>
      </c>
    </row>
    <row r="2657" spans="1:4" ht="13.5" x14ac:dyDescent="0.25">
      <c r="A2657" s="636">
        <v>98753</v>
      </c>
      <c r="B2657" s="634" t="s">
        <v>23895</v>
      </c>
      <c r="C2657" s="634" t="s">
        <v>4</v>
      </c>
      <c r="D2657" s="635" t="s">
        <v>43434</v>
      </c>
    </row>
    <row r="2658" spans="1:4" ht="13.5" x14ac:dyDescent="0.25">
      <c r="A2658" s="636">
        <v>100763</v>
      </c>
      <c r="B2658" s="634" t="s">
        <v>27164</v>
      </c>
      <c r="C2658" s="634" t="s">
        <v>113</v>
      </c>
      <c r="D2658" s="635" t="s">
        <v>30313</v>
      </c>
    </row>
    <row r="2659" spans="1:4" ht="13.5" x14ac:dyDescent="0.25">
      <c r="A2659" s="636">
        <v>100764</v>
      </c>
      <c r="B2659" s="634" t="s">
        <v>27165</v>
      </c>
      <c r="C2659" s="634" t="s">
        <v>113</v>
      </c>
      <c r="D2659" s="635" t="s">
        <v>43435</v>
      </c>
    </row>
    <row r="2660" spans="1:4" ht="13.5" x14ac:dyDescent="0.25">
      <c r="A2660" s="636">
        <v>100765</v>
      </c>
      <c r="B2660" s="634" t="s">
        <v>27166</v>
      </c>
      <c r="C2660" s="634" t="s">
        <v>113</v>
      </c>
      <c r="D2660" s="635" t="s">
        <v>29860</v>
      </c>
    </row>
    <row r="2661" spans="1:4" ht="13.5" x14ac:dyDescent="0.25">
      <c r="A2661" s="636">
        <v>100766</v>
      </c>
      <c r="B2661" s="634" t="s">
        <v>28944</v>
      </c>
      <c r="C2661" s="634" t="s">
        <v>113</v>
      </c>
      <c r="D2661" s="635" t="s">
        <v>30409</v>
      </c>
    </row>
    <row r="2662" spans="1:4" ht="13.5" x14ac:dyDescent="0.25">
      <c r="A2662" s="636">
        <v>100767</v>
      </c>
      <c r="B2662" s="634" t="s">
        <v>27167</v>
      </c>
      <c r="C2662" s="634" t="s">
        <v>113</v>
      </c>
      <c r="D2662" s="635" t="s">
        <v>30063</v>
      </c>
    </row>
    <row r="2663" spans="1:4" ht="13.5" x14ac:dyDescent="0.25">
      <c r="A2663" s="636">
        <v>100768</v>
      </c>
      <c r="B2663" s="634" t="s">
        <v>28946</v>
      </c>
      <c r="C2663" s="634" t="s">
        <v>113</v>
      </c>
      <c r="D2663" s="635" t="s">
        <v>30915</v>
      </c>
    </row>
    <row r="2664" spans="1:4" ht="13.5" x14ac:dyDescent="0.25">
      <c r="A2664" s="636">
        <v>100769</v>
      </c>
      <c r="B2664" s="634" t="s">
        <v>27169</v>
      </c>
      <c r="C2664" s="634" t="s">
        <v>113</v>
      </c>
      <c r="D2664" s="635" t="s">
        <v>43436</v>
      </c>
    </row>
    <row r="2665" spans="1:4" ht="13.5" x14ac:dyDescent="0.25">
      <c r="A2665" s="636">
        <v>100770</v>
      </c>
      <c r="B2665" s="634" t="s">
        <v>28947</v>
      </c>
      <c r="C2665" s="634" t="s">
        <v>113</v>
      </c>
      <c r="D2665" s="635" t="s">
        <v>27656</v>
      </c>
    </row>
    <row r="2666" spans="1:4" ht="13.5" x14ac:dyDescent="0.25">
      <c r="A2666" s="636">
        <v>100771</v>
      </c>
      <c r="B2666" s="634" t="s">
        <v>27170</v>
      </c>
      <c r="C2666" s="634" t="s">
        <v>113</v>
      </c>
      <c r="D2666" s="635" t="s">
        <v>26968</v>
      </c>
    </row>
    <row r="2667" spans="1:4" ht="13.5" x14ac:dyDescent="0.25">
      <c r="A2667" s="636">
        <v>100772</v>
      </c>
      <c r="B2667" s="634" t="s">
        <v>28949</v>
      </c>
      <c r="C2667" s="634" t="s">
        <v>113</v>
      </c>
      <c r="D2667" s="635" t="s">
        <v>43437</v>
      </c>
    </row>
    <row r="2668" spans="1:4" ht="13.5" x14ac:dyDescent="0.25">
      <c r="A2668" s="636">
        <v>100773</v>
      </c>
      <c r="B2668" s="634" t="s">
        <v>27171</v>
      </c>
      <c r="C2668" s="634" t="s">
        <v>113</v>
      </c>
      <c r="D2668" s="635" t="s">
        <v>41327</v>
      </c>
    </row>
    <row r="2669" spans="1:4" ht="13.5" x14ac:dyDescent="0.25">
      <c r="A2669" s="636">
        <v>100774</v>
      </c>
      <c r="B2669" s="634" t="s">
        <v>27172</v>
      </c>
      <c r="C2669" s="634" t="s">
        <v>113</v>
      </c>
      <c r="D2669" s="635" t="s">
        <v>43438</v>
      </c>
    </row>
    <row r="2670" spans="1:4" ht="13.5" x14ac:dyDescent="0.25">
      <c r="A2670" s="636">
        <v>100775</v>
      </c>
      <c r="B2670" s="634" t="s">
        <v>27173</v>
      </c>
      <c r="C2670" s="634" t="s">
        <v>113</v>
      </c>
      <c r="D2670" s="635" t="s">
        <v>29032</v>
      </c>
    </row>
    <row r="2671" spans="1:4" ht="13.5" x14ac:dyDescent="0.25">
      <c r="A2671" s="636">
        <v>100776</v>
      </c>
      <c r="B2671" s="634" t="s">
        <v>27174</v>
      </c>
      <c r="C2671" s="634" t="s">
        <v>113</v>
      </c>
      <c r="D2671" s="635" t="s">
        <v>43439</v>
      </c>
    </row>
    <row r="2672" spans="1:4" ht="13.5" x14ac:dyDescent="0.25">
      <c r="A2672" s="636">
        <v>100777</v>
      </c>
      <c r="B2672" s="634" t="s">
        <v>27176</v>
      </c>
      <c r="C2672" s="634" t="s">
        <v>113</v>
      </c>
      <c r="D2672" s="635" t="s">
        <v>43440</v>
      </c>
    </row>
    <row r="2673" spans="1:4" ht="13.5" x14ac:dyDescent="0.25">
      <c r="A2673" s="636">
        <v>100778</v>
      </c>
      <c r="B2673" s="634" t="s">
        <v>27177</v>
      </c>
      <c r="C2673" s="634" t="s">
        <v>113</v>
      </c>
      <c r="D2673" s="635" t="s">
        <v>29122</v>
      </c>
    </row>
    <row r="2674" spans="1:4" ht="13.5" x14ac:dyDescent="0.25">
      <c r="A2674" s="636">
        <v>98560</v>
      </c>
      <c r="B2674" s="634" t="s">
        <v>23896</v>
      </c>
      <c r="C2674" s="634" t="s">
        <v>3</v>
      </c>
      <c r="D2674" s="635" t="s">
        <v>43441</v>
      </c>
    </row>
    <row r="2675" spans="1:4" ht="13.5" x14ac:dyDescent="0.25">
      <c r="A2675" s="636">
        <v>98561</v>
      </c>
      <c r="B2675" s="634" t="s">
        <v>23897</v>
      </c>
      <c r="C2675" s="634" t="s">
        <v>3</v>
      </c>
      <c r="D2675" s="635" t="s">
        <v>43442</v>
      </c>
    </row>
    <row r="2676" spans="1:4" ht="13.5" x14ac:dyDescent="0.25">
      <c r="A2676" s="636">
        <v>98562</v>
      </c>
      <c r="B2676" s="634" t="s">
        <v>23898</v>
      </c>
      <c r="C2676" s="634" t="s">
        <v>3</v>
      </c>
      <c r="D2676" s="635" t="s">
        <v>30317</v>
      </c>
    </row>
    <row r="2677" spans="1:4" ht="13.5" x14ac:dyDescent="0.25">
      <c r="A2677" s="636">
        <v>98555</v>
      </c>
      <c r="B2677" s="634" t="s">
        <v>26143</v>
      </c>
      <c r="C2677" s="634" t="s">
        <v>3</v>
      </c>
      <c r="D2677" s="635" t="s">
        <v>29422</v>
      </c>
    </row>
    <row r="2678" spans="1:4" ht="13.5" x14ac:dyDescent="0.25">
      <c r="A2678" s="636">
        <v>98556</v>
      </c>
      <c r="B2678" s="634" t="s">
        <v>26144</v>
      </c>
      <c r="C2678" s="634" t="s">
        <v>3</v>
      </c>
      <c r="D2678" s="635" t="s">
        <v>43443</v>
      </c>
    </row>
    <row r="2679" spans="1:4" ht="13.5" x14ac:dyDescent="0.25">
      <c r="A2679" s="636">
        <v>98558</v>
      </c>
      <c r="B2679" s="634" t="s">
        <v>26145</v>
      </c>
      <c r="C2679" s="634" t="s">
        <v>5</v>
      </c>
      <c r="D2679" s="635" t="s">
        <v>27321</v>
      </c>
    </row>
    <row r="2680" spans="1:4" ht="13.5" x14ac:dyDescent="0.25">
      <c r="A2680" s="636">
        <v>98559</v>
      </c>
      <c r="B2680" s="634" t="s">
        <v>23899</v>
      </c>
      <c r="C2680" s="634" t="s">
        <v>4</v>
      </c>
      <c r="D2680" s="635" t="s">
        <v>43444</v>
      </c>
    </row>
    <row r="2681" spans="1:4" ht="13.5" x14ac:dyDescent="0.25">
      <c r="A2681" s="636">
        <v>98546</v>
      </c>
      <c r="B2681" s="634" t="s">
        <v>23900</v>
      </c>
      <c r="C2681" s="634" t="s">
        <v>3</v>
      </c>
      <c r="D2681" s="635" t="s">
        <v>43445</v>
      </c>
    </row>
    <row r="2682" spans="1:4" ht="13.5" x14ac:dyDescent="0.25">
      <c r="A2682" s="636">
        <v>98547</v>
      </c>
      <c r="B2682" s="634" t="s">
        <v>23901</v>
      </c>
      <c r="C2682" s="634" t="s">
        <v>3</v>
      </c>
      <c r="D2682" s="635" t="s">
        <v>43446</v>
      </c>
    </row>
    <row r="2683" spans="1:4" ht="13.5" x14ac:dyDescent="0.25">
      <c r="A2683" s="636">
        <v>98553</v>
      </c>
      <c r="B2683" s="634" t="s">
        <v>27178</v>
      </c>
      <c r="C2683" s="634" t="s">
        <v>3</v>
      </c>
      <c r="D2683" s="635" t="s">
        <v>43447</v>
      </c>
    </row>
    <row r="2684" spans="1:4" ht="13.5" x14ac:dyDescent="0.25">
      <c r="A2684" s="636">
        <v>98554</v>
      </c>
      <c r="B2684" s="634" t="s">
        <v>27179</v>
      </c>
      <c r="C2684" s="634" t="s">
        <v>3</v>
      </c>
      <c r="D2684" s="635" t="s">
        <v>43448</v>
      </c>
    </row>
    <row r="2685" spans="1:4" ht="13.5" x14ac:dyDescent="0.25">
      <c r="A2685" s="636">
        <v>98557</v>
      </c>
      <c r="B2685" s="634" t="s">
        <v>23902</v>
      </c>
      <c r="C2685" s="634" t="s">
        <v>3</v>
      </c>
      <c r="D2685" s="635" t="s">
        <v>43449</v>
      </c>
    </row>
    <row r="2686" spans="1:4" ht="13.5" x14ac:dyDescent="0.25">
      <c r="A2686" s="636">
        <v>98563</v>
      </c>
      <c r="B2686" s="634" t="s">
        <v>23903</v>
      </c>
      <c r="C2686" s="634" t="s">
        <v>3</v>
      </c>
      <c r="D2686" s="635" t="s">
        <v>29901</v>
      </c>
    </row>
    <row r="2687" spans="1:4" ht="13.5" x14ac:dyDescent="0.25">
      <c r="A2687" s="636">
        <v>98564</v>
      </c>
      <c r="B2687" s="634" t="s">
        <v>23904</v>
      </c>
      <c r="C2687" s="634" t="s">
        <v>3</v>
      </c>
      <c r="D2687" s="635" t="s">
        <v>43450</v>
      </c>
    </row>
    <row r="2688" spans="1:4" ht="13.5" x14ac:dyDescent="0.25">
      <c r="A2688" s="636">
        <v>98565</v>
      </c>
      <c r="B2688" s="634" t="s">
        <v>23905</v>
      </c>
      <c r="C2688" s="634" t="s">
        <v>3</v>
      </c>
      <c r="D2688" s="635" t="s">
        <v>43451</v>
      </c>
    </row>
    <row r="2689" spans="1:4" ht="13.5" x14ac:dyDescent="0.25">
      <c r="A2689" s="636">
        <v>98566</v>
      </c>
      <c r="B2689" s="634" t="s">
        <v>23906</v>
      </c>
      <c r="C2689" s="634" t="s">
        <v>3</v>
      </c>
      <c r="D2689" s="635" t="s">
        <v>43452</v>
      </c>
    </row>
    <row r="2690" spans="1:4" ht="13.5" x14ac:dyDescent="0.25">
      <c r="A2690" s="636">
        <v>98567</v>
      </c>
      <c r="B2690" s="634" t="s">
        <v>23907</v>
      </c>
      <c r="C2690" s="634" t="s">
        <v>3</v>
      </c>
      <c r="D2690" s="635" t="s">
        <v>43453</v>
      </c>
    </row>
    <row r="2691" spans="1:4" ht="13.5" x14ac:dyDescent="0.25">
      <c r="A2691" s="636">
        <v>98568</v>
      </c>
      <c r="B2691" s="634" t="s">
        <v>23908</v>
      </c>
      <c r="C2691" s="634" t="s">
        <v>3</v>
      </c>
      <c r="D2691" s="635" t="s">
        <v>41371</v>
      </c>
    </row>
    <row r="2692" spans="1:4" ht="13.5" x14ac:dyDescent="0.25">
      <c r="A2692" s="636">
        <v>98569</v>
      </c>
      <c r="B2692" s="634" t="s">
        <v>23909</v>
      </c>
      <c r="C2692" s="634" t="s">
        <v>3</v>
      </c>
      <c r="D2692" s="635" t="s">
        <v>43454</v>
      </c>
    </row>
    <row r="2693" spans="1:4" ht="13.5" x14ac:dyDescent="0.25">
      <c r="A2693" s="636">
        <v>98570</v>
      </c>
      <c r="B2693" s="634" t="s">
        <v>23910</v>
      </c>
      <c r="C2693" s="634" t="s">
        <v>3</v>
      </c>
      <c r="D2693" s="635" t="s">
        <v>43455</v>
      </c>
    </row>
    <row r="2694" spans="1:4" ht="13.5" x14ac:dyDescent="0.25">
      <c r="A2694" s="636">
        <v>98571</v>
      </c>
      <c r="B2694" s="634" t="s">
        <v>23911</v>
      </c>
      <c r="C2694" s="634" t="s">
        <v>3</v>
      </c>
      <c r="D2694" s="635" t="s">
        <v>29234</v>
      </c>
    </row>
    <row r="2695" spans="1:4" ht="13.5" x14ac:dyDescent="0.25">
      <c r="A2695" s="636">
        <v>98572</v>
      </c>
      <c r="B2695" s="634" t="s">
        <v>23912</v>
      </c>
      <c r="C2695" s="634" t="s">
        <v>3</v>
      </c>
      <c r="D2695" s="635" t="s">
        <v>29994</v>
      </c>
    </row>
    <row r="2696" spans="1:4" ht="13.5" x14ac:dyDescent="0.25">
      <c r="A2696" s="636">
        <v>98573</v>
      </c>
      <c r="B2696" s="634" t="s">
        <v>23913</v>
      </c>
      <c r="C2696" s="634" t="s">
        <v>3</v>
      </c>
      <c r="D2696" s="635" t="s">
        <v>43456</v>
      </c>
    </row>
    <row r="2697" spans="1:4" ht="13.5" x14ac:dyDescent="0.25">
      <c r="A2697" s="636">
        <v>91831</v>
      </c>
      <c r="B2697" s="634" t="s">
        <v>23914</v>
      </c>
      <c r="C2697" s="634" t="s">
        <v>4</v>
      </c>
      <c r="D2697" s="635" t="s">
        <v>26601</v>
      </c>
    </row>
    <row r="2698" spans="1:4" ht="13.5" x14ac:dyDescent="0.25">
      <c r="A2698" s="636">
        <v>91833</v>
      </c>
      <c r="B2698" s="634" t="s">
        <v>23915</v>
      </c>
      <c r="C2698" s="634" t="s">
        <v>4</v>
      </c>
      <c r="D2698" s="635" t="s">
        <v>43457</v>
      </c>
    </row>
    <row r="2699" spans="1:4" ht="13.5" x14ac:dyDescent="0.25">
      <c r="A2699" s="636">
        <v>91834</v>
      </c>
      <c r="B2699" s="634" t="s">
        <v>23916</v>
      </c>
      <c r="C2699" s="634" t="s">
        <v>4</v>
      </c>
      <c r="D2699" s="635" t="s">
        <v>43458</v>
      </c>
    </row>
    <row r="2700" spans="1:4" ht="13.5" x14ac:dyDescent="0.25">
      <c r="A2700" s="636">
        <v>91835</v>
      </c>
      <c r="B2700" s="634" t="s">
        <v>23917</v>
      </c>
      <c r="C2700" s="634" t="s">
        <v>4</v>
      </c>
      <c r="D2700" s="635" t="s">
        <v>30321</v>
      </c>
    </row>
    <row r="2701" spans="1:4" ht="13.5" x14ac:dyDescent="0.25">
      <c r="A2701" s="636">
        <v>91836</v>
      </c>
      <c r="B2701" s="634" t="s">
        <v>23918</v>
      </c>
      <c r="C2701" s="634" t="s">
        <v>4</v>
      </c>
      <c r="D2701" s="635" t="s">
        <v>43459</v>
      </c>
    </row>
    <row r="2702" spans="1:4" ht="13.5" x14ac:dyDescent="0.25">
      <c r="A2702" s="636">
        <v>91837</v>
      </c>
      <c r="B2702" s="634" t="s">
        <v>23919</v>
      </c>
      <c r="C2702" s="634" t="s">
        <v>4</v>
      </c>
      <c r="D2702" s="635" t="s">
        <v>41989</v>
      </c>
    </row>
    <row r="2703" spans="1:4" ht="13.5" x14ac:dyDescent="0.25">
      <c r="A2703" s="636">
        <v>91839</v>
      </c>
      <c r="B2703" s="634" t="s">
        <v>23920</v>
      </c>
      <c r="C2703" s="634" t="s">
        <v>4</v>
      </c>
      <c r="D2703" s="635" t="s">
        <v>27175</v>
      </c>
    </row>
    <row r="2704" spans="1:4" ht="13.5" x14ac:dyDescent="0.25">
      <c r="A2704" s="636">
        <v>91840</v>
      </c>
      <c r="B2704" s="634" t="s">
        <v>23921</v>
      </c>
      <c r="C2704" s="634" t="s">
        <v>4</v>
      </c>
      <c r="D2704" s="635" t="s">
        <v>43460</v>
      </c>
    </row>
    <row r="2705" spans="1:4" ht="13.5" x14ac:dyDescent="0.25">
      <c r="A2705" s="636">
        <v>91841</v>
      </c>
      <c r="B2705" s="634" t="s">
        <v>23922</v>
      </c>
      <c r="C2705" s="634" t="s">
        <v>4</v>
      </c>
      <c r="D2705" s="635" t="s">
        <v>30292</v>
      </c>
    </row>
    <row r="2706" spans="1:4" ht="13.5" x14ac:dyDescent="0.25">
      <c r="A2706" s="636">
        <v>91842</v>
      </c>
      <c r="B2706" s="634" t="s">
        <v>23923</v>
      </c>
      <c r="C2706" s="634" t="s">
        <v>4</v>
      </c>
      <c r="D2706" s="635" t="s">
        <v>43461</v>
      </c>
    </row>
    <row r="2707" spans="1:4" ht="13.5" x14ac:dyDescent="0.25">
      <c r="A2707" s="636">
        <v>91843</v>
      </c>
      <c r="B2707" s="634" t="s">
        <v>23924</v>
      </c>
      <c r="C2707" s="634" t="s">
        <v>4</v>
      </c>
      <c r="D2707" s="635" t="s">
        <v>26772</v>
      </c>
    </row>
    <row r="2708" spans="1:4" ht="13.5" x14ac:dyDescent="0.25">
      <c r="A2708" s="636">
        <v>91844</v>
      </c>
      <c r="B2708" s="634" t="s">
        <v>23925</v>
      </c>
      <c r="C2708" s="634" t="s">
        <v>4</v>
      </c>
      <c r="D2708" s="635" t="s">
        <v>29974</v>
      </c>
    </row>
    <row r="2709" spans="1:4" ht="13.5" x14ac:dyDescent="0.25">
      <c r="A2709" s="636">
        <v>91845</v>
      </c>
      <c r="B2709" s="634" t="s">
        <v>23926</v>
      </c>
      <c r="C2709" s="634" t="s">
        <v>4</v>
      </c>
      <c r="D2709" s="635" t="s">
        <v>43462</v>
      </c>
    </row>
    <row r="2710" spans="1:4" ht="13.5" x14ac:dyDescent="0.25">
      <c r="A2710" s="636">
        <v>91846</v>
      </c>
      <c r="B2710" s="634" t="s">
        <v>23927</v>
      </c>
      <c r="C2710" s="634" t="s">
        <v>4</v>
      </c>
      <c r="D2710" s="635" t="s">
        <v>30927</v>
      </c>
    </row>
    <row r="2711" spans="1:4" ht="13.5" x14ac:dyDescent="0.25">
      <c r="A2711" s="636">
        <v>91847</v>
      </c>
      <c r="B2711" s="634" t="s">
        <v>23928</v>
      </c>
      <c r="C2711" s="634" t="s">
        <v>4</v>
      </c>
      <c r="D2711" s="635" t="s">
        <v>26887</v>
      </c>
    </row>
    <row r="2712" spans="1:4" ht="13.5" x14ac:dyDescent="0.25">
      <c r="A2712" s="636">
        <v>91849</v>
      </c>
      <c r="B2712" s="634" t="s">
        <v>23929</v>
      </c>
      <c r="C2712" s="634" t="s">
        <v>4</v>
      </c>
      <c r="D2712" s="635" t="s">
        <v>43463</v>
      </c>
    </row>
    <row r="2713" spans="1:4" ht="13.5" x14ac:dyDescent="0.25">
      <c r="A2713" s="636">
        <v>91850</v>
      </c>
      <c r="B2713" s="634" t="s">
        <v>23930</v>
      </c>
      <c r="C2713" s="634" t="s">
        <v>4</v>
      </c>
      <c r="D2713" s="635" t="s">
        <v>30609</v>
      </c>
    </row>
    <row r="2714" spans="1:4" ht="13.5" x14ac:dyDescent="0.25">
      <c r="A2714" s="636">
        <v>91851</v>
      </c>
      <c r="B2714" s="634" t="s">
        <v>23931</v>
      </c>
      <c r="C2714" s="634" t="s">
        <v>4</v>
      </c>
      <c r="D2714" s="635" t="s">
        <v>30514</v>
      </c>
    </row>
    <row r="2715" spans="1:4" ht="13.5" x14ac:dyDescent="0.25">
      <c r="A2715" s="636">
        <v>91852</v>
      </c>
      <c r="B2715" s="634" t="s">
        <v>23932</v>
      </c>
      <c r="C2715" s="634" t="s">
        <v>4</v>
      </c>
      <c r="D2715" s="635" t="s">
        <v>25419</v>
      </c>
    </row>
    <row r="2716" spans="1:4" ht="13.5" x14ac:dyDescent="0.25">
      <c r="A2716" s="636">
        <v>91853</v>
      </c>
      <c r="B2716" s="634" t="s">
        <v>23933</v>
      </c>
      <c r="C2716" s="634" t="s">
        <v>4</v>
      </c>
      <c r="D2716" s="635" t="s">
        <v>26604</v>
      </c>
    </row>
    <row r="2717" spans="1:4" ht="13.5" x14ac:dyDescent="0.25">
      <c r="A2717" s="636">
        <v>91854</v>
      </c>
      <c r="B2717" s="634" t="s">
        <v>23934</v>
      </c>
      <c r="C2717" s="634" t="s">
        <v>4</v>
      </c>
      <c r="D2717" s="635" t="s">
        <v>30826</v>
      </c>
    </row>
    <row r="2718" spans="1:4" ht="13.5" x14ac:dyDescent="0.25">
      <c r="A2718" s="636">
        <v>91855</v>
      </c>
      <c r="B2718" s="634" t="s">
        <v>23935</v>
      </c>
      <c r="C2718" s="634" t="s">
        <v>4</v>
      </c>
      <c r="D2718" s="635" t="s">
        <v>43464</v>
      </c>
    </row>
    <row r="2719" spans="1:4" ht="13.5" x14ac:dyDescent="0.25">
      <c r="A2719" s="636">
        <v>91856</v>
      </c>
      <c r="B2719" s="634" t="s">
        <v>23936</v>
      </c>
      <c r="C2719" s="634" t="s">
        <v>4</v>
      </c>
      <c r="D2719" s="635" t="s">
        <v>29236</v>
      </c>
    </row>
    <row r="2720" spans="1:4" ht="13.5" x14ac:dyDescent="0.25">
      <c r="A2720" s="636">
        <v>91857</v>
      </c>
      <c r="B2720" s="634" t="s">
        <v>23937</v>
      </c>
      <c r="C2720" s="634" t="s">
        <v>4</v>
      </c>
      <c r="D2720" s="635" t="s">
        <v>30299</v>
      </c>
    </row>
    <row r="2721" spans="1:4" ht="13.5" x14ac:dyDescent="0.25">
      <c r="A2721" s="636">
        <v>91859</v>
      </c>
      <c r="B2721" s="634" t="s">
        <v>23939</v>
      </c>
      <c r="C2721" s="634" t="s">
        <v>4</v>
      </c>
      <c r="D2721" s="635" t="s">
        <v>30263</v>
      </c>
    </row>
    <row r="2722" spans="1:4" ht="13.5" x14ac:dyDescent="0.25">
      <c r="A2722" s="636">
        <v>91860</v>
      </c>
      <c r="B2722" s="634" t="s">
        <v>23940</v>
      </c>
      <c r="C2722" s="634" t="s">
        <v>4</v>
      </c>
      <c r="D2722" s="635" t="s">
        <v>43465</v>
      </c>
    </row>
    <row r="2723" spans="1:4" ht="13.5" x14ac:dyDescent="0.25">
      <c r="A2723" s="636">
        <v>91861</v>
      </c>
      <c r="B2723" s="634" t="s">
        <v>23941</v>
      </c>
      <c r="C2723" s="634" t="s">
        <v>4</v>
      </c>
      <c r="D2723" s="635" t="s">
        <v>30517</v>
      </c>
    </row>
    <row r="2724" spans="1:4" ht="13.5" x14ac:dyDescent="0.25">
      <c r="A2724" s="636">
        <v>91862</v>
      </c>
      <c r="B2724" s="634" t="s">
        <v>23942</v>
      </c>
      <c r="C2724" s="634" t="s">
        <v>4</v>
      </c>
      <c r="D2724" s="635" t="s">
        <v>41770</v>
      </c>
    </row>
    <row r="2725" spans="1:4" ht="13.5" x14ac:dyDescent="0.25">
      <c r="A2725" s="636">
        <v>91863</v>
      </c>
      <c r="B2725" s="634" t="s">
        <v>23943</v>
      </c>
      <c r="C2725" s="634" t="s">
        <v>4</v>
      </c>
      <c r="D2725" s="635" t="s">
        <v>43216</v>
      </c>
    </row>
    <row r="2726" spans="1:4" ht="13.5" x14ac:dyDescent="0.25">
      <c r="A2726" s="636">
        <v>91864</v>
      </c>
      <c r="B2726" s="634" t="s">
        <v>23944</v>
      </c>
      <c r="C2726" s="634" t="s">
        <v>4</v>
      </c>
      <c r="D2726" s="635" t="s">
        <v>28950</v>
      </c>
    </row>
    <row r="2727" spans="1:4" ht="13.5" x14ac:dyDescent="0.25">
      <c r="A2727" s="636">
        <v>91865</v>
      </c>
      <c r="B2727" s="634" t="s">
        <v>23945</v>
      </c>
      <c r="C2727" s="634" t="s">
        <v>4</v>
      </c>
      <c r="D2727" s="635" t="s">
        <v>26623</v>
      </c>
    </row>
    <row r="2728" spans="1:4" ht="13.5" x14ac:dyDescent="0.25">
      <c r="A2728" s="636">
        <v>91866</v>
      </c>
      <c r="B2728" s="634" t="s">
        <v>23946</v>
      </c>
      <c r="C2728" s="634" t="s">
        <v>4</v>
      </c>
      <c r="D2728" s="635" t="s">
        <v>30739</v>
      </c>
    </row>
    <row r="2729" spans="1:4" ht="13.5" x14ac:dyDescent="0.25">
      <c r="A2729" s="636">
        <v>91867</v>
      </c>
      <c r="B2729" s="634" t="s">
        <v>23947</v>
      </c>
      <c r="C2729" s="634" t="s">
        <v>4</v>
      </c>
      <c r="D2729" s="635" t="s">
        <v>43466</v>
      </c>
    </row>
    <row r="2730" spans="1:4" ht="13.5" x14ac:dyDescent="0.25">
      <c r="A2730" s="636">
        <v>91868</v>
      </c>
      <c r="B2730" s="634" t="s">
        <v>23948</v>
      </c>
      <c r="C2730" s="634" t="s">
        <v>4</v>
      </c>
      <c r="D2730" s="635" t="s">
        <v>28900</v>
      </c>
    </row>
    <row r="2731" spans="1:4" ht="13.5" x14ac:dyDescent="0.25">
      <c r="A2731" s="636">
        <v>91869</v>
      </c>
      <c r="B2731" s="634" t="s">
        <v>23949</v>
      </c>
      <c r="C2731" s="634" t="s">
        <v>4</v>
      </c>
      <c r="D2731" s="635" t="s">
        <v>43467</v>
      </c>
    </row>
    <row r="2732" spans="1:4" ht="13.5" x14ac:dyDescent="0.25">
      <c r="A2732" s="636">
        <v>91870</v>
      </c>
      <c r="B2732" s="634" t="s">
        <v>23950</v>
      </c>
      <c r="C2732" s="634" t="s">
        <v>4</v>
      </c>
      <c r="D2732" s="635" t="s">
        <v>27335</v>
      </c>
    </row>
    <row r="2733" spans="1:4" ht="13.5" x14ac:dyDescent="0.25">
      <c r="A2733" s="636">
        <v>91871</v>
      </c>
      <c r="B2733" s="634" t="s">
        <v>23951</v>
      </c>
      <c r="C2733" s="634" t="s">
        <v>4</v>
      </c>
      <c r="D2733" s="635" t="s">
        <v>30736</v>
      </c>
    </row>
    <row r="2734" spans="1:4" ht="13.5" x14ac:dyDescent="0.25">
      <c r="A2734" s="636">
        <v>91872</v>
      </c>
      <c r="B2734" s="634" t="s">
        <v>23952</v>
      </c>
      <c r="C2734" s="634" t="s">
        <v>4</v>
      </c>
      <c r="D2734" s="635" t="s">
        <v>30541</v>
      </c>
    </row>
    <row r="2735" spans="1:4" ht="13.5" x14ac:dyDescent="0.25">
      <c r="A2735" s="636">
        <v>91873</v>
      </c>
      <c r="B2735" s="634" t="s">
        <v>23953</v>
      </c>
      <c r="C2735" s="634" t="s">
        <v>4</v>
      </c>
      <c r="D2735" s="635" t="s">
        <v>29865</v>
      </c>
    </row>
    <row r="2736" spans="1:4" ht="13.5" x14ac:dyDescent="0.25">
      <c r="A2736" s="636">
        <v>93008</v>
      </c>
      <c r="B2736" s="634" t="s">
        <v>43468</v>
      </c>
      <c r="C2736" s="634" t="s">
        <v>4</v>
      </c>
      <c r="D2736" s="635" t="s">
        <v>43469</v>
      </c>
    </row>
    <row r="2737" spans="1:4" ht="13.5" x14ac:dyDescent="0.25">
      <c r="A2737" s="636">
        <v>93009</v>
      </c>
      <c r="B2737" s="634" t="s">
        <v>43470</v>
      </c>
      <c r="C2737" s="634" t="s">
        <v>4</v>
      </c>
      <c r="D2737" s="635" t="s">
        <v>42066</v>
      </c>
    </row>
    <row r="2738" spans="1:4" ht="13.5" x14ac:dyDescent="0.25">
      <c r="A2738" s="636">
        <v>93010</v>
      </c>
      <c r="B2738" s="634" t="s">
        <v>43471</v>
      </c>
      <c r="C2738" s="634" t="s">
        <v>4</v>
      </c>
      <c r="D2738" s="635" t="s">
        <v>43472</v>
      </c>
    </row>
    <row r="2739" spans="1:4" ht="13.5" x14ac:dyDescent="0.25">
      <c r="A2739" s="636">
        <v>93011</v>
      </c>
      <c r="B2739" s="634" t="s">
        <v>43473</v>
      </c>
      <c r="C2739" s="634" t="s">
        <v>4</v>
      </c>
      <c r="D2739" s="635" t="s">
        <v>43474</v>
      </c>
    </row>
    <row r="2740" spans="1:4" ht="13.5" x14ac:dyDescent="0.25">
      <c r="A2740" s="636">
        <v>93012</v>
      </c>
      <c r="B2740" s="634" t="s">
        <v>43475</v>
      </c>
      <c r="C2740" s="634" t="s">
        <v>4</v>
      </c>
      <c r="D2740" s="635" t="s">
        <v>43476</v>
      </c>
    </row>
    <row r="2741" spans="1:4" ht="13.5" x14ac:dyDescent="0.25">
      <c r="A2741" s="636">
        <v>95726</v>
      </c>
      <c r="B2741" s="634" t="s">
        <v>43477</v>
      </c>
      <c r="C2741" s="634" t="s">
        <v>4</v>
      </c>
      <c r="D2741" s="635" t="s">
        <v>41788</v>
      </c>
    </row>
    <row r="2742" spans="1:4" ht="13.5" x14ac:dyDescent="0.25">
      <c r="A2742" s="636">
        <v>95727</v>
      </c>
      <c r="B2742" s="634" t="s">
        <v>43478</v>
      </c>
      <c r="C2742" s="634" t="s">
        <v>4</v>
      </c>
      <c r="D2742" s="635" t="s">
        <v>43479</v>
      </c>
    </row>
    <row r="2743" spans="1:4" ht="13.5" x14ac:dyDescent="0.25">
      <c r="A2743" s="636">
        <v>95728</v>
      </c>
      <c r="B2743" s="634" t="s">
        <v>43480</v>
      </c>
      <c r="C2743" s="634" t="s">
        <v>4</v>
      </c>
      <c r="D2743" s="635" t="s">
        <v>28968</v>
      </c>
    </row>
    <row r="2744" spans="1:4" ht="13.5" x14ac:dyDescent="0.25">
      <c r="A2744" s="636">
        <v>95729</v>
      </c>
      <c r="B2744" s="634" t="s">
        <v>43481</v>
      </c>
      <c r="C2744" s="634" t="s">
        <v>4</v>
      </c>
      <c r="D2744" s="635" t="s">
        <v>27345</v>
      </c>
    </row>
    <row r="2745" spans="1:4" ht="13.5" x14ac:dyDescent="0.25">
      <c r="A2745" s="636">
        <v>95730</v>
      </c>
      <c r="B2745" s="634" t="s">
        <v>43482</v>
      </c>
      <c r="C2745" s="634" t="s">
        <v>4</v>
      </c>
      <c r="D2745" s="635" t="s">
        <v>26590</v>
      </c>
    </row>
    <row r="2746" spans="1:4" ht="13.5" x14ac:dyDescent="0.25">
      <c r="A2746" s="636">
        <v>95731</v>
      </c>
      <c r="B2746" s="634" t="s">
        <v>43483</v>
      </c>
      <c r="C2746" s="634" t="s">
        <v>4</v>
      </c>
      <c r="D2746" s="635" t="s">
        <v>26761</v>
      </c>
    </row>
    <row r="2747" spans="1:4" ht="13.5" x14ac:dyDescent="0.25">
      <c r="A2747" s="636">
        <v>95732</v>
      </c>
      <c r="B2747" s="634" t="s">
        <v>23955</v>
      </c>
      <c r="C2747" s="634" t="s">
        <v>5</v>
      </c>
      <c r="D2747" s="635" t="s">
        <v>30054</v>
      </c>
    </row>
    <row r="2748" spans="1:4" ht="13.5" x14ac:dyDescent="0.25">
      <c r="A2748" s="636">
        <v>95745</v>
      </c>
      <c r="B2748" s="634" t="s">
        <v>23956</v>
      </c>
      <c r="C2748" s="634" t="s">
        <v>4</v>
      </c>
      <c r="D2748" s="635" t="s">
        <v>30459</v>
      </c>
    </row>
    <row r="2749" spans="1:4" ht="13.5" x14ac:dyDescent="0.25">
      <c r="A2749" s="636">
        <v>95746</v>
      </c>
      <c r="B2749" s="634" t="s">
        <v>23957</v>
      </c>
      <c r="C2749" s="634" t="s">
        <v>4</v>
      </c>
      <c r="D2749" s="635" t="s">
        <v>43484</v>
      </c>
    </row>
    <row r="2750" spans="1:4" ht="13.5" x14ac:dyDescent="0.25">
      <c r="A2750" s="636">
        <v>95747</v>
      </c>
      <c r="B2750" s="634" t="s">
        <v>23958</v>
      </c>
      <c r="C2750" s="634" t="s">
        <v>4</v>
      </c>
      <c r="D2750" s="635" t="s">
        <v>43485</v>
      </c>
    </row>
    <row r="2751" spans="1:4" ht="13.5" x14ac:dyDescent="0.25">
      <c r="A2751" s="636">
        <v>95748</v>
      </c>
      <c r="B2751" s="634" t="s">
        <v>23959</v>
      </c>
      <c r="C2751" s="634" t="s">
        <v>4</v>
      </c>
      <c r="D2751" s="635" t="s">
        <v>43486</v>
      </c>
    </row>
    <row r="2752" spans="1:4" ht="13.5" x14ac:dyDescent="0.25">
      <c r="A2752" s="636">
        <v>95749</v>
      </c>
      <c r="B2752" s="634" t="s">
        <v>23960</v>
      </c>
      <c r="C2752" s="634" t="s">
        <v>4</v>
      </c>
      <c r="D2752" s="635" t="s">
        <v>43487</v>
      </c>
    </row>
    <row r="2753" spans="1:4" ht="13.5" x14ac:dyDescent="0.25">
      <c r="A2753" s="636">
        <v>95750</v>
      </c>
      <c r="B2753" s="634" t="s">
        <v>23961</v>
      </c>
      <c r="C2753" s="634" t="s">
        <v>4</v>
      </c>
      <c r="D2753" s="635" t="s">
        <v>43488</v>
      </c>
    </row>
    <row r="2754" spans="1:4" ht="13.5" x14ac:dyDescent="0.25">
      <c r="A2754" s="636">
        <v>95751</v>
      </c>
      <c r="B2754" s="634" t="s">
        <v>23962</v>
      </c>
      <c r="C2754" s="634" t="s">
        <v>4</v>
      </c>
      <c r="D2754" s="635" t="s">
        <v>43489</v>
      </c>
    </row>
    <row r="2755" spans="1:4" ht="13.5" x14ac:dyDescent="0.25">
      <c r="A2755" s="636">
        <v>95752</v>
      </c>
      <c r="B2755" s="634" t="s">
        <v>23963</v>
      </c>
      <c r="C2755" s="634" t="s">
        <v>4</v>
      </c>
      <c r="D2755" s="635" t="s">
        <v>43490</v>
      </c>
    </row>
    <row r="2756" spans="1:4" ht="13.5" x14ac:dyDescent="0.25">
      <c r="A2756" s="636">
        <v>97667</v>
      </c>
      <c r="B2756" s="634" t="s">
        <v>43491</v>
      </c>
      <c r="C2756" s="634" t="s">
        <v>4</v>
      </c>
      <c r="D2756" s="635" t="s">
        <v>41394</v>
      </c>
    </row>
    <row r="2757" spans="1:4" ht="13.5" x14ac:dyDescent="0.25">
      <c r="A2757" s="636">
        <v>97668</v>
      </c>
      <c r="B2757" s="634" t="s">
        <v>43492</v>
      </c>
      <c r="C2757" s="634" t="s">
        <v>4</v>
      </c>
      <c r="D2757" s="635" t="s">
        <v>28963</v>
      </c>
    </row>
    <row r="2758" spans="1:4" ht="13.5" x14ac:dyDescent="0.25">
      <c r="A2758" s="636">
        <v>97669</v>
      </c>
      <c r="B2758" s="634" t="s">
        <v>43493</v>
      </c>
      <c r="C2758" s="634" t="s">
        <v>4</v>
      </c>
      <c r="D2758" s="635" t="s">
        <v>43494</v>
      </c>
    </row>
    <row r="2759" spans="1:4" ht="13.5" x14ac:dyDescent="0.25">
      <c r="A2759" s="636">
        <v>97670</v>
      </c>
      <c r="B2759" s="634" t="s">
        <v>43495</v>
      </c>
      <c r="C2759" s="634" t="s">
        <v>4</v>
      </c>
      <c r="D2759" s="635" t="s">
        <v>43496</v>
      </c>
    </row>
    <row r="2760" spans="1:4" ht="13.5" x14ac:dyDescent="0.25">
      <c r="A2760" s="636">
        <v>91874</v>
      </c>
      <c r="B2760" s="634" t="s">
        <v>23964</v>
      </c>
      <c r="C2760" s="634" t="s">
        <v>5</v>
      </c>
      <c r="D2760" s="635" t="s">
        <v>43497</v>
      </c>
    </row>
    <row r="2761" spans="1:4" ht="13.5" x14ac:dyDescent="0.25">
      <c r="A2761" s="636">
        <v>91875</v>
      </c>
      <c r="B2761" s="634" t="s">
        <v>23965</v>
      </c>
      <c r="C2761" s="634" t="s">
        <v>5</v>
      </c>
      <c r="D2761" s="635" t="s">
        <v>24429</v>
      </c>
    </row>
    <row r="2762" spans="1:4" ht="13.5" x14ac:dyDescent="0.25">
      <c r="A2762" s="636">
        <v>91876</v>
      </c>
      <c r="B2762" s="634" t="s">
        <v>23966</v>
      </c>
      <c r="C2762" s="634" t="s">
        <v>5</v>
      </c>
      <c r="D2762" s="635" t="s">
        <v>43498</v>
      </c>
    </row>
    <row r="2763" spans="1:4" ht="13.5" x14ac:dyDescent="0.25">
      <c r="A2763" s="636">
        <v>91877</v>
      </c>
      <c r="B2763" s="634" t="s">
        <v>23968</v>
      </c>
      <c r="C2763" s="634" t="s">
        <v>5</v>
      </c>
      <c r="D2763" s="635" t="s">
        <v>43499</v>
      </c>
    </row>
    <row r="2764" spans="1:4" ht="13.5" x14ac:dyDescent="0.25">
      <c r="A2764" s="636">
        <v>91878</v>
      </c>
      <c r="B2764" s="634" t="s">
        <v>23969</v>
      </c>
      <c r="C2764" s="634" t="s">
        <v>5</v>
      </c>
      <c r="D2764" s="635" t="s">
        <v>29930</v>
      </c>
    </row>
    <row r="2765" spans="1:4" ht="13.5" x14ac:dyDescent="0.25">
      <c r="A2765" s="636">
        <v>91879</v>
      </c>
      <c r="B2765" s="634" t="s">
        <v>23970</v>
      </c>
      <c r="C2765" s="634" t="s">
        <v>5</v>
      </c>
      <c r="D2765" s="635" t="s">
        <v>30821</v>
      </c>
    </row>
    <row r="2766" spans="1:4" ht="13.5" x14ac:dyDescent="0.25">
      <c r="A2766" s="636">
        <v>91880</v>
      </c>
      <c r="B2766" s="634" t="s">
        <v>23971</v>
      </c>
      <c r="C2766" s="634" t="s">
        <v>5</v>
      </c>
      <c r="D2766" s="635" t="s">
        <v>43500</v>
      </c>
    </row>
    <row r="2767" spans="1:4" ht="13.5" x14ac:dyDescent="0.25">
      <c r="A2767" s="636">
        <v>91881</v>
      </c>
      <c r="B2767" s="634" t="s">
        <v>23972</v>
      </c>
      <c r="C2767" s="634" t="s">
        <v>5</v>
      </c>
      <c r="D2767" s="635" t="s">
        <v>26970</v>
      </c>
    </row>
    <row r="2768" spans="1:4" ht="13.5" x14ac:dyDescent="0.25">
      <c r="A2768" s="636">
        <v>91882</v>
      </c>
      <c r="B2768" s="634" t="s">
        <v>23973</v>
      </c>
      <c r="C2768" s="634" t="s">
        <v>5</v>
      </c>
      <c r="D2768" s="635" t="s">
        <v>30327</v>
      </c>
    </row>
    <row r="2769" spans="1:4" ht="13.5" x14ac:dyDescent="0.25">
      <c r="A2769" s="636">
        <v>91884</v>
      </c>
      <c r="B2769" s="634" t="s">
        <v>23975</v>
      </c>
      <c r="C2769" s="634" t="s">
        <v>5</v>
      </c>
      <c r="D2769" s="635" t="s">
        <v>26756</v>
      </c>
    </row>
    <row r="2770" spans="1:4" ht="13.5" x14ac:dyDescent="0.25">
      <c r="A2770" s="636">
        <v>91885</v>
      </c>
      <c r="B2770" s="634" t="s">
        <v>23976</v>
      </c>
      <c r="C2770" s="634" t="s">
        <v>5</v>
      </c>
      <c r="D2770" s="635" t="s">
        <v>30748</v>
      </c>
    </row>
    <row r="2771" spans="1:4" ht="13.5" x14ac:dyDescent="0.25">
      <c r="A2771" s="636">
        <v>91886</v>
      </c>
      <c r="B2771" s="634" t="s">
        <v>23977</v>
      </c>
      <c r="C2771" s="634" t="s">
        <v>5</v>
      </c>
      <c r="D2771" s="635" t="s">
        <v>30322</v>
      </c>
    </row>
    <row r="2772" spans="1:4" ht="13.5" x14ac:dyDescent="0.25">
      <c r="A2772" s="636">
        <v>91887</v>
      </c>
      <c r="B2772" s="634" t="s">
        <v>23978</v>
      </c>
      <c r="C2772" s="634" t="s">
        <v>5</v>
      </c>
      <c r="D2772" s="635" t="s">
        <v>30715</v>
      </c>
    </row>
    <row r="2773" spans="1:4" ht="13.5" x14ac:dyDescent="0.25">
      <c r="A2773" s="636">
        <v>91889</v>
      </c>
      <c r="B2773" s="634" t="s">
        <v>23980</v>
      </c>
      <c r="C2773" s="634" t="s">
        <v>5</v>
      </c>
      <c r="D2773" s="635" t="s">
        <v>26882</v>
      </c>
    </row>
    <row r="2774" spans="1:4" ht="13.5" x14ac:dyDescent="0.25">
      <c r="A2774" s="636">
        <v>91890</v>
      </c>
      <c r="B2774" s="634" t="s">
        <v>23981</v>
      </c>
      <c r="C2774" s="634" t="s">
        <v>5</v>
      </c>
      <c r="D2774" s="635" t="s">
        <v>22696</v>
      </c>
    </row>
    <row r="2775" spans="1:4" ht="13.5" x14ac:dyDescent="0.25">
      <c r="A2775" s="636">
        <v>91892</v>
      </c>
      <c r="B2775" s="634" t="s">
        <v>23982</v>
      </c>
      <c r="C2775" s="634" t="s">
        <v>5</v>
      </c>
      <c r="D2775" s="635" t="s">
        <v>30304</v>
      </c>
    </row>
    <row r="2776" spans="1:4" ht="13.5" x14ac:dyDescent="0.25">
      <c r="A2776" s="636">
        <v>91893</v>
      </c>
      <c r="B2776" s="634" t="s">
        <v>23983</v>
      </c>
      <c r="C2776" s="634" t="s">
        <v>5</v>
      </c>
      <c r="D2776" s="635" t="s">
        <v>43501</v>
      </c>
    </row>
    <row r="2777" spans="1:4" ht="13.5" x14ac:dyDescent="0.25">
      <c r="A2777" s="636">
        <v>91895</v>
      </c>
      <c r="B2777" s="634" t="s">
        <v>23984</v>
      </c>
      <c r="C2777" s="634" t="s">
        <v>5</v>
      </c>
      <c r="D2777" s="635" t="s">
        <v>30907</v>
      </c>
    </row>
    <row r="2778" spans="1:4" ht="13.5" x14ac:dyDescent="0.25">
      <c r="A2778" s="636">
        <v>91896</v>
      </c>
      <c r="B2778" s="634" t="s">
        <v>23985</v>
      </c>
      <c r="C2778" s="634" t="s">
        <v>5</v>
      </c>
      <c r="D2778" s="635" t="s">
        <v>42967</v>
      </c>
    </row>
    <row r="2779" spans="1:4" ht="13.5" x14ac:dyDescent="0.25">
      <c r="A2779" s="636">
        <v>91898</v>
      </c>
      <c r="B2779" s="634" t="s">
        <v>23986</v>
      </c>
      <c r="C2779" s="634" t="s">
        <v>5</v>
      </c>
      <c r="D2779" s="635" t="s">
        <v>43502</v>
      </c>
    </row>
    <row r="2780" spans="1:4" ht="13.5" x14ac:dyDescent="0.25">
      <c r="A2780" s="636">
        <v>91899</v>
      </c>
      <c r="B2780" s="634" t="s">
        <v>23987</v>
      </c>
      <c r="C2780" s="634" t="s">
        <v>5</v>
      </c>
      <c r="D2780" s="635" t="s">
        <v>27335</v>
      </c>
    </row>
    <row r="2781" spans="1:4" ht="13.5" x14ac:dyDescent="0.25">
      <c r="A2781" s="636">
        <v>91901</v>
      </c>
      <c r="B2781" s="634" t="s">
        <v>23988</v>
      </c>
      <c r="C2781" s="634" t="s">
        <v>5</v>
      </c>
      <c r="D2781" s="635" t="s">
        <v>26586</v>
      </c>
    </row>
    <row r="2782" spans="1:4" ht="13.5" x14ac:dyDescent="0.25">
      <c r="A2782" s="636">
        <v>91902</v>
      </c>
      <c r="B2782" s="634" t="s">
        <v>23989</v>
      </c>
      <c r="C2782" s="634" t="s">
        <v>5</v>
      </c>
      <c r="D2782" s="635" t="s">
        <v>27638</v>
      </c>
    </row>
    <row r="2783" spans="1:4" ht="13.5" x14ac:dyDescent="0.25">
      <c r="A2783" s="636">
        <v>91904</v>
      </c>
      <c r="B2783" s="634" t="s">
        <v>23990</v>
      </c>
      <c r="C2783" s="634" t="s">
        <v>5</v>
      </c>
      <c r="D2783" s="635" t="s">
        <v>28471</v>
      </c>
    </row>
    <row r="2784" spans="1:4" ht="13.5" x14ac:dyDescent="0.25">
      <c r="A2784" s="636">
        <v>91905</v>
      </c>
      <c r="B2784" s="634" t="s">
        <v>23991</v>
      </c>
      <c r="C2784" s="634" t="s">
        <v>5</v>
      </c>
      <c r="D2784" s="635" t="s">
        <v>43503</v>
      </c>
    </row>
    <row r="2785" spans="1:4" ht="13.5" x14ac:dyDescent="0.25">
      <c r="A2785" s="636">
        <v>91907</v>
      </c>
      <c r="B2785" s="634" t="s">
        <v>23992</v>
      </c>
      <c r="C2785" s="634" t="s">
        <v>5</v>
      </c>
      <c r="D2785" s="635" t="s">
        <v>29121</v>
      </c>
    </row>
    <row r="2786" spans="1:4" ht="13.5" x14ac:dyDescent="0.25">
      <c r="A2786" s="636">
        <v>91908</v>
      </c>
      <c r="B2786" s="634" t="s">
        <v>23993</v>
      </c>
      <c r="C2786" s="634" t="s">
        <v>5</v>
      </c>
      <c r="D2786" s="635" t="s">
        <v>30302</v>
      </c>
    </row>
    <row r="2787" spans="1:4" ht="13.5" x14ac:dyDescent="0.25">
      <c r="A2787" s="636">
        <v>91910</v>
      </c>
      <c r="B2787" s="634" t="s">
        <v>23994</v>
      </c>
      <c r="C2787" s="634" t="s">
        <v>5</v>
      </c>
      <c r="D2787" s="635" t="s">
        <v>43504</v>
      </c>
    </row>
    <row r="2788" spans="1:4" ht="13.5" x14ac:dyDescent="0.25">
      <c r="A2788" s="636">
        <v>91911</v>
      </c>
      <c r="B2788" s="634" t="s">
        <v>23995</v>
      </c>
      <c r="C2788" s="634" t="s">
        <v>5</v>
      </c>
      <c r="D2788" s="635" t="s">
        <v>26615</v>
      </c>
    </row>
    <row r="2789" spans="1:4" ht="13.5" x14ac:dyDescent="0.25">
      <c r="A2789" s="636">
        <v>91913</v>
      </c>
      <c r="B2789" s="634" t="s">
        <v>23996</v>
      </c>
      <c r="C2789" s="634" t="s">
        <v>5</v>
      </c>
      <c r="D2789" s="635" t="s">
        <v>30534</v>
      </c>
    </row>
    <row r="2790" spans="1:4" ht="13.5" x14ac:dyDescent="0.25">
      <c r="A2790" s="636">
        <v>91914</v>
      </c>
      <c r="B2790" s="634" t="s">
        <v>23997</v>
      </c>
      <c r="C2790" s="634" t="s">
        <v>5</v>
      </c>
      <c r="D2790" s="635" t="s">
        <v>43229</v>
      </c>
    </row>
    <row r="2791" spans="1:4" ht="13.5" x14ac:dyDescent="0.25">
      <c r="A2791" s="636">
        <v>91916</v>
      </c>
      <c r="B2791" s="634" t="s">
        <v>23998</v>
      </c>
      <c r="C2791" s="634" t="s">
        <v>5</v>
      </c>
      <c r="D2791" s="635" t="s">
        <v>43505</v>
      </c>
    </row>
    <row r="2792" spans="1:4" ht="13.5" x14ac:dyDescent="0.25">
      <c r="A2792" s="636">
        <v>91917</v>
      </c>
      <c r="B2792" s="634" t="s">
        <v>23999</v>
      </c>
      <c r="C2792" s="634" t="s">
        <v>5</v>
      </c>
      <c r="D2792" s="635" t="s">
        <v>43506</v>
      </c>
    </row>
    <row r="2793" spans="1:4" ht="13.5" x14ac:dyDescent="0.25">
      <c r="A2793" s="636">
        <v>91919</v>
      </c>
      <c r="B2793" s="634" t="s">
        <v>24000</v>
      </c>
      <c r="C2793" s="634" t="s">
        <v>5</v>
      </c>
      <c r="D2793" s="635" t="s">
        <v>29936</v>
      </c>
    </row>
    <row r="2794" spans="1:4" ht="13.5" x14ac:dyDescent="0.25">
      <c r="A2794" s="636">
        <v>91920</v>
      </c>
      <c r="B2794" s="634" t="s">
        <v>24001</v>
      </c>
      <c r="C2794" s="634" t="s">
        <v>5</v>
      </c>
      <c r="D2794" s="635" t="s">
        <v>43207</v>
      </c>
    </row>
    <row r="2795" spans="1:4" ht="13.5" x14ac:dyDescent="0.25">
      <c r="A2795" s="636">
        <v>91922</v>
      </c>
      <c r="B2795" s="634" t="s">
        <v>24002</v>
      </c>
      <c r="C2795" s="634" t="s">
        <v>5</v>
      </c>
      <c r="D2795" s="635" t="s">
        <v>42924</v>
      </c>
    </row>
    <row r="2796" spans="1:4" ht="13.5" x14ac:dyDescent="0.25">
      <c r="A2796" s="636">
        <v>93013</v>
      </c>
      <c r="B2796" s="634" t="s">
        <v>43507</v>
      </c>
      <c r="C2796" s="634" t="s">
        <v>5</v>
      </c>
      <c r="D2796" s="635" t="s">
        <v>29222</v>
      </c>
    </row>
    <row r="2797" spans="1:4" ht="13.5" x14ac:dyDescent="0.25">
      <c r="A2797" s="636">
        <v>93014</v>
      </c>
      <c r="B2797" s="634" t="s">
        <v>43508</v>
      </c>
      <c r="C2797" s="634" t="s">
        <v>5</v>
      </c>
      <c r="D2797" s="635" t="s">
        <v>30453</v>
      </c>
    </row>
    <row r="2798" spans="1:4" ht="13.5" x14ac:dyDescent="0.25">
      <c r="A2798" s="636">
        <v>93015</v>
      </c>
      <c r="B2798" s="634" t="s">
        <v>43509</v>
      </c>
      <c r="C2798" s="634" t="s">
        <v>5</v>
      </c>
      <c r="D2798" s="635" t="s">
        <v>43510</v>
      </c>
    </row>
    <row r="2799" spans="1:4" ht="13.5" x14ac:dyDescent="0.25">
      <c r="A2799" s="636">
        <v>93016</v>
      </c>
      <c r="B2799" s="634" t="s">
        <v>43511</v>
      </c>
      <c r="C2799" s="634" t="s">
        <v>5</v>
      </c>
      <c r="D2799" s="635" t="s">
        <v>43512</v>
      </c>
    </row>
    <row r="2800" spans="1:4" ht="13.5" x14ac:dyDescent="0.25">
      <c r="A2800" s="636">
        <v>93017</v>
      </c>
      <c r="B2800" s="634" t="s">
        <v>43513</v>
      </c>
      <c r="C2800" s="634" t="s">
        <v>5</v>
      </c>
      <c r="D2800" s="635" t="s">
        <v>43514</v>
      </c>
    </row>
    <row r="2801" spans="1:4" ht="13.5" x14ac:dyDescent="0.25">
      <c r="A2801" s="636">
        <v>93018</v>
      </c>
      <c r="B2801" s="634" t="s">
        <v>43515</v>
      </c>
      <c r="C2801" s="634" t="s">
        <v>5</v>
      </c>
      <c r="D2801" s="635" t="s">
        <v>43516</v>
      </c>
    </row>
    <row r="2802" spans="1:4" ht="13.5" x14ac:dyDescent="0.25">
      <c r="A2802" s="636">
        <v>93020</v>
      </c>
      <c r="B2802" s="634" t="s">
        <v>43517</v>
      </c>
      <c r="C2802" s="634" t="s">
        <v>5</v>
      </c>
      <c r="D2802" s="635" t="s">
        <v>43518</v>
      </c>
    </row>
    <row r="2803" spans="1:4" ht="13.5" x14ac:dyDescent="0.25">
      <c r="A2803" s="636">
        <v>93022</v>
      </c>
      <c r="B2803" s="634" t="s">
        <v>43519</v>
      </c>
      <c r="C2803" s="634" t="s">
        <v>5</v>
      </c>
      <c r="D2803" s="635" t="s">
        <v>43520</v>
      </c>
    </row>
    <row r="2804" spans="1:4" ht="13.5" x14ac:dyDescent="0.25">
      <c r="A2804" s="636">
        <v>93024</v>
      </c>
      <c r="B2804" s="634" t="s">
        <v>43521</v>
      </c>
      <c r="C2804" s="634" t="s">
        <v>5</v>
      </c>
      <c r="D2804" s="635" t="s">
        <v>43522</v>
      </c>
    </row>
    <row r="2805" spans="1:4" ht="13.5" x14ac:dyDescent="0.25">
      <c r="A2805" s="636">
        <v>93026</v>
      </c>
      <c r="B2805" s="634" t="s">
        <v>43523</v>
      </c>
      <c r="C2805" s="634" t="s">
        <v>5</v>
      </c>
      <c r="D2805" s="635" t="s">
        <v>43524</v>
      </c>
    </row>
    <row r="2806" spans="1:4" ht="13.5" x14ac:dyDescent="0.25">
      <c r="A2806" s="636">
        <v>95733</v>
      </c>
      <c r="B2806" s="634" t="s">
        <v>24003</v>
      </c>
      <c r="C2806" s="634" t="s">
        <v>5</v>
      </c>
      <c r="D2806" s="635" t="s">
        <v>43525</v>
      </c>
    </row>
    <row r="2807" spans="1:4" ht="13.5" x14ac:dyDescent="0.25">
      <c r="A2807" s="636">
        <v>95734</v>
      </c>
      <c r="B2807" s="634" t="s">
        <v>24004</v>
      </c>
      <c r="C2807" s="634" t="s">
        <v>5</v>
      </c>
      <c r="D2807" s="635" t="s">
        <v>23817</v>
      </c>
    </row>
    <row r="2808" spans="1:4" ht="13.5" x14ac:dyDescent="0.25">
      <c r="A2808" s="636">
        <v>95735</v>
      </c>
      <c r="B2808" s="634" t="s">
        <v>24005</v>
      </c>
      <c r="C2808" s="634" t="s">
        <v>5</v>
      </c>
      <c r="D2808" s="635" t="s">
        <v>43526</v>
      </c>
    </row>
    <row r="2809" spans="1:4" ht="13.5" x14ac:dyDescent="0.25">
      <c r="A2809" s="636">
        <v>95736</v>
      </c>
      <c r="B2809" s="634" t="s">
        <v>24006</v>
      </c>
      <c r="C2809" s="634" t="s">
        <v>5</v>
      </c>
      <c r="D2809" s="635" t="s">
        <v>43527</v>
      </c>
    </row>
    <row r="2810" spans="1:4" ht="13.5" x14ac:dyDescent="0.25">
      <c r="A2810" s="636">
        <v>95738</v>
      </c>
      <c r="B2810" s="634" t="s">
        <v>24007</v>
      </c>
      <c r="C2810" s="634" t="s">
        <v>5</v>
      </c>
      <c r="D2810" s="635" t="s">
        <v>30816</v>
      </c>
    </row>
    <row r="2811" spans="1:4" ht="13.5" x14ac:dyDescent="0.25">
      <c r="A2811" s="636">
        <v>95753</v>
      </c>
      <c r="B2811" s="634" t="s">
        <v>24008</v>
      </c>
      <c r="C2811" s="634" t="s">
        <v>5</v>
      </c>
      <c r="D2811" s="635" t="s">
        <v>29213</v>
      </c>
    </row>
    <row r="2812" spans="1:4" ht="13.5" x14ac:dyDescent="0.25">
      <c r="A2812" s="636">
        <v>95754</v>
      </c>
      <c r="B2812" s="634" t="s">
        <v>24009</v>
      </c>
      <c r="C2812" s="634" t="s">
        <v>5</v>
      </c>
      <c r="D2812" s="635" t="s">
        <v>41928</v>
      </c>
    </row>
    <row r="2813" spans="1:4" ht="13.5" x14ac:dyDescent="0.25">
      <c r="A2813" s="636">
        <v>95755</v>
      </c>
      <c r="B2813" s="634" t="s">
        <v>24010</v>
      </c>
      <c r="C2813" s="634" t="s">
        <v>5</v>
      </c>
      <c r="D2813" s="635" t="s">
        <v>43440</v>
      </c>
    </row>
    <row r="2814" spans="1:4" ht="13.5" x14ac:dyDescent="0.25">
      <c r="A2814" s="636">
        <v>95756</v>
      </c>
      <c r="B2814" s="634" t="s">
        <v>24011</v>
      </c>
      <c r="C2814" s="634" t="s">
        <v>5</v>
      </c>
      <c r="D2814" s="635" t="s">
        <v>43528</v>
      </c>
    </row>
    <row r="2815" spans="1:4" ht="13.5" x14ac:dyDescent="0.25">
      <c r="A2815" s="636">
        <v>95757</v>
      </c>
      <c r="B2815" s="634" t="s">
        <v>24012</v>
      </c>
      <c r="C2815" s="634" t="s">
        <v>5</v>
      </c>
      <c r="D2815" s="635" t="s">
        <v>43529</v>
      </c>
    </row>
    <row r="2816" spans="1:4" ht="13.5" x14ac:dyDescent="0.25">
      <c r="A2816" s="636">
        <v>95758</v>
      </c>
      <c r="B2816" s="634" t="s">
        <v>24013</v>
      </c>
      <c r="C2816" s="634" t="s">
        <v>5</v>
      </c>
      <c r="D2816" s="635" t="s">
        <v>41943</v>
      </c>
    </row>
    <row r="2817" spans="1:4" ht="13.5" x14ac:dyDescent="0.25">
      <c r="A2817" s="636">
        <v>95759</v>
      </c>
      <c r="B2817" s="634" t="s">
        <v>24015</v>
      </c>
      <c r="C2817" s="634" t="s">
        <v>5</v>
      </c>
      <c r="D2817" s="635" t="s">
        <v>26981</v>
      </c>
    </row>
    <row r="2818" spans="1:4" ht="13.5" x14ac:dyDescent="0.25">
      <c r="A2818" s="636">
        <v>95760</v>
      </c>
      <c r="B2818" s="634" t="s">
        <v>24016</v>
      </c>
      <c r="C2818" s="634" t="s">
        <v>5</v>
      </c>
      <c r="D2818" s="635" t="s">
        <v>43530</v>
      </c>
    </row>
    <row r="2819" spans="1:4" ht="13.5" x14ac:dyDescent="0.25">
      <c r="A2819" s="636">
        <v>97559</v>
      </c>
      <c r="B2819" s="634" t="s">
        <v>24017</v>
      </c>
      <c r="C2819" s="634" t="s">
        <v>5</v>
      </c>
      <c r="D2819" s="635" t="s">
        <v>43531</v>
      </c>
    </row>
    <row r="2820" spans="1:4" ht="13.5" x14ac:dyDescent="0.25">
      <c r="A2820" s="636">
        <v>97562</v>
      </c>
      <c r="B2820" s="634" t="s">
        <v>24018</v>
      </c>
      <c r="C2820" s="634" t="s">
        <v>5</v>
      </c>
      <c r="D2820" s="635" t="s">
        <v>30058</v>
      </c>
    </row>
    <row r="2821" spans="1:4" ht="13.5" x14ac:dyDescent="0.25">
      <c r="A2821" s="636">
        <v>97564</v>
      </c>
      <c r="B2821" s="634" t="s">
        <v>24019</v>
      </c>
      <c r="C2821" s="634" t="s">
        <v>5</v>
      </c>
      <c r="D2821" s="635" t="s">
        <v>28433</v>
      </c>
    </row>
    <row r="2822" spans="1:4" ht="13.5" x14ac:dyDescent="0.25">
      <c r="A2822" s="636">
        <v>91924</v>
      </c>
      <c r="B2822" s="634" t="s">
        <v>24021</v>
      </c>
      <c r="C2822" s="634" t="s">
        <v>4</v>
      </c>
      <c r="D2822" s="635" t="s">
        <v>28446</v>
      </c>
    </row>
    <row r="2823" spans="1:4" ht="13.5" x14ac:dyDescent="0.25">
      <c r="A2823" s="636">
        <v>91925</v>
      </c>
      <c r="B2823" s="634" t="s">
        <v>24022</v>
      </c>
      <c r="C2823" s="634" t="s">
        <v>4</v>
      </c>
      <c r="D2823" s="635" t="s">
        <v>41969</v>
      </c>
    </row>
    <row r="2824" spans="1:4" ht="13.5" x14ac:dyDescent="0.25">
      <c r="A2824" s="636">
        <v>91926</v>
      </c>
      <c r="B2824" s="634" t="s">
        <v>24023</v>
      </c>
      <c r="C2824" s="634" t="s">
        <v>4</v>
      </c>
      <c r="D2824" s="635" t="s">
        <v>30005</v>
      </c>
    </row>
    <row r="2825" spans="1:4" ht="13.5" x14ac:dyDescent="0.25">
      <c r="A2825" s="636">
        <v>91927</v>
      </c>
      <c r="B2825" s="634" t="s">
        <v>24024</v>
      </c>
      <c r="C2825" s="634" t="s">
        <v>4</v>
      </c>
      <c r="D2825" s="635" t="s">
        <v>42044</v>
      </c>
    </row>
    <row r="2826" spans="1:4" ht="13.5" x14ac:dyDescent="0.25">
      <c r="A2826" s="636">
        <v>91928</v>
      </c>
      <c r="B2826" s="634" t="s">
        <v>24025</v>
      </c>
      <c r="C2826" s="634" t="s">
        <v>4</v>
      </c>
      <c r="D2826" s="635" t="s">
        <v>30339</v>
      </c>
    </row>
    <row r="2827" spans="1:4" ht="13.5" x14ac:dyDescent="0.25">
      <c r="A2827" s="636">
        <v>91929</v>
      </c>
      <c r="B2827" s="634" t="s">
        <v>24026</v>
      </c>
      <c r="C2827" s="634" t="s">
        <v>4</v>
      </c>
      <c r="D2827" s="635" t="s">
        <v>29859</v>
      </c>
    </row>
    <row r="2828" spans="1:4" ht="13.5" x14ac:dyDescent="0.25">
      <c r="A2828" s="636">
        <v>91930</v>
      </c>
      <c r="B2828" s="634" t="s">
        <v>24027</v>
      </c>
      <c r="C2828" s="634" t="s">
        <v>4</v>
      </c>
      <c r="D2828" s="635" t="s">
        <v>43532</v>
      </c>
    </row>
    <row r="2829" spans="1:4" ht="13.5" x14ac:dyDescent="0.25">
      <c r="A2829" s="636">
        <v>91931</v>
      </c>
      <c r="B2829" s="634" t="s">
        <v>24028</v>
      </c>
      <c r="C2829" s="634" t="s">
        <v>4</v>
      </c>
      <c r="D2829" s="635" t="s">
        <v>25962</v>
      </c>
    </row>
    <row r="2830" spans="1:4" ht="13.5" x14ac:dyDescent="0.25">
      <c r="A2830" s="636">
        <v>91932</v>
      </c>
      <c r="B2830" s="634" t="s">
        <v>24029</v>
      </c>
      <c r="C2830" s="634" t="s">
        <v>4</v>
      </c>
      <c r="D2830" s="635" t="s">
        <v>29032</v>
      </c>
    </row>
    <row r="2831" spans="1:4" ht="13.5" x14ac:dyDescent="0.25">
      <c r="A2831" s="636">
        <v>91933</v>
      </c>
      <c r="B2831" s="634" t="s">
        <v>24030</v>
      </c>
      <c r="C2831" s="634" t="s">
        <v>4</v>
      </c>
      <c r="D2831" s="635" t="s">
        <v>43533</v>
      </c>
    </row>
    <row r="2832" spans="1:4" ht="13.5" x14ac:dyDescent="0.25">
      <c r="A2832" s="636">
        <v>91934</v>
      </c>
      <c r="B2832" s="634" t="s">
        <v>24031</v>
      </c>
      <c r="C2832" s="634" t="s">
        <v>4</v>
      </c>
      <c r="D2832" s="635" t="s">
        <v>43534</v>
      </c>
    </row>
    <row r="2833" spans="1:4" ht="13.5" x14ac:dyDescent="0.25">
      <c r="A2833" s="636">
        <v>91935</v>
      </c>
      <c r="B2833" s="634" t="s">
        <v>24032</v>
      </c>
      <c r="C2833" s="634" t="s">
        <v>4</v>
      </c>
      <c r="D2833" s="635" t="s">
        <v>26982</v>
      </c>
    </row>
    <row r="2834" spans="1:4" ht="13.5" x14ac:dyDescent="0.25">
      <c r="A2834" s="636">
        <v>92979</v>
      </c>
      <c r="B2834" s="634" t="s">
        <v>24033</v>
      </c>
      <c r="C2834" s="634" t="s">
        <v>4</v>
      </c>
      <c r="D2834" s="635" t="s">
        <v>43535</v>
      </c>
    </row>
    <row r="2835" spans="1:4" ht="13.5" x14ac:dyDescent="0.25">
      <c r="A2835" s="636">
        <v>92980</v>
      </c>
      <c r="B2835" s="634" t="s">
        <v>24034</v>
      </c>
      <c r="C2835" s="634" t="s">
        <v>4</v>
      </c>
      <c r="D2835" s="635" t="s">
        <v>30524</v>
      </c>
    </row>
    <row r="2836" spans="1:4" ht="13.5" x14ac:dyDescent="0.25">
      <c r="A2836" s="636">
        <v>92981</v>
      </c>
      <c r="B2836" s="634" t="s">
        <v>24035</v>
      </c>
      <c r="C2836" s="634" t="s">
        <v>4</v>
      </c>
      <c r="D2836" s="635" t="s">
        <v>29212</v>
      </c>
    </row>
    <row r="2837" spans="1:4" ht="13.5" x14ac:dyDescent="0.25">
      <c r="A2837" s="636">
        <v>92982</v>
      </c>
      <c r="B2837" s="634" t="s">
        <v>24036</v>
      </c>
      <c r="C2837" s="634" t="s">
        <v>4</v>
      </c>
      <c r="D2837" s="635" t="s">
        <v>29968</v>
      </c>
    </row>
    <row r="2838" spans="1:4" ht="13.5" x14ac:dyDescent="0.25">
      <c r="A2838" s="636">
        <v>92984</v>
      </c>
      <c r="B2838" s="634" t="s">
        <v>43536</v>
      </c>
      <c r="C2838" s="634" t="s">
        <v>4</v>
      </c>
      <c r="D2838" s="635" t="s">
        <v>43537</v>
      </c>
    </row>
    <row r="2839" spans="1:4" ht="13.5" x14ac:dyDescent="0.25">
      <c r="A2839" s="636">
        <v>92986</v>
      </c>
      <c r="B2839" s="634" t="s">
        <v>43538</v>
      </c>
      <c r="C2839" s="634" t="s">
        <v>4</v>
      </c>
      <c r="D2839" s="635" t="s">
        <v>43539</v>
      </c>
    </row>
    <row r="2840" spans="1:4" ht="13.5" x14ac:dyDescent="0.25">
      <c r="A2840" s="636">
        <v>92988</v>
      </c>
      <c r="B2840" s="634" t="s">
        <v>43540</v>
      </c>
      <c r="C2840" s="634" t="s">
        <v>4</v>
      </c>
      <c r="D2840" s="635" t="s">
        <v>43541</v>
      </c>
    </row>
    <row r="2841" spans="1:4" ht="13.5" x14ac:dyDescent="0.25">
      <c r="A2841" s="636">
        <v>92990</v>
      </c>
      <c r="B2841" s="634" t="s">
        <v>43542</v>
      </c>
      <c r="C2841" s="634" t="s">
        <v>4</v>
      </c>
      <c r="D2841" s="635" t="s">
        <v>43543</v>
      </c>
    </row>
    <row r="2842" spans="1:4" ht="13.5" x14ac:dyDescent="0.25">
      <c r="A2842" s="636">
        <v>92992</v>
      </c>
      <c r="B2842" s="634" t="s">
        <v>43544</v>
      </c>
      <c r="C2842" s="634" t="s">
        <v>4</v>
      </c>
      <c r="D2842" s="635" t="s">
        <v>43545</v>
      </c>
    </row>
    <row r="2843" spans="1:4" ht="13.5" x14ac:dyDescent="0.25">
      <c r="A2843" s="636">
        <v>92994</v>
      </c>
      <c r="B2843" s="634" t="s">
        <v>43546</v>
      </c>
      <c r="C2843" s="634" t="s">
        <v>4</v>
      </c>
      <c r="D2843" s="635" t="s">
        <v>43547</v>
      </c>
    </row>
    <row r="2844" spans="1:4" ht="13.5" x14ac:dyDescent="0.25">
      <c r="A2844" s="636">
        <v>92996</v>
      </c>
      <c r="B2844" s="634" t="s">
        <v>43548</v>
      </c>
      <c r="C2844" s="634" t="s">
        <v>4</v>
      </c>
      <c r="D2844" s="635" t="s">
        <v>43549</v>
      </c>
    </row>
    <row r="2845" spans="1:4" ht="13.5" x14ac:dyDescent="0.25">
      <c r="A2845" s="636">
        <v>92998</v>
      </c>
      <c r="B2845" s="634" t="s">
        <v>43550</v>
      </c>
      <c r="C2845" s="634" t="s">
        <v>4</v>
      </c>
      <c r="D2845" s="635" t="s">
        <v>43551</v>
      </c>
    </row>
    <row r="2846" spans="1:4" ht="13.5" x14ac:dyDescent="0.25">
      <c r="A2846" s="636">
        <v>93000</v>
      </c>
      <c r="B2846" s="634" t="s">
        <v>43552</v>
      </c>
      <c r="C2846" s="634" t="s">
        <v>4</v>
      </c>
      <c r="D2846" s="635" t="s">
        <v>43553</v>
      </c>
    </row>
    <row r="2847" spans="1:4" ht="13.5" x14ac:dyDescent="0.25">
      <c r="A2847" s="636">
        <v>93002</v>
      </c>
      <c r="B2847" s="634" t="s">
        <v>43554</v>
      </c>
      <c r="C2847" s="634" t="s">
        <v>4</v>
      </c>
      <c r="D2847" s="635" t="s">
        <v>43555</v>
      </c>
    </row>
    <row r="2848" spans="1:4" ht="13.5" x14ac:dyDescent="0.25">
      <c r="A2848" s="636">
        <v>101884</v>
      </c>
      <c r="B2848" s="634" t="s">
        <v>28974</v>
      </c>
      <c r="C2848" s="634" t="s">
        <v>4</v>
      </c>
      <c r="D2848" s="635" t="s">
        <v>26622</v>
      </c>
    </row>
    <row r="2849" spans="1:4" ht="13.5" x14ac:dyDescent="0.25">
      <c r="A2849" s="636">
        <v>101885</v>
      </c>
      <c r="B2849" s="634" t="s">
        <v>28975</v>
      </c>
      <c r="C2849" s="634" t="s">
        <v>4</v>
      </c>
      <c r="D2849" s="635" t="s">
        <v>26617</v>
      </c>
    </row>
    <row r="2850" spans="1:4" ht="13.5" x14ac:dyDescent="0.25">
      <c r="A2850" s="636">
        <v>101886</v>
      </c>
      <c r="B2850" s="634" t="s">
        <v>28976</v>
      </c>
      <c r="C2850" s="634" t="s">
        <v>4</v>
      </c>
      <c r="D2850" s="635" t="s">
        <v>26938</v>
      </c>
    </row>
    <row r="2851" spans="1:4" ht="13.5" x14ac:dyDescent="0.25">
      <c r="A2851" s="636">
        <v>101887</v>
      </c>
      <c r="B2851" s="634" t="s">
        <v>28977</v>
      </c>
      <c r="C2851" s="634" t="s">
        <v>4</v>
      </c>
      <c r="D2851" s="635" t="s">
        <v>27328</v>
      </c>
    </row>
    <row r="2852" spans="1:4" ht="13.5" x14ac:dyDescent="0.25">
      <c r="A2852" s="636">
        <v>101888</v>
      </c>
      <c r="B2852" s="634" t="s">
        <v>28978</v>
      </c>
      <c r="C2852" s="634" t="s">
        <v>4</v>
      </c>
      <c r="D2852" s="635" t="s">
        <v>43556</v>
      </c>
    </row>
    <row r="2853" spans="1:4" ht="13.5" x14ac:dyDescent="0.25">
      <c r="A2853" s="636">
        <v>101889</v>
      </c>
      <c r="B2853" s="634" t="s">
        <v>28979</v>
      </c>
      <c r="C2853" s="634" t="s">
        <v>4</v>
      </c>
      <c r="D2853" s="635" t="s">
        <v>27340</v>
      </c>
    </row>
    <row r="2854" spans="1:4" ht="13.5" x14ac:dyDescent="0.25">
      <c r="A2854" s="636">
        <v>91936</v>
      </c>
      <c r="B2854" s="634" t="s">
        <v>24037</v>
      </c>
      <c r="C2854" s="634" t="s">
        <v>5</v>
      </c>
      <c r="D2854" s="635" t="s">
        <v>30078</v>
      </c>
    </row>
    <row r="2855" spans="1:4" ht="13.5" x14ac:dyDescent="0.25">
      <c r="A2855" s="636">
        <v>91937</v>
      </c>
      <c r="B2855" s="634" t="s">
        <v>24038</v>
      </c>
      <c r="C2855" s="634" t="s">
        <v>5</v>
      </c>
      <c r="D2855" s="635" t="s">
        <v>30732</v>
      </c>
    </row>
    <row r="2856" spans="1:4" ht="13.5" x14ac:dyDescent="0.25">
      <c r="A2856" s="636">
        <v>91939</v>
      </c>
      <c r="B2856" s="634" t="s">
        <v>24039</v>
      </c>
      <c r="C2856" s="634" t="s">
        <v>5</v>
      </c>
      <c r="D2856" s="635" t="s">
        <v>43557</v>
      </c>
    </row>
    <row r="2857" spans="1:4" ht="13.5" x14ac:dyDescent="0.25">
      <c r="A2857" s="636">
        <v>91940</v>
      </c>
      <c r="B2857" s="634" t="s">
        <v>24040</v>
      </c>
      <c r="C2857" s="634" t="s">
        <v>5</v>
      </c>
      <c r="D2857" s="635" t="s">
        <v>43558</v>
      </c>
    </row>
    <row r="2858" spans="1:4" ht="13.5" x14ac:dyDescent="0.25">
      <c r="A2858" s="636">
        <v>91941</v>
      </c>
      <c r="B2858" s="634" t="s">
        <v>24041</v>
      </c>
      <c r="C2858" s="634" t="s">
        <v>5</v>
      </c>
      <c r="D2858" s="635" t="s">
        <v>43559</v>
      </c>
    </row>
    <row r="2859" spans="1:4" ht="13.5" x14ac:dyDescent="0.25">
      <c r="A2859" s="636">
        <v>91942</v>
      </c>
      <c r="B2859" s="634" t="s">
        <v>24042</v>
      </c>
      <c r="C2859" s="634" t="s">
        <v>5</v>
      </c>
      <c r="D2859" s="635" t="s">
        <v>43560</v>
      </c>
    </row>
    <row r="2860" spans="1:4" ht="13.5" x14ac:dyDescent="0.25">
      <c r="A2860" s="636">
        <v>91943</v>
      </c>
      <c r="B2860" s="634" t="s">
        <v>24043</v>
      </c>
      <c r="C2860" s="634" t="s">
        <v>5</v>
      </c>
      <c r="D2860" s="635" t="s">
        <v>43561</v>
      </c>
    </row>
    <row r="2861" spans="1:4" ht="13.5" x14ac:dyDescent="0.25">
      <c r="A2861" s="636">
        <v>91944</v>
      </c>
      <c r="B2861" s="634" t="s">
        <v>24044</v>
      </c>
      <c r="C2861" s="634" t="s">
        <v>5</v>
      </c>
      <c r="D2861" s="635" t="s">
        <v>26747</v>
      </c>
    </row>
    <row r="2862" spans="1:4" ht="13.5" x14ac:dyDescent="0.25">
      <c r="A2862" s="636">
        <v>92865</v>
      </c>
      <c r="B2862" s="634" t="s">
        <v>24045</v>
      </c>
      <c r="C2862" s="634" t="s">
        <v>5</v>
      </c>
      <c r="D2862" s="635" t="s">
        <v>43562</v>
      </c>
    </row>
    <row r="2863" spans="1:4" ht="13.5" x14ac:dyDescent="0.25">
      <c r="A2863" s="636">
        <v>92866</v>
      </c>
      <c r="B2863" s="634" t="s">
        <v>24046</v>
      </c>
      <c r="C2863" s="634" t="s">
        <v>5</v>
      </c>
      <c r="D2863" s="635" t="s">
        <v>29792</v>
      </c>
    </row>
    <row r="2864" spans="1:4" ht="13.5" x14ac:dyDescent="0.25">
      <c r="A2864" s="636">
        <v>92867</v>
      </c>
      <c r="B2864" s="634" t="s">
        <v>24047</v>
      </c>
      <c r="C2864" s="634" t="s">
        <v>5</v>
      </c>
      <c r="D2864" s="635" t="s">
        <v>41827</v>
      </c>
    </row>
    <row r="2865" spans="1:4" ht="13.5" x14ac:dyDescent="0.25">
      <c r="A2865" s="636">
        <v>92868</v>
      </c>
      <c r="B2865" s="634" t="s">
        <v>24048</v>
      </c>
      <c r="C2865" s="634" t="s">
        <v>5</v>
      </c>
      <c r="D2865" s="635" t="s">
        <v>43563</v>
      </c>
    </row>
    <row r="2866" spans="1:4" ht="13.5" x14ac:dyDescent="0.25">
      <c r="A2866" s="636">
        <v>92869</v>
      </c>
      <c r="B2866" s="634" t="s">
        <v>24049</v>
      </c>
      <c r="C2866" s="634" t="s">
        <v>5</v>
      </c>
      <c r="D2866" s="635" t="s">
        <v>26146</v>
      </c>
    </row>
    <row r="2867" spans="1:4" ht="13.5" x14ac:dyDescent="0.25">
      <c r="A2867" s="636">
        <v>92870</v>
      </c>
      <c r="B2867" s="634" t="s">
        <v>24050</v>
      </c>
      <c r="C2867" s="634" t="s">
        <v>5</v>
      </c>
      <c r="D2867" s="635" t="s">
        <v>43564</v>
      </c>
    </row>
    <row r="2868" spans="1:4" ht="13.5" x14ac:dyDescent="0.25">
      <c r="A2868" s="636">
        <v>92871</v>
      </c>
      <c r="B2868" s="634" t="s">
        <v>24051</v>
      </c>
      <c r="C2868" s="634" t="s">
        <v>5</v>
      </c>
      <c r="D2868" s="635" t="s">
        <v>41547</v>
      </c>
    </row>
    <row r="2869" spans="1:4" ht="13.5" x14ac:dyDescent="0.25">
      <c r="A2869" s="636">
        <v>92872</v>
      </c>
      <c r="B2869" s="634" t="s">
        <v>24052</v>
      </c>
      <c r="C2869" s="634" t="s">
        <v>5</v>
      </c>
      <c r="D2869" s="635" t="s">
        <v>28690</v>
      </c>
    </row>
    <row r="2870" spans="1:4" ht="13.5" x14ac:dyDescent="0.25">
      <c r="A2870" s="636">
        <v>95777</v>
      </c>
      <c r="B2870" s="634" t="s">
        <v>24053</v>
      </c>
      <c r="C2870" s="634" t="s">
        <v>5</v>
      </c>
      <c r="D2870" s="635" t="s">
        <v>27188</v>
      </c>
    </row>
    <row r="2871" spans="1:4" ht="13.5" x14ac:dyDescent="0.25">
      <c r="A2871" s="636">
        <v>95778</v>
      </c>
      <c r="B2871" s="634" t="s">
        <v>24054</v>
      </c>
      <c r="C2871" s="634" t="s">
        <v>5</v>
      </c>
      <c r="D2871" s="635" t="s">
        <v>43565</v>
      </c>
    </row>
    <row r="2872" spans="1:4" ht="13.5" x14ac:dyDescent="0.25">
      <c r="A2872" s="636">
        <v>95779</v>
      </c>
      <c r="B2872" s="634" t="s">
        <v>24055</v>
      </c>
      <c r="C2872" s="634" t="s">
        <v>5</v>
      </c>
      <c r="D2872" s="635" t="s">
        <v>43566</v>
      </c>
    </row>
    <row r="2873" spans="1:4" ht="13.5" x14ac:dyDescent="0.25">
      <c r="A2873" s="636">
        <v>95780</v>
      </c>
      <c r="B2873" s="634" t="s">
        <v>24056</v>
      </c>
      <c r="C2873" s="634" t="s">
        <v>5</v>
      </c>
      <c r="D2873" s="635" t="s">
        <v>43567</v>
      </c>
    </row>
    <row r="2874" spans="1:4" ht="13.5" x14ac:dyDescent="0.25">
      <c r="A2874" s="636">
        <v>95781</v>
      </c>
      <c r="B2874" s="634" t="s">
        <v>24057</v>
      </c>
      <c r="C2874" s="634" t="s">
        <v>5</v>
      </c>
      <c r="D2874" s="635" t="s">
        <v>30800</v>
      </c>
    </row>
    <row r="2875" spans="1:4" ht="13.5" x14ac:dyDescent="0.25">
      <c r="A2875" s="636">
        <v>95782</v>
      </c>
      <c r="B2875" s="634" t="s">
        <v>24058</v>
      </c>
      <c r="C2875" s="634" t="s">
        <v>5</v>
      </c>
      <c r="D2875" s="635" t="s">
        <v>29998</v>
      </c>
    </row>
    <row r="2876" spans="1:4" ht="13.5" x14ac:dyDescent="0.25">
      <c r="A2876" s="636">
        <v>95785</v>
      </c>
      <c r="B2876" s="634" t="s">
        <v>24059</v>
      </c>
      <c r="C2876" s="634" t="s">
        <v>5</v>
      </c>
      <c r="D2876" s="635" t="s">
        <v>30550</v>
      </c>
    </row>
    <row r="2877" spans="1:4" ht="13.5" x14ac:dyDescent="0.25">
      <c r="A2877" s="636">
        <v>95787</v>
      </c>
      <c r="B2877" s="634" t="s">
        <v>24060</v>
      </c>
      <c r="C2877" s="634" t="s">
        <v>5</v>
      </c>
      <c r="D2877" s="635" t="s">
        <v>41887</v>
      </c>
    </row>
    <row r="2878" spans="1:4" ht="13.5" x14ac:dyDescent="0.25">
      <c r="A2878" s="636">
        <v>95789</v>
      </c>
      <c r="B2878" s="634" t="s">
        <v>24061</v>
      </c>
      <c r="C2878" s="634" t="s">
        <v>5</v>
      </c>
      <c r="D2878" s="635" t="s">
        <v>43568</v>
      </c>
    </row>
    <row r="2879" spans="1:4" ht="13.5" x14ac:dyDescent="0.25">
      <c r="A2879" s="636">
        <v>95791</v>
      </c>
      <c r="B2879" s="634" t="s">
        <v>24062</v>
      </c>
      <c r="C2879" s="634" t="s">
        <v>5</v>
      </c>
      <c r="D2879" s="635" t="s">
        <v>43569</v>
      </c>
    </row>
    <row r="2880" spans="1:4" ht="13.5" x14ac:dyDescent="0.25">
      <c r="A2880" s="636">
        <v>95795</v>
      </c>
      <c r="B2880" s="634" t="s">
        <v>24063</v>
      </c>
      <c r="C2880" s="634" t="s">
        <v>5</v>
      </c>
      <c r="D2880" s="635" t="s">
        <v>27322</v>
      </c>
    </row>
    <row r="2881" spans="1:4" ht="13.5" x14ac:dyDescent="0.25">
      <c r="A2881" s="636">
        <v>95796</v>
      </c>
      <c r="B2881" s="634" t="s">
        <v>24064</v>
      </c>
      <c r="C2881" s="634" t="s">
        <v>5</v>
      </c>
      <c r="D2881" s="635" t="s">
        <v>26619</v>
      </c>
    </row>
    <row r="2882" spans="1:4" ht="13.5" x14ac:dyDescent="0.25">
      <c r="A2882" s="636">
        <v>95797</v>
      </c>
      <c r="B2882" s="634" t="s">
        <v>24065</v>
      </c>
      <c r="C2882" s="634" t="s">
        <v>5</v>
      </c>
      <c r="D2882" s="635" t="s">
        <v>43570</v>
      </c>
    </row>
    <row r="2883" spans="1:4" ht="13.5" x14ac:dyDescent="0.25">
      <c r="A2883" s="636">
        <v>95801</v>
      </c>
      <c r="B2883" s="634" t="s">
        <v>24066</v>
      </c>
      <c r="C2883" s="634" t="s">
        <v>5</v>
      </c>
      <c r="D2883" s="635" t="s">
        <v>43571</v>
      </c>
    </row>
    <row r="2884" spans="1:4" ht="13.5" x14ac:dyDescent="0.25">
      <c r="A2884" s="636">
        <v>95802</v>
      </c>
      <c r="B2884" s="634" t="s">
        <v>24067</v>
      </c>
      <c r="C2884" s="634" t="s">
        <v>5</v>
      </c>
      <c r="D2884" s="635" t="s">
        <v>30548</v>
      </c>
    </row>
    <row r="2885" spans="1:4" ht="13.5" x14ac:dyDescent="0.25">
      <c r="A2885" s="636">
        <v>95803</v>
      </c>
      <c r="B2885" s="634" t="s">
        <v>24068</v>
      </c>
      <c r="C2885" s="634" t="s">
        <v>5</v>
      </c>
      <c r="D2885" s="635" t="s">
        <v>30022</v>
      </c>
    </row>
    <row r="2886" spans="1:4" ht="13.5" x14ac:dyDescent="0.25">
      <c r="A2886" s="636">
        <v>95804</v>
      </c>
      <c r="B2886" s="634" t="s">
        <v>24069</v>
      </c>
      <c r="C2886" s="634" t="s">
        <v>5</v>
      </c>
      <c r="D2886" s="635" t="s">
        <v>43572</v>
      </c>
    </row>
    <row r="2887" spans="1:4" ht="13.5" x14ac:dyDescent="0.25">
      <c r="A2887" s="636">
        <v>95805</v>
      </c>
      <c r="B2887" s="634" t="s">
        <v>24070</v>
      </c>
      <c r="C2887" s="634" t="s">
        <v>5</v>
      </c>
      <c r="D2887" s="635" t="s">
        <v>43573</v>
      </c>
    </row>
    <row r="2888" spans="1:4" ht="13.5" x14ac:dyDescent="0.25">
      <c r="A2888" s="636">
        <v>95806</v>
      </c>
      <c r="B2888" s="634" t="s">
        <v>24071</v>
      </c>
      <c r="C2888" s="634" t="s">
        <v>5</v>
      </c>
      <c r="D2888" s="635" t="s">
        <v>43574</v>
      </c>
    </row>
    <row r="2889" spans="1:4" ht="13.5" x14ac:dyDescent="0.25">
      <c r="A2889" s="636">
        <v>95807</v>
      </c>
      <c r="B2889" s="634" t="s">
        <v>24072</v>
      </c>
      <c r="C2889" s="634" t="s">
        <v>5</v>
      </c>
      <c r="D2889" s="635" t="s">
        <v>43575</v>
      </c>
    </row>
    <row r="2890" spans="1:4" ht="13.5" x14ac:dyDescent="0.25">
      <c r="A2890" s="636">
        <v>95808</v>
      </c>
      <c r="B2890" s="634" t="s">
        <v>24073</v>
      </c>
      <c r="C2890" s="634" t="s">
        <v>5</v>
      </c>
      <c r="D2890" s="635" t="s">
        <v>43518</v>
      </c>
    </row>
    <row r="2891" spans="1:4" ht="13.5" x14ac:dyDescent="0.25">
      <c r="A2891" s="636">
        <v>95809</v>
      </c>
      <c r="B2891" s="634" t="s">
        <v>24074</v>
      </c>
      <c r="C2891" s="634" t="s">
        <v>5</v>
      </c>
      <c r="D2891" s="635" t="s">
        <v>28941</v>
      </c>
    </row>
    <row r="2892" spans="1:4" ht="13.5" x14ac:dyDescent="0.25">
      <c r="A2892" s="636">
        <v>95810</v>
      </c>
      <c r="B2892" s="634" t="s">
        <v>24075</v>
      </c>
      <c r="C2892" s="634" t="s">
        <v>5</v>
      </c>
      <c r="D2892" s="635" t="s">
        <v>43576</v>
      </c>
    </row>
    <row r="2893" spans="1:4" ht="13.5" x14ac:dyDescent="0.25">
      <c r="A2893" s="636">
        <v>95811</v>
      </c>
      <c r="B2893" s="634" t="s">
        <v>24077</v>
      </c>
      <c r="C2893" s="634" t="s">
        <v>5</v>
      </c>
      <c r="D2893" s="635" t="s">
        <v>30292</v>
      </c>
    </row>
    <row r="2894" spans="1:4" ht="13.5" x14ac:dyDescent="0.25">
      <c r="A2894" s="636">
        <v>95812</v>
      </c>
      <c r="B2894" s="634" t="s">
        <v>24078</v>
      </c>
      <c r="C2894" s="634" t="s">
        <v>5</v>
      </c>
      <c r="D2894" s="635" t="s">
        <v>43577</v>
      </c>
    </row>
    <row r="2895" spans="1:4" ht="13.5" x14ac:dyDescent="0.25">
      <c r="A2895" s="636">
        <v>95813</v>
      </c>
      <c r="B2895" s="634" t="s">
        <v>24079</v>
      </c>
      <c r="C2895" s="634" t="s">
        <v>5</v>
      </c>
      <c r="D2895" s="635" t="s">
        <v>27336</v>
      </c>
    </row>
    <row r="2896" spans="1:4" ht="13.5" x14ac:dyDescent="0.25">
      <c r="A2896" s="636">
        <v>95814</v>
      </c>
      <c r="B2896" s="634" t="s">
        <v>24080</v>
      </c>
      <c r="C2896" s="634" t="s">
        <v>5</v>
      </c>
      <c r="D2896" s="635" t="s">
        <v>29555</v>
      </c>
    </row>
    <row r="2897" spans="1:4" ht="13.5" x14ac:dyDescent="0.25">
      <c r="A2897" s="636">
        <v>95815</v>
      </c>
      <c r="B2897" s="634" t="s">
        <v>24081</v>
      </c>
      <c r="C2897" s="634" t="s">
        <v>5</v>
      </c>
      <c r="D2897" s="635" t="s">
        <v>43516</v>
      </c>
    </row>
    <row r="2898" spans="1:4" ht="13.5" x14ac:dyDescent="0.25">
      <c r="A2898" s="636">
        <v>95816</v>
      </c>
      <c r="B2898" s="634" t="s">
        <v>24082</v>
      </c>
      <c r="C2898" s="634" t="s">
        <v>5</v>
      </c>
      <c r="D2898" s="635" t="s">
        <v>30072</v>
      </c>
    </row>
    <row r="2899" spans="1:4" ht="13.5" x14ac:dyDescent="0.25">
      <c r="A2899" s="636">
        <v>95817</v>
      </c>
      <c r="B2899" s="634" t="s">
        <v>24083</v>
      </c>
      <c r="C2899" s="634" t="s">
        <v>5</v>
      </c>
      <c r="D2899" s="635" t="s">
        <v>43578</v>
      </c>
    </row>
    <row r="2900" spans="1:4" ht="13.5" x14ac:dyDescent="0.25">
      <c r="A2900" s="636">
        <v>95818</v>
      </c>
      <c r="B2900" s="634" t="s">
        <v>24084</v>
      </c>
      <c r="C2900" s="634" t="s">
        <v>5</v>
      </c>
      <c r="D2900" s="635" t="s">
        <v>30350</v>
      </c>
    </row>
    <row r="2901" spans="1:4" ht="13.5" x14ac:dyDescent="0.25">
      <c r="A2901" s="636">
        <v>97881</v>
      </c>
      <c r="B2901" s="634" t="s">
        <v>28983</v>
      </c>
      <c r="C2901" s="634" t="s">
        <v>5</v>
      </c>
      <c r="D2901" s="635" t="s">
        <v>43579</v>
      </c>
    </row>
    <row r="2902" spans="1:4" ht="13.5" x14ac:dyDescent="0.25">
      <c r="A2902" s="636">
        <v>97882</v>
      </c>
      <c r="B2902" s="634" t="s">
        <v>28984</v>
      </c>
      <c r="C2902" s="634" t="s">
        <v>5</v>
      </c>
      <c r="D2902" s="635" t="s">
        <v>43580</v>
      </c>
    </row>
    <row r="2903" spans="1:4" ht="13.5" x14ac:dyDescent="0.25">
      <c r="A2903" s="636">
        <v>97883</v>
      </c>
      <c r="B2903" s="634" t="s">
        <v>28985</v>
      </c>
      <c r="C2903" s="634" t="s">
        <v>5</v>
      </c>
      <c r="D2903" s="635" t="s">
        <v>43581</v>
      </c>
    </row>
    <row r="2904" spans="1:4" ht="13.5" x14ac:dyDescent="0.25">
      <c r="A2904" s="636">
        <v>97884</v>
      </c>
      <c r="B2904" s="634" t="s">
        <v>28986</v>
      </c>
      <c r="C2904" s="634" t="s">
        <v>5</v>
      </c>
      <c r="D2904" s="635" t="s">
        <v>43582</v>
      </c>
    </row>
    <row r="2905" spans="1:4" ht="13.5" x14ac:dyDescent="0.25">
      <c r="A2905" s="636">
        <v>97885</v>
      </c>
      <c r="B2905" s="634" t="s">
        <v>28987</v>
      </c>
      <c r="C2905" s="634" t="s">
        <v>5</v>
      </c>
      <c r="D2905" s="635" t="s">
        <v>43583</v>
      </c>
    </row>
    <row r="2906" spans="1:4" ht="13.5" x14ac:dyDescent="0.25">
      <c r="A2906" s="636">
        <v>97886</v>
      </c>
      <c r="B2906" s="634" t="s">
        <v>28988</v>
      </c>
      <c r="C2906" s="634" t="s">
        <v>5</v>
      </c>
      <c r="D2906" s="635" t="s">
        <v>43432</v>
      </c>
    </row>
    <row r="2907" spans="1:4" ht="13.5" x14ac:dyDescent="0.25">
      <c r="A2907" s="636">
        <v>97887</v>
      </c>
      <c r="B2907" s="634" t="s">
        <v>28989</v>
      </c>
      <c r="C2907" s="634" t="s">
        <v>5</v>
      </c>
      <c r="D2907" s="635" t="s">
        <v>43584</v>
      </c>
    </row>
    <row r="2908" spans="1:4" ht="13.5" x14ac:dyDescent="0.25">
      <c r="A2908" s="636">
        <v>97888</v>
      </c>
      <c r="B2908" s="634" t="s">
        <v>28990</v>
      </c>
      <c r="C2908" s="634" t="s">
        <v>5</v>
      </c>
      <c r="D2908" s="635" t="s">
        <v>43585</v>
      </c>
    </row>
    <row r="2909" spans="1:4" ht="13.5" x14ac:dyDescent="0.25">
      <c r="A2909" s="636">
        <v>97889</v>
      </c>
      <c r="B2909" s="634" t="s">
        <v>28991</v>
      </c>
      <c r="C2909" s="634" t="s">
        <v>5</v>
      </c>
      <c r="D2909" s="635" t="s">
        <v>43586</v>
      </c>
    </row>
    <row r="2910" spans="1:4" ht="13.5" x14ac:dyDescent="0.25">
      <c r="A2910" s="636">
        <v>97890</v>
      </c>
      <c r="B2910" s="634" t="s">
        <v>28992</v>
      </c>
      <c r="C2910" s="634" t="s">
        <v>5</v>
      </c>
      <c r="D2910" s="635" t="s">
        <v>43587</v>
      </c>
    </row>
    <row r="2911" spans="1:4" ht="13.5" x14ac:dyDescent="0.25">
      <c r="A2911" s="636">
        <v>97891</v>
      </c>
      <c r="B2911" s="634" t="s">
        <v>28993</v>
      </c>
      <c r="C2911" s="634" t="s">
        <v>5</v>
      </c>
      <c r="D2911" s="635" t="s">
        <v>43588</v>
      </c>
    </row>
    <row r="2912" spans="1:4" ht="13.5" x14ac:dyDescent="0.25">
      <c r="A2912" s="636">
        <v>97892</v>
      </c>
      <c r="B2912" s="634" t="s">
        <v>28994</v>
      </c>
      <c r="C2912" s="634" t="s">
        <v>5</v>
      </c>
      <c r="D2912" s="635" t="s">
        <v>43589</v>
      </c>
    </row>
    <row r="2913" spans="1:4" ht="13.5" x14ac:dyDescent="0.25">
      <c r="A2913" s="636">
        <v>97893</v>
      </c>
      <c r="B2913" s="634" t="s">
        <v>28995</v>
      </c>
      <c r="C2913" s="634" t="s">
        <v>5</v>
      </c>
      <c r="D2913" s="635" t="s">
        <v>43590</v>
      </c>
    </row>
    <row r="2914" spans="1:4" ht="13.5" x14ac:dyDescent="0.25">
      <c r="A2914" s="636">
        <v>97894</v>
      </c>
      <c r="B2914" s="634" t="s">
        <v>28996</v>
      </c>
      <c r="C2914" s="634" t="s">
        <v>5</v>
      </c>
      <c r="D2914" s="635" t="s">
        <v>30929</v>
      </c>
    </row>
    <row r="2915" spans="1:4" ht="13.5" x14ac:dyDescent="0.25">
      <c r="A2915" s="636">
        <v>93653</v>
      </c>
      <c r="B2915" s="634" t="s">
        <v>28997</v>
      </c>
      <c r="C2915" s="634" t="s">
        <v>5</v>
      </c>
      <c r="D2915" s="635" t="s">
        <v>27318</v>
      </c>
    </row>
    <row r="2916" spans="1:4" ht="13.5" x14ac:dyDescent="0.25">
      <c r="A2916" s="636">
        <v>93654</v>
      </c>
      <c r="B2916" s="634" t="s">
        <v>28998</v>
      </c>
      <c r="C2916" s="634" t="s">
        <v>5</v>
      </c>
      <c r="D2916" s="635" t="s">
        <v>29211</v>
      </c>
    </row>
    <row r="2917" spans="1:4" ht="13.5" x14ac:dyDescent="0.25">
      <c r="A2917" s="636">
        <v>93655</v>
      </c>
      <c r="B2917" s="634" t="s">
        <v>28999</v>
      </c>
      <c r="C2917" s="634" t="s">
        <v>5</v>
      </c>
      <c r="D2917" s="635" t="s">
        <v>43204</v>
      </c>
    </row>
    <row r="2918" spans="1:4" ht="13.5" x14ac:dyDescent="0.25">
      <c r="A2918" s="636">
        <v>93656</v>
      </c>
      <c r="B2918" s="634" t="s">
        <v>29000</v>
      </c>
      <c r="C2918" s="634" t="s">
        <v>5</v>
      </c>
      <c r="D2918" s="635" t="s">
        <v>43204</v>
      </c>
    </row>
    <row r="2919" spans="1:4" ht="13.5" x14ac:dyDescent="0.25">
      <c r="A2919" s="636">
        <v>93657</v>
      </c>
      <c r="B2919" s="634" t="s">
        <v>29001</v>
      </c>
      <c r="C2919" s="634" t="s">
        <v>5</v>
      </c>
      <c r="D2919" s="635" t="s">
        <v>27665</v>
      </c>
    </row>
    <row r="2920" spans="1:4" ht="13.5" x14ac:dyDescent="0.25">
      <c r="A2920" s="636">
        <v>93658</v>
      </c>
      <c r="B2920" s="634" t="s">
        <v>29002</v>
      </c>
      <c r="C2920" s="634" t="s">
        <v>5</v>
      </c>
      <c r="D2920" s="635" t="s">
        <v>43591</v>
      </c>
    </row>
    <row r="2921" spans="1:4" ht="13.5" x14ac:dyDescent="0.25">
      <c r="A2921" s="636">
        <v>93659</v>
      </c>
      <c r="B2921" s="634" t="s">
        <v>29003</v>
      </c>
      <c r="C2921" s="634" t="s">
        <v>5</v>
      </c>
      <c r="D2921" s="635" t="s">
        <v>30360</v>
      </c>
    </row>
    <row r="2922" spans="1:4" ht="13.5" x14ac:dyDescent="0.25">
      <c r="A2922" s="636">
        <v>93660</v>
      </c>
      <c r="B2922" s="634" t="s">
        <v>29004</v>
      </c>
      <c r="C2922" s="634" t="s">
        <v>5</v>
      </c>
      <c r="D2922" s="635" t="s">
        <v>30493</v>
      </c>
    </row>
    <row r="2923" spans="1:4" ht="13.5" x14ac:dyDescent="0.25">
      <c r="A2923" s="636">
        <v>93661</v>
      </c>
      <c r="B2923" s="634" t="s">
        <v>29005</v>
      </c>
      <c r="C2923" s="634" t="s">
        <v>5</v>
      </c>
      <c r="D2923" s="635" t="s">
        <v>43592</v>
      </c>
    </row>
    <row r="2924" spans="1:4" ht="13.5" x14ac:dyDescent="0.25">
      <c r="A2924" s="636">
        <v>93662</v>
      </c>
      <c r="B2924" s="634" t="s">
        <v>29006</v>
      </c>
      <c r="C2924" s="634" t="s">
        <v>5</v>
      </c>
      <c r="D2924" s="635" t="s">
        <v>43593</v>
      </c>
    </row>
    <row r="2925" spans="1:4" ht="13.5" x14ac:dyDescent="0.25">
      <c r="A2925" s="636">
        <v>93663</v>
      </c>
      <c r="B2925" s="634" t="s">
        <v>29007</v>
      </c>
      <c r="C2925" s="634" t="s">
        <v>5</v>
      </c>
      <c r="D2925" s="635" t="s">
        <v>43593</v>
      </c>
    </row>
    <row r="2926" spans="1:4" ht="13.5" x14ac:dyDescent="0.25">
      <c r="A2926" s="636">
        <v>93664</v>
      </c>
      <c r="B2926" s="634" t="s">
        <v>29008</v>
      </c>
      <c r="C2926" s="634" t="s">
        <v>5</v>
      </c>
      <c r="D2926" s="635" t="s">
        <v>43594</v>
      </c>
    </row>
    <row r="2927" spans="1:4" ht="13.5" x14ac:dyDescent="0.25">
      <c r="A2927" s="636">
        <v>93665</v>
      </c>
      <c r="B2927" s="634" t="s">
        <v>29009</v>
      </c>
      <c r="C2927" s="634" t="s">
        <v>5</v>
      </c>
      <c r="D2927" s="635" t="s">
        <v>43595</v>
      </c>
    </row>
    <row r="2928" spans="1:4" ht="13.5" x14ac:dyDescent="0.25">
      <c r="A2928" s="636">
        <v>93666</v>
      </c>
      <c r="B2928" s="634" t="s">
        <v>29010</v>
      </c>
      <c r="C2928" s="634" t="s">
        <v>5</v>
      </c>
      <c r="D2928" s="635" t="s">
        <v>43596</v>
      </c>
    </row>
    <row r="2929" spans="1:4" ht="13.5" x14ac:dyDescent="0.25">
      <c r="A2929" s="636">
        <v>93667</v>
      </c>
      <c r="B2929" s="634" t="s">
        <v>29011</v>
      </c>
      <c r="C2929" s="634" t="s">
        <v>5</v>
      </c>
      <c r="D2929" s="635" t="s">
        <v>43597</v>
      </c>
    </row>
    <row r="2930" spans="1:4" ht="13.5" x14ac:dyDescent="0.25">
      <c r="A2930" s="636">
        <v>93668</v>
      </c>
      <c r="B2930" s="634" t="s">
        <v>29012</v>
      </c>
      <c r="C2930" s="634" t="s">
        <v>5</v>
      </c>
      <c r="D2930" s="635" t="s">
        <v>42368</v>
      </c>
    </row>
    <row r="2931" spans="1:4" ht="13.5" x14ac:dyDescent="0.25">
      <c r="A2931" s="636">
        <v>93669</v>
      </c>
      <c r="B2931" s="634" t="s">
        <v>29013</v>
      </c>
      <c r="C2931" s="634" t="s">
        <v>5</v>
      </c>
      <c r="D2931" s="635" t="s">
        <v>43598</v>
      </c>
    </row>
    <row r="2932" spans="1:4" ht="13.5" x14ac:dyDescent="0.25">
      <c r="A2932" s="636">
        <v>93670</v>
      </c>
      <c r="B2932" s="634" t="s">
        <v>29014</v>
      </c>
      <c r="C2932" s="634" t="s">
        <v>5</v>
      </c>
      <c r="D2932" s="635" t="s">
        <v>43598</v>
      </c>
    </row>
    <row r="2933" spans="1:4" ht="13.5" x14ac:dyDescent="0.25">
      <c r="A2933" s="636">
        <v>93671</v>
      </c>
      <c r="B2933" s="634" t="s">
        <v>29015</v>
      </c>
      <c r="C2933" s="634" t="s">
        <v>5</v>
      </c>
      <c r="D2933" s="635" t="s">
        <v>43599</v>
      </c>
    </row>
    <row r="2934" spans="1:4" ht="13.5" x14ac:dyDescent="0.25">
      <c r="A2934" s="636">
        <v>93672</v>
      </c>
      <c r="B2934" s="634" t="s">
        <v>29016</v>
      </c>
      <c r="C2934" s="634" t="s">
        <v>5</v>
      </c>
      <c r="D2934" s="635" t="s">
        <v>43600</v>
      </c>
    </row>
    <row r="2935" spans="1:4" ht="13.5" x14ac:dyDescent="0.25">
      <c r="A2935" s="636">
        <v>93673</v>
      </c>
      <c r="B2935" s="634" t="s">
        <v>29017</v>
      </c>
      <c r="C2935" s="634" t="s">
        <v>5</v>
      </c>
      <c r="D2935" s="635" t="s">
        <v>43601</v>
      </c>
    </row>
    <row r="2936" spans="1:4" ht="13.5" x14ac:dyDescent="0.25">
      <c r="A2936" s="636">
        <v>97359</v>
      </c>
      <c r="B2936" s="634" t="s">
        <v>29018</v>
      </c>
      <c r="C2936" s="634" t="s">
        <v>5</v>
      </c>
      <c r="D2936" s="635" t="s">
        <v>43602</v>
      </c>
    </row>
    <row r="2937" spans="1:4" ht="13.5" x14ac:dyDescent="0.25">
      <c r="A2937" s="636">
        <v>97360</v>
      </c>
      <c r="B2937" s="634" t="s">
        <v>29019</v>
      </c>
      <c r="C2937" s="634" t="s">
        <v>5</v>
      </c>
      <c r="D2937" s="635" t="s">
        <v>43603</v>
      </c>
    </row>
    <row r="2938" spans="1:4" ht="13.5" x14ac:dyDescent="0.25">
      <c r="A2938" s="636">
        <v>97361</v>
      </c>
      <c r="B2938" s="634" t="s">
        <v>29020</v>
      </c>
      <c r="C2938" s="634" t="s">
        <v>5</v>
      </c>
      <c r="D2938" s="635" t="s">
        <v>43604</v>
      </c>
    </row>
    <row r="2939" spans="1:4" ht="13.5" x14ac:dyDescent="0.25">
      <c r="A2939" s="636">
        <v>97362</v>
      </c>
      <c r="B2939" s="634" t="s">
        <v>29021</v>
      </c>
      <c r="C2939" s="634" t="s">
        <v>5</v>
      </c>
      <c r="D2939" s="635" t="s">
        <v>43605</v>
      </c>
    </row>
    <row r="2940" spans="1:4" ht="13.5" x14ac:dyDescent="0.25">
      <c r="A2940" s="636">
        <v>101875</v>
      </c>
      <c r="B2940" s="634" t="s">
        <v>29022</v>
      </c>
      <c r="C2940" s="634" t="s">
        <v>5</v>
      </c>
      <c r="D2940" s="635" t="s">
        <v>43606</v>
      </c>
    </row>
    <row r="2941" spans="1:4" ht="13.5" x14ac:dyDescent="0.25">
      <c r="A2941" s="636">
        <v>101876</v>
      </c>
      <c r="B2941" s="634" t="s">
        <v>29023</v>
      </c>
      <c r="C2941" s="634" t="s">
        <v>5</v>
      </c>
      <c r="D2941" s="635" t="s">
        <v>43607</v>
      </c>
    </row>
    <row r="2942" spans="1:4" ht="13.5" x14ac:dyDescent="0.25">
      <c r="A2942" s="636">
        <v>101877</v>
      </c>
      <c r="B2942" s="634" t="s">
        <v>29024</v>
      </c>
      <c r="C2942" s="634" t="s">
        <v>5</v>
      </c>
      <c r="D2942" s="635" t="s">
        <v>43608</v>
      </c>
    </row>
    <row r="2943" spans="1:4" ht="13.5" x14ac:dyDescent="0.25">
      <c r="A2943" s="636">
        <v>101878</v>
      </c>
      <c r="B2943" s="634" t="s">
        <v>29025</v>
      </c>
      <c r="C2943" s="634" t="s">
        <v>5</v>
      </c>
      <c r="D2943" s="635" t="s">
        <v>43609</v>
      </c>
    </row>
    <row r="2944" spans="1:4" ht="13.5" x14ac:dyDescent="0.25">
      <c r="A2944" s="636">
        <v>101879</v>
      </c>
      <c r="B2944" s="634" t="s">
        <v>29026</v>
      </c>
      <c r="C2944" s="634" t="s">
        <v>5</v>
      </c>
      <c r="D2944" s="635" t="s">
        <v>43610</v>
      </c>
    </row>
    <row r="2945" spans="1:4" ht="13.5" x14ac:dyDescent="0.25">
      <c r="A2945" s="636">
        <v>101880</v>
      </c>
      <c r="B2945" s="634" t="s">
        <v>29027</v>
      </c>
      <c r="C2945" s="634" t="s">
        <v>5</v>
      </c>
      <c r="D2945" s="635" t="s">
        <v>43611</v>
      </c>
    </row>
    <row r="2946" spans="1:4" ht="13.5" x14ac:dyDescent="0.25">
      <c r="A2946" s="636">
        <v>101881</v>
      </c>
      <c r="B2946" s="634" t="s">
        <v>29028</v>
      </c>
      <c r="C2946" s="634" t="s">
        <v>5</v>
      </c>
      <c r="D2946" s="635" t="s">
        <v>43612</v>
      </c>
    </row>
    <row r="2947" spans="1:4" ht="13.5" x14ac:dyDescent="0.25">
      <c r="A2947" s="636">
        <v>101882</v>
      </c>
      <c r="B2947" s="634" t="s">
        <v>29029</v>
      </c>
      <c r="C2947" s="634" t="s">
        <v>5</v>
      </c>
      <c r="D2947" s="635" t="s">
        <v>43613</v>
      </c>
    </row>
    <row r="2948" spans="1:4" ht="13.5" x14ac:dyDescent="0.25">
      <c r="A2948" s="636">
        <v>101883</v>
      </c>
      <c r="B2948" s="634" t="s">
        <v>29030</v>
      </c>
      <c r="C2948" s="634" t="s">
        <v>5</v>
      </c>
      <c r="D2948" s="635" t="s">
        <v>43614</v>
      </c>
    </row>
    <row r="2949" spans="1:4" ht="13.5" x14ac:dyDescent="0.25">
      <c r="A2949" s="636">
        <v>101890</v>
      </c>
      <c r="B2949" s="634" t="s">
        <v>29031</v>
      </c>
      <c r="C2949" s="634" t="s">
        <v>5</v>
      </c>
      <c r="D2949" s="635" t="s">
        <v>43615</v>
      </c>
    </row>
    <row r="2950" spans="1:4" ht="13.5" x14ac:dyDescent="0.25">
      <c r="A2950" s="636">
        <v>101891</v>
      </c>
      <c r="B2950" s="634" t="s">
        <v>29033</v>
      </c>
      <c r="C2950" s="634" t="s">
        <v>5</v>
      </c>
      <c r="D2950" s="635" t="s">
        <v>42275</v>
      </c>
    </row>
    <row r="2951" spans="1:4" ht="13.5" x14ac:dyDescent="0.25">
      <c r="A2951" s="636">
        <v>101892</v>
      </c>
      <c r="B2951" s="634" t="s">
        <v>29034</v>
      </c>
      <c r="C2951" s="634" t="s">
        <v>5</v>
      </c>
      <c r="D2951" s="635" t="s">
        <v>43616</v>
      </c>
    </row>
    <row r="2952" spans="1:4" ht="13.5" x14ac:dyDescent="0.25">
      <c r="A2952" s="636">
        <v>101893</v>
      </c>
      <c r="B2952" s="634" t="s">
        <v>29035</v>
      </c>
      <c r="C2952" s="634" t="s">
        <v>5</v>
      </c>
      <c r="D2952" s="635" t="s">
        <v>43617</v>
      </c>
    </row>
    <row r="2953" spans="1:4" ht="13.5" x14ac:dyDescent="0.25">
      <c r="A2953" s="636">
        <v>101894</v>
      </c>
      <c r="B2953" s="634" t="s">
        <v>29036</v>
      </c>
      <c r="C2953" s="634" t="s">
        <v>5</v>
      </c>
      <c r="D2953" s="635" t="s">
        <v>43618</v>
      </c>
    </row>
    <row r="2954" spans="1:4" ht="13.5" x14ac:dyDescent="0.25">
      <c r="A2954" s="636">
        <v>101895</v>
      </c>
      <c r="B2954" s="634" t="s">
        <v>29037</v>
      </c>
      <c r="C2954" s="634" t="s">
        <v>5</v>
      </c>
      <c r="D2954" s="635" t="s">
        <v>43619</v>
      </c>
    </row>
    <row r="2955" spans="1:4" ht="13.5" x14ac:dyDescent="0.25">
      <c r="A2955" s="636">
        <v>101896</v>
      </c>
      <c r="B2955" s="634" t="s">
        <v>29038</v>
      </c>
      <c r="C2955" s="634" t="s">
        <v>5</v>
      </c>
      <c r="D2955" s="635" t="s">
        <v>43620</v>
      </c>
    </row>
    <row r="2956" spans="1:4" ht="13.5" x14ac:dyDescent="0.25">
      <c r="A2956" s="636">
        <v>101897</v>
      </c>
      <c r="B2956" s="634" t="s">
        <v>29039</v>
      </c>
      <c r="C2956" s="634" t="s">
        <v>5</v>
      </c>
      <c r="D2956" s="635" t="s">
        <v>43621</v>
      </c>
    </row>
    <row r="2957" spans="1:4" ht="13.5" x14ac:dyDescent="0.25">
      <c r="A2957" s="636">
        <v>101898</v>
      </c>
      <c r="B2957" s="634" t="s">
        <v>29040</v>
      </c>
      <c r="C2957" s="634" t="s">
        <v>5</v>
      </c>
      <c r="D2957" s="635" t="s">
        <v>43622</v>
      </c>
    </row>
    <row r="2958" spans="1:4" ht="13.5" x14ac:dyDescent="0.25">
      <c r="A2958" s="636">
        <v>101899</v>
      </c>
      <c r="B2958" s="634" t="s">
        <v>29041</v>
      </c>
      <c r="C2958" s="634" t="s">
        <v>5</v>
      </c>
      <c r="D2958" s="635" t="s">
        <v>43623</v>
      </c>
    </row>
    <row r="2959" spans="1:4" ht="13.5" x14ac:dyDescent="0.25">
      <c r="A2959" s="636">
        <v>101900</v>
      </c>
      <c r="B2959" s="634" t="s">
        <v>29042</v>
      </c>
      <c r="C2959" s="634" t="s">
        <v>5</v>
      </c>
      <c r="D2959" s="635" t="s">
        <v>43624</v>
      </c>
    </row>
    <row r="2960" spans="1:4" ht="13.5" x14ac:dyDescent="0.25">
      <c r="A2960" s="636">
        <v>101901</v>
      </c>
      <c r="B2960" s="634" t="s">
        <v>29043</v>
      </c>
      <c r="C2960" s="634" t="s">
        <v>5</v>
      </c>
      <c r="D2960" s="635" t="s">
        <v>43625</v>
      </c>
    </row>
    <row r="2961" spans="1:4" ht="13.5" x14ac:dyDescent="0.25">
      <c r="A2961" s="636">
        <v>101902</v>
      </c>
      <c r="B2961" s="634" t="s">
        <v>29044</v>
      </c>
      <c r="C2961" s="634" t="s">
        <v>5</v>
      </c>
      <c r="D2961" s="635" t="s">
        <v>43626</v>
      </c>
    </row>
    <row r="2962" spans="1:4" ht="13.5" x14ac:dyDescent="0.25">
      <c r="A2962" s="636">
        <v>101903</v>
      </c>
      <c r="B2962" s="634" t="s">
        <v>29045</v>
      </c>
      <c r="C2962" s="634" t="s">
        <v>5</v>
      </c>
      <c r="D2962" s="635" t="s">
        <v>43627</v>
      </c>
    </row>
    <row r="2963" spans="1:4" ht="13.5" x14ac:dyDescent="0.25">
      <c r="A2963" s="636">
        <v>101904</v>
      </c>
      <c r="B2963" s="634" t="s">
        <v>29046</v>
      </c>
      <c r="C2963" s="634" t="s">
        <v>5</v>
      </c>
      <c r="D2963" s="635" t="s">
        <v>43628</v>
      </c>
    </row>
    <row r="2964" spans="1:4" ht="13.5" x14ac:dyDescent="0.25">
      <c r="A2964" s="636">
        <v>101938</v>
      </c>
      <c r="B2964" s="634" t="s">
        <v>29047</v>
      </c>
      <c r="C2964" s="634" t="s">
        <v>5</v>
      </c>
      <c r="D2964" s="635" t="s">
        <v>43629</v>
      </c>
    </row>
    <row r="2965" spans="1:4" ht="13.5" x14ac:dyDescent="0.25">
      <c r="A2965" s="636">
        <v>101946</v>
      </c>
      <c r="B2965" s="634" t="s">
        <v>29048</v>
      </c>
      <c r="C2965" s="634" t="s">
        <v>5</v>
      </c>
      <c r="D2965" s="635" t="s">
        <v>43630</v>
      </c>
    </row>
    <row r="2966" spans="1:4" ht="13.5" x14ac:dyDescent="0.25">
      <c r="A2966" s="636">
        <v>91945</v>
      </c>
      <c r="B2966" s="634" t="s">
        <v>24085</v>
      </c>
      <c r="C2966" s="634" t="s">
        <v>5</v>
      </c>
      <c r="D2966" s="635" t="s">
        <v>27180</v>
      </c>
    </row>
    <row r="2967" spans="1:4" ht="13.5" x14ac:dyDescent="0.25">
      <c r="A2967" s="636">
        <v>91946</v>
      </c>
      <c r="B2967" s="634" t="s">
        <v>24086</v>
      </c>
      <c r="C2967" s="634" t="s">
        <v>5</v>
      </c>
      <c r="D2967" s="635" t="s">
        <v>30530</v>
      </c>
    </row>
    <row r="2968" spans="1:4" ht="13.5" x14ac:dyDescent="0.25">
      <c r="A2968" s="636">
        <v>91947</v>
      </c>
      <c r="B2968" s="634" t="s">
        <v>24087</v>
      </c>
      <c r="C2968" s="634" t="s">
        <v>5</v>
      </c>
      <c r="D2968" s="635" t="s">
        <v>29894</v>
      </c>
    </row>
    <row r="2969" spans="1:4" ht="13.5" x14ac:dyDescent="0.25">
      <c r="A2969" s="636">
        <v>91949</v>
      </c>
      <c r="B2969" s="634" t="s">
        <v>24088</v>
      </c>
      <c r="C2969" s="634" t="s">
        <v>5</v>
      </c>
      <c r="D2969" s="635" t="s">
        <v>26616</v>
      </c>
    </row>
    <row r="2970" spans="1:4" ht="13.5" x14ac:dyDescent="0.25">
      <c r="A2970" s="636">
        <v>91950</v>
      </c>
      <c r="B2970" s="634" t="s">
        <v>24089</v>
      </c>
      <c r="C2970" s="634" t="s">
        <v>5</v>
      </c>
      <c r="D2970" s="635" t="s">
        <v>43631</v>
      </c>
    </row>
    <row r="2971" spans="1:4" ht="13.5" x14ac:dyDescent="0.25">
      <c r="A2971" s="636">
        <v>91951</v>
      </c>
      <c r="B2971" s="634" t="s">
        <v>24090</v>
      </c>
      <c r="C2971" s="634" t="s">
        <v>5</v>
      </c>
      <c r="D2971" s="635" t="s">
        <v>28980</v>
      </c>
    </row>
    <row r="2972" spans="1:4" ht="13.5" x14ac:dyDescent="0.25">
      <c r="A2972" s="636">
        <v>91952</v>
      </c>
      <c r="B2972" s="634" t="s">
        <v>24091</v>
      </c>
      <c r="C2972" s="634" t="s">
        <v>5</v>
      </c>
      <c r="D2972" s="635" t="s">
        <v>28962</v>
      </c>
    </row>
    <row r="2973" spans="1:4" ht="13.5" x14ac:dyDescent="0.25">
      <c r="A2973" s="636">
        <v>91953</v>
      </c>
      <c r="B2973" s="634" t="s">
        <v>24092</v>
      </c>
      <c r="C2973" s="634" t="s">
        <v>5</v>
      </c>
      <c r="D2973" s="635" t="s">
        <v>30262</v>
      </c>
    </row>
    <row r="2974" spans="1:4" ht="13.5" x14ac:dyDescent="0.25">
      <c r="A2974" s="636">
        <v>91954</v>
      </c>
      <c r="B2974" s="634" t="s">
        <v>24093</v>
      </c>
      <c r="C2974" s="634" t="s">
        <v>5</v>
      </c>
      <c r="D2974" s="635" t="s">
        <v>28454</v>
      </c>
    </row>
    <row r="2975" spans="1:4" ht="13.5" x14ac:dyDescent="0.25">
      <c r="A2975" s="636">
        <v>91955</v>
      </c>
      <c r="B2975" s="634" t="s">
        <v>24094</v>
      </c>
      <c r="C2975" s="634" t="s">
        <v>5</v>
      </c>
      <c r="D2975" s="635" t="s">
        <v>30490</v>
      </c>
    </row>
    <row r="2976" spans="1:4" ht="13.5" x14ac:dyDescent="0.25">
      <c r="A2976" s="636">
        <v>91956</v>
      </c>
      <c r="B2976" s="634" t="s">
        <v>24095</v>
      </c>
      <c r="C2976" s="634" t="s">
        <v>5</v>
      </c>
      <c r="D2976" s="635" t="s">
        <v>30564</v>
      </c>
    </row>
    <row r="2977" spans="1:4" ht="13.5" x14ac:dyDescent="0.25">
      <c r="A2977" s="636">
        <v>91957</v>
      </c>
      <c r="B2977" s="634" t="s">
        <v>24096</v>
      </c>
      <c r="C2977" s="634" t="s">
        <v>5</v>
      </c>
      <c r="D2977" s="635" t="s">
        <v>43632</v>
      </c>
    </row>
    <row r="2978" spans="1:4" ht="13.5" x14ac:dyDescent="0.25">
      <c r="A2978" s="636">
        <v>91958</v>
      </c>
      <c r="B2978" s="634" t="s">
        <v>24097</v>
      </c>
      <c r="C2978" s="634" t="s">
        <v>5</v>
      </c>
      <c r="D2978" s="635" t="s">
        <v>43633</v>
      </c>
    </row>
    <row r="2979" spans="1:4" ht="13.5" x14ac:dyDescent="0.25">
      <c r="A2979" s="636">
        <v>91959</v>
      </c>
      <c r="B2979" s="634" t="s">
        <v>24098</v>
      </c>
      <c r="C2979" s="634" t="s">
        <v>5</v>
      </c>
      <c r="D2979" s="635" t="s">
        <v>43634</v>
      </c>
    </row>
    <row r="2980" spans="1:4" ht="13.5" x14ac:dyDescent="0.25">
      <c r="A2980" s="636">
        <v>91960</v>
      </c>
      <c r="B2980" s="634" t="s">
        <v>24099</v>
      </c>
      <c r="C2980" s="634" t="s">
        <v>5</v>
      </c>
      <c r="D2980" s="635" t="s">
        <v>43569</v>
      </c>
    </row>
    <row r="2981" spans="1:4" ht="13.5" x14ac:dyDescent="0.25">
      <c r="A2981" s="636">
        <v>91961</v>
      </c>
      <c r="B2981" s="634" t="s">
        <v>24100</v>
      </c>
      <c r="C2981" s="634" t="s">
        <v>5</v>
      </c>
      <c r="D2981" s="635" t="s">
        <v>43635</v>
      </c>
    </row>
    <row r="2982" spans="1:4" ht="13.5" x14ac:dyDescent="0.25">
      <c r="A2982" s="636">
        <v>91962</v>
      </c>
      <c r="B2982" s="634" t="s">
        <v>24101</v>
      </c>
      <c r="C2982" s="634" t="s">
        <v>5</v>
      </c>
      <c r="D2982" s="635" t="s">
        <v>43636</v>
      </c>
    </row>
    <row r="2983" spans="1:4" ht="13.5" x14ac:dyDescent="0.25">
      <c r="A2983" s="636">
        <v>91963</v>
      </c>
      <c r="B2983" s="634" t="s">
        <v>24102</v>
      </c>
      <c r="C2983" s="634" t="s">
        <v>5</v>
      </c>
      <c r="D2983" s="635" t="s">
        <v>43637</v>
      </c>
    </row>
    <row r="2984" spans="1:4" ht="13.5" x14ac:dyDescent="0.25">
      <c r="A2984" s="636">
        <v>91964</v>
      </c>
      <c r="B2984" s="634" t="s">
        <v>24103</v>
      </c>
      <c r="C2984" s="634" t="s">
        <v>5</v>
      </c>
      <c r="D2984" s="635" t="s">
        <v>43638</v>
      </c>
    </row>
    <row r="2985" spans="1:4" ht="13.5" x14ac:dyDescent="0.25">
      <c r="A2985" s="636">
        <v>91965</v>
      </c>
      <c r="B2985" s="634" t="s">
        <v>24104</v>
      </c>
      <c r="C2985" s="634" t="s">
        <v>5</v>
      </c>
      <c r="D2985" s="635" t="s">
        <v>30775</v>
      </c>
    </row>
    <row r="2986" spans="1:4" ht="13.5" x14ac:dyDescent="0.25">
      <c r="A2986" s="636">
        <v>91966</v>
      </c>
      <c r="B2986" s="634" t="s">
        <v>24105</v>
      </c>
      <c r="C2986" s="634" t="s">
        <v>5</v>
      </c>
      <c r="D2986" s="635" t="s">
        <v>29857</v>
      </c>
    </row>
    <row r="2987" spans="1:4" ht="13.5" x14ac:dyDescent="0.25">
      <c r="A2987" s="636">
        <v>91967</v>
      </c>
      <c r="B2987" s="634" t="s">
        <v>24106</v>
      </c>
      <c r="C2987" s="634" t="s">
        <v>5</v>
      </c>
      <c r="D2987" s="635" t="s">
        <v>41866</v>
      </c>
    </row>
    <row r="2988" spans="1:4" ht="13.5" x14ac:dyDescent="0.25">
      <c r="A2988" s="636">
        <v>91968</v>
      </c>
      <c r="B2988" s="634" t="s">
        <v>24107</v>
      </c>
      <c r="C2988" s="634" t="s">
        <v>5</v>
      </c>
      <c r="D2988" s="635" t="s">
        <v>43639</v>
      </c>
    </row>
    <row r="2989" spans="1:4" ht="13.5" x14ac:dyDescent="0.25">
      <c r="A2989" s="636">
        <v>91969</v>
      </c>
      <c r="B2989" s="634" t="s">
        <v>24108</v>
      </c>
      <c r="C2989" s="634" t="s">
        <v>5</v>
      </c>
      <c r="D2989" s="635" t="s">
        <v>30513</v>
      </c>
    </row>
    <row r="2990" spans="1:4" ht="13.5" x14ac:dyDescent="0.25">
      <c r="A2990" s="636">
        <v>91970</v>
      </c>
      <c r="B2990" s="634" t="s">
        <v>24109</v>
      </c>
      <c r="C2990" s="634" t="s">
        <v>5</v>
      </c>
      <c r="D2990" s="635" t="s">
        <v>43640</v>
      </c>
    </row>
    <row r="2991" spans="1:4" ht="13.5" x14ac:dyDescent="0.25">
      <c r="A2991" s="636">
        <v>91971</v>
      </c>
      <c r="B2991" s="634" t="s">
        <v>24110</v>
      </c>
      <c r="C2991" s="634" t="s">
        <v>5</v>
      </c>
      <c r="D2991" s="635" t="s">
        <v>43641</v>
      </c>
    </row>
    <row r="2992" spans="1:4" ht="13.5" x14ac:dyDescent="0.25">
      <c r="A2992" s="636">
        <v>91972</v>
      </c>
      <c r="B2992" s="634" t="s">
        <v>24111</v>
      </c>
      <c r="C2992" s="634" t="s">
        <v>5</v>
      </c>
      <c r="D2992" s="635" t="s">
        <v>43642</v>
      </c>
    </row>
    <row r="2993" spans="1:4" ht="13.5" x14ac:dyDescent="0.25">
      <c r="A2993" s="636">
        <v>91973</v>
      </c>
      <c r="B2993" s="634" t="s">
        <v>24112</v>
      </c>
      <c r="C2993" s="634" t="s">
        <v>5</v>
      </c>
      <c r="D2993" s="635" t="s">
        <v>43643</v>
      </c>
    </row>
    <row r="2994" spans="1:4" ht="13.5" x14ac:dyDescent="0.25">
      <c r="A2994" s="636">
        <v>91974</v>
      </c>
      <c r="B2994" s="634" t="s">
        <v>24113</v>
      </c>
      <c r="C2994" s="634" t="s">
        <v>5</v>
      </c>
      <c r="D2994" s="635" t="s">
        <v>43644</v>
      </c>
    </row>
    <row r="2995" spans="1:4" ht="13.5" x14ac:dyDescent="0.25">
      <c r="A2995" s="636">
        <v>91975</v>
      </c>
      <c r="B2995" s="634" t="s">
        <v>24114</v>
      </c>
      <c r="C2995" s="634" t="s">
        <v>5</v>
      </c>
      <c r="D2995" s="635" t="s">
        <v>43645</v>
      </c>
    </row>
    <row r="2996" spans="1:4" ht="13.5" x14ac:dyDescent="0.25">
      <c r="A2996" s="636">
        <v>91976</v>
      </c>
      <c r="B2996" s="634" t="s">
        <v>24115</v>
      </c>
      <c r="C2996" s="634" t="s">
        <v>5</v>
      </c>
      <c r="D2996" s="635" t="s">
        <v>30391</v>
      </c>
    </row>
    <row r="2997" spans="1:4" ht="13.5" x14ac:dyDescent="0.25">
      <c r="A2997" s="636">
        <v>91977</v>
      </c>
      <c r="B2997" s="634" t="s">
        <v>24116</v>
      </c>
      <c r="C2997" s="634" t="s">
        <v>5</v>
      </c>
      <c r="D2997" s="635" t="s">
        <v>43646</v>
      </c>
    </row>
    <row r="2998" spans="1:4" ht="13.5" x14ac:dyDescent="0.25">
      <c r="A2998" s="636">
        <v>91978</v>
      </c>
      <c r="B2998" s="634" t="s">
        <v>24117</v>
      </c>
      <c r="C2998" s="634" t="s">
        <v>5</v>
      </c>
      <c r="D2998" s="635" t="s">
        <v>43647</v>
      </c>
    </row>
    <row r="2999" spans="1:4" ht="13.5" x14ac:dyDescent="0.25">
      <c r="A2999" s="636">
        <v>91979</v>
      </c>
      <c r="B2999" s="634" t="s">
        <v>24118</v>
      </c>
      <c r="C2999" s="634" t="s">
        <v>5</v>
      </c>
      <c r="D2999" s="635" t="s">
        <v>43648</v>
      </c>
    </row>
    <row r="3000" spans="1:4" ht="13.5" x14ac:dyDescent="0.25">
      <c r="A3000" s="636">
        <v>91980</v>
      </c>
      <c r="B3000" s="634" t="s">
        <v>24119</v>
      </c>
      <c r="C3000" s="634" t="s">
        <v>5</v>
      </c>
      <c r="D3000" s="635" t="s">
        <v>43649</v>
      </c>
    </row>
    <row r="3001" spans="1:4" ht="13.5" x14ac:dyDescent="0.25">
      <c r="A3001" s="636">
        <v>91981</v>
      </c>
      <c r="B3001" s="634" t="s">
        <v>24120</v>
      </c>
      <c r="C3001" s="634" t="s">
        <v>5</v>
      </c>
      <c r="D3001" s="635" t="s">
        <v>43650</v>
      </c>
    </row>
    <row r="3002" spans="1:4" ht="13.5" x14ac:dyDescent="0.25">
      <c r="A3002" s="636">
        <v>91982</v>
      </c>
      <c r="B3002" s="634" t="s">
        <v>24121</v>
      </c>
      <c r="C3002" s="634" t="s">
        <v>5</v>
      </c>
      <c r="D3002" s="635" t="s">
        <v>43651</v>
      </c>
    </row>
    <row r="3003" spans="1:4" ht="13.5" x14ac:dyDescent="0.25">
      <c r="A3003" s="636">
        <v>91983</v>
      </c>
      <c r="B3003" s="634" t="s">
        <v>24122</v>
      </c>
      <c r="C3003" s="634" t="s">
        <v>5</v>
      </c>
      <c r="D3003" s="635" t="s">
        <v>43652</v>
      </c>
    </row>
    <row r="3004" spans="1:4" ht="13.5" x14ac:dyDescent="0.25">
      <c r="A3004" s="636">
        <v>91984</v>
      </c>
      <c r="B3004" s="634" t="s">
        <v>24123</v>
      </c>
      <c r="C3004" s="634" t="s">
        <v>5</v>
      </c>
      <c r="D3004" s="635" t="s">
        <v>29898</v>
      </c>
    </row>
    <row r="3005" spans="1:4" ht="13.5" x14ac:dyDescent="0.25">
      <c r="A3005" s="636">
        <v>91985</v>
      </c>
      <c r="B3005" s="634" t="s">
        <v>24124</v>
      </c>
      <c r="C3005" s="634" t="s">
        <v>5</v>
      </c>
      <c r="D3005" s="635" t="s">
        <v>43653</v>
      </c>
    </row>
    <row r="3006" spans="1:4" ht="13.5" x14ac:dyDescent="0.25">
      <c r="A3006" s="636">
        <v>91986</v>
      </c>
      <c r="B3006" s="634" t="s">
        <v>24125</v>
      </c>
      <c r="C3006" s="634" t="s">
        <v>5</v>
      </c>
      <c r="D3006" s="635" t="s">
        <v>30549</v>
      </c>
    </row>
    <row r="3007" spans="1:4" ht="13.5" x14ac:dyDescent="0.25">
      <c r="A3007" s="636">
        <v>91987</v>
      </c>
      <c r="B3007" s="634" t="s">
        <v>24126</v>
      </c>
      <c r="C3007" s="634" t="s">
        <v>5</v>
      </c>
      <c r="D3007" s="635" t="s">
        <v>29557</v>
      </c>
    </row>
    <row r="3008" spans="1:4" ht="13.5" x14ac:dyDescent="0.25">
      <c r="A3008" s="636">
        <v>91988</v>
      </c>
      <c r="B3008" s="634" t="s">
        <v>24127</v>
      </c>
      <c r="C3008" s="634" t="s">
        <v>5</v>
      </c>
      <c r="D3008" s="635" t="s">
        <v>30545</v>
      </c>
    </row>
    <row r="3009" spans="1:4" ht="13.5" x14ac:dyDescent="0.25">
      <c r="A3009" s="636">
        <v>91989</v>
      </c>
      <c r="B3009" s="634" t="s">
        <v>24128</v>
      </c>
      <c r="C3009" s="634" t="s">
        <v>5</v>
      </c>
      <c r="D3009" s="635" t="s">
        <v>41250</v>
      </c>
    </row>
    <row r="3010" spans="1:4" ht="13.5" x14ac:dyDescent="0.25">
      <c r="A3010" s="636">
        <v>91990</v>
      </c>
      <c r="B3010" s="634" t="s">
        <v>24129</v>
      </c>
      <c r="C3010" s="634" t="s">
        <v>5</v>
      </c>
      <c r="D3010" s="635" t="s">
        <v>43654</v>
      </c>
    </row>
    <row r="3011" spans="1:4" ht="13.5" x14ac:dyDescent="0.25">
      <c r="A3011" s="636">
        <v>91991</v>
      </c>
      <c r="B3011" s="634" t="s">
        <v>24130</v>
      </c>
      <c r="C3011" s="634" t="s">
        <v>5</v>
      </c>
      <c r="D3011" s="635" t="s">
        <v>43655</v>
      </c>
    </row>
    <row r="3012" spans="1:4" ht="13.5" x14ac:dyDescent="0.25">
      <c r="A3012" s="636">
        <v>91992</v>
      </c>
      <c r="B3012" s="634" t="s">
        <v>24131</v>
      </c>
      <c r="C3012" s="634" t="s">
        <v>5</v>
      </c>
      <c r="D3012" s="635" t="s">
        <v>43656</v>
      </c>
    </row>
    <row r="3013" spans="1:4" ht="13.5" x14ac:dyDescent="0.25">
      <c r="A3013" s="636">
        <v>91993</v>
      </c>
      <c r="B3013" s="634" t="s">
        <v>24132</v>
      </c>
      <c r="C3013" s="634" t="s">
        <v>5</v>
      </c>
      <c r="D3013" s="635" t="s">
        <v>43657</v>
      </c>
    </row>
    <row r="3014" spans="1:4" ht="13.5" x14ac:dyDescent="0.25">
      <c r="A3014" s="636">
        <v>91994</v>
      </c>
      <c r="B3014" s="634" t="s">
        <v>24133</v>
      </c>
      <c r="C3014" s="634" t="s">
        <v>5</v>
      </c>
      <c r="D3014" s="635" t="s">
        <v>43658</v>
      </c>
    </row>
    <row r="3015" spans="1:4" ht="13.5" x14ac:dyDescent="0.25">
      <c r="A3015" s="636">
        <v>91995</v>
      </c>
      <c r="B3015" s="634" t="s">
        <v>24134</v>
      </c>
      <c r="C3015" s="634" t="s">
        <v>5</v>
      </c>
      <c r="D3015" s="635" t="s">
        <v>43659</v>
      </c>
    </row>
    <row r="3016" spans="1:4" ht="13.5" x14ac:dyDescent="0.25">
      <c r="A3016" s="636">
        <v>91996</v>
      </c>
      <c r="B3016" s="634" t="s">
        <v>24135</v>
      </c>
      <c r="C3016" s="634" t="s">
        <v>5</v>
      </c>
      <c r="D3016" s="635" t="s">
        <v>43512</v>
      </c>
    </row>
    <row r="3017" spans="1:4" ht="13.5" x14ac:dyDescent="0.25">
      <c r="A3017" s="636">
        <v>91997</v>
      </c>
      <c r="B3017" s="634" t="s">
        <v>24136</v>
      </c>
      <c r="C3017" s="634" t="s">
        <v>5</v>
      </c>
      <c r="D3017" s="635" t="s">
        <v>43660</v>
      </c>
    </row>
    <row r="3018" spans="1:4" ht="13.5" x14ac:dyDescent="0.25">
      <c r="A3018" s="636">
        <v>91998</v>
      </c>
      <c r="B3018" s="634" t="s">
        <v>24137</v>
      </c>
      <c r="C3018" s="634" t="s">
        <v>5</v>
      </c>
      <c r="D3018" s="635" t="s">
        <v>43661</v>
      </c>
    </row>
    <row r="3019" spans="1:4" ht="13.5" x14ac:dyDescent="0.25">
      <c r="A3019" s="636">
        <v>91999</v>
      </c>
      <c r="B3019" s="634" t="s">
        <v>24138</v>
      </c>
      <c r="C3019" s="634" t="s">
        <v>5</v>
      </c>
      <c r="D3019" s="635" t="s">
        <v>42175</v>
      </c>
    </row>
    <row r="3020" spans="1:4" ht="13.5" x14ac:dyDescent="0.25">
      <c r="A3020" s="636">
        <v>92000</v>
      </c>
      <c r="B3020" s="634" t="s">
        <v>24139</v>
      </c>
      <c r="C3020" s="634" t="s">
        <v>5</v>
      </c>
      <c r="D3020" s="635" t="s">
        <v>43662</v>
      </c>
    </row>
    <row r="3021" spans="1:4" ht="13.5" x14ac:dyDescent="0.25">
      <c r="A3021" s="636">
        <v>92001</v>
      </c>
      <c r="B3021" s="634" t="s">
        <v>24140</v>
      </c>
      <c r="C3021" s="634" t="s">
        <v>5</v>
      </c>
      <c r="D3021" s="635" t="s">
        <v>43663</v>
      </c>
    </row>
    <row r="3022" spans="1:4" ht="13.5" x14ac:dyDescent="0.25">
      <c r="A3022" s="636">
        <v>92002</v>
      </c>
      <c r="B3022" s="634" t="s">
        <v>24141</v>
      </c>
      <c r="C3022" s="634" t="s">
        <v>5</v>
      </c>
      <c r="D3022" s="635" t="s">
        <v>30846</v>
      </c>
    </row>
    <row r="3023" spans="1:4" ht="13.5" x14ac:dyDescent="0.25">
      <c r="A3023" s="636">
        <v>92003</v>
      </c>
      <c r="B3023" s="634" t="s">
        <v>24142</v>
      </c>
      <c r="C3023" s="634" t="s">
        <v>5</v>
      </c>
      <c r="D3023" s="635" t="s">
        <v>43664</v>
      </c>
    </row>
    <row r="3024" spans="1:4" ht="13.5" x14ac:dyDescent="0.25">
      <c r="A3024" s="636">
        <v>92004</v>
      </c>
      <c r="B3024" s="634" t="s">
        <v>24143</v>
      </c>
      <c r="C3024" s="634" t="s">
        <v>5</v>
      </c>
      <c r="D3024" s="635" t="s">
        <v>43665</v>
      </c>
    </row>
    <row r="3025" spans="1:4" ht="13.5" x14ac:dyDescent="0.25">
      <c r="A3025" s="636">
        <v>92005</v>
      </c>
      <c r="B3025" s="634" t="s">
        <v>24144</v>
      </c>
      <c r="C3025" s="634" t="s">
        <v>5</v>
      </c>
      <c r="D3025" s="635" t="s">
        <v>43666</v>
      </c>
    </row>
    <row r="3026" spans="1:4" ht="13.5" x14ac:dyDescent="0.25">
      <c r="A3026" s="636">
        <v>92006</v>
      </c>
      <c r="B3026" s="634" t="s">
        <v>24145</v>
      </c>
      <c r="C3026" s="634" t="s">
        <v>5</v>
      </c>
      <c r="D3026" s="635" t="s">
        <v>30446</v>
      </c>
    </row>
    <row r="3027" spans="1:4" ht="13.5" x14ac:dyDescent="0.25">
      <c r="A3027" s="636">
        <v>92007</v>
      </c>
      <c r="B3027" s="634" t="s">
        <v>24146</v>
      </c>
      <c r="C3027" s="634" t="s">
        <v>5</v>
      </c>
      <c r="D3027" s="635" t="s">
        <v>43667</v>
      </c>
    </row>
    <row r="3028" spans="1:4" ht="13.5" x14ac:dyDescent="0.25">
      <c r="A3028" s="636">
        <v>92008</v>
      </c>
      <c r="B3028" s="634" t="s">
        <v>24147</v>
      </c>
      <c r="C3028" s="634" t="s">
        <v>5</v>
      </c>
      <c r="D3028" s="635" t="s">
        <v>43668</v>
      </c>
    </row>
    <row r="3029" spans="1:4" ht="13.5" x14ac:dyDescent="0.25">
      <c r="A3029" s="636">
        <v>92009</v>
      </c>
      <c r="B3029" s="634" t="s">
        <v>24148</v>
      </c>
      <c r="C3029" s="634" t="s">
        <v>5</v>
      </c>
      <c r="D3029" s="635" t="s">
        <v>43669</v>
      </c>
    </row>
    <row r="3030" spans="1:4" ht="13.5" x14ac:dyDescent="0.25">
      <c r="A3030" s="636">
        <v>92010</v>
      </c>
      <c r="B3030" s="634" t="s">
        <v>24149</v>
      </c>
      <c r="C3030" s="634" t="s">
        <v>5</v>
      </c>
      <c r="D3030" s="635" t="s">
        <v>43670</v>
      </c>
    </row>
    <row r="3031" spans="1:4" ht="13.5" x14ac:dyDescent="0.25">
      <c r="A3031" s="636">
        <v>92011</v>
      </c>
      <c r="B3031" s="634" t="s">
        <v>24150</v>
      </c>
      <c r="C3031" s="634" t="s">
        <v>5</v>
      </c>
      <c r="D3031" s="635" t="s">
        <v>30842</v>
      </c>
    </row>
    <row r="3032" spans="1:4" ht="13.5" x14ac:dyDescent="0.25">
      <c r="A3032" s="636">
        <v>92012</v>
      </c>
      <c r="B3032" s="634" t="s">
        <v>24151</v>
      </c>
      <c r="C3032" s="634" t="s">
        <v>5</v>
      </c>
      <c r="D3032" s="635" t="s">
        <v>43671</v>
      </c>
    </row>
    <row r="3033" spans="1:4" ht="13.5" x14ac:dyDescent="0.25">
      <c r="A3033" s="636">
        <v>92013</v>
      </c>
      <c r="B3033" s="634" t="s">
        <v>24152</v>
      </c>
      <c r="C3033" s="634" t="s">
        <v>5</v>
      </c>
      <c r="D3033" s="635" t="s">
        <v>43672</v>
      </c>
    </row>
    <row r="3034" spans="1:4" ht="13.5" x14ac:dyDescent="0.25">
      <c r="A3034" s="636">
        <v>92014</v>
      </c>
      <c r="B3034" s="634" t="s">
        <v>24153</v>
      </c>
      <c r="C3034" s="634" t="s">
        <v>5</v>
      </c>
      <c r="D3034" s="635" t="s">
        <v>43673</v>
      </c>
    </row>
    <row r="3035" spans="1:4" ht="13.5" x14ac:dyDescent="0.25">
      <c r="A3035" s="636">
        <v>92015</v>
      </c>
      <c r="B3035" s="634" t="s">
        <v>24154</v>
      </c>
      <c r="C3035" s="634" t="s">
        <v>5</v>
      </c>
      <c r="D3035" s="635" t="s">
        <v>43674</v>
      </c>
    </row>
    <row r="3036" spans="1:4" ht="13.5" x14ac:dyDescent="0.25">
      <c r="A3036" s="636">
        <v>92016</v>
      </c>
      <c r="B3036" s="634" t="s">
        <v>24155</v>
      </c>
      <c r="C3036" s="634" t="s">
        <v>5</v>
      </c>
      <c r="D3036" s="635" t="s">
        <v>43675</v>
      </c>
    </row>
    <row r="3037" spans="1:4" ht="13.5" x14ac:dyDescent="0.25">
      <c r="A3037" s="636">
        <v>92017</v>
      </c>
      <c r="B3037" s="634" t="s">
        <v>24156</v>
      </c>
      <c r="C3037" s="634" t="s">
        <v>5</v>
      </c>
      <c r="D3037" s="635" t="s">
        <v>43676</v>
      </c>
    </row>
    <row r="3038" spans="1:4" ht="13.5" x14ac:dyDescent="0.25">
      <c r="A3038" s="636">
        <v>92018</v>
      </c>
      <c r="B3038" s="634" t="s">
        <v>24157</v>
      </c>
      <c r="C3038" s="634" t="s">
        <v>5</v>
      </c>
      <c r="D3038" s="635" t="s">
        <v>41408</v>
      </c>
    </row>
    <row r="3039" spans="1:4" ht="13.5" x14ac:dyDescent="0.25">
      <c r="A3039" s="636">
        <v>92019</v>
      </c>
      <c r="B3039" s="634" t="s">
        <v>24158</v>
      </c>
      <c r="C3039" s="634" t="s">
        <v>5</v>
      </c>
      <c r="D3039" s="635" t="s">
        <v>30559</v>
      </c>
    </row>
    <row r="3040" spans="1:4" ht="13.5" x14ac:dyDescent="0.25">
      <c r="A3040" s="636">
        <v>92020</v>
      </c>
      <c r="B3040" s="634" t="s">
        <v>24159</v>
      </c>
      <c r="C3040" s="634" t="s">
        <v>5</v>
      </c>
      <c r="D3040" s="635" t="s">
        <v>43677</v>
      </c>
    </row>
    <row r="3041" spans="1:4" ht="13.5" x14ac:dyDescent="0.25">
      <c r="A3041" s="636">
        <v>92021</v>
      </c>
      <c r="B3041" s="634" t="s">
        <v>24160</v>
      </c>
      <c r="C3041" s="634" t="s">
        <v>5</v>
      </c>
      <c r="D3041" s="635" t="s">
        <v>43678</v>
      </c>
    </row>
    <row r="3042" spans="1:4" ht="13.5" x14ac:dyDescent="0.25">
      <c r="A3042" s="636">
        <v>92022</v>
      </c>
      <c r="B3042" s="634" t="s">
        <v>24161</v>
      </c>
      <c r="C3042" s="634" t="s">
        <v>5</v>
      </c>
      <c r="D3042" s="635" t="s">
        <v>43679</v>
      </c>
    </row>
    <row r="3043" spans="1:4" ht="13.5" x14ac:dyDescent="0.25">
      <c r="A3043" s="636">
        <v>92023</v>
      </c>
      <c r="B3043" s="634" t="s">
        <v>24162</v>
      </c>
      <c r="C3043" s="634" t="s">
        <v>5</v>
      </c>
      <c r="D3043" s="635" t="s">
        <v>43680</v>
      </c>
    </row>
    <row r="3044" spans="1:4" ht="13.5" x14ac:dyDescent="0.25">
      <c r="A3044" s="636">
        <v>92024</v>
      </c>
      <c r="B3044" s="634" t="s">
        <v>24163</v>
      </c>
      <c r="C3044" s="634" t="s">
        <v>5</v>
      </c>
      <c r="D3044" s="635" t="s">
        <v>30102</v>
      </c>
    </row>
    <row r="3045" spans="1:4" ht="13.5" x14ac:dyDescent="0.25">
      <c r="A3045" s="636">
        <v>92025</v>
      </c>
      <c r="B3045" s="634" t="s">
        <v>24164</v>
      </c>
      <c r="C3045" s="634" t="s">
        <v>5</v>
      </c>
      <c r="D3045" s="635" t="s">
        <v>30645</v>
      </c>
    </row>
    <row r="3046" spans="1:4" ht="13.5" x14ac:dyDescent="0.25">
      <c r="A3046" s="636">
        <v>92026</v>
      </c>
      <c r="B3046" s="634" t="s">
        <v>24165</v>
      </c>
      <c r="C3046" s="634" t="s">
        <v>5</v>
      </c>
      <c r="D3046" s="635" t="s">
        <v>41812</v>
      </c>
    </row>
    <row r="3047" spans="1:4" ht="13.5" x14ac:dyDescent="0.25">
      <c r="A3047" s="636">
        <v>92027</v>
      </c>
      <c r="B3047" s="634" t="s">
        <v>24166</v>
      </c>
      <c r="C3047" s="634" t="s">
        <v>5</v>
      </c>
      <c r="D3047" s="635" t="s">
        <v>43681</v>
      </c>
    </row>
    <row r="3048" spans="1:4" ht="13.5" x14ac:dyDescent="0.25">
      <c r="A3048" s="636">
        <v>92028</v>
      </c>
      <c r="B3048" s="634" t="s">
        <v>24167</v>
      </c>
      <c r="C3048" s="634" t="s">
        <v>5</v>
      </c>
      <c r="D3048" s="635" t="s">
        <v>43682</v>
      </c>
    </row>
    <row r="3049" spans="1:4" ht="13.5" x14ac:dyDescent="0.25">
      <c r="A3049" s="636">
        <v>92029</v>
      </c>
      <c r="B3049" s="634" t="s">
        <v>24168</v>
      </c>
      <c r="C3049" s="634" t="s">
        <v>5</v>
      </c>
      <c r="D3049" s="635" t="s">
        <v>26750</v>
      </c>
    </row>
    <row r="3050" spans="1:4" ht="13.5" x14ac:dyDescent="0.25">
      <c r="A3050" s="636">
        <v>92030</v>
      </c>
      <c r="B3050" s="634" t="s">
        <v>24169</v>
      </c>
      <c r="C3050" s="634" t="s">
        <v>5</v>
      </c>
      <c r="D3050" s="635" t="s">
        <v>43683</v>
      </c>
    </row>
    <row r="3051" spans="1:4" ht="13.5" x14ac:dyDescent="0.25">
      <c r="A3051" s="636">
        <v>92031</v>
      </c>
      <c r="B3051" s="634" t="s">
        <v>24170</v>
      </c>
      <c r="C3051" s="634" t="s">
        <v>5</v>
      </c>
      <c r="D3051" s="635" t="s">
        <v>43684</v>
      </c>
    </row>
    <row r="3052" spans="1:4" ht="13.5" x14ac:dyDescent="0.25">
      <c r="A3052" s="636">
        <v>92032</v>
      </c>
      <c r="B3052" s="634" t="s">
        <v>24171</v>
      </c>
      <c r="C3052" s="634" t="s">
        <v>5</v>
      </c>
      <c r="D3052" s="635" t="s">
        <v>43685</v>
      </c>
    </row>
    <row r="3053" spans="1:4" ht="13.5" x14ac:dyDescent="0.25">
      <c r="A3053" s="636">
        <v>92033</v>
      </c>
      <c r="B3053" s="634" t="s">
        <v>24172</v>
      </c>
      <c r="C3053" s="634" t="s">
        <v>5</v>
      </c>
      <c r="D3053" s="635" t="s">
        <v>43686</v>
      </c>
    </row>
    <row r="3054" spans="1:4" ht="13.5" x14ac:dyDescent="0.25">
      <c r="A3054" s="636">
        <v>92034</v>
      </c>
      <c r="B3054" s="634" t="s">
        <v>24173</v>
      </c>
      <c r="C3054" s="634" t="s">
        <v>5</v>
      </c>
      <c r="D3054" s="635" t="s">
        <v>43687</v>
      </c>
    </row>
    <row r="3055" spans="1:4" ht="13.5" x14ac:dyDescent="0.25">
      <c r="A3055" s="636">
        <v>92035</v>
      </c>
      <c r="B3055" s="634" t="s">
        <v>24174</v>
      </c>
      <c r="C3055" s="634" t="s">
        <v>5</v>
      </c>
      <c r="D3055" s="635" t="s">
        <v>43688</v>
      </c>
    </row>
    <row r="3056" spans="1:4" ht="13.5" x14ac:dyDescent="0.25">
      <c r="A3056" s="636">
        <v>97583</v>
      </c>
      <c r="B3056" s="634" t="s">
        <v>27192</v>
      </c>
      <c r="C3056" s="634" t="s">
        <v>5</v>
      </c>
      <c r="D3056" s="635" t="s">
        <v>43689</v>
      </c>
    </row>
    <row r="3057" spans="1:4" ht="13.5" x14ac:dyDescent="0.25">
      <c r="A3057" s="636">
        <v>97584</v>
      </c>
      <c r="B3057" s="634" t="s">
        <v>27193</v>
      </c>
      <c r="C3057" s="634" t="s">
        <v>5</v>
      </c>
      <c r="D3057" s="635" t="s">
        <v>43690</v>
      </c>
    </row>
    <row r="3058" spans="1:4" ht="13.5" x14ac:dyDescent="0.25">
      <c r="A3058" s="636">
        <v>97585</v>
      </c>
      <c r="B3058" s="634" t="s">
        <v>27194</v>
      </c>
      <c r="C3058" s="634" t="s">
        <v>5</v>
      </c>
      <c r="D3058" s="635" t="s">
        <v>43691</v>
      </c>
    </row>
    <row r="3059" spans="1:4" ht="13.5" x14ac:dyDescent="0.25">
      <c r="A3059" s="636">
        <v>97586</v>
      </c>
      <c r="B3059" s="634" t="s">
        <v>27195</v>
      </c>
      <c r="C3059" s="634" t="s">
        <v>5</v>
      </c>
      <c r="D3059" s="635" t="s">
        <v>43692</v>
      </c>
    </row>
    <row r="3060" spans="1:4" ht="13.5" x14ac:dyDescent="0.25">
      <c r="A3060" s="636">
        <v>97587</v>
      </c>
      <c r="B3060" s="634" t="s">
        <v>27196</v>
      </c>
      <c r="C3060" s="634" t="s">
        <v>5</v>
      </c>
      <c r="D3060" s="635" t="s">
        <v>43693</v>
      </c>
    </row>
    <row r="3061" spans="1:4" ht="13.5" x14ac:dyDescent="0.25">
      <c r="A3061" s="636">
        <v>97589</v>
      </c>
      <c r="B3061" s="634" t="s">
        <v>27197</v>
      </c>
      <c r="C3061" s="634" t="s">
        <v>5</v>
      </c>
      <c r="D3061" s="635" t="s">
        <v>43694</v>
      </c>
    </row>
    <row r="3062" spans="1:4" ht="13.5" x14ac:dyDescent="0.25">
      <c r="A3062" s="636">
        <v>97590</v>
      </c>
      <c r="B3062" s="634" t="s">
        <v>27198</v>
      </c>
      <c r="C3062" s="634" t="s">
        <v>5</v>
      </c>
      <c r="D3062" s="635" t="s">
        <v>43695</v>
      </c>
    </row>
    <row r="3063" spans="1:4" ht="13.5" x14ac:dyDescent="0.25">
      <c r="A3063" s="636">
        <v>97591</v>
      </c>
      <c r="B3063" s="634" t="s">
        <v>27199</v>
      </c>
      <c r="C3063" s="634" t="s">
        <v>5</v>
      </c>
      <c r="D3063" s="635" t="s">
        <v>43696</v>
      </c>
    </row>
    <row r="3064" spans="1:4" ht="13.5" x14ac:dyDescent="0.25">
      <c r="A3064" s="636">
        <v>97593</v>
      </c>
      <c r="B3064" s="634" t="s">
        <v>27200</v>
      </c>
      <c r="C3064" s="634" t="s">
        <v>5</v>
      </c>
      <c r="D3064" s="635" t="s">
        <v>30275</v>
      </c>
    </row>
    <row r="3065" spans="1:4" ht="13.5" x14ac:dyDescent="0.25">
      <c r="A3065" s="636">
        <v>97594</v>
      </c>
      <c r="B3065" s="634" t="s">
        <v>27201</v>
      </c>
      <c r="C3065" s="634" t="s">
        <v>5</v>
      </c>
      <c r="D3065" s="635" t="s">
        <v>43697</v>
      </c>
    </row>
    <row r="3066" spans="1:4" ht="13.5" x14ac:dyDescent="0.25">
      <c r="A3066" s="636">
        <v>97595</v>
      </c>
      <c r="B3066" s="634" t="s">
        <v>27202</v>
      </c>
      <c r="C3066" s="634" t="s">
        <v>5</v>
      </c>
      <c r="D3066" s="635" t="s">
        <v>43698</v>
      </c>
    </row>
    <row r="3067" spans="1:4" ht="13.5" x14ac:dyDescent="0.25">
      <c r="A3067" s="636">
        <v>97596</v>
      </c>
      <c r="B3067" s="634" t="s">
        <v>27203</v>
      </c>
      <c r="C3067" s="634" t="s">
        <v>5</v>
      </c>
      <c r="D3067" s="635" t="s">
        <v>43699</v>
      </c>
    </row>
    <row r="3068" spans="1:4" ht="13.5" x14ac:dyDescent="0.25">
      <c r="A3068" s="636">
        <v>97597</v>
      </c>
      <c r="B3068" s="634" t="s">
        <v>27204</v>
      </c>
      <c r="C3068" s="634" t="s">
        <v>5</v>
      </c>
      <c r="D3068" s="635" t="s">
        <v>43700</v>
      </c>
    </row>
    <row r="3069" spans="1:4" ht="13.5" x14ac:dyDescent="0.25">
      <c r="A3069" s="636">
        <v>97598</v>
      </c>
      <c r="B3069" s="634" t="s">
        <v>27205</v>
      </c>
      <c r="C3069" s="634" t="s">
        <v>5</v>
      </c>
      <c r="D3069" s="635" t="s">
        <v>43701</v>
      </c>
    </row>
    <row r="3070" spans="1:4" ht="13.5" x14ac:dyDescent="0.25">
      <c r="A3070" s="636">
        <v>97599</v>
      </c>
      <c r="B3070" s="634" t="s">
        <v>27206</v>
      </c>
      <c r="C3070" s="634" t="s">
        <v>5</v>
      </c>
      <c r="D3070" s="635" t="s">
        <v>43702</v>
      </c>
    </row>
    <row r="3071" spans="1:4" ht="13.5" x14ac:dyDescent="0.25">
      <c r="A3071" s="636">
        <v>97609</v>
      </c>
      <c r="B3071" s="634" t="s">
        <v>27207</v>
      </c>
      <c r="C3071" s="634" t="s">
        <v>5</v>
      </c>
      <c r="D3071" s="635" t="s">
        <v>26587</v>
      </c>
    </row>
    <row r="3072" spans="1:4" ht="13.5" x14ac:dyDescent="0.25">
      <c r="A3072" s="636">
        <v>97610</v>
      </c>
      <c r="B3072" s="634" t="s">
        <v>27208</v>
      </c>
      <c r="C3072" s="634" t="s">
        <v>5</v>
      </c>
      <c r="D3072" s="635" t="s">
        <v>43703</v>
      </c>
    </row>
    <row r="3073" spans="1:4" ht="13.5" x14ac:dyDescent="0.25">
      <c r="A3073" s="636">
        <v>97611</v>
      </c>
      <c r="B3073" s="634" t="s">
        <v>27209</v>
      </c>
      <c r="C3073" s="634" t="s">
        <v>5</v>
      </c>
      <c r="D3073" s="635" t="s">
        <v>30525</v>
      </c>
    </row>
    <row r="3074" spans="1:4" ht="13.5" x14ac:dyDescent="0.25">
      <c r="A3074" s="636">
        <v>97612</v>
      </c>
      <c r="B3074" s="634" t="s">
        <v>27210</v>
      </c>
      <c r="C3074" s="634" t="s">
        <v>5</v>
      </c>
      <c r="D3074" s="635" t="s">
        <v>43704</v>
      </c>
    </row>
    <row r="3075" spans="1:4" ht="13.5" x14ac:dyDescent="0.25">
      <c r="A3075" s="636">
        <v>97613</v>
      </c>
      <c r="B3075" s="634" t="s">
        <v>27211</v>
      </c>
      <c r="C3075" s="634" t="s">
        <v>5</v>
      </c>
      <c r="D3075" s="635" t="s">
        <v>29188</v>
      </c>
    </row>
    <row r="3076" spans="1:4" ht="13.5" x14ac:dyDescent="0.25">
      <c r="A3076" s="636">
        <v>97614</v>
      </c>
      <c r="B3076" s="634" t="s">
        <v>27212</v>
      </c>
      <c r="C3076" s="634" t="s">
        <v>5</v>
      </c>
      <c r="D3076" s="635" t="s">
        <v>43705</v>
      </c>
    </row>
    <row r="3077" spans="1:4" ht="13.5" x14ac:dyDescent="0.25">
      <c r="A3077" s="636">
        <v>97615</v>
      </c>
      <c r="B3077" s="634" t="s">
        <v>27213</v>
      </c>
      <c r="C3077" s="634" t="s">
        <v>5</v>
      </c>
      <c r="D3077" s="635" t="s">
        <v>43706</v>
      </c>
    </row>
    <row r="3078" spans="1:4" ht="13.5" x14ac:dyDescent="0.25">
      <c r="A3078" s="636">
        <v>97616</v>
      </c>
      <c r="B3078" s="634" t="s">
        <v>27214</v>
      </c>
      <c r="C3078" s="634" t="s">
        <v>5</v>
      </c>
      <c r="D3078" s="635" t="s">
        <v>43707</v>
      </c>
    </row>
    <row r="3079" spans="1:4" ht="13.5" x14ac:dyDescent="0.25">
      <c r="A3079" s="636">
        <v>97617</v>
      </c>
      <c r="B3079" s="634" t="s">
        <v>27215</v>
      </c>
      <c r="C3079" s="634" t="s">
        <v>5</v>
      </c>
      <c r="D3079" s="635" t="s">
        <v>43708</v>
      </c>
    </row>
    <row r="3080" spans="1:4" ht="13.5" x14ac:dyDescent="0.25">
      <c r="A3080" s="636">
        <v>97618</v>
      </c>
      <c r="B3080" s="634" t="s">
        <v>27216</v>
      </c>
      <c r="C3080" s="634" t="s">
        <v>5</v>
      </c>
      <c r="D3080" s="635" t="s">
        <v>43709</v>
      </c>
    </row>
    <row r="3081" spans="1:4" ht="13.5" x14ac:dyDescent="0.25">
      <c r="A3081" s="636">
        <v>100902</v>
      </c>
      <c r="B3081" s="634" t="s">
        <v>27217</v>
      </c>
      <c r="C3081" s="634" t="s">
        <v>5</v>
      </c>
      <c r="D3081" s="635" t="s">
        <v>43710</v>
      </c>
    </row>
    <row r="3082" spans="1:4" ht="13.5" x14ac:dyDescent="0.25">
      <c r="A3082" s="636">
        <v>100903</v>
      </c>
      <c r="B3082" s="634" t="s">
        <v>27218</v>
      </c>
      <c r="C3082" s="634" t="s">
        <v>5</v>
      </c>
      <c r="D3082" s="635" t="s">
        <v>43711</v>
      </c>
    </row>
    <row r="3083" spans="1:4" ht="13.5" x14ac:dyDescent="0.25">
      <c r="A3083" s="636">
        <v>100904</v>
      </c>
      <c r="B3083" s="634" t="s">
        <v>27219</v>
      </c>
      <c r="C3083" s="634" t="s">
        <v>5</v>
      </c>
      <c r="D3083" s="635" t="s">
        <v>43689</v>
      </c>
    </row>
    <row r="3084" spans="1:4" ht="13.5" x14ac:dyDescent="0.25">
      <c r="A3084" s="636">
        <v>100905</v>
      </c>
      <c r="B3084" s="634" t="s">
        <v>27220</v>
      </c>
      <c r="C3084" s="634" t="s">
        <v>5</v>
      </c>
      <c r="D3084" s="635" t="s">
        <v>43712</v>
      </c>
    </row>
    <row r="3085" spans="1:4" ht="13.5" x14ac:dyDescent="0.25">
      <c r="A3085" s="636">
        <v>100906</v>
      </c>
      <c r="B3085" s="634" t="s">
        <v>27221</v>
      </c>
      <c r="C3085" s="634" t="s">
        <v>5</v>
      </c>
      <c r="D3085" s="635" t="s">
        <v>43713</v>
      </c>
    </row>
    <row r="3086" spans="1:4" ht="13.5" x14ac:dyDescent="0.25">
      <c r="A3086" s="636">
        <v>100919</v>
      </c>
      <c r="B3086" s="634" t="s">
        <v>27222</v>
      </c>
      <c r="C3086" s="634" t="s">
        <v>5</v>
      </c>
      <c r="D3086" s="635" t="s">
        <v>43714</v>
      </c>
    </row>
    <row r="3087" spans="1:4" ht="13.5" x14ac:dyDescent="0.25">
      <c r="A3087" s="636">
        <v>100920</v>
      </c>
      <c r="B3087" s="634" t="s">
        <v>27223</v>
      </c>
      <c r="C3087" s="634" t="s">
        <v>5</v>
      </c>
      <c r="D3087" s="635" t="s">
        <v>43715</v>
      </c>
    </row>
    <row r="3088" spans="1:4" ht="13.5" x14ac:dyDescent="0.25">
      <c r="A3088" s="636">
        <v>100921</v>
      </c>
      <c r="B3088" s="634" t="s">
        <v>27224</v>
      </c>
      <c r="C3088" s="634" t="s">
        <v>5</v>
      </c>
      <c r="D3088" s="635" t="s">
        <v>30007</v>
      </c>
    </row>
    <row r="3089" spans="1:4" ht="13.5" x14ac:dyDescent="0.25">
      <c r="A3089" s="636">
        <v>100922</v>
      </c>
      <c r="B3089" s="634" t="s">
        <v>27225</v>
      </c>
      <c r="C3089" s="634" t="s">
        <v>5</v>
      </c>
      <c r="D3089" s="635" t="s">
        <v>43716</v>
      </c>
    </row>
    <row r="3090" spans="1:4" ht="13.5" x14ac:dyDescent="0.25">
      <c r="A3090" s="636">
        <v>100923</v>
      </c>
      <c r="B3090" s="634" t="s">
        <v>27226</v>
      </c>
      <c r="C3090" s="634" t="s">
        <v>5</v>
      </c>
      <c r="D3090" s="635" t="s">
        <v>43717</v>
      </c>
    </row>
    <row r="3091" spans="1:4" ht="13.5" x14ac:dyDescent="0.25">
      <c r="A3091" s="636">
        <v>103782</v>
      </c>
      <c r="B3091" s="634" t="s">
        <v>43718</v>
      </c>
      <c r="C3091" s="634" t="s">
        <v>5</v>
      </c>
      <c r="D3091" s="635" t="s">
        <v>43719</v>
      </c>
    </row>
    <row r="3092" spans="1:4" ht="13.5" x14ac:dyDescent="0.25">
      <c r="A3092" s="636">
        <v>101489</v>
      </c>
      <c r="B3092" s="634" t="s">
        <v>27227</v>
      </c>
      <c r="C3092" s="634" t="s">
        <v>5</v>
      </c>
      <c r="D3092" s="635" t="s">
        <v>43720</v>
      </c>
    </row>
    <row r="3093" spans="1:4" ht="13.5" x14ac:dyDescent="0.25">
      <c r="A3093" s="636">
        <v>101490</v>
      </c>
      <c r="B3093" s="634" t="s">
        <v>27228</v>
      </c>
      <c r="C3093" s="634" t="s">
        <v>5</v>
      </c>
      <c r="D3093" s="635" t="s">
        <v>43721</v>
      </c>
    </row>
    <row r="3094" spans="1:4" ht="13.5" x14ac:dyDescent="0.25">
      <c r="A3094" s="636">
        <v>101491</v>
      </c>
      <c r="B3094" s="634" t="s">
        <v>27229</v>
      </c>
      <c r="C3094" s="634" t="s">
        <v>5</v>
      </c>
      <c r="D3094" s="635" t="s">
        <v>43722</v>
      </c>
    </row>
    <row r="3095" spans="1:4" ht="13.5" x14ac:dyDescent="0.25">
      <c r="A3095" s="636">
        <v>101492</v>
      </c>
      <c r="B3095" s="634" t="s">
        <v>27230</v>
      </c>
      <c r="C3095" s="634" t="s">
        <v>5</v>
      </c>
      <c r="D3095" s="635" t="s">
        <v>43723</v>
      </c>
    </row>
    <row r="3096" spans="1:4" ht="13.5" x14ac:dyDescent="0.25">
      <c r="A3096" s="636">
        <v>101493</v>
      </c>
      <c r="B3096" s="634" t="s">
        <v>27231</v>
      </c>
      <c r="C3096" s="634" t="s">
        <v>5</v>
      </c>
      <c r="D3096" s="635" t="s">
        <v>43724</v>
      </c>
    </row>
    <row r="3097" spans="1:4" ht="13.5" x14ac:dyDescent="0.25">
      <c r="A3097" s="636">
        <v>101494</v>
      </c>
      <c r="B3097" s="634" t="s">
        <v>27232</v>
      </c>
      <c r="C3097" s="634" t="s">
        <v>5</v>
      </c>
      <c r="D3097" s="635" t="s">
        <v>43725</v>
      </c>
    </row>
    <row r="3098" spans="1:4" ht="13.5" x14ac:dyDescent="0.25">
      <c r="A3098" s="636">
        <v>101495</v>
      </c>
      <c r="B3098" s="634" t="s">
        <v>27233</v>
      </c>
      <c r="C3098" s="634" t="s">
        <v>5</v>
      </c>
      <c r="D3098" s="635" t="s">
        <v>43726</v>
      </c>
    </row>
    <row r="3099" spans="1:4" ht="13.5" x14ac:dyDescent="0.25">
      <c r="A3099" s="636">
        <v>101496</v>
      </c>
      <c r="B3099" s="634" t="s">
        <v>27234</v>
      </c>
      <c r="C3099" s="634" t="s">
        <v>5</v>
      </c>
      <c r="D3099" s="635" t="s">
        <v>43727</v>
      </c>
    </row>
    <row r="3100" spans="1:4" ht="13.5" x14ac:dyDescent="0.25">
      <c r="A3100" s="636">
        <v>101497</v>
      </c>
      <c r="B3100" s="634" t="s">
        <v>27235</v>
      </c>
      <c r="C3100" s="634" t="s">
        <v>5</v>
      </c>
      <c r="D3100" s="635" t="s">
        <v>43728</v>
      </c>
    </row>
    <row r="3101" spans="1:4" ht="13.5" x14ac:dyDescent="0.25">
      <c r="A3101" s="636">
        <v>101498</v>
      </c>
      <c r="B3101" s="634" t="s">
        <v>27236</v>
      </c>
      <c r="C3101" s="634" t="s">
        <v>5</v>
      </c>
      <c r="D3101" s="635" t="s">
        <v>43729</v>
      </c>
    </row>
    <row r="3102" spans="1:4" ht="13.5" x14ac:dyDescent="0.25">
      <c r="A3102" s="636">
        <v>101499</v>
      </c>
      <c r="B3102" s="634" t="s">
        <v>27237</v>
      </c>
      <c r="C3102" s="634" t="s">
        <v>5</v>
      </c>
      <c r="D3102" s="635" t="s">
        <v>43730</v>
      </c>
    </row>
    <row r="3103" spans="1:4" ht="13.5" x14ac:dyDescent="0.25">
      <c r="A3103" s="636">
        <v>101500</v>
      </c>
      <c r="B3103" s="634" t="s">
        <v>27238</v>
      </c>
      <c r="C3103" s="634" t="s">
        <v>5</v>
      </c>
      <c r="D3103" s="635" t="s">
        <v>43731</v>
      </c>
    </row>
    <row r="3104" spans="1:4" ht="13.5" x14ac:dyDescent="0.25">
      <c r="A3104" s="636">
        <v>101501</v>
      </c>
      <c r="B3104" s="634" t="s">
        <v>27239</v>
      </c>
      <c r="C3104" s="634" t="s">
        <v>5</v>
      </c>
      <c r="D3104" s="635" t="s">
        <v>43732</v>
      </c>
    </row>
    <row r="3105" spans="1:4" ht="13.5" x14ac:dyDescent="0.25">
      <c r="A3105" s="636">
        <v>101502</v>
      </c>
      <c r="B3105" s="634" t="s">
        <v>27240</v>
      </c>
      <c r="C3105" s="634" t="s">
        <v>5</v>
      </c>
      <c r="D3105" s="635" t="s">
        <v>43733</v>
      </c>
    </row>
    <row r="3106" spans="1:4" ht="13.5" x14ac:dyDescent="0.25">
      <c r="A3106" s="636">
        <v>101503</v>
      </c>
      <c r="B3106" s="634" t="s">
        <v>27241</v>
      </c>
      <c r="C3106" s="634" t="s">
        <v>5</v>
      </c>
      <c r="D3106" s="635" t="s">
        <v>43734</v>
      </c>
    </row>
    <row r="3107" spans="1:4" ht="13.5" x14ac:dyDescent="0.25">
      <c r="A3107" s="636">
        <v>101504</v>
      </c>
      <c r="B3107" s="634" t="s">
        <v>27242</v>
      </c>
      <c r="C3107" s="634" t="s">
        <v>5</v>
      </c>
      <c r="D3107" s="635" t="s">
        <v>43735</v>
      </c>
    </row>
    <row r="3108" spans="1:4" ht="13.5" x14ac:dyDescent="0.25">
      <c r="A3108" s="636">
        <v>101505</v>
      </c>
      <c r="B3108" s="634" t="s">
        <v>27243</v>
      </c>
      <c r="C3108" s="634" t="s">
        <v>5</v>
      </c>
      <c r="D3108" s="635" t="s">
        <v>43736</v>
      </c>
    </row>
    <row r="3109" spans="1:4" ht="13.5" x14ac:dyDescent="0.25">
      <c r="A3109" s="636">
        <v>101506</v>
      </c>
      <c r="B3109" s="634" t="s">
        <v>27244</v>
      </c>
      <c r="C3109" s="634" t="s">
        <v>5</v>
      </c>
      <c r="D3109" s="635" t="s">
        <v>43737</v>
      </c>
    </row>
    <row r="3110" spans="1:4" ht="13.5" x14ac:dyDescent="0.25">
      <c r="A3110" s="636">
        <v>101507</v>
      </c>
      <c r="B3110" s="634" t="s">
        <v>27245</v>
      </c>
      <c r="C3110" s="634" t="s">
        <v>5</v>
      </c>
      <c r="D3110" s="635" t="s">
        <v>43738</v>
      </c>
    </row>
    <row r="3111" spans="1:4" ht="13.5" x14ac:dyDescent="0.25">
      <c r="A3111" s="636">
        <v>101508</v>
      </c>
      <c r="B3111" s="634" t="s">
        <v>27246</v>
      </c>
      <c r="C3111" s="634" t="s">
        <v>5</v>
      </c>
      <c r="D3111" s="635" t="s">
        <v>43739</v>
      </c>
    </row>
    <row r="3112" spans="1:4" ht="13.5" x14ac:dyDescent="0.25">
      <c r="A3112" s="636">
        <v>101509</v>
      </c>
      <c r="B3112" s="634" t="s">
        <v>27247</v>
      </c>
      <c r="C3112" s="634" t="s">
        <v>5</v>
      </c>
      <c r="D3112" s="635" t="s">
        <v>43740</v>
      </c>
    </row>
    <row r="3113" spans="1:4" ht="13.5" x14ac:dyDescent="0.25">
      <c r="A3113" s="636">
        <v>101510</v>
      </c>
      <c r="B3113" s="634" t="s">
        <v>27248</v>
      </c>
      <c r="C3113" s="634" t="s">
        <v>5</v>
      </c>
      <c r="D3113" s="635" t="s">
        <v>43741</v>
      </c>
    </row>
    <row r="3114" spans="1:4" ht="13.5" x14ac:dyDescent="0.25">
      <c r="A3114" s="636">
        <v>101511</v>
      </c>
      <c r="B3114" s="634" t="s">
        <v>27249</v>
      </c>
      <c r="C3114" s="634" t="s">
        <v>5</v>
      </c>
      <c r="D3114" s="635" t="s">
        <v>43742</v>
      </c>
    </row>
    <row r="3115" spans="1:4" ht="13.5" x14ac:dyDescent="0.25">
      <c r="A3115" s="636">
        <v>101512</v>
      </c>
      <c r="B3115" s="634" t="s">
        <v>27250</v>
      </c>
      <c r="C3115" s="634" t="s">
        <v>5</v>
      </c>
      <c r="D3115" s="635" t="s">
        <v>43743</v>
      </c>
    </row>
    <row r="3116" spans="1:4" ht="13.5" x14ac:dyDescent="0.25">
      <c r="A3116" s="636">
        <v>101513</v>
      </c>
      <c r="B3116" s="634" t="s">
        <v>27251</v>
      </c>
      <c r="C3116" s="634" t="s">
        <v>5</v>
      </c>
      <c r="D3116" s="635" t="s">
        <v>43744</v>
      </c>
    </row>
    <row r="3117" spans="1:4" ht="13.5" x14ac:dyDescent="0.25">
      <c r="A3117" s="636">
        <v>101514</v>
      </c>
      <c r="B3117" s="634" t="s">
        <v>27252</v>
      </c>
      <c r="C3117" s="634" t="s">
        <v>5</v>
      </c>
      <c r="D3117" s="635" t="s">
        <v>43745</v>
      </c>
    </row>
    <row r="3118" spans="1:4" ht="13.5" x14ac:dyDescent="0.25">
      <c r="A3118" s="636">
        <v>101515</v>
      </c>
      <c r="B3118" s="634" t="s">
        <v>27253</v>
      </c>
      <c r="C3118" s="634" t="s">
        <v>5</v>
      </c>
      <c r="D3118" s="635" t="s">
        <v>43746</v>
      </c>
    </row>
    <row r="3119" spans="1:4" ht="13.5" x14ac:dyDescent="0.25">
      <c r="A3119" s="636">
        <v>101516</v>
      </c>
      <c r="B3119" s="634" t="s">
        <v>27254</v>
      </c>
      <c r="C3119" s="634" t="s">
        <v>5</v>
      </c>
      <c r="D3119" s="635" t="s">
        <v>43747</v>
      </c>
    </row>
    <row r="3120" spans="1:4" ht="13.5" x14ac:dyDescent="0.25">
      <c r="A3120" s="636">
        <v>101517</v>
      </c>
      <c r="B3120" s="634" t="s">
        <v>27255</v>
      </c>
      <c r="C3120" s="634" t="s">
        <v>5</v>
      </c>
      <c r="D3120" s="635" t="s">
        <v>43748</v>
      </c>
    </row>
    <row r="3121" spans="1:4" ht="13.5" x14ac:dyDescent="0.25">
      <c r="A3121" s="636">
        <v>101518</v>
      </c>
      <c r="B3121" s="634" t="s">
        <v>27256</v>
      </c>
      <c r="C3121" s="634" t="s">
        <v>5</v>
      </c>
      <c r="D3121" s="635" t="s">
        <v>43749</v>
      </c>
    </row>
    <row r="3122" spans="1:4" ht="13.5" x14ac:dyDescent="0.25">
      <c r="A3122" s="636">
        <v>101519</v>
      </c>
      <c r="B3122" s="634" t="s">
        <v>27257</v>
      </c>
      <c r="C3122" s="634" t="s">
        <v>5</v>
      </c>
      <c r="D3122" s="635" t="s">
        <v>43750</v>
      </c>
    </row>
    <row r="3123" spans="1:4" ht="13.5" x14ac:dyDescent="0.25">
      <c r="A3123" s="636">
        <v>101520</v>
      </c>
      <c r="B3123" s="634" t="s">
        <v>27258</v>
      </c>
      <c r="C3123" s="634" t="s">
        <v>5</v>
      </c>
      <c r="D3123" s="635" t="s">
        <v>43751</v>
      </c>
    </row>
    <row r="3124" spans="1:4" ht="13.5" x14ac:dyDescent="0.25">
      <c r="A3124" s="636">
        <v>101521</v>
      </c>
      <c r="B3124" s="634" t="s">
        <v>27259</v>
      </c>
      <c r="C3124" s="634" t="s">
        <v>5</v>
      </c>
      <c r="D3124" s="635" t="s">
        <v>43752</v>
      </c>
    </row>
    <row r="3125" spans="1:4" ht="13.5" x14ac:dyDescent="0.25">
      <c r="A3125" s="636">
        <v>101522</v>
      </c>
      <c r="B3125" s="634" t="s">
        <v>27260</v>
      </c>
      <c r="C3125" s="634" t="s">
        <v>5</v>
      </c>
      <c r="D3125" s="635" t="s">
        <v>43753</v>
      </c>
    </row>
    <row r="3126" spans="1:4" ht="13.5" x14ac:dyDescent="0.25">
      <c r="A3126" s="636">
        <v>101523</v>
      </c>
      <c r="B3126" s="634" t="s">
        <v>27261</v>
      </c>
      <c r="C3126" s="634" t="s">
        <v>5</v>
      </c>
      <c r="D3126" s="635" t="s">
        <v>43754</v>
      </c>
    </row>
    <row r="3127" spans="1:4" ht="13.5" x14ac:dyDescent="0.25">
      <c r="A3127" s="636">
        <v>101524</v>
      </c>
      <c r="B3127" s="634" t="s">
        <v>27262</v>
      </c>
      <c r="C3127" s="634" t="s">
        <v>5</v>
      </c>
      <c r="D3127" s="635" t="s">
        <v>43755</v>
      </c>
    </row>
    <row r="3128" spans="1:4" ht="13.5" x14ac:dyDescent="0.25">
      <c r="A3128" s="636">
        <v>101525</v>
      </c>
      <c r="B3128" s="634" t="s">
        <v>27263</v>
      </c>
      <c r="C3128" s="634" t="s">
        <v>5</v>
      </c>
      <c r="D3128" s="635" t="s">
        <v>43756</v>
      </c>
    </row>
    <row r="3129" spans="1:4" ht="13.5" x14ac:dyDescent="0.25">
      <c r="A3129" s="636">
        <v>101526</v>
      </c>
      <c r="B3129" s="634" t="s">
        <v>27264</v>
      </c>
      <c r="C3129" s="634" t="s">
        <v>5</v>
      </c>
      <c r="D3129" s="635" t="s">
        <v>43757</v>
      </c>
    </row>
    <row r="3130" spans="1:4" ht="13.5" x14ac:dyDescent="0.25">
      <c r="A3130" s="636">
        <v>101527</v>
      </c>
      <c r="B3130" s="634" t="s">
        <v>27265</v>
      </c>
      <c r="C3130" s="634" t="s">
        <v>5</v>
      </c>
      <c r="D3130" s="635" t="s">
        <v>43758</v>
      </c>
    </row>
    <row r="3131" spans="1:4" ht="13.5" x14ac:dyDescent="0.25">
      <c r="A3131" s="636">
        <v>101528</v>
      </c>
      <c r="B3131" s="634" t="s">
        <v>27266</v>
      </c>
      <c r="C3131" s="634" t="s">
        <v>5</v>
      </c>
      <c r="D3131" s="635" t="s">
        <v>43759</v>
      </c>
    </row>
    <row r="3132" spans="1:4" ht="13.5" x14ac:dyDescent="0.25">
      <c r="A3132" s="636">
        <v>101529</v>
      </c>
      <c r="B3132" s="634" t="s">
        <v>27267</v>
      </c>
      <c r="C3132" s="634" t="s">
        <v>5</v>
      </c>
      <c r="D3132" s="635" t="s">
        <v>43760</v>
      </c>
    </row>
    <row r="3133" spans="1:4" ht="13.5" x14ac:dyDescent="0.25">
      <c r="A3133" s="636">
        <v>101530</v>
      </c>
      <c r="B3133" s="634" t="s">
        <v>27268</v>
      </c>
      <c r="C3133" s="634" t="s">
        <v>5</v>
      </c>
      <c r="D3133" s="635" t="s">
        <v>43761</v>
      </c>
    </row>
    <row r="3134" spans="1:4" ht="13.5" x14ac:dyDescent="0.25">
      <c r="A3134" s="636">
        <v>101531</v>
      </c>
      <c r="B3134" s="634" t="s">
        <v>27269</v>
      </c>
      <c r="C3134" s="634" t="s">
        <v>5</v>
      </c>
      <c r="D3134" s="635" t="s">
        <v>43762</v>
      </c>
    </row>
    <row r="3135" spans="1:4" ht="13.5" x14ac:dyDescent="0.25">
      <c r="A3135" s="636">
        <v>101532</v>
      </c>
      <c r="B3135" s="634" t="s">
        <v>27270</v>
      </c>
      <c r="C3135" s="634" t="s">
        <v>5</v>
      </c>
      <c r="D3135" s="635" t="s">
        <v>43763</v>
      </c>
    </row>
    <row r="3136" spans="1:4" ht="13.5" x14ac:dyDescent="0.25">
      <c r="A3136" s="636">
        <v>101533</v>
      </c>
      <c r="B3136" s="634" t="s">
        <v>27271</v>
      </c>
      <c r="C3136" s="634" t="s">
        <v>5</v>
      </c>
      <c r="D3136" s="635" t="s">
        <v>43764</v>
      </c>
    </row>
    <row r="3137" spans="1:4" ht="13.5" x14ac:dyDescent="0.25">
      <c r="A3137" s="636">
        <v>101534</v>
      </c>
      <c r="B3137" s="634" t="s">
        <v>27272</v>
      </c>
      <c r="C3137" s="634" t="s">
        <v>5</v>
      </c>
      <c r="D3137" s="635" t="s">
        <v>43765</v>
      </c>
    </row>
    <row r="3138" spans="1:4" ht="13.5" x14ac:dyDescent="0.25">
      <c r="A3138" s="636">
        <v>101535</v>
      </c>
      <c r="B3138" s="634" t="s">
        <v>27273</v>
      </c>
      <c r="C3138" s="634" t="s">
        <v>5</v>
      </c>
      <c r="D3138" s="635" t="s">
        <v>43766</v>
      </c>
    </row>
    <row r="3139" spans="1:4" ht="13.5" x14ac:dyDescent="0.25">
      <c r="A3139" s="636">
        <v>101536</v>
      </c>
      <c r="B3139" s="634" t="s">
        <v>27274</v>
      </c>
      <c r="C3139" s="634" t="s">
        <v>5</v>
      </c>
      <c r="D3139" s="635" t="s">
        <v>43767</v>
      </c>
    </row>
    <row r="3140" spans="1:4" ht="13.5" x14ac:dyDescent="0.25">
      <c r="A3140" s="636">
        <v>101537</v>
      </c>
      <c r="B3140" s="634" t="s">
        <v>27275</v>
      </c>
      <c r="C3140" s="634" t="s">
        <v>5</v>
      </c>
      <c r="D3140" s="635" t="s">
        <v>43768</v>
      </c>
    </row>
    <row r="3141" spans="1:4" ht="13.5" x14ac:dyDescent="0.25">
      <c r="A3141" s="636">
        <v>101538</v>
      </c>
      <c r="B3141" s="634" t="s">
        <v>27276</v>
      </c>
      <c r="C3141" s="634" t="s">
        <v>5</v>
      </c>
      <c r="D3141" s="635" t="s">
        <v>30396</v>
      </c>
    </row>
    <row r="3142" spans="1:4" ht="13.5" x14ac:dyDescent="0.25">
      <c r="A3142" s="636">
        <v>101539</v>
      </c>
      <c r="B3142" s="634" t="s">
        <v>27277</v>
      </c>
      <c r="C3142" s="634" t="s">
        <v>5</v>
      </c>
      <c r="D3142" s="635" t="s">
        <v>30778</v>
      </c>
    </row>
    <row r="3143" spans="1:4" ht="13.5" x14ac:dyDescent="0.25">
      <c r="A3143" s="636">
        <v>101540</v>
      </c>
      <c r="B3143" s="634" t="s">
        <v>27278</v>
      </c>
      <c r="C3143" s="634" t="s">
        <v>5</v>
      </c>
      <c r="D3143" s="635" t="s">
        <v>30777</v>
      </c>
    </row>
    <row r="3144" spans="1:4" ht="13.5" x14ac:dyDescent="0.25">
      <c r="A3144" s="636">
        <v>101541</v>
      </c>
      <c r="B3144" s="634" t="s">
        <v>27279</v>
      </c>
      <c r="C3144" s="634" t="s">
        <v>5</v>
      </c>
      <c r="D3144" s="635" t="s">
        <v>43769</v>
      </c>
    </row>
    <row r="3145" spans="1:4" ht="13.5" x14ac:dyDescent="0.25">
      <c r="A3145" s="636">
        <v>101542</v>
      </c>
      <c r="B3145" s="634" t="s">
        <v>27280</v>
      </c>
      <c r="C3145" s="634" t="s">
        <v>5</v>
      </c>
      <c r="D3145" s="635" t="s">
        <v>43770</v>
      </c>
    </row>
    <row r="3146" spans="1:4" ht="13.5" x14ac:dyDescent="0.25">
      <c r="A3146" s="636">
        <v>101543</v>
      </c>
      <c r="B3146" s="634" t="s">
        <v>27281</v>
      </c>
      <c r="C3146" s="634" t="s">
        <v>5</v>
      </c>
      <c r="D3146" s="635" t="s">
        <v>43771</v>
      </c>
    </row>
    <row r="3147" spans="1:4" ht="13.5" x14ac:dyDescent="0.25">
      <c r="A3147" s="636">
        <v>101544</v>
      </c>
      <c r="B3147" s="634" t="s">
        <v>27282</v>
      </c>
      <c r="C3147" s="634" t="s">
        <v>5</v>
      </c>
      <c r="D3147" s="635" t="s">
        <v>43772</v>
      </c>
    </row>
    <row r="3148" spans="1:4" ht="13.5" x14ac:dyDescent="0.25">
      <c r="A3148" s="636">
        <v>101545</v>
      </c>
      <c r="B3148" s="634" t="s">
        <v>27283</v>
      </c>
      <c r="C3148" s="634" t="s">
        <v>5</v>
      </c>
      <c r="D3148" s="635" t="s">
        <v>43773</v>
      </c>
    </row>
    <row r="3149" spans="1:4" ht="13.5" x14ac:dyDescent="0.25">
      <c r="A3149" s="636">
        <v>101546</v>
      </c>
      <c r="B3149" s="634" t="s">
        <v>27284</v>
      </c>
      <c r="C3149" s="634" t="s">
        <v>5</v>
      </c>
      <c r="D3149" s="635" t="s">
        <v>43774</v>
      </c>
    </row>
    <row r="3150" spans="1:4" ht="13.5" x14ac:dyDescent="0.25">
      <c r="A3150" s="636">
        <v>101547</v>
      </c>
      <c r="B3150" s="634" t="s">
        <v>27285</v>
      </c>
      <c r="C3150" s="634" t="s">
        <v>5</v>
      </c>
      <c r="D3150" s="635" t="s">
        <v>43775</v>
      </c>
    </row>
    <row r="3151" spans="1:4" ht="13.5" x14ac:dyDescent="0.25">
      <c r="A3151" s="636">
        <v>101548</v>
      </c>
      <c r="B3151" s="634" t="s">
        <v>27286</v>
      </c>
      <c r="C3151" s="634" t="s">
        <v>5</v>
      </c>
      <c r="D3151" s="635" t="s">
        <v>26752</v>
      </c>
    </row>
    <row r="3152" spans="1:4" ht="13.5" x14ac:dyDescent="0.25">
      <c r="A3152" s="636">
        <v>101549</v>
      </c>
      <c r="B3152" s="634" t="s">
        <v>27287</v>
      </c>
      <c r="C3152" s="634" t="s">
        <v>5</v>
      </c>
      <c r="D3152" s="635" t="s">
        <v>43776</v>
      </c>
    </row>
    <row r="3153" spans="1:4" ht="13.5" x14ac:dyDescent="0.25">
      <c r="A3153" s="636">
        <v>101553</v>
      </c>
      <c r="B3153" s="634" t="s">
        <v>27288</v>
      </c>
      <c r="C3153" s="634" t="s">
        <v>5</v>
      </c>
      <c r="D3153" s="635" t="s">
        <v>43777</v>
      </c>
    </row>
    <row r="3154" spans="1:4" ht="13.5" x14ac:dyDescent="0.25">
      <c r="A3154" s="636">
        <v>101554</v>
      </c>
      <c r="B3154" s="634" t="s">
        <v>27289</v>
      </c>
      <c r="C3154" s="634" t="s">
        <v>5</v>
      </c>
      <c r="D3154" s="635" t="s">
        <v>30048</v>
      </c>
    </row>
    <row r="3155" spans="1:4" ht="13.5" x14ac:dyDescent="0.25">
      <c r="A3155" s="636">
        <v>101555</v>
      </c>
      <c r="B3155" s="634" t="s">
        <v>27290</v>
      </c>
      <c r="C3155" s="634" t="s">
        <v>5</v>
      </c>
      <c r="D3155" s="635" t="s">
        <v>43778</v>
      </c>
    </row>
    <row r="3156" spans="1:4" ht="13.5" x14ac:dyDescent="0.25">
      <c r="A3156" s="636">
        <v>101556</v>
      </c>
      <c r="B3156" s="634" t="s">
        <v>27291</v>
      </c>
      <c r="C3156" s="634" t="s">
        <v>5</v>
      </c>
      <c r="D3156" s="635" t="s">
        <v>26771</v>
      </c>
    </row>
    <row r="3157" spans="1:4" ht="13.5" x14ac:dyDescent="0.25">
      <c r="A3157" s="636">
        <v>101560</v>
      </c>
      <c r="B3157" s="634" t="s">
        <v>27292</v>
      </c>
      <c r="C3157" s="634" t="s">
        <v>4</v>
      </c>
      <c r="D3157" s="635" t="s">
        <v>30468</v>
      </c>
    </row>
    <row r="3158" spans="1:4" ht="13.5" x14ac:dyDescent="0.25">
      <c r="A3158" s="636">
        <v>101561</v>
      </c>
      <c r="B3158" s="634" t="s">
        <v>27293</v>
      </c>
      <c r="C3158" s="634" t="s">
        <v>4</v>
      </c>
      <c r="D3158" s="635" t="s">
        <v>26625</v>
      </c>
    </row>
    <row r="3159" spans="1:4" ht="13.5" x14ac:dyDescent="0.25">
      <c r="A3159" s="636">
        <v>101562</v>
      </c>
      <c r="B3159" s="634" t="s">
        <v>27294</v>
      </c>
      <c r="C3159" s="634" t="s">
        <v>4</v>
      </c>
      <c r="D3159" s="635" t="s">
        <v>43779</v>
      </c>
    </row>
    <row r="3160" spans="1:4" ht="13.5" x14ac:dyDescent="0.25">
      <c r="A3160" s="636">
        <v>101563</v>
      </c>
      <c r="B3160" s="634" t="s">
        <v>27295</v>
      </c>
      <c r="C3160" s="634" t="s">
        <v>4</v>
      </c>
      <c r="D3160" s="635" t="s">
        <v>27338</v>
      </c>
    </row>
    <row r="3161" spans="1:4" ht="13.5" x14ac:dyDescent="0.25">
      <c r="A3161" s="636">
        <v>101564</v>
      </c>
      <c r="B3161" s="634" t="s">
        <v>27296</v>
      </c>
      <c r="C3161" s="634" t="s">
        <v>4</v>
      </c>
      <c r="D3161" s="635" t="s">
        <v>43780</v>
      </c>
    </row>
    <row r="3162" spans="1:4" ht="13.5" x14ac:dyDescent="0.25">
      <c r="A3162" s="636">
        <v>101565</v>
      </c>
      <c r="B3162" s="634" t="s">
        <v>27297</v>
      </c>
      <c r="C3162" s="634" t="s">
        <v>4</v>
      </c>
      <c r="D3162" s="635" t="s">
        <v>43595</v>
      </c>
    </row>
    <row r="3163" spans="1:4" ht="13.5" x14ac:dyDescent="0.25">
      <c r="A3163" s="636">
        <v>101567</v>
      </c>
      <c r="B3163" s="634" t="s">
        <v>27298</v>
      </c>
      <c r="C3163" s="634" t="s">
        <v>4</v>
      </c>
      <c r="D3163" s="635" t="s">
        <v>43781</v>
      </c>
    </row>
    <row r="3164" spans="1:4" ht="13.5" x14ac:dyDescent="0.25">
      <c r="A3164" s="636">
        <v>101568</v>
      </c>
      <c r="B3164" s="634" t="s">
        <v>27299</v>
      </c>
      <c r="C3164" s="634" t="s">
        <v>4</v>
      </c>
      <c r="D3164" s="635" t="s">
        <v>43782</v>
      </c>
    </row>
    <row r="3165" spans="1:4" ht="13.5" x14ac:dyDescent="0.25">
      <c r="A3165" s="636">
        <v>101626</v>
      </c>
      <c r="B3165" s="634" t="s">
        <v>29057</v>
      </c>
      <c r="C3165" s="634" t="s">
        <v>5</v>
      </c>
      <c r="D3165" s="635" t="s">
        <v>43783</v>
      </c>
    </row>
    <row r="3166" spans="1:4" ht="13.5" x14ac:dyDescent="0.25">
      <c r="A3166" s="636">
        <v>101627</v>
      </c>
      <c r="B3166" s="634" t="s">
        <v>29058</v>
      </c>
      <c r="C3166" s="634" t="s">
        <v>5</v>
      </c>
      <c r="D3166" s="635" t="s">
        <v>43784</v>
      </c>
    </row>
    <row r="3167" spans="1:4" ht="13.5" x14ac:dyDescent="0.25">
      <c r="A3167" s="636">
        <v>101628</v>
      </c>
      <c r="B3167" s="634" t="s">
        <v>29059</v>
      </c>
      <c r="C3167" s="634" t="s">
        <v>5</v>
      </c>
      <c r="D3167" s="635" t="s">
        <v>43785</v>
      </c>
    </row>
    <row r="3168" spans="1:4" ht="13.5" x14ac:dyDescent="0.25">
      <c r="A3168" s="636">
        <v>101629</v>
      </c>
      <c r="B3168" s="634" t="s">
        <v>29060</v>
      </c>
      <c r="C3168" s="634" t="s">
        <v>5</v>
      </c>
      <c r="D3168" s="635" t="s">
        <v>42335</v>
      </c>
    </row>
    <row r="3169" spans="1:4" ht="13.5" x14ac:dyDescent="0.25">
      <c r="A3169" s="636">
        <v>101630</v>
      </c>
      <c r="B3169" s="634" t="s">
        <v>29061</v>
      </c>
      <c r="C3169" s="634" t="s">
        <v>5</v>
      </c>
      <c r="D3169" s="635" t="s">
        <v>42621</v>
      </c>
    </row>
    <row r="3170" spans="1:4" ht="13.5" x14ac:dyDescent="0.25">
      <c r="A3170" s="636">
        <v>101631</v>
      </c>
      <c r="B3170" s="634" t="s">
        <v>29062</v>
      </c>
      <c r="C3170" s="634" t="s">
        <v>5</v>
      </c>
      <c r="D3170" s="635" t="s">
        <v>30612</v>
      </c>
    </row>
    <row r="3171" spans="1:4" ht="13.5" x14ac:dyDescent="0.25">
      <c r="A3171" s="636">
        <v>101632</v>
      </c>
      <c r="B3171" s="634" t="s">
        <v>29063</v>
      </c>
      <c r="C3171" s="634" t="s">
        <v>5</v>
      </c>
      <c r="D3171" s="635" t="s">
        <v>43786</v>
      </c>
    </row>
    <row r="3172" spans="1:4" ht="13.5" x14ac:dyDescent="0.25">
      <c r="A3172" s="636">
        <v>101633</v>
      </c>
      <c r="B3172" s="634" t="s">
        <v>29064</v>
      </c>
      <c r="C3172" s="634" t="s">
        <v>5</v>
      </c>
      <c r="D3172" s="635" t="s">
        <v>43787</v>
      </c>
    </row>
    <row r="3173" spans="1:4" ht="13.5" x14ac:dyDescent="0.25">
      <c r="A3173" s="636">
        <v>101636</v>
      </c>
      <c r="B3173" s="634" t="s">
        <v>29065</v>
      </c>
      <c r="C3173" s="634" t="s">
        <v>5</v>
      </c>
      <c r="D3173" s="635" t="s">
        <v>43788</v>
      </c>
    </row>
    <row r="3174" spans="1:4" ht="13.5" x14ac:dyDescent="0.25">
      <c r="A3174" s="636">
        <v>101637</v>
      </c>
      <c r="B3174" s="634" t="s">
        <v>29066</v>
      </c>
      <c r="C3174" s="634" t="s">
        <v>5</v>
      </c>
      <c r="D3174" s="635" t="s">
        <v>43789</v>
      </c>
    </row>
    <row r="3175" spans="1:4" ht="13.5" x14ac:dyDescent="0.25">
      <c r="A3175" s="636">
        <v>101640</v>
      </c>
      <c r="B3175" s="634" t="s">
        <v>29067</v>
      </c>
      <c r="C3175" s="634" t="s">
        <v>5</v>
      </c>
      <c r="D3175" s="635" t="s">
        <v>43790</v>
      </c>
    </row>
    <row r="3176" spans="1:4" ht="13.5" x14ac:dyDescent="0.25">
      <c r="A3176" s="636">
        <v>101641</v>
      </c>
      <c r="B3176" s="634" t="s">
        <v>29068</v>
      </c>
      <c r="C3176" s="634" t="s">
        <v>5</v>
      </c>
      <c r="D3176" s="635" t="s">
        <v>43791</v>
      </c>
    </row>
    <row r="3177" spans="1:4" ht="13.5" x14ac:dyDescent="0.25">
      <c r="A3177" s="636">
        <v>101642</v>
      </c>
      <c r="B3177" s="634" t="s">
        <v>29069</v>
      </c>
      <c r="C3177" s="634" t="s">
        <v>5</v>
      </c>
      <c r="D3177" s="635" t="s">
        <v>43792</v>
      </c>
    </row>
    <row r="3178" spans="1:4" ht="13.5" x14ac:dyDescent="0.25">
      <c r="A3178" s="636">
        <v>101643</v>
      </c>
      <c r="B3178" s="634" t="s">
        <v>29070</v>
      </c>
      <c r="C3178" s="634" t="s">
        <v>5</v>
      </c>
      <c r="D3178" s="635" t="s">
        <v>43793</v>
      </c>
    </row>
    <row r="3179" spans="1:4" ht="13.5" x14ac:dyDescent="0.25">
      <c r="A3179" s="636">
        <v>101644</v>
      </c>
      <c r="B3179" s="634" t="s">
        <v>29071</v>
      </c>
      <c r="C3179" s="634" t="s">
        <v>5</v>
      </c>
      <c r="D3179" s="635" t="s">
        <v>43794</v>
      </c>
    </row>
    <row r="3180" spans="1:4" ht="13.5" x14ac:dyDescent="0.25">
      <c r="A3180" s="636">
        <v>101645</v>
      </c>
      <c r="B3180" s="634" t="s">
        <v>29072</v>
      </c>
      <c r="C3180" s="634" t="s">
        <v>5</v>
      </c>
      <c r="D3180" s="635" t="s">
        <v>43795</v>
      </c>
    </row>
    <row r="3181" spans="1:4" ht="13.5" x14ac:dyDescent="0.25">
      <c r="A3181" s="636">
        <v>101646</v>
      </c>
      <c r="B3181" s="634" t="s">
        <v>29073</v>
      </c>
      <c r="C3181" s="634" t="s">
        <v>5</v>
      </c>
      <c r="D3181" s="635" t="s">
        <v>30497</v>
      </c>
    </row>
    <row r="3182" spans="1:4" ht="13.5" x14ac:dyDescent="0.25">
      <c r="A3182" s="636">
        <v>101647</v>
      </c>
      <c r="B3182" s="634" t="s">
        <v>29074</v>
      </c>
      <c r="C3182" s="634" t="s">
        <v>5</v>
      </c>
      <c r="D3182" s="635" t="s">
        <v>29657</v>
      </c>
    </row>
    <row r="3183" spans="1:4" ht="13.5" x14ac:dyDescent="0.25">
      <c r="A3183" s="636">
        <v>101648</v>
      </c>
      <c r="B3183" s="634" t="s">
        <v>29075</v>
      </c>
      <c r="C3183" s="634" t="s">
        <v>5</v>
      </c>
      <c r="D3183" s="635" t="s">
        <v>43796</v>
      </c>
    </row>
    <row r="3184" spans="1:4" ht="13.5" x14ac:dyDescent="0.25">
      <c r="A3184" s="636">
        <v>101649</v>
      </c>
      <c r="B3184" s="634" t="s">
        <v>29076</v>
      </c>
      <c r="C3184" s="634" t="s">
        <v>5</v>
      </c>
      <c r="D3184" s="635" t="s">
        <v>43797</v>
      </c>
    </row>
    <row r="3185" spans="1:4" ht="13.5" x14ac:dyDescent="0.25">
      <c r="A3185" s="636">
        <v>101650</v>
      </c>
      <c r="B3185" s="634" t="s">
        <v>29077</v>
      </c>
      <c r="C3185" s="634" t="s">
        <v>5</v>
      </c>
      <c r="D3185" s="635" t="s">
        <v>43798</v>
      </c>
    </row>
    <row r="3186" spans="1:4" ht="13.5" x14ac:dyDescent="0.25">
      <c r="A3186" s="636">
        <v>101651</v>
      </c>
      <c r="B3186" s="634" t="s">
        <v>29078</v>
      </c>
      <c r="C3186" s="634" t="s">
        <v>5</v>
      </c>
      <c r="D3186" s="635" t="s">
        <v>43799</v>
      </c>
    </row>
    <row r="3187" spans="1:4" ht="13.5" x14ac:dyDescent="0.25">
      <c r="A3187" s="636">
        <v>101652</v>
      </c>
      <c r="B3187" s="634" t="s">
        <v>29079</v>
      </c>
      <c r="C3187" s="634" t="s">
        <v>5</v>
      </c>
      <c r="D3187" s="635" t="s">
        <v>43800</v>
      </c>
    </row>
    <row r="3188" spans="1:4" ht="13.5" x14ac:dyDescent="0.25">
      <c r="A3188" s="636">
        <v>101653</v>
      </c>
      <c r="B3188" s="634" t="s">
        <v>29080</v>
      </c>
      <c r="C3188" s="634" t="s">
        <v>5</v>
      </c>
      <c r="D3188" s="635" t="s">
        <v>43801</v>
      </c>
    </row>
    <row r="3189" spans="1:4" ht="13.5" x14ac:dyDescent="0.25">
      <c r="A3189" s="636">
        <v>101654</v>
      </c>
      <c r="B3189" s="634" t="s">
        <v>29081</v>
      </c>
      <c r="C3189" s="634" t="s">
        <v>5</v>
      </c>
      <c r="D3189" s="635" t="s">
        <v>43802</v>
      </c>
    </row>
    <row r="3190" spans="1:4" ht="13.5" x14ac:dyDescent="0.25">
      <c r="A3190" s="636">
        <v>101655</v>
      </c>
      <c r="B3190" s="634" t="s">
        <v>29082</v>
      </c>
      <c r="C3190" s="634" t="s">
        <v>5</v>
      </c>
      <c r="D3190" s="635" t="s">
        <v>43803</v>
      </c>
    </row>
    <row r="3191" spans="1:4" ht="13.5" x14ac:dyDescent="0.25">
      <c r="A3191" s="636">
        <v>101656</v>
      </c>
      <c r="B3191" s="634" t="s">
        <v>29083</v>
      </c>
      <c r="C3191" s="634" t="s">
        <v>5</v>
      </c>
      <c r="D3191" s="635" t="s">
        <v>43804</v>
      </c>
    </row>
    <row r="3192" spans="1:4" ht="13.5" x14ac:dyDescent="0.25">
      <c r="A3192" s="636">
        <v>101657</v>
      </c>
      <c r="B3192" s="634" t="s">
        <v>29084</v>
      </c>
      <c r="C3192" s="634" t="s">
        <v>5</v>
      </c>
      <c r="D3192" s="635" t="s">
        <v>43805</v>
      </c>
    </row>
    <row r="3193" spans="1:4" ht="13.5" x14ac:dyDescent="0.25">
      <c r="A3193" s="636">
        <v>101658</v>
      </c>
      <c r="B3193" s="634" t="s">
        <v>29085</v>
      </c>
      <c r="C3193" s="634" t="s">
        <v>5</v>
      </c>
      <c r="D3193" s="635" t="s">
        <v>43806</v>
      </c>
    </row>
    <row r="3194" spans="1:4" ht="13.5" x14ac:dyDescent="0.25">
      <c r="A3194" s="636">
        <v>101659</v>
      </c>
      <c r="B3194" s="634" t="s">
        <v>29086</v>
      </c>
      <c r="C3194" s="634" t="s">
        <v>5</v>
      </c>
      <c r="D3194" s="635" t="s">
        <v>43807</v>
      </c>
    </row>
    <row r="3195" spans="1:4" ht="13.5" x14ac:dyDescent="0.25">
      <c r="A3195" s="636">
        <v>101660</v>
      </c>
      <c r="B3195" s="634" t="s">
        <v>29087</v>
      </c>
      <c r="C3195" s="634" t="s">
        <v>5</v>
      </c>
      <c r="D3195" s="635" t="s">
        <v>43808</v>
      </c>
    </row>
    <row r="3196" spans="1:4" ht="13.5" x14ac:dyDescent="0.25">
      <c r="A3196" s="636">
        <v>101661</v>
      </c>
      <c r="B3196" s="634" t="s">
        <v>29088</v>
      </c>
      <c r="C3196" s="634" t="s">
        <v>5</v>
      </c>
      <c r="D3196" s="635" t="s">
        <v>43809</v>
      </c>
    </row>
    <row r="3197" spans="1:4" ht="13.5" x14ac:dyDescent="0.25">
      <c r="A3197" s="636">
        <v>101662</v>
      </c>
      <c r="B3197" s="634" t="s">
        <v>29089</v>
      </c>
      <c r="C3197" s="634" t="s">
        <v>5</v>
      </c>
      <c r="D3197" s="635" t="s">
        <v>43810</v>
      </c>
    </row>
    <row r="3198" spans="1:4" ht="13.5" x14ac:dyDescent="0.25">
      <c r="A3198" s="636">
        <v>101663</v>
      </c>
      <c r="B3198" s="634" t="s">
        <v>29090</v>
      </c>
      <c r="C3198" s="634" t="s">
        <v>5</v>
      </c>
      <c r="D3198" s="635" t="s">
        <v>29885</v>
      </c>
    </row>
    <row r="3199" spans="1:4" ht="13.5" x14ac:dyDescent="0.25">
      <c r="A3199" s="636">
        <v>101664</v>
      </c>
      <c r="B3199" s="634" t="s">
        <v>29091</v>
      </c>
      <c r="C3199" s="634" t="s">
        <v>5</v>
      </c>
      <c r="D3199" s="635" t="s">
        <v>43811</v>
      </c>
    </row>
    <row r="3200" spans="1:4" ht="13.5" x14ac:dyDescent="0.25">
      <c r="A3200" s="636">
        <v>101665</v>
      </c>
      <c r="B3200" s="634" t="s">
        <v>29092</v>
      </c>
      <c r="C3200" s="634" t="s">
        <v>5</v>
      </c>
      <c r="D3200" s="635" t="s">
        <v>28473</v>
      </c>
    </row>
    <row r="3201" spans="1:4" ht="13.5" x14ac:dyDescent="0.25">
      <c r="A3201" s="636">
        <v>101666</v>
      </c>
      <c r="B3201" s="634" t="s">
        <v>29093</v>
      </c>
      <c r="C3201" s="634" t="s">
        <v>5</v>
      </c>
      <c r="D3201" s="635" t="s">
        <v>43812</v>
      </c>
    </row>
    <row r="3202" spans="1:4" ht="13.5" x14ac:dyDescent="0.25">
      <c r="A3202" s="636">
        <v>102085</v>
      </c>
      <c r="B3202" s="634" t="s">
        <v>29094</v>
      </c>
      <c r="C3202" s="634" t="s">
        <v>5</v>
      </c>
      <c r="D3202" s="635" t="s">
        <v>43813</v>
      </c>
    </row>
    <row r="3203" spans="1:4" ht="13.5" x14ac:dyDescent="0.25">
      <c r="A3203" s="636">
        <v>100578</v>
      </c>
      <c r="B3203" s="634" t="s">
        <v>26775</v>
      </c>
      <c r="C3203" s="634" t="s">
        <v>5</v>
      </c>
      <c r="D3203" s="635" t="s">
        <v>43814</v>
      </c>
    </row>
    <row r="3204" spans="1:4" ht="13.5" x14ac:dyDescent="0.25">
      <c r="A3204" s="636">
        <v>100579</v>
      </c>
      <c r="B3204" s="634" t="s">
        <v>26776</v>
      </c>
      <c r="C3204" s="634" t="s">
        <v>5</v>
      </c>
      <c r="D3204" s="635" t="s">
        <v>43815</v>
      </c>
    </row>
    <row r="3205" spans="1:4" ht="13.5" x14ac:dyDescent="0.25">
      <c r="A3205" s="636">
        <v>100580</v>
      </c>
      <c r="B3205" s="634" t="s">
        <v>26777</v>
      </c>
      <c r="C3205" s="634" t="s">
        <v>5</v>
      </c>
      <c r="D3205" s="635" t="s">
        <v>43816</v>
      </c>
    </row>
    <row r="3206" spans="1:4" ht="13.5" x14ac:dyDescent="0.25">
      <c r="A3206" s="636">
        <v>100581</v>
      </c>
      <c r="B3206" s="634" t="s">
        <v>26778</v>
      </c>
      <c r="C3206" s="634" t="s">
        <v>5</v>
      </c>
      <c r="D3206" s="635" t="s">
        <v>43817</v>
      </c>
    </row>
    <row r="3207" spans="1:4" ht="13.5" x14ac:dyDescent="0.25">
      <c r="A3207" s="636">
        <v>100582</v>
      </c>
      <c r="B3207" s="634" t="s">
        <v>26779</v>
      </c>
      <c r="C3207" s="634" t="s">
        <v>5</v>
      </c>
      <c r="D3207" s="635" t="s">
        <v>43818</v>
      </c>
    </row>
    <row r="3208" spans="1:4" ht="13.5" x14ac:dyDescent="0.25">
      <c r="A3208" s="636">
        <v>100583</v>
      </c>
      <c r="B3208" s="634" t="s">
        <v>26780</v>
      </c>
      <c r="C3208" s="634" t="s">
        <v>5</v>
      </c>
      <c r="D3208" s="635" t="s">
        <v>43819</v>
      </c>
    </row>
    <row r="3209" spans="1:4" ht="13.5" x14ac:dyDescent="0.25">
      <c r="A3209" s="636">
        <v>100584</v>
      </c>
      <c r="B3209" s="634" t="s">
        <v>26781</v>
      </c>
      <c r="C3209" s="634" t="s">
        <v>5</v>
      </c>
      <c r="D3209" s="635" t="s">
        <v>43820</v>
      </c>
    </row>
    <row r="3210" spans="1:4" ht="13.5" x14ac:dyDescent="0.25">
      <c r="A3210" s="636">
        <v>100585</v>
      </c>
      <c r="B3210" s="634" t="s">
        <v>26782</v>
      </c>
      <c r="C3210" s="634" t="s">
        <v>5</v>
      </c>
      <c r="D3210" s="635" t="s">
        <v>43821</v>
      </c>
    </row>
    <row r="3211" spans="1:4" ht="13.5" x14ac:dyDescent="0.25">
      <c r="A3211" s="636">
        <v>100586</v>
      </c>
      <c r="B3211" s="634" t="s">
        <v>26783</v>
      </c>
      <c r="C3211" s="634" t="s">
        <v>5</v>
      </c>
      <c r="D3211" s="635" t="s">
        <v>43822</v>
      </c>
    </row>
    <row r="3212" spans="1:4" ht="13.5" x14ac:dyDescent="0.25">
      <c r="A3212" s="636">
        <v>100587</v>
      </c>
      <c r="B3212" s="634" t="s">
        <v>26784</v>
      </c>
      <c r="C3212" s="634" t="s">
        <v>5</v>
      </c>
      <c r="D3212" s="635" t="s">
        <v>43823</v>
      </c>
    </row>
    <row r="3213" spans="1:4" ht="13.5" x14ac:dyDescent="0.25">
      <c r="A3213" s="636">
        <v>100588</v>
      </c>
      <c r="B3213" s="634" t="s">
        <v>26785</v>
      </c>
      <c r="C3213" s="634" t="s">
        <v>5</v>
      </c>
      <c r="D3213" s="635" t="s">
        <v>43824</v>
      </c>
    </row>
    <row r="3214" spans="1:4" ht="13.5" x14ac:dyDescent="0.25">
      <c r="A3214" s="636">
        <v>100589</v>
      </c>
      <c r="B3214" s="634" t="s">
        <v>26786</v>
      </c>
      <c r="C3214" s="634" t="s">
        <v>5</v>
      </c>
      <c r="D3214" s="635" t="s">
        <v>43825</v>
      </c>
    </row>
    <row r="3215" spans="1:4" ht="13.5" x14ac:dyDescent="0.25">
      <c r="A3215" s="636">
        <v>100590</v>
      </c>
      <c r="B3215" s="634" t="s">
        <v>26787</v>
      </c>
      <c r="C3215" s="634" t="s">
        <v>5</v>
      </c>
      <c r="D3215" s="635" t="s">
        <v>43826</v>
      </c>
    </row>
    <row r="3216" spans="1:4" ht="13.5" x14ac:dyDescent="0.25">
      <c r="A3216" s="636">
        <v>100591</v>
      </c>
      <c r="B3216" s="634" t="s">
        <v>26788</v>
      </c>
      <c r="C3216" s="634" t="s">
        <v>5</v>
      </c>
      <c r="D3216" s="635" t="s">
        <v>43827</v>
      </c>
    </row>
    <row r="3217" spans="1:4" ht="13.5" x14ac:dyDescent="0.25">
      <c r="A3217" s="636">
        <v>100592</v>
      </c>
      <c r="B3217" s="634" t="s">
        <v>26789</v>
      </c>
      <c r="C3217" s="634" t="s">
        <v>5</v>
      </c>
      <c r="D3217" s="635" t="s">
        <v>43828</v>
      </c>
    </row>
    <row r="3218" spans="1:4" ht="13.5" x14ac:dyDescent="0.25">
      <c r="A3218" s="636">
        <v>100593</v>
      </c>
      <c r="B3218" s="634" t="s">
        <v>26790</v>
      </c>
      <c r="C3218" s="634" t="s">
        <v>5</v>
      </c>
      <c r="D3218" s="635" t="s">
        <v>43829</v>
      </c>
    </row>
    <row r="3219" spans="1:4" ht="13.5" x14ac:dyDescent="0.25">
      <c r="A3219" s="636">
        <v>100594</v>
      </c>
      <c r="B3219" s="634" t="s">
        <v>26791</v>
      </c>
      <c r="C3219" s="634" t="s">
        <v>5</v>
      </c>
      <c r="D3219" s="635" t="s">
        <v>43830</v>
      </c>
    </row>
    <row r="3220" spans="1:4" ht="13.5" x14ac:dyDescent="0.25">
      <c r="A3220" s="636">
        <v>100595</v>
      </c>
      <c r="B3220" s="634" t="s">
        <v>26792</v>
      </c>
      <c r="C3220" s="634" t="s">
        <v>5</v>
      </c>
      <c r="D3220" s="635" t="s">
        <v>43831</v>
      </c>
    </row>
    <row r="3221" spans="1:4" ht="13.5" x14ac:dyDescent="0.25">
      <c r="A3221" s="636">
        <v>100596</v>
      </c>
      <c r="B3221" s="634" t="s">
        <v>26793</v>
      </c>
      <c r="C3221" s="634" t="s">
        <v>5</v>
      </c>
      <c r="D3221" s="635" t="s">
        <v>43832</v>
      </c>
    </row>
    <row r="3222" spans="1:4" ht="13.5" x14ac:dyDescent="0.25">
      <c r="A3222" s="636">
        <v>100597</v>
      </c>
      <c r="B3222" s="634" t="s">
        <v>26794</v>
      </c>
      <c r="C3222" s="634" t="s">
        <v>5</v>
      </c>
      <c r="D3222" s="635" t="s">
        <v>43833</v>
      </c>
    </row>
    <row r="3223" spans="1:4" ht="13.5" x14ac:dyDescent="0.25">
      <c r="A3223" s="636">
        <v>100598</v>
      </c>
      <c r="B3223" s="634" t="s">
        <v>26795</v>
      </c>
      <c r="C3223" s="634" t="s">
        <v>5</v>
      </c>
      <c r="D3223" s="635" t="s">
        <v>43834</v>
      </c>
    </row>
    <row r="3224" spans="1:4" ht="13.5" x14ac:dyDescent="0.25">
      <c r="A3224" s="636">
        <v>100599</v>
      </c>
      <c r="B3224" s="634" t="s">
        <v>26796</v>
      </c>
      <c r="C3224" s="634" t="s">
        <v>5</v>
      </c>
      <c r="D3224" s="635" t="s">
        <v>43835</v>
      </c>
    </row>
    <row r="3225" spans="1:4" ht="13.5" x14ac:dyDescent="0.25">
      <c r="A3225" s="636">
        <v>100600</v>
      </c>
      <c r="B3225" s="634" t="s">
        <v>26797</v>
      </c>
      <c r="C3225" s="634" t="s">
        <v>5</v>
      </c>
      <c r="D3225" s="635" t="s">
        <v>43836</v>
      </c>
    </row>
    <row r="3226" spans="1:4" ht="13.5" x14ac:dyDescent="0.25">
      <c r="A3226" s="636">
        <v>100601</v>
      </c>
      <c r="B3226" s="634" t="s">
        <v>26798</v>
      </c>
      <c r="C3226" s="634" t="s">
        <v>5</v>
      </c>
      <c r="D3226" s="635" t="s">
        <v>43837</v>
      </c>
    </row>
    <row r="3227" spans="1:4" ht="13.5" x14ac:dyDescent="0.25">
      <c r="A3227" s="636">
        <v>100602</v>
      </c>
      <c r="B3227" s="634" t="s">
        <v>26799</v>
      </c>
      <c r="C3227" s="634" t="s">
        <v>5</v>
      </c>
      <c r="D3227" s="635" t="s">
        <v>43838</v>
      </c>
    </row>
    <row r="3228" spans="1:4" ht="13.5" x14ac:dyDescent="0.25">
      <c r="A3228" s="636">
        <v>100603</v>
      </c>
      <c r="B3228" s="634" t="s">
        <v>26800</v>
      </c>
      <c r="C3228" s="634" t="s">
        <v>5</v>
      </c>
      <c r="D3228" s="635" t="s">
        <v>43839</v>
      </c>
    </row>
    <row r="3229" spans="1:4" ht="13.5" x14ac:dyDescent="0.25">
      <c r="A3229" s="636">
        <v>100604</v>
      </c>
      <c r="B3229" s="634" t="s">
        <v>26801</v>
      </c>
      <c r="C3229" s="634" t="s">
        <v>5</v>
      </c>
      <c r="D3229" s="635" t="s">
        <v>43840</v>
      </c>
    </row>
    <row r="3230" spans="1:4" ht="13.5" x14ac:dyDescent="0.25">
      <c r="A3230" s="636">
        <v>100605</v>
      </c>
      <c r="B3230" s="634" t="s">
        <v>26802</v>
      </c>
      <c r="C3230" s="634" t="s">
        <v>5</v>
      </c>
      <c r="D3230" s="635" t="s">
        <v>43841</v>
      </c>
    </row>
    <row r="3231" spans="1:4" ht="13.5" x14ac:dyDescent="0.25">
      <c r="A3231" s="636">
        <v>100606</v>
      </c>
      <c r="B3231" s="634" t="s">
        <v>26803</v>
      </c>
      <c r="C3231" s="634" t="s">
        <v>5</v>
      </c>
      <c r="D3231" s="635" t="s">
        <v>43842</v>
      </c>
    </row>
    <row r="3232" spans="1:4" ht="13.5" x14ac:dyDescent="0.25">
      <c r="A3232" s="636">
        <v>100607</v>
      </c>
      <c r="B3232" s="634" t="s">
        <v>26804</v>
      </c>
      <c r="C3232" s="634" t="s">
        <v>5</v>
      </c>
      <c r="D3232" s="635" t="s">
        <v>43843</v>
      </c>
    </row>
    <row r="3233" spans="1:4" ht="13.5" x14ac:dyDescent="0.25">
      <c r="A3233" s="636">
        <v>100608</v>
      </c>
      <c r="B3233" s="634" t="s">
        <v>26805</v>
      </c>
      <c r="C3233" s="634" t="s">
        <v>5</v>
      </c>
      <c r="D3233" s="635" t="s">
        <v>43844</v>
      </c>
    </row>
    <row r="3234" spans="1:4" ht="13.5" x14ac:dyDescent="0.25">
      <c r="A3234" s="636">
        <v>100609</v>
      </c>
      <c r="B3234" s="634" t="s">
        <v>26806</v>
      </c>
      <c r="C3234" s="634" t="s">
        <v>5</v>
      </c>
      <c r="D3234" s="635" t="s">
        <v>43845</v>
      </c>
    </row>
    <row r="3235" spans="1:4" ht="13.5" x14ac:dyDescent="0.25">
      <c r="A3235" s="636">
        <v>100610</v>
      </c>
      <c r="B3235" s="634" t="s">
        <v>26807</v>
      </c>
      <c r="C3235" s="634" t="s">
        <v>5</v>
      </c>
      <c r="D3235" s="635" t="s">
        <v>43846</v>
      </c>
    </row>
    <row r="3236" spans="1:4" ht="13.5" x14ac:dyDescent="0.25">
      <c r="A3236" s="636">
        <v>100611</v>
      </c>
      <c r="B3236" s="634" t="s">
        <v>26808</v>
      </c>
      <c r="C3236" s="634" t="s">
        <v>5</v>
      </c>
      <c r="D3236" s="635" t="s">
        <v>43847</v>
      </c>
    </row>
    <row r="3237" spans="1:4" ht="13.5" x14ac:dyDescent="0.25">
      <c r="A3237" s="636">
        <v>100612</v>
      </c>
      <c r="B3237" s="634" t="s">
        <v>26809</v>
      </c>
      <c r="C3237" s="634" t="s">
        <v>5</v>
      </c>
      <c r="D3237" s="635" t="s">
        <v>43848</v>
      </c>
    </row>
    <row r="3238" spans="1:4" ht="13.5" x14ac:dyDescent="0.25">
      <c r="A3238" s="636">
        <v>100613</v>
      </c>
      <c r="B3238" s="634" t="s">
        <v>26810</v>
      </c>
      <c r="C3238" s="634" t="s">
        <v>5</v>
      </c>
      <c r="D3238" s="635" t="s">
        <v>43849</v>
      </c>
    </row>
    <row r="3239" spans="1:4" ht="13.5" x14ac:dyDescent="0.25">
      <c r="A3239" s="636">
        <v>100614</v>
      </c>
      <c r="B3239" s="634" t="s">
        <v>26811</v>
      </c>
      <c r="C3239" s="634" t="s">
        <v>5</v>
      </c>
      <c r="D3239" s="635" t="s">
        <v>43850</v>
      </c>
    </row>
    <row r="3240" spans="1:4" ht="13.5" x14ac:dyDescent="0.25">
      <c r="A3240" s="636">
        <v>100615</v>
      </c>
      <c r="B3240" s="634" t="s">
        <v>26812</v>
      </c>
      <c r="C3240" s="634" t="s">
        <v>5</v>
      </c>
      <c r="D3240" s="635" t="s">
        <v>43851</v>
      </c>
    </row>
    <row r="3241" spans="1:4" ht="13.5" x14ac:dyDescent="0.25">
      <c r="A3241" s="636">
        <v>100616</v>
      </c>
      <c r="B3241" s="634" t="s">
        <v>26813</v>
      </c>
      <c r="C3241" s="634" t="s">
        <v>5</v>
      </c>
      <c r="D3241" s="635" t="s">
        <v>43852</v>
      </c>
    </row>
    <row r="3242" spans="1:4" ht="13.5" x14ac:dyDescent="0.25">
      <c r="A3242" s="636">
        <v>100617</v>
      </c>
      <c r="B3242" s="634" t="s">
        <v>26814</v>
      </c>
      <c r="C3242" s="634" t="s">
        <v>5</v>
      </c>
      <c r="D3242" s="635" t="s">
        <v>43853</v>
      </c>
    </row>
    <row r="3243" spans="1:4" ht="13.5" x14ac:dyDescent="0.25">
      <c r="A3243" s="636">
        <v>100618</v>
      </c>
      <c r="B3243" s="634" t="s">
        <v>26815</v>
      </c>
      <c r="C3243" s="634" t="s">
        <v>5</v>
      </c>
      <c r="D3243" s="635" t="s">
        <v>43854</v>
      </c>
    </row>
    <row r="3244" spans="1:4" ht="13.5" x14ac:dyDescent="0.25">
      <c r="A3244" s="636">
        <v>100619</v>
      </c>
      <c r="B3244" s="634" t="s">
        <v>26816</v>
      </c>
      <c r="C3244" s="634" t="s">
        <v>5</v>
      </c>
      <c r="D3244" s="635" t="s">
        <v>43855</v>
      </c>
    </row>
    <row r="3245" spans="1:4" ht="13.5" x14ac:dyDescent="0.25">
      <c r="A3245" s="636">
        <v>100620</v>
      </c>
      <c r="B3245" s="634" t="s">
        <v>26817</v>
      </c>
      <c r="C3245" s="634" t="s">
        <v>5</v>
      </c>
      <c r="D3245" s="635" t="s">
        <v>43856</v>
      </c>
    </row>
    <row r="3246" spans="1:4" ht="13.5" x14ac:dyDescent="0.25">
      <c r="A3246" s="636">
        <v>100621</v>
      </c>
      <c r="B3246" s="634" t="s">
        <v>26818</v>
      </c>
      <c r="C3246" s="634" t="s">
        <v>5</v>
      </c>
      <c r="D3246" s="635" t="s">
        <v>43857</v>
      </c>
    </row>
    <row r="3247" spans="1:4" ht="13.5" x14ac:dyDescent="0.25">
      <c r="A3247" s="636">
        <v>100622</v>
      </c>
      <c r="B3247" s="634" t="s">
        <v>26819</v>
      </c>
      <c r="C3247" s="634" t="s">
        <v>5</v>
      </c>
      <c r="D3247" s="635" t="s">
        <v>43858</v>
      </c>
    </row>
    <row r="3248" spans="1:4" ht="13.5" x14ac:dyDescent="0.25">
      <c r="A3248" s="636">
        <v>100623</v>
      </c>
      <c r="B3248" s="634" t="s">
        <v>26820</v>
      </c>
      <c r="C3248" s="634" t="s">
        <v>5</v>
      </c>
      <c r="D3248" s="635" t="s">
        <v>43859</v>
      </c>
    </row>
    <row r="3249" spans="1:4" ht="13.5" x14ac:dyDescent="0.25">
      <c r="A3249" s="636">
        <v>97600</v>
      </c>
      <c r="B3249" s="634" t="s">
        <v>27300</v>
      </c>
      <c r="C3249" s="634" t="s">
        <v>5</v>
      </c>
      <c r="D3249" s="635" t="s">
        <v>43860</v>
      </c>
    </row>
    <row r="3250" spans="1:4" ht="13.5" x14ac:dyDescent="0.25">
      <c r="A3250" s="636">
        <v>97601</v>
      </c>
      <c r="B3250" s="634" t="s">
        <v>27301</v>
      </c>
      <c r="C3250" s="634" t="s">
        <v>5</v>
      </c>
      <c r="D3250" s="635" t="s">
        <v>43861</v>
      </c>
    </row>
    <row r="3251" spans="1:4" ht="13.5" x14ac:dyDescent="0.25">
      <c r="A3251" s="636">
        <v>97605</v>
      </c>
      <c r="B3251" s="634" t="s">
        <v>27302</v>
      </c>
      <c r="C3251" s="634" t="s">
        <v>5</v>
      </c>
      <c r="D3251" s="635" t="s">
        <v>43862</v>
      </c>
    </row>
    <row r="3252" spans="1:4" ht="13.5" x14ac:dyDescent="0.25">
      <c r="A3252" s="636">
        <v>97606</v>
      </c>
      <c r="B3252" s="634" t="s">
        <v>27303</v>
      </c>
      <c r="C3252" s="634" t="s">
        <v>5</v>
      </c>
      <c r="D3252" s="635" t="s">
        <v>43863</v>
      </c>
    </row>
    <row r="3253" spans="1:4" ht="13.5" x14ac:dyDescent="0.25">
      <c r="A3253" s="636">
        <v>97607</v>
      </c>
      <c r="B3253" s="634" t="s">
        <v>27304</v>
      </c>
      <c r="C3253" s="634" t="s">
        <v>5</v>
      </c>
      <c r="D3253" s="635" t="s">
        <v>43864</v>
      </c>
    </row>
    <row r="3254" spans="1:4" ht="13.5" x14ac:dyDescent="0.25">
      <c r="A3254" s="636">
        <v>97608</v>
      </c>
      <c r="B3254" s="634" t="s">
        <v>27305</v>
      </c>
      <c r="C3254" s="634" t="s">
        <v>5</v>
      </c>
      <c r="D3254" s="635" t="s">
        <v>43865</v>
      </c>
    </row>
    <row r="3255" spans="1:4" ht="13.5" x14ac:dyDescent="0.25">
      <c r="A3255" s="636">
        <v>102102</v>
      </c>
      <c r="B3255" s="634" t="s">
        <v>29095</v>
      </c>
      <c r="C3255" s="634" t="s">
        <v>5</v>
      </c>
      <c r="D3255" s="635" t="s">
        <v>43866</v>
      </c>
    </row>
    <row r="3256" spans="1:4" ht="13.5" x14ac:dyDescent="0.25">
      <c r="A3256" s="636">
        <v>102103</v>
      </c>
      <c r="B3256" s="634" t="s">
        <v>29096</v>
      </c>
      <c r="C3256" s="634" t="s">
        <v>5</v>
      </c>
      <c r="D3256" s="635" t="s">
        <v>43867</v>
      </c>
    </row>
    <row r="3257" spans="1:4" ht="13.5" x14ac:dyDescent="0.25">
      <c r="A3257" s="636">
        <v>102104</v>
      </c>
      <c r="B3257" s="634" t="s">
        <v>29097</v>
      </c>
      <c r="C3257" s="634" t="s">
        <v>5</v>
      </c>
      <c r="D3257" s="635" t="s">
        <v>43868</v>
      </c>
    </row>
    <row r="3258" spans="1:4" ht="13.5" x14ac:dyDescent="0.25">
      <c r="A3258" s="636">
        <v>102105</v>
      </c>
      <c r="B3258" s="634" t="s">
        <v>29098</v>
      </c>
      <c r="C3258" s="634" t="s">
        <v>5</v>
      </c>
      <c r="D3258" s="635" t="s">
        <v>43869</v>
      </c>
    </row>
    <row r="3259" spans="1:4" ht="13.5" x14ac:dyDescent="0.25">
      <c r="A3259" s="636">
        <v>102106</v>
      </c>
      <c r="B3259" s="634" t="s">
        <v>29099</v>
      </c>
      <c r="C3259" s="634" t="s">
        <v>5</v>
      </c>
      <c r="D3259" s="635" t="s">
        <v>43870</v>
      </c>
    </row>
    <row r="3260" spans="1:4" ht="13.5" x14ac:dyDescent="0.25">
      <c r="A3260" s="636">
        <v>102107</v>
      </c>
      <c r="B3260" s="634" t="s">
        <v>29100</v>
      </c>
      <c r="C3260" s="634" t="s">
        <v>5</v>
      </c>
      <c r="D3260" s="635" t="s">
        <v>43871</v>
      </c>
    </row>
    <row r="3261" spans="1:4" ht="13.5" x14ac:dyDescent="0.25">
      <c r="A3261" s="636">
        <v>102108</v>
      </c>
      <c r="B3261" s="634" t="s">
        <v>29101</v>
      </c>
      <c r="C3261" s="634" t="s">
        <v>5</v>
      </c>
      <c r="D3261" s="635" t="s">
        <v>43872</v>
      </c>
    </row>
    <row r="3262" spans="1:4" ht="13.5" x14ac:dyDescent="0.25">
      <c r="A3262" s="636">
        <v>102109</v>
      </c>
      <c r="B3262" s="634" t="s">
        <v>29102</v>
      </c>
      <c r="C3262" s="634" t="s">
        <v>5</v>
      </c>
      <c r="D3262" s="635" t="s">
        <v>43873</v>
      </c>
    </row>
    <row r="3263" spans="1:4" ht="13.5" x14ac:dyDescent="0.25">
      <c r="A3263" s="636">
        <v>102110</v>
      </c>
      <c r="B3263" s="634" t="s">
        <v>29103</v>
      </c>
      <c r="C3263" s="634" t="s">
        <v>5</v>
      </c>
      <c r="D3263" s="635" t="s">
        <v>43874</v>
      </c>
    </row>
    <row r="3264" spans="1:4" ht="13.5" x14ac:dyDescent="0.25">
      <c r="A3264" s="636">
        <v>103654</v>
      </c>
      <c r="B3264" s="634" t="s">
        <v>43875</v>
      </c>
      <c r="C3264" s="634" t="s">
        <v>5</v>
      </c>
      <c r="D3264" s="635" t="s">
        <v>43876</v>
      </c>
    </row>
    <row r="3265" spans="1:4" ht="13.5" x14ac:dyDescent="0.25">
      <c r="A3265" s="636">
        <v>103655</v>
      </c>
      <c r="B3265" s="634" t="s">
        <v>43877</v>
      </c>
      <c r="C3265" s="634" t="s">
        <v>5</v>
      </c>
      <c r="D3265" s="635" t="s">
        <v>43878</v>
      </c>
    </row>
    <row r="3266" spans="1:4" ht="13.5" x14ac:dyDescent="0.25">
      <c r="A3266" s="636">
        <v>103656</v>
      </c>
      <c r="B3266" s="634" t="s">
        <v>43879</v>
      </c>
      <c r="C3266" s="634" t="s">
        <v>5</v>
      </c>
      <c r="D3266" s="635" t="s">
        <v>43880</v>
      </c>
    </row>
    <row r="3267" spans="1:4" ht="13.5" x14ac:dyDescent="0.25">
      <c r="A3267" s="636">
        <v>93128</v>
      </c>
      <c r="B3267" s="634" t="s">
        <v>24176</v>
      </c>
      <c r="C3267" s="634" t="s">
        <v>5</v>
      </c>
      <c r="D3267" s="635" t="s">
        <v>43881</v>
      </c>
    </row>
    <row r="3268" spans="1:4" ht="13.5" x14ac:dyDescent="0.25">
      <c r="A3268" s="636">
        <v>93137</v>
      </c>
      <c r="B3268" s="634" t="s">
        <v>24177</v>
      </c>
      <c r="C3268" s="634" t="s">
        <v>5</v>
      </c>
      <c r="D3268" s="635" t="s">
        <v>43882</v>
      </c>
    </row>
    <row r="3269" spans="1:4" ht="13.5" x14ac:dyDescent="0.25">
      <c r="A3269" s="636">
        <v>93138</v>
      </c>
      <c r="B3269" s="634" t="s">
        <v>24178</v>
      </c>
      <c r="C3269" s="634" t="s">
        <v>5</v>
      </c>
      <c r="D3269" s="635" t="s">
        <v>43883</v>
      </c>
    </row>
    <row r="3270" spans="1:4" ht="13.5" x14ac:dyDescent="0.25">
      <c r="A3270" s="636">
        <v>93139</v>
      </c>
      <c r="B3270" s="634" t="s">
        <v>24179</v>
      </c>
      <c r="C3270" s="634" t="s">
        <v>5</v>
      </c>
      <c r="D3270" s="635" t="s">
        <v>29952</v>
      </c>
    </row>
    <row r="3271" spans="1:4" ht="13.5" x14ac:dyDescent="0.25">
      <c r="A3271" s="636">
        <v>93140</v>
      </c>
      <c r="B3271" s="634" t="s">
        <v>24180</v>
      </c>
      <c r="C3271" s="634" t="s">
        <v>5</v>
      </c>
      <c r="D3271" s="635" t="s">
        <v>43884</v>
      </c>
    </row>
    <row r="3272" spans="1:4" ht="13.5" x14ac:dyDescent="0.25">
      <c r="A3272" s="636">
        <v>93141</v>
      </c>
      <c r="B3272" s="634" t="s">
        <v>24181</v>
      </c>
      <c r="C3272" s="634" t="s">
        <v>5</v>
      </c>
      <c r="D3272" s="635" t="s">
        <v>43885</v>
      </c>
    </row>
    <row r="3273" spans="1:4" ht="13.5" x14ac:dyDescent="0.25">
      <c r="A3273" s="636">
        <v>93142</v>
      </c>
      <c r="B3273" s="634" t="s">
        <v>24182</v>
      </c>
      <c r="C3273" s="634" t="s">
        <v>5</v>
      </c>
      <c r="D3273" s="635" t="s">
        <v>30477</v>
      </c>
    </row>
    <row r="3274" spans="1:4" ht="13.5" x14ac:dyDescent="0.25">
      <c r="A3274" s="636">
        <v>93143</v>
      </c>
      <c r="B3274" s="634" t="s">
        <v>24183</v>
      </c>
      <c r="C3274" s="634" t="s">
        <v>5</v>
      </c>
      <c r="D3274" s="635" t="s">
        <v>43886</v>
      </c>
    </row>
    <row r="3275" spans="1:4" ht="13.5" x14ac:dyDescent="0.25">
      <c r="A3275" s="636">
        <v>93144</v>
      </c>
      <c r="B3275" s="634" t="s">
        <v>24184</v>
      </c>
      <c r="C3275" s="634" t="s">
        <v>5</v>
      </c>
      <c r="D3275" s="635" t="s">
        <v>43887</v>
      </c>
    </row>
    <row r="3276" spans="1:4" ht="13.5" x14ac:dyDescent="0.25">
      <c r="A3276" s="636">
        <v>93145</v>
      </c>
      <c r="B3276" s="634" t="s">
        <v>24185</v>
      </c>
      <c r="C3276" s="634" t="s">
        <v>5</v>
      </c>
      <c r="D3276" s="635" t="s">
        <v>43888</v>
      </c>
    </row>
    <row r="3277" spans="1:4" ht="13.5" x14ac:dyDescent="0.25">
      <c r="A3277" s="636">
        <v>93146</v>
      </c>
      <c r="B3277" s="634" t="s">
        <v>24186</v>
      </c>
      <c r="C3277" s="634" t="s">
        <v>5</v>
      </c>
      <c r="D3277" s="635" t="s">
        <v>43889</v>
      </c>
    </row>
    <row r="3278" spans="1:4" ht="13.5" x14ac:dyDescent="0.25">
      <c r="A3278" s="636">
        <v>93147</v>
      </c>
      <c r="B3278" s="634" t="s">
        <v>24187</v>
      </c>
      <c r="C3278" s="634" t="s">
        <v>5</v>
      </c>
      <c r="D3278" s="635" t="s">
        <v>43890</v>
      </c>
    </row>
    <row r="3279" spans="1:4" ht="13.5" x14ac:dyDescent="0.25">
      <c r="A3279" s="636">
        <v>96971</v>
      </c>
      <c r="B3279" s="634" t="s">
        <v>24188</v>
      </c>
      <c r="C3279" s="634" t="s">
        <v>4</v>
      </c>
      <c r="D3279" s="635" t="s">
        <v>43891</v>
      </c>
    </row>
    <row r="3280" spans="1:4" ht="13.5" x14ac:dyDescent="0.25">
      <c r="A3280" s="636">
        <v>96972</v>
      </c>
      <c r="B3280" s="634" t="s">
        <v>24189</v>
      </c>
      <c r="C3280" s="634" t="s">
        <v>4</v>
      </c>
      <c r="D3280" s="635" t="s">
        <v>43570</v>
      </c>
    </row>
    <row r="3281" spans="1:4" ht="13.5" x14ac:dyDescent="0.25">
      <c r="A3281" s="636">
        <v>96973</v>
      </c>
      <c r="B3281" s="634" t="s">
        <v>24190</v>
      </c>
      <c r="C3281" s="634" t="s">
        <v>4</v>
      </c>
      <c r="D3281" s="635" t="s">
        <v>30698</v>
      </c>
    </row>
    <row r="3282" spans="1:4" ht="13.5" x14ac:dyDescent="0.25">
      <c r="A3282" s="636">
        <v>96974</v>
      </c>
      <c r="B3282" s="634" t="s">
        <v>24191</v>
      </c>
      <c r="C3282" s="634" t="s">
        <v>4</v>
      </c>
      <c r="D3282" s="635" t="s">
        <v>43892</v>
      </c>
    </row>
    <row r="3283" spans="1:4" ht="13.5" x14ac:dyDescent="0.25">
      <c r="A3283" s="636">
        <v>96975</v>
      </c>
      <c r="B3283" s="634" t="s">
        <v>24192</v>
      </c>
      <c r="C3283" s="634" t="s">
        <v>4</v>
      </c>
      <c r="D3283" s="635" t="s">
        <v>43893</v>
      </c>
    </row>
    <row r="3284" spans="1:4" ht="13.5" x14ac:dyDescent="0.25">
      <c r="A3284" s="636">
        <v>96976</v>
      </c>
      <c r="B3284" s="634" t="s">
        <v>24193</v>
      </c>
      <c r="C3284" s="634" t="s">
        <v>4</v>
      </c>
      <c r="D3284" s="635" t="s">
        <v>43894</v>
      </c>
    </row>
    <row r="3285" spans="1:4" ht="13.5" x14ac:dyDescent="0.25">
      <c r="A3285" s="636">
        <v>96977</v>
      </c>
      <c r="B3285" s="634" t="s">
        <v>24194</v>
      </c>
      <c r="C3285" s="634" t="s">
        <v>4</v>
      </c>
      <c r="D3285" s="635" t="s">
        <v>43895</v>
      </c>
    </row>
    <row r="3286" spans="1:4" ht="13.5" x14ac:dyDescent="0.25">
      <c r="A3286" s="636">
        <v>96978</v>
      </c>
      <c r="B3286" s="634" t="s">
        <v>24195</v>
      </c>
      <c r="C3286" s="634" t="s">
        <v>4</v>
      </c>
      <c r="D3286" s="635" t="s">
        <v>43896</v>
      </c>
    </row>
    <row r="3287" spans="1:4" ht="13.5" x14ac:dyDescent="0.25">
      <c r="A3287" s="636">
        <v>96979</v>
      </c>
      <c r="B3287" s="634" t="s">
        <v>24196</v>
      </c>
      <c r="C3287" s="634" t="s">
        <v>4</v>
      </c>
      <c r="D3287" s="635" t="s">
        <v>30373</v>
      </c>
    </row>
    <row r="3288" spans="1:4" ht="13.5" x14ac:dyDescent="0.25">
      <c r="A3288" s="636">
        <v>96984</v>
      </c>
      <c r="B3288" s="634" t="s">
        <v>24197</v>
      </c>
      <c r="C3288" s="634" t="s">
        <v>5</v>
      </c>
      <c r="D3288" s="635" t="s">
        <v>43897</v>
      </c>
    </row>
    <row r="3289" spans="1:4" ht="13.5" x14ac:dyDescent="0.25">
      <c r="A3289" s="636">
        <v>96985</v>
      </c>
      <c r="B3289" s="634" t="s">
        <v>24198</v>
      </c>
      <c r="C3289" s="634" t="s">
        <v>5</v>
      </c>
      <c r="D3289" s="635" t="s">
        <v>43898</v>
      </c>
    </row>
    <row r="3290" spans="1:4" ht="13.5" x14ac:dyDescent="0.25">
      <c r="A3290" s="636">
        <v>96986</v>
      </c>
      <c r="B3290" s="634" t="s">
        <v>24199</v>
      </c>
      <c r="C3290" s="634" t="s">
        <v>5</v>
      </c>
      <c r="D3290" s="635" t="s">
        <v>43899</v>
      </c>
    </row>
    <row r="3291" spans="1:4" ht="13.5" x14ac:dyDescent="0.25">
      <c r="A3291" s="636">
        <v>96987</v>
      </c>
      <c r="B3291" s="634" t="s">
        <v>24200</v>
      </c>
      <c r="C3291" s="634" t="s">
        <v>5</v>
      </c>
      <c r="D3291" s="635" t="s">
        <v>43900</v>
      </c>
    </row>
    <row r="3292" spans="1:4" ht="13.5" x14ac:dyDescent="0.25">
      <c r="A3292" s="636">
        <v>96988</v>
      </c>
      <c r="B3292" s="634" t="s">
        <v>24201</v>
      </c>
      <c r="C3292" s="634" t="s">
        <v>5</v>
      </c>
      <c r="D3292" s="635" t="s">
        <v>43901</v>
      </c>
    </row>
    <row r="3293" spans="1:4" ht="13.5" x14ac:dyDescent="0.25">
      <c r="A3293" s="636">
        <v>96989</v>
      </c>
      <c r="B3293" s="634" t="s">
        <v>24202</v>
      </c>
      <c r="C3293" s="634" t="s">
        <v>5</v>
      </c>
      <c r="D3293" s="635" t="s">
        <v>43864</v>
      </c>
    </row>
    <row r="3294" spans="1:4" ht="13.5" x14ac:dyDescent="0.25">
      <c r="A3294" s="636">
        <v>98463</v>
      </c>
      <c r="B3294" s="634" t="s">
        <v>24203</v>
      </c>
      <c r="C3294" s="634" t="s">
        <v>5</v>
      </c>
      <c r="D3294" s="635" t="s">
        <v>29134</v>
      </c>
    </row>
    <row r="3295" spans="1:4" ht="13.5" x14ac:dyDescent="0.25">
      <c r="A3295" s="636">
        <v>103490</v>
      </c>
      <c r="B3295" s="634" t="s">
        <v>43902</v>
      </c>
      <c r="C3295" s="634" t="s">
        <v>20</v>
      </c>
      <c r="D3295" s="635" t="s">
        <v>43903</v>
      </c>
    </row>
    <row r="3296" spans="1:4" ht="13.5" x14ac:dyDescent="0.25">
      <c r="A3296" s="636">
        <v>103491</v>
      </c>
      <c r="B3296" s="634" t="s">
        <v>43904</v>
      </c>
      <c r="C3296" s="634" t="s">
        <v>20</v>
      </c>
      <c r="D3296" s="635" t="s">
        <v>43905</v>
      </c>
    </row>
    <row r="3297" spans="1:4" ht="13.5" x14ac:dyDescent="0.25">
      <c r="A3297" s="636">
        <v>96765</v>
      </c>
      <c r="B3297" s="634" t="s">
        <v>29104</v>
      </c>
      <c r="C3297" s="634" t="s">
        <v>5</v>
      </c>
      <c r="D3297" s="635" t="s">
        <v>43906</v>
      </c>
    </row>
    <row r="3298" spans="1:4" ht="13.5" x14ac:dyDescent="0.25">
      <c r="A3298" s="636">
        <v>101905</v>
      </c>
      <c r="B3298" s="634" t="s">
        <v>29105</v>
      </c>
      <c r="C3298" s="634" t="s">
        <v>5</v>
      </c>
      <c r="D3298" s="635" t="s">
        <v>30276</v>
      </c>
    </row>
    <row r="3299" spans="1:4" ht="13.5" x14ac:dyDescent="0.25">
      <c r="A3299" s="636">
        <v>101906</v>
      </c>
      <c r="B3299" s="634" t="s">
        <v>29106</v>
      </c>
      <c r="C3299" s="634" t="s">
        <v>5</v>
      </c>
      <c r="D3299" s="635" t="s">
        <v>43907</v>
      </c>
    </row>
    <row r="3300" spans="1:4" ht="13.5" x14ac:dyDescent="0.25">
      <c r="A3300" s="636">
        <v>101907</v>
      </c>
      <c r="B3300" s="634" t="s">
        <v>29107</v>
      </c>
      <c r="C3300" s="634" t="s">
        <v>5</v>
      </c>
      <c r="D3300" s="635" t="s">
        <v>43908</v>
      </c>
    </row>
    <row r="3301" spans="1:4" ht="13.5" x14ac:dyDescent="0.25">
      <c r="A3301" s="636">
        <v>101908</v>
      </c>
      <c r="B3301" s="634" t="s">
        <v>29108</v>
      </c>
      <c r="C3301" s="634" t="s">
        <v>5</v>
      </c>
      <c r="D3301" s="635" t="s">
        <v>43909</v>
      </c>
    </row>
    <row r="3302" spans="1:4" ht="13.5" x14ac:dyDescent="0.25">
      <c r="A3302" s="636">
        <v>101909</v>
      </c>
      <c r="B3302" s="634" t="s">
        <v>29109</v>
      </c>
      <c r="C3302" s="634" t="s">
        <v>5</v>
      </c>
      <c r="D3302" s="635" t="s">
        <v>43910</v>
      </c>
    </row>
    <row r="3303" spans="1:4" ht="13.5" x14ac:dyDescent="0.25">
      <c r="A3303" s="636">
        <v>101910</v>
      </c>
      <c r="B3303" s="634" t="s">
        <v>29110</v>
      </c>
      <c r="C3303" s="634" t="s">
        <v>5</v>
      </c>
      <c r="D3303" s="635" t="s">
        <v>43911</v>
      </c>
    </row>
    <row r="3304" spans="1:4" ht="13.5" x14ac:dyDescent="0.25">
      <c r="A3304" s="636">
        <v>101911</v>
      </c>
      <c r="B3304" s="634" t="s">
        <v>29111</v>
      </c>
      <c r="C3304" s="634" t="s">
        <v>5</v>
      </c>
      <c r="D3304" s="635" t="s">
        <v>43912</v>
      </c>
    </row>
    <row r="3305" spans="1:4" ht="13.5" x14ac:dyDescent="0.25">
      <c r="A3305" s="636">
        <v>101912</v>
      </c>
      <c r="B3305" s="634" t="s">
        <v>29112</v>
      </c>
      <c r="C3305" s="634" t="s">
        <v>5</v>
      </c>
      <c r="D3305" s="635" t="s">
        <v>43913</v>
      </c>
    </row>
    <row r="3306" spans="1:4" ht="13.5" x14ac:dyDescent="0.25">
      <c r="A3306" s="636">
        <v>101913</v>
      </c>
      <c r="B3306" s="634" t="s">
        <v>29113</v>
      </c>
      <c r="C3306" s="634" t="s">
        <v>5</v>
      </c>
      <c r="D3306" s="635" t="s">
        <v>43914</v>
      </c>
    </row>
    <row r="3307" spans="1:4" ht="13.5" x14ac:dyDescent="0.25">
      <c r="A3307" s="636">
        <v>101914</v>
      </c>
      <c r="B3307" s="634" t="s">
        <v>29114</v>
      </c>
      <c r="C3307" s="634" t="s">
        <v>5</v>
      </c>
      <c r="D3307" s="635" t="s">
        <v>43915</v>
      </c>
    </row>
    <row r="3308" spans="1:4" ht="13.5" x14ac:dyDescent="0.25">
      <c r="A3308" s="636">
        <v>101915</v>
      </c>
      <c r="B3308" s="634" t="s">
        <v>29115</v>
      </c>
      <c r="C3308" s="634" t="s">
        <v>5</v>
      </c>
      <c r="D3308" s="635" t="s">
        <v>43916</v>
      </c>
    </row>
    <row r="3309" spans="1:4" ht="13.5" x14ac:dyDescent="0.25">
      <c r="A3309" s="636">
        <v>101916</v>
      </c>
      <c r="B3309" s="634" t="s">
        <v>29116</v>
      </c>
      <c r="C3309" s="634" t="s">
        <v>5</v>
      </c>
      <c r="D3309" s="635" t="s">
        <v>43917</v>
      </c>
    </row>
    <row r="3310" spans="1:4" ht="13.5" x14ac:dyDescent="0.25">
      <c r="A3310" s="636">
        <v>101917</v>
      </c>
      <c r="B3310" s="634" t="s">
        <v>29117</v>
      </c>
      <c r="C3310" s="634" t="s">
        <v>5</v>
      </c>
      <c r="D3310" s="635" t="s">
        <v>43918</v>
      </c>
    </row>
    <row r="3311" spans="1:4" ht="13.5" x14ac:dyDescent="0.25">
      <c r="A3311" s="636">
        <v>98261</v>
      </c>
      <c r="B3311" s="634" t="s">
        <v>26821</v>
      </c>
      <c r="C3311" s="634" t="s">
        <v>4</v>
      </c>
      <c r="D3311" s="635" t="s">
        <v>23114</v>
      </c>
    </row>
    <row r="3312" spans="1:4" ht="13.5" x14ac:dyDescent="0.25">
      <c r="A3312" s="636">
        <v>98262</v>
      </c>
      <c r="B3312" s="634" t="s">
        <v>26822</v>
      </c>
      <c r="C3312" s="634" t="s">
        <v>4</v>
      </c>
      <c r="D3312" s="635" t="s">
        <v>24175</v>
      </c>
    </row>
    <row r="3313" spans="1:4" ht="13.5" x14ac:dyDescent="0.25">
      <c r="A3313" s="636">
        <v>98263</v>
      </c>
      <c r="B3313" s="634" t="s">
        <v>26823</v>
      </c>
      <c r="C3313" s="634" t="s">
        <v>4</v>
      </c>
      <c r="D3313" s="635" t="s">
        <v>43919</v>
      </c>
    </row>
    <row r="3314" spans="1:4" ht="13.5" x14ac:dyDescent="0.25">
      <c r="A3314" s="636">
        <v>98264</v>
      </c>
      <c r="B3314" s="634" t="s">
        <v>26824</v>
      </c>
      <c r="C3314" s="634" t="s">
        <v>4</v>
      </c>
      <c r="D3314" s="635" t="s">
        <v>41785</v>
      </c>
    </row>
    <row r="3315" spans="1:4" ht="13.5" x14ac:dyDescent="0.25">
      <c r="A3315" s="636">
        <v>98265</v>
      </c>
      <c r="B3315" s="634" t="s">
        <v>26825</v>
      </c>
      <c r="C3315" s="634" t="s">
        <v>4</v>
      </c>
      <c r="D3315" s="635" t="s">
        <v>43920</v>
      </c>
    </row>
    <row r="3316" spans="1:4" ht="13.5" x14ac:dyDescent="0.25">
      <c r="A3316" s="636">
        <v>98266</v>
      </c>
      <c r="B3316" s="634" t="s">
        <v>26826</v>
      </c>
      <c r="C3316" s="634" t="s">
        <v>4</v>
      </c>
      <c r="D3316" s="635" t="s">
        <v>26606</v>
      </c>
    </row>
    <row r="3317" spans="1:4" ht="13.5" x14ac:dyDescent="0.25">
      <c r="A3317" s="636">
        <v>98267</v>
      </c>
      <c r="B3317" s="634" t="s">
        <v>26827</v>
      </c>
      <c r="C3317" s="634" t="s">
        <v>4</v>
      </c>
      <c r="D3317" s="635" t="s">
        <v>27307</v>
      </c>
    </row>
    <row r="3318" spans="1:4" ht="13.5" x14ac:dyDescent="0.25">
      <c r="A3318" s="636">
        <v>98268</v>
      </c>
      <c r="B3318" s="634" t="s">
        <v>26828</v>
      </c>
      <c r="C3318" s="634" t="s">
        <v>4</v>
      </c>
      <c r="D3318" s="635" t="s">
        <v>29898</v>
      </c>
    </row>
    <row r="3319" spans="1:4" ht="13.5" x14ac:dyDescent="0.25">
      <c r="A3319" s="636">
        <v>98269</v>
      </c>
      <c r="B3319" s="634" t="s">
        <v>26829</v>
      </c>
      <c r="C3319" s="634" t="s">
        <v>4</v>
      </c>
      <c r="D3319" s="635" t="s">
        <v>30068</v>
      </c>
    </row>
    <row r="3320" spans="1:4" ht="13.5" x14ac:dyDescent="0.25">
      <c r="A3320" s="636">
        <v>98270</v>
      </c>
      <c r="B3320" s="634" t="s">
        <v>26830</v>
      </c>
      <c r="C3320" s="634" t="s">
        <v>4</v>
      </c>
      <c r="D3320" s="635" t="s">
        <v>43921</v>
      </c>
    </row>
    <row r="3321" spans="1:4" ht="13.5" x14ac:dyDescent="0.25">
      <c r="A3321" s="636">
        <v>98271</v>
      </c>
      <c r="B3321" s="634" t="s">
        <v>26831</v>
      </c>
      <c r="C3321" s="634" t="s">
        <v>4</v>
      </c>
      <c r="D3321" s="635" t="s">
        <v>30355</v>
      </c>
    </row>
    <row r="3322" spans="1:4" ht="13.5" x14ac:dyDescent="0.25">
      <c r="A3322" s="636">
        <v>98272</v>
      </c>
      <c r="B3322" s="634" t="s">
        <v>26832</v>
      </c>
      <c r="C3322" s="634" t="s">
        <v>4</v>
      </c>
      <c r="D3322" s="635" t="s">
        <v>30788</v>
      </c>
    </row>
    <row r="3323" spans="1:4" ht="13.5" x14ac:dyDescent="0.25">
      <c r="A3323" s="636">
        <v>98273</v>
      </c>
      <c r="B3323" s="634" t="s">
        <v>26833</v>
      </c>
      <c r="C3323" s="634" t="s">
        <v>4</v>
      </c>
      <c r="D3323" s="635" t="s">
        <v>28440</v>
      </c>
    </row>
    <row r="3324" spans="1:4" ht="13.5" x14ac:dyDescent="0.25">
      <c r="A3324" s="636">
        <v>98274</v>
      </c>
      <c r="B3324" s="634" t="s">
        <v>26834</v>
      </c>
      <c r="C3324" s="634" t="s">
        <v>4</v>
      </c>
      <c r="D3324" s="635" t="s">
        <v>41987</v>
      </c>
    </row>
    <row r="3325" spans="1:4" ht="13.5" x14ac:dyDescent="0.25">
      <c r="A3325" s="636">
        <v>98275</v>
      </c>
      <c r="B3325" s="634" t="s">
        <v>26835</v>
      </c>
      <c r="C3325" s="634" t="s">
        <v>4</v>
      </c>
      <c r="D3325" s="635" t="s">
        <v>43922</v>
      </c>
    </row>
    <row r="3326" spans="1:4" ht="13.5" x14ac:dyDescent="0.25">
      <c r="A3326" s="636">
        <v>98276</v>
      </c>
      <c r="B3326" s="634" t="s">
        <v>26836</v>
      </c>
      <c r="C3326" s="634" t="s">
        <v>4</v>
      </c>
      <c r="D3326" s="635" t="s">
        <v>43923</v>
      </c>
    </row>
    <row r="3327" spans="1:4" ht="13.5" x14ac:dyDescent="0.25">
      <c r="A3327" s="636">
        <v>98277</v>
      </c>
      <c r="B3327" s="634" t="s">
        <v>26837</v>
      </c>
      <c r="C3327" s="634" t="s">
        <v>4</v>
      </c>
      <c r="D3327" s="635" t="s">
        <v>28971</v>
      </c>
    </row>
    <row r="3328" spans="1:4" ht="13.5" x14ac:dyDescent="0.25">
      <c r="A3328" s="636">
        <v>98278</v>
      </c>
      <c r="B3328" s="634" t="s">
        <v>26838</v>
      </c>
      <c r="C3328" s="634" t="s">
        <v>4</v>
      </c>
      <c r="D3328" s="635" t="s">
        <v>43924</v>
      </c>
    </row>
    <row r="3329" spans="1:4" ht="13.5" x14ac:dyDescent="0.25">
      <c r="A3329" s="636">
        <v>98279</v>
      </c>
      <c r="B3329" s="634" t="s">
        <v>26839</v>
      </c>
      <c r="C3329" s="634" t="s">
        <v>4</v>
      </c>
      <c r="D3329" s="635" t="s">
        <v>29971</v>
      </c>
    </row>
    <row r="3330" spans="1:4" ht="13.5" x14ac:dyDescent="0.25">
      <c r="A3330" s="636">
        <v>98280</v>
      </c>
      <c r="B3330" s="634" t="s">
        <v>26840</v>
      </c>
      <c r="C3330" s="634" t="s">
        <v>4</v>
      </c>
      <c r="D3330" s="635" t="s">
        <v>26844</v>
      </c>
    </row>
    <row r="3331" spans="1:4" ht="13.5" x14ac:dyDescent="0.25">
      <c r="A3331" s="636">
        <v>98281</v>
      </c>
      <c r="B3331" s="634" t="s">
        <v>26841</v>
      </c>
      <c r="C3331" s="634" t="s">
        <v>4</v>
      </c>
      <c r="D3331" s="635" t="s">
        <v>30324</v>
      </c>
    </row>
    <row r="3332" spans="1:4" ht="13.5" x14ac:dyDescent="0.25">
      <c r="A3332" s="636">
        <v>98282</v>
      </c>
      <c r="B3332" s="634" t="s">
        <v>26842</v>
      </c>
      <c r="C3332" s="634" t="s">
        <v>4</v>
      </c>
      <c r="D3332" s="635" t="s">
        <v>30540</v>
      </c>
    </row>
    <row r="3333" spans="1:4" ht="13.5" x14ac:dyDescent="0.25">
      <c r="A3333" s="636">
        <v>98283</v>
      </c>
      <c r="B3333" s="634" t="s">
        <v>26843</v>
      </c>
      <c r="C3333" s="634" t="s">
        <v>4</v>
      </c>
      <c r="D3333" s="635" t="s">
        <v>26590</v>
      </c>
    </row>
    <row r="3334" spans="1:4" ht="13.5" x14ac:dyDescent="0.25">
      <c r="A3334" s="636">
        <v>98284</v>
      </c>
      <c r="B3334" s="634" t="s">
        <v>26845</v>
      </c>
      <c r="C3334" s="634" t="s">
        <v>4</v>
      </c>
      <c r="D3334" s="635" t="s">
        <v>30029</v>
      </c>
    </row>
    <row r="3335" spans="1:4" ht="13.5" x14ac:dyDescent="0.25">
      <c r="A3335" s="636">
        <v>98285</v>
      </c>
      <c r="B3335" s="634" t="s">
        <v>26846</v>
      </c>
      <c r="C3335" s="634" t="s">
        <v>4</v>
      </c>
      <c r="D3335" s="635" t="s">
        <v>29771</v>
      </c>
    </row>
    <row r="3336" spans="1:4" ht="13.5" x14ac:dyDescent="0.25">
      <c r="A3336" s="636">
        <v>98286</v>
      </c>
      <c r="B3336" s="634" t="s">
        <v>26847</v>
      </c>
      <c r="C3336" s="634" t="s">
        <v>4</v>
      </c>
      <c r="D3336" s="635" t="s">
        <v>43925</v>
      </c>
    </row>
    <row r="3337" spans="1:4" ht="13.5" x14ac:dyDescent="0.25">
      <c r="A3337" s="636">
        <v>98287</v>
      </c>
      <c r="B3337" s="634" t="s">
        <v>26848</v>
      </c>
      <c r="C3337" s="634" t="s">
        <v>4</v>
      </c>
      <c r="D3337" s="635" t="s">
        <v>43926</v>
      </c>
    </row>
    <row r="3338" spans="1:4" ht="13.5" x14ac:dyDescent="0.25">
      <c r="A3338" s="636">
        <v>98288</v>
      </c>
      <c r="B3338" s="634" t="s">
        <v>26849</v>
      </c>
      <c r="C3338" s="634" t="s">
        <v>4</v>
      </c>
      <c r="D3338" s="635" t="s">
        <v>43927</v>
      </c>
    </row>
    <row r="3339" spans="1:4" ht="13.5" x14ac:dyDescent="0.25">
      <c r="A3339" s="636">
        <v>98289</v>
      </c>
      <c r="B3339" s="634" t="s">
        <v>26850</v>
      </c>
      <c r="C3339" s="634" t="s">
        <v>4</v>
      </c>
      <c r="D3339" s="635" t="s">
        <v>41926</v>
      </c>
    </row>
    <row r="3340" spans="1:4" ht="13.5" x14ac:dyDescent="0.25">
      <c r="A3340" s="636">
        <v>98290</v>
      </c>
      <c r="B3340" s="634" t="s">
        <v>26851</v>
      </c>
      <c r="C3340" s="634" t="s">
        <v>4</v>
      </c>
      <c r="D3340" s="635" t="s">
        <v>30025</v>
      </c>
    </row>
    <row r="3341" spans="1:4" ht="13.5" x14ac:dyDescent="0.25">
      <c r="A3341" s="636">
        <v>98291</v>
      </c>
      <c r="B3341" s="634" t="s">
        <v>26852</v>
      </c>
      <c r="C3341" s="634" t="s">
        <v>4</v>
      </c>
      <c r="D3341" s="635" t="s">
        <v>43928</v>
      </c>
    </row>
    <row r="3342" spans="1:4" ht="13.5" x14ac:dyDescent="0.25">
      <c r="A3342" s="636">
        <v>98292</v>
      </c>
      <c r="B3342" s="634" t="s">
        <v>26853</v>
      </c>
      <c r="C3342" s="634" t="s">
        <v>4</v>
      </c>
      <c r="D3342" s="635" t="s">
        <v>41896</v>
      </c>
    </row>
    <row r="3343" spans="1:4" ht="13.5" x14ac:dyDescent="0.25">
      <c r="A3343" s="636">
        <v>98293</v>
      </c>
      <c r="B3343" s="634" t="s">
        <v>26854</v>
      </c>
      <c r="C3343" s="634" t="s">
        <v>4</v>
      </c>
      <c r="D3343" s="635" t="s">
        <v>27495</v>
      </c>
    </row>
    <row r="3344" spans="1:4" ht="13.5" x14ac:dyDescent="0.25">
      <c r="A3344" s="636">
        <v>98400</v>
      </c>
      <c r="B3344" s="634" t="s">
        <v>26855</v>
      </c>
      <c r="C3344" s="634" t="s">
        <v>4</v>
      </c>
      <c r="D3344" s="635" t="s">
        <v>43929</v>
      </c>
    </row>
    <row r="3345" spans="1:4" ht="13.5" x14ac:dyDescent="0.25">
      <c r="A3345" s="636">
        <v>98401</v>
      </c>
      <c r="B3345" s="634" t="s">
        <v>26856</v>
      </c>
      <c r="C3345" s="634" t="s">
        <v>4</v>
      </c>
      <c r="D3345" s="635" t="s">
        <v>29848</v>
      </c>
    </row>
    <row r="3346" spans="1:4" ht="13.5" x14ac:dyDescent="0.25">
      <c r="A3346" s="636">
        <v>98402</v>
      </c>
      <c r="B3346" s="634" t="s">
        <v>26857</v>
      </c>
      <c r="C3346" s="634" t="s">
        <v>4</v>
      </c>
      <c r="D3346" s="635" t="s">
        <v>43930</v>
      </c>
    </row>
    <row r="3347" spans="1:4" ht="13.5" x14ac:dyDescent="0.25">
      <c r="A3347" s="636">
        <v>100556</v>
      </c>
      <c r="B3347" s="634" t="s">
        <v>26858</v>
      </c>
      <c r="C3347" s="634" t="s">
        <v>5</v>
      </c>
      <c r="D3347" s="635" t="s">
        <v>43931</v>
      </c>
    </row>
    <row r="3348" spans="1:4" ht="13.5" x14ac:dyDescent="0.25">
      <c r="A3348" s="636">
        <v>100557</v>
      </c>
      <c r="B3348" s="634" t="s">
        <v>26859</v>
      </c>
      <c r="C3348" s="634" t="s">
        <v>5</v>
      </c>
      <c r="D3348" s="635" t="s">
        <v>43932</v>
      </c>
    </row>
    <row r="3349" spans="1:4" ht="13.5" x14ac:dyDescent="0.25">
      <c r="A3349" s="636">
        <v>100560</v>
      </c>
      <c r="B3349" s="634" t="s">
        <v>26860</v>
      </c>
      <c r="C3349" s="634" t="s">
        <v>5</v>
      </c>
      <c r="D3349" s="635" t="s">
        <v>43933</v>
      </c>
    </row>
    <row r="3350" spans="1:4" ht="13.5" x14ac:dyDescent="0.25">
      <c r="A3350" s="636">
        <v>100561</v>
      </c>
      <c r="B3350" s="634" t="s">
        <v>26861</v>
      </c>
      <c r="C3350" s="634" t="s">
        <v>5</v>
      </c>
      <c r="D3350" s="635" t="s">
        <v>43934</v>
      </c>
    </row>
    <row r="3351" spans="1:4" ht="13.5" x14ac:dyDescent="0.25">
      <c r="A3351" s="636">
        <v>100562</v>
      </c>
      <c r="B3351" s="634" t="s">
        <v>26862</v>
      </c>
      <c r="C3351" s="634" t="s">
        <v>5</v>
      </c>
      <c r="D3351" s="635" t="s">
        <v>43935</v>
      </c>
    </row>
    <row r="3352" spans="1:4" ht="13.5" x14ac:dyDescent="0.25">
      <c r="A3352" s="636">
        <v>100563</v>
      </c>
      <c r="B3352" s="634" t="s">
        <v>26863</v>
      </c>
      <c r="C3352" s="634" t="s">
        <v>5</v>
      </c>
      <c r="D3352" s="635" t="s">
        <v>43936</v>
      </c>
    </row>
    <row r="3353" spans="1:4" ht="13.5" x14ac:dyDescent="0.25">
      <c r="A3353" s="636">
        <v>101795</v>
      </c>
      <c r="B3353" s="634" t="s">
        <v>29127</v>
      </c>
      <c r="C3353" s="634" t="s">
        <v>5</v>
      </c>
      <c r="D3353" s="635" t="s">
        <v>43937</v>
      </c>
    </row>
    <row r="3354" spans="1:4" ht="13.5" x14ac:dyDescent="0.25">
      <c r="A3354" s="636">
        <v>101798</v>
      </c>
      <c r="B3354" s="634" t="s">
        <v>29128</v>
      </c>
      <c r="C3354" s="634" t="s">
        <v>5</v>
      </c>
      <c r="D3354" s="635" t="s">
        <v>43938</v>
      </c>
    </row>
    <row r="3355" spans="1:4" ht="13.5" x14ac:dyDescent="0.25">
      <c r="A3355" s="636">
        <v>101799</v>
      </c>
      <c r="B3355" s="634" t="s">
        <v>29129</v>
      </c>
      <c r="C3355" s="634" t="s">
        <v>5</v>
      </c>
      <c r="D3355" s="635" t="s">
        <v>43939</v>
      </c>
    </row>
    <row r="3356" spans="1:4" ht="13.5" x14ac:dyDescent="0.25">
      <c r="A3356" s="636">
        <v>98397</v>
      </c>
      <c r="B3356" s="634" t="s">
        <v>24204</v>
      </c>
      <c r="C3356" s="634" t="s">
        <v>3</v>
      </c>
      <c r="D3356" s="635" t="s">
        <v>30291</v>
      </c>
    </row>
    <row r="3357" spans="1:4" ht="13.5" x14ac:dyDescent="0.25">
      <c r="A3357" s="636">
        <v>103244</v>
      </c>
      <c r="B3357" s="634" t="s">
        <v>43940</v>
      </c>
      <c r="C3357" s="634" t="s">
        <v>5</v>
      </c>
      <c r="D3357" s="635" t="s">
        <v>43941</v>
      </c>
    </row>
    <row r="3358" spans="1:4" ht="13.5" x14ac:dyDescent="0.25">
      <c r="A3358" s="636">
        <v>103245</v>
      </c>
      <c r="B3358" s="634" t="s">
        <v>43942</v>
      </c>
      <c r="C3358" s="634" t="s">
        <v>5</v>
      </c>
      <c r="D3358" s="635" t="s">
        <v>43943</v>
      </c>
    </row>
    <row r="3359" spans="1:4" ht="13.5" x14ac:dyDescent="0.25">
      <c r="A3359" s="636">
        <v>103246</v>
      </c>
      <c r="B3359" s="634" t="s">
        <v>43944</v>
      </c>
      <c r="C3359" s="634" t="s">
        <v>5</v>
      </c>
      <c r="D3359" s="635" t="s">
        <v>43945</v>
      </c>
    </row>
    <row r="3360" spans="1:4" ht="13.5" x14ac:dyDescent="0.25">
      <c r="A3360" s="636">
        <v>103247</v>
      </c>
      <c r="B3360" s="634" t="s">
        <v>43946</v>
      </c>
      <c r="C3360" s="634" t="s">
        <v>5</v>
      </c>
      <c r="D3360" s="635" t="s">
        <v>43947</v>
      </c>
    </row>
    <row r="3361" spans="1:4" ht="13.5" x14ac:dyDescent="0.25">
      <c r="A3361" s="636">
        <v>103248</v>
      </c>
      <c r="B3361" s="634" t="s">
        <v>43948</v>
      </c>
      <c r="C3361" s="634" t="s">
        <v>5</v>
      </c>
      <c r="D3361" s="635" t="s">
        <v>43949</v>
      </c>
    </row>
    <row r="3362" spans="1:4" ht="13.5" x14ac:dyDescent="0.25">
      <c r="A3362" s="636">
        <v>103249</v>
      </c>
      <c r="B3362" s="634" t="s">
        <v>43950</v>
      </c>
      <c r="C3362" s="634" t="s">
        <v>5</v>
      </c>
      <c r="D3362" s="635" t="s">
        <v>43951</v>
      </c>
    </row>
    <row r="3363" spans="1:4" ht="13.5" x14ac:dyDescent="0.25">
      <c r="A3363" s="636">
        <v>103250</v>
      </c>
      <c r="B3363" s="634" t="s">
        <v>43952</v>
      </c>
      <c r="C3363" s="634" t="s">
        <v>5</v>
      </c>
      <c r="D3363" s="635" t="s">
        <v>43953</v>
      </c>
    </row>
    <row r="3364" spans="1:4" ht="13.5" x14ac:dyDescent="0.25">
      <c r="A3364" s="636">
        <v>103251</v>
      </c>
      <c r="B3364" s="634" t="s">
        <v>43954</v>
      </c>
      <c r="C3364" s="634" t="s">
        <v>5</v>
      </c>
      <c r="D3364" s="635" t="s">
        <v>43955</v>
      </c>
    </row>
    <row r="3365" spans="1:4" ht="13.5" x14ac:dyDescent="0.25">
      <c r="A3365" s="636">
        <v>103252</v>
      </c>
      <c r="B3365" s="634" t="s">
        <v>43956</v>
      </c>
      <c r="C3365" s="634" t="s">
        <v>5</v>
      </c>
      <c r="D3365" s="635" t="s">
        <v>43957</v>
      </c>
    </row>
    <row r="3366" spans="1:4" ht="13.5" x14ac:dyDescent="0.25">
      <c r="A3366" s="636">
        <v>103253</v>
      </c>
      <c r="B3366" s="634" t="s">
        <v>43958</v>
      </c>
      <c r="C3366" s="634" t="s">
        <v>5</v>
      </c>
      <c r="D3366" s="635" t="s">
        <v>43959</v>
      </c>
    </row>
    <row r="3367" spans="1:4" ht="13.5" x14ac:dyDescent="0.25">
      <c r="A3367" s="636">
        <v>103254</v>
      </c>
      <c r="B3367" s="634" t="s">
        <v>43960</v>
      </c>
      <c r="C3367" s="634" t="s">
        <v>5</v>
      </c>
      <c r="D3367" s="635" t="s">
        <v>43961</v>
      </c>
    </row>
    <row r="3368" spans="1:4" ht="13.5" x14ac:dyDescent="0.25">
      <c r="A3368" s="636">
        <v>103255</v>
      </c>
      <c r="B3368" s="634" t="s">
        <v>43962</v>
      </c>
      <c r="C3368" s="634" t="s">
        <v>5</v>
      </c>
      <c r="D3368" s="635" t="s">
        <v>43963</v>
      </c>
    </row>
    <row r="3369" spans="1:4" ht="13.5" x14ac:dyDescent="0.25">
      <c r="A3369" s="636">
        <v>103256</v>
      </c>
      <c r="B3369" s="634" t="s">
        <v>43964</v>
      </c>
      <c r="C3369" s="634" t="s">
        <v>5</v>
      </c>
      <c r="D3369" s="635" t="s">
        <v>43965</v>
      </c>
    </row>
    <row r="3370" spans="1:4" ht="13.5" x14ac:dyDescent="0.25">
      <c r="A3370" s="636">
        <v>103257</v>
      </c>
      <c r="B3370" s="634" t="s">
        <v>43966</v>
      </c>
      <c r="C3370" s="634" t="s">
        <v>5</v>
      </c>
      <c r="D3370" s="635" t="s">
        <v>43967</v>
      </c>
    </row>
    <row r="3371" spans="1:4" ht="13.5" x14ac:dyDescent="0.25">
      <c r="A3371" s="636">
        <v>103258</v>
      </c>
      <c r="B3371" s="634" t="s">
        <v>43968</v>
      </c>
      <c r="C3371" s="634" t="s">
        <v>5</v>
      </c>
      <c r="D3371" s="635" t="s">
        <v>43969</v>
      </c>
    </row>
    <row r="3372" spans="1:4" ht="13.5" x14ac:dyDescent="0.25">
      <c r="A3372" s="636">
        <v>103259</v>
      </c>
      <c r="B3372" s="634" t="s">
        <v>43970</v>
      </c>
      <c r="C3372" s="634" t="s">
        <v>5</v>
      </c>
      <c r="D3372" s="635" t="s">
        <v>43971</v>
      </c>
    </row>
    <row r="3373" spans="1:4" ht="13.5" x14ac:dyDescent="0.25">
      <c r="A3373" s="636">
        <v>103260</v>
      </c>
      <c r="B3373" s="634" t="s">
        <v>43972</v>
      </c>
      <c r="C3373" s="634" t="s">
        <v>5</v>
      </c>
      <c r="D3373" s="635" t="s">
        <v>43973</v>
      </c>
    </row>
    <row r="3374" spans="1:4" ht="13.5" x14ac:dyDescent="0.25">
      <c r="A3374" s="636">
        <v>103261</v>
      </c>
      <c r="B3374" s="634" t="s">
        <v>43974</v>
      </c>
      <c r="C3374" s="634" t="s">
        <v>5</v>
      </c>
      <c r="D3374" s="635" t="s">
        <v>43975</v>
      </c>
    </row>
    <row r="3375" spans="1:4" ht="13.5" x14ac:dyDescent="0.25">
      <c r="A3375" s="636">
        <v>103262</v>
      </c>
      <c r="B3375" s="634" t="s">
        <v>43976</v>
      </c>
      <c r="C3375" s="634" t="s">
        <v>5</v>
      </c>
      <c r="D3375" s="635" t="s">
        <v>43977</v>
      </c>
    </row>
    <row r="3376" spans="1:4" ht="13.5" x14ac:dyDescent="0.25">
      <c r="A3376" s="636">
        <v>103263</v>
      </c>
      <c r="B3376" s="634" t="s">
        <v>43978</v>
      </c>
      <c r="C3376" s="634" t="s">
        <v>5</v>
      </c>
      <c r="D3376" s="635" t="s">
        <v>43979</v>
      </c>
    </row>
    <row r="3377" spans="1:4" ht="13.5" x14ac:dyDescent="0.25">
      <c r="A3377" s="636">
        <v>103264</v>
      </c>
      <c r="B3377" s="634" t="s">
        <v>43980</v>
      </c>
      <c r="C3377" s="634" t="s">
        <v>5</v>
      </c>
      <c r="D3377" s="635" t="s">
        <v>43981</v>
      </c>
    </row>
    <row r="3378" spans="1:4" ht="13.5" x14ac:dyDescent="0.25">
      <c r="A3378" s="636">
        <v>103265</v>
      </c>
      <c r="B3378" s="634" t="s">
        <v>43982</v>
      </c>
      <c r="C3378" s="634" t="s">
        <v>5</v>
      </c>
      <c r="D3378" s="635" t="s">
        <v>43983</v>
      </c>
    </row>
    <row r="3379" spans="1:4" ht="13.5" x14ac:dyDescent="0.25">
      <c r="A3379" s="636">
        <v>103266</v>
      </c>
      <c r="B3379" s="634" t="s">
        <v>43984</v>
      </c>
      <c r="C3379" s="634" t="s">
        <v>5</v>
      </c>
      <c r="D3379" s="635" t="s">
        <v>43985</v>
      </c>
    </row>
    <row r="3380" spans="1:4" ht="13.5" x14ac:dyDescent="0.25">
      <c r="A3380" s="636">
        <v>103267</v>
      </c>
      <c r="B3380" s="634" t="s">
        <v>43986</v>
      </c>
      <c r="C3380" s="634" t="s">
        <v>5</v>
      </c>
      <c r="D3380" s="635" t="s">
        <v>43987</v>
      </c>
    </row>
    <row r="3381" spans="1:4" ht="13.5" x14ac:dyDescent="0.25">
      <c r="A3381" s="636">
        <v>103268</v>
      </c>
      <c r="B3381" s="634" t="s">
        <v>43988</v>
      </c>
      <c r="C3381" s="634" t="s">
        <v>5</v>
      </c>
      <c r="D3381" s="635" t="s">
        <v>43989</v>
      </c>
    </row>
    <row r="3382" spans="1:4" ht="13.5" x14ac:dyDescent="0.25">
      <c r="A3382" s="636">
        <v>103269</v>
      </c>
      <c r="B3382" s="634" t="s">
        <v>43990</v>
      </c>
      <c r="C3382" s="634" t="s">
        <v>5</v>
      </c>
      <c r="D3382" s="635" t="s">
        <v>43991</v>
      </c>
    </row>
    <row r="3383" spans="1:4" ht="13.5" x14ac:dyDescent="0.25">
      <c r="A3383" s="636">
        <v>103270</v>
      </c>
      <c r="B3383" s="634" t="s">
        <v>43992</v>
      </c>
      <c r="C3383" s="634" t="s">
        <v>5</v>
      </c>
      <c r="D3383" s="635" t="s">
        <v>43993</v>
      </c>
    </row>
    <row r="3384" spans="1:4" ht="13.5" x14ac:dyDescent="0.25">
      <c r="A3384" s="636">
        <v>103271</v>
      </c>
      <c r="B3384" s="634" t="s">
        <v>43994</v>
      </c>
      <c r="C3384" s="634" t="s">
        <v>5</v>
      </c>
      <c r="D3384" s="635" t="s">
        <v>43995</v>
      </c>
    </row>
    <row r="3385" spans="1:4" ht="13.5" x14ac:dyDescent="0.25">
      <c r="A3385" s="636">
        <v>103272</v>
      </c>
      <c r="B3385" s="634" t="s">
        <v>43996</v>
      </c>
      <c r="C3385" s="634" t="s">
        <v>5</v>
      </c>
      <c r="D3385" s="635" t="s">
        <v>43997</v>
      </c>
    </row>
    <row r="3386" spans="1:4" ht="13.5" x14ac:dyDescent="0.25">
      <c r="A3386" s="636">
        <v>103273</v>
      </c>
      <c r="B3386" s="634" t="s">
        <v>43998</v>
      </c>
      <c r="C3386" s="634" t="s">
        <v>5</v>
      </c>
      <c r="D3386" s="635" t="s">
        <v>43999</v>
      </c>
    </row>
    <row r="3387" spans="1:4" ht="13.5" x14ac:dyDescent="0.25">
      <c r="A3387" s="636">
        <v>103274</v>
      </c>
      <c r="B3387" s="634" t="s">
        <v>44000</v>
      </c>
      <c r="C3387" s="634" t="s">
        <v>5</v>
      </c>
      <c r="D3387" s="635" t="s">
        <v>44001</v>
      </c>
    </row>
    <row r="3388" spans="1:4" ht="13.5" x14ac:dyDescent="0.25">
      <c r="A3388" s="636">
        <v>103275</v>
      </c>
      <c r="B3388" s="634" t="s">
        <v>44002</v>
      </c>
      <c r="C3388" s="634" t="s">
        <v>5</v>
      </c>
      <c r="D3388" s="635" t="s">
        <v>44003</v>
      </c>
    </row>
    <row r="3389" spans="1:4" ht="13.5" x14ac:dyDescent="0.25">
      <c r="A3389" s="636">
        <v>103276</v>
      </c>
      <c r="B3389" s="634" t="s">
        <v>44004</v>
      </c>
      <c r="C3389" s="634" t="s">
        <v>5</v>
      </c>
      <c r="D3389" s="635" t="s">
        <v>44005</v>
      </c>
    </row>
    <row r="3390" spans="1:4" ht="13.5" x14ac:dyDescent="0.25">
      <c r="A3390" s="636">
        <v>103277</v>
      </c>
      <c r="B3390" s="634" t="s">
        <v>44006</v>
      </c>
      <c r="C3390" s="634" t="s">
        <v>5</v>
      </c>
      <c r="D3390" s="635" t="s">
        <v>44007</v>
      </c>
    </row>
    <row r="3391" spans="1:4" ht="13.5" x14ac:dyDescent="0.25">
      <c r="A3391" s="636">
        <v>103278</v>
      </c>
      <c r="B3391" s="634" t="s">
        <v>44008</v>
      </c>
      <c r="C3391" s="634" t="s">
        <v>5</v>
      </c>
      <c r="D3391" s="635" t="s">
        <v>44009</v>
      </c>
    </row>
    <row r="3392" spans="1:4" ht="13.5" x14ac:dyDescent="0.25">
      <c r="A3392" s="636">
        <v>103288</v>
      </c>
      <c r="B3392" s="634" t="s">
        <v>44010</v>
      </c>
      <c r="C3392" s="634" t="s">
        <v>5</v>
      </c>
      <c r="D3392" s="635" t="s">
        <v>44011</v>
      </c>
    </row>
    <row r="3393" spans="1:4" ht="13.5" x14ac:dyDescent="0.25">
      <c r="A3393" s="636">
        <v>103289</v>
      </c>
      <c r="B3393" s="634" t="s">
        <v>44012</v>
      </c>
      <c r="C3393" s="634" t="s">
        <v>4</v>
      </c>
      <c r="D3393" s="635" t="s">
        <v>44013</v>
      </c>
    </row>
    <row r="3394" spans="1:4" ht="13.5" x14ac:dyDescent="0.25">
      <c r="A3394" s="636">
        <v>103290</v>
      </c>
      <c r="B3394" s="634" t="s">
        <v>44014</v>
      </c>
      <c r="C3394" s="634" t="s">
        <v>4</v>
      </c>
      <c r="D3394" s="635" t="s">
        <v>44015</v>
      </c>
    </row>
    <row r="3395" spans="1:4" ht="13.5" x14ac:dyDescent="0.25">
      <c r="A3395" s="636">
        <v>103291</v>
      </c>
      <c r="B3395" s="634" t="s">
        <v>44016</v>
      </c>
      <c r="C3395" s="634" t="s">
        <v>4</v>
      </c>
      <c r="D3395" s="635" t="s">
        <v>44017</v>
      </c>
    </row>
    <row r="3396" spans="1:4" ht="13.5" x14ac:dyDescent="0.25">
      <c r="A3396" s="636">
        <v>103292</v>
      </c>
      <c r="B3396" s="634" t="s">
        <v>44018</v>
      </c>
      <c r="C3396" s="634" t="s">
        <v>4</v>
      </c>
      <c r="D3396" s="635" t="s">
        <v>30089</v>
      </c>
    </row>
    <row r="3397" spans="1:4" ht="13.5" x14ac:dyDescent="0.25">
      <c r="A3397" s="636">
        <v>101936</v>
      </c>
      <c r="B3397" s="634" t="s">
        <v>29131</v>
      </c>
      <c r="C3397" s="634" t="s">
        <v>5</v>
      </c>
      <c r="D3397" s="635" t="s">
        <v>44019</v>
      </c>
    </row>
    <row r="3398" spans="1:4" ht="13.5" x14ac:dyDescent="0.25">
      <c r="A3398" s="636">
        <v>101937</v>
      </c>
      <c r="B3398" s="634" t="s">
        <v>29132</v>
      </c>
      <c r="C3398" s="634" t="s">
        <v>5</v>
      </c>
      <c r="D3398" s="635" t="s">
        <v>44020</v>
      </c>
    </row>
    <row r="3399" spans="1:4" ht="13.5" x14ac:dyDescent="0.25">
      <c r="A3399" s="636">
        <v>98294</v>
      </c>
      <c r="B3399" s="634" t="s">
        <v>26864</v>
      </c>
      <c r="C3399" s="634" t="s">
        <v>4</v>
      </c>
      <c r="D3399" s="635" t="s">
        <v>26772</v>
      </c>
    </row>
    <row r="3400" spans="1:4" ht="13.5" x14ac:dyDescent="0.25">
      <c r="A3400" s="636">
        <v>98295</v>
      </c>
      <c r="B3400" s="634" t="s">
        <v>26865</v>
      </c>
      <c r="C3400" s="634" t="s">
        <v>4</v>
      </c>
      <c r="D3400" s="635" t="s">
        <v>29240</v>
      </c>
    </row>
    <row r="3401" spans="1:4" ht="13.5" x14ac:dyDescent="0.25">
      <c r="A3401" s="636">
        <v>98296</v>
      </c>
      <c r="B3401" s="634" t="s">
        <v>26866</v>
      </c>
      <c r="C3401" s="634" t="s">
        <v>4</v>
      </c>
      <c r="D3401" s="635" t="s">
        <v>30050</v>
      </c>
    </row>
    <row r="3402" spans="1:4" ht="13.5" x14ac:dyDescent="0.25">
      <c r="A3402" s="636">
        <v>98297</v>
      </c>
      <c r="B3402" s="634" t="s">
        <v>26867</v>
      </c>
      <c r="C3402" s="634" t="s">
        <v>4</v>
      </c>
      <c r="D3402" s="635" t="s">
        <v>23301</v>
      </c>
    </row>
    <row r="3403" spans="1:4" ht="13.5" x14ac:dyDescent="0.25">
      <c r="A3403" s="636">
        <v>98301</v>
      </c>
      <c r="B3403" s="634" t="s">
        <v>26868</v>
      </c>
      <c r="C3403" s="634" t="s">
        <v>5</v>
      </c>
      <c r="D3403" s="635" t="s">
        <v>44021</v>
      </c>
    </row>
    <row r="3404" spans="1:4" ht="13.5" x14ac:dyDescent="0.25">
      <c r="A3404" s="636">
        <v>98302</v>
      </c>
      <c r="B3404" s="634" t="s">
        <v>26869</v>
      </c>
      <c r="C3404" s="634" t="s">
        <v>5</v>
      </c>
      <c r="D3404" s="635" t="s">
        <v>44022</v>
      </c>
    </row>
    <row r="3405" spans="1:4" ht="13.5" x14ac:dyDescent="0.25">
      <c r="A3405" s="636">
        <v>98304</v>
      </c>
      <c r="B3405" s="634" t="s">
        <v>26870</v>
      </c>
      <c r="C3405" s="634" t="s">
        <v>5</v>
      </c>
      <c r="D3405" s="635" t="s">
        <v>44023</v>
      </c>
    </row>
    <row r="3406" spans="1:4" ht="13.5" x14ac:dyDescent="0.25">
      <c r="A3406" s="636">
        <v>98307</v>
      </c>
      <c r="B3406" s="634" t="s">
        <v>26871</v>
      </c>
      <c r="C3406" s="634" t="s">
        <v>5</v>
      </c>
      <c r="D3406" s="635" t="s">
        <v>44024</v>
      </c>
    </row>
    <row r="3407" spans="1:4" ht="13.5" x14ac:dyDescent="0.25">
      <c r="A3407" s="636">
        <v>98308</v>
      </c>
      <c r="B3407" s="634" t="s">
        <v>26872</v>
      </c>
      <c r="C3407" s="634" t="s">
        <v>5</v>
      </c>
      <c r="D3407" s="635" t="s">
        <v>26959</v>
      </c>
    </row>
    <row r="3408" spans="1:4" ht="13.5" x14ac:dyDescent="0.25">
      <c r="A3408" s="636">
        <v>98593</v>
      </c>
      <c r="B3408" s="634" t="s">
        <v>26873</v>
      </c>
      <c r="C3408" s="634" t="s">
        <v>5</v>
      </c>
      <c r="D3408" s="635" t="s">
        <v>44025</v>
      </c>
    </row>
    <row r="3409" spans="1:4" ht="13.5" x14ac:dyDescent="0.25">
      <c r="A3409" s="636">
        <v>89355</v>
      </c>
      <c r="B3409" s="634" t="s">
        <v>24205</v>
      </c>
      <c r="C3409" s="634" t="s">
        <v>4</v>
      </c>
      <c r="D3409" s="635" t="s">
        <v>30287</v>
      </c>
    </row>
    <row r="3410" spans="1:4" ht="13.5" x14ac:dyDescent="0.25">
      <c r="A3410" s="636">
        <v>89356</v>
      </c>
      <c r="B3410" s="634" t="s">
        <v>24206</v>
      </c>
      <c r="C3410" s="634" t="s">
        <v>4</v>
      </c>
      <c r="D3410" s="635" t="s">
        <v>29937</v>
      </c>
    </row>
    <row r="3411" spans="1:4" ht="13.5" x14ac:dyDescent="0.25">
      <c r="A3411" s="636">
        <v>89357</v>
      </c>
      <c r="B3411" s="634" t="s">
        <v>24207</v>
      </c>
      <c r="C3411" s="634" t="s">
        <v>4</v>
      </c>
      <c r="D3411" s="635" t="s">
        <v>44026</v>
      </c>
    </row>
    <row r="3412" spans="1:4" ht="13.5" x14ac:dyDescent="0.25">
      <c r="A3412" s="636">
        <v>89401</v>
      </c>
      <c r="B3412" s="634" t="s">
        <v>24208</v>
      </c>
      <c r="C3412" s="634" t="s">
        <v>4</v>
      </c>
      <c r="D3412" s="635" t="s">
        <v>30428</v>
      </c>
    </row>
    <row r="3413" spans="1:4" ht="13.5" x14ac:dyDescent="0.25">
      <c r="A3413" s="636">
        <v>89402</v>
      </c>
      <c r="B3413" s="634" t="s">
        <v>24209</v>
      </c>
      <c r="C3413" s="634" t="s">
        <v>4</v>
      </c>
      <c r="D3413" s="635" t="s">
        <v>30433</v>
      </c>
    </row>
    <row r="3414" spans="1:4" ht="13.5" x14ac:dyDescent="0.25">
      <c r="A3414" s="636">
        <v>89403</v>
      </c>
      <c r="B3414" s="634" t="s">
        <v>24210</v>
      </c>
      <c r="C3414" s="634" t="s">
        <v>4</v>
      </c>
      <c r="D3414" s="635" t="s">
        <v>44027</v>
      </c>
    </row>
    <row r="3415" spans="1:4" ht="13.5" x14ac:dyDescent="0.25">
      <c r="A3415" s="636">
        <v>89446</v>
      </c>
      <c r="B3415" s="634" t="s">
        <v>24211</v>
      </c>
      <c r="C3415" s="634" t="s">
        <v>4</v>
      </c>
      <c r="D3415" s="635" t="s">
        <v>29863</v>
      </c>
    </row>
    <row r="3416" spans="1:4" ht="13.5" x14ac:dyDescent="0.25">
      <c r="A3416" s="636">
        <v>89447</v>
      </c>
      <c r="B3416" s="634" t="s">
        <v>24212</v>
      </c>
      <c r="C3416" s="634" t="s">
        <v>4</v>
      </c>
      <c r="D3416" s="635" t="s">
        <v>26621</v>
      </c>
    </row>
    <row r="3417" spans="1:4" ht="13.5" x14ac:dyDescent="0.25">
      <c r="A3417" s="636">
        <v>89448</v>
      </c>
      <c r="B3417" s="634" t="s">
        <v>24213</v>
      </c>
      <c r="C3417" s="634" t="s">
        <v>4</v>
      </c>
      <c r="D3417" s="635" t="s">
        <v>41979</v>
      </c>
    </row>
    <row r="3418" spans="1:4" ht="13.5" x14ac:dyDescent="0.25">
      <c r="A3418" s="636">
        <v>89449</v>
      </c>
      <c r="B3418" s="634" t="s">
        <v>24214</v>
      </c>
      <c r="C3418" s="634" t="s">
        <v>4</v>
      </c>
      <c r="D3418" s="635" t="s">
        <v>30914</v>
      </c>
    </row>
    <row r="3419" spans="1:4" ht="13.5" x14ac:dyDescent="0.25">
      <c r="A3419" s="636">
        <v>89450</v>
      </c>
      <c r="B3419" s="634" t="s">
        <v>24215</v>
      </c>
      <c r="C3419" s="634" t="s">
        <v>4</v>
      </c>
      <c r="D3419" s="635" t="s">
        <v>44028</v>
      </c>
    </row>
    <row r="3420" spans="1:4" ht="13.5" x14ac:dyDescent="0.25">
      <c r="A3420" s="636">
        <v>89451</v>
      </c>
      <c r="B3420" s="634" t="s">
        <v>24216</v>
      </c>
      <c r="C3420" s="634" t="s">
        <v>4</v>
      </c>
      <c r="D3420" s="635" t="s">
        <v>44029</v>
      </c>
    </row>
    <row r="3421" spans="1:4" ht="13.5" x14ac:dyDescent="0.25">
      <c r="A3421" s="636">
        <v>89452</v>
      </c>
      <c r="B3421" s="634" t="s">
        <v>24217</v>
      </c>
      <c r="C3421" s="634" t="s">
        <v>4</v>
      </c>
      <c r="D3421" s="635" t="s">
        <v>44030</v>
      </c>
    </row>
    <row r="3422" spans="1:4" ht="13.5" x14ac:dyDescent="0.25">
      <c r="A3422" s="636">
        <v>89508</v>
      </c>
      <c r="B3422" s="634" t="s">
        <v>24218</v>
      </c>
      <c r="C3422" s="634" t="s">
        <v>4</v>
      </c>
      <c r="D3422" s="635" t="s">
        <v>29223</v>
      </c>
    </row>
    <row r="3423" spans="1:4" ht="13.5" x14ac:dyDescent="0.25">
      <c r="A3423" s="636">
        <v>89509</v>
      </c>
      <c r="B3423" s="634" t="s">
        <v>24219</v>
      </c>
      <c r="C3423" s="634" t="s">
        <v>4</v>
      </c>
      <c r="D3423" s="635" t="s">
        <v>30348</v>
      </c>
    </row>
    <row r="3424" spans="1:4" ht="13.5" x14ac:dyDescent="0.25">
      <c r="A3424" s="636">
        <v>89511</v>
      </c>
      <c r="B3424" s="634" t="s">
        <v>24220</v>
      </c>
      <c r="C3424" s="634" t="s">
        <v>4</v>
      </c>
      <c r="D3424" s="635" t="s">
        <v>30159</v>
      </c>
    </row>
    <row r="3425" spans="1:4" ht="13.5" x14ac:dyDescent="0.25">
      <c r="A3425" s="636">
        <v>89512</v>
      </c>
      <c r="B3425" s="634" t="s">
        <v>24221</v>
      </c>
      <c r="C3425" s="634" t="s">
        <v>4</v>
      </c>
      <c r="D3425" s="635" t="s">
        <v>30556</v>
      </c>
    </row>
    <row r="3426" spans="1:4" ht="13.5" x14ac:dyDescent="0.25">
      <c r="A3426" s="636">
        <v>89576</v>
      </c>
      <c r="B3426" s="634" t="s">
        <v>24222</v>
      </c>
      <c r="C3426" s="634" t="s">
        <v>4</v>
      </c>
      <c r="D3426" s="635" t="s">
        <v>44031</v>
      </c>
    </row>
    <row r="3427" spans="1:4" ht="13.5" x14ac:dyDescent="0.25">
      <c r="A3427" s="636">
        <v>89578</v>
      </c>
      <c r="B3427" s="634" t="s">
        <v>24223</v>
      </c>
      <c r="C3427" s="634" t="s">
        <v>4</v>
      </c>
      <c r="D3427" s="635" t="s">
        <v>44032</v>
      </c>
    </row>
    <row r="3428" spans="1:4" ht="13.5" x14ac:dyDescent="0.25">
      <c r="A3428" s="636">
        <v>89580</v>
      </c>
      <c r="B3428" s="634" t="s">
        <v>24224</v>
      </c>
      <c r="C3428" s="634" t="s">
        <v>4</v>
      </c>
      <c r="D3428" s="635" t="s">
        <v>30781</v>
      </c>
    </row>
    <row r="3429" spans="1:4" ht="13.5" x14ac:dyDescent="0.25">
      <c r="A3429" s="636">
        <v>89633</v>
      </c>
      <c r="B3429" s="634" t="s">
        <v>24225</v>
      </c>
      <c r="C3429" s="634" t="s">
        <v>4</v>
      </c>
      <c r="D3429" s="635" t="s">
        <v>44033</v>
      </c>
    </row>
    <row r="3430" spans="1:4" ht="13.5" x14ac:dyDescent="0.25">
      <c r="A3430" s="636">
        <v>89634</v>
      </c>
      <c r="B3430" s="634" t="s">
        <v>24226</v>
      </c>
      <c r="C3430" s="634" t="s">
        <v>4</v>
      </c>
      <c r="D3430" s="635" t="s">
        <v>44034</v>
      </c>
    </row>
    <row r="3431" spans="1:4" ht="13.5" x14ac:dyDescent="0.25">
      <c r="A3431" s="636">
        <v>89635</v>
      </c>
      <c r="B3431" s="634" t="s">
        <v>24227</v>
      </c>
      <c r="C3431" s="634" t="s">
        <v>4</v>
      </c>
      <c r="D3431" s="635" t="s">
        <v>30502</v>
      </c>
    </row>
    <row r="3432" spans="1:4" ht="13.5" x14ac:dyDescent="0.25">
      <c r="A3432" s="636">
        <v>89636</v>
      </c>
      <c r="B3432" s="634" t="s">
        <v>24228</v>
      </c>
      <c r="C3432" s="634" t="s">
        <v>4</v>
      </c>
      <c r="D3432" s="635" t="s">
        <v>44035</v>
      </c>
    </row>
    <row r="3433" spans="1:4" ht="13.5" x14ac:dyDescent="0.25">
      <c r="A3433" s="636">
        <v>89711</v>
      </c>
      <c r="B3433" s="634" t="s">
        <v>24229</v>
      </c>
      <c r="C3433" s="634" t="s">
        <v>4</v>
      </c>
      <c r="D3433" s="635" t="s">
        <v>29238</v>
      </c>
    </row>
    <row r="3434" spans="1:4" ht="13.5" x14ac:dyDescent="0.25">
      <c r="A3434" s="636">
        <v>89712</v>
      </c>
      <c r="B3434" s="634" t="s">
        <v>24230</v>
      </c>
      <c r="C3434" s="634" t="s">
        <v>4</v>
      </c>
      <c r="D3434" s="635" t="s">
        <v>26875</v>
      </c>
    </row>
    <row r="3435" spans="1:4" ht="13.5" x14ac:dyDescent="0.25">
      <c r="A3435" s="636">
        <v>89713</v>
      </c>
      <c r="B3435" s="634" t="s">
        <v>24231</v>
      </c>
      <c r="C3435" s="634" t="s">
        <v>4</v>
      </c>
      <c r="D3435" s="635" t="s">
        <v>44036</v>
      </c>
    </row>
    <row r="3436" spans="1:4" ht="13.5" x14ac:dyDescent="0.25">
      <c r="A3436" s="636">
        <v>89714</v>
      </c>
      <c r="B3436" s="634" t="s">
        <v>24232</v>
      </c>
      <c r="C3436" s="634" t="s">
        <v>4</v>
      </c>
      <c r="D3436" s="635" t="s">
        <v>44037</v>
      </c>
    </row>
    <row r="3437" spans="1:4" ht="13.5" x14ac:dyDescent="0.25">
      <c r="A3437" s="636">
        <v>89716</v>
      </c>
      <c r="B3437" s="634" t="s">
        <v>24233</v>
      </c>
      <c r="C3437" s="634" t="s">
        <v>4</v>
      </c>
      <c r="D3437" s="635" t="s">
        <v>30519</v>
      </c>
    </row>
    <row r="3438" spans="1:4" ht="13.5" x14ac:dyDescent="0.25">
      <c r="A3438" s="636">
        <v>89717</v>
      </c>
      <c r="B3438" s="634" t="s">
        <v>24234</v>
      </c>
      <c r="C3438" s="634" t="s">
        <v>4</v>
      </c>
      <c r="D3438" s="635" t="s">
        <v>44038</v>
      </c>
    </row>
    <row r="3439" spans="1:4" ht="13.5" x14ac:dyDescent="0.25">
      <c r="A3439" s="636">
        <v>89770</v>
      </c>
      <c r="B3439" s="634" t="s">
        <v>24235</v>
      </c>
      <c r="C3439" s="634" t="s">
        <v>4</v>
      </c>
      <c r="D3439" s="635" t="s">
        <v>30248</v>
      </c>
    </row>
    <row r="3440" spans="1:4" ht="13.5" x14ac:dyDescent="0.25">
      <c r="A3440" s="636">
        <v>89771</v>
      </c>
      <c r="B3440" s="634" t="s">
        <v>24236</v>
      </c>
      <c r="C3440" s="634" t="s">
        <v>4</v>
      </c>
      <c r="D3440" s="635" t="s">
        <v>44039</v>
      </c>
    </row>
    <row r="3441" spans="1:4" ht="13.5" x14ac:dyDescent="0.25">
      <c r="A3441" s="636">
        <v>89773</v>
      </c>
      <c r="B3441" s="634" t="s">
        <v>24237</v>
      </c>
      <c r="C3441" s="634" t="s">
        <v>4</v>
      </c>
      <c r="D3441" s="635" t="s">
        <v>44040</v>
      </c>
    </row>
    <row r="3442" spans="1:4" ht="13.5" x14ac:dyDescent="0.25">
      <c r="A3442" s="636">
        <v>89775</v>
      </c>
      <c r="B3442" s="634" t="s">
        <v>24238</v>
      </c>
      <c r="C3442" s="634" t="s">
        <v>4</v>
      </c>
      <c r="D3442" s="635" t="s">
        <v>44041</v>
      </c>
    </row>
    <row r="3443" spans="1:4" ht="13.5" x14ac:dyDescent="0.25">
      <c r="A3443" s="636">
        <v>89798</v>
      </c>
      <c r="B3443" s="634" t="s">
        <v>24239</v>
      </c>
      <c r="C3443" s="634" t="s">
        <v>4</v>
      </c>
      <c r="D3443" s="635" t="s">
        <v>26970</v>
      </c>
    </row>
    <row r="3444" spans="1:4" ht="13.5" x14ac:dyDescent="0.25">
      <c r="A3444" s="636">
        <v>89799</v>
      </c>
      <c r="B3444" s="634" t="s">
        <v>24240</v>
      </c>
      <c r="C3444" s="634" t="s">
        <v>4</v>
      </c>
      <c r="D3444" s="635" t="s">
        <v>43534</v>
      </c>
    </row>
    <row r="3445" spans="1:4" ht="13.5" x14ac:dyDescent="0.25">
      <c r="A3445" s="636">
        <v>89800</v>
      </c>
      <c r="B3445" s="634" t="s">
        <v>24241</v>
      </c>
      <c r="C3445" s="634" t="s">
        <v>4</v>
      </c>
      <c r="D3445" s="635" t="s">
        <v>29926</v>
      </c>
    </row>
    <row r="3446" spans="1:4" ht="13.5" x14ac:dyDescent="0.25">
      <c r="A3446" s="636">
        <v>89848</v>
      </c>
      <c r="B3446" s="634" t="s">
        <v>24242</v>
      </c>
      <c r="C3446" s="634" t="s">
        <v>4</v>
      </c>
      <c r="D3446" s="635" t="s">
        <v>29891</v>
      </c>
    </row>
    <row r="3447" spans="1:4" ht="13.5" x14ac:dyDescent="0.25">
      <c r="A3447" s="636">
        <v>89849</v>
      </c>
      <c r="B3447" s="634" t="s">
        <v>24243</v>
      </c>
      <c r="C3447" s="634" t="s">
        <v>4</v>
      </c>
      <c r="D3447" s="635" t="s">
        <v>44042</v>
      </c>
    </row>
    <row r="3448" spans="1:4" ht="13.5" x14ac:dyDescent="0.25">
      <c r="A3448" s="636">
        <v>89865</v>
      </c>
      <c r="B3448" s="634" t="s">
        <v>24244</v>
      </c>
      <c r="C3448" s="634" t="s">
        <v>4</v>
      </c>
      <c r="D3448" s="635" t="s">
        <v>43501</v>
      </c>
    </row>
    <row r="3449" spans="1:4" ht="13.5" x14ac:dyDescent="0.25">
      <c r="A3449" s="636">
        <v>91784</v>
      </c>
      <c r="B3449" s="634" t="s">
        <v>24245</v>
      </c>
      <c r="C3449" s="634" t="s">
        <v>4</v>
      </c>
      <c r="D3449" s="635" t="s">
        <v>44043</v>
      </c>
    </row>
    <row r="3450" spans="1:4" ht="13.5" x14ac:dyDescent="0.25">
      <c r="A3450" s="636">
        <v>91785</v>
      </c>
      <c r="B3450" s="634" t="s">
        <v>24246</v>
      </c>
      <c r="C3450" s="634" t="s">
        <v>4</v>
      </c>
      <c r="D3450" s="635" t="s">
        <v>43669</v>
      </c>
    </row>
    <row r="3451" spans="1:4" ht="13.5" x14ac:dyDescent="0.25">
      <c r="A3451" s="636">
        <v>91786</v>
      </c>
      <c r="B3451" s="634" t="s">
        <v>24247</v>
      </c>
      <c r="C3451" s="634" t="s">
        <v>4</v>
      </c>
      <c r="D3451" s="635" t="s">
        <v>30404</v>
      </c>
    </row>
    <row r="3452" spans="1:4" ht="13.5" x14ac:dyDescent="0.25">
      <c r="A3452" s="636">
        <v>91787</v>
      </c>
      <c r="B3452" s="634" t="s">
        <v>24248</v>
      </c>
      <c r="C3452" s="634" t="s">
        <v>4</v>
      </c>
      <c r="D3452" s="635" t="s">
        <v>44044</v>
      </c>
    </row>
    <row r="3453" spans="1:4" ht="13.5" x14ac:dyDescent="0.25">
      <c r="A3453" s="636">
        <v>91788</v>
      </c>
      <c r="B3453" s="634" t="s">
        <v>24249</v>
      </c>
      <c r="C3453" s="634" t="s">
        <v>4</v>
      </c>
      <c r="D3453" s="635" t="s">
        <v>44045</v>
      </c>
    </row>
    <row r="3454" spans="1:4" ht="13.5" x14ac:dyDescent="0.25">
      <c r="A3454" s="636">
        <v>91789</v>
      </c>
      <c r="B3454" s="634" t="s">
        <v>24250</v>
      </c>
      <c r="C3454" s="634" t="s">
        <v>4</v>
      </c>
      <c r="D3454" s="635" t="s">
        <v>44046</v>
      </c>
    </row>
    <row r="3455" spans="1:4" ht="13.5" x14ac:dyDescent="0.25">
      <c r="A3455" s="636">
        <v>91790</v>
      </c>
      <c r="B3455" s="634" t="s">
        <v>24251</v>
      </c>
      <c r="C3455" s="634" t="s">
        <v>4</v>
      </c>
      <c r="D3455" s="635" t="s">
        <v>44047</v>
      </c>
    </row>
    <row r="3456" spans="1:4" ht="13.5" x14ac:dyDescent="0.25">
      <c r="A3456" s="636">
        <v>91791</v>
      </c>
      <c r="B3456" s="634" t="s">
        <v>24252</v>
      </c>
      <c r="C3456" s="634" t="s">
        <v>4</v>
      </c>
      <c r="D3456" s="635" t="s">
        <v>44048</v>
      </c>
    </row>
    <row r="3457" spans="1:4" ht="13.5" x14ac:dyDescent="0.25">
      <c r="A3457" s="636">
        <v>91792</v>
      </c>
      <c r="B3457" s="634" t="s">
        <v>24253</v>
      </c>
      <c r="C3457" s="634" t="s">
        <v>4</v>
      </c>
      <c r="D3457" s="635" t="s">
        <v>44049</v>
      </c>
    </row>
    <row r="3458" spans="1:4" ht="13.5" x14ac:dyDescent="0.25">
      <c r="A3458" s="636">
        <v>91793</v>
      </c>
      <c r="B3458" s="634" t="s">
        <v>24254</v>
      </c>
      <c r="C3458" s="634" t="s">
        <v>4</v>
      </c>
      <c r="D3458" s="635" t="s">
        <v>44050</v>
      </c>
    </row>
    <row r="3459" spans="1:4" ht="13.5" x14ac:dyDescent="0.25">
      <c r="A3459" s="636">
        <v>91794</v>
      </c>
      <c r="B3459" s="634" t="s">
        <v>24255</v>
      </c>
      <c r="C3459" s="634" t="s">
        <v>4</v>
      </c>
      <c r="D3459" s="635" t="s">
        <v>30830</v>
      </c>
    </row>
    <row r="3460" spans="1:4" ht="13.5" x14ac:dyDescent="0.25">
      <c r="A3460" s="636">
        <v>91795</v>
      </c>
      <c r="B3460" s="634" t="s">
        <v>24256</v>
      </c>
      <c r="C3460" s="634" t="s">
        <v>4</v>
      </c>
      <c r="D3460" s="635" t="s">
        <v>44051</v>
      </c>
    </row>
    <row r="3461" spans="1:4" ht="13.5" x14ac:dyDescent="0.25">
      <c r="A3461" s="636">
        <v>91796</v>
      </c>
      <c r="B3461" s="634" t="s">
        <v>24257</v>
      </c>
      <c r="C3461" s="634" t="s">
        <v>4</v>
      </c>
      <c r="D3461" s="635" t="s">
        <v>44052</v>
      </c>
    </row>
    <row r="3462" spans="1:4" ht="13.5" x14ac:dyDescent="0.25">
      <c r="A3462" s="636">
        <v>92275</v>
      </c>
      <c r="B3462" s="634" t="s">
        <v>44053</v>
      </c>
      <c r="C3462" s="634" t="s">
        <v>4</v>
      </c>
      <c r="D3462" s="635" t="s">
        <v>30392</v>
      </c>
    </row>
    <row r="3463" spans="1:4" ht="13.5" x14ac:dyDescent="0.25">
      <c r="A3463" s="636">
        <v>92276</v>
      </c>
      <c r="B3463" s="634" t="s">
        <v>44054</v>
      </c>
      <c r="C3463" s="634" t="s">
        <v>4</v>
      </c>
      <c r="D3463" s="635" t="s">
        <v>29726</v>
      </c>
    </row>
    <row r="3464" spans="1:4" ht="13.5" x14ac:dyDescent="0.25">
      <c r="A3464" s="636">
        <v>92277</v>
      </c>
      <c r="B3464" s="634" t="s">
        <v>44055</v>
      </c>
      <c r="C3464" s="634" t="s">
        <v>4</v>
      </c>
      <c r="D3464" s="635" t="s">
        <v>44056</v>
      </c>
    </row>
    <row r="3465" spans="1:4" ht="13.5" x14ac:dyDescent="0.25">
      <c r="A3465" s="636">
        <v>92278</v>
      </c>
      <c r="B3465" s="634" t="s">
        <v>44057</v>
      </c>
      <c r="C3465" s="634" t="s">
        <v>4</v>
      </c>
      <c r="D3465" s="635" t="s">
        <v>44058</v>
      </c>
    </row>
    <row r="3466" spans="1:4" ht="13.5" x14ac:dyDescent="0.25">
      <c r="A3466" s="636">
        <v>92279</v>
      </c>
      <c r="B3466" s="634" t="s">
        <v>44059</v>
      </c>
      <c r="C3466" s="634" t="s">
        <v>4</v>
      </c>
      <c r="D3466" s="635" t="s">
        <v>44060</v>
      </c>
    </row>
    <row r="3467" spans="1:4" ht="13.5" x14ac:dyDescent="0.25">
      <c r="A3467" s="636">
        <v>92280</v>
      </c>
      <c r="B3467" s="634" t="s">
        <v>44061</v>
      </c>
      <c r="C3467" s="634" t="s">
        <v>4</v>
      </c>
      <c r="D3467" s="635" t="s">
        <v>44062</v>
      </c>
    </row>
    <row r="3468" spans="1:4" ht="13.5" x14ac:dyDescent="0.25">
      <c r="A3468" s="636">
        <v>92281</v>
      </c>
      <c r="B3468" s="634" t="s">
        <v>44063</v>
      </c>
      <c r="C3468" s="634" t="s">
        <v>4</v>
      </c>
      <c r="D3468" s="635" t="s">
        <v>44064</v>
      </c>
    </row>
    <row r="3469" spans="1:4" ht="13.5" x14ac:dyDescent="0.25">
      <c r="A3469" s="636">
        <v>92282</v>
      </c>
      <c r="B3469" s="634" t="s">
        <v>44065</v>
      </c>
      <c r="C3469" s="634" t="s">
        <v>4</v>
      </c>
      <c r="D3469" s="635" t="s">
        <v>44066</v>
      </c>
    </row>
    <row r="3470" spans="1:4" ht="13.5" x14ac:dyDescent="0.25">
      <c r="A3470" s="636">
        <v>92283</v>
      </c>
      <c r="B3470" s="634" t="s">
        <v>44067</v>
      </c>
      <c r="C3470" s="634" t="s">
        <v>4</v>
      </c>
      <c r="D3470" s="635" t="s">
        <v>44068</v>
      </c>
    </row>
    <row r="3471" spans="1:4" ht="13.5" x14ac:dyDescent="0.25">
      <c r="A3471" s="636">
        <v>92284</v>
      </c>
      <c r="B3471" s="634" t="s">
        <v>44069</v>
      </c>
      <c r="C3471" s="634" t="s">
        <v>4</v>
      </c>
      <c r="D3471" s="635" t="s">
        <v>44070</v>
      </c>
    </row>
    <row r="3472" spans="1:4" ht="13.5" x14ac:dyDescent="0.25">
      <c r="A3472" s="636">
        <v>92285</v>
      </c>
      <c r="B3472" s="634" t="s">
        <v>44071</v>
      </c>
      <c r="C3472" s="634" t="s">
        <v>4</v>
      </c>
      <c r="D3472" s="635" t="s">
        <v>44072</v>
      </c>
    </row>
    <row r="3473" spans="1:4" ht="13.5" x14ac:dyDescent="0.25">
      <c r="A3473" s="636">
        <v>92286</v>
      </c>
      <c r="B3473" s="634" t="s">
        <v>44073</v>
      </c>
      <c r="C3473" s="634" t="s">
        <v>4</v>
      </c>
      <c r="D3473" s="635" t="s">
        <v>44074</v>
      </c>
    </row>
    <row r="3474" spans="1:4" ht="13.5" x14ac:dyDescent="0.25">
      <c r="A3474" s="636">
        <v>92305</v>
      </c>
      <c r="B3474" s="634" t="s">
        <v>44075</v>
      </c>
      <c r="C3474" s="634" t="s">
        <v>4</v>
      </c>
      <c r="D3474" s="635" t="s">
        <v>44076</v>
      </c>
    </row>
    <row r="3475" spans="1:4" ht="13.5" x14ac:dyDescent="0.25">
      <c r="A3475" s="636">
        <v>92306</v>
      </c>
      <c r="B3475" s="634" t="s">
        <v>44077</v>
      </c>
      <c r="C3475" s="634" t="s">
        <v>4</v>
      </c>
      <c r="D3475" s="635" t="s">
        <v>41900</v>
      </c>
    </row>
    <row r="3476" spans="1:4" ht="13.5" x14ac:dyDescent="0.25">
      <c r="A3476" s="636">
        <v>92307</v>
      </c>
      <c r="B3476" s="634" t="s">
        <v>44078</v>
      </c>
      <c r="C3476" s="634" t="s">
        <v>4</v>
      </c>
      <c r="D3476" s="635" t="s">
        <v>44079</v>
      </c>
    </row>
    <row r="3477" spans="1:4" ht="13.5" x14ac:dyDescent="0.25">
      <c r="A3477" s="636">
        <v>92308</v>
      </c>
      <c r="B3477" s="634" t="s">
        <v>44080</v>
      </c>
      <c r="C3477" s="634" t="s">
        <v>4</v>
      </c>
      <c r="D3477" s="635" t="s">
        <v>44081</v>
      </c>
    </row>
    <row r="3478" spans="1:4" ht="13.5" x14ac:dyDescent="0.25">
      <c r="A3478" s="636">
        <v>92309</v>
      </c>
      <c r="B3478" s="634" t="s">
        <v>44082</v>
      </c>
      <c r="C3478" s="634" t="s">
        <v>4</v>
      </c>
      <c r="D3478" s="635" t="s">
        <v>44083</v>
      </c>
    </row>
    <row r="3479" spans="1:4" ht="13.5" x14ac:dyDescent="0.25">
      <c r="A3479" s="636">
        <v>92310</v>
      </c>
      <c r="B3479" s="634" t="s">
        <v>44084</v>
      </c>
      <c r="C3479" s="634" t="s">
        <v>4</v>
      </c>
      <c r="D3479" s="635" t="s">
        <v>44085</v>
      </c>
    </row>
    <row r="3480" spans="1:4" ht="13.5" x14ac:dyDescent="0.25">
      <c r="A3480" s="636">
        <v>92320</v>
      </c>
      <c r="B3480" s="634" t="s">
        <v>44086</v>
      </c>
      <c r="C3480" s="634" t="s">
        <v>4</v>
      </c>
      <c r="D3480" s="635" t="s">
        <v>41345</v>
      </c>
    </row>
    <row r="3481" spans="1:4" ht="13.5" x14ac:dyDescent="0.25">
      <c r="A3481" s="636">
        <v>92321</v>
      </c>
      <c r="B3481" s="634" t="s">
        <v>44087</v>
      </c>
      <c r="C3481" s="634" t="s">
        <v>4</v>
      </c>
      <c r="D3481" s="635" t="s">
        <v>44088</v>
      </c>
    </row>
    <row r="3482" spans="1:4" ht="13.5" x14ac:dyDescent="0.25">
      <c r="A3482" s="636">
        <v>92322</v>
      </c>
      <c r="B3482" s="634" t="s">
        <v>44089</v>
      </c>
      <c r="C3482" s="634" t="s">
        <v>4</v>
      </c>
      <c r="D3482" s="635" t="s">
        <v>44090</v>
      </c>
    </row>
    <row r="3483" spans="1:4" ht="13.5" x14ac:dyDescent="0.25">
      <c r="A3483" s="636">
        <v>92323</v>
      </c>
      <c r="B3483" s="634" t="s">
        <v>44091</v>
      </c>
      <c r="C3483" s="634" t="s">
        <v>4</v>
      </c>
      <c r="D3483" s="635" t="s">
        <v>44092</v>
      </c>
    </row>
    <row r="3484" spans="1:4" ht="13.5" x14ac:dyDescent="0.25">
      <c r="A3484" s="636">
        <v>92324</v>
      </c>
      <c r="B3484" s="634" t="s">
        <v>44093</v>
      </c>
      <c r="C3484" s="634" t="s">
        <v>4</v>
      </c>
      <c r="D3484" s="635" t="s">
        <v>44094</v>
      </c>
    </row>
    <row r="3485" spans="1:4" ht="13.5" x14ac:dyDescent="0.25">
      <c r="A3485" s="636">
        <v>92325</v>
      </c>
      <c r="B3485" s="634" t="s">
        <v>44095</v>
      </c>
      <c r="C3485" s="634" t="s">
        <v>4</v>
      </c>
      <c r="D3485" s="635" t="s">
        <v>44096</v>
      </c>
    </row>
    <row r="3486" spans="1:4" ht="13.5" x14ac:dyDescent="0.25">
      <c r="A3486" s="636">
        <v>92335</v>
      </c>
      <c r="B3486" s="634" t="s">
        <v>29141</v>
      </c>
      <c r="C3486" s="634" t="s">
        <v>4</v>
      </c>
      <c r="D3486" s="635" t="s">
        <v>30923</v>
      </c>
    </row>
    <row r="3487" spans="1:4" ht="13.5" x14ac:dyDescent="0.25">
      <c r="A3487" s="636">
        <v>92336</v>
      </c>
      <c r="B3487" s="634" t="s">
        <v>29142</v>
      </c>
      <c r="C3487" s="634" t="s">
        <v>4</v>
      </c>
      <c r="D3487" s="635" t="s">
        <v>44097</v>
      </c>
    </row>
    <row r="3488" spans="1:4" ht="13.5" x14ac:dyDescent="0.25">
      <c r="A3488" s="636">
        <v>92337</v>
      </c>
      <c r="B3488" s="634" t="s">
        <v>29143</v>
      </c>
      <c r="C3488" s="634" t="s">
        <v>4</v>
      </c>
      <c r="D3488" s="635" t="s">
        <v>44098</v>
      </c>
    </row>
    <row r="3489" spans="1:4" ht="13.5" x14ac:dyDescent="0.25">
      <c r="A3489" s="636">
        <v>92338</v>
      </c>
      <c r="B3489" s="634" t="s">
        <v>29144</v>
      </c>
      <c r="C3489" s="634" t="s">
        <v>4</v>
      </c>
      <c r="D3489" s="635" t="s">
        <v>44099</v>
      </c>
    </row>
    <row r="3490" spans="1:4" ht="13.5" x14ac:dyDescent="0.25">
      <c r="A3490" s="636">
        <v>92339</v>
      </c>
      <c r="B3490" s="634" t="s">
        <v>29145</v>
      </c>
      <c r="C3490" s="634" t="s">
        <v>4</v>
      </c>
      <c r="D3490" s="635" t="s">
        <v>44100</v>
      </c>
    </row>
    <row r="3491" spans="1:4" ht="13.5" x14ac:dyDescent="0.25">
      <c r="A3491" s="636">
        <v>92341</v>
      </c>
      <c r="B3491" s="634" t="s">
        <v>29146</v>
      </c>
      <c r="C3491" s="634" t="s">
        <v>4</v>
      </c>
      <c r="D3491" s="635" t="s">
        <v>44101</v>
      </c>
    </row>
    <row r="3492" spans="1:4" ht="13.5" x14ac:dyDescent="0.25">
      <c r="A3492" s="636">
        <v>92342</v>
      </c>
      <c r="B3492" s="634" t="s">
        <v>29147</v>
      </c>
      <c r="C3492" s="634" t="s">
        <v>4</v>
      </c>
      <c r="D3492" s="635" t="s">
        <v>44102</v>
      </c>
    </row>
    <row r="3493" spans="1:4" ht="13.5" x14ac:dyDescent="0.25">
      <c r="A3493" s="636">
        <v>92343</v>
      </c>
      <c r="B3493" s="634" t="s">
        <v>29148</v>
      </c>
      <c r="C3493" s="634" t="s">
        <v>4</v>
      </c>
      <c r="D3493" s="635" t="s">
        <v>44103</v>
      </c>
    </row>
    <row r="3494" spans="1:4" ht="13.5" x14ac:dyDescent="0.25">
      <c r="A3494" s="636">
        <v>92359</v>
      </c>
      <c r="B3494" s="634" t="s">
        <v>29149</v>
      </c>
      <c r="C3494" s="634" t="s">
        <v>4</v>
      </c>
      <c r="D3494" s="635" t="s">
        <v>44104</v>
      </c>
    </row>
    <row r="3495" spans="1:4" ht="13.5" x14ac:dyDescent="0.25">
      <c r="A3495" s="636">
        <v>92360</v>
      </c>
      <c r="B3495" s="634" t="s">
        <v>29150</v>
      </c>
      <c r="C3495" s="634" t="s">
        <v>4</v>
      </c>
      <c r="D3495" s="635" t="s">
        <v>44105</v>
      </c>
    </row>
    <row r="3496" spans="1:4" ht="13.5" x14ac:dyDescent="0.25">
      <c r="A3496" s="636">
        <v>92361</v>
      </c>
      <c r="B3496" s="634" t="s">
        <v>29151</v>
      </c>
      <c r="C3496" s="634" t="s">
        <v>4</v>
      </c>
      <c r="D3496" s="635" t="s">
        <v>44106</v>
      </c>
    </row>
    <row r="3497" spans="1:4" ht="13.5" x14ac:dyDescent="0.25">
      <c r="A3497" s="636">
        <v>92362</v>
      </c>
      <c r="B3497" s="634" t="s">
        <v>29152</v>
      </c>
      <c r="C3497" s="634" t="s">
        <v>4</v>
      </c>
      <c r="D3497" s="635" t="s">
        <v>44107</v>
      </c>
    </row>
    <row r="3498" spans="1:4" ht="13.5" x14ac:dyDescent="0.25">
      <c r="A3498" s="636">
        <v>92364</v>
      </c>
      <c r="B3498" s="634" t="s">
        <v>29153</v>
      </c>
      <c r="C3498" s="634" t="s">
        <v>4</v>
      </c>
      <c r="D3498" s="635" t="s">
        <v>44108</v>
      </c>
    </row>
    <row r="3499" spans="1:4" ht="13.5" x14ac:dyDescent="0.25">
      <c r="A3499" s="636">
        <v>92365</v>
      </c>
      <c r="B3499" s="634" t="s">
        <v>29154</v>
      </c>
      <c r="C3499" s="634" t="s">
        <v>4</v>
      </c>
      <c r="D3499" s="635" t="s">
        <v>44109</v>
      </c>
    </row>
    <row r="3500" spans="1:4" ht="13.5" x14ac:dyDescent="0.25">
      <c r="A3500" s="636">
        <v>92366</v>
      </c>
      <c r="B3500" s="634" t="s">
        <v>29155</v>
      </c>
      <c r="C3500" s="634" t="s">
        <v>4</v>
      </c>
      <c r="D3500" s="635" t="s">
        <v>44110</v>
      </c>
    </row>
    <row r="3501" spans="1:4" ht="13.5" x14ac:dyDescent="0.25">
      <c r="A3501" s="636">
        <v>92367</v>
      </c>
      <c r="B3501" s="634" t="s">
        <v>29156</v>
      </c>
      <c r="C3501" s="634" t="s">
        <v>4</v>
      </c>
      <c r="D3501" s="635" t="s">
        <v>43698</v>
      </c>
    </row>
    <row r="3502" spans="1:4" ht="13.5" x14ac:dyDescent="0.25">
      <c r="A3502" s="636">
        <v>92368</v>
      </c>
      <c r="B3502" s="634" t="s">
        <v>29157</v>
      </c>
      <c r="C3502" s="634" t="s">
        <v>4</v>
      </c>
      <c r="D3502" s="635" t="s">
        <v>44111</v>
      </c>
    </row>
    <row r="3503" spans="1:4" ht="13.5" x14ac:dyDescent="0.25">
      <c r="A3503" s="636">
        <v>92645</v>
      </c>
      <c r="B3503" s="634" t="s">
        <v>29158</v>
      </c>
      <c r="C3503" s="634" t="s">
        <v>4</v>
      </c>
      <c r="D3503" s="635" t="s">
        <v>44112</v>
      </c>
    </row>
    <row r="3504" spans="1:4" ht="13.5" x14ac:dyDescent="0.25">
      <c r="A3504" s="636">
        <v>92646</v>
      </c>
      <c r="B3504" s="634" t="s">
        <v>29159</v>
      </c>
      <c r="C3504" s="634" t="s">
        <v>4</v>
      </c>
      <c r="D3504" s="635" t="s">
        <v>30763</v>
      </c>
    </row>
    <row r="3505" spans="1:4" ht="13.5" x14ac:dyDescent="0.25">
      <c r="A3505" s="636">
        <v>92648</v>
      </c>
      <c r="B3505" s="634" t="s">
        <v>29160</v>
      </c>
      <c r="C3505" s="634" t="s">
        <v>4</v>
      </c>
      <c r="D3505" s="635" t="s">
        <v>29851</v>
      </c>
    </row>
    <row r="3506" spans="1:4" ht="13.5" x14ac:dyDescent="0.25">
      <c r="A3506" s="636">
        <v>92649</v>
      </c>
      <c r="B3506" s="634" t="s">
        <v>29161</v>
      </c>
      <c r="C3506" s="634" t="s">
        <v>4</v>
      </c>
      <c r="D3506" s="635" t="s">
        <v>44113</v>
      </c>
    </row>
    <row r="3507" spans="1:4" ht="13.5" x14ac:dyDescent="0.25">
      <c r="A3507" s="636">
        <v>92650</v>
      </c>
      <c r="B3507" s="634" t="s">
        <v>29162</v>
      </c>
      <c r="C3507" s="634" t="s">
        <v>4</v>
      </c>
      <c r="D3507" s="635" t="s">
        <v>44114</v>
      </c>
    </row>
    <row r="3508" spans="1:4" ht="13.5" x14ac:dyDescent="0.25">
      <c r="A3508" s="636">
        <v>92652</v>
      </c>
      <c r="B3508" s="634" t="s">
        <v>29163</v>
      </c>
      <c r="C3508" s="634" t="s">
        <v>4</v>
      </c>
      <c r="D3508" s="635" t="s">
        <v>28370</v>
      </c>
    </row>
    <row r="3509" spans="1:4" ht="13.5" x14ac:dyDescent="0.25">
      <c r="A3509" s="636">
        <v>92653</v>
      </c>
      <c r="B3509" s="634" t="s">
        <v>29164</v>
      </c>
      <c r="C3509" s="634" t="s">
        <v>4</v>
      </c>
      <c r="D3509" s="635" t="s">
        <v>44115</v>
      </c>
    </row>
    <row r="3510" spans="1:4" ht="13.5" x14ac:dyDescent="0.25">
      <c r="A3510" s="636">
        <v>92654</v>
      </c>
      <c r="B3510" s="634" t="s">
        <v>29165</v>
      </c>
      <c r="C3510" s="634" t="s">
        <v>4</v>
      </c>
      <c r="D3510" s="635" t="s">
        <v>44116</v>
      </c>
    </row>
    <row r="3511" spans="1:4" ht="13.5" x14ac:dyDescent="0.25">
      <c r="A3511" s="636">
        <v>92655</v>
      </c>
      <c r="B3511" s="634" t="s">
        <v>29166</v>
      </c>
      <c r="C3511" s="634" t="s">
        <v>4</v>
      </c>
      <c r="D3511" s="635" t="s">
        <v>42002</v>
      </c>
    </row>
    <row r="3512" spans="1:4" ht="13.5" x14ac:dyDescent="0.25">
      <c r="A3512" s="636">
        <v>92656</v>
      </c>
      <c r="B3512" s="634" t="s">
        <v>29167</v>
      </c>
      <c r="C3512" s="634" t="s">
        <v>4</v>
      </c>
      <c r="D3512" s="635" t="s">
        <v>44117</v>
      </c>
    </row>
    <row r="3513" spans="1:4" ht="13.5" x14ac:dyDescent="0.25">
      <c r="A3513" s="636">
        <v>92687</v>
      </c>
      <c r="B3513" s="634" t="s">
        <v>29168</v>
      </c>
      <c r="C3513" s="634" t="s">
        <v>4</v>
      </c>
      <c r="D3513" s="635" t="s">
        <v>30924</v>
      </c>
    </row>
    <row r="3514" spans="1:4" ht="13.5" x14ac:dyDescent="0.25">
      <c r="A3514" s="636">
        <v>92688</v>
      </c>
      <c r="B3514" s="634" t="s">
        <v>29169</v>
      </c>
      <c r="C3514" s="634" t="s">
        <v>4</v>
      </c>
      <c r="D3514" s="635" t="s">
        <v>44118</v>
      </c>
    </row>
    <row r="3515" spans="1:4" ht="13.5" x14ac:dyDescent="0.25">
      <c r="A3515" s="636">
        <v>92689</v>
      </c>
      <c r="B3515" s="634" t="s">
        <v>29170</v>
      </c>
      <c r="C3515" s="634" t="s">
        <v>4</v>
      </c>
      <c r="D3515" s="635" t="s">
        <v>44119</v>
      </c>
    </row>
    <row r="3516" spans="1:4" ht="13.5" x14ac:dyDescent="0.25">
      <c r="A3516" s="636">
        <v>92690</v>
      </c>
      <c r="B3516" s="634" t="s">
        <v>29171</v>
      </c>
      <c r="C3516" s="634" t="s">
        <v>4</v>
      </c>
      <c r="D3516" s="635" t="s">
        <v>44081</v>
      </c>
    </row>
    <row r="3517" spans="1:4" ht="13.5" x14ac:dyDescent="0.25">
      <c r="A3517" s="636">
        <v>92691</v>
      </c>
      <c r="B3517" s="634" t="s">
        <v>29172</v>
      </c>
      <c r="C3517" s="634" t="s">
        <v>4</v>
      </c>
      <c r="D3517" s="635" t="s">
        <v>44120</v>
      </c>
    </row>
    <row r="3518" spans="1:4" ht="13.5" x14ac:dyDescent="0.25">
      <c r="A3518" s="636">
        <v>94462</v>
      </c>
      <c r="B3518" s="634" t="s">
        <v>24258</v>
      </c>
      <c r="C3518" s="634" t="s">
        <v>4</v>
      </c>
      <c r="D3518" s="635" t="s">
        <v>44121</v>
      </c>
    </row>
    <row r="3519" spans="1:4" ht="13.5" x14ac:dyDescent="0.25">
      <c r="A3519" s="636">
        <v>94463</v>
      </c>
      <c r="B3519" s="634" t="s">
        <v>24259</v>
      </c>
      <c r="C3519" s="634" t="s">
        <v>4</v>
      </c>
      <c r="D3519" s="635" t="s">
        <v>44122</v>
      </c>
    </row>
    <row r="3520" spans="1:4" ht="13.5" x14ac:dyDescent="0.25">
      <c r="A3520" s="636">
        <v>94464</v>
      </c>
      <c r="B3520" s="634" t="s">
        <v>24260</v>
      </c>
      <c r="C3520" s="634" t="s">
        <v>4</v>
      </c>
      <c r="D3520" s="635" t="s">
        <v>44123</v>
      </c>
    </row>
    <row r="3521" spans="1:4" ht="13.5" x14ac:dyDescent="0.25">
      <c r="A3521" s="636">
        <v>94602</v>
      </c>
      <c r="B3521" s="634" t="s">
        <v>24261</v>
      </c>
      <c r="C3521" s="634" t="s">
        <v>4</v>
      </c>
      <c r="D3521" s="635" t="s">
        <v>44124</v>
      </c>
    </row>
    <row r="3522" spans="1:4" ht="13.5" x14ac:dyDescent="0.25">
      <c r="A3522" s="636">
        <v>94603</v>
      </c>
      <c r="B3522" s="634" t="s">
        <v>24262</v>
      </c>
      <c r="C3522" s="634" t="s">
        <v>4</v>
      </c>
      <c r="D3522" s="635" t="s">
        <v>44125</v>
      </c>
    </row>
    <row r="3523" spans="1:4" ht="13.5" x14ac:dyDescent="0.25">
      <c r="A3523" s="636">
        <v>94604</v>
      </c>
      <c r="B3523" s="634" t="s">
        <v>24263</v>
      </c>
      <c r="C3523" s="634" t="s">
        <v>4</v>
      </c>
      <c r="D3523" s="635" t="s">
        <v>44126</v>
      </c>
    </row>
    <row r="3524" spans="1:4" ht="13.5" x14ac:dyDescent="0.25">
      <c r="A3524" s="636">
        <v>94605</v>
      </c>
      <c r="B3524" s="634" t="s">
        <v>24264</v>
      </c>
      <c r="C3524" s="634" t="s">
        <v>4</v>
      </c>
      <c r="D3524" s="635" t="s">
        <v>44127</v>
      </c>
    </row>
    <row r="3525" spans="1:4" ht="13.5" x14ac:dyDescent="0.25">
      <c r="A3525" s="636">
        <v>94648</v>
      </c>
      <c r="B3525" s="634" t="s">
        <v>24265</v>
      </c>
      <c r="C3525" s="634" t="s">
        <v>4</v>
      </c>
      <c r="D3525" s="635" t="s">
        <v>44128</v>
      </c>
    </row>
    <row r="3526" spans="1:4" ht="13.5" x14ac:dyDescent="0.25">
      <c r="A3526" s="636">
        <v>94649</v>
      </c>
      <c r="B3526" s="634" t="s">
        <v>24266</v>
      </c>
      <c r="C3526" s="634" t="s">
        <v>4</v>
      </c>
      <c r="D3526" s="635" t="s">
        <v>30423</v>
      </c>
    </row>
    <row r="3527" spans="1:4" ht="13.5" x14ac:dyDescent="0.25">
      <c r="A3527" s="636">
        <v>94650</v>
      </c>
      <c r="B3527" s="634" t="s">
        <v>24267</v>
      </c>
      <c r="C3527" s="634" t="s">
        <v>4</v>
      </c>
      <c r="D3527" s="635" t="s">
        <v>44129</v>
      </c>
    </row>
    <row r="3528" spans="1:4" ht="13.5" x14ac:dyDescent="0.25">
      <c r="A3528" s="636">
        <v>94651</v>
      </c>
      <c r="B3528" s="634" t="s">
        <v>24268</v>
      </c>
      <c r="C3528" s="634" t="s">
        <v>4</v>
      </c>
      <c r="D3528" s="635" t="s">
        <v>44130</v>
      </c>
    </row>
    <row r="3529" spans="1:4" ht="13.5" x14ac:dyDescent="0.25">
      <c r="A3529" s="636">
        <v>94652</v>
      </c>
      <c r="B3529" s="634" t="s">
        <v>24269</v>
      </c>
      <c r="C3529" s="634" t="s">
        <v>4</v>
      </c>
      <c r="D3529" s="635" t="s">
        <v>30387</v>
      </c>
    </row>
    <row r="3530" spans="1:4" ht="13.5" x14ac:dyDescent="0.25">
      <c r="A3530" s="636">
        <v>94653</v>
      </c>
      <c r="B3530" s="634" t="s">
        <v>24270</v>
      </c>
      <c r="C3530" s="634" t="s">
        <v>4</v>
      </c>
      <c r="D3530" s="635" t="s">
        <v>44131</v>
      </c>
    </row>
    <row r="3531" spans="1:4" ht="13.5" x14ac:dyDescent="0.25">
      <c r="A3531" s="636">
        <v>94654</v>
      </c>
      <c r="B3531" s="634" t="s">
        <v>24271</v>
      </c>
      <c r="C3531" s="634" t="s">
        <v>4</v>
      </c>
      <c r="D3531" s="635" t="s">
        <v>44132</v>
      </c>
    </row>
    <row r="3532" spans="1:4" ht="13.5" x14ac:dyDescent="0.25">
      <c r="A3532" s="636">
        <v>94655</v>
      </c>
      <c r="B3532" s="634" t="s">
        <v>24272</v>
      </c>
      <c r="C3532" s="634" t="s">
        <v>4</v>
      </c>
      <c r="D3532" s="635" t="s">
        <v>44133</v>
      </c>
    </row>
    <row r="3533" spans="1:4" ht="13.5" x14ac:dyDescent="0.25">
      <c r="A3533" s="636">
        <v>94716</v>
      </c>
      <c r="B3533" s="634" t="s">
        <v>24273</v>
      </c>
      <c r="C3533" s="634" t="s">
        <v>4</v>
      </c>
      <c r="D3533" s="635" t="s">
        <v>44134</v>
      </c>
    </row>
    <row r="3534" spans="1:4" ht="13.5" x14ac:dyDescent="0.25">
      <c r="A3534" s="636">
        <v>94717</v>
      </c>
      <c r="B3534" s="634" t="s">
        <v>24274</v>
      </c>
      <c r="C3534" s="634" t="s">
        <v>4</v>
      </c>
      <c r="D3534" s="635" t="s">
        <v>44135</v>
      </c>
    </row>
    <row r="3535" spans="1:4" ht="13.5" x14ac:dyDescent="0.25">
      <c r="A3535" s="636">
        <v>94718</v>
      </c>
      <c r="B3535" s="634" t="s">
        <v>24275</v>
      </c>
      <c r="C3535" s="634" t="s">
        <v>4</v>
      </c>
      <c r="D3535" s="635" t="s">
        <v>44136</v>
      </c>
    </row>
    <row r="3536" spans="1:4" ht="13.5" x14ac:dyDescent="0.25">
      <c r="A3536" s="636">
        <v>94719</v>
      </c>
      <c r="B3536" s="634" t="s">
        <v>24276</v>
      </c>
      <c r="C3536" s="634" t="s">
        <v>4</v>
      </c>
      <c r="D3536" s="635" t="s">
        <v>44137</v>
      </c>
    </row>
    <row r="3537" spans="1:4" ht="13.5" x14ac:dyDescent="0.25">
      <c r="A3537" s="636">
        <v>94720</v>
      </c>
      <c r="B3537" s="634" t="s">
        <v>24277</v>
      </c>
      <c r="C3537" s="634" t="s">
        <v>4</v>
      </c>
      <c r="D3537" s="635" t="s">
        <v>42207</v>
      </c>
    </row>
    <row r="3538" spans="1:4" ht="13.5" x14ac:dyDescent="0.25">
      <c r="A3538" s="636">
        <v>94721</v>
      </c>
      <c r="B3538" s="634" t="s">
        <v>24278</v>
      </c>
      <c r="C3538" s="634" t="s">
        <v>4</v>
      </c>
      <c r="D3538" s="635" t="s">
        <v>44138</v>
      </c>
    </row>
    <row r="3539" spans="1:4" ht="13.5" x14ac:dyDescent="0.25">
      <c r="A3539" s="636">
        <v>94722</v>
      </c>
      <c r="B3539" s="634" t="s">
        <v>24279</v>
      </c>
      <c r="C3539" s="634" t="s">
        <v>4</v>
      </c>
      <c r="D3539" s="635" t="s">
        <v>44139</v>
      </c>
    </row>
    <row r="3540" spans="1:4" ht="13.5" x14ac:dyDescent="0.25">
      <c r="A3540" s="636">
        <v>95697</v>
      </c>
      <c r="B3540" s="634" t="s">
        <v>29174</v>
      </c>
      <c r="C3540" s="634" t="s">
        <v>4</v>
      </c>
      <c r="D3540" s="635" t="s">
        <v>30557</v>
      </c>
    </row>
    <row r="3541" spans="1:4" ht="13.5" x14ac:dyDescent="0.25">
      <c r="A3541" s="636">
        <v>96635</v>
      </c>
      <c r="B3541" s="634" t="s">
        <v>24280</v>
      </c>
      <c r="C3541" s="634" t="s">
        <v>4</v>
      </c>
      <c r="D3541" s="635" t="s">
        <v>44140</v>
      </c>
    </row>
    <row r="3542" spans="1:4" ht="13.5" x14ac:dyDescent="0.25">
      <c r="A3542" s="636">
        <v>96636</v>
      </c>
      <c r="B3542" s="634" t="s">
        <v>24281</v>
      </c>
      <c r="C3542" s="634" t="s">
        <v>4</v>
      </c>
      <c r="D3542" s="635" t="s">
        <v>30961</v>
      </c>
    </row>
    <row r="3543" spans="1:4" ht="13.5" x14ac:dyDescent="0.25">
      <c r="A3543" s="636">
        <v>96644</v>
      </c>
      <c r="B3543" s="634" t="s">
        <v>24282</v>
      </c>
      <c r="C3543" s="634" t="s">
        <v>4</v>
      </c>
      <c r="D3543" s="635" t="s">
        <v>28792</v>
      </c>
    </row>
    <row r="3544" spans="1:4" ht="13.5" x14ac:dyDescent="0.25">
      <c r="A3544" s="636">
        <v>96645</v>
      </c>
      <c r="B3544" s="634" t="s">
        <v>24283</v>
      </c>
      <c r="C3544" s="634" t="s">
        <v>4</v>
      </c>
      <c r="D3544" s="635" t="s">
        <v>30069</v>
      </c>
    </row>
    <row r="3545" spans="1:4" ht="13.5" x14ac:dyDescent="0.25">
      <c r="A3545" s="636">
        <v>96646</v>
      </c>
      <c r="B3545" s="634" t="s">
        <v>24284</v>
      </c>
      <c r="C3545" s="634" t="s">
        <v>4</v>
      </c>
      <c r="D3545" s="635" t="s">
        <v>44141</v>
      </c>
    </row>
    <row r="3546" spans="1:4" ht="13.5" x14ac:dyDescent="0.25">
      <c r="A3546" s="636">
        <v>96647</v>
      </c>
      <c r="B3546" s="634" t="s">
        <v>24285</v>
      </c>
      <c r="C3546" s="634" t="s">
        <v>4</v>
      </c>
      <c r="D3546" s="635" t="s">
        <v>44142</v>
      </c>
    </row>
    <row r="3547" spans="1:4" ht="13.5" x14ac:dyDescent="0.25">
      <c r="A3547" s="636">
        <v>96648</v>
      </c>
      <c r="B3547" s="634" t="s">
        <v>24286</v>
      </c>
      <c r="C3547" s="634" t="s">
        <v>4</v>
      </c>
      <c r="D3547" s="635" t="s">
        <v>44143</v>
      </c>
    </row>
    <row r="3548" spans="1:4" ht="13.5" x14ac:dyDescent="0.25">
      <c r="A3548" s="636">
        <v>96649</v>
      </c>
      <c r="B3548" s="634" t="s">
        <v>24287</v>
      </c>
      <c r="C3548" s="634" t="s">
        <v>4</v>
      </c>
      <c r="D3548" s="635" t="s">
        <v>30831</v>
      </c>
    </row>
    <row r="3549" spans="1:4" ht="13.5" x14ac:dyDescent="0.25">
      <c r="A3549" s="636">
        <v>96668</v>
      </c>
      <c r="B3549" s="634" t="s">
        <v>24288</v>
      </c>
      <c r="C3549" s="634" t="s">
        <v>4</v>
      </c>
      <c r="D3549" s="635" t="s">
        <v>26952</v>
      </c>
    </row>
    <row r="3550" spans="1:4" ht="13.5" x14ac:dyDescent="0.25">
      <c r="A3550" s="636">
        <v>96669</v>
      </c>
      <c r="B3550" s="634" t="s">
        <v>24289</v>
      </c>
      <c r="C3550" s="634" t="s">
        <v>4</v>
      </c>
      <c r="D3550" s="635" t="s">
        <v>44144</v>
      </c>
    </row>
    <row r="3551" spans="1:4" ht="13.5" x14ac:dyDescent="0.25">
      <c r="A3551" s="636">
        <v>96670</v>
      </c>
      <c r="B3551" s="634" t="s">
        <v>24290</v>
      </c>
      <c r="C3551" s="634" t="s">
        <v>4</v>
      </c>
      <c r="D3551" s="635" t="s">
        <v>27826</v>
      </c>
    </row>
    <row r="3552" spans="1:4" ht="13.5" x14ac:dyDescent="0.25">
      <c r="A3552" s="636">
        <v>96671</v>
      </c>
      <c r="B3552" s="634" t="s">
        <v>24292</v>
      </c>
      <c r="C3552" s="634" t="s">
        <v>4</v>
      </c>
      <c r="D3552" s="635" t="s">
        <v>41829</v>
      </c>
    </row>
    <row r="3553" spans="1:4" ht="13.5" x14ac:dyDescent="0.25">
      <c r="A3553" s="636">
        <v>96672</v>
      </c>
      <c r="B3553" s="634" t="s">
        <v>24293</v>
      </c>
      <c r="C3553" s="634" t="s">
        <v>4</v>
      </c>
      <c r="D3553" s="635" t="s">
        <v>44145</v>
      </c>
    </row>
    <row r="3554" spans="1:4" ht="13.5" x14ac:dyDescent="0.25">
      <c r="A3554" s="636">
        <v>96673</v>
      </c>
      <c r="B3554" s="634" t="s">
        <v>24294</v>
      </c>
      <c r="C3554" s="634" t="s">
        <v>4</v>
      </c>
      <c r="D3554" s="635" t="s">
        <v>44146</v>
      </c>
    </row>
    <row r="3555" spans="1:4" ht="13.5" x14ac:dyDescent="0.25">
      <c r="A3555" s="636">
        <v>96674</v>
      </c>
      <c r="B3555" s="634" t="s">
        <v>24295</v>
      </c>
      <c r="C3555" s="634" t="s">
        <v>4</v>
      </c>
      <c r="D3555" s="635" t="s">
        <v>44147</v>
      </c>
    </row>
    <row r="3556" spans="1:4" ht="13.5" x14ac:dyDescent="0.25">
      <c r="A3556" s="636">
        <v>96675</v>
      </c>
      <c r="B3556" s="634" t="s">
        <v>24296</v>
      </c>
      <c r="C3556" s="634" t="s">
        <v>4</v>
      </c>
      <c r="D3556" s="635" t="s">
        <v>44148</v>
      </c>
    </row>
    <row r="3557" spans="1:4" ht="13.5" x14ac:dyDescent="0.25">
      <c r="A3557" s="636">
        <v>96676</v>
      </c>
      <c r="B3557" s="634" t="s">
        <v>24297</v>
      </c>
      <c r="C3557" s="634" t="s">
        <v>4</v>
      </c>
      <c r="D3557" s="635" t="s">
        <v>42935</v>
      </c>
    </row>
    <row r="3558" spans="1:4" ht="13.5" x14ac:dyDescent="0.25">
      <c r="A3558" s="636">
        <v>96677</v>
      </c>
      <c r="B3558" s="634" t="s">
        <v>24298</v>
      </c>
      <c r="C3558" s="634" t="s">
        <v>4</v>
      </c>
      <c r="D3558" s="635" t="s">
        <v>44149</v>
      </c>
    </row>
    <row r="3559" spans="1:4" ht="13.5" x14ac:dyDescent="0.25">
      <c r="A3559" s="636">
        <v>96678</v>
      </c>
      <c r="B3559" s="634" t="s">
        <v>24299</v>
      </c>
      <c r="C3559" s="634" t="s">
        <v>4</v>
      </c>
      <c r="D3559" s="635" t="s">
        <v>30376</v>
      </c>
    </row>
    <row r="3560" spans="1:4" ht="13.5" x14ac:dyDescent="0.25">
      <c r="A3560" s="636">
        <v>96679</v>
      </c>
      <c r="B3560" s="634" t="s">
        <v>24300</v>
      </c>
      <c r="C3560" s="634" t="s">
        <v>4</v>
      </c>
      <c r="D3560" s="635" t="s">
        <v>30873</v>
      </c>
    </row>
    <row r="3561" spans="1:4" ht="13.5" x14ac:dyDescent="0.25">
      <c r="A3561" s="636">
        <v>96680</v>
      </c>
      <c r="B3561" s="634" t="s">
        <v>24302</v>
      </c>
      <c r="C3561" s="634" t="s">
        <v>4</v>
      </c>
      <c r="D3561" s="635" t="s">
        <v>44150</v>
      </c>
    </row>
    <row r="3562" spans="1:4" ht="13.5" x14ac:dyDescent="0.25">
      <c r="A3562" s="636">
        <v>96681</v>
      </c>
      <c r="B3562" s="634" t="s">
        <v>24303</v>
      </c>
      <c r="C3562" s="634" t="s">
        <v>4</v>
      </c>
      <c r="D3562" s="635" t="s">
        <v>44151</v>
      </c>
    </row>
    <row r="3563" spans="1:4" ht="13.5" x14ac:dyDescent="0.25">
      <c r="A3563" s="636">
        <v>96682</v>
      </c>
      <c r="B3563" s="634" t="s">
        <v>24304</v>
      </c>
      <c r="C3563" s="634" t="s">
        <v>4</v>
      </c>
      <c r="D3563" s="635" t="s">
        <v>44152</v>
      </c>
    </row>
    <row r="3564" spans="1:4" ht="13.5" x14ac:dyDescent="0.25">
      <c r="A3564" s="636">
        <v>96683</v>
      </c>
      <c r="B3564" s="634" t="s">
        <v>24305</v>
      </c>
      <c r="C3564" s="634" t="s">
        <v>4</v>
      </c>
      <c r="D3564" s="635" t="s">
        <v>44153</v>
      </c>
    </row>
    <row r="3565" spans="1:4" ht="13.5" x14ac:dyDescent="0.25">
      <c r="A3565" s="636">
        <v>96718</v>
      </c>
      <c r="B3565" s="634" t="s">
        <v>24306</v>
      </c>
      <c r="C3565" s="634" t="s">
        <v>4</v>
      </c>
      <c r="D3565" s="635" t="s">
        <v>44154</v>
      </c>
    </row>
    <row r="3566" spans="1:4" ht="13.5" x14ac:dyDescent="0.25">
      <c r="A3566" s="636">
        <v>96719</v>
      </c>
      <c r="B3566" s="634" t="s">
        <v>24307</v>
      </c>
      <c r="C3566" s="634" t="s">
        <v>4</v>
      </c>
      <c r="D3566" s="635" t="s">
        <v>30065</v>
      </c>
    </row>
    <row r="3567" spans="1:4" ht="13.5" x14ac:dyDescent="0.25">
      <c r="A3567" s="636">
        <v>96720</v>
      </c>
      <c r="B3567" s="634" t="s">
        <v>24308</v>
      </c>
      <c r="C3567" s="634" t="s">
        <v>4</v>
      </c>
      <c r="D3567" s="635" t="s">
        <v>44155</v>
      </c>
    </row>
    <row r="3568" spans="1:4" ht="13.5" x14ac:dyDescent="0.25">
      <c r="A3568" s="636">
        <v>96721</v>
      </c>
      <c r="B3568" s="634" t="s">
        <v>24309</v>
      </c>
      <c r="C3568" s="634" t="s">
        <v>4</v>
      </c>
      <c r="D3568" s="635" t="s">
        <v>44156</v>
      </c>
    </row>
    <row r="3569" spans="1:4" ht="13.5" x14ac:dyDescent="0.25">
      <c r="A3569" s="636">
        <v>96722</v>
      </c>
      <c r="B3569" s="634" t="s">
        <v>24310</v>
      </c>
      <c r="C3569" s="634" t="s">
        <v>4</v>
      </c>
      <c r="D3569" s="635" t="s">
        <v>44157</v>
      </c>
    </row>
    <row r="3570" spans="1:4" ht="13.5" x14ac:dyDescent="0.25">
      <c r="A3570" s="636">
        <v>96723</v>
      </c>
      <c r="B3570" s="634" t="s">
        <v>24311</v>
      </c>
      <c r="C3570" s="634" t="s">
        <v>4</v>
      </c>
      <c r="D3570" s="635" t="s">
        <v>44158</v>
      </c>
    </row>
    <row r="3571" spans="1:4" ht="13.5" x14ac:dyDescent="0.25">
      <c r="A3571" s="636">
        <v>96724</v>
      </c>
      <c r="B3571" s="634" t="s">
        <v>24312</v>
      </c>
      <c r="C3571" s="634" t="s">
        <v>4</v>
      </c>
      <c r="D3571" s="635" t="s">
        <v>42715</v>
      </c>
    </row>
    <row r="3572" spans="1:4" ht="13.5" x14ac:dyDescent="0.25">
      <c r="A3572" s="636">
        <v>96725</v>
      </c>
      <c r="B3572" s="634" t="s">
        <v>24313</v>
      </c>
      <c r="C3572" s="634" t="s">
        <v>4</v>
      </c>
      <c r="D3572" s="635" t="s">
        <v>44159</v>
      </c>
    </row>
    <row r="3573" spans="1:4" ht="13.5" x14ac:dyDescent="0.25">
      <c r="A3573" s="636">
        <v>96726</v>
      </c>
      <c r="B3573" s="634" t="s">
        <v>24314</v>
      </c>
      <c r="C3573" s="634" t="s">
        <v>4</v>
      </c>
      <c r="D3573" s="635" t="s">
        <v>41882</v>
      </c>
    </row>
    <row r="3574" spans="1:4" ht="13.5" x14ac:dyDescent="0.25">
      <c r="A3574" s="636">
        <v>96727</v>
      </c>
      <c r="B3574" s="634" t="s">
        <v>24315</v>
      </c>
      <c r="C3574" s="634" t="s">
        <v>4</v>
      </c>
      <c r="D3574" s="635" t="s">
        <v>30011</v>
      </c>
    </row>
    <row r="3575" spans="1:4" ht="13.5" x14ac:dyDescent="0.25">
      <c r="A3575" s="636">
        <v>96728</v>
      </c>
      <c r="B3575" s="634" t="s">
        <v>24316</v>
      </c>
      <c r="C3575" s="634" t="s">
        <v>4</v>
      </c>
      <c r="D3575" s="635" t="s">
        <v>44160</v>
      </c>
    </row>
    <row r="3576" spans="1:4" ht="13.5" x14ac:dyDescent="0.25">
      <c r="A3576" s="636">
        <v>96729</v>
      </c>
      <c r="B3576" s="634" t="s">
        <v>24317</v>
      </c>
      <c r="C3576" s="634" t="s">
        <v>4</v>
      </c>
      <c r="D3576" s="635" t="s">
        <v>41680</v>
      </c>
    </row>
    <row r="3577" spans="1:4" ht="13.5" x14ac:dyDescent="0.25">
      <c r="A3577" s="636">
        <v>96730</v>
      </c>
      <c r="B3577" s="634" t="s">
        <v>24318</v>
      </c>
      <c r="C3577" s="634" t="s">
        <v>4</v>
      </c>
      <c r="D3577" s="635" t="s">
        <v>27660</v>
      </c>
    </row>
    <row r="3578" spans="1:4" ht="13.5" x14ac:dyDescent="0.25">
      <c r="A3578" s="636">
        <v>96731</v>
      </c>
      <c r="B3578" s="634" t="s">
        <v>24319</v>
      </c>
      <c r="C3578" s="634" t="s">
        <v>4</v>
      </c>
      <c r="D3578" s="635" t="s">
        <v>30420</v>
      </c>
    </row>
    <row r="3579" spans="1:4" ht="13.5" x14ac:dyDescent="0.25">
      <c r="A3579" s="636">
        <v>96732</v>
      </c>
      <c r="B3579" s="634" t="s">
        <v>24320</v>
      </c>
      <c r="C3579" s="634" t="s">
        <v>4</v>
      </c>
      <c r="D3579" s="635" t="s">
        <v>44161</v>
      </c>
    </row>
    <row r="3580" spans="1:4" ht="13.5" x14ac:dyDescent="0.25">
      <c r="A3580" s="636">
        <v>96733</v>
      </c>
      <c r="B3580" s="634" t="s">
        <v>24321</v>
      </c>
      <c r="C3580" s="634" t="s">
        <v>4</v>
      </c>
      <c r="D3580" s="635" t="s">
        <v>44162</v>
      </c>
    </row>
    <row r="3581" spans="1:4" ht="13.5" x14ac:dyDescent="0.25">
      <c r="A3581" s="636">
        <v>96734</v>
      </c>
      <c r="B3581" s="634" t="s">
        <v>24322</v>
      </c>
      <c r="C3581" s="634" t="s">
        <v>4</v>
      </c>
      <c r="D3581" s="635" t="s">
        <v>44163</v>
      </c>
    </row>
    <row r="3582" spans="1:4" ht="13.5" x14ac:dyDescent="0.25">
      <c r="A3582" s="636">
        <v>96735</v>
      </c>
      <c r="B3582" s="634" t="s">
        <v>24323</v>
      </c>
      <c r="C3582" s="634" t="s">
        <v>4</v>
      </c>
      <c r="D3582" s="635" t="s">
        <v>44164</v>
      </c>
    </row>
    <row r="3583" spans="1:4" ht="13.5" x14ac:dyDescent="0.25">
      <c r="A3583" s="636">
        <v>96794</v>
      </c>
      <c r="B3583" s="634" t="s">
        <v>24324</v>
      </c>
      <c r="C3583" s="634" t="s">
        <v>4</v>
      </c>
      <c r="D3583" s="635" t="s">
        <v>27345</v>
      </c>
    </row>
    <row r="3584" spans="1:4" ht="13.5" x14ac:dyDescent="0.25">
      <c r="A3584" s="636">
        <v>96795</v>
      </c>
      <c r="B3584" s="634" t="s">
        <v>24325</v>
      </c>
      <c r="C3584" s="634" t="s">
        <v>4</v>
      </c>
      <c r="D3584" s="635" t="s">
        <v>28907</v>
      </c>
    </row>
    <row r="3585" spans="1:4" ht="13.5" x14ac:dyDescent="0.25">
      <c r="A3585" s="636">
        <v>96796</v>
      </c>
      <c r="B3585" s="634" t="s">
        <v>24326</v>
      </c>
      <c r="C3585" s="634" t="s">
        <v>4</v>
      </c>
      <c r="D3585" s="635" t="s">
        <v>27634</v>
      </c>
    </row>
    <row r="3586" spans="1:4" ht="13.5" x14ac:dyDescent="0.25">
      <c r="A3586" s="636">
        <v>96797</v>
      </c>
      <c r="B3586" s="634" t="s">
        <v>24327</v>
      </c>
      <c r="C3586" s="634" t="s">
        <v>4</v>
      </c>
      <c r="D3586" s="635" t="s">
        <v>27655</v>
      </c>
    </row>
    <row r="3587" spans="1:4" ht="13.5" x14ac:dyDescent="0.25">
      <c r="A3587" s="636">
        <v>96798</v>
      </c>
      <c r="B3587" s="634" t="s">
        <v>24328</v>
      </c>
      <c r="C3587" s="634" t="s">
        <v>4</v>
      </c>
      <c r="D3587" s="635" t="s">
        <v>43458</v>
      </c>
    </row>
    <row r="3588" spans="1:4" ht="13.5" x14ac:dyDescent="0.25">
      <c r="A3588" s="636">
        <v>96799</v>
      </c>
      <c r="B3588" s="634" t="s">
        <v>24329</v>
      </c>
      <c r="C3588" s="634" t="s">
        <v>4</v>
      </c>
      <c r="D3588" s="635" t="s">
        <v>44165</v>
      </c>
    </row>
    <row r="3589" spans="1:4" ht="13.5" x14ac:dyDescent="0.25">
      <c r="A3589" s="636">
        <v>96800</v>
      </c>
      <c r="B3589" s="634" t="s">
        <v>24330</v>
      </c>
      <c r="C3589" s="634" t="s">
        <v>4</v>
      </c>
      <c r="D3589" s="635" t="s">
        <v>44144</v>
      </c>
    </row>
    <row r="3590" spans="1:4" ht="13.5" x14ac:dyDescent="0.25">
      <c r="A3590" s="636">
        <v>96801</v>
      </c>
      <c r="B3590" s="634" t="s">
        <v>24331</v>
      </c>
      <c r="C3590" s="634" t="s">
        <v>4</v>
      </c>
      <c r="D3590" s="635" t="s">
        <v>44166</v>
      </c>
    </row>
    <row r="3591" spans="1:4" ht="13.5" x14ac:dyDescent="0.25">
      <c r="A3591" s="636">
        <v>97327</v>
      </c>
      <c r="B3591" s="634" t="s">
        <v>24332</v>
      </c>
      <c r="C3591" s="634" t="s">
        <v>4</v>
      </c>
      <c r="D3591" s="635" t="s">
        <v>44167</v>
      </c>
    </row>
    <row r="3592" spans="1:4" ht="13.5" x14ac:dyDescent="0.25">
      <c r="A3592" s="636">
        <v>97328</v>
      </c>
      <c r="B3592" s="634" t="s">
        <v>24333</v>
      </c>
      <c r="C3592" s="634" t="s">
        <v>4</v>
      </c>
      <c r="D3592" s="635" t="s">
        <v>29995</v>
      </c>
    </row>
    <row r="3593" spans="1:4" ht="13.5" x14ac:dyDescent="0.25">
      <c r="A3593" s="636">
        <v>97329</v>
      </c>
      <c r="B3593" s="634" t="s">
        <v>24334</v>
      </c>
      <c r="C3593" s="634" t="s">
        <v>4</v>
      </c>
      <c r="D3593" s="635" t="s">
        <v>44168</v>
      </c>
    </row>
    <row r="3594" spans="1:4" ht="13.5" x14ac:dyDescent="0.25">
      <c r="A3594" s="636">
        <v>97330</v>
      </c>
      <c r="B3594" s="634" t="s">
        <v>24335</v>
      </c>
      <c r="C3594" s="634" t="s">
        <v>4</v>
      </c>
      <c r="D3594" s="635" t="s">
        <v>44169</v>
      </c>
    </row>
    <row r="3595" spans="1:4" ht="13.5" x14ac:dyDescent="0.25">
      <c r="A3595" s="636">
        <v>97331</v>
      </c>
      <c r="B3595" s="634" t="s">
        <v>24336</v>
      </c>
      <c r="C3595" s="634" t="s">
        <v>4</v>
      </c>
      <c r="D3595" s="635" t="s">
        <v>44170</v>
      </c>
    </row>
    <row r="3596" spans="1:4" ht="13.5" x14ac:dyDescent="0.25">
      <c r="A3596" s="636">
        <v>97332</v>
      </c>
      <c r="B3596" s="634" t="s">
        <v>24337</v>
      </c>
      <c r="C3596" s="634" t="s">
        <v>4</v>
      </c>
      <c r="D3596" s="635" t="s">
        <v>44171</v>
      </c>
    </row>
    <row r="3597" spans="1:4" ht="13.5" x14ac:dyDescent="0.25">
      <c r="A3597" s="636">
        <v>97333</v>
      </c>
      <c r="B3597" s="634" t="s">
        <v>24338</v>
      </c>
      <c r="C3597" s="634" t="s">
        <v>4</v>
      </c>
      <c r="D3597" s="635" t="s">
        <v>44172</v>
      </c>
    </row>
    <row r="3598" spans="1:4" ht="13.5" x14ac:dyDescent="0.25">
      <c r="A3598" s="636">
        <v>97334</v>
      </c>
      <c r="B3598" s="634" t="s">
        <v>24339</v>
      </c>
      <c r="C3598" s="634" t="s">
        <v>4</v>
      </c>
      <c r="D3598" s="635" t="s">
        <v>44173</v>
      </c>
    </row>
    <row r="3599" spans="1:4" ht="13.5" x14ac:dyDescent="0.25">
      <c r="A3599" s="636">
        <v>97335</v>
      </c>
      <c r="B3599" s="634" t="s">
        <v>44174</v>
      </c>
      <c r="C3599" s="634" t="s">
        <v>4</v>
      </c>
      <c r="D3599" s="635" t="s">
        <v>44175</v>
      </c>
    </row>
    <row r="3600" spans="1:4" ht="13.5" x14ac:dyDescent="0.25">
      <c r="A3600" s="636">
        <v>97336</v>
      </c>
      <c r="B3600" s="634" t="s">
        <v>44176</v>
      </c>
      <c r="C3600" s="634" t="s">
        <v>4</v>
      </c>
      <c r="D3600" s="635" t="s">
        <v>30793</v>
      </c>
    </row>
    <row r="3601" spans="1:4" ht="13.5" x14ac:dyDescent="0.25">
      <c r="A3601" s="636">
        <v>97337</v>
      </c>
      <c r="B3601" s="634" t="s">
        <v>44177</v>
      </c>
      <c r="C3601" s="634" t="s">
        <v>4</v>
      </c>
      <c r="D3601" s="635" t="s">
        <v>44178</v>
      </c>
    </row>
    <row r="3602" spans="1:4" ht="13.5" x14ac:dyDescent="0.25">
      <c r="A3602" s="636">
        <v>97338</v>
      </c>
      <c r="B3602" s="634" t="s">
        <v>44179</v>
      </c>
      <c r="C3602" s="634" t="s">
        <v>4</v>
      </c>
      <c r="D3602" s="635" t="s">
        <v>44180</v>
      </c>
    </row>
    <row r="3603" spans="1:4" ht="13.5" x14ac:dyDescent="0.25">
      <c r="A3603" s="636">
        <v>97339</v>
      </c>
      <c r="B3603" s="634" t="s">
        <v>44181</v>
      </c>
      <c r="C3603" s="634" t="s">
        <v>4</v>
      </c>
      <c r="D3603" s="635" t="s">
        <v>44060</v>
      </c>
    </row>
    <row r="3604" spans="1:4" ht="13.5" x14ac:dyDescent="0.25">
      <c r="A3604" s="636">
        <v>97340</v>
      </c>
      <c r="B3604" s="634" t="s">
        <v>44182</v>
      </c>
      <c r="C3604" s="634" t="s">
        <v>4</v>
      </c>
      <c r="D3604" s="635" t="s">
        <v>44183</v>
      </c>
    </row>
    <row r="3605" spans="1:4" ht="13.5" x14ac:dyDescent="0.25">
      <c r="A3605" s="636">
        <v>97347</v>
      </c>
      <c r="B3605" s="634" t="s">
        <v>24340</v>
      </c>
      <c r="C3605" s="634" t="s">
        <v>4</v>
      </c>
      <c r="D3605" s="635" t="s">
        <v>44184</v>
      </c>
    </row>
    <row r="3606" spans="1:4" ht="13.5" x14ac:dyDescent="0.25">
      <c r="A3606" s="636">
        <v>97348</v>
      </c>
      <c r="B3606" s="634" t="s">
        <v>24341</v>
      </c>
      <c r="C3606" s="634" t="s">
        <v>4</v>
      </c>
      <c r="D3606" s="635" t="s">
        <v>44185</v>
      </c>
    </row>
    <row r="3607" spans="1:4" ht="13.5" x14ac:dyDescent="0.25">
      <c r="A3607" s="636">
        <v>97349</v>
      </c>
      <c r="B3607" s="634" t="s">
        <v>24342</v>
      </c>
      <c r="C3607" s="634" t="s">
        <v>4</v>
      </c>
      <c r="D3607" s="635" t="s">
        <v>44186</v>
      </c>
    </row>
    <row r="3608" spans="1:4" ht="13.5" x14ac:dyDescent="0.25">
      <c r="A3608" s="636">
        <v>97350</v>
      </c>
      <c r="B3608" s="634" t="s">
        <v>24343</v>
      </c>
      <c r="C3608" s="634" t="s">
        <v>4</v>
      </c>
      <c r="D3608" s="635" t="s">
        <v>44187</v>
      </c>
    </row>
    <row r="3609" spans="1:4" ht="13.5" x14ac:dyDescent="0.25">
      <c r="A3609" s="636">
        <v>97351</v>
      </c>
      <c r="B3609" s="634" t="s">
        <v>24344</v>
      </c>
      <c r="C3609" s="634" t="s">
        <v>4</v>
      </c>
      <c r="D3609" s="635" t="s">
        <v>44188</v>
      </c>
    </row>
    <row r="3610" spans="1:4" ht="13.5" x14ac:dyDescent="0.25">
      <c r="A3610" s="636">
        <v>97352</v>
      </c>
      <c r="B3610" s="634" t="s">
        <v>24345</v>
      </c>
      <c r="C3610" s="634" t="s">
        <v>4</v>
      </c>
      <c r="D3610" s="635" t="s">
        <v>44189</v>
      </c>
    </row>
    <row r="3611" spans="1:4" ht="13.5" x14ac:dyDescent="0.25">
      <c r="A3611" s="636">
        <v>97353</v>
      </c>
      <c r="B3611" s="634" t="s">
        <v>24346</v>
      </c>
      <c r="C3611" s="634" t="s">
        <v>4</v>
      </c>
      <c r="D3611" s="635" t="s">
        <v>44190</v>
      </c>
    </row>
    <row r="3612" spans="1:4" ht="13.5" x14ac:dyDescent="0.25">
      <c r="A3612" s="636">
        <v>97354</v>
      </c>
      <c r="B3612" s="634" t="s">
        <v>24347</v>
      </c>
      <c r="C3612" s="634" t="s">
        <v>4</v>
      </c>
      <c r="D3612" s="635" t="s">
        <v>44191</v>
      </c>
    </row>
    <row r="3613" spans="1:4" ht="13.5" x14ac:dyDescent="0.25">
      <c r="A3613" s="636">
        <v>97355</v>
      </c>
      <c r="B3613" s="634" t="s">
        <v>24348</v>
      </c>
      <c r="C3613" s="634" t="s">
        <v>4</v>
      </c>
      <c r="D3613" s="635" t="s">
        <v>44192</v>
      </c>
    </row>
    <row r="3614" spans="1:4" ht="13.5" x14ac:dyDescent="0.25">
      <c r="A3614" s="636">
        <v>97356</v>
      </c>
      <c r="B3614" s="634" t="s">
        <v>24349</v>
      </c>
      <c r="C3614" s="634" t="s">
        <v>4</v>
      </c>
      <c r="D3614" s="635" t="s">
        <v>44193</v>
      </c>
    </row>
    <row r="3615" spans="1:4" ht="13.5" x14ac:dyDescent="0.25">
      <c r="A3615" s="636">
        <v>97357</v>
      </c>
      <c r="B3615" s="634" t="s">
        <v>24350</v>
      </c>
      <c r="C3615" s="634" t="s">
        <v>4</v>
      </c>
      <c r="D3615" s="635" t="s">
        <v>44194</v>
      </c>
    </row>
    <row r="3616" spans="1:4" ht="13.5" x14ac:dyDescent="0.25">
      <c r="A3616" s="636">
        <v>97358</v>
      </c>
      <c r="B3616" s="634" t="s">
        <v>24351</v>
      </c>
      <c r="C3616" s="634" t="s">
        <v>4</v>
      </c>
      <c r="D3616" s="635" t="s">
        <v>44195</v>
      </c>
    </row>
    <row r="3617" spans="1:4" ht="13.5" x14ac:dyDescent="0.25">
      <c r="A3617" s="636">
        <v>97498</v>
      </c>
      <c r="B3617" s="634" t="s">
        <v>29179</v>
      </c>
      <c r="C3617" s="634" t="s">
        <v>4</v>
      </c>
      <c r="D3617" s="635" t="s">
        <v>44196</v>
      </c>
    </row>
    <row r="3618" spans="1:4" ht="13.5" x14ac:dyDescent="0.25">
      <c r="A3618" s="636">
        <v>97535</v>
      </c>
      <c r="B3618" s="634" t="s">
        <v>29180</v>
      </c>
      <c r="C3618" s="634" t="s">
        <v>4</v>
      </c>
      <c r="D3618" s="635" t="s">
        <v>44197</v>
      </c>
    </row>
    <row r="3619" spans="1:4" ht="13.5" x14ac:dyDescent="0.25">
      <c r="A3619" s="636">
        <v>97536</v>
      </c>
      <c r="B3619" s="634" t="s">
        <v>29181</v>
      </c>
      <c r="C3619" s="634" t="s">
        <v>4</v>
      </c>
      <c r="D3619" s="635" t="s">
        <v>44198</v>
      </c>
    </row>
    <row r="3620" spans="1:4" ht="13.5" x14ac:dyDescent="0.25">
      <c r="A3620" s="636">
        <v>100788</v>
      </c>
      <c r="B3620" s="634" t="s">
        <v>27309</v>
      </c>
      <c r="C3620" s="634" t="s">
        <v>5</v>
      </c>
      <c r="D3620" s="635" t="s">
        <v>44199</v>
      </c>
    </row>
    <row r="3621" spans="1:4" ht="13.5" x14ac:dyDescent="0.25">
      <c r="A3621" s="636">
        <v>100791</v>
      </c>
      <c r="B3621" s="634" t="s">
        <v>27310</v>
      </c>
      <c r="C3621" s="634" t="s">
        <v>4</v>
      </c>
      <c r="D3621" s="635" t="s">
        <v>44200</v>
      </c>
    </row>
    <row r="3622" spans="1:4" ht="13.5" x14ac:dyDescent="0.25">
      <c r="A3622" s="636">
        <v>100792</v>
      </c>
      <c r="B3622" s="634" t="s">
        <v>27311</v>
      </c>
      <c r="C3622" s="634" t="s">
        <v>4</v>
      </c>
      <c r="D3622" s="635" t="s">
        <v>30244</v>
      </c>
    </row>
    <row r="3623" spans="1:4" ht="13.5" x14ac:dyDescent="0.25">
      <c r="A3623" s="636">
        <v>100793</v>
      </c>
      <c r="B3623" s="634" t="s">
        <v>27312</v>
      </c>
      <c r="C3623" s="634" t="s">
        <v>4</v>
      </c>
      <c r="D3623" s="635" t="s">
        <v>44201</v>
      </c>
    </row>
    <row r="3624" spans="1:4" ht="13.5" x14ac:dyDescent="0.25">
      <c r="A3624" s="636">
        <v>100794</v>
      </c>
      <c r="B3624" s="634" t="s">
        <v>27313</v>
      </c>
      <c r="C3624" s="634" t="s">
        <v>4</v>
      </c>
      <c r="D3624" s="635" t="s">
        <v>44202</v>
      </c>
    </row>
    <row r="3625" spans="1:4" ht="13.5" x14ac:dyDescent="0.25">
      <c r="A3625" s="636">
        <v>100799</v>
      </c>
      <c r="B3625" s="634" t="s">
        <v>29182</v>
      </c>
      <c r="C3625" s="634" t="s">
        <v>4</v>
      </c>
      <c r="D3625" s="635" t="s">
        <v>41547</v>
      </c>
    </row>
    <row r="3626" spans="1:4" ht="13.5" x14ac:dyDescent="0.25">
      <c r="A3626" s="636">
        <v>100800</v>
      </c>
      <c r="B3626" s="634" t="s">
        <v>29183</v>
      </c>
      <c r="C3626" s="634" t="s">
        <v>4</v>
      </c>
      <c r="D3626" s="635" t="s">
        <v>44203</v>
      </c>
    </row>
    <row r="3627" spans="1:4" ht="13.5" x14ac:dyDescent="0.25">
      <c r="A3627" s="636">
        <v>100801</v>
      </c>
      <c r="B3627" s="634" t="s">
        <v>29184</v>
      </c>
      <c r="C3627" s="634" t="s">
        <v>4</v>
      </c>
      <c r="D3627" s="635" t="s">
        <v>30492</v>
      </c>
    </row>
    <row r="3628" spans="1:4" ht="13.5" x14ac:dyDescent="0.25">
      <c r="A3628" s="636">
        <v>100802</v>
      </c>
      <c r="B3628" s="634" t="s">
        <v>29185</v>
      </c>
      <c r="C3628" s="634" t="s">
        <v>4</v>
      </c>
      <c r="D3628" s="635" t="s">
        <v>44204</v>
      </c>
    </row>
    <row r="3629" spans="1:4" ht="13.5" x14ac:dyDescent="0.25">
      <c r="A3629" s="636">
        <v>100803</v>
      </c>
      <c r="B3629" s="634" t="s">
        <v>27314</v>
      </c>
      <c r="C3629" s="634" t="s">
        <v>4</v>
      </c>
      <c r="D3629" s="635" t="s">
        <v>41334</v>
      </c>
    </row>
    <row r="3630" spans="1:4" ht="13.5" x14ac:dyDescent="0.25">
      <c r="A3630" s="636">
        <v>100804</v>
      </c>
      <c r="B3630" s="634" t="s">
        <v>27315</v>
      </c>
      <c r="C3630" s="634" t="s">
        <v>4</v>
      </c>
      <c r="D3630" s="635" t="s">
        <v>27802</v>
      </c>
    </row>
    <row r="3631" spans="1:4" ht="13.5" x14ac:dyDescent="0.25">
      <c r="A3631" s="636">
        <v>100805</v>
      </c>
      <c r="B3631" s="634" t="s">
        <v>27316</v>
      </c>
      <c r="C3631" s="634" t="s">
        <v>4</v>
      </c>
      <c r="D3631" s="635" t="s">
        <v>44205</v>
      </c>
    </row>
    <row r="3632" spans="1:4" ht="13.5" x14ac:dyDescent="0.25">
      <c r="A3632" s="636">
        <v>100806</v>
      </c>
      <c r="B3632" s="634" t="s">
        <v>27317</v>
      </c>
      <c r="C3632" s="634" t="s">
        <v>4</v>
      </c>
      <c r="D3632" s="635" t="s">
        <v>44206</v>
      </c>
    </row>
    <row r="3633" spans="1:4" ht="13.5" x14ac:dyDescent="0.25">
      <c r="A3633" s="636">
        <v>100807</v>
      </c>
      <c r="B3633" s="634" t="s">
        <v>29186</v>
      </c>
      <c r="C3633" s="634" t="s">
        <v>4</v>
      </c>
      <c r="D3633" s="635" t="s">
        <v>43659</v>
      </c>
    </row>
    <row r="3634" spans="1:4" ht="13.5" x14ac:dyDescent="0.25">
      <c r="A3634" s="636">
        <v>100808</v>
      </c>
      <c r="B3634" s="634" t="s">
        <v>29187</v>
      </c>
      <c r="C3634" s="634" t="s">
        <v>4</v>
      </c>
      <c r="D3634" s="635" t="s">
        <v>30790</v>
      </c>
    </row>
    <row r="3635" spans="1:4" ht="13.5" x14ac:dyDescent="0.25">
      <c r="A3635" s="636">
        <v>100809</v>
      </c>
      <c r="B3635" s="634" t="s">
        <v>29189</v>
      </c>
      <c r="C3635" s="634" t="s">
        <v>4</v>
      </c>
      <c r="D3635" s="635" t="s">
        <v>44207</v>
      </c>
    </row>
    <row r="3636" spans="1:4" ht="13.5" x14ac:dyDescent="0.25">
      <c r="A3636" s="636">
        <v>100810</v>
      </c>
      <c r="B3636" s="634" t="s">
        <v>29190</v>
      </c>
      <c r="C3636" s="634" t="s">
        <v>4</v>
      </c>
      <c r="D3636" s="635" t="s">
        <v>42711</v>
      </c>
    </row>
    <row r="3637" spans="1:4" ht="13.5" x14ac:dyDescent="0.25">
      <c r="A3637" s="636">
        <v>101918</v>
      </c>
      <c r="B3637" s="634" t="s">
        <v>29191</v>
      </c>
      <c r="C3637" s="634" t="s">
        <v>4</v>
      </c>
      <c r="D3637" s="635" t="s">
        <v>44208</v>
      </c>
    </row>
    <row r="3638" spans="1:4" ht="13.5" x14ac:dyDescent="0.25">
      <c r="A3638" s="636">
        <v>101919</v>
      </c>
      <c r="B3638" s="634" t="s">
        <v>29192</v>
      </c>
      <c r="C3638" s="634" t="s">
        <v>5</v>
      </c>
      <c r="D3638" s="635" t="s">
        <v>44209</v>
      </c>
    </row>
    <row r="3639" spans="1:4" ht="13.5" x14ac:dyDescent="0.25">
      <c r="A3639" s="636">
        <v>101920</v>
      </c>
      <c r="B3639" s="634" t="s">
        <v>29193</v>
      </c>
      <c r="C3639" s="634" t="s">
        <v>5</v>
      </c>
      <c r="D3639" s="635" t="s">
        <v>44210</v>
      </c>
    </row>
    <row r="3640" spans="1:4" ht="13.5" x14ac:dyDescent="0.25">
      <c r="A3640" s="636">
        <v>101921</v>
      </c>
      <c r="B3640" s="634" t="s">
        <v>29194</v>
      </c>
      <c r="C3640" s="634" t="s">
        <v>5</v>
      </c>
      <c r="D3640" s="635" t="s">
        <v>44211</v>
      </c>
    </row>
    <row r="3641" spans="1:4" ht="13.5" x14ac:dyDescent="0.25">
      <c r="A3641" s="636">
        <v>101922</v>
      </c>
      <c r="B3641" s="634" t="s">
        <v>29195</v>
      </c>
      <c r="C3641" s="634" t="s">
        <v>5</v>
      </c>
      <c r="D3641" s="635" t="s">
        <v>44211</v>
      </c>
    </row>
    <row r="3642" spans="1:4" ht="13.5" x14ac:dyDescent="0.25">
      <c r="A3642" s="636">
        <v>101923</v>
      </c>
      <c r="B3642" s="634" t="s">
        <v>29196</v>
      </c>
      <c r="C3642" s="634" t="s">
        <v>5</v>
      </c>
      <c r="D3642" s="635" t="s">
        <v>44211</v>
      </c>
    </row>
    <row r="3643" spans="1:4" ht="13.5" x14ac:dyDescent="0.25">
      <c r="A3643" s="636">
        <v>101924</v>
      </c>
      <c r="B3643" s="634" t="s">
        <v>29197</v>
      </c>
      <c r="C3643" s="634" t="s">
        <v>5</v>
      </c>
      <c r="D3643" s="635" t="s">
        <v>44212</v>
      </c>
    </row>
    <row r="3644" spans="1:4" ht="13.5" x14ac:dyDescent="0.25">
      <c r="A3644" s="636">
        <v>101925</v>
      </c>
      <c r="B3644" s="634" t="s">
        <v>29198</v>
      </c>
      <c r="C3644" s="634" t="s">
        <v>5</v>
      </c>
      <c r="D3644" s="635" t="s">
        <v>44213</v>
      </c>
    </row>
    <row r="3645" spans="1:4" ht="13.5" x14ac:dyDescent="0.25">
      <c r="A3645" s="636">
        <v>101926</v>
      </c>
      <c r="B3645" s="634" t="s">
        <v>29199</v>
      </c>
      <c r="C3645" s="634" t="s">
        <v>5</v>
      </c>
      <c r="D3645" s="635" t="s">
        <v>44214</v>
      </c>
    </row>
    <row r="3646" spans="1:4" ht="13.5" x14ac:dyDescent="0.25">
      <c r="A3646" s="636">
        <v>101927</v>
      </c>
      <c r="B3646" s="634" t="s">
        <v>29200</v>
      </c>
      <c r="C3646" s="634" t="s">
        <v>4</v>
      </c>
      <c r="D3646" s="635" t="s">
        <v>44215</v>
      </c>
    </row>
    <row r="3647" spans="1:4" ht="13.5" x14ac:dyDescent="0.25">
      <c r="A3647" s="636">
        <v>101928</v>
      </c>
      <c r="B3647" s="634" t="s">
        <v>29201</v>
      </c>
      <c r="C3647" s="634" t="s">
        <v>5</v>
      </c>
      <c r="D3647" s="635" t="s">
        <v>44216</v>
      </c>
    </row>
    <row r="3648" spans="1:4" ht="13.5" x14ac:dyDescent="0.25">
      <c r="A3648" s="636">
        <v>101929</v>
      </c>
      <c r="B3648" s="634" t="s">
        <v>29202</v>
      </c>
      <c r="C3648" s="634" t="s">
        <v>5</v>
      </c>
      <c r="D3648" s="635" t="s">
        <v>44217</v>
      </c>
    </row>
    <row r="3649" spans="1:4" ht="13.5" x14ac:dyDescent="0.25">
      <c r="A3649" s="636">
        <v>101930</v>
      </c>
      <c r="B3649" s="634" t="s">
        <v>29203</v>
      </c>
      <c r="C3649" s="634" t="s">
        <v>5</v>
      </c>
      <c r="D3649" s="635" t="s">
        <v>44218</v>
      </c>
    </row>
    <row r="3650" spans="1:4" ht="13.5" x14ac:dyDescent="0.25">
      <c r="A3650" s="636">
        <v>101931</v>
      </c>
      <c r="B3650" s="634" t="s">
        <v>29204</v>
      </c>
      <c r="C3650" s="634" t="s">
        <v>5</v>
      </c>
      <c r="D3650" s="635" t="s">
        <v>44218</v>
      </c>
    </row>
    <row r="3651" spans="1:4" ht="13.5" x14ac:dyDescent="0.25">
      <c r="A3651" s="636">
        <v>101932</v>
      </c>
      <c r="B3651" s="634" t="s">
        <v>29205</v>
      </c>
      <c r="C3651" s="634" t="s">
        <v>5</v>
      </c>
      <c r="D3651" s="635" t="s">
        <v>44218</v>
      </c>
    </row>
    <row r="3652" spans="1:4" ht="13.5" x14ac:dyDescent="0.25">
      <c r="A3652" s="636">
        <v>101933</v>
      </c>
      <c r="B3652" s="634" t="s">
        <v>29206</v>
      </c>
      <c r="C3652" s="634" t="s">
        <v>5</v>
      </c>
      <c r="D3652" s="635" t="s">
        <v>44219</v>
      </c>
    </row>
    <row r="3653" spans="1:4" ht="13.5" x14ac:dyDescent="0.25">
      <c r="A3653" s="636">
        <v>101934</v>
      </c>
      <c r="B3653" s="634" t="s">
        <v>29207</v>
      </c>
      <c r="C3653" s="634" t="s">
        <v>5</v>
      </c>
      <c r="D3653" s="635" t="s">
        <v>44220</v>
      </c>
    </row>
    <row r="3654" spans="1:4" ht="13.5" x14ac:dyDescent="0.25">
      <c r="A3654" s="636">
        <v>101935</v>
      </c>
      <c r="B3654" s="634" t="s">
        <v>29208</v>
      </c>
      <c r="C3654" s="634" t="s">
        <v>5</v>
      </c>
      <c r="D3654" s="635" t="s">
        <v>44221</v>
      </c>
    </row>
    <row r="3655" spans="1:4" ht="13.5" x14ac:dyDescent="0.25">
      <c r="A3655" s="636">
        <v>103802</v>
      </c>
      <c r="B3655" s="634" t="s">
        <v>44222</v>
      </c>
      <c r="C3655" s="634" t="s">
        <v>4</v>
      </c>
      <c r="D3655" s="635" t="s">
        <v>44223</v>
      </c>
    </row>
    <row r="3656" spans="1:4" ht="13.5" x14ac:dyDescent="0.25">
      <c r="A3656" s="636">
        <v>103803</v>
      </c>
      <c r="B3656" s="634" t="s">
        <v>44224</v>
      </c>
      <c r="C3656" s="634" t="s">
        <v>4</v>
      </c>
      <c r="D3656" s="635" t="s">
        <v>44225</v>
      </c>
    </row>
    <row r="3657" spans="1:4" ht="13.5" x14ac:dyDescent="0.25">
      <c r="A3657" s="636">
        <v>103804</v>
      </c>
      <c r="B3657" s="634" t="s">
        <v>44226</v>
      </c>
      <c r="C3657" s="634" t="s">
        <v>4</v>
      </c>
      <c r="D3657" s="635" t="s">
        <v>44227</v>
      </c>
    </row>
    <row r="3658" spans="1:4" ht="13.5" x14ac:dyDescent="0.25">
      <c r="A3658" s="636">
        <v>103835</v>
      </c>
      <c r="B3658" s="634" t="s">
        <v>44228</v>
      </c>
      <c r="C3658" s="634" t="s">
        <v>4</v>
      </c>
      <c r="D3658" s="635" t="s">
        <v>43596</v>
      </c>
    </row>
    <row r="3659" spans="1:4" ht="13.5" x14ac:dyDescent="0.25">
      <c r="A3659" s="636">
        <v>103836</v>
      </c>
      <c r="B3659" s="634" t="s">
        <v>44229</v>
      </c>
      <c r="C3659" s="634" t="s">
        <v>4</v>
      </c>
      <c r="D3659" s="635" t="s">
        <v>44230</v>
      </c>
    </row>
    <row r="3660" spans="1:4" ht="13.5" x14ac:dyDescent="0.25">
      <c r="A3660" s="636">
        <v>103837</v>
      </c>
      <c r="B3660" s="634" t="s">
        <v>44231</v>
      </c>
      <c r="C3660" s="634" t="s">
        <v>4</v>
      </c>
      <c r="D3660" s="635" t="s">
        <v>44232</v>
      </c>
    </row>
    <row r="3661" spans="1:4" ht="13.5" x14ac:dyDescent="0.25">
      <c r="A3661" s="636">
        <v>103868</v>
      </c>
      <c r="B3661" s="634" t="s">
        <v>44233</v>
      </c>
      <c r="C3661" s="634" t="s">
        <v>4</v>
      </c>
      <c r="D3661" s="635" t="s">
        <v>29972</v>
      </c>
    </row>
    <row r="3662" spans="1:4" ht="13.5" x14ac:dyDescent="0.25">
      <c r="A3662" s="636">
        <v>103869</v>
      </c>
      <c r="B3662" s="634" t="s">
        <v>44234</v>
      </c>
      <c r="C3662" s="634" t="s">
        <v>4</v>
      </c>
      <c r="D3662" s="635" t="s">
        <v>42370</v>
      </c>
    </row>
    <row r="3663" spans="1:4" ht="13.5" x14ac:dyDescent="0.25">
      <c r="A3663" s="636">
        <v>103870</v>
      </c>
      <c r="B3663" s="634" t="s">
        <v>44235</v>
      </c>
      <c r="C3663" s="634" t="s">
        <v>4</v>
      </c>
      <c r="D3663" s="635" t="s">
        <v>44236</v>
      </c>
    </row>
    <row r="3664" spans="1:4" ht="13.5" x14ac:dyDescent="0.25">
      <c r="A3664" s="636">
        <v>103871</v>
      </c>
      <c r="B3664" s="634" t="s">
        <v>44237</v>
      </c>
      <c r="C3664" s="634" t="s">
        <v>4</v>
      </c>
      <c r="D3664" s="635" t="s">
        <v>44238</v>
      </c>
    </row>
    <row r="3665" spans="1:4" ht="13.5" x14ac:dyDescent="0.25">
      <c r="A3665" s="636">
        <v>103872</v>
      </c>
      <c r="B3665" s="634" t="s">
        <v>44239</v>
      </c>
      <c r="C3665" s="634" t="s">
        <v>4</v>
      </c>
      <c r="D3665" s="635" t="s">
        <v>44240</v>
      </c>
    </row>
    <row r="3666" spans="1:4" ht="13.5" x14ac:dyDescent="0.25">
      <c r="A3666" s="636">
        <v>103873</v>
      </c>
      <c r="B3666" s="634" t="s">
        <v>44241</v>
      </c>
      <c r="C3666" s="634" t="s">
        <v>4</v>
      </c>
      <c r="D3666" s="635" t="s">
        <v>44242</v>
      </c>
    </row>
    <row r="3667" spans="1:4" ht="13.5" x14ac:dyDescent="0.25">
      <c r="A3667" s="636">
        <v>89358</v>
      </c>
      <c r="B3667" s="634" t="s">
        <v>24352</v>
      </c>
      <c r="C3667" s="634" t="s">
        <v>5</v>
      </c>
      <c r="D3667" s="635" t="s">
        <v>44243</v>
      </c>
    </row>
    <row r="3668" spans="1:4" ht="13.5" x14ac:dyDescent="0.25">
      <c r="A3668" s="636">
        <v>89359</v>
      </c>
      <c r="B3668" s="634" t="s">
        <v>24353</v>
      </c>
      <c r="C3668" s="634" t="s">
        <v>5</v>
      </c>
      <c r="D3668" s="635" t="s">
        <v>30340</v>
      </c>
    </row>
    <row r="3669" spans="1:4" ht="13.5" x14ac:dyDescent="0.25">
      <c r="A3669" s="636">
        <v>89360</v>
      </c>
      <c r="B3669" s="634" t="s">
        <v>24354</v>
      </c>
      <c r="C3669" s="634" t="s">
        <v>5</v>
      </c>
      <c r="D3669" s="635" t="s">
        <v>27168</v>
      </c>
    </row>
    <row r="3670" spans="1:4" ht="13.5" x14ac:dyDescent="0.25">
      <c r="A3670" s="636">
        <v>89361</v>
      </c>
      <c r="B3670" s="634" t="s">
        <v>24355</v>
      </c>
      <c r="C3670" s="634" t="s">
        <v>5</v>
      </c>
      <c r="D3670" s="635" t="s">
        <v>28892</v>
      </c>
    </row>
    <row r="3671" spans="1:4" ht="13.5" x14ac:dyDescent="0.25">
      <c r="A3671" s="636">
        <v>89362</v>
      </c>
      <c r="B3671" s="634" t="s">
        <v>24356</v>
      </c>
      <c r="C3671" s="634" t="s">
        <v>5</v>
      </c>
      <c r="D3671" s="635" t="s">
        <v>23749</v>
      </c>
    </row>
    <row r="3672" spans="1:4" ht="13.5" x14ac:dyDescent="0.25">
      <c r="A3672" s="636">
        <v>89363</v>
      </c>
      <c r="B3672" s="634" t="s">
        <v>24357</v>
      </c>
      <c r="C3672" s="634" t="s">
        <v>5</v>
      </c>
      <c r="D3672" s="635" t="s">
        <v>43225</v>
      </c>
    </row>
    <row r="3673" spans="1:4" ht="13.5" x14ac:dyDescent="0.25">
      <c r="A3673" s="636">
        <v>89364</v>
      </c>
      <c r="B3673" s="634" t="s">
        <v>24358</v>
      </c>
      <c r="C3673" s="634" t="s">
        <v>5</v>
      </c>
      <c r="D3673" s="635" t="s">
        <v>30413</v>
      </c>
    </row>
    <row r="3674" spans="1:4" ht="13.5" x14ac:dyDescent="0.25">
      <c r="A3674" s="636">
        <v>89365</v>
      </c>
      <c r="B3674" s="634" t="s">
        <v>24359</v>
      </c>
      <c r="C3674" s="634" t="s">
        <v>5</v>
      </c>
      <c r="D3674" s="635" t="s">
        <v>43459</v>
      </c>
    </row>
    <row r="3675" spans="1:4" ht="13.5" x14ac:dyDescent="0.25">
      <c r="A3675" s="636">
        <v>89366</v>
      </c>
      <c r="B3675" s="634" t="s">
        <v>24360</v>
      </c>
      <c r="C3675" s="634" t="s">
        <v>5</v>
      </c>
      <c r="D3675" s="635" t="s">
        <v>44144</v>
      </c>
    </row>
    <row r="3676" spans="1:4" ht="13.5" x14ac:dyDescent="0.25">
      <c r="A3676" s="636">
        <v>89367</v>
      </c>
      <c r="B3676" s="634" t="s">
        <v>24361</v>
      </c>
      <c r="C3676" s="634" t="s">
        <v>5</v>
      </c>
      <c r="D3676" s="635" t="s">
        <v>30430</v>
      </c>
    </row>
    <row r="3677" spans="1:4" ht="13.5" x14ac:dyDescent="0.25">
      <c r="A3677" s="636">
        <v>89368</v>
      </c>
      <c r="B3677" s="634" t="s">
        <v>24362</v>
      </c>
      <c r="C3677" s="634" t="s">
        <v>5</v>
      </c>
      <c r="D3677" s="635" t="s">
        <v>44244</v>
      </c>
    </row>
    <row r="3678" spans="1:4" ht="13.5" x14ac:dyDescent="0.25">
      <c r="A3678" s="636">
        <v>89369</v>
      </c>
      <c r="B3678" s="634" t="s">
        <v>24363</v>
      </c>
      <c r="C3678" s="634" t="s">
        <v>5</v>
      </c>
      <c r="D3678" s="635" t="s">
        <v>29899</v>
      </c>
    </row>
    <row r="3679" spans="1:4" ht="13.5" x14ac:dyDescent="0.25">
      <c r="A3679" s="636">
        <v>89370</v>
      </c>
      <c r="B3679" s="634" t="s">
        <v>24364</v>
      </c>
      <c r="C3679" s="634" t="s">
        <v>5</v>
      </c>
      <c r="D3679" s="635" t="s">
        <v>43465</v>
      </c>
    </row>
    <row r="3680" spans="1:4" ht="13.5" x14ac:dyDescent="0.25">
      <c r="A3680" s="636">
        <v>89371</v>
      </c>
      <c r="B3680" s="634" t="s">
        <v>24365</v>
      </c>
      <c r="C3680" s="634" t="s">
        <v>5</v>
      </c>
      <c r="D3680" s="635" t="s">
        <v>30764</v>
      </c>
    </row>
    <row r="3681" spans="1:4" ht="13.5" x14ac:dyDescent="0.25">
      <c r="A3681" s="636">
        <v>89372</v>
      </c>
      <c r="B3681" s="634" t="s">
        <v>24366</v>
      </c>
      <c r="C3681" s="634" t="s">
        <v>5</v>
      </c>
      <c r="D3681" s="635" t="s">
        <v>30006</v>
      </c>
    </row>
    <row r="3682" spans="1:4" ht="13.5" x14ac:dyDescent="0.25">
      <c r="A3682" s="636">
        <v>89373</v>
      </c>
      <c r="B3682" s="634" t="s">
        <v>24367</v>
      </c>
      <c r="C3682" s="634" t="s">
        <v>5</v>
      </c>
      <c r="D3682" s="635" t="s">
        <v>27319</v>
      </c>
    </row>
    <row r="3683" spans="1:4" ht="13.5" x14ac:dyDescent="0.25">
      <c r="A3683" s="636">
        <v>89374</v>
      </c>
      <c r="B3683" s="634" t="s">
        <v>24368</v>
      </c>
      <c r="C3683" s="634" t="s">
        <v>5</v>
      </c>
      <c r="D3683" s="635" t="s">
        <v>28969</v>
      </c>
    </row>
    <row r="3684" spans="1:4" ht="13.5" x14ac:dyDescent="0.25">
      <c r="A3684" s="636">
        <v>89375</v>
      </c>
      <c r="B3684" s="634" t="s">
        <v>24369</v>
      </c>
      <c r="C3684" s="634" t="s">
        <v>5</v>
      </c>
      <c r="D3684" s="635" t="s">
        <v>44245</v>
      </c>
    </row>
    <row r="3685" spans="1:4" ht="13.5" x14ac:dyDescent="0.25">
      <c r="A3685" s="636">
        <v>89376</v>
      </c>
      <c r="B3685" s="634" t="s">
        <v>24370</v>
      </c>
      <c r="C3685" s="634" t="s">
        <v>5</v>
      </c>
      <c r="D3685" s="635" t="s">
        <v>44246</v>
      </c>
    </row>
    <row r="3686" spans="1:4" ht="13.5" x14ac:dyDescent="0.25">
      <c r="A3686" s="636">
        <v>89377</v>
      </c>
      <c r="B3686" s="634" t="s">
        <v>24371</v>
      </c>
      <c r="C3686" s="634" t="s">
        <v>5</v>
      </c>
      <c r="D3686" s="635" t="s">
        <v>44247</v>
      </c>
    </row>
    <row r="3687" spans="1:4" ht="13.5" x14ac:dyDescent="0.25">
      <c r="A3687" s="636">
        <v>89378</v>
      </c>
      <c r="B3687" s="634" t="s">
        <v>24372</v>
      </c>
      <c r="C3687" s="634" t="s">
        <v>5</v>
      </c>
      <c r="D3687" s="635" t="s">
        <v>44248</v>
      </c>
    </row>
    <row r="3688" spans="1:4" ht="13.5" x14ac:dyDescent="0.25">
      <c r="A3688" s="636">
        <v>89379</v>
      </c>
      <c r="B3688" s="634" t="s">
        <v>24373</v>
      </c>
      <c r="C3688" s="634" t="s">
        <v>5</v>
      </c>
      <c r="D3688" s="635" t="s">
        <v>44249</v>
      </c>
    </row>
    <row r="3689" spans="1:4" ht="13.5" x14ac:dyDescent="0.25">
      <c r="A3689" s="636">
        <v>89380</v>
      </c>
      <c r="B3689" s="634" t="s">
        <v>24374</v>
      </c>
      <c r="C3689" s="634" t="s">
        <v>5</v>
      </c>
      <c r="D3689" s="635" t="s">
        <v>44250</v>
      </c>
    </row>
    <row r="3690" spans="1:4" ht="13.5" x14ac:dyDescent="0.25">
      <c r="A3690" s="636">
        <v>89381</v>
      </c>
      <c r="B3690" s="634" t="s">
        <v>24375</v>
      </c>
      <c r="C3690" s="634" t="s">
        <v>5</v>
      </c>
      <c r="D3690" s="635" t="s">
        <v>28495</v>
      </c>
    </row>
    <row r="3691" spans="1:4" ht="13.5" x14ac:dyDescent="0.25">
      <c r="A3691" s="636">
        <v>89382</v>
      </c>
      <c r="B3691" s="634" t="s">
        <v>24376</v>
      </c>
      <c r="C3691" s="634" t="s">
        <v>5</v>
      </c>
      <c r="D3691" s="635" t="s">
        <v>29898</v>
      </c>
    </row>
    <row r="3692" spans="1:4" ht="13.5" x14ac:dyDescent="0.25">
      <c r="A3692" s="636">
        <v>89383</v>
      </c>
      <c r="B3692" s="634" t="s">
        <v>24377</v>
      </c>
      <c r="C3692" s="634" t="s">
        <v>5</v>
      </c>
      <c r="D3692" s="635" t="s">
        <v>26605</v>
      </c>
    </row>
    <row r="3693" spans="1:4" ht="13.5" x14ac:dyDescent="0.25">
      <c r="A3693" s="636">
        <v>89384</v>
      </c>
      <c r="B3693" s="634" t="s">
        <v>24378</v>
      </c>
      <c r="C3693" s="634" t="s">
        <v>5</v>
      </c>
      <c r="D3693" s="635" t="s">
        <v>30006</v>
      </c>
    </row>
    <row r="3694" spans="1:4" ht="13.5" x14ac:dyDescent="0.25">
      <c r="A3694" s="636">
        <v>89385</v>
      </c>
      <c r="B3694" s="634" t="s">
        <v>24379</v>
      </c>
      <c r="C3694" s="634" t="s">
        <v>5</v>
      </c>
      <c r="D3694" s="635" t="s">
        <v>26877</v>
      </c>
    </row>
    <row r="3695" spans="1:4" ht="13.5" x14ac:dyDescent="0.25">
      <c r="A3695" s="636">
        <v>89386</v>
      </c>
      <c r="B3695" s="634" t="s">
        <v>24380</v>
      </c>
      <c r="C3695" s="634" t="s">
        <v>5</v>
      </c>
      <c r="D3695" s="635" t="s">
        <v>44251</v>
      </c>
    </row>
    <row r="3696" spans="1:4" ht="13.5" x14ac:dyDescent="0.25">
      <c r="A3696" s="636">
        <v>89387</v>
      </c>
      <c r="B3696" s="634" t="s">
        <v>24381</v>
      </c>
      <c r="C3696" s="634" t="s">
        <v>5</v>
      </c>
      <c r="D3696" s="635" t="s">
        <v>44252</v>
      </c>
    </row>
    <row r="3697" spans="1:4" ht="13.5" x14ac:dyDescent="0.25">
      <c r="A3697" s="636">
        <v>89389</v>
      </c>
      <c r="B3697" s="634" t="s">
        <v>24382</v>
      </c>
      <c r="C3697" s="634" t="s">
        <v>5</v>
      </c>
      <c r="D3697" s="635" t="s">
        <v>30283</v>
      </c>
    </row>
    <row r="3698" spans="1:4" ht="13.5" x14ac:dyDescent="0.25">
      <c r="A3698" s="636">
        <v>89390</v>
      </c>
      <c r="B3698" s="634" t="s">
        <v>24383</v>
      </c>
      <c r="C3698" s="634" t="s">
        <v>5</v>
      </c>
      <c r="D3698" s="635" t="s">
        <v>30915</v>
      </c>
    </row>
    <row r="3699" spans="1:4" ht="13.5" x14ac:dyDescent="0.25">
      <c r="A3699" s="636">
        <v>89391</v>
      </c>
      <c r="B3699" s="634" t="s">
        <v>24384</v>
      </c>
      <c r="C3699" s="634" t="s">
        <v>5</v>
      </c>
      <c r="D3699" s="635" t="s">
        <v>41928</v>
      </c>
    </row>
    <row r="3700" spans="1:4" ht="13.5" x14ac:dyDescent="0.25">
      <c r="A3700" s="636">
        <v>89392</v>
      </c>
      <c r="B3700" s="634" t="s">
        <v>24385</v>
      </c>
      <c r="C3700" s="634" t="s">
        <v>5</v>
      </c>
      <c r="D3700" s="635" t="s">
        <v>44253</v>
      </c>
    </row>
    <row r="3701" spans="1:4" ht="13.5" x14ac:dyDescent="0.25">
      <c r="A3701" s="636">
        <v>89393</v>
      </c>
      <c r="B3701" s="634" t="s">
        <v>24386</v>
      </c>
      <c r="C3701" s="634" t="s">
        <v>5</v>
      </c>
      <c r="D3701" s="635" t="s">
        <v>44254</v>
      </c>
    </row>
    <row r="3702" spans="1:4" ht="13.5" x14ac:dyDescent="0.25">
      <c r="A3702" s="636">
        <v>89394</v>
      </c>
      <c r="B3702" s="634" t="s">
        <v>24387</v>
      </c>
      <c r="C3702" s="634" t="s">
        <v>5</v>
      </c>
      <c r="D3702" s="635" t="s">
        <v>43779</v>
      </c>
    </row>
    <row r="3703" spans="1:4" ht="13.5" x14ac:dyDescent="0.25">
      <c r="A3703" s="636">
        <v>89395</v>
      </c>
      <c r="B3703" s="634" t="s">
        <v>24388</v>
      </c>
      <c r="C3703" s="634" t="s">
        <v>5</v>
      </c>
      <c r="D3703" s="635" t="s">
        <v>24291</v>
      </c>
    </row>
    <row r="3704" spans="1:4" ht="13.5" x14ac:dyDescent="0.25">
      <c r="A3704" s="636">
        <v>89396</v>
      </c>
      <c r="B3704" s="634" t="s">
        <v>24389</v>
      </c>
      <c r="C3704" s="634" t="s">
        <v>5</v>
      </c>
      <c r="D3704" s="635" t="s">
        <v>27825</v>
      </c>
    </row>
    <row r="3705" spans="1:4" ht="13.5" x14ac:dyDescent="0.25">
      <c r="A3705" s="636">
        <v>89397</v>
      </c>
      <c r="B3705" s="634" t="s">
        <v>24390</v>
      </c>
      <c r="C3705" s="634" t="s">
        <v>5</v>
      </c>
      <c r="D3705" s="635" t="s">
        <v>44255</v>
      </c>
    </row>
    <row r="3706" spans="1:4" ht="13.5" x14ac:dyDescent="0.25">
      <c r="A3706" s="636">
        <v>89398</v>
      </c>
      <c r="B3706" s="634" t="s">
        <v>24391</v>
      </c>
      <c r="C3706" s="634" t="s">
        <v>5</v>
      </c>
      <c r="D3706" s="635" t="s">
        <v>30809</v>
      </c>
    </row>
    <row r="3707" spans="1:4" ht="13.5" x14ac:dyDescent="0.25">
      <c r="A3707" s="636">
        <v>89399</v>
      </c>
      <c r="B3707" s="634" t="s">
        <v>24392</v>
      </c>
      <c r="C3707" s="634" t="s">
        <v>5</v>
      </c>
      <c r="D3707" s="635" t="s">
        <v>44256</v>
      </c>
    </row>
    <row r="3708" spans="1:4" ht="13.5" x14ac:dyDescent="0.25">
      <c r="A3708" s="636">
        <v>89400</v>
      </c>
      <c r="B3708" s="634" t="s">
        <v>24393</v>
      </c>
      <c r="C3708" s="634" t="s">
        <v>5</v>
      </c>
      <c r="D3708" s="635" t="s">
        <v>30037</v>
      </c>
    </row>
    <row r="3709" spans="1:4" ht="13.5" x14ac:dyDescent="0.25">
      <c r="A3709" s="636">
        <v>89404</v>
      </c>
      <c r="B3709" s="634" t="s">
        <v>24394</v>
      </c>
      <c r="C3709" s="634" t="s">
        <v>5</v>
      </c>
      <c r="D3709" s="635" t="s">
        <v>44257</v>
      </c>
    </row>
    <row r="3710" spans="1:4" ht="13.5" x14ac:dyDescent="0.25">
      <c r="A3710" s="636">
        <v>89405</v>
      </c>
      <c r="B3710" s="634" t="s">
        <v>24395</v>
      </c>
      <c r="C3710" s="634" t="s">
        <v>5</v>
      </c>
      <c r="D3710" s="635" t="s">
        <v>44258</v>
      </c>
    </row>
    <row r="3711" spans="1:4" ht="13.5" x14ac:dyDescent="0.25">
      <c r="A3711" s="636">
        <v>89406</v>
      </c>
      <c r="B3711" s="634" t="s">
        <v>24396</v>
      </c>
      <c r="C3711" s="634" t="s">
        <v>5</v>
      </c>
      <c r="D3711" s="635" t="s">
        <v>29959</v>
      </c>
    </row>
    <row r="3712" spans="1:4" ht="13.5" x14ac:dyDescent="0.25">
      <c r="A3712" s="636">
        <v>89407</v>
      </c>
      <c r="B3712" s="634" t="s">
        <v>24397</v>
      </c>
      <c r="C3712" s="634" t="s">
        <v>5</v>
      </c>
      <c r="D3712" s="635" t="s">
        <v>29640</v>
      </c>
    </row>
    <row r="3713" spans="1:4" ht="13.5" x14ac:dyDescent="0.25">
      <c r="A3713" s="636">
        <v>89408</v>
      </c>
      <c r="B3713" s="634" t="s">
        <v>24399</v>
      </c>
      <c r="C3713" s="634" t="s">
        <v>5</v>
      </c>
      <c r="D3713" s="635" t="s">
        <v>27152</v>
      </c>
    </row>
    <row r="3714" spans="1:4" ht="13.5" x14ac:dyDescent="0.25">
      <c r="A3714" s="636">
        <v>89409</v>
      </c>
      <c r="B3714" s="634" t="s">
        <v>24400</v>
      </c>
      <c r="C3714" s="634" t="s">
        <v>5</v>
      </c>
      <c r="D3714" s="635" t="s">
        <v>44259</v>
      </c>
    </row>
    <row r="3715" spans="1:4" ht="13.5" x14ac:dyDescent="0.25">
      <c r="A3715" s="636">
        <v>89410</v>
      </c>
      <c r="B3715" s="634" t="s">
        <v>24401</v>
      </c>
      <c r="C3715" s="634" t="s">
        <v>5</v>
      </c>
      <c r="D3715" s="635" t="s">
        <v>28968</v>
      </c>
    </row>
    <row r="3716" spans="1:4" ht="13.5" x14ac:dyDescent="0.25">
      <c r="A3716" s="636">
        <v>89411</v>
      </c>
      <c r="B3716" s="634" t="s">
        <v>24402</v>
      </c>
      <c r="C3716" s="634" t="s">
        <v>5</v>
      </c>
      <c r="D3716" s="635" t="s">
        <v>26882</v>
      </c>
    </row>
    <row r="3717" spans="1:4" ht="13.5" x14ac:dyDescent="0.25">
      <c r="A3717" s="636">
        <v>89412</v>
      </c>
      <c r="B3717" s="634" t="s">
        <v>24403</v>
      </c>
      <c r="C3717" s="634" t="s">
        <v>5</v>
      </c>
      <c r="D3717" s="635" t="s">
        <v>27796</v>
      </c>
    </row>
    <row r="3718" spans="1:4" ht="13.5" x14ac:dyDescent="0.25">
      <c r="A3718" s="636">
        <v>89413</v>
      </c>
      <c r="B3718" s="634" t="s">
        <v>24404</v>
      </c>
      <c r="C3718" s="634" t="s">
        <v>5</v>
      </c>
      <c r="D3718" s="635" t="s">
        <v>26600</v>
      </c>
    </row>
    <row r="3719" spans="1:4" ht="13.5" x14ac:dyDescent="0.25">
      <c r="A3719" s="636">
        <v>89414</v>
      </c>
      <c r="B3719" s="634" t="s">
        <v>24405</v>
      </c>
      <c r="C3719" s="634" t="s">
        <v>5</v>
      </c>
      <c r="D3719" s="635" t="s">
        <v>30469</v>
      </c>
    </row>
    <row r="3720" spans="1:4" ht="13.5" x14ac:dyDescent="0.25">
      <c r="A3720" s="636">
        <v>89415</v>
      </c>
      <c r="B3720" s="634" t="s">
        <v>24406</v>
      </c>
      <c r="C3720" s="634" t="s">
        <v>5</v>
      </c>
      <c r="D3720" s="635" t="s">
        <v>30435</v>
      </c>
    </row>
    <row r="3721" spans="1:4" ht="13.5" x14ac:dyDescent="0.25">
      <c r="A3721" s="636">
        <v>89416</v>
      </c>
      <c r="B3721" s="634" t="s">
        <v>24407</v>
      </c>
      <c r="C3721" s="634" t="s">
        <v>5</v>
      </c>
      <c r="D3721" s="635" t="s">
        <v>30326</v>
      </c>
    </row>
    <row r="3722" spans="1:4" ht="13.5" x14ac:dyDescent="0.25">
      <c r="A3722" s="636">
        <v>89417</v>
      </c>
      <c r="B3722" s="634" t="s">
        <v>24408</v>
      </c>
      <c r="C3722" s="634" t="s">
        <v>5</v>
      </c>
      <c r="D3722" s="635" t="s">
        <v>29953</v>
      </c>
    </row>
    <row r="3723" spans="1:4" ht="13.5" x14ac:dyDescent="0.25">
      <c r="A3723" s="636">
        <v>89418</v>
      </c>
      <c r="B3723" s="634" t="s">
        <v>24409</v>
      </c>
      <c r="C3723" s="634" t="s">
        <v>5</v>
      </c>
      <c r="D3723" s="635" t="s">
        <v>30506</v>
      </c>
    </row>
    <row r="3724" spans="1:4" ht="13.5" x14ac:dyDescent="0.25">
      <c r="A3724" s="636">
        <v>89419</v>
      </c>
      <c r="B3724" s="634" t="s">
        <v>24410</v>
      </c>
      <c r="C3724" s="634" t="s">
        <v>5</v>
      </c>
      <c r="D3724" s="635" t="s">
        <v>44260</v>
      </c>
    </row>
    <row r="3725" spans="1:4" ht="13.5" x14ac:dyDescent="0.25">
      <c r="A3725" s="636">
        <v>89421</v>
      </c>
      <c r="B3725" s="634" t="s">
        <v>24411</v>
      </c>
      <c r="C3725" s="634" t="s">
        <v>5</v>
      </c>
      <c r="D3725" s="635" t="s">
        <v>44261</v>
      </c>
    </row>
    <row r="3726" spans="1:4" ht="13.5" x14ac:dyDescent="0.25">
      <c r="A3726" s="636">
        <v>89423</v>
      </c>
      <c r="B3726" s="634" t="s">
        <v>24412</v>
      </c>
      <c r="C3726" s="634" t="s">
        <v>5</v>
      </c>
      <c r="D3726" s="635" t="s">
        <v>30540</v>
      </c>
    </row>
    <row r="3727" spans="1:4" ht="13.5" x14ac:dyDescent="0.25">
      <c r="A3727" s="636">
        <v>89424</v>
      </c>
      <c r="B3727" s="634" t="s">
        <v>24413</v>
      </c>
      <c r="C3727" s="634" t="s">
        <v>5</v>
      </c>
      <c r="D3727" s="635" t="s">
        <v>25968</v>
      </c>
    </row>
    <row r="3728" spans="1:4" ht="13.5" x14ac:dyDescent="0.25">
      <c r="A3728" s="636">
        <v>89425</v>
      </c>
      <c r="B3728" s="634" t="s">
        <v>24414</v>
      </c>
      <c r="C3728" s="634" t="s">
        <v>5</v>
      </c>
      <c r="D3728" s="635" t="s">
        <v>44262</v>
      </c>
    </row>
    <row r="3729" spans="1:4" ht="13.5" x14ac:dyDescent="0.25">
      <c r="A3729" s="636">
        <v>89426</v>
      </c>
      <c r="B3729" s="634" t="s">
        <v>24415</v>
      </c>
      <c r="C3729" s="634" t="s">
        <v>5</v>
      </c>
      <c r="D3729" s="635" t="s">
        <v>44263</v>
      </c>
    </row>
    <row r="3730" spans="1:4" ht="13.5" x14ac:dyDescent="0.25">
      <c r="A3730" s="636">
        <v>89427</v>
      </c>
      <c r="B3730" s="634" t="s">
        <v>24416</v>
      </c>
      <c r="C3730" s="634" t="s">
        <v>5</v>
      </c>
      <c r="D3730" s="635" t="s">
        <v>44264</v>
      </c>
    </row>
    <row r="3731" spans="1:4" ht="13.5" x14ac:dyDescent="0.25">
      <c r="A3731" s="636">
        <v>89428</v>
      </c>
      <c r="B3731" s="634" t="s">
        <v>24417</v>
      </c>
      <c r="C3731" s="634" t="s">
        <v>5</v>
      </c>
      <c r="D3731" s="635" t="s">
        <v>29968</v>
      </c>
    </row>
    <row r="3732" spans="1:4" ht="13.5" x14ac:dyDescent="0.25">
      <c r="A3732" s="636">
        <v>89429</v>
      </c>
      <c r="B3732" s="634" t="s">
        <v>24418</v>
      </c>
      <c r="C3732" s="634" t="s">
        <v>5</v>
      </c>
      <c r="D3732" s="635" t="s">
        <v>41970</v>
      </c>
    </row>
    <row r="3733" spans="1:4" ht="13.5" x14ac:dyDescent="0.25">
      <c r="A3733" s="636">
        <v>89430</v>
      </c>
      <c r="B3733" s="634" t="s">
        <v>24419</v>
      </c>
      <c r="C3733" s="634" t="s">
        <v>5</v>
      </c>
      <c r="D3733" s="635" t="s">
        <v>28908</v>
      </c>
    </row>
    <row r="3734" spans="1:4" ht="13.5" x14ac:dyDescent="0.25">
      <c r="A3734" s="636">
        <v>89431</v>
      </c>
      <c r="B3734" s="634" t="s">
        <v>24420</v>
      </c>
      <c r="C3734" s="634" t="s">
        <v>5</v>
      </c>
      <c r="D3734" s="635" t="s">
        <v>44265</v>
      </c>
    </row>
    <row r="3735" spans="1:4" ht="13.5" x14ac:dyDescent="0.25">
      <c r="A3735" s="636">
        <v>89432</v>
      </c>
      <c r="B3735" s="634" t="s">
        <v>24421</v>
      </c>
      <c r="C3735" s="634" t="s">
        <v>5</v>
      </c>
      <c r="D3735" s="635" t="s">
        <v>44266</v>
      </c>
    </row>
    <row r="3736" spans="1:4" ht="13.5" x14ac:dyDescent="0.25">
      <c r="A3736" s="636">
        <v>89433</v>
      </c>
      <c r="B3736" s="634" t="s">
        <v>24422</v>
      </c>
      <c r="C3736" s="634" t="s">
        <v>5</v>
      </c>
      <c r="D3736" s="635" t="s">
        <v>43531</v>
      </c>
    </row>
    <row r="3737" spans="1:4" ht="13.5" x14ac:dyDescent="0.25">
      <c r="A3737" s="636">
        <v>89434</v>
      </c>
      <c r="B3737" s="634" t="s">
        <v>24423</v>
      </c>
      <c r="C3737" s="634" t="s">
        <v>5</v>
      </c>
      <c r="D3737" s="635" t="s">
        <v>41702</v>
      </c>
    </row>
    <row r="3738" spans="1:4" ht="13.5" x14ac:dyDescent="0.25">
      <c r="A3738" s="636">
        <v>89435</v>
      </c>
      <c r="B3738" s="634" t="s">
        <v>24424</v>
      </c>
      <c r="C3738" s="634" t="s">
        <v>5</v>
      </c>
      <c r="D3738" s="635" t="s">
        <v>30814</v>
      </c>
    </row>
    <row r="3739" spans="1:4" ht="13.5" x14ac:dyDescent="0.25">
      <c r="A3739" s="636">
        <v>89436</v>
      </c>
      <c r="B3739" s="634" t="s">
        <v>24425</v>
      </c>
      <c r="C3739" s="634" t="s">
        <v>5</v>
      </c>
      <c r="D3739" s="635" t="s">
        <v>30749</v>
      </c>
    </row>
    <row r="3740" spans="1:4" ht="13.5" x14ac:dyDescent="0.25">
      <c r="A3740" s="636">
        <v>89437</v>
      </c>
      <c r="B3740" s="634" t="s">
        <v>24426</v>
      </c>
      <c r="C3740" s="634" t="s">
        <v>5</v>
      </c>
      <c r="D3740" s="635" t="s">
        <v>44267</v>
      </c>
    </row>
    <row r="3741" spans="1:4" ht="13.5" x14ac:dyDescent="0.25">
      <c r="A3741" s="636">
        <v>89438</v>
      </c>
      <c r="B3741" s="634" t="s">
        <v>24427</v>
      </c>
      <c r="C3741" s="634" t="s">
        <v>5</v>
      </c>
      <c r="D3741" s="635" t="s">
        <v>44268</v>
      </c>
    </row>
    <row r="3742" spans="1:4" ht="13.5" x14ac:dyDescent="0.25">
      <c r="A3742" s="636">
        <v>89439</v>
      </c>
      <c r="B3742" s="634" t="s">
        <v>24428</v>
      </c>
      <c r="C3742" s="634" t="s">
        <v>5</v>
      </c>
      <c r="D3742" s="635" t="s">
        <v>43500</v>
      </c>
    </row>
    <row r="3743" spans="1:4" ht="13.5" x14ac:dyDescent="0.25">
      <c r="A3743" s="636">
        <v>89440</v>
      </c>
      <c r="B3743" s="634" t="s">
        <v>24430</v>
      </c>
      <c r="C3743" s="634" t="s">
        <v>5</v>
      </c>
      <c r="D3743" s="635" t="s">
        <v>30113</v>
      </c>
    </row>
    <row r="3744" spans="1:4" ht="13.5" x14ac:dyDescent="0.25">
      <c r="A3744" s="636">
        <v>89442</v>
      </c>
      <c r="B3744" s="634" t="s">
        <v>24431</v>
      </c>
      <c r="C3744" s="634" t="s">
        <v>5</v>
      </c>
      <c r="D3744" s="635" t="s">
        <v>43631</v>
      </c>
    </row>
    <row r="3745" spans="1:4" ht="13.5" x14ac:dyDescent="0.25">
      <c r="A3745" s="636">
        <v>89443</v>
      </c>
      <c r="B3745" s="634" t="s">
        <v>24432</v>
      </c>
      <c r="C3745" s="634" t="s">
        <v>5</v>
      </c>
      <c r="D3745" s="635" t="s">
        <v>27328</v>
      </c>
    </row>
    <row r="3746" spans="1:4" ht="13.5" x14ac:dyDescent="0.25">
      <c r="A3746" s="636">
        <v>89444</v>
      </c>
      <c r="B3746" s="634" t="s">
        <v>24433</v>
      </c>
      <c r="C3746" s="634" t="s">
        <v>5</v>
      </c>
      <c r="D3746" s="635" t="s">
        <v>30457</v>
      </c>
    </row>
    <row r="3747" spans="1:4" ht="13.5" x14ac:dyDescent="0.25">
      <c r="A3747" s="636">
        <v>89445</v>
      </c>
      <c r="B3747" s="634" t="s">
        <v>24434</v>
      </c>
      <c r="C3747" s="634" t="s">
        <v>5</v>
      </c>
      <c r="D3747" s="635" t="s">
        <v>30445</v>
      </c>
    </row>
    <row r="3748" spans="1:4" ht="13.5" x14ac:dyDescent="0.25">
      <c r="A3748" s="636">
        <v>89481</v>
      </c>
      <c r="B3748" s="634" t="s">
        <v>24435</v>
      </c>
      <c r="C3748" s="634" t="s">
        <v>5</v>
      </c>
      <c r="D3748" s="635" t="s">
        <v>26876</v>
      </c>
    </row>
    <row r="3749" spans="1:4" ht="13.5" x14ac:dyDescent="0.25">
      <c r="A3749" s="636">
        <v>89485</v>
      </c>
      <c r="B3749" s="634" t="s">
        <v>24436</v>
      </c>
      <c r="C3749" s="634" t="s">
        <v>5</v>
      </c>
      <c r="D3749" s="635" t="s">
        <v>27506</v>
      </c>
    </row>
    <row r="3750" spans="1:4" ht="13.5" x14ac:dyDescent="0.25">
      <c r="A3750" s="636">
        <v>89489</v>
      </c>
      <c r="B3750" s="634" t="s">
        <v>24437</v>
      </c>
      <c r="C3750" s="634" t="s">
        <v>5</v>
      </c>
      <c r="D3750" s="635" t="s">
        <v>29213</v>
      </c>
    </row>
    <row r="3751" spans="1:4" ht="13.5" x14ac:dyDescent="0.25">
      <c r="A3751" s="636">
        <v>89490</v>
      </c>
      <c r="B3751" s="634" t="s">
        <v>24438</v>
      </c>
      <c r="C3751" s="634" t="s">
        <v>5</v>
      </c>
      <c r="D3751" s="635" t="s">
        <v>44269</v>
      </c>
    </row>
    <row r="3752" spans="1:4" ht="13.5" x14ac:dyDescent="0.25">
      <c r="A3752" s="636">
        <v>89492</v>
      </c>
      <c r="B3752" s="634" t="s">
        <v>24439</v>
      </c>
      <c r="C3752" s="634" t="s">
        <v>5</v>
      </c>
      <c r="D3752" s="635" t="s">
        <v>44270</v>
      </c>
    </row>
    <row r="3753" spans="1:4" ht="13.5" x14ac:dyDescent="0.25">
      <c r="A3753" s="636">
        <v>89493</v>
      </c>
      <c r="B3753" s="634" t="s">
        <v>24440</v>
      </c>
      <c r="C3753" s="634" t="s">
        <v>5</v>
      </c>
      <c r="D3753" s="635" t="s">
        <v>30733</v>
      </c>
    </row>
    <row r="3754" spans="1:4" ht="13.5" x14ac:dyDescent="0.25">
      <c r="A3754" s="636">
        <v>89494</v>
      </c>
      <c r="B3754" s="634" t="s">
        <v>24441</v>
      </c>
      <c r="C3754" s="634" t="s">
        <v>5</v>
      </c>
      <c r="D3754" s="635" t="s">
        <v>44271</v>
      </c>
    </row>
    <row r="3755" spans="1:4" ht="13.5" x14ac:dyDescent="0.25">
      <c r="A3755" s="636">
        <v>89496</v>
      </c>
      <c r="B3755" s="634" t="s">
        <v>24442</v>
      </c>
      <c r="C3755" s="634" t="s">
        <v>5</v>
      </c>
      <c r="D3755" s="635" t="s">
        <v>44272</v>
      </c>
    </row>
    <row r="3756" spans="1:4" ht="13.5" x14ac:dyDescent="0.25">
      <c r="A3756" s="636">
        <v>89497</v>
      </c>
      <c r="B3756" s="634" t="s">
        <v>24443</v>
      </c>
      <c r="C3756" s="634" t="s">
        <v>5</v>
      </c>
      <c r="D3756" s="635" t="s">
        <v>30058</v>
      </c>
    </row>
    <row r="3757" spans="1:4" ht="13.5" x14ac:dyDescent="0.25">
      <c r="A3757" s="636">
        <v>89498</v>
      </c>
      <c r="B3757" s="634" t="s">
        <v>24444</v>
      </c>
      <c r="C3757" s="634" t="s">
        <v>5</v>
      </c>
      <c r="D3757" s="635" t="s">
        <v>27189</v>
      </c>
    </row>
    <row r="3758" spans="1:4" ht="13.5" x14ac:dyDescent="0.25">
      <c r="A3758" s="636">
        <v>89499</v>
      </c>
      <c r="B3758" s="634" t="s">
        <v>24445</v>
      </c>
      <c r="C3758" s="634" t="s">
        <v>5</v>
      </c>
      <c r="D3758" s="635" t="s">
        <v>30289</v>
      </c>
    </row>
    <row r="3759" spans="1:4" ht="13.5" x14ac:dyDescent="0.25">
      <c r="A3759" s="636">
        <v>89500</v>
      </c>
      <c r="B3759" s="634" t="s">
        <v>24446</v>
      </c>
      <c r="C3759" s="634" t="s">
        <v>5</v>
      </c>
      <c r="D3759" s="635" t="s">
        <v>28981</v>
      </c>
    </row>
    <row r="3760" spans="1:4" ht="13.5" x14ac:dyDescent="0.25">
      <c r="A3760" s="636">
        <v>89501</v>
      </c>
      <c r="B3760" s="634" t="s">
        <v>24447</v>
      </c>
      <c r="C3760" s="634" t="s">
        <v>5</v>
      </c>
      <c r="D3760" s="635" t="s">
        <v>30427</v>
      </c>
    </row>
    <row r="3761" spans="1:4" ht="13.5" x14ac:dyDescent="0.25">
      <c r="A3761" s="636">
        <v>89502</v>
      </c>
      <c r="B3761" s="634" t="s">
        <v>24448</v>
      </c>
      <c r="C3761" s="634" t="s">
        <v>5</v>
      </c>
      <c r="D3761" s="635" t="s">
        <v>24760</v>
      </c>
    </row>
    <row r="3762" spans="1:4" ht="13.5" x14ac:dyDescent="0.25">
      <c r="A3762" s="636">
        <v>89503</v>
      </c>
      <c r="B3762" s="634" t="s">
        <v>24449</v>
      </c>
      <c r="C3762" s="634" t="s">
        <v>5</v>
      </c>
      <c r="D3762" s="635" t="s">
        <v>44273</v>
      </c>
    </row>
    <row r="3763" spans="1:4" ht="13.5" x14ac:dyDescent="0.25">
      <c r="A3763" s="636">
        <v>89504</v>
      </c>
      <c r="B3763" s="634" t="s">
        <v>24450</v>
      </c>
      <c r="C3763" s="634" t="s">
        <v>5</v>
      </c>
      <c r="D3763" s="635" t="s">
        <v>44274</v>
      </c>
    </row>
    <row r="3764" spans="1:4" ht="13.5" x14ac:dyDescent="0.25">
      <c r="A3764" s="636">
        <v>89505</v>
      </c>
      <c r="B3764" s="634" t="s">
        <v>24451</v>
      </c>
      <c r="C3764" s="634" t="s">
        <v>5</v>
      </c>
      <c r="D3764" s="635" t="s">
        <v>44275</v>
      </c>
    </row>
    <row r="3765" spans="1:4" ht="13.5" x14ac:dyDescent="0.25">
      <c r="A3765" s="636">
        <v>89506</v>
      </c>
      <c r="B3765" s="634" t="s">
        <v>24452</v>
      </c>
      <c r="C3765" s="634" t="s">
        <v>5</v>
      </c>
      <c r="D3765" s="635" t="s">
        <v>30383</v>
      </c>
    </row>
    <row r="3766" spans="1:4" ht="13.5" x14ac:dyDescent="0.25">
      <c r="A3766" s="636">
        <v>89507</v>
      </c>
      <c r="B3766" s="634" t="s">
        <v>24453</v>
      </c>
      <c r="C3766" s="634" t="s">
        <v>5</v>
      </c>
      <c r="D3766" s="635" t="s">
        <v>44276</v>
      </c>
    </row>
    <row r="3767" spans="1:4" ht="13.5" x14ac:dyDescent="0.25">
      <c r="A3767" s="636">
        <v>89510</v>
      </c>
      <c r="B3767" s="634" t="s">
        <v>24454</v>
      </c>
      <c r="C3767" s="634" t="s">
        <v>5</v>
      </c>
      <c r="D3767" s="635" t="s">
        <v>44277</v>
      </c>
    </row>
    <row r="3768" spans="1:4" ht="13.5" x14ac:dyDescent="0.25">
      <c r="A3768" s="636">
        <v>89513</v>
      </c>
      <c r="B3768" s="634" t="s">
        <v>24455</v>
      </c>
      <c r="C3768" s="634" t="s">
        <v>5</v>
      </c>
      <c r="D3768" s="635" t="s">
        <v>44278</v>
      </c>
    </row>
    <row r="3769" spans="1:4" ht="13.5" x14ac:dyDescent="0.25">
      <c r="A3769" s="636">
        <v>89514</v>
      </c>
      <c r="B3769" s="634" t="s">
        <v>24456</v>
      </c>
      <c r="C3769" s="634" t="s">
        <v>5</v>
      </c>
      <c r="D3769" s="635" t="s">
        <v>44279</v>
      </c>
    </row>
    <row r="3770" spans="1:4" ht="13.5" x14ac:dyDescent="0.25">
      <c r="A3770" s="636">
        <v>89515</v>
      </c>
      <c r="B3770" s="634" t="s">
        <v>24457</v>
      </c>
      <c r="C3770" s="634" t="s">
        <v>5</v>
      </c>
      <c r="D3770" s="635" t="s">
        <v>44280</v>
      </c>
    </row>
    <row r="3771" spans="1:4" ht="13.5" x14ac:dyDescent="0.25">
      <c r="A3771" s="636">
        <v>89516</v>
      </c>
      <c r="B3771" s="634" t="s">
        <v>24458</v>
      </c>
      <c r="C3771" s="634" t="s">
        <v>5</v>
      </c>
      <c r="D3771" s="635" t="s">
        <v>30750</v>
      </c>
    </row>
    <row r="3772" spans="1:4" ht="13.5" x14ac:dyDescent="0.25">
      <c r="A3772" s="636">
        <v>89517</v>
      </c>
      <c r="B3772" s="634" t="s">
        <v>24459</v>
      </c>
      <c r="C3772" s="634" t="s">
        <v>5</v>
      </c>
      <c r="D3772" s="635" t="s">
        <v>44281</v>
      </c>
    </row>
    <row r="3773" spans="1:4" ht="13.5" x14ac:dyDescent="0.25">
      <c r="A3773" s="636">
        <v>89518</v>
      </c>
      <c r="B3773" s="634" t="s">
        <v>24460</v>
      </c>
      <c r="C3773" s="634" t="s">
        <v>5</v>
      </c>
      <c r="D3773" s="635" t="s">
        <v>30412</v>
      </c>
    </row>
    <row r="3774" spans="1:4" ht="13.5" x14ac:dyDescent="0.25">
      <c r="A3774" s="636">
        <v>89519</v>
      </c>
      <c r="B3774" s="634" t="s">
        <v>24461</v>
      </c>
      <c r="C3774" s="634" t="s">
        <v>5</v>
      </c>
      <c r="D3774" s="635" t="s">
        <v>44282</v>
      </c>
    </row>
    <row r="3775" spans="1:4" ht="13.5" x14ac:dyDescent="0.25">
      <c r="A3775" s="636">
        <v>89520</v>
      </c>
      <c r="B3775" s="634" t="s">
        <v>24462</v>
      </c>
      <c r="C3775" s="634" t="s">
        <v>5</v>
      </c>
      <c r="D3775" s="635" t="s">
        <v>30471</v>
      </c>
    </row>
    <row r="3776" spans="1:4" ht="13.5" x14ac:dyDescent="0.25">
      <c r="A3776" s="636">
        <v>89521</v>
      </c>
      <c r="B3776" s="634" t="s">
        <v>24463</v>
      </c>
      <c r="C3776" s="634" t="s">
        <v>5</v>
      </c>
      <c r="D3776" s="635" t="s">
        <v>44283</v>
      </c>
    </row>
    <row r="3777" spans="1:4" ht="13.5" x14ac:dyDescent="0.25">
      <c r="A3777" s="636">
        <v>89522</v>
      </c>
      <c r="B3777" s="634" t="s">
        <v>24464</v>
      </c>
      <c r="C3777" s="634" t="s">
        <v>5</v>
      </c>
      <c r="D3777" s="635" t="s">
        <v>43557</v>
      </c>
    </row>
    <row r="3778" spans="1:4" ht="13.5" x14ac:dyDescent="0.25">
      <c r="A3778" s="636">
        <v>89523</v>
      </c>
      <c r="B3778" s="634" t="s">
        <v>24465</v>
      </c>
      <c r="C3778" s="634" t="s">
        <v>5</v>
      </c>
      <c r="D3778" s="635" t="s">
        <v>44284</v>
      </c>
    </row>
    <row r="3779" spans="1:4" ht="13.5" x14ac:dyDescent="0.25">
      <c r="A3779" s="636">
        <v>89524</v>
      </c>
      <c r="B3779" s="634" t="s">
        <v>24466</v>
      </c>
      <c r="C3779" s="634" t="s">
        <v>5</v>
      </c>
      <c r="D3779" s="635" t="s">
        <v>44285</v>
      </c>
    </row>
    <row r="3780" spans="1:4" ht="13.5" x14ac:dyDescent="0.25">
      <c r="A3780" s="636">
        <v>89525</v>
      </c>
      <c r="B3780" s="634" t="s">
        <v>24467</v>
      </c>
      <c r="C3780" s="634" t="s">
        <v>5</v>
      </c>
      <c r="D3780" s="635" t="s">
        <v>43388</v>
      </c>
    </row>
    <row r="3781" spans="1:4" ht="13.5" x14ac:dyDescent="0.25">
      <c r="A3781" s="636">
        <v>89526</v>
      </c>
      <c r="B3781" s="634" t="s">
        <v>24468</v>
      </c>
      <c r="C3781" s="634" t="s">
        <v>5</v>
      </c>
      <c r="D3781" s="635" t="s">
        <v>44286</v>
      </c>
    </row>
    <row r="3782" spans="1:4" ht="13.5" x14ac:dyDescent="0.25">
      <c r="A3782" s="636">
        <v>89527</v>
      </c>
      <c r="B3782" s="634" t="s">
        <v>24469</v>
      </c>
      <c r="C3782" s="634" t="s">
        <v>5</v>
      </c>
      <c r="D3782" s="635" t="s">
        <v>44287</v>
      </c>
    </row>
    <row r="3783" spans="1:4" ht="13.5" x14ac:dyDescent="0.25">
      <c r="A3783" s="636">
        <v>89528</v>
      </c>
      <c r="B3783" s="634" t="s">
        <v>24470</v>
      </c>
      <c r="C3783" s="634" t="s">
        <v>5</v>
      </c>
      <c r="D3783" s="635" t="s">
        <v>29612</v>
      </c>
    </row>
    <row r="3784" spans="1:4" ht="13.5" x14ac:dyDescent="0.25">
      <c r="A3784" s="636">
        <v>89529</v>
      </c>
      <c r="B3784" s="634" t="s">
        <v>24472</v>
      </c>
      <c r="C3784" s="634" t="s">
        <v>5</v>
      </c>
      <c r="D3784" s="635" t="s">
        <v>44288</v>
      </c>
    </row>
    <row r="3785" spans="1:4" ht="13.5" x14ac:dyDescent="0.25">
      <c r="A3785" s="636">
        <v>89530</v>
      </c>
      <c r="B3785" s="634" t="s">
        <v>24473</v>
      </c>
      <c r="C3785" s="634" t="s">
        <v>5</v>
      </c>
      <c r="D3785" s="635" t="s">
        <v>44289</v>
      </c>
    </row>
    <row r="3786" spans="1:4" ht="13.5" x14ac:dyDescent="0.25">
      <c r="A3786" s="636">
        <v>89531</v>
      </c>
      <c r="B3786" s="634" t="s">
        <v>24474</v>
      </c>
      <c r="C3786" s="634" t="s">
        <v>5</v>
      </c>
      <c r="D3786" s="635" t="s">
        <v>44290</v>
      </c>
    </row>
    <row r="3787" spans="1:4" ht="13.5" x14ac:dyDescent="0.25">
      <c r="A3787" s="636">
        <v>89532</v>
      </c>
      <c r="B3787" s="634" t="s">
        <v>24475</v>
      </c>
      <c r="C3787" s="634" t="s">
        <v>5</v>
      </c>
      <c r="D3787" s="635" t="s">
        <v>29778</v>
      </c>
    </row>
    <row r="3788" spans="1:4" ht="13.5" x14ac:dyDescent="0.25">
      <c r="A3788" s="636">
        <v>89535</v>
      </c>
      <c r="B3788" s="634" t="s">
        <v>24477</v>
      </c>
      <c r="C3788" s="634" t="s">
        <v>5</v>
      </c>
      <c r="D3788" s="635" t="s">
        <v>44291</v>
      </c>
    </row>
    <row r="3789" spans="1:4" ht="13.5" x14ac:dyDescent="0.25">
      <c r="A3789" s="636">
        <v>89536</v>
      </c>
      <c r="B3789" s="634" t="s">
        <v>24478</v>
      </c>
      <c r="C3789" s="634" t="s">
        <v>5</v>
      </c>
      <c r="D3789" s="635" t="s">
        <v>30424</v>
      </c>
    </row>
    <row r="3790" spans="1:4" ht="13.5" x14ac:dyDescent="0.25">
      <c r="A3790" s="636">
        <v>89539</v>
      </c>
      <c r="B3790" s="634" t="s">
        <v>29219</v>
      </c>
      <c r="C3790" s="634" t="s">
        <v>5</v>
      </c>
      <c r="D3790" s="635" t="s">
        <v>42187</v>
      </c>
    </row>
    <row r="3791" spans="1:4" ht="13.5" x14ac:dyDescent="0.25">
      <c r="A3791" s="636">
        <v>89540</v>
      </c>
      <c r="B3791" s="634" t="s">
        <v>24479</v>
      </c>
      <c r="C3791" s="634" t="s">
        <v>5</v>
      </c>
      <c r="D3791" s="635" t="s">
        <v>28969</v>
      </c>
    </row>
    <row r="3792" spans="1:4" ht="13.5" x14ac:dyDescent="0.25">
      <c r="A3792" s="636">
        <v>89541</v>
      </c>
      <c r="B3792" s="634" t="s">
        <v>24480</v>
      </c>
      <c r="C3792" s="634" t="s">
        <v>5</v>
      </c>
      <c r="D3792" s="635" t="s">
        <v>44292</v>
      </c>
    </row>
    <row r="3793" spans="1:4" ht="13.5" x14ac:dyDescent="0.25">
      <c r="A3793" s="636">
        <v>89542</v>
      </c>
      <c r="B3793" s="634" t="s">
        <v>24481</v>
      </c>
      <c r="C3793" s="634" t="s">
        <v>5</v>
      </c>
      <c r="D3793" s="635" t="s">
        <v>42700</v>
      </c>
    </row>
    <row r="3794" spans="1:4" ht="13.5" x14ac:dyDescent="0.25">
      <c r="A3794" s="636">
        <v>89544</v>
      </c>
      <c r="B3794" s="634" t="s">
        <v>24482</v>
      </c>
      <c r="C3794" s="634" t="s">
        <v>5</v>
      </c>
      <c r="D3794" s="635" t="s">
        <v>30426</v>
      </c>
    </row>
    <row r="3795" spans="1:4" ht="13.5" x14ac:dyDescent="0.25">
      <c r="A3795" s="636">
        <v>89545</v>
      </c>
      <c r="B3795" s="634" t="s">
        <v>24483</v>
      </c>
      <c r="C3795" s="634" t="s">
        <v>5</v>
      </c>
      <c r="D3795" s="635" t="s">
        <v>44293</v>
      </c>
    </row>
    <row r="3796" spans="1:4" ht="13.5" x14ac:dyDescent="0.25">
      <c r="A3796" s="636">
        <v>89546</v>
      </c>
      <c r="B3796" s="634" t="s">
        <v>24484</v>
      </c>
      <c r="C3796" s="634" t="s">
        <v>5</v>
      </c>
      <c r="D3796" s="635" t="s">
        <v>41257</v>
      </c>
    </row>
    <row r="3797" spans="1:4" ht="13.5" x14ac:dyDescent="0.25">
      <c r="A3797" s="636">
        <v>89547</v>
      </c>
      <c r="B3797" s="634" t="s">
        <v>24485</v>
      </c>
      <c r="C3797" s="634" t="s">
        <v>5</v>
      </c>
      <c r="D3797" s="635" t="s">
        <v>27664</v>
      </c>
    </row>
    <row r="3798" spans="1:4" ht="13.5" x14ac:dyDescent="0.25">
      <c r="A3798" s="636">
        <v>89548</v>
      </c>
      <c r="B3798" s="634" t="s">
        <v>24486</v>
      </c>
      <c r="C3798" s="634" t="s">
        <v>5</v>
      </c>
      <c r="D3798" s="635" t="s">
        <v>30959</v>
      </c>
    </row>
    <row r="3799" spans="1:4" ht="13.5" x14ac:dyDescent="0.25">
      <c r="A3799" s="636">
        <v>89549</v>
      </c>
      <c r="B3799" s="634" t="s">
        <v>24487</v>
      </c>
      <c r="C3799" s="634" t="s">
        <v>5</v>
      </c>
      <c r="D3799" s="635" t="s">
        <v>44294</v>
      </c>
    </row>
    <row r="3800" spans="1:4" ht="13.5" x14ac:dyDescent="0.25">
      <c r="A3800" s="636">
        <v>89550</v>
      </c>
      <c r="B3800" s="634" t="s">
        <v>24488</v>
      </c>
      <c r="C3800" s="634" t="s">
        <v>5</v>
      </c>
      <c r="D3800" s="635" t="s">
        <v>30156</v>
      </c>
    </row>
    <row r="3801" spans="1:4" ht="13.5" x14ac:dyDescent="0.25">
      <c r="A3801" s="636">
        <v>89551</v>
      </c>
      <c r="B3801" s="634" t="s">
        <v>24489</v>
      </c>
      <c r="C3801" s="634" t="s">
        <v>5</v>
      </c>
      <c r="D3801" s="635" t="s">
        <v>26930</v>
      </c>
    </row>
    <row r="3802" spans="1:4" ht="13.5" x14ac:dyDescent="0.25">
      <c r="A3802" s="636">
        <v>89552</v>
      </c>
      <c r="B3802" s="634" t="s">
        <v>24490</v>
      </c>
      <c r="C3802" s="634" t="s">
        <v>5</v>
      </c>
      <c r="D3802" s="635" t="s">
        <v>44295</v>
      </c>
    </row>
    <row r="3803" spans="1:4" ht="13.5" x14ac:dyDescent="0.25">
      <c r="A3803" s="636">
        <v>89553</v>
      </c>
      <c r="B3803" s="634" t="s">
        <v>24491</v>
      </c>
      <c r="C3803" s="634" t="s">
        <v>5</v>
      </c>
      <c r="D3803" s="635" t="s">
        <v>30323</v>
      </c>
    </row>
    <row r="3804" spans="1:4" ht="13.5" x14ac:dyDescent="0.25">
      <c r="A3804" s="636">
        <v>89554</v>
      </c>
      <c r="B3804" s="634" t="s">
        <v>24492</v>
      </c>
      <c r="C3804" s="634" t="s">
        <v>5</v>
      </c>
      <c r="D3804" s="635" t="s">
        <v>44296</v>
      </c>
    </row>
    <row r="3805" spans="1:4" ht="13.5" x14ac:dyDescent="0.25">
      <c r="A3805" s="636">
        <v>89555</v>
      </c>
      <c r="B3805" s="634" t="s">
        <v>24493</v>
      </c>
      <c r="C3805" s="634" t="s">
        <v>5</v>
      </c>
      <c r="D3805" s="635" t="s">
        <v>26751</v>
      </c>
    </row>
    <row r="3806" spans="1:4" ht="13.5" x14ac:dyDescent="0.25">
      <c r="A3806" s="636">
        <v>89556</v>
      </c>
      <c r="B3806" s="634" t="s">
        <v>24494</v>
      </c>
      <c r="C3806" s="634" t="s">
        <v>5</v>
      </c>
      <c r="D3806" s="635" t="s">
        <v>29938</v>
      </c>
    </row>
    <row r="3807" spans="1:4" ht="13.5" x14ac:dyDescent="0.25">
      <c r="A3807" s="636">
        <v>89557</v>
      </c>
      <c r="B3807" s="634" t="s">
        <v>24495</v>
      </c>
      <c r="C3807" s="634" t="s">
        <v>5</v>
      </c>
      <c r="D3807" s="635" t="s">
        <v>43397</v>
      </c>
    </row>
    <row r="3808" spans="1:4" ht="13.5" x14ac:dyDescent="0.25">
      <c r="A3808" s="636">
        <v>89558</v>
      </c>
      <c r="B3808" s="634" t="s">
        <v>24496</v>
      </c>
      <c r="C3808" s="634" t="s">
        <v>5</v>
      </c>
      <c r="D3808" s="635" t="s">
        <v>28892</v>
      </c>
    </row>
    <row r="3809" spans="1:4" ht="13.5" x14ac:dyDescent="0.25">
      <c r="A3809" s="636">
        <v>89559</v>
      </c>
      <c r="B3809" s="634" t="s">
        <v>24497</v>
      </c>
      <c r="C3809" s="634" t="s">
        <v>5</v>
      </c>
      <c r="D3809" s="635" t="s">
        <v>44297</v>
      </c>
    </row>
    <row r="3810" spans="1:4" ht="13.5" x14ac:dyDescent="0.25">
      <c r="A3810" s="636">
        <v>89561</v>
      </c>
      <c r="B3810" s="634" t="s">
        <v>24498</v>
      </c>
      <c r="C3810" s="634" t="s">
        <v>5</v>
      </c>
      <c r="D3810" s="635" t="s">
        <v>44298</v>
      </c>
    </row>
    <row r="3811" spans="1:4" ht="13.5" x14ac:dyDescent="0.25">
      <c r="A3811" s="636">
        <v>89562</v>
      </c>
      <c r="B3811" s="634" t="s">
        <v>24499</v>
      </c>
      <c r="C3811" s="634" t="s">
        <v>5</v>
      </c>
      <c r="D3811" s="635" t="s">
        <v>41394</v>
      </c>
    </row>
    <row r="3812" spans="1:4" ht="13.5" x14ac:dyDescent="0.25">
      <c r="A3812" s="636">
        <v>89563</v>
      </c>
      <c r="B3812" s="634" t="s">
        <v>24500</v>
      </c>
      <c r="C3812" s="634" t="s">
        <v>5</v>
      </c>
      <c r="D3812" s="635" t="s">
        <v>27352</v>
      </c>
    </row>
    <row r="3813" spans="1:4" ht="13.5" x14ac:dyDescent="0.25">
      <c r="A3813" s="636">
        <v>89564</v>
      </c>
      <c r="B3813" s="634" t="s">
        <v>24501</v>
      </c>
      <c r="C3813" s="634" t="s">
        <v>5</v>
      </c>
      <c r="D3813" s="635" t="s">
        <v>44299</v>
      </c>
    </row>
    <row r="3814" spans="1:4" ht="13.5" x14ac:dyDescent="0.25">
      <c r="A3814" s="636">
        <v>89565</v>
      </c>
      <c r="B3814" s="634" t="s">
        <v>24502</v>
      </c>
      <c r="C3814" s="634" t="s">
        <v>5</v>
      </c>
      <c r="D3814" s="635" t="s">
        <v>44300</v>
      </c>
    </row>
    <row r="3815" spans="1:4" ht="13.5" x14ac:dyDescent="0.25">
      <c r="A3815" s="636">
        <v>89566</v>
      </c>
      <c r="B3815" s="634" t="s">
        <v>24503</v>
      </c>
      <c r="C3815" s="634" t="s">
        <v>5</v>
      </c>
      <c r="D3815" s="635" t="s">
        <v>44301</v>
      </c>
    </row>
    <row r="3816" spans="1:4" ht="13.5" x14ac:dyDescent="0.25">
      <c r="A3816" s="636">
        <v>89567</v>
      </c>
      <c r="B3816" s="634" t="s">
        <v>24504</v>
      </c>
      <c r="C3816" s="634" t="s">
        <v>5</v>
      </c>
      <c r="D3816" s="635" t="s">
        <v>30245</v>
      </c>
    </row>
    <row r="3817" spans="1:4" ht="13.5" x14ac:dyDescent="0.25">
      <c r="A3817" s="636">
        <v>89568</v>
      </c>
      <c r="B3817" s="634" t="s">
        <v>24505</v>
      </c>
      <c r="C3817" s="634" t="s">
        <v>5</v>
      </c>
      <c r="D3817" s="635" t="s">
        <v>30792</v>
      </c>
    </row>
    <row r="3818" spans="1:4" ht="13.5" x14ac:dyDescent="0.25">
      <c r="A3818" s="636">
        <v>89569</v>
      </c>
      <c r="B3818" s="634" t="s">
        <v>24506</v>
      </c>
      <c r="C3818" s="634" t="s">
        <v>5</v>
      </c>
      <c r="D3818" s="635" t="s">
        <v>44302</v>
      </c>
    </row>
    <row r="3819" spans="1:4" ht="13.5" x14ac:dyDescent="0.25">
      <c r="A3819" s="636">
        <v>89570</v>
      </c>
      <c r="B3819" s="634" t="s">
        <v>24507</v>
      </c>
      <c r="C3819" s="634" t="s">
        <v>5</v>
      </c>
      <c r="D3819" s="635" t="s">
        <v>28481</v>
      </c>
    </row>
    <row r="3820" spans="1:4" ht="13.5" x14ac:dyDescent="0.25">
      <c r="A3820" s="636">
        <v>89571</v>
      </c>
      <c r="B3820" s="634" t="s">
        <v>24508</v>
      </c>
      <c r="C3820" s="634" t="s">
        <v>5</v>
      </c>
      <c r="D3820" s="635" t="s">
        <v>44303</v>
      </c>
    </row>
    <row r="3821" spans="1:4" ht="13.5" x14ac:dyDescent="0.25">
      <c r="A3821" s="636">
        <v>89572</v>
      </c>
      <c r="B3821" s="634" t="s">
        <v>24509</v>
      </c>
      <c r="C3821" s="634" t="s">
        <v>5</v>
      </c>
      <c r="D3821" s="635" t="s">
        <v>44304</v>
      </c>
    </row>
    <row r="3822" spans="1:4" ht="13.5" x14ac:dyDescent="0.25">
      <c r="A3822" s="636">
        <v>89573</v>
      </c>
      <c r="B3822" s="634" t="s">
        <v>24510</v>
      </c>
      <c r="C3822" s="634" t="s">
        <v>5</v>
      </c>
      <c r="D3822" s="635" t="s">
        <v>30494</v>
      </c>
    </row>
    <row r="3823" spans="1:4" ht="13.5" x14ac:dyDescent="0.25">
      <c r="A3823" s="636">
        <v>89574</v>
      </c>
      <c r="B3823" s="634" t="s">
        <v>24511</v>
      </c>
      <c r="C3823" s="634" t="s">
        <v>5</v>
      </c>
      <c r="D3823" s="635" t="s">
        <v>44305</v>
      </c>
    </row>
    <row r="3824" spans="1:4" ht="13.5" x14ac:dyDescent="0.25">
      <c r="A3824" s="636">
        <v>89575</v>
      </c>
      <c r="B3824" s="634" t="s">
        <v>24512</v>
      </c>
      <c r="C3824" s="634" t="s">
        <v>5</v>
      </c>
      <c r="D3824" s="635" t="s">
        <v>30469</v>
      </c>
    </row>
    <row r="3825" spans="1:4" ht="13.5" x14ac:dyDescent="0.25">
      <c r="A3825" s="636">
        <v>89577</v>
      </c>
      <c r="B3825" s="634" t="s">
        <v>24513</v>
      </c>
      <c r="C3825" s="634" t="s">
        <v>5</v>
      </c>
      <c r="D3825" s="635" t="s">
        <v>44306</v>
      </c>
    </row>
    <row r="3826" spans="1:4" ht="13.5" x14ac:dyDescent="0.25">
      <c r="A3826" s="636">
        <v>89579</v>
      </c>
      <c r="B3826" s="634" t="s">
        <v>24514</v>
      </c>
      <c r="C3826" s="634" t="s">
        <v>5</v>
      </c>
      <c r="D3826" s="635" t="s">
        <v>44261</v>
      </c>
    </row>
    <row r="3827" spans="1:4" ht="13.5" x14ac:dyDescent="0.25">
      <c r="A3827" s="636">
        <v>89581</v>
      </c>
      <c r="B3827" s="634" t="s">
        <v>24515</v>
      </c>
      <c r="C3827" s="634" t="s">
        <v>5</v>
      </c>
      <c r="D3827" s="635" t="s">
        <v>29868</v>
      </c>
    </row>
    <row r="3828" spans="1:4" ht="13.5" x14ac:dyDescent="0.25">
      <c r="A3828" s="636">
        <v>89582</v>
      </c>
      <c r="B3828" s="634" t="s">
        <v>24516</v>
      </c>
      <c r="C3828" s="634" t="s">
        <v>5</v>
      </c>
      <c r="D3828" s="635" t="s">
        <v>44307</v>
      </c>
    </row>
    <row r="3829" spans="1:4" ht="13.5" x14ac:dyDescent="0.25">
      <c r="A3829" s="636">
        <v>89583</v>
      </c>
      <c r="B3829" s="634" t="s">
        <v>24517</v>
      </c>
      <c r="C3829" s="634" t="s">
        <v>5</v>
      </c>
      <c r="D3829" s="635" t="s">
        <v>44308</v>
      </c>
    </row>
    <row r="3830" spans="1:4" ht="13.5" x14ac:dyDescent="0.25">
      <c r="A3830" s="636">
        <v>89584</v>
      </c>
      <c r="B3830" s="634" t="s">
        <v>24518</v>
      </c>
      <c r="C3830" s="634" t="s">
        <v>5</v>
      </c>
      <c r="D3830" s="635" t="s">
        <v>26619</v>
      </c>
    </row>
    <row r="3831" spans="1:4" ht="13.5" x14ac:dyDescent="0.25">
      <c r="A3831" s="636">
        <v>89585</v>
      </c>
      <c r="B3831" s="634" t="s">
        <v>24519</v>
      </c>
      <c r="C3831" s="634" t="s">
        <v>5</v>
      </c>
      <c r="D3831" s="635" t="s">
        <v>44309</v>
      </c>
    </row>
    <row r="3832" spans="1:4" ht="13.5" x14ac:dyDescent="0.25">
      <c r="A3832" s="636">
        <v>89587</v>
      </c>
      <c r="B3832" s="634" t="s">
        <v>24520</v>
      </c>
      <c r="C3832" s="634" t="s">
        <v>5</v>
      </c>
      <c r="D3832" s="635" t="s">
        <v>44015</v>
      </c>
    </row>
    <row r="3833" spans="1:4" ht="13.5" x14ac:dyDescent="0.25">
      <c r="A3833" s="636">
        <v>89589</v>
      </c>
      <c r="B3833" s="634" t="s">
        <v>29220</v>
      </c>
      <c r="C3833" s="634" t="s">
        <v>5</v>
      </c>
      <c r="D3833" s="635" t="s">
        <v>44143</v>
      </c>
    </row>
    <row r="3834" spans="1:4" ht="13.5" x14ac:dyDescent="0.25">
      <c r="A3834" s="636">
        <v>89590</v>
      </c>
      <c r="B3834" s="634" t="s">
        <v>24521</v>
      </c>
      <c r="C3834" s="634" t="s">
        <v>5</v>
      </c>
      <c r="D3834" s="635" t="s">
        <v>44310</v>
      </c>
    </row>
    <row r="3835" spans="1:4" ht="13.5" x14ac:dyDescent="0.25">
      <c r="A3835" s="636">
        <v>89591</v>
      </c>
      <c r="B3835" s="634" t="s">
        <v>24522</v>
      </c>
      <c r="C3835" s="634" t="s">
        <v>5</v>
      </c>
      <c r="D3835" s="635" t="s">
        <v>44311</v>
      </c>
    </row>
    <row r="3836" spans="1:4" ht="13.5" x14ac:dyDescent="0.25">
      <c r="A3836" s="636">
        <v>89592</v>
      </c>
      <c r="B3836" s="634" t="s">
        <v>24523</v>
      </c>
      <c r="C3836" s="634" t="s">
        <v>5</v>
      </c>
      <c r="D3836" s="635" t="s">
        <v>44312</v>
      </c>
    </row>
    <row r="3837" spans="1:4" ht="13.5" x14ac:dyDescent="0.25">
      <c r="A3837" s="636">
        <v>89593</v>
      </c>
      <c r="B3837" s="634" t="s">
        <v>24524</v>
      </c>
      <c r="C3837" s="634" t="s">
        <v>5</v>
      </c>
      <c r="D3837" s="635" t="s">
        <v>44313</v>
      </c>
    </row>
    <row r="3838" spans="1:4" ht="13.5" x14ac:dyDescent="0.25">
      <c r="A3838" s="636">
        <v>89594</v>
      </c>
      <c r="B3838" s="634" t="s">
        <v>24525</v>
      </c>
      <c r="C3838" s="634" t="s">
        <v>5</v>
      </c>
      <c r="D3838" s="635" t="s">
        <v>44314</v>
      </c>
    </row>
    <row r="3839" spans="1:4" ht="13.5" x14ac:dyDescent="0.25">
      <c r="A3839" s="636">
        <v>89595</v>
      </c>
      <c r="B3839" s="634" t="s">
        <v>24526</v>
      </c>
      <c r="C3839" s="634" t="s">
        <v>5</v>
      </c>
      <c r="D3839" s="635" t="s">
        <v>30312</v>
      </c>
    </row>
    <row r="3840" spans="1:4" ht="13.5" x14ac:dyDescent="0.25">
      <c r="A3840" s="636">
        <v>89596</v>
      </c>
      <c r="B3840" s="634" t="s">
        <v>24527</v>
      </c>
      <c r="C3840" s="634" t="s">
        <v>5</v>
      </c>
      <c r="D3840" s="635" t="s">
        <v>30285</v>
      </c>
    </row>
    <row r="3841" spans="1:4" ht="13.5" x14ac:dyDescent="0.25">
      <c r="A3841" s="636">
        <v>89597</v>
      </c>
      <c r="B3841" s="634" t="s">
        <v>24528</v>
      </c>
      <c r="C3841" s="634" t="s">
        <v>5</v>
      </c>
      <c r="D3841" s="635" t="s">
        <v>27344</v>
      </c>
    </row>
    <row r="3842" spans="1:4" ht="13.5" x14ac:dyDescent="0.25">
      <c r="A3842" s="636">
        <v>89598</v>
      </c>
      <c r="B3842" s="634" t="s">
        <v>24529</v>
      </c>
      <c r="C3842" s="634" t="s">
        <v>5</v>
      </c>
      <c r="D3842" s="635" t="s">
        <v>30779</v>
      </c>
    </row>
    <row r="3843" spans="1:4" ht="13.5" x14ac:dyDescent="0.25">
      <c r="A3843" s="636">
        <v>89599</v>
      </c>
      <c r="B3843" s="634" t="s">
        <v>24530</v>
      </c>
      <c r="C3843" s="634" t="s">
        <v>5</v>
      </c>
      <c r="D3843" s="635" t="s">
        <v>44315</v>
      </c>
    </row>
    <row r="3844" spans="1:4" ht="13.5" x14ac:dyDescent="0.25">
      <c r="A3844" s="636">
        <v>89600</v>
      </c>
      <c r="B3844" s="634" t="s">
        <v>24531</v>
      </c>
      <c r="C3844" s="634" t="s">
        <v>5</v>
      </c>
      <c r="D3844" s="635" t="s">
        <v>30507</v>
      </c>
    </row>
    <row r="3845" spans="1:4" ht="13.5" x14ac:dyDescent="0.25">
      <c r="A3845" s="636">
        <v>89605</v>
      </c>
      <c r="B3845" s="634" t="s">
        <v>24532</v>
      </c>
      <c r="C3845" s="634" t="s">
        <v>5</v>
      </c>
      <c r="D3845" s="635" t="s">
        <v>44316</v>
      </c>
    </row>
    <row r="3846" spans="1:4" ht="13.5" x14ac:dyDescent="0.25">
      <c r="A3846" s="636">
        <v>89609</v>
      </c>
      <c r="B3846" s="634" t="s">
        <v>24533</v>
      </c>
      <c r="C3846" s="634" t="s">
        <v>5</v>
      </c>
      <c r="D3846" s="635" t="s">
        <v>44317</v>
      </c>
    </row>
    <row r="3847" spans="1:4" ht="13.5" x14ac:dyDescent="0.25">
      <c r="A3847" s="636">
        <v>89610</v>
      </c>
      <c r="B3847" s="634" t="s">
        <v>24534</v>
      </c>
      <c r="C3847" s="634" t="s">
        <v>5</v>
      </c>
      <c r="D3847" s="635" t="s">
        <v>44318</v>
      </c>
    </row>
    <row r="3848" spans="1:4" ht="13.5" x14ac:dyDescent="0.25">
      <c r="A3848" s="636">
        <v>89611</v>
      </c>
      <c r="B3848" s="634" t="s">
        <v>24535</v>
      </c>
      <c r="C3848" s="634" t="s">
        <v>5</v>
      </c>
      <c r="D3848" s="635" t="s">
        <v>44319</v>
      </c>
    </row>
    <row r="3849" spans="1:4" ht="13.5" x14ac:dyDescent="0.25">
      <c r="A3849" s="636">
        <v>89612</v>
      </c>
      <c r="B3849" s="634" t="s">
        <v>24536</v>
      </c>
      <c r="C3849" s="634" t="s">
        <v>5</v>
      </c>
      <c r="D3849" s="635" t="s">
        <v>44320</v>
      </c>
    </row>
    <row r="3850" spans="1:4" ht="13.5" x14ac:dyDescent="0.25">
      <c r="A3850" s="636">
        <v>89613</v>
      </c>
      <c r="B3850" s="634" t="s">
        <v>24537</v>
      </c>
      <c r="C3850" s="634" t="s">
        <v>5</v>
      </c>
      <c r="D3850" s="635" t="s">
        <v>27830</v>
      </c>
    </row>
    <row r="3851" spans="1:4" ht="13.5" x14ac:dyDescent="0.25">
      <c r="A3851" s="636">
        <v>89614</v>
      </c>
      <c r="B3851" s="634" t="s">
        <v>24538</v>
      </c>
      <c r="C3851" s="634" t="s">
        <v>5</v>
      </c>
      <c r="D3851" s="635" t="s">
        <v>44321</v>
      </c>
    </row>
    <row r="3852" spans="1:4" ht="13.5" x14ac:dyDescent="0.25">
      <c r="A3852" s="636">
        <v>89615</v>
      </c>
      <c r="B3852" s="634" t="s">
        <v>24539</v>
      </c>
      <c r="C3852" s="634" t="s">
        <v>5</v>
      </c>
      <c r="D3852" s="635" t="s">
        <v>44322</v>
      </c>
    </row>
    <row r="3853" spans="1:4" ht="13.5" x14ac:dyDescent="0.25">
      <c r="A3853" s="636">
        <v>89616</v>
      </c>
      <c r="B3853" s="634" t="s">
        <v>24540</v>
      </c>
      <c r="C3853" s="634" t="s">
        <v>5</v>
      </c>
      <c r="D3853" s="635" t="s">
        <v>44323</v>
      </c>
    </row>
    <row r="3854" spans="1:4" ht="13.5" x14ac:dyDescent="0.25">
      <c r="A3854" s="636">
        <v>89617</v>
      </c>
      <c r="B3854" s="634" t="s">
        <v>24541</v>
      </c>
      <c r="C3854" s="634" t="s">
        <v>5</v>
      </c>
      <c r="D3854" s="635" t="s">
        <v>44324</v>
      </c>
    </row>
    <row r="3855" spans="1:4" ht="13.5" x14ac:dyDescent="0.25">
      <c r="A3855" s="636">
        <v>89620</v>
      </c>
      <c r="B3855" s="634" t="s">
        <v>24542</v>
      </c>
      <c r="C3855" s="634" t="s">
        <v>5</v>
      </c>
      <c r="D3855" s="635" t="s">
        <v>29414</v>
      </c>
    </row>
    <row r="3856" spans="1:4" ht="13.5" x14ac:dyDescent="0.25">
      <c r="A3856" s="636">
        <v>89622</v>
      </c>
      <c r="B3856" s="634" t="s">
        <v>24543</v>
      </c>
      <c r="C3856" s="634" t="s">
        <v>5</v>
      </c>
      <c r="D3856" s="635" t="s">
        <v>26610</v>
      </c>
    </row>
    <row r="3857" spans="1:4" ht="13.5" x14ac:dyDescent="0.25">
      <c r="A3857" s="636">
        <v>89623</v>
      </c>
      <c r="B3857" s="634" t="s">
        <v>24544</v>
      </c>
      <c r="C3857" s="634" t="s">
        <v>5</v>
      </c>
      <c r="D3857" s="635" t="s">
        <v>41725</v>
      </c>
    </row>
    <row r="3858" spans="1:4" ht="13.5" x14ac:dyDescent="0.25">
      <c r="A3858" s="636">
        <v>89624</v>
      </c>
      <c r="B3858" s="634" t="s">
        <v>24545</v>
      </c>
      <c r="C3858" s="634" t="s">
        <v>5</v>
      </c>
      <c r="D3858" s="635" t="s">
        <v>44325</v>
      </c>
    </row>
    <row r="3859" spans="1:4" ht="13.5" x14ac:dyDescent="0.25">
      <c r="A3859" s="636">
        <v>89625</v>
      </c>
      <c r="B3859" s="634" t="s">
        <v>24546</v>
      </c>
      <c r="C3859" s="634" t="s">
        <v>5</v>
      </c>
      <c r="D3859" s="635" t="s">
        <v>30916</v>
      </c>
    </row>
    <row r="3860" spans="1:4" ht="13.5" x14ac:dyDescent="0.25">
      <c r="A3860" s="636">
        <v>89626</v>
      </c>
      <c r="B3860" s="634" t="s">
        <v>24547</v>
      </c>
      <c r="C3860" s="634" t="s">
        <v>5</v>
      </c>
      <c r="D3860" s="635" t="s">
        <v>44026</v>
      </c>
    </row>
    <row r="3861" spans="1:4" ht="13.5" x14ac:dyDescent="0.25">
      <c r="A3861" s="636">
        <v>89627</v>
      </c>
      <c r="B3861" s="634" t="s">
        <v>24548</v>
      </c>
      <c r="C3861" s="634" t="s">
        <v>5</v>
      </c>
      <c r="D3861" s="635" t="s">
        <v>26982</v>
      </c>
    </row>
    <row r="3862" spans="1:4" ht="13.5" x14ac:dyDescent="0.25">
      <c r="A3862" s="636">
        <v>89628</v>
      </c>
      <c r="B3862" s="634" t="s">
        <v>24549</v>
      </c>
      <c r="C3862" s="634" t="s">
        <v>5</v>
      </c>
      <c r="D3862" s="635" t="s">
        <v>44326</v>
      </c>
    </row>
    <row r="3863" spans="1:4" ht="13.5" x14ac:dyDescent="0.25">
      <c r="A3863" s="636">
        <v>89629</v>
      </c>
      <c r="B3863" s="634" t="s">
        <v>24550</v>
      </c>
      <c r="C3863" s="634" t="s">
        <v>5</v>
      </c>
      <c r="D3863" s="635" t="s">
        <v>44327</v>
      </c>
    </row>
    <row r="3864" spans="1:4" ht="13.5" x14ac:dyDescent="0.25">
      <c r="A3864" s="636">
        <v>89630</v>
      </c>
      <c r="B3864" s="634" t="s">
        <v>24551</v>
      </c>
      <c r="C3864" s="634" t="s">
        <v>5</v>
      </c>
      <c r="D3864" s="635" t="s">
        <v>44328</v>
      </c>
    </row>
    <row r="3865" spans="1:4" ht="13.5" x14ac:dyDescent="0.25">
      <c r="A3865" s="636">
        <v>89631</v>
      </c>
      <c r="B3865" s="634" t="s">
        <v>24552</v>
      </c>
      <c r="C3865" s="634" t="s">
        <v>5</v>
      </c>
      <c r="D3865" s="635" t="s">
        <v>44329</v>
      </c>
    </row>
    <row r="3866" spans="1:4" ht="13.5" x14ac:dyDescent="0.25">
      <c r="A3866" s="636">
        <v>89632</v>
      </c>
      <c r="B3866" s="634" t="s">
        <v>24553</v>
      </c>
      <c r="C3866" s="634" t="s">
        <v>5</v>
      </c>
      <c r="D3866" s="635" t="s">
        <v>30572</v>
      </c>
    </row>
    <row r="3867" spans="1:4" ht="13.5" x14ac:dyDescent="0.25">
      <c r="A3867" s="636">
        <v>89637</v>
      </c>
      <c r="B3867" s="634" t="s">
        <v>24554</v>
      </c>
      <c r="C3867" s="634" t="s">
        <v>5</v>
      </c>
      <c r="D3867" s="635" t="s">
        <v>44128</v>
      </c>
    </row>
    <row r="3868" spans="1:4" ht="13.5" x14ac:dyDescent="0.25">
      <c r="A3868" s="636">
        <v>89638</v>
      </c>
      <c r="B3868" s="634" t="s">
        <v>24555</v>
      </c>
      <c r="C3868" s="634" t="s">
        <v>5</v>
      </c>
      <c r="D3868" s="635" t="s">
        <v>43201</v>
      </c>
    </row>
    <row r="3869" spans="1:4" ht="13.5" x14ac:dyDescent="0.25">
      <c r="A3869" s="636">
        <v>89639</v>
      </c>
      <c r="B3869" s="634" t="s">
        <v>24556</v>
      </c>
      <c r="C3869" s="634" t="s">
        <v>5</v>
      </c>
      <c r="D3869" s="635" t="s">
        <v>23183</v>
      </c>
    </row>
    <row r="3870" spans="1:4" ht="13.5" x14ac:dyDescent="0.25">
      <c r="A3870" s="636">
        <v>89640</v>
      </c>
      <c r="B3870" s="634" t="s">
        <v>24557</v>
      </c>
      <c r="C3870" s="634" t="s">
        <v>5</v>
      </c>
      <c r="D3870" s="635" t="s">
        <v>44330</v>
      </c>
    </row>
    <row r="3871" spans="1:4" ht="13.5" x14ac:dyDescent="0.25">
      <c r="A3871" s="636">
        <v>89641</v>
      </c>
      <c r="B3871" s="634" t="s">
        <v>24558</v>
      </c>
      <c r="C3871" s="634" t="s">
        <v>5</v>
      </c>
      <c r="D3871" s="635" t="s">
        <v>30011</v>
      </c>
    </row>
    <row r="3872" spans="1:4" ht="13.5" x14ac:dyDescent="0.25">
      <c r="A3872" s="636">
        <v>89642</v>
      </c>
      <c r="B3872" s="634" t="s">
        <v>24559</v>
      </c>
      <c r="C3872" s="634" t="s">
        <v>5</v>
      </c>
      <c r="D3872" s="635" t="s">
        <v>42963</v>
      </c>
    </row>
    <row r="3873" spans="1:4" ht="13.5" x14ac:dyDescent="0.25">
      <c r="A3873" s="636">
        <v>89643</v>
      </c>
      <c r="B3873" s="634" t="s">
        <v>24560</v>
      </c>
      <c r="C3873" s="634" t="s">
        <v>5</v>
      </c>
      <c r="D3873" s="635" t="s">
        <v>44331</v>
      </c>
    </row>
    <row r="3874" spans="1:4" ht="13.5" x14ac:dyDescent="0.25">
      <c r="A3874" s="636">
        <v>89644</v>
      </c>
      <c r="B3874" s="634" t="s">
        <v>24561</v>
      </c>
      <c r="C3874" s="634" t="s">
        <v>5</v>
      </c>
      <c r="D3874" s="635" t="s">
        <v>44332</v>
      </c>
    </row>
    <row r="3875" spans="1:4" ht="13.5" x14ac:dyDescent="0.25">
      <c r="A3875" s="636">
        <v>89645</v>
      </c>
      <c r="B3875" s="634" t="s">
        <v>24562</v>
      </c>
      <c r="C3875" s="634" t="s">
        <v>5</v>
      </c>
      <c r="D3875" s="635" t="s">
        <v>44333</v>
      </c>
    </row>
    <row r="3876" spans="1:4" ht="13.5" x14ac:dyDescent="0.25">
      <c r="A3876" s="636">
        <v>89646</v>
      </c>
      <c r="B3876" s="634" t="s">
        <v>24563</v>
      </c>
      <c r="C3876" s="634" t="s">
        <v>5</v>
      </c>
      <c r="D3876" s="635" t="s">
        <v>42176</v>
      </c>
    </row>
    <row r="3877" spans="1:4" ht="13.5" x14ac:dyDescent="0.25">
      <c r="A3877" s="636">
        <v>89647</v>
      </c>
      <c r="B3877" s="634" t="s">
        <v>24564</v>
      </c>
      <c r="C3877" s="634" t="s">
        <v>5</v>
      </c>
      <c r="D3877" s="635" t="s">
        <v>30535</v>
      </c>
    </row>
    <row r="3878" spans="1:4" ht="13.5" x14ac:dyDescent="0.25">
      <c r="A3878" s="636">
        <v>89648</v>
      </c>
      <c r="B3878" s="634" t="s">
        <v>24565</v>
      </c>
      <c r="C3878" s="634" t="s">
        <v>5</v>
      </c>
      <c r="D3878" s="635" t="s">
        <v>44334</v>
      </c>
    </row>
    <row r="3879" spans="1:4" ht="13.5" x14ac:dyDescent="0.25">
      <c r="A3879" s="636">
        <v>89649</v>
      </c>
      <c r="B3879" s="634" t="s">
        <v>24566</v>
      </c>
      <c r="C3879" s="634" t="s">
        <v>5</v>
      </c>
      <c r="D3879" s="635" t="s">
        <v>44335</v>
      </c>
    </row>
    <row r="3880" spans="1:4" ht="13.5" x14ac:dyDescent="0.25">
      <c r="A3880" s="636">
        <v>89650</v>
      </c>
      <c r="B3880" s="634" t="s">
        <v>24567</v>
      </c>
      <c r="C3880" s="634" t="s">
        <v>5</v>
      </c>
      <c r="D3880" s="635" t="s">
        <v>44335</v>
      </c>
    </row>
    <row r="3881" spans="1:4" ht="13.5" x14ac:dyDescent="0.25">
      <c r="A3881" s="636">
        <v>89651</v>
      </c>
      <c r="B3881" s="634" t="s">
        <v>24568</v>
      </c>
      <c r="C3881" s="634" t="s">
        <v>5</v>
      </c>
      <c r="D3881" s="635" t="s">
        <v>26608</v>
      </c>
    </row>
    <row r="3882" spans="1:4" ht="13.5" x14ac:dyDescent="0.25">
      <c r="A3882" s="636">
        <v>89652</v>
      </c>
      <c r="B3882" s="634" t="s">
        <v>24569</v>
      </c>
      <c r="C3882" s="634" t="s">
        <v>5</v>
      </c>
      <c r="D3882" s="635" t="s">
        <v>28369</v>
      </c>
    </row>
    <row r="3883" spans="1:4" ht="13.5" x14ac:dyDescent="0.25">
      <c r="A3883" s="636">
        <v>89653</v>
      </c>
      <c r="B3883" s="634" t="s">
        <v>24570</v>
      </c>
      <c r="C3883" s="634" t="s">
        <v>5</v>
      </c>
      <c r="D3883" s="635" t="s">
        <v>44336</v>
      </c>
    </row>
    <row r="3884" spans="1:4" ht="13.5" x14ac:dyDescent="0.25">
      <c r="A3884" s="636">
        <v>89654</v>
      </c>
      <c r="B3884" s="634" t="s">
        <v>24571</v>
      </c>
      <c r="C3884" s="634" t="s">
        <v>5</v>
      </c>
      <c r="D3884" s="635" t="s">
        <v>30804</v>
      </c>
    </row>
    <row r="3885" spans="1:4" ht="13.5" x14ac:dyDescent="0.25">
      <c r="A3885" s="636">
        <v>89655</v>
      </c>
      <c r="B3885" s="634" t="s">
        <v>24572</v>
      </c>
      <c r="C3885" s="634" t="s">
        <v>5</v>
      </c>
      <c r="D3885" s="635" t="s">
        <v>44337</v>
      </c>
    </row>
    <row r="3886" spans="1:4" ht="13.5" x14ac:dyDescent="0.25">
      <c r="A3886" s="636">
        <v>89656</v>
      </c>
      <c r="B3886" s="634" t="s">
        <v>24573</v>
      </c>
      <c r="C3886" s="634" t="s">
        <v>5</v>
      </c>
      <c r="D3886" s="635" t="s">
        <v>30048</v>
      </c>
    </row>
    <row r="3887" spans="1:4" ht="13.5" x14ac:dyDescent="0.25">
      <c r="A3887" s="636">
        <v>89657</v>
      </c>
      <c r="B3887" s="634" t="s">
        <v>24574</v>
      </c>
      <c r="C3887" s="634" t="s">
        <v>5</v>
      </c>
      <c r="D3887" s="635" t="s">
        <v>44338</v>
      </c>
    </row>
    <row r="3888" spans="1:4" ht="13.5" x14ac:dyDescent="0.25">
      <c r="A3888" s="636">
        <v>89658</v>
      </c>
      <c r="B3888" s="634" t="s">
        <v>24575</v>
      </c>
      <c r="C3888" s="634" t="s">
        <v>5</v>
      </c>
      <c r="D3888" s="635" t="s">
        <v>27335</v>
      </c>
    </row>
    <row r="3889" spans="1:4" ht="13.5" x14ac:dyDescent="0.25">
      <c r="A3889" s="636">
        <v>89659</v>
      </c>
      <c r="B3889" s="634" t="s">
        <v>24576</v>
      </c>
      <c r="C3889" s="634" t="s">
        <v>5</v>
      </c>
      <c r="D3889" s="635" t="s">
        <v>43591</v>
      </c>
    </row>
    <row r="3890" spans="1:4" ht="13.5" x14ac:dyDescent="0.25">
      <c r="A3890" s="636">
        <v>89660</v>
      </c>
      <c r="B3890" s="634" t="s">
        <v>24577</v>
      </c>
      <c r="C3890" s="634" t="s">
        <v>5</v>
      </c>
      <c r="D3890" s="635" t="s">
        <v>44247</v>
      </c>
    </row>
    <row r="3891" spans="1:4" ht="13.5" x14ac:dyDescent="0.25">
      <c r="A3891" s="636">
        <v>89661</v>
      </c>
      <c r="B3891" s="634" t="s">
        <v>24578</v>
      </c>
      <c r="C3891" s="634" t="s">
        <v>5</v>
      </c>
      <c r="D3891" s="635" t="s">
        <v>30257</v>
      </c>
    </row>
    <row r="3892" spans="1:4" ht="13.5" x14ac:dyDescent="0.25">
      <c r="A3892" s="636">
        <v>89662</v>
      </c>
      <c r="B3892" s="634" t="s">
        <v>24579</v>
      </c>
      <c r="C3892" s="634" t="s">
        <v>5</v>
      </c>
      <c r="D3892" s="635" t="s">
        <v>44339</v>
      </c>
    </row>
    <row r="3893" spans="1:4" ht="13.5" x14ac:dyDescent="0.25">
      <c r="A3893" s="636">
        <v>89663</v>
      </c>
      <c r="B3893" s="634" t="s">
        <v>24580</v>
      </c>
      <c r="C3893" s="634" t="s">
        <v>5</v>
      </c>
      <c r="D3893" s="635" t="s">
        <v>44340</v>
      </c>
    </row>
    <row r="3894" spans="1:4" ht="13.5" x14ac:dyDescent="0.25">
      <c r="A3894" s="636">
        <v>89664</v>
      </c>
      <c r="B3894" s="634" t="s">
        <v>24581</v>
      </c>
      <c r="C3894" s="634" t="s">
        <v>5</v>
      </c>
      <c r="D3894" s="635" t="s">
        <v>43591</v>
      </c>
    </row>
    <row r="3895" spans="1:4" ht="13.5" x14ac:dyDescent="0.25">
      <c r="A3895" s="636">
        <v>89666</v>
      </c>
      <c r="B3895" s="634" t="s">
        <v>24582</v>
      </c>
      <c r="C3895" s="634" t="s">
        <v>5</v>
      </c>
      <c r="D3895" s="635" t="s">
        <v>44341</v>
      </c>
    </row>
    <row r="3896" spans="1:4" ht="13.5" x14ac:dyDescent="0.25">
      <c r="A3896" s="636">
        <v>89667</v>
      </c>
      <c r="B3896" s="634" t="s">
        <v>24583</v>
      </c>
      <c r="C3896" s="634" t="s">
        <v>5</v>
      </c>
      <c r="D3896" s="635" t="s">
        <v>30828</v>
      </c>
    </row>
    <row r="3897" spans="1:4" ht="13.5" x14ac:dyDescent="0.25">
      <c r="A3897" s="636">
        <v>89668</v>
      </c>
      <c r="B3897" s="634" t="s">
        <v>24584</v>
      </c>
      <c r="C3897" s="634" t="s">
        <v>5</v>
      </c>
      <c r="D3897" s="635" t="s">
        <v>44342</v>
      </c>
    </row>
    <row r="3898" spans="1:4" ht="13.5" x14ac:dyDescent="0.25">
      <c r="A3898" s="636">
        <v>89669</v>
      </c>
      <c r="B3898" s="634" t="s">
        <v>24585</v>
      </c>
      <c r="C3898" s="634" t="s">
        <v>5</v>
      </c>
      <c r="D3898" s="635" t="s">
        <v>29763</v>
      </c>
    </row>
    <row r="3899" spans="1:4" ht="13.5" x14ac:dyDescent="0.25">
      <c r="A3899" s="636">
        <v>89670</v>
      </c>
      <c r="B3899" s="634" t="s">
        <v>24586</v>
      </c>
      <c r="C3899" s="634" t="s">
        <v>5</v>
      </c>
      <c r="D3899" s="635" t="s">
        <v>30312</v>
      </c>
    </row>
    <row r="3900" spans="1:4" ht="13.5" x14ac:dyDescent="0.25">
      <c r="A3900" s="636">
        <v>89671</v>
      </c>
      <c r="B3900" s="634" t="s">
        <v>24587</v>
      </c>
      <c r="C3900" s="634" t="s">
        <v>5</v>
      </c>
      <c r="D3900" s="635" t="s">
        <v>44343</v>
      </c>
    </row>
    <row r="3901" spans="1:4" ht="13.5" x14ac:dyDescent="0.25">
      <c r="A3901" s="636">
        <v>89672</v>
      </c>
      <c r="B3901" s="634" t="s">
        <v>24588</v>
      </c>
      <c r="C3901" s="634" t="s">
        <v>5</v>
      </c>
      <c r="D3901" s="635" t="s">
        <v>30416</v>
      </c>
    </row>
    <row r="3902" spans="1:4" ht="13.5" x14ac:dyDescent="0.25">
      <c r="A3902" s="636">
        <v>89673</v>
      </c>
      <c r="B3902" s="634" t="s">
        <v>24589</v>
      </c>
      <c r="C3902" s="634" t="s">
        <v>5</v>
      </c>
      <c r="D3902" s="635" t="s">
        <v>29228</v>
      </c>
    </row>
    <row r="3903" spans="1:4" ht="13.5" x14ac:dyDescent="0.25">
      <c r="A3903" s="636">
        <v>89674</v>
      </c>
      <c r="B3903" s="634" t="s">
        <v>24590</v>
      </c>
      <c r="C3903" s="634" t="s">
        <v>5</v>
      </c>
      <c r="D3903" s="635" t="s">
        <v>26944</v>
      </c>
    </row>
    <row r="3904" spans="1:4" ht="13.5" x14ac:dyDescent="0.25">
      <c r="A3904" s="636">
        <v>89675</v>
      </c>
      <c r="B3904" s="634" t="s">
        <v>24591</v>
      </c>
      <c r="C3904" s="634" t="s">
        <v>5</v>
      </c>
      <c r="D3904" s="635" t="s">
        <v>44344</v>
      </c>
    </row>
    <row r="3905" spans="1:4" ht="13.5" x14ac:dyDescent="0.25">
      <c r="A3905" s="636">
        <v>89676</v>
      </c>
      <c r="B3905" s="634" t="s">
        <v>24592</v>
      </c>
      <c r="C3905" s="634" t="s">
        <v>5</v>
      </c>
      <c r="D3905" s="635" t="s">
        <v>44345</v>
      </c>
    </row>
    <row r="3906" spans="1:4" ht="13.5" x14ac:dyDescent="0.25">
      <c r="A3906" s="636">
        <v>89677</v>
      </c>
      <c r="B3906" s="634" t="s">
        <v>24593</v>
      </c>
      <c r="C3906" s="634" t="s">
        <v>5</v>
      </c>
      <c r="D3906" s="635" t="s">
        <v>29398</v>
      </c>
    </row>
    <row r="3907" spans="1:4" ht="13.5" x14ac:dyDescent="0.25">
      <c r="A3907" s="636">
        <v>89678</v>
      </c>
      <c r="B3907" s="634" t="s">
        <v>24594</v>
      </c>
      <c r="C3907" s="634" t="s">
        <v>5</v>
      </c>
      <c r="D3907" s="635" t="s">
        <v>29872</v>
      </c>
    </row>
    <row r="3908" spans="1:4" ht="13.5" x14ac:dyDescent="0.25">
      <c r="A3908" s="636">
        <v>89679</v>
      </c>
      <c r="B3908" s="634" t="s">
        <v>24595</v>
      </c>
      <c r="C3908" s="634" t="s">
        <v>5</v>
      </c>
      <c r="D3908" s="635" t="s">
        <v>44346</v>
      </c>
    </row>
    <row r="3909" spans="1:4" ht="13.5" x14ac:dyDescent="0.25">
      <c r="A3909" s="636">
        <v>89680</v>
      </c>
      <c r="B3909" s="634" t="s">
        <v>24596</v>
      </c>
      <c r="C3909" s="634" t="s">
        <v>5</v>
      </c>
      <c r="D3909" s="635" t="s">
        <v>44347</v>
      </c>
    </row>
    <row r="3910" spans="1:4" ht="13.5" x14ac:dyDescent="0.25">
      <c r="A3910" s="636">
        <v>89681</v>
      </c>
      <c r="B3910" s="634" t="s">
        <v>24597</v>
      </c>
      <c r="C3910" s="634" t="s">
        <v>5</v>
      </c>
      <c r="D3910" s="635" t="s">
        <v>26936</v>
      </c>
    </row>
    <row r="3911" spans="1:4" ht="13.5" x14ac:dyDescent="0.25">
      <c r="A3911" s="636">
        <v>89682</v>
      </c>
      <c r="B3911" s="634" t="s">
        <v>24598</v>
      </c>
      <c r="C3911" s="634" t="s">
        <v>5</v>
      </c>
      <c r="D3911" s="635" t="s">
        <v>44348</v>
      </c>
    </row>
    <row r="3912" spans="1:4" ht="13.5" x14ac:dyDescent="0.25">
      <c r="A3912" s="636">
        <v>89683</v>
      </c>
      <c r="B3912" s="634" t="s">
        <v>29230</v>
      </c>
      <c r="C3912" s="634" t="s">
        <v>5</v>
      </c>
      <c r="D3912" s="635" t="s">
        <v>44349</v>
      </c>
    </row>
    <row r="3913" spans="1:4" ht="13.5" x14ac:dyDescent="0.25">
      <c r="A3913" s="636">
        <v>89684</v>
      </c>
      <c r="B3913" s="634" t="s">
        <v>24599</v>
      </c>
      <c r="C3913" s="634" t="s">
        <v>5</v>
      </c>
      <c r="D3913" s="635" t="s">
        <v>44350</v>
      </c>
    </row>
    <row r="3914" spans="1:4" ht="13.5" x14ac:dyDescent="0.25">
      <c r="A3914" s="636">
        <v>89685</v>
      </c>
      <c r="B3914" s="634" t="s">
        <v>24600</v>
      </c>
      <c r="C3914" s="634" t="s">
        <v>5</v>
      </c>
      <c r="D3914" s="635" t="s">
        <v>44351</v>
      </c>
    </row>
    <row r="3915" spans="1:4" ht="13.5" x14ac:dyDescent="0.25">
      <c r="A3915" s="636">
        <v>89686</v>
      </c>
      <c r="B3915" s="634" t="s">
        <v>24601</v>
      </c>
      <c r="C3915" s="634" t="s">
        <v>5</v>
      </c>
      <c r="D3915" s="635" t="s">
        <v>44352</v>
      </c>
    </row>
    <row r="3916" spans="1:4" ht="13.5" x14ac:dyDescent="0.25">
      <c r="A3916" s="636">
        <v>89687</v>
      </c>
      <c r="B3916" s="634" t="s">
        <v>24602</v>
      </c>
      <c r="C3916" s="634" t="s">
        <v>5</v>
      </c>
      <c r="D3916" s="635" t="s">
        <v>30573</v>
      </c>
    </row>
    <row r="3917" spans="1:4" ht="13.5" x14ac:dyDescent="0.25">
      <c r="A3917" s="636">
        <v>89689</v>
      </c>
      <c r="B3917" s="634" t="s">
        <v>24603</v>
      </c>
      <c r="C3917" s="634" t="s">
        <v>5</v>
      </c>
      <c r="D3917" s="635" t="s">
        <v>44353</v>
      </c>
    </row>
    <row r="3918" spans="1:4" ht="13.5" x14ac:dyDescent="0.25">
      <c r="A3918" s="636">
        <v>89690</v>
      </c>
      <c r="B3918" s="634" t="s">
        <v>24604</v>
      </c>
      <c r="C3918" s="634" t="s">
        <v>5</v>
      </c>
      <c r="D3918" s="635" t="s">
        <v>44354</v>
      </c>
    </row>
    <row r="3919" spans="1:4" ht="13.5" x14ac:dyDescent="0.25">
      <c r="A3919" s="636">
        <v>89691</v>
      </c>
      <c r="B3919" s="634" t="s">
        <v>24605</v>
      </c>
      <c r="C3919" s="634" t="s">
        <v>5</v>
      </c>
      <c r="D3919" s="635" t="s">
        <v>44355</v>
      </c>
    </row>
    <row r="3920" spans="1:4" ht="13.5" x14ac:dyDescent="0.25">
      <c r="A3920" s="636">
        <v>89692</v>
      </c>
      <c r="B3920" s="634" t="s">
        <v>24606</v>
      </c>
      <c r="C3920" s="634" t="s">
        <v>5</v>
      </c>
      <c r="D3920" s="635" t="s">
        <v>44356</v>
      </c>
    </row>
    <row r="3921" spans="1:4" ht="13.5" x14ac:dyDescent="0.25">
      <c r="A3921" s="636">
        <v>89693</v>
      </c>
      <c r="B3921" s="634" t="s">
        <v>24607</v>
      </c>
      <c r="C3921" s="634" t="s">
        <v>5</v>
      </c>
      <c r="D3921" s="635" t="s">
        <v>30798</v>
      </c>
    </row>
    <row r="3922" spans="1:4" ht="13.5" x14ac:dyDescent="0.25">
      <c r="A3922" s="636">
        <v>89694</v>
      </c>
      <c r="B3922" s="634" t="s">
        <v>24608</v>
      </c>
      <c r="C3922" s="634" t="s">
        <v>5</v>
      </c>
      <c r="D3922" s="635" t="s">
        <v>42287</v>
      </c>
    </row>
    <row r="3923" spans="1:4" ht="13.5" x14ac:dyDescent="0.25">
      <c r="A3923" s="636">
        <v>89695</v>
      </c>
      <c r="B3923" s="634" t="s">
        <v>24609</v>
      </c>
      <c r="C3923" s="634" t="s">
        <v>5</v>
      </c>
      <c r="D3923" s="635" t="s">
        <v>44357</v>
      </c>
    </row>
    <row r="3924" spans="1:4" ht="13.5" x14ac:dyDescent="0.25">
      <c r="A3924" s="636">
        <v>89696</v>
      </c>
      <c r="B3924" s="634" t="s">
        <v>24610</v>
      </c>
      <c r="C3924" s="634" t="s">
        <v>5</v>
      </c>
      <c r="D3924" s="635" t="s">
        <v>44358</v>
      </c>
    </row>
    <row r="3925" spans="1:4" ht="13.5" x14ac:dyDescent="0.25">
      <c r="A3925" s="636">
        <v>89697</v>
      </c>
      <c r="B3925" s="634" t="s">
        <v>24611</v>
      </c>
      <c r="C3925" s="634" t="s">
        <v>5</v>
      </c>
      <c r="D3925" s="635" t="s">
        <v>30810</v>
      </c>
    </row>
    <row r="3926" spans="1:4" ht="13.5" x14ac:dyDescent="0.25">
      <c r="A3926" s="636">
        <v>89698</v>
      </c>
      <c r="B3926" s="634" t="s">
        <v>24612</v>
      </c>
      <c r="C3926" s="634" t="s">
        <v>5</v>
      </c>
      <c r="D3926" s="635" t="s">
        <v>30561</v>
      </c>
    </row>
    <row r="3927" spans="1:4" ht="13.5" x14ac:dyDescent="0.25">
      <c r="A3927" s="636">
        <v>89699</v>
      </c>
      <c r="B3927" s="634" t="s">
        <v>24613</v>
      </c>
      <c r="C3927" s="634" t="s">
        <v>5</v>
      </c>
      <c r="D3927" s="635" t="s">
        <v>44359</v>
      </c>
    </row>
    <row r="3928" spans="1:4" ht="13.5" x14ac:dyDescent="0.25">
      <c r="A3928" s="636">
        <v>89700</v>
      </c>
      <c r="B3928" s="634" t="s">
        <v>24614</v>
      </c>
      <c r="C3928" s="634" t="s">
        <v>5</v>
      </c>
      <c r="D3928" s="635" t="s">
        <v>44360</v>
      </c>
    </row>
    <row r="3929" spans="1:4" ht="13.5" x14ac:dyDescent="0.25">
      <c r="A3929" s="636">
        <v>89701</v>
      </c>
      <c r="B3929" s="634" t="s">
        <v>24615</v>
      </c>
      <c r="C3929" s="634" t="s">
        <v>5</v>
      </c>
      <c r="D3929" s="635" t="s">
        <v>44361</v>
      </c>
    </row>
    <row r="3930" spans="1:4" ht="13.5" x14ac:dyDescent="0.25">
      <c r="A3930" s="636">
        <v>89702</v>
      </c>
      <c r="B3930" s="634" t="s">
        <v>24616</v>
      </c>
      <c r="C3930" s="634" t="s">
        <v>5</v>
      </c>
      <c r="D3930" s="635" t="s">
        <v>44360</v>
      </c>
    </row>
    <row r="3931" spans="1:4" ht="13.5" x14ac:dyDescent="0.25">
      <c r="A3931" s="636">
        <v>89703</v>
      </c>
      <c r="B3931" s="634" t="s">
        <v>24617</v>
      </c>
      <c r="C3931" s="634" t="s">
        <v>5</v>
      </c>
      <c r="D3931" s="635" t="s">
        <v>44362</v>
      </c>
    </row>
    <row r="3932" spans="1:4" ht="13.5" x14ac:dyDescent="0.25">
      <c r="A3932" s="636">
        <v>89704</v>
      </c>
      <c r="B3932" s="634" t="s">
        <v>24618</v>
      </c>
      <c r="C3932" s="634" t="s">
        <v>5</v>
      </c>
      <c r="D3932" s="635" t="s">
        <v>44363</v>
      </c>
    </row>
    <row r="3933" spans="1:4" ht="13.5" x14ac:dyDescent="0.25">
      <c r="A3933" s="636">
        <v>89705</v>
      </c>
      <c r="B3933" s="634" t="s">
        <v>24619</v>
      </c>
      <c r="C3933" s="634" t="s">
        <v>5</v>
      </c>
      <c r="D3933" s="635" t="s">
        <v>44364</v>
      </c>
    </row>
    <row r="3934" spans="1:4" ht="13.5" x14ac:dyDescent="0.25">
      <c r="A3934" s="636">
        <v>89706</v>
      </c>
      <c r="B3934" s="634" t="s">
        <v>24620</v>
      </c>
      <c r="C3934" s="634" t="s">
        <v>5</v>
      </c>
      <c r="D3934" s="635" t="s">
        <v>44365</v>
      </c>
    </row>
    <row r="3935" spans="1:4" ht="13.5" x14ac:dyDescent="0.25">
      <c r="A3935" s="636">
        <v>89718</v>
      </c>
      <c r="B3935" s="634" t="s">
        <v>24621</v>
      </c>
      <c r="C3935" s="634" t="s">
        <v>4</v>
      </c>
      <c r="D3935" s="635" t="s">
        <v>44366</v>
      </c>
    </row>
    <row r="3936" spans="1:4" ht="13.5" x14ac:dyDescent="0.25">
      <c r="A3936" s="636">
        <v>89719</v>
      </c>
      <c r="B3936" s="634" t="s">
        <v>24622</v>
      </c>
      <c r="C3936" s="634" t="s">
        <v>5</v>
      </c>
      <c r="D3936" s="635" t="s">
        <v>30294</v>
      </c>
    </row>
    <row r="3937" spans="1:4" ht="13.5" x14ac:dyDescent="0.25">
      <c r="A3937" s="636">
        <v>89720</v>
      </c>
      <c r="B3937" s="634" t="s">
        <v>24623</v>
      </c>
      <c r="C3937" s="634" t="s">
        <v>5</v>
      </c>
      <c r="D3937" s="635" t="s">
        <v>30256</v>
      </c>
    </row>
    <row r="3938" spans="1:4" ht="13.5" x14ac:dyDescent="0.25">
      <c r="A3938" s="636">
        <v>89721</v>
      </c>
      <c r="B3938" s="634" t="s">
        <v>24624</v>
      </c>
      <c r="C3938" s="634" t="s">
        <v>5</v>
      </c>
      <c r="D3938" s="635" t="s">
        <v>41982</v>
      </c>
    </row>
    <row r="3939" spans="1:4" ht="13.5" x14ac:dyDescent="0.25">
      <c r="A3939" s="636">
        <v>89723</v>
      </c>
      <c r="B3939" s="634" t="s">
        <v>24625</v>
      </c>
      <c r="C3939" s="634" t="s">
        <v>5</v>
      </c>
      <c r="D3939" s="635" t="s">
        <v>44367</v>
      </c>
    </row>
    <row r="3940" spans="1:4" ht="13.5" x14ac:dyDescent="0.25">
      <c r="A3940" s="636">
        <v>89724</v>
      </c>
      <c r="B3940" s="634" t="s">
        <v>24626</v>
      </c>
      <c r="C3940" s="634" t="s">
        <v>5</v>
      </c>
      <c r="D3940" s="635" t="s">
        <v>26943</v>
      </c>
    </row>
    <row r="3941" spans="1:4" ht="13.5" x14ac:dyDescent="0.25">
      <c r="A3941" s="636">
        <v>89725</v>
      </c>
      <c r="B3941" s="634" t="s">
        <v>24627</v>
      </c>
      <c r="C3941" s="634" t="s">
        <v>5</v>
      </c>
      <c r="D3941" s="635" t="s">
        <v>30968</v>
      </c>
    </row>
    <row r="3942" spans="1:4" ht="13.5" x14ac:dyDescent="0.25">
      <c r="A3942" s="636">
        <v>89726</v>
      </c>
      <c r="B3942" s="634" t="s">
        <v>24628</v>
      </c>
      <c r="C3942" s="634" t="s">
        <v>5</v>
      </c>
      <c r="D3942" s="635" t="s">
        <v>44368</v>
      </c>
    </row>
    <row r="3943" spans="1:4" ht="13.5" x14ac:dyDescent="0.25">
      <c r="A3943" s="636">
        <v>89727</v>
      </c>
      <c r="B3943" s="634" t="s">
        <v>24629</v>
      </c>
      <c r="C3943" s="634" t="s">
        <v>5</v>
      </c>
      <c r="D3943" s="635" t="s">
        <v>44369</v>
      </c>
    </row>
    <row r="3944" spans="1:4" ht="13.5" x14ac:dyDescent="0.25">
      <c r="A3944" s="636">
        <v>89728</v>
      </c>
      <c r="B3944" s="634" t="s">
        <v>24630</v>
      </c>
      <c r="C3944" s="634" t="s">
        <v>5</v>
      </c>
      <c r="D3944" s="635" t="s">
        <v>44370</v>
      </c>
    </row>
    <row r="3945" spans="1:4" ht="13.5" x14ac:dyDescent="0.25">
      <c r="A3945" s="636">
        <v>89729</v>
      </c>
      <c r="B3945" s="634" t="s">
        <v>24631</v>
      </c>
      <c r="C3945" s="634" t="s">
        <v>5</v>
      </c>
      <c r="D3945" s="635" t="s">
        <v>30072</v>
      </c>
    </row>
    <row r="3946" spans="1:4" ht="13.5" x14ac:dyDescent="0.25">
      <c r="A3946" s="636">
        <v>89730</v>
      </c>
      <c r="B3946" s="634" t="s">
        <v>24632</v>
      </c>
      <c r="C3946" s="634" t="s">
        <v>5</v>
      </c>
      <c r="D3946" s="635" t="s">
        <v>30752</v>
      </c>
    </row>
    <row r="3947" spans="1:4" ht="13.5" x14ac:dyDescent="0.25">
      <c r="A3947" s="636">
        <v>89731</v>
      </c>
      <c r="B3947" s="634" t="s">
        <v>24633</v>
      </c>
      <c r="C3947" s="634" t="s">
        <v>5</v>
      </c>
      <c r="D3947" s="635" t="s">
        <v>27549</v>
      </c>
    </row>
    <row r="3948" spans="1:4" ht="13.5" x14ac:dyDescent="0.25">
      <c r="A3948" s="636">
        <v>89732</v>
      </c>
      <c r="B3948" s="634" t="s">
        <v>24634</v>
      </c>
      <c r="C3948" s="634" t="s">
        <v>5</v>
      </c>
      <c r="D3948" s="635" t="s">
        <v>44371</v>
      </c>
    </row>
    <row r="3949" spans="1:4" ht="13.5" x14ac:dyDescent="0.25">
      <c r="A3949" s="636">
        <v>89733</v>
      </c>
      <c r="B3949" s="634" t="s">
        <v>24635</v>
      </c>
      <c r="C3949" s="634" t="s">
        <v>5</v>
      </c>
      <c r="D3949" s="635" t="s">
        <v>44372</v>
      </c>
    </row>
    <row r="3950" spans="1:4" ht="13.5" x14ac:dyDescent="0.25">
      <c r="A3950" s="636">
        <v>89734</v>
      </c>
      <c r="B3950" s="634" t="s">
        <v>24636</v>
      </c>
      <c r="C3950" s="634" t="s">
        <v>5</v>
      </c>
      <c r="D3950" s="635" t="s">
        <v>30072</v>
      </c>
    </row>
    <row r="3951" spans="1:4" ht="13.5" x14ac:dyDescent="0.25">
      <c r="A3951" s="636">
        <v>89735</v>
      </c>
      <c r="B3951" s="634" t="s">
        <v>24637</v>
      </c>
      <c r="C3951" s="634" t="s">
        <v>5</v>
      </c>
      <c r="D3951" s="635" t="s">
        <v>44373</v>
      </c>
    </row>
    <row r="3952" spans="1:4" ht="13.5" x14ac:dyDescent="0.25">
      <c r="A3952" s="636">
        <v>89736</v>
      </c>
      <c r="B3952" s="634" t="s">
        <v>24638</v>
      </c>
      <c r="C3952" s="634" t="s">
        <v>5</v>
      </c>
      <c r="D3952" s="635" t="s">
        <v>30756</v>
      </c>
    </row>
    <row r="3953" spans="1:4" ht="13.5" x14ac:dyDescent="0.25">
      <c r="A3953" s="636">
        <v>89737</v>
      </c>
      <c r="B3953" s="634" t="s">
        <v>24639</v>
      </c>
      <c r="C3953" s="634" t="s">
        <v>5</v>
      </c>
      <c r="D3953" s="635" t="s">
        <v>43095</v>
      </c>
    </row>
    <row r="3954" spans="1:4" ht="13.5" x14ac:dyDescent="0.25">
      <c r="A3954" s="636">
        <v>89738</v>
      </c>
      <c r="B3954" s="634" t="s">
        <v>24640</v>
      </c>
      <c r="C3954" s="634" t="s">
        <v>5</v>
      </c>
      <c r="D3954" s="635" t="s">
        <v>29869</v>
      </c>
    </row>
    <row r="3955" spans="1:4" ht="13.5" x14ac:dyDescent="0.25">
      <c r="A3955" s="636">
        <v>89739</v>
      </c>
      <c r="B3955" s="634" t="s">
        <v>24641</v>
      </c>
      <c r="C3955" s="634" t="s">
        <v>5</v>
      </c>
      <c r="D3955" s="635" t="s">
        <v>26575</v>
      </c>
    </row>
    <row r="3956" spans="1:4" ht="13.5" x14ac:dyDescent="0.25">
      <c r="A3956" s="636">
        <v>89740</v>
      </c>
      <c r="B3956" s="634" t="s">
        <v>24642</v>
      </c>
      <c r="C3956" s="634" t="s">
        <v>5</v>
      </c>
      <c r="D3956" s="635" t="s">
        <v>41910</v>
      </c>
    </row>
    <row r="3957" spans="1:4" ht="13.5" x14ac:dyDescent="0.25">
      <c r="A3957" s="636">
        <v>89741</v>
      </c>
      <c r="B3957" s="634" t="s">
        <v>24643</v>
      </c>
      <c r="C3957" s="634" t="s">
        <v>5</v>
      </c>
      <c r="D3957" s="635" t="s">
        <v>44374</v>
      </c>
    </row>
    <row r="3958" spans="1:4" ht="13.5" x14ac:dyDescent="0.25">
      <c r="A3958" s="636">
        <v>89742</v>
      </c>
      <c r="B3958" s="634" t="s">
        <v>24644</v>
      </c>
      <c r="C3958" s="634" t="s">
        <v>5</v>
      </c>
      <c r="D3958" s="635" t="s">
        <v>29403</v>
      </c>
    </row>
    <row r="3959" spans="1:4" ht="13.5" x14ac:dyDescent="0.25">
      <c r="A3959" s="636">
        <v>89743</v>
      </c>
      <c r="B3959" s="634" t="s">
        <v>24645</v>
      </c>
      <c r="C3959" s="634" t="s">
        <v>5</v>
      </c>
      <c r="D3959" s="635" t="s">
        <v>43541</v>
      </c>
    </row>
    <row r="3960" spans="1:4" ht="13.5" x14ac:dyDescent="0.25">
      <c r="A3960" s="636">
        <v>89744</v>
      </c>
      <c r="B3960" s="634" t="s">
        <v>24646</v>
      </c>
      <c r="C3960" s="634" t="s">
        <v>5</v>
      </c>
      <c r="D3960" s="635" t="s">
        <v>44375</v>
      </c>
    </row>
    <row r="3961" spans="1:4" ht="13.5" x14ac:dyDescent="0.25">
      <c r="A3961" s="636">
        <v>89746</v>
      </c>
      <c r="B3961" s="634" t="s">
        <v>24647</v>
      </c>
      <c r="C3961" s="634" t="s">
        <v>5</v>
      </c>
      <c r="D3961" s="635" t="s">
        <v>44376</v>
      </c>
    </row>
    <row r="3962" spans="1:4" ht="13.5" x14ac:dyDescent="0.25">
      <c r="A3962" s="636">
        <v>89747</v>
      </c>
      <c r="B3962" s="634" t="s">
        <v>24648</v>
      </c>
      <c r="C3962" s="634" t="s">
        <v>5</v>
      </c>
      <c r="D3962" s="635" t="s">
        <v>30316</v>
      </c>
    </row>
    <row r="3963" spans="1:4" ht="13.5" x14ac:dyDescent="0.25">
      <c r="A3963" s="636">
        <v>89748</v>
      </c>
      <c r="B3963" s="634" t="s">
        <v>24649</v>
      </c>
      <c r="C3963" s="634" t="s">
        <v>5</v>
      </c>
      <c r="D3963" s="635" t="s">
        <v>44377</v>
      </c>
    </row>
    <row r="3964" spans="1:4" ht="13.5" x14ac:dyDescent="0.25">
      <c r="A3964" s="636">
        <v>89749</v>
      </c>
      <c r="B3964" s="634" t="s">
        <v>24650</v>
      </c>
      <c r="C3964" s="634" t="s">
        <v>5</v>
      </c>
      <c r="D3964" s="635" t="s">
        <v>29869</v>
      </c>
    </row>
    <row r="3965" spans="1:4" ht="13.5" x14ac:dyDescent="0.25">
      <c r="A3965" s="636">
        <v>89750</v>
      </c>
      <c r="B3965" s="634" t="s">
        <v>24651</v>
      </c>
      <c r="C3965" s="634" t="s">
        <v>5</v>
      </c>
      <c r="D3965" s="635" t="s">
        <v>28973</v>
      </c>
    </row>
    <row r="3966" spans="1:4" ht="13.5" x14ac:dyDescent="0.25">
      <c r="A3966" s="636">
        <v>89752</v>
      </c>
      <c r="B3966" s="634" t="s">
        <v>24652</v>
      </c>
      <c r="C3966" s="634" t="s">
        <v>5</v>
      </c>
      <c r="D3966" s="635" t="s">
        <v>30753</v>
      </c>
    </row>
    <row r="3967" spans="1:4" ht="13.5" x14ac:dyDescent="0.25">
      <c r="A3967" s="636">
        <v>89753</v>
      </c>
      <c r="B3967" s="634" t="s">
        <v>24653</v>
      </c>
      <c r="C3967" s="634" t="s">
        <v>5</v>
      </c>
      <c r="D3967" s="635" t="s">
        <v>29862</v>
      </c>
    </row>
    <row r="3968" spans="1:4" ht="13.5" x14ac:dyDescent="0.25">
      <c r="A3968" s="636">
        <v>89754</v>
      </c>
      <c r="B3968" s="634" t="s">
        <v>24654</v>
      </c>
      <c r="C3968" s="634" t="s">
        <v>5</v>
      </c>
      <c r="D3968" s="635" t="s">
        <v>29729</v>
      </c>
    </row>
    <row r="3969" spans="1:4" ht="13.5" x14ac:dyDescent="0.25">
      <c r="A3969" s="636">
        <v>89755</v>
      </c>
      <c r="B3969" s="634" t="s">
        <v>24655</v>
      </c>
      <c r="C3969" s="634" t="s">
        <v>5</v>
      </c>
      <c r="D3969" s="635" t="s">
        <v>44378</v>
      </c>
    </row>
    <row r="3970" spans="1:4" ht="13.5" x14ac:dyDescent="0.25">
      <c r="A3970" s="636">
        <v>89756</v>
      </c>
      <c r="B3970" s="634" t="s">
        <v>24656</v>
      </c>
      <c r="C3970" s="634" t="s">
        <v>5</v>
      </c>
      <c r="D3970" s="635" t="s">
        <v>44379</v>
      </c>
    </row>
    <row r="3971" spans="1:4" ht="13.5" x14ac:dyDescent="0.25">
      <c r="A3971" s="636">
        <v>89757</v>
      </c>
      <c r="B3971" s="634" t="s">
        <v>24657</v>
      </c>
      <c r="C3971" s="634" t="s">
        <v>5</v>
      </c>
      <c r="D3971" s="635" t="s">
        <v>44380</v>
      </c>
    </row>
    <row r="3972" spans="1:4" ht="13.5" x14ac:dyDescent="0.25">
      <c r="A3972" s="636">
        <v>89758</v>
      </c>
      <c r="B3972" s="634" t="s">
        <v>24658</v>
      </c>
      <c r="C3972" s="634" t="s">
        <v>5</v>
      </c>
      <c r="D3972" s="635" t="s">
        <v>44381</v>
      </c>
    </row>
    <row r="3973" spans="1:4" ht="13.5" x14ac:dyDescent="0.25">
      <c r="A3973" s="636">
        <v>89759</v>
      </c>
      <c r="B3973" s="634" t="s">
        <v>24659</v>
      </c>
      <c r="C3973" s="634" t="s">
        <v>5</v>
      </c>
      <c r="D3973" s="635" t="s">
        <v>43250</v>
      </c>
    </row>
    <row r="3974" spans="1:4" ht="13.5" x14ac:dyDescent="0.25">
      <c r="A3974" s="636">
        <v>89760</v>
      </c>
      <c r="B3974" s="634" t="s">
        <v>24660</v>
      </c>
      <c r="C3974" s="634" t="s">
        <v>5</v>
      </c>
      <c r="D3974" s="635" t="s">
        <v>44382</v>
      </c>
    </row>
    <row r="3975" spans="1:4" ht="13.5" x14ac:dyDescent="0.25">
      <c r="A3975" s="636">
        <v>89761</v>
      </c>
      <c r="B3975" s="634" t="s">
        <v>24661</v>
      </c>
      <c r="C3975" s="634" t="s">
        <v>5</v>
      </c>
      <c r="D3975" s="635" t="s">
        <v>44383</v>
      </c>
    </row>
    <row r="3976" spans="1:4" ht="13.5" x14ac:dyDescent="0.25">
      <c r="A3976" s="636">
        <v>89762</v>
      </c>
      <c r="B3976" s="634" t="s">
        <v>24662</v>
      </c>
      <c r="C3976" s="634" t="s">
        <v>5</v>
      </c>
      <c r="D3976" s="635" t="s">
        <v>44384</v>
      </c>
    </row>
    <row r="3977" spans="1:4" ht="13.5" x14ac:dyDescent="0.25">
      <c r="A3977" s="636">
        <v>89763</v>
      </c>
      <c r="B3977" s="634" t="s">
        <v>24663</v>
      </c>
      <c r="C3977" s="634" t="s">
        <v>5</v>
      </c>
      <c r="D3977" s="635" t="s">
        <v>44385</v>
      </c>
    </row>
    <row r="3978" spans="1:4" ht="13.5" x14ac:dyDescent="0.25">
      <c r="A3978" s="636">
        <v>89764</v>
      </c>
      <c r="B3978" s="634" t="s">
        <v>24664</v>
      </c>
      <c r="C3978" s="634" t="s">
        <v>5</v>
      </c>
      <c r="D3978" s="635" t="s">
        <v>29397</v>
      </c>
    </row>
    <row r="3979" spans="1:4" ht="13.5" x14ac:dyDescent="0.25">
      <c r="A3979" s="636">
        <v>89765</v>
      </c>
      <c r="B3979" s="634" t="s">
        <v>24665</v>
      </c>
      <c r="C3979" s="634" t="s">
        <v>5</v>
      </c>
      <c r="D3979" s="635" t="s">
        <v>29729</v>
      </c>
    </row>
    <row r="3980" spans="1:4" ht="13.5" x14ac:dyDescent="0.25">
      <c r="A3980" s="636">
        <v>89767</v>
      </c>
      <c r="B3980" s="634" t="s">
        <v>24666</v>
      </c>
      <c r="C3980" s="634" t="s">
        <v>5</v>
      </c>
      <c r="D3980" s="635" t="s">
        <v>27163</v>
      </c>
    </row>
    <row r="3981" spans="1:4" ht="13.5" x14ac:dyDescent="0.25">
      <c r="A3981" s="636">
        <v>89768</v>
      </c>
      <c r="B3981" s="634" t="s">
        <v>24667</v>
      </c>
      <c r="C3981" s="634" t="s">
        <v>5</v>
      </c>
      <c r="D3981" s="635" t="s">
        <v>44386</v>
      </c>
    </row>
    <row r="3982" spans="1:4" ht="13.5" x14ac:dyDescent="0.25">
      <c r="A3982" s="636">
        <v>89769</v>
      </c>
      <c r="B3982" s="634" t="s">
        <v>24668</v>
      </c>
      <c r="C3982" s="634" t="s">
        <v>5</v>
      </c>
      <c r="D3982" s="635" t="s">
        <v>44387</v>
      </c>
    </row>
    <row r="3983" spans="1:4" ht="13.5" x14ac:dyDescent="0.25">
      <c r="A3983" s="636">
        <v>89772</v>
      </c>
      <c r="B3983" s="634" t="s">
        <v>24669</v>
      </c>
      <c r="C3983" s="634" t="s">
        <v>4</v>
      </c>
      <c r="D3983" s="635" t="s">
        <v>44388</v>
      </c>
    </row>
    <row r="3984" spans="1:4" ht="13.5" x14ac:dyDescent="0.25">
      <c r="A3984" s="636">
        <v>89774</v>
      </c>
      <c r="B3984" s="634" t="s">
        <v>24670</v>
      </c>
      <c r="C3984" s="634" t="s">
        <v>5</v>
      </c>
      <c r="D3984" s="635" t="s">
        <v>29239</v>
      </c>
    </row>
    <row r="3985" spans="1:4" ht="13.5" x14ac:dyDescent="0.25">
      <c r="A3985" s="636">
        <v>89776</v>
      </c>
      <c r="B3985" s="634" t="s">
        <v>24671</v>
      </c>
      <c r="C3985" s="634" t="s">
        <v>5</v>
      </c>
      <c r="D3985" s="635" t="s">
        <v>30115</v>
      </c>
    </row>
    <row r="3986" spans="1:4" ht="13.5" x14ac:dyDescent="0.25">
      <c r="A3986" s="636">
        <v>89777</v>
      </c>
      <c r="B3986" s="634" t="s">
        <v>24672</v>
      </c>
      <c r="C3986" s="634" t="s">
        <v>5</v>
      </c>
      <c r="D3986" s="635" t="s">
        <v>30404</v>
      </c>
    </row>
    <row r="3987" spans="1:4" ht="13.5" x14ac:dyDescent="0.25">
      <c r="A3987" s="636">
        <v>89778</v>
      </c>
      <c r="B3987" s="634" t="s">
        <v>24673</v>
      </c>
      <c r="C3987" s="634" t="s">
        <v>5</v>
      </c>
      <c r="D3987" s="635" t="s">
        <v>29847</v>
      </c>
    </row>
    <row r="3988" spans="1:4" ht="13.5" x14ac:dyDescent="0.25">
      <c r="A3988" s="636">
        <v>89779</v>
      </c>
      <c r="B3988" s="634" t="s">
        <v>24674</v>
      </c>
      <c r="C3988" s="634" t="s">
        <v>5</v>
      </c>
      <c r="D3988" s="635" t="s">
        <v>28492</v>
      </c>
    </row>
    <row r="3989" spans="1:4" ht="13.5" x14ac:dyDescent="0.25">
      <c r="A3989" s="636">
        <v>89780</v>
      </c>
      <c r="B3989" s="634" t="s">
        <v>24675</v>
      </c>
      <c r="C3989" s="634" t="s">
        <v>5</v>
      </c>
      <c r="D3989" s="635" t="s">
        <v>30404</v>
      </c>
    </row>
    <row r="3990" spans="1:4" ht="13.5" x14ac:dyDescent="0.25">
      <c r="A3990" s="636">
        <v>89781</v>
      </c>
      <c r="B3990" s="634" t="s">
        <v>24676</v>
      </c>
      <c r="C3990" s="634" t="s">
        <v>5</v>
      </c>
      <c r="D3990" s="635" t="s">
        <v>44389</v>
      </c>
    </row>
    <row r="3991" spans="1:4" ht="13.5" x14ac:dyDescent="0.25">
      <c r="A3991" s="636">
        <v>89782</v>
      </c>
      <c r="B3991" s="634" t="s">
        <v>24677</v>
      </c>
      <c r="C3991" s="634" t="s">
        <v>5</v>
      </c>
      <c r="D3991" s="635" t="s">
        <v>28959</v>
      </c>
    </row>
    <row r="3992" spans="1:4" ht="13.5" x14ac:dyDescent="0.25">
      <c r="A3992" s="636">
        <v>89783</v>
      </c>
      <c r="B3992" s="634" t="s">
        <v>24678</v>
      </c>
      <c r="C3992" s="634" t="s">
        <v>5</v>
      </c>
      <c r="D3992" s="635" t="s">
        <v>28690</v>
      </c>
    </row>
    <row r="3993" spans="1:4" ht="13.5" x14ac:dyDescent="0.25">
      <c r="A3993" s="636">
        <v>89784</v>
      </c>
      <c r="B3993" s="634" t="s">
        <v>24679</v>
      </c>
      <c r="C3993" s="634" t="s">
        <v>5</v>
      </c>
      <c r="D3993" s="635" t="s">
        <v>44390</v>
      </c>
    </row>
    <row r="3994" spans="1:4" ht="13.5" x14ac:dyDescent="0.25">
      <c r="A3994" s="636">
        <v>89785</v>
      </c>
      <c r="B3994" s="634" t="s">
        <v>24680</v>
      </c>
      <c r="C3994" s="634" t="s">
        <v>5</v>
      </c>
      <c r="D3994" s="635" t="s">
        <v>44391</v>
      </c>
    </row>
    <row r="3995" spans="1:4" ht="13.5" x14ac:dyDescent="0.25">
      <c r="A3995" s="636">
        <v>89786</v>
      </c>
      <c r="B3995" s="634" t="s">
        <v>24681</v>
      </c>
      <c r="C3995" s="634" t="s">
        <v>5</v>
      </c>
      <c r="D3995" s="635" t="s">
        <v>44256</v>
      </c>
    </row>
    <row r="3996" spans="1:4" ht="13.5" x14ac:dyDescent="0.25">
      <c r="A3996" s="636">
        <v>89787</v>
      </c>
      <c r="B3996" s="634" t="s">
        <v>24682</v>
      </c>
      <c r="C3996" s="634" t="s">
        <v>5</v>
      </c>
      <c r="D3996" s="635" t="s">
        <v>44389</v>
      </c>
    </row>
    <row r="3997" spans="1:4" ht="13.5" x14ac:dyDescent="0.25">
      <c r="A3997" s="636">
        <v>89788</v>
      </c>
      <c r="B3997" s="634" t="s">
        <v>24683</v>
      </c>
      <c r="C3997" s="634" t="s">
        <v>5</v>
      </c>
      <c r="D3997" s="635" t="s">
        <v>44392</v>
      </c>
    </row>
    <row r="3998" spans="1:4" ht="13.5" x14ac:dyDescent="0.25">
      <c r="A3998" s="636">
        <v>89789</v>
      </c>
      <c r="B3998" s="634" t="s">
        <v>24684</v>
      </c>
      <c r="C3998" s="634" t="s">
        <v>5</v>
      </c>
      <c r="D3998" s="635" t="s">
        <v>44393</v>
      </c>
    </row>
    <row r="3999" spans="1:4" ht="13.5" x14ac:dyDescent="0.25">
      <c r="A3999" s="636">
        <v>89790</v>
      </c>
      <c r="B3999" s="634" t="s">
        <v>24685</v>
      </c>
      <c r="C3999" s="634" t="s">
        <v>5</v>
      </c>
      <c r="D3999" s="635" t="s">
        <v>44394</v>
      </c>
    </row>
    <row r="4000" spans="1:4" ht="13.5" x14ac:dyDescent="0.25">
      <c r="A4000" s="636">
        <v>89791</v>
      </c>
      <c r="B4000" s="634" t="s">
        <v>24686</v>
      </c>
      <c r="C4000" s="634" t="s">
        <v>5</v>
      </c>
      <c r="D4000" s="635" t="s">
        <v>44395</v>
      </c>
    </row>
    <row r="4001" spans="1:4" ht="13.5" x14ac:dyDescent="0.25">
      <c r="A4001" s="636">
        <v>89792</v>
      </c>
      <c r="B4001" s="634" t="s">
        <v>24687</v>
      </c>
      <c r="C4001" s="634" t="s">
        <v>5</v>
      </c>
      <c r="D4001" s="635" t="s">
        <v>44396</v>
      </c>
    </row>
    <row r="4002" spans="1:4" ht="13.5" x14ac:dyDescent="0.25">
      <c r="A4002" s="636">
        <v>89793</v>
      </c>
      <c r="B4002" s="634" t="s">
        <v>24688</v>
      </c>
      <c r="C4002" s="634" t="s">
        <v>5</v>
      </c>
      <c r="D4002" s="635" t="s">
        <v>44397</v>
      </c>
    </row>
    <row r="4003" spans="1:4" ht="13.5" x14ac:dyDescent="0.25">
      <c r="A4003" s="636">
        <v>89794</v>
      </c>
      <c r="B4003" s="634" t="s">
        <v>24689</v>
      </c>
      <c r="C4003" s="634" t="s">
        <v>5</v>
      </c>
      <c r="D4003" s="635" t="s">
        <v>44398</v>
      </c>
    </row>
    <row r="4004" spans="1:4" ht="13.5" x14ac:dyDescent="0.25">
      <c r="A4004" s="636">
        <v>89795</v>
      </c>
      <c r="B4004" s="634" t="s">
        <v>24690</v>
      </c>
      <c r="C4004" s="634" t="s">
        <v>5</v>
      </c>
      <c r="D4004" s="635" t="s">
        <v>28473</v>
      </c>
    </row>
    <row r="4005" spans="1:4" ht="13.5" x14ac:dyDescent="0.25">
      <c r="A4005" s="636">
        <v>89796</v>
      </c>
      <c r="B4005" s="634" t="s">
        <v>24691</v>
      </c>
      <c r="C4005" s="634" t="s">
        <v>5</v>
      </c>
      <c r="D4005" s="635" t="s">
        <v>44399</v>
      </c>
    </row>
    <row r="4006" spans="1:4" ht="13.5" x14ac:dyDescent="0.25">
      <c r="A4006" s="636">
        <v>89797</v>
      </c>
      <c r="B4006" s="634" t="s">
        <v>24692</v>
      </c>
      <c r="C4006" s="634" t="s">
        <v>5</v>
      </c>
      <c r="D4006" s="635" t="s">
        <v>44400</v>
      </c>
    </row>
    <row r="4007" spans="1:4" ht="13.5" x14ac:dyDescent="0.25">
      <c r="A4007" s="636">
        <v>89801</v>
      </c>
      <c r="B4007" s="634" t="s">
        <v>24693</v>
      </c>
      <c r="C4007" s="634" t="s">
        <v>5</v>
      </c>
      <c r="D4007" s="635" t="s">
        <v>27158</v>
      </c>
    </row>
    <row r="4008" spans="1:4" ht="13.5" x14ac:dyDescent="0.25">
      <c r="A4008" s="636">
        <v>89802</v>
      </c>
      <c r="B4008" s="634" t="s">
        <v>24694</v>
      </c>
      <c r="C4008" s="634" t="s">
        <v>5</v>
      </c>
      <c r="D4008" s="635" t="s">
        <v>44270</v>
      </c>
    </row>
    <row r="4009" spans="1:4" ht="13.5" x14ac:dyDescent="0.25">
      <c r="A4009" s="636">
        <v>89803</v>
      </c>
      <c r="B4009" s="634" t="s">
        <v>24695</v>
      </c>
      <c r="C4009" s="634" t="s">
        <v>5</v>
      </c>
      <c r="D4009" s="635" t="s">
        <v>43199</v>
      </c>
    </row>
    <row r="4010" spans="1:4" ht="13.5" x14ac:dyDescent="0.25">
      <c r="A4010" s="636">
        <v>89804</v>
      </c>
      <c r="B4010" s="634" t="s">
        <v>24696</v>
      </c>
      <c r="C4010" s="634" t="s">
        <v>5</v>
      </c>
      <c r="D4010" s="635" t="s">
        <v>28493</v>
      </c>
    </row>
    <row r="4011" spans="1:4" ht="13.5" x14ac:dyDescent="0.25">
      <c r="A4011" s="636">
        <v>89805</v>
      </c>
      <c r="B4011" s="634" t="s">
        <v>24697</v>
      </c>
      <c r="C4011" s="634" t="s">
        <v>5</v>
      </c>
      <c r="D4011" s="635" t="s">
        <v>30510</v>
      </c>
    </row>
    <row r="4012" spans="1:4" ht="13.5" x14ac:dyDescent="0.25">
      <c r="A4012" s="636">
        <v>89806</v>
      </c>
      <c r="B4012" s="634" t="s">
        <v>24698</v>
      </c>
      <c r="C4012" s="634" t="s">
        <v>5</v>
      </c>
      <c r="D4012" s="635" t="s">
        <v>44401</v>
      </c>
    </row>
    <row r="4013" spans="1:4" ht="13.5" x14ac:dyDescent="0.25">
      <c r="A4013" s="636">
        <v>89807</v>
      </c>
      <c r="B4013" s="634" t="s">
        <v>24699</v>
      </c>
      <c r="C4013" s="634" t="s">
        <v>5</v>
      </c>
      <c r="D4013" s="635" t="s">
        <v>44402</v>
      </c>
    </row>
    <row r="4014" spans="1:4" ht="13.5" x14ac:dyDescent="0.25">
      <c r="A4014" s="636">
        <v>89808</v>
      </c>
      <c r="B4014" s="634" t="s">
        <v>24700</v>
      </c>
      <c r="C4014" s="634" t="s">
        <v>5</v>
      </c>
      <c r="D4014" s="635" t="s">
        <v>44403</v>
      </c>
    </row>
    <row r="4015" spans="1:4" ht="13.5" x14ac:dyDescent="0.25">
      <c r="A4015" s="636">
        <v>89809</v>
      </c>
      <c r="B4015" s="634" t="s">
        <v>24701</v>
      </c>
      <c r="C4015" s="634" t="s">
        <v>5</v>
      </c>
      <c r="D4015" s="635" t="s">
        <v>25986</v>
      </c>
    </row>
    <row r="4016" spans="1:4" ht="13.5" x14ac:dyDescent="0.25">
      <c r="A4016" s="636">
        <v>89810</v>
      </c>
      <c r="B4016" s="634" t="s">
        <v>24702</v>
      </c>
      <c r="C4016" s="634" t="s">
        <v>5</v>
      </c>
      <c r="D4016" s="635" t="s">
        <v>30710</v>
      </c>
    </row>
    <row r="4017" spans="1:4" ht="13.5" x14ac:dyDescent="0.25">
      <c r="A4017" s="636">
        <v>89811</v>
      </c>
      <c r="B4017" s="634" t="s">
        <v>24703</v>
      </c>
      <c r="C4017" s="634" t="s">
        <v>5</v>
      </c>
      <c r="D4017" s="635" t="s">
        <v>30001</v>
      </c>
    </row>
    <row r="4018" spans="1:4" ht="13.5" x14ac:dyDescent="0.25">
      <c r="A4018" s="636">
        <v>89812</v>
      </c>
      <c r="B4018" s="634" t="s">
        <v>24704</v>
      </c>
      <c r="C4018" s="634" t="s">
        <v>5</v>
      </c>
      <c r="D4018" s="635" t="s">
        <v>44404</v>
      </c>
    </row>
    <row r="4019" spans="1:4" ht="13.5" x14ac:dyDescent="0.25">
      <c r="A4019" s="636">
        <v>89813</v>
      </c>
      <c r="B4019" s="634" t="s">
        <v>24705</v>
      </c>
      <c r="C4019" s="634" t="s">
        <v>5</v>
      </c>
      <c r="D4019" s="635" t="s">
        <v>44405</v>
      </c>
    </row>
    <row r="4020" spans="1:4" ht="13.5" x14ac:dyDescent="0.25">
      <c r="A4020" s="636">
        <v>89814</v>
      </c>
      <c r="B4020" s="634" t="s">
        <v>24706</v>
      </c>
      <c r="C4020" s="634" t="s">
        <v>5</v>
      </c>
      <c r="D4020" s="635" t="s">
        <v>43199</v>
      </c>
    </row>
    <row r="4021" spans="1:4" ht="13.5" x14ac:dyDescent="0.25">
      <c r="A4021" s="636">
        <v>89815</v>
      </c>
      <c r="B4021" s="634" t="s">
        <v>24707</v>
      </c>
      <c r="C4021" s="634" t="s">
        <v>5</v>
      </c>
      <c r="D4021" s="635" t="s">
        <v>30955</v>
      </c>
    </row>
    <row r="4022" spans="1:4" ht="13.5" x14ac:dyDescent="0.25">
      <c r="A4022" s="636">
        <v>89816</v>
      </c>
      <c r="B4022" s="634" t="s">
        <v>24708</v>
      </c>
      <c r="C4022" s="634" t="s">
        <v>5</v>
      </c>
      <c r="D4022" s="635" t="s">
        <v>30932</v>
      </c>
    </row>
    <row r="4023" spans="1:4" ht="13.5" x14ac:dyDescent="0.25">
      <c r="A4023" s="636">
        <v>89817</v>
      </c>
      <c r="B4023" s="634" t="s">
        <v>24709</v>
      </c>
      <c r="C4023" s="634" t="s">
        <v>5</v>
      </c>
      <c r="D4023" s="635" t="s">
        <v>30132</v>
      </c>
    </row>
    <row r="4024" spans="1:4" ht="13.5" x14ac:dyDescent="0.25">
      <c r="A4024" s="636">
        <v>89818</v>
      </c>
      <c r="B4024" s="634" t="s">
        <v>24710</v>
      </c>
      <c r="C4024" s="634" t="s">
        <v>5</v>
      </c>
      <c r="D4024" s="635" t="s">
        <v>44406</v>
      </c>
    </row>
    <row r="4025" spans="1:4" ht="13.5" x14ac:dyDescent="0.25">
      <c r="A4025" s="636">
        <v>89819</v>
      </c>
      <c r="B4025" s="634" t="s">
        <v>24711</v>
      </c>
      <c r="C4025" s="634" t="s">
        <v>5</v>
      </c>
      <c r="D4025" s="635" t="s">
        <v>44407</v>
      </c>
    </row>
    <row r="4026" spans="1:4" ht="13.5" x14ac:dyDescent="0.25">
      <c r="A4026" s="636">
        <v>89821</v>
      </c>
      <c r="B4026" s="634" t="s">
        <v>24712</v>
      </c>
      <c r="C4026" s="634" t="s">
        <v>5</v>
      </c>
      <c r="D4026" s="635" t="s">
        <v>44408</v>
      </c>
    </row>
    <row r="4027" spans="1:4" ht="13.5" x14ac:dyDescent="0.25">
      <c r="A4027" s="636">
        <v>89822</v>
      </c>
      <c r="B4027" s="634" t="s">
        <v>24713</v>
      </c>
      <c r="C4027" s="634" t="s">
        <v>5</v>
      </c>
      <c r="D4027" s="635" t="s">
        <v>30713</v>
      </c>
    </row>
    <row r="4028" spans="1:4" ht="13.5" x14ac:dyDescent="0.25">
      <c r="A4028" s="636">
        <v>89823</v>
      </c>
      <c r="B4028" s="634" t="s">
        <v>24714</v>
      </c>
      <c r="C4028" s="634" t="s">
        <v>5</v>
      </c>
      <c r="D4028" s="635" t="s">
        <v>29926</v>
      </c>
    </row>
    <row r="4029" spans="1:4" ht="13.5" x14ac:dyDescent="0.25">
      <c r="A4029" s="636">
        <v>89824</v>
      </c>
      <c r="B4029" s="634" t="s">
        <v>24715</v>
      </c>
      <c r="C4029" s="634" t="s">
        <v>5</v>
      </c>
      <c r="D4029" s="635" t="s">
        <v>44409</v>
      </c>
    </row>
    <row r="4030" spans="1:4" ht="13.5" x14ac:dyDescent="0.25">
      <c r="A4030" s="636">
        <v>89825</v>
      </c>
      <c r="B4030" s="634" t="s">
        <v>24716</v>
      </c>
      <c r="C4030" s="634" t="s">
        <v>5</v>
      </c>
      <c r="D4030" s="635" t="s">
        <v>44410</v>
      </c>
    </row>
    <row r="4031" spans="1:4" ht="13.5" x14ac:dyDescent="0.25">
      <c r="A4031" s="636">
        <v>89826</v>
      </c>
      <c r="B4031" s="634" t="s">
        <v>24717</v>
      </c>
      <c r="C4031" s="634" t="s">
        <v>5</v>
      </c>
      <c r="D4031" s="635" t="s">
        <v>44411</v>
      </c>
    </row>
    <row r="4032" spans="1:4" ht="13.5" x14ac:dyDescent="0.25">
      <c r="A4032" s="636">
        <v>89827</v>
      </c>
      <c r="B4032" s="634" t="s">
        <v>24718</v>
      </c>
      <c r="C4032" s="634" t="s">
        <v>5</v>
      </c>
      <c r="D4032" s="635" t="s">
        <v>30259</v>
      </c>
    </row>
    <row r="4033" spans="1:4" ht="13.5" x14ac:dyDescent="0.25">
      <c r="A4033" s="636">
        <v>89828</v>
      </c>
      <c r="B4033" s="634" t="s">
        <v>24719</v>
      </c>
      <c r="C4033" s="634" t="s">
        <v>5</v>
      </c>
      <c r="D4033" s="635" t="s">
        <v>44412</v>
      </c>
    </row>
    <row r="4034" spans="1:4" ht="13.5" x14ac:dyDescent="0.25">
      <c r="A4034" s="636">
        <v>89829</v>
      </c>
      <c r="B4034" s="634" t="s">
        <v>24720</v>
      </c>
      <c r="C4034" s="634" t="s">
        <v>5</v>
      </c>
      <c r="D4034" s="635" t="s">
        <v>29610</v>
      </c>
    </row>
    <row r="4035" spans="1:4" ht="13.5" x14ac:dyDescent="0.25">
      <c r="A4035" s="636">
        <v>89830</v>
      </c>
      <c r="B4035" s="634" t="s">
        <v>24721</v>
      </c>
      <c r="C4035" s="634" t="s">
        <v>5</v>
      </c>
      <c r="D4035" s="635" t="s">
        <v>44413</v>
      </c>
    </row>
    <row r="4036" spans="1:4" ht="13.5" x14ac:dyDescent="0.25">
      <c r="A4036" s="636">
        <v>89831</v>
      </c>
      <c r="B4036" s="634" t="s">
        <v>24722</v>
      </c>
      <c r="C4036" s="634" t="s">
        <v>5</v>
      </c>
      <c r="D4036" s="635" t="s">
        <v>44414</v>
      </c>
    </row>
    <row r="4037" spans="1:4" ht="13.5" x14ac:dyDescent="0.25">
      <c r="A4037" s="636">
        <v>89832</v>
      </c>
      <c r="B4037" s="634" t="s">
        <v>24723</v>
      </c>
      <c r="C4037" s="634" t="s">
        <v>5</v>
      </c>
      <c r="D4037" s="635" t="s">
        <v>44415</v>
      </c>
    </row>
    <row r="4038" spans="1:4" ht="13.5" x14ac:dyDescent="0.25">
      <c r="A4038" s="636">
        <v>89833</v>
      </c>
      <c r="B4038" s="634" t="s">
        <v>24724</v>
      </c>
      <c r="C4038" s="634" t="s">
        <v>5</v>
      </c>
      <c r="D4038" s="635" t="s">
        <v>30956</v>
      </c>
    </row>
    <row r="4039" spans="1:4" ht="13.5" x14ac:dyDescent="0.25">
      <c r="A4039" s="636">
        <v>89834</v>
      </c>
      <c r="B4039" s="634" t="s">
        <v>24725</v>
      </c>
      <c r="C4039" s="634" t="s">
        <v>5</v>
      </c>
      <c r="D4039" s="635" t="s">
        <v>44416</v>
      </c>
    </row>
    <row r="4040" spans="1:4" ht="13.5" x14ac:dyDescent="0.25">
      <c r="A4040" s="636">
        <v>89835</v>
      </c>
      <c r="B4040" s="634" t="s">
        <v>24726</v>
      </c>
      <c r="C4040" s="634" t="s">
        <v>5</v>
      </c>
      <c r="D4040" s="635" t="s">
        <v>42921</v>
      </c>
    </row>
    <row r="4041" spans="1:4" ht="13.5" x14ac:dyDescent="0.25">
      <c r="A4041" s="636">
        <v>89836</v>
      </c>
      <c r="B4041" s="634" t="s">
        <v>24727</v>
      </c>
      <c r="C4041" s="634" t="s">
        <v>5</v>
      </c>
      <c r="D4041" s="635" t="s">
        <v>44417</v>
      </c>
    </row>
    <row r="4042" spans="1:4" ht="13.5" x14ac:dyDescent="0.25">
      <c r="A4042" s="636">
        <v>89837</v>
      </c>
      <c r="B4042" s="634" t="s">
        <v>24728</v>
      </c>
      <c r="C4042" s="634" t="s">
        <v>5</v>
      </c>
      <c r="D4042" s="635" t="s">
        <v>44418</v>
      </c>
    </row>
    <row r="4043" spans="1:4" ht="13.5" x14ac:dyDescent="0.25">
      <c r="A4043" s="636">
        <v>89838</v>
      </c>
      <c r="B4043" s="634" t="s">
        <v>24729</v>
      </c>
      <c r="C4043" s="634" t="s">
        <v>5</v>
      </c>
      <c r="D4043" s="635" t="s">
        <v>44419</v>
      </c>
    </row>
    <row r="4044" spans="1:4" ht="13.5" x14ac:dyDescent="0.25">
      <c r="A4044" s="636">
        <v>89839</v>
      </c>
      <c r="B4044" s="634" t="s">
        <v>24730</v>
      </c>
      <c r="C4044" s="634" t="s">
        <v>5</v>
      </c>
      <c r="D4044" s="635" t="s">
        <v>44420</v>
      </c>
    </row>
    <row r="4045" spans="1:4" ht="13.5" x14ac:dyDescent="0.25">
      <c r="A4045" s="636">
        <v>89840</v>
      </c>
      <c r="B4045" s="634" t="s">
        <v>24731</v>
      </c>
      <c r="C4045" s="634" t="s">
        <v>5</v>
      </c>
      <c r="D4045" s="635" t="s">
        <v>44421</v>
      </c>
    </row>
    <row r="4046" spans="1:4" ht="13.5" x14ac:dyDescent="0.25">
      <c r="A4046" s="636">
        <v>89841</v>
      </c>
      <c r="B4046" s="634" t="s">
        <v>24732</v>
      </c>
      <c r="C4046" s="634" t="s">
        <v>5</v>
      </c>
      <c r="D4046" s="635" t="s">
        <v>44422</v>
      </c>
    </row>
    <row r="4047" spans="1:4" ht="13.5" x14ac:dyDescent="0.25">
      <c r="A4047" s="636">
        <v>89842</v>
      </c>
      <c r="B4047" s="634" t="s">
        <v>24733</v>
      </c>
      <c r="C4047" s="634" t="s">
        <v>5</v>
      </c>
      <c r="D4047" s="635" t="s">
        <v>44423</v>
      </c>
    </row>
    <row r="4048" spans="1:4" ht="13.5" x14ac:dyDescent="0.25">
      <c r="A4048" s="636">
        <v>89844</v>
      </c>
      <c r="B4048" s="634" t="s">
        <v>24734</v>
      </c>
      <c r="C4048" s="634" t="s">
        <v>5</v>
      </c>
      <c r="D4048" s="635" t="s">
        <v>44424</v>
      </c>
    </row>
    <row r="4049" spans="1:4" ht="13.5" x14ac:dyDescent="0.25">
      <c r="A4049" s="636">
        <v>89845</v>
      </c>
      <c r="B4049" s="634" t="s">
        <v>24735</v>
      </c>
      <c r="C4049" s="634" t="s">
        <v>5</v>
      </c>
      <c r="D4049" s="635" t="s">
        <v>44425</v>
      </c>
    </row>
    <row r="4050" spans="1:4" ht="13.5" x14ac:dyDescent="0.25">
      <c r="A4050" s="636">
        <v>89846</v>
      </c>
      <c r="B4050" s="634" t="s">
        <v>24736</v>
      </c>
      <c r="C4050" s="634" t="s">
        <v>5</v>
      </c>
      <c r="D4050" s="635" t="s">
        <v>44426</v>
      </c>
    </row>
    <row r="4051" spans="1:4" ht="13.5" x14ac:dyDescent="0.25">
      <c r="A4051" s="636">
        <v>89847</v>
      </c>
      <c r="B4051" s="634" t="s">
        <v>24737</v>
      </c>
      <c r="C4051" s="634" t="s">
        <v>5</v>
      </c>
      <c r="D4051" s="635" t="s">
        <v>44427</v>
      </c>
    </row>
    <row r="4052" spans="1:4" ht="13.5" x14ac:dyDescent="0.25">
      <c r="A4052" s="636">
        <v>89850</v>
      </c>
      <c r="B4052" s="634" t="s">
        <v>24738</v>
      </c>
      <c r="C4052" s="634" t="s">
        <v>5</v>
      </c>
      <c r="D4052" s="635" t="s">
        <v>30243</v>
      </c>
    </row>
    <row r="4053" spans="1:4" ht="13.5" x14ac:dyDescent="0.25">
      <c r="A4053" s="636">
        <v>89851</v>
      </c>
      <c r="B4053" s="634" t="s">
        <v>24739</v>
      </c>
      <c r="C4053" s="634" t="s">
        <v>5</v>
      </c>
      <c r="D4053" s="635" t="s">
        <v>30439</v>
      </c>
    </row>
    <row r="4054" spans="1:4" ht="13.5" x14ac:dyDescent="0.25">
      <c r="A4054" s="636">
        <v>89852</v>
      </c>
      <c r="B4054" s="634" t="s">
        <v>24740</v>
      </c>
      <c r="C4054" s="634" t="s">
        <v>5</v>
      </c>
      <c r="D4054" s="635" t="s">
        <v>44428</v>
      </c>
    </row>
    <row r="4055" spans="1:4" ht="13.5" x14ac:dyDescent="0.25">
      <c r="A4055" s="636">
        <v>89853</v>
      </c>
      <c r="B4055" s="634" t="s">
        <v>24741</v>
      </c>
      <c r="C4055" s="634" t="s">
        <v>5</v>
      </c>
      <c r="D4055" s="635" t="s">
        <v>30369</v>
      </c>
    </row>
    <row r="4056" spans="1:4" ht="13.5" x14ac:dyDescent="0.25">
      <c r="A4056" s="636">
        <v>89854</v>
      </c>
      <c r="B4056" s="634" t="s">
        <v>24742</v>
      </c>
      <c r="C4056" s="634" t="s">
        <v>5</v>
      </c>
      <c r="D4056" s="635" t="s">
        <v>44429</v>
      </c>
    </row>
    <row r="4057" spans="1:4" ht="13.5" x14ac:dyDescent="0.25">
      <c r="A4057" s="636">
        <v>89855</v>
      </c>
      <c r="B4057" s="634" t="s">
        <v>24743</v>
      </c>
      <c r="C4057" s="634" t="s">
        <v>5</v>
      </c>
      <c r="D4057" s="635" t="s">
        <v>44430</v>
      </c>
    </row>
    <row r="4058" spans="1:4" ht="13.5" x14ac:dyDescent="0.25">
      <c r="A4058" s="636">
        <v>89856</v>
      </c>
      <c r="B4058" s="634" t="s">
        <v>24744</v>
      </c>
      <c r="C4058" s="634" t="s">
        <v>5</v>
      </c>
      <c r="D4058" s="635" t="s">
        <v>29865</v>
      </c>
    </row>
    <row r="4059" spans="1:4" ht="13.5" x14ac:dyDescent="0.25">
      <c r="A4059" s="636">
        <v>89857</v>
      </c>
      <c r="B4059" s="634" t="s">
        <v>24745</v>
      </c>
      <c r="C4059" s="634" t="s">
        <v>5</v>
      </c>
      <c r="D4059" s="635" t="s">
        <v>44431</v>
      </c>
    </row>
    <row r="4060" spans="1:4" ht="13.5" x14ac:dyDescent="0.25">
      <c r="A4060" s="636">
        <v>89859</v>
      </c>
      <c r="B4060" s="634" t="s">
        <v>24746</v>
      </c>
      <c r="C4060" s="634" t="s">
        <v>5</v>
      </c>
      <c r="D4060" s="635" t="s">
        <v>43689</v>
      </c>
    </row>
    <row r="4061" spans="1:4" ht="13.5" x14ac:dyDescent="0.25">
      <c r="A4061" s="636">
        <v>89860</v>
      </c>
      <c r="B4061" s="634" t="s">
        <v>24747</v>
      </c>
      <c r="C4061" s="634" t="s">
        <v>5</v>
      </c>
      <c r="D4061" s="635" t="s">
        <v>30501</v>
      </c>
    </row>
    <row r="4062" spans="1:4" ht="13.5" x14ac:dyDescent="0.25">
      <c r="A4062" s="636">
        <v>89861</v>
      </c>
      <c r="B4062" s="634" t="s">
        <v>24748</v>
      </c>
      <c r="C4062" s="634" t="s">
        <v>5</v>
      </c>
      <c r="D4062" s="635" t="s">
        <v>30381</v>
      </c>
    </row>
    <row r="4063" spans="1:4" ht="13.5" x14ac:dyDescent="0.25">
      <c r="A4063" s="636">
        <v>89862</v>
      </c>
      <c r="B4063" s="634" t="s">
        <v>24749</v>
      </c>
      <c r="C4063" s="634" t="s">
        <v>5</v>
      </c>
      <c r="D4063" s="635" t="s">
        <v>30309</v>
      </c>
    </row>
    <row r="4064" spans="1:4" ht="13.5" x14ac:dyDescent="0.25">
      <c r="A4064" s="636">
        <v>89863</v>
      </c>
      <c r="B4064" s="634" t="s">
        <v>24750</v>
      </c>
      <c r="C4064" s="634" t="s">
        <v>5</v>
      </c>
      <c r="D4064" s="635" t="s">
        <v>44432</v>
      </c>
    </row>
    <row r="4065" spans="1:4" ht="13.5" x14ac:dyDescent="0.25">
      <c r="A4065" s="636">
        <v>89866</v>
      </c>
      <c r="B4065" s="634" t="s">
        <v>24751</v>
      </c>
      <c r="C4065" s="634" t="s">
        <v>5</v>
      </c>
      <c r="D4065" s="635" t="s">
        <v>44433</v>
      </c>
    </row>
    <row r="4066" spans="1:4" ht="13.5" x14ac:dyDescent="0.25">
      <c r="A4066" s="636">
        <v>89867</v>
      </c>
      <c r="B4066" s="634" t="s">
        <v>24752</v>
      </c>
      <c r="C4066" s="634" t="s">
        <v>5</v>
      </c>
      <c r="D4066" s="635" t="s">
        <v>42067</v>
      </c>
    </row>
    <row r="4067" spans="1:4" ht="13.5" x14ac:dyDescent="0.25">
      <c r="A4067" s="636">
        <v>89868</v>
      </c>
      <c r="B4067" s="634" t="s">
        <v>24753</v>
      </c>
      <c r="C4067" s="634" t="s">
        <v>5</v>
      </c>
      <c r="D4067" s="635" t="s">
        <v>44434</v>
      </c>
    </row>
    <row r="4068" spans="1:4" ht="13.5" x14ac:dyDescent="0.25">
      <c r="A4068" s="636">
        <v>89869</v>
      </c>
      <c r="B4068" s="634" t="s">
        <v>24754</v>
      </c>
      <c r="C4068" s="634" t="s">
        <v>5</v>
      </c>
      <c r="D4068" s="635" t="s">
        <v>44435</v>
      </c>
    </row>
    <row r="4069" spans="1:4" ht="13.5" x14ac:dyDescent="0.25">
      <c r="A4069" s="636">
        <v>89979</v>
      </c>
      <c r="B4069" s="634" t="s">
        <v>24755</v>
      </c>
      <c r="C4069" s="634" t="s">
        <v>5</v>
      </c>
      <c r="D4069" s="635" t="s">
        <v>44436</v>
      </c>
    </row>
    <row r="4070" spans="1:4" ht="13.5" x14ac:dyDescent="0.25">
      <c r="A4070" s="636">
        <v>89981</v>
      </c>
      <c r="B4070" s="634" t="s">
        <v>24756</v>
      </c>
      <c r="C4070" s="634" t="s">
        <v>5</v>
      </c>
      <c r="D4070" s="635" t="s">
        <v>44437</v>
      </c>
    </row>
    <row r="4071" spans="1:4" ht="13.5" x14ac:dyDescent="0.25">
      <c r="A4071" s="636">
        <v>90373</v>
      </c>
      <c r="B4071" s="634" t="s">
        <v>24757</v>
      </c>
      <c r="C4071" s="634" t="s">
        <v>5</v>
      </c>
      <c r="D4071" s="635" t="s">
        <v>30011</v>
      </c>
    </row>
    <row r="4072" spans="1:4" ht="13.5" x14ac:dyDescent="0.25">
      <c r="A4072" s="636">
        <v>90374</v>
      </c>
      <c r="B4072" s="634" t="s">
        <v>24758</v>
      </c>
      <c r="C4072" s="634" t="s">
        <v>5</v>
      </c>
      <c r="D4072" s="635" t="s">
        <v>44438</v>
      </c>
    </row>
    <row r="4073" spans="1:4" ht="13.5" x14ac:dyDescent="0.25">
      <c r="A4073" s="636">
        <v>92287</v>
      </c>
      <c r="B4073" s="634" t="s">
        <v>44439</v>
      </c>
      <c r="C4073" s="634" t="s">
        <v>5</v>
      </c>
      <c r="D4073" s="635" t="s">
        <v>42965</v>
      </c>
    </row>
    <row r="4074" spans="1:4" ht="13.5" x14ac:dyDescent="0.25">
      <c r="A4074" s="636">
        <v>92288</v>
      </c>
      <c r="B4074" s="634" t="s">
        <v>44440</v>
      </c>
      <c r="C4074" s="634" t="s">
        <v>5</v>
      </c>
      <c r="D4074" s="635" t="s">
        <v>43663</v>
      </c>
    </row>
    <row r="4075" spans="1:4" ht="13.5" x14ac:dyDescent="0.25">
      <c r="A4075" s="636">
        <v>92289</v>
      </c>
      <c r="B4075" s="634" t="s">
        <v>44441</v>
      </c>
      <c r="C4075" s="634" t="s">
        <v>5</v>
      </c>
      <c r="D4075" s="635" t="s">
        <v>44442</v>
      </c>
    </row>
    <row r="4076" spans="1:4" ht="13.5" x14ac:dyDescent="0.25">
      <c r="A4076" s="636">
        <v>92290</v>
      </c>
      <c r="B4076" s="634" t="s">
        <v>44443</v>
      </c>
      <c r="C4076" s="634" t="s">
        <v>5</v>
      </c>
      <c r="D4076" s="635" t="s">
        <v>44052</v>
      </c>
    </row>
    <row r="4077" spans="1:4" ht="13.5" x14ac:dyDescent="0.25">
      <c r="A4077" s="636">
        <v>92291</v>
      </c>
      <c r="B4077" s="634" t="s">
        <v>44444</v>
      </c>
      <c r="C4077" s="634" t="s">
        <v>5</v>
      </c>
      <c r="D4077" s="635" t="s">
        <v>44445</v>
      </c>
    </row>
    <row r="4078" spans="1:4" ht="13.5" x14ac:dyDescent="0.25">
      <c r="A4078" s="636">
        <v>92292</v>
      </c>
      <c r="B4078" s="634" t="s">
        <v>44446</v>
      </c>
      <c r="C4078" s="634" t="s">
        <v>5</v>
      </c>
      <c r="D4078" s="635" t="s">
        <v>44447</v>
      </c>
    </row>
    <row r="4079" spans="1:4" ht="13.5" x14ac:dyDescent="0.25">
      <c r="A4079" s="636">
        <v>92293</v>
      </c>
      <c r="B4079" s="634" t="s">
        <v>44448</v>
      </c>
      <c r="C4079" s="634" t="s">
        <v>5</v>
      </c>
      <c r="D4079" s="635" t="s">
        <v>43234</v>
      </c>
    </row>
    <row r="4080" spans="1:4" ht="13.5" x14ac:dyDescent="0.25">
      <c r="A4080" s="636">
        <v>92294</v>
      </c>
      <c r="B4080" s="634" t="s">
        <v>44449</v>
      </c>
      <c r="C4080" s="634" t="s">
        <v>5</v>
      </c>
      <c r="D4080" s="635" t="s">
        <v>44450</v>
      </c>
    </row>
    <row r="4081" spans="1:4" ht="13.5" x14ac:dyDescent="0.25">
      <c r="A4081" s="636">
        <v>92295</v>
      </c>
      <c r="B4081" s="634" t="s">
        <v>44451</v>
      </c>
      <c r="C4081" s="634" t="s">
        <v>5</v>
      </c>
      <c r="D4081" s="635" t="s">
        <v>44452</v>
      </c>
    </row>
    <row r="4082" spans="1:4" ht="13.5" x14ac:dyDescent="0.25">
      <c r="A4082" s="636">
        <v>92296</v>
      </c>
      <c r="B4082" s="634" t="s">
        <v>44453</v>
      </c>
      <c r="C4082" s="634" t="s">
        <v>5</v>
      </c>
      <c r="D4082" s="635" t="s">
        <v>41865</v>
      </c>
    </row>
    <row r="4083" spans="1:4" ht="13.5" x14ac:dyDescent="0.25">
      <c r="A4083" s="636">
        <v>92297</v>
      </c>
      <c r="B4083" s="634" t="s">
        <v>44454</v>
      </c>
      <c r="C4083" s="634" t="s">
        <v>5</v>
      </c>
      <c r="D4083" s="635" t="s">
        <v>29405</v>
      </c>
    </row>
    <row r="4084" spans="1:4" ht="13.5" x14ac:dyDescent="0.25">
      <c r="A4084" s="636">
        <v>92298</v>
      </c>
      <c r="B4084" s="634" t="s">
        <v>44455</v>
      </c>
      <c r="C4084" s="634" t="s">
        <v>5</v>
      </c>
      <c r="D4084" s="635" t="s">
        <v>44456</v>
      </c>
    </row>
    <row r="4085" spans="1:4" ht="13.5" x14ac:dyDescent="0.25">
      <c r="A4085" s="636">
        <v>92299</v>
      </c>
      <c r="B4085" s="634" t="s">
        <v>44457</v>
      </c>
      <c r="C4085" s="634" t="s">
        <v>5</v>
      </c>
      <c r="D4085" s="635" t="s">
        <v>30532</v>
      </c>
    </row>
    <row r="4086" spans="1:4" ht="13.5" x14ac:dyDescent="0.25">
      <c r="A4086" s="636">
        <v>92300</v>
      </c>
      <c r="B4086" s="634" t="s">
        <v>44458</v>
      </c>
      <c r="C4086" s="634" t="s">
        <v>5</v>
      </c>
      <c r="D4086" s="635" t="s">
        <v>44459</v>
      </c>
    </row>
    <row r="4087" spans="1:4" ht="13.5" x14ac:dyDescent="0.25">
      <c r="A4087" s="636">
        <v>92301</v>
      </c>
      <c r="B4087" s="634" t="s">
        <v>44460</v>
      </c>
      <c r="C4087" s="634" t="s">
        <v>5</v>
      </c>
      <c r="D4087" s="635" t="s">
        <v>44461</v>
      </c>
    </row>
    <row r="4088" spans="1:4" ht="13.5" x14ac:dyDescent="0.25">
      <c r="A4088" s="636">
        <v>92302</v>
      </c>
      <c r="B4088" s="634" t="s">
        <v>44462</v>
      </c>
      <c r="C4088" s="634" t="s">
        <v>5</v>
      </c>
      <c r="D4088" s="635" t="s">
        <v>44463</v>
      </c>
    </row>
    <row r="4089" spans="1:4" ht="13.5" x14ac:dyDescent="0.25">
      <c r="A4089" s="636">
        <v>92303</v>
      </c>
      <c r="B4089" s="634" t="s">
        <v>44464</v>
      </c>
      <c r="C4089" s="634" t="s">
        <v>5</v>
      </c>
      <c r="D4089" s="635" t="s">
        <v>44465</v>
      </c>
    </row>
    <row r="4090" spans="1:4" ht="13.5" x14ac:dyDescent="0.25">
      <c r="A4090" s="636">
        <v>92304</v>
      </c>
      <c r="B4090" s="634" t="s">
        <v>44466</v>
      </c>
      <c r="C4090" s="634" t="s">
        <v>5</v>
      </c>
      <c r="D4090" s="635" t="s">
        <v>44467</v>
      </c>
    </row>
    <row r="4091" spans="1:4" ht="13.5" x14ac:dyDescent="0.25">
      <c r="A4091" s="636">
        <v>92311</v>
      </c>
      <c r="B4091" s="634" t="s">
        <v>24759</v>
      </c>
      <c r="C4091" s="634" t="s">
        <v>5</v>
      </c>
      <c r="D4091" s="635" t="s">
        <v>44468</v>
      </c>
    </row>
    <row r="4092" spans="1:4" ht="13.5" x14ac:dyDescent="0.25">
      <c r="A4092" s="636">
        <v>92312</v>
      </c>
      <c r="B4092" s="634" t="s">
        <v>44469</v>
      </c>
      <c r="C4092" s="634" t="s">
        <v>5</v>
      </c>
      <c r="D4092" s="635" t="s">
        <v>44470</v>
      </c>
    </row>
    <row r="4093" spans="1:4" ht="13.5" x14ac:dyDescent="0.25">
      <c r="A4093" s="636">
        <v>92313</v>
      </c>
      <c r="B4093" s="634" t="s">
        <v>44471</v>
      </c>
      <c r="C4093" s="634" t="s">
        <v>5</v>
      </c>
      <c r="D4093" s="635" t="s">
        <v>44472</v>
      </c>
    </row>
    <row r="4094" spans="1:4" ht="13.5" x14ac:dyDescent="0.25">
      <c r="A4094" s="636">
        <v>92314</v>
      </c>
      <c r="B4094" s="634" t="s">
        <v>44473</v>
      </c>
      <c r="C4094" s="634" t="s">
        <v>5</v>
      </c>
      <c r="D4094" s="635" t="s">
        <v>44474</v>
      </c>
    </row>
    <row r="4095" spans="1:4" ht="13.5" x14ac:dyDescent="0.25">
      <c r="A4095" s="636">
        <v>92315</v>
      </c>
      <c r="B4095" s="634" t="s">
        <v>44475</v>
      </c>
      <c r="C4095" s="634" t="s">
        <v>5</v>
      </c>
      <c r="D4095" s="635" t="s">
        <v>30303</v>
      </c>
    </row>
    <row r="4096" spans="1:4" ht="13.5" x14ac:dyDescent="0.25">
      <c r="A4096" s="636">
        <v>92316</v>
      </c>
      <c r="B4096" s="634" t="s">
        <v>44476</v>
      </c>
      <c r="C4096" s="634" t="s">
        <v>5</v>
      </c>
      <c r="D4096" s="635" t="s">
        <v>44477</v>
      </c>
    </row>
    <row r="4097" spans="1:4" ht="13.5" x14ac:dyDescent="0.25">
      <c r="A4097" s="636">
        <v>92317</v>
      </c>
      <c r="B4097" s="634" t="s">
        <v>44478</v>
      </c>
      <c r="C4097" s="634" t="s">
        <v>5</v>
      </c>
      <c r="D4097" s="635" t="s">
        <v>27150</v>
      </c>
    </row>
    <row r="4098" spans="1:4" ht="13.5" x14ac:dyDescent="0.25">
      <c r="A4098" s="636">
        <v>92318</v>
      </c>
      <c r="B4098" s="634" t="s">
        <v>44479</v>
      </c>
      <c r="C4098" s="634" t="s">
        <v>5</v>
      </c>
      <c r="D4098" s="635" t="s">
        <v>44480</v>
      </c>
    </row>
    <row r="4099" spans="1:4" ht="13.5" x14ac:dyDescent="0.25">
      <c r="A4099" s="636">
        <v>92319</v>
      </c>
      <c r="B4099" s="634" t="s">
        <v>44481</v>
      </c>
      <c r="C4099" s="634" t="s">
        <v>5</v>
      </c>
      <c r="D4099" s="635" t="s">
        <v>43448</v>
      </c>
    </row>
    <row r="4100" spans="1:4" ht="13.5" x14ac:dyDescent="0.25">
      <c r="A4100" s="636">
        <v>92326</v>
      </c>
      <c r="B4100" s="634" t="s">
        <v>44482</v>
      </c>
      <c r="C4100" s="634" t="s">
        <v>5</v>
      </c>
      <c r="D4100" s="635" t="s">
        <v>44483</v>
      </c>
    </row>
    <row r="4101" spans="1:4" ht="13.5" x14ac:dyDescent="0.25">
      <c r="A4101" s="636">
        <v>92327</v>
      </c>
      <c r="B4101" s="634" t="s">
        <v>44484</v>
      </c>
      <c r="C4101" s="634" t="s">
        <v>5</v>
      </c>
      <c r="D4101" s="635" t="s">
        <v>44485</v>
      </c>
    </row>
    <row r="4102" spans="1:4" ht="13.5" x14ac:dyDescent="0.25">
      <c r="A4102" s="636">
        <v>92328</v>
      </c>
      <c r="B4102" s="634" t="s">
        <v>44486</v>
      </c>
      <c r="C4102" s="634" t="s">
        <v>5</v>
      </c>
      <c r="D4102" s="635" t="s">
        <v>44487</v>
      </c>
    </row>
    <row r="4103" spans="1:4" ht="13.5" x14ac:dyDescent="0.25">
      <c r="A4103" s="636">
        <v>92329</v>
      </c>
      <c r="B4103" s="634" t="s">
        <v>44488</v>
      </c>
      <c r="C4103" s="634" t="s">
        <v>5</v>
      </c>
      <c r="D4103" s="635" t="s">
        <v>44489</v>
      </c>
    </row>
    <row r="4104" spans="1:4" ht="13.5" x14ac:dyDescent="0.25">
      <c r="A4104" s="636">
        <v>92330</v>
      </c>
      <c r="B4104" s="634" t="s">
        <v>44490</v>
      </c>
      <c r="C4104" s="634" t="s">
        <v>5</v>
      </c>
      <c r="D4104" s="635" t="s">
        <v>30435</v>
      </c>
    </row>
    <row r="4105" spans="1:4" ht="13.5" x14ac:dyDescent="0.25">
      <c r="A4105" s="636">
        <v>92331</v>
      </c>
      <c r="B4105" s="634" t="s">
        <v>44491</v>
      </c>
      <c r="C4105" s="634" t="s">
        <v>5</v>
      </c>
      <c r="D4105" s="635" t="s">
        <v>44492</v>
      </c>
    </row>
    <row r="4106" spans="1:4" ht="13.5" x14ac:dyDescent="0.25">
      <c r="A4106" s="636">
        <v>92332</v>
      </c>
      <c r="B4106" s="634" t="s">
        <v>44493</v>
      </c>
      <c r="C4106" s="634" t="s">
        <v>5</v>
      </c>
      <c r="D4106" s="635" t="s">
        <v>44494</v>
      </c>
    </row>
    <row r="4107" spans="1:4" ht="13.5" x14ac:dyDescent="0.25">
      <c r="A4107" s="636">
        <v>92333</v>
      </c>
      <c r="B4107" s="634" t="s">
        <v>44495</v>
      </c>
      <c r="C4107" s="634" t="s">
        <v>5</v>
      </c>
      <c r="D4107" s="635" t="s">
        <v>30554</v>
      </c>
    </row>
    <row r="4108" spans="1:4" ht="13.5" x14ac:dyDescent="0.25">
      <c r="A4108" s="636">
        <v>92334</v>
      </c>
      <c r="B4108" s="634" t="s">
        <v>44496</v>
      </c>
      <c r="C4108" s="634" t="s">
        <v>5</v>
      </c>
      <c r="D4108" s="635" t="s">
        <v>44497</v>
      </c>
    </row>
    <row r="4109" spans="1:4" ht="13.5" x14ac:dyDescent="0.25">
      <c r="A4109" s="636">
        <v>92344</v>
      </c>
      <c r="B4109" s="634" t="s">
        <v>29245</v>
      </c>
      <c r="C4109" s="634" t="s">
        <v>5</v>
      </c>
      <c r="D4109" s="635" t="s">
        <v>44498</v>
      </c>
    </row>
    <row r="4110" spans="1:4" ht="13.5" x14ac:dyDescent="0.25">
      <c r="A4110" s="636">
        <v>92345</v>
      </c>
      <c r="B4110" s="634" t="s">
        <v>29246</v>
      </c>
      <c r="C4110" s="634" t="s">
        <v>5</v>
      </c>
      <c r="D4110" s="635" t="s">
        <v>44499</v>
      </c>
    </row>
    <row r="4111" spans="1:4" ht="13.5" x14ac:dyDescent="0.25">
      <c r="A4111" s="636">
        <v>92346</v>
      </c>
      <c r="B4111" s="634" t="s">
        <v>29247</v>
      </c>
      <c r="C4111" s="634" t="s">
        <v>5</v>
      </c>
      <c r="D4111" s="635" t="s">
        <v>44500</v>
      </c>
    </row>
    <row r="4112" spans="1:4" ht="13.5" x14ac:dyDescent="0.25">
      <c r="A4112" s="636">
        <v>92347</v>
      </c>
      <c r="B4112" s="634" t="s">
        <v>29248</v>
      </c>
      <c r="C4112" s="634" t="s">
        <v>5</v>
      </c>
      <c r="D4112" s="635" t="s">
        <v>41363</v>
      </c>
    </row>
    <row r="4113" spans="1:4" ht="13.5" x14ac:dyDescent="0.25">
      <c r="A4113" s="636">
        <v>92348</v>
      </c>
      <c r="B4113" s="634" t="s">
        <v>29249</v>
      </c>
      <c r="C4113" s="634" t="s">
        <v>5</v>
      </c>
      <c r="D4113" s="635" t="s">
        <v>44501</v>
      </c>
    </row>
    <row r="4114" spans="1:4" ht="13.5" x14ac:dyDescent="0.25">
      <c r="A4114" s="636">
        <v>92349</v>
      </c>
      <c r="B4114" s="634" t="s">
        <v>29250</v>
      </c>
      <c r="C4114" s="634" t="s">
        <v>5</v>
      </c>
      <c r="D4114" s="635" t="s">
        <v>44502</v>
      </c>
    </row>
    <row r="4115" spans="1:4" ht="13.5" x14ac:dyDescent="0.25">
      <c r="A4115" s="636">
        <v>92350</v>
      </c>
      <c r="B4115" s="634" t="s">
        <v>29251</v>
      </c>
      <c r="C4115" s="634" t="s">
        <v>5</v>
      </c>
      <c r="D4115" s="635" t="s">
        <v>44503</v>
      </c>
    </row>
    <row r="4116" spans="1:4" ht="13.5" x14ac:dyDescent="0.25">
      <c r="A4116" s="636">
        <v>92351</v>
      </c>
      <c r="B4116" s="634" t="s">
        <v>29252</v>
      </c>
      <c r="C4116" s="634" t="s">
        <v>5</v>
      </c>
      <c r="D4116" s="635" t="s">
        <v>41875</v>
      </c>
    </row>
    <row r="4117" spans="1:4" ht="13.5" x14ac:dyDescent="0.25">
      <c r="A4117" s="636">
        <v>92352</v>
      </c>
      <c r="B4117" s="634" t="s">
        <v>29253</v>
      </c>
      <c r="C4117" s="634" t="s">
        <v>5</v>
      </c>
      <c r="D4117" s="635" t="s">
        <v>44504</v>
      </c>
    </row>
    <row r="4118" spans="1:4" ht="13.5" x14ac:dyDescent="0.25">
      <c r="A4118" s="636">
        <v>92353</v>
      </c>
      <c r="B4118" s="634" t="s">
        <v>29254</v>
      </c>
      <c r="C4118" s="634" t="s">
        <v>5</v>
      </c>
      <c r="D4118" s="635" t="s">
        <v>44505</v>
      </c>
    </row>
    <row r="4119" spans="1:4" ht="13.5" x14ac:dyDescent="0.25">
      <c r="A4119" s="636">
        <v>92354</v>
      </c>
      <c r="B4119" s="634" t="s">
        <v>29255</v>
      </c>
      <c r="C4119" s="634" t="s">
        <v>5</v>
      </c>
      <c r="D4119" s="635" t="s">
        <v>44506</v>
      </c>
    </row>
    <row r="4120" spans="1:4" ht="13.5" x14ac:dyDescent="0.25">
      <c r="A4120" s="636">
        <v>92355</v>
      </c>
      <c r="B4120" s="634" t="s">
        <v>29256</v>
      </c>
      <c r="C4120" s="634" t="s">
        <v>5</v>
      </c>
      <c r="D4120" s="635" t="s">
        <v>30768</v>
      </c>
    </row>
    <row r="4121" spans="1:4" ht="13.5" x14ac:dyDescent="0.25">
      <c r="A4121" s="636">
        <v>92356</v>
      </c>
      <c r="B4121" s="634" t="s">
        <v>29257</v>
      </c>
      <c r="C4121" s="634" t="s">
        <v>5</v>
      </c>
      <c r="D4121" s="635" t="s">
        <v>44507</v>
      </c>
    </row>
    <row r="4122" spans="1:4" ht="13.5" x14ac:dyDescent="0.25">
      <c r="A4122" s="636">
        <v>92357</v>
      </c>
      <c r="B4122" s="634" t="s">
        <v>29258</v>
      </c>
      <c r="C4122" s="634" t="s">
        <v>5</v>
      </c>
      <c r="D4122" s="635" t="s">
        <v>44508</v>
      </c>
    </row>
    <row r="4123" spans="1:4" ht="13.5" x14ac:dyDescent="0.25">
      <c r="A4123" s="636">
        <v>92358</v>
      </c>
      <c r="B4123" s="634" t="s">
        <v>29259</v>
      </c>
      <c r="C4123" s="634" t="s">
        <v>5</v>
      </c>
      <c r="D4123" s="635" t="s">
        <v>44509</v>
      </c>
    </row>
    <row r="4124" spans="1:4" ht="13.5" x14ac:dyDescent="0.25">
      <c r="A4124" s="636">
        <v>92369</v>
      </c>
      <c r="B4124" s="634" t="s">
        <v>29260</v>
      </c>
      <c r="C4124" s="634" t="s">
        <v>5</v>
      </c>
      <c r="D4124" s="635" t="s">
        <v>44510</v>
      </c>
    </row>
    <row r="4125" spans="1:4" ht="13.5" x14ac:dyDescent="0.25">
      <c r="A4125" s="636">
        <v>92370</v>
      </c>
      <c r="B4125" s="634" t="s">
        <v>29261</v>
      </c>
      <c r="C4125" s="634" t="s">
        <v>5</v>
      </c>
      <c r="D4125" s="635" t="s">
        <v>41860</v>
      </c>
    </row>
    <row r="4126" spans="1:4" ht="13.5" x14ac:dyDescent="0.25">
      <c r="A4126" s="636">
        <v>92371</v>
      </c>
      <c r="B4126" s="634" t="s">
        <v>29262</v>
      </c>
      <c r="C4126" s="634" t="s">
        <v>5</v>
      </c>
      <c r="D4126" s="635" t="s">
        <v>44511</v>
      </c>
    </row>
    <row r="4127" spans="1:4" ht="13.5" x14ac:dyDescent="0.25">
      <c r="A4127" s="636">
        <v>92372</v>
      </c>
      <c r="B4127" s="634" t="s">
        <v>29263</v>
      </c>
      <c r="C4127" s="634" t="s">
        <v>5</v>
      </c>
      <c r="D4127" s="635" t="s">
        <v>30570</v>
      </c>
    </row>
    <row r="4128" spans="1:4" ht="13.5" x14ac:dyDescent="0.25">
      <c r="A4128" s="636">
        <v>92373</v>
      </c>
      <c r="B4128" s="634" t="s">
        <v>29264</v>
      </c>
      <c r="C4128" s="634" t="s">
        <v>5</v>
      </c>
      <c r="D4128" s="635" t="s">
        <v>44512</v>
      </c>
    </row>
    <row r="4129" spans="1:4" ht="13.5" x14ac:dyDescent="0.25">
      <c r="A4129" s="636">
        <v>92374</v>
      </c>
      <c r="B4129" s="634" t="s">
        <v>29265</v>
      </c>
      <c r="C4129" s="634" t="s">
        <v>5</v>
      </c>
      <c r="D4129" s="635" t="s">
        <v>27187</v>
      </c>
    </row>
    <row r="4130" spans="1:4" ht="13.5" x14ac:dyDescent="0.25">
      <c r="A4130" s="636">
        <v>92375</v>
      </c>
      <c r="B4130" s="634" t="s">
        <v>29266</v>
      </c>
      <c r="C4130" s="634" t="s">
        <v>5</v>
      </c>
      <c r="D4130" s="635" t="s">
        <v>44513</v>
      </c>
    </row>
    <row r="4131" spans="1:4" ht="13.5" x14ac:dyDescent="0.25">
      <c r="A4131" s="636">
        <v>92376</v>
      </c>
      <c r="B4131" s="634" t="s">
        <v>29267</v>
      </c>
      <c r="C4131" s="634" t="s">
        <v>5</v>
      </c>
      <c r="D4131" s="635" t="s">
        <v>30798</v>
      </c>
    </row>
    <row r="4132" spans="1:4" ht="13.5" x14ac:dyDescent="0.25">
      <c r="A4132" s="636">
        <v>92377</v>
      </c>
      <c r="B4132" s="634" t="s">
        <v>29268</v>
      </c>
      <c r="C4132" s="634" t="s">
        <v>5</v>
      </c>
      <c r="D4132" s="635" t="s">
        <v>44514</v>
      </c>
    </row>
    <row r="4133" spans="1:4" ht="13.5" x14ac:dyDescent="0.25">
      <c r="A4133" s="636">
        <v>92378</v>
      </c>
      <c r="B4133" s="634" t="s">
        <v>29269</v>
      </c>
      <c r="C4133" s="634" t="s">
        <v>5</v>
      </c>
      <c r="D4133" s="635" t="s">
        <v>44515</v>
      </c>
    </row>
    <row r="4134" spans="1:4" ht="13.5" x14ac:dyDescent="0.25">
      <c r="A4134" s="636">
        <v>92379</v>
      </c>
      <c r="B4134" s="634" t="s">
        <v>29270</v>
      </c>
      <c r="C4134" s="634" t="s">
        <v>5</v>
      </c>
      <c r="D4134" s="635" t="s">
        <v>44516</v>
      </c>
    </row>
    <row r="4135" spans="1:4" ht="13.5" x14ac:dyDescent="0.25">
      <c r="A4135" s="636">
        <v>92380</v>
      </c>
      <c r="B4135" s="634" t="s">
        <v>29271</v>
      </c>
      <c r="C4135" s="634" t="s">
        <v>5</v>
      </c>
      <c r="D4135" s="635" t="s">
        <v>44517</v>
      </c>
    </row>
    <row r="4136" spans="1:4" ht="13.5" x14ac:dyDescent="0.25">
      <c r="A4136" s="636">
        <v>92381</v>
      </c>
      <c r="B4136" s="634" t="s">
        <v>29272</v>
      </c>
      <c r="C4136" s="634" t="s">
        <v>5</v>
      </c>
      <c r="D4136" s="635" t="s">
        <v>30772</v>
      </c>
    </row>
    <row r="4137" spans="1:4" ht="13.5" x14ac:dyDescent="0.25">
      <c r="A4137" s="636">
        <v>92382</v>
      </c>
      <c r="B4137" s="634" t="s">
        <v>29273</v>
      </c>
      <c r="C4137" s="634" t="s">
        <v>5</v>
      </c>
      <c r="D4137" s="635" t="s">
        <v>44518</v>
      </c>
    </row>
    <row r="4138" spans="1:4" ht="13.5" x14ac:dyDescent="0.25">
      <c r="A4138" s="636">
        <v>92383</v>
      </c>
      <c r="B4138" s="634" t="s">
        <v>29274</v>
      </c>
      <c r="C4138" s="634" t="s">
        <v>5</v>
      </c>
      <c r="D4138" s="635" t="s">
        <v>44519</v>
      </c>
    </row>
    <row r="4139" spans="1:4" ht="13.5" x14ac:dyDescent="0.25">
      <c r="A4139" s="636">
        <v>92384</v>
      </c>
      <c r="B4139" s="634" t="s">
        <v>29275</v>
      </c>
      <c r="C4139" s="634" t="s">
        <v>5</v>
      </c>
      <c r="D4139" s="635" t="s">
        <v>30931</v>
      </c>
    </row>
    <row r="4140" spans="1:4" ht="13.5" x14ac:dyDescent="0.25">
      <c r="A4140" s="636">
        <v>92385</v>
      </c>
      <c r="B4140" s="634" t="s">
        <v>29276</v>
      </c>
      <c r="C4140" s="634" t="s">
        <v>5</v>
      </c>
      <c r="D4140" s="635" t="s">
        <v>30140</v>
      </c>
    </row>
    <row r="4141" spans="1:4" ht="13.5" x14ac:dyDescent="0.25">
      <c r="A4141" s="636">
        <v>92386</v>
      </c>
      <c r="B4141" s="634" t="s">
        <v>29277</v>
      </c>
      <c r="C4141" s="634" t="s">
        <v>5</v>
      </c>
      <c r="D4141" s="635" t="s">
        <v>44520</v>
      </c>
    </row>
    <row r="4142" spans="1:4" ht="13.5" x14ac:dyDescent="0.25">
      <c r="A4142" s="636">
        <v>92387</v>
      </c>
      <c r="B4142" s="634" t="s">
        <v>29278</v>
      </c>
      <c r="C4142" s="634" t="s">
        <v>5</v>
      </c>
      <c r="D4142" s="635" t="s">
        <v>30258</v>
      </c>
    </row>
    <row r="4143" spans="1:4" ht="13.5" x14ac:dyDescent="0.25">
      <c r="A4143" s="636">
        <v>92388</v>
      </c>
      <c r="B4143" s="634" t="s">
        <v>29279</v>
      </c>
      <c r="C4143" s="634" t="s">
        <v>5</v>
      </c>
      <c r="D4143" s="635" t="s">
        <v>44521</v>
      </c>
    </row>
    <row r="4144" spans="1:4" ht="13.5" x14ac:dyDescent="0.25">
      <c r="A4144" s="636">
        <v>92389</v>
      </c>
      <c r="B4144" s="634" t="s">
        <v>29280</v>
      </c>
      <c r="C4144" s="634" t="s">
        <v>5</v>
      </c>
      <c r="D4144" s="635" t="s">
        <v>44522</v>
      </c>
    </row>
    <row r="4145" spans="1:4" ht="13.5" x14ac:dyDescent="0.25">
      <c r="A4145" s="636">
        <v>92390</v>
      </c>
      <c r="B4145" s="634" t="s">
        <v>29281</v>
      </c>
      <c r="C4145" s="634" t="s">
        <v>5</v>
      </c>
      <c r="D4145" s="635" t="s">
        <v>44523</v>
      </c>
    </row>
    <row r="4146" spans="1:4" ht="13.5" x14ac:dyDescent="0.25">
      <c r="A4146" s="636">
        <v>92635</v>
      </c>
      <c r="B4146" s="634" t="s">
        <v>29282</v>
      </c>
      <c r="C4146" s="634" t="s">
        <v>5</v>
      </c>
      <c r="D4146" s="635" t="s">
        <v>44524</v>
      </c>
    </row>
    <row r="4147" spans="1:4" ht="13.5" x14ac:dyDescent="0.25">
      <c r="A4147" s="636">
        <v>92636</v>
      </c>
      <c r="B4147" s="634" t="s">
        <v>29283</v>
      </c>
      <c r="C4147" s="634" t="s">
        <v>5</v>
      </c>
      <c r="D4147" s="635" t="s">
        <v>44525</v>
      </c>
    </row>
    <row r="4148" spans="1:4" ht="13.5" x14ac:dyDescent="0.25">
      <c r="A4148" s="636">
        <v>92637</v>
      </c>
      <c r="B4148" s="634" t="s">
        <v>29284</v>
      </c>
      <c r="C4148" s="634" t="s">
        <v>5</v>
      </c>
      <c r="D4148" s="635" t="s">
        <v>44526</v>
      </c>
    </row>
    <row r="4149" spans="1:4" ht="13.5" x14ac:dyDescent="0.25">
      <c r="A4149" s="636">
        <v>92638</v>
      </c>
      <c r="B4149" s="634" t="s">
        <v>29285</v>
      </c>
      <c r="C4149" s="634" t="s">
        <v>5</v>
      </c>
      <c r="D4149" s="635" t="s">
        <v>44527</v>
      </c>
    </row>
    <row r="4150" spans="1:4" ht="13.5" x14ac:dyDescent="0.25">
      <c r="A4150" s="636">
        <v>92639</v>
      </c>
      <c r="B4150" s="634" t="s">
        <v>29286</v>
      </c>
      <c r="C4150" s="634" t="s">
        <v>5</v>
      </c>
      <c r="D4150" s="635" t="s">
        <v>30834</v>
      </c>
    </row>
    <row r="4151" spans="1:4" ht="13.5" x14ac:dyDescent="0.25">
      <c r="A4151" s="636">
        <v>92640</v>
      </c>
      <c r="B4151" s="634" t="s">
        <v>29287</v>
      </c>
      <c r="C4151" s="634" t="s">
        <v>5</v>
      </c>
      <c r="D4151" s="635" t="s">
        <v>44528</v>
      </c>
    </row>
    <row r="4152" spans="1:4" ht="13.5" x14ac:dyDescent="0.25">
      <c r="A4152" s="636">
        <v>92642</v>
      </c>
      <c r="B4152" s="634" t="s">
        <v>29288</v>
      </c>
      <c r="C4152" s="634" t="s">
        <v>5</v>
      </c>
      <c r="D4152" s="635" t="s">
        <v>44529</v>
      </c>
    </row>
    <row r="4153" spans="1:4" ht="13.5" x14ac:dyDescent="0.25">
      <c r="A4153" s="636">
        <v>92644</v>
      </c>
      <c r="B4153" s="634" t="s">
        <v>29289</v>
      </c>
      <c r="C4153" s="634" t="s">
        <v>5</v>
      </c>
      <c r="D4153" s="635" t="s">
        <v>44530</v>
      </c>
    </row>
    <row r="4154" spans="1:4" ht="13.5" x14ac:dyDescent="0.25">
      <c r="A4154" s="636">
        <v>92657</v>
      </c>
      <c r="B4154" s="634" t="s">
        <v>29290</v>
      </c>
      <c r="C4154" s="634" t="s">
        <v>5</v>
      </c>
      <c r="D4154" s="635" t="s">
        <v>44531</v>
      </c>
    </row>
    <row r="4155" spans="1:4" ht="13.5" x14ac:dyDescent="0.25">
      <c r="A4155" s="636">
        <v>92658</v>
      </c>
      <c r="B4155" s="634" t="s">
        <v>29291</v>
      </c>
      <c r="C4155" s="634" t="s">
        <v>5</v>
      </c>
      <c r="D4155" s="635" t="s">
        <v>30056</v>
      </c>
    </row>
    <row r="4156" spans="1:4" ht="13.5" x14ac:dyDescent="0.25">
      <c r="A4156" s="636">
        <v>92659</v>
      </c>
      <c r="B4156" s="634" t="s">
        <v>29292</v>
      </c>
      <c r="C4156" s="634" t="s">
        <v>5</v>
      </c>
      <c r="D4156" s="635" t="s">
        <v>44532</v>
      </c>
    </row>
    <row r="4157" spans="1:4" ht="13.5" x14ac:dyDescent="0.25">
      <c r="A4157" s="636">
        <v>92660</v>
      </c>
      <c r="B4157" s="634" t="s">
        <v>29293</v>
      </c>
      <c r="C4157" s="634" t="s">
        <v>5</v>
      </c>
      <c r="D4157" s="635" t="s">
        <v>29732</v>
      </c>
    </row>
    <row r="4158" spans="1:4" ht="13.5" x14ac:dyDescent="0.25">
      <c r="A4158" s="636">
        <v>92661</v>
      </c>
      <c r="B4158" s="634" t="s">
        <v>29294</v>
      </c>
      <c r="C4158" s="634" t="s">
        <v>5</v>
      </c>
      <c r="D4158" s="635" t="s">
        <v>30858</v>
      </c>
    </row>
    <row r="4159" spans="1:4" ht="13.5" x14ac:dyDescent="0.25">
      <c r="A4159" s="636">
        <v>92662</v>
      </c>
      <c r="B4159" s="634" t="s">
        <v>29295</v>
      </c>
      <c r="C4159" s="634" t="s">
        <v>5</v>
      </c>
      <c r="D4159" s="635" t="s">
        <v>44533</v>
      </c>
    </row>
    <row r="4160" spans="1:4" ht="13.5" x14ac:dyDescent="0.25">
      <c r="A4160" s="636">
        <v>92663</v>
      </c>
      <c r="B4160" s="634" t="s">
        <v>29296</v>
      </c>
      <c r="C4160" s="634" t="s">
        <v>5</v>
      </c>
      <c r="D4160" s="635" t="s">
        <v>44534</v>
      </c>
    </row>
    <row r="4161" spans="1:4" ht="13.5" x14ac:dyDescent="0.25">
      <c r="A4161" s="636">
        <v>92664</v>
      </c>
      <c r="B4161" s="634" t="s">
        <v>29297</v>
      </c>
      <c r="C4161" s="634" t="s">
        <v>5</v>
      </c>
      <c r="D4161" s="635" t="s">
        <v>44535</v>
      </c>
    </row>
    <row r="4162" spans="1:4" ht="13.5" x14ac:dyDescent="0.25">
      <c r="A4162" s="636">
        <v>92665</v>
      </c>
      <c r="B4162" s="634" t="s">
        <v>29298</v>
      </c>
      <c r="C4162" s="634" t="s">
        <v>5</v>
      </c>
      <c r="D4162" s="635" t="s">
        <v>44536</v>
      </c>
    </row>
    <row r="4163" spans="1:4" ht="13.5" x14ac:dyDescent="0.25">
      <c r="A4163" s="636">
        <v>92666</v>
      </c>
      <c r="B4163" s="634" t="s">
        <v>29299</v>
      </c>
      <c r="C4163" s="634" t="s">
        <v>5</v>
      </c>
      <c r="D4163" s="635" t="s">
        <v>44537</v>
      </c>
    </row>
    <row r="4164" spans="1:4" ht="13.5" x14ac:dyDescent="0.25">
      <c r="A4164" s="636">
        <v>92667</v>
      </c>
      <c r="B4164" s="634" t="s">
        <v>29300</v>
      </c>
      <c r="C4164" s="634" t="s">
        <v>5</v>
      </c>
      <c r="D4164" s="635" t="s">
        <v>44538</v>
      </c>
    </row>
    <row r="4165" spans="1:4" ht="13.5" x14ac:dyDescent="0.25">
      <c r="A4165" s="636">
        <v>92668</v>
      </c>
      <c r="B4165" s="634" t="s">
        <v>29301</v>
      </c>
      <c r="C4165" s="634" t="s">
        <v>5</v>
      </c>
      <c r="D4165" s="635" t="s">
        <v>44539</v>
      </c>
    </row>
    <row r="4166" spans="1:4" ht="13.5" x14ac:dyDescent="0.25">
      <c r="A4166" s="636">
        <v>92669</v>
      </c>
      <c r="B4166" s="634" t="s">
        <v>29302</v>
      </c>
      <c r="C4166" s="634" t="s">
        <v>5</v>
      </c>
      <c r="D4166" s="635" t="s">
        <v>44540</v>
      </c>
    </row>
    <row r="4167" spans="1:4" ht="13.5" x14ac:dyDescent="0.25">
      <c r="A4167" s="636">
        <v>92670</v>
      </c>
      <c r="B4167" s="634" t="s">
        <v>29303</v>
      </c>
      <c r="C4167" s="634" t="s">
        <v>5</v>
      </c>
      <c r="D4167" s="635" t="s">
        <v>44541</v>
      </c>
    </row>
    <row r="4168" spans="1:4" ht="13.5" x14ac:dyDescent="0.25">
      <c r="A4168" s="636">
        <v>92671</v>
      </c>
      <c r="B4168" s="634" t="s">
        <v>29304</v>
      </c>
      <c r="C4168" s="634" t="s">
        <v>5</v>
      </c>
      <c r="D4168" s="635" t="s">
        <v>44542</v>
      </c>
    </row>
    <row r="4169" spans="1:4" ht="13.5" x14ac:dyDescent="0.25">
      <c r="A4169" s="636">
        <v>92672</v>
      </c>
      <c r="B4169" s="634" t="s">
        <v>29305</v>
      </c>
      <c r="C4169" s="634" t="s">
        <v>5</v>
      </c>
      <c r="D4169" s="635" t="s">
        <v>44543</v>
      </c>
    </row>
    <row r="4170" spans="1:4" ht="13.5" x14ac:dyDescent="0.25">
      <c r="A4170" s="636">
        <v>92673</v>
      </c>
      <c r="B4170" s="634" t="s">
        <v>29306</v>
      </c>
      <c r="C4170" s="634" t="s">
        <v>5</v>
      </c>
      <c r="D4170" s="635" t="s">
        <v>44297</v>
      </c>
    </row>
    <row r="4171" spans="1:4" ht="13.5" x14ac:dyDescent="0.25">
      <c r="A4171" s="636">
        <v>92674</v>
      </c>
      <c r="B4171" s="634" t="s">
        <v>29307</v>
      </c>
      <c r="C4171" s="634" t="s">
        <v>5</v>
      </c>
      <c r="D4171" s="635" t="s">
        <v>44544</v>
      </c>
    </row>
    <row r="4172" spans="1:4" ht="13.5" x14ac:dyDescent="0.25">
      <c r="A4172" s="636">
        <v>92675</v>
      </c>
      <c r="B4172" s="634" t="s">
        <v>29308</v>
      </c>
      <c r="C4172" s="634" t="s">
        <v>5</v>
      </c>
      <c r="D4172" s="635" t="s">
        <v>44545</v>
      </c>
    </row>
    <row r="4173" spans="1:4" ht="13.5" x14ac:dyDescent="0.25">
      <c r="A4173" s="636">
        <v>92676</v>
      </c>
      <c r="B4173" s="634" t="s">
        <v>29309</v>
      </c>
      <c r="C4173" s="634" t="s">
        <v>5</v>
      </c>
      <c r="D4173" s="635" t="s">
        <v>44546</v>
      </c>
    </row>
    <row r="4174" spans="1:4" ht="13.5" x14ac:dyDescent="0.25">
      <c r="A4174" s="636">
        <v>92677</v>
      </c>
      <c r="B4174" s="634" t="s">
        <v>29310</v>
      </c>
      <c r="C4174" s="634" t="s">
        <v>5</v>
      </c>
      <c r="D4174" s="635" t="s">
        <v>44547</v>
      </c>
    </row>
    <row r="4175" spans="1:4" ht="13.5" x14ac:dyDescent="0.25">
      <c r="A4175" s="636">
        <v>92678</v>
      </c>
      <c r="B4175" s="634" t="s">
        <v>29312</v>
      </c>
      <c r="C4175" s="634" t="s">
        <v>5</v>
      </c>
      <c r="D4175" s="635" t="s">
        <v>44548</v>
      </c>
    </row>
    <row r="4176" spans="1:4" ht="13.5" x14ac:dyDescent="0.25">
      <c r="A4176" s="636">
        <v>92679</v>
      </c>
      <c r="B4176" s="634" t="s">
        <v>29313</v>
      </c>
      <c r="C4176" s="634" t="s">
        <v>5</v>
      </c>
      <c r="D4176" s="635" t="s">
        <v>44549</v>
      </c>
    </row>
    <row r="4177" spans="1:4" ht="13.5" x14ac:dyDescent="0.25">
      <c r="A4177" s="636">
        <v>92680</v>
      </c>
      <c r="B4177" s="634" t="s">
        <v>29314</v>
      </c>
      <c r="C4177" s="634" t="s">
        <v>5</v>
      </c>
      <c r="D4177" s="635" t="s">
        <v>44550</v>
      </c>
    </row>
    <row r="4178" spans="1:4" ht="13.5" x14ac:dyDescent="0.25">
      <c r="A4178" s="636">
        <v>92681</v>
      </c>
      <c r="B4178" s="634" t="s">
        <v>29315</v>
      </c>
      <c r="C4178" s="634" t="s">
        <v>5</v>
      </c>
      <c r="D4178" s="635" t="s">
        <v>44551</v>
      </c>
    </row>
    <row r="4179" spans="1:4" ht="13.5" x14ac:dyDescent="0.25">
      <c r="A4179" s="636">
        <v>92682</v>
      </c>
      <c r="B4179" s="634" t="s">
        <v>29316</v>
      </c>
      <c r="C4179" s="634" t="s">
        <v>5</v>
      </c>
      <c r="D4179" s="635" t="s">
        <v>30917</v>
      </c>
    </row>
    <row r="4180" spans="1:4" ht="13.5" x14ac:dyDescent="0.25">
      <c r="A4180" s="636">
        <v>92683</v>
      </c>
      <c r="B4180" s="634" t="s">
        <v>29317</v>
      </c>
      <c r="C4180" s="634" t="s">
        <v>5</v>
      </c>
      <c r="D4180" s="635" t="s">
        <v>41830</v>
      </c>
    </row>
    <row r="4181" spans="1:4" ht="13.5" x14ac:dyDescent="0.25">
      <c r="A4181" s="636">
        <v>92684</v>
      </c>
      <c r="B4181" s="634" t="s">
        <v>29318</v>
      </c>
      <c r="C4181" s="634" t="s">
        <v>5</v>
      </c>
      <c r="D4181" s="635" t="s">
        <v>44552</v>
      </c>
    </row>
    <row r="4182" spans="1:4" ht="13.5" x14ac:dyDescent="0.25">
      <c r="A4182" s="636">
        <v>92685</v>
      </c>
      <c r="B4182" s="634" t="s">
        <v>29319</v>
      </c>
      <c r="C4182" s="634" t="s">
        <v>5</v>
      </c>
      <c r="D4182" s="635" t="s">
        <v>30776</v>
      </c>
    </row>
    <row r="4183" spans="1:4" ht="13.5" x14ac:dyDescent="0.25">
      <c r="A4183" s="636">
        <v>92686</v>
      </c>
      <c r="B4183" s="634" t="s">
        <v>29320</v>
      </c>
      <c r="C4183" s="634" t="s">
        <v>5</v>
      </c>
      <c r="D4183" s="635" t="s">
        <v>44553</v>
      </c>
    </row>
    <row r="4184" spans="1:4" ht="13.5" x14ac:dyDescent="0.25">
      <c r="A4184" s="636">
        <v>92692</v>
      </c>
      <c r="B4184" s="634" t="s">
        <v>29321</v>
      </c>
      <c r="C4184" s="634" t="s">
        <v>5</v>
      </c>
      <c r="D4184" s="635" t="s">
        <v>28961</v>
      </c>
    </row>
    <row r="4185" spans="1:4" ht="13.5" x14ac:dyDescent="0.25">
      <c r="A4185" s="636">
        <v>92693</v>
      </c>
      <c r="B4185" s="634" t="s">
        <v>29323</v>
      </c>
      <c r="C4185" s="634" t="s">
        <v>5</v>
      </c>
      <c r="D4185" s="635" t="s">
        <v>30435</v>
      </c>
    </row>
    <row r="4186" spans="1:4" ht="13.5" x14ac:dyDescent="0.25">
      <c r="A4186" s="636">
        <v>92694</v>
      </c>
      <c r="B4186" s="634" t="s">
        <v>29324</v>
      </c>
      <c r="C4186" s="634" t="s">
        <v>5</v>
      </c>
      <c r="D4186" s="635" t="s">
        <v>41549</v>
      </c>
    </row>
    <row r="4187" spans="1:4" ht="13.5" x14ac:dyDescent="0.25">
      <c r="A4187" s="636">
        <v>92695</v>
      </c>
      <c r="B4187" s="634" t="s">
        <v>29325</v>
      </c>
      <c r="C4187" s="634" t="s">
        <v>5</v>
      </c>
      <c r="D4187" s="635" t="s">
        <v>30300</v>
      </c>
    </row>
    <row r="4188" spans="1:4" ht="13.5" x14ac:dyDescent="0.25">
      <c r="A4188" s="636">
        <v>92696</v>
      </c>
      <c r="B4188" s="634" t="s">
        <v>29327</v>
      </c>
      <c r="C4188" s="634" t="s">
        <v>5</v>
      </c>
      <c r="D4188" s="635" t="s">
        <v>44554</v>
      </c>
    </row>
    <row r="4189" spans="1:4" ht="13.5" x14ac:dyDescent="0.25">
      <c r="A4189" s="636">
        <v>92697</v>
      </c>
      <c r="B4189" s="634" t="s">
        <v>29328</v>
      </c>
      <c r="C4189" s="634" t="s">
        <v>5</v>
      </c>
      <c r="D4189" s="635" t="s">
        <v>44555</v>
      </c>
    </row>
    <row r="4190" spans="1:4" ht="13.5" x14ac:dyDescent="0.25">
      <c r="A4190" s="636">
        <v>92698</v>
      </c>
      <c r="B4190" s="634" t="s">
        <v>29329</v>
      </c>
      <c r="C4190" s="634" t="s">
        <v>5</v>
      </c>
      <c r="D4190" s="635" t="s">
        <v>42924</v>
      </c>
    </row>
    <row r="4191" spans="1:4" ht="13.5" x14ac:dyDescent="0.25">
      <c r="A4191" s="636">
        <v>92699</v>
      </c>
      <c r="B4191" s="634" t="s">
        <v>29330</v>
      </c>
      <c r="C4191" s="634" t="s">
        <v>5</v>
      </c>
      <c r="D4191" s="635" t="s">
        <v>44556</v>
      </c>
    </row>
    <row r="4192" spans="1:4" ht="13.5" x14ac:dyDescent="0.25">
      <c r="A4192" s="636">
        <v>92700</v>
      </c>
      <c r="B4192" s="634" t="s">
        <v>29331</v>
      </c>
      <c r="C4192" s="634" t="s">
        <v>5</v>
      </c>
      <c r="D4192" s="635" t="s">
        <v>44557</v>
      </c>
    </row>
    <row r="4193" spans="1:4" ht="13.5" x14ac:dyDescent="0.25">
      <c r="A4193" s="636">
        <v>92701</v>
      </c>
      <c r="B4193" s="634" t="s">
        <v>29332</v>
      </c>
      <c r="C4193" s="634" t="s">
        <v>5</v>
      </c>
      <c r="D4193" s="635" t="s">
        <v>44558</v>
      </c>
    </row>
    <row r="4194" spans="1:4" ht="13.5" x14ac:dyDescent="0.25">
      <c r="A4194" s="636">
        <v>92702</v>
      </c>
      <c r="B4194" s="634" t="s">
        <v>29333</v>
      </c>
      <c r="C4194" s="634" t="s">
        <v>5</v>
      </c>
      <c r="D4194" s="635" t="s">
        <v>44559</v>
      </c>
    </row>
    <row r="4195" spans="1:4" ht="13.5" x14ac:dyDescent="0.25">
      <c r="A4195" s="636">
        <v>92703</v>
      </c>
      <c r="B4195" s="634" t="s">
        <v>29334</v>
      </c>
      <c r="C4195" s="634" t="s">
        <v>5</v>
      </c>
      <c r="D4195" s="635" t="s">
        <v>44560</v>
      </c>
    </row>
    <row r="4196" spans="1:4" ht="13.5" x14ac:dyDescent="0.25">
      <c r="A4196" s="636">
        <v>92704</v>
      </c>
      <c r="B4196" s="634" t="s">
        <v>29335</v>
      </c>
      <c r="C4196" s="634" t="s">
        <v>5</v>
      </c>
      <c r="D4196" s="635" t="s">
        <v>42001</v>
      </c>
    </row>
    <row r="4197" spans="1:4" ht="13.5" x14ac:dyDescent="0.25">
      <c r="A4197" s="636">
        <v>92705</v>
      </c>
      <c r="B4197" s="634" t="s">
        <v>29336</v>
      </c>
      <c r="C4197" s="634" t="s">
        <v>5</v>
      </c>
      <c r="D4197" s="635" t="s">
        <v>44561</v>
      </c>
    </row>
    <row r="4198" spans="1:4" ht="13.5" x14ac:dyDescent="0.25">
      <c r="A4198" s="636">
        <v>92706</v>
      </c>
      <c r="B4198" s="634" t="s">
        <v>29337</v>
      </c>
      <c r="C4198" s="634" t="s">
        <v>5</v>
      </c>
      <c r="D4198" s="635" t="s">
        <v>44562</v>
      </c>
    </row>
    <row r="4199" spans="1:4" ht="13.5" x14ac:dyDescent="0.25">
      <c r="A4199" s="636">
        <v>92889</v>
      </c>
      <c r="B4199" s="634" t="s">
        <v>29338</v>
      </c>
      <c r="C4199" s="634" t="s">
        <v>5</v>
      </c>
      <c r="D4199" s="635" t="s">
        <v>44563</v>
      </c>
    </row>
    <row r="4200" spans="1:4" ht="13.5" x14ac:dyDescent="0.25">
      <c r="A4200" s="636">
        <v>92890</v>
      </c>
      <c r="B4200" s="634" t="s">
        <v>29339</v>
      </c>
      <c r="C4200" s="634" t="s">
        <v>5</v>
      </c>
      <c r="D4200" s="635" t="s">
        <v>43934</v>
      </c>
    </row>
    <row r="4201" spans="1:4" ht="13.5" x14ac:dyDescent="0.25">
      <c r="A4201" s="636">
        <v>92891</v>
      </c>
      <c r="B4201" s="634" t="s">
        <v>29340</v>
      </c>
      <c r="C4201" s="634" t="s">
        <v>5</v>
      </c>
      <c r="D4201" s="635" t="s">
        <v>44564</v>
      </c>
    </row>
    <row r="4202" spans="1:4" ht="13.5" x14ac:dyDescent="0.25">
      <c r="A4202" s="636">
        <v>92892</v>
      </c>
      <c r="B4202" s="634" t="s">
        <v>29341</v>
      </c>
      <c r="C4202" s="634" t="s">
        <v>5</v>
      </c>
      <c r="D4202" s="635" t="s">
        <v>44565</v>
      </c>
    </row>
    <row r="4203" spans="1:4" ht="13.5" x14ac:dyDescent="0.25">
      <c r="A4203" s="636">
        <v>92893</v>
      </c>
      <c r="B4203" s="634" t="s">
        <v>29342</v>
      </c>
      <c r="C4203" s="634" t="s">
        <v>5</v>
      </c>
      <c r="D4203" s="635" t="s">
        <v>44566</v>
      </c>
    </row>
    <row r="4204" spans="1:4" ht="13.5" x14ac:dyDescent="0.25">
      <c r="A4204" s="636">
        <v>92894</v>
      </c>
      <c r="B4204" s="634" t="s">
        <v>29343</v>
      </c>
      <c r="C4204" s="634" t="s">
        <v>5</v>
      </c>
      <c r="D4204" s="635" t="s">
        <v>44567</v>
      </c>
    </row>
    <row r="4205" spans="1:4" ht="13.5" x14ac:dyDescent="0.25">
      <c r="A4205" s="636">
        <v>92895</v>
      </c>
      <c r="B4205" s="634" t="s">
        <v>29344</v>
      </c>
      <c r="C4205" s="634" t="s">
        <v>5</v>
      </c>
      <c r="D4205" s="635" t="s">
        <v>30489</v>
      </c>
    </row>
    <row r="4206" spans="1:4" ht="13.5" x14ac:dyDescent="0.25">
      <c r="A4206" s="636">
        <v>92896</v>
      </c>
      <c r="B4206" s="634" t="s">
        <v>29345</v>
      </c>
      <c r="C4206" s="634" t="s">
        <v>5</v>
      </c>
      <c r="D4206" s="635" t="s">
        <v>44568</v>
      </c>
    </row>
    <row r="4207" spans="1:4" ht="13.5" x14ac:dyDescent="0.25">
      <c r="A4207" s="636">
        <v>92897</v>
      </c>
      <c r="B4207" s="634" t="s">
        <v>29346</v>
      </c>
      <c r="C4207" s="634" t="s">
        <v>5</v>
      </c>
      <c r="D4207" s="635" t="s">
        <v>44569</v>
      </c>
    </row>
    <row r="4208" spans="1:4" ht="13.5" x14ac:dyDescent="0.25">
      <c r="A4208" s="636">
        <v>92898</v>
      </c>
      <c r="B4208" s="634" t="s">
        <v>29347</v>
      </c>
      <c r="C4208" s="634" t="s">
        <v>5</v>
      </c>
      <c r="D4208" s="635" t="s">
        <v>44570</v>
      </c>
    </row>
    <row r="4209" spans="1:4" ht="13.5" x14ac:dyDescent="0.25">
      <c r="A4209" s="636">
        <v>92899</v>
      </c>
      <c r="B4209" s="634" t="s">
        <v>29349</v>
      </c>
      <c r="C4209" s="634" t="s">
        <v>5</v>
      </c>
      <c r="D4209" s="635" t="s">
        <v>44571</v>
      </c>
    </row>
    <row r="4210" spans="1:4" ht="13.5" x14ac:dyDescent="0.25">
      <c r="A4210" s="636">
        <v>92900</v>
      </c>
      <c r="B4210" s="634" t="s">
        <v>29350</v>
      </c>
      <c r="C4210" s="634" t="s">
        <v>5</v>
      </c>
      <c r="D4210" s="635" t="s">
        <v>44572</v>
      </c>
    </row>
    <row r="4211" spans="1:4" ht="13.5" x14ac:dyDescent="0.25">
      <c r="A4211" s="636">
        <v>92901</v>
      </c>
      <c r="B4211" s="634" t="s">
        <v>29351</v>
      </c>
      <c r="C4211" s="634" t="s">
        <v>5</v>
      </c>
      <c r="D4211" s="635" t="s">
        <v>44573</v>
      </c>
    </row>
    <row r="4212" spans="1:4" ht="13.5" x14ac:dyDescent="0.25">
      <c r="A4212" s="636">
        <v>92902</v>
      </c>
      <c r="B4212" s="634" t="s">
        <v>29352</v>
      </c>
      <c r="C4212" s="634" t="s">
        <v>5</v>
      </c>
      <c r="D4212" s="635" t="s">
        <v>44574</v>
      </c>
    </row>
    <row r="4213" spans="1:4" ht="13.5" x14ac:dyDescent="0.25">
      <c r="A4213" s="636">
        <v>92903</v>
      </c>
      <c r="B4213" s="634" t="s">
        <v>29353</v>
      </c>
      <c r="C4213" s="634" t="s">
        <v>5</v>
      </c>
      <c r="D4213" s="635" t="s">
        <v>44575</v>
      </c>
    </row>
    <row r="4214" spans="1:4" ht="13.5" x14ac:dyDescent="0.25">
      <c r="A4214" s="636">
        <v>92904</v>
      </c>
      <c r="B4214" s="634" t="s">
        <v>29354</v>
      </c>
      <c r="C4214" s="634" t="s">
        <v>5</v>
      </c>
      <c r="D4214" s="635" t="s">
        <v>30790</v>
      </c>
    </row>
    <row r="4215" spans="1:4" ht="13.5" x14ac:dyDescent="0.25">
      <c r="A4215" s="636">
        <v>92905</v>
      </c>
      <c r="B4215" s="634" t="s">
        <v>29355</v>
      </c>
      <c r="C4215" s="634" t="s">
        <v>5</v>
      </c>
      <c r="D4215" s="635" t="s">
        <v>28390</v>
      </c>
    </row>
    <row r="4216" spans="1:4" ht="13.5" x14ac:dyDescent="0.25">
      <c r="A4216" s="636">
        <v>92906</v>
      </c>
      <c r="B4216" s="634" t="s">
        <v>29356</v>
      </c>
      <c r="C4216" s="634" t="s">
        <v>5</v>
      </c>
      <c r="D4216" s="635" t="s">
        <v>44576</v>
      </c>
    </row>
    <row r="4217" spans="1:4" ht="13.5" x14ac:dyDescent="0.25">
      <c r="A4217" s="636">
        <v>92907</v>
      </c>
      <c r="B4217" s="634" t="s">
        <v>29358</v>
      </c>
      <c r="C4217" s="634" t="s">
        <v>5</v>
      </c>
      <c r="D4217" s="635" t="s">
        <v>44577</v>
      </c>
    </row>
    <row r="4218" spans="1:4" ht="13.5" x14ac:dyDescent="0.25">
      <c r="A4218" s="636">
        <v>92908</v>
      </c>
      <c r="B4218" s="634" t="s">
        <v>29359</v>
      </c>
      <c r="C4218" s="634" t="s">
        <v>5</v>
      </c>
      <c r="D4218" s="635" t="s">
        <v>44577</v>
      </c>
    </row>
    <row r="4219" spans="1:4" ht="13.5" x14ac:dyDescent="0.25">
      <c r="A4219" s="636">
        <v>92909</v>
      </c>
      <c r="B4219" s="634" t="s">
        <v>29360</v>
      </c>
      <c r="C4219" s="634" t="s">
        <v>5</v>
      </c>
      <c r="D4219" s="635" t="s">
        <v>44577</v>
      </c>
    </row>
    <row r="4220" spans="1:4" ht="13.5" x14ac:dyDescent="0.25">
      <c r="A4220" s="636">
        <v>92910</v>
      </c>
      <c r="B4220" s="634" t="s">
        <v>29361</v>
      </c>
      <c r="C4220" s="634" t="s">
        <v>5</v>
      </c>
      <c r="D4220" s="635" t="s">
        <v>44578</v>
      </c>
    </row>
    <row r="4221" spans="1:4" ht="13.5" x14ac:dyDescent="0.25">
      <c r="A4221" s="636">
        <v>92911</v>
      </c>
      <c r="B4221" s="634" t="s">
        <v>29362</v>
      </c>
      <c r="C4221" s="634" t="s">
        <v>5</v>
      </c>
      <c r="D4221" s="635" t="s">
        <v>44578</v>
      </c>
    </row>
    <row r="4222" spans="1:4" ht="13.5" x14ac:dyDescent="0.25">
      <c r="A4222" s="636">
        <v>92912</v>
      </c>
      <c r="B4222" s="634" t="s">
        <v>29363</v>
      </c>
      <c r="C4222" s="634" t="s">
        <v>5</v>
      </c>
      <c r="D4222" s="635" t="s">
        <v>44579</v>
      </c>
    </row>
    <row r="4223" spans="1:4" ht="13.5" x14ac:dyDescent="0.25">
      <c r="A4223" s="636">
        <v>92913</v>
      </c>
      <c r="B4223" s="634" t="s">
        <v>29364</v>
      </c>
      <c r="C4223" s="634" t="s">
        <v>5</v>
      </c>
      <c r="D4223" s="635" t="s">
        <v>44580</v>
      </c>
    </row>
    <row r="4224" spans="1:4" ht="13.5" x14ac:dyDescent="0.25">
      <c r="A4224" s="636">
        <v>92914</v>
      </c>
      <c r="B4224" s="634" t="s">
        <v>29365</v>
      </c>
      <c r="C4224" s="634" t="s">
        <v>5</v>
      </c>
      <c r="D4224" s="635" t="s">
        <v>44580</v>
      </c>
    </row>
    <row r="4225" spans="1:4" ht="13.5" x14ac:dyDescent="0.25">
      <c r="A4225" s="636">
        <v>92918</v>
      </c>
      <c r="B4225" s="634" t="s">
        <v>29366</v>
      </c>
      <c r="C4225" s="634" t="s">
        <v>5</v>
      </c>
      <c r="D4225" s="635" t="s">
        <v>30792</v>
      </c>
    </row>
    <row r="4226" spans="1:4" ht="13.5" x14ac:dyDescent="0.25">
      <c r="A4226" s="636">
        <v>92920</v>
      </c>
      <c r="B4226" s="634" t="s">
        <v>29367</v>
      </c>
      <c r="C4226" s="634" t="s">
        <v>5</v>
      </c>
      <c r="D4226" s="635" t="s">
        <v>29348</v>
      </c>
    </row>
    <row r="4227" spans="1:4" ht="13.5" x14ac:dyDescent="0.25">
      <c r="A4227" s="636">
        <v>92925</v>
      </c>
      <c r="B4227" s="634" t="s">
        <v>29368</v>
      </c>
      <c r="C4227" s="634" t="s">
        <v>5</v>
      </c>
      <c r="D4227" s="635" t="s">
        <v>44581</v>
      </c>
    </row>
    <row r="4228" spans="1:4" ht="13.5" x14ac:dyDescent="0.25">
      <c r="A4228" s="636">
        <v>92926</v>
      </c>
      <c r="B4228" s="634" t="s">
        <v>29369</v>
      </c>
      <c r="C4228" s="634" t="s">
        <v>5</v>
      </c>
      <c r="D4228" s="635" t="s">
        <v>30073</v>
      </c>
    </row>
    <row r="4229" spans="1:4" ht="13.5" x14ac:dyDescent="0.25">
      <c r="A4229" s="636">
        <v>92927</v>
      </c>
      <c r="B4229" s="634" t="s">
        <v>29370</v>
      </c>
      <c r="C4229" s="634" t="s">
        <v>5</v>
      </c>
      <c r="D4229" s="635" t="s">
        <v>30073</v>
      </c>
    </row>
    <row r="4230" spans="1:4" ht="13.5" x14ac:dyDescent="0.25">
      <c r="A4230" s="636">
        <v>92928</v>
      </c>
      <c r="B4230" s="634" t="s">
        <v>29371</v>
      </c>
      <c r="C4230" s="634" t="s">
        <v>5</v>
      </c>
      <c r="D4230" s="635" t="s">
        <v>44582</v>
      </c>
    </row>
    <row r="4231" spans="1:4" ht="13.5" x14ac:dyDescent="0.25">
      <c r="A4231" s="636">
        <v>92929</v>
      </c>
      <c r="B4231" s="634" t="s">
        <v>29372</v>
      </c>
      <c r="C4231" s="634" t="s">
        <v>5</v>
      </c>
      <c r="D4231" s="635" t="s">
        <v>44582</v>
      </c>
    </row>
    <row r="4232" spans="1:4" ht="13.5" x14ac:dyDescent="0.25">
      <c r="A4232" s="636">
        <v>92930</v>
      </c>
      <c r="B4232" s="634" t="s">
        <v>29373</v>
      </c>
      <c r="C4232" s="634" t="s">
        <v>5</v>
      </c>
      <c r="D4232" s="635" t="s">
        <v>44582</v>
      </c>
    </row>
    <row r="4233" spans="1:4" ht="13.5" x14ac:dyDescent="0.25">
      <c r="A4233" s="636">
        <v>92931</v>
      </c>
      <c r="B4233" s="634" t="s">
        <v>29374</v>
      </c>
      <c r="C4233" s="634" t="s">
        <v>5</v>
      </c>
      <c r="D4233" s="635" t="s">
        <v>30473</v>
      </c>
    </row>
    <row r="4234" spans="1:4" ht="13.5" x14ac:dyDescent="0.25">
      <c r="A4234" s="636">
        <v>92932</v>
      </c>
      <c r="B4234" s="634" t="s">
        <v>29375</v>
      </c>
      <c r="C4234" s="634" t="s">
        <v>5</v>
      </c>
      <c r="D4234" s="635" t="s">
        <v>30473</v>
      </c>
    </row>
    <row r="4235" spans="1:4" ht="13.5" x14ac:dyDescent="0.25">
      <c r="A4235" s="636">
        <v>92933</v>
      </c>
      <c r="B4235" s="634" t="s">
        <v>29376</v>
      </c>
      <c r="C4235" s="634" t="s">
        <v>5</v>
      </c>
      <c r="D4235" s="635" t="s">
        <v>30473</v>
      </c>
    </row>
    <row r="4236" spans="1:4" ht="13.5" x14ac:dyDescent="0.25">
      <c r="A4236" s="636">
        <v>92934</v>
      </c>
      <c r="B4236" s="634" t="s">
        <v>29377</v>
      </c>
      <c r="C4236" s="634" t="s">
        <v>5</v>
      </c>
      <c r="D4236" s="635" t="s">
        <v>44583</v>
      </c>
    </row>
    <row r="4237" spans="1:4" ht="13.5" x14ac:dyDescent="0.25">
      <c r="A4237" s="636">
        <v>92935</v>
      </c>
      <c r="B4237" s="634" t="s">
        <v>29378</v>
      </c>
      <c r="C4237" s="634" t="s">
        <v>5</v>
      </c>
      <c r="D4237" s="635" t="s">
        <v>44583</v>
      </c>
    </row>
    <row r="4238" spans="1:4" ht="13.5" x14ac:dyDescent="0.25">
      <c r="A4238" s="636">
        <v>92936</v>
      </c>
      <c r="B4238" s="634" t="s">
        <v>29379</v>
      </c>
      <c r="C4238" s="634" t="s">
        <v>5</v>
      </c>
      <c r="D4238" s="635" t="s">
        <v>44584</v>
      </c>
    </row>
    <row r="4239" spans="1:4" ht="13.5" x14ac:dyDescent="0.25">
      <c r="A4239" s="636">
        <v>92937</v>
      </c>
      <c r="B4239" s="634" t="s">
        <v>29380</v>
      </c>
      <c r="C4239" s="634" t="s">
        <v>5</v>
      </c>
      <c r="D4239" s="635" t="s">
        <v>44584</v>
      </c>
    </row>
    <row r="4240" spans="1:4" ht="13.5" x14ac:dyDescent="0.25">
      <c r="A4240" s="636">
        <v>92938</v>
      </c>
      <c r="B4240" s="634" t="s">
        <v>29381</v>
      </c>
      <c r="C4240" s="634" t="s">
        <v>5</v>
      </c>
      <c r="D4240" s="635" t="s">
        <v>29976</v>
      </c>
    </row>
    <row r="4241" spans="1:4" ht="13.5" x14ac:dyDescent="0.25">
      <c r="A4241" s="636">
        <v>92939</v>
      </c>
      <c r="B4241" s="634" t="s">
        <v>29382</v>
      </c>
      <c r="C4241" s="634" t="s">
        <v>5</v>
      </c>
      <c r="D4241" s="635" t="s">
        <v>29126</v>
      </c>
    </row>
    <row r="4242" spans="1:4" ht="13.5" x14ac:dyDescent="0.25">
      <c r="A4242" s="636">
        <v>92940</v>
      </c>
      <c r="B4242" s="634" t="s">
        <v>29383</v>
      </c>
      <c r="C4242" s="634" t="s">
        <v>5</v>
      </c>
      <c r="D4242" s="635" t="s">
        <v>44585</v>
      </c>
    </row>
    <row r="4243" spans="1:4" ht="13.5" x14ac:dyDescent="0.25">
      <c r="A4243" s="636">
        <v>92941</v>
      </c>
      <c r="B4243" s="634" t="s">
        <v>29384</v>
      </c>
      <c r="C4243" s="634" t="s">
        <v>5</v>
      </c>
      <c r="D4243" s="635" t="s">
        <v>44586</v>
      </c>
    </row>
    <row r="4244" spans="1:4" ht="13.5" x14ac:dyDescent="0.25">
      <c r="A4244" s="636">
        <v>92942</v>
      </c>
      <c r="B4244" s="634" t="s">
        <v>29385</v>
      </c>
      <c r="C4244" s="634" t="s">
        <v>5</v>
      </c>
      <c r="D4244" s="635" t="s">
        <v>44586</v>
      </c>
    </row>
    <row r="4245" spans="1:4" ht="13.5" x14ac:dyDescent="0.25">
      <c r="A4245" s="636">
        <v>92943</v>
      </c>
      <c r="B4245" s="634" t="s">
        <v>29386</v>
      </c>
      <c r="C4245" s="634" t="s">
        <v>5</v>
      </c>
      <c r="D4245" s="635" t="s">
        <v>44587</v>
      </c>
    </row>
    <row r="4246" spans="1:4" ht="13.5" x14ac:dyDescent="0.25">
      <c r="A4246" s="636">
        <v>92944</v>
      </c>
      <c r="B4246" s="634" t="s">
        <v>29387</v>
      </c>
      <c r="C4246" s="634" t="s">
        <v>5</v>
      </c>
      <c r="D4246" s="635" t="s">
        <v>44587</v>
      </c>
    </row>
    <row r="4247" spans="1:4" ht="13.5" x14ac:dyDescent="0.25">
      <c r="A4247" s="636">
        <v>92945</v>
      </c>
      <c r="B4247" s="634" t="s">
        <v>29388</v>
      </c>
      <c r="C4247" s="634" t="s">
        <v>5</v>
      </c>
      <c r="D4247" s="635" t="s">
        <v>44587</v>
      </c>
    </row>
    <row r="4248" spans="1:4" ht="13.5" x14ac:dyDescent="0.25">
      <c r="A4248" s="636">
        <v>92946</v>
      </c>
      <c r="B4248" s="634" t="s">
        <v>29389</v>
      </c>
      <c r="C4248" s="634" t="s">
        <v>5</v>
      </c>
      <c r="D4248" s="635" t="s">
        <v>44588</v>
      </c>
    </row>
    <row r="4249" spans="1:4" ht="13.5" x14ac:dyDescent="0.25">
      <c r="A4249" s="636">
        <v>92947</v>
      </c>
      <c r="B4249" s="634" t="s">
        <v>29390</v>
      </c>
      <c r="C4249" s="634" t="s">
        <v>5</v>
      </c>
      <c r="D4249" s="635" t="s">
        <v>44588</v>
      </c>
    </row>
    <row r="4250" spans="1:4" ht="13.5" x14ac:dyDescent="0.25">
      <c r="A4250" s="636">
        <v>92948</v>
      </c>
      <c r="B4250" s="634" t="s">
        <v>29391</v>
      </c>
      <c r="C4250" s="634" t="s">
        <v>5</v>
      </c>
      <c r="D4250" s="635" t="s">
        <v>44588</v>
      </c>
    </row>
    <row r="4251" spans="1:4" ht="13.5" x14ac:dyDescent="0.25">
      <c r="A4251" s="636">
        <v>92949</v>
      </c>
      <c r="B4251" s="634" t="s">
        <v>29392</v>
      </c>
      <c r="C4251" s="634" t="s">
        <v>5</v>
      </c>
      <c r="D4251" s="635" t="s">
        <v>44589</v>
      </c>
    </row>
    <row r="4252" spans="1:4" ht="13.5" x14ac:dyDescent="0.25">
      <c r="A4252" s="636">
        <v>92950</v>
      </c>
      <c r="B4252" s="634" t="s">
        <v>29393</v>
      </c>
      <c r="C4252" s="634" t="s">
        <v>5</v>
      </c>
      <c r="D4252" s="635" t="s">
        <v>44589</v>
      </c>
    </row>
    <row r="4253" spans="1:4" ht="13.5" x14ac:dyDescent="0.25">
      <c r="A4253" s="636">
        <v>92951</v>
      </c>
      <c r="B4253" s="634" t="s">
        <v>29394</v>
      </c>
      <c r="C4253" s="634" t="s">
        <v>5</v>
      </c>
      <c r="D4253" s="635" t="s">
        <v>43549</v>
      </c>
    </row>
    <row r="4254" spans="1:4" ht="13.5" x14ac:dyDescent="0.25">
      <c r="A4254" s="636">
        <v>92952</v>
      </c>
      <c r="B4254" s="634" t="s">
        <v>29395</v>
      </c>
      <c r="C4254" s="634" t="s">
        <v>5</v>
      </c>
      <c r="D4254" s="635" t="s">
        <v>43549</v>
      </c>
    </row>
    <row r="4255" spans="1:4" ht="13.5" x14ac:dyDescent="0.25">
      <c r="A4255" s="636">
        <v>92953</v>
      </c>
      <c r="B4255" s="634" t="s">
        <v>29396</v>
      </c>
      <c r="C4255" s="634" t="s">
        <v>5</v>
      </c>
      <c r="D4255" s="635" t="s">
        <v>44590</v>
      </c>
    </row>
    <row r="4256" spans="1:4" ht="13.5" x14ac:dyDescent="0.25">
      <c r="A4256" s="636">
        <v>93050</v>
      </c>
      <c r="B4256" s="634" t="s">
        <v>44591</v>
      </c>
      <c r="C4256" s="634" t="s">
        <v>5</v>
      </c>
      <c r="D4256" s="635" t="s">
        <v>43631</v>
      </c>
    </row>
    <row r="4257" spans="1:4" ht="13.5" x14ac:dyDescent="0.25">
      <c r="A4257" s="636">
        <v>93052</v>
      </c>
      <c r="B4257" s="634" t="s">
        <v>44592</v>
      </c>
      <c r="C4257" s="634" t="s">
        <v>5</v>
      </c>
      <c r="D4257" s="635" t="s">
        <v>44593</v>
      </c>
    </row>
    <row r="4258" spans="1:4" ht="13.5" x14ac:dyDescent="0.25">
      <c r="A4258" s="636">
        <v>93054</v>
      </c>
      <c r="B4258" s="634" t="s">
        <v>44594</v>
      </c>
      <c r="C4258" s="634" t="s">
        <v>5</v>
      </c>
      <c r="D4258" s="635" t="s">
        <v>44595</v>
      </c>
    </row>
    <row r="4259" spans="1:4" ht="13.5" x14ac:dyDescent="0.25">
      <c r="A4259" s="636">
        <v>93055</v>
      </c>
      <c r="B4259" s="634" t="s">
        <v>44596</v>
      </c>
      <c r="C4259" s="634" t="s">
        <v>5</v>
      </c>
      <c r="D4259" s="635" t="s">
        <v>44597</v>
      </c>
    </row>
    <row r="4260" spans="1:4" ht="13.5" x14ac:dyDescent="0.25">
      <c r="A4260" s="636">
        <v>93056</v>
      </c>
      <c r="B4260" s="634" t="s">
        <v>44598</v>
      </c>
      <c r="C4260" s="634" t="s">
        <v>5</v>
      </c>
      <c r="D4260" s="635" t="s">
        <v>44450</v>
      </c>
    </row>
    <row r="4261" spans="1:4" ht="13.5" x14ac:dyDescent="0.25">
      <c r="A4261" s="636">
        <v>93057</v>
      </c>
      <c r="B4261" s="634" t="s">
        <v>44599</v>
      </c>
      <c r="C4261" s="634" t="s">
        <v>5</v>
      </c>
      <c r="D4261" s="635" t="s">
        <v>25193</v>
      </c>
    </row>
    <row r="4262" spans="1:4" ht="13.5" x14ac:dyDescent="0.25">
      <c r="A4262" s="636">
        <v>93058</v>
      </c>
      <c r="B4262" s="634" t="s">
        <v>44600</v>
      </c>
      <c r="C4262" s="634" t="s">
        <v>5</v>
      </c>
      <c r="D4262" s="635" t="s">
        <v>44601</v>
      </c>
    </row>
    <row r="4263" spans="1:4" ht="13.5" x14ac:dyDescent="0.25">
      <c r="A4263" s="636">
        <v>93059</v>
      </c>
      <c r="B4263" s="634" t="s">
        <v>44602</v>
      </c>
      <c r="C4263" s="634" t="s">
        <v>5</v>
      </c>
      <c r="D4263" s="635" t="s">
        <v>44603</v>
      </c>
    </row>
    <row r="4264" spans="1:4" ht="13.5" x14ac:dyDescent="0.25">
      <c r="A4264" s="636">
        <v>93060</v>
      </c>
      <c r="B4264" s="634" t="s">
        <v>44604</v>
      </c>
      <c r="C4264" s="634" t="s">
        <v>5</v>
      </c>
      <c r="D4264" s="635" t="s">
        <v>44605</v>
      </c>
    </row>
    <row r="4265" spans="1:4" ht="13.5" x14ac:dyDescent="0.25">
      <c r="A4265" s="636">
        <v>93061</v>
      </c>
      <c r="B4265" s="634" t="s">
        <v>44606</v>
      </c>
      <c r="C4265" s="634" t="s">
        <v>5</v>
      </c>
      <c r="D4265" s="635" t="s">
        <v>44607</v>
      </c>
    </row>
    <row r="4266" spans="1:4" ht="13.5" x14ac:dyDescent="0.25">
      <c r="A4266" s="636">
        <v>93062</v>
      </c>
      <c r="B4266" s="634" t="s">
        <v>44608</v>
      </c>
      <c r="C4266" s="634" t="s">
        <v>5</v>
      </c>
      <c r="D4266" s="635" t="s">
        <v>44609</v>
      </c>
    </row>
    <row r="4267" spans="1:4" ht="13.5" x14ac:dyDescent="0.25">
      <c r="A4267" s="636">
        <v>93063</v>
      </c>
      <c r="B4267" s="634" t="s">
        <v>44610</v>
      </c>
      <c r="C4267" s="634" t="s">
        <v>5</v>
      </c>
      <c r="D4267" s="635" t="s">
        <v>44611</v>
      </c>
    </row>
    <row r="4268" spans="1:4" ht="13.5" x14ac:dyDescent="0.25">
      <c r="A4268" s="636">
        <v>93064</v>
      </c>
      <c r="B4268" s="634" t="s">
        <v>44612</v>
      </c>
      <c r="C4268" s="634" t="s">
        <v>5</v>
      </c>
      <c r="D4268" s="635" t="s">
        <v>44442</v>
      </c>
    </row>
    <row r="4269" spans="1:4" ht="13.5" x14ac:dyDescent="0.25">
      <c r="A4269" s="636">
        <v>93065</v>
      </c>
      <c r="B4269" s="634" t="s">
        <v>44613</v>
      </c>
      <c r="C4269" s="634" t="s">
        <v>5</v>
      </c>
      <c r="D4269" s="635" t="s">
        <v>41290</v>
      </c>
    </row>
    <row r="4270" spans="1:4" ht="13.5" x14ac:dyDescent="0.25">
      <c r="A4270" s="636">
        <v>93066</v>
      </c>
      <c r="B4270" s="634" t="s">
        <v>44614</v>
      </c>
      <c r="C4270" s="634" t="s">
        <v>5</v>
      </c>
      <c r="D4270" s="635" t="s">
        <v>44615</v>
      </c>
    </row>
    <row r="4271" spans="1:4" ht="13.5" x14ac:dyDescent="0.25">
      <c r="A4271" s="636">
        <v>93067</v>
      </c>
      <c r="B4271" s="634" t="s">
        <v>44616</v>
      </c>
      <c r="C4271" s="634" t="s">
        <v>5</v>
      </c>
      <c r="D4271" s="635" t="s">
        <v>44617</v>
      </c>
    </row>
    <row r="4272" spans="1:4" ht="13.5" x14ac:dyDescent="0.25">
      <c r="A4272" s="636">
        <v>93068</v>
      </c>
      <c r="B4272" s="634" t="s">
        <v>44618</v>
      </c>
      <c r="C4272" s="634" t="s">
        <v>5</v>
      </c>
      <c r="D4272" s="635" t="s">
        <v>30378</v>
      </c>
    </row>
    <row r="4273" spans="1:4" ht="13.5" x14ac:dyDescent="0.25">
      <c r="A4273" s="636">
        <v>93069</v>
      </c>
      <c r="B4273" s="634" t="s">
        <v>44619</v>
      </c>
      <c r="C4273" s="634" t="s">
        <v>5</v>
      </c>
      <c r="D4273" s="635" t="s">
        <v>44620</v>
      </c>
    </row>
    <row r="4274" spans="1:4" ht="13.5" x14ac:dyDescent="0.25">
      <c r="A4274" s="636">
        <v>93070</v>
      </c>
      <c r="B4274" s="634" t="s">
        <v>44621</v>
      </c>
      <c r="C4274" s="634" t="s">
        <v>5</v>
      </c>
      <c r="D4274" s="635" t="s">
        <v>44456</v>
      </c>
    </row>
    <row r="4275" spans="1:4" ht="13.5" x14ac:dyDescent="0.25">
      <c r="A4275" s="636">
        <v>93071</v>
      </c>
      <c r="B4275" s="634" t="s">
        <v>44622</v>
      </c>
      <c r="C4275" s="634" t="s">
        <v>5</v>
      </c>
      <c r="D4275" s="635" t="s">
        <v>44623</v>
      </c>
    </row>
    <row r="4276" spans="1:4" ht="13.5" x14ac:dyDescent="0.25">
      <c r="A4276" s="636">
        <v>93072</v>
      </c>
      <c r="B4276" s="634" t="s">
        <v>44624</v>
      </c>
      <c r="C4276" s="634" t="s">
        <v>5</v>
      </c>
      <c r="D4276" s="635" t="s">
        <v>44625</v>
      </c>
    </row>
    <row r="4277" spans="1:4" ht="13.5" x14ac:dyDescent="0.25">
      <c r="A4277" s="636">
        <v>93074</v>
      </c>
      <c r="B4277" s="634" t="s">
        <v>44626</v>
      </c>
      <c r="C4277" s="634" t="s">
        <v>5</v>
      </c>
      <c r="D4277" s="635" t="s">
        <v>28410</v>
      </c>
    </row>
    <row r="4278" spans="1:4" ht="13.5" x14ac:dyDescent="0.25">
      <c r="A4278" s="636">
        <v>93075</v>
      </c>
      <c r="B4278" s="634" t="s">
        <v>44627</v>
      </c>
      <c r="C4278" s="634" t="s">
        <v>5</v>
      </c>
      <c r="D4278" s="635" t="s">
        <v>44628</v>
      </c>
    </row>
    <row r="4279" spans="1:4" ht="13.5" x14ac:dyDescent="0.25">
      <c r="A4279" s="636">
        <v>93076</v>
      </c>
      <c r="B4279" s="634" t="s">
        <v>44629</v>
      </c>
      <c r="C4279" s="634" t="s">
        <v>5</v>
      </c>
      <c r="D4279" s="635" t="s">
        <v>26612</v>
      </c>
    </row>
    <row r="4280" spans="1:4" ht="13.5" x14ac:dyDescent="0.25">
      <c r="A4280" s="636">
        <v>93077</v>
      </c>
      <c r="B4280" s="634" t="s">
        <v>44630</v>
      </c>
      <c r="C4280" s="634" t="s">
        <v>5</v>
      </c>
      <c r="D4280" s="635" t="s">
        <v>44631</v>
      </c>
    </row>
    <row r="4281" spans="1:4" ht="13.5" x14ac:dyDescent="0.25">
      <c r="A4281" s="636">
        <v>93078</v>
      </c>
      <c r="B4281" s="634" t="s">
        <v>44632</v>
      </c>
      <c r="C4281" s="634" t="s">
        <v>5</v>
      </c>
      <c r="D4281" s="635" t="s">
        <v>44633</v>
      </c>
    </row>
    <row r="4282" spans="1:4" ht="13.5" x14ac:dyDescent="0.25">
      <c r="A4282" s="636">
        <v>93079</v>
      </c>
      <c r="B4282" s="634" t="s">
        <v>44634</v>
      </c>
      <c r="C4282" s="634" t="s">
        <v>5</v>
      </c>
      <c r="D4282" s="635" t="s">
        <v>44635</v>
      </c>
    </row>
    <row r="4283" spans="1:4" ht="13.5" x14ac:dyDescent="0.25">
      <c r="A4283" s="636">
        <v>93080</v>
      </c>
      <c r="B4283" s="634" t="s">
        <v>44636</v>
      </c>
      <c r="C4283" s="634" t="s">
        <v>5</v>
      </c>
      <c r="D4283" s="635" t="s">
        <v>27191</v>
      </c>
    </row>
    <row r="4284" spans="1:4" ht="13.5" x14ac:dyDescent="0.25">
      <c r="A4284" s="636">
        <v>93081</v>
      </c>
      <c r="B4284" s="634" t="s">
        <v>44637</v>
      </c>
      <c r="C4284" s="634" t="s">
        <v>5</v>
      </c>
      <c r="D4284" s="635" t="s">
        <v>30765</v>
      </c>
    </row>
    <row r="4285" spans="1:4" ht="13.5" x14ac:dyDescent="0.25">
      <c r="A4285" s="636">
        <v>93082</v>
      </c>
      <c r="B4285" s="634" t="s">
        <v>44638</v>
      </c>
      <c r="C4285" s="634" t="s">
        <v>5</v>
      </c>
      <c r="D4285" s="635" t="s">
        <v>27351</v>
      </c>
    </row>
    <row r="4286" spans="1:4" ht="13.5" x14ac:dyDescent="0.25">
      <c r="A4286" s="636">
        <v>93083</v>
      </c>
      <c r="B4286" s="634" t="s">
        <v>44639</v>
      </c>
      <c r="C4286" s="634" t="s">
        <v>5</v>
      </c>
      <c r="D4286" s="635" t="s">
        <v>44640</v>
      </c>
    </row>
    <row r="4287" spans="1:4" ht="13.5" x14ac:dyDescent="0.25">
      <c r="A4287" s="636">
        <v>93084</v>
      </c>
      <c r="B4287" s="634" t="s">
        <v>44641</v>
      </c>
      <c r="C4287" s="634" t="s">
        <v>5</v>
      </c>
      <c r="D4287" s="635" t="s">
        <v>25193</v>
      </c>
    </row>
    <row r="4288" spans="1:4" ht="13.5" x14ac:dyDescent="0.25">
      <c r="A4288" s="636">
        <v>93085</v>
      </c>
      <c r="B4288" s="634" t="s">
        <v>44642</v>
      </c>
      <c r="C4288" s="634" t="s">
        <v>5</v>
      </c>
      <c r="D4288" s="635" t="s">
        <v>30169</v>
      </c>
    </row>
    <row r="4289" spans="1:4" ht="13.5" x14ac:dyDescent="0.25">
      <c r="A4289" s="636">
        <v>93086</v>
      </c>
      <c r="B4289" s="634" t="s">
        <v>44643</v>
      </c>
      <c r="C4289" s="634" t="s">
        <v>5</v>
      </c>
      <c r="D4289" s="635" t="s">
        <v>44644</v>
      </c>
    </row>
    <row r="4290" spans="1:4" ht="13.5" x14ac:dyDescent="0.25">
      <c r="A4290" s="636">
        <v>93087</v>
      </c>
      <c r="B4290" s="634" t="s">
        <v>44645</v>
      </c>
      <c r="C4290" s="634" t="s">
        <v>5</v>
      </c>
      <c r="D4290" s="635" t="s">
        <v>44646</v>
      </c>
    </row>
    <row r="4291" spans="1:4" ht="13.5" x14ac:dyDescent="0.25">
      <c r="A4291" s="636">
        <v>93088</v>
      </c>
      <c r="B4291" s="634" t="s">
        <v>44647</v>
      </c>
      <c r="C4291" s="634" t="s">
        <v>5</v>
      </c>
      <c r="D4291" s="635" t="s">
        <v>30915</v>
      </c>
    </row>
    <row r="4292" spans="1:4" ht="13.5" x14ac:dyDescent="0.25">
      <c r="A4292" s="636">
        <v>93089</v>
      </c>
      <c r="B4292" s="634" t="s">
        <v>44648</v>
      </c>
      <c r="C4292" s="634" t="s">
        <v>5</v>
      </c>
      <c r="D4292" s="635" t="s">
        <v>30796</v>
      </c>
    </row>
    <row r="4293" spans="1:4" ht="13.5" x14ac:dyDescent="0.25">
      <c r="A4293" s="636">
        <v>93090</v>
      </c>
      <c r="B4293" s="634" t="s">
        <v>44649</v>
      </c>
      <c r="C4293" s="634" t="s">
        <v>5</v>
      </c>
      <c r="D4293" s="635" t="s">
        <v>44477</v>
      </c>
    </row>
    <row r="4294" spans="1:4" ht="13.5" x14ac:dyDescent="0.25">
      <c r="A4294" s="636">
        <v>93091</v>
      </c>
      <c r="B4294" s="634" t="s">
        <v>44650</v>
      </c>
      <c r="C4294" s="634" t="s">
        <v>5</v>
      </c>
      <c r="D4294" s="635" t="s">
        <v>30333</v>
      </c>
    </row>
    <row r="4295" spans="1:4" ht="13.5" x14ac:dyDescent="0.25">
      <c r="A4295" s="636">
        <v>93092</v>
      </c>
      <c r="B4295" s="634" t="s">
        <v>44651</v>
      </c>
      <c r="C4295" s="634" t="s">
        <v>5</v>
      </c>
      <c r="D4295" s="635" t="s">
        <v>44652</v>
      </c>
    </row>
    <row r="4296" spans="1:4" ht="13.5" x14ac:dyDescent="0.25">
      <c r="A4296" s="636">
        <v>93093</v>
      </c>
      <c r="B4296" s="634" t="s">
        <v>44653</v>
      </c>
      <c r="C4296" s="634" t="s">
        <v>5</v>
      </c>
      <c r="D4296" s="635" t="s">
        <v>44654</v>
      </c>
    </row>
    <row r="4297" spans="1:4" ht="13.5" x14ac:dyDescent="0.25">
      <c r="A4297" s="636">
        <v>93094</v>
      </c>
      <c r="B4297" s="634" t="s">
        <v>44655</v>
      </c>
      <c r="C4297" s="634" t="s">
        <v>5</v>
      </c>
      <c r="D4297" s="635" t="s">
        <v>44656</v>
      </c>
    </row>
    <row r="4298" spans="1:4" ht="13.5" x14ac:dyDescent="0.25">
      <c r="A4298" s="636">
        <v>93097</v>
      </c>
      <c r="B4298" s="634" t="s">
        <v>44657</v>
      </c>
      <c r="C4298" s="634" t="s">
        <v>5</v>
      </c>
      <c r="D4298" s="635" t="s">
        <v>29951</v>
      </c>
    </row>
    <row r="4299" spans="1:4" ht="13.5" x14ac:dyDescent="0.25">
      <c r="A4299" s="636">
        <v>93098</v>
      </c>
      <c r="B4299" s="634" t="s">
        <v>44658</v>
      </c>
      <c r="C4299" s="634" t="s">
        <v>5</v>
      </c>
      <c r="D4299" s="635" t="s">
        <v>44659</v>
      </c>
    </row>
    <row r="4300" spans="1:4" ht="13.5" x14ac:dyDescent="0.25">
      <c r="A4300" s="636">
        <v>93099</v>
      </c>
      <c r="B4300" s="634" t="s">
        <v>44660</v>
      </c>
      <c r="C4300" s="634" t="s">
        <v>5</v>
      </c>
      <c r="D4300" s="635" t="s">
        <v>44590</v>
      </c>
    </row>
    <row r="4301" spans="1:4" ht="13.5" x14ac:dyDescent="0.25">
      <c r="A4301" s="636">
        <v>93100</v>
      </c>
      <c r="B4301" s="634" t="s">
        <v>44661</v>
      </c>
      <c r="C4301" s="634" t="s">
        <v>5</v>
      </c>
      <c r="D4301" s="635" t="s">
        <v>44662</v>
      </c>
    </row>
    <row r="4302" spans="1:4" ht="13.5" x14ac:dyDescent="0.25">
      <c r="A4302" s="636">
        <v>93101</v>
      </c>
      <c r="B4302" s="634" t="s">
        <v>44663</v>
      </c>
      <c r="C4302" s="634" t="s">
        <v>5</v>
      </c>
      <c r="D4302" s="635" t="s">
        <v>44664</v>
      </c>
    </row>
    <row r="4303" spans="1:4" ht="13.5" x14ac:dyDescent="0.25">
      <c r="A4303" s="636">
        <v>93102</v>
      </c>
      <c r="B4303" s="634" t="s">
        <v>44665</v>
      </c>
      <c r="C4303" s="634" t="s">
        <v>5</v>
      </c>
      <c r="D4303" s="635" t="s">
        <v>44666</v>
      </c>
    </row>
    <row r="4304" spans="1:4" ht="13.5" x14ac:dyDescent="0.25">
      <c r="A4304" s="636">
        <v>93103</v>
      </c>
      <c r="B4304" s="634" t="s">
        <v>44667</v>
      </c>
      <c r="C4304" s="634" t="s">
        <v>5</v>
      </c>
      <c r="D4304" s="635" t="s">
        <v>30426</v>
      </c>
    </row>
    <row r="4305" spans="1:4" ht="13.5" x14ac:dyDescent="0.25">
      <c r="A4305" s="636">
        <v>93104</v>
      </c>
      <c r="B4305" s="634" t="s">
        <v>44668</v>
      </c>
      <c r="C4305" s="634" t="s">
        <v>5</v>
      </c>
      <c r="D4305" s="635" t="s">
        <v>30809</v>
      </c>
    </row>
    <row r="4306" spans="1:4" ht="13.5" x14ac:dyDescent="0.25">
      <c r="A4306" s="636">
        <v>93105</v>
      </c>
      <c r="B4306" s="634" t="s">
        <v>44669</v>
      </c>
      <c r="C4306" s="634" t="s">
        <v>5</v>
      </c>
      <c r="D4306" s="635" t="s">
        <v>44670</v>
      </c>
    </row>
    <row r="4307" spans="1:4" ht="13.5" x14ac:dyDescent="0.25">
      <c r="A4307" s="636">
        <v>93106</v>
      </c>
      <c r="B4307" s="634" t="s">
        <v>44671</v>
      </c>
      <c r="C4307" s="634" t="s">
        <v>5</v>
      </c>
      <c r="D4307" s="635" t="s">
        <v>44672</v>
      </c>
    </row>
    <row r="4308" spans="1:4" ht="13.5" x14ac:dyDescent="0.25">
      <c r="A4308" s="636">
        <v>93107</v>
      </c>
      <c r="B4308" s="634" t="s">
        <v>44673</v>
      </c>
      <c r="C4308" s="634" t="s">
        <v>5</v>
      </c>
      <c r="D4308" s="635" t="s">
        <v>44674</v>
      </c>
    </row>
    <row r="4309" spans="1:4" ht="13.5" x14ac:dyDescent="0.25">
      <c r="A4309" s="636">
        <v>93108</v>
      </c>
      <c r="B4309" s="634" t="s">
        <v>44675</v>
      </c>
      <c r="C4309" s="634" t="s">
        <v>5</v>
      </c>
      <c r="D4309" s="635" t="s">
        <v>26952</v>
      </c>
    </row>
    <row r="4310" spans="1:4" ht="13.5" x14ac:dyDescent="0.25">
      <c r="A4310" s="636">
        <v>93109</v>
      </c>
      <c r="B4310" s="634" t="s">
        <v>44676</v>
      </c>
      <c r="C4310" s="634" t="s">
        <v>5</v>
      </c>
      <c r="D4310" s="635" t="s">
        <v>44677</v>
      </c>
    </row>
    <row r="4311" spans="1:4" ht="13.5" x14ac:dyDescent="0.25">
      <c r="A4311" s="636">
        <v>93110</v>
      </c>
      <c r="B4311" s="634" t="s">
        <v>44678</v>
      </c>
      <c r="C4311" s="634" t="s">
        <v>5</v>
      </c>
      <c r="D4311" s="635" t="s">
        <v>30289</v>
      </c>
    </row>
    <row r="4312" spans="1:4" ht="13.5" x14ac:dyDescent="0.25">
      <c r="A4312" s="636">
        <v>93111</v>
      </c>
      <c r="B4312" s="634" t="s">
        <v>44679</v>
      </c>
      <c r="C4312" s="634" t="s">
        <v>5</v>
      </c>
      <c r="D4312" s="635" t="s">
        <v>29244</v>
      </c>
    </row>
    <row r="4313" spans="1:4" ht="13.5" x14ac:dyDescent="0.25">
      <c r="A4313" s="636">
        <v>93112</v>
      </c>
      <c r="B4313" s="634" t="s">
        <v>44680</v>
      </c>
      <c r="C4313" s="634" t="s">
        <v>5</v>
      </c>
      <c r="D4313" s="635" t="s">
        <v>44681</v>
      </c>
    </row>
    <row r="4314" spans="1:4" ht="13.5" x14ac:dyDescent="0.25">
      <c r="A4314" s="636">
        <v>93113</v>
      </c>
      <c r="B4314" s="634" t="s">
        <v>44682</v>
      </c>
      <c r="C4314" s="634" t="s">
        <v>5</v>
      </c>
      <c r="D4314" s="635" t="s">
        <v>44492</v>
      </c>
    </row>
    <row r="4315" spans="1:4" ht="13.5" x14ac:dyDescent="0.25">
      <c r="A4315" s="636">
        <v>93114</v>
      </c>
      <c r="B4315" s="634" t="s">
        <v>44683</v>
      </c>
      <c r="C4315" s="634" t="s">
        <v>5</v>
      </c>
      <c r="D4315" s="635" t="s">
        <v>44684</v>
      </c>
    </row>
    <row r="4316" spans="1:4" ht="13.5" x14ac:dyDescent="0.25">
      <c r="A4316" s="636">
        <v>93115</v>
      </c>
      <c r="B4316" s="634" t="s">
        <v>44685</v>
      </c>
      <c r="C4316" s="634" t="s">
        <v>5</v>
      </c>
      <c r="D4316" s="635" t="s">
        <v>44686</v>
      </c>
    </row>
    <row r="4317" spans="1:4" ht="13.5" x14ac:dyDescent="0.25">
      <c r="A4317" s="636">
        <v>93116</v>
      </c>
      <c r="B4317" s="634" t="s">
        <v>44687</v>
      </c>
      <c r="C4317" s="634" t="s">
        <v>5</v>
      </c>
      <c r="D4317" s="635" t="s">
        <v>44688</v>
      </c>
    </row>
    <row r="4318" spans="1:4" ht="13.5" x14ac:dyDescent="0.25">
      <c r="A4318" s="636">
        <v>93117</v>
      </c>
      <c r="B4318" s="634" t="s">
        <v>44689</v>
      </c>
      <c r="C4318" s="634" t="s">
        <v>5</v>
      </c>
      <c r="D4318" s="635" t="s">
        <v>43192</v>
      </c>
    </row>
    <row r="4319" spans="1:4" ht="13.5" x14ac:dyDescent="0.25">
      <c r="A4319" s="636">
        <v>93118</v>
      </c>
      <c r="B4319" s="634" t="s">
        <v>44690</v>
      </c>
      <c r="C4319" s="634" t="s">
        <v>5</v>
      </c>
      <c r="D4319" s="635" t="s">
        <v>44691</v>
      </c>
    </row>
    <row r="4320" spans="1:4" ht="13.5" x14ac:dyDescent="0.25">
      <c r="A4320" s="636">
        <v>93119</v>
      </c>
      <c r="B4320" s="634" t="s">
        <v>44692</v>
      </c>
      <c r="C4320" s="634" t="s">
        <v>5</v>
      </c>
      <c r="D4320" s="635" t="s">
        <v>30509</v>
      </c>
    </row>
    <row r="4321" spans="1:4" ht="13.5" x14ac:dyDescent="0.25">
      <c r="A4321" s="636">
        <v>93120</v>
      </c>
      <c r="B4321" s="634" t="s">
        <v>44693</v>
      </c>
      <c r="C4321" s="634" t="s">
        <v>5</v>
      </c>
      <c r="D4321" s="635" t="s">
        <v>29782</v>
      </c>
    </row>
    <row r="4322" spans="1:4" ht="13.5" x14ac:dyDescent="0.25">
      <c r="A4322" s="636">
        <v>93121</v>
      </c>
      <c r="B4322" s="634" t="s">
        <v>44694</v>
      </c>
      <c r="C4322" s="634" t="s">
        <v>5</v>
      </c>
      <c r="D4322" s="635" t="s">
        <v>43487</v>
      </c>
    </row>
    <row r="4323" spans="1:4" ht="13.5" x14ac:dyDescent="0.25">
      <c r="A4323" s="636">
        <v>93122</v>
      </c>
      <c r="B4323" s="634" t="s">
        <v>44695</v>
      </c>
      <c r="C4323" s="634" t="s">
        <v>5</v>
      </c>
      <c r="D4323" s="635" t="s">
        <v>30352</v>
      </c>
    </row>
    <row r="4324" spans="1:4" ht="13.5" x14ac:dyDescent="0.25">
      <c r="A4324" s="636">
        <v>93123</v>
      </c>
      <c r="B4324" s="634" t="s">
        <v>44696</v>
      </c>
      <c r="C4324" s="634" t="s">
        <v>5</v>
      </c>
      <c r="D4324" s="635" t="s">
        <v>44697</v>
      </c>
    </row>
    <row r="4325" spans="1:4" ht="13.5" x14ac:dyDescent="0.25">
      <c r="A4325" s="636">
        <v>93124</v>
      </c>
      <c r="B4325" s="634" t="s">
        <v>44698</v>
      </c>
      <c r="C4325" s="634" t="s">
        <v>5</v>
      </c>
      <c r="D4325" s="635" t="s">
        <v>44699</v>
      </c>
    </row>
    <row r="4326" spans="1:4" ht="13.5" x14ac:dyDescent="0.25">
      <c r="A4326" s="636">
        <v>93125</v>
      </c>
      <c r="B4326" s="634" t="s">
        <v>44700</v>
      </c>
      <c r="C4326" s="634" t="s">
        <v>5</v>
      </c>
      <c r="D4326" s="635" t="s">
        <v>44701</v>
      </c>
    </row>
    <row r="4327" spans="1:4" ht="13.5" x14ac:dyDescent="0.25">
      <c r="A4327" s="636">
        <v>93126</v>
      </c>
      <c r="B4327" s="634" t="s">
        <v>44702</v>
      </c>
      <c r="C4327" s="634" t="s">
        <v>5</v>
      </c>
      <c r="D4327" s="635" t="s">
        <v>44703</v>
      </c>
    </row>
    <row r="4328" spans="1:4" ht="13.5" x14ac:dyDescent="0.25">
      <c r="A4328" s="636">
        <v>93133</v>
      </c>
      <c r="B4328" s="634" t="s">
        <v>44704</v>
      </c>
      <c r="C4328" s="634" t="s">
        <v>5</v>
      </c>
      <c r="D4328" s="635" t="s">
        <v>44705</v>
      </c>
    </row>
    <row r="4329" spans="1:4" ht="13.5" x14ac:dyDescent="0.25">
      <c r="A4329" s="636">
        <v>94465</v>
      </c>
      <c r="B4329" s="634" t="s">
        <v>24761</v>
      </c>
      <c r="C4329" s="634" t="s">
        <v>5</v>
      </c>
      <c r="D4329" s="635" t="s">
        <v>30401</v>
      </c>
    </row>
    <row r="4330" spans="1:4" ht="13.5" x14ac:dyDescent="0.25">
      <c r="A4330" s="636">
        <v>94466</v>
      </c>
      <c r="B4330" s="634" t="s">
        <v>24762</v>
      </c>
      <c r="C4330" s="634" t="s">
        <v>5</v>
      </c>
      <c r="D4330" s="635" t="s">
        <v>44039</v>
      </c>
    </row>
    <row r="4331" spans="1:4" ht="13.5" x14ac:dyDescent="0.25">
      <c r="A4331" s="636">
        <v>94467</v>
      </c>
      <c r="B4331" s="634" t="s">
        <v>24763</v>
      </c>
      <c r="C4331" s="634" t="s">
        <v>5</v>
      </c>
      <c r="D4331" s="635" t="s">
        <v>44706</v>
      </c>
    </row>
    <row r="4332" spans="1:4" ht="13.5" x14ac:dyDescent="0.25">
      <c r="A4332" s="636">
        <v>94468</v>
      </c>
      <c r="B4332" s="634" t="s">
        <v>24764</v>
      </c>
      <c r="C4332" s="634" t="s">
        <v>5</v>
      </c>
      <c r="D4332" s="635" t="s">
        <v>43076</v>
      </c>
    </row>
    <row r="4333" spans="1:4" ht="13.5" x14ac:dyDescent="0.25">
      <c r="A4333" s="636">
        <v>94469</v>
      </c>
      <c r="B4333" s="634" t="s">
        <v>24765</v>
      </c>
      <c r="C4333" s="634" t="s">
        <v>5</v>
      </c>
      <c r="D4333" s="635" t="s">
        <v>29138</v>
      </c>
    </row>
    <row r="4334" spans="1:4" ht="13.5" x14ac:dyDescent="0.25">
      <c r="A4334" s="636">
        <v>94470</v>
      </c>
      <c r="B4334" s="634" t="s">
        <v>24766</v>
      </c>
      <c r="C4334" s="634" t="s">
        <v>5</v>
      </c>
      <c r="D4334" s="635" t="s">
        <v>44707</v>
      </c>
    </row>
    <row r="4335" spans="1:4" ht="13.5" x14ac:dyDescent="0.25">
      <c r="A4335" s="636">
        <v>94471</v>
      </c>
      <c r="B4335" s="634" t="s">
        <v>24767</v>
      </c>
      <c r="C4335" s="634" t="s">
        <v>5</v>
      </c>
      <c r="D4335" s="635" t="s">
        <v>44708</v>
      </c>
    </row>
    <row r="4336" spans="1:4" ht="13.5" x14ac:dyDescent="0.25">
      <c r="A4336" s="636">
        <v>94472</v>
      </c>
      <c r="B4336" s="634" t="s">
        <v>24768</v>
      </c>
      <c r="C4336" s="634" t="s">
        <v>5</v>
      </c>
      <c r="D4336" s="635" t="s">
        <v>44709</v>
      </c>
    </row>
    <row r="4337" spans="1:4" ht="13.5" x14ac:dyDescent="0.25">
      <c r="A4337" s="636">
        <v>94473</v>
      </c>
      <c r="B4337" s="634" t="s">
        <v>24769</v>
      </c>
      <c r="C4337" s="634" t="s">
        <v>5</v>
      </c>
      <c r="D4337" s="635" t="s">
        <v>44710</v>
      </c>
    </row>
    <row r="4338" spans="1:4" ht="13.5" x14ac:dyDescent="0.25">
      <c r="A4338" s="636">
        <v>94474</v>
      </c>
      <c r="B4338" s="634" t="s">
        <v>24770</v>
      </c>
      <c r="C4338" s="634" t="s">
        <v>5</v>
      </c>
      <c r="D4338" s="635" t="s">
        <v>44711</v>
      </c>
    </row>
    <row r="4339" spans="1:4" ht="13.5" x14ac:dyDescent="0.25">
      <c r="A4339" s="636">
        <v>94475</v>
      </c>
      <c r="B4339" s="634" t="s">
        <v>24771</v>
      </c>
      <c r="C4339" s="634" t="s">
        <v>5</v>
      </c>
      <c r="D4339" s="635" t="s">
        <v>44712</v>
      </c>
    </row>
    <row r="4340" spans="1:4" ht="13.5" x14ac:dyDescent="0.25">
      <c r="A4340" s="636">
        <v>94476</v>
      </c>
      <c r="B4340" s="634" t="s">
        <v>24772</v>
      </c>
      <c r="C4340" s="634" t="s">
        <v>5</v>
      </c>
      <c r="D4340" s="635" t="s">
        <v>44713</v>
      </c>
    </row>
    <row r="4341" spans="1:4" ht="13.5" x14ac:dyDescent="0.25">
      <c r="A4341" s="636">
        <v>94477</v>
      </c>
      <c r="B4341" s="634" t="s">
        <v>24773</v>
      </c>
      <c r="C4341" s="634" t="s">
        <v>5</v>
      </c>
      <c r="D4341" s="635" t="s">
        <v>44714</v>
      </c>
    </row>
    <row r="4342" spans="1:4" ht="13.5" x14ac:dyDescent="0.25">
      <c r="A4342" s="636">
        <v>94478</v>
      </c>
      <c r="B4342" s="634" t="s">
        <v>24774</v>
      </c>
      <c r="C4342" s="634" t="s">
        <v>5</v>
      </c>
      <c r="D4342" s="635" t="s">
        <v>44715</v>
      </c>
    </row>
    <row r="4343" spans="1:4" ht="13.5" x14ac:dyDescent="0.25">
      <c r="A4343" s="636">
        <v>94479</v>
      </c>
      <c r="B4343" s="634" t="s">
        <v>24775</v>
      </c>
      <c r="C4343" s="634" t="s">
        <v>5</v>
      </c>
      <c r="D4343" s="635" t="s">
        <v>44716</v>
      </c>
    </row>
    <row r="4344" spans="1:4" ht="13.5" x14ac:dyDescent="0.25">
      <c r="A4344" s="636">
        <v>94606</v>
      </c>
      <c r="B4344" s="634" t="s">
        <v>24776</v>
      </c>
      <c r="C4344" s="634" t="s">
        <v>5</v>
      </c>
      <c r="D4344" s="635" t="s">
        <v>44717</v>
      </c>
    </row>
    <row r="4345" spans="1:4" ht="13.5" x14ac:dyDescent="0.25">
      <c r="A4345" s="636">
        <v>94608</v>
      </c>
      <c r="B4345" s="634" t="s">
        <v>24777</v>
      </c>
      <c r="C4345" s="634" t="s">
        <v>5</v>
      </c>
      <c r="D4345" s="635" t="s">
        <v>44718</v>
      </c>
    </row>
    <row r="4346" spans="1:4" ht="13.5" x14ac:dyDescent="0.25">
      <c r="A4346" s="636">
        <v>94610</v>
      </c>
      <c r="B4346" s="634" t="s">
        <v>24778</v>
      </c>
      <c r="C4346" s="634" t="s">
        <v>5</v>
      </c>
      <c r="D4346" s="635" t="s">
        <v>44719</v>
      </c>
    </row>
    <row r="4347" spans="1:4" ht="13.5" x14ac:dyDescent="0.25">
      <c r="A4347" s="636">
        <v>94612</v>
      </c>
      <c r="B4347" s="634" t="s">
        <v>24779</v>
      </c>
      <c r="C4347" s="634" t="s">
        <v>5</v>
      </c>
      <c r="D4347" s="635" t="s">
        <v>44720</v>
      </c>
    </row>
    <row r="4348" spans="1:4" ht="13.5" x14ac:dyDescent="0.25">
      <c r="A4348" s="636">
        <v>94614</v>
      </c>
      <c r="B4348" s="634" t="s">
        <v>24780</v>
      </c>
      <c r="C4348" s="634" t="s">
        <v>5</v>
      </c>
      <c r="D4348" s="635" t="s">
        <v>44721</v>
      </c>
    </row>
    <row r="4349" spans="1:4" ht="13.5" x14ac:dyDescent="0.25">
      <c r="A4349" s="636">
        <v>94615</v>
      </c>
      <c r="B4349" s="634" t="s">
        <v>24781</v>
      </c>
      <c r="C4349" s="634" t="s">
        <v>5</v>
      </c>
      <c r="D4349" s="635" t="s">
        <v>44722</v>
      </c>
    </row>
    <row r="4350" spans="1:4" ht="13.5" x14ac:dyDescent="0.25">
      <c r="A4350" s="636">
        <v>94616</v>
      </c>
      <c r="B4350" s="634" t="s">
        <v>24782</v>
      </c>
      <c r="C4350" s="634" t="s">
        <v>5</v>
      </c>
      <c r="D4350" s="635" t="s">
        <v>44723</v>
      </c>
    </row>
    <row r="4351" spans="1:4" ht="13.5" x14ac:dyDescent="0.25">
      <c r="A4351" s="636">
        <v>94617</v>
      </c>
      <c r="B4351" s="634" t="s">
        <v>24783</v>
      </c>
      <c r="C4351" s="634" t="s">
        <v>5</v>
      </c>
      <c r="D4351" s="635" t="s">
        <v>44724</v>
      </c>
    </row>
    <row r="4352" spans="1:4" ht="13.5" x14ac:dyDescent="0.25">
      <c r="A4352" s="636">
        <v>94618</v>
      </c>
      <c r="B4352" s="634" t="s">
        <v>24784</v>
      </c>
      <c r="C4352" s="634" t="s">
        <v>5</v>
      </c>
      <c r="D4352" s="635" t="s">
        <v>44725</v>
      </c>
    </row>
    <row r="4353" spans="1:4" ht="13.5" x14ac:dyDescent="0.25">
      <c r="A4353" s="636">
        <v>94620</v>
      </c>
      <c r="B4353" s="634" t="s">
        <v>24785</v>
      </c>
      <c r="C4353" s="634" t="s">
        <v>5</v>
      </c>
      <c r="D4353" s="635" t="s">
        <v>44726</v>
      </c>
    </row>
    <row r="4354" spans="1:4" ht="13.5" x14ac:dyDescent="0.25">
      <c r="A4354" s="636">
        <v>94622</v>
      </c>
      <c r="B4354" s="634" t="s">
        <v>24786</v>
      </c>
      <c r="C4354" s="634" t="s">
        <v>5</v>
      </c>
      <c r="D4354" s="635" t="s">
        <v>30394</v>
      </c>
    </row>
    <row r="4355" spans="1:4" ht="13.5" x14ac:dyDescent="0.25">
      <c r="A4355" s="636">
        <v>94623</v>
      </c>
      <c r="B4355" s="634" t="s">
        <v>24787</v>
      </c>
      <c r="C4355" s="634" t="s">
        <v>5</v>
      </c>
      <c r="D4355" s="635" t="s">
        <v>44727</v>
      </c>
    </row>
    <row r="4356" spans="1:4" ht="13.5" x14ac:dyDescent="0.25">
      <c r="A4356" s="636">
        <v>94624</v>
      </c>
      <c r="B4356" s="634" t="s">
        <v>24788</v>
      </c>
      <c r="C4356" s="634" t="s">
        <v>5</v>
      </c>
      <c r="D4356" s="635" t="s">
        <v>44728</v>
      </c>
    </row>
    <row r="4357" spans="1:4" ht="13.5" x14ac:dyDescent="0.25">
      <c r="A4357" s="636">
        <v>94625</v>
      </c>
      <c r="B4357" s="634" t="s">
        <v>24789</v>
      </c>
      <c r="C4357" s="634" t="s">
        <v>5</v>
      </c>
      <c r="D4357" s="635" t="s">
        <v>44729</v>
      </c>
    </row>
    <row r="4358" spans="1:4" ht="13.5" x14ac:dyDescent="0.25">
      <c r="A4358" s="636">
        <v>94656</v>
      </c>
      <c r="B4358" s="634" t="s">
        <v>24790</v>
      </c>
      <c r="C4358" s="634" t="s">
        <v>5</v>
      </c>
      <c r="D4358" s="635" t="s">
        <v>30902</v>
      </c>
    </row>
    <row r="4359" spans="1:4" ht="13.5" x14ac:dyDescent="0.25">
      <c r="A4359" s="636">
        <v>94657</v>
      </c>
      <c r="B4359" s="634" t="s">
        <v>24791</v>
      </c>
      <c r="C4359" s="634" t="s">
        <v>5</v>
      </c>
      <c r="D4359" s="635" t="s">
        <v>41788</v>
      </c>
    </row>
    <row r="4360" spans="1:4" ht="13.5" x14ac:dyDescent="0.25">
      <c r="A4360" s="636">
        <v>94658</v>
      </c>
      <c r="B4360" s="634" t="s">
        <v>24792</v>
      </c>
      <c r="C4360" s="634" t="s">
        <v>5</v>
      </c>
      <c r="D4360" s="635" t="s">
        <v>28451</v>
      </c>
    </row>
    <row r="4361" spans="1:4" ht="13.5" x14ac:dyDescent="0.25">
      <c r="A4361" s="636">
        <v>94659</v>
      </c>
      <c r="B4361" s="634" t="s">
        <v>24793</v>
      </c>
      <c r="C4361" s="634" t="s">
        <v>5</v>
      </c>
      <c r="D4361" s="635" t="s">
        <v>30484</v>
      </c>
    </row>
    <row r="4362" spans="1:4" ht="13.5" x14ac:dyDescent="0.25">
      <c r="A4362" s="636">
        <v>94660</v>
      </c>
      <c r="B4362" s="634" t="s">
        <v>24794</v>
      </c>
      <c r="C4362" s="634" t="s">
        <v>5</v>
      </c>
      <c r="D4362" s="635" t="s">
        <v>26884</v>
      </c>
    </row>
    <row r="4363" spans="1:4" ht="13.5" x14ac:dyDescent="0.25">
      <c r="A4363" s="636">
        <v>94661</v>
      </c>
      <c r="B4363" s="634" t="s">
        <v>24795</v>
      </c>
      <c r="C4363" s="634" t="s">
        <v>5</v>
      </c>
      <c r="D4363" s="635" t="s">
        <v>27347</v>
      </c>
    </row>
    <row r="4364" spans="1:4" ht="13.5" x14ac:dyDescent="0.25">
      <c r="A4364" s="636">
        <v>94662</v>
      </c>
      <c r="B4364" s="634" t="s">
        <v>24796</v>
      </c>
      <c r="C4364" s="634" t="s">
        <v>5</v>
      </c>
      <c r="D4364" s="635" t="s">
        <v>44730</v>
      </c>
    </row>
    <row r="4365" spans="1:4" ht="13.5" x14ac:dyDescent="0.25">
      <c r="A4365" s="636">
        <v>94663</v>
      </c>
      <c r="B4365" s="634" t="s">
        <v>24797</v>
      </c>
      <c r="C4365" s="634" t="s">
        <v>5</v>
      </c>
      <c r="D4365" s="635" t="s">
        <v>43206</v>
      </c>
    </row>
    <row r="4366" spans="1:4" ht="13.5" x14ac:dyDescent="0.25">
      <c r="A4366" s="636">
        <v>94664</v>
      </c>
      <c r="B4366" s="634" t="s">
        <v>24798</v>
      </c>
      <c r="C4366" s="634" t="s">
        <v>5</v>
      </c>
      <c r="D4366" s="635" t="s">
        <v>30964</v>
      </c>
    </row>
    <row r="4367" spans="1:4" ht="13.5" x14ac:dyDescent="0.25">
      <c r="A4367" s="636">
        <v>94665</v>
      </c>
      <c r="B4367" s="634" t="s">
        <v>24799</v>
      </c>
      <c r="C4367" s="634" t="s">
        <v>5</v>
      </c>
      <c r="D4367" s="635" t="s">
        <v>44731</v>
      </c>
    </row>
    <row r="4368" spans="1:4" ht="13.5" x14ac:dyDescent="0.25">
      <c r="A4368" s="636">
        <v>94666</v>
      </c>
      <c r="B4368" s="634" t="s">
        <v>24800</v>
      </c>
      <c r="C4368" s="634" t="s">
        <v>5</v>
      </c>
      <c r="D4368" s="635" t="s">
        <v>44732</v>
      </c>
    </row>
    <row r="4369" spans="1:4" ht="13.5" x14ac:dyDescent="0.25">
      <c r="A4369" s="636">
        <v>94667</v>
      </c>
      <c r="B4369" s="634" t="s">
        <v>24801</v>
      </c>
      <c r="C4369" s="634" t="s">
        <v>5</v>
      </c>
      <c r="D4369" s="635" t="s">
        <v>30405</v>
      </c>
    </row>
    <row r="4370" spans="1:4" ht="13.5" x14ac:dyDescent="0.25">
      <c r="A4370" s="636">
        <v>94668</v>
      </c>
      <c r="B4370" s="634" t="s">
        <v>24802</v>
      </c>
      <c r="C4370" s="634" t="s">
        <v>5</v>
      </c>
      <c r="D4370" s="635" t="s">
        <v>44733</v>
      </c>
    </row>
    <row r="4371" spans="1:4" ht="13.5" x14ac:dyDescent="0.25">
      <c r="A4371" s="636">
        <v>94669</v>
      </c>
      <c r="B4371" s="634" t="s">
        <v>24803</v>
      </c>
      <c r="C4371" s="634" t="s">
        <v>5</v>
      </c>
      <c r="D4371" s="635" t="s">
        <v>44734</v>
      </c>
    </row>
    <row r="4372" spans="1:4" ht="13.5" x14ac:dyDescent="0.25">
      <c r="A4372" s="636">
        <v>94670</v>
      </c>
      <c r="B4372" s="634" t="s">
        <v>24804</v>
      </c>
      <c r="C4372" s="634" t="s">
        <v>5</v>
      </c>
      <c r="D4372" s="635" t="s">
        <v>44735</v>
      </c>
    </row>
    <row r="4373" spans="1:4" ht="13.5" x14ac:dyDescent="0.25">
      <c r="A4373" s="636">
        <v>94671</v>
      </c>
      <c r="B4373" s="634" t="s">
        <v>24805</v>
      </c>
      <c r="C4373" s="634" t="s">
        <v>5</v>
      </c>
      <c r="D4373" s="635" t="s">
        <v>44736</v>
      </c>
    </row>
    <row r="4374" spans="1:4" ht="13.5" x14ac:dyDescent="0.25">
      <c r="A4374" s="636">
        <v>94672</v>
      </c>
      <c r="B4374" s="634" t="s">
        <v>24806</v>
      </c>
      <c r="C4374" s="634" t="s">
        <v>5</v>
      </c>
      <c r="D4374" s="635" t="s">
        <v>43438</v>
      </c>
    </row>
    <row r="4375" spans="1:4" ht="13.5" x14ac:dyDescent="0.25">
      <c r="A4375" s="636">
        <v>94673</v>
      </c>
      <c r="B4375" s="634" t="s">
        <v>24807</v>
      </c>
      <c r="C4375" s="634" t="s">
        <v>5</v>
      </c>
      <c r="D4375" s="635" t="s">
        <v>29216</v>
      </c>
    </row>
    <row r="4376" spans="1:4" ht="13.5" x14ac:dyDescent="0.25">
      <c r="A4376" s="636">
        <v>94674</v>
      </c>
      <c r="B4376" s="634" t="s">
        <v>24808</v>
      </c>
      <c r="C4376" s="634" t="s">
        <v>5</v>
      </c>
      <c r="D4376" s="635" t="s">
        <v>42278</v>
      </c>
    </row>
    <row r="4377" spans="1:4" ht="13.5" x14ac:dyDescent="0.25">
      <c r="A4377" s="636">
        <v>94675</v>
      </c>
      <c r="B4377" s="634" t="s">
        <v>24809</v>
      </c>
      <c r="C4377" s="634" t="s">
        <v>5</v>
      </c>
      <c r="D4377" s="635" t="s">
        <v>30938</v>
      </c>
    </row>
    <row r="4378" spans="1:4" ht="13.5" x14ac:dyDescent="0.25">
      <c r="A4378" s="636">
        <v>94676</v>
      </c>
      <c r="B4378" s="634" t="s">
        <v>24810</v>
      </c>
      <c r="C4378" s="634" t="s">
        <v>5</v>
      </c>
      <c r="D4378" s="635" t="s">
        <v>29747</v>
      </c>
    </row>
    <row r="4379" spans="1:4" ht="13.5" x14ac:dyDescent="0.25">
      <c r="A4379" s="636">
        <v>94677</v>
      </c>
      <c r="B4379" s="634" t="s">
        <v>24811</v>
      </c>
      <c r="C4379" s="634" t="s">
        <v>5</v>
      </c>
      <c r="D4379" s="635" t="s">
        <v>44737</v>
      </c>
    </row>
    <row r="4380" spans="1:4" ht="13.5" x14ac:dyDescent="0.25">
      <c r="A4380" s="636">
        <v>94678</v>
      </c>
      <c r="B4380" s="634" t="s">
        <v>24812</v>
      </c>
      <c r="C4380" s="634" t="s">
        <v>5</v>
      </c>
      <c r="D4380" s="635" t="s">
        <v>25738</v>
      </c>
    </row>
    <row r="4381" spans="1:4" ht="13.5" x14ac:dyDescent="0.25">
      <c r="A4381" s="636">
        <v>94679</v>
      </c>
      <c r="B4381" s="634" t="s">
        <v>24813</v>
      </c>
      <c r="C4381" s="634" t="s">
        <v>5</v>
      </c>
      <c r="D4381" s="635" t="s">
        <v>44738</v>
      </c>
    </row>
    <row r="4382" spans="1:4" ht="13.5" x14ac:dyDescent="0.25">
      <c r="A4382" s="636">
        <v>94680</v>
      </c>
      <c r="B4382" s="634" t="s">
        <v>24814</v>
      </c>
      <c r="C4382" s="634" t="s">
        <v>5</v>
      </c>
      <c r="D4382" s="635" t="s">
        <v>44739</v>
      </c>
    </row>
    <row r="4383" spans="1:4" ht="13.5" x14ac:dyDescent="0.25">
      <c r="A4383" s="636">
        <v>94681</v>
      </c>
      <c r="B4383" s="634" t="s">
        <v>24815</v>
      </c>
      <c r="C4383" s="634" t="s">
        <v>5</v>
      </c>
      <c r="D4383" s="635" t="s">
        <v>44740</v>
      </c>
    </row>
    <row r="4384" spans="1:4" ht="13.5" x14ac:dyDescent="0.25">
      <c r="A4384" s="636">
        <v>94682</v>
      </c>
      <c r="B4384" s="634" t="s">
        <v>24816</v>
      </c>
      <c r="C4384" s="634" t="s">
        <v>5</v>
      </c>
      <c r="D4384" s="635" t="s">
        <v>44741</v>
      </c>
    </row>
    <row r="4385" spans="1:4" ht="13.5" x14ac:dyDescent="0.25">
      <c r="A4385" s="636">
        <v>94683</v>
      </c>
      <c r="B4385" s="634" t="s">
        <v>24817</v>
      </c>
      <c r="C4385" s="634" t="s">
        <v>5</v>
      </c>
      <c r="D4385" s="635" t="s">
        <v>44742</v>
      </c>
    </row>
    <row r="4386" spans="1:4" ht="13.5" x14ac:dyDescent="0.25">
      <c r="A4386" s="636">
        <v>94684</v>
      </c>
      <c r="B4386" s="634" t="s">
        <v>24818</v>
      </c>
      <c r="C4386" s="634" t="s">
        <v>5</v>
      </c>
      <c r="D4386" s="635" t="s">
        <v>29967</v>
      </c>
    </row>
    <row r="4387" spans="1:4" ht="13.5" x14ac:dyDescent="0.25">
      <c r="A4387" s="636">
        <v>94685</v>
      </c>
      <c r="B4387" s="634" t="s">
        <v>24819</v>
      </c>
      <c r="C4387" s="634" t="s">
        <v>5</v>
      </c>
      <c r="D4387" s="635" t="s">
        <v>44743</v>
      </c>
    </row>
    <row r="4388" spans="1:4" ht="13.5" x14ac:dyDescent="0.25">
      <c r="A4388" s="636">
        <v>94686</v>
      </c>
      <c r="B4388" s="634" t="s">
        <v>24820</v>
      </c>
      <c r="C4388" s="634" t="s">
        <v>5</v>
      </c>
      <c r="D4388" s="635" t="s">
        <v>44744</v>
      </c>
    </row>
    <row r="4389" spans="1:4" ht="13.5" x14ac:dyDescent="0.25">
      <c r="A4389" s="636">
        <v>94687</v>
      </c>
      <c r="B4389" s="634" t="s">
        <v>24821</v>
      </c>
      <c r="C4389" s="634" t="s">
        <v>5</v>
      </c>
      <c r="D4389" s="635" t="s">
        <v>44745</v>
      </c>
    </row>
    <row r="4390" spans="1:4" ht="13.5" x14ac:dyDescent="0.25">
      <c r="A4390" s="636">
        <v>94688</v>
      </c>
      <c r="B4390" s="634" t="s">
        <v>24822</v>
      </c>
      <c r="C4390" s="634" t="s">
        <v>5</v>
      </c>
      <c r="D4390" s="635" t="s">
        <v>27458</v>
      </c>
    </row>
    <row r="4391" spans="1:4" ht="13.5" x14ac:dyDescent="0.25">
      <c r="A4391" s="636">
        <v>94689</v>
      </c>
      <c r="B4391" s="634" t="s">
        <v>24823</v>
      </c>
      <c r="C4391" s="634" t="s">
        <v>5</v>
      </c>
      <c r="D4391" s="635" t="s">
        <v>30938</v>
      </c>
    </row>
    <row r="4392" spans="1:4" ht="13.5" x14ac:dyDescent="0.25">
      <c r="A4392" s="636">
        <v>94690</v>
      </c>
      <c r="B4392" s="634" t="s">
        <v>24824</v>
      </c>
      <c r="C4392" s="634" t="s">
        <v>5</v>
      </c>
      <c r="D4392" s="635" t="s">
        <v>30935</v>
      </c>
    </row>
    <row r="4393" spans="1:4" ht="13.5" x14ac:dyDescent="0.25">
      <c r="A4393" s="636">
        <v>94691</v>
      </c>
      <c r="B4393" s="634" t="s">
        <v>24825</v>
      </c>
      <c r="C4393" s="634" t="s">
        <v>5</v>
      </c>
      <c r="D4393" s="635" t="s">
        <v>44746</v>
      </c>
    </row>
    <row r="4394" spans="1:4" ht="13.5" x14ac:dyDescent="0.25">
      <c r="A4394" s="636">
        <v>94692</v>
      </c>
      <c r="B4394" s="634" t="s">
        <v>24826</v>
      </c>
      <c r="C4394" s="634" t="s">
        <v>5</v>
      </c>
      <c r="D4394" s="635" t="s">
        <v>27343</v>
      </c>
    </row>
    <row r="4395" spans="1:4" ht="13.5" x14ac:dyDescent="0.25">
      <c r="A4395" s="636">
        <v>94693</v>
      </c>
      <c r="B4395" s="634" t="s">
        <v>24827</v>
      </c>
      <c r="C4395" s="634" t="s">
        <v>5</v>
      </c>
      <c r="D4395" s="635" t="s">
        <v>41250</v>
      </c>
    </row>
    <row r="4396" spans="1:4" ht="13.5" x14ac:dyDescent="0.25">
      <c r="A4396" s="636">
        <v>94694</v>
      </c>
      <c r="B4396" s="634" t="s">
        <v>24828</v>
      </c>
      <c r="C4396" s="634" t="s">
        <v>5</v>
      </c>
      <c r="D4396" s="635" t="s">
        <v>44747</v>
      </c>
    </row>
    <row r="4397" spans="1:4" ht="13.5" x14ac:dyDescent="0.25">
      <c r="A4397" s="636">
        <v>94695</v>
      </c>
      <c r="B4397" s="634" t="s">
        <v>24829</v>
      </c>
      <c r="C4397" s="634" t="s">
        <v>5</v>
      </c>
      <c r="D4397" s="635" t="s">
        <v>44748</v>
      </c>
    </row>
    <row r="4398" spans="1:4" ht="13.5" x14ac:dyDescent="0.25">
      <c r="A4398" s="636">
        <v>94696</v>
      </c>
      <c r="B4398" s="634" t="s">
        <v>24830</v>
      </c>
      <c r="C4398" s="634" t="s">
        <v>5</v>
      </c>
      <c r="D4398" s="635" t="s">
        <v>44030</v>
      </c>
    </row>
    <row r="4399" spans="1:4" ht="13.5" x14ac:dyDescent="0.25">
      <c r="A4399" s="636">
        <v>94697</v>
      </c>
      <c r="B4399" s="634" t="s">
        <v>24831</v>
      </c>
      <c r="C4399" s="634" t="s">
        <v>5</v>
      </c>
      <c r="D4399" s="635" t="s">
        <v>44749</v>
      </c>
    </row>
    <row r="4400" spans="1:4" ht="13.5" x14ac:dyDescent="0.25">
      <c r="A4400" s="636">
        <v>94698</v>
      </c>
      <c r="B4400" s="634" t="s">
        <v>24832</v>
      </c>
      <c r="C4400" s="634" t="s">
        <v>5</v>
      </c>
      <c r="D4400" s="635" t="s">
        <v>44750</v>
      </c>
    </row>
    <row r="4401" spans="1:4" ht="13.5" x14ac:dyDescent="0.25">
      <c r="A4401" s="636">
        <v>94699</v>
      </c>
      <c r="B4401" s="634" t="s">
        <v>24833</v>
      </c>
      <c r="C4401" s="634" t="s">
        <v>5</v>
      </c>
      <c r="D4401" s="635" t="s">
        <v>44751</v>
      </c>
    </row>
    <row r="4402" spans="1:4" ht="13.5" x14ac:dyDescent="0.25">
      <c r="A4402" s="636">
        <v>94700</v>
      </c>
      <c r="B4402" s="634" t="s">
        <v>24834</v>
      </c>
      <c r="C4402" s="634" t="s">
        <v>5</v>
      </c>
      <c r="D4402" s="635" t="s">
        <v>44752</v>
      </c>
    </row>
    <row r="4403" spans="1:4" ht="13.5" x14ac:dyDescent="0.25">
      <c r="A4403" s="636">
        <v>94701</v>
      </c>
      <c r="B4403" s="634" t="s">
        <v>24835</v>
      </c>
      <c r="C4403" s="634" t="s">
        <v>5</v>
      </c>
      <c r="D4403" s="635" t="s">
        <v>44753</v>
      </c>
    </row>
    <row r="4404" spans="1:4" ht="13.5" x14ac:dyDescent="0.25">
      <c r="A4404" s="636">
        <v>94702</v>
      </c>
      <c r="B4404" s="634" t="s">
        <v>24836</v>
      </c>
      <c r="C4404" s="634" t="s">
        <v>5</v>
      </c>
      <c r="D4404" s="635" t="s">
        <v>44754</v>
      </c>
    </row>
    <row r="4405" spans="1:4" ht="13.5" x14ac:dyDescent="0.25">
      <c r="A4405" s="636">
        <v>94703</v>
      </c>
      <c r="B4405" s="634" t="s">
        <v>24837</v>
      </c>
      <c r="C4405" s="634" t="s">
        <v>5</v>
      </c>
      <c r="D4405" s="635" t="s">
        <v>27915</v>
      </c>
    </row>
    <row r="4406" spans="1:4" ht="13.5" x14ac:dyDescent="0.25">
      <c r="A4406" s="636">
        <v>94704</v>
      </c>
      <c r="B4406" s="634" t="s">
        <v>24838</v>
      </c>
      <c r="C4406" s="634" t="s">
        <v>5</v>
      </c>
      <c r="D4406" s="635" t="s">
        <v>44755</v>
      </c>
    </row>
    <row r="4407" spans="1:4" ht="13.5" x14ac:dyDescent="0.25">
      <c r="A4407" s="636">
        <v>94705</v>
      </c>
      <c r="B4407" s="634" t="s">
        <v>24839</v>
      </c>
      <c r="C4407" s="634" t="s">
        <v>5</v>
      </c>
      <c r="D4407" s="635" t="s">
        <v>44756</v>
      </c>
    </row>
    <row r="4408" spans="1:4" ht="13.5" x14ac:dyDescent="0.25">
      <c r="A4408" s="636">
        <v>94706</v>
      </c>
      <c r="B4408" s="634" t="s">
        <v>24840</v>
      </c>
      <c r="C4408" s="634" t="s">
        <v>5</v>
      </c>
      <c r="D4408" s="635" t="s">
        <v>44757</v>
      </c>
    </row>
    <row r="4409" spans="1:4" ht="13.5" x14ac:dyDescent="0.25">
      <c r="A4409" s="636">
        <v>94707</v>
      </c>
      <c r="B4409" s="634" t="s">
        <v>24841</v>
      </c>
      <c r="C4409" s="634" t="s">
        <v>5</v>
      </c>
      <c r="D4409" s="635" t="s">
        <v>44758</v>
      </c>
    </row>
    <row r="4410" spans="1:4" ht="13.5" x14ac:dyDescent="0.25">
      <c r="A4410" s="636">
        <v>94708</v>
      </c>
      <c r="B4410" s="634" t="s">
        <v>24842</v>
      </c>
      <c r="C4410" s="634" t="s">
        <v>5</v>
      </c>
      <c r="D4410" s="635" t="s">
        <v>44759</v>
      </c>
    </row>
    <row r="4411" spans="1:4" ht="13.5" x14ac:dyDescent="0.25">
      <c r="A4411" s="636">
        <v>94709</v>
      </c>
      <c r="B4411" s="634" t="s">
        <v>24843</v>
      </c>
      <c r="C4411" s="634" t="s">
        <v>5</v>
      </c>
      <c r="D4411" s="635" t="s">
        <v>44760</v>
      </c>
    </row>
    <row r="4412" spans="1:4" ht="13.5" x14ac:dyDescent="0.25">
      <c r="A4412" s="636">
        <v>94710</v>
      </c>
      <c r="B4412" s="634" t="s">
        <v>24844</v>
      </c>
      <c r="C4412" s="634" t="s">
        <v>5</v>
      </c>
      <c r="D4412" s="635" t="s">
        <v>44761</v>
      </c>
    </row>
    <row r="4413" spans="1:4" ht="13.5" x14ac:dyDescent="0.25">
      <c r="A4413" s="636">
        <v>94711</v>
      </c>
      <c r="B4413" s="634" t="s">
        <v>24845</v>
      </c>
      <c r="C4413" s="634" t="s">
        <v>5</v>
      </c>
      <c r="D4413" s="635" t="s">
        <v>44762</v>
      </c>
    </row>
    <row r="4414" spans="1:4" ht="13.5" x14ac:dyDescent="0.25">
      <c r="A4414" s="636">
        <v>94712</v>
      </c>
      <c r="B4414" s="634" t="s">
        <v>24846</v>
      </c>
      <c r="C4414" s="634" t="s">
        <v>5</v>
      </c>
      <c r="D4414" s="635" t="s">
        <v>44763</v>
      </c>
    </row>
    <row r="4415" spans="1:4" ht="13.5" x14ac:dyDescent="0.25">
      <c r="A4415" s="636">
        <v>94713</v>
      </c>
      <c r="B4415" s="634" t="s">
        <v>24847</v>
      </c>
      <c r="C4415" s="634" t="s">
        <v>5</v>
      </c>
      <c r="D4415" s="635" t="s">
        <v>44764</v>
      </c>
    </row>
    <row r="4416" spans="1:4" ht="13.5" x14ac:dyDescent="0.25">
      <c r="A4416" s="636">
        <v>94714</v>
      </c>
      <c r="B4416" s="634" t="s">
        <v>24848</v>
      </c>
      <c r="C4416" s="634" t="s">
        <v>5</v>
      </c>
      <c r="D4416" s="635" t="s">
        <v>44765</v>
      </c>
    </row>
    <row r="4417" spans="1:4" ht="13.5" x14ac:dyDescent="0.25">
      <c r="A4417" s="636">
        <v>94715</v>
      </c>
      <c r="B4417" s="634" t="s">
        <v>24849</v>
      </c>
      <c r="C4417" s="634" t="s">
        <v>5</v>
      </c>
      <c r="D4417" s="635" t="s">
        <v>44766</v>
      </c>
    </row>
    <row r="4418" spans="1:4" ht="13.5" x14ac:dyDescent="0.25">
      <c r="A4418" s="636">
        <v>94724</v>
      </c>
      <c r="B4418" s="634" t="s">
        <v>24850</v>
      </c>
      <c r="C4418" s="634" t="s">
        <v>5</v>
      </c>
      <c r="D4418" s="635" t="s">
        <v>30637</v>
      </c>
    </row>
    <row r="4419" spans="1:4" ht="13.5" x14ac:dyDescent="0.25">
      <c r="A4419" s="636">
        <v>94725</v>
      </c>
      <c r="B4419" s="634" t="s">
        <v>24851</v>
      </c>
      <c r="C4419" s="634" t="s">
        <v>5</v>
      </c>
      <c r="D4419" s="635" t="s">
        <v>30347</v>
      </c>
    </row>
    <row r="4420" spans="1:4" ht="13.5" x14ac:dyDescent="0.25">
      <c r="A4420" s="636">
        <v>94726</v>
      </c>
      <c r="B4420" s="634" t="s">
        <v>24852</v>
      </c>
      <c r="C4420" s="634" t="s">
        <v>5</v>
      </c>
      <c r="D4420" s="635" t="s">
        <v>30377</v>
      </c>
    </row>
    <row r="4421" spans="1:4" ht="13.5" x14ac:dyDescent="0.25">
      <c r="A4421" s="636">
        <v>94727</v>
      </c>
      <c r="B4421" s="634" t="s">
        <v>24853</v>
      </c>
      <c r="C4421" s="634" t="s">
        <v>5</v>
      </c>
      <c r="D4421" s="635" t="s">
        <v>44767</v>
      </c>
    </row>
    <row r="4422" spans="1:4" ht="13.5" x14ac:dyDescent="0.25">
      <c r="A4422" s="636">
        <v>94728</v>
      </c>
      <c r="B4422" s="634" t="s">
        <v>24854</v>
      </c>
      <c r="C4422" s="634" t="s">
        <v>5</v>
      </c>
      <c r="D4422" s="635" t="s">
        <v>44768</v>
      </c>
    </row>
    <row r="4423" spans="1:4" ht="13.5" x14ac:dyDescent="0.25">
      <c r="A4423" s="636">
        <v>94729</v>
      </c>
      <c r="B4423" s="634" t="s">
        <v>24855</v>
      </c>
      <c r="C4423" s="634" t="s">
        <v>5</v>
      </c>
      <c r="D4423" s="635" t="s">
        <v>26754</v>
      </c>
    </row>
    <row r="4424" spans="1:4" ht="13.5" x14ac:dyDescent="0.25">
      <c r="A4424" s="636">
        <v>94730</v>
      </c>
      <c r="B4424" s="634" t="s">
        <v>24856</v>
      </c>
      <c r="C4424" s="634" t="s">
        <v>5</v>
      </c>
      <c r="D4424" s="635" t="s">
        <v>44769</v>
      </c>
    </row>
    <row r="4425" spans="1:4" ht="13.5" x14ac:dyDescent="0.25">
      <c r="A4425" s="636">
        <v>94731</v>
      </c>
      <c r="B4425" s="634" t="s">
        <v>24857</v>
      </c>
      <c r="C4425" s="634" t="s">
        <v>5</v>
      </c>
      <c r="D4425" s="635" t="s">
        <v>30419</v>
      </c>
    </row>
    <row r="4426" spans="1:4" ht="13.5" x14ac:dyDescent="0.25">
      <c r="A4426" s="636">
        <v>94733</v>
      </c>
      <c r="B4426" s="634" t="s">
        <v>24858</v>
      </c>
      <c r="C4426" s="634" t="s">
        <v>5</v>
      </c>
      <c r="D4426" s="635" t="s">
        <v>44770</v>
      </c>
    </row>
    <row r="4427" spans="1:4" ht="13.5" x14ac:dyDescent="0.25">
      <c r="A4427" s="636">
        <v>94737</v>
      </c>
      <c r="B4427" s="634" t="s">
        <v>24859</v>
      </c>
      <c r="C4427" s="634" t="s">
        <v>5</v>
      </c>
      <c r="D4427" s="635" t="s">
        <v>44771</v>
      </c>
    </row>
    <row r="4428" spans="1:4" ht="13.5" x14ac:dyDescent="0.25">
      <c r="A4428" s="636">
        <v>94740</v>
      </c>
      <c r="B4428" s="634" t="s">
        <v>24860</v>
      </c>
      <c r="C4428" s="634" t="s">
        <v>5</v>
      </c>
      <c r="D4428" s="635" t="s">
        <v>29322</v>
      </c>
    </row>
    <row r="4429" spans="1:4" ht="13.5" x14ac:dyDescent="0.25">
      <c r="A4429" s="636">
        <v>94741</v>
      </c>
      <c r="B4429" s="634" t="s">
        <v>24861</v>
      </c>
      <c r="C4429" s="634" t="s">
        <v>5</v>
      </c>
      <c r="D4429" s="635" t="s">
        <v>44772</v>
      </c>
    </row>
    <row r="4430" spans="1:4" ht="13.5" x14ac:dyDescent="0.25">
      <c r="A4430" s="636">
        <v>94742</v>
      </c>
      <c r="B4430" s="634" t="s">
        <v>24862</v>
      </c>
      <c r="C4430" s="634" t="s">
        <v>5</v>
      </c>
      <c r="D4430" s="635" t="s">
        <v>44773</v>
      </c>
    </row>
    <row r="4431" spans="1:4" ht="13.5" x14ac:dyDescent="0.25">
      <c r="A4431" s="636">
        <v>94743</v>
      </c>
      <c r="B4431" s="634" t="s">
        <v>24863</v>
      </c>
      <c r="C4431" s="634" t="s">
        <v>5</v>
      </c>
      <c r="D4431" s="635" t="s">
        <v>30458</v>
      </c>
    </row>
    <row r="4432" spans="1:4" ht="13.5" x14ac:dyDescent="0.25">
      <c r="A4432" s="636">
        <v>94744</v>
      </c>
      <c r="B4432" s="634" t="s">
        <v>24864</v>
      </c>
      <c r="C4432" s="634" t="s">
        <v>5</v>
      </c>
      <c r="D4432" s="635" t="s">
        <v>27452</v>
      </c>
    </row>
    <row r="4433" spans="1:4" ht="13.5" x14ac:dyDescent="0.25">
      <c r="A4433" s="636">
        <v>94746</v>
      </c>
      <c r="B4433" s="634" t="s">
        <v>24865</v>
      </c>
      <c r="C4433" s="634" t="s">
        <v>5</v>
      </c>
      <c r="D4433" s="635" t="s">
        <v>44511</v>
      </c>
    </row>
    <row r="4434" spans="1:4" ht="13.5" x14ac:dyDescent="0.25">
      <c r="A4434" s="636">
        <v>94748</v>
      </c>
      <c r="B4434" s="634" t="s">
        <v>24866</v>
      </c>
      <c r="C4434" s="634" t="s">
        <v>5</v>
      </c>
      <c r="D4434" s="635" t="s">
        <v>43045</v>
      </c>
    </row>
    <row r="4435" spans="1:4" ht="13.5" x14ac:dyDescent="0.25">
      <c r="A4435" s="636">
        <v>94750</v>
      </c>
      <c r="B4435" s="634" t="s">
        <v>24867</v>
      </c>
      <c r="C4435" s="634" t="s">
        <v>5</v>
      </c>
      <c r="D4435" s="635" t="s">
        <v>30271</v>
      </c>
    </row>
    <row r="4436" spans="1:4" ht="13.5" x14ac:dyDescent="0.25">
      <c r="A4436" s="636">
        <v>94752</v>
      </c>
      <c r="B4436" s="634" t="s">
        <v>24868</v>
      </c>
      <c r="C4436" s="634" t="s">
        <v>5</v>
      </c>
      <c r="D4436" s="635" t="s">
        <v>44774</v>
      </c>
    </row>
    <row r="4437" spans="1:4" ht="13.5" x14ac:dyDescent="0.25">
      <c r="A4437" s="636">
        <v>94756</v>
      </c>
      <c r="B4437" s="634" t="s">
        <v>24869</v>
      </c>
      <c r="C4437" s="634" t="s">
        <v>5</v>
      </c>
      <c r="D4437" s="635" t="s">
        <v>30313</v>
      </c>
    </row>
    <row r="4438" spans="1:4" ht="13.5" x14ac:dyDescent="0.25">
      <c r="A4438" s="636">
        <v>94757</v>
      </c>
      <c r="B4438" s="634" t="s">
        <v>24870</v>
      </c>
      <c r="C4438" s="634" t="s">
        <v>5</v>
      </c>
      <c r="D4438" s="635" t="s">
        <v>30829</v>
      </c>
    </row>
    <row r="4439" spans="1:4" ht="13.5" x14ac:dyDescent="0.25">
      <c r="A4439" s="636">
        <v>94758</v>
      </c>
      <c r="B4439" s="634" t="s">
        <v>24871</v>
      </c>
      <c r="C4439" s="634" t="s">
        <v>5</v>
      </c>
      <c r="D4439" s="635" t="s">
        <v>44775</v>
      </c>
    </row>
    <row r="4440" spans="1:4" ht="13.5" x14ac:dyDescent="0.25">
      <c r="A4440" s="636">
        <v>94759</v>
      </c>
      <c r="B4440" s="634" t="s">
        <v>24872</v>
      </c>
      <c r="C4440" s="634" t="s">
        <v>5</v>
      </c>
      <c r="D4440" s="635" t="s">
        <v>42709</v>
      </c>
    </row>
    <row r="4441" spans="1:4" ht="13.5" x14ac:dyDescent="0.25">
      <c r="A4441" s="636">
        <v>94760</v>
      </c>
      <c r="B4441" s="634" t="s">
        <v>24873</v>
      </c>
      <c r="C4441" s="634" t="s">
        <v>5</v>
      </c>
      <c r="D4441" s="635" t="s">
        <v>44776</v>
      </c>
    </row>
    <row r="4442" spans="1:4" ht="13.5" x14ac:dyDescent="0.25">
      <c r="A4442" s="636">
        <v>94761</v>
      </c>
      <c r="B4442" s="634" t="s">
        <v>24874</v>
      </c>
      <c r="C4442" s="634" t="s">
        <v>5</v>
      </c>
      <c r="D4442" s="635" t="s">
        <v>44777</v>
      </c>
    </row>
    <row r="4443" spans="1:4" ht="13.5" x14ac:dyDescent="0.25">
      <c r="A4443" s="636">
        <v>94762</v>
      </c>
      <c r="B4443" s="634" t="s">
        <v>24875</v>
      </c>
      <c r="C4443" s="634" t="s">
        <v>5</v>
      </c>
      <c r="D4443" s="635" t="s">
        <v>44778</v>
      </c>
    </row>
    <row r="4444" spans="1:4" ht="13.5" x14ac:dyDescent="0.25">
      <c r="A4444" s="636">
        <v>94783</v>
      </c>
      <c r="B4444" s="634" t="s">
        <v>24876</v>
      </c>
      <c r="C4444" s="634" t="s">
        <v>5</v>
      </c>
      <c r="D4444" s="635" t="s">
        <v>30760</v>
      </c>
    </row>
    <row r="4445" spans="1:4" ht="13.5" x14ac:dyDescent="0.25">
      <c r="A4445" s="636">
        <v>94785</v>
      </c>
      <c r="B4445" s="634" t="s">
        <v>24877</v>
      </c>
      <c r="C4445" s="634" t="s">
        <v>5</v>
      </c>
      <c r="D4445" s="635" t="s">
        <v>26580</v>
      </c>
    </row>
    <row r="4446" spans="1:4" ht="13.5" x14ac:dyDescent="0.25">
      <c r="A4446" s="636">
        <v>94786</v>
      </c>
      <c r="B4446" s="634" t="s">
        <v>24878</v>
      </c>
      <c r="C4446" s="634" t="s">
        <v>5</v>
      </c>
      <c r="D4446" s="635" t="s">
        <v>44779</v>
      </c>
    </row>
    <row r="4447" spans="1:4" ht="13.5" x14ac:dyDescent="0.25">
      <c r="A4447" s="636">
        <v>94787</v>
      </c>
      <c r="B4447" s="634" t="s">
        <v>24879</v>
      </c>
      <c r="C4447" s="634" t="s">
        <v>5</v>
      </c>
      <c r="D4447" s="635" t="s">
        <v>30363</v>
      </c>
    </row>
    <row r="4448" spans="1:4" ht="13.5" x14ac:dyDescent="0.25">
      <c r="A4448" s="636">
        <v>94788</v>
      </c>
      <c r="B4448" s="634" t="s">
        <v>24880</v>
      </c>
      <c r="C4448" s="634" t="s">
        <v>5</v>
      </c>
      <c r="D4448" s="635" t="s">
        <v>44780</v>
      </c>
    </row>
    <row r="4449" spans="1:4" ht="13.5" x14ac:dyDescent="0.25">
      <c r="A4449" s="636">
        <v>94789</v>
      </c>
      <c r="B4449" s="634" t="s">
        <v>24881</v>
      </c>
      <c r="C4449" s="634" t="s">
        <v>5</v>
      </c>
      <c r="D4449" s="635" t="s">
        <v>44781</v>
      </c>
    </row>
    <row r="4450" spans="1:4" ht="13.5" x14ac:dyDescent="0.25">
      <c r="A4450" s="636">
        <v>94790</v>
      </c>
      <c r="B4450" s="634" t="s">
        <v>24882</v>
      </c>
      <c r="C4450" s="634" t="s">
        <v>5</v>
      </c>
      <c r="D4450" s="635" t="s">
        <v>44782</v>
      </c>
    </row>
    <row r="4451" spans="1:4" ht="13.5" x14ac:dyDescent="0.25">
      <c r="A4451" s="636">
        <v>94791</v>
      </c>
      <c r="B4451" s="634" t="s">
        <v>24883</v>
      </c>
      <c r="C4451" s="634" t="s">
        <v>5</v>
      </c>
      <c r="D4451" s="635" t="s">
        <v>44783</v>
      </c>
    </row>
    <row r="4452" spans="1:4" ht="13.5" x14ac:dyDescent="0.25">
      <c r="A4452" s="636">
        <v>94863</v>
      </c>
      <c r="B4452" s="634" t="s">
        <v>24884</v>
      </c>
      <c r="C4452" s="634" t="s">
        <v>5</v>
      </c>
      <c r="D4452" s="635" t="s">
        <v>44784</v>
      </c>
    </row>
    <row r="4453" spans="1:4" ht="13.5" x14ac:dyDescent="0.25">
      <c r="A4453" s="636">
        <v>95141</v>
      </c>
      <c r="B4453" s="634" t="s">
        <v>24885</v>
      </c>
      <c r="C4453" s="634" t="s">
        <v>5</v>
      </c>
      <c r="D4453" s="635" t="s">
        <v>41946</v>
      </c>
    </row>
    <row r="4454" spans="1:4" ht="13.5" x14ac:dyDescent="0.25">
      <c r="A4454" s="636">
        <v>95237</v>
      </c>
      <c r="B4454" s="634" t="s">
        <v>24886</v>
      </c>
      <c r="C4454" s="634" t="s">
        <v>5</v>
      </c>
      <c r="D4454" s="635" t="s">
        <v>30244</v>
      </c>
    </row>
    <row r="4455" spans="1:4" ht="13.5" x14ac:dyDescent="0.25">
      <c r="A4455" s="636">
        <v>95693</v>
      </c>
      <c r="B4455" s="634" t="s">
        <v>24887</v>
      </c>
      <c r="C4455" s="634" t="s">
        <v>5</v>
      </c>
      <c r="D4455" s="635" t="s">
        <v>44785</v>
      </c>
    </row>
    <row r="4456" spans="1:4" ht="13.5" x14ac:dyDescent="0.25">
      <c r="A4456" s="636">
        <v>95694</v>
      </c>
      <c r="B4456" s="634" t="s">
        <v>24888</v>
      </c>
      <c r="C4456" s="634" t="s">
        <v>5</v>
      </c>
      <c r="D4456" s="635" t="s">
        <v>44786</v>
      </c>
    </row>
    <row r="4457" spans="1:4" ht="13.5" x14ac:dyDescent="0.25">
      <c r="A4457" s="636">
        <v>95695</v>
      </c>
      <c r="B4457" s="634" t="s">
        <v>24889</v>
      </c>
      <c r="C4457" s="634" t="s">
        <v>5</v>
      </c>
      <c r="D4457" s="635" t="s">
        <v>44787</v>
      </c>
    </row>
    <row r="4458" spans="1:4" ht="13.5" x14ac:dyDescent="0.25">
      <c r="A4458" s="636">
        <v>95696</v>
      </c>
      <c r="B4458" s="634" t="s">
        <v>29409</v>
      </c>
      <c r="C4458" s="634" t="s">
        <v>5</v>
      </c>
      <c r="D4458" s="635" t="s">
        <v>44788</v>
      </c>
    </row>
    <row r="4459" spans="1:4" ht="13.5" x14ac:dyDescent="0.25">
      <c r="A4459" s="636">
        <v>96637</v>
      </c>
      <c r="B4459" s="634" t="s">
        <v>24890</v>
      </c>
      <c r="C4459" s="634" t="s">
        <v>5</v>
      </c>
      <c r="D4459" s="635" t="s">
        <v>28462</v>
      </c>
    </row>
    <row r="4460" spans="1:4" ht="13.5" x14ac:dyDescent="0.25">
      <c r="A4460" s="636">
        <v>96638</v>
      </c>
      <c r="B4460" s="634" t="s">
        <v>24891</v>
      </c>
      <c r="C4460" s="634" t="s">
        <v>5</v>
      </c>
      <c r="D4460" s="635" t="s">
        <v>25193</v>
      </c>
    </row>
    <row r="4461" spans="1:4" ht="13.5" x14ac:dyDescent="0.25">
      <c r="A4461" s="636">
        <v>96639</v>
      </c>
      <c r="B4461" s="634" t="s">
        <v>24892</v>
      </c>
      <c r="C4461" s="634" t="s">
        <v>5</v>
      </c>
      <c r="D4461" s="635" t="s">
        <v>44789</v>
      </c>
    </row>
    <row r="4462" spans="1:4" ht="13.5" x14ac:dyDescent="0.25">
      <c r="A4462" s="636">
        <v>96640</v>
      </c>
      <c r="B4462" s="634" t="s">
        <v>24893</v>
      </c>
      <c r="C4462" s="634" t="s">
        <v>5</v>
      </c>
      <c r="D4462" s="635" t="s">
        <v>44790</v>
      </c>
    </row>
    <row r="4463" spans="1:4" ht="13.5" x14ac:dyDescent="0.25">
      <c r="A4463" s="636">
        <v>96641</v>
      </c>
      <c r="B4463" s="634" t="s">
        <v>24894</v>
      </c>
      <c r="C4463" s="634" t="s">
        <v>5</v>
      </c>
      <c r="D4463" s="635" t="s">
        <v>44791</v>
      </c>
    </row>
    <row r="4464" spans="1:4" ht="13.5" x14ac:dyDescent="0.25">
      <c r="A4464" s="636">
        <v>96642</v>
      </c>
      <c r="B4464" s="634" t="s">
        <v>24895</v>
      </c>
      <c r="C4464" s="634" t="s">
        <v>5</v>
      </c>
      <c r="D4464" s="635" t="s">
        <v>29401</v>
      </c>
    </row>
    <row r="4465" spans="1:4" ht="13.5" x14ac:dyDescent="0.25">
      <c r="A4465" s="636">
        <v>96643</v>
      </c>
      <c r="B4465" s="634" t="s">
        <v>24896</v>
      </c>
      <c r="C4465" s="634" t="s">
        <v>5</v>
      </c>
      <c r="D4465" s="635" t="s">
        <v>44792</v>
      </c>
    </row>
    <row r="4466" spans="1:4" ht="13.5" x14ac:dyDescent="0.25">
      <c r="A4466" s="636">
        <v>96650</v>
      </c>
      <c r="B4466" s="634" t="s">
        <v>24897</v>
      </c>
      <c r="C4466" s="634" t="s">
        <v>5</v>
      </c>
      <c r="D4466" s="635" t="s">
        <v>26760</v>
      </c>
    </row>
    <row r="4467" spans="1:4" ht="13.5" x14ac:dyDescent="0.25">
      <c r="A4467" s="636">
        <v>96651</v>
      </c>
      <c r="B4467" s="634" t="s">
        <v>24898</v>
      </c>
      <c r="C4467" s="634" t="s">
        <v>5</v>
      </c>
      <c r="D4467" s="635" t="s">
        <v>26880</v>
      </c>
    </row>
    <row r="4468" spans="1:4" ht="13.5" x14ac:dyDescent="0.25">
      <c r="A4468" s="636">
        <v>96652</v>
      </c>
      <c r="B4468" s="634" t="s">
        <v>24899</v>
      </c>
      <c r="C4468" s="634" t="s">
        <v>5</v>
      </c>
      <c r="D4468" s="635" t="s">
        <v>44793</v>
      </c>
    </row>
    <row r="4469" spans="1:4" ht="13.5" x14ac:dyDescent="0.25">
      <c r="A4469" s="636">
        <v>96653</v>
      </c>
      <c r="B4469" s="634" t="s">
        <v>24900</v>
      </c>
      <c r="C4469" s="634" t="s">
        <v>5</v>
      </c>
      <c r="D4469" s="635" t="s">
        <v>44794</v>
      </c>
    </row>
    <row r="4470" spans="1:4" ht="13.5" x14ac:dyDescent="0.25">
      <c r="A4470" s="636">
        <v>96654</v>
      </c>
      <c r="B4470" s="634" t="s">
        <v>24901</v>
      </c>
      <c r="C4470" s="634" t="s">
        <v>5</v>
      </c>
      <c r="D4470" s="635" t="s">
        <v>44795</v>
      </c>
    </row>
    <row r="4471" spans="1:4" ht="13.5" x14ac:dyDescent="0.25">
      <c r="A4471" s="636">
        <v>96655</v>
      </c>
      <c r="B4471" s="634" t="s">
        <v>24902</v>
      </c>
      <c r="C4471" s="634" t="s">
        <v>5</v>
      </c>
      <c r="D4471" s="635" t="s">
        <v>44796</v>
      </c>
    </row>
    <row r="4472" spans="1:4" ht="13.5" x14ac:dyDescent="0.25">
      <c r="A4472" s="636">
        <v>96656</v>
      </c>
      <c r="B4472" s="634" t="s">
        <v>24903</v>
      </c>
      <c r="C4472" s="634" t="s">
        <v>5</v>
      </c>
      <c r="D4472" s="635" t="s">
        <v>25970</v>
      </c>
    </row>
    <row r="4473" spans="1:4" ht="13.5" x14ac:dyDescent="0.25">
      <c r="A4473" s="636">
        <v>96657</v>
      </c>
      <c r="B4473" s="634" t="s">
        <v>24904</v>
      </c>
      <c r="C4473" s="634" t="s">
        <v>5</v>
      </c>
      <c r="D4473" s="635" t="s">
        <v>29884</v>
      </c>
    </row>
    <row r="4474" spans="1:4" ht="13.5" x14ac:dyDescent="0.25">
      <c r="A4474" s="636">
        <v>96658</v>
      </c>
      <c r="B4474" s="634" t="s">
        <v>24905</v>
      </c>
      <c r="C4474" s="634" t="s">
        <v>5</v>
      </c>
      <c r="D4474" s="635" t="s">
        <v>28452</v>
      </c>
    </row>
    <row r="4475" spans="1:4" ht="13.5" x14ac:dyDescent="0.25">
      <c r="A4475" s="636">
        <v>96659</v>
      </c>
      <c r="B4475" s="634" t="s">
        <v>24906</v>
      </c>
      <c r="C4475" s="634" t="s">
        <v>5</v>
      </c>
      <c r="D4475" s="635" t="s">
        <v>22983</v>
      </c>
    </row>
    <row r="4476" spans="1:4" ht="13.5" x14ac:dyDescent="0.25">
      <c r="A4476" s="636">
        <v>96660</v>
      </c>
      <c r="B4476" s="634" t="s">
        <v>24907</v>
      </c>
      <c r="C4476" s="634" t="s">
        <v>5</v>
      </c>
      <c r="D4476" s="635" t="s">
        <v>44797</v>
      </c>
    </row>
    <row r="4477" spans="1:4" ht="13.5" x14ac:dyDescent="0.25">
      <c r="A4477" s="636">
        <v>96661</v>
      </c>
      <c r="B4477" s="634" t="s">
        <v>24908</v>
      </c>
      <c r="C4477" s="634" t="s">
        <v>5</v>
      </c>
      <c r="D4477" s="635" t="s">
        <v>30511</v>
      </c>
    </row>
    <row r="4478" spans="1:4" ht="13.5" x14ac:dyDescent="0.25">
      <c r="A4478" s="636">
        <v>96662</v>
      </c>
      <c r="B4478" s="634" t="s">
        <v>24909</v>
      </c>
      <c r="C4478" s="634" t="s">
        <v>5</v>
      </c>
      <c r="D4478" s="635" t="s">
        <v>30971</v>
      </c>
    </row>
    <row r="4479" spans="1:4" ht="13.5" x14ac:dyDescent="0.25">
      <c r="A4479" s="636">
        <v>96663</v>
      </c>
      <c r="B4479" s="634" t="s">
        <v>24910</v>
      </c>
      <c r="C4479" s="634" t="s">
        <v>5</v>
      </c>
      <c r="D4479" s="635" t="s">
        <v>44798</v>
      </c>
    </row>
    <row r="4480" spans="1:4" ht="13.5" x14ac:dyDescent="0.25">
      <c r="A4480" s="636">
        <v>96664</v>
      </c>
      <c r="B4480" s="634" t="s">
        <v>24911</v>
      </c>
      <c r="C4480" s="634" t="s">
        <v>5</v>
      </c>
      <c r="D4480" s="635" t="s">
        <v>30718</v>
      </c>
    </row>
    <row r="4481" spans="1:4" ht="13.5" x14ac:dyDescent="0.25">
      <c r="A4481" s="636">
        <v>96665</v>
      </c>
      <c r="B4481" s="634" t="s">
        <v>24912</v>
      </c>
      <c r="C4481" s="634" t="s">
        <v>5</v>
      </c>
      <c r="D4481" s="635" t="s">
        <v>30332</v>
      </c>
    </row>
    <row r="4482" spans="1:4" ht="13.5" x14ac:dyDescent="0.25">
      <c r="A4482" s="636">
        <v>96666</v>
      </c>
      <c r="B4482" s="634" t="s">
        <v>24913</v>
      </c>
      <c r="C4482" s="634" t="s">
        <v>5</v>
      </c>
      <c r="D4482" s="635" t="s">
        <v>30973</v>
      </c>
    </row>
    <row r="4483" spans="1:4" ht="13.5" x14ac:dyDescent="0.25">
      <c r="A4483" s="636">
        <v>96667</v>
      </c>
      <c r="B4483" s="634" t="s">
        <v>24914</v>
      </c>
      <c r="C4483" s="634" t="s">
        <v>5</v>
      </c>
      <c r="D4483" s="635" t="s">
        <v>44799</v>
      </c>
    </row>
    <row r="4484" spans="1:4" ht="13.5" x14ac:dyDescent="0.25">
      <c r="A4484" s="636">
        <v>96684</v>
      </c>
      <c r="B4484" s="634" t="s">
        <v>24915</v>
      </c>
      <c r="C4484" s="634" t="s">
        <v>5</v>
      </c>
      <c r="D4484" s="635" t="s">
        <v>22929</v>
      </c>
    </row>
    <row r="4485" spans="1:4" ht="13.5" x14ac:dyDescent="0.25">
      <c r="A4485" s="636">
        <v>96685</v>
      </c>
      <c r="B4485" s="634" t="s">
        <v>24916</v>
      </c>
      <c r="C4485" s="634" t="s">
        <v>5</v>
      </c>
      <c r="D4485" s="635" t="s">
        <v>42062</v>
      </c>
    </row>
    <row r="4486" spans="1:4" ht="13.5" x14ac:dyDescent="0.25">
      <c r="A4486" s="636">
        <v>96686</v>
      </c>
      <c r="B4486" s="634" t="s">
        <v>24917</v>
      </c>
      <c r="C4486" s="634" t="s">
        <v>5</v>
      </c>
      <c r="D4486" s="635" t="s">
        <v>44800</v>
      </c>
    </row>
    <row r="4487" spans="1:4" ht="13.5" x14ac:dyDescent="0.25">
      <c r="A4487" s="636">
        <v>96687</v>
      </c>
      <c r="B4487" s="634" t="s">
        <v>24918</v>
      </c>
      <c r="C4487" s="634" t="s">
        <v>5</v>
      </c>
      <c r="D4487" s="635" t="s">
        <v>30538</v>
      </c>
    </row>
    <row r="4488" spans="1:4" ht="13.5" x14ac:dyDescent="0.25">
      <c r="A4488" s="636">
        <v>96688</v>
      </c>
      <c r="B4488" s="634" t="s">
        <v>24920</v>
      </c>
      <c r="C4488" s="634" t="s">
        <v>5</v>
      </c>
      <c r="D4488" s="635" t="s">
        <v>30293</v>
      </c>
    </row>
    <row r="4489" spans="1:4" ht="13.5" x14ac:dyDescent="0.25">
      <c r="A4489" s="636">
        <v>96689</v>
      </c>
      <c r="B4489" s="634" t="s">
        <v>24921</v>
      </c>
      <c r="C4489" s="634" t="s">
        <v>5</v>
      </c>
      <c r="D4489" s="635" t="s">
        <v>28625</v>
      </c>
    </row>
    <row r="4490" spans="1:4" ht="13.5" x14ac:dyDescent="0.25">
      <c r="A4490" s="636">
        <v>96690</v>
      </c>
      <c r="B4490" s="634" t="s">
        <v>24922</v>
      </c>
      <c r="C4490" s="634" t="s">
        <v>5</v>
      </c>
      <c r="D4490" s="635" t="s">
        <v>44801</v>
      </c>
    </row>
    <row r="4491" spans="1:4" ht="13.5" x14ac:dyDescent="0.25">
      <c r="A4491" s="636">
        <v>96691</v>
      </c>
      <c r="B4491" s="634" t="s">
        <v>24923</v>
      </c>
      <c r="C4491" s="634" t="s">
        <v>5</v>
      </c>
      <c r="D4491" s="635" t="s">
        <v>44802</v>
      </c>
    </row>
    <row r="4492" spans="1:4" ht="13.5" x14ac:dyDescent="0.25">
      <c r="A4492" s="636">
        <v>96692</v>
      </c>
      <c r="B4492" s="634" t="s">
        <v>24924</v>
      </c>
      <c r="C4492" s="634" t="s">
        <v>5</v>
      </c>
      <c r="D4492" s="635" t="s">
        <v>44803</v>
      </c>
    </row>
    <row r="4493" spans="1:4" ht="13.5" x14ac:dyDescent="0.25">
      <c r="A4493" s="636">
        <v>96693</v>
      </c>
      <c r="B4493" s="634" t="s">
        <v>24925</v>
      </c>
      <c r="C4493" s="634" t="s">
        <v>5</v>
      </c>
      <c r="D4493" s="635" t="s">
        <v>44804</v>
      </c>
    </row>
    <row r="4494" spans="1:4" ht="13.5" x14ac:dyDescent="0.25">
      <c r="A4494" s="636">
        <v>96694</v>
      </c>
      <c r="B4494" s="634" t="s">
        <v>24926</v>
      </c>
      <c r="C4494" s="634" t="s">
        <v>5</v>
      </c>
      <c r="D4494" s="635" t="s">
        <v>30952</v>
      </c>
    </row>
    <row r="4495" spans="1:4" ht="13.5" x14ac:dyDescent="0.25">
      <c r="A4495" s="636">
        <v>96695</v>
      </c>
      <c r="B4495" s="634" t="s">
        <v>24927</v>
      </c>
      <c r="C4495" s="634" t="s">
        <v>5</v>
      </c>
      <c r="D4495" s="635" t="s">
        <v>44805</v>
      </c>
    </row>
    <row r="4496" spans="1:4" ht="13.5" x14ac:dyDescent="0.25">
      <c r="A4496" s="636">
        <v>96696</v>
      </c>
      <c r="B4496" s="634" t="s">
        <v>24928</v>
      </c>
      <c r="C4496" s="634" t="s">
        <v>5</v>
      </c>
      <c r="D4496" s="635" t="s">
        <v>44806</v>
      </c>
    </row>
    <row r="4497" spans="1:4" ht="13.5" x14ac:dyDescent="0.25">
      <c r="A4497" s="636">
        <v>96697</v>
      </c>
      <c r="B4497" s="634" t="s">
        <v>24929</v>
      </c>
      <c r="C4497" s="634" t="s">
        <v>5</v>
      </c>
      <c r="D4497" s="635" t="s">
        <v>44807</v>
      </c>
    </row>
    <row r="4498" spans="1:4" ht="13.5" x14ac:dyDescent="0.25">
      <c r="A4498" s="636">
        <v>96698</v>
      </c>
      <c r="B4498" s="634" t="s">
        <v>24930</v>
      </c>
      <c r="C4498" s="634" t="s">
        <v>5</v>
      </c>
      <c r="D4498" s="635" t="s">
        <v>41894</v>
      </c>
    </row>
    <row r="4499" spans="1:4" ht="13.5" x14ac:dyDescent="0.25">
      <c r="A4499" s="636">
        <v>96699</v>
      </c>
      <c r="B4499" s="634" t="s">
        <v>24931</v>
      </c>
      <c r="C4499" s="634" t="s">
        <v>5</v>
      </c>
      <c r="D4499" s="635" t="s">
        <v>44808</v>
      </c>
    </row>
    <row r="4500" spans="1:4" ht="13.5" x14ac:dyDescent="0.25">
      <c r="A4500" s="636">
        <v>96700</v>
      </c>
      <c r="B4500" s="634" t="s">
        <v>24932</v>
      </c>
      <c r="C4500" s="634" t="s">
        <v>5</v>
      </c>
      <c r="D4500" s="635" t="s">
        <v>44809</v>
      </c>
    </row>
    <row r="4501" spans="1:4" ht="13.5" x14ac:dyDescent="0.25">
      <c r="A4501" s="636">
        <v>96701</v>
      </c>
      <c r="B4501" s="634" t="s">
        <v>24933</v>
      </c>
      <c r="C4501" s="634" t="s">
        <v>5</v>
      </c>
      <c r="D4501" s="635" t="s">
        <v>27184</v>
      </c>
    </row>
    <row r="4502" spans="1:4" ht="13.5" x14ac:dyDescent="0.25">
      <c r="A4502" s="636">
        <v>96702</v>
      </c>
      <c r="B4502" s="634" t="s">
        <v>24934</v>
      </c>
      <c r="C4502" s="634" t="s">
        <v>5</v>
      </c>
      <c r="D4502" s="635" t="s">
        <v>29218</v>
      </c>
    </row>
    <row r="4503" spans="1:4" ht="13.5" x14ac:dyDescent="0.25">
      <c r="A4503" s="636">
        <v>96703</v>
      </c>
      <c r="B4503" s="634" t="s">
        <v>24935</v>
      </c>
      <c r="C4503" s="634" t="s">
        <v>5</v>
      </c>
      <c r="D4503" s="635" t="s">
        <v>44810</v>
      </c>
    </row>
    <row r="4504" spans="1:4" ht="13.5" x14ac:dyDescent="0.25">
      <c r="A4504" s="636">
        <v>96704</v>
      </c>
      <c r="B4504" s="634" t="s">
        <v>24936</v>
      </c>
      <c r="C4504" s="634" t="s">
        <v>5</v>
      </c>
      <c r="D4504" s="635" t="s">
        <v>44811</v>
      </c>
    </row>
    <row r="4505" spans="1:4" ht="13.5" x14ac:dyDescent="0.25">
      <c r="A4505" s="636">
        <v>96705</v>
      </c>
      <c r="B4505" s="634" t="s">
        <v>24937</v>
      </c>
      <c r="C4505" s="634" t="s">
        <v>5</v>
      </c>
      <c r="D4505" s="635" t="s">
        <v>44407</v>
      </c>
    </row>
    <row r="4506" spans="1:4" ht="13.5" x14ac:dyDescent="0.25">
      <c r="A4506" s="636">
        <v>96706</v>
      </c>
      <c r="B4506" s="634" t="s">
        <v>24938</v>
      </c>
      <c r="C4506" s="634" t="s">
        <v>5</v>
      </c>
      <c r="D4506" s="635" t="s">
        <v>44812</v>
      </c>
    </row>
    <row r="4507" spans="1:4" ht="13.5" x14ac:dyDescent="0.25">
      <c r="A4507" s="636">
        <v>96707</v>
      </c>
      <c r="B4507" s="634" t="s">
        <v>24939</v>
      </c>
      <c r="C4507" s="634" t="s">
        <v>5</v>
      </c>
      <c r="D4507" s="635" t="s">
        <v>44813</v>
      </c>
    </row>
    <row r="4508" spans="1:4" ht="13.5" x14ac:dyDescent="0.25">
      <c r="A4508" s="636">
        <v>96708</v>
      </c>
      <c r="B4508" s="634" t="s">
        <v>24940</v>
      </c>
      <c r="C4508" s="634" t="s">
        <v>5</v>
      </c>
      <c r="D4508" s="635" t="s">
        <v>44814</v>
      </c>
    </row>
    <row r="4509" spans="1:4" ht="13.5" x14ac:dyDescent="0.25">
      <c r="A4509" s="636">
        <v>96709</v>
      </c>
      <c r="B4509" s="634" t="s">
        <v>24941</v>
      </c>
      <c r="C4509" s="634" t="s">
        <v>5</v>
      </c>
      <c r="D4509" s="635" t="s">
        <v>44815</v>
      </c>
    </row>
    <row r="4510" spans="1:4" ht="13.5" x14ac:dyDescent="0.25">
      <c r="A4510" s="636">
        <v>96710</v>
      </c>
      <c r="B4510" s="634" t="s">
        <v>24942</v>
      </c>
      <c r="C4510" s="634" t="s">
        <v>5</v>
      </c>
      <c r="D4510" s="635" t="s">
        <v>44816</v>
      </c>
    </row>
    <row r="4511" spans="1:4" ht="13.5" x14ac:dyDescent="0.25">
      <c r="A4511" s="636">
        <v>96711</v>
      </c>
      <c r="B4511" s="634" t="s">
        <v>24943</v>
      </c>
      <c r="C4511" s="634" t="s">
        <v>5</v>
      </c>
      <c r="D4511" s="635" t="s">
        <v>29766</v>
      </c>
    </row>
    <row r="4512" spans="1:4" ht="13.5" x14ac:dyDescent="0.25">
      <c r="A4512" s="636">
        <v>96712</v>
      </c>
      <c r="B4512" s="634" t="s">
        <v>24944</v>
      </c>
      <c r="C4512" s="634" t="s">
        <v>5</v>
      </c>
      <c r="D4512" s="635" t="s">
        <v>44817</v>
      </c>
    </row>
    <row r="4513" spans="1:4" ht="13.5" x14ac:dyDescent="0.25">
      <c r="A4513" s="636">
        <v>96713</v>
      </c>
      <c r="B4513" s="634" t="s">
        <v>24945</v>
      </c>
      <c r="C4513" s="634" t="s">
        <v>5</v>
      </c>
      <c r="D4513" s="635" t="s">
        <v>44818</v>
      </c>
    </row>
    <row r="4514" spans="1:4" ht="13.5" x14ac:dyDescent="0.25">
      <c r="A4514" s="636">
        <v>96714</v>
      </c>
      <c r="B4514" s="634" t="s">
        <v>24946</v>
      </c>
      <c r="C4514" s="634" t="s">
        <v>5</v>
      </c>
      <c r="D4514" s="635" t="s">
        <v>44819</v>
      </c>
    </row>
    <row r="4515" spans="1:4" ht="13.5" x14ac:dyDescent="0.25">
      <c r="A4515" s="636">
        <v>96715</v>
      </c>
      <c r="B4515" s="634" t="s">
        <v>24947</v>
      </c>
      <c r="C4515" s="634" t="s">
        <v>5</v>
      </c>
      <c r="D4515" s="635" t="s">
        <v>44820</v>
      </c>
    </row>
    <row r="4516" spans="1:4" ht="13.5" x14ac:dyDescent="0.25">
      <c r="A4516" s="636">
        <v>96716</v>
      </c>
      <c r="B4516" s="634" t="s">
        <v>24948</v>
      </c>
      <c r="C4516" s="634" t="s">
        <v>5</v>
      </c>
      <c r="D4516" s="635" t="s">
        <v>44821</v>
      </c>
    </row>
    <row r="4517" spans="1:4" ht="13.5" x14ac:dyDescent="0.25">
      <c r="A4517" s="636">
        <v>96717</v>
      </c>
      <c r="B4517" s="634" t="s">
        <v>24949</v>
      </c>
      <c r="C4517" s="634" t="s">
        <v>5</v>
      </c>
      <c r="D4517" s="635" t="s">
        <v>44822</v>
      </c>
    </row>
    <row r="4518" spans="1:4" ht="13.5" x14ac:dyDescent="0.25">
      <c r="A4518" s="636">
        <v>96736</v>
      </c>
      <c r="B4518" s="634" t="s">
        <v>24950</v>
      </c>
      <c r="C4518" s="634" t="s">
        <v>5</v>
      </c>
      <c r="D4518" s="635" t="s">
        <v>44823</v>
      </c>
    </row>
    <row r="4519" spans="1:4" ht="13.5" x14ac:dyDescent="0.25">
      <c r="A4519" s="636">
        <v>96737</v>
      </c>
      <c r="B4519" s="634" t="s">
        <v>24951</v>
      </c>
      <c r="C4519" s="634" t="s">
        <v>5</v>
      </c>
      <c r="D4519" s="635" t="s">
        <v>26606</v>
      </c>
    </row>
    <row r="4520" spans="1:4" ht="13.5" x14ac:dyDescent="0.25">
      <c r="A4520" s="636">
        <v>96738</v>
      </c>
      <c r="B4520" s="634" t="s">
        <v>24952</v>
      </c>
      <c r="C4520" s="634" t="s">
        <v>5</v>
      </c>
      <c r="D4520" s="635" t="s">
        <v>44824</v>
      </c>
    </row>
    <row r="4521" spans="1:4" ht="13.5" x14ac:dyDescent="0.25">
      <c r="A4521" s="636">
        <v>96739</v>
      </c>
      <c r="B4521" s="634" t="s">
        <v>24953</v>
      </c>
      <c r="C4521" s="634" t="s">
        <v>5</v>
      </c>
      <c r="D4521" s="635" t="s">
        <v>26620</v>
      </c>
    </row>
    <row r="4522" spans="1:4" ht="13.5" x14ac:dyDescent="0.25">
      <c r="A4522" s="636">
        <v>96740</v>
      </c>
      <c r="B4522" s="634" t="s">
        <v>24954</v>
      </c>
      <c r="C4522" s="634" t="s">
        <v>5</v>
      </c>
      <c r="D4522" s="635" t="s">
        <v>44825</v>
      </c>
    </row>
    <row r="4523" spans="1:4" ht="13.5" x14ac:dyDescent="0.25">
      <c r="A4523" s="636">
        <v>96741</v>
      </c>
      <c r="B4523" s="634" t="s">
        <v>24955</v>
      </c>
      <c r="C4523" s="634" t="s">
        <v>5</v>
      </c>
      <c r="D4523" s="635" t="s">
        <v>30517</v>
      </c>
    </row>
    <row r="4524" spans="1:4" ht="13.5" x14ac:dyDescent="0.25">
      <c r="A4524" s="636">
        <v>96742</v>
      </c>
      <c r="B4524" s="634" t="s">
        <v>24956</v>
      </c>
      <c r="C4524" s="634" t="s">
        <v>5</v>
      </c>
      <c r="D4524" s="635" t="s">
        <v>27341</v>
      </c>
    </row>
    <row r="4525" spans="1:4" ht="13.5" x14ac:dyDescent="0.25">
      <c r="A4525" s="636">
        <v>96743</v>
      </c>
      <c r="B4525" s="634" t="s">
        <v>24957</v>
      </c>
      <c r="C4525" s="634" t="s">
        <v>5</v>
      </c>
      <c r="D4525" s="635" t="s">
        <v>30520</v>
      </c>
    </row>
    <row r="4526" spans="1:4" ht="13.5" x14ac:dyDescent="0.25">
      <c r="A4526" s="636">
        <v>96744</v>
      </c>
      <c r="B4526" s="634" t="s">
        <v>24958</v>
      </c>
      <c r="C4526" s="634" t="s">
        <v>5</v>
      </c>
      <c r="D4526" s="635" t="s">
        <v>44826</v>
      </c>
    </row>
    <row r="4527" spans="1:4" ht="13.5" x14ac:dyDescent="0.25">
      <c r="A4527" s="636">
        <v>96745</v>
      </c>
      <c r="B4527" s="634" t="s">
        <v>24959</v>
      </c>
      <c r="C4527" s="634" t="s">
        <v>5</v>
      </c>
      <c r="D4527" s="635" t="s">
        <v>44827</v>
      </c>
    </row>
    <row r="4528" spans="1:4" ht="13.5" x14ac:dyDescent="0.25">
      <c r="A4528" s="636">
        <v>96746</v>
      </c>
      <c r="B4528" s="634" t="s">
        <v>24960</v>
      </c>
      <c r="C4528" s="634" t="s">
        <v>5</v>
      </c>
      <c r="D4528" s="635" t="s">
        <v>44828</v>
      </c>
    </row>
    <row r="4529" spans="1:4" ht="13.5" x14ac:dyDescent="0.25">
      <c r="A4529" s="636">
        <v>96747</v>
      </c>
      <c r="B4529" s="634" t="s">
        <v>24961</v>
      </c>
      <c r="C4529" s="634" t="s">
        <v>5</v>
      </c>
      <c r="D4529" s="635" t="s">
        <v>44829</v>
      </c>
    </row>
    <row r="4530" spans="1:4" ht="13.5" x14ac:dyDescent="0.25">
      <c r="A4530" s="636">
        <v>96748</v>
      </c>
      <c r="B4530" s="634" t="s">
        <v>24962</v>
      </c>
      <c r="C4530" s="634" t="s">
        <v>5</v>
      </c>
      <c r="D4530" s="635" t="s">
        <v>30345</v>
      </c>
    </row>
    <row r="4531" spans="1:4" ht="13.5" x14ac:dyDescent="0.25">
      <c r="A4531" s="636">
        <v>96749</v>
      </c>
      <c r="B4531" s="634" t="s">
        <v>24963</v>
      </c>
      <c r="C4531" s="634" t="s">
        <v>5</v>
      </c>
      <c r="D4531" s="635" t="s">
        <v>44830</v>
      </c>
    </row>
    <row r="4532" spans="1:4" ht="13.5" x14ac:dyDescent="0.25">
      <c r="A4532" s="636">
        <v>96750</v>
      </c>
      <c r="B4532" s="634" t="s">
        <v>24964</v>
      </c>
      <c r="C4532" s="634" t="s">
        <v>5</v>
      </c>
      <c r="D4532" s="635" t="s">
        <v>26587</v>
      </c>
    </row>
    <row r="4533" spans="1:4" ht="13.5" x14ac:dyDescent="0.25">
      <c r="A4533" s="636">
        <v>96751</v>
      </c>
      <c r="B4533" s="634" t="s">
        <v>24965</v>
      </c>
      <c r="C4533" s="634" t="s">
        <v>5</v>
      </c>
      <c r="D4533" s="635" t="s">
        <v>30376</v>
      </c>
    </row>
    <row r="4534" spans="1:4" ht="13.5" x14ac:dyDescent="0.25">
      <c r="A4534" s="636">
        <v>96752</v>
      </c>
      <c r="B4534" s="634" t="s">
        <v>24966</v>
      </c>
      <c r="C4534" s="634" t="s">
        <v>5</v>
      </c>
      <c r="D4534" s="635" t="s">
        <v>44831</v>
      </c>
    </row>
    <row r="4535" spans="1:4" ht="13.5" x14ac:dyDescent="0.25">
      <c r="A4535" s="636">
        <v>96753</v>
      </c>
      <c r="B4535" s="634" t="s">
        <v>24967</v>
      </c>
      <c r="C4535" s="634" t="s">
        <v>5</v>
      </c>
      <c r="D4535" s="635" t="s">
        <v>44832</v>
      </c>
    </row>
    <row r="4536" spans="1:4" ht="13.5" x14ac:dyDescent="0.25">
      <c r="A4536" s="636">
        <v>96754</v>
      </c>
      <c r="B4536" s="634" t="s">
        <v>24968</v>
      </c>
      <c r="C4536" s="634" t="s">
        <v>5</v>
      </c>
      <c r="D4536" s="635" t="s">
        <v>44833</v>
      </c>
    </row>
    <row r="4537" spans="1:4" ht="13.5" x14ac:dyDescent="0.25">
      <c r="A4537" s="636">
        <v>96755</v>
      </c>
      <c r="B4537" s="634" t="s">
        <v>24969</v>
      </c>
      <c r="C4537" s="634" t="s">
        <v>5</v>
      </c>
      <c r="D4537" s="635" t="s">
        <v>44834</v>
      </c>
    </row>
    <row r="4538" spans="1:4" ht="13.5" x14ac:dyDescent="0.25">
      <c r="A4538" s="636">
        <v>96756</v>
      </c>
      <c r="B4538" s="634" t="s">
        <v>24970</v>
      </c>
      <c r="C4538" s="634" t="s">
        <v>5</v>
      </c>
      <c r="D4538" s="635" t="s">
        <v>44835</v>
      </c>
    </row>
    <row r="4539" spans="1:4" ht="13.5" x14ac:dyDescent="0.25">
      <c r="A4539" s="636">
        <v>96757</v>
      </c>
      <c r="B4539" s="634" t="s">
        <v>24971</v>
      </c>
      <c r="C4539" s="634" t="s">
        <v>5</v>
      </c>
      <c r="D4539" s="635" t="s">
        <v>43563</v>
      </c>
    </row>
    <row r="4540" spans="1:4" ht="13.5" x14ac:dyDescent="0.25">
      <c r="A4540" s="636">
        <v>96758</v>
      </c>
      <c r="B4540" s="634" t="s">
        <v>24972</v>
      </c>
      <c r="C4540" s="634" t="s">
        <v>5</v>
      </c>
      <c r="D4540" s="635" t="s">
        <v>30745</v>
      </c>
    </row>
    <row r="4541" spans="1:4" ht="13.5" x14ac:dyDescent="0.25">
      <c r="A4541" s="636">
        <v>96759</v>
      </c>
      <c r="B4541" s="634" t="s">
        <v>24973</v>
      </c>
      <c r="C4541" s="634" t="s">
        <v>5</v>
      </c>
      <c r="D4541" s="635" t="s">
        <v>29422</v>
      </c>
    </row>
    <row r="4542" spans="1:4" ht="13.5" x14ac:dyDescent="0.25">
      <c r="A4542" s="636">
        <v>96760</v>
      </c>
      <c r="B4542" s="634" t="s">
        <v>24974</v>
      </c>
      <c r="C4542" s="634" t="s">
        <v>5</v>
      </c>
      <c r="D4542" s="635" t="s">
        <v>42168</v>
      </c>
    </row>
    <row r="4543" spans="1:4" ht="13.5" x14ac:dyDescent="0.25">
      <c r="A4543" s="636">
        <v>96761</v>
      </c>
      <c r="B4543" s="634" t="s">
        <v>24975</v>
      </c>
      <c r="C4543" s="634" t="s">
        <v>5</v>
      </c>
      <c r="D4543" s="635" t="s">
        <v>44836</v>
      </c>
    </row>
    <row r="4544" spans="1:4" ht="13.5" x14ac:dyDescent="0.25">
      <c r="A4544" s="636">
        <v>96762</v>
      </c>
      <c r="B4544" s="634" t="s">
        <v>24976</v>
      </c>
      <c r="C4544" s="634" t="s">
        <v>5</v>
      </c>
      <c r="D4544" s="635" t="s">
        <v>44837</v>
      </c>
    </row>
    <row r="4545" spans="1:4" ht="13.5" x14ac:dyDescent="0.25">
      <c r="A4545" s="636">
        <v>96763</v>
      </c>
      <c r="B4545" s="634" t="s">
        <v>24977</v>
      </c>
      <c r="C4545" s="634" t="s">
        <v>5</v>
      </c>
      <c r="D4545" s="635" t="s">
        <v>44838</v>
      </c>
    </row>
    <row r="4546" spans="1:4" ht="13.5" x14ac:dyDescent="0.25">
      <c r="A4546" s="636">
        <v>96764</v>
      </c>
      <c r="B4546" s="634" t="s">
        <v>24978</v>
      </c>
      <c r="C4546" s="634" t="s">
        <v>5</v>
      </c>
      <c r="D4546" s="635" t="s">
        <v>44839</v>
      </c>
    </row>
    <row r="4547" spans="1:4" ht="13.5" x14ac:dyDescent="0.25">
      <c r="A4547" s="636">
        <v>96802</v>
      </c>
      <c r="B4547" s="634" t="s">
        <v>24979</v>
      </c>
      <c r="C4547" s="634" t="s">
        <v>5</v>
      </c>
      <c r="D4547" s="635" t="s">
        <v>44840</v>
      </c>
    </row>
    <row r="4548" spans="1:4" ht="13.5" x14ac:dyDescent="0.25">
      <c r="A4548" s="636">
        <v>96803</v>
      </c>
      <c r="B4548" s="634" t="s">
        <v>24980</v>
      </c>
      <c r="C4548" s="634" t="s">
        <v>5</v>
      </c>
      <c r="D4548" s="635" t="s">
        <v>44841</v>
      </c>
    </row>
    <row r="4549" spans="1:4" ht="13.5" x14ac:dyDescent="0.25">
      <c r="A4549" s="636">
        <v>96804</v>
      </c>
      <c r="B4549" s="634" t="s">
        <v>24981</v>
      </c>
      <c r="C4549" s="634" t="s">
        <v>5</v>
      </c>
      <c r="D4549" s="635" t="s">
        <v>44842</v>
      </c>
    </row>
    <row r="4550" spans="1:4" ht="13.5" x14ac:dyDescent="0.25">
      <c r="A4550" s="636">
        <v>96805</v>
      </c>
      <c r="B4550" s="634" t="s">
        <v>24982</v>
      </c>
      <c r="C4550" s="634" t="s">
        <v>5</v>
      </c>
      <c r="D4550" s="635" t="s">
        <v>44843</v>
      </c>
    </row>
    <row r="4551" spans="1:4" ht="13.5" x14ac:dyDescent="0.25">
      <c r="A4551" s="636">
        <v>96806</v>
      </c>
      <c r="B4551" s="634" t="s">
        <v>24983</v>
      </c>
      <c r="C4551" s="634" t="s">
        <v>5</v>
      </c>
      <c r="D4551" s="635" t="s">
        <v>44844</v>
      </c>
    </row>
    <row r="4552" spans="1:4" ht="13.5" x14ac:dyDescent="0.25">
      <c r="A4552" s="636">
        <v>96807</v>
      </c>
      <c r="B4552" s="634" t="s">
        <v>24984</v>
      </c>
      <c r="C4552" s="634" t="s">
        <v>5</v>
      </c>
      <c r="D4552" s="635" t="s">
        <v>44845</v>
      </c>
    </row>
    <row r="4553" spans="1:4" ht="13.5" x14ac:dyDescent="0.25">
      <c r="A4553" s="636">
        <v>96808</v>
      </c>
      <c r="B4553" s="634" t="s">
        <v>24985</v>
      </c>
      <c r="C4553" s="634" t="s">
        <v>5</v>
      </c>
      <c r="D4553" s="635" t="s">
        <v>30735</v>
      </c>
    </row>
    <row r="4554" spans="1:4" ht="13.5" x14ac:dyDescent="0.25">
      <c r="A4554" s="636">
        <v>96809</v>
      </c>
      <c r="B4554" s="634" t="s">
        <v>24986</v>
      </c>
      <c r="C4554" s="634" t="s">
        <v>5</v>
      </c>
      <c r="D4554" s="635" t="s">
        <v>26970</v>
      </c>
    </row>
    <row r="4555" spans="1:4" ht="13.5" x14ac:dyDescent="0.25">
      <c r="A4555" s="636">
        <v>96810</v>
      </c>
      <c r="B4555" s="634" t="s">
        <v>24987</v>
      </c>
      <c r="C4555" s="634" t="s">
        <v>5</v>
      </c>
      <c r="D4555" s="635" t="s">
        <v>41708</v>
      </c>
    </row>
    <row r="4556" spans="1:4" ht="13.5" x14ac:dyDescent="0.25">
      <c r="A4556" s="636">
        <v>96811</v>
      </c>
      <c r="B4556" s="634" t="s">
        <v>24988</v>
      </c>
      <c r="C4556" s="634" t="s">
        <v>5</v>
      </c>
      <c r="D4556" s="635" t="s">
        <v>27308</v>
      </c>
    </row>
    <row r="4557" spans="1:4" ht="13.5" x14ac:dyDescent="0.25">
      <c r="A4557" s="636">
        <v>96812</v>
      </c>
      <c r="B4557" s="634" t="s">
        <v>24989</v>
      </c>
      <c r="C4557" s="634" t="s">
        <v>5</v>
      </c>
      <c r="D4557" s="635" t="s">
        <v>30006</v>
      </c>
    </row>
    <row r="4558" spans="1:4" ht="13.5" x14ac:dyDescent="0.25">
      <c r="A4558" s="636">
        <v>96813</v>
      </c>
      <c r="B4558" s="634" t="s">
        <v>24990</v>
      </c>
      <c r="C4558" s="634" t="s">
        <v>5</v>
      </c>
      <c r="D4558" s="635" t="s">
        <v>30432</v>
      </c>
    </row>
    <row r="4559" spans="1:4" ht="13.5" x14ac:dyDescent="0.25">
      <c r="A4559" s="636">
        <v>96814</v>
      </c>
      <c r="B4559" s="634" t="s">
        <v>24991</v>
      </c>
      <c r="C4559" s="634" t="s">
        <v>5</v>
      </c>
      <c r="D4559" s="635" t="s">
        <v>28491</v>
      </c>
    </row>
    <row r="4560" spans="1:4" ht="13.5" x14ac:dyDescent="0.25">
      <c r="A4560" s="636">
        <v>96815</v>
      </c>
      <c r="B4560" s="634" t="s">
        <v>24992</v>
      </c>
      <c r="C4560" s="634" t="s">
        <v>5</v>
      </c>
      <c r="D4560" s="635" t="s">
        <v>44846</v>
      </c>
    </row>
    <row r="4561" spans="1:4" ht="13.5" x14ac:dyDescent="0.25">
      <c r="A4561" s="636">
        <v>96816</v>
      </c>
      <c r="B4561" s="634" t="s">
        <v>24993</v>
      </c>
      <c r="C4561" s="634" t="s">
        <v>5</v>
      </c>
      <c r="D4561" s="635" t="s">
        <v>43561</v>
      </c>
    </row>
    <row r="4562" spans="1:4" ht="13.5" x14ac:dyDescent="0.25">
      <c r="A4562" s="636">
        <v>96817</v>
      </c>
      <c r="B4562" s="634" t="s">
        <v>24994</v>
      </c>
      <c r="C4562" s="634" t="s">
        <v>5</v>
      </c>
      <c r="D4562" s="635" t="s">
        <v>44847</v>
      </c>
    </row>
    <row r="4563" spans="1:4" ht="13.5" x14ac:dyDescent="0.25">
      <c r="A4563" s="636">
        <v>96818</v>
      </c>
      <c r="B4563" s="634" t="s">
        <v>24995</v>
      </c>
      <c r="C4563" s="634" t="s">
        <v>5</v>
      </c>
      <c r="D4563" s="635" t="s">
        <v>44848</v>
      </c>
    </row>
    <row r="4564" spans="1:4" ht="13.5" x14ac:dyDescent="0.25">
      <c r="A4564" s="636">
        <v>96819</v>
      </c>
      <c r="B4564" s="634" t="s">
        <v>24996</v>
      </c>
      <c r="C4564" s="634" t="s">
        <v>5</v>
      </c>
      <c r="D4564" s="635" t="s">
        <v>44848</v>
      </c>
    </row>
    <row r="4565" spans="1:4" ht="13.5" x14ac:dyDescent="0.25">
      <c r="A4565" s="636">
        <v>96820</v>
      </c>
      <c r="B4565" s="634" t="s">
        <v>24997</v>
      </c>
      <c r="C4565" s="634" t="s">
        <v>5</v>
      </c>
      <c r="D4565" s="635" t="s">
        <v>44849</v>
      </c>
    </row>
    <row r="4566" spans="1:4" ht="13.5" x14ac:dyDescent="0.25">
      <c r="A4566" s="636">
        <v>96821</v>
      </c>
      <c r="B4566" s="634" t="s">
        <v>24998</v>
      </c>
      <c r="C4566" s="634" t="s">
        <v>5</v>
      </c>
      <c r="D4566" s="635" t="s">
        <v>44850</v>
      </c>
    </row>
    <row r="4567" spans="1:4" ht="13.5" x14ac:dyDescent="0.25">
      <c r="A4567" s="636">
        <v>96822</v>
      </c>
      <c r="B4567" s="634" t="s">
        <v>24999</v>
      </c>
      <c r="C4567" s="634" t="s">
        <v>5</v>
      </c>
      <c r="D4567" s="635" t="s">
        <v>44851</v>
      </c>
    </row>
    <row r="4568" spans="1:4" ht="13.5" x14ac:dyDescent="0.25">
      <c r="A4568" s="636">
        <v>96823</v>
      </c>
      <c r="B4568" s="634" t="s">
        <v>25000</v>
      </c>
      <c r="C4568" s="634" t="s">
        <v>5</v>
      </c>
      <c r="D4568" s="635" t="s">
        <v>30291</v>
      </c>
    </row>
    <row r="4569" spans="1:4" ht="13.5" x14ac:dyDescent="0.25">
      <c r="A4569" s="636">
        <v>96824</v>
      </c>
      <c r="B4569" s="634" t="s">
        <v>25001</v>
      </c>
      <c r="C4569" s="634" t="s">
        <v>5</v>
      </c>
      <c r="D4569" s="635" t="s">
        <v>26625</v>
      </c>
    </row>
    <row r="4570" spans="1:4" ht="13.5" x14ac:dyDescent="0.25">
      <c r="A4570" s="636">
        <v>96825</v>
      </c>
      <c r="B4570" s="634" t="s">
        <v>25002</v>
      </c>
      <c r="C4570" s="634" t="s">
        <v>5</v>
      </c>
      <c r="D4570" s="635" t="s">
        <v>26924</v>
      </c>
    </row>
    <row r="4571" spans="1:4" ht="13.5" x14ac:dyDescent="0.25">
      <c r="A4571" s="636">
        <v>96826</v>
      </c>
      <c r="B4571" s="634" t="s">
        <v>25003</v>
      </c>
      <c r="C4571" s="634" t="s">
        <v>5</v>
      </c>
      <c r="D4571" s="635" t="s">
        <v>42041</v>
      </c>
    </row>
    <row r="4572" spans="1:4" ht="13.5" x14ac:dyDescent="0.25">
      <c r="A4572" s="636">
        <v>96827</v>
      </c>
      <c r="B4572" s="634" t="s">
        <v>25004</v>
      </c>
      <c r="C4572" s="634" t="s">
        <v>5</v>
      </c>
      <c r="D4572" s="635" t="s">
        <v>29934</v>
      </c>
    </row>
    <row r="4573" spans="1:4" ht="13.5" x14ac:dyDescent="0.25">
      <c r="A4573" s="636">
        <v>96828</v>
      </c>
      <c r="B4573" s="634" t="s">
        <v>25005</v>
      </c>
      <c r="C4573" s="634" t="s">
        <v>5</v>
      </c>
      <c r="D4573" s="635" t="s">
        <v>44852</v>
      </c>
    </row>
    <row r="4574" spans="1:4" ht="13.5" x14ac:dyDescent="0.25">
      <c r="A4574" s="636">
        <v>96829</v>
      </c>
      <c r="B4574" s="634" t="s">
        <v>25006</v>
      </c>
      <c r="C4574" s="634" t="s">
        <v>5</v>
      </c>
      <c r="D4574" s="635" t="s">
        <v>44853</v>
      </c>
    </row>
    <row r="4575" spans="1:4" ht="13.5" x14ac:dyDescent="0.25">
      <c r="A4575" s="636">
        <v>96830</v>
      </c>
      <c r="B4575" s="634" t="s">
        <v>25007</v>
      </c>
      <c r="C4575" s="634" t="s">
        <v>5</v>
      </c>
      <c r="D4575" s="635" t="s">
        <v>30759</v>
      </c>
    </row>
    <row r="4576" spans="1:4" ht="13.5" x14ac:dyDescent="0.25">
      <c r="A4576" s="636">
        <v>96831</v>
      </c>
      <c r="B4576" s="634" t="s">
        <v>25008</v>
      </c>
      <c r="C4576" s="634" t="s">
        <v>5</v>
      </c>
      <c r="D4576" s="635" t="s">
        <v>27880</v>
      </c>
    </row>
    <row r="4577" spans="1:4" ht="13.5" x14ac:dyDescent="0.25">
      <c r="A4577" s="636">
        <v>96832</v>
      </c>
      <c r="B4577" s="634" t="s">
        <v>25009</v>
      </c>
      <c r="C4577" s="634" t="s">
        <v>5</v>
      </c>
      <c r="D4577" s="635" t="s">
        <v>30544</v>
      </c>
    </row>
    <row r="4578" spans="1:4" ht="13.5" x14ac:dyDescent="0.25">
      <c r="A4578" s="636">
        <v>96833</v>
      </c>
      <c r="B4578" s="634" t="s">
        <v>25010</v>
      </c>
      <c r="C4578" s="634" t="s">
        <v>5</v>
      </c>
      <c r="D4578" s="635" t="s">
        <v>29056</v>
      </c>
    </row>
    <row r="4579" spans="1:4" ht="13.5" x14ac:dyDescent="0.25">
      <c r="A4579" s="636">
        <v>96834</v>
      </c>
      <c r="B4579" s="634" t="s">
        <v>25011</v>
      </c>
      <c r="C4579" s="634" t="s">
        <v>5</v>
      </c>
      <c r="D4579" s="635" t="s">
        <v>44854</v>
      </c>
    </row>
    <row r="4580" spans="1:4" ht="13.5" x14ac:dyDescent="0.25">
      <c r="A4580" s="636">
        <v>96835</v>
      </c>
      <c r="B4580" s="634" t="s">
        <v>25012</v>
      </c>
      <c r="C4580" s="634" t="s">
        <v>5</v>
      </c>
      <c r="D4580" s="635" t="s">
        <v>44855</v>
      </c>
    </row>
    <row r="4581" spans="1:4" ht="13.5" x14ac:dyDescent="0.25">
      <c r="A4581" s="636">
        <v>96836</v>
      </c>
      <c r="B4581" s="634" t="s">
        <v>25013</v>
      </c>
      <c r="C4581" s="634" t="s">
        <v>5</v>
      </c>
      <c r="D4581" s="635" t="s">
        <v>44856</v>
      </c>
    </row>
    <row r="4582" spans="1:4" ht="13.5" x14ac:dyDescent="0.25">
      <c r="A4582" s="636">
        <v>96837</v>
      </c>
      <c r="B4582" s="634" t="s">
        <v>25014</v>
      </c>
      <c r="C4582" s="634" t="s">
        <v>5</v>
      </c>
      <c r="D4582" s="635" t="s">
        <v>28483</v>
      </c>
    </row>
    <row r="4583" spans="1:4" ht="13.5" x14ac:dyDescent="0.25">
      <c r="A4583" s="636">
        <v>96838</v>
      </c>
      <c r="B4583" s="634" t="s">
        <v>25015</v>
      </c>
      <c r="C4583" s="634" t="s">
        <v>5</v>
      </c>
      <c r="D4583" s="635" t="s">
        <v>44857</v>
      </c>
    </row>
    <row r="4584" spans="1:4" ht="13.5" x14ac:dyDescent="0.25">
      <c r="A4584" s="636">
        <v>96839</v>
      </c>
      <c r="B4584" s="634" t="s">
        <v>25016</v>
      </c>
      <c r="C4584" s="634" t="s">
        <v>5</v>
      </c>
      <c r="D4584" s="635" t="s">
        <v>29237</v>
      </c>
    </row>
    <row r="4585" spans="1:4" ht="13.5" x14ac:dyDescent="0.25">
      <c r="A4585" s="636">
        <v>96840</v>
      </c>
      <c r="B4585" s="634" t="s">
        <v>25017</v>
      </c>
      <c r="C4585" s="634" t="s">
        <v>5</v>
      </c>
      <c r="D4585" s="635" t="s">
        <v>26607</v>
      </c>
    </row>
    <row r="4586" spans="1:4" ht="13.5" x14ac:dyDescent="0.25">
      <c r="A4586" s="636">
        <v>96841</v>
      </c>
      <c r="B4586" s="634" t="s">
        <v>25018</v>
      </c>
      <c r="C4586" s="634" t="s">
        <v>5</v>
      </c>
      <c r="D4586" s="635" t="s">
        <v>30823</v>
      </c>
    </row>
    <row r="4587" spans="1:4" ht="13.5" x14ac:dyDescent="0.25">
      <c r="A4587" s="636">
        <v>96842</v>
      </c>
      <c r="B4587" s="634" t="s">
        <v>25019</v>
      </c>
      <c r="C4587" s="634" t="s">
        <v>5</v>
      </c>
      <c r="D4587" s="635" t="s">
        <v>44858</v>
      </c>
    </row>
    <row r="4588" spans="1:4" ht="13.5" x14ac:dyDescent="0.25">
      <c r="A4588" s="636">
        <v>96843</v>
      </c>
      <c r="B4588" s="634" t="s">
        <v>25020</v>
      </c>
      <c r="C4588" s="634" t="s">
        <v>5</v>
      </c>
      <c r="D4588" s="635" t="s">
        <v>44859</v>
      </c>
    </row>
    <row r="4589" spans="1:4" ht="13.5" x14ac:dyDescent="0.25">
      <c r="A4589" s="636">
        <v>96844</v>
      </c>
      <c r="B4589" s="634" t="s">
        <v>25021</v>
      </c>
      <c r="C4589" s="634" t="s">
        <v>5</v>
      </c>
      <c r="D4589" s="635" t="s">
        <v>44860</v>
      </c>
    </row>
    <row r="4590" spans="1:4" ht="13.5" x14ac:dyDescent="0.25">
      <c r="A4590" s="636">
        <v>96845</v>
      </c>
      <c r="B4590" s="634" t="s">
        <v>25022</v>
      </c>
      <c r="C4590" s="634" t="s">
        <v>5</v>
      </c>
      <c r="D4590" s="635" t="s">
        <v>44861</v>
      </c>
    </row>
    <row r="4591" spans="1:4" ht="13.5" x14ac:dyDescent="0.25">
      <c r="A4591" s="636">
        <v>96846</v>
      </c>
      <c r="B4591" s="634" t="s">
        <v>25023</v>
      </c>
      <c r="C4591" s="634" t="s">
        <v>5</v>
      </c>
      <c r="D4591" s="635" t="s">
        <v>44609</v>
      </c>
    </row>
    <row r="4592" spans="1:4" ht="13.5" x14ac:dyDescent="0.25">
      <c r="A4592" s="636">
        <v>96847</v>
      </c>
      <c r="B4592" s="634" t="s">
        <v>25024</v>
      </c>
      <c r="C4592" s="634" t="s">
        <v>5</v>
      </c>
      <c r="D4592" s="635" t="s">
        <v>44862</v>
      </c>
    </row>
    <row r="4593" spans="1:4" ht="13.5" x14ac:dyDescent="0.25">
      <c r="A4593" s="636">
        <v>96848</v>
      </c>
      <c r="B4593" s="634" t="s">
        <v>25025</v>
      </c>
      <c r="C4593" s="634" t="s">
        <v>5</v>
      </c>
      <c r="D4593" s="635" t="s">
        <v>44863</v>
      </c>
    </row>
    <row r="4594" spans="1:4" ht="13.5" x14ac:dyDescent="0.25">
      <c r="A4594" s="636">
        <v>96849</v>
      </c>
      <c r="B4594" s="634" t="s">
        <v>25026</v>
      </c>
      <c r="C4594" s="634" t="s">
        <v>5</v>
      </c>
      <c r="D4594" s="635" t="s">
        <v>41982</v>
      </c>
    </row>
    <row r="4595" spans="1:4" ht="13.5" x14ac:dyDescent="0.25">
      <c r="A4595" s="636">
        <v>96850</v>
      </c>
      <c r="B4595" s="634" t="s">
        <v>25027</v>
      </c>
      <c r="C4595" s="634" t="s">
        <v>5</v>
      </c>
      <c r="D4595" s="635" t="s">
        <v>44864</v>
      </c>
    </row>
    <row r="4596" spans="1:4" ht="13.5" x14ac:dyDescent="0.25">
      <c r="A4596" s="636">
        <v>96851</v>
      </c>
      <c r="B4596" s="634" t="s">
        <v>25028</v>
      </c>
      <c r="C4596" s="634" t="s">
        <v>5</v>
      </c>
      <c r="D4596" s="635" t="s">
        <v>30329</v>
      </c>
    </row>
    <row r="4597" spans="1:4" ht="13.5" x14ac:dyDescent="0.25">
      <c r="A4597" s="636">
        <v>96852</v>
      </c>
      <c r="B4597" s="634" t="s">
        <v>25029</v>
      </c>
      <c r="C4597" s="634" t="s">
        <v>5</v>
      </c>
      <c r="D4597" s="635" t="s">
        <v>26980</v>
      </c>
    </row>
    <row r="4598" spans="1:4" ht="13.5" x14ac:dyDescent="0.25">
      <c r="A4598" s="636">
        <v>96853</v>
      </c>
      <c r="B4598" s="634" t="s">
        <v>25030</v>
      </c>
      <c r="C4598" s="634" t="s">
        <v>5</v>
      </c>
      <c r="D4598" s="635" t="s">
        <v>44865</v>
      </c>
    </row>
    <row r="4599" spans="1:4" ht="13.5" x14ac:dyDescent="0.25">
      <c r="A4599" s="636">
        <v>96854</v>
      </c>
      <c r="B4599" s="634" t="s">
        <v>25031</v>
      </c>
      <c r="C4599" s="634" t="s">
        <v>5</v>
      </c>
      <c r="D4599" s="635" t="s">
        <v>42003</v>
      </c>
    </row>
    <row r="4600" spans="1:4" ht="13.5" x14ac:dyDescent="0.25">
      <c r="A4600" s="636">
        <v>96855</v>
      </c>
      <c r="B4600" s="634" t="s">
        <v>25032</v>
      </c>
      <c r="C4600" s="634" t="s">
        <v>5</v>
      </c>
      <c r="D4600" s="635" t="s">
        <v>30374</v>
      </c>
    </row>
    <row r="4601" spans="1:4" ht="13.5" x14ac:dyDescent="0.25">
      <c r="A4601" s="636">
        <v>96856</v>
      </c>
      <c r="B4601" s="634" t="s">
        <v>25033</v>
      </c>
      <c r="C4601" s="634" t="s">
        <v>5</v>
      </c>
      <c r="D4601" s="635" t="s">
        <v>30568</v>
      </c>
    </row>
    <row r="4602" spans="1:4" ht="13.5" x14ac:dyDescent="0.25">
      <c r="A4602" s="636">
        <v>96857</v>
      </c>
      <c r="B4602" s="634" t="s">
        <v>25034</v>
      </c>
      <c r="C4602" s="634" t="s">
        <v>5</v>
      </c>
      <c r="D4602" s="635" t="s">
        <v>44866</v>
      </c>
    </row>
    <row r="4603" spans="1:4" ht="13.5" x14ac:dyDescent="0.25">
      <c r="A4603" s="636">
        <v>96858</v>
      </c>
      <c r="B4603" s="634" t="s">
        <v>25035</v>
      </c>
      <c r="C4603" s="634" t="s">
        <v>5</v>
      </c>
      <c r="D4603" s="635" t="s">
        <v>44867</v>
      </c>
    </row>
    <row r="4604" spans="1:4" ht="13.5" x14ac:dyDescent="0.25">
      <c r="A4604" s="636">
        <v>96859</v>
      </c>
      <c r="B4604" s="634" t="s">
        <v>25036</v>
      </c>
      <c r="C4604" s="634" t="s">
        <v>5</v>
      </c>
      <c r="D4604" s="635" t="s">
        <v>44868</v>
      </c>
    </row>
    <row r="4605" spans="1:4" ht="13.5" x14ac:dyDescent="0.25">
      <c r="A4605" s="636">
        <v>96860</v>
      </c>
      <c r="B4605" s="634" t="s">
        <v>25037</v>
      </c>
      <c r="C4605" s="634" t="s">
        <v>5</v>
      </c>
      <c r="D4605" s="635" t="s">
        <v>44382</v>
      </c>
    </row>
    <row r="4606" spans="1:4" ht="13.5" x14ac:dyDescent="0.25">
      <c r="A4606" s="636">
        <v>96861</v>
      </c>
      <c r="B4606" s="634" t="s">
        <v>25038</v>
      </c>
      <c r="C4606" s="634" t="s">
        <v>5</v>
      </c>
      <c r="D4606" s="635" t="s">
        <v>30818</v>
      </c>
    </row>
    <row r="4607" spans="1:4" ht="13.5" x14ac:dyDescent="0.25">
      <c r="A4607" s="636">
        <v>96862</v>
      </c>
      <c r="B4607" s="634" t="s">
        <v>25039</v>
      </c>
      <c r="C4607" s="634" t="s">
        <v>5</v>
      </c>
      <c r="D4607" s="635" t="s">
        <v>44869</v>
      </c>
    </row>
    <row r="4608" spans="1:4" ht="13.5" x14ac:dyDescent="0.25">
      <c r="A4608" s="636">
        <v>96863</v>
      </c>
      <c r="B4608" s="634" t="s">
        <v>25040</v>
      </c>
      <c r="C4608" s="634" t="s">
        <v>5</v>
      </c>
      <c r="D4608" s="635" t="s">
        <v>26983</v>
      </c>
    </row>
    <row r="4609" spans="1:4" ht="13.5" x14ac:dyDescent="0.25">
      <c r="A4609" s="636">
        <v>96864</v>
      </c>
      <c r="B4609" s="634" t="s">
        <v>25041</v>
      </c>
      <c r="C4609" s="634" t="s">
        <v>5</v>
      </c>
      <c r="D4609" s="635" t="s">
        <v>30330</v>
      </c>
    </row>
    <row r="4610" spans="1:4" ht="13.5" x14ac:dyDescent="0.25">
      <c r="A4610" s="636">
        <v>96865</v>
      </c>
      <c r="B4610" s="634" t="s">
        <v>25042</v>
      </c>
      <c r="C4610" s="634" t="s">
        <v>5</v>
      </c>
      <c r="D4610" s="635" t="s">
        <v>44870</v>
      </c>
    </row>
    <row r="4611" spans="1:4" ht="13.5" x14ac:dyDescent="0.25">
      <c r="A4611" s="636">
        <v>96866</v>
      </c>
      <c r="B4611" s="634" t="s">
        <v>25043</v>
      </c>
      <c r="C4611" s="634" t="s">
        <v>5</v>
      </c>
      <c r="D4611" s="635" t="s">
        <v>30390</v>
      </c>
    </row>
    <row r="4612" spans="1:4" ht="13.5" x14ac:dyDescent="0.25">
      <c r="A4612" s="636">
        <v>96867</v>
      </c>
      <c r="B4612" s="634" t="s">
        <v>25044</v>
      </c>
      <c r="C4612" s="634" t="s">
        <v>5</v>
      </c>
      <c r="D4612" s="635" t="s">
        <v>44871</v>
      </c>
    </row>
    <row r="4613" spans="1:4" ht="13.5" x14ac:dyDescent="0.25">
      <c r="A4613" s="636">
        <v>96868</v>
      </c>
      <c r="B4613" s="634" t="s">
        <v>25045</v>
      </c>
      <c r="C4613" s="634" t="s">
        <v>5</v>
      </c>
      <c r="D4613" s="635" t="s">
        <v>44670</v>
      </c>
    </row>
    <row r="4614" spans="1:4" ht="13.5" x14ac:dyDescent="0.25">
      <c r="A4614" s="636">
        <v>96869</v>
      </c>
      <c r="B4614" s="634" t="s">
        <v>25046</v>
      </c>
      <c r="C4614" s="634" t="s">
        <v>5</v>
      </c>
      <c r="D4614" s="635" t="s">
        <v>44170</v>
      </c>
    </row>
    <row r="4615" spans="1:4" ht="13.5" x14ac:dyDescent="0.25">
      <c r="A4615" s="636">
        <v>96870</v>
      </c>
      <c r="B4615" s="634" t="s">
        <v>25047</v>
      </c>
      <c r="C4615" s="634" t="s">
        <v>5</v>
      </c>
      <c r="D4615" s="635" t="s">
        <v>30319</v>
      </c>
    </row>
    <row r="4616" spans="1:4" ht="13.5" x14ac:dyDescent="0.25">
      <c r="A4616" s="636">
        <v>96871</v>
      </c>
      <c r="B4616" s="634" t="s">
        <v>25048</v>
      </c>
      <c r="C4616" s="634" t="s">
        <v>5</v>
      </c>
      <c r="D4616" s="635" t="s">
        <v>44872</v>
      </c>
    </row>
    <row r="4617" spans="1:4" ht="13.5" x14ac:dyDescent="0.25">
      <c r="A4617" s="636">
        <v>96872</v>
      </c>
      <c r="B4617" s="634" t="s">
        <v>25049</v>
      </c>
      <c r="C4617" s="634" t="s">
        <v>5</v>
      </c>
      <c r="D4617" s="635" t="s">
        <v>44873</v>
      </c>
    </row>
    <row r="4618" spans="1:4" ht="13.5" x14ac:dyDescent="0.25">
      <c r="A4618" s="636">
        <v>96873</v>
      </c>
      <c r="B4618" s="634" t="s">
        <v>25050</v>
      </c>
      <c r="C4618" s="634" t="s">
        <v>5</v>
      </c>
      <c r="D4618" s="635" t="s">
        <v>44874</v>
      </c>
    </row>
    <row r="4619" spans="1:4" ht="13.5" x14ac:dyDescent="0.25">
      <c r="A4619" s="636">
        <v>96874</v>
      </c>
      <c r="B4619" s="634" t="s">
        <v>25051</v>
      </c>
      <c r="C4619" s="634" t="s">
        <v>5</v>
      </c>
      <c r="D4619" s="635" t="s">
        <v>44875</v>
      </c>
    </row>
    <row r="4620" spans="1:4" ht="13.5" x14ac:dyDescent="0.25">
      <c r="A4620" s="636">
        <v>96875</v>
      </c>
      <c r="B4620" s="634" t="s">
        <v>25052</v>
      </c>
      <c r="C4620" s="634" t="s">
        <v>5</v>
      </c>
      <c r="D4620" s="635" t="s">
        <v>29178</v>
      </c>
    </row>
    <row r="4621" spans="1:4" ht="13.5" x14ac:dyDescent="0.25">
      <c r="A4621" s="636">
        <v>96876</v>
      </c>
      <c r="B4621" s="634" t="s">
        <v>25053</v>
      </c>
      <c r="C4621" s="634" t="s">
        <v>5</v>
      </c>
      <c r="D4621" s="635" t="s">
        <v>29956</v>
      </c>
    </row>
    <row r="4622" spans="1:4" ht="13.5" x14ac:dyDescent="0.25">
      <c r="A4622" s="636">
        <v>96877</v>
      </c>
      <c r="B4622" s="634" t="s">
        <v>25054</v>
      </c>
      <c r="C4622" s="634" t="s">
        <v>5</v>
      </c>
      <c r="D4622" s="635" t="s">
        <v>44876</v>
      </c>
    </row>
    <row r="4623" spans="1:4" ht="13.5" x14ac:dyDescent="0.25">
      <c r="A4623" s="636">
        <v>96878</v>
      </c>
      <c r="B4623" s="634" t="s">
        <v>25055</v>
      </c>
      <c r="C4623" s="634" t="s">
        <v>5</v>
      </c>
      <c r="D4623" s="635" t="s">
        <v>44877</v>
      </c>
    </row>
    <row r="4624" spans="1:4" ht="13.5" x14ac:dyDescent="0.25">
      <c r="A4624" s="636">
        <v>96879</v>
      </c>
      <c r="B4624" s="634" t="s">
        <v>25056</v>
      </c>
      <c r="C4624" s="634" t="s">
        <v>5</v>
      </c>
      <c r="D4624" s="635" t="s">
        <v>42322</v>
      </c>
    </row>
    <row r="4625" spans="1:4" ht="13.5" x14ac:dyDescent="0.25">
      <c r="A4625" s="636">
        <v>96880</v>
      </c>
      <c r="B4625" s="634" t="s">
        <v>25057</v>
      </c>
      <c r="C4625" s="634" t="s">
        <v>5</v>
      </c>
      <c r="D4625" s="635" t="s">
        <v>44878</v>
      </c>
    </row>
    <row r="4626" spans="1:4" ht="13.5" x14ac:dyDescent="0.25">
      <c r="A4626" s="636">
        <v>96881</v>
      </c>
      <c r="B4626" s="634" t="s">
        <v>25058</v>
      </c>
      <c r="C4626" s="634" t="s">
        <v>5</v>
      </c>
      <c r="D4626" s="635" t="s">
        <v>44879</v>
      </c>
    </row>
    <row r="4627" spans="1:4" ht="13.5" x14ac:dyDescent="0.25">
      <c r="A4627" s="636">
        <v>97425</v>
      </c>
      <c r="B4627" s="634" t="s">
        <v>25059</v>
      </c>
      <c r="C4627" s="634" t="s">
        <v>5</v>
      </c>
      <c r="D4627" s="635" t="s">
        <v>44880</v>
      </c>
    </row>
    <row r="4628" spans="1:4" ht="13.5" x14ac:dyDescent="0.25">
      <c r="A4628" s="636">
        <v>97426</v>
      </c>
      <c r="B4628" s="634" t="s">
        <v>25060</v>
      </c>
      <c r="C4628" s="634" t="s">
        <v>5</v>
      </c>
      <c r="D4628" s="635" t="s">
        <v>29229</v>
      </c>
    </row>
    <row r="4629" spans="1:4" ht="13.5" x14ac:dyDescent="0.25">
      <c r="A4629" s="636">
        <v>97427</v>
      </c>
      <c r="B4629" s="634" t="s">
        <v>25061</v>
      </c>
      <c r="C4629" s="634" t="s">
        <v>5</v>
      </c>
      <c r="D4629" s="635" t="s">
        <v>44881</v>
      </c>
    </row>
    <row r="4630" spans="1:4" ht="13.5" x14ac:dyDescent="0.25">
      <c r="A4630" s="636">
        <v>97428</v>
      </c>
      <c r="B4630" s="634" t="s">
        <v>25062</v>
      </c>
      <c r="C4630" s="634" t="s">
        <v>5</v>
      </c>
      <c r="D4630" s="635" t="s">
        <v>44882</v>
      </c>
    </row>
    <row r="4631" spans="1:4" ht="13.5" x14ac:dyDescent="0.25">
      <c r="A4631" s="636">
        <v>97429</v>
      </c>
      <c r="B4631" s="634" t="s">
        <v>25063</v>
      </c>
      <c r="C4631" s="634" t="s">
        <v>5</v>
      </c>
      <c r="D4631" s="635" t="s">
        <v>44883</v>
      </c>
    </row>
    <row r="4632" spans="1:4" ht="13.5" x14ac:dyDescent="0.25">
      <c r="A4632" s="636">
        <v>97430</v>
      </c>
      <c r="B4632" s="634" t="s">
        <v>29423</v>
      </c>
      <c r="C4632" s="634" t="s">
        <v>5</v>
      </c>
      <c r="D4632" s="635" t="s">
        <v>42063</v>
      </c>
    </row>
    <row r="4633" spans="1:4" ht="13.5" x14ac:dyDescent="0.25">
      <c r="A4633" s="636">
        <v>97431</v>
      </c>
      <c r="B4633" s="634" t="s">
        <v>29424</v>
      </c>
      <c r="C4633" s="634" t="s">
        <v>5</v>
      </c>
      <c r="D4633" s="635" t="s">
        <v>44884</v>
      </c>
    </row>
    <row r="4634" spans="1:4" ht="13.5" x14ac:dyDescent="0.25">
      <c r="A4634" s="636">
        <v>97432</v>
      </c>
      <c r="B4634" s="634" t="s">
        <v>29425</v>
      </c>
      <c r="C4634" s="634" t="s">
        <v>5</v>
      </c>
      <c r="D4634" s="635" t="s">
        <v>44885</v>
      </c>
    </row>
    <row r="4635" spans="1:4" ht="13.5" x14ac:dyDescent="0.25">
      <c r="A4635" s="636">
        <v>97433</v>
      </c>
      <c r="B4635" s="634" t="s">
        <v>29426</v>
      </c>
      <c r="C4635" s="634" t="s">
        <v>5</v>
      </c>
      <c r="D4635" s="635" t="s">
        <v>44886</v>
      </c>
    </row>
    <row r="4636" spans="1:4" ht="13.5" x14ac:dyDescent="0.25">
      <c r="A4636" s="636">
        <v>97434</v>
      </c>
      <c r="B4636" s="634" t="s">
        <v>29427</v>
      </c>
      <c r="C4636" s="634" t="s">
        <v>5</v>
      </c>
      <c r="D4636" s="635" t="s">
        <v>29311</v>
      </c>
    </row>
    <row r="4637" spans="1:4" ht="13.5" x14ac:dyDescent="0.25">
      <c r="A4637" s="636">
        <v>97435</v>
      </c>
      <c r="B4637" s="634" t="s">
        <v>29428</v>
      </c>
      <c r="C4637" s="634" t="s">
        <v>5</v>
      </c>
      <c r="D4637" s="635" t="s">
        <v>44887</v>
      </c>
    </row>
    <row r="4638" spans="1:4" ht="13.5" x14ac:dyDescent="0.25">
      <c r="A4638" s="636">
        <v>97436</v>
      </c>
      <c r="B4638" s="634" t="s">
        <v>29429</v>
      </c>
      <c r="C4638" s="634" t="s">
        <v>5</v>
      </c>
      <c r="D4638" s="635" t="s">
        <v>44888</v>
      </c>
    </row>
    <row r="4639" spans="1:4" ht="13.5" x14ac:dyDescent="0.25">
      <c r="A4639" s="636">
        <v>97437</v>
      </c>
      <c r="B4639" s="634" t="s">
        <v>29430</v>
      </c>
      <c r="C4639" s="634" t="s">
        <v>5</v>
      </c>
      <c r="D4639" s="635" t="s">
        <v>44889</v>
      </c>
    </row>
    <row r="4640" spans="1:4" ht="13.5" x14ac:dyDescent="0.25">
      <c r="A4640" s="636">
        <v>97438</v>
      </c>
      <c r="B4640" s="634" t="s">
        <v>29431</v>
      </c>
      <c r="C4640" s="634" t="s">
        <v>5</v>
      </c>
      <c r="D4640" s="635" t="s">
        <v>44890</v>
      </c>
    </row>
    <row r="4641" spans="1:4" ht="13.5" x14ac:dyDescent="0.25">
      <c r="A4641" s="636">
        <v>97439</v>
      </c>
      <c r="B4641" s="634" t="s">
        <v>29432</v>
      </c>
      <c r="C4641" s="634" t="s">
        <v>5</v>
      </c>
      <c r="D4641" s="635" t="s">
        <v>44891</v>
      </c>
    </row>
    <row r="4642" spans="1:4" ht="13.5" x14ac:dyDescent="0.25">
      <c r="A4642" s="636">
        <v>97440</v>
      </c>
      <c r="B4642" s="634" t="s">
        <v>29433</v>
      </c>
      <c r="C4642" s="634" t="s">
        <v>5</v>
      </c>
      <c r="D4642" s="635" t="s">
        <v>44892</v>
      </c>
    </row>
    <row r="4643" spans="1:4" ht="13.5" x14ac:dyDescent="0.25">
      <c r="A4643" s="636">
        <v>97442</v>
      </c>
      <c r="B4643" s="634" t="s">
        <v>29434</v>
      </c>
      <c r="C4643" s="634" t="s">
        <v>5</v>
      </c>
      <c r="D4643" s="635" t="s">
        <v>44893</v>
      </c>
    </row>
    <row r="4644" spans="1:4" ht="13.5" x14ac:dyDescent="0.25">
      <c r="A4644" s="636">
        <v>97443</v>
      </c>
      <c r="B4644" s="634" t="s">
        <v>29435</v>
      </c>
      <c r="C4644" s="634" t="s">
        <v>5</v>
      </c>
      <c r="D4644" s="635" t="s">
        <v>42952</v>
      </c>
    </row>
    <row r="4645" spans="1:4" ht="13.5" x14ac:dyDescent="0.25">
      <c r="A4645" s="636">
        <v>97444</v>
      </c>
      <c r="B4645" s="634" t="s">
        <v>29436</v>
      </c>
      <c r="C4645" s="634" t="s">
        <v>5</v>
      </c>
      <c r="D4645" s="635" t="s">
        <v>44894</v>
      </c>
    </row>
    <row r="4646" spans="1:4" ht="13.5" x14ac:dyDescent="0.25">
      <c r="A4646" s="636">
        <v>97446</v>
      </c>
      <c r="B4646" s="634" t="s">
        <v>29437</v>
      </c>
      <c r="C4646" s="634" t="s">
        <v>5</v>
      </c>
      <c r="D4646" s="635" t="s">
        <v>44895</v>
      </c>
    </row>
    <row r="4647" spans="1:4" ht="13.5" x14ac:dyDescent="0.25">
      <c r="A4647" s="636">
        <v>97447</v>
      </c>
      <c r="B4647" s="634" t="s">
        <v>29438</v>
      </c>
      <c r="C4647" s="634" t="s">
        <v>5</v>
      </c>
      <c r="D4647" s="635" t="s">
        <v>44895</v>
      </c>
    </row>
    <row r="4648" spans="1:4" ht="13.5" x14ac:dyDescent="0.25">
      <c r="A4648" s="636">
        <v>97449</v>
      </c>
      <c r="B4648" s="634" t="s">
        <v>29439</v>
      </c>
      <c r="C4648" s="634" t="s">
        <v>5</v>
      </c>
      <c r="D4648" s="635" t="s">
        <v>44896</v>
      </c>
    </row>
    <row r="4649" spans="1:4" ht="13.5" x14ac:dyDescent="0.25">
      <c r="A4649" s="636">
        <v>97450</v>
      </c>
      <c r="B4649" s="634" t="s">
        <v>29440</v>
      </c>
      <c r="C4649" s="634" t="s">
        <v>5</v>
      </c>
      <c r="D4649" s="635" t="s">
        <v>44897</v>
      </c>
    </row>
    <row r="4650" spans="1:4" ht="13.5" x14ac:dyDescent="0.25">
      <c r="A4650" s="636">
        <v>97452</v>
      </c>
      <c r="B4650" s="634" t="s">
        <v>29441</v>
      </c>
      <c r="C4650" s="634" t="s">
        <v>5</v>
      </c>
      <c r="D4650" s="635" t="s">
        <v>44898</v>
      </c>
    </row>
    <row r="4651" spans="1:4" ht="13.5" x14ac:dyDescent="0.25">
      <c r="A4651" s="636">
        <v>97453</v>
      </c>
      <c r="B4651" s="634" t="s">
        <v>29442</v>
      </c>
      <c r="C4651" s="634" t="s">
        <v>5</v>
      </c>
      <c r="D4651" s="635" t="s">
        <v>44899</v>
      </c>
    </row>
    <row r="4652" spans="1:4" ht="13.5" x14ac:dyDescent="0.25">
      <c r="A4652" s="636">
        <v>97454</v>
      </c>
      <c r="B4652" s="634" t="s">
        <v>29443</v>
      </c>
      <c r="C4652" s="634" t="s">
        <v>5</v>
      </c>
      <c r="D4652" s="635" t="s">
        <v>44900</v>
      </c>
    </row>
    <row r="4653" spans="1:4" ht="13.5" x14ac:dyDescent="0.25">
      <c r="A4653" s="636">
        <v>97455</v>
      </c>
      <c r="B4653" s="634" t="s">
        <v>29444</v>
      </c>
      <c r="C4653" s="634" t="s">
        <v>5</v>
      </c>
      <c r="D4653" s="635" t="s">
        <v>44901</v>
      </c>
    </row>
    <row r="4654" spans="1:4" ht="13.5" x14ac:dyDescent="0.25">
      <c r="A4654" s="636">
        <v>97456</v>
      </c>
      <c r="B4654" s="634" t="s">
        <v>29445</v>
      </c>
      <c r="C4654" s="634" t="s">
        <v>5</v>
      </c>
      <c r="D4654" s="635" t="s">
        <v>44902</v>
      </c>
    </row>
    <row r="4655" spans="1:4" ht="13.5" x14ac:dyDescent="0.25">
      <c r="A4655" s="636">
        <v>97457</v>
      </c>
      <c r="B4655" s="634" t="s">
        <v>29446</v>
      </c>
      <c r="C4655" s="634" t="s">
        <v>5</v>
      </c>
      <c r="D4655" s="635" t="s">
        <v>44903</v>
      </c>
    </row>
    <row r="4656" spans="1:4" ht="13.5" x14ac:dyDescent="0.25">
      <c r="A4656" s="636">
        <v>97458</v>
      </c>
      <c r="B4656" s="634" t="s">
        <v>29447</v>
      </c>
      <c r="C4656" s="634" t="s">
        <v>5</v>
      </c>
      <c r="D4656" s="635" t="s">
        <v>44904</v>
      </c>
    </row>
    <row r="4657" spans="1:4" ht="13.5" x14ac:dyDescent="0.25">
      <c r="A4657" s="636">
        <v>97459</v>
      </c>
      <c r="B4657" s="634" t="s">
        <v>29448</v>
      </c>
      <c r="C4657" s="634" t="s">
        <v>5</v>
      </c>
      <c r="D4657" s="635" t="s">
        <v>44905</v>
      </c>
    </row>
    <row r="4658" spans="1:4" ht="13.5" x14ac:dyDescent="0.25">
      <c r="A4658" s="636">
        <v>97460</v>
      </c>
      <c r="B4658" s="634" t="s">
        <v>29449</v>
      </c>
      <c r="C4658" s="634" t="s">
        <v>5</v>
      </c>
      <c r="D4658" s="635" t="s">
        <v>44906</v>
      </c>
    </row>
    <row r="4659" spans="1:4" ht="13.5" x14ac:dyDescent="0.25">
      <c r="A4659" s="636">
        <v>97461</v>
      </c>
      <c r="B4659" s="634" t="s">
        <v>29450</v>
      </c>
      <c r="C4659" s="634" t="s">
        <v>5</v>
      </c>
      <c r="D4659" s="635" t="s">
        <v>44907</v>
      </c>
    </row>
    <row r="4660" spans="1:4" ht="13.5" x14ac:dyDescent="0.25">
      <c r="A4660" s="636">
        <v>97462</v>
      </c>
      <c r="B4660" s="634" t="s">
        <v>29451</v>
      </c>
      <c r="C4660" s="634" t="s">
        <v>5</v>
      </c>
      <c r="D4660" s="635" t="s">
        <v>44413</v>
      </c>
    </row>
    <row r="4661" spans="1:4" ht="13.5" x14ac:dyDescent="0.25">
      <c r="A4661" s="636">
        <v>97464</v>
      </c>
      <c r="B4661" s="634" t="s">
        <v>29452</v>
      </c>
      <c r="C4661" s="634" t="s">
        <v>5</v>
      </c>
      <c r="D4661" s="635" t="s">
        <v>44908</v>
      </c>
    </row>
    <row r="4662" spans="1:4" ht="13.5" x14ac:dyDescent="0.25">
      <c r="A4662" s="636">
        <v>97465</v>
      </c>
      <c r="B4662" s="634" t="s">
        <v>29453</v>
      </c>
      <c r="C4662" s="634" t="s">
        <v>5</v>
      </c>
      <c r="D4662" s="635" t="s">
        <v>30925</v>
      </c>
    </row>
    <row r="4663" spans="1:4" ht="13.5" x14ac:dyDescent="0.25">
      <c r="A4663" s="636">
        <v>97467</v>
      </c>
      <c r="B4663" s="634" t="s">
        <v>29454</v>
      </c>
      <c r="C4663" s="634" t="s">
        <v>5</v>
      </c>
      <c r="D4663" s="635" t="s">
        <v>44909</v>
      </c>
    </row>
    <row r="4664" spans="1:4" ht="13.5" x14ac:dyDescent="0.25">
      <c r="A4664" s="636">
        <v>97468</v>
      </c>
      <c r="B4664" s="634" t="s">
        <v>29455</v>
      </c>
      <c r="C4664" s="634" t="s">
        <v>5</v>
      </c>
      <c r="D4664" s="635" t="s">
        <v>44910</v>
      </c>
    </row>
    <row r="4665" spans="1:4" ht="13.5" x14ac:dyDescent="0.25">
      <c r="A4665" s="636">
        <v>97470</v>
      </c>
      <c r="B4665" s="634" t="s">
        <v>29456</v>
      </c>
      <c r="C4665" s="634" t="s">
        <v>5</v>
      </c>
      <c r="D4665" s="635" t="s">
        <v>30727</v>
      </c>
    </row>
    <row r="4666" spans="1:4" ht="13.5" x14ac:dyDescent="0.25">
      <c r="A4666" s="636">
        <v>97471</v>
      </c>
      <c r="B4666" s="634" t="s">
        <v>29457</v>
      </c>
      <c r="C4666" s="634" t="s">
        <v>5</v>
      </c>
      <c r="D4666" s="635" t="s">
        <v>44911</v>
      </c>
    </row>
    <row r="4667" spans="1:4" ht="13.5" x14ac:dyDescent="0.25">
      <c r="A4667" s="636">
        <v>97474</v>
      </c>
      <c r="B4667" s="634" t="s">
        <v>29458</v>
      </c>
      <c r="C4667" s="634" t="s">
        <v>5</v>
      </c>
      <c r="D4667" s="635" t="s">
        <v>41797</v>
      </c>
    </row>
    <row r="4668" spans="1:4" ht="13.5" x14ac:dyDescent="0.25">
      <c r="A4668" s="636">
        <v>97475</v>
      </c>
      <c r="B4668" s="634" t="s">
        <v>29459</v>
      </c>
      <c r="C4668" s="634" t="s">
        <v>5</v>
      </c>
      <c r="D4668" s="635" t="s">
        <v>44912</v>
      </c>
    </row>
    <row r="4669" spans="1:4" ht="13.5" x14ac:dyDescent="0.25">
      <c r="A4669" s="636">
        <v>97477</v>
      </c>
      <c r="B4669" s="634" t="s">
        <v>29460</v>
      </c>
      <c r="C4669" s="634" t="s">
        <v>5</v>
      </c>
      <c r="D4669" s="635" t="s">
        <v>44913</v>
      </c>
    </row>
    <row r="4670" spans="1:4" ht="13.5" x14ac:dyDescent="0.25">
      <c r="A4670" s="636">
        <v>97478</v>
      </c>
      <c r="B4670" s="634" t="s">
        <v>29461</v>
      </c>
      <c r="C4670" s="634" t="s">
        <v>5</v>
      </c>
      <c r="D4670" s="635" t="s">
        <v>44914</v>
      </c>
    </row>
    <row r="4671" spans="1:4" ht="13.5" x14ac:dyDescent="0.25">
      <c r="A4671" s="636">
        <v>97479</v>
      </c>
      <c r="B4671" s="634" t="s">
        <v>29462</v>
      </c>
      <c r="C4671" s="634" t="s">
        <v>5</v>
      </c>
      <c r="D4671" s="635" t="s">
        <v>44915</v>
      </c>
    </row>
    <row r="4672" spans="1:4" ht="13.5" x14ac:dyDescent="0.25">
      <c r="A4672" s="636">
        <v>97480</v>
      </c>
      <c r="B4672" s="634" t="s">
        <v>29463</v>
      </c>
      <c r="C4672" s="634" t="s">
        <v>5</v>
      </c>
      <c r="D4672" s="635" t="s">
        <v>44915</v>
      </c>
    </row>
    <row r="4673" spans="1:4" ht="13.5" x14ac:dyDescent="0.25">
      <c r="A4673" s="636">
        <v>97481</v>
      </c>
      <c r="B4673" s="634" t="s">
        <v>29464</v>
      </c>
      <c r="C4673" s="634" t="s">
        <v>5</v>
      </c>
      <c r="D4673" s="635" t="s">
        <v>44916</v>
      </c>
    </row>
    <row r="4674" spans="1:4" ht="13.5" x14ac:dyDescent="0.25">
      <c r="A4674" s="636">
        <v>97482</v>
      </c>
      <c r="B4674" s="634" t="s">
        <v>29465</v>
      </c>
      <c r="C4674" s="634" t="s">
        <v>5</v>
      </c>
      <c r="D4674" s="635" t="s">
        <v>44916</v>
      </c>
    </row>
    <row r="4675" spans="1:4" ht="13.5" x14ac:dyDescent="0.25">
      <c r="A4675" s="636">
        <v>97483</v>
      </c>
      <c r="B4675" s="634" t="s">
        <v>29466</v>
      </c>
      <c r="C4675" s="634" t="s">
        <v>5</v>
      </c>
      <c r="D4675" s="635" t="s">
        <v>44917</v>
      </c>
    </row>
    <row r="4676" spans="1:4" ht="13.5" x14ac:dyDescent="0.25">
      <c r="A4676" s="636">
        <v>97484</v>
      </c>
      <c r="B4676" s="634" t="s">
        <v>29467</v>
      </c>
      <c r="C4676" s="634" t="s">
        <v>5</v>
      </c>
      <c r="D4676" s="635" t="s">
        <v>44917</v>
      </c>
    </row>
    <row r="4677" spans="1:4" ht="13.5" x14ac:dyDescent="0.25">
      <c r="A4677" s="636">
        <v>97485</v>
      </c>
      <c r="B4677" s="634" t="s">
        <v>29468</v>
      </c>
      <c r="C4677" s="634" t="s">
        <v>5</v>
      </c>
      <c r="D4677" s="635" t="s">
        <v>44918</v>
      </c>
    </row>
    <row r="4678" spans="1:4" ht="13.5" x14ac:dyDescent="0.25">
      <c r="A4678" s="636">
        <v>97486</v>
      </c>
      <c r="B4678" s="634" t="s">
        <v>29469</v>
      </c>
      <c r="C4678" s="634" t="s">
        <v>5</v>
      </c>
      <c r="D4678" s="635" t="s">
        <v>44919</v>
      </c>
    </row>
    <row r="4679" spans="1:4" ht="13.5" x14ac:dyDescent="0.25">
      <c r="A4679" s="636">
        <v>97487</v>
      </c>
      <c r="B4679" s="634" t="s">
        <v>29470</v>
      </c>
      <c r="C4679" s="634" t="s">
        <v>5</v>
      </c>
      <c r="D4679" s="635" t="s">
        <v>44920</v>
      </c>
    </row>
    <row r="4680" spans="1:4" ht="13.5" x14ac:dyDescent="0.25">
      <c r="A4680" s="636">
        <v>97488</v>
      </c>
      <c r="B4680" s="634" t="s">
        <v>29471</v>
      </c>
      <c r="C4680" s="634" t="s">
        <v>5</v>
      </c>
      <c r="D4680" s="635" t="s">
        <v>44921</v>
      </c>
    </row>
    <row r="4681" spans="1:4" ht="13.5" x14ac:dyDescent="0.25">
      <c r="A4681" s="636">
        <v>97489</v>
      </c>
      <c r="B4681" s="634" t="s">
        <v>29472</v>
      </c>
      <c r="C4681" s="634" t="s">
        <v>5</v>
      </c>
      <c r="D4681" s="635" t="s">
        <v>44922</v>
      </c>
    </row>
    <row r="4682" spans="1:4" ht="13.5" x14ac:dyDescent="0.25">
      <c r="A4682" s="636">
        <v>97490</v>
      </c>
      <c r="B4682" s="634" t="s">
        <v>29473</v>
      </c>
      <c r="C4682" s="634" t="s">
        <v>5</v>
      </c>
      <c r="D4682" s="635" t="s">
        <v>44923</v>
      </c>
    </row>
    <row r="4683" spans="1:4" ht="13.5" x14ac:dyDescent="0.25">
      <c r="A4683" s="636">
        <v>97491</v>
      </c>
      <c r="B4683" s="634" t="s">
        <v>29474</v>
      </c>
      <c r="C4683" s="634" t="s">
        <v>5</v>
      </c>
      <c r="D4683" s="635" t="s">
        <v>44527</v>
      </c>
    </row>
    <row r="4684" spans="1:4" ht="13.5" x14ac:dyDescent="0.25">
      <c r="A4684" s="636">
        <v>97492</v>
      </c>
      <c r="B4684" s="634" t="s">
        <v>29475</v>
      </c>
      <c r="C4684" s="634" t="s">
        <v>5</v>
      </c>
      <c r="D4684" s="635" t="s">
        <v>44924</v>
      </c>
    </row>
    <row r="4685" spans="1:4" ht="13.5" x14ac:dyDescent="0.25">
      <c r="A4685" s="636">
        <v>97493</v>
      </c>
      <c r="B4685" s="634" t="s">
        <v>29476</v>
      </c>
      <c r="C4685" s="634" t="s">
        <v>5</v>
      </c>
      <c r="D4685" s="635" t="s">
        <v>44925</v>
      </c>
    </row>
    <row r="4686" spans="1:4" ht="13.5" x14ac:dyDescent="0.25">
      <c r="A4686" s="636">
        <v>97494</v>
      </c>
      <c r="B4686" s="634" t="s">
        <v>29477</v>
      </c>
      <c r="C4686" s="634" t="s">
        <v>5</v>
      </c>
      <c r="D4686" s="635" t="s">
        <v>44926</v>
      </c>
    </row>
    <row r="4687" spans="1:4" ht="13.5" x14ac:dyDescent="0.25">
      <c r="A4687" s="636">
        <v>97495</v>
      </c>
      <c r="B4687" s="634" t="s">
        <v>29478</v>
      </c>
      <c r="C4687" s="634" t="s">
        <v>5</v>
      </c>
      <c r="D4687" s="635" t="s">
        <v>44927</v>
      </c>
    </row>
    <row r="4688" spans="1:4" ht="13.5" x14ac:dyDescent="0.25">
      <c r="A4688" s="636">
        <v>97496</v>
      </c>
      <c r="B4688" s="634" t="s">
        <v>29479</v>
      </c>
      <c r="C4688" s="634" t="s">
        <v>5</v>
      </c>
      <c r="D4688" s="635" t="s">
        <v>44928</v>
      </c>
    </row>
    <row r="4689" spans="1:4" ht="13.5" x14ac:dyDescent="0.25">
      <c r="A4689" s="636">
        <v>97499</v>
      </c>
      <c r="B4689" s="634" t="s">
        <v>29480</v>
      </c>
      <c r="C4689" s="634" t="s">
        <v>5</v>
      </c>
      <c r="D4689" s="635" t="s">
        <v>28460</v>
      </c>
    </row>
    <row r="4690" spans="1:4" ht="13.5" x14ac:dyDescent="0.25">
      <c r="A4690" s="636">
        <v>97500</v>
      </c>
      <c r="B4690" s="634" t="s">
        <v>29481</v>
      </c>
      <c r="C4690" s="634" t="s">
        <v>5</v>
      </c>
      <c r="D4690" s="635" t="s">
        <v>28595</v>
      </c>
    </row>
    <row r="4691" spans="1:4" ht="13.5" x14ac:dyDescent="0.25">
      <c r="A4691" s="636">
        <v>97502</v>
      </c>
      <c r="B4691" s="634" t="s">
        <v>29482</v>
      </c>
      <c r="C4691" s="634" t="s">
        <v>5</v>
      </c>
      <c r="D4691" s="635" t="s">
        <v>44929</v>
      </c>
    </row>
    <row r="4692" spans="1:4" ht="13.5" x14ac:dyDescent="0.25">
      <c r="A4692" s="636">
        <v>97503</v>
      </c>
      <c r="B4692" s="634" t="s">
        <v>29484</v>
      </c>
      <c r="C4692" s="634" t="s">
        <v>5</v>
      </c>
      <c r="D4692" s="635" t="s">
        <v>30786</v>
      </c>
    </row>
    <row r="4693" spans="1:4" ht="13.5" x14ac:dyDescent="0.25">
      <c r="A4693" s="636">
        <v>97505</v>
      </c>
      <c r="B4693" s="634" t="s">
        <v>29485</v>
      </c>
      <c r="C4693" s="634" t="s">
        <v>5</v>
      </c>
      <c r="D4693" s="635" t="s">
        <v>30264</v>
      </c>
    </row>
    <row r="4694" spans="1:4" ht="13.5" x14ac:dyDescent="0.25">
      <c r="A4694" s="636">
        <v>97506</v>
      </c>
      <c r="B4694" s="634" t="s">
        <v>29486</v>
      </c>
      <c r="C4694" s="634" t="s">
        <v>5</v>
      </c>
      <c r="D4694" s="635" t="s">
        <v>29051</v>
      </c>
    </row>
    <row r="4695" spans="1:4" ht="13.5" x14ac:dyDescent="0.25">
      <c r="A4695" s="636">
        <v>97508</v>
      </c>
      <c r="B4695" s="634" t="s">
        <v>29487</v>
      </c>
      <c r="C4695" s="634" t="s">
        <v>5</v>
      </c>
      <c r="D4695" s="635" t="s">
        <v>44930</v>
      </c>
    </row>
    <row r="4696" spans="1:4" ht="13.5" x14ac:dyDescent="0.25">
      <c r="A4696" s="636">
        <v>97509</v>
      </c>
      <c r="B4696" s="634" t="s">
        <v>29488</v>
      </c>
      <c r="C4696" s="634" t="s">
        <v>5</v>
      </c>
      <c r="D4696" s="635" t="s">
        <v>44931</v>
      </c>
    </row>
    <row r="4697" spans="1:4" ht="13.5" x14ac:dyDescent="0.25">
      <c r="A4697" s="636">
        <v>97511</v>
      </c>
      <c r="B4697" s="634" t="s">
        <v>29489</v>
      </c>
      <c r="C4697" s="634" t="s">
        <v>5</v>
      </c>
      <c r="D4697" s="635" t="s">
        <v>29982</v>
      </c>
    </row>
    <row r="4698" spans="1:4" ht="13.5" x14ac:dyDescent="0.25">
      <c r="A4698" s="636">
        <v>97512</v>
      </c>
      <c r="B4698" s="634" t="s">
        <v>29490</v>
      </c>
      <c r="C4698" s="634" t="s">
        <v>5</v>
      </c>
      <c r="D4698" s="635" t="s">
        <v>44932</v>
      </c>
    </row>
    <row r="4699" spans="1:4" ht="13.5" x14ac:dyDescent="0.25">
      <c r="A4699" s="636">
        <v>97514</v>
      </c>
      <c r="B4699" s="634" t="s">
        <v>29491</v>
      </c>
      <c r="C4699" s="634" t="s">
        <v>5</v>
      </c>
      <c r="D4699" s="635" t="s">
        <v>44933</v>
      </c>
    </row>
    <row r="4700" spans="1:4" ht="13.5" x14ac:dyDescent="0.25">
      <c r="A4700" s="636">
        <v>97515</v>
      </c>
      <c r="B4700" s="634" t="s">
        <v>29492</v>
      </c>
      <c r="C4700" s="634" t="s">
        <v>5</v>
      </c>
      <c r="D4700" s="635" t="s">
        <v>44934</v>
      </c>
    </row>
    <row r="4701" spans="1:4" ht="13.5" x14ac:dyDescent="0.25">
      <c r="A4701" s="636">
        <v>97517</v>
      </c>
      <c r="B4701" s="634" t="s">
        <v>29493</v>
      </c>
      <c r="C4701" s="634" t="s">
        <v>5</v>
      </c>
      <c r="D4701" s="635" t="s">
        <v>44935</v>
      </c>
    </row>
    <row r="4702" spans="1:4" ht="13.5" x14ac:dyDescent="0.25">
      <c r="A4702" s="636">
        <v>97518</v>
      </c>
      <c r="B4702" s="634" t="s">
        <v>29494</v>
      </c>
      <c r="C4702" s="634" t="s">
        <v>5</v>
      </c>
      <c r="D4702" s="635" t="s">
        <v>44935</v>
      </c>
    </row>
    <row r="4703" spans="1:4" ht="13.5" x14ac:dyDescent="0.25">
      <c r="A4703" s="636">
        <v>97519</v>
      </c>
      <c r="B4703" s="634" t="s">
        <v>29495</v>
      </c>
      <c r="C4703" s="634" t="s">
        <v>5</v>
      </c>
      <c r="D4703" s="635" t="s">
        <v>44936</v>
      </c>
    </row>
    <row r="4704" spans="1:4" ht="13.5" x14ac:dyDescent="0.25">
      <c r="A4704" s="636">
        <v>97520</v>
      </c>
      <c r="B4704" s="634" t="s">
        <v>29496</v>
      </c>
      <c r="C4704" s="634" t="s">
        <v>5</v>
      </c>
      <c r="D4704" s="635" t="s">
        <v>44936</v>
      </c>
    </row>
    <row r="4705" spans="1:4" ht="13.5" x14ac:dyDescent="0.25">
      <c r="A4705" s="636">
        <v>97521</v>
      </c>
      <c r="B4705" s="634" t="s">
        <v>29497</v>
      </c>
      <c r="C4705" s="634" t="s">
        <v>5</v>
      </c>
      <c r="D4705" s="635" t="s">
        <v>30415</v>
      </c>
    </row>
    <row r="4706" spans="1:4" ht="13.5" x14ac:dyDescent="0.25">
      <c r="A4706" s="636">
        <v>97522</v>
      </c>
      <c r="B4706" s="634" t="s">
        <v>29498</v>
      </c>
      <c r="C4706" s="634" t="s">
        <v>5</v>
      </c>
      <c r="D4706" s="635" t="s">
        <v>30415</v>
      </c>
    </row>
    <row r="4707" spans="1:4" ht="13.5" x14ac:dyDescent="0.25">
      <c r="A4707" s="636">
        <v>97523</v>
      </c>
      <c r="B4707" s="634" t="s">
        <v>29499</v>
      </c>
      <c r="C4707" s="634" t="s">
        <v>5</v>
      </c>
      <c r="D4707" s="635" t="s">
        <v>44937</v>
      </c>
    </row>
    <row r="4708" spans="1:4" ht="13.5" x14ac:dyDescent="0.25">
      <c r="A4708" s="636">
        <v>97524</v>
      </c>
      <c r="B4708" s="634" t="s">
        <v>29500</v>
      </c>
      <c r="C4708" s="634" t="s">
        <v>5</v>
      </c>
      <c r="D4708" s="635" t="s">
        <v>44938</v>
      </c>
    </row>
    <row r="4709" spans="1:4" ht="13.5" x14ac:dyDescent="0.25">
      <c r="A4709" s="636">
        <v>97525</v>
      </c>
      <c r="B4709" s="634" t="s">
        <v>29501</v>
      </c>
      <c r="C4709" s="634" t="s">
        <v>5</v>
      </c>
      <c r="D4709" s="635" t="s">
        <v>44939</v>
      </c>
    </row>
    <row r="4710" spans="1:4" ht="13.5" x14ac:dyDescent="0.25">
      <c r="A4710" s="636">
        <v>97526</v>
      </c>
      <c r="B4710" s="634" t="s">
        <v>29502</v>
      </c>
      <c r="C4710" s="634" t="s">
        <v>5</v>
      </c>
      <c r="D4710" s="635" t="s">
        <v>44940</v>
      </c>
    </row>
    <row r="4711" spans="1:4" ht="13.5" x14ac:dyDescent="0.25">
      <c r="A4711" s="636">
        <v>97527</v>
      </c>
      <c r="B4711" s="634" t="s">
        <v>29503</v>
      </c>
      <c r="C4711" s="634" t="s">
        <v>5</v>
      </c>
      <c r="D4711" s="635" t="s">
        <v>44941</v>
      </c>
    </row>
    <row r="4712" spans="1:4" ht="13.5" x14ac:dyDescent="0.25">
      <c r="A4712" s="636">
        <v>97528</v>
      </c>
      <c r="B4712" s="634" t="s">
        <v>29504</v>
      </c>
      <c r="C4712" s="634" t="s">
        <v>5</v>
      </c>
      <c r="D4712" s="635" t="s">
        <v>44942</v>
      </c>
    </row>
    <row r="4713" spans="1:4" ht="13.5" x14ac:dyDescent="0.25">
      <c r="A4713" s="636">
        <v>97529</v>
      </c>
      <c r="B4713" s="634" t="s">
        <v>29505</v>
      </c>
      <c r="C4713" s="634" t="s">
        <v>5</v>
      </c>
      <c r="D4713" s="635" t="s">
        <v>30267</v>
      </c>
    </row>
    <row r="4714" spans="1:4" ht="13.5" x14ac:dyDescent="0.25">
      <c r="A4714" s="636">
        <v>97530</v>
      </c>
      <c r="B4714" s="634" t="s">
        <v>29506</v>
      </c>
      <c r="C4714" s="634" t="s">
        <v>5</v>
      </c>
      <c r="D4714" s="635" t="s">
        <v>44943</v>
      </c>
    </row>
    <row r="4715" spans="1:4" ht="13.5" x14ac:dyDescent="0.25">
      <c r="A4715" s="636">
        <v>97531</v>
      </c>
      <c r="B4715" s="634" t="s">
        <v>29507</v>
      </c>
      <c r="C4715" s="634" t="s">
        <v>5</v>
      </c>
      <c r="D4715" s="635" t="s">
        <v>44944</v>
      </c>
    </row>
    <row r="4716" spans="1:4" ht="13.5" x14ac:dyDescent="0.25">
      <c r="A4716" s="636">
        <v>97532</v>
      </c>
      <c r="B4716" s="634" t="s">
        <v>29508</v>
      </c>
      <c r="C4716" s="634" t="s">
        <v>5</v>
      </c>
      <c r="D4716" s="635" t="s">
        <v>44945</v>
      </c>
    </row>
    <row r="4717" spans="1:4" ht="13.5" x14ac:dyDescent="0.25">
      <c r="A4717" s="636">
        <v>97533</v>
      </c>
      <c r="B4717" s="634" t="s">
        <v>29509</v>
      </c>
      <c r="C4717" s="634" t="s">
        <v>5</v>
      </c>
      <c r="D4717" s="635" t="s">
        <v>44946</v>
      </c>
    </row>
    <row r="4718" spans="1:4" ht="13.5" x14ac:dyDescent="0.25">
      <c r="A4718" s="636">
        <v>97534</v>
      </c>
      <c r="B4718" s="634" t="s">
        <v>29510</v>
      </c>
      <c r="C4718" s="634" t="s">
        <v>5</v>
      </c>
      <c r="D4718" s="635" t="s">
        <v>44947</v>
      </c>
    </row>
    <row r="4719" spans="1:4" ht="13.5" x14ac:dyDescent="0.25">
      <c r="A4719" s="636">
        <v>97537</v>
      </c>
      <c r="B4719" s="634" t="s">
        <v>29511</v>
      </c>
      <c r="C4719" s="634" t="s">
        <v>5</v>
      </c>
      <c r="D4719" s="635" t="s">
        <v>29134</v>
      </c>
    </row>
    <row r="4720" spans="1:4" ht="13.5" x14ac:dyDescent="0.25">
      <c r="A4720" s="636">
        <v>97540</v>
      </c>
      <c r="B4720" s="634" t="s">
        <v>29512</v>
      </c>
      <c r="C4720" s="634" t="s">
        <v>5</v>
      </c>
      <c r="D4720" s="635" t="s">
        <v>44948</v>
      </c>
    </row>
    <row r="4721" spans="1:4" ht="13.5" x14ac:dyDescent="0.25">
      <c r="A4721" s="636">
        <v>97541</v>
      </c>
      <c r="B4721" s="634" t="s">
        <v>29513</v>
      </c>
      <c r="C4721" s="634" t="s">
        <v>5</v>
      </c>
      <c r="D4721" s="635" t="s">
        <v>30403</v>
      </c>
    </row>
    <row r="4722" spans="1:4" ht="13.5" x14ac:dyDescent="0.25">
      <c r="A4722" s="636">
        <v>97543</v>
      </c>
      <c r="B4722" s="634" t="s">
        <v>29514</v>
      </c>
      <c r="C4722" s="634" t="s">
        <v>5</v>
      </c>
      <c r="D4722" s="635" t="s">
        <v>44949</v>
      </c>
    </row>
    <row r="4723" spans="1:4" ht="13.5" x14ac:dyDescent="0.25">
      <c r="A4723" s="636">
        <v>97544</v>
      </c>
      <c r="B4723" s="634" t="s">
        <v>29516</v>
      </c>
      <c r="C4723" s="634" t="s">
        <v>5</v>
      </c>
      <c r="D4723" s="635" t="s">
        <v>44950</v>
      </c>
    </row>
    <row r="4724" spans="1:4" ht="13.5" x14ac:dyDescent="0.25">
      <c r="A4724" s="636">
        <v>97546</v>
      </c>
      <c r="B4724" s="634" t="s">
        <v>29517</v>
      </c>
      <c r="C4724" s="634" t="s">
        <v>5</v>
      </c>
      <c r="D4724" s="635" t="s">
        <v>43655</v>
      </c>
    </row>
    <row r="4725" spans="1:4" ht="13.5" x14ac:dyDescent="0.25">
      <c r="A4725" s="636">
        <v>97547</v>
      </c>
      <c r="B4725" s="634" t="s">
        <v>29518</v>
      </c>
      <c r="C4725" s="634" t="s">
        <v>5</v>
      </c>
      <c r="D4725" s="635" t="s">
        <v>43655</v>
      </c>
    </row>
    <row r="4726" spans="1:4" ht="13.5" x14ac:dyDescent="0.25">
      <c r="A4726" s="636">
        <v>97548</v>
      </c>
      <c r="B4726" s="634" t="s">
        <v>29519</v>
      </c>
      <c r="C4726" s="634" t="s">
        <v>5</v>
      </c>
      <c r="D4726" s="635" t="s">
        <v>44951</v>
      </c>
    </row>
    <row r="4727" spans="1:4" ht="13.5" x14ac:dyDescent="0.25">
      <c r="A4727" s="636">
        <v>97549</v>
      </c>
      <c r="B4727" s="634" t="s">
        <v>29520</v>
      </c>
      <c r="C4727" s="634" t="s">
        <v>5</v>
      </c>
      <c r="D4727" s="635" t="s">
        <v>44951</v>
      </c>
    </row>
    <row r="4728" spans="1:4" ht="13.5" x14ac:dyDescent="0.25">
      <c r="A4728" s="636">
        <v>97550</v>
      </c>
      <c r="B4728" s="634" t="s">
        <v>29521</v>
      </c>
      <c r="C4728" s="634" t="s">
        <v>5</v>
      </c>
      <c r="D4728" s="635" t="s">
        <v>29928</v>
      </c>
    </row>
    <row r="4729" spans="1:4" ht="13.5" x14ac:dyDescent="0.25">
      <c r="A4729" s="636">
        <v>97551</v>
      </c>
      <c r="B4729" s="634" t="s">
        <v>29522</v>
      </c>
      <c r="C4729" s="634" t="s">
        <v>5</v>
      </c>
      <c r="D4729" s="635" t="s">
        <v>29928</v>
      </c>
    </row>
    <row r="4730" spans="1:4" ht="13.5" x14ac:dyDescent="0.25">
      <c r="A4730" s="636">
        <v>97552</v>
      </c>
      <c r="B4730" s="634" t="s">
        <v>29523</v>
      </c>
      <c r="C4730" s="634" t="s">
        <v>5</v>
      </c>
      <c r="D4730" s="635" t="s">
        <v>44952</v>
      </c>
    </row>
    <row r="4731" spans="1:4" ht="13.5" x14ac:dyDescent="0.25">
      <c r="A4731" s="636">
        <v>97553</v>
      </c>
      <c r="B4731" s="634" t="s">
        <v>29524</v>
      </c>
      <c r="C4731" s="634" t="s">
        <v>5</v>
      </c>
      <c r="D4731" s="635" t="s">
        <v>44953</v>
      </c>
    </row>
    <row r="4732" spans="1:4" ht="13.5" x14ac:dyDescent="0.25">
      <c r="A4732" s="636">
        <v>97554</v>
      </c>
      <c r="B4732" s="634" t="s">
        <v>29525</v>
      </c>
      <c r="C4732" s="634" t="s">
        <v>5</v>
      </c>
      <c r="D4732" s="635" t="s">
        <v>41755</v>
      </c>
    </row>
    <row r="4733" spans="1:4" ht="13.5" x14ac:dyDescent="0.25">
      <c r="A4733" s="636">
        <v>98602</v>
      </c>
      <c r="B4733" s="634" t="s">
        <v>44954</v>
      </c>
      <c r="C4733" s="634" t="s">
        <v>5</v>
      </c>
      <c r="D4733" s="635" t="s">
        <v>44955</v>
      </c>
    </row>
    <row r="4734" spans="1:4" ht="13.5" x14ac:dyDescent="0.25">
      <c r="A4734" s="636">
        <v>103805</v>
      </c>
      <c r="B4734" s="634" t="s">
        <v>44956</v>
      </c>
      <c r="C4734" s="634" t="s">
        <v>5</v>
      </c>
      <c r="D4734" s="635" t="s">
        <v>44957</v>
      </c>
    </row>
    <row r="4735" spans="1:4" ht="13.5" x14ac:dyDescent="0.25">
      <c r="A4735" s="636">
        <v>103806</v>
      </c>
      <c r="B4735" s="634" t="s">
        <v>44958</v>
      </c>
      <c r="C4735" s="634" t="s">
        <v>5</v>
      </c>
      <c r="D4735" s="635" t="s">
        <v>30252</v>
      </c>
    </row>
    <row r="4736" spans="1:4" ht="13.5" x14ac:dyDescent="0.25">
      <c r="A4736" s="636">
        <v>103807</v>
      </c>
      <c r="B4736" s="634" t="s">
        <v>44959</v>
      </c>
      <c r="C4736" s="634" t="s">
        <v>5</v>
      </c>
      <c r="D4736" s="635" t="s">
        <v>44960</v>
      </c>
    </row>
    <row r="4737" spans="1:4" ht="13.5" x14ac:dyDescent="0.25">
      <c r="A4737" s="636">
        <v>103808</v>
      </c>
      <c r="B4737" s="634" t="s">
        <v>44961</v>
      </c>
      <c r="C4737" s="634" t="s">
        <v>5</v>
      </c>
      <c r="D4737" s="635" t="s">
        <v>28605</v>
      </c>
    </row>
    <row r="4738" spans="1:4" ht="13.5" x14ac:dyDescent="0.25">
      <c r="A4738" s="636">
        <v>103809</v>
      </c>
      <c r="B4738" s="634" t="s">
        <v>44962</v>
      </c>
      <c r="C4738" s="634" t="s">
        <v>5</v>
      </c>
      <c r="D4738" s="635" t="s">
        <v>44963</v>
      </c>
    </row>
    <row r="4739" spans="1:4" ht="13.5" x14ac:dyDescent="0.25">
      <c r="A4739" s="636">
        <v>103810</v>
      </c>
      <c r="B4739" s="634" t="s">
        <v>44964</v>
      </c>
      <c r="C4739" s="634" t="s">
        <v>5</v>
      </c>
      <c r="D4739" s="635" t="s">
        <v>44965</v>
      </c>
    </row>
    <row r="4740" spans="1:4" ht="13.5" x14ac:dyDescent="0.25">
      <c r="A4740" s="636">
        <v>103811</v>
      </c>
      <c r="B4740" s="634" t="s">
        <v>44966</v>
      </c>
      <c r="C4740" s="634" t="s">
        <v>5</v>
      </c>
      <c r="D4740" s="635" t="s">
        <v>44967</v>
      </c>
    </row>
    <row r="4741" spans="1:4" ht="13.5" x14ac:dyDescent="0.25">
      <c r="A4741" s="636">
        <v>103812</v>
      </c>
      <c r="B4741" s="634" t="s">
        <v>44968</v>
      </c>
      <c r="C4741" s="634" t="s">
        <v>5</v>
      </c>
      <c r="D4741" s="635" t="s">
        <v>44969</v>
      </c>
    </row>
    <row r="4742" spans="1:4" ht="13.5" x14ac:dyDescent="0.25">
      <c r="A4742" s="636">
        <v>103813</v>
      </c>
      <c r="B4742" s="634" t="s">
        <v>44970</v>
      </c>
      <c r="C4742" s="634" t="s">
        <v>5</v>
      </c>
      <c r="D4742" s="635" t="s">
        <v>44971</v>
      </c>
    </row>
    <row r="4743" spans="1:4" ht="13.5" x14ac:dyDescent="0.25">
      <c r="A4743" s="636">
        <v>103814</v>
      </c>
      <c r="B4743" s="634" t="s">
        <v>44972</v>
      </c>
      <c r="C4743" s="634" t="s">
        <v>5</v>
      </c>
      <c r="D4743" s="635" t="s">
        <v>30611</v>
      </c>
    </row>
    <row r="4744" spans="1:4" ht="13.5" x14ac:dyDescent="0.25">
      <c r="A4744" s="636">
        <v>103815</v>
      </c>
      <c r="B4744" s="634" t="s">
        <v>44973</v>
      </c>
      <c r="C4744" s="634" t="s">
        <v>5</v>
      </c>
      <c r="D4744" s="635" t="s">
        <v>29961</v>
      </c>
    </row>
    <row r="4745" spans="1:4" ht="13.5" x14ac:dyDescent="0.25">
      <c r="A4745" s="636">
        <v>103816</v>
      </c>
      <c r="B4745" s="634" t="s">
        <v>44974</v>
      </c>
      <c r="C4745" s="634" t="s">
        <v>5</v>
      </c>
      <c r="D4745" s="635" t="s">
        <v>44975</v>
      </c>
    </row>
    <row r="4746" spans="1:4" ht="13.5" x14ac:dyDescent="0.25">
      <c r="A4746" s="636">
        <v>103817</v>
      </c>
      <c r="B4746" s="634" t="s">
        <v>44976</v>
      </c>
      <c r="C4746" s="634" t="s">
        <v>5</v>
      </c>
      <c r="D4746" s="635" t="s">
        <v>44977</v>
      </c>
    </row>
    <row r="4747" spans="1:4" ht="13.5" x14ac:dyDescent="0.25">
      <c r="A4747" s="636">
        <v>103818</v>
      </c>
      <c r="B4747" s="634" t="s">
        <v>44978</v>
      </c>
      <c r="C4747" s="634" t="s">
        <v>5</v>
      </c>
      <c r="D4747" s="635" t="s">
        <v>30787</v>
      </c>
    </row>
    <row r="4748" spans="1:4" ht="13.5" x14ac:dyDescent="0.25">
      <c r="A4748" s="636">
        <v>103819</v>
      </c>
      <c r="B4748" s="634" t="s">
        <v>44979</v>
      </c>
      <c r="C4748" s="634" t="s">
        <v>5</v>
      </c>
      <c r="D4748" s="635" t="s">
        <v>44980</v>
      </c>
    </row>
    <row r="4749" spans="1:4" ht="13.5" x14ac:dyDescent="0.25">
      <c r="A4749" s="636">
        <v>103820</v>
      </c>
      <c r="B4749" s="634" t="s">
        <v>44981</v>
      </c>
      <c r="C4749" s="634" t="s">
        <v>5</v>
      </c>
      <c r="D4749" s="635" t="s">
        <v>30108</v>
      </c>
    </row>
    <row r="4750" spans="1:4" ht="13.5" x14ac:dyDescent="0.25">
      <c r="A4750" s="636">
        <v>103821</v>
      </c>
      <c r="B4750" s="634" t="s">
        <v>44982</v>
      </c>
      <c r="C4750" s="634" t="s">
        <v>5</v>
      </c>
      <c r="D4750" s="635" t="s">
        <v>44983</v>
      </c>
    </row>
    <row r="4751" spans="1:4" ht="13.5" x14ac:dyDescent="0.25">
      <c r="A4751" s="636">
        <v>103822</v>
      </c>
      <c r="B4751" s="634" t="s">
        <v>44984</v>
      </c>
      <c r="C4751" s="634" t="s">
        <v>5</v>
      </c>
      <c r="D4751" s="635" t="s">
        <v>44985</v>
      </c>
    </row>
    <row r="4752" spans="1:4" ht="13.5" x14ac:dyDescent="0.25">
      <c r="A4752" s="636">
        <v>103823</v>
      </c>
      <c r="B4752" s="634" t="s">
        <v>44986</v>
      </c>
      <c r="C4752" s="634" t="s">
        <v>5</v>
      </c>
      <c r="D4752" s="635" t="s">
        <v>44957</v>
      </c>
    </row>
    <row r="4753" spans="1:4" ht="13.5" x14ac:dyDescent="0.25">
      <c r="A4753" s="636">
        <v>103824</v>
      </c>
      <c r="B4753" s="634" t="s">
        <v>44987</v>
      </c>
      <c r="C4753" s="634" t="s">
        <v>5</v>
      </c>
      <c r="D4753" s="635" t="s">
        <v>43653</v>
      </c>
    </row>
    <row r="4754" spans="1:4" ht="13.5" x14ac:dyDescent="0.25">
      <c r="A4754" s="636">
        <v>103825</v>
      </c>
      <c r="B4754" s="634" t="s">
        <v>44988</v>
      </c>
      <c r="C4754" s="634" t="s">
        <v>5</v>
      </c>
      <c r="D4754" s="635" t="s">
        <v>43484</v>
      </c>
    </row>
    <row r="4755" spans="1:4" ht="13.5" x14ac:dyDescent="0.25">
      <c r="A4755" s="636">
        <v>103826</v>
      </c>
      <c r="B4755" s="634" t="s">
        <v>44989</v>
      </c>
      <c r="C4755" s="634" t="s">
        <v>5</v>
      </c>
      <c r="D4755" s="635" t="s">
        <v>44990</v>
      </c>
    </row>
    <row r="4756" spans="1:4" ht="13.5" x14ac:dyDescent="0.25">
      <c r="A4756" s="636">
        <v>103827</v>
      </c>
      <c r="B4756" s="634" t="s">
        <v>44991</v>
      </c>
      <c r="C4756" s="634" t="s">
        <v>5</v>
      </c>
      <c r="D4756" s="635" t="s">
        <v>44990</v>
      </c>
    </row>
    <row r="4757" spans="1:4" ht="13.5" x14ac:dyDescent="0.25">
      <c r="A4757" s="636">
        <v>103828</v>
      </c>
      <c r="B4757" s="634" t="s">
        <v>44992</v>
      </c>
      <c r="C4757" s="634" t="s">
        <v>5</v>
      </c>
      <c r="D4757" s="635" t="s">
        <v>44993</v>
      </c>
    </row>
    <row r="4758" spans="1:4" ht="13.5" x14ac:dyDescent="0.25">
      <c r="A4758" s="636">
        <v>103829</v>
      </c>
      <c r="B4758" s="634" t="s">
        <v>44994</v>
      </c>
      <c r="C4758" s="634" t="s">
        <v>5</v>
      </c>
      <c r="D4758" s="635" t="s">
        <v>44995</v>
      </c>
    </row>
    <row r="4759" spans="1:4" ht="13.5" x14ac:dyDescent="0.25">
      <c r="A4759" s="636">
        <v>103830</v>
      </c>
      <c r="B4759" s="634" t="s">
        <v>44996</v>
      </c>
      <c r="C4759" s="634" t="s">
        <v>5</v>
      </c>
      <c r="D4759" s="635" t="s">
        <v>44997</v>
      </c>
    </row>
    <row r="4760" spans="1:4" ht="13.5" x14ac:dyDescent="0.25">
      <c r="A4760" s="636">
        <v>103831</v>
      </c>
      <c r="B4760" s="634" t="s">
        <v>44998</v>
      </c>
      <c r="C4760" s="634" t="s">
        <v>5</v>
      </c>
      <c r="D4760" s="635" t="s">
        <v>42925</v>
      </c>
    </row>
    <row r="4761" spans="1:4" ht="13.5" x14ac:dyDescent="0.25">
      <c r="A4761" s="636">
        <v>103832</v>
      </c>
      <c r="B4761" s="634" t="s">
        <v>44999</v>
      </c>
      <c r="C4761" s="634" t="s">
        <v>5</v>
      </c>
      <c r="D4761" s="635" t="s">
        <v>45000</v>
      </c>
    </row>
    <row r="4762" spans="1:4" ht="13.5" x14ac:dyDescent="0.25">
      <c r="A4762" s="636">
        <v>103833</v>
      </c>
      <c r="B4762" s="634" t="s">
        <v>45001</v>
      </c>
      <c r="C4762" s="634" t="s">
        <v>5</v>
      </c>
      <c r="D4762" s="635" t="s">
        <v>45002</v>
      </c>
    </row>
    <row r="4763" spans="1:4" ht="13.5" x14ac:dyDescent="0.25">
      <c r="A4763" s="636">
        <v>103834</v>
      </c>
      <c r="B4763" s="634" t="s">
        <v>45003</v>
      </c>
      <c r="C4763" s="634" t="s">
        <v>5</v>
      </c>
      <c r="D4763" s="635" t="s">
        <v>45004</v>
      </c>
    </row>
    <row r="4764" spans="1:4" ht="13.5" x14ac:dyDescent="0.25">
      <c r="A4764" s="636">
        <v>103838</v>
      </c>
      <c r="B4764" s="634" t="s">
        <v>45005</v>
      </c>
      <c r="C4764" s="634" t="s">
        <v>5</v>
      </c>
      <c r="D4764" s="635" t="s">
        <v>27337</v>
      </c>
    </row>
    <row r="4765" spans="1:4" ht="13.5" x14ac:dyDescent="0.25">
      <c r="A4765" s="636">
        <v>103839</v>
      </c>
      <c r="B4765" s="634" t="s">
        <v>45006</v>
      </c>
      <c r="C4765" s="634" t="s">
        <v>5</v>
      </c>
      <c r="D4765" s="635" t="s">
        <v>28962</v>
      </c>
    </row>
    <row r="4766" spans="1:4" ht="13.5" x14ac:dyDescent="0.25">
      <c r="A4766" s="636">
        <v>103840</v>
      </c>
      <c r="B4766" s="634" t="s">
        <v>45007</v>
      </c>
      <c r="C4766" s="634" t="s">
        <v>5</v>
      </c>
      <c r="D4766" s="635" t="s">
        <v>30440</v>
      </c>
    </row>
    <row r="4767" spans="1:4" ht="13.5" x14ac:dyDescent="0.25">
      <c r="A4767" s="636">
        <v>103841</v>
      </c>
      <c r="B4767" s="634" t="s">
        <v>45008</v>
      </c>
      <c r="C4767" s="634" t="s">
        <v>5</v>
      </c>
      <c r="D4767" s="635" t="s">
        <v>29992</v>
      </c>
    </row>
    <row r="4768" spans="1:4" ht="13.5" x14ac:dyDescent="0.25">
      <c r="A4768" s="636">
        <v>103842</v>
      </c>
      <c r="B4768" s="634" t="s">
        <v>45009</v>
      </c>
      <c r="C4768" s="634" t="s">
        <v>5</v>
      </c>
      <c r="D4768" s="635" t="s">
        <v>26959</v>
      </c>
    </row>
    <row r="4769" spans="1:4" ht="13.5" x14ac:dyDescent="0.25">
      <c r="A4769" s="636">
        <v>103843</v>
      </c>
      <c r="B4769" s="634" t="s">
        <v>45010</v>
      </c>
      <c r="C4769" s="634" t="s">
        <v>5</v>
      </c>
      <c r="D4769" s="635" t="s">
        <v>41959</v>
      </c>
    </row>
    <row r="4770" spans="1:4" ht="13.5" x14ac:dyDescent="0.25">
      <c r="A4770" s="636">
        <v>103844</v>
      </c>
      <c r="B4770" s="634" t="s">
        <v>45011</v>
      </c>
      <c r="C4770" s="634" t="s">
        <v>5</v>
      </c>
      <c r="D4770" s="635" t="s">
        <v>45012</v>
      </c>
    </row>
    <row r="4771" spans="1:4" ht="13.5" x14ac:dyDescent="0.25">
      <c r="A4771" s="636">
        <v>103845</v>
      </c>
      <c r="B4771" s="634" t="s">
        <v>45013</v>
      </c>
      <c r="C4771" s="634" t="s">
        <v>5</v>
      </c>
      <c r="D4771" s="635" t="s">
        <v>30364</v>
      </c>
    </row>
    <row r="4772" spans="1:4" ht="13.5" x14ac:dyDescent="0.25">
      <c r="A4772" s="636">
        <v>103846</v>
      </c>
      <c r="B4772" s="634" t="s">
        <v>45014</v>
      </c>
      <c r="C4772" s="634" t="s">
        <v>5</v>
      </c>
      <c r="D4772" s="635" t="s">
        <v>45015</v>
      </c>
    </row>
    <row r="4773" spans="1:4" ht="13.5" x14ac:dyDescent="0.25">
      <c r="A4773" s="636">
        <v>103847</v>
      </c>
      <c r="B4773" s="634" t="s">
        <v>45016</v>
      </c>
      <c r="C4773" s="634" t="s">
        <v>5</v>
      </c>
      <c r="D4773" s="635" t="s">
        <v>30456</v>
      </c>
    </row>
    <row r="4774" spans="1:4" ht="13.5" x14ac:dyDescent="0.25">
      <c r="A4774" s="636">
        <v>103848</v>
      </c>
      <c r="B4774" s="634" t="s">
        <v>45017</v>
      </c>
      <c r="C4774" s="634" t="s">
        <v>5</v>
      </c>
      <c r="D4774" s="635" t="s">
        <v>43438</v>
      </c>
    </row>
    <row r="4775" spans="1:4" ht="13.5" x14ac:dyDescent="0.25">
      <c r="A4775" s="636">
        <v>103849</v>
      </c>
      <c r="B4775" s="634" t="s">
        <v>45018</v>
      </c>
      <c r="C4775" s="634" t="s">
        <v>5</v>
      </c>
      <c r="D4775" s="635" t="s">
        <v>45019</v>
      </c>
    </row>
    <row r="4776" spans="1:4" ht="13.5" x14ac:dyDescent="0.25">
      <c r="A4776" s="636">
        <v>103850</v>
      </c>
      <c r="B4776" s="634" t="s">
        <v>45020</v>
      </c>
      <c r="C4776" s="634" t="s">
        <v>5</v>
      </c>
      <c r="D4776" s="635" t="s">
        <v>45021</v>
      </c>
    </row>
    <row r="4777" spans="1:4" ht="13.5" x14ac:dyDescent="0.25">
      <c r="A4777" s="636">
        <v>103851</v>
      </c>
      <c r="B4777" s="634" t="s">
        <v>45022</v>
      </c>
      <c r="C4777" s="634" t="s">
        <v>5</v>
      </c>
      <c r="D4777" s="635" t="s">
        <v>45023</v>
      </c>
    </row>
    <row r="4778" spans="1:4" ht="13.5" x14ac:dyDescent="0.25">
      <c r="A4778" s="636">
        <v>103852</v>
      </c>
      <c r="B4778" s="634" t="s">
        <v>45024</v>
      </c>
      <c r="C4778" s="634" t="s">
        <v>5</v>
      </c>
      <c r="D4778" s="635" t="s">
        <v>28895</v>
      </c>
    </row>
    <row r="4779" spans="1:4" ht="13.5" x14ac:dyDescent="0.25">
      <c r="A4779" s="636">
        <v>103853</v>
      </c>
      <c r="B4779" s="634" t="s">
        <v>45025</v>
      </c>
      <c r="C4779" s="634" t="s">
        <v>5</v>
      </c>
      <c r="D4779" s="635" t="s">
        <v>45026</v>
      </c>
    </row>
    <row r="4780" spans="1:4" ht="13.5" x14ac:dyDescent="0.25">
      <c r="A4780" s="636">
        <v>103854</v>
      </c>
      <c r="B4780" s="634" t="s">
        <v>45027</v>
      </c>
      <c r="C4780" s="634" t="s">
        <v>5</v>
      </c>
      <c r="D4780" s="635" t="s">
        <v>45028</v>
      </c>
    </row>
    <row r="4781" spans="1:4" ht="13.5" x14ac:dyDescent="0.25">
      <c r="A4781" s="636">
        <v>103855</v>
      </c>
      <c r="B4781" s="634" t="s">
        <v>45029</v>
      </c>
      <c r="C4781" s="634" t="s">
        <v>5</v>
      </c>
      <c r="D4781" s="635" t="s">
        <v>45030</v>
      </c>
    </row>
    <row r="4782" spans="1:4" ht="13.5" x14ac:dyDescent="0.25">
      <c r="A4782" s="636">
        <v>103856</v>
      </c>
      <c r="B4782" s="634" t="s">
        <v>45031</v>
      </c>
      <c r="C4782" s="634" t="s">
        <v>5</v>
      </c>
      <c r="D4782" s="635" t="s">
        <v>29241</v>
      </c>
    </row>
    <row r="4783" spans="1:4" ht="13.5" x14ac:dyDescent="0.25">
      <c r="A4783" s="636">
        <v>103857</v>
      </c>
      <c r="B4783" s="634" t="s">
        <v>45032</v>
      </c>
      <c r="C4783" s="634" t="s">
        <v>5</v>
      </c>
      <c r="D4783" s="635" t="s">
        <v>45033</v>
      </c>
    </row>
    <row r="4784" spans="1:4" ht="13.5" x14ac:dyDescent="0.25">
      <c r="A4784" s="636">
        <v>103858</v>
      </c>
      <c r="B4784" s="634" t="s">
        <v>45034</v>
      </c>
      <c r="C4784" s="634" t="s">
        <v>5</v>
      </c>
      <c r="D4784" s="635" t="s">
        <v>45035</v>
      </c>
    </row>
    <row r="4785" spans="1:4" ht="13.5" x14ac:dyDescent="0.25">
      <c r="A4785" s="636">
        <v>103859</v>
      </c>
      <c r="B4785" s="634" t="s">
        <v>45036</v>
      </c>
      <c r="C4785" s="634" t="s">
        <v>5</v>
      </c>
      <c r="D4785" s="635" t="s">
        <v>45037</v>
      </c>
    </row>
    <row r="4786" spans="1:4" ht="13.5" x14ac:dyDescent="0.25">
      <c r="A4786" s="636">
        <v>103860</v>
      </c>
      <c r="B4786" s="634" t="s">
        <v>45038</v>
      </c>
      <c r="C4786" s="634" t="s">
        <v>5</v>
      </c>
      <c r="D4786" s="635" t="s">
        <v>45037</v>
      </c>
    </row>
    <row r="4787" spans="1:4" ht="13.5" x14ac:dyDescent="0.25">
      <c r="A4787" s="636">
        <v>103861</v>
      </c>
      <c r="B4787" s="634" t="s">
        <v>45039</v>
      </c>
      <c r="C4787" s="634" t="s">
        <v>5</v>
      </c>
      <c r="D4787" s="635" t="s">
        <v>45040</v>
      </c>
    </row>
    <row r="4788" spans="1:4" ht="13.5" x14ac:dyDescent="0.25">
      <c r="A4788" s="636">
        <v>103862</v>
      </c>
      <c r="B4788" s="634" t="s">
        <v>45041</v>
      </c>
      <c r="C4788" s="634" t="s">
        <v>5</v>
      </c>
      <c r="D4788" s="635" t="s">
        <v>45042</v>
      </c>
    </row>
    <row r="4789" spans="1:4" ht="13.5" x14ac:dyDescent="0.25">
      <c r="A4789" s="636">
        <v>103863</v>
      </c>
      <c r="B4789" s="634" t="s">
        <v>45043</v>
      </c>
      <c r="C4789" s="634" t="s">
        <v>5</v>
      </c>
      <c r="D4789" s="635" t="s">
        <v>45044</v>
      </c>
    </row>
    <row r="4790" spans="1:4" ht="13.5" x14ac:dyDescent="0.25">
      <c r="A4790" s="636">
        <v>103864</v>
      </c>
      <c r="B4790" s="634" t="s">
        <v>45045</v>
      </c>
      <c r="C4790" s="634" t="s">
        <v>5</v>
      </c>
      <c r="D4790" s="635" t="s">
        <v>45046</v>
      </c>
    </row>
    <row r="4791" spans="1:4" ht="13.5" x14ac:dyDescent="0.25">
      <c r="A4791" s="636">
        <v>103865</v>
      </c>
      <c r="B4791" s="634" t="s">
        <v>45047</v>
      </c>
      <c r="C4791" s="634" t="s">
        <v>5</v>
      </c>
      <c r="D4791" s="635" t="s">
        <v>45048</v>
      </c>
    </row>
    <row r="4792" spans="1:4" ht="13.5" x14ac:dyDescent="0.25">
      <c r="A4792" s="636">
        <v>103866</v>
      </c>
      <c r="B4792" s="634" t="s">
        <v>45049</v>
      </c>
      <c r="C4792" s="634" t="s">
        <v>5</v>
      </c>
      <c r="D4792" s="635" t="s">
        <v>45050</v>
      </c>
    </row>
    <row r="4793" spans="1:4" ht="13.5" x14ac:dyDescent="0.25">
      <c r="A4793" s="636">
        <v>103867</v>
      </c>
      <c r="B4793" s="634" t="s">
        <v>45051</v>
      </c>
      <c r="C4793" s="634" t="s">
        <v>5</v>
      </c>
      <c r="D4793" s="635" t="s">
        <v>45052</v>
      </c>
    </row>
    <row r="4794" spans="1:4" ht="13.5" x14ac:dyDescent="0.25">
      <c r="A4794" s="636">
        <v>103874</v>
      </c>
      <c r="B4794" s="634" t="s">
        <v>45053</v>
      </c>
      <c r="C4794" s="634" t="s">
        <v>5</v>
      </c>
      <c r="D4794" s="635" t="s">
        <v>42036</v>
      </c>
    </row>
    <row r="4795" spans="1:4" ht="13.5" x14ac:dyDescent="0.25">
      <c r="A4795" s="636">
        <v>103875</v>
      </c>
      <c r="B4795" s="634" t="s">
        <v>45054</v>
      </c>
      <c r="C4795" s="634" t="s">
        <v>5</v>
      </c>
      <c r="D4795" s="635" t="s">
        <v>30284</v>
      </c>
    </row>
    <row r="4796" spans="1:4" ht="13.5" x14ac:dyDescent="0.25">
      <c r="A4796" s="636">
        <v>103876</v>
      </c>
      <c r="B4796" s="634" t="s">
        <v>45055</v>
      </c>
      <c r="C4796" s="634" t="s">
        <v>5</v>
      </c>
      <c r="D4796" s="635" t="s">
        <v>45056</v>
      </c>
    </row>
    <row r="4797" spans="1:4" ht="13.5" x14ac:dyDescent="0.25">
      <c r="A4797" s="636">
        <v>103877</v>
      </c>
      <c r="B4797" s="634" t="s">
        <v>45057</v>
      </c>
      <c r="C4797" s="634" t="s">
        <v>5</v>
      </c>
      <c r="D4797" s="635" t="s">
        <v>30972</v>
      </c>
    </row>
    <row r="4798" spans="1:4" ht="13.5" x14ac:dyDescent="0.25">
      <c r="A4798" s="636">
        <v>103878</v>
      </c>
      <c r="B4798" s="634" t="s">
        <v>45058</v>
      </c>
      <c r="C4798" s="634" t="s">
        <v>5</v>
      </c>
      <c r="D4798" s="635" t="s">
        <v>45059</v>
      </c>
    </row>
    <row r="4799" spans="1:4" ht="13.5" x14ac:dyDescent="0.25">
      <c r="A4799" s="636">
        <v>103879</v>
      </c>
      <c r="B4799" s="634" t="s">
        <v>45060</v>
      </c>
      <c r="C4799" s="634" t="s">
        <v>5</v>
      </c>
      <c r="D4799" s="635" t="s">
        <v>44860</v>
      </c>
    </row>
    <row r="4800" spans="1:4" ht="13.5" x14ac:dyDescent="0.25">
      <c r="A4800" s="636">
        <v>103880</v>
      </c>
      <c r="B4800" s="634" t="s">
        <v>45061</v>
      </c>
      <c r="C4800" s="634" t="s">
        <v>5</v>
      </c>
      <c r="D4800" s="635" t="s">
        <v>45062</v>
      </c>
    </row>
    <row r="4801" spans="1:4" ht="13.5" x14ac:dyDescent="0.25">
      <c r="A4801" s="636">
        <v>103881</v>
      </c>
      <c r="B4801" s="634" t="s">
        <v>45063</v>
      </c>
      <c r="C4801" s="634" t="s">
        <v>5</v>
      </c>
      <c r="D4801" s="635" t="s">
        <v>45064</v>
      </c>
    </row>
    <row r="4802" spans="1:4" ht="13.5" x14ac:dyDescent="0.25">
      <c r="A4802" s="636">
        <v>103882</v>
      </c>
      <c r="B4802" s="634" t="s">
        <v>45065</v>
      </c>
      <c r="C4802" s="634" t="s">
        <v>5</v>
      </c>
      <c r="D4802" s="635" t="s">
        <v>45066</v>
      </c>
    </row>
    <row r="4803" spans="1:4" ht="13.5" x14ac:dyDescent="0.25">
      <c r="A4803" s="636">
        <v>103883</v>
      </c>
      <c r="B4803" s="634" t="s">
        <v>45067</v>
      </c>
      <c r="C4803" s="634" t="s">
        <v>5</v>
      </c>
      <c r="D4803" s="635" t="s">
        <v>29961</v>
      </c>
    </row>
    <row r="4804" spans="1:4" ht="13.5" x14ac:dyDescent="0.25">
      <c r="A4804" s="636">
        <v>103884</v>
      </c>
      <c r="B4804" s="634" t="s">
        <v>45068</v>
      </c>
      <c r="C4804" s="634" t="s">
        <v>5</v>
      </c>
      <c r="D4804" s="635" t="s">
        <v>28894</v>
      </c>
    </row>
    <row r="4805" spans="1:4" ht="13.5" x14ac:dyDescent="0.25">
      <c r="A4805" s="636">
        <v>103885</v>
      </c>
      <c r="B4805" s="634" t="s">
        <v>45069</v>
      </c>
      <c r="C4805" s="634" t="s">
        <v>5</v>
      </c>
      <c r="D4805" s="635" t="s">
        <v>45070</v>
      </c>
    </row>
    <row r="4806" spans="1:4" ht="13.5" x14ac:dyDescent="0.25">
      <c r="A4806" s="636">
        <v>103886</v>
      </c>
      <c r="B4806" s="634" t="s">
        <v>45071</v>
      </c>
      <c r="C4806" s="634" t="s">
        <v>5</v>
      </c>
      <c r="D4806" s="635" t="s">
        <v>45072</v>
      </c>
    </row>
    <row r="4807" spans="1:4" ht="13.5" x14ac:dyDescent="0.25">
      <c r="A4807" s="636">
        <v>103887</v>
      </c>
      <c r="B4807" s="634" t="s">
        <v>45073</v>
      </c>
      <c r="C4807" s="634" t="s">
        <v>5</v>
      </c>
      <c r="D4807" s="635" t="s">
        <v>27898</v>
      </c>
    </row>
    <row r="4808" spans="1:4" ht="13.5" x14ac:dyDescent="0.25">
      <c r="A4808" s="636">
        <v>103888</v>
      </c>
      <c r="B4808" s="634" t="s">
        <v>45074</v>
      </c>
      <c r="C4808" s="634" t="s">
        <v>5</v>
      </c>
      <c r="D4808" s="635" t="s">
        <v>45075</v>
      </c>
    </row>
    <row r="4809" spans="1:4" ht="13.5" x14ac:dyDescent="0.25">
      <c r="A4809" s="636">
        <v>103889</v>
      </c>
      <c r="B4809" s="634" t="s">
        <v>45076</v>
      </c>
      <c r="C4809" s="634" t="s">
        <v>5</v>
      </c>
      <c r="D4809" s="635" t="s">
        <v>43208</v>
      </c>
    </row>
    <row r="4810" spans="1:4" ht="13.5" x14ac:dyDescent="0.25">
      <c r="A4810" s="636">
        <v>103890</v>
      </c>
      <c r="B4810" s="634" t="s">
        <v>45077</v>
      </c>
      <c r="C4810" s="634" t="s">
        <v>5</v>
      </c>
      <c r="D4810" s="635" t="s">
        <v>45078</v>
      </c>
    </row>
    <row r="4811" spans="1:4" ht="13.5" x14ac:dyDescent="0.25">
      <c r="A4811" s="636">
        <v>103891</v>
      </c>
      <c r="B4811" s="634" t="s">
        <v>45079</v>
      </c>
      <c r="C4811" s="634" t="s">
        <v>5</v>
      </c>
      <c r="D4811" s="635" t="s">
        <v>45080</v>
      </c>
    </row>
    <row r="4812" spans="1:4" ht="13.5" x14ac:dyDescent="0.25">
      <c r="A4812" s="636">
        <v>103892</v>
      </c>
      <c r="B4812" s="634" t="s">
        <v>45081</v>
      </c>
      <c r="C4812" s="634" t="s">
        <v>5</v>
      </c>
      <c r="D4812" s="635" t="s">
        <v>30475</v>
      </c>
    </row>
    <row r="4813" spans="1:4" ht="13.5" x14ac:dyDescent="0.25">
      <c r="A4813" s="636">
        <v>103893</v>
      </c>
      <c r="B4813" s="634" t="s">
        <v>45082</v>
      </c>
      <c r="C4813" s="634" t="s">
        <v>5</v>
      </c>
      <c r="D4813" s="635" t="s">
        <v>30410</v>
      </c>
    </row>
    <row r="4814" spans="1:4" ht="13.5" x14ac:dyDescent="0.25">
      <c r="A4814" s="636">
        <v>103894</v>
      </c>
      <c r="B4814" s="634" t="s">
        <v>45083</v>
      </c>
      <c r="C4814" s="634" t="s">
        <v>5</v>
      </c>
      <c r="D4814" s="635" t="s">
        <v>45084</v>
      </c>
    </row>
    <row r="4815" spans="1:4" ht="13.5" x14ac:dyDescent="0.25">
      <c r="A4815" s="636">
        <v>103895</v>
      </c>
      <c r="B4815" s="634" t="s">
        <v>45085</v>
      </c>
      <c r="C4815" s="634" t="s">
        <v>5</v>
      </c>
      <c r="D4815" s="635" t="s">
        <v>45086</v>
      </c>
    </row>
    <row r="4816" spans="1:4" ht="13.5" x14ac:dyDescent="0.25">
      <c r="A4816" s="636">
        <v>103896</v>
      </c>
      <c r="B4816" s="634" t="s">
        <v>45087</v>
      </c>
      <c r="C4816" s="634" t="s">
        <v>5</v>
      </c>
      <c r="D4816" s="635" t="s">
        <v>45086</v>
      </c>
    </row>
    <row r="4817" spans="1:4" ht="13.5" x14ac:dyDescent="0.25">
      <c r="A4817" s="636">
        <v>103897</v>
      </c>
      <c r="B4817" s="634" t="s">
        <v>45088</v>
      </c>
      <c r="C4817" s="634" t="s">
        <v>5</v>
      </c>
      <c r="D4817" s="635" t="s">
        <v>45089</v>
      </c>
    </row>
    <row r="4818" spans="1:4" ht="13.5" x14ac:dyDescent="0.25">
      <c r="A4818" s="636">
        <v>103898</v>
      </c>
      <c r="B4818" s="634" t="s">
        <v>45090</v>
      </c>
      <c r="C4818" s="634" t="s">
        <v>5</v>
      </c>
      <c r="D4818" s="635" t="s">
        <v>45091</v>
      </c>
    </row>
    <row r="4819" spans="1:4" ht="13.5" x14ac:dyDescent="0.25">
      <c r="A4819" s="636">
        <v>103899</v>
      </c>
      <c r="B4819" s="634" t="s">
        <v>45092</v>
      </c>
      <c r="C4819" s="634" t="s">
        <v>5</v>
      </c>
      <c r="D4819" s="635" t="s">
        <v>29139</v>
      </c>
    </row>
    <row r="4820" spans="1:4" ht="13.5" x14ac:dyDescent="0.25">
      <c r="A4820" s="636">
        <v>103900</v>
      </c>
      <c r="B4820" s="634" t="s">
        <v>45093</v>
      </c>
      <c r="C4820" s="634" t="s">
        <v>5</v>
      </c>
      <c r="D4820" s="635" t="s">
        <v>30315</v>
      </c>
    </row>
    <row r="4821" spans="1:4" ht="13.5" x14ac:dyDescent="0.25">
      <c r="A4821" s="636">
        <v>103901</v>
      </c>
      <c r="B4821" s="634" t="s">
        <v>45094</v>
      </c>
      <c r="C4821" s="634" t="s">
        <v>5</v>
      </c>
      <c r="D4821" s="635" t="s">
        <v>30505</v>
      </c>
    </row>
    <row r="4822" spans="1:4" ht="13.5" x14ac:dyDescent="0.25">
      <c r="A4822" s="636">
        <v>103902</v>
      </c>
      <c r="B4822" s="634" t="s">
        <v>45095</v>
      </c>
      <c r="C4822" s="634" t="s">
        <v>5</v>
      </c>
      <c r="D4822" s="635" t="s">
        <v>30542</v>
      </c>
    </row>
    <row r="4823" spans="1:4" ht="13.5" x14ac:dyDescent="0.25">
      <c r="A4823" s="636">
        <v>103903</v>
      </c>
      <c r="B4823" s="634" t="s">
        <v>45096</v>
      </c>
      <c r="C4823" s="634" t="s">
        <v>5</v>
      </c>
      <c r="D4823" s="635" t="s">
        <v>45097</v>
      </c>
    </row>
    <row r="4824" spans="1:4" ht="13.5" x14ac:dyDescent="0.25">
      <c r="A4824" s="636">
        <v>97895</v>
      </c>
      <c r="B4824" s="634" t="s">
        <v>29526</v>
      </c>
      <c r="C4824" s="634" t="s">
        <v>5</v>
      </c>
      <c r="D4824" s="635" t="s">
        <v>30260</v>
      </c>
    </row>
    <row r="4825" spans="1:4" ht="13.5" x14ac:dyDescent="0.25">
      <c r="A4825" s="636">
        <v>97896</v>
      </c>
      <c r="B4825" s="634" t="s">
        <v>29527</v>
      </c>
      <c r="C4825" s="634" t="s">
        <v>5</v>
      </c>
      <c r="D4825" s="635" t="s">
        <v>45098</v>
      </c>
    </row>
    <row r="4826" spans="1:4" ht="13.5" x14ac:dyDescent="0.25">
      <c r="A4826" s="636">
        <v>97897</v>
      </c>
      <c r="B4826" s="634" t="s">
        <v>29528</v>
      </c>
      <c r="C4826" s="634" t="s">
        <v>5</v>
      </c>
      <c r="D4826" s="635" t="s">
        <v>45099</v>
      </c>
    </row>
    <row r="4827" spans="1:4" ht="13.5" x14ac:dyDescent="0.25">
      <c r="A4827" s="636">
        <v>97898</v>
      </c>
      <c r="B4827" s="634" t="s">
        <v>29529</v>
      </c>
      <c r="C4827" s="634" t="s">
        <v>5</v>
      </c>
      <c r="D4827" s="635" t="s">
        <v>45100</v>
      </c>
    </row>
    <row r="4828" spans="1:4" ht="13.5" x14ac:dyDescent="0.25">
      <c r="A4828" s="636">
        <v>97900</v>
      </c>
      <c r="B4828" s="634" t="s">
        <v>29530</v>
      </c>
      <c r="C4828" s="634" t="s">
        <v>5</v>
      </c>
      <c r="D4828" s="635" t="s">
        <v>45101</v>
      </c>
    </row>
    <row r="4829" spans="1:4" ht="13.5" x14ac:dyDescent="0.25">
      <c r="A4829" s="636">
        <v>97901</v>
      </c>
      <c r="B4829" s="634" t="s">
        <v>29531</v>
      </c>
      <c r="C4829" s="634" t="s">
        <v>5</v>
      </c>
      <c r="D4829" s="635" t="s">
        <v>45102</v>
      </c>
    </row>
    <row r="4830" spans="1:4" ht="13.5" x14ac:dyDescent="0.25">
      <c r="A4830" s="636">
        <v>97902</v>
      </c>
      <c r="B4830" s="634" t="s">
        <v>29532</v>
      </c>
      <c r="C4830" s="634" t="s">
        <v>5</v>
      </c>
      <c r="D4830" s="635" t="s">
        <v>45103</v>
      </c>
    </row>
    <row r="4831" spans="1:4" ht="13.5" x14ac:dyDescent="0.25">
      <c r="A4831" s="636">
        <v>97903</v>
      </c>
      <c r="B4831" s="634" t="s">
        <v>29533</v>
      </c>
      <c r="C4831" s="634" t="s">
        <v>5</v>
      </c>
      <c r="D4831" s="635" t="s">
        <v>45104</v>
      </c>
    </row>
    <row r="4832" spans="1:4" ht="13.5" x14ac:dyDescent="0.25">
      <c r="A4832" s="636">
        <v>97904</v>
      </c>
      <c r="B4832" s="634" t="s">
        <v>29534</v>
      </c>
      <c r="C4832" s="634" t="s">
        <v>5</v>
      </c>
      <c r="D4832" s="635" t="s">
        <v>45105</v>
      </c>
    </row>
    <row r="4833" spans="1:4" ht="13.5" x14ac:dyDescent="0.25">
      <c r="A4833" s="636">
        <v>97905</v>
      </c>
      <c r="B4833" s="634" t="s">
        <v>29535</v>
      </c>
      <c r="C4833" s="634" t="s">
        <v>5</v>
      </c>
      <c r="D4833" s="635" t="s">
        <v>45106</v>
      </c>
    </row>
    <row r="4834" spans="1:4" ht="13.5" x14ac:dyDescent="0.25">
      <c r="A4834" s="636">
        <v>97906</v>
      </c>
      <c r="B4834" s="634" t="s">
        <v>29536</v>
      </c>
      <c r="C4834" s="634" t="s">
        <v>5</v>
      </c>
      <c r="D4834" s="635" t="s">
        <v>45107</v>
      </c>
    </row>
    <row r="4835" spans="1:4" ht="13.5" x14ac:dyDescent="0.25">
      <c r="A4835" s="636">
        <v>97907</v>
      </c>
      <c r="B4835" s="634" t="s">
        <v>29537</v>
      </c>
      <c r="C4835" s="634" t="s">
        <v>5</v>
      </c>
      <c r="D4835" s="635" t="s">
        <v>45108</v>
      </c>
    </row>
    <row r="4836" spans="1:4" ht="13.5" x14ac:dyDescent="0.25">
      <c r="A4836" s="636">
        <v>97908</v>
      </c>
      <c r="B4836" s="634" t="s">
        <v>29538</v>
      </c>
      <c r="C4836" s="634" t="s">
        <v>5</v>
      </c>
      <c r="D4836" s="635" t="s">
        <v>45109</v>
      </c>
    </row>
    <row r="4837" spans="1:4" ht="13.5" x14ac:dyDescent="0.25">
      <c r="A4837" s="636">
        <v>98102</v>
      </c>
      <c r="B4837" s="634" t="s">
        <v>29539</v>
      </c>
      <c r="C4837" s="634" t="s">
        <v>5</v>
      </c>
      <c r="D4837" s="635" t="s">
        <v>45110</v>
      </c>
    </row>
    <row r="4838" spans="1:4" ht="13.5" x14ac:dyDescent="0.25">
      <c r="A4838" s="636">
        <v>98104</v>
      </c>
      <c r="B4838" s="634" t="s">
        <v>29540</v>
      </c>
      <c r="C4838" s="634" t="s">
        <v>5</v>
      </c>
      <c r="D4838" s="635" t="s">
        <v>45111</v>
      </c>
    </row>
    <row r="4839" spans="1:4" ht="13.5" x14ac:dyDescent="0.25">
      <c r="A4839" s="636">
        <v>98105</v>
      </c>
      <c r="B4839" s="634" t="s">
        <v>29541</v>
      </c>
      <c r="C4839" s="634" t="s">
        <v>5</v>
      </c>
      <c r="D4839" s="635" t="s">
        <v>45112</v>
      </c>
    </row>
    <row r="4840" spans="1:4" ht="13.5" x14ac:dyDescent="0.25">
      <c r="A4840" s="636">
        <v>98106</v>
      </c>
      <c r="B4840" s="634" t="s">
        <v>29542</v>
      </c>
      <c r="C4840" s="634" t="s">
        <v>5</v>
      </c>
      <c r="D4840" s="635" t="s">
        <v>45113</v>
      </c>
    </row>
    <row r="4841" spans="1:4" ht="13.5" x14ac:dyDescent="0.25">
      <c r="A4841" s="636">
        <v>98107</v>
      </c>
      <c r="B4841" s="634" t="s">
        <v>29543</v>
      </c>
      <c r="C4841" s="634" t="s">
        <v>5</v>
      </c>
      <c r="D4841" s="635" t="s">
        <v>45114</v>
      </c>
    </row>
    <row r="4842" spans="1:4" ht="13.5" x14ac:dyDescent="0.25">
      <c r="A4842" s="636">
        <v>98108</v>
      </c>
      <c r="B4842" s="634" t="s">
        <v>29544</v>
      </c>
      <c r="C4842" s="634" t="s">
        <v>5</v>
      </c>
      <c r="D4842" s="635" t="s">
        <v>45115</v>
      </c>
    </row>
    <row r="4843" spans="1:4" ht="13.5" x14ac:dyDescent="0.25">
      <c r="A4843" s="636">
        <v>99250</v>
      </c>
      <c r="B4843" s="634" t="s">
        <v>29545</v>
      </c>
      <c r="C4843" s="634" t="s">
        <v>5</v>
      </c>
      <c r="D4843" s="635" t="s">
        <v>45116</v>
      </c>
    </row>
    <row r="4844" spans="1:4" ht="13.5" x14ac:dyDescent="0.25">
      <c r="A4844" s="636">
        <v>99251</v>
      </c>
      <c r="B4844" s="634" t="s">
        <v>29546</v>
      </c>
      <c r="C4844" s="634" t="s">
        <v>5</v>
      </c>
      <c r="D4844" s="635" t="s">
        <v>45117</v>
      </c>
    </row>
    <row r="4845" spans="1:4" ht="13.5" x14ac:dyDescent="0.25">
      <c r="A4845" s="636">
        <v>99253</v>
      </c>
      <c r="B4845" s="634" t="s">
        <v>29547</v>
      </c>
      <c r="C4845" s="634" t="s">
        <v>5</v>
      </c>
      <c r="D4845" s="635" t="s">
        <v>45118</v>
      </c>
    </row>
    <row r="4846" spans="1:4" ht="13.5" x14ac:dyDescent="0.25">
      <c r="A4846" s="636">
        <v>99255</v>
      </c>
      <c r="B4846" s="634" t="s">
        <v>29548</v>
      </c>
      <c r="C4846" s="634" t="s">
        <v>5</v>
      </c>
      <c r="D4846" s="635" t="s">
        <v>45119</v>
      </c>
    </row>
    <row r="4847" spans="1:4" ht="13.5" x14ac:dyDescent="0.25">
      <c r="A4847" s="636">
        <v>99257</v>
      </c>
      <c r="B4847" s="634" t="s">
        <v>29549</v>
      </c>
      <c r="C4847" s="634" t="s">
        <v>5</v>
      </c>
      <c r="D4847" s="635" t="s">
        <v>45120</v>
      </c>
    </row>
    <row r="4848" spans="1:4" ht="13.5" x14ac:dyDescent="0.25">
      <c r="A4848" s="636">
        <v>99258</v>
      </c>
      <c r="B4848" s="634" t="s">
        <v>29550</v>
      </c>
      <c r="C4848" s="634" t="s">
        <v>5</v>
      </c>
      <c r="D4848" s="635" t="s">
        <v>45121</v>
      </c>
    </row>
    <row r="4849" spans="1:4" ht="13.5" x14ac:dyDescent="0.25">
      <c r="A4849" s="636">
        <v>99260</v>
      </c>
      <c r="B4849" s="634" t="s">
        <v>29551</v>
      </c>
      <c r="C4849" s="634" t="s">
        <v>5</v>
      </c>
      <c r="D4849" s="635" t="s">
        <v>45122</v>
      </c>
    </row>
    <row r="4850" spans="1:4" ht="13.5" x14ac:dyDescent="0.25">
      <c r="A4850" s="636">
        <v>99262</v>
      </c>
      <c r="B4850" s="634" t="s">
        <v>29552</v>
      </c>
      <c r="C4850" s="634" t="s">
        <v>5</v>
      </c>
      <c r="D4850" s="635" t="s">
        <v>45123</v>
      </c>
    </row>
    <row r="4851" spans="1:4" ht="13.5" x14ac:dyDescent="0.25">
      <c r="A4851" s="636">
        <v>99264</v>
      </c>
      <c r="B4851" s="634" t="s">
        <v>29553</v>
      </c>
      <c r="C4851" s="634" t="s">
        <v>5</v>
      </c>
      <c r="D4851" s="635" t="s">
        <v>45124</v>
      </c>
    </row>
    <row r="4852" spans="1:4" ht="13.5" x14ac:dyDescent="0.25">
      <c r="A4852" s="636">
        <v>102587</v>
      </c>
      <c r="B4852" s="634" t="s">
        <v>30574</v>
      </c>
      <c r="C4852" s="634" t="s">
        <v>5</v>
      </c>
      <c r="D4852" s="635" t="s">
        <v>30947</v>
      </c>
    </row>
    <row r="4853" spans="1:4" ht="13.5" x14ac:dyDescent="0.25">
      <c r="A4853" s="636">
        <v>102588</v>
      </c>
      <c r="B4853" s="634" t="s">
        <v>30575</v>
      </c>
      <c r="C4853" s="634" t="s">
        <v>5</v>
      </c>
      <c r="D4853" s="635" t="s">
        <v>45125</v>
      </c>
    </row>
    <row r="4854" spans="1:4" ht="13.5" x14ac:dyDescent="0.25">
      <c r="A4854" s="636">
        <v>102589</v>
      </c>
      <c r="B4854" s="634" t="s">
        <v>30576</v>
      </c>
      <c r="C4854" s="634" t="s">
        <v>5</v>
      </c>
      <c r="D4854" s="635" t="s">
        <v>30946</v>
      </c>
    </row>
    <row r="4855" spans="1:4" ht="13.5" x14ac:dyDescent="0.25">
      <c r="A4855" s="636">
        <v>102590</v>
      </c>
      <c r="B4855" s="634" t="s">
        <v>30577</v>
      </c>
      <c r="C4855" s="634" t="s">
        <v>5</v>
      </c>
      <c r="D4855" s="635" t="s">
        <v>45126</v>
      </c>
    </row>
    <row r="4856" spans="1:4" ht="13.5" x14ac:dyDescent="0.25">
      <c r="A4856" s="636">
        <v>102591</v>
      </c>
      <c r="B4856" s="634" t="s">
        <v>30578</v>
      </c>
      <c r="C4856" s="634" t="s">
        <v>5</v>
      </c>
      <c r="D4856" s="635" t="s">
        <v>30008</v>
      </c>
    </row>
    <row r="4857" spans="1:4" ht="13.5" x14ac:dyDescent="0.25">
      <c r="A4857" s="636">
        <v>102592</v>
      </c>
      <c r="B4857" s="634" t="s">
        <v>30580</v>
      </c>
      <c r="C4857" s="634" t="s">
        <v>5</v>
      </c>
      <c r="D4857" s="635" t="s">
        <v>41811</v>
      </c>
    </row>
    <row r="4858" spans="1:4" ht="13.5" x14ac:dyDescent="0.25">
      <c r="A4858" s="636">
        <v>102593</v>
      </c>
      <c r="B4858" s="634" t="s">
        <v>30581</v>
      </c>
      <c r="C4858" s="634" t="s">
        <v>5</v>
      </c>
      <c r="D4858" s="635" t="s">
        <v>30053</v>
      </c>
    </row>
    <row r="4859" spans="1:4" ht="13.5" x14ac:dyDescent="0.25">
      <c r="A4859" s="636">
        <v>102594</v>
      </c>
      <c r="B4859" s="634" t="s">
        <v>30583</v>
      </c>
      <c r="C4859" s="634" t="s">
        <v>5</v>
      </c>
      <c r="D4859" s="635" t="s">
        <v>45127</v>
      </c>
    </row>
    <row r="4860" spans="1:4" ht="13.5" x14ac:dyDescent="0.25">
      <c r="A4860" s="636">
        <v>102595</v>
      </c>
      <c r="B4860" s="634" t="s">
        <v>30585</v>
      </c>
      <c r="C4860" s="634" t="s">
        <v>5</v>
      </c>
      <c r="D4860" s="635" t="s">
        <v>45126</v>
      </c>
    </row>
    <row r="4861" spans="1:4" ht="13.5" x14ac:dyDescent="0.25">
      <c r="A4861" s="636">
        <v>102596</v>
      </c>
      <c r="B4861" s="634" t="s">
        <v>30587</v>
      </c>
      <c r="C4861" s="634" t="s">
        <v>5</v>
      </c>
      <c r="D4861" s="635" t="s">
        <v>25965</v>
      </c>
    </row>
    <row r="4862" spans="1:4" ht="13.5" x14ac:dyDescent="0.25">
      <c r="A4862" s="636">
        <v>102597</v>
      </c>
      <c r="B4862" s="634" t="s">
        <v>30588</v>
      </c>
      <c r="C4862" s="634" t="s">
        <v>5</v>
      </c>
      <c r="D4862" s="635" t="s">
        <v>22495</v>
      </c>
    </row>
    <row r="4863" spans="1:4" ht="13.5" x14ac:dyDescent="0.25">
      <c r="A4863" s="636">
        <v>102598</v>
      </c>
      <c r="B4863" s="634" t="s">
        <v>30589</v>
      </c>
      <c r="C4863" s="634" t="s">
        <v>5</v>
      </c>
      <c r="D4863" s="635" t="s">
        <v>28451</v>
      </c>
    </row>
    <row r="4864" spans="1:4" ht="13.5" x14ac:dyDescent="0.25">
      <c r="A4864" s="636">
        <v>102599</v>
      </c>
      <c r="B4864" s="634" t="s">
        <v>30590</v>
      </c>
      <c r="C4864" s="634" t="s">
        <v>5</v>
      </c>
      <c r="D4864" s="635" t="s">
        <v>45128</v>
      </c>
    </row>
    <row r="4865" spans="1:4" ht="13.5" x14ac:dyDescent="0.25">
      <c r="A4865" s="636">
        <v>102600</v>
      </c>
      <c r="B4865" s="634" t="s">
        <v>30591</v>
      </c>
      <c r="C4865" s="634" t="s">
        <v>5</v>
      </c>
      <c r="D4865" s="635" t="s">
        <v>26766</v>
      </c>
    </row>
    <row r="4866" spans="1:4" ht="13.5" x14ac:dyDescent="0.25">
      <c r="A4866" s="636">
        <v>102601</v>
      </c>
      <c r="B4866" s="634" t="s">
        <v>30592</v>
      </c>
      <c r="C4866" s="634" t="s">
        <v>5</v>
      </c>
      <c r="D4866" s="635" t="s">
        <v>30812</v>
      </c>
    </row>
    <row r="4867" spans="1:4" ht="13.5" x14ac:dyDescent="0.25">
      <c r="A4867" s="636">
        <v>102602</v>
      </c>
      <c r="B4867" s="634" t="s">
        <v>30593</v>
      </c>
      <c r="C4867" s="634" t="s">
        <v>5</v>
      </c>
      <c r="D4867" s="635" t="s">
        <v>44251</v>
      </c>
    </row>
    <row r="4868" spans="1:4" ht="13.5" x14ac:dyDescent="0.25">
      <c r="A4868" s="636">
        <v>102603</v>
      </c>
      <c r="B4868" s="634" t="s">
        <v>30594</v>
      </c>
      <c r="C4868" s="634" t="s">
        <v>5</v>
      </c>
      <c r="D4868" s="635" t="s">
        <v>30029</v>
      </c>
    </row>
    <row r="4869" spans="1:4" ht="13.5" x14ac:dyDescent="0.25">
      <c r="A4869" s="636">
        <v>102604</v>
      </c>
      <c r="B4869" s="634" t="s">
        <v>30595</v>
      </c>
      <c r="C4869" s="634" t="s">
        <v>5</v>
      </c>
      <c r="D4869" s="635" t="s">
        <v>30514</v>
      </c>
    </row>
    <row r="4870" spans="1:4" ht="13.5" x14ac:dyDescent="0.25">
      <c r="A4870" s="636">
        <v>102605</v>
      </c>
      <c r="B4870" s="634" t="s">
        <v>30596</v>
      </c>
      <c r="C4870" s="634" t="s">
        <v>5</v>
      </c>
      <c r="D4870" s="635" t="s">
        <v>45129</v>
      </c>
    </row>
    <row r="4871" spans="1:4" ht="13.5" x14ac:dyDescent="0.25">
      <c r="A4871" s="636">
        <v>102606</v>
      </c>
      <c r="B4871" s="634" t="s">
        <v>30597</v>
      </c>
      <c r="C4871" s="634" t="s">
        <v>5</v>
      </c>
      <c r="D4871" s="635" t="s">
        <v>45130</v>
      </c>
    </row>
    <row r="4872" spans="1:4" ht="13.5" x14ac:dyDescent="0.25">
      <c r="A4872" s="636">
        <v>102607</v>
      </c>
      <c r="B4872" s="634" t="s">
        <v>30598</v>
      </c>
      <c r="C4872" s="634" t="s">
        <v>5</v>
      </c>
      <c r="D4872" s="635" t="s">
        <v>45131</v>
      </c>
    </row>
    <row r="4873" spans="1:4" ht="13.5" x14ac:dyDescent="0.25">
      <c r="A4873" s="636">
        <v>102608</v>
      </c>
      <c r="B4873" s="634" t="s">
        <v>30599</v>
      </c>
      <c r="C4873" s="634" t="s">
        <v>5</v>
      </c>
      <c r="D4873" s="635" t="s">
        <v>45132</v>
      </c>
    </row>
    <row r="4874" spans="1:4" ht="13.5" x14ac:dyDescent="0.25">
      <c r="A4874" s="636">
        <v>102609</v>
      </c>
      <c r="B4874" s="634" t="s">
        <v>30600</v>
      </c>
      <c r="C4874" s="634" t="s">
        <v>5</v>
      </c>
      <c r="D4874" s="635" t="s">
        <v>45133</v>
      </c>
    </row>
    <row r="4875" spans="1:4" ht="13.5" x14ac:dyDescent="0.25">
      <c r="A4875" s="636">
        <v>102611</v>
      </c>
      <c r="B4875" s="634" t="s">
        <v>30601</v>
      </c>
      <c r="C4875" s="634" t="s">
        <v>5</v>
      </c>
      <c r="D4875" s="635" t="s">
        <v>45134</v>
      </c>
    </row>
    <row r="4876" spans="1:4" ht="13.5" x14ac:dyDescent="0.25">
      <c r="A4876" s="636">
        <v>102613</v>
      </c>
      <c r="B4876" s="634" t="s">
        <v>30602</v>
      </c>
      <c r="C4876" s="634" t="s">
        <v>5</v>
      </c>
      <c r="D4876" s="635" t="s">
        <v>45135</v>
      </c>
    </row>
    <row r="4877" spans="1:4" ht="13.5" x14ac:dyDescent="0.25">
      <c r="A4877" s="636">
        <v>102614</v>
      </c>
      <c r="B4877" s="634" t="s">
        <v>30603</v>
      </c>
      <c r="C4877" s="634" t="s">
        <v>5</v>
      </c>
      <c r="D4877" s="635" t="s">
        <v>45136</v>
      </c>
    </row>
    <row r="4878" spans="1:4" ht="13.5" x14ac:dyDescent="0.25">
      <c r="A4878" s="636">
        <v>102615</v>
      </c>
      <c r="B4878" s="634" t="s">
        <v>30604</v>
      </c>
      <c r="C4878" s="634" t="s">
        <v>5</v>
      </c>
      <c r="D4878" s="635" t="s">
        <v>45137</v>
      </c>
    </row>
    <row r="4879" spans="1:4" ht="13.5" x14ac:dyDescent="0.25">
      <c r="A4879" s="636">
        <v>102617</v>
      </c>
      <c r="B4879" s="634" t="s">
        <v>30605</v>
      </c>
      <c r="C4879" s="634" t="s">
        <v>5</v>
      </c>
      <c r="D4879" s="635" t="s">
        <v>45138</v>
      </c>
    </row>
    <row r="4880" spans="1:4" ht="13.5" x14ac:dyDescent="0.25">
      <c r="A4880" s="636">
        <v>102619</v>
      </c>
      <c r="B4880" s="634" t="s">
        <v>30606</v>
      </c>
      <c r="C4880" s="634" t="s">
        <v>5</v>
      </c>
      <c r="D4880" s="635" t="s">
        <v>45139</v>
      </c>
    </row>
    <row r="4881" spans="1:4" ht="13.5" x14ac:dyDescent="0.25">
      <c r="A4881" s="636">
        <v>102622</v>
      </c>
      <c r="B4881" s="634" t="s">
        <v>30607</v>
      </c>
      <c r="C4881" s="634" t="s">
        <v>5</v>
      </c>
      <c r="D4881" s="635" t="s">
        <v>45140</v>
      </c>
    </row>
    <row r="4882" spans="1:4" ht="13.5" x14ac:dyDescent="0.25">
      <c r="A4882" s="636">
        <v>102623</v>
      </c>
      <c r="B4882" s="634" t="s">
        <v>30608</v>
      </c>
      <c r="C4882" s="634" t="s">
        <v>5</v>
      </c>
      <c r="D4882" s="635" t="s">
        <v>45141</v>
      </c>
    </row>
    <row r="4883" spans="1:4" ht="13.5" x14ac:dyDescent="0.25">
      <c r="A4883" s="636">
        <v>89482</v>
      </c>
      <c r="B4883" s="634" t="s">
        <v>25064</v>
      </c>
      <c r="C4883" s="634" t="s">
        <v>5</v>
      </c>
      <c r="D4883" s="635" t="s">
        <v>45142</v>
      </c>
    </row>
    <row r="4884" spans="1:4" ht="13.5" x14ac:dyDescent="0.25">
      <c r="A4884" s="636">
        <v>89491</v>
      </c>
      <c r="B4884" s="634" t="s">
        <v>25065</v>
      </c>
      <c r="C4884" s="634" t="s">
        <v>5</v>
      </c>
      <c r="D4884" s="635" t="s">
        <v>45143</v>
      </c>
    </row>
    <row r="4885" spans="1:4" ht="13.5" x14ac:dyDescent="0.25">
      <c r="A4885" s="636">
        <v>89495</v>
      </c>
      <c r="B4885" s="634" t="s">
        <v>25066</v>
      </c>
      <c r="C4885" s="634" t="s">
        <v>5</v>
      </c>
      <c r="D4885" s="635" t="s">
        <v>30036</v>
      </c>
    </row>
    <row r="4886" spans="1:4" ht="13.5" x14ac:dyDescent="0.25">
      <c r="A4886" s="636">
        <v>89707</v>
      </c>
      <c r="B4886" s="634" t="s">
        <v>25067</v>
      </c>
      <c r="C4886" s="634" t="s">
        <v>5</v>
      </c>
      <c r="D4886" s="635" t="s">
        <v>45144</v>
      </c>
    </row>
    <row r="4887" spans="1:4" ht="13.5" x14ac:dyDescent="0.25">
      <c r="A4887" s="636">
        <v>89708</v>
      </c>
      <c r="B4887" s="634" t="s">
        <v>25068</v>
      </c>
      <c r="C4887" s="634" t="s">
        <v>5</v>
      </c>
      <c r="D4887" s="635" t="s">
        <v>30246</v>
      </c>
    </row>
    <row r="4888" spans="1:4" ht="13.5" x14ac:dyDescent="0.25">
      <c r="A4888" s="636">
        <v>89709</v>
      </c>
      <c r="B4888" s="634" t="s">
        <v>25069</v>
      </c>
      <c r="C4888" s="634" t="s">
        <v>5</v>
      </c>
      <c r="D4888" s="635" t="s">
        <v>45145</v>
      </c>
    </row>
    <row r="4889" spans="1:4" ht="13.5" x14ac:dyDescent="0.25">
      <c r="A4889" s="636">
        <v>89710</v>
      </c>
      <c r="B4889" s="634" t="s">
        <v>25070</v>
      </c>
      <c r="C4889" s="634" t="s">
        <v>5</v>
      </c>
      <c r="D4889" s="635" t="s">
        <v>45146</v>
      </c>
    </row>
    <row r="4890" spans="1:4" ht="13.5" x14ac:dyDescent="0.25">
      <c r="A4890" s="636">
        <v>86872</v>
      </c>
      <c r="B4890" s="634" t="s">
        <v>27353</v>
      </c>
      <c r="C4890" s="634" t="s">
        <v>5</v>
      </c>
      <c r="D4890" s="635" t="s">
        <v>45147</v>
      </c>
    </row>
    <row r="4891" spans="1:4" ht="13.5" x14ac:dyDescent="0.25">
      <c r="A4891" s="636">
        <v>86874</v>
      </c>
      <c r="B4891" s="634" t="s">
        <v>27354</v>
      </c>
      <c r="C4891" s="634" t="s">
        <v>5</v>
      </c>
      <c r="D4891" s="635" t="s">
        <v>45148</v>
      </c>
    </row>
    <row r="4892" spans="1:4" ht="13.5" x14ac:dyDescent="0.25">
      <c r="A4892" s="636">
        <v>86875</v>
      </c>
      <c r="B4892" s="634" t="s">
        <v>27355</v>
      </c>
      <c r="C4892" s="634" t="s">
        <v>5</v>
      </c>
      <c r="D4892" s="635" t="s">
        <v>45149</v>
      </c>
    </row>
    <row r="4893" spans="1:4" ht="13.5" x14ac:dyDescent="0.25">
      <c r="A4893" s="636">
        <v>86876</v>
      </c>
      <c r="B4893" s="634" t="s">
        <v>27356</v>
      </c>
      <c r="C4893" s="634" t="s">
        <v>5</v>
      </c>
      <c r="D4893" s="635" t="s">
        <v>45150</v>
      </c>
    </row>
    <row r="4894" spans="1:4" ht="13.5" x14ac:dyDescent="0.25">
      <c r="A4894" s="636">
        <v>86877</v>
      </c>
      <c r="B4894" s="634" t="s">
        <v>27357</v>
      </c>
      <c r="C4894" s="634" t="s">
        <v>5</v>
      </c>
      <c r="D4894" s="635" t="s">
        <v>30420</v>
      </c>
    </row>
    <row r="4895" spans="1:4" ht="13.5" x14ac:dyDescent="0.25">
      <c r="A4895" s="636">
        <v>86878</v>
      </c>
      <c r="B4895" s="634" t="s">
        <v>27358</v>
      </c>
      <c r="C4895" s="634" t="s">
        <v>5</v>
      </c>
      <c r="D4895" s="635" t="s">
        <v>45151</v>
      </c>
    </row>
    <row r="4896" spans="1:4" ht="13.5" x14ac:dyDescent="0.25">
      <c r="A4896" s="636">
        <v>86879</v>
      </c>
      <c r="B4896" s="634" t="s">
        <v>27359</v>
      </c>
      <c r="C4896" s="634" t="s">
        <v>5</v>
      </c>
      <c r="D4896" s="635" t="s">
        <v>29210</v>
      </c>
    </row>
    <row r="4897" spans="1:4" ht="13.5" x14ac:dyDescent="0.25">
      <c r="A4897" s="636">
        <v>86880</v>
      </c>
      <c r="B4897" s="634" t="s">
        <v>27360</v>
      </c>
      <c r="C4897" s="634" t="s">
        <v>5</v>
      </c>
      <c r="D4897" s="635" t="s">
        <v>30352</v>
      </c>
    </row>
    <row r="4898" spans="1:4" ht="13.5" x14ac:dyDescent="0.25">
      <c r="A4898" s="636">
        <v>86881</v>
      </c>
      <c r="B4898" s="634" t="s">
        <v>27361</v>
      </c>
      <c r="C4898" s="634" t="s">
        <v>5</v>
      </c>
      <c r="D4898" s="635" t="s">
        <v>45152</v>
      </c>
    </row>
    <row r="4899" spans="1:4" ht="13.5" x14ac:dyDescent="0.25">
      <c r="A4899" s="636">
        <v>86882</v>
      </c>
      <c r="B4899" s="634" t="s">
        <v>27362</v>
      </c>
      <c r="C4899" s="634" t="s">
        <v>5</v>
      </c>
      <c r="D4899" s="635" t="s">
        <v>45153</v>
      </c>
    </row>
    <row r="4900" spans="1:4" ht="13.5" x14ac:dyDescent="0.25">
      <c r="A4900" s="636">
        <v>86883</v>
      </c>
      <c r="B4900" s="634" t="s">
        <v>27363</v>
      </c>
      <c r="C4900" s="634" t="s">
        <v>5</v>
      </c>
      <c r="D4900" s="635" t="s">
        <v>30969</v>
      </c>
    </row>
    <row r="4901" spans="1:4" ht="13.5" x14ac:dyDescent="0.25">
      <c r="A4901" s="636">
        <v>86884</v>
      </c>
      <c r="B4901" s="634" t="s">
        <v>27364</v>
      </c>
      <c r="C4901" s="634" t="s">
        <v>5</v>
      </c>
      <c r="D4901" s="635" t="s">
        <v>25957</v>
      </c>
    </row>
    <row r="4902" spans="1:4" ht="13.5" x14ac:dyDescent="0.25">
      <c r="A4902" s="636">
        <v>86885</v>
      </c>
      <c r="B4902" s="634" t="s">
        <v>27365</v>
      </c>
      <c r="C4902" s="634" t="s">
        <v>5</v>
      </c>
      <c r="D4902" s="635" t="s">
        <v>29886</v>
      </c>
    </row>
    <row r="4903" spans="1:4" ht="13.5" x14ac:dyDescent="0.25">
      <c r="A4903" s="636">
        <v>86886</v>
      </c>
      <c r="B4903" s="634" t="s">
        <v>27366</v>
      </c>
      <c r="C4903" s="634" t="s">
        <v>5</v>
      </c>
      <c r="D4903" s="635" t="s">
        <v>29978</v>
      </c>
    </row>
    <row r="4904" spans="1:4" ht="13.5" x14ac:dyDescent="0.25">
      <c r="A4904" s="636">
        <v>86887</v>
      </c>
      <c r="B4904" s="634" t="s">
        <v>27367</v>
      </c>
      <c r="C4904" s="634" t="s">
        <v>5</v>
      </c>
      <c r="D4904" s="635" t="s">
        <v>30500</v>
      </c>
    </row>
    <row r="4905" spans="1:4" ht="13.5" x14ac:dyDescent="0.25">
      <c r="A4905" s="636">
        <v>86888</v>
      </c>
      <c r="B4905" s="634" t="s">
        <v>27368</v>
      </c>
      <c r="C4905" s="634" t="s">
        <v>5</v>
      </c>
      <c r="D4905" s="635" t="s">
        <v>45154</v>
      </c>
    </row>
    <row r="4906" spans="1:4" ht="13.5" x14ac:dyDescent="0.25">
      <c r="A4906" s="636">
        <v>86889</v>
      </c>
      <c r="B4906" s="634" t="s">
        <v>27369</v>
      </c>
      <c r="C4906" s="634" t="s">
        <v>5</v>
      </c>
      <c r="D4906" s="635" t="s">
        <v>45155</v>
      </c>
    </row>
    <row r="4907" spans="1:4" ht="13.5" x14ac:dyDescent="0.25">
      <c r="A4907" s="636">
        <v>86893</v>
      </c>
      <c r="B4907" s="634" t="s">
        <v>27370</v>
      </c>
      <c r="C4907" s="634" t="s">
        <v>5</v>
      </c>
      <c r="D4907" s="635" t="s">
        <v>45156</v>
      </c>
    </row>
    <row r="4908" spans="1:4" ht="13.5" x14ac:dyDescent="0.25">
      <c r="A4908" s="636">
        <v>86894</v>
      </c>
      <c r="B4908" s="634" t="s">
        <v>27371</v>
      </c>
      <c r="C4908" s="634" t="s">
        <v>5</v>
      </c>
      <c r="D4908" s="635" t="s">
        <v>45157</v>
      </c>
    </row>
    <row r="4909" spans="1:4" ht="13.5" x14ac:dyDescent="0.25">
      <c r="A4909" s="636">
        <v>86895</v>
      </c>
      <c r="B4909" s="634" t="s">
        <v>27372</v>
      </c>
      <c r="C4909" s="634" t="s">
        <v>5</v>
      </c>
      <c r="D4909" s="635" t="s">
        <v>45158</v>
      </c>
    </row>
    <row r="4910" spans="1:4" ht="13.5" x14ac:dyDescent="0.25">
      <c r="A4910" s="636">
        <v>86899</v>
      </c>
      <c r="B4910" s="634" t="s">
        <v>27373</v>
      </c>
      <c r="C4910" s="634" t="s">
        <v>5</v>
      </c>
      <c r="D4910" s="635" t="s">
        <v>45159</v>
      </c>
    </row>
    <row r="4911" spans="1:4" ht="13.5" x14ac:dyDescent="0.25">
      <c r="A4911" s="636">
        <v>86900</v>
      </c>
      <c r="B4911" s="634" t="s">
        <v>27374</v>
      </c>
      <c r="C4911" s="634" t="s">
        <v>5</v>
      </c>
      <c r="D4911" s="635" t="s">
        <v>45160</v>
      </c>
    </row>
    <row r="4912" spans="1:4" ht="13.5" x14ac:dyDescent="0.25">
      <c r="A4912" s="636">
        <v>86901</v>
      </c>
      <c r="B4912" s="634" t="s">
        <v>27375</v>
      </c>
      <c r="C4912" s="634" t="s">
        <v>5</v>
      </c>
      <c r="D4912" s="635" t="s">
        <v>45161</v>
      </c>
    </row>
    <row r="4913" spans="1:4" ht="13.5" x14ac:dyDescent="0.25">
      <c r="A4913" s="636">
        <v>86902</v>
      </c>
      <c r="B4913" s="634" t="s">
        <v>27376</v>
      </c>
      <c r="C4913" s="634" t="s">
        <v>5</v>
      </c>
      <c r="D4913" s="635" t="s">
        <v>45162</v>
      </c>
    </row>
    <row r="4914" spans="1:4" ht="13.5" x14ac:dyDescent="0.25">
      <c r="A4914" s="636">
        <v>86903</v>
      </c>
      <c r="B4914" s="634" t="s">
        <v>27377</v>
      </c>
      <c r="C4914" s="634" t="s">
        <v>5</v>
      </c>
      <c r="D4914" s="635" t="s">
        <v>45163</v>
      </c>
    </row>
    <row r="4915" spans="1:4" ht="13.5" x14ac:dyDescent="0.25">
      <c r="A4915" s="636">
        <v>86904</v>
      </c>
      <c r="B4915" s="634" t="s">
        <v>27378</v>
      </c>
      <c r="C4915" s="634" t="s">
        <v>5</v>
      </c>
      <c r="D4915" s="635" t="s">
        <v>45164</v>
      </c>
    </row>
    <row r="4916" spans="1:4" ht="13.5" x14ac:dyDescent="0.25">
      <c r="A4916" s="636">
        <v>86905</v>
      </c>
      <c r="B4916" s="634" t="s">
        <v>27379</v>
      </c>
      <c r="C4916" s="634" t="s">
        <v>5</v>
      </c>
      <c r="D4916" s="635" t="s">
        <v>44777</v>
      </c>
    </row>
    <row r="4917" spans="1:4" ht="13.5" x14ac:dyDescent="0.25">
      <c r="A4917" s="636">
        <v>86906</v>
      </c>
      <c r="B4917" s="634" t="s">
        <v>27380</v>
      </c>
      <c r="C4917" s="634" t="s">
        <v>5</v>
      </c>
      <c r="D4917" s="635" t="s">
        <v>45165</v>
      </c>
    </row>
    <row r="4918" spans="1:4" ht="13.5" x14ac:dyDescent="0.25">
      <c r="A4918" s="636">
        <v>86908</v>
      </c>
      <c r="B4918" s="634" t="s">
        <v>27381</v>
      </c>
      <c r="C4918" s="634" t="s">
        <v>5</v>
      </c>
      <c r="D4918" s="635" t="s">
        <v>45166</v>
      </c>
    </row>
    <row r="4919" spans="1:4" ht="13.5" x14ac:dyDescent="0.25">
      <c r="A4919" s="636">
        <v>86909</v>
      </c>
      <c r="B4919" s="634" t="s">
        <v>27382</v>
      </c>
      <c r="C4919" s="634" t="s">
        <v>5</v>
      </c>
      <c r="D4919" s="635" t="s">
        <v>45167</v>
      </c>
    </row>
    <row r="4920" spans="1:4" ht="13.5" x14ac:dyDescent="0.25">
      <c r="A4920" s="636">
        <v>86910</v>
      </c>
      <c r="B4920" s="634" t="s">
        <v>27383</v>
      </c>
      <c r="C4920" s="634" t="s">
        <v>5</v>
      </c>
      <c r="D4920" s="635" t="s">
        <v>45168</v>
      </c>
    </row>
    <row r="4921" spans="1:4" ht="13.5" x14ac:dyDescent="0.25">
      <c r="A4921" s="636">
        <v>86911</v>
      </c>
      <c r="B4921" s="634" t="s">
        <v>27384</v>
      </c>
      <c r="C4921" s="634" t="s">
        <v>5</v>
      </c>
      <c r="D4921" s="635" t="s">
        <v>45169</v>
      </c>
    </row>
    <row r="4922" spans="1:4" ht="13.5" x14ac:dyDescent="0.25">
      <c r="A4922" s="636">
        <v>86913</v>
      </c>
      <c r="B4922" s="634" t="s">
        <v>27385</v>
      </c>
      <c r="C4922" s="634" t="s">
        <v>5</v>
      </c>
      <c r="D4922" s="635" t="s">
        <v>30030</v>
      </c>
    </row>
    <row r="4923" spans="1:4" ht="13.5" x14ac:dyDescent="0.25">
      <c r="A4923" s="636">
        <v>86914</v>
      </c>
      <c r="B4923" s="634" t="s">
        <v>27386</v>
      </c>
      <c r="C4923" s="634" t="s">
        <v>5</v>
      </c>
      <c r="D4923" s="635" t="s">
        <v>41818</v>
      </c>
    </row>
    <row r="4924" spans="1:4" ht="13.5" x14ac:dyDescent="0.25">
      <c r="A4924" s="636">
        <v>86915</v>
      </c>
      <c r="B4924" s="634" t="s">
        <v>27387</v>
      </c>
      <c r="C4924" s="634" t="s">
        <v>5</v>
      </c>
      <c r="D4924" s="635" t="s">
        <v>45170</v>
      </c>
    </row>
    <row r="4925" spans="1:4" ht="13.5" x14ac:dyDescent="0.25">
      <c r="A4925" s="636">
        <v>86916</v>
      </c>
      <c r="B4925" s="634" t="s">
        <v>27388</v>
      </c>
      <c r="C4925" s="634" t="s">
        <v>5</v>
      </c>
      <c r="D4925" s="635" t="s">
        <v>29415</v>
      </c>
    </row>
    <row r="4926" spans="1:4" ht="13.5" x14ac:dyDescent="0.25">
      <c r="A4926" s="636">
        <v>86919</v>
      </c>
      <c r="B4926" s="634" t="s">
        <v>27389</v>
      </c>
      <c r="C4926" s="634" t="s">
        <v>5</v>
      </c>
      <c r="D4926" s="635" t="s">
        <v>45171</v>
      </c>
    </row>
    <row r="4927" spans="1:4" ht="13.5" x14ac:dyDescent="0.25">
      <c r="A4927" s="636">
        <v>86920</v>
      </c>
      <c r="B4927" s="634" t="s">
        <v>27390</v>
      </c>
      <c r="C4927" s="634" t="s">
        <v>5</v>
      </c>
      <c r="D4927" s="635" t="s">
        <v>45172</v>
      </c>
    </row>
    <row r="4928" spans="1:4" ht="13.5" x14ac:dyDescent="0.25">
      <c r="A4928" s="636">
        <v>86921</v>
      </c>
      <c r="B4928" s="634" t="s">
        <v>27391</v>
      </c>
      <c r="C4928" s="634" t="s">
        <v>5</v>
      </c>
      <c r="D4928" s="635" t="s">
        <v>45173</v>
      </c>
    </row>
    <row r="4929" spans="1:4" ht="13.5" x14ac:dyDescent="0.25">
      <c r="A4929" s="636">
        <v>86922</v>
      </c>
      <c r="B4929" s="634" t="s">
        <v>27392</v>
      </c>
      <c r="C4929" s="634" t="s">
        <v>5</v>
      </c>
      <c r="D4929" s="635" t="s">
        <v>45174</v>
      </c>
    </row>
    <row r="4930" spans="1:4" ht="13.5" x14ac:dyDescent="0.25">
      <c r="A4930" s="636">
        <v>86923</v>
      </c>
      <c r="B4930" s="634" t="s">
        <v>27393</v>
      </c>
      <c r="C4930" s="634" t="s">
        <v>5</v>
      </c>
      <c r="D4930" s="635" t="s">
        <v>45175</v>
      </c>
    </row>
    <row r="4931" spans="1:4" ht="13.5" x14ac:dyDescent="0.25">
      <c r="A4931" s="636">
        <v>86924</v>
      </c>
      <c r="B4931" s="634" t="s">
        <v>27394</v>
      </c>
      <c r="C4931" s="634" t="s">
        <v>5</v>
      </c>
      <c r="D4931" s="635" t="s">
        <v>45176</v>
      </c>
    </row>
    <row r="4932" spans="1:4" ht="13.5" x14ac:dyDescent="0.25">
      <c r="A4932" s="636">
        <v>86925</v>
      </c>
      <c r="B4932" s="634" t="s">
        <v>27395</v>
      </c>
      <c r="C4932" s="634" t="s">
        <v>5</v>
      </c>
      <c r="D4932" s="635" t="s">
        <v>45177</v>
      </c>
    </row>
    <row r="4933" spans="1:4" ht="13.5" x14ac:dyDescent="0.25">
      <c r="A4933" s="636">
        <v>86926</v>
      </c>
      <c r="B4933" s="634" t="s">
        <v>27396</v>
      </c>
      <c r="C4933" s="634" t="s">
        <v>5</v>
      </c>
      <c r="D4933" s="635" t="s">
        <v>45178</v>
      </c>
    </row>
    <row r="4934" spans="1:4" ht="13.5" x14ac:dyDescent="0.25">
      <c r="A4934" s="636">
        <v>86927</v>
      </c>
      <c r="B4934" s="634" t="s">
        <v>27397</v>
      </c>
      <c r="C4934" s="634" t="s">
        <v>5</v>
      </c>
      <c r="D4934" s="635" t="s">
        <v>45179</v>
      </c>
    </row>
    <row r="4935" spans="1:4" ht="13.5" x14ac:dyDescent="0.25">
      <c r="A4935" s="636">
        <v>86928</v>
      </c>
      <c r="B4935" s="634" t="s">
        <v>27398</v>
      </c>
      <c r="C4935" s="634" t="s">
        <v>5</v>
      </c>
      <c r="D4935" s="635" t="s">
        <v>45180</v>
      </c>
    </row>
    <row r="4936" spans="1:4" ht="13.5" x14ac:dyDescent="0.25">
      <c r="A4936" s="636">
        <v>86929</v>
      </c>
      <c r="B4936" s="634" t="s">
        <v>27399</v>
      </c>
      <c r="C4936" s="634" t="s">
        <v>5</v>
      </c>
      <c r="D4936" s="635" t="s">
        <v>43619</v>
      </c>
    </row>
    <row r="4937" spans="1:4" ht="13.5" x14ac:dyDescent="0.25">
      <c r="A4937" s="636">
        <v>86930</v>
      </c>
      <c r="B4937" s="634" t="s">
        <v>27400</v>
      </c>
      <c r="C4937" s="634" t="s">
        <v>5</v>
      </c>
      <c r="D4937" s="635" t="s">
        <v>45181</v>
      </c>
    </row>
    <row r="4938" spans="1:4" ht="13.5" x14ac:dyDescent="0.25">
      <c r="A4938" s="636">
        <v>86931</v>
      </c>
      <c r="B4938" s="634" t="s">
        <v>27401</v>
      </c>
      <c r="C4938" s="634" t="s">
        <v>5</v>
      </c>
      <c r="D4938" s="635" t="s">
        <v>45182</v>
      </c>
    </row>
    <row r="4939" spans="1:4" ht="13.5" x14ac:dyDescent="0.25">
      <c r="A4939" s="636">
        <v>86932</v>
      </c>
      <c r="B4939" s="634" t="s">
        <v>27402</v>
      </c>
      <c r="C4939" s="634" t="s">
        <v>5</v>
      </c>
      <c r="D4939" s="635" t="s">
        <v>45183</v>
      </c>
    </row>
    <row r="4940" spans="1:4" ht="13.5" x14ac:dyDescent="0.25">
      <c r="A4940" s="636">
        <v>86933</v>
      </c>
      <c r="B4940" s="634" t="s">
        <v>27403</v>
      </c>
      <c r="C4940" s="634" t="s">
        <v>5</v>
      </c>
      <c r="D4940" s="635" t="s">
        <v>45184</v>
      </c>
    </row>
    <row r="4941" spans="1:4" ht="13.5" x14ac:dyDescent="0.25">
      <c r="A4941" s="636">
        <v>86934</v>
      </c>
      <c r="B4941" s="634" t="s">
        <v>27404</v>
      </c>
      <c r="C4941" s="634" t="s">
        <v>5</v>
      </c>
      <c r="D4941" s="635" t="s">
        <v>45185</v>
      </c>
    </row>
    <row r="4942" spans="1:4" ht="13.5" x14ac:dyDescent="0.25">
      <c r="A4942" s="636">
        <v>86935</v>
      </c>
      <c r="B4942" s="634" t="s">
        <v>27405</v>
      </c>
      <c r="C4942" s="634" t="s">
        <v>5</v>
      </c>
      <c r="D4942" s="635" t="s">
        <v>45186</v>
      </c>
    </row>
    <row r="4943" spans="1:4" ht="13.5" x14ac:dyDescent="0.25">
      <c r="A4943" s="636">
        <v>86936</v>
      </c>
      <c r="B4943" s="634" t="s">
        <v>27406</v>
      </c>
      <c r="C4943" s="634" t="s">
        <v>5</v>
      </c>
      <c r="D4943" s="635" t="s">
        <v>45187</v>
      </c>
    </row>
    <row r="4944" spans="1:4" ht="13.5" x14ac:dyDescent="0.25">
      <c r="A4944" s="636">
        <v>86937</v>
      </c>
      <c r="B4944" s="634" t="s">
        <v>27407</v>
      </c>
      <c r="C4944" s="634" t="s">
        <v>5</v>
      </c>
      <c r="D4944" s="635" t="s">
        <v>30272</v>
      </c>
    </row>
    <row r="4945" spans="1:4" ht="13.5" x14ac:dyDescent="0.25">
      <c r="A4945" s="636">
        <v>86938</v>
      </c>
      <c r="B4945" s="634" t="s">
        <v>27408</v>
      </c>
      <c r="C4945" s="634" t="s">
        <v>5</v>
      </c>
      <c r="D4945" s="635" t="s">
        <v>45188</v>
      </c>
    </row>
    <row r="4946" spans="1:4" ht="13.5" x14ac:dyDescent="0.25">
      <c r="A4946" s="636">
        <v>86939</v>
      </c>
      <c r="B4946" s="634" t="s">
        <v>27409</v>
      </c>
      <c r="C4946" s="634" t="s">
        <v>5</v>
      </c>
      <c r="D4946" s="635" t="s">
        <v>45189</v>
      </c>
    </row>
    <row r="4947" spans="1:4" ht="13.5" x14ac:dyDescent="0.25">
      <c r="A4947" s="636">
        <v>86940</v>
      </c>
      <c r="B4947" s="634" t="s">
        <v>27410</v>
      </c>
      <c r="C4947" s="634" t="s">
        <v>5</v>
      </c>
      <c r="D4947" s="635" t="s">
        <v>45190</v>
      </c>
    </row>
    <row r="4948" spans="1:4" ht="13.5" x14ac:dyDescent="0.25">
      <c r="A4948" s="636">
        <v>86941</v>
      </c>
      <c r="B4948" s="634" t="s">
        <v>27411</v>
      </c>
      <c r="C4948" s="634" t="s">
        <v>5</v>
      </c>
      <c r="D4948" s="635" t="s">
        <v>45191</v>
      </c>
    </row>
    <row r="4949" spans="1:4" ht="13.5" x14ac:dyDescent="0.25">
      <c r="A4949" s="636">
        <v>86942</v>
      </c>
      <c r="B4949" s="634" t="s">
        <v>27412</v>
      </c>
      <c r="C4949" s="634" t="s">
        <v>5</v>
      </c>
      <c r="D4949" s="635" t="s">
        <v>45192</v>
      </c>
    </row>
    <row r="4950" spans="1:4" ht="13.5" x14ac:dyDescent="0.25">
      <c r="A4950" s="636">
        <v>86943</v>
      </c>
      <c r="B4950" s="634" t="s">
        <v>27413</v>
      </c>
      <c r="C4950" s="634" t="s">
        <v>5</v>
      </c>
      <c r="D4950" s="635" t="s">
        <v>45193</v>
      </c>
    </row>
    <row r="4951" spans="1:4" ht="13.5" x14ac:dyDescent="0.25">
      <c r="A4951" s="636">
        <v>86947</v>
      </c>
      <c r="B4951" s="634" t="s">
        <v>27414</v>
      </c>
      <c r="C4951" s="634" t="s">
        <v>5</v>
      </c>
      <c r="D4951" s="635" t="s">
        <v>45194</v>
      </c>
    </row>
    <row r="4952" spans="1:4" ht="13.5" x14ac:dyDescent="0.25">
      <c r="A4952" s="636">
        <v>93396</v>
      </c>
      <c r="B4952" s="634" t="s">
        <v>27415</v>
      </c>
      <c r="C4952" s="634" t="s">
        <v>5</v>
      </c>
      <c r="D4952" s="635" t="s">
        <v>45195</v>
      </c>
    </row>
    <row r="4953" spans="1:4" ht="13.5" x14ac:dyDescent="0.25">
      <c r="A4953" s="636">
        <v>93441</v>
      </c>
      <c r="B4953" s="634" t="s">
        <v>27416</v>
      </c>
      <c r="C4953" s="634" t="s">
        <v>5</v>
      </c>
      <c r="D4953" s="635" t="s">
        <v>45196</v>
      </c>
    </row>
    <row r="4954" spans="1:4" ht="13.5" x14ac:dyDescent="0.25">
      <c r="A4954" s="636">
        <v>93442</v>
      </c>
      <c r="B4954" s="634" t="s">
        <v>27417</v>
      </c>
      <c r="C4954" s="634" t="s">
        <v>5</v>
      </c>
      <c r="D4954" s="635" t="s">
        <v>45197</v>
      </c>
    </row>
    <row r="4955" spans="1:4" ht="13.5" x14ac:dyDescent="0.25">
      <c r="A4955" s="636">
        <v>95469</v>
      </c>
      <c r="B4955" s="634" t="s">
        <v>27418</v>
      </c>
      <c r="C4955" s="634" t="s">
        <v>5</v>
      </c>
      <c r="D4955" s="635" t="s">
        <v>45198</v>
      </c>
    </row>
    <row r="4956" spans="1:4" ht="13.5" x14ac:dyDescent="0.25">
      <c r="A4956" s="636">
        <v>95470</v>
      </c>
      <c r="B4956" s="634" t="s">
        <v>25071</v>
      </c>
      <c r="C4956" s="634" t="s">
        <v>5</v>
      </c>
      <c r="D4956" s="635" t="s">
        <v>43801</v>
      </c>
    </row>
    <row r="4957" spans="1:4" ht="13.5" x14ac:dyDescent="0.25">
      <c r="A4957" s="636">
        <v>95471</v>
      </c>
      <c r="B4957" s="634" t="s">
        <v>27419</v>
      </c>
      <c r="C4957" s="634" t="s">
        <v>5</v>
      </c>
      <c r="D4957" s="635" t="s">
        <v>45199</v>
      </c>
    </row>
    <row r="4958" spans="1:4" ht="13.5" x14ac:dyDescent="0.25">
      <c r="A4958" s="636">
        <v>95472</v>
      </c>
      <c r="B4958" s="634" t="s">
        <v>27420</v>
      </c>
      <c r="C4958" s="634" t="s">
        <v>5</v>
      </c>
      <c r="D4958" s="635" t="s">
        <v>45200</v>
      </c>
    </row>
    <row r="4959" spans="1:4" ht="13.5" x14ac:dyDescent="0.25">
      <c r="A4959" s="636">
        <v>95542</v>
      </c>
      <c r="B4959" s="634" t="s">
        <v>27421</v>
      </c>
      <c r="C4959" s="634" t="s">
        <v>5</v>
      </c>
      <c r="D4959" s="635" t="s">
        <v>45201</v>
      </c>
    </row>
    <row r="4960" spans="1:4" ht="13.5" x14ac:dyDescent="0.25">
      <c r="A4960" s="636">
        <v>95543</v>
      </c>
      <c r="B4960" s="634" t="s">
        <v>27422</v>
      </c>
      <c r="C4960" s="634" t="s">
        <v>5</v>
      </c>
      <c r="D4960" s="635" t="s">
        <v>29656</v>
      </c>
    </row>
    <row r="4961" spans="1:4" ht="13.5" x14ac:dyDescent="0.25">
      <c r="A4961" s="636">
        <v>95544</v>
      </c>
      <c r="B4961" s="634" t="s">
        <v>27423</v>
      </c>
      <c r="C4961" s="634" t="s">
        <v>5</v>
      </c>
      <c r="D4961" s="635" t="s">
        <v>45202</v>
      </c>
    </row>
    <row r="4962" spans="1:4" ht="13.5" x14ac:dyDescent="0.25">
      <c r="A4962" s="636">
        <v>95545</v>
      </c>
      <c r="B4962" s="634" t="s">
        <v>27424</v>
      </c>
      <c r="C4962" s="634" t="s">
        <v>5</v>
      </c>
      <c r="D4962" s="635" t="s">
        <v>45203</v>
      </c>
    </row>
    <row r="4963" spans="1:4" ht="13.5" x14ac:dyDescent="0.25">
      <c r="A4963" s="636">
        <v>95546</v>
      </c>
      <c r="B4963" s="634" t="s">
        <v>27425</v>
      </c>
      <c r="C4963" s="634" t="s">
        <v>5</v>
      </c>
      <c r="D4963" s="635" t="s">
        <v>45204</v>
      </c>
    </row>
    <row r="4964" spans="1:4" ht="13.5" x14ac:dyDescent="0.25">
      <c r="A4964" s="636">
        <v>95547</v>
      </c>
      <c r="B4964" s="634" t="s">
        <v>27426</v>
      </c>
      <c r="C4964" s="634" t="s">
        <v>5</v>
      </c>
      <c r="D4964" s="635" t="s">
        <v>45205</v>
      </c>
    </row>
    <row r="4965" spans="1:4" ht="13.5" x14ac:dyDescent="0.25">
      <c r="A4965" s="636">
        <v>100848</v>
      </c>
      <c r="B4965" s="634" t="s">
        <v>27427</v>
      </c>
      <c r="C4965" s="634" t="s">
        <v>5</v>
      </c>
      <c r="D4965" s="635" t="s">
        <v>43138</v>
      </c>
    </row>
    <row r="4966" spans="1:4" ht="13.5" x14ac:dyDescent="0.25">
      <c r="A4966" s="636">
        <v>100849</v>
      </c>
      <c r="B4966" s="634" t="s">
        <v>27428</v>
      </c>
      <c r="C4966" s="634" t="s">
        <v>5</v>
      </c>
      <c r="D4966" s="635" t="s">
        <v>30805</v>
      </c>
    </row>
    <row r="4967" spans="1:4" ht="13.5" x14ac:dyDescent="0.25">
      <c r="A4967" s="636">
        <v>100851</v>
      </c>
      <c r="B4967" s="634" t="s">
        <v>27429</v>
      </c>
      <c r="C4967" s="634" t="s">
        <v>5</v>
      </c>
      <c r="D4967" s="635" t="s">
        <v>41794</v>
      </c>
    </row>
    <row r="4968" spans="1:4" ht="13.5" x14ac:dyDescent="0.25">
      <c r="A4968" s="636">
        <v>100852</v>
      </c>
      <c r="B4968" s="634" t="s">
        <v>27430</v>
      </c>
      <c r="C4968" s="634" t="s">
        <v>5</v>
      </c>
      <c r="D4968" s="635" t="s">
        <v>45206</v>
      </c>
    </row>
    <row r="4969" spans="1:4" ht="13.5" x14ac:dyDescent="0.25">
      <c r="A4969" s="636">
        <v>100853</v>
      </c>
      <c r="B4969" s="634" t="s">
        <v>45207</v>
      </c>
      <c r="C4969" s="634" t="s">
        <v>5</v>
      </c>
      <c r="D4969" s="635" t="s">
        <v>45208</v>
      </c>
    </row>
    <row r="4970" spans="1:4" ht="13.5" x14ac:dyDescent="0.25">
      <c r="A4970" s="636">
        <v>100854</v>
      </c>
      <c r="B4970" s="634" t="s">
        <v>27431</v>
      </c>
      <c r="C4970" s="634" t="s">
        <v>5</v>
      </c>
      <c r="D4970" s="635" t="s">
        <v>45209</v>
      </c>
    </row>
    <row r="4971" spans="1:4" ht="13.5" x14ac:dyDescent="0.25">
      <c r="A4971" s="636">
        <v>100855</v>
      </c>
      <c r="B4971" s="634" t="s">
        <v>27432</v>
      </c>
      <c r="C4971" s="634" t="s">
        <v>5</v>
      </c>
      <c r="D4971" s="635" t="s">
        <v>45203</v>
      </c>
    </row>
    <row r="4972" spans="1:4" ht="13.5" x14ac:dyDescent="0.25">
      <c r="A4972" s="636">
        <v>100856</v>
      </c>
      <c r="B4972" s="634" t="s">
        <v>27433</v>
      </c>
      <c r="C4972" s="634" t="s">
        <v>5</v>
      </c>
      <c r="D4972" s="635" t="s">
        <v>45210</v>
      </c>
    </row>
    <row r="4973" spans="1:4" ht="13.5" x14ac:dyDescent="0.25">
      <c r="A4973" s="636">
        <v>100857</v>
      </c>
      <c r="B4973" s="634" t="s">
        <v>27434</v>
      </c>
      <c r="C4973" s="634" t="s">
        <v>5</v>
      </c>
      <c r="D4973" s="635" t="s">
        <v>45211</v>
      </c>
    </row>
    <row r="4974" spans="1:4" ht="13.5" x14ac:dyDescent="0.25">
      <c r="A4974" s="636">
        <v>100858</v>
      </c>
      <c r="B4974" s="634" t="s">
        <v>27435</v>
      </c>
      <c r="C4974" s="634" t="s">
        <v>5</v>
      </c>
      <c r="D4974" s="635" t="s">
        <v>45212</v>
      </c>
    </row>
    <row r="4975" spans="1:4" ht="13.5" x14ac:dyDescent="0.25">
      <c r="A4975" s="636">
        <v>100859</v>
      </c>
      <c r="B4975" s="634" t="s">
        <v>30618</v>
      </c>
      <c r="C4975" s="634" t="s">
        <v>5</v>
      </c>
      <c r="D4975" s="635" t="s">
        <v>45213</v>
      </c>
    </row>
    <row r="4976" spans="1:4" ht="13.5" x14ac:dyDescent="0.25">
      <c r="A4976" s="636">
        <v>100860</v>
      </c>
      <c r="B4976" s="634" t="s">
        <v>27436</v>
      </c>
      <c r="C4976" s="634" t="s">
        <v>5</v>
      </c>
      <c r="D4976" s="635" t="s">
        <v>45214</v>
      </c>
    </row>
    <row r="4977" spans="1:4" ht="13.5" x14ac:dyDescent="0.25">
      <c r="A4977" s="636">
        <v>100861</v>
      </c>
      <c r="B4977" s="634" t="s">
        <v>27437</v>
      </c>
      <c r="C4977" s="634" t="s">
        <v>5</v>
      </c>
      <c r="D4977" s="635" t="s">
        <v>45215</v>
      </c>
    </row>
    <row r="4978" spans="1:4" ht="13.5" x14ac:dyDescent="0.25">
      <c r="A4978" s="636">
        <v>100862</v>
      </c>
      <c r="B4978" s="634" t="s">
        <v>27438</v>
      </c>
      <c r="C4978" s="634" t="s">
        <v>5</v>
      </c>
      <c r="D4978" s="635" t="s">
        <v>45216</v>
      </c>
    </row>
    <row r="4979" spans="1:4" ht="13.5" x14ac:dyDescent="0.25">
      <c r="A4979" s="636">
        <v>100863</v>
      </c>
      <c r="B4979" s="634" t="s">
        <v>27439</v>
      </c>
      <c r="C4979" s="634" t="s">
        <v>5</v>
      </c>
      <c r="D4979" s="635" t="s">
        <v>45217</v>
      </c>
    </row>
    <row r="4980" spans="1:4" ht="13.5" x14ac:dyDescent="0.25">
      <c r="A4980" s="636">
        <v>100864</v>
      </c>
      <c r="B4980" s="634" t="s">
        <v>27440</v>
      </c>
      <c r="C4980" s="634" t="s">
        <v>5</v>
      </c>
      <c r="D4980" s="635" t="s">
        <v>45218</v>
      </c>
    </row>
    <row r="4981" spans="1:4" ht="13.5" x14ac:dyDescent="0.25">
      <c r="A4981" s="636">
        <v>100865</v>
      </c>
      <c r="B4981" s="634" t="s">
        <v>27441</v>
      </c>
      <c r="C4981" s="634" t="s">
        <v>5</v>
      </c>
      <c r="D4981" s="635" t="s">
        <v>45219</v>
      </c>
    </row>
    <row r="4982" spans="1:4" ht="13.5" x14ac:dyDescent="0.25">
      <c r="A4982" s="636">
        <v>100866</v>
      </c>
      <c r="B4982" s="634" t="s">
        <v>27442</v>
      </c>
      <c r="C4982" s="634" t="s">
        <v>5</v>
      </c>
      <c r="D4982" s="635" t="s">
        <v>45220</v>
      </c>
    </row>
    <row r="4983" spans="1:4" ht="13.5" x14ac:dyDescent="0.25">
      <c r="A4983" s="636">
        <v>100867</v>
      </c>
      <c r="B4983" s="634" t="s">
        <v>27443</v>
      </c>
      <c r="C4983" s="634" t="s">
        <v>5</v>
      </c>
      <c r="D4983" s="635" t="s">
        <v>45221</v>
      </c>
    </row>
    <row r="4984" spans="1:4" ht="13.5" x14ac:dyDescent="0.25">
      <c r="A4984" s="636">
        <v>100868</v>
      </c>
      <c r="B4984" s="634" t="s">
        <v>27444</v>
      </c>
      <c r="C4984" s="634" t="s">
        <v>5</v>
      </c>
      <c r="D4984" s="635" t="s">
        <v>45222</v>
      </c>
    </row>
    <row r="4985" spans="1:4" ht="13.5" x14ac:dyDescent="0.25">
      <c r="A4985" s="636">
        <v>100869</v>
      </c>
      <c r="B4985" s="634" t="s">
        <v>27445</v>
      </c>
      <c r="C4985" s="634" t="s">
        <v>5</v>
      </c>
      <c r="D4985" s="635" t="s">
        <v>45223</v>
      </c>
    </row>
    <row r="4986" spans="1:4" ht="13.5" x14ac:dyDescent="0.25">
      <c r="A4986" s="636">
        <v>100870</v>
      </c>
      <c r="B4986" s="634" t="s">
        <v>27446</v>
      </c>
      <c r="C4986" s="634" t="s">
        <v>5</v>
      </c>
      <c r="D4986" s="635" t="s">
        <v>45224</v>
      </c>
    </row>
    <row r="4987" spans="1:4" ht="13.5" x14ac:dyDescent="0.25">
      <c r="A4987" s="636">
        <v>100871</v>
      </c>
      <c r="B4987" s="634" t="s">
        <v>27447</v>
      </c>
      <c r="C4987" s="634" t="s">
        <v>5</v>
      </c>
      <c r="D4987" s="635" t="s">
        <v>45225</v>
      </c>
    </row>
    <row r="4988" spans="1:4" ht="13.5" x14ac:dyDescent="0.25">
      <c r="A4988" s="636">
        <v>100872</v>
      </c>
      <c r="B4988" s="634" t="s">
        <v>27448</v>
      </c>
      <c r="C4988" s="634" t="s">
        <v>5</v>
      </c>
      <c r="D4988" s="635" t="s">
        <v>45226</v>
      </c>
    </row>
    <row r="4989" spans="1:4" ht="13.5" x14ac:dyDescent="0.25">
      <c r="A4989" s="636">
        <v>100873</v>
      </c>
      <c r="B4989" s="634" t="s">
        <v>27449</v>
      </c>
      <c r="C4989" s="634" t="s">
        <v>5</v>
      </c>
      <c r="D4989" s="635" t="s">
        <v>45227</v>
      </c>
    </row>
    <row r="4990" spans="1:4" ht="13.5" x14ac:dyDescent="0.25">
      <c r="A4990" s="636">
        <v>100874</v>
      </c>
      <c r="B4990" s="634" t="s">
        <v>27450</v>
      </c>
      <c r="C4990" s="634" t="s">
        <v>5</v>
      </c>
      <c r="D4990" s="635" t="s">
        <v>45220</v>
      </c>
    </row>
    <row r="4991" spans="1:4" ht="13.5" x14ac:dyDescent="0.25">
      <c r="A4991" s="636">
        <v>100875</v>
      </c>
      <c r="B4991" s="634" t="s">
        <v>27451</v>
      </c>
      <c r="C4991" s="634" t="s">
        <v>5</v>
      </c>
      <c r="D4991" s="635" t="s">
        <v>45228</v>
      </c>
    </row>
    <row r="4992" spans="1:4" ht="13.5" x14ac:dyDescent="0.25">
      <c r="A4992" s="636">
        <v>100878</v>
      </c>
      <c r="B4992" s="634" t="s">
        <v>30619</v>
      </c>
      <c r="C4992" s="634" t="s">
        <v>5</v>
      </c>
      <c r="D4992" s="635" t="s">
        <v>45229</v>
      </c>
    </row>
    <row r="4993" spans="1:4" ht="13.5" x14ac:dyDescent="0.25">
      <c r="A4993" s="636">
        <v>98052</v>
      </c>
      <c r="B4993" s="634" t="s">
        <v>29558</v>
      </c>
      <c r="C4993" s="634" t="s">
        <v>5</v>
      </c>
      <c r="D4993" s="635" t="s">
        <v>45230</v>
      </c>
    </row>
    <row r="4994" spans="1:4" ht="13.5" x14ac:dyDescent="0.25">
      <c r="A4994" s="636">
        <v>98053</v>
      </c>
      <c r="B4994" s="634" t="s">
        <v>29559</v>
      </c>
      <c r="C4994" s="634" t="s">
        <v>5</v>
      </c>
      <c r="D4994" s="635" t="s">
        <v>45231</v>
      </c>
    </row>
    <row r="4995" spans="1:4" ht="13.5" x14ac:dyDescent="0.25">
      <c r="A4995" s="636">
        <v>98054</v>
      </c>
      <c r="B4995" s="634" t="s">
        <v>29560</v>
      </c>
      <c r="C4995" s="634" t="s">
        <v>5</v>
      </c>
      <c r="D4995" s="635" t="s">
        <v>45232</v>
      </c>
    </row>
    <row r="4996" spans="1:4" ht="13.5" x14ac:dyDescent="0.25">
      <c r="A4996" s="636">
        <v>98055</v>
      </c>
      <c r="B4996" s="634" t="s">
        <v>29561</v>
      </c>
      <c r="C4996" s="634" t="s">
        <v>5</v>
      </c>
      <c r="D4996" s="635" t="s">
        <v>45233</v>
      </c>
    </row>
    <row r="4997" spans="1:4" ht="13.5" x14ac:dyDescent="0.25">
      <c r="A4997" s="636">
        <v>98056</v>
      </c>
      <c r="B4997" s="634" t="s">
        <v>29562</v>
      </c>
      <c r="C4997" s="634" t="s">
        <v>5</v>
      </c>
      <c r="D4997" s="635" t="s">
        <v>45234</v>
      </c>
    </row>
    <row r="4998" spans="1:4" ht="13.5" x14ac:dyDescent="0.25">
      <c r="A4998" s="636">
        <v>98057</v>
      </c>
      <c r="B4998" s="634" t="s">
        <v>29563</v>
      </c>
      <c r="C4998" s="634" t="s">
        <v>5</v>
      </c>
      <c r="D4998" s="635" t="s">
        <v>45235</v>
      </c>
    </row>
    <row r="4999" spans="1:4" ht="13.5" x14ac:dyDescent="0.25">
      <c r="A4999" s="636">
        <v>98058</v>
      </c>
      <c r="B4999" s="634" t="s">
        <v>29564</v>
      </c>
      <c r="C4999" s="634" t="s">
        <v>5</v>
      </c>
      <c r="D4999" s="635" t="s">
        <v>45236</v>
      </c>
    </row>
    <row r="5000" spans="1:4" ht="13.5" x14ac:dyDescent="0.25">
      <c r="A5000" s="636">
        <v>98059</v>
      </c>
      <c r="B5000" s="634" t="s">
        <v>29565</v>
      </c>
      <c r="C5000" s="634" t="s">
        <v>5</v>
      </c>
      <c r="D5000" s="635" t="s">
        <v>45237</v>
      </c>
    </row>
    <row r="5001" spans="1:4" ht="13.5" x14ac:dyDescent="0.25">
      <c r="A5001" s="636">
        <v>98060</v>
      </c>
      <c r="B5001" s="634" t="s">
        <v>29566</v>
      </c>
      <c r="C5001" s="634" t="s">
        <v>5</v>
      </c>
      <c r="D5001" s="635" t="s">
        <v>45238</v>
      </c>
    </row>
    <row r="5002" spans="1:4" ht="13.5" x14ac:dyDescent="0.25">
      <c r="A5002" s="636">
        <v>98061</v>
      </c>
      <c r="B5002" s="634" t="s">
        <v>29567</v>
      </c>
      <c r="C5002" s="634" t="s">
        <v>5</v>
      </c>
      <c r="D5002" s="635" t="s">
        <v>45239</v>
      </c>
    </row>
    <row r="5003" spans="1:4" ht="13.5" x14ac:dyDescent="0.25">
      <c r="A5003" s="636">
        <v>98062</v>
      </c>
      <c r="B5003" s="634" t="s">
        <v>29568</v>
      </c>
      <c r="C5003" s="634" t="s">
        <v>5</v>
      </c>
      <c r="D5003" s="635" t="s">
        <v>45240</v>
      </c>
    </row>
    <row r="5004" spans="1:4" ht="13.5" x14ac:dyDescent="0.25">
      <c r="A5004" s="636">
        <v>98063</v>
      </c>
      <c r="B5004" s="634" t="s">
        <v>29569</v>
      </c>
      <c r="C5004" s="634" t="s">
        <v>5</v>
      </c>
      <c r="D5004" s="635" t="s">
        <v>45241</v>
      </c>
    </row>
    <row r="5005" spans="1:4" ht="13.5" x14ac:dyDescent="0.25">
      <c r="A5005" s="636">
        <v>98064</v>
      </c>
      <c r="B5005" s="634" t="s">
        <v>29570</v>
      </c>
      <c r="C5005" s="634" t="s">
        <v>5</v>
      </c>
      <c r="D5005" s="635" t="s">
        <v>45242</v>
      </c>
    </row>
    <row r="5006" spans="1:4" ht="13.5" x14ac:dyDescent="0.25">
      <c r="A5006" s="636">
        <v>98065</v>
      </c>
      <c r="B5006" s="634" t="s">
        <v>29571</v>
      </c>
      <c r="C5006" s="634" t="s">
        <v>5</v>
      </c>
      <c r="D5006" s="635" t="s">
        <v>45243</v>
      </c>
    </row>
    <row r="5007" spans="1:4" ht="13.5" x14ac:dyDescent="0.25">
      <c r="A5007" s="636">
        <v>98066</v>
      </c>
      <c r="B5007" s="634" t="s">
        <v>29572</v>
      </c>
      <c r="C5007" s="634" t="s">
        <v>5</v>
      </c>
      <c r="D5007" s="635" t="s">
        <v>45244</v>
      </c>
    </row>
    <row r="5008" spans="1:4" ht="13.5" x14ac:dyDescent="0.25">
      <c r="A5008" s="636">
        <v>98067</v>
      </c>
      <c r="B5008" s="634" t="s">
        <v>29573</v>
      </c>
      <c r="C5008" s="634" t="s">
        <v>5</v>
      </c>
      <c r="D5008" s="635" t="s">
        <v>45245</v>
      </c>
    </row>
    <row r="5009" spans="1:4" ht="13.5" x14ac:dyDescent="0.25">
      <c r="A5009" s="636">
        <v>98068</v>
      </c>
      <c r="B5009" s="634" t="s">
        <v>29574</v>
      </c>
      <c r="C5009" s="634" t="s">
        <v>5</v>
      </c>
      <c r="D5009" s="635" t="s">
        <v>45246</v>
      </c>
    </row>
    <row r="5010" spans="1:4" ht="13.5" x14ac:dyDescent="0.25">
      <c r="A5010" s="636">
        <v>98069</v>
      </c>
      <c r="B5010" s="634" t="s">
        <v>29575</v>
      </c>
      <c r="C5010" s="634" t="s">
        <v>5</v>
      </c>
      <c r="D5010" s="635" t="s">
        <v>45247</v>
      </c>
    </row>
    <row r="5011" spans="1:4" ht="13.5" x14ac:dyDescent="0.25">
      <c r="A5011" s="636">
        <v>98070</v>
      </c>
      <c r="B5011" s="634" t="s">
        <v>29576</v>
      </c>
      <c r="C5011" s="634" t="s">
        <v>5</v>
      </c>
      <c r="D5011" s="635" t="s">
        <v>45248</v>
      </c>
    </row>
    <row r="5012" spans="1:4" ht="13.5" x14ac:dyDescent="0.25">
      <c r="A5012" s="636">
        <v>98071</v>
      </c>
      <c r="B5012" s="634" t="s">
        <v>29577</v>
      </c>
      <c r="C5012" s="634" t="s">
        <v>5</v>
      </c>
      <c r="D5012" s="635" t="s">
        <v>45249</v>
      </c>
    </row>
    <row r="5013" spans="1:4" ht="13.5" x14ac:dyDescent="0.25">
      <c r="A5013" s="636">
        <v>98072</v>
      </c>
      <c r="B5013" s="634" t="s">
        <v>29578</v>
      </c>
      <c r="C5013" s="634" t="s">
        <v>5</v>
      </c>
      <c r="D5013" s="635" t="s">
        <v>45250</v>
      </c>
    </row>
    <row r="5014" spans="1:4" ht="13.5" x14ac:dyDescent="0.25">
      <c r="A5014" s="636">
        <v>98073</v>
      </c>
      <c r="B5014" s="634" t="s">
        <v>29579</v>
      </c>
      <c r="C5014" s="634" t="s">
        <v>5</v>
      </c>
      <c r="D5014" s="635" t="s">
        <v>45251</v>
      </c>
    </row>
    <row r="5015" spans="1:4" ht="13.5" x14ac:dyDescent="0.25">
      <c r="A5015" s="636">
        <v>98074</v>
      </c>
      <c r="B5015" s="634" t="s">
        <v>29580</v>
      </c>
      <c r="C5015" s="634" t="s">
        <v>5</v>
      </c>
      <c r="D5015" s="635" t="s">
        <v>45252</v>
      </c>
    </row>
    <row r="5016" spans="1:4" ht="13.5" x14ac:dyDescent="0.25">
      <c r="A5016" s="636">
        <v>98075</v>
      </c>
      <c r="B5016" s="634" t="s">
        <v>29581</v>
      </c>
      <c r="C5016" s="634" t="s">
        <v>5</v>
      </c>
      <c r="D5016" s="635" t="s">
        <v>45253</v>
      </c>
    </row>
    <row r="5017" spans="1:4" ht="13.5" x14ac:dyDescent="0.25">
      <c r="A5017" s="636">
        <v>98076</v>
      </c>
      <c r="B5017" s="634" t="s">
        <v>29582</v>
      </c>
      <c r="C5017" s="634" t="s">
        <v>5</v>
      </c>
      <c r="D5017" s="635" t="s">
        <v>45254</v>
      </c>
    </row>
    <row r="5018" spans="1:4" ht="13.5" x14ac:dyDescent="0.25">
      <c r="A5018" s="636">
        <v>98077</v>
      </c>
      <c r="B5018" s="634" t="s">
        <v>29583</v>
      </c>
      <c r="C5018" s="634" t="s">
        <v>5</v>
      </c>
      <c r="D5018" s="635" t="s">
        <v>45255</v>
      </c>
    </row>
    <row r="5019" spans="1:4" ht="13.5" x14ac:dyDescent="0.25">
      <c r="A5019" s="636">
        <v>98078</v>
      </c>
      <c r="B5019" s="634" t="s">
        <v>29584</v>
      </c>
      <c r="C5019" s="634" t="s">
        <v>5</v>
      </c>
      <c r="D5019" s="635" t="s">
        <v>45256</v>
      </c>
    </row>
    <row r="5020" spans="1:4" ht="13.5" x14ac:dyDescent="0.25">
      <c r="A5020" s="636">
        <v>98079</v>
      </c>
      <c r="B5020" s="634" t="s">
        <v>29585</v>
      </c>
      <c r="C5020" s="634" t="s">
        <v>5</v>
      </c>
      <c r="D5020" s="635" t="s">
        <v>45257</v>
      </c>
    </row>
    <row r="5021" spans="1:4" ht="13.5" x14ac:dyDescent="0.25">
      <c r="A5021" s="636">
        <v>98080</v>
      </c>
      <c r="B5021" s="634" t="s">
        <v>29586</v>
      </c>
      <c r="C5021" s="634" t="s">
        <v>5</v>
      </c>
      <c r="D5021" s="635" t="s">
        <v>45258</v>
      </c>
    </row>
    <row r="5022" spans="1:4" ht="13.5" x14ac:dyDescent="0.25">
      <c r="A5022" s="636">
        <v>98081</v>
      </c>
      <c r="B5022" s="634" t="s">
        <v>29587</v>
      </c>
      <c r="C5022" s="634" t="s">
        <v>5</v>
      </c>
      <c r="D5022" s="635" t="s">
        <v>45259</v>
      </c>
    </row>
    <row r="5023" spans="1:4" ht="13.5" x14ac:dyDescent="0.25">
      <c r="A5023" s="636">
        <v>98082</v>
      </c>
      <c r="B5023" s="634" t="s">
        <v>29588</v>
      </c>
      <c r="C5023" s="634" t="s">
        <v>5</v>
      </c>
      <c r="D5023" s="635" t="s">
        <v>45260</v>
      </c>
    </row>
    <row r="5024" spans="1:4" ht="13.5" x14ac:dyDescent="0.25">
      <c r="A5024" s="636">
        <v>98083</v>
      </c>
      <c r="B5024" s="634" t="s">
        <v>29589</v>
      </c>
      <c r="C5024" s="634" t="s">
        <v>5</v>
      </c>
      <c r="D5024" s="635" t="s">
        <v>45261</v>
      </c>
    </row>
    <row r="5025" spans="1:4" ht="13.5" x14ac:dyDescent="0.25">
      <c r="A5025" s="636">
        <v>98084</v>
      </c>
      <c r="B5025" s="634" t="s">
        <v>29590</v>
      </c>
      <c r="C5025" s="634" t="s">
        <v>5</v>
      </c>
      <c r="D5025" s="635" t="s">
        <v>45262</v>
      </c>
    </row>
    <row r="5026" spans="1:4" ht="13.5" x14ac:dyDescent="0.25">
      <c r="A5026" s="636">
        <v>98085</v>
      </c>
      <c r="B5026" s="634" t="s">
        <v>29591</v>
      </c>
      <c r="C5026" s="634" t="s">
        <v>5</v>
      </c>
      <c r="D5026" s="635" t="s">
        <v>45263</v>
      </c>
    </row>
    <row r="5027" spans="1:4" ht="13.5" x14ac:dyDescent="0.25">
      <c r="A5027" s="636">
        <v>98086</v>
      </c>
      <c r="B5027" s="634" t="s">
        <v>29592</v>
      </c>
      <c r="C5027" s="634" t="s">
        <v>5</v>
      </c>
      <c r="D5027" s="635" t="s">
        <v>45264</v>
      </c>
    </row>
    <row r="5028" spans="1:4" ht="13.5" x14ac:dyDescent="0.25">
      <c r="A5028" s="636">
        <v>98087</v>
      </c>
      <c r="B5028" s="634" t="s">
        <v>29593</v>
      </c>
      <c r="C5028" s="634" t="s">
        <v>5</v>
      </c>
      <c r="D5028" s="635" t="s">
        <v>45265</v>
      </c>
    </row>
    <row r="5029" spans="1:4" ht="13.5" x14ac:dyDescent="0.25">
      <c r="A5029" s="636">
        <v>98088</v>
      </c>
      <c r="B5029" s="634" t="s">
        <v>29594</v>
      </c>
      <c r="C5029" s="634" t="s">
        <v>5</v>
      </c>
      <c r="D5029" s="635" t="s">
        <v>45266</v>
      </c>
    </row>
    <row r="5030" spans="1:4" ht="13.5" x14ac:dyDescent="0.25">
      <c r="A5030" s="636">
        <v>98089</v>
      </c>
      <c r="B5030" s="634" t="s">
        <v>29595</v>
      </c>
      <c r="C5030" s="634" t="s">
        <v>5</v>
      </c>
      <c r="D5030" s="635" t="s">
        <v>45267</v>
      </c>
    </row>
    <row r="5031" spans="1:4" ht="13.5" x14ac:dyDescent="0.25">
      <c r="A5031" s="636">
        <v>98090</v>
      </c>
      <c r="B5031" s="634" t="s">
        <v>29596</v>
      </c>
      <c r="C5031" s="634" t="s">
        <v>5</v>
      </c>
      <c r="D5031" s="635" t="s">
        <v>45268</v>
      </c>
    </row>
    <row r="5032" spans="1:4" ht="13.5" x14ac:dyDescent="0.25">
      <c r="A5032" s="636">
        <v>98091</v>
      </c>
      <c r="B5032" s="634" t="s">
        <v>29597</v>
      </c>
      <c r="C5032" s="634" t="s">
        <v>5</v>
      </c>
      <c r="D5032" s="635" t="s">
        <v>45269</v>
      </c>
    </row>
    <row r="5033" spans="1:4" ht="13.5" x14ac:dyDescent="0.25">
      <c r="A5033" s="636">
        <v>98092</v>
      </c>
      <c r="B5033" s="634" t="s">
        <v>29598</v>
      </c>
      <c r="C5033" s="634" t="s">
        <v>5</v>
      </c>
      <c r="D5033" s="635" t="s">
        <v>45270</v>
      </c>
    </row>
    <row r="5034" spans="1:4" ht="13.5" x14ac:dyDescent="0.25">
      <c r="A5034" s="636">
        <v>98093</v>
      </c>
      <c r="B5034" s="634" t="s">
        <v>29599</v>
      </c>
      <c r="C5034" s="634" t="s">
        <v>5</v>
      </c>
      <c r="D5034" s="635" t="s">
        <v>45271</v>
      </c>
    </row>
    <row r="5035" spans="1:4" ht="13.5" x14ac:dyDescent="0.25">
      <c r="A5035" s="636">
        <v>98094</v>
      </c>
      <c r="B5035" s="634" t="s">
        <v>29600</v>
      </c>
      <c r="C5035" s="634" t="s">
        <v>5</v>
      </c>
      <c r="D5035" s="635" t="s">
        <v>45272</v>
      </c>
    </row>
    <row r="5036" spans="1:4" ht="13.5" x14ac:dyDescent="0.25">
      <c r="A5036" s="636">
        <v>98099</v>
      </c>
      <c r="B5036" s="634" t="s">
        <v>29601</v>
      </c>
      <c r="C5036" s="634" t="s">
        <v>5</v>
      </c>
      <c r="D5036" s="635" t="s">
        <v>45273</v>
      </c>
    </row>
    <row r="5037" spans="1:4" ht="13.5" x14ac:dyDescent="0.25">
      <c r="A5037" s="636">
        <v>98100</v>
      </c>
      <c r="B5037" s="634" t="s">
        <v>29602</v>
      </c>
      <c r="C5037" s="634" t="s">
        <v>5</v>
      </c>
      <c r="D5037" s="635" t="s">
        <v>45274</v>
      </c>
    </row>
    <row r="5038" spans="1:4" ht="13.5" x14ac:dyDescent="0.25">
      <c r="A5038" s="636">
        <v>98101</v>
      </c>
      <c r="B5038" s="634" t="s">
        <v>29603</v>
      </c>
      <c r="C5038" s="634" t="s">
        <v>5</v>
      </c>
      <c r="D5038" s="635" t="s">
        <v>45275</v>
      </c>
    </row>
    <row r="5039" spans="1:4" ht="13.5" x14ac:dyDescent="0.25">
      <c r="A5039" s="636">
        <v>98109</v>
      </c>
      <c r="B5039" s="634" t="s">
        <v>29604</v>
      </c>
      <c r="C5039" s="634" t="s">
        <v>5</v>
      </c>
      <c r="D5039" s="635" t="s">
        <v>45276</v>
      </c>
    </row>
    <row r="5040" spans="1:4" ht="13.5" x14ac:dyDescent="0.25">
      <c r="A5040" s="636">
        <v>98110</v>
      </c>
      <c r="B5040" s="634" t="s">
        <v>29605</v>
      </c>
      <c r="C5040" s="634" t="s">
        <v>5</v>
      </c>
      <c r="D5040" s="635" t="s">
        <v>45277</v>
      </c>
    </row>
    <row r="5041" spans="1:4" ht="13.5" x14ac:dyDescent="0.25">
      <c r="A5041" s="636">
        <v>98111</v>
      </c>
      <c r="B5041" s="634" t="s">
        <v>29606</v>
      </c>
      <c r="C5041" s="634" t="s">
        <v>5</v>
      </c>
      <c r="D5041" s="635" t="s">
        <v>45278</v>
      </c>
    </row>
    <row r="5042" spans="1:4" ht="13.5" x14ac:dyDescent="0.25">
      <c r="A5042" s="636">
        <v>98112</v>
      </c>
      <c r="B5042" s="634" t="s">
        <v>29607</v>
      </c>
      <c r="C5042" s="634" t="s">
        <v>5</v>
      </c>
      <c r="D5042" s="635" t="s">
        <v>30954</v>
      </c>
    </row>
    <row r="5043" spans="1:4" ht="13.5" x14ac:dyDescent="0.25">
      <c r="A5043" s="636">
        <v>98114</v>
      </c>
      <c r="B5043" s="634" t="s">
        <v>29608</v>
      </c>
      <c r="C5043" s="634" t="s">
        <v>5</v>
      </c>
      <c r="D5043" s="635" t="s">
        <v>45279</v>
      </c>
    </row>
    <row r="5044" spans="1:4" ht="13.5" x14ac:dyDescent="0.25">
      <c r="A5044" s="636">
        <v>98115</v>
      </c>
      <c r="B5044" s="634" t="s">
        <v>45280</v>
      </c>
      <c r="C5044" s="634" t="s">
        <v>5</v>
      </c>
      <c r="D5044" s="635" t="s">
        <v>45281</v>
      </c>
    </row>
    <row r="5045" spans="1:4" ht="13.5" x14ac:dyDescent="0.25">
      <c r="A5045" s="636">
        <v>89957</v>
      </c>
      <c r="B5045" s="634" t="s">
        <v>25072</v>
      </c>
      <c r="C5045" s="634" t="s">
        <v>5</v>
      </c>
      <c r="D5045" s="635" t="s">
        <v>45282</v>
      </c>
    </row>
    <row r="5046" spans="1:4" ht="13.5" x14ac:dyDescent="0.25">
      <c r="A5046" s="636">
        <v>89959</v>
      </c>
      <c r="B5046" s="634" t="s">
        <v>25073</v>
      </c>
      <c r="C5046" s="634" t="s">
        <v>5</v>
      </c>
      <c r="D5046" s="635" t="s">
        <v>45283</v>
      </c>
    </row>
    <row r="5047" spans="1:4" ht="13.5" x14ac:dyDescent="0.25">
      <c r="A5047" s="636">
        <v>89349</v>
      </c>
      <c r="B5047" s="634" t="s">
        <v>30620</v>
      </c>
      <c r="C5047" s="634" t="s">
        <v>5</v>
      </c>
      <c r="D5047" s="635" t="s">
        <v>27186</v>
      </c>
    </row>
    <row r="5048" spans="1:4" ht="13.5" x14ac:dyDescent="0.25">
      <c r="A5048" s="636">
        <v>89351</v>
      </c>
      <c r="B5048" s="634" t="s">
        <v>30621</v>
      </c>
      <c r="C5048" s="634" t="s">
        <v>5</v>
      </c>
      <c r="D5048" s="635" t="s">
        <v>26921</v>
      </c>
    </row>
    <row r="5049" spans="1:4" ht="13.5" x14ac:dyDescent="0.25">
      <c r="A5049" s="636">
        <v>89352</v>
      </c>
      <c r="B5049" s="634" t="s">
        <v>30622</v>
      </c>
      <c r="C5049" s="634" t="s">
        <v>5</v>
      </c>
      <c r="D5049" s="635" t="s">
        <v>43436</v>
      </c>
    </row>
    <row r="5050" spans="1:4" ht="13.5" x14ac:dyDescent="0.25">
      <c r="A5050" s="636">
        <v>89353</v>
      </c>
      <c r="B5050" s="634" t="s">
        <v>30624</v>
      </c>
      <c r="C5050" s="634" t="s">
        <v>5</v>
      </c>
      <c r="D5050" s="635" t="s">
        <v>45284</v>
      </c>
    </row>
    <row r="5051" spans="1:4" ht="13.5" x14ac:dyDescent="0.25">
      <c r="A5051" s="636">
        <v>89354</v>
      </c>
      <c r="B5051" s="634" t="s">
        <v>30625</v>
      </c>
      <c r="C5051" s="634" t="s">
        <v>5</v>
      </c>
      <c r="D5051" s="635" t="s">
        <v>45285</v>
      </c>
    </row>
    <row r="5052" spans="1:4" ht="13.5" x14ac:dyDescent="0.25">
      <c r="A5052" s="636">
        <v>89969</v>
      </c>
      <c r="B5052" s="634" t="s">
        <v>25074</v>
      </c>
      <c r="C5052" s="634" t="s">
        <v>5</v>
      </c>
      <c r="D5052" s="635" t="s">
        <v>26774</v>
      </c>
    </row>
    <row r="5053" spans="1:4" ht="13.5" x14ac:dyDescent="0.25">
      <c r="A5053" s="636">
        <v>89970</v>
      </c>
      <c r="B5053" s="634" t="s">
        <v>25075</v>
      </c>
      <c r="C5053" s="634" t="s">
        <v>5</v>
      </c>
      <c r="D5053" s="635" t="s">
        <v>45286</v>
      </c>
    </row>
    <row r="5054" spans="1:4" ht="13.5" x14ac:dyDescent="0.25">
      <c r="A5054" s="636">
        <v>89971</v>
      </c>
      <c r="B5054" s="634" t="s">
        <v>25076</v>
      </c>
      <c r="C5054" s="634" t="s">
        <v>5</v>
      </c>
      <c r="D5054" s="635" t="s">
        <v>45287</v>
      </c>
    </row>
    <row r="5055" spans="1:4" ht="13.5" x14ac:dyDescent="0.25">
      <c r="A5055" s="636">
        <v>89972</v>
      </c>
      <c r="B5055" s="634" t="s">
        <v>25077</v>
      </c>
      <c r="C5055" s="634" t="s">
        <v>5</v>
      </c>
      <c r="D5055" s="635" t="s">
        <v>45288</v>
      </c>
    </row>
    <row r="5056" spans="1:4" ht="13.5" x14ac:dyDescent="0.25">
      <c r="A5056" s="636">
        <v>89973</v>
      </c>
      <c r="B5056" s="634" t="s">
        <v>25078</v>
      </c>
      <c r="C5056" s="634" t="s">
        <v>5</v>
      </c>
      <c r="D5056" s="635" t="s">
        <v>45289</v>
      </c>
    </row>
    <row r="5057" spans="1:4" ht="13.5" x14ac:dyDescent="0.25">
      <c r="A5057" s="636">
        <v>89974</v>
      </c>
      <c r="B5057" s="634" t="s">
        <v>25079</v>
      </c>
      <c r="C5057" s="634" t="s">
        <v>5</v>
      </c>
      <c r="D5057" s="635" t="s">
        <v>45290</v>
      </c>
    </row>
    <row r="5058" spans="1:4" ht="13.5" x14ac:dyDescent="0.25">
      <c r="A5058" s="636">
        <v>89984</v>
      </c>
      <c r="B5058" s="634" t="s">
        <v>30626</v>
      </c>
      <c r="C5058" s="634" t="s">
        <v>5</v>
      </c>
      <c r="D5058" s="635" t="s">
        <v>45291</v>
      </c>
    </row>
    <row r="5059" spans="1:4" ht="13.5" x14ac:dyDescent="0.25">
      <c r="A5059" s="636">
        <v>89985</v>
      </c>
      <c r="B5059" s="634" t="s">
        <v>30627</v>
      </c>
      <c r="C5059" s="634" t="s">
        <v>5</v>
      </c>
      <c r="D5059" s="635" t="s">
        <v>45292</v>
      </c>
    </row>
    <row r="5060" spans="1:4" ht="13.5" x14ac:dyDescent="0.25">
      <c r="A5060" s="636">
        <v>89986</v>
      </c>
      <c r="B5060" s="634" t="s">
        <v>30628</v>
      </c>
      <c r="C5060" s="634" t="s">
        <v>5</v>
      </c>
      <c r="D5060" s="635" t="s">
        <v>45293</v>
      </c>
    </row>
    <row r="5061" spans="1:4" ht="13.5" x14ac:dyDescent="0.25">
      <c r="A5061" s="636">
        <v>89987</v>
      </c>
      <c r="B5061" s="634" t="s">
        <v>30629</v>
      </c>
      <c r="C5061" s="634" t="s">
        <v>5</v>
      </c>
      <c r="D5061" s="635" t="s">
        <v>30780</v>
      </c>
    </row>
    <row r="5062" spans="1:4" ht="13.5" x14ac:dyDescent="0.25">
      <c r="A5062" s="636">
        <v>90371</v>
      </c>
      <c r="B5062" s="634" t="s">
        <v>30630</v>
      </c>
      <c r="C5062" s="634" t="s">
        <v>5</v>
      </c>
      <c r="D5062" s="635" t="s">
        <v>45294</v>
      </c>
    </row>
    <row r="5063" spans="1:4" ht="13.5" x14ac:dyDescent="0.25">
      <c r="A5063" s="636">
        <v>94489</v>
      </c>
      <c r="B5063" s="634" t="s">
        <v>30631</v>
      </c>
      <c r="C5063" s="634" t="s">
        <v>5</v>
      </c>
      <c r="D5063" s="635" t="s">
        <v>45295</v>
      </c>
    </row>
    <row r="5064" spans="1:4" ht="13.5" x14ac:dyDescent="0.25">
      <c r="A5064" s="636">
        <v>94490</v>
      </c>
      <c r="B5064" s="634" t="s">
        <v>30632</v>
      </c>
      <c r="C5064" s="634" t="s">
        <v>5</v>
      </c>
      <c r="D5064" s="635" t="s">
        <v>45296</v>
      </c>
    </row>
    <row r="5065" spans="1:4" ht="13.5" x14ac:dyDescent="0.25">
      <c r="A5065" s="636">
        <v>94491</v>
      </c>
      <c r="B5065" s="634" t="s">
        <v>30633</v>
      </c>
      <c r="C5065" s="634" t="s">
        <v>5</v>
      </c>
      <c r="D5065" s="635" t="s">
        <v>42819</v>
      </c>
    </row>
    <row r="5066" spans="1:4" ht="13.5" x14ac:dyDescent="0.25">
      <c r="A5066" s="636">
        <v>94492</v>
      </c>
      <c r="B5066" s="634" t="s">
        <v>30634</v>
      </c>
      <c r="C5066" s="634" t="s">
        <v>5</v>
      </c>
      <c r="D5066" s="635" t="s">
        <v>45297</v>
      </c>
    </row>
    <row r="5067" spans="1:4" ht="13.5" x14ac:dyDescent="0.25">
      <c r="A5067" s="636">
        <v>94493</v>
      </c>
      <c r="B5067" s="634" t="s">
        <v>30635</v>
      </c>
      <c r="C5067" s="634" t="s">
        <v>5</v>
      </c>
      <c r="D5067" s="635" t="s">
        <v>45298</v>
      </c>
    </row>
    <row r="5068" spans="1:4" ht="13.5" x14ac:dyDescent="0.25">
      <c r="A5068" s="636">
        <v>94495</v>
      </c>
      <c r="B5068" s="634" t="s">
        <v>30636</v>
      </c>
      <c r="C5068" s="634" t="s">
        <v>5</v>
      </c>
      <c r="D5068" s="635" t="s">
        <v>45295</v>
      </c>
    </row>
    <row r="5069" spans="1:4" ht="13.5" x14ac:dyDescent="0.25">
      <c r="A5069" s="636">
        <v>94496</v>
      </c>
      <c r="B5069" s="634" t="s">
        <v>30638</v>
      </c>
      <c r="C5069" s="634" t="s">
        <v>5</v>
      </c>
      <c r="D5069" s="635" t="s">
        <v>45299</v>
      </c>
    </row>
    <row r="5070" spans="1:4" ht="13.5" x14ac:dyDescent="0.25">
      <c r="A5070" s="636">
        <v>94497</v>
      </c>
      <c r="B5070" s="634" t="s">
        <v>30639</v>
      </c>
      <c r="C5070" s="634" t="s">
        <v>5</v>
      </c>
      <c r="D5070" s="635" t="s">
        <v>27190</v>
      </c>
    </row>
    <row r="5071" spans="1:4" ht="13.5" x14ac:dyDescent="0.25">
      <c r="A5071" s="636">
        <v>94498</v>
      </c>
      <c r="B5071" s="634" t="s">
        <v>30640</v>
      </c>
      <c r="C5071" s="634" t="s">
        <v>5</v>
      </c>
      <c r="D5071" s="635" t="s">
        <v>45300</v>
      </c>
    </row>
    <row r="5072" spans="1:4" ht="13.5" x14ac:dyDescent="0.25">
      <c r="A5072" s="636">
        <v>94499</v>
      </c>
      <c r="B5072" s="634" t="s">
        <v>30641</v>
      </c>
      <c r="C5072" s="634" t="s">
        <v>5</v>
      </c>
      <c r="D5072" s="635" t="s">
        <v>45301</v>
      </c>
    </row>
    <row r="5073" spans="1:4" ht="13.5" x14ac:dyDescent="0.25">
      <c r="A5073" s="636">
        <v>94500</v>
      </c>
      <c r="B5073" s="634" t="s">
        <v>30642</v>
      </c>
      <c r="C5073" s="634" t="s">
        <v>5</v>
      </c>
      <c r="D5073" s="635" t="s">
        <v>45302</v>
      </c>
    </row>
    <row r="5074" spans="1:4" ht="13.5" x14ac:dyDescent="0.25">
      <c r="A5074" s="636">
        <v>94501</v>
      </c>
      <c r="B5074" s="634" t="s">
        <v>30643</v>
      </c>
      <c r="C5074" s="634" t="s">
        <v>5</v>
      </c>
      <c r="D5074" s="635" t="s">
        <v>45303</v>
      </c>
    </row>
    <row r="5075" spans="1:4" ht="13.5" x14ac:dyDescent="0.25">
      <c r="A5075" s="636">
        <v>94792</v>
      </c>
      <c r="B5075" s="634" t="s">
        <v>30644</v>
      </c>
      <c r="C5075" s="634" t="s">
        <v>5</v>
      </c>
      <c r="D5075" s="635" t="s">
        <v>30482</v>
      </c>
    </row>
    <row r="5076" spans="1:4" ht="13.5" x14ac:dyDescent="0.25">
      <c r="A5076" s="636">
        <v>94793</v>
      </c>
      <c r="B5076" s="634" t="s">
        <v>30646</v>
      </c>
      <c r="C5076" s="634" t="s">
        <v>5</v>
      </c>
      <c r="D5076" s="635" t="s">
        <v>45304</v>
      </c>
    </row>
    <row r="5077" spans="1:4" ht="13.5" x14ac:dyDescent="0.25">
      <c r="A5077" s="636">
        <v>94794</v>
      </c>
      <c r="B5077" s="634" t="s">
        <v>30647</v>
      </c>
      <c r="C5077" s="634" t="s">
        <v>5</v>
      </c>
      <c r="D5077" s="635" t="s">
        <v>45305</v>
      </c>
    </row>
    <row r="5078" spans="1:4" ht="13.5" x14ac:dyDescent="0.25">
      <c r="A5078" s="636">
        <v>94795</v>
      </c>
      <c r="B5078" s="634" t="s">
        <v>30648</v>
      </c>
      <c r="C5078" s="634" t="s">
        <v>5</v>
      </c>
      <c r="D5078" s="635" t="s">
        <v>30310</v>
      </c>
    </row>
    <row r="5079" spans="1:4" ht="13.5" x14ac:dyDescent="0.25">
      <c r="A5079" s="636">
        <v>94796</v>
      </c>
      <c r="B5079" s="634" t="s">
        <v>30649</v>
      </c>
      <c r="C5079" s="634" t="s">
        <v>5</v>
      </c>
      <c r="D5079" s="635" t="s">
        <v>45306</v>
      </c>
    </row>
    <row r="5080" spans="1:4" ht="13.5" x14ac:dyDescent="0.25">
      <c r="A5080" s="636">
        <v>94797</v>
      </c>
      <c r="B5080" s="634" t="s">
        <v>30650</v>
      </c>
      <c r="C5080" s="634" t="s">
        <v>5</v>
      </c>
      <c r="D5080" s="635" t="s">
        <v>45307</v>
      </c>
    </row>
    <row r="5081" spans="1:4" ht="13.5" x14ac:dyDescent="0.25">
      <c r="A5081" s="636">
        <v>94798</v>
      </c>
      <c r="B5081" s="634" t="s">
        <v>30651</v>
      </c>
      <c r="C5081" s="634" t="s">
        <v>5</v>
      </c>
      <c r="D5081" s="635" t="s">
        <v>45308</v>
      </c>
    </row>
    <row r="5082" spans="1:4" ht="13.5" x14ac:dyDescent="0.25">
      <c r="A5082" s="636">
        <v>94799</v>
      </c>
      <c r="B5082" s="634" t="s">
        <v>30652</v>
      </c>
      <c r="C5082" s="634" t="s">
        <v>5</v>
      </c>
      <c r="D5082" s="635" t="s">
        <v>45309</v>
      </c>
    </row>
    <row r="5083" spans="1:4" ht="13.5" x14ac:dyDescent="0.25">
      <c r="A5083" s="636">
        <v>94800</v>
      </c>
      <c r="B5083" s="634" t="s">
        <v>30653</v>
      </c>
      <c r="C5083" s="634" t="s">
        <v>5</v>
      </c>
      <c r="D5083" s="635" t="s">
        <v>45310</v>
      </c>
    </row>
    <row r="5084" spans="1:4" ht="13.5" x14ac:dyDescent="0.25">
      <c r="A5084" s="636">
        <v>95248</v>
      </c>
      <c r="B5084" s="634" t="s">
        <v>30654</v>
      </c>
      <c r="C5084" s="634" t="s">
        <v>5</v>
      </c>
      <c r="D5084" s="635" t="s">
        <v>41780</v>
      </c>
    </row>
    <row r="5085" spans="1:4" ht="13.5" x14ac:dyDescent="0.25">
      <c r="A5085" s="636">
        <v>95249</v>
      </c>
      <c r="B5085" s="634" t="s">
        <v>30656</v>
      </c>
      <c r="C5085" s="634" t="s">
        <v>5</v>
      </c>
      <c r="D5085" s="635" t="s">
        <v>45311</v>
      </c>
    </row>
    <row r="5086" spans="1:4" ht="13.5" x14ac:dyDescent="0.25">
      <c r="A5086" s="636">
        <v>95250</v>
      </c>
      <c r="B5086" s="634" t="s">
        <v>30657</v>
      </c>
      <c r="C5086" s="634" t="s">
        <v>5</v>
      </c>
      <c r="D5086" s="635" t="s">
        <v>30366</v>
      </c>
    </row>
    <row r="5087" spans="1:4" ht="13.5" x14ac:dyDescent="0.25">
      <c r="A5087" s="636">
        <v>95251</v>
      </c>
      <c r="B5087" s="634" t="s">
        <v>30659</v>
      </c>
      <c r="C5087" s="634" t="s">
        <v>5</v>
      </c>
      <c r="D5087" s="635" t="s">
        <v>45312</v>
      </c>
    </row>
    <row r="5088" spans="1:4" ht="13.5" x14ac:dyDescent="0.25">
      <c r="A5088" s="636">
        <v>95252</v>
      </c>
      <c r="B5088" s="634" t="s">
        <v>30660</v>
      </c>
      <c r="C5088" s="634" t="s">
        <v>5</v>
      </c>
      <c r="D5088" s="635" t="s">
        <v>45313</v>
      </c>
    </row>
    <row r="5089" spans="1:4" ht="13.5" x14ac:dyDescent="0.25">
      <c r="A5089" s="636">
        <v>95253</v>
      </c>
      <c r="B5089" s="634" t="s">
        <v>30661</v>
      </c>
      <c r="C5089" s="634" t="s">
        <v>5</v>
      </c>
      <c r="D5089" s="635" t="s">
        <v>45314</v>
      </c>
    </row>
    <row r="5090" spans="1:4" ht="13.5" x14ac:dyDescent="0.25">
      <c r="A5090" s="636">
        <v>99619</v>
      </c>
      <c r="B5090" s="634" t="s">
        <v>30662</v>
      </c>
      <c r="C5090" s="634" t="s">
        <v>5</v>
      </c>
      <c r="D5090" s="635" t="s">
        <v>45315</v>
      </c>
    </row>
    <row r="5091" spans="1:4" ht="13.5" x14ac:dyDescent="0.25">
      <c r="A5091" s="636">
        <v>99620</v>
      </c>
      <c r="B5091" s="634" t="s">
        <v>30663</v>
      </c>
      <c r="C5091" s="634" t="s">
        <v>5</v>
      </c>
      <c r="D5091" s="635" t="s">
        <v>45316</v>
      </c>
    </row>
    <row r="5092" spans="1:4" ht="13.5" x14ac:dyDescent="0.25">
      <c r="A5092" s="636">
        <v>99621</v>
      </c>
      <c r="B5092" s="634" t="s">
        <v>30665</v>
      </c>
      <c r="C5092" s="634" t="s">
        <v>5</v>
      </c>
      <c r="D5092" s="635" t="s">
        <v>45317</v>
      </c>
    </row>
    <row r="5093" spans="1:4" ht="13.5" x14ac:dyDescent="0.25">
      <c r="A5093" s="636">
        <v>99622</v>
      </c>
      <c r="B5093" s="634" t="s">
        <v>30666</v>
      </c>
      <c r="C5093" s="634" t="s">
        <v>5</v>
      </c>
      <c r="D5093" s="635" t="s">
        <v>45318</v>
      </c>
    </row>
    <row r="5094" spans="1:4" ht="13.5" x14ac:dyDescent="0.25">
      <c r="A5094" s="636">
        <v>99623</v>
      </c>
      <c r="B5094" s="634" t="s">
        <v>30667</v>
      </c>
      <c r="C5094" s="634" t="s">
        <v>5</v>
      </c>
      <c r="D5094" s="635" t="s">
        <v>45319</v>
      </c>
    </row>
    <row r="5095" spans="1:4" ht="13.5" x14ac:dyDescent="0.25">
      <c r="A5095" s="636">
        <v>99624</v>
      </c>
      <c r="B5095" s="634" t="s">
        <v>30668</v>
      </c>
      <c r="C5095" s="634" t="s">
        <v>5</v>
      </c>
      <c r="D5095" s="635" t="s">
        <v>45320</v>
      </c>
    </row>
    <row r="5096" spans="1:4" ht="13.5" x14ac:dyDescent="0.25">
      <c r="A5096" s="636">
        <v>99625</v>
      </c>
      <c r="B5096" s="634" t="s">
        <v>30669</v>
      </c>
      <c r="C5096" s="634" t="s">
        <v>5</v>
      </c>
      <c r="D5096" s="635" t="s">
        <v>45321</v>
      </c>
    </row>
    <row r="5097" spans="1:4" ht="13.5" x14ac:dyDescent="0.25">
      <c r="A5097" s="636">
        <v>99626</v>
      </c>
      <c r="B5097" s="634" t="s">
        <v>30670</v>
      </c>
      <c r="C5097" s="634" t="s">
        <v>5</v>
      </c>
      <c r="D5097" s="635" t="s">
        <v>45322</v>
      </c>
    </row>
    <row r="5098" spans="1:4" ht="13.5" x14ac:dyDescent="0.25">
      <c r="A5098" s="636">
        <v>99627</v>
      </c>
      <c r="B5098" s="634" t="s">
        <v>30671</v>
      </c>
      <c r="C5098" s="634" t="s">
        <v>5</v>
      </c>
      <c r="D5098" s="635" t="s">
        <v>43487</v>
      </c>
    </row>
    <row r="5099" spans="1:4" ht="13.5" x14ac:dyDescent="0.25">
      <c r="A5099" s="636">
        <v>99628</v>
      </c>
      <c r="B5099" s="634" t="s">
        <v>30672</v>
      </c>
      <c r="C5099" s="634" t="s">
        <v>5</v>
      </c>
      <c r="D5099" s="635" t="s">
        <v>45323</v>
      </c>
    </row>
    <row r="5100" spans="1:4" ht="13.5" x14ac:dyDescent="0.25">
      <c r="A5100" s="636">
        <v>99629</v>
      </c>
      <c r="B5100" s="634" t="s">
        <v>30674</v>
      </c>
      <c r="C5100" s="634" t="s">
        <v>5</v>
      </c>
      <c r="D5100" s="635" t="s">
        <v>44967</v>
      </c>
    </row>
    <row r="5101" spans="1:4" ht="13.5" x14ac:dyDescent="0.25">
      <c r="A5101" s="636">
        <v>99630</v>
      </c>
      <c r="B5101" s="634" t="s">
        <v>30675</v>
      </c>
      <c r="C5101" s="634" t="s">
        <v>5</v>
      </c>
      <c r="D5101" s="635" t="s">
        <v>30247</v>
      </c>
    </row>
    <row r="5102" spans="1:4" ht="13.5" x14ac:dyDescent="0.25">
      <c r="A5102" s="636">
        <v>99631</v>
      </c>
      <c r="B5102" s="634" t="s">
        <v>30676</v>
      </c>
      <c r="C5102" s="634" t="s">
        <v>5</v>
      </c>
      <c r="D5102" s="635" t="s">
        <v>45324</v>
      </c>
    </row>
    <row r="5103" spans="1:4" ht="13.5" x14ac:dyDescent="0.25">
      <c r="A5103" s="636">
        <v>99632</v>
      </c>
      <c r="B5103" s="634" t="s">
        <v>30677</v>
      </c>
      <c r="C5103" s="634" t="s">
        <v>5</v>
      </c>
      <c r="D5103" s="635" t="s">
        <v>45325</v>
      </c>
    </row>
    <row r="5104" spans="1:4" ht="13.5" x14ac:dyDescent="0.25">
      <c r="A5104" s="636">
        <v>99633</v>
      </c>
      <c r="B5104" s="634" t="s">
        <v>30678</v>
      </c>
      <c r="C5104" s="634" t="s">
        <v>5</v>
      </c>
      <c r="D5104" s="635" t="s">
        <v>45326</v>
      </c>
    </row>
    <row r="5105" spans="1:4" ht="13.5" x14ac:dyDescent="0.25">
      <c r="A5105" s="636">
        <v>99634</v>
      </c>
      <c r="B5105" s="634" t="s">
        <v>30679</v>
      </c>
      <c r="C5105" s="634" t="s">
        <v>5</v>
      </c>
      <c r="D5105" s="635" t="s">
        <v>45327</v>
      </c>
    </row>
    <row r="5106" spans="1:4" ht="13.5" x14ac:dyDescent="0.25">
      <c r="A5106" s="636">
        <v>99635</v>
      </c>
      <c r="B5106" s="634" t="s">
        <v>30680</v>
      </c>
      <c r="C5106" s="634" t="s">
        <v>5</v>
      </c>
      <c r="D5106" s="635" t="s">
        <v>45328</v>
      </c>
    </row>
    <row r="5107" spans="1:4" ht="13.5" x14ac:dyDescent="0.25">
      <c r="A5107" s="636">
        <v>103008</v>
      </c>
      <c r="B5107" s="634" t="s">
        <v>30681</v>
      </c>
      <c r="C5107" s="634" t="s">
        <v>5</v>
      </c>
      <c r="D5107" s="635" t="s">
        <v>30926</v>
      </c>
    </row>
    <row r="5108" spans="1:4" ht="13.5" x14ac:dyDescent="0.25">
      <c r="A5108" s="636">
        <v>103009</v>
      </c>
      <c r="B5108" s="634" t="s">
        <v>30682</v>
      </c>
      <c r="C5108" s="634" t="s">
        <v>5</v>
      </c>
      <c r="D5108" s="635" t="s">
        <v>45329</v>
      </c>
    </row>
    <row r="5109" spans="1:4" ht="13.5" x14ac:dyDescent="0.25">
      <c r="A5109" s="636">
        <v>103010</v>
      </c>
      <c r="B5109" s="634" t="s">
        <v>30683</v>
      </c>
      <c r="C5109" s="634" t="s">
        <v>5</v>
      </c>
      <c r="D5109" s="635" t="s">
        <v>45330</v>
      </c>
    </row>
    <row r="5110" spans="1:4" ht="13.5" x14ac:dyDescent="0.25">
      <c r="A5110" s="636">
        <v>103011</v>
      </c>
      <c r="B5110" s="634" t="s">
        <v>30684</v>
      </c>
      <c r="C5110" s="634" t="s">
        <v>5</v>
      </c>
      <c r="D5110" s="635" t="s">
        <v>30064</v>
      </c>
    </row>
    <row r="5111" spans="1:4" ht="13.5" x14ac:dyDescent="0.25">
      <c r="A5111" s="636">
        <v>103012</v>
      </c>
      <c r="B5111" s="634" t="s">
        <v>30685</v>
      </c>
      <c r="C5111" s="634" t="s">
        <v>5</v>
      </c>
      <c r="D5111" s="635" t="s">
        <v>45331</v>
      </c>
    </row>
    <row r="5112" spans="1:4" ht="13.5" x14ac:dyDescent="0.25">
      <c r="A5112" s="636">
        <v>103013</v>
      </c>
      <c r="B5112" s="634" t="s">
        <v>30686</v>
      </c>
      <c r="C5112" s="634" t="s">
        <v>5</v>
      </c>
      <c r="D5112" s="635" t="s">
        <v>45332</v>
      </c>
    </row>
    <row r="5113" spans="1:4" ht="13.5" x14ac:dyDescent="0.25">
      <c r="A5113" s="636">
        <v>103014</v>
      </c>
      <c r="B5113" s="634" t="s">
        <v>30687</v>
      </c>
      <c r="C5113" s="634" t="s">
        <v>5</v>
      </c>
      <c r="D5113" s="635" t="s">
        <v>43419</v>
      </c>
    </row>
    <row r="5114" spans="1:4" ht="13.5" x14ac:dyDescent="0.25">
      <c r="A5114" s="636">
        <v>103015</v>
      </c>
      <c r="B5114" s="634" t="s">
        <v>30688</v>
      </c>
      <c r="C5114" s="634" t="s">
        <v>5</v>
      </c>
      <c r="D5114" s="635" t="s">
        <v>45333</v>
      </c>
    </row>
    <row r="5115" spans="1:4" ht="13.5" x14ac:dyDescent="0.25">
      <c r="A5115" s="636">
        <v>103016</v>
      </c>
      <c r="B5115" s="634" t="s">
        <v>30689</v>
      </c>
      <c r="C5115" s="634" t="s">
        <v>5</v>
      </c>
      <c r="D5115" s="635" t="s">
        <v>45334</v>
      </c>
    </row>
    <row r="5116" spans="1:4" ht="13.5" x14ac:dyDescent="0.25">
      <c r="A5116" s="636">
        <v>103017</v>
      </c>
      <c r="B5116" s="634" t="s">
        <v>30690</v>
      </c>
      <c r="C5116" s="634" t="s">
        <v>5</v>
      </c>
      <c r="D5116" s="635" t="s">
        <v>45335</v>
      </c>
    </row>
    <row r="5117" spans="1:4" ht="13.5" x14ac:dyDescent="0.25">
      <c r="A5117" s="636">
        <v>103018</v>
      </c>
      <c r="B5117" s="634" t="s">
        <v>30691</v>
      </c>
      <c r="C5117" s="634" t="s">
        <v>5</v>
      </c>
      <c r="D5117" s="635" t="s">
        <v>45336</v>
      </c>
    </row>
    <row r="5118" spans="1:4" ht="13.5" x14ac:dyDescent="0.25">
      <c r="A5118" s="636">
        <v>103019</v>
      </c>
      <c r="B5118" s="634" t="s">
        <v>30692</v>
      </c>
      <c r="C5118" s="634" t="s">
        <v>5</v>
      </c>
      <c r="D5118" s="635" t="s">
        <v>30129</v>
      </c>
    </row>
    <row r="5119" spans="1:4" ht="13.5" x14ac:dyDescent="0.25">
      <c r="A5119" s="636">
        <v>103029</v>
      </c>
      <c r="B5119" s="634" t="s">
        <v>30693</v>
      </c>
      <c r="C5119" s="634" t="s">
        <v>5</v>
      </c>
      <c r="D5119" s="635" t="s">
        <v>30965</v>
      </c>
    </row>
    <row r="5120" spans="1:4" ht="13.5" x14ac:dyDescent="0.25">
      <c r="A5120" s="636">
        <v>103036</v>
      </c>
      <c r="B5120" s="634" t="s">
        <v>30694</v>
      </c>
      <c r="C5120" s="634" t="s">
        <v>5</v>
      </c>
      <c r="D5120" s="635" t="s">
        <v>45337</v>
      </c>
    </row>
    <row r="5121" spans="1:4" ht="13.5" x14ac:dyDescent="0.25">
      <c r="A5121" s="636">
        <v>103037</v>
      </c>
      <c r="B5121" s="634" t="s">
        <v>30695</v>
      </c>
      <c r="C5121" s="634" t="s">
        <v>5</v>
      </c>
      <c r="D5121" s="635" t="s">
        <v>45338</v>
      </c>
    </row>
    <row r="5122" spans="1:4" ht="13.5" x14ac:dyDescent="0.25">
      <c r="A5122" s="636">
        <v>103038</v>
      </c>
      <c r="B5122" s="634" t="s">
        <v>30696</v>
      </c>
      <c r="C5122" s="634" t="s">
        <v>5</v>
      </c>
      <c r="D5122" s="635" t="s">
        <v>30354</v>
      </c>
    </row>
    <row r="5123" spans="1:4" ht="13.5" x14ac:dyDescent="0.25">
      <c r="A5123" s="636">
        <v>103039</v>
      </c>
      <c r="B5123" s="634" t="s">
        <v>30697</v>
      </c>
      <c r="C5123" s="634" t="s">
        <v>5</v>
      </c>
      <c r="D5123" s="635" t="s">
        <v>44132</v>
      </c>
    </row>
    <row r="5124" spans="1:4" ht="13.5" x14ac:dyDescent="0.25">
      <c r="A5124" s="636">
        <v>103040</v>
      </c>
      <c r="B5124" s="634" t="s">
        <v>30699</v>
      </c>
      <c r="C5124" s="634" t="s">
        <v>5</v>
      </c>
      <c r="D5124" s="635" t="s">
        <v>45339</v>
      </c>
    </row>
    <row r="5125" spans="1:4" ht="13.5" x14ac:dyDescent="0.25">
      <c r="A5125" s="636">
        <v>103041</v>
      </c>
      <c r="B5125" s="634" t="s">
        <v>30700</v>
      </c>
      <c r="C5125" s="634" t="s">
        <v>5</v>
      </c>
      <c r="D5125" s="635" t="s">
        <v>45340</v>
      </c>
    </row>
    <row r="5126" spans="1:4" ht="13.5" x14ac:dyDescent="0.25">
      <c r="A5126" s="636">
        <v>103042</v>
      </c>
      <c r="B5126" s="634" t="s">
        <v>30701</v>
      </c>
      <c r="C5126" s="634" t="s">
        <v>5</v>
      </c>
      <c r="D5126" s="635" t="s">
        <v>45341</v>
      </c>
    </row>
    <row r="5127" spans="1:4" ht="13.5" x14ac:dyDescent="0.25">
      <c r="A5127" s="636">
        <v>103043</v>
      </c>
      <c r="B5127" s="634" t="s">
        <v>30702</v>
      </c>
      <c r="C5127" s="634" t="s">
        <v>5</v>
      </c>
      <c r="D5127" s="635" t="s">
        <v>44869</v>
      </c>
    </row>
    <row r="5128" spans="1:4" ht="13.5" x14ac:dyDescent="0.25">
      <c r="A5128" s="636">
        <v>103044</v>
      </c>
      <c r="B5128" s="634" t="s">
        <v>30703</v>
      </c>
      <c r="C5128" s="634" t="s">
        <v>5</v>
      </c>
      <c r="D5128" s="635" t="s">
        <v>44748</v>
      </c>
    </row>
    <row r="5129" spans="1:4" ht="13.5" x14ac:dyDescent="0.25">
      <c r="A5129" s="636">
        <v>103045</v>
      </c>
      <c r="B5129" s="634" t="s">
        <v>30704</v>
      </c>
      <c r="C5129" s="634" t="s">
        <v>5</v>
      </c>
      <c r="D5129" s="635" t="s">
        <v>45342</v>
      </c>
    </row>
    <row r="5130" spans="1:4" ht="13.5" x14ac:dyDescent="0.25">
      <c r="A5130" s="636">
        <v>103046</v>
      </c>
      <c r="B5130" s="634" t="s">
        <v>30706</v>
      </c>
      <c r="C5130" s="634" t="s">
        <v>5</v>
      </c>
      <c r="D5130" s="635" t="s">
        <v>45343</v>
      </c>
    </row>
    <row r="5131" spans="1:4" ht="13.5" x14ac:dyDescent="0.25">
      <c r="A5131" s="636">
        <v>103047</v>
      </c>
      <c r="B5131" s="634" t="s">
        <v>30707</v>
      </c>
      <c r="C5131" s="634" t="s">
        <v>5</v>
      </c>
      <c r="D5131" s="635" t="s">
        <v>30508</v>
      </c>
    </row>
    <row r="5132" spans="1:4" ht="13.5" x14ac:dyDescent="0.25">
      <c r="A5132" s="636">
        <v>103048</v>
      </c>
      <c r="B5132" s="634" t="s">
        <v>30708</v>
      </c>
      <c r="C5132" s="634" t="s">
        <v>5</v>
      </c>
      <c r="D5132" s="635" t="s">
        <v>45344</v>
      </c>
    </row>
    <row r="5133" spans="1:4" ht="13.5" x14ac:dyDescent="0.25">
      <c r="A5133" s="636">
        <v>103049</v>
      </c>
      <c r="B5133" s="634" t="s">
        <v>30709</v>
      </c>
      <c r="C5133" s="634" t="s">
        <v>5</v>
      </c>
      <c r="D5133" s="635" t="s">
        <v>24301</v>
      </c>
    </row>
    <row r="5134" spans="1:4" ht="13.5" x14ac:dyDescent="0.25">
      <c r="A5134" s="636">
        <v>103050</v>
      </c>
      <c r="B5134" s="634" t="s">
        <v>30711</v>
      </c>
      <c r="C5134" s="634" t="s">
        <v>5</v>
      </c>
      <c r="D5134" s="635" t="s">
        <v>45345</v>
      </c>
    </row>
    <row r="5135" spans="1:4" ht="13.5" x14ac:dyDescent="0.25">
      <c r="A5135" s="636">
        <v>103051</v>
      </c>
      <c r="B5135" s="634" t="s">
        <v>30712</v>
      </c>
      <c r="C5135" s="634" t="s">
        <v>5</v>
      </c>
      <c r="D5135" s="635" t="s">
        <v>45346</v>
      </c>
    </row>
    <row r="5136" spans="1:4" ht="13.5" x14ac:dyDescent="0.25">
      <c r="A5136" s="636">
        <v>103052</v>
      </c>
      <c r="B5136" s="634" t="s">
        <v>30714</v>
      </c>
      <c r="C5136" s="634" t="s">
        <v>5</v>
      </c>
      <c r="D5136" s="635" t="s">
        <v>43770</v>
      </c>
    </row>
    <row r="5137" spans="1:4" ht="13.5" x14ac:dyDescent="0.25">
      <c r="A5137" s="636">
        <v>95634</v>
      </c>
      <c r="B5137" s="634" t="s">
        <v>25080</v>
      </c>
      <c r="C5137" s="634" t="s">
        <v>5</v>
      </c>
      <c r="D5137" s="635" t="s">
        <v>45347</v>
      </c>
    </row>
    <row r="5138" spans="1:4" ht="13.5" x14ac:dyDescent="0.25">
      <c r="A5138" s="636">
        <v>95635</v>
      </c>
      <c r="B5138" s="634" t="s">
        <v>25081</v>
      </c>
      <c r="C5138" s="634" t="s">
        <v>5</v>
      </c>
      <c r="D5138" s="635" t="s">
        <v>45348</v>
      </c>
    </row>
    <row r="5139" spans="1:4" ht="13.5" x14ac:dyDescent="0.25">
      <c r="A5139" s="636">
        <v>95636</v>
      </c>
      <c r="B5139" s="634" t="s">
        <v>29609</v>
      </c>
      <c r="C5139" s="634" t="s">
        <v>5</v>
      </c>
      <c r="D5139" s="635" t="s">
        <v>45349</v>
      </c>
    </row>
    <row r="5140" spans="1:4" ht="13.5" x14ac:dyDescent="0.25">
      <c r="A5140" s="636">
        <v>95637</v>
      </c>
      <c r="B5140" s="634" t="s">
        <v>25082</v>
      </c>
      <c r="C5140" s="634" t="s">
        <v>5</v>
      </c>
      <c r="D5140" s="635" t="s">
        <v>45350</v>
      </c>
    </row>
    <row r="5141" spans="1:4" ht="13.5" x14ac:dyDescent="0.25">
      <c r="A5141" s="636">
        <v>95638</v>
      </c>
      <c r="B5141" s="634" t="s">
        <v>25083</v>
      </c>
      <c r="C5141" s="634" t="s">
        <v>5</v>
      </c>
      <c r="D5141" s="635" t="s">
        <v>45351</v>
      </c>
    </row>
    <row r="5142" spans="1:4" ht="13.5" x14ac:dyDescent="0.25">
      <c r="A5142" s="636">
        <v>95639</v>
      </c>
      <c r="B5142" s="634" t="s">
        <v>25084</v>
      </c>
      <c r="C5142" s="634" t="s">
        <v>5</v>
      </c>
      <c r="D5142" s="635" t="s">
        <v>45352</v>
      </c>
    </row>
    <row r="5143" spans="1:4" ht="13.5" x14ac:dyDescent="0.25">
      <c r="A5143" s="636">
        <v>95641</v>
      </c>
      <c r="B5143" s="634" t="s">
        <v>25085</v>
      </c>
      <c r="C5143" s="634" t="s">
        <v>5</v>
      </c>
      <c r="D5143" s="635" t="s">
        <v>45353</v>
      </c>
    </row>
    <row r="5144" spans="1:4" ht="13.5" x14ac:dyDescent="0.25">
      <c r="A5144" s="636">
        <v>95642</v>
      </c>
      <c r="B5144" s="634" t="s">
        <v>25086</v>
      </c>
      <c r="C5144" s="634" t="s">
        <v>5</v>
      </c>
      <c r="D5144" s="635" t="s">
        <v>45354</v>
      </c>
    </row>
    <row r="5145" spans="1:4" ht="13.5" x14ac:dyDescent="0.25">
      <c r="A5145" s="636">
        <v>95643</v>
      </c>
      <c r="B5145" s="634" t="s">
        <v>25087</v>
      </c>
      <c r="C5145" s="634" t="s">
        <v>5</v>
      </c>
      <c r="D5145" s="635" t="s">
        <v>45355</v>
      </c>
    </row>
    <row r="5146" spans="1:4" ht="13.5" x14ac:dyDescent="0.25">
      <c r="A5146" s="636">
        <v>95644</v>
      </c>
      <c r="B5146" s="634" t="s">
        <v>25088</v>
      </c>
      <c r="C5146" s="634" t="s">
        <v>5</v>
      </c>
      <c r="D5146" s="635" t="s">
        <v>45356</v>
      </c>
    </row>
    <row r="5147" spans="1:4" ht="13.5" x14ac:dyDescent="0.25">
      <c r="A5147" s="636">
        <v>95645</v>
      </c>
      <c r="B5147" s="634" t="s">
        <v>25089</v>
      </c>
      <c r="C5147" s="634" t="s">
        <v>5</v>
      </c>
      <c r="D5147" s="635" t="s">
        <v>30305</v>
      </c>
    </row>
    <row r="5148" spans="1:4" ht="13.5" x14ac:dyDescent="0.25">
      <c r="A5148" s="636">
        <v>95646</v>
      </c>
      <c r="B5148" s="634" t="s">
        <v>25090</v>
      </c>
      <c r="C5148" s="634" t="s">
        <v>5</v>
      </c>
      <c r="D5148" s="635" t="s">
        <v>45357</v>
      </c>
    </row>
    <row r="5149" spans="1:4" ht="13.5" x14ac:dyDescent="0.25">
      <c r="A5149" s="636">
        <v>95647</v>
      </c>
      <c r="B5149" s="634" t="s">
        <v>25091</v>
      </c>
      <c r="C5149" s="634" t="s">
        <v>5</v>
      </c>
      <c r="D5149" s="635" t="s">
        <v>45358</v>
      </c>
    </row>
    <row r="5150" spans="1:4" ht="13.5" x14ac:dyDescent="0.25">
      <c r="A5150" s="636">
        <v>95673</v>
      </c>
      <c r="B5150" s="634" t="s">
        <v>25092</v>
      </c>
      <c r="C5150" s="634" t="s">
        <v>5</v>
      </c>
      <c r="D5150" s="635" t="s">
        <v>45359</v>
      </c>
    </row>
    <row r="5151" spans="1:4" ht="13.5" x14ac:dyDescent="0.25">
      <c r="A5151" s="636">
        <v>95674</v>
      </c>
      <c r="B5151" s="634" t="s">
        <v>25093</v>
      </c>
      <c r="C5151" s="634" t="s">
        <v>5</v>
      </c>
      <c r="D5151" s="635" t="s">
        <v>45360</v>
      </c>
    </row>
    <row r="5152" spans="1:4" ht="13.5" x14ac:dyDescent="0.25">
      <c r="A5152" s="636">
        <v>95675</v>
      </c>
      <c r="B5152" s="634" t="s">
        <v>25094</v>
      </c>
      <c r="C5152" s="634" t="s">
        <v>5</v>
      </c>
      <c r="D5152" s="635" t="s">
        <v>45361</v>
      </c>
    </row>
    <row r="5153" spans="1:4" ht="13.5" x14ac:dyDescent="0.25">
      <c r="A5153" s="636">
        <v>95676</v>
      </c>
      <c r="B5153" s="634" t="s">
        <v>25095</v>
      </c>
      <c r="C5153" s="634" t="s">
        <v>5</v>
      </c>
      <c r="D5153" s="635" t="s">
        <v>30462</v>
      </c>
    </row>
    <row r="5154" spans="1:4" ht="13.5" x14ac:dyDescent="0.25">
      <c r="A5154" s="636">
        <v>97741</v>
      </c>
      <c r="B5154" s="634" t="s">
        <v>25096</v>
      </c>
      <c r="C5154" s="634" t="s">
        <v>5</v>
      </c>
      <c r="D5154" s="635" t="s">
        <v>45362</v>
      </c>
    </row>
    <row r="5155" spans="1:4" ht="13.5" x14ac:dyDescent="0.25">
      <c r="A5155" s="636">
        <v>90436</v>
      </c>
      <c r="B5155" s="634" t="s">
        <v>25097</v>
      </c>
      <c r="C5155" s="634" t="s">
        <v>5</v>
      </c>
      <c r="D5155" s="635" t="s">
        <v>45363</v>
      </c>
    </row>
    <row r="5156" spans="1:4" ht="13.5" x14ac:dyDescent="0.25">
      <c r="A5156" s="636">
        <v>90437</v>
      </c>
      <c r="B5156" s="634" t="s">
        <v>25098</v>
      </c>
      <c r="C5156" s="634" t="s">
        <v>5</v>
      </c>
      <c r="D5156" s="635" t="s">
        <v>30613</v>
      </c>
    </row>
    <row r="5157" spans="1:4" ht="13.5" x14ac:dyDescent="0.25">
      <c r="A5157" s="636">
        <v>90438</v>
      </c>
      <c r="B5157" s="634" t="s">
        <v>25099</v>
      </c>
      <c r="C5157" s="634" t="s">
        <v>5</v>
      </c>
      <c r="D5157" s="635" t="s">
        <v>45364</v>
      </c>
    </row>
    <row r="5158" spans="1:4" ht="13.5" x14ac:dyDescent="0.25">
      <c r="A5158" s="636">
        <v>90439</v>
      </c>
      <c r="B5158" s="634" t="s">
        <v>25100</v>
      </c>
      <c r="C5158" s="634" t="s">
        <v>5</v>
      </c>
      <c r="D5158" s="635" t="s">
        <v>45365</v>
      </c>
    </row>
    <row r="5159" spans="1:4" ht="13.5" x14ac:dyDescent="0.25">
      <c r="A5159" s="636">
        <v>90440</v>
      </c>
      <c r="B5159" s="634" t="s">
        <v>25101</v>
      </c>
      <c r="C5159" s="634" t="s">
        <v>5</v>
      </c>
      <c r="D5159" s="635" t="s">
        <v>45366</v>
      </c>
    </row>
    <row r="5160" spans="1:4" ht="13.5" x14ac:dyDescent="0.25">
      <c r="A5160" s="636">
        <v>90441</v>
      </c>
      <c r="B5160" s="634" t="s">
        <v>25102</v>
      </c>
      <c r="C5160" s="634" t="s">
        <v>5</v>
      </c>
      <c r="D5160" s="635" t="s">
        <v>45367</v>
      </c>
    </row>
    <row r="5161" spans="1:4" ht="13.5" x14ac:dyDescent="0.25">
      <c r="A5161" s="636">
        <v>90443</v>
      </c>
      <c r="B5161" s="634" t="s">
        <v>25103</v>
      </c>
      <c r="C5161" s="634" t="s">
        <v>4</v>
      </c>
      <c r="D5161" s="635" t="s">
        <v>25402</v>
      </c>
    </row>
    <row r="5162" spans="1:4" ht="13.5" x14ac:dyDescent="0.25">
      <c r="A5162" s="636">
        <v>90444</v>
      </c>
      <c r="B5162" s="634" t="s">
        <v>25104</v>
      </c>
      <c r="C5162" s="634" t="s">
        <v>4</v>
      </c>
      <c r="D5162" s="635" t="s">
        <v>42189</v>
      </c>
    </row>
    <row r="5163" spans="1:4" ht="13.5" x14ac:dyDescent="0.25">
      <c r="A5163" s="636">
        <v>90445</v>
      </c>
      <c r="B5163" s="634" t="s">
        <v>25105</v>
      </c>
      <c r="C5163" s="634" t="s">
        <v>4</v>
      </c>
      <c r="D5163" s="635" t="s">
        <v>43654</v>
      </c>
    </row>
    <row r="5164" spans="1:4" ht="13.5" x14ac:dyDescent="0.25">
      <c r="A5164" s="636">
        <v>90446</v>
      </c>
      <c r="B5164" s="634" t="s">
        <v>25106</v>
      </c>
      <c r="C5164" s="634" t="s">
        <v>4</v>
      </c>
      <c r="D5164" s="635" t="s">
        <v>45368</v>
      </c>
    </row>
    <row r="5165" spans="1:4" ht="13.5" x14ac:dyDescent="0.25">
      <c r="A5165" s="636">
        <v>90447</v>
      </c>
      <c r="B5165" s="634" t="s">
        <v>25107</v>
      </c>
      <c r="C5165" s="634" t="s">
        <v>4</v>
      </c>
      <c r="D5165" s="635" t="s">
        <v>26606</v>
      </c>
    </row>
    <row r="5166" spans="1:4" ht="13.5" x14ac:dyDescent="0.25">
      <c r="A5166" s="636">
        <v>90451</v>
      </c>
      <c r="B5166" s="634" t="s">
        <v>25108</v>
      </c>
      <c r="C5166" s="634" t="s">
        <v>5</v>
      </c>
      <c r="D5166" s="635" t="s">
        <v>23421</v>
      </c>
    </row>
    <row r="5167" spans="1:4" ht="13.5" x14ac:dyDescent="0.25">
      <c r="A5167" s="636">
        <v>90452</v>
      </c>
      <c r="B5167" s="634" t="s">
        <v>25110</v>
      </c>
      <c r="C5167" s="634" t="s">
        <v>5</v>
      </c>
      <c r="D5167" s="635" t="s">
        <v>45369</v>
      </c>
    </row>
    <row r="5168" spans="1:4" ht="13.5" x14ac:dyDescent="0.25">
      <c r="A5168" s="636">
        <v>90453</v>
      </c>
      <c r="B5168" s="634" t="s">
        <v>25111</v>
      </c>
      <c r="C5168" s="634" t="s">
        <v>5</v>
      </c>
      <c r="D5168" s="635" t="s">
        <v>42111</v>
      </c>
    </row>
    <row r="5169" spans="1:4" ht="13.5" x14ac:dyDescent="0.25">
      <c r="A5169" s="636">
        <v>90454</v>
      </c>
      <c r="B5169" s="634" t="s">
        <v>25112</v>
      </c>
      <c r="C5169" s="634" t="s">
        <v>5</v>
      </c>
      <c r="D5169" s="635" t="s">
        <v>25167</v>
      </c>
    </row>
    <row r="5170" spans="1:4" ht="13.5" x14ac:dyDescent="0.25">
      <c r="A5170" s="636">
        <v>90455</v>
      </c>
      <c r="B5170" s="634" t="s">
        <v>25113</v>
      </c>
      <c r="C5170" s="634" t="s">
        <v>5</v>
      </c>
      <c r="D5170" s="635" t="s">
        <v>41816</v>
      </c>
    </row>
    <row r="5171" spans="1:4" ht="13.5" x14ac:dyDescent="0.25">
      <c r="A5171" s="636">
        <v>90456</v>
      </c>
      <c r="B5171" s="634" t="s">
        <v>25114</v>
      </c>
      <c r="C5171" s="634" t="s">
        <v>5</v>
      </c>
      <c r="D5171" s="635" t="s">
        <v>28956</v>
      </c>
    </row>
    <row r="5172" spans="1:4" ht="13.5" x14ac:dyDescent="0.25">
      <c r="A5172" s="636">
        <v>90457</v>
      </c>
      <c r="B5172" s="634" t="s">
        <v>25115</v>
      </c>
      <c r="C5172" s="634" t="s">
        <v>5</v>
      </c>
      <c r="D5172" s="635" t="s">
        <v>27168</v>
      </c>
    </row>
    <row r="5173" spans="1:4" ht="13.5" x14ac:dyDescent="0.25">
      <c r="A5173" s="636">
        <v>90458</v>
      </c>
      <c r="B5173" s="634" t="s">
        <v>25116</v>
      </c>
      <c r="C5173" s="634" t="s">
        <v>5</v>
      </c>
      <c r="D5173" s="635" t="s">
        <v>45370</v>
      </c>
    </row>
    <row r="5174" spans="1:4" ht="13.5" x14ac:dyDescent="0.25">
      <c r="A5174" s="636">
        <v>90459</v>
      </c>
      <c r="B5174" s="634" t="s">
        <v>25117</v>
      </c>
      <c r="C5174" s="634" t="s">
        <v>5</v>
      </c>
      <c r="D5174" s="635" t="s">
        <v>45371</v>
      </c>
    </row>
    <row r="5175" spans="1:4" ht="13.5" x14ac:dyDescent="0.25">
      <c r="A5175" s="636">
        <v>90460</v>
      </c>
      <c r="B5175" s="634" t="s">
        <v>27454</v>
      </c>
      <c r="C5175" s="634" t="s">
        <v>4</v>
      </c>
      <c r="D5175" s="635" t="s">
        <v>24076</v>
      </c>
    </row>
    <row r="5176" spans="1:4" ht="13.5" x14ac:dyDescent="0.25">
      <c r="A5176" s="636">
        <v>90461</v>
      </c>
      <c r="B5176" s="634" t="s">
        <v>27455</v>
      </c>
      <c r="C5176" s="634" t="s">
        <v>4</v>
      </c>
      <c r="D5176" s="635" t="s">
        <v>44248</v>
      </c>
    </row>
    <row r="5177" spans="1:4" ht="13.5" x14ac:dyDescent="0.25">
      <c r="A5177" s="636">
        <v>90462</v>
      </c>
      <c r="B5177" s="634" t="s">
        <v>27456</v>
      </c>
      <c r="C5177" s="634" t="s">
        <v>4</v>
      </c>
      <c r="D5177" s="635" t="s">
        <v>26753</v>
      </c>
    </row>
    <row r="5178" spans="1:4" ht="13.5" x14ac:dyDescent="0.25">
      <c r="A5178" s="636">
        <v>90463</v>
      </c>
      <c r="B5178" s="634" t="s">
        <v>27457</v>
      </c>
      <c r="C5178" s="634" t="s">
        <v>4</v>
      </c>
      <c r="D5178" s="635" t="s">
        <v>23064</v>
      </c>
    </row>
    <row r="5179" spans="1:4" ht="13.5" x14ac:dyDescent="0.25">
      <c r="A5179" s="636">
        <v>90466</v>
      </c>
      <c r="B5179" s="634" t="s">
        <v>25118</v>
      </c>
      <c r="C5179" s="634" t="s">
        <v>4</v>
      </c>
      <c r="D5179" s="635" t="s">
        <v>30286</v>
      </c>
    </row>
    <row r="5180" spans="1:4" ht="13.5" x14ac:dyDescent="0.25">
      <c r="A5180" s="636">
        <v>90467</v>
      </c>
      <c r="B5180" s="634" t="s">
        <v>25119</v>
      </c>
      <c r="C5180" s="634" t="s">
        <v>4</v>
      </c>
      <c r="D5180" s="635" t="s">
        <v>44847</v>
      </c>
    </row>
    <row r="5181" spans="1:4" ht="13.5" x14ac:dyDescent="0.25">
      <c r="A5181" s="636">
        <v>90468</v>
      </c>
      <c r="B5181" s="634" t="s">
        <v>25120</v>
      </c>
      <c r="C5181" s="634" t="s">
        <v>4</v>
      </c>
      <c r="D5181" s="635" t="s">
        <v>45372</v>
      </c>
    </row>
    <row r="5182" spans="1:4" ht="13.5" x14ac:dyDescent="0.25">
      <c r="A5182" s="636">
        <v>90469</v>
      </c>
      <c r="B5182" s="634" t="s">
        <v>25121</v>
      </c>
      <c r="C5182" s="634" t="s">
        <v>4</v>
      </c>
      <c r="D5182" s="635" t="s">
        <v>45373</v>
      </c>
    </row>
    <row r="5183" spans="1:4" ht="13.5" x14ac:dyDescent="0.25">
      <c r="A5183" s="636">
        <v>90470</v>
      </c>
      <c r="B5183" s="634" t="s">
        <v>25122</v>
      </c>
      <c r="C5183" s="634" t="s">
        <v>4</v>
      </c>
      <c r="D5183" s="635" t="s">
        <v>30515</v>
      </c>
    </row>
    <row r="5184" spans="1:4" ht="13.5" x14ac:dyDescent="0.25">
      <c r="A5184" s="636">
        <v>91166</v>
      </c>
      <c r="B5184" s="634" t="s">
        <v>25123</v>
      </c>
      <c r="C5184" s="634" t="s">
        <v>4</v>
      </c>
      <c r="D5184" s="635" t="s">
        <v>29638</v>
      </c>
    </row>
    <row r="5185" spans="1:4" ht="13.5" x14ac:dyDescent="0.25">
      <c r="A5185" s="636">
        <v>91167</v>
      </c>
      <c r="B5185" s="634" t="s">
        <v>25124</v>
      </c>
      <c r="C5185" s="634" t="s">
        <v>4</v>
      </c>
      <c r="D5185" s="635" t="s">
        <v>29406</v>
      </c>
    </row>
    <row r="5186" spans="1:4" ht="13.5" x14ac:dyDescent="0.25">
      <c r="A5186" s="636">
        <v>91168</v>
      </c>
      <c r="B5186" s="634" t="s">
        <v>25125</v>
      </c>
      <c r="C5186" s="634" t="s">
        <v>4</v>
      </c>
      <c r="D5186" s="635" t="s">
        <v>45374</v>
      </c>
    </row>
    <row r="5187" spans="1:4" ht="13.5" x14ac:dyDescent="0.25">
      <c r="A5187" s="636">
        <v>91169</v>
      </c>
      <c r="B5187" s="634" t="s">
        <v>25126</v>
      </c>
      <c r="C5187" s="634" t="s">
        <v>4</v>
      </c>
      <c r="D5187" s="635" t="s">
        <v>28907</v>
      </c>
    </row>
    <row r="5188" spans="1:4" ht="13.5" x14ac:dyDescent="0.25">
      <c r="A5188" s="636">
        <v>91170</v>
      </c>
      <c r="B5188" s="634" t="s">
        <v>25127</v>
      </c>
      <c r="C5188" s="634" t="s">
        <v>4</v>
      </c>
      <c r="D5188" s="635" t="s">
        <v>41999</v>
      </c>
    </row>
    <row r="5189" spans="1:4" ht="13.5" x14ac:dyDescent="0.25">
      <c r="A5189" s="636">
        <v>91171</v>
      </c>
      <c r="B5189" s="634" t="s">
        <v>25128</v>
      </c>
      <c r="C5189" s="634" t="s">
        <v>4</v>
      </c>
      <c r="D5189" s="635" t="s">
        <v>26920</v>
      </c>
    </row>
    <row r="5190" spans="1:4" ht="13.5" x14ac:dyDescent="0.25">
      <c r="A5190" s="636">
        <v>91172</v>
      </c>
      <c r="B5190" s="634" t="s">
        <v>25129</v>
      </c>
      <c r="C5190" s="634" t="s">
        <v>4</v>
      </c>
      <c r="D5190" s="635" t="s">
        <v>23216</v>
      </c>
    </row>
    <row r="5191" spans="1:4" ht="13.5" x14ac:dyDescent="0.25">
      <c r="A5191" s="636">
        <v>91173</v>
      </c>
      <c r="B5191" s="634" t="s">
        <v>25130</v>
      </c>
      <c r="C5191" s="634" t="s">
        <v>4</v>
      </c>
      <c r="D5191" s="635" t="s">
        <v>26931</v>
      </c>
    </row>
    <row r="5192" spans="1:4" ht="13.5" x14ac:dyDescent="0.25">
      <c r="A5192" s="636">
        <v>91174</v>
      </c>
      <c r="B5192" s="634" t="s">
        <v>25131</v>
      </c>
      <c r="C5192" s="634" t="s">
        <v>4</v>
      </c>
      <c r="D5192" s="635" t="s">
        <v>45375</v>
      </c>
    </row>
    <row r="5193" spans="1:4" ht="13.5" x14ac:dyDescent="0.25">
      <c r="A5193" s="636">
        <v>91175</v>
      </c>
      <c r="B5193" s="634" t="s">
        <v>25132</v>
      </c>
      <c r="C5193" s="634" t="s">
        <v>4</v>
      </c>
      <c r="D5193" s="635" t="s">
        <v>30031</v>
      </c>
    </row>
    <row r="5194" spans="1:4" ht="13.5" x14ac:dyDescent="0.25">
      <c r="A5194" s="636">
        <v>91176</v>
      </c>
      <c r="B5194" s="634" t="s">
        <v>25133</v>
      </c>
      <c r="C5194" s="634" t="s">
        <v>4</v>
      </c>
      <c r="D5194" s="635" t="s">
        <v>30962</v>
      </c>
    </row>
    <row r="5195" spans="1:4" ht="13.5" x14ac:dyDescent="0.25">
      <c r="A5195" s="636">
        <v>91177</v>
      </c>
      <c r="B5195" s="634" t="s">
        <v>25134</v>
      </c>
      <c r="C5195" s="634" t="s">
        <v>4</v>
      </c>
      <c r="D5195" s="635" t="s">
        <v>43615</v>
      </c>
    </row>
    <row r="5196" spans="1:4" ht="13.5" x14ac:dyDescent="0.25">
      <c r="A5196" s="636">
        <v>91178</v>
      </c>
      <c r="B5196" s="634" t="s">
        <v>25135</v>
      </c>
      <c r="C5196" s="634" t="s">
        <v>4</v>
      </c>
      <c r="D5196" s="635" t="s">
        <v>45376</v>
      </c>
    </row>
    <row r="5197" spans="1:4" ht="13.5" x14ac:dyDescent="0.25">
      <c r="A5197" s="636">
        <v>91179</v>
      </c>
      <c r="B5197" s="634" t="s">
        <v>25136</v>
      </c>
      <c r="C5197" s="634" t="s">
        <v>4</v>
      </c>
      <c r="D5197" s="635" t="s">
        <v>29778</v>
      </c>
    </row>
    <row r="5198" spans="1:4" ht="13.5" x14ac:dyDescent="0.25">
      <c r="A5198" s="636">
        <v>91180</v>
      </c>
      <c r="B5198" s="634" t="s">
        <v>25137</v>
      </c>
      <c r="C5198" s="634" t="s">
        <v>4</v>
      </c>
      <c r="D5198" s="635" t="s">
        <v>25955</v>
      </c>
    </row>
    <row r="5199" spans="1:4" ht="13.5" x14ac:dyDescent="0.25">
      <c r="A5199" s="636">
        <v>91181</v>
      </c>
      <c r="B5199" s="634" t="s">
        <v>25138</v>
      </c>
      <c r="C5199" s="634" t="s">
        <v>4</v>
      </c>
      <c r="D5199" s="635" t="s">
        <v>45377</v>
      </c>
    </row>
    <row r="5200" spans="1:4" ht="13.5" x14ac:dyDescent="0.25">
      <c r="A5200" s="636">
        <v>91182</v>
      </c>
      <c r="B5200" s="634" t="s">
        <v>25139</v>
      </c>
      <c r="C5200" s="634" t="s">
        <v>4</v>
      </c>
      <c r="D5200" s="635" t="s">
        <v>30448</v>
      </c>
    </row>
    <row r="5201" spans="1:4" ht="13.5" x14ac:dyDescent="0.25">
      <c r="A5201" s="636">
        <v>91183</v>
      </c>
      <c r="B5201" s="634" t="s">
        <v>25140</v>
      </c>
      <c r="C5201" s="634" t="s">
        <v>4</v>
      </c>
      <c r="D5201" s="635" t="s">
        <v>45378</v>
      </c>
    </row>
    <row r="5202" spans="1:4" ht="13.5" x14ac:dyDescent="0.25">
      <c r="A5202" s="636">
        <v>91184</v>
      </c>
      <c r="B5202" s="634" t="s">
        <v>25141</v>
      </c>
      <c r="C5202" s="634" t="s">
        <v>4</v>
      </c>
      <c r="D5202" s="635" t="s">
        <v>29918</v>
      </c>
    </row>
    <row r="5203" spans="1:4" ht="13.5" x14ac:dyDescent="0.25">
      <c r="A5203" s="636">
        <v>91185</v>
      </c>
      <c r="B5203" s="634" t="s">
        <v>25142</v>
      </c>
      <c r="C5203" s="634" t="s">
        <v>4</v>
      </c>
      <c r="D5203" s="635" t="s">
        <v>25963</v>
      </c>
    </row>
    <row r="5204" spans="1:4" ht="13.5" x14ac:dyDescent="0.25">
      <c r="A5204" s="636">
        <v>91186</v>
      </c>
      <c r="B5204" s="634" t="s">
        <v>25143</v>
      </c>
      <c r="C5204" s="634" t="s">
        <v>4</v>
      </c>
      <c r="D5204" s="635" t="s">
        <v>41918</v>
      </c>
    </row>
    <row r="5205" spans="1:4" ht="13.5" x14ac:dyDescent="0.25">
      <c r="A5205" s="636">
        <v>91187</v>
      </c>
      <c r="B5205" s="634" t="s">
        <v>25144</v>
      </c>
      <c r="C5205" s="634" t="s">
        <v>4</v>
      </c>
      <c r="D5205" s="635" t="s">
        <v>27321</v>
      </c>
    </row>
    <row r="5206" spans="1:4" ht="13.5" x14ac:dyDescent="0.25">
      <c r="A5206" s="636">
        <v>91188</v>
      </c>
      <c r="B5206" s="634" t="s">
        <v>25145</v>
      </c>
      <c r="C5206" s="634" t="s">
        <v>5</v>
      </c>
      <c r="D5206" s="635" t="s">
        <v>45379</v>
      </c>
    </row>
    <row r="5207" spans="1:4" ht="13.5" x14ac:dyDescent="0.25">
      <c r="A5207" s="636">
        <v>91189</v>
      </c>
      <c r="B5207" s="634" t="s">
        <v>25146</v>
      </c>
      <c r="C5207" s="634" t="s">
        <v>5</v>
      </c>
      <c r="D5207" s="635" t="s">
        <v>41810</v>
      </c>
    </row>
    <row r="5208" spans="1:4" ht="13.5" x14ac:dyDescent="0.25">
      <c r="A5208" s="636">
        <v>91190</v>
      </c>
      <c r="B5208" s="634" t="s">
        <v>25147</v>
      </c>
      <c r="C5208" s="634" t="s">
        <v>5</v>
      </c>
      <c r="D5208" s="635" t="s">
        <v>45380</v>
      </c>
    </row>
    <row r="5209" spans="1:4" ht="13.5" x14ac:dyDescent="0.25">
      <c r="A5209" s="636">
        <v>91191</v>
      </c>
      <c r="B5209" s="634" t="s">
        <v>25148</v>
      </c>
      <c r="C5209" s="634" t="s">
        <v>5</v>
      </c>
      <c r="D5209" s="635" t="s">
        <v>26929</v>
      </c>
    </row>
    <row r="5210" spans="1:4" ht="13.5" x14ac:dyDescent="0.25">
      <c r="A5210" s="636">
        <v>91192</v>
      </c>
      <c r="B5210" s="634" t="s">
        <v>25149</v>
      </c>
      <c r="C5210" s="634" t="s">
        <v>5</v>
      </c>
      <c r="D5210" s="635" t="s">
        <v>45381</v>
      </c>
    </row>
    <row r="5211" spans="1:4" ht="13.5" x14ac:dyDescent="0.25">
      <c r="A5211" s="636">
        <v>91222</v>
      </c>
      <c r="B5211" s="634" t="s">
        <v>25150</v>
      </c>
      <c r="C5211" s="634" t="s">
        <v>4</v>
      </c>
      <c r="D5211" s="635" t="s">
        <v>30282</v>
      </c>
    </row>
    <row r="5212" spans="1:4" ht="13.5" x14ac:dyDescent="0.25">
      <c r="A5212" s="636">
        <v>94480</v>
      </c>
      <c r="B5212" s="634" t="s">
        <v>25151</v>
      </c>
      <c r="C5212" s="634" t="s">
        <v>5</v>
      </c>
      <c r="D5212" s="635" t="s">
        <v>45382</v>
      </c>
    </row>
    <row r="5213" spans="1:4" ht="13.5" x14ac:dyDescent="0.25">
      <c r="A5213" s="636">
        <v>94481</v>
      </c>
      <c r="B5213" s="634" t="s">
        <v>25152</v>
      </c>
      <c r="C5213" s="634" t="s">
        <v>5</v>
      </c>
      <c r="D5213" s="635" t="s">
        <v>45383</v>
      </c>
    </row>
    <row r="5214" spans="1:4" ht="13.5" x14ac:dyDescent="0.25">
      <c r="A5214" s="636">
        <v>94482</v>
      </c>
      <c r="B5214" s="634" t="s">
        <v>25153</v>
      </c>
      <c r="C5214" s="634" t="s">
        <v>5</v>
      </c>
      <c r="D5214" s="635" t="s">
        <v>45384</v>
      </c>
    </row>
    <row r="5215" spans="1:4" ht="13.5" x14ac:dyDescent="0.25">
      <c r="A5215" s="636">
        <v>94483</v>
      </c>
      <c r="B5215" s="634" t="s">
        <v>25154</v>
      </c>
      <c r="C5215" s="634" t="s">
        <v>5</v>
      </c>
      <c r="D5215" s="635" t="s">
        <v>45385</v>
      </c>
    </row>
    <row r="5216" spans="1:4" ht="13.5" x14ac:dyDescent="0.25">
      <c r="A5216" s="636">
        <v>95541</v>
      </c>
      <c r="B5216" s="634" t="s">
        <v>25155</v>
      </c>
      <c r="C5216" s="634" t="s">
        <v>5</v>
      </c>
      <c r="D5216" s="635" t="s">
        <v>42044</v>
      </c>
    </row>
    <row r="5217" spans="1:4" ht="13.5" x14ac:dyDescent="0.25">
      <c r="A5217" s="636">
        <v>96559</v>
      </c>
      <c r="B5217" s="634" t="s">
        <v>27459</v>
      </c>
      <c r="C5217" s="634" t="s">
        <v>3</v>
      </c>
      <c r="D5217" s="635" t="s">
        <v>44850</v>
      </c>
    </row>
    <row r="5218" spans="1:4" ht="13.5" x14ac:dyDescent="0.25">
      <c r="A5218" s="636">
        <v>96560</v>
      </c>
      <c r="B5218" s="634" t="s">
        <v>27460</v>
      </c>
      <c r="C5218" s="634" t="s">
        <v>3</v>
      </c>
      <c r="D5218" s="635" t="s">
        <v>42192</v>
      </c>
    </row>
    <row r="5219" spans="1:4" ht="13.5" x14ac:dyDescent="0.25">
      <c r="A5219" s="636">
        <v>96561</v>
      </c>
      <c r="B5219" s="634" t="s">
        <v>27461</v>
      </c>
      <c r="C5219" s="634" t="s">
        <v>3</v>
      </c>
      <c r="D5219" s="635" t="s">
        <v>45378</v>
      </c>
    </row>
    <row r="5220" spans="1:4" ht="13.5" x14ac:dyDescent="0.25">
      <c r="A5220" s="636">
        <v>96562</v>
      </c>
      <c r="B5220" s="634" t="s">
        <v>27462</v>
      </c>
      <c r="C5220" s="634" t="s">
        <v>4</v>
      </c>
      <c r="D5220" s="635" t="s">
        <v>45386</v>
      </c>
    </row>
    <row r="5221" spans="1:4" ht="13.5" x14ac:dyDescent="0.25">
      <c r="A5221" s="636">
        <v>96563</v>
      </c>
      <c r="B5221" s="634" t="s">
        <v>30721</v>
      </c>
      <c r="C5221" s="634" t="s">
        <v>4</v>
      </c>
      <c r="D5221" s="635" t="s">
        <v>30527</v>
      </c>
    </row>
    <row r="5222" spans="1:4" ht="13.5" x14ac:dyDescent="0.25">
      <c r="A5222" s="636">
        <v>101802</v>
      </c>
      <c r="B5222" s="634" t="s">
        <v>29613</v>
      </c>
      <c r="C5222" s="634" t="s">
        <v>5</v>
      </c>
      <c r="D5222" s="635" t="s">
        <v>45387</v>
      </c>
    </row>
    <row r="5223" spans="1:4" ht="13.5" x14ac:dyDescent="0.25">
      <c r="A5223" s="636">
        <v>101803</v>
      </c>
      <c r="B5223" s="634" t="s">
        <v>29614</v>
      </c>
      <c r="C5223" s="634" t="s">
        <v>5</v>
      </c>
      <c r="D5223" s="635" t="s">
        <v>45388</v>
      </c>
    </row>
    <row r="5224" spans="1:4" ht="13.5" x14ac:dyDescent="0.25">
      <c r="A5224" s="636">
        <v>101804</v>
      </c>
      <c r="B5224" s="634" t="s">
        <v>29615</v>
      </c>
      <c r="C5224" s="634" t="s">
        <v>5</v>
      </c>
      <c r="D5224" s="635" t="s">
        <v>45389</v>
      </c>
    </row>
    <row r="5225" spans="1:4" ht="13.5" x14ac:dyDescent="0.25">
      <c r="A5225" s="636">
        <v>101805</v>
      </c>
      <c r="B5225" s="634" t="s">
        <v>29616</v>
      </c>
      <c r="C5225" s="634" t="s">
        <v>5</v>
      </c>
      <c r="D5225" s="635" t="s">
        <v>45390</v>
      </c>
    </row>
    <row r="5226" spans="1:4" ht="13.5" x14ac:dyDescent="0.25">
      <c r="A5226" s="636">
        <v>102111</v>
      </c>
      <c r="B5226" s="634" t="s">
        <v>29617</v>
      </c>
      <c r="C5226" s="634" t="s">
        <v>5</v>
      </c>
      <c r="D5226" s="635" t="s">
        <v>45391</v>
      </c>
    </row>
    <row r="5227" spans="1:4" ht="13.5" x14ac:dyDescent="0.25">
      <c r="A5227" s="636">
        <v>102112</v>
      </c>
      <c r="B5227" s="634" t="s">
        <v>29618</v>
      </c>
      <c r="C5227" s="634" t="s">
        <v>5</v>
      </c>
      <c r="D5227" s="635" t="s">
        <v>45392</v>
      </c>
    </row>
    <row r="5228" spans="1:4" ht="13.5" x14ac:dyDescent="0.25">
      <c r="A5228" s="636">
        <v>102113</v>
      </c>
      <c r="B5228" s="634" t="s">
        <v>29619</v>
      </c>
      <c r="C5228" s="634" t="s">
        <v>5</v>
      </c>
      <c r="D5228" s="635" t="s">
        <v>45393</v>
      </c>
    </row>
    <row r="5229" spans="1:4" ht="13.5" x14ac:dyDescent="0.25">
      <c r="A5229" s="636">
        <v>102114</v>
      </c>
      <c r="B5229" s="634" t="s">
        <v>29620</v>
      </c>
      <c r="C5229" s="634" t="s">
        <v>5</v>
      </c>
      <c r="D5229" s="635" t="s">
        <v>45394</v>
      </c>
    </row>
    <row r="5230" spans="1:4" ht="13.5" x14ac:dyDescent="0.25">
      <c r="A5230" s="636">
        <v>102115</v>
      </c>
      <c r="B5230" s="634" t="s">
        <v>29621</v>
      </c>
      <c r="C5230" s="634" t="s">
        <v>5</v>
      </c>
      <c r="D5230" s="635" t="s">
        <v>45395</v>
      </c>
    </row>
    <row r="5231" spans="1:4" ht="13.5" x14ac:dyDescent="0.25">
      <c r="A5231" s="636">
        <v>102116</v>
      </c>
      <c r="B5231" s="634" t="s">
        <v>29622</v>
      </c>
      <c r="C5231" s="634" t="s">
        <v>5</v>
      </c>
      <c r="D5231" s="635" t="s">
        <v>45396</v>
      </c>
    </row>
    <row r="5232" spans="1:4" ht="13.5" x14ac:dyDescent="0.25">
      <c r="A5232" s="636">
        <v>102117</v>
      </c>
      <c r="B5232" s="634" t="s">
        <v>29623</v>
      </c>
      <c r="C5232" s="634" t="s">
        <v>5</v>
      </c>
      <c r="D5232" s="635" t="s">
        <v>43113</v>
      </c>
    </row>
    <row r="5233" spans="1:4" ht="13.5" x14ac:dyDescent="0.25">
      <c r="A5233" s="636">
        <v>102118</v>
      </c>
      <c r="B5233" s="634" t="s">
        <v>29624</v>
      </c>
      <c r="C5233" s="634" t="s">
        <v>5</v>
      </c>
      <c r="D5233" s="635" t="s">
        <v>45397</v>
      </c>
    </row>
    <row r="5234" spans="1:4" ht="13.5" x14ac:dyDescent="0.25">
      <c r="A5234" s="636">
        <v>102119</v>
      </c>
      <c r="B5234" s="634" t="s">
        <v>29625</v>
      </c>
      <c r="C5234" s="634" t="s">
        <v>5</v>
      </c>
      <c r="D5234" s="635" t="s">
        <v>45398</v>
      </c>
    </row>
    <row r="5235" spans="1:4" ht="13.5" x14ac:dyDescent="0.25">
      <c r="A5235" s="636">
        <v>102121</v>
      </c>
      <c r="B5235" s="634" t="s">
        <v>29626</v>
      </c>
      <c r="C5235" s="634" t="s">
        <v>5</v>
      </c>
      <c r="D5235" s="635" t="s">
        <v>41882</v>
      </c>
    </row>
    <row r="5236" spans="1:4" ht="13.5" x14ac:dyDescent="0.25">
      <c r="A5236" s="636">
        <v>102122</v>
      </c>
      <c r="B5236" s="634" t="s">
        <v>29627</v>
      </c>
      <c r="C5236" s="634" t="s">
        <v>5</v>
      </c>
      <c r="D5236" s="635" t="s">
        <v>45399</v>
      </c>
    </row>
    <row r="5237" spans="1:4" ht="13.5" x14ac:dyDescent="0.25">
      <c r="A5237" s="636">
        <v>102123</v>
      </c>
      <c r="B5237" s="634" t="s">
        <v>29628</v>
      </c>
      <c r="C5237" s="634" t="s">
        <v>5</v>
      </c>
      <c r="D5237" s="635" t="s">
        <v>45400</v>
      </c>
    </row>
    <row r="5238" spans="1:4" ht="13.5" x14ac:dyDescent="0.25">
      <c r="A5238" s="636">
        <v>102136</v>
      </c>
      <c r="B5238" s="634" t="s">
        <v>29629</v>
      </c>
      <c r="C5238" s="634" t="s">
        <v>5</v>
      </c>
      <c r="D5238" s="635" t="s">
        <v>45401</v>
      </c>
    </row>
    <row r="5239" spans="1:4" ht="13.5" x14ac:dyDescent="0.25">
      <c r="A5239" s="636">
        <v>102137</v>
      </c>
      <c r="B5239" s="634" t="s">
        <v>29630</v>
      </c>
      <c r="C5239" s="634" t="s">
        <v>5</v>
      </c>
      <c r="D5239" s="635" t="s">
        <v>45402</v>
      </c>
    </row>
    <row r="5240" spans="1:4" ht="13.5" x14ac:dyDescent="0.25">
      <c r="A5240" s="636">
        <v>102138</v>
      </c>
      <c r="B5240" s="634" t="s">
        <v>29631</v>
      </c>
      <c r="C5240" s="634" t="s">
        <v>5</v>
      </c>
      <c r="D5240" s="635" t="s">
        <v>45403</v>
      </c>
    </row>
    <row r="5241" spans="1:4" ht="13.5" x14ac:dyDescent="0.25">
      <c r="A5241" s="636">
        <v>103517</v>
      </c>
      <c r="B5241" s="634" t="s">
        <v>45404</v>
      </c>
      <c r="C5241" s="634" t="s">
        <v>5</v>
      </c>
      <c r="D5241" s="635" t="s">
        <v>45405</v>
      </c>
    </row>
    <row r="5242" spans="1:4" ht="13.5" x14ac:dyDescent="0.25">
      <c r="A5242" s="636">
        <v>103519</v>
      </c>
      <c r="B5242" s="634" t="s">
        <v>45406</v>
      </c>
      <c r="C5242" s="634" t="s">
        <v>5</v>
      </c>
      <c r="D5242" s="635" t="s">
        <v>23749</v>
      </c>
    </row>
    <row r="5243" spans="1:4" ht="13.5" x14ac:dyDescent="0.25">
      <c r="A5243" s="636">
        <v>103520</v>
      </c>
      <c r="B5243" s="634" t="s">
        <v>45407</v>
      </c>
      <c r="C5243" s="634" t="s">
        <v>5</v>
      </c>
      <c r="D5243" s="635" t="s">
        <v>45408</v>
      </c>
    </row>
    <row r="5244" spans="1:4" ht="13.5" x14ac:dyDescent="0.25">
      <c r="A5244" s="636">
        <v>103521</v>
      </c>
      <c r="B5244" s="634" t="s">
        <v>45409</v>
      </c>
      <c r="C5244" s="634" t="s">
        <v>5</v>
      </c>
      <c r="D5244" s="635" t="s">
        <v>45410</v>
      </c>
    </row>
    <row r="5245" spans="1:4" ht="13.5" x14ac:dyDescent="0.25">
      <c r="A5245" s="636">
        <v>103522</v>
      </c>
      <c r="B5245" s="634" t="s">
        <v>45411</v>
      </c>
      <c r="C5245" s="634" t="s">
        <v>5</v>
      </c>
      <c r="D5245" s="635" t="s">
        <v>45412</v>
      </c>
    </row>
    <row r="5246" spans="1:4" ht="13.5" x14ac:dyDescent="0.25">
      <c r="A5246" s="636">
        <v>103523</v>
      </c>
      <c r="B5246" s="634" t="s">
        <v>45413</v>
      </c>
      <c r="C5246" s="634" t="s">
        <v>5</v>
      </c>
      <c r="D5246" s="635" t="s">
        <v>45414</v>
      </c>
    </row>
    <row r="5247" spans="1:4" ht="13.5" x14ac:dyDescent="0.25">
      <c r="A5247" s="636">
        <v>93350</v>
      </c>
      <c r="B5247" s="634" t="s">
        <v>25156</v>
      </c>
      <c r="C5247" s="634" t="s">
        <v>5</v>
      </c>
      <c r="D5247" s="635" t="s">
        <v>45415</v>
      </c>
    </row>
    <row r="5248" spans="1:4" ht="13.5" x14ac:dyDescent="0.25">
      <c r="A5248" s="636">
        <v>93351</v>
      </c>
      <c r="B5248" s="634" t="s">
        <v>25157</v>
      </c>
      <c r="C5248" s="634" t="s">
        <v>5</v>
      </c>
      <c r="D5248" s="635" t="s">
        <v>45416</v>
      </c>
    </row>
    <row r="5249" spans="1:4" ht="13.5" x14ac:dyDescent="0.25">
      <c r="A5249" s="636">
        <v>93352</v>
      </c>
      <c r="B5249" s="634" t="s">
        <v>25158</v>
      </c>
      <c r="C5249" s="634" t="s">
        <v>5</v>
      </c>
      <c r="D5249" s="635" t="s">
        <v>45417</v>
      </c>
    </row>
    <row r="5250" spans="1:4" ht="13.5" x14ac:dyDescent="0.25">
      <c r="A5250" s="636">
        <v>93353</v>
      </c>
      <c r="B5250" s="634" t="s">
        <v>25159</v>
      </c>
      <c r="C5250" s="634" t="s">
        <v>5</v>
      </c>
      <c r="D5250" s="635" t="s">
        <v>45418</v>
      </c>
    </row>
    <row r="5251" spans="1:4" ht="13.5" x14ac:dyDescent="0.25">
      <c r="A5251" s="636">
        <v>93354</v>
      </c>
      <c r="B5251" s="634" t="s">
        <v>25160</v>
      </c>
      <c r="C5251" s="634" t="s">
        <v>5</v>
      </c>
      <c r="D5251" s="635" t="s">
        <v>45419</v>
      </c>
    </row>
    <row r="5252" spans="1:4" ht="13.5" x14ac:dyDescent="0.25">
      <c r="A5252" s="636">
        <v>93355</v>
      </c>
      <c r="B5252" s="634" t="s">
        <v>25161</v>
      </c>
      <c r="C5252" s="634" t="s">
        <v>5</v>
      </c>
      <c r="D5252" s="635" t="s">
        <v>45420</v>
      </c>
    </row>
    <row r="5253" spans="1:4" ht="13.5" x14ac:dyDescent="0.25">
      <c r="A5253" s="636">
        <v>93356</v>
      </c>
      <c r="B5253" s="634" t="s">
        <v>25162</v>
      </c>
      <c r="C5253" s="634" t="s">
        <v>5</v>
      </c>
      <c r="D5253" s="635" t="s">
        <v>45421</v>
      </c>
    </row>
    <row r="5254" spans="1:4" ht="13.5" x14ac:dyDescent="0.25">
      <c r="A5254" s="636">
        <v>93357</v>
      </c>
      <c r="B5254" s="634" t="s">
        <v>25163</v>
      </c>
      <c r="C5254" s="634" t="s">
        <v>5</v>
      </c>
      <c r="D5254" s="635" t="s">
        <v>30523</v>
      </c>
    </row>
    <row r="5255" spans="1:4" ht="13.5" x14ac:dyDescent="0.25">
      <c r="A5255" s="636">
        <v>96520</v>
      </c>
      <c r="B5255" s="634" t="s">
        <v>30722</v>
      </c>
      <c r="C5255" s="634" t="s">
        <v>20</v>
      </c>
      <c r="D5255" s="635" t="s">
        <v>43422</v>
      </c>
    </row>
    <row r="5256" spans="1:4" ht="13.5" x14ac:dyDescent="0.25">
      <c r="A5256" s="636">
        <v>96521</v>
      </c>
      <c r="B5256" s="634" t="s">
        <v>30724</v>
      </c>
      <c r="C5256" s="634" t="s">
        <v>20</v>
      </c>
      <c r="D5256" s="635" t="s">
        <v>45422</v>
      </c>
    </row>
    <row r="5257" spans="1:4" ht="13.5" x14ac:dyDescent="0.25">
      <c r="A5257" s="636">
        <v>96522</v>
      </c>
      <c r="B5257" s="634" t="s">
        <v>30725</v>
      </c>
      <c r="C5257" s="634" t="s">
        <v>20</v>
      </c>
      <c r="D5257" s="635" t="s">
        <v>45423</v>
      </c>
    </row>
    <row r="5258" spans="1:4" ht="13.5" x14ac:dyDescent="0.25">
      <c r="A5258" s="636">
        <v>96523</v>
      </c>
      <c r="B5258" s="634" t="s">
        <v>30726</v>
      </c>
      <c r="C5258" s="634" t="s">
        <v>20</v>
      </c>
      <c r="D5258" s="635" t="s">
        <v>44886</v>
      </c>
    </row>
    <row r="5259" spans="1:4" ht="13.5" x14ac:dyDescent="0.25">
      <c r="A5259" s="636">
        <v>96524</v>
      </c>
      <c r="B5259" s="634" t="s">
        <v>30728</v>
      </c>
      <c r="C5259" s="634" t="s">
        <v>20</v>
      </c>
      <c r="D5259" s="635" t="s">
        <v>45424</v>
      </c>
    </row>
    <row r="5260" spans="1:4" ht="13.5" x14ac:dyDescent="0.25">
      <c r="A5260" s="636">
        <v>96525</v>
      </c>
      <c r="B5260" s="634" t="s">
        <v>30729</v>
      </c>
      <c r="C5260" s="634" t="s">
        <v>20</v>
      </c>
      <c r="D5260" s="635" t="s">
        <v>45425</v>
      </c>
    </row>
    <row r="5261" spans="1:4" ht="13.5" x14ac:dyDescent="0.25">
      <c r="A5261" s="636">
        <v>96526</v>
      </c>
      <c r="B5261" s="634" t="s">
        <v>30730</v>
      </c>
      <c r="C5261" s="634" t="s">
        <v>20</v>
      </c>
      <c r="D5261" s="635" t="s">
        <v>45426</v>
      </c>
    </row>
    <row r="5262" spans="1:4" ht="13.5" x14ac:dyDescent="0.25">
      <c r="A5262" s="636">
        <v>96527</v>
      </c>
      <c r="B5262" s="634" t="s">
        <v>30731</v>
      </c>
      <c r="C5262" s="634" t="s">
        <v>20</v>
      </c>
      <c r="D5262" s="635" t="s">
        <v>45427</v>
      </c>
    </row>
    <row r="5263" spans="1:4" ht="13.5" x14ac:dyDescent="0.25">
      <c r="A5263" s="636">
        <v>96528</v>
      </c>
      <c r="B5263" s="634" t="s">
        <v>25165</v>
      </c>
      <c r="C5263" s="634" t="s">
        <v>3</v>
      </c>
      <c r="D5263" s="635" t="s">
        <v>45428</v>
      </c>
    </row>
    <row r="5264" spans="1:4" ht="13.5" x14ac:dyDescent="0.25">
      <c r="A5264" s="636">
        <v>101114</v>
      </c>
      <c r="B5264" s="634" t="s">
        <v>27463</v>
      </c>
      <c r="C5264" s="634" t="s">
        <v>20</v>
      </c>
      <c r="D5264" s="635" t="s">
        <v>30579</v>
      </c>
    </row>
    <row r="5265" spans="1:4" ht="13.5" x14ac:dyDescent="0.25">
      <c r="A5265" s="636">
        <v>101115</v>
      </c>
      <c r="B5265" s="634" t="s">
        <v>27464</v>
      </c>
      <c r="C5265" s="634" t="s">
        <v>20</v>
      </c>
      <c r="D5265" s="635" t="s">
        <v>42015</v>
      </c>
    </row>
    <row r="5266" spans="1:4" ht="13.5" x14ac:dyDescent="0.25">
      <c r="A5266" s="636">
        <v>101116</v>
      </c>
      <c r="B5266" s="634" t="s">
        <v>27465</v>
      </c>
      <c r="C5266" s="634" t="s">
        <v>20</v>
      </c>
      <c r="D5266" s="635" t="s">
        <v>30957</v>
      </c>
    </row>
    <row r="5267" spans="1:4" ht="13.5" x14ac:dyDescent="0.25">
      <c r="A5267" s="636">
        <v>101117</v>
      </c>
      <c r="B5267" s="634" t="s">
        <v>27466</v>
      </c>
      <c r="C5267" s="634" t="s">
        <v>20</v>
      </c>
      <c r="D5267" s="635" t="s">
        <v>30010</v>
      </c>
    </row>
    <row r="5268" spans="1:4" ht="13.5" x14ac:dyDescent="0.25">
      <c r="A5268" s="636">
        <v>101118</v>
      </c>
      <c r="B5268" s="634" t="s">
        <v>27467</v>
      </c>
      <c r="C5268" s="634" t="s">
        <v>20</v>
      </c>
      <c r="D5268" s="635" t="s">
        <v>30019</v>
      </c>
    </row>
    <row r="5269" spans="1:4" ht="13.5" x14ac:dyDescent="0.25">
      <c r="A5269" s="636">
        <v>101119</v>
      </c>
      <c r="B5269" s="634" t="s">
        <v>27468</v>
      </c>
      <c r="C5269" s="634" t="s">
        <v>20</v>
      </c>
      <c r="D5269" s="635" t="s">
        <v>43923</v>
      </c>
    </row>
    <row r="5270" spans="1:4" ht="13.5" x14ac:dyDescent="0.25">
      <c r="A5270" s="636">
        <v>101120</v>
      </c>
      <c r="B5270" s="634" t="s">
        <v>27469</v>
      </c>
      <c r="C5270" s="634" t="s">
        <v>20</v>
      </c>
      <c r="D5270" s="635" t="s">
        <v>22559</v>
      </c>
    </row>
    <row r="5271" spans="1:4" ht="13.5" x14ac:dyDescent="0.25">
      <c r="A5271" s="636">
        <v>101121</v>
      </c>
      <c r="B5271" s="634" t="s">
        <v>27470</v>
      </c>
      <c r="C5271" s="634" t="s">
        <v>20</v>
      </c>
      <c r="D5271" s="635" t="s">
        <v>30579</v>
      </c>
    </row>
    <row r="5272" spans="1:4" ht="13.5" x14ac:dyDescent="0.25">
      <c r="A5272" s="636">
        <v>101122</v>
      </c>
      <c r="B5272" s="634" t="s">
        <v>27471</v>
      </c>
      <c r="C5272" s="634" t="s">
        <v>20</v>
      </c>
      <c r="D5272" s="635" t="s">
        <v>41967</v>
      </c>
    </row>
    <row r="5273" spans="1:4" ht="13.5" x14ac:dyDescent="0.25">
      <c r="A5273" s="636">
        <v>101123</v>
      </c>
      <c r="B5273" s="634" t="s">
        <v>27472</v>
      </c>
      <c r="C5273" s="634" t="s">
        <v>20</v>
      </c>
      <c r="D5273" s="635" t="s">
        <v>23967</v>
      </c>
    </row>
    <row r="5274" spans="1:4" ht="13.5" x14ac:dyDescent="0.25">
      <c r="A5274" s="636">
        <v>101124</v>
      </c>
      <c r="B5274" s="634" t="s">
        <v>27473</v>
      </c>
      <c r="C5274" s="634" t="s">
        <v>20</v>
      </c>
      <c r="D5274" s="635" t="s">
        <v>27323</v>
      </c>
    </row>
    <row r="5275" spans="1:4" ht="13.5" x14ac:dyDescent="0.25">
      <c r="A5275" s="636">
        <v>101125</v>
      </c>
      <c r="B5275" s="634" t="s">
        <v>27474</v>
      </c>
      <c r="C5275" s="634" t="s">
        <v>20</v>
      </c>
      <c r="D5275" s="635" t="s">
        <v>30719</v>
      </c>
    </row>
    <row r="5276" spans="1:4" ht="13.5" x14ac:dyDescent="0.25">
      <c r="A5276" s="636">
        <v>101126</v>
      </c>
      <c r="B5276" s="634" t="s">
        <v>27475</v>
      </c>
      <c r="C5276" s="634" t="s">
        <v>20</v>
      </c>
      <c r="D5276" s="635" t="s">
        <v>27549</v>
      </c>
    </row>
    <row r="5277" spans="1:4" ht="13.5" x14ac:dyDescent="0.25">
      <c r="A5277" s="636">
        <v>101127</v>
      </c>
      <c r="B5277" s="634" t="s">
        <v>27476</v>
      </c>
      <c r="C5277" s="634" t="s">
        <v>20</v>
      </c>
      <c r="D5277" s="635" t="s">
        <v>45429</v>
      </c>
    </row>
    <row r="5278" spans="1:4" ht="13.5" x14ac:dyDescent="0.25">
      <c r="A5278" s="636">
        <v>101128</v>
      </c>
      <c r="B5278" s="634" t="s">
        <v>27477</v>
      </c>
      <c r="C5278" s="634" t="s">
        <v>20</v>
      </c>
      <c r="D5278" s="635" t="s">
        <v>45430</v>
      </c>
    </row>
    <row r="5279" spans="1:4" ht="13.5" x14ac:dyDescent="0.25">
      <c r="A5279" s="636">
        <v>101129</v>
      </c>
      <c r="B5279" s="634" t="s">
        <v>27478</v>
      </c>
      <c r="C5279" s="634" t="s">
        <v>20</v>
      </c>
      <c r="D5279" s="635" t="s">
        <v>45431</v>
      </c>
    </row>
    <row r="5280" spans="1:4" ht="13.5" x14ac:dyDescent="0.25">
      <c r="A5280" s="636">
        <v>101130</v>
      </c>
      <c r="B5280" s="634" t="s">
        <v>27479</v>
      </c>
      <c r="C5280" s="634" t="s">
        <v>20</v>
      </c>
      <c r="D5280" s="635" t="s">
        <v>44262</v>
      </c>
    </row>
    <row r="5281" spans="1:4" ht="13.5" x14ac:dyDescent="0.25">
      <c r="A5281" s="636">
        <v>101131</v>
      </c>
      <c r="B5281" s="634" t="s">
        <v>27480</v>
      </c>
      <c r="C5281" s="634" t="s">
        <v>20</v>
      </c>
      <c r="D5281" s="635" t="s">
        <v>43440</v>
      </c>
    </row>
    <row r="5282" spans="1:4" ht="13.5" x14ac:dyDescent="0.25">
      <c r="A5282" s="636">
        <v>101132</v>
      </c>
      <c r="B5282" s="634" t="s">
        <v>27481</v>
      </c>
      <c r="C5282" s="634" t="s">
        <v>20</v>
      </c>
      <c r="D5282" s="635" t="s">
        <v>45432</v>
      </c>
    </row>
    <row r="5283" spans="1:4" ht="13.5" x14ac:dyDescent="0.25">
      <c r="A5283" s="636">
        <v>101133</v>
      </c>
      <c r="B5283" s="634" t="s">
        <v>27482</v>
      </c>
      <c r="C5283" s="634" t="s">
        <v>20</v>
      </c>
      <c r="D5283" s="635" t="s">
        <v>45433</v>
      </c>
    </row>
    <row r="5284" spans="1:4" ht="13.5" x14ac:dyDescent="0.25">
      <c r="A5284" s="636">
        <v>101134</v>
      </c>
      <c r="B5284" s="634" t="s">
        <v>27483</v>
      </c>
      <c r="C5284" s="634" t="s">
        <v>20</v>
      </c>
      <c r="D5284" s="635" t="s">
        <v>30331</v>
      </c>
    </row>
    <row r="5285" spans="1:4" ht="13.5" x14ac:dyDescent="0.25">
      <c r="A5285" s="636">
        <v>101135</v>
      </c>
      <c r="B5285" s="634" t="s">
        <v>27484</v>
      </c>
      <c r="C5285" s="634" t="s">
        <v>20</v>
      </c>
      <c r="D5285" s="635" t="s">
        <v>44271</v>
      </c>
    </row>
    <row r="5286" spans="1:4" ht="13.5" x14ac:dyDescent="0.25">
      <c r="A5286" s="636">
        <v>101136</v>
      </c>
      <c r="B5286" s="634" t="s">
        <v>27485</v>
      </c>
      <c r="C5286" s="634" t="s">
        <v>20</v>
      </c>
      <c r="D5286" s="635" t="s">
        <v>27326</v>
      </c>
    </row>
    <row r="5287" spans="1:4" ht="13.5" x14ac:dyDescent="0.25">
      <c r="A5287" s="636">
        <v>101137</v>
      </c>
      <c r="B5287" s="634" t="s">
        <v>27486</v>
      </c>
      <c r="C5287" s="634" t="s">
        <v>20</v>
      </c>
      <c r="D5287" s="635" t="s">
        <v>29221</v>
      </c>
    </row>
    <row r="5288" spans="1:4" ht="13.5" x14ac:dyDescent="0.25">
      <c r="A5288" s="636">
        <v>101138</v>
      </c>
      <c r="B5288" s="634" t="s">
        <v>27487</v>
      </c>
      <c r="C5288" s="634" t="s">
        <v>20</v>
      </c>
      <c r="D5288" s="635" t="s">
        <v>45434</v>
      </c>
    </row>
    <row r="5289" spans="1:4" ht="13.5" x14ac:dyDescent="0.25">
      <c r="A5289" s="636">
        <v>101139</v>
      </c>
      <c r="B5289" s="634" t="s">
        <v>27488</v>
      </c>
      <c r="C5289" s="634" t="s">
        <v>20</v>
      </c>
      <c r="D5289" s="635" t="s">
        <v>45435</v>
      </c>
    </row>
    <row r="5290" spans="1:4" ht="13.5" x14ac:dyDescent="0.25">
      <c r="A5290" s="636">
        <v>101140</v>
      </c>
      <c r="B5290" s="634" t="s">
        <v>27489</v>
      </c>
      <c r="C5290" s="634" t="s">
        <v>20</v>
      </c>
      <c r="D5290" s="635" t="s">
        <v>45436</v>
      </c>
    </row>
    <row r="5291" spans="1:4" ht="13.5" x14ac:dyDescent="0.25">
      <c r="A5291" s="636">
        <v>101141</v>
      </c>
      <c r="B5291" s="634" t="s">
        <v>27490</v>
      </c>
      <c r="C5291" s="634" t="s">
        <v>20</v>
      </c>
      <c r="D5291" s="635" t="s">
        <v>45437</v>
      </c>
    </row>
    <row r="5292" spans="1:4" ht="13.5" x14ac:dyDescent="0.25">
      <c r="A5292" s="636">
        <v>101142</v>
      </c>
      <c r="B5292" s="634" t="s">
        <v>27491</v>
      </c>
      <c r="C5292" s="634" t="s">
        <v>20</v>
      </c>
      <c r="D5292" s="635" t="s">
        <v>45438</v>
      </c>
    </row>
    <row r="5293" spans="1:4" ht="13.5" x14ac:dyDescent="0.25">
      <c r="A5293" s="636">
        <v>101143</v>
      </c>
      <c r="B5293" s="634" t="s">
        <v>27492</v>
      </c>
      <c r="C5293" s="634" t="s">
        <v>20</v>
      </c>
      <c r="D5293" s="635" t="s">
        <v>45439</v>
      </c>
    </row>
    <row r="5294" spans="1:4" ht="13.5" x14ac:dyDescent="0.25">
      <c r="A5294" s="636">
        <v>101144</v>
      </c>
      <c r="B5294" s="634" t="s">
        <v>27493</v>
      </c>
      <c r="C5294" s="634" t="s">
        <v>20</v>
      </c>
      <c r="D5294" s="635" t="s">
        <v>44378</v>
      </c>
    </row>
    <row r="5295" spans="1:4" ht="13.5" x14ac:dyDescent="0.25">
      <c r="A5295" s="636">
        <v>101145</v>
      </c>
      <c r="B5295" s="634" t="s">
        <v>27494</v>
      </c>
      <c r="C5295" s="634" t="s">
        <v>20</v>
      </c>
      <c r="D5295" s="635" t="s">
        <v>30522</v>
      </c>
    </row>
    <row r="5296" spans="1:4" ht="13.5" x14ac:dyDescent="0.25">
      <c r="A5296" s="636">
        <v>101146</v>
      </c>
      <c r="B5296" s="634" t="s">
        <v>27496</v>
      </c>
      <c r="C5296" s="634" t="s">
        <v>20</v>
      </c>
      <c r="D5296" s="635" t="s">
        <v>29214</v>
      </c>
    </row>
    <row r="5297" spans="1:4" ht="13.5" x14ac:dyDescent="0.25">
      <c r="A5297" s="636">
        <v>101147</v>
      </c>
      <c r="B5297" s="634" t="s">
        <v>27497</v>
      </c>
      <c r="C5297" s="634" t="s">
        <v>20</v>
      </c>
      <c r="D5297" s="635" t="s">
        <v>28951</v>
      </c>
    </row>
    <row r="5298" spans="1:4" ht="13.5" x14ac:dyDescent="0.25">
      <c r="A5298" s="636">
        <v>101148</v>
      </c>
      <c r="B5298" s="634" t="s">
        <v>27498</v>
      </c>
      <c r="C5298" s="634" t="s">
        <v>20</v>
      </c>
      <c r="D5298" s="635" t="s">
        <v>27323</v>
      </c>
    </row>
    <row r="5299" spans="1:4" ht="13.5" x14ac:dyDescent="0.25">
      <c r="A5299" s="636">
        <v>101149</v>
      </c>
      <c r="B5299" s="634" t="s">
        <v>27499</v>
      </c>
      <c r="C5299" s="634" t="s">
        <v>20</v>
      </c>
      <c r="D5299" s="635" t="s">
        <v>42965</v>
      </c>
    </row>
    <row r="5300" spans="1:4" ht="13.5" x14ac:dyDescent="0.25">
      <c r="A5300" s="636">
        <v>101150</v>
      </c>
      <c r="B5300" s="634" t="s">
        <v>27500</v>
      </c>
      <c r="C5300" s="634" t="s">
        <v>20</v>
      </c>
      <c r="D5300" s="635" t="s">
        <v>30521</v>
      </c>
    </row>
    <row r="5301" spans="1:4" ht="13.5" x14ac:dyDescent="0.25">
      <c r="A5301" s="636">
        <v>101151</v>
      </c>
      <c r="B5301" s="634" t="s">
        <v>27501</v>
      </c>
      <c r="C5301" s="634" t="s">
        <v>20</v>
      </c>
      <c r="D5301" s="635" t="s">
        <v>45440</v>
      </c>
    </row>
    <row r="5302" spans="1:4" ht="13.5" x14ac:dyDescent="0.25">
      <c r="A5302" s="636">
        <v>101152</v>
      </c>
      <c r="B5302" s="634" t="s">
        <v>27502</v>
      </c>
      <c r="C5302" s="634" t="s">
        <v>20</v>
      </c>
      <c r="D5302" s="635" t="s">
        <v>28437</v>
      </c>
    </row>
    <row r="5303" spans="1:4" ht="13.5" x14ac:dyDescent="0.25">
      <c r="A5303" s="636">
        <v>101153</v>
      </c>
      <c r="B5303" s="634" t="s">
        <v>27503</v>
      </c>
      <c r="C5303" s="634" t="s">
        <v>20</v>
      </c>
      <c r="D5303" s="635" t="s">
        <v>45441</v>
      </c>
    </row>
    <row r="5304" spans="1:4" ht="13.5" x14ac:dyDescent="0.25">
      <c r="A5304" s="636">
        <v>101206</v>
      </c>
      <c r="B5304" s="634" t="s">
        <v>27504</v>
      </c>
      <c r="C5304" s="634" t="s">
        <v>20</v>
      </c>
      <c r="D5304" s="635" t="s">
        <v>43211</v>
      </c>
    </row>
    <row r="5305" spans="1:4" ht="13.5" x14ac:dyDescent="0.25">
      <c r="A5305" s="636">
        <v>101207</v>
      </c>
      <c r="B5305" s="634" t="s">
        <v>27505</v>
      </c>
      <c r="C5305" s="634" t="s">
        <v>20</v>
      </c>
      <c r="D5305" s="635" t="s">
        <v>28960</v>
      </c>
    </row>
    <row r="5306" spans="1:4" ht="13.5" x14ac:dyDescent="0.25">
      <c r="A5306" s="636">
        <v>101208</v>
      </c>
      <c r="B5306" s="634" t="s">
        <v>27507</v>
      </c>
      <c r="C5306" s="634" t="s">
        <v>20</v>
      </c>
      <c r="D5306" s="635" t="s">
        <v>30826</v>
      </c>
    </row>
    <row r="5307" spans="1:4" ht="13.5" x14ac:dyDescent="0.25">
      <c r="A5307" s="636">
        <v>101209</v>
      </c>
      <c r="B5307" s="634" t="s">
        <v>27508</v>
      </c>
      <c r="C5307" s="634" t="s">
        <v>20</v>
      </c>
      <c r="D5307" s="635" t="s">
        <v>30358</v>
      </c>
    </row>
    <row r="5308" spans="1:4" ht="13.5" x14ac:dyDescent="0.25">
      <c r="A5308" s="636">
        <v>101210</v>
      </c>
      <c r="B5308" s="634" t="s">
        <v>27509</v>
      </c>
      <c r="C5308" s="634" t="s">
        <v>20</v>
      </c>
      <c r="D5308" s="635" t="s">
        <v>30256</v>
      </c>
    </row>
    <row r="5309" spans="1:4" ht="13.5" x14ac:dyDescent="0.25">
      <c r="A5309" s="636">
        <v>101211</v>
      </c>
      <c r="B5309" s="634" t="s">
        <v>27510</v>
      </c>
      <c r="C5309" s="634" t="s">
        <v>20</v>
      </c>
      <c r="D5309" s="635" t="s">
        <v>26981</v>
      </c>
    </row>
    <row r="5310" spans="1:4" ht="13.5" x14ac:dyDescent="0.25">
      <c r="A5310" s="636">
        <v>101212</v>
      </c>
      <c r="B5310" s="634" t="s">
        <v>27511</v>
      </c>
      <c r="C5310" s="634" t="s">
        <v>20</v>
      </c>
      <c r="D5310" s="635" t="s">
        <v>30334</v>
      </c>
    </row>
    <row r="5311" spans="1:4" ht="13.5" x14ac:dyDescent="0.25">
      <c r="A5311" s="636">
        <v>101213</v>
      </c>
      <c r="B5311" s="634" t="s">
        <v>27512</v>
      </c>
      <c r="C5311" s="634" t="s">
        <v>20</v>
      </c>
      <c r="D5311" s="635" t="s">
        <v>45442</v>
      </c>
    </row>
    <row r="5312" spans="1:4" ht="13.5" x14ac:dyDescent="0.25">
      <c r="A5312" s="636">
        <v>101214</v>
      </c>
      <c r="B5312" s="634" t="s">
        <v>27513</v>
      </c>
      <c r="C5312" s="634" t="s">
        <v>20</v>
      </c>
      <c r="D5312" s="635" t="s">
        <v>45443</v>
      </c>
    </row>
    <row r="5313" spans="1:4" ht="13.5" x14ac:dyDescent="0.25">
      <c r="A5313" s="636">
        <v>101215</v>
      </c>
      <c r="B5313" s="634" t="s">
        <v>27514</v>
      </c>
      <c r="C5313" s="634" t="s">
        <v>20</v>
      </c>
      <c r="D5313" s="635" t="s">
        <v>26960</v>
      </c>
    </row>
    <row r="5314" spans="1:4" ht="13.5" x14ac:dyDescent="0.25">
      <c r="A5314" s="636">
        <v>101216</v>
      </c>
      <c r="B5314" s="634" t="s">
        <v>27516</v>
      </c>
      <c r="C5314" s="634" t="s">
        <v>20</v>
      </c>
      <c r="D5314" s="635" t="s">
        <v>27186</v>
      </c>
    </row>
    <row r="5315" spans="1:4" ht="13.5" x14ac:dyDescent="0.25">
      <c r="A5315" s="636">
        <v>101217</v>
      </c>
      <c r="B5315" s="634" t="s">
        <v>27517</v>
      </c>
      <c r="C5315" s="634" t="s">
        <v>20</v>
      </c>
      <c r="D5315" s="635" t="s">
        <v>28430</v>
      </c>
    </row>
    <row r="5316" spans="1:4" ht="13.5" x14ac:dyDescent="0.25">
      <c r="A5316" s="636">
        <v>101218</v>
      </c>
      <c r="B5316" s="634" t="s">
        <v>27518</v>
      </c>
      <c r="C5316" s="634" t="s">
        <v>20</v>
      </c>
      <c r="D5316" s="635" t="s">
        <v>45444</v>
      </c>
    </row>
    <row r="5317" spans="1:4" ht="13.5" x14ac:dyDescent="0.25">
      <c r="A5317" s="636">
        <v>101219</v>
      </c>
      <c r="B5317" s="634" t="s">
        <v>27519</v>
      </c>
      <c r="C5317" s="634" t="s">
        <v>20</v>
      </c>
      <c r="D5317" s="635" t="s">
        <v>30024</v>
      </c>
    </row>
    <row r="5318" spans="1:4" ht="13.5" x14ac:dyDescent="0.25">
      <c r="A5318" s="636">
        <v>101220</v>
      </c>
      <c r="B5318" s="634" t="s">
        <v>27520</v>
      </c>
      <c r="C5318" s="634" t="s">
        <v>20</v>
      </c>
      <c r="D5318" s="635" t="s">
        <v>45445</v>
      </c>
    </row>
    <row r="5319" spans="1:4" ht="13.5" x14ac:dyDescent="0.25">
      <c r="A5319" s="636">
        <v>101221</v>
      </c>
      <c r="B5319" s="634" t="s">
        <v>27521</v>
      </c>
      <c r="C5319" s="634" t="s">
        <v>20</v>
      </c>
      <c r="D5319" s="635" t="s">
        <v>28493</v>
      </c>
    </row>
    <row r="5320" spans="1:4" ht="13.5" x14ac:dyDescent="0.25">
      <c r="A5320" s="636">
        <v>101222</v>
      </c>
      <c r="B5320" s="634" t="s">
        <v>27522</v>
      </c>
      <c r="C5320" s="634" t="s">
        <v>20</v>
      </c>
      <c r="D5320" s="635" t="s">
        <v>29225</v>
      </c>
    </row>
    <row r="5321" spans="1:4" ht="13.5" x14ac:dyDescent="0.25">
      <c r="A5321" s="636">
        <v>101223</v>
      </c>
      <c r="B5321" s="634" t="s">
        <v>27523</v>
      </c>
      <c r="C5321" s="634" t="s">
        <v>20</v>
      </c>
      <c r="D5321" s="635" t="s">
        <v>43207</v>
      </c>
    </row>
    <row r="5322" spans="1:4" ht="13.5" x14ac:dyDescent="0.25">
      <c r="A5322" s="636">
        <v>101224</v>
      </c>
      <c r="B5322" s="634" t="s">
        <v>27524</v>
      </c>
      <c r="C5322" s="634" t="s">
        <v>20</v>
      </c>
      <c r="D5322" s="635" t="s">
        <v>45446</v>
      </c>
    </row>
    <row r="5323" spans="1:4" ht="13.5" x14ac:dyDescent="0.25">
      <c r="A5323" s="636">
        <v>101225</v>
      </c>
      <c r="B5323" s="634" t="s">
        <v>27526</v>
      </c>
      <c r="C5323" s="634" t="s">
        <v>20</v>
      </c>
      <c r="D5323" s="635" t="s">
        <v>27323</v>
      </c>
    </row>
    <row r="5324" spans="1:4" ht="13.5" x14ac:dyDescent="0.25">
      <c r="A5324" s="636">
        <v>101226</v>
      </c>
      <c r="B5324" s="634" t="s">
        <v>27527</v>
      </c>
      <c r="C5324" s="634" t="s">
        <v>20</v>
      </c>
      <c r="D5324" s="635" t="s">
        <v>30299</v>
      </c>
    </row>
    <row r="5325" spans="1:4" ht="13.5" x14ac:dyDescent="0.25">
      <c r="A5325" s="636">
        <v>101227</v>
      </c>
      <c r="B5325" s="634" t="s">
        <v>27528</v>
      </c>
      <c r="C5325" s="634" t="s">
        <v>20</v>
      </c>
      <c r="D5325" s="635" t="s">
        <v>30475</v>
      </c>
    </row>
    <row r="5326" spans="1:4" ht="13.5" x14ac:dyDescent="0.25">
      <c r="A5326" s="636">
        <v>101228</v>
      </c>
      <c r="B5326" s="634" t="s">
        <v>27529</v>
      </c>
      <c r="C5326" s="634" t="s">
        <v>20</v>
      </c>
      <c r="D5326" s="635" t="s">
        <v>44746</v>
      </c>
    </row>
    <row r="5327" spans="1:4" ht="13.5" x14ac:dyDescent="0.25">
      <c r="A5327" s="636">
        <v>101229</v>
      </c>
      <c r="B5327" s="634" t="s">
        <v>27530</v>
      </c>
      <c r="C5327" s="634" t="s">
        <v>20</v>
      </c>
      <c r="D5327" s="635" t="s">
        <v>45447</v>
      </c>
    </row>
    <row r="5328" spans="1:4" ht="13.5" x14ac:dyDescent="0.25">
      <c r="A5328" s="636">
        <v>101230</v>
      </c>
      <c r="B5328" s="634" t="s">
        <v>27531</v>
      </c>
      <c r="C5328" s="634" t="s">
        <v>20</v>
      </c>
      <c r="D5328" s="635" t="s">
        <v>44251</v>
      </c>
    </row>
    <row r="5329" spans="1:4" ht="13.5" x14ac:dyDescent="0.25">
      <c r="A5329" s="636">
        <v>101231</v>
      </c>
      <c r="B5329" s="634" t="s">
        <v>27532</v>
      </c>
      <c r="C5329" s="634" t="s">
        <v>20</v>
      </c>
      <c r="D5329" s="635" t="s">
        <v>43215</v>
      </c>
    </row>
    <row r="5330" spans="1:4" ht="13.5" x14ac:dyDescent="0.25">
      <c r="A5330" s="636">
        <v>101232</v>
      </c>
      <c r="B5330" s="634" t="s">
        <v>27533</v>
      </c>
      <c r="C5330" s="634" t="s">
        <v>20</v>
      </c>
      <c r="D5330" s="635" t="s">
        <v>30340</v>
      </c>
    </row>
    <row r="5331" spans="1:4" ht="13.5" x14ac:dyDescent="0.25">
      <c r="A5331" s="636">
        <v>101233</v>
      </c>
      <c r="B5331" s="634" t="s">
        <v>27534</v>
      </c>
      <c r="C5331" s="634" t="s">
        <v>20</v>
      </c>
      <c r="D5331" s="635" t="s">
        <v>27324</v>
      </c>
    </row>
    <row r="5332" spans="1:4" ht="13.5" x14ac:dyDescent="0.25">
      <c r="A5332" s="636">
        <v>101234</v>
      </c>
      <c r="B5332" s="634" t="s">
        <v>27535</v>
      </c>
      <c r="C5332" s="634" t="s">
        <v>20</v>
      </c>
      <c r="D5332" s="635" t="s">
        <v>45448</v>
      </c>
    </row>
    <row r="5333" spans="1:4" ht="13.5" x14ac:dyDescent="0.25">
      <c r="A5333" s="636">
        <v>101235</v>
      </c>
      <c r="B5333" s="634" t="s">
        <v>27536</v>
      </c>
      <c r="C5333" s="634" t="s">
        <v>20</v>
      </c>
      <c r="D5333" s="635" t="s">
        <v>45449</v>
      </c>
    </row>
    <row r="5334" spans="1:4" ht="13.5" x14ac:dyDescent="0.25">
      <c r="A5334" s="636">
        <v>101236</v>
      </c>
      <c r="B5334" s="634" t="s">
        <v>27537</v>
      </c>
      <c r="C5334" s="634" t="s">
        <v>20</v>
      </c>
      <c r="D5334" s="635" t="s">
        <v>45450</v>
      </c>
    </row>
    <row r="5335" spans="1:4" ht="13.5" x14ac:dyDescent="0.25">
      <c r="A5335" s="636">
        <v>101237</v>
      </c>
      <c r="B5335" s="634" t="s">
        <v>27538</v>
      </c>
      <c r="C5335" s="634" t="s">
        <v>20</v>
      </c>
      <c r="D5335" s="635" t="s">
        <v>43095</v>
      </c>
    </row>
    <row r="5336" spans="1:4" ht="13.5" x14ac:dyDescent="0.25">
      <c r="A5336" s="636">
        <v>101238</v>
      </c>
      <c r="B5336" s="634" t="s">
        <v>27539</v>
      </c>
      <c r="C5336" s="634" t="s">
        <v>20</v>
      </c>
      <c r="D5336" s="635" t="s">
        <v>45451</v>
      </c>
    </row>
    <row r="5337" spans="1:4" ht="13.5" x14ac:dyDescent="0.25">
      <c r="A5337" s="636">
        <v>101239</v>
      </c>
      <c r="B5337" s="634" t="s">
        <v>27540</v>
      </c>
      <c r="C5337" s="634" t="s">
        <v>20</v>
      </c>
      <c r="D5337" s="635" t="s">
        <v>27156</v>
      </c>
    </row>
    <row r="5338" spans="1:4" ht="13.5" x14ac:dyDescent="0.25">
      <c r="A5338" s="636">
        <v>101240</v>
      </c>
      <c r="B5338" s="634" t="s">
        <v>27541</v>
      </c>
      <c r="C5338" s="634" t="s">
        <v>20</v>
      </c>
      <c r="D5338" s="635" t="s">
        <v>30299</v>
      </c>
    </row>
    <row r="5339" spans="1:4" ht="13.5" x14ac:dyDescent="0.25">
      <c r="A5339" s="636">
        <v>101241</v>
      </c>
      <c r="B5339" s="634" t="s">
        <v>27542</v>
      </c>
      <c r="C5339" s="634" t="s">
        <v>20</v>
      </c>
      <c r="D5339" s="635" t="s">
        <v>45452</v>
      </c>
    </row>
    <row r="5340" spans="1:4" ht="13.5" x14ac:dyDescent="0.25">
      <c r="A5340" s="636">
        <v>101242</v>
      </c>
      <c r="B5340" s="634" t="s">
        <v>27543</v>
      </c>
      <c r="C5340" s="634" t="s">
        <v>20</v>
      </c>
      <c r="D5340" s="635" t="s">
        <v>45453</v>
      </c>
    </row>
    <row r="5341" spans="1:4" ht="13.5" x14ac:dyDescent="0.25">
      <c r="A5341" s="636">
        <v>101243</v>
      </c>
      <c r="B5341" s="634" t="s">
        <v>27544</v>
      </c>
      <c r="C5341" s="634" t="s">
        <v>20</v>
      </c>
      <c r="D5341" s="635" t="s">
        <v>26879</v>
      </c>
    </row>
    <row r="5342" spans="1:4" ht="13.5" x14ac:dyDescent="0.25">
      <c r="A5342" s="636">
        <v>101244</v>
      </c>
      <c r="B5342" s="634" t="s">
        <v>27545</v>
      </c>
      <c r="C5342" s="634" t="s">
        <v>20</v>
      </c>
      <c r="D5342" s="635" t="s">
        <v>44378</v>
      </c>
    </row>
    <row r="5343" spans="1:4" ht="13.5" x14ac:dyDescent="0.25">
      <c r="A5343" s="636">
        <v>101245</v>
      </c>
      <c r="B5343" s="634" t="s">
        <v>27546</v>
      </c>
      <c r="C5343" s="634" t="s">
        <v>20</v>
      </c>
      <c r="D5343" s="635" t="s">
        <v>45454</v>
      </c>
    </row>
    <row r="5344" spans="1:4" ht="13.5" x14ac:dyDescent="0.25">
      <c r="A5344" s="636">
        <v>101246</v>
      </c>
      <c r="B5344" s="634" t="s">
        <v>27547</v>
      </c>
      <c r="C5344" s="634" t="s">
        <v>20</v>
      </c>
      <c r="D5344" s="635" t="s">
        <v>29232</v>
      </c>
    </row>
    <row r="5345" spans="1:4" ht="13.5" x14ac:dyDescent="0.25">
      <c r="A5345" s="636">
        <v>101247</v>
      </c>
      <c r="B5345" s="634" t="s">
        <v>27548</v>
      </c>
      <c r="C5345" s="634" t="s">
        <v>20</v>
      </c>
      <c r="D5345" s="635" t="s">
        <v>45455</v>
      </c>
    </row>
    <row r="5346" spans="1:4" ht="13.5" x14ac:dyDescent="0.25">
      <c r="A5346" s="636">
        <v>101248</v>
      </c>
      <c r="B5346" s="634" t="s">
        <v>27550</v>
      </c>
      <c r="C5346" s="634" t="s">
        <v>20</v>
      </c>
      <c r="D5346" s="635" t="s">
        <v>45048</v>
      </c>
    </row>
    <row r="5347" spans="1:4" ht="13.5" x14ac:dyDescent="0.25">
      <c r="A5347" s="636">
        <v>101249</v>
      </c>
      <c r="B5347" s="634" t="s">
        <v>27551</v>
      </c>
      <c r="C5347" s="634" t="s">
        <v>20</v>
      </c>
      <c r="D5347" s="635" t="s">
        <v>30413</v>
      </c>
    </row>
    <row r="5348" spans="1:4" ht="13.5" x14ac:dyDescent="0.25">
      <c r="A5348" s="636">
        <v>101250</v>
      </c>
      <c r="B5348" s="634" t="s">
        <v>27552</v>
      </c>
      <c r="C5348" s="634" t="s">
        <v>20</v>
      </c>
      <c r="D5348" s="635" t="s">
        <v>28971</v>
      </c>
    </row>
    <row r="5349" spans="1:4" ht="13.5" x14ac:dyDescent="0.25">
      <c r="A5349" s="636">
        <v>101251</v>
      </c>
      <c r="B5349" s="634" t="s">
        <v>27553</v>
      </c>
      <c r="C5349" s="634" t="s">
        <v>20</v>
      </c>
      <c r="D5349" s="635" t="s">
        <v>44835</v>
      </c>
    </row>
    <row r="5350" spans="1:4" ht="13.5" x14ac:dyDescent="0.25">
      <c r="A5350" s="636">
        <v>101252</v>
      </c>
      <c r="B5350" s="634" t="s">
        <v>27554</v>
      </c>
      <c r="C5350" s="634" t="s">
        <v>20</v>
      </c>
      <c r="D5350" s="635" t="s">
        <v>30449</v>
      </c>
    </row>
    <row r="5351" spans="1:4" ht="13.5" x14ac:dyDescent="0.25">
      <c r="A5351" s="636">
        <v>101253</v>
      </c>
      <c r="B5351" s="634" t="s">
        <v>27555</v>
      </c>
      <c r="C5351" s="634" t="s">
        <v>20</v>
      </c>
      <c r="D5351" s="635" t="s">
        <v>43494</v>
      </c>
    </row>
    <row r="5352" spans="1:4" ht="13.5" x14ac:dyDescent="0.25">
      <c r="A5352" s="636">
        <v>101254</v>
      </c>
      <c r="B5352" s="634" t="s">
        <v>27556</v>
      </c>
      <c r="C5352" s="634" t="s">
        <v>20</v>
      </c>
      <c r="D5352" s="635" t="s">
        <v>26611</v>
      </c>
    </row>
    <row r="5353" spans="1:4" ht="13.5" x14ac:dyDescent="0.25">
      <c r="A5353" s="636">
        <v>101255</v>
      </c>
      <c r="B5353" s="634" t="s">
        <v>27557</v>
      </c>
      <c r="C5353" s="634" t="s">
        <v>20</v>
      </c>
      <c r="D5353" s="635" t="s">
        <v>29955</v>
      </c>
    </row>
    <row r="5354" spans="1:4" ht="13.5" x14ac:dyDescent="0.25">
      <c r="A5354" s="636">
        <v>101256</v>
      </c>
      <c r="B5354" s="634" t="s">
        <v>27558</v>
      </c>
      <c r="C5354" s="634" t="s">
        <v>20</v>
      </c>
      <c r="D5354" s="635" t="s">
        <v>45456</v>
      </c>
    </row>
    <row r="5355" spans="1:4" ht="13.5" x14ac:dyDescent="0.25">
      <c r="A5355" s="636">
        <v>101257</v>
      </c>
      <c r="B5355" s="634" t="s">
        <v>27559</v>
      </c>
      <c r="C5355" s="634" t="s">
        <v>20</v>
      </c>
      <c r="D5355" s="635" t="s">
        <v>43528</v>
      </c>
    </row>
    <row r="5356" spans="1:4" ht="13.5" x14ac:dyDescent="0.25">
      <c r="A5356" s="636">
        <v>101258</v>
      </c>
      <c r="B5356" s="634" t="s">
        <v>27560</v>
      </c>
      <c r="C5356" s="634" t="s">
        <v>20</v>
      </c>
      <c r="D5356" s="635" t="s">
        <v>30458</v>
      </c>
    </row>
    <row r="5357" spans="1:4" ht="13.5" x14ac:dyDescent="0.25">
      <c r="A5357" s="636">
        <v>101259</v>
      </c>
      <c r="B5357" s="634" t="s">
        <v>27561</v>
      </c>
      <c r="C5357" s="634" t="s">
        <v>20</v>
      </c>
      <c r="D5357" s="635" t="s">
        <v>30518</v>
      </c>
    </row>
    <row r="5358" spans="1:4" ht="13.5" x14ac:dyDescent="0.25">
      <c r="A5358" s="636">
        <v>101260</v>
      </c>
      <c r="B5358" s="634" t="s">
        <v>27562</v>
      </c>
      <c r="C5358" s="634" t="s">
        <v>20</v>
      </c>
      <c r="D5358" s="635" t="s">
        <v>45457</v>
      </c>
    </row>
    <row r="5359" spans="1:4" ht="13.5" x14ac:dyDescent="0.25">
      <c r="A5359" s="636">
        <v>101261</v>
      </c>
      <c r="B5359" s="634" t="s">
        <v>27563</v>
      </c>
      <c r="C5359" s="634" t="s">
        <v>20</v>
      </c>
      <c r="D5359" s="635" t="s">
        <v>44674</v>
      </c>
    </row>
    <row r="5360" spans="1:4" ht="13.5" x14ac:dyDescent="0.25">
      <c r="A5360" s="636">
        <v>101262</v>
      </c>
      <c r="B5360" s="634" t="s">
        <v>27564</v>
      </c>
      <c r="C5360" s="634" t="s">
        <v>20</v>
      </c>
      <c r="D5360" s="635" t="s">
        <v>30281</v>
      </c>
    </row>
    <row r="5361" spans="1:4" ht="13.5" x14ac:dyDescent="0.25">
      <c r="A5361" s="636">
        <v>101263</v>
      </c>
      <c r="B5361" s="634" t="s">
        <v>27565</v>
      </c>
      <c r="C5361" s="634" t="s">
        <v>20</v>
      </c>
      <c r="D5361" s="635" t="s">
        <v>30823</v>
      </c>
    </row>
    <row r="5362" spans="1:4" ht="13.5" x14ac:dyDescent="0.25">
      <c r="A5362" s="636">
        <v>101264</v>
      </c>
      <c r="B5362" s="634" t="s">
        <v>27566</v>
      </c>
      <c r="C5362" s="634" t="s">
        <v>20</v>
      </c>
      <c r="D5362" s="635" t="s">
        <v>25975</v>
      </c>
    </row>
    <row r="5363" spans="1:4" ht="13.5" x14ac:dyDescent="0.25">
      <c r="A5363" s="636">
        <v>101265</v>
      </c>
      <c r="B5363" s="634" t="s">
        <v>27567</v>
      </c>
      <c r="C5363" s="634" t="s">
        <v>20</v>
      </c>
      <c r="D5363" s="635" t="s">
        <v>44747</v>
      </c>
    </row>
    <row r="5364" spans="1:4" ht="13.5" x14ac:dyDescent="0.25">
      <c r="A5364" s="636">
        <v>101266</v>
      </c>
      <c r="B5364" s="634" t="s">
        <v>27568</v>
      </c>
      <c r="C5364" s="634" t="s">
        <v>20</v>
      </c>
      <c r="D5364" s="635" t="s">
        <v>44247</v>
      </c>
    </row>
    <row r="5365" spans="1:4" ht="13.5" x14ac:dyDescent="0.25">
      <c r="A5365" s="636">
        <v>101267</v>
      </c>
      <c r="B5365" s="634" t="s">
        <v>27569</v>
      </c>
      <c r="C5365" s="634" t="s">
        <v>20</v>
      </c>
      <c r="D5365" s="635" t="s">
        <v>43250</v>
      </c>
    </row>
    <row r="5366" spans="1:4" ht="13.5" x14ac:dyDescent="0.25">
      <c r="A5366" s="636">
        <v>101268</v>
      </c>
      <c r="B5366" s="634" t="s">
        <v>27570</v>
      </c>
      <c r="C5366" s="634" t="s">
        <v>20</v>
      </c>
      <c r="D5366" s="635" t="s">
        <v>43220</v>
      </c>
    </row>
    <row r="5367" spans="1:4" ht="13.5" x14ac:dyDescent="0.25">
      <c r="A5367" s="636">
        <v>101269</v>
      </c>
      <c r="B5367" s="634" t="s">
        <v>27571</v>
      </c>
      <c r="C5367" s="634" t="s">
        <v>20</v>
      </c>
      <c r="D5367" s="635" t="s">
        <v>44746</v>
      </c>
    </row>
    <row r="5368" spans="1:4" ht="13.5" x14ac:dyDescent="0.25">
      <c r="A5368" s="636">
        <v>101270</v>
      </c>
      <c r="B5368" s="634" t="s">
        <v>27572</v>
      </c>
      <c r="C5368" s="634" t="s">
        <v>20</v>
      </c>
      <c r="D5368" s="635" t="s">
        <v>41998</v>
      </c>
    </row>
    <row r="5369" spans="1:4" ht="13.5" x14ac:dyDescent="0.25">
      <c r="A5369" s="636">
        <v>101271</v>
      </c>
      <c r="B5369" s="634" t="s">
        <v>27573</v>
      </c>
      <c r="C5369" s="634" t="s">
        <v>20</v>
      </c>
      <c r="D5369" s="635" t="s">
        <v>30268</v>
      </c>
    </row>
    <row r="5370" spans="1:4" ht="13.5" x14ac:dyDescent="0.25">
      <c r="A5370" s="636">
        <v>101272</v>
      </c>
      <c r="B5370" s="634" t="s">
        <v>27574</v>
      </c>
      <c r="C5370" s="634" t="s">
        <v>20</v>
      </c>
      <c r="D5370" s="635" t="s">
        <v>29556</v>
      </c>
    </row>
    <row r="5371" spans="1:4" ht="13.5" x14ac:dyDescent="0.25">
      <c r="A5371" s="636">
        <v>101273</v>
      </c>
      <c r="B5371" s="634" t="s">
        <v>27575</v>
      </c>
      <c r="C5371" s="634" t="s">
        <v>20</v>
      </c>
      <c r="D5371" s="635" t="s">
        <v>45458</v>
      </c>
    </row>
    <row r="5372" spans="1:4" ht="13.5" x14ac:dyDescent="0.25">
      <c r="A5372" s="636">
        <v>101274</v>
      </c>
      <c r="B5372" s="634" t="s">
        <v>27576</v>
      </c>
      <c r="C5372" s="634" t="s">
        <v>20</v>
      </c>
      <c r="D5372" s="635" t="s">
        <v>42635</v>
      </c>
    </row>
    <row r="5373" spans="1:4" ht="13.5" x14ac:dyDescent="0.25">
      <c r="A5373" s="636">
        <v>101275</v>
      </c>
      <c r="B5373" s="634" t="s">
        <v>27577</v>
      </c>
      <c r="C5373" s="634" t="s">
        <v>20</v>
      </c>
      <c r="D5373" s="635" t="s">
        <v>43924</v>
      </c>
    </row>
    <row r="5374" spans="1:4" ht="13.5" x14ac:dyDescent="0.25">
      <c r="A5374" s="636">
        <v>101276</v>
      </c>
      <c r="B5374" s="634" t="s">
        <v>27578</v>
      </c>
      <c r="C5374" s="634" t="s">
        <v>20</v>
      </c>
      <c r="D5374" s="635" t="s">
        <v>45459</v>
      </c>
    </row>
    <row r="5375" spans="1:4" ht="13.5" x14ac:dyDescent="0.25">
      <c r="A5375" s="636">
        <v>101277</v>
      </c>
      <c r="B5375" s="634" t="s">
        <v>27579</v>
      </c>
      <c r="C5375" s="634" t="s">
        <v>20</v>
      </c>
      <c r="D5375" s="635" t="s">
        <v>45460</v>
      </c>
    </row>
    <row r="5376" spans="1:4" ht="13.5" x14ac:dyDescent="0.25">
      <c r="A5376" s="636">
        <v>102354</v>
      </c>
      <c r="B5376" s="634" t="s">
        <v>29634</v>
      </c>
      <c r="C5376" s="634" t="s">
        <v>20</v>
      </c>
      <c r="D5376" s="635" t="s">
        <v>44938</v>
      </c>
    </row>
    <row r="5377" spans="1:4" ht="13.5" x14ac:dyDescent="0.25">
      <c r="A5377" s="636">
        <v>102355</v>
      </c>
      <c r="B5377" s="634" t="s">
        <v>29635</v>
      </c>
      <c r="C5377" s="634" t="s">
        <v>20</v>
      </c>
      <c r="D5377" s="635" t="s">
        <v>45461</v>
      </c>
    </row>
    <row r="5378" spans="1:4" ht="13.5" x14ac:dyDescent="0.25">
      <c r="A5378" s="636">
        <v>102360</v>
      </c>
      <c r="B5378" s="634" t="s">
        <v>29636</v>
      </c>
      <c r="C5378" s="634" t="s">
        <v>20</v>
      </c>
      <c r="D5378" s="635" t="s">
        <v>45462</v>
      </c>
    </row>
    <row r="5379" spans="1:4" ht="13.5" x14ac:dyDescent="0.25">
      <c r="A5379" s="636">
        <v>102361</v>
      </c>
      <c r="B5379" s="634" t="s">
        <v>29637</v>
      </c>
      <c r="C5379" s="634" t="s">
        <v>20</v>
      </c>
      <c r="D5379" s="635" t="s">
        <v>44607</v>
      </c>
    </row>
    <row r="5380" spans="1:4" ht="13.5" x14ac:dyDescent="0.25">
      <c r="A5380" s="636">
        <v>90082</v>
      </c>
      <c r="B5380" s="634" t="s">
        <v>45463</v>
      </c>
      <c r="C5380" s="634" t="s">
        <v>20</v>
      </c>
      <c r="D5380" s="635" t="s">
        <v>26943</v>
      </c>
    </row>
    <row r="5381" spans="1:4" ht="13.5" x14ac:dyDescent="0.25">
      <c r="A5381" s="636">
        <v>90084</v>
      </c>
      <c r="B5381" s="634" t="s">
        <v>45464</v>
      </c>
      <c r="C5381" s="634" t="s">
        <v>20</v>
      </c>
      <c r="D5381" s="635" t="s">
        <v>30733</v>
      </c>
    </row>
    <row r="5382" spans="1:4" ht="13.5" x14ac:dyDescent="0.25">
      <c r="A5382" s="636">
        <v>90086</v>
      </c>
      <c r="B5382" s="634" t="s">
        <v>45465</v>
      </c>
      <c r="C5382" s="634" t="s">
        <v>20</v>
      </c>
      <c r="D5382" s="635" t="s">
        <v>26881</v>
      </c>
    </row>
    <row r="5383" spans="1:4" ht="13.5" x14ac:dyDescent="0.25">
      <c r="A5383" s="636">
        <v>90087</v>
      </c>
      <c r="B5383" s="634" t="s">
        <v>45466</v>
      </c>
      <c r="C5383" s="634" t="s">
        <v>20</v>
      </c>
      <c r="D5383" s="635" t="s">
        <v>44341</v>
      </c>
    </row>
    <row r="5384" spans="1:4" ht="13.5" x14ac:dyDescent="0.25">
      <c r="A5384" s="636">
        <v>90090</v>
      </c>
      <c r="B5384" s="634" t="s">
        <v>45467</v>
      </c>
      <c r="C5384" s="634" t="s">
        <v>20</v>
      </c>
      <c r="D5384" s="635" t="s">
        <v>43778</v>
      </c>
    </row>
    <row r="5385" spans="1:4" ht="13.5" x14ac:dyDescent="0.25">
      <c r="A5385" s="636">
        <v>90091</v>
      </c>
      <c r="B5385" s="634" t="s">
        <v>45468</v>
      </c>
      <c r="C5385" s="634" t="s">
        <v>20</v>
      </c>
      <c r="D5385" s="635" t="s">
        <v>43461</v>
      </c>
    </row>
    <row r="5386" spans="1:4" ht="13.5" x14ac:dyDescent="0.25">
      <c r="A5386" s="636">
        <v>90092</v>
      </c>
      <c r="B5386" s="634" t="s">
        <v>45469</v>
      </c>
      <c r="C5386" s="634" t="s">
        <v>20</v>
      </c>
      <c r="D5386" s="635" t="s">
        <v>45470</v>
      </c>
    </row>
    <row r="5387" spans="1:4" ht="13.5" x14ac:dyDescent="0.25">
      <c r="A5387" s="636">
        <v>90094</v>
      </c>
      <c r="B5387" s="634" t="s">
        <v>45471</v>
      </c>
      <c r="C5387" s="634" t="s">
        <v>20</v>
      </c>
      <c r="D5387" s="635" t="s">
        <v>41514</v>
      </c>
    </row>
    <row r="5388" spans="1:4" ht="13.5" x14ac:dyDescent="0.25">
      <c r="A5388" s="636">
        <v>90095</v>
      </c>
      <c r="B5388" s="634" t="s">
        <v>45472</v>
      </c>
      <c r="C5388" s="634" t="s">
        <v>20</v>
      </c>
      <c r="D5388" s="635" t="s">
        <v>29920</v>
      </c>
    </row>
    <row r="5389" spans="1:4" ht="13.5" x14ac:dyDescent="0.25">
      <c r="A5389" s="636">
        <v>90098</v>
      </c>
      <c r="B5389" s="634" t="s">
        <v>45473</v>
      </c>
      <c r="C5389" s="634" t="s">
        <v>20</v>
      </c>
      <c r="D5389" s="635" t="s">
        <v>45474</v>
      </c>
    </row>
    <row r="5390" spans="1:4" ht="13.5" x14ac:dyDescent="0.25">
      <c r="A5390" s="636">
        <v>90099</v>
      </c>
      <c r="B5390" s="634" t="s">
        <v>45475</v>
      </c>
      <c r="C5390" s="634" t="s">
        <v>20</v>
      </c>
      <c r="D5390" s="635" t="s">
        <v>26919</v>
      </c>
    </row>
    <row r="5391" spans="1:4" ht="13.5" x14ac:dyDescent="0.25">
      <c r="A5391" s="636">
        <v>90100</v>
      </c>
      <c r="B5391" s="634" t="s">
        <v>45476</v>
      </c>
      <c r="C5391" s="634" t="s">
        <v>20</v>
      </c>
      <c r="D5391" s="635" t="s">
        <v>30736</v>
      </c>
    </row>
    <row r="5392" spans="1:4" ht="13.5" x14ac:dyDescent="0.25">
      <c r="A5392" s="636">
        <v>90101</v>
      </c>
      <c r="B5392" s="634" t="s">
        <v>45477</v>
      </c>
      <c r="C5392" s="634" t="s">
        <v>20</v>
      </c>
      <c r="D5392" s="635" t="s">
        <v>45478</v>
      </c>
    </row>
    <row r="5393" spans="1:4" ht="13.5" x14ac:dyDescent="0.25">
      <c r="A5393" s="636">
        <v>90102</v>
      </c>
      <c r="B5393" s="634" t="s">
        <v>45479</v>
      </c>
      <c r="C5393" s="634" t="s">
        <v>20</v>
      </c>
      <c r="D5393" s="635" t="s">
        <v>42035</v>
      </c>
    </row>
    <row r="5394" spans="1:4" ht="13.5" x14ac:dyDescent="0.25">
      <c r="A5394" s="636">
        <v>90105</v>
      </c>
      <c r="B5394" s="634" t="s">
        <v>45480</v>
      </c>
      <c r="C5394" s="634" t="s">
        <v>20</v>
      </c>
      <c r="D5394" s="635" t="s">
        <v>30747</v>
      </c>
    </row>
    <row r="5395" spans="1:4" ht="13.5" x14ac:dyDescent="0.25">
      <c r="A5395" s="636">
        <v>90106</v>
      </c>
      <c r="B5395" s="634" t="s">
        <v>45481</v>
      </c>
      <c r="C5395" s="634" t="s">
        <v>20</v>
      </c>
      <c r="D5395" s="635" t="s">
        <v>26606</v>
      </c>
    </row>
    <row r="5396" spans="1:4" ht="13.5" x14ac:dyDescent="0.25">
      <c r="A5396" s="636">
        <v>90107</v>
      </c>
      <c r="B5396" s="634" t="s">
        <v>45482</v>
      </c>
      <c r="C5396" s="634" t="s">
        <v>20</v>
      </c>
      <c r="D5396" s="635" t="s">
        <v>45483</v>
      </c>
    </row>
    <row r="5397" spans="1:4" ht="13.5" x14ac:dyDescent="0.25">
      <c r="A5397" s="636">
        <v>90108</v>
      </c>
      <c r="B5397" s="634" t="s">
        <v>45484</v>
      </c>
      <c r="C5397" s="634" t="s">
        <v>20</v>
      </c>
      <c r="D5397" s="635" t="s">
        <v>45381</v>
      </c>
    </row>
    <row r="5398" spans="1:4" ht="13.5" x14ac:dyDescent="0.25">
      <c r="A5398" s="636">
        <v>93358</v>
      </c>
      <c r="B5398" s="634" t="s">
        <v>29639</v>
      </c>
      <c r="C5398" s="634" t="s">
        <v>20</v>
      </c>
      <c r="D5398" s="635" t="s">
        <v>45485</v>
      </c>
    </row>
    <row r="5399" spans="1:4" ht="13.5" x14ac:dyDescent="0.25">
      <c r="A5399" s="636">
        <v>102276</v>
      </c>
      <c r="B5399" s="634" t="s">
        <v>45486</v>
      </c>
      <c r="C5399" s="634" t="s">
        <v>20</v>
      </c>
      <c r="D5399" s="635" t="s">
        <v>27580</v>
      </c>
    </row>
    <row r="5400" spans="1:4" ht="13.5" x14ac:dyDescent="0.25">
      <c r="A5400" s="636">
        <v>102277</v>
      </c>
      <c r="B5400" s="634" t="s">
        <v>45487</v>
      </c>
      <c r="C5400" s="634" t="s">
        <v>20</v>
      </c>
      <c r="D5400" s="635" t="s">
        <v>30826</v>
      </c>
    </row>
    <row r="5401" spans="1:4" ht="13.5" x14ac:dyDescent="0.25">
      <c r="A5401" s="636">
        <v>102278</v>
      </c>
      <c r="B5401" s="634" t="s">
        <v>45488</v>
      </c>
      <c r="C5401" s="634" t="s">
        <v>20</v>
      </c>
      <c r="D5401" s="635" t="s">
        <v>45489</v>
      </c>
    </row>
    <row r="5402" spans="1:4" ht="13.5" x14ac:dyDescent="0.25">
      <c r="A5402" s="636">
        <v>102279</v>
      </c>
      <c r="B5402" s="634" t="s">
        <v>45490</v>
      </c>
      <c r="C5402" s="634" t="s">
        <v>20</v>
      </c>
      <c r="D5402" s="635" t="s">
        <v>29969</v>
      </c>
    </row>
    <row r="5403" spans="1:4" ht="13.5" x14ac:dyDescent="0.25">
      <c r="A5403" s="636">
        <v>102280</v>
      </c>
      <c r="B5403" s="634" t="s">
        <v>45491</v>
      </c>
      <c r="C5403" s="634" t="s">
        <v>20</v>
      </c>
      <c r="D5403" s="635" t="s">
        <v>27153</v>
      </c>
    </row>
    <row r="5404" spans="1:4" ht="13.5" x14ac:dyDescent="0.25">
      <c r="A5404" s="636">
        <v>102281</v>
      </c>
      <c r="B5404" s="634" t="s">
        <v>45492</v>
      </c>
      <c r="C5404" s="634" t="s">
        <v>20</v>
      </c>
      <c r="D5404" s="635" t="s">
        <v>30586</v>
      </c>
    </row>
    <row r="5405" spans="1:4" ht="13.5" x14ac:dyDescent="0.25">
      <c r="A5405" s="636">
        <v>102282</v>
      </c>
      <c r="B5405" s="634" t="s">
        <v>45493</v>
      </c>
      <c r="C5405" s="634" t="s">
        <v>20</v>
      </c>
      <c r="D5405" s="635" t="s">
        <v>28481</v>
      </c>
    </row>
    <row r="5406" spans="1:4" ht="13.5" x14ac:dyDescent="0.25">
      <c r="A5406" s="636">
        <v>102283</v>
      </c>
      <c r="B5406" s="634" t="s">
        <v>45494</v>
      </c>
      <c r="C5406" s="634" t="s">
        <v>20</v>
      </c>
      <c r="D5406" s="635" t="s">
        <v>25967</v>
      </c>
    </row>
    <row r="5407" spans="1:4" ht="13.5" x14ac:dyDescent="0.25">
      <c r="A5407" s="636">
        <v>102284</v>
      </c>
      <c r="B5407" s="634" t="s">
        <v>45495</v>
      </c>
      <c r="C5407" s="634" t="s">
        <v>20</v>
      </c>
      <c r="D5407" s="635" t="s">
        <v>30744</v>
      </c>
    </row>
    <row r="5408" spans="1:4" ht="13.5" x14ac:dyDescent="0.25">
      <c r="A5408" s="636">
        <v>102285</v>
      </c>
      <c r="B5408" s="634" t="s">
        <v>45496</v>
      </c>
      <c r="C5408" s="634" t="s">
        <v>20</v>
      </c>
      <c r="D5408" s="635" t="s">
        <v>45497</v>
      </c>
    </row>
    <row r="5409" spans="1:4" ht="13.5" x14ac:dyDescent="0.25">
      <c r="A5409" s="636">
        <v>102286</v>
      </c>
      <c r="B5409" s="634" t="s">
        <v>45498</v>
      </c>
      <c r="C5409" s="634" t="s">
        <v>20</v>
      </c>
      <c r="D5409" s="635" t="s">
        <v>43225</v>
      </c>
    </row>
    <row r="5410" spans="1:4" ht="13.5" x14ac:dyDescent="0.25">
      <c r="A5410" s="636">
        <v>102287</v>
      </c>
      <c r="B5410" s="634" t="s">
        <v>45499</v>
      </c>
      <c r="C5410" s="634" t="s">
        <v>20</v>
      </c>
      <c r="D5410" s="635" t="s">
        <v>30733</v>
      </c>
    </row>
    <row r="5411" spans="1:4" ht="13.5" x14ac:dyDescent="0.25">
      <c r="A5411" s="636">
        <v>102288</v>
      </c>
      <c r="B5411" s="634" t="s">
        <v>45500</v>
      </c>
      <c r="C5411" s="634" t="s">
        <v>20</v>
      </c>
      <c r="D5411" s="635" t="s">
        <v>27157</v>
      </c>
    </row>
    <row r="5412" spans="1:4" ht="13.5" x14ac:dyDescent="0.25">
      <c r="A5412" s="636">
        <v>102289</v>
      </c>
      <c r="B5412" s="634" t="s">
        <v>45501</v>
      </c>
      <c r="C5412" s="634" t="s">
        <v>20</v>
      </c>
      <c r="D5412" s="635" t="s">
        <v>24014</v>
      </c>
    </row>
    <row r="5413" spans="1:4" ht="13.5" x14ac:dyDescent="0.25">
      <c r="A5413" s="636">
        <v>102290</v>
      </c>
      <c r="B5413" s="634" t="s">
        <v>45502</v>
      </c>
      <c r="C5413" s="634" t="s">
        <v>20</v>
      </c>
      <c r="D5413" s="635" t="s">
        <v>30421</v>
      </c>
    </row>
    <row r="5414" spans="1:4" ht="13.5" x14ac:dyDescent="0.25">
      <c r="A5414" s="636">
        <v>102291</v>
      </c>
      <c r="B5414" s="634" t="s">
        <v>45503</v>
      </c>
      <c r="C5414" s="634" t="s">
        <v>20</v>
      </c>
      <c r="D5414" s="635" t="s">
        <v>45504</v>
      </c>
    </row>
    <row r="5415" spans="1:4" ht="13.5" x14ac:dyDescent="0.25">
      <c r="A5415" s="636">
        <v>102292</v>
      </c>
      <c r="B5415" s="634" t="s">
        <v>45505</v>
      </c>
      <c r="C5415" s="634" t="s">
        <v>20</v>
      </c>
      <c r="D5415" s="635" t="s">
        <v>30028</v>
      </c>
    </row>
    <row r="5416" spans="1:4" ht="13.5" x14ac:dyDescent="0.25">
      <c r="A5416" s="636">
        <v>102293</v>
      </c>
      <c r="B5416" s="634" t="s">
        <v>45506</v>
      </c>
      <c r="C5416" s="634" t="s">
        <v>20</v>
      </c>
      <c r="D5416" s="635" t="s">
        <v>30584</v>
      </c>
    </row>
    <row r="5417" spans="1:4" ht="13.5" x14ac:dyDescent="0.25">
      <c r="A5417" s="636">
        <v>102294</v>
      </c>
      <c r="B5417" s="634" t="s">
        <v>45507</v>
      </c>
      <c r="C5417" s="634" t="s">
        <v>20</v>
      </c>
      <c r="D5417" s="635" t="s">
        <v>45508</v>
      </c>
    </row>
    <row r="5418" spans="1:4" ht="13.5" x14ac:dyDescent="0.25">
      <c r="A5418" s="636">
        <v>102295</v>
      </c>
      <c r="B5418" s="634" t="s">
        <v>45509</v>
      </c>
      <c r="C5418" s="634" t="s">
        <v>20</v>
      </c>
      <c r="D5418" s="635" t="s">
        <v>45470</v>
      </c>
    </row>
    <row r="5419" spans="1:4" ht="13.5" x14ac:dyDescent="0.25">
      <c r="A5419" s="636">
        <v>102296</v>
      </c>
      <c r="B5419" s="634" t="s">
        <v>45510</v>
      </c>
      <c r="C5419" s="634" t="s">
        <v>20</v>
      </c>
      <c r="D5419" s="635" t="s">
        <v>41960</v>
      </c>
    </row>
    <row r="5420" spans="1:4" ht="13.5" x14ac:dyDescent="0.25">
      <c r="A5420" s="636">
        <v>102297</v>
      </c>
      <c r="B5420" s="634" t="s">
        <v>45511</v>
      </c>
      <c r="C5420" s="634" t="s">
        <v>20</v>
      </c>
      <c r="D5420" s="635" t="s">
        <v>30027</v>
      </c>
    </row>
    <row r="5421" spans="1:4" ht="13.5" x14ac:dyDescent="0.25">
      <c r="A5421" s="636">
        <v>102298</v>
      </c>
      <c r="B5421" s="634" t="s">
        <v>45512</v>
      </c>
      <c r="C5421" s="634" t="s">
        <v>20</v>
      </c>
      <c r="D5421" s="635" t="s">
        <v>30547</v>
      </c>
    </row>
    <row r="5422" spans="1:4" ht="13.5" x14ac:dyDescent="0.25">
      <c r="A5422" s="636">
        <v>102299</v>
      </c>
      <c r="B5422" s="634" t="s">
        <v>45513</v>
      </c>
      <c r="C5422" s="634" t="s">
        <v>20</v>
      </c>
      <c r="D5422" s="635" t="s">
        <v>42636</v>
      </c>
    </row>
    <row r="5423" spans="1:4" ht="13.5" x14ac:dyDescent="0.25">
      <c r="A5423" s="636">
        <v>102300</v>
      </c>
      <c r="B5423" s="634" t="s">
        <v>45514</v>
      </c>
      <c r="C5423" s="634" t="s">
        <v>20</v>
      </c>
      <c r="D5423" s="635" t="s">
        <v>30295</v>
      </c>
    </row>
    <row r="5424" spans="1:4" ht="13.5" x14ac:dyDescent="0.25">
      <c r="A5424" s="636">
        <v>102301</v>
      </c>
      <c r="B5424" s="634" t="s">
        <v>45515</v>
      </c>
      <c r="C5424" s="634" t="s">
        <v>20</v>
      </c>
      <c r="D5424" s="635" t="s">
        <v>30058</v>
      </c>
    </row>
    <row r="5425" spans="1:4" ht="13.5" x14ac:dyDescent="0.25">
      <c r="A5425" s="636">
        <v>102302</v>
      </c>
      <c r="B5425" s="634" t="s">
        <v>45516</v>
      </c>
      <c r="C5425" s="634" t="s">
        <v>20</v>
      </c>
      <c r="D5425" s="635" t="s">
        <v>27515</v>
      </c>
    </row>
    <row r="5426" spans="1:4" ht="13.5" x14ac:dyDescent="0.25">
      <c r="A5426" s="636">
        <v>102303</v>
      </c>
      <c r="B5426" s="634" t="s">
        <v>45517</v>
      </c>
      <c r="C5426" s="634" t="s">
        <v>20</v>
      </c>
      <c r="D5426" s="635" t="s">
        <v>45518</v>
      </c>
    </row>
    <row r="5427" spans="1:4" ht="13.5" x14ac:dyDescent="0.25">
      <c r="A5427" s="636">
        <v>102304</v>
      </c>
      <c r="B5427" s="634" t="s">
        <v>45519</v>
      </c>
      <c r="C5427" s="634" t="s">
        <v>20</v>
      </c>
      <c r="D5427" s="635" t="s">
        <v>45520</v>
      </c>
    </row>
    <row r="5428" spans="1:4" ht="13.5" x14ac:dyDescent="0.25">
      <c r="A5428" s="636">
        <v>102305</v>
      </c>
      <c r="B5428" s="634" t="s">
        <v>45521</v>
      </c>
      <c r="C5428" s="634" t="s">
        <v>20</v>
      </c>
      <c r="D5428" s="635" t="s">
        <v>41816</v>
      </c>
    </row>
    <row r="5429" spans="1:4" ht="13.5" x14ac:dyDescent="0.25">
      <c r="A5429" s="636">
        <v>102306</v>
      </c>
      <c r="B5429" s="634" t="s">
        <v>45522</v>
      </c>
      <c r="C5429" s="634" t="s">
        <v>20</v>
      </c>
      <c r="D5429" s="635" t="s">
        <v>41247</v>
      </c>
    </row>
    <row r="5430" spans="1:4" ht="13.5" x14ac:dyDescent="0.25">
      <c r="A5430" s="636">
        <v>102307</v>
      </c>
      <c r="B5430" s="634" t="s">
        <v>45523</v>
      </c>
      <c r="C5430" s="634" t="s">
        <v>20</v>
      </c>
      <c r="D5430" s="635" t="s">
        <v>28481</v>
      </c>
    </row>
    <row r="5431" spans="1:4" ht="13.5" x14ac:dyDescent="0.25">
      <c r="A5431" s="636">
        <v>102308</v>
      </c>
      <c r="B5431" s="634" t="s">
        <v>45524</v>
      </c>
      <c r="C5431" s="634" t="s">
        <v>20</v>
      </c>
      <c r="D5431" s="635" t="s">
        <v>30719</v>
      </c>
    </row>
    <row r="5432" spans="1:4" ht="13.5" x14ac:dyDescent="0.25">
      <c r="A5432" s="636">
        <v>102309</v>
      </c>
      <c r="B5432" s="634" t="s">
        <v>45525</v>
      </c>
      <c r="C5432" s="634" t="s">
        <v>20</v>
      </c>
      <c r="D5432" s="635" t="s">
        <v>44264</v>
      </c>
    </row>
    <row r="5433" spans="1:4" ht="13.5" x14ac:dyDescent="0.25">
      <c r="A5433" s="636">
        <v>102310</v>
      </c>
      <c r="B5433" s="634" t="s">
        <v>45526</v>
      </c>
      <c r="C5433" s="634" t="s">
        <v>20</v>
      </c>
      <c r="D5433" s="635" t="s">
        <v>43237</v>
      </c>
    </row>
    <row r="5434" spans="1:4" ht="13.5" x14ac:dyDescent="0.25">
      <c r="A5434" s="636">
        <v>102311</v>
      </c>
      <c r="B5434" s="634" t="s">
        <v>45527</v>
      </c>
      <c r="C5434" s="634" t="s">
        <v>20</v>
      </c>
      <c r="D5434" s="635" t="s">
        <v>23147</v>
      </c>
    </row>
    <row r="5435" spans="1:4" ht="13.5" x14ac:dyDescent="0.25">
      <c r="A5435" s="636">
        <v>102312</v>
      </c>
      <c r="B5435" s="634" t="s">
        <v>45528</v>
      </c>
      <c r="C5435" s="634" t="s">
        <v>20</v>
      </c>
      <c r="D5435" s="635" t="s">
        <v>24020</v>
      </c>
    </row>
    <row r="5436" spans="1:4" ht="13.5" x14ac:dyDescent="0.25">
      <c r="A5436" s="636">
        <v>102313</v>
      </c>
      <c r="B5436" s="634" t="s">
        <v>45529</v>
      </c>
      <c r="C5436" s="634" t="s">
        <v>20</v>
      </c>
      <c r="D5436" s="635" t="s">
        <v>29235</v>
      </c>
    </row>
    <row r="5437" spans="1:4" ht="13.5" x14ac:dyDescent="0.25">
      <c r="A5437" s="636">
        <v>102314</v>
      </c>
      <c r="B5437" s="634" t="s">
        <v>45530</v>
      </c>
      <c r="C5437" s="634" t="s">
        <v>20</v>
      </c>
      <c r="D5437" s="635" t="s">
        <v>44800</v>
      </c>
    </row>
    <row r="5438" spans="1:4" ht="13.5" x14ac:dyDescent="0.25">
      <c r="A5438" s="636">
        <v>102315</v>
      </c>
      <c r="B5438" s="634" t="s">
        <v>45531</v>
      </c>
      <c r="C5438" s="634" t="s">
        <v>20</v>
      </c>
      <c r="D5438" s="635" t="s">
        <v>30421</v>
      </c>
    </row>
    <row r="5439" spans="1:4" ht="13.5" x14ac:dyDescent="0.25">
      <c r="A5439" s="636">
        <v>102316</v>
      </c>
      <c r="B5439" s="634" t="s">
        <v>45532</v>
      </c>
      <c r="C5439" s="634" t="s">
        <v>20</v>
      </c>
      <c r="D5439" s="635" t="s">
        <v>27158</v>
      </c>
    </row>
    <row r="5440" spans="1:4" ht="13.5" x14ac:dyDescent="0.25">
      <c r="A5440" s="636">
        <v>102317</v>
      </c>
      <c r="B5440" s="634" t="s">
        <v>45533</v>
      </c>
      <c r="C5440" s="634" t="s">
        <v>20</v>
      </c>
      <c r="D5440" s="635" t="s">
        <v>45534</v>
      </c>
    </row>
    <row r="5441" spans="1:4" ht="13.5" x14ac:dyDescent="0.25">
      <c r="A5441" s="636">
        <v>102318</v>
      </c>
      <c r="B5441" s="634" t="s">
        <v>45535</v>
      </c>
      <c r="C5441" s="634" t="s">
        <v>20</v>
      </c>
      <c r="D5441" s="635" t="s">
        <v>30536</v>
      </c>
    </row>
    <row r="5442" spans="1:4" ht="13.5" x14ac:dyDescent="0.25">
      <c r="A5442" s="636">
        <v>102319</v>
      </c>
      <c r="B5442" s="634" t="s">
        <v>45536</v>
      </c>
      <c r="C5442" s="634" t="s">
        <v>20</v>
      </c>
      <c r="D5442" s="635" t="s">
        <v>30903</v>
      </c>
    </row>
    <row r="5443" spans="1:4" ht="13.5" x14ac:dyDescent="0.25">
      <c r="A5443" s="636">
        <v>102320</v>
      </c>
      <c r="B5443" s="634" t="s">
        <v>45537</v>
      </c>
      <c r="C5443" s="634" t="s">
        <v>20</v>
      </c>
      <c r="D5443" s="635" t="s">
        <v>30425</v>
      </c>
    </row>
    <row r="5444" spans="1:4" ht="13.5" x14ac:dyDescent="0.25">
      <c r="A5444" s="636">
        <v>102321</v>
      </c>
      <c r="B5444" s="634" t="s">
        <v>45538</v>
      </c>
      <c r="C5444" s="634" t="s">
        <v>20</v>
      </c>
      <c r="D5444" s="635" t="s">
        <v>41299</v>
      </c>
    </row>
    <row r="5445" spans="1:4" ht="13.5" x14ac:dyDescent="0.25">
      <c r="A5445" s="636">
        <v>102322</v>
      </c>
      <c r="B5445" s="634" t="s">
        <v>45539</v>
      </c>
      <c r="C5445" s="634" t="s">
        <v>20</v>
      </c>
      <c r="D5445" s="635" t="s">
        <v>30065</v>
      </c>
    </row>
    <row r="5446" spans="1:4" ht="13.5" x14ac:dyDescent="0.25">
      <c r="A5446" s="636">
        <v>102323</v>
      </c>
      <c r="B5446" s="634" t="s">
        <v>45540</v>
      </c>
      <c r="C5446" s="634" t="s">
        <v>20</v>
      </c>
      <c r="D5446" s="635" t="s">
        <v>44255</v>
      </c>
    </row>
    <row r="5447" spans="1:4" ht="13.5" x14ac:dyDescent="0.25">
      <c r="A5447" s="636">
        <v>102324</v>
      </c>
      <c r="B5447" s="634" t="s">
        <v>45541</v>
      </c>
      <c r="C5447" s="634" t="s">
        <v>20</v>
      </c>
      <c r="D5447" s="635" t="s">
        <v>30766</v>
      </c>
    </row>
    <row r="5448" spans="1:4" ht="13.5" x14ac:dyDescent="0.25">
      <c r="A5448" s="636">
        <v>102325</v>
      </c>
      <c r="B5448" s="634" t="s">
        <v>45542</v>
      </c>
      <c r="C5448" s="634" t="s">
        <v>20</v>
      </c>
      <c r="D5448" s="635" t="s">
        <v>29173</v>
      </c>
    </row>
    <row r="5449" spans="1:4" ht="13.5" x14ac:dyDescent="0.25">
      <c r="A5449" s="636">
        <v>102326</v>
      </c>
      <c r="B5449" s="634" t="s">
        <v>45543</v>
      </c>
      <c r="C5449" s="634" t="s">
        <v>20</v>
      </c>
      <c r="D5449" s="635" t="s">
        <v>30029</v>
      </c>
    </row>
    <row r="5450" spans="1:4" ht="13.5" x14ac:dyDescent="0.25">
      <c r="A5450" s="636">
        <v>102327</v>
      </c>
      <c r="B5450" s="634" t="s">
        <v>45544</v>
      </c>
      <c r="C5450" s="634" t="s">
        <v>20</v>
      </c>
      <c r="D5450" s="635" t="s">
        <v>30422</v>
      </c>
    </row>
    <row r="5451" spans="1:4" ht="13.5" x14ac:dyDescent="0.25">
      <c r="A5451" s="636">
        <v>102328</v>
      </c>
      <c r="B5451" s="634" t="s">
        <v>45545</v>
      </c>
      <c r="C5451" s="634" t="s">
        <v>20</v>
      </c>
      <c r="D5451" s="635" t="s">
        <v>30428</v>
      </c>
    </row>
    <row r="5452" spans="1:4" ht="13.5" x14ac:dyDescent="0.25">
      <c r="A5452" s="636">
        <v>102329</v>
      </c>
      <c r="B5452" s="634" t="s">
        <v>45546</v>
      </c>
      <c r="C5452" s="634" t="s">
        <v>20</v>
      </c>
      <c r="D5452" s="635" t="s">
        <v>26883</v>
      </c>
    </row>
    <row r="5453" spans="1:4" ht="13.5" x14ac:dyDescent="0.25">
      <c r="A5453" s="636">
        <v>94304</v>
      </c>
      <c r="B5453" s="634" t="s">
        <v>25168</v>
      </c>
      <c r="C5453" s="634" t="s">
        <v>20</v>
      </c>
      <c r="D5453" s="635" t="s">
        <v>45547</v>
      </c>
    </row>
    <row r="5454" spans="1:4" ht="13.5" x14ac:dyDescent="0.25">
      <c r="A5454" s="636">
        <v>94305</v>
      </c>
      <c r="B5454" s="634" t="s">
        <v>25169</v>
      </c>
      <c r="C5454" s="634" t="s">
        <v>20</v>
      </c>
      <c r="D5454" s="635" t="s">
        <v>45548</v>
      </c>
    </row>
    <row r="5455" spans="1:4" ht="13.5" x14ac:dyDescent="0.25">
      <c r="A5455" s="636">
        <v>94306</v>
      </c>
      <c r="B5455" s="634" t="s">
        <v>25170</v>
      </c>
      <c r="C5455" s="634" t="s">
        <v>20</v>
      </c>
      <c r="D5455" s="635" t="s">
        <v>45549</v>
      </c>
    </row>
    <row r="5456" spans="1:4" ht="13.5" x14ac:dyDescent="0.25">
      <c r="A5456" s="636">
        <v>94307</v>
      </c>
      <c r="B5456" s="634" t="s">
        <v>25171</v>
      </c>
      <c r="C5456" s="634" t="s">
        <v>20</v>
      </c>
      <c r="D5456" s="635" t="s">
        <v>45550</v>
      </c>
    </row>
    <row r="5457" spans="1:4" ht="13.5" x14ac:dyDescent="0.25">
      <c r="A5457" s="636">
        <v>94308</v>
      </c>
      <c r="B5457" s="634" t="s">
        <v>25172</v>
      </c>
      <c r="C5457" s="634" t="s">
        <v>20</v>
      </c>
      <c r="D5457" s="635" t="s">
        <v>45551</v>
      </c>
    </row>
    <row r="5458" spans="1:4" ht="13.5" x14ac:dyDescent="0.25">
      <c r="A5458" s="636">
        <v>94309</v>
      </c>
      <c r="B5458" s="634" t="s">
        <v>25173</v>
      </c>
      <c r="C5458" s="634" t="s">
        <v>20</v>
      </c>
      <c r="D5458" s="635" t="s">
        <v>29983</v>
      </c>
    </row>
    <row r="5459" spans="1:4" ht="13.5" x14ac:dyDescent="0.25">
      <c r="A5459" s="636">
        <v>94310</v>
      </c>
      <c r="B5459" s="634" t="s">
        <v>25174</v>
      </c>
      <c r="C5459" s="634" t="s">
        <v>20</v>
      </c>
      <c r="D5459" s="635" t="s">
        <v>29963</v>
      </c>
    </row>
    <row r="5460" spans="1:4" ht="13.5" x14ac:dyDescent="0.25">
      <c r="A5460" s="636">
        <v>94315</v>
      </c>
      <c r="B5460" s="634" t="s">
        <v>25175</v>
      </c>
      <c r="C5460" s="634" t="s">
        <v>20</v>
      </c>
      <c r="D5460" s="635" t="s">
        <v>45552</v>
      </c>
    </row>
    <row r="5461" spans="1:4" ht="13.5" x14ac:dyDescent="0.25">
      <c r="A5461" s="636">
        <v>94316</v>
      </c>
      <c r="B5461" s="634" t="s">
        <v>25176</v>
      </c>
      <c r="C5461" s="634" t="s">
        <v>20</v>
      </c>
      <c r="D5461" s="635" t="s">
        <v>45553</v>
      </c>
    </row>
    <row r="5462" spans="1:4" ht="13.5" x14ac:dyDescent="0.25">
      <c r="A5462" s="636">
        <v>94317</v>
      </c>
      <c r="B5462" s="634" t="s">
        <v>25177</v>
      </c>
      <c r="C5462" s="634" t="s">
        <v>20</v>
      </c>
      <c r="D5462" s="635" t="s">
        <v>45554</v>
      </c>
    </row>
    <row r="5463" spans="1:4" ht="13.5" x14ac:dyDescent="0.25">
      <c r="A5463" s="636">
        <v>94318</v>
      </c>
      <c r="B5463" s="634" t="s">
        <v>25178</v>
      </c>
      <c r="C5463" s="634" t="s">
        <v>20</v>
      </c>
      <c r="D5463" s="635" t="s">
        <v>45555</v>
      </c>
    </row>
    <row r="5464" spans="1:4" ht="13.5" x14ac:dyDescent="0.25">
      <c r="A5464" s="636">
        <v>94319</v>
      </c>
      <c r="B5464" s="634" t="s">
        <v>25179</v>
      </c>
      <c r="C5464" s="634" t="s">
        <v>20</v>
      </c>
      <c r="D5464" s="635" t="s">
        <v>30566</v>
      </c>
    </row>
    <row r="5465" spans="1:4" ht="13.5" x14ac:dyDescent="0.25">
      <c r="A5465" s="636">
        <v>94327</v>
      </c>
      <c r="B5465" s="634" t="s">
        <v>25180</v>
      </c>
      <c r="C5465" s="634" t="s">
        <v>20</v>
      </c>
      <c r="D5465" s="635" t="s">
        <v>30698</v>
      </c>
    </row>
    <row r="5466" spans="1:4" ht="13.5" x14ac:dyDescent="0.25">
      <c r="A5466" s="636">
        <v>94328</v>
      </c>
      <c r="B5466" s="634" t="s">
        <v>25181</v>
      </c>
      <c r="C5466" s="634" t="s">
        <v>20</v>
      </c>
      <c r="D5466" s="635" t="s">
        <v>45556</v>
      </c>
    </row>
    <row r="5467" spans="1:4" ht="13.5" x14ac:dyDescent="0.25">
      <c r="A5467" s="636">
        <v>94329</v>
      </c>
      <c r="B5467" s="634" t="s">
        <v>25182</v>
      </c>
      <c r="C5467" s="634" t="s">
        <v>20</v>
      </c>
      <c r="D5467" s="635" t="s">
        <v>45557</v>
      </c>
    </row>
    <row r="5468" spans="1:4" ht="13.5" x14ac:dyDescent="0.25">
      <c r="A5468" s="636">
        <v>94330</v>
      </c>
      <c r="B5468" s="634" t="s">
        <v>25183</v>
      </c>
      <c r="C5468" s="634" t="s">
        <v>20</v>
      </c>
      <c r="D5468" s="635" t="s">
        <v>45558</v>
      </c>
    </row>
    <row r="5469" spans="1:4" ht="13.5" x14ac:dyDescent="0.25">
      <c r="A5469" s="636">
        <v>94331</v>
      </c>
      <c r="B5469" s="634" t="s">
        <v>25184</v>
      </c>
      <c r="C5469" s="634" t="s">
        <v>20</v>
      </c>
      <c r="D5469" s="635" t="s">
        <v>45559</v>
      </c>
    </row>
    <row r="5470" spans="1:4" ht="13.5" x14ac:dyDescent="0.25">
      <c r="A5470" s="636">
        <v>94332</v>
      </c>
      <c r="B5470" s="634" t="s">
        <v>25185</v>
      </c>
      <c r="C5470" s="634" t="s">
        <v>20</v>
      </c>
      <c r="D5470" s="635" t="s">
        <v>45560</v>
      </c>
    </row>
    <row r="5471" spans="1:4" ht="13.5" x14ac:dyDescent="0.25">
      <c r="A5471" s="636">
        <v>94333</v>
      </c>
      <c r="B5471" s="634" t="s">
        <v>25186</v>
      </c>
      <c r="C5471" s="634" t="s">
        <v>20</v>
      </c>
      <c r="D5471" s="635" t="s">
        <v>45561</v>
      </c>
    </row>
    <row r="5472" spans="1:4" ht="13.5" x14ac:dyDescent="0.25">
      <c r="A5472" s="636">
        <v>94338</v>
      </c>
      <c r="B5472" s="634" t="s">
        <v>25187</v>
      </c>
      <c r="C5472" s="634" t="s">
        <v>20</v>
      </c>
      <c r="D5472" s="635" t="s">
        <v>45562</v>
      </c>
    </row>
    <row r="5473" spans="1:4" ht="13.5" x14ac:dyDescent="0.25">
      <c r="A5473" s="636">
        <v>94339</v>
      </c>
      <c r="B5473" s="634" t="s">
        <v>25188</v>
      </c>
      <c r="C5473" s="634" t="s">
        <v>20</v>
      </c>
      <c r="D5473" s="635" t="s">
        <v>45563</v>
      </c>
    </row>
    <row r="5474" spans="1:4" ht="13.5" x14ac:dyDescent="0.25">
      <c r="A5474" s="636">
        <v>94340</v>
      </c>
      <c r="B5474" s="634" t="s">
        <v>25189</v>
      </c>
      <c r="C5474" s="634" t="s">
        <v>20</v>
      </c>
      <c r="D5474" s="635" t="s">
        <v>30464</v>
      </c>
    </row>
    <row r="5475" spans="1:4" ht="13.5" x14ac:dyDescent="0.25">
      <c r="A5475" s="636">
        <v>94341</v>
      </c>
      <c r="B5475" s="634" t="s">
        <v>25190</v>
      </c>
      <c r="C5475" s="634" t="s">
        <v>20</v>
      </c>
      <c r="D5475" s="635" t="s">
        <v>45564</v>
      </c>
    </row>
    <row r="5476" spans="1:4" ht="13.5" x14ac:dyDescent="0.25">
      <c r="A5476" s="636">
        <v>94342</v>
      </c>
      <c r="B5476" s="634" t="s">
        <v>25191</v>
      </c>
      <c r="C5476" s="634" t="s">
        <v>20</v>
      </c>
      <c r="D5476" s="635" t="s">
        <v>45565</v>
      </c>
    </row>
    <row r="5477" spans="1:4" ht="13.5" x14ac:dyDescent="0.25">
      <c r="A5477" s="636">
        <v>96385</v>
      </c>
      <c r="B5477" s="634" t="s">
        <v>26890</v>
      </c>
      <c r="C5477" s="634" t="s">
        <v>20</v>
      </c>
      <c r="D5477" s="635" t="s">
        <v>30744</v>
      </c>
    </row>
    <row r="5478" spans="1:4" ht="13.5" x14ac:dyDescent="0.25">
      <c r="A5478" s="636">
        <v>96386</v>
      </c>
      <c r="B5478" s="634" t="s">
        <v>26891</v>
      </c>
      <c r="C5478" s="634" t="s">
        <v>20</v>
      </c>
      <c r="D5478" s="635" t="s">
        <v>45566</v>
      </c>
    </row>
    <row r="5479" spans="1:4" ht="13.5" x14ac:dyDescent="0.25">
      <c r="A5479" s="636">
        <v>93360</v>
      </c>
      <c r="B5479" s="634" t="s">
        <v>25192</v>
      </c>
      <c r="C5479" s="634" t="s">
        <v>20</v>
      </c>
      <c r="D5479" s="635" t="s">
        <v>26607</v>
      </c>
    </row>
    <row r="5480" spans="1:4" ht="13.5" x14ac:dyDescent="0.25">
      <c r="A5480" s="636">
        <v>93361</v>
      </c>
      <c r="B5480" s="634" t="s">
        <v>25194</v>
      </c>
      <c r="C5480" s="634" t="s">
        <v>20</v>
      </c>
      <c r="D5480" s="635" t="s">
        <v>42036</v>
      </c>
    </row>
    <row r="5481" spans="1:4" ht="13.5" x14ac:dyDescent="0.25">
      <c r="A5481" s="636">
        <v>93362</v>
      </c>
      <c r="B5481" s="634" t="s">
        <v>25195</v>
      </c>
      <c r="C5481" s="634" t="s">
        <v>20</v>
      </c>
      <c r="D5481" s="635" t="s">
        <v>41943</v>
      </c>
    </row>
    <row r="5482" spans="1:4" ht="13.5" x14ac:dyDescent="0.25">
      <c r="A5482" s="636">
        <v>93363</v>
      </c>
      <c r="B5482" s="634" t="s">
        <v>25196</v>
      </c>
      <c r="C5482" s="634" t="s">
        <v>20</v>
      </c>
      <c r="D5482" s="635" t="s">
        <v>41691</v>
      </c>
    </row>
    <row r="5483" spans="1:4" ht="13.5" x14ac:dyDescent="0.25">
      <c r="A5483" s="636">
        <v>93364</v>
      </c>
      <c r="B5483" s="634" t="s">
        <v>25197</v>
      </c>
      <c r="C5483" s="634" t="s">
        <v>20</v>
      </c>
      <c r="D5483" s="635" t="s">
        <v>26760</v>
      </c>
    </row>
    <row r="5484" spans="1:4" ht="13.5" x14ac:dyDescent="0.25">
      <c r="A5484" s="636">
        <v>93365</v>
      </c>
      <c r="B5484" s="634" t="s">
        <v>25198</v>
      </c>
      <c r="C5484" s="634" t="s">
        <v>20</v>
      </c>
      <c r="D5484" s="635" t="s">
        <v>30058</v>
      </c>
    </row>
    <row r="5485" spans="1:4" ht="13.5" x14ac:dyDescent="0.25">
      <c r="A5485" s="636">
        <v>93366</v>
      </c>
      <c r="B5485" s="634" t="s">
        <v>25199</v>
      </c>
      <c r="C5485" s="634" t="s">
        <v>20</v>
      </c>
      <c r="D5485" s="635" t="s">
        <v>45567</v>
      </c>
    </row>
    <row r="5486" spans="1:4" ht="13.5" x14ac:dyDescent="0.25">
      <c r="A5486" s="636">
        <v>93367</v>
      </c>
      <c r="B5486" s="634" t="s">
        <v>25200</v>
      </c>
      <c r="C5486" s="634" t="s">
        <v>20</v>
      </c>
      <c r="D5486" s="635" t="s">
        <v>44295</v>
      </c>
    </row>
    <row r="5487" spans="1:4" ht="13.5" x14ac:dyDescent="0.25">
      <c r="A5487" s="636">
        <v>93368</v>
      </c>
      <c r="B5487" s="634" t="s">
        <v>25201</v>
      </c>
      <c r="C5487" s="634" t="s">
        <v>20</v>
      </c>
      <c r="D5487" s="635" t="s">
        <v>45568</v>
      </c>
    </row>
    <row r="5488" spans="1:4" ht="13.5" x14ac:dyDescent="0.25">
      <c r="A5488" s="636">
        <v>93369</v>
      </c>
      <c r="B5488" s="634" t="s">
        <v>25202</v>
      </c>
      <c r="C5488" s="634" t="s">
        <v>20</v>
      </c>
      <c r="D5488" s="635" t="s">
        <v>43237</v>
      </c>
    </row>
    <row r="5489" spans="1:4" ht="13.5" x14ac:dyDescent="0.25">
      <c r="A5489" s="636">
        <v>93370</v>
      </c>
      <c r="B5489" s="634" t="s">
        <v>25203</v>
      </c>
      <c r="C5489" s="634" t="s">
        <v>20</v>
      </c>
      <c r="D5489" s="635" t="s">
        <v>45569</v>
      </c>
    </row>
    <row r="5490" spans="1:4" ht="13.5" x14ac:dyDescent="0.25">
      <c r="A5490" s="636">
        <v>93371</v>
      </c>
      <c r="B5490" s="634" t="s">
        <v>25204</v>
      </c>
      <c r="C5490" s="634" t="s">
        <v>20</v>
      </c>
      <c r="D5490" s="635" t="s">
        <v>45570</v>
      </c>
    </row>
    <row r="5491" spans="1:4" ht="13.5" x14ac:dyDescent="0.25">
      <c r="A5491" s="636">
        <v>93372</v>
      </c>
      <c r="B5491" s="634" t="s">
        <v>25205</v>
      </c>
      <c r="C5491" s="634" t="s">
        <v>20</v>
      </c>
      <c r="D5491" s="635" t="s">
        <v>30472</v>
      </c>
    </row>
    <row r="5492" spans="1:4" ht="13.5" x14ac:dyDescent="0.25">
      <c r="A5492" s="636">
        <v>93373</v>
      </c>
      <c r="B5492" s="634" t="s">
        <v>25206</v>
      </c>
      <c r="C5492" s="634" t="s">
        <v>20</v>
      </c>
      <c r="D5492" s="635" t="s">
        <v>27788</v>
      </c>
    </row>
    <row r="5493" spans="1:4" ht="13.5" x14ac:dyDescent="0.25">
      <c r="A5493" s="636">
        <v>93374</v>
      </c>
      <c r="B5493" s="634" t="s">
        <v>25207</v>
      </c>
      <c r="C5493" s="634" t="s">
        <v>20</v>
      </c>
      <c r="D5493" s="635" t="s">
        <v>41857</v>
      </c>
    </row>
    <row r="5494" spans="1:4" ht="13.5" x14ac:dyDescent="0.25">
      <c r="A5494" s="636">
        <v>93375</v>
      </c>
      <c r="B5494" s="634" t="s">
        <v>25208</v>
      </c>
      <c r="C5494" s="634" t="s">
        <v>20</v>
      </c>
      <c r="D5494" s="635" t="s">
        <v>30455</v>
      </c>
    </row>
    <row r="5495" spans="1:4" ht="13.5" x14ac:dyDescent="0.25">
      <c r="A5495" s="636">
        <v>93376</v>
      </c>
      <c r="B5495" s="634" t="s">
        <v>25209</v>
      </c>
      <c r="C5495" s="634" t="s">
        <v>20</v>
      </c>
      <c r="D5495" s="635" t="s">
        <v>30036</v>
      </c>
    </row>
    <row r="5496" spans="1:4" ht="13.5" x14ac:dyDescent="0.25">
      <c r="A5496" s="636">
        <v>93377</v>
      </c>
      <c r="B5496" s="634" t="s">
        <v>25210</v>
      </c>
      <c r="C5496" s="634" t="s">
        <v>20</v>
      </c>
      <c r="D5496" s="635" t="s">
        <v>28969</v>
      </c>
    </row>
    <row r="5497" spans="1:4" ht="13.5" x14ac:dyDescent="0.25">
      <c r="A5497" s="636">
        <v>93378</v>
      </c>
      <c r="B5497" s="634" t="s">
        <v>25211</v>
      </c>
      <c r="C5497" s="634" t="s">
        <v>20</v>
      </c>
      <c r="D5497" s="635" t="s">
        <v>30454</v>
      </c>
    </row>
    <row r="5498" spans="1:4" ht="13.5" x14ac:dyDescent="0.25">
      <c r="A5498" s="636">
        <v>93379</v>
      </c>
      <c r="B5498" s="634" t="s">
        <v>25212</v>
      </c>
      <c r="C5498" s="634" t="s">
        <v>20</v>
      </c>
      <c r="D5498" s="635" t="s">
        <v>44646</v>
      </c>
    </row>
    <row r="5499" spans="1:4" ht="13.5" x14ac:dyDescent="0.25">
      <c r="A5499" s="636">
        <v>93380</v>
      </c>
      <c r="B5499" s="634" t="s">
        <v>25213</v>
      </c>
      <c r="C5499" s="634" t="s">
        <v>20</v>
      </c>
      <c r="D5499" s="635" t="s">
        <v>29120</v>
      </c>
    </row>
    <row r="5500" spans="1:4" ht="13.5" x14ac:dyDescent="0.25">
      <c r="A5500" s="636">
        <v>93381</v>
      </c>
      <c r="B5500" s="634" t="s">
        <v>25214</v>
      </c>
      <c r="C5500" s="634" t="s">
        <v>20</v>
      </c>
      <c r="D5500" s="635" t="s">
        <v>26614</v>
      </c>
    </row>
    <row r="5501" spans="1:4" ht="13.5" x14ac:dyDescent="0.25">
      <c r="A5501" s="636">
        <v>93382</v>
      </c>
      <c r="B5501" s="634" t="s">
        <v>25215</v>
      </c>
      <c r="C5501" s="634" t="s">
        <v>20</v>
      </c>
      <c r="D5501" s="635" t="s">
        <v>29055</v>
      </c>
    </row>
    <row r="5502" spans="1:4" ht="13.5" x14ac:dyDescent="0.25">
      <c r="A5502" s="636">
        <v>96995</v>
      </c>
      <c r="B5502" s="634" t="s">
        <v>25216</v>
      </c>
      <c r="C5502" s="634" t="s">
        <v>20</v>
      </c>
      <c r="D5502" s="635" t="s">
        <v>45571</v>
      </c>
    </row>
    <row r="5503" spans="1:4" ht="13.5" x14ac:dyDescent="0.25">
      <c r="A5503" s="636">
        <v>97916</v>
      </c>
      <c r="B5503" s="634" t="s">
        <v>27582</v>
      </c>
      <c r="C5503" s="634" t="s">
        <v>25217</v>
      </c>
      <c r="D5503" s="635" t="s">
        <v>28423</v>
      </c>
    </row>
    <row r="5504" spans="1:4" ht="13.5" x14ac:dyDescent="0.25">
      <c r="A5504" s="636">
        <v>97917</v>
      </c>
      <c r="B5504" s="634" t="s">
        <v>27583</v>
      </c>
      <c r="C5504" s="634" t="s">
        <v>25217</v>
      </c>
      <c r="D5504" s="635" t="s">
        <v>30395</v>
      </c>
    </row>
    <row r="5505" spans="1:4" ht="13.5" x14ac:dyDescent="0.25">
      <c r="A5505" s="636">
        <v>97918</v>
      </c>
      <c r="B5505" s="634" t="s">
        <v>27584</v>
      </c>
      <c r="C5505" s="634" t="s">
        <v>25217</v>
      </c>
      <c r="D5505" s="635" t="s">
        <v>42010</v>
      </c>
    </row>
    <row r="5506" spans="1:4" ht="13.5" x14ac:dyDescent="0.25">
      <c r="A5506" s="636">
        <v>97919</v>
      </c>
      <c r="B5506" s="634" t="s">
        <v>27585</v>
      </c>
      <c r="C5506" s="634" t="s">
        <v>25217</v>
      </c>
      <c r="D5506" s="635" t="s">
        <v>26581</v>
      </c>
    </row>
    <row r="5507" spans="1:4" ht="13.5" x14ac:dyDescent="0.25">
      <c r="A5507" s="636">
        <v>101616</v>
      </c>
      <c r="B5507" s="634" t="s">
        <v>29646</v>
      </c>
      <c r="C5507" s="634" t="s">
        <v>3</v>
      </c>
      <c r="D5507" s="635" t="s">
        <v>27152</v>
      </c>
    </row>
    <row r="5508" spans="1:4" ht="13.5" x14ac:dyDescent="0.25">
      <c r="A5508" s="636">
        <v>101617</v>
      </c>
      <c r="B5508" s="634" t="s">
        <v>29647</v>
      </c>
      <c r="C5508" s="634" t="s">
        <v>3</v>
      </c>
      <c r="D5508" s="635" t="s">
        <v>41744</v>
      </c>
    </row>
    <row r="5509" spans="1:4" ht="13.5" x14ac:dyDescent="0.25">
      <c r="A5509" s="636">
        <v>101618</v>
      </c>
      <c r="B5509" s="634" t="s">
        <v>29648</v>
      </c>
      <c r="C5509" s="634" t="s">
        <v>20</v>
      </c>
      <c r="D5509" s="635" t="s">
        <v>45572</v>
      </c>
    </row>
    <row r="5510" spans="1:4" ht="13.5" x14ac:dyDescent="0.25">
      <c r="A5510" s="636">
        <v>101619</v>
      </c>
      <c r="B5510" s="634" t="s">
        <v>29649</v>
      </c>
      <c r="C5510" s="634" t="s">
        <v>20</v>
      </c>
      <c r="D5510" s="635" t="s">
        <v>45573</v>
      </c>
    </row>
    <row r="5511" spans="1:4" ht="13.5" x14ac:dyDescent="0.25">
      <c r="A5511" s="636">
        <v>101620</v>
      </c>
      <c r="B5511" s="634" t="s">
        <v>29650</v>
      </c>
      <c r="C5511" s="634" t="s">
        <v>20</v>
      </c>
      <c r="D5511" s="635" t="s">
        <v>45574</v>
      </c>
    </row>
    <row r="5512" spans="1:4" ht="13.5" x14ac:dyDescent="0.25">
      <c r="A5512" s="636">
        <v>101621</v>
      </c>
      <c r="B5512" s="634" t="s">
        <v>29651</v>
      </c>
      <c r="C5512" s="634" t="s">
        <v>20</v>
      </c>
      <c r="D5512" s="635" t="s">
        <v>45575</v>
      </c>
    </row>
    <row r="5513" spans="1:4" ht="13.5" x14ac:dyDescent="0.25">
      <c r="A5513" s="636">
        <v>101622</v>
      </c>
      <c r="B5513" s="634" t="s">
        <v>29652</v>
      </c>
      <c r="C5513" s="634" t="s">
        <v>20</v>
      </c>
      <c r="D5513" s="635" t="s">
        <v>45576</v>
      </c>
    </row>
    <row r="5514" spans="1:4" ht="13.5" x14ac:dyDescent="0.25">
      <c r="A5514" s="636">
        <v>101623</v>
      </c>
      <c r="B5514" s="634" t="s">
        <v>29653</v>
      </c>
      <c r="C5514" s="634" t="s">
        <v>20</v>
      </c>
      <c r="D5514" s="635" t="s">
        <v>45577</v>
      </c>
    </row>
    <row r="5515" spans="1:4" ht="13.5" x14ac:dyDescent="0.25">
      <c r="A5515" s="636">
        <v>101624</v>
      </c>
      <c r="B5515" s="634" t="s">
        <v>29654</v>
      </c>
      <c r="C5515" s="634" t="s">
        <v>20</v>
      </c>
      <c r="D5515" s="635" t="s">
        <v>45578</v>
      </c>
    </row>
    <row r="5516" spans="1:4" ht="13.5" x14ac:dyDescent="0.25">
      <c r="A5516" s="636">
        <v>101625</v>
      </c>
      <c r="B5516" s="634" t="s">
        <v>29655</v>
      </c>
      <c r="C5516" s="634" t="s">
        <v>20</v>
      </c>
      <c r="D5516" s="635" t="s">
        <v>45579</v>
      </c>
    </row>
    <row r="5517" spans="1:4" ht="13.5" x14ac:dyDescent="0.25">
      <c r="A5517" s="636">
        <v>95606</v>
      </c>
      <c r="B5517" s="634" t="s">
        <v>25220</v>
      </c>
      <c r="C5517" s="634" t="s">
        <v>20</v>
      </c>
      <c r="D5517" s="635" t="s">
        <v>45580</v>
      </c>
    </row>
    <row r="5518" spans="1:4" ht="13.5" x14ac:dyDescent="0.25">
      <c r="A5518" s="636">
        <v>101159</v>
      </c>
      <c r="B5518" s="634" t="s">
        <v>27586</v>
      </c>
      <c r="C5518" s="634" t="s">
        <v>3</v>
      </c>
      <c r="D5518" s="635" t="s">
        <v>45581</v>
      </c>
    </row>
    <row r="5519" spans="1:4" ht="13.5" x14ac:dyDescent="0.25">
      <c r="A5519" s="636">
        <v>103322</v>
      </c>
      <c r="B5519" s="634" t="s">
        <v>45582</v>
      </c>
      <c r="C5519" s="634" t="s">
        <v>3</v>
      </c>
      <c r="D5519" s="635" t="s">
        <v>30571</v>
      </c>
    </row>
    <row r="5520" spans="1:4" ht="13.5" x14ac:dyDescent="0.25">
      <c r="A5520" s="636">
        <v>103323</v>
      </c>
      <c r="B5520" s="634" t="s">
        <v>45583</v>
      </c>
      <c r="C5520" s="634" t="s">
        <v>3</v>
      </c>
      <c r="D5520" s="635" t="s">
        <v>30138</v>
      </c>
    </row>
    <row r="5521" spans="1:4" ht="13.5" x14ac:dyDescent="0.25">
      <c r="A5521" s="636">
        <v>103324</v>
      </c>
      <c r="B5521" s="634" t="s">
        <v>45584</v>
      </c>
      <c r="C5521" s="634" t="s">
        <v>3</v>
      </c>
      <c r="D5521" s="635" t="s">
        <v>30922</v>
      </c>
    </row>
    <row r="5522" spans="1:4" ht="13.5" x14ac:dyDescent="0.25">
      <c r="A5522" s="636">
        <v>103325</v>
      </c>
      <c r="B5522" s="634" t="s">
        <v>45585</v>
      </c>
      <c r="C5522" s="634" t="s">
        <v>3</v>
      </c>
      <c r="D5522" s="635" t="s">
        <v>45586</v>
      </c>
    </row>
    <row r="5523" spans="1:4" ht="13.5" x14ac:dyDescent="0.25">
      <c r="A5523" s="636">
        <v>103326</v>
      </c>
      <c r="B5523" s="634" t="s">
        <v>45587</v>
      </c>
      <c r="C5523" s="634" t="s">
        <v>3</v>
      </c>
      <c r="D5523" s="635" t="s">
        <v>45588</v>
      </c>
    </row>
    <row r="5524" spans="1:4" ht="13.5" x14ac:dyDescent="0.25">
      <c r="A5524" s="636">
        <v>103327</v>
      </c>
      <c r="B5524" s="634" t="s">
        <v>45589</v>
      </c>
      <c r="C5524" s="634" t="s">
        <v>3</v>
      </c>
      <c r="D5524" s="635" t="s">
        <v>45590</v>
      </c>
    </row>
    <row r="5525" spans="1:4" ht="13.5" x14ac:dyDescent="0.25">
      <c r="A5525" s="636">
        <v>103328</v>
      </c>
      <c r="B5525" s="634" t="s">
        <v>45591</v>
      </c>
      <c r="C5525" s="634" t="s">
        <v>3</v>
      </c>
      <c r="D5525" s="635" t="s">
        <v>30919</v>
      </c>
    </row>
    <row r="5526" spans="1:4" ht="13.5" x14ac:dyDescent="0.25">
      <c r="A5526" s="636">
        <v>103329</v>
      </c>
      <c r="B5526" s="634" t="s">
        <v>45592</v>
      </c>
      <c r="C5526" s="634" t="s">
        <v>3</v>
      </c>
      <c r="D5526" s="635" t="s">
        <v>45593</v>
      </c>
    </row>
    <row r="5527" spans="1:4" ht="13.5" x14ac:dyDescent="0.25">
      <c r="A5527" s="636">
        <v>103330</v>
      </c>
      <c r="B5527" s="634" t="s">
        <v>45594</v>
      </c>
      <c r="C5527" s="634" t="s">
        <v>3</v>
      </c>
      <c r="D5527" s="635" t="s">
        <v>45595</v>
      </c>
    </row>
    <row r="5528" spans="1:4" ht="13.5" x14ac:dyDescent="0.25">
      <c r="A5528" s="636">
        <v>103331</v>
      </c>
      <c r="B5528" s="634" t="s">
        <v>45596</v>
      </c>
      <c r="C5528" s="634" t="s">
        <v>3</v>
      </c>
      <c r="D5528" s="635" t="s">
        <v>45597</v>
      </c>
    </row>
    <row r="5529" spans="1:4" ht="13.5" x14ac:dyDescent="0.25">
      <c r="A5529" s="636">
        <v>103332</v>
      </c>
      <c r="B5529" s="634" t="s">
        <v>45598</v>
      </c>
      <c r="C5529" s="634" t="s">
        <v>3</v>
      </c>
      <c r="D5529" s="635" t="s">
        <v>45599</v>
      </c>
    </row>
    <row r="5530" spans="1:4" ht="13.5" x14ac:dyDescent="0.25">
      <c r="A5530" s="636">
        <v>103333</v>
      </c>
      <c r="B5530" s="634" t="s">
        <v>45600</v>
      </c>
      <c r="C5530" s="634" t="s">
        <v>3</v>
      </c>
      <c r="D5530" s="635" t="s">
        <v>45601</v>
      </c>
    </row>
    <row r="5531" spans="1:4" ht="13.5" x14ac:dyDescent="0.25">
      <c r="A5531" s="636">
        <v>103334</v>
      </c>
      <c r="B5531" s="634" t="s">
        <v>45602</v>
      </c>
      <c r="C5531" s="634" t="s">
        <v>3</v>
      </c>
      <c r="D5531" s="635" t="s">
        <v>30417</v>
      </c>
    </row>
    <row r="5532" spans="1:4" ht="13.5" x14ac:dyDescent="0.25">
      <c r="A5532" s="636">
        <v>103335</v>
      </c>
      <c r="B5532" s="634" t="s">
        <v>45603</v>
      </c>
      <c r="C5532" s="634" t="s">
        <v>3</v>
      </c>
      <c r="D5532" s="635" t="s">
        <v>45604</v>
      </c>
    </row>
    <row r="5533" spans="1:4" ht="13.5" x14ac:dyDescent="0.25">
      <c r="A5533" s="636">
        <v>103350</v>
      </c>
      <c r="B5533" s="634" t="s">
        <v>45605</v>
      </c>
      <c r="C5533" s="634" t="s">
        <v>3</v>
      </c>
      <c r="D5533" s="635" t="s">
        <v>45606</v>
      </c>
    </row>
    <row r="5534" spans="1:4" ht="13.5" x14ac:dyDescent="0.25">
      <c r="A5534" s="636">
        <v>103351</v>
      </c>
      <c r="B5534" s="634" t="s">
        <v>45607</v>
      </c>
      <c r="C5534" s="634" t="s">
        <v>3</v>
      </c>
      <c r="D5534" s="635" t="s">
        <v>45608</v>
      </c>
    </row>
    <row r="5535" spans="1:4" ht="13.5" x14ac:dyDescent="0.25">
      <c r="A5535" s="636">
        <v>103356</v>
      </c>
      <c r="B5535" s="634" t="s">
        <v>45609</v>
      </c>
      <c r="C5535" s="634" t="s">
        <v>3</v>
      </c>
      <c r="D5535" s="635" t="s">
        <v>45610</v>
      </c>
    </row>
    <row r="5536" spans="1:4" ht="13.5" x14ac:dyDescent="0.25">
      <c r="A5536" s="636">
        <v>103357</v>
      </c>
      <c r="B5536" s="634" t="s">
        <v>45611</v>
      </c>
      <c r="C5536" s="634" t="s">
        <v>3</v>
      </c>
      <c r="D5536" s="635" t="s">
        <v>30478</v>
      </c>
    </row>
    <row r="5537" spans="1:4" ht="13.5" x14ac:dyDescent="0.25">
      <c r="A5537" s="636">
        <v>89282</v>
      </c>
      <c r="B5537" s="634" t="s">
        <v>25221</v>
      </c>
      <c r="C5537" s="634" t="s">
        <v>3</v>
      </c>
      <c r="D5537" s="635" t="s">
        <v>45612</v>
      </c>
    </row>
    <row r="5538" spans="1:4" ht="13.5" x14ac:dyDescent="0.25">
      <c r="A5538" s="636">
        <v>89283</v>
      </c>
      <c r="B5538" s="634" t="s">
        <v>25222</v>
      </c>
      <c r="C5538" s="634" t="s">
        <v>3</v>
      </c>
      <c r="D5538" s="635" t="s">
        <v>30488</v>
      </c>
    </row>
    <row r="5539" spans="1:4" ht="13.5" x14ac:dyDescent="0.25">
      <c r="A5539" s="636">
        <v>89284</v>
      </c>
      <c r="B5539" s="634" t="s">
        <v>25223</v>
      </c>
      <c r="C5539" s="634" t="s">
        <v>3</v>
      </c>
      <c r="D5539" s="635" t="s">
        <v>44105</v>
      </c>
    </row>
    <row r="5540" spans="1:4" ht="13.5" x14ac:dyDescent="0.25">
      <c r="A5540" s="636">
        <v>89285</v>
      </c>
      <c r="B5540" s="634" t="s">
        <v>25224</v>
      </c>
      <c r="C5540" s="634" t="s">
        <v>3</v>
      </c>
      <c r="D5540" s="635" t="s">
        <v>45613</v>
      </c>
    </row>
    <row r="5541" spans="1:4" ht="13.5" x14ac:dyDescent="0.25">
      <c r="A5541" s="636">
        <v>89286</v>
      </c>
      <c r="B5541" s="634" t="s">
        <v>25225</v>
      </c>
      <c r="C5541" s="634" t="s">
        <v>3</v>
      </c>
      <c r="D5541" s="635" t="s">
        <v>29053</v>
      </c>
    </row>
    <row r="5542" spans="1:4" ht="13.5" x14ac:dyDescent="0.25">
      <c r="A5542" s="636">
        <v>89287</v>
      </c>
      <c r="B5542" s="634" t="s">
        <v>25226</v>
      </c>
      <c r="C5542" s="634" t="s">
        <v>3</v>
      </c>
      <c r="D5542" s="635" t="s">
        <v>29177</v>
      </c>
    </row>
    <row r="5543" spans="1:4" ht="13.5" x14ac:dyDescent="0.25">
      <c r="A5543" s="636">
        <v>89288</v>
      </c>
      <c r="B5543" s="634" t="s">
        <v>25227</v>
      </c>
      <c r="C5543" s="634" t="s">
        <v>3</v>
      </c>
      <c r="D5543" s="635" t="s">
        <v>30664</v>
      </c>
    </row>
    <row r="5544" spans="1:4" ht="13.5" x14ac:dyDescent="0.25">
      <c r="A5544" s="636">
        <v>89289</v>
      </c>
      <c r="B5544" s="634" t="s">
        <v>25228</v>
      </c>
      <c r="C5544" s="634" t="s">
        <v>3</v>
      </c>
      <c r="D5544" s="635" t="s">
        <v>29941</v>
      </c>
    </row>
    <row r="5545" spans="1:4" ht="13.5" x14ac:dyDescent="0.25">
      <c r="A5545" s="636">
        <v>89290</v>
      </c>
      <c r="B5545" s="634" t="s">
        <v>25229</v>
      </c>
      <c r="C5545" s="634" t="s">
        <v>3</v>
      </c>
      <c r="D5545" s="635" t="s">
        <v>45614</v>
      </c>
    </row>
    <row r="5546" spans="1:4" ht="13.5" x14ac:dyDescent="0.25">
      <c r="A5546" s="636">
        <v>89291</v>
      </c>
      <c r="B5546" s="634" t="s">
        <v>25230</v>
      </c>
      <c r="C5546" s="634" t="s">
        <v>3</v>
      </c>
      <c r="D5546" s="635" t="s">
        <v>45615</v>
      </c>
    </row>
    <row r="5547" spans="1:4" ht="13.5" x14ac:dyDescent="0.25">
      <c r="A5547" s="636">
        <v>89292</v>
      </c>
      <c r="B5547" s="634" t="s">
        <v>25231</v>
      </c>
      <c r="C5547" s="634" t="s">
        <v>3</v>
      </c>
      <c r="D5547" s="635" t="s">
        <v>29728</v>
      </c>
    </row>
    <row r="5548" spans="1:4" ht="13.5" x14ac:dyDescent="0.25">
      <c r="A5548" s="636">
        <v>89293</v>
      </c>
      <c r="B5548" s="634" t="s">
        <v>25232</v>
      </c>
      <c r="C5548" s="634" t="s">
        <v>3</v>
      </c>
      <c r="D5548" s="635" t="s">
        <v>45616</v>
      </c>
    </row>
    <row r="5549" spans="1:4" ht="13.5" x14ac:dyDescent="0.25">
      <c r="A5549" s="636">
        <v>89294</v>
      </c>
      <c r="B5549" s="634" t="s">
        <v>25233</v>
      </c>
      <c r="C5549" s="634" t="s">
        <v>3</v>
      </c>
      <c r="D5549" s="635" t="s">
        <v>45617</v>
      </c>
    </row>
    <row r="5550" spans="1:4" ht="13.5" x14ac:dyDescent="0.25">
      <c r="A5550" s="636">
        <v>89295</v>
      </c>
      <c r="B5550" s="634" t="s">
        <v>25234</v>
      </c>
      <c r="C5550" s="634" t="s">
        <v>3</v>
      </c>
      <c r="D5550" s="635" t="s">
        <v>45618</v>
      </c>
    </row>
    <row r="5551" spans="1:4" ht="13.5" x14ac:dyDescent="0.25">
      <c r="A5551" s="636">
        <v>89296</v>
      </c>
      <c r="B5551" s="634" t="s">
        <v>25235</v>
      </c>
      <c r="C5551" s="634" t="s">
        <v>3</v>
      </c>
      <c r="D5551" s="635" t="s">
        <v>45619</v>
      </c>
    </row>
    <row r="5552" spans="1:4" ht="13.5" x14ac:dyDescent="0.25">
      <c r="A5552" s="636">
        <v>89297</v>
      </c>
      <c r="B5552" s="634" t="s">
        <v>25236</v>
      </c>
      <c r="C5552" s="634" t="s">
        <v>3</v>
      </c>
      <c r="D5552" s="635" t="s">
        <v>45620</v>
      </c>
    </row>
    <row r="5553" spans="1:4" ht="13.5" x14ac:dyDescent="0.25">
      <c r="A5553" s="636">
        <v>89298</v>
      </c>
      <c r="B5553" s="634" t="s">
        <v>25237</v>
      </c>
      <c r="C5553" s="634" t="s">
        <v>3</v>
      </c>
      <c r="D5553" s="635" t="s">
        <v>45621</v>
      </c>
    </row>
    <row r="5554" spans="1:4" ht="13.5" x14ac:dyDescent="0.25">
      <c r="A5554" s="636">
        <v>89299</v>
      </c>
      <c r="B5554" s="634" t="s">
        <v>25238</v>
      </c>
      <c r="C5554" s="634" t="s">
        <v>3</v>
      </c>
      <c r="D5554" s="635" t="s">
        <v>45622</v>
      </c>
    </row>
    <row r="5555" spans="1:4" ht="13.5" x14ac:dyDescent="0.25">
      <c r="A5555" s="636">
        <v>89300</v>
      </c>
      <c r="B5555" s="634" t="s">
        <v>25239</v>
      </c>
      <c r="C5555" s="634" t="s">
        <v>3</v>
      </c>
      <c r="D5555" s="635" t="s">
        <v>45623</v>
      </c>
    </row>
    <row r="5556" spans="1:4" ht="13.5" x14ac:dyDescent="0.25">
      <c r="A5556" s="636">
        <v>89301</v>
      </c>
      <c r="B5556" s="634" t="s">
        <v>25240</v>
      </c>
      <c r="C5556" s="634" t="s">
        <v>3</v>
      </c>
      <c r="D5556" s="635" t="s">
        <v>43790</v>
      </c>
    </row>
    <row r="5557" spans="1:4" ht="13.5" x14ac:dyDescent="0.25">
      <c r="A5557" s="636">
        <v>89302</v>
      </c>
      <c r="B5557" s="634" t="s">
        <v>25241</v>
      </c>
      <c r="C5557" s="634" t="s">
        <v>3</v>
      </c>
      <c r="D5557" s="635" t="s">
        <v>45624</v>
      </c>
    </row>
    <row r="5558" spans="1:4" ht="13.5" x14ac:dyDescent="0.25">
      <c r="A5558" s="636">
        <v>89303</v>
      </c>
      <c r="B5558" s="634" t="s">
        <v>25242</v>
      </c>
      <c r="C5558" s="634" t="s">
        <v>3</v>
      </c>
      <c r="D5558" s="635" t="s">
        <v>45625</v>
      </c>
    </row>
    <row r="5559" spans="1:4" ht="13.5" x14ac:dyDescent="0.25">
      <c r="A5559" s="636">
        <v>89304</v>
      </c>
      <c r="B5559" s="634" t="s">
        <v>25243</v>
      </c>
      <c r="C5559" s="634" t="s">
        <v>3</v>
      </c>
      <c r="D5559" s="635" t="s">
        <v>45626</v>
      </c>
    </row>
    <row r="5560" spans="1:4" ht="13.5" x14ac:dyDescent="0.25">
      <c r="A5560" s="636">
        <v>89305</v>
      </c>
      <c r="B5560" s="634" t="s">
        <v>25244</v>
      </c>
      <c r="C5560" s="634" t="s">
        <v>3</v>
      </c>
      <c r="D5560" s="635" t="s">
        <v>45627</v>
      </c>
    </row>
    <row r="5561" spans="1:4" ht="13.5" x14ac:dyDescent="0.25">
      <c r="A5561" s="636">
        <v>89306</v>
      </c>
      <c r="B5561" s="634" t="s">
        <v>25245</v>
      </c>
      <c r="C5561" s="634" t="s">
        <v>3</v>
      </c>
      <c r="D5561" s="635" t="s">
        <v>45628</v>
      </c>
    </row>
    <row r="5562" spans="1:4" ht="13.5" x14ac:dyDescent="0.25">
      <c r="A5562" s="636">
        <v>89307</v>
      </c>
      <c r="B5562" s="634" t="s">
        <v>25246</v>
      </c>
      <c r="C5562" s="634" t="s">
        <v>3</v>
      </c>
      <c r="D5562" s="635" t="s">
        <v>41275</v>
      </c>
    </row>
    <row r="5563" spans="1:4" ht="13.5" x14ac:dyDescent="0.25">
      <c r="A5563" s="636">
        <v>89308</v>
      </c>
      <c r="B5563" s="634" t="s">
        <v>25247</v>
      </c>
      <c r="C5563" s="634" t="s">
        <v>3</v>
      </c>
      <c r="D5563" s="635" t="s">
        <v>44106</v>
      </c>
    </row>
    <row r="5564" spans="1:4" ht="13.5" x14ac:dyDescent="0.25">
      <c r="A5564" s="636">
        <v>89309</v>
      </c>
      <c r="B5564" s="634" t="s">
        <v>25248</v>
      </c>
      <c r="C5564" s="634" t="s">
        <v>3</v>
      </c>
      <c r="D5564" s="635" t="s">
        <v>45629</v>
      </c>
    </row>
    <row r="5565" spans="1:4" ht="13.5" x14ac:dyDescent="0.25">
      <c r="A5565" s="636">
        <v>89310</v>
      </c>
      <c r="B5565" s="634" t="s">
        <v>25249</v>
      </c>
      <c r="C5565" s="634" t="s">
        <v>3</v>
      </c>
      <c r="D5565" s="635" t="s">
        <v>45630</v>
      </c>
    </row>
    <row r="5566" spans="1:4" ht="13.5" x14ac:dyDescent="0.25">
      <c r="A5566" s="636">
        <v>89311</v>
      </c>
      <c r="B5566" s="634" t="s">
        <v>25250</v>
      </c>
      <c r="C5566" s="634" t="s">
        <v>3</v>
      </c>
      <c r="D5566" s="635" t="s">
        <v>45631</v>
      </c>
    </row>
    <row r="5567" spans="1:4" ht="13.5" x14ac:dyDescent="0.25">
      <c r="A5567" s="636">
        <v>89312</v>
      </c>
      <c r="B5567" s="634" t="s">
        <v>25251</v>
      </c>
      <c r="C5567" s="634" t="s">
        <v>3</v>
      </c>
      <c r="D5567" s="635" t="s">
        <v>45632</v>
      </c>
    </row>
    <row r="5568" spans="1:4" ht="13.5" x14ac:dyDescent="0.25">
      <c r="A5568" s="636">
        <v>89313</v>
      </c>
      <c r="B5568" s="634" t="s">
        <v>25252</v>
      </c>
      <c r="C5568" s="634" t="s">
        <v>3</v>
      </c>
      <c r="D5568" s="635" t="s">
        <v>45633</v>
      </c>
    </row>
    <row r="5569" spans="1:4" ht="13.5" x14ac:dyDescent="0.25">
      <c r="A5569" s="636">
        <v>101157</v>
      </c>
      <c r="B5569" s="634" t="s">
        <v>45634</v>
      </c>
      <c r="C5569" s="634" t="s">
        <v>3</v>
      </c>
      <c r="D5569" s="635" t="s">
        <v>45635</v>
      </c>
    </row>
    <row r="5570" spans="1:4" ht="13.5" x14ac:dyDescent="0.25">
      <c r="A5570" s="636">
        <v>101158</v>
      </c>
      <c r="B5570" s="634" t="s">
        <v>45636</v>
      </c>
      <c r="C5570" s="634" t="s">
        <v>3</v>
      </c>
      <c r="D5570" s="635" t="s">
        <v>45637</v>
      </c>
    </row>
    <row r="5571" spans="1:4" ht="13.5" x14ac:dyDescent="0.25">
      <c r="A5571" s="636">
        <v>101162</v>
      </c>
      <c r="B5571" s="634" t="s">
        <v>27587</v>
      </c>
      <c r="C5571" s="634" t="s">
        <v>3</v>
      </c>
      <c r="D5571" s="635" t="s">
        <v>41752</v>
      </c>
    </row>
    <row r="5572" spans="1:4" ht="13.5" x14ac:dyDescent="0.25">
      <c r="A5572" s="636">
        <v>103316</v>
      </c>
      <c r="B5572" s="634" t="s">
        <v>45638</v>
      </c>
      <c r="C5572" s="634" t="s">
        <v>3</v>
      </c>
      <c r="D5572" s="635" t="s">
        <v>45639</v>
      </c>
    </row>
    <row r="5573" spans="1:4" ht="13.5" x14ac:dyDescent="0.25">
      <c r="A5573" s="636">
        <v>103317</v>
      </c>
      <c r="B5573" s="634" t="s">
        <v>45640</v>
      </c>
      <c r="C5573" s="634" t="s">
        <v>3</v>
      </c>
      <c r="D5573" s="635" t="s">
        <v>45641</v>
      </c>
    </row>
    <row r="5574" spans="1:4" ht="13.5" x14ac:dyDescent="0.25">
      <c r="A5574" s="636">
        <v>103318</v>
      </c>
      <c r="B5574" s="634" t="s">
        <v>45642</v>
      </c>
      <c r="C5574" s="634" t="s">
        <v>3</v>
      </c>
      <c r="D5574" s="635" t="s">
        <v>41945</v>
      </c>
    </row>
    <row r="5575" spans="1:4" ht="13.5" x14ac:dyDescent="0.25">
      <c r="A5575" s="636">
        <v>103319</v>
      </c>
      <c r="B5575" s="634" t="s">
        <v>45643</v>
      </c>
      <c r="C5575" s="634" t="s">
        <v>3</v>
      </c>
      <c r="D5575" s="635" t="s">
        <v>43643</v>
      </c>
    </row>
    <row r="5576" spans="1:4" ht="13.5" x14ac:dyDescent="0.25">
      <c r="A5576" s="636">
        <v>103320</v>
      </c>
      <c r="B5576" s="634" t="s">
        <v>45644</v>
      </c>
      <c r="C5576" s="634" t="s">
        <v>3</v>
      </c>
      <c r="D5576" s="635" t="s">
        <v>45645</v>
      </c>
    </row>
    <row r="5577" spans="1:4" ht="13.5" x14ac:dyDescent="0.25">
      <c r="A5577" s="636">
        <v>103321</v>
      </c>
      <c r="B5577" s="634" t="s">
        <v>45646</v>
      </c>
      <c r="C5577" s="634" t="s">
        <v>3</v>
      </c>
      <c r="D5577" s="635" t="s">
        <v>45647</v>
      </c>
    </row>
    <row r="5578" spans="1:4" ht="13.5" x14ac:dyDescent="0.25">
      <c r="A5578" s="636">
        <v>103336</v>
      </c>
      <c r="B5578" s="634" t="s">
        <v>45648</v>
      </c>
      <c r="C5578" s="634" t="s">
        <v>3</v>
      </c>
      <c r="D5578" s="635" t="s">
        <v>45649</v>
      </c>
    </row>
    <row r="5579" spans="1:4" ht="13.5" x14ac:dyDescent="0.25">
      <c r="A5579" s="636">
        <v>103337</v>
      </c>
      <c r="B5579" s="634" t="s">
        <v>45650</v>
      </c>
      <c r="C5579" s="634" t="s">
        <v>3</v>
      </c>
      <c r="D5579" s="635" t="s">
        <v>45651</v>
      </c>
    </row>
    <row r="5580" spans="1:4" ht="13.5" x14ac:dyDescent="0.25">
      <c r="A5580" s="636">
        <v>103338</v>
      </c>
      <c r="B5580" s="634" t="s">
        <v>45652</v>
      </c>
      <c r="C5580" s="634" t="s">
        <v>3</v>
      </c>
      <c r="D5580" s="635" t="s">
        <v>45653</v>
      </c>
    </row>
    <row r="5581" spans="1:4" ht="13.5" x14ac:dyDescent="0.25">
      <c r="A5581" s="636">
        <v>103339</v>
      </c>
      <c r="B5581" s="634" t="s">
        <v>45654</v>
      </c>
      <c r="C5581" s="634" t="s">
        <v>3</v>
      </c>
      <c r="D5581" s="635" t="s">
        <v>45655</v>
      </c>
    </row>
    <row r="5582" spans="1:4" ht="13.5" x14ac:dyDescent="0.25">
      <c r="A5582" s="636">
        <v>103340</v>
      </c>
      <c r="B5582" s="634" t="s">
        <v>45656</v>
      </c>
      <c r="C5582" s="634" t="s">
        <v>3</v>
      </c>
      <c r="D5582" s="635" t="s">
        <v>45657</v>
      </c>
    </row>
    <row r="5583" spans="1:4" ht="13.5" x14ac:dyDescent="0.25">
      <c r="A5583" s="636">
        <v>103341</v>
      </c>
      <c r="B5583" s="634" t="s">
        <v>45658</v>
      </c>
      <c r="C5583" s="634" t="s">
        <v>3</v>
      </c>
      <c r="D5583" s="635" t="s">
        <v>45659</v>
      </c>
    </row>
    <row r="5584" spans="1:4" ht="13.5" x14ac:dyDescent="0.25">
      <c r="A5584" s="636">
        <v>103342</v>
      </c>
      <c r="B5584" s="634" t="s">
        <v>45660</v>
      </c>
      <c r="C5584" s="634" t="s">
        <v>3</v>
      </c>
      <c r="D5584" s="635" t="s">
        <v>30771</v>
      </c>
    </row>
    <row r="5585" spans="1:4" ht="13.5" x14ac:dyDescent="0.25">
      <c r="A5585" s="636">
        <v>103343</v>
      </c>
      <c r="B5585" s="634" t="s">
        <v>45661</v>
      </c>
      <c r="C5585" s="634" t="s">
        <v>3</v>
      </c>
      <c r="D5585" s="635" t="s">
        <v>45617</v>
      </c>
    </row>
    <row r="5586" spans="1:4" ht="13.5" x14ac:dyDescent="0.25">
      <c r="A5586" s="636">
        <v>89453</v>
      </c>
      <c r="B5586" s="634" t="s">
        <v>25253</v>
      </c>
      <c r="C5586" s="634" t="s">
        <v>3</v>
      </c>
      <c r="D5586" s="635" t="s">
        <v>45662</v>
      </c>
    </row>
    <row r="5587" spans="1:4" ht="13.5" x14ac:dyDescent="0.25">
      <c r="A5587" s="636">
        <v>89454</v>
      </c>
      <c r="B5587" s="634" t="s">
        <v>25254</v>
      </c>
      <c r="C5587" s="634" t="s">
        <v>3</v>
      </c>
      <c r="D5587" s="635" t="s">
        <v>45663</v>
      </c>
    </row>
    <row r="5588" spans="1:4" ht="13.5" x14ac:dyDescent="0.25">
      <c r="A5588" s="636">
        <v>89455</v>
      </c>
      <c r="B5588" s="634" t="s">
        <v>25255</v>
      </c>
      <c r="C5588" s="634" t="s">
        <v>3</v>
      </c>
      <c r="D5588" s="635" t="s">
        <v>30832</v>
      </c>
    </row>
    <row r="5589" spans="1:4" ht="13.5" x14ac:dyDescent="0.25">
      <c r="A5589" s="636">
        <v>89456</v>
      </c>
      <c r="B5589" s="634" t="s">
        <v>25256</v>
      </c>
      <c r="C5589" s="634" t="s">
        <v>3</v>
      </c>
      <c r="D5589" s="635" t="s">
        <v>45664</v>
      </c>
    </row>
    <row r="5590" spans="1:4" ht="13.5" x14ac:dyDescent="0.25">
      <c r="A5590" s="636">
        <v>89457</v>
      </c>
      <c r="B5590" s="634" t="s">
        <v>25257</v>
      </c>
      <c r="C5590" s="634" t="s">
        <v>3</v>
      </c>
      <c r="D5590" s="635" t="s">
        <v>30250</v>
      </c>
    </row>
    <row r="5591" spans="1:4" ht="13.5" x14ac:dyDescent="0.25">
      <c r="A5591" s="636">
        <v>89458</v>
      </c>
      <c r="B5591" s="634" t="s">
        <v>25258</v>
      </c>
      <c r="C5591" s="634" t="s">
        <v>3</v>
      </c>
      <c r="D5591" s="635" t="s">
        <v>45665</v>
      </c>
    </row>
    <row r="5592" spans="1:4" ht="13.5" x14ac:dyDescent="0.25">
      <c r="A5592" s="636">
        <v>89459</v>
      </c>
      <c r="B5592" s="634" t="s">
        <v>25259</v>
      </c>
      <c r="C5592" s="634" t="s">
        <v>3</v>
      </c>
      <c r="D5592" s="635" t="s">
        <v>45666</v>
      </c>
    </row>
    <row r="5593" spans="1:4" ht="13.5" x14ac:dyDescent="0.25">
      <c r="A5593" s="636">
        <v>89460</v>
      </c>
      <c r="B5593" s="634" t="s">
        <v>25260</v>
      </c>
      <c r="C5593" s="634" t="s">
        <v>3</v>
      </c>
      <c r="D5593" s="635" t="s">
        <v>45667</v>
      </c>
    </row>
    <row r="5594" spans="1:4" ht="13.5" x14ac:dyDescent="0.25">
      <c r="A5594" s="636">
        <v>89462</v>
      </c>
      <c r="B5594" s="634" t="s">
        <v>25261</v>
      </c>
      <c r="C5594" s="634" t="s">
        <v>3</v>
      </c>
      <c r="D5594" s="635" t="s">
        <v>45668</v>
      </c>
    </row>
    <row r="5595" spans="1:4" ht="13.5" x14ac:dyDescent="0.25">
      <c r="A5595" s="636">
        <v>89463</v>
      </c>
      <c r="B5595" s="634" t="s">
        <v>25262</v>
      </c>
      <c r="C5595" s="634" t="s">
        <v>3</v>
      </c>
      <c r="D5595" s="635" t="s">
        <v>45669</v>
      </c>
    </row>
    <row r="5596" spans="1:4" ht="13.5" x14ac:dyDescent="0.25">
      <c r="A5596" s="636">
        <v>89464</v>
      </c>
      <c r="B5596" s="634" t="s">
        <v>25263</v>
      </c>
      <c r="C5596" s="634" t="s">
        <v>3</v>
      </c>
      <c r="D5596" s="635" t="s">
        <v>45670</v>
      </c>
    </row>
    <row r="5597" spans="1:4" ht="13.5" x14ac:dyDescent="0.25">
      <c r="A5597" s="636">
        <v>89465</v>
      </c>
      <c r="B5597" s="634" t="s">
        <v>25264</v>
      </c>
      <c r="C5597" s="634" t="s">
        <v>3</v>
      </c>
      <c r="D5597" s="635" t="s">
        <v>45671</v>
      </c>
    </row>
    <row r="5598" spans="1:4" ht="13.5" x14ac:dyDescent="0.25">
      <c r="A5598" s="636">
        <v>89466</v>
      </c>
      <c r="B5598" s="634" t="s">
        <v>25265</v>
      </c>
      <c r="C5598" s="634" t="s">
        <v>3</v>
      </c>
      <c r="D5598" s="635" t="s">
        <v>45672</v>
      </c>
    </row>
    <row r="5599" spans="1:4" ht="13.5" x14ac:dyDescent="0.25">
      <c r="A5599" s="636">
        <v>89467</v>
      </c>
      <c r="B5599" s="634" t="s">
        <v>25266</v>
      </c>
      <c r="C5599" s="634" t="s">
        <v>3</v>
      </c>
      <c r="D5599" s="635" t="s">
        <v>45673</v>
      </c>
    </row>
    <row r="5600" spans="1:4" ht="13.5" x14ac:dyDescent="0.25">
      <c r="A5600" s="636">
        <v>89468</v>
      </c>
      <c r="B5600" s="634" t="s">
        <v>25267</v>
      </c>
      <c r="C5600" s="634" t="s">
        <v>3</v>
      </c>
      <c r="D5600" s="635" t="s">
        <v>45674</v>
      </c>
    </row>
    <row r="5601" spans="1:4" ht="13.5" x14ac:dyDescent="0.25">
      <c r="A5601" s="636">
        <v>89469</v>
      </c>
      <c r="B5601" s="634" t="s">
        <v>25268</v>
      </c>
      <c r="C5601" s="634" t="s">
        <v>3</v>
      </c>
      <c r="D5601" s="635" t="s">
        <v>45675</v>
      </c>
    </row>
    <row r="5602" spans="1:4" ht="13.5" x14ac:dyDescent="0.25">
      <c r="A5602" s="636">
        <v>89470</v>
      </c>
      <c r="B5602" s="634" t="s">
        <v>25269</v>
      </c>
      <c r="C5602" s="634" t="s">
        <v>3</v>
      </c>
      <c r="D5602" s="635" t="s">
        <v>45676</v>
      </c>
    </row>
    <row r="5603" spans="1:4" ht="13.5" x14ac:dyDescent="0.25">
      <c r="A5603" s="636">
        <v>89471</v>
      </c>
      <c r="B5603" s="634" t="s">
        <v>25270</v>
      </c>
      <c r="C5603" s="634" t="s">
        <v>3</v>
      </c>
      <c r="D5603" s="635" t="s">
        <v>45677</v>
      </c>
    </row>
    <row r="5604" spans="1:4" ht="13.5" x14ac:dyDescent="0.25">
      <c r="A5604" s="636">
        <v>89472</v>
      </c>
      <c r="B5604" s="634" t="s">
        <v>25271</v>
      </c>
      <c r="C5604" s="634" t="s">
        <v>3</v>
      </c>
      <c r="D5604" s="635" t="s">
        <v>45678</v>
      </c>
    </row>
    <row r="5605" spans="1:4" ht="13.5" x14ac:dyDescent="0.25">
      <c r="A5605" s="636">
        <v>89473</v>
      </c>
      <c r="B5605" s="634" t="s">
        <v>25272</v>
      </c>
      <c r="C5605" s="634" t="s">
        <v>3</v>
      </c>
      <c r="D5605" s="635" t="s">
        <v>45679</v>
      </c>
    </row>
    <row r="5606" spans="1:4" ht="13.5" x14ac:dyDescent="0.25">
      <c r="A5606" s="636">
        <v>89474</v>
      </c>
      <c r="B5606" s="634" t="s">
        <v>25273</v>
      </c>
      <c r="C5606" s="634" t="s">
        <v>3</v>
      </c>
      <c r="D5606" s="635" t="s">
        <v>45680</v>
      </c>
    </row>
    <row r="5607" spans="1:4" ht="13.5" x14ac:dyDescent="0.25">
      <c r="A5607" s="636">
        <v>89475</v>
      </c>
      <c r="B5607" s="634" t="s">
        <v>25274</v>
      </c>
      <c r="C5607" s="634" t="s">
        <v>3</v>
      </c>
      <c r="D5607" s="635" t="s">
        <v>45681</v>
      </c>
    </row>
    <row r="5608" spans="1:4" ht="13.5" x14ac:dyDescent="0.25">
      <c r="A5608" s="636">
        <v>89476</v>
      </c>
      <c r="B5608" s="634" t="s">
        <v>25275</v>
      </c>
      <c r="C5608" s="634" t="s">
        <v>3</v>
      </c>
      <c r="D5608" s="635" t="s">
        <v>30921</v>
      </c>
    </row>
    <row r="5609" spans="1:4" ht="13.5" x14ac:dyDescent="0.25">
      <c r="A5609" s="636">
        <v>89477</v>
      </c>
      <c r="B5609" s="634" t="s">
        <v>25276</v>
      </c>
      <c r="C5609" s="634" t="s">
        <v>3</v>
      </c>
      <c r="D5609" s="635" t="s">
        <v>45682</v>
      </c>
    </row>
    <row r="5610" spans="1:4" ht="13.5" x14ac:dyDescent="0.25">
      <c r="A5610" s="636">
        <v>89478</v>
      </c>
      <c r="B5610" s="634" t="s">
        <v>25277</v>
      </c>
      <c r="C5610" s="634" t="s">
        <v>3</v>
      </c>
      <c r="D5610" s="635" t="s">
        <v>44714</v>
      </c>
    </row>
    <row r="5611" spans="1:4" ht="13.5" x14ac:dyDescent="0.25">
      <c r="A5611" s="636">
        <v>89479</v>
      </c>
      <c r="B5611" s="634" t="s">
        <v>25278</v>
      </c>
      <c r="C5611" s="634" t="s">
        <v>3</v>
      </c>
      <c r="D5611" s="635" t="s">
        <v>45683</v>
      </c>
    </row>
    <row r="5612" spans="1:4" ht="13.5" x14ac:dyDescent="0.25">
      <c r="A5612" s="636">
        <v>89480</v>
      </c>
      <c r="B5612" s="634" t="s">
        <v>25279</v>
      </c>
      <c r="C5612" s="634" t="s">
        <v>3</v>
      </c>
      <c r="D5612" s="635" t="s">
        <v>45684</v>
      </c>
    </row>
    <row r="5613" spans="1:4" ht="13.5" x14ac:dyDescent="0.25">
      <c r="A5613" s="636">
        <v>89483</v>
      </c>
      <c r="B5613" s="634" t="s">
        <v>25280</v>
      </c>
      <c r="C5613" s="634" t="s">
        <v>3</v>
      </c>
      <c r="D5613" s="635" t="s">
        <v>45685</v>
      </c>
    </row>
    <row r="5614" spans="1:4" ht="13.5" x14ac:dyDescent="0.25">
      <c r="A5614" s="636">
        <v>89484</v>
      </c>
      <c r="B5614" s="634" t="s">
        <v>25281</v>
      </c>
      <c r="C5614" s="634" t="s">
        <v>3</v>
      </c>
      <c r="D5614" s="635" t="s">
        <v>45686</v>
      </c>
    </row>
    <row r="5615" spans="1:4" ht="13.5" x14ac:dyDescent="0.25">
      <c r="A5615" s="636">
        <v>89486</v>
      </c>
      <c r="B5615" s="634" t="s">
        <v>25282</v>
      </c>
      <c r="C5615" s="634" t="s">
        <v>3</v>
      </c>
      <c r="D5615" s="635" t="s">
        <v>45687</v>
      </c>
    </row>
    <row r="5616" spans="1:4" ht="13.5" x14ac:dyDescent="0.25">
      <c r="A5616" s="636">
        <v>89487</v>
      </c>
      <c r="B5616" s="634" t="s">
        <v>25283</v>
      </c>
      <c r="C5616" s="634" t="s">
        <v>3</v>
      </c>
      <c r="D5616" s="635" t="s">
        <v>45688</v>
      </c>
    </row>
    <row r="5617" spans="1:4" ht="13.5" x14ac:dyDescent="0.25">
      <c r="A5617" s="636">
        <v>89488</v>
      </c>
      <c r="B5617" s="634" t="s">
        <v>25284</v>
      </c>
      <c r="C5617" s="634" t="s">
        <v>3</v>
      </c>
      <c r="D5617" s="635" t="s">
        <v>45689</v>
      </c>
    </row>
    <row r="5618" spans="1:4" ht="13.5" x14ac:dyDescent="0.25">
      <c r="A5618" s="636">
        <v>91815</v>
      </c>
      <c r="B5618" s="634" t="s">
        <v>25285</v>
      </c>
      <c r="C5618" s="634" t="s">
        <v>3</v>
      </c>
      <c r="D5618" s="635" t="s">
        <v>45690</v>
      </c>
    </row>
    <row r="5619" spans="1:4" ht="13.5" x14ac:dyDescent="0.25">
      <c r="A5619" s="636">
        <v>91816</v>
      </c>
      <c r="B5619" s="634" t="s">
        <v>25286</v>
      </c>
      <c r="C5619" s="634" t="s">
        <v>3</v>
      </c>
      <c r="D5619" s="635" t="s">
        <v>45691</v>
      </c>
    </row>
    <row r="5620" spans="1:4" ht="13.5" x14ac:dyDescent="0.25">
      <c r="A5620" s="636">
        <v>101161</v>
      </c>
      <c r="B5620" s="634" t="s">
        <v>27588</v>
      </c>
      <c r="C5620" s="634" t="s">
        <v>3</v>
      </c>
      <c r="D5620" s="635" t="s">
        <v>45692</v>
      </c>
    </row>
    <row r="5621" spans="1:4" ht="13.5" x14ac:dyDescent="0.25">
      <c r="A5621" s="636">
        <v>101163</v>
      </c>
      <c r="B5621" s="634" t="s">
        <v>27589</v>
      </c>
      <c r="C5621" s="634" t="s">
        <v>3</v>
      </c>
      <c r="D5621" s="635" t="s">
        <v>45693</v>
      </c>
    </row>
    <row r="5622" spans="1:4" ht="13.5" x14ac:dyDescent="0.25">
      <c r="A5622" s="636">
        <v>101164</v>
      </c>
      <c r="B5622" s="634" t="s">
        <v>27590</v>
      </c>
      <c r="C5622" s="634" t="s">
        <v>3</v>
      </c>
      <c r="D5622" s="635" t="s">
        <v>45694</v>
      </c>
    </row>
    <row r="5623" spans="1:4" ht="13.5" x14ac:dyDescent="0.25">
      <c r="A5623" s="636">
        <v>96358</v>
      </c>
      <c r="B5623" s="634" t="s">
        <v>25287</v>
      </c>
      <c r="C5623" s="634" t="s">
        <v>3</v>
      </c>
      <c r="D5623" s="635" t="s">
        <v>45695</v>
      </c>
    </row>
    <row r="5624" spans="1:4" ht="13.5" x14ac:dyDescent="0.25">
      <c r="A5624" s="636">
        <v>96359</v>
      </c>
      <c r="B5624" s="634" t="s">
        <v>25288</v>
      </c>
      <c r="C5624" s="634" t="s">
        <v>3</v>
      </c>
      <c r="D5624" s="635" t="s">
        <v>45696</v>
      </c>
    </row>
    <row r="5625" spans="1:4" ht="13.5" x14ac:dyDescent="0.25">
      <c r="A5625" s="636">
        <v>96360</v>
      </c>
      <c r="B5625" s="634" t="s">
        <v>25289</v>
      </c>
      <c r="C5625" s="634" t="s">
        <v>3</v>
      </c>
      <c r="D5625" s="635" t="s">
        <v>45697</v>
      </c>
    </row>
    <row r="5626" spans="1:4" ht="13.5" x14ac:dyDescent="0.25">
      <c r="A5626" s="636">
        <v>96361</v>
      </c>
      <c r="B5626" s="634" t="s">
        <v>25290</v>
      </c>
      <c r="C5626" s="634" t="s">
        <v>3</v>
      </c>
      <c r="D5626" s="635" t="s">
        <v>45698</v>
      </c>
    </row>
    <row r="5627" spans="1:4" ht="13.5" x14ac:dyDescent="0.25">
      <c r="A5627" s="636">
        <v>96362</v>
      </c>
      <c r="B5627" s="634" t="s">
        <v>25291</v>
      </c>
      <c r="C5627" s="634" t="s">
        <v>3</v>
      </c>
      <c r="D5627" s="635" t="s">
        <v>45699</v>
      </c>
    </row>
    <row r="5628" spans="1:4" ht="13.5" x14ac:dyDescent="0.25">
      <c r="A5628" s="636">
        <v>96363</v>
      </c>
      <c r="B5628" s="634" t="s">
        <v>25292</v>
      </c>
      <c r="C5628" s="634" t="s">
        <v>3</v>
      </c>
      <c r="D5628" s="635" t="s">
        <v>45700</v>
      </c>
    </row>
    <row r="5629" spans="1:4" ht="13.5" x14ac:dyDescent="0.25">
      <c r="A5629" s="636">
        <v>96364</v>
      </c>
      <c r="B5629" s="634" t="s">
        <v>25293</v>
      </c>
      <c r="C5629" s="634" t="s">
        <v>3</v>
      </c>
      <c r="D5629" s="635" t="s">
        <v>45701</v>
      </c>
    </row>
    <row r="5630" spans="1:4" ht="13.5" x14ac:dyDescent="0.25">
      <c r="A5630" s="636">
        <v>96365</v>
      </c>
      <c r="B5630" s="634" t="s">
        <v>25294</v>
      </c>
      <c r="C5630" s="634" t="s">
        <v>3</v>
      </c>
      <c r="D5630" s="635" t="s">
        <v>45702</v>
      </c>
    </row>
    <row r="5631" spans="1:4" ht="13.5" x14ac:dyDescent="0.25">
      <c r="A5631" s="636">
        <v>96366</v>
      </c>
      <c r="B5631" s="634" t="s">
        <v>25295</v>
      </c>
      <c r="C5631" s="634" t="s">
        <v>3</v>
      </c>
      <c r="D5631" s="635" t="s">
        <v>30076</v>
      </c>
    </row>
    <row r="5632" spans="1:4" ht="13.5" x14ac:dyDescent="0.25">
      <c r="A5632" s="636">
        <v>96367</v>
      </c>
      <c r="B5632" s="634" t="s">
        <v>25296</v>
      </c>
      <c r="C5632" s="634" t="s">
        <v>3</v>
      </c>
      <c r="D5632" s="635" t="s">
        <v>45703</v>
      </c>
    </row>
    <row r="5633" spans="1:4" ht="13.5" x14ac:dyDescent="0.25">
      <c r="A5633" s="636">
        <v>96368</v>
      </c>
      <c r="B5633" s="634" t="s">
        <v>25297</v>
      </c>
      <c r="C5633" s="634" t="s">
        <v>3</v>
      </c>
      <c r="D5633" s="635" t="s">
        <v>45704</v>
      </c>
    </row>
    <row r="5634" spans="1:4" ht="13.5" x14ac:dyDescent="0.25">
      <c r="A5634" s="636">
        <v>96369</v>
      </c>
      <c r="B5634" s="634" t="s">
        <v>25298</v>
      </c>
      <c r="C5634" s="634" t="s">
        <v>3</v>
      </c>
      <c r="D5634" s="635" t="s">
        <v>45705</v>
      </c>
    </row>
    <row r="5635" spans="1:4" ht="13.5" x14ac:dyDescent="0.25">
      <c r="A5635" s="636">
        <v>96370</v>
      </c>
      <c r="B5635" s="634" t="s">
        <v>25299</v>
      </c>
      <c r="C5635" s="634" t="s">
        <v>3</v>
      </c>
      <c r="D5635" s="635" t="s">
        <v>45706</v>
      </c>
    </row>
    <row r="5636" spans="1:4" ht="13.5" x14ac:dyDescent="0.25">
      <c r="A5636" s="636">
        <v>96371</v>
      </c>
      <c r="B5636" s="634" t="s">
        <v>25300</v>
      </c>
      <c r="C5636" s="634" t="s">
        <v>3</v>
      </c>
      <c r="D5636" s="635" t="s">
        <v>45707</v>
      </c>
    </row>
    <row r="5637" spans="1:4" ht="13.5" x14ac:dyDescent="0.25">
      <c r="A5637" s="636">
        <v>96373</v>
      </c>
      <c r="B5637" s="634" t="s">
        <v>25301</v>
      </c>
      <c r="C5637" s="634" t="s">
        <v>4</v>
      </c>
      <c r="D5637" s="635" t="s">
        <v>44468</v>
      </c>
    </row>
    <row r="5638" spans="1:4" ht="13.5" x14ac:dyDescent="0.25">
      <c r="A5638" s="636">
        <v>96374</v>
      </c>
      <c r="B5638" s="634" t="s">
        <v>25302</v>
      </c>
      <c r="C5638" s="634" t="s">
        <v>4</v>
      </c>
      <c r="D5638" s="635" t="s">
        <v>29420</v>
      </c>
    </row>
    <row r="5639" spans="1:4" ht="13.5" x14ac:dyDescent="0.25">
      <c r="A5639" s="636">
        <v>102235</v>
      </c>
      <c r="B5639" s="634" t="s">
        <v>29659</v>
      </c>
      <c r="C5639" s="634" t="s">
        <v>3</v>
      </c>
      <c r="D5639" s="635" t="s">
        <v>45708</v>
      </c>
    </row>
    <row r="5640" spans="1:4" ht="13.5" x14ac:dyDescent="0.25">
      <c r="A5640" s="636">
        <v>102253</v>
      </c>
      <c r="B5640" s="634" t="s">
        <v>29660</v>
      </c>
      <c r="C5640" s="634" t="s">
        <v>3</v>
      </c>
      <c r="D5640" s="635" t="s">
        <v>45709</v>
      </c>
    </row>
    <row r="5641" spans="1:4" ht="13.5" x14ac:dyDescent="0.25">
      <c r="A5641" s="636">
        <v>102254</v>
      </c>
      <c r="B5641" s="634" t="s">
        <v>29661</v>
      </c>
      <c r="C5641" s="634" t="s">
        <v>3</v>
      </c>
      <c r="D5641" s="635" t="s">
        <v>45710</v>
      </c>
    </row>
    <row r="5642" spans="1:4" ht="13.5" x14ac:dyDescent="0.25">
      <c r="A5642" s="636">
        <v>102255</v>
      </c>
      <c r="B5642" s="634" t="s">
        <v>29662</v>
      </c>
      <c r="C5642" s="634" t="s">
        <v>3</v>
      </c>
      <c r="D5642" s="635" t="s">
        <v>45711</v>
      </c>
    </row>
    <row r="5643" spans="1:4" ht="13.5" x14ac:dyDescent="0.25">
      <c r="A5643" s="636">
        <v>102256</v>
      </c>
      <c r="B5643" s="634" t="s">
        <v>29663</v>
      </c>
      <c r="C5643" s="634" t="s">
        <v>3</v>
      </c>
      <c r="D5643" s="635" t="s">
        <v>45712</v>
      </c>
    </row>
    <row r="5644" spans="1:4" ht="13.5" x14ac:dyDescent="0.25">
      <c r="A5644" s="636">
        <v>102257</v>
      </c>
      <c r="B5644" s="634" t="s">
        <v>29664</v>
      </c>
      <c r="C5644" s="634" t="s">
        <v>3</v>
      </c>
      <c r="D5644" s="635" t="s">
        <v>45713</v>
      </c>
    </row>
    <row r="5645" spans="1:4" ht="13.5" x14ac:dyDescent="0.25">
      <c r="A5645" s="636">
        <v>102258</v>
      </c>
      <c r="B5645" s="634" t="s">
        <v>29665</v>
      </c>
      <c r="C5645" s="634" t="s">
        <v>3</v>
      </c>
      <c r="D5645" s="635" t="s">
        <v>45714</v>
      </c>
    </row>
    <row r="5646" spans="1:4" ht="13.5" x14ac:dyDescent="0.25">
      <c r="A5646" s="636">
        <v>101154</v>
      </c>
      <c r="B5646" s="634" t="s">
        <v>27591</v>
      </c>
      <c r="C5646" s="634" t="s">
        <v>3</v>
      </c>
      <c r="D5646" s="635" t="s">
        <v>45715</v>
      </c>
    </row>
    <row r="5647" spans="1:4" ht="13.5" x14ac:dyDescent="0.25">
      <c r="A5647" s="636">
        <v>101155</v>
      </c>
      <c r="B5647" s="634" t="s">
        <v>27592</v>
      </c>
      <c r="C5647" s="634" t="s">
        <v>3</v>
      </c>
      <c r="D5647" s="635" t="s">
        <v>45716</v>
      </c>
    </row>
    <row r="5648" spans="1:4" ht="13.5" x14ac:dyDescent="0.25">
      <c r="A5648" s="636">
        <v>101156</v>
      </c>
      <c r="B5648" s="634" t="s">
        <v>27593</v>
      </c>
      <c r="C5648" s="634" t="s">
        <v>3</v>
      </c>
      <c r="D5648" s="635" t="s">
        <v>45717</v>
      </c>
    </row>
    <row r="5649" spans="1:4" ht="13.5" x14ac:dyDescent="0.25">
      <c r="A5649" s="636">
        <v>101810</v>
      </c>
      <c r="B5649" s="634" t="s">
        <v>29666</v>
      </c>
      <c r="C5649" s="634" t="s">
        <v>20</v>
      </c>
      <c r="D5649" s="635" t="s">
        <v>45718</v>
      </c>
    </row>
    <row r="5650" spans="1:4" ht="13.5" x14ac:dyDescent="0.25">
      <c r="A5650" s="636">
        <v>101811</v>
      </c>
      <c r="B5650" s="634" t="s">
        <v>29667</v>
      </c>
      <c r="C5650" s="634" t="s">
        <v>20</v>
      </c>
      <c r="D5650" s="635" t="s">
        <v>45719</v>
      </c>
    </row>
    <row r="5651" spans="1:4" ht="13.5" x14ac:dyDescent="0.25">
      <c r="A5651" s="636">
        <v>101812</v>
      </c>
      <c r="B5651" s="634" t="s">
        <v>29668</v>
      </c>
      <c r="C5651" s="634" t="s">
        <v>20</v>
      </c>
      <c r="D5651" s="635" t="s">
        <v>45720</v>
      </c>
    </row>
    <row r="5652" spans="1:4" ht="13.5" x14ac:dyDescent="0.25">
      <c r="A5652" s="636">
        <v>101813</v>
      </c>
      <c r="B5652" s="634" t="s">
        <v>29669</v>
      </c>
      <c r="C5652" s="634" t="s">
        <v>20</v>
      </c>
      <c r="D5652" s="635" t="s">
        <v>45721</v>
      </c>
    </row>
    <row r="5653" spans="1:4" ht="13.5" x14ac:dyDescent="0.25">
      <c r="A5653" s="636">
        <v>101814</v>
      </c>
      <c r="B5653" s="634" t="s">
        <v>29670</v>
      </c>
      <c r="C5653" s="634" t="s">
        <v>3</v>
      </c>
      <c r="D5653" s="635" t="s">
        <v>43780</v>
      </c>
    </row>
    <row r="5654" spans="1:4" ht="13.5" x14ac:dyDescent="0.25">
      <c r="A5654" s="636">
        <v>101815</v>
      </c>
      <c r="B5654" s="634" t="s">
        <v>29671</v>
      </c>
      <c r="C5654" s="634" t="s">
        <v>3</v>
      </c>
      <c r="D5654" s="635" t="s">
        <v>45722</v>
      </c>
    </row>
    <row r="5655" spans="1:4" ht="13.5" x14ac:dyDescent="0.25">
      <c r="A5655" s="636">
        <v>101816</v>
      </c>
      <c r="B5655" s="634" t="s">
        <v>29672</v>
      </c>
      <c r="C5655" s="634" t="s">
        <v>3</v>
      </c>
      <c r="D5655" s="635" t="s">
        <v>45723</v>
      </c>
    </row>
    <row r="5656" spans="1:4" ht="13.5" x14ac:dyDescent="0.25">
      <c r="A5656" s="636">
        <v>101817</v>
      </c>
      <c r="B5656" s="634" t="s">
        <v>29673</v>
      </c>
      <c r="C5656" s="634" t="s">
        <v>3</v>
      </c>
      <c r="D5656" s="635" t="s">
        <v>41555</v>
      </c>
    </row>
    <row r="5657" spans="1:4" ht="13.5" x14ac:dyDescent="0.25">
      <c r="A5657" s="636">
        <v>101818</v>
      </c>
      <c r="B5657" s="634" t="s">
        <v>29674</v>
      </c>
      <c r="C5657" s="634" t="s">
        <v>3</v>
      </c>
      <c r="D5657" s="635" t="s">
        <v>45724</v>
      </c>
    </row>
    <row r="5658" spans="1:4" ht="13.5" x14ac:dyDescent="0.25">
      <c r="A5658" s="636">
        <v>101819</v>
      </c>
      <c r="B5658" s="634" t="s">
        <v>29675</v>
      </c>
      <c r="C5658" s="634" t="s">
        <v>3</v>
      </c>
      <c r="D5658" s="635" t="s">
        <v>30782</v>
      </c>
    </row>
    <row r="5659" spans="1:4" ht="13.5" x14ac:dyDescent="0.25">
      <c r="A5659" s="636">
        <v>101820</v>
      </c>
      <c r="B5659" s="634" t="s">
        <v>29676</v>
      </c>
      <c r="C5659" s="634" t="s">
        <v>3</v>
      </c>
      <c r="D5659" s="635" t="s">
        <v>45725</v>
      </c>
    </row>
    <row r="5660" spans="1:4" ht="13.5" x14ac:dyDescent="0.25">
      <c r="A5660" s="636">
        <v>101822</v>
      </c>
      <c r="B5660" s="634" t="s">
        <v>29677</v>
      </c>
      <c r="C5660" s="634" t="s">
        <v>20</v>
      </c>
      <c r="D5660" s="635" t="s">
        <v>45726</v>
      </c>
    </row>
    <row r="5661" spans="1:4" ht="13.5" x14ac:dyDescent="0.25">
      <c r="A5661" s="636">
        <v>101823</v>
      </c>
      <c r="B5661" s="634" t="s">
        <v>29678</v>
      </c>
      <c r="C5661" s="634" t="s">
        <v>20</v>
      </c>
      <c r="D5661" s="635" t="s">
        <v>45727</v>
      </c>
    </row>
    <row r="5662" spans="1:4" ht="13.5" x14ac:dyDescent="0.25">
      <c r="A5662" s="636">
        <v>101824</v>
      </c>
      <c r="B5662" s="634" t="s">
        <v>29679</v>
      </c>
      <c r="C5662" s="634" t="s">
        <v>20</v>
      </c>
      <c r="D5662" s="635" t="s">
        <v>45728</v>
      </c>
    </row>
    <row r="5663" spans="1:4" ht="13.5" x14ac:dyDescent="0.25">
      <c r="A5663" s="636">
        <v>101825</v>
      </c>
      <c r="B5663" s="634" t="s">
        <v>29680</v>
      </c>
      <c r="C5663" s="634" t="s">
        <v>20</v>
      </c>
      <c r="D5663" s="635" t="s">
        <v>45729</v>
      </c>
    </row>
    <row r="5664" spans="1:4" ht="13.5" x14ac:dyDescent="0.25">
      <c r="A5664" s="636">
        <v>101826</v>
      </c>
      <c r="B5664" s="634" t="s">
        <v>29681</v>
      </c>
      <c r="C5664" s="634" t="s">
        <v>20</v>
      </c>
      <c r="D5664" s="635" t="s">
        <v>45730</v>
      </c>
    </row>
    <row r="5665" spans="1:4" ht="13.5" x14ac:dyDescent="0.25">
      <c r="A5665" s="636">
        <v>101827</v>
      </c>
      <c r="B5665" s="634" t="s">
        <v>29682</v>
      </c>
      <c r="C5665" s="634" t="s">
        <v>20</v>
      </c>
      <c r="D5665" s="635" t="s">
        <v>45731</v>
      </c>
    </row>
    <row r="5666" spans="1:4" ht="13.5" x14ac:dyDescent="0.25">
      <c r="A5666" s="636">
        <v>101828</v>
      </c>
      <c r="B5666" s="634" t="s">
        <v>29683</v>
      </c>
      <c r="C5666" s="634" t="s">
        <v>20</v>
      </c>
      <c r="D5666" s="635" t="s">
        <v>45732</v>
      </c>
    </row>
    <row r="5667" spans="1:4" ht="13.5" x14ac:dyDescent="0.25">
      <c r="A5667" s="636">
        <v>101829</v>
      </c>
      <c r="B5667" s="634" t="s">
        <v>45733</v>
      </c>
      <c r="C5667" s="634" t="s">
        <v>20</v>
      </c>
      <c r="D5667" s="635" t="s">
        <v>45734</v>
      </c>
    </row>
    <row r="5668" spans="1:4" ht="13.5" x14ac:dyDescent="0.25">
      <c r="A5668" s="636">
        <v>101830</v>
      </c>
      <c r="B5668" s="634" t="s">
        <v>45735</v>
      </c>
      <c r="C5668" s="634" t="s">
        <v>20</v>
      </c>
      <c r="D5668" s="635" t="s">
        <v>44769</v>
      </c>
    </row>
    <row r="5669" spans="1:4" ht="13.5" x14ac:dyDescent="0.25">
      <c r="A5669" s="636">
        <v>101831</v>
      </c>
      <c r="B5669" s="634" t="s">
        <v>45736</v>
      </c>
      <c r="C5669" s="634" t="s">
        <v>20</v>
      </c>
      <c r="D5669" s="635" t="s">
        <v>45737</v>
      </c>
    </row>
    <row r="5670" spans="1:4" ht="13.5" x14ac:dyDescent="0.25">
      <c r="A5670" s="636">
        <v>101832</v>
      </c>
      <c r="B5670" s="634" t="s">
        <v>29684</v>
      </c>
      <c r="C5670" s="634" t="s">
        <v>20</v>
      </c>
      <c r="D5670" s="635" t="s">
        <v>45738</v>
      </c>
    </row>
    <row r="5671" spans="1:4" ht="13.5" x14ac:dyDescent="0.25">
      <c r="A5671" s="636">
        <v>101833</v>
      </c>
      <c r="B5671" s="634" t="s">
        <v>29685</v>
      </c>
      <c r="C5671" s="634" t="s">
        <v>20</v>
      </c>
      <c r="D5671" s="635" t="s">
        <v>45739</v>
      </c>
    </row>
    <row r="5672" spans="1:4" ht="13.5" x14ac:dyDescent="0.25">
      <c r="A5672" s="636">
        <v>101834</v>
      </c>
      <c r="B5672" s="634" t="s">
        <v>29686</v>
      </c>
      <c r="C5672" s="634" t="s">
        <v>20</v>
      </c>
      <c r="D5672" s="635" t="s">
        <v>45740</v>
      </c>
    </row>
    <row r="5673" spans="1:4" ht="13.5" x14ac:dyDescent="0.25">
      <c r="A5673" s="636">
        <v>101835</v>
      </c>
      <c r="B5673" s="634" t="s">
        <v>29687</v>
      </c>
      <c r="C5673" s="634" t="s">
        <v>20</v>
      </c>
      <c r="D5673" s="635" t="s">
        <v>45741</v>
      </c>
    </row>
    <row r="5674" spans="1:4" ht="13.5" x14ac:dyDescent="0.25">
      <c r="A5674" s="636">
        <v>101836</v>
      </c>
      <c r="B5674" s="634" t="s">
        <v>29688</v>
      </c>
      <c r="C5674" s="634" t="s">
        <v>20</v>
      </c>
      <c r="D5674" s="635" t="s">
        <v>45742</v>
      </c>
    </row>
    <row r="5675" spans="1:4" ht="13.5" x14ac:dyDescent="0.25">
      <c r="A5675" s="636">
        <v>101837</v>
      </c>
      <c r="B5675" s="634" t="s">
        <v>29689</v>
      </c>
      <c r="C5675" s="634" t="s">
        <v>20</v>
      </c>
      <c r="D5675" s="635" t="s">
        <v>30498</v>
      </c>
    </row>
    <row r="5676" spans="1:4" ht="13.5" x14ac:dyDescent="0.25">
      <c r="A5676" s="636">
        <v>101838</v>
      </c>
      <c r="B5676" s="634" t="s">
        <v>29690</v>
      </c>
      <c r="C5676" s="634" t="s">
        <v>20</v>
      </c>
      <c r="D5676" s="635" t="s">
        <v>30513</v>
      </c>
    </row>
    <row r="5677" spans="1:4" ht="13.5" x14ac:dyDescent="0.25">
      <c r="A5677" s="636">
        <v>101839</v>
      </c>
      <c r="B5677" s="634" t="s">
        <v>29691</v>
      </c>
      <c r="C5677" s="634" t="s">
        <v>20</v>
      </c>
      <c r="D5677" s="635" t="s">
        <v>45743</v>
      </c>
    </row>
    <row r="5678" spans="1:4" ht="13.5" x14ac:dyDescent="0.25">
      <c r="A5678" s="636">
        <v>101840</v>
      </c>
      <c r="B5678" s="634" t="s">
        <v>29692</v>
      </c>
      <c r="C5678" s="634" t="s">
        <v>20</v>
      </c>
      <c r="D5678" s="635" t="s">
        <v>45744</v>
      </c>
    </row>
    <row r="5679" spans="1:4" ht="13.5" x14ac:dyDescent="0.25">
      <c r="A5679" s="636">
        <v>101841</v>
      </c>
      <c r="B5679" s="634" t="s">
        <v>29693</v>
      </c>
      <c r="C5679" s="634" t="s">
        <v>20</v>
      </c>
      <c r="D5679" s="635" t="s">
        <v>45745</v>
      </c>
    </row>
    <row r="5680" spans="1:4" ht="13.5" x14ac:dyDescent="0.25">
      <c r="A5680" s="636">
        <v>101842</v>
      </c>
      <c r="B5680" s="634" t="s">
        <v>29694</v>
      </c>
      <c r="C5680" s="634" t="s">
        <v>20</v>
      </c>
      <c r="D5680" s="635" t="s">
        <v>45746</v>
      </c>
    </row>
    <row r="5681" spans="1:4" ht="13.5" x14ac:dyDescent="0.25">
      <c r="A5681" s="636">
        <v>101843</v>
      </c>
      <c r="B5681" s="634" t="s">
        <v>45747</v>
      </c>
      <c r="C5681" s="634" t="s">
        <v>20</v>
      </c>
      <c r="D5681" s="635" t="s">
        <v>45748</v>
      </c>
    </row>
    <row r="5682" spans="1:4" ht="13.5" x14ac:dyDescent="0.25">
      <c r="A5682" s="636">
        <v>101844</v>
      </c>
      <c r="B5682" s="634" t="s">
        <v>45749</v>
      </c>
      <c r="C5682" s="634" t="s">
        <v>20</v>
      </c>
      <c r="D5682" s="635" t="s">
        <v>45750</v>
      </c>
    </row>
    <row r="5683" spans="1:4" ht="13.5" x14ac:dyDescent="0.25">
      <c r="A5683" s="636">
        <v>101845</v>
      </c>
      <c r="B5683" s="634" t="s">
        <v>45751</v>
      </c>
      <c r="C5683" s="634" t="s">
        <v>20</v>
      </c>
      <c r="D5683" s="635" t="s">
        <v>45752</v>
      </c>
    </row>
    <row r="5684" spans="1:4" ht="13.5" x14ac:dyDescent="0.25">
      <c r="A5684" s="636">
        <v>101846</v>
      </c>
      <c r="B5684" s="634" t="s">
        <v>29695</v>
      </c>
      <c r="C5684" s="634" t="s">
        <v>20</v>
      </c>
      <c r="D5684" s="635" t="s">
        <v>45753</v>
      </c>
    </row>
    <row r="5685" spans="1:4" ht="13.5" x14ac:dyDescent="0.25">
      <c r="A5685" s="636">
        <v>101847</v>
      </c>
      <c r="B5685" s="634" t="s">
        <v>29696</v>
      </c>
      <c r="C5685" s="634" t="s">
        <v>20</v>
      </c>
      <c r="D5685" s="635" t="s">
        <v>45754</v>
      </c>
    </row>
    <row r="5686" spans="1:4" ht="13.5" x14ac:dyDescent="0.25">
      <c r="A5686" s="636">
        <v>101848</v>
      </c>
      <c r="B5686" s="634" t="s">
        <v>29697</v>
      </c>
      <c r="C5686" s="634" t="s">
        <v>20</v>
      </c>
      <c r="D5686" s="635" t="s">
        <v>45755</v>
      </c>
    </row>
    <row r="5687" spans="1:4" ht="13.5" x14ac:dyDescent="0.25">
      <c r="A5687" s="636">
        <v>101849</v>
      </c>
      <c r="B5687" s="634" t="s">
        <v>29698</v>
      </c>
      <c r="C5687" s="634" t="s">
        <v>20</v>
      </c>
      <c r="D5687" s="635" t="s">
        <v>45756</v>
      </c>
    </row>
    <row r="5688" spans="1:4" ht="13.5" x14ac:dyDescent="0.25">
      <c r="A5688" s="636">
        <v>101850</v>
      </c>
      <c r="B5688" s="634" t="s">
        <v>29699</v>
      </c>
      <c r="C5688" s="634" t="s">
        <v>3</v>
      </c>
      <c r="D5688" s="635" t="s">
        <v>29858</v>
      </c>
    </row>
    <row r="5689" spans="1:4" ht="13.5" x14ac:dyDescent="0.25">
      <c r="A5689" s="636">
        <v>101851</v>
      </c>
      <c r="B5689" s="634" t="s">
        <v>29700</v>
      </c>
      <c r="C5689" s="634" t="s">
        <v>3</v>
      </c>
      <c r="D5689" s="635" t="s">
        <v>45757</v>
      </c>
    </row>
    <row r="5690" spans="1:4" ht="13.5" x14ac:dyDescent="0.25">
      <c r="A5690" s="636">
        <v>101852</v>
      </c>
      <c r="B5690" s="634" t="s">
        <v>29701</v>
      </c>
      <c r="C5690" s="634" t="s">
        <v>3</v>
      </c>
      <c r="D5690" s="635" t="s">
        <v>45758</v>
      </c>
    </row>
    <row r="5691" spans="1:4" ht="13.5" x14ac:dyDescent="0.25">
      <c r="A5691" s="636">
        <v>101853</v>
      </c>
      <c r="B5691" s="634" t="s">
        <v>29702</v>
      </c>
      <c r="C5691" s="634" t="s">
        <v>3</v>
      </c>
      <c r="D5691" s="635" t="s">
        <v>42633</v>
      </c>
    </row>
    <row r="5692" spans="1:4" ht="13.5" x14ac:dyDescent="0.25">
      <c r="A5692" s="636">
        <v>101854</v>
      </c>
      <c r="B5692" s="634" t="s">
        <v>29703</v>
      </c>
      <c r="C5692" s="634" t="s">
        <v>3</v>
      </c>
      <c r="D5692" s="635" t="s">
        <v>45759</v>
      </c>
    </row>
    <row r="5693" spans="1:4" ht="13.5" x14ac:dyDescent="0.25">
      <c r="A5693" s="636">
        <v>101855</v>
      </c>
      <c r="B5693" s="634" t="s">
        <v>29704</v>
      </c>
      <c r="C5693" s="634" t="s">
        <v>3</v>
      </c>
      <c r="D5693" s="635" t="s">
        <v>30615</v>
      </c>
    </row>
    <row r="5694" spans="1:4" ht="13.5" x14ac:dyDescent="0.25">
      <c r="A5694" s="636">
        <v>101856</v>
      </c>
      <c r="B5694" s="634" t="s">
        <v>29705</v>
      </c>
      <c r="C5694" s="634" t="s">
        <v>3</v>
      </c>
      <c r="D5694" s="635" t="s">
        <v>45451</v>
      </c>
    </row>
    <row r="5695" spans="1:4" ht="13.5" x14ac:dyDescent="0.25">
      <c r="A5695" s="636">
        <v>101857</v>
      </c>
      <c r="B5695" s="634" t="s">
        <v>29706</v>
      </c>
      <c r="C5695" s="634" t="s">
        <v>3</v>
      </c>
      <c r="D5695" s="635" t="s">
        <v>44337</v>
      </c>
    </row>
    <row r="5696" spans="1:4" ht="13.5" x14ac:dyDescent="0.25">
      <c r="A5696" s="636">
        <v>101858</v>
      </c>
      <c r="B5696" s="634" t="s">
        <v>29707</v>
      </c>
      <c r="C5696" s="634" t="s">
        <v>3</v>
      </c>
      <c r="D5696" s="635" t="s">
        <v>44376</v>
      </c>
    </row>
    <row r="5697" spans="1:4" ht="13.5" x14ac:dyDescent="0.25">
      <c r="A5697" s="636">
        <v>101859</v>
      </c>
      <c r="B5697" s="634" t="s">
        <v>29708</v>
      </c>
      <c r="C5697" s="634" t="s">
        <v>3</v>
      </c>
      <c r="D5697" s="635" t="s">
        <v>43484</v>
      </c>
    </row>
    <row r="5698" spans="1:4" ht="13.5" x14ac:dyDescent="0.25">
      <c r="A5698" s="636">
        <v>101860</v>
      </c>
      <c r="B5698" s="634" t="s">
        <v>29709</v>
      </c>
      <c r="C5698" s="634" t="s">
        <v>3</v>
      </c>
      <c r="D5698" s="635" t="s">
        <v>44558</v>
      </c>
    </row>
    <row r="5699" spans="1:4" ht="13.5" x14ac:dyDescent="0.25">
      <c r="A5699" s="636">
        <v>101861</v>
      </c>
      <c r="B5699" s="634" t="s">
        <v>29710</v>
      </c>
      <c r="C5699" s="634" t="s">
        <v>3</v>
      </c>
      <c r="D5699" s="635" t="s">
        <v>29989</v>
      </c>
    </row>
    <row r="5700" spans="1:4" ht="13.5" x14ac:dyDescent="0.25">
      <c r="A5700" s="636">
        <v>101862</v>
      </c>
      <c r="B5700" s="634" t="s">
        <v>29711</v>
      </c>
      <c r="C5700" s="634" t="s">
        <v>3</v>
      </c>
      <c r="D5700" s="635" t="s">
        <v>30082</v>
      </c>
    </row>
    <row r="5701" spans="1:4" ht="13.5" x14ac:dyDescent="0.25">
      <c r="A5701" s="636">
        <v>101863</v>
      </c>
      <c r="B5701" s="634" t="s">
        <v>29712</v>
      </c>
      <c r="C5701" s="634" t="s">
        <v>3</v>
      </c>
      <c r="D5701" s="635" t="s">
        <v>45760</v>
      </c>
    </row>
    <row r="5702" spans="1:4" ht="13.5" x14ac:dyDescent="0.25">
      <c r="A5702" s="636">
        <v>101864</v>
      </c>
      <c r="B5702" s="634" t="s">
        <v>29713</v>
      </c>
      <c r="C5702" s="634" t="s">
        <v>3</v>
      </c>
      <c r="D5702" s="635" t="s">
        <v>28596</v>
      </c>
    </row>
    <row r="5703" spans="1:4" ht="13.5" x14ac:dyDescent="0.25">
      <c r="A5703" s="636">
        <v>101865</v>
      </c>
      <c r="B5703" s="634" t="s">
        <v>29714</v>
      </c>
      <c r="C5703" s="634" t="s">
        <v>3</v>
      </c>
      <c r="D5703" s="635" t="s">
        <v>45761</v>
      </c>
    </row>
    <row r="5704" spans="1:4" ht="13.5" x14ac:dyDescent="0.25">
      <c r="A5704" s="636">
        <v>101866</v>
      </c>
      <c r="B5704" s="634" t="s">
        <v>29715</v>
      </c>
      <c r="C5704" s="634" t="s">
        <v>3</v>
      </c>
      <c r="D5704" s="635" t="s">
        <v>30910</v>
      </c>
    </row>
    <row r="5705" spans="1:4" ht="13.5" x14ac:dyDescent="0.25">
      <c r="A5705" s="636">
        <v>101867</v>
      </c>
      <c r="B5705" s="634" t="s">
        <v>29716</v>
      </c>
      <c r="C5705" s="634" t="s">
        <v>3</v>
      </c>
      <c r="D5705" s="635" t="s">
        <v>30492</v>
      </c>
    </row>
    <row r="5706" spans="1:4" ht="13.5" x14ac:dyDescent="0.25">
      <c r="A5706" s="636">
        <v>101868</v>
      </c>
      <c r="B5706" s="634" t="s">
        <v>29717</v>
      </c>
      <c r="C5706" s="634" t="s">
        <v>3</v>
      </c>
      <c r="D5706" s="635" t="s">
        <v>29922</v>
      </c>
    </row>
    <row r="5707" spans="1:4" ht="13.5" x14ac:dyDescent="0.25">
      <c r="A5707" s="636">
        <v>101869</v>
      </c>
      <c r="B5707" s="634" t="s">
        <v>29718</v>
      </c>
      <c r="C5707" s="634" t="s">
        <v>3</v>
      </c>
      <c r="D5707" s="635" t="s">
        <v>45762</v>
      </c>
    </row>
    <row r="5708" spans="1:4" ht="13.5" x14ac:dyDescent="0.25">
      <c r="A5708" s="636">
        <v>101870</v>
      </c>
      <c r="B5708" s="634" t="s">
        <v>29719</v>
      </c>
      <c r="C5708" s="634" t="s">
        <v>3</v>
      </c>
      <c r="D5708" s="635" t="s">
        <v>45763</v>
      </c>
    </row>
    <row r="5709" spans="1:4" ht="13.5" x14ac:dyDescent="0.25">
      <c r="A5709" s="636">
        <v>102096</v>
      </c>
      <c r="B5709" s="634" t="s">
        <v>29720</v>
      </c>
      <c r="C5709" s="634" t="s">
        <v>20</v>
      </c>
      <c r="D5709" s="635" t="s">
        <v>45764</v>
      </c>
    </row>
    <row r="5710" spans="1:4" ht="13.5" x14ac:dyDescent="0.25">
      <c r="A5710" s="636">
        <v>102098</v>
      </c>
      <c r="B5710" s="634" t="s">
        <v>29721</v>
      </c>
      <c r="C5710" s="634" t="s">
        <v>20</v>
      </c>
      <c r="D5710" s="635" t="s">
        <v>45765</v>
      </c>
    </row>
    <row r="5711" spans="1:4" ht="13.5" x14ac:dyDescent="0.25">
      <c r="A5711" s="636">
        <v>102101</v>
      </c>
      <c r="B5711" s="634" t="s">
        <v>29722</v>
      </c>
      <c r="C5711" s="634" t="s">
        <v>3</v>
      </c>
      <c r="D5711" s="635" t="s">
        <v>45766</v>
      </c>
    </row>
    <row r="5712" spans="1:4" ht="13.5" x14ac:dyDescent="0.25">
      <c r="A5712" s="636">
        <v>102988</v>
      </c>
      <c r="B5712" s="634" t="s">
        <v>30791</v>
      </c>
      <c r="C5712" s="634" t="s">
        <v>3</v>
      </c>
      <c r="D5712" s="635" t="s">
        <v>45767</v>
      </c>
    </row>
    <row r="5713" spans="1:4" ht="13.5" x14ac:dyDescent="0.25">
      <c r="A5713" s="636">
        <v>100576</v>
      </c>
      <c r="B5713" s="634" t="s">
        <v>26893</v>
      </c>
      <c r="C5713" s="634" t="s">
        <v>3</v>
      </c>
      <c r="D5713" s="635" t="s">
        <v>27162</v>
      </c>
    </row>
    <row r="5714" spans="1:4" ht="13.5" x14ac:dyDescent="0.25">
      <c r="A5714" s="636">
        <v>100577</v>
      </c>
      <c r="B5714" s="634" t="s">
        <v>26894</v>
      </c>
      <c r="C5714" s="634" t="s">
        <v>3</v>
      </c>
      <c r="D5714" s="635" t="s">
        <v>42022</v>
      </c>
    </row>
    <row r="5715" spans="1:4" ht="13.5" x14ac:dyDescent="0.25">
      <c r="A5715" s="636">
        <v>96388</v>
      </c>
      <c r="B5715" s="634" t="s">
        <v>26895</v>
      </c>
      <c r="C5715" s="634" t="s">
        <v>20</v>
      </c>
      <c r="D5715" s="635" t="s">
        <v>45768</v>
      </c>
    </row>
    <row r="5716" spans="1:4" ht="13.5" x14ac:dyDescent="0.25">
      <c r="A5716" s="636">
        <v>96389</v>
      </c>
      <c r="B5716" s="634" t="s">
        <v>27594</v>
      </c>
      <c r="C5716" s="634" t="s">
        <v>20</v>
      </c>
      <c r="D5716" s="635" t="s">
        <v>41341</v>
      </c>
    </row>
    <row r="5717" spans="1:4" ht="13.5" x14ac:dyDescent="0.25">
      <c r="A5717" s="636">
        <v>96390</v>
      </c>
      <c r="B5717" s="634" t="s">
        <v>27595</v>
      </c>
      <c r="C5717" s="634" t="s">
        <v>20</v>
      </c>
      <c r="D5717" s="635" t="s">
        <v>45769</v>
      </c>
    </row>
    <row r="5718" spans="1:4" ht="13.5" x14ac:dyDescent="0.25">
      <c r="A5718" s="636">
        <v>96391</v>
      </c>
      <c r="B5718" s="634" t="s">
        <v>26896</v>
      </c>
      <c r="C5718" s="634" t="s">
        <v>20</v>
      </c>
      <c r="D5718" s="635" t="s">
        <v>45770</v>
      </c>
    </row>
    <row r="5719" spans="1:4" ht="13.5" x14ac:dyDescent="0.25">
      <c r="A5719" s="636">
        <v>96392</v>
      </c>
      <c r="B5719" s="634" t="s">
        <v>26897</v>
      </c>
      <c r="C5719" s="634" t="s">
        <v>20</v>
      </c>
      <c r="D5719" s="635" t="s">
        <v>45771</v>
      </c>
    </row>
    <row r="5720" spans="1:4" ht="13.5" x14ac:dyDescent="0.25">
      <c r="A5720" s="636">
        <v>96396</v>
      </c>
      <c r="B5720" s="634" t="s">
        <v>26898</v>
      </c>
      <c r="C5720" s="634" t="s">
        <v>20</v>
      </c>
      <c r="D5720" s="635" t="s">
        <v>45772</v>
      </c>
    </row>
    <row r="5721" spans="1:4" ht="13.5" x14ac:dyDescent="0.25">
      <c r="A5721" s="636">
        <v>96397</v>
      </c>
      <c r="B5721" s="634" t="s">
        <v>26899</v>
      </c>
      <c r="C5721" s="634" t="s">
        <v>20</v>
      </c>
      <c r="D5721" s="635" t="s">
        <v>45773</v>
      </c>
    </row>
    <row r="5722" spans="1:4" ht="13.5" x14ac:dyDescent="0.25">
      <c r="A5722" s="636">
        <v>96398</v>
      </c>
      <c r="B5722" s="634" t="s">
        <v>26900</v>
      </c>
      <c r="C5722" s="634" t="s">
        <v>20</v>
      </c>
      <c r="D5722" s="635" t="s">
        <v>45774</v>
      </c>
    </row>
    <row r="5723" spans="1:4" ht="13.5" x14ac:dyDescent="0.25">
      <c r="A5723" s="636">
        <v>96399</v>
      </c>
      <c r="B5723" s="634" t="s">
        <v>27596</v>
      </c>
      <c r="C5723" s="634" t="s">
        <v>20</v>
      </c>
      <c r="D5723" s="635" t="s">
        <v>45775</v>
      </c>
    </row>
    <row r="5724" spans="1:4" ht="13.5" x14ac:dyDescent="0.25">
      <c r="A5724" s="636">
        <v>96400</v>
      </c>
      <c r="B5724" s="634" t="s">
        <v>26901</v>
      </c>
      <c r="C5724" s="634" t="s">
        <v>20</v>
      </c>
      <c r="D5724" s="635" t="s">
        <v>45776</v>
      </c>
    </row>
    <row r="5725" spans="1:4" ht="13.5" x14ac:dyDescent="0.25">
      <c r="A5725" s="636">
        <v>96402</v>
      </c>
      <c r="B5725" s="634" t="s">
        <v>26902</v>
      </c>
      <c r="C5725" s="634" t="s">
        <v>3</v>
      </c>
      <c r="D5725" s="635" t="s">
        <v>41907</v>
      </c>
    </row>
    <row r="5726" spans="1:4" ht="13.5" x14ac:dyDescent="0.25">
      <c r="A5726" s="636">
        <v>100564</v>
      </c>
      <c r="B5726" s="634" t="s">
        <v>26903</v>
      </c>
      <c r="C5726" s="634" t="s">
        <v>20</v>
      </c>
      <c r="D5726" s="635" t="s">
        <v>45777</v>
      </c>
    </row>
    <row r="5727" spans="1:4" ht="13.5" x14ac:dyDescent="0.25">
      <c r="A5727" s="636">
        <v>100565</v>
      </c>
      <c r="B5727" s="634" t="s">
        <v>26904</v>
      </c>
      <c r="C5727" s="634" t="s">
        <v>20</v>
      </c>
      <c r="D5727" s="635" t="s">
        <v>45778</v>
      </c>
    </row>
    <row r="5728" spans="1:4" ht="13.5" x14ac:dyDescent="0.25">
      <c r="A5728" s="636">
        <v>100566</v>
      </c>
      <c r="B5728" s="634" t="s">
        <v>26905</v>
      </c>
      <c r="C5728" s="634" t="s">
        <v>20</v>
      </c>
      <c r="D5728" s="635" t="s">
        <v>45779</v>
      </c>
    </row>
    <row r="5729" spans="1:4" ht="13.5" x14ac:dyDescent="0.25">
      <c r="A5729" s="636">
        <v>100567</v>
      </c>
      <c r="B5729" s="634" t="s">
        <v>26906</v>
      </c>
      <c r="C5729" s="634" t="s">
        <v>20</v>
      </c>
      <c r="D5729" s="635" t="s">
        <v>44937</v>
      </c>
    </row>
    <row r="5730" spans="1:4" ht="13.5" x14ac:dyDescent="0.25">
      <c r="A5730" s="636">
        <v>100568</v>
      </c>
      <c r="B5730" s="634" t="s">
        <v>26907</v>
      </c>
      <c r="C5730" s="634" t="s">
        <v>20</v>
      </c>
      <c r="D5730" s="635" t="s">
        <v>45780</v>
      </c>
    </row>
    <row r="5731" spans="1:4" ht="13.5" x14ac:dyDescent="0.25">
      <c r="A5731" s="636">
        <v>100569</v>
      </c>
      <c r="B5731" s="634" t="s">
        <v>26908</v>
      </c>
      <c r="C5731" s="634" t="s">
        <v>20</v>
      </c>
      <c r="D5731" s="635" t="s">
        <v>30273</v>
      </c>
    </row>
    <row r="5732" spans="1:4" ht="13.5" x14ac:dyDescent="0.25">
      <c r="A5732" s="636">
        <v>100570</v>
      </c>
      <c r="B5732" s="634" t="s">
        <v>26909</v>
      </c>
      <c r="C5732" s="634" t="s">
        <v>20</v>
      </c>
      <c r="D5732" s="635" t="s">
        <v>45781</v>
      </c>
    </row>
    <row r="5733" spans="1:4" ht="13.5" x14ac:dyDescent="0.25">
      <c r="A5733" s="636">
        <v>100571</v>
      </c>
      <c r="B5733" s="634" t="s">
        <v>26910</v>
      </c>
      <c r="C5733" s="634" t="s">
        <v>20</v>
      </c>
      <c r="D5733" s="635" t="s">
        <v>45782</v>
      </c>
    </row>
    <row r="5734" spans="1:4" ht="13.5" x14ac:dyDescent="0.25">
      <c r="A5734" s="636">
        <v>100572</v>
      </c>
      <c r="B5734" s="634" t="s">
        <v>26911</v>
      </c>
      <c r="C5734" s="634" t="s">
        <v>20</v>
      </c>
      <c r="D5734" s="635" t="s">
        <v>30438</v>
      </c>
    </row>
    <row r="5735" spans="1:4" ht="13.5" x14ac:dyDescent="0.25">
      <c r="A5735" s="636">
        <v>100573</v>
      </c>
      <c r="B5735" s="634" t="s">
        <v>26912</v>
      </c>
      <c r="C5735" s="634" t="s">
        <v>20</v>
      </c>
      <c r="D5735" s="635" t="s">
        <v>45783</v>
      </c>
    </row>
    <row r="5736" spans="1:4" ht="13.5" x14ac:dyDescent="0.25">
      <c r="A5736" s="636">
        <v>100574</v>
      </c>
      <c r="B5736" s="634" t="s">
        <v>26913</v>
      </c>
      <c r="C5736" s="634" t="s">
        <v>20</v>
      </c>
      <c r="D5736" s="635" t="s">
        <v>28477</v>
      </c>
    </row>
    <row r="5737" spans="1:4" ht="13.5" x14ac:dyDescent="0.25">
      <c r="A5737" s="636">
        <v>100575</v>
      </c>
      <c r="B5737" s="634" t="s">
        <v>26914</v>
      </c>
      <c r="C5737" s="634" t="s">
        <v>3</v>
      </c>
      <c r="D5737" s="635" t="s">
        <v>22927</v>
      </c>
    </row>
    <row r="5738" spans="1:4" ht="13.5" x14ac:dyDescent="0.25">
      <c r="A5738" s="636">
        <v>101767</v>
      </c>
      <c r="B5738" s="634" t="s">
        <v>29724</v>
      </c>
      <c r="C5738" s="634" t="s">
        <v>20</v>
      </c>
      <c r="D5738" s="635" t="s">
        <v>45784</v>
      </c>
    </row>
    <row r="5739" spans="1:4" ht="13.5" x14ac:dyDescent="0.25">
      <c r="A5739" s="636">
        <v>101768</v>
      </c>
      <c r="B5739" s="634" t="s">
        <v>29725</v>
      </c>
      <c r="C5739" s="634" t="s">
        <v>20</v>
      </c>
      <c r="D5739" s="635" t="s">
        <v>45785</v>
      </c>
    </row>
    <row r="5740" spans="1:4" ht="13.5" x14ac:dyDescent="0.25">
      <c r="A5740" s="636">
        <v>92391</v>
      </c>
      <c r="B5740" s="634" t="s">
        <v>25303</v>
      </c>
      <c r="C5740" s="634" t="s">
        <v>3</v>
      </c>
      <c r="D5740" s="635" t="s">
        <v>30553</v>
      </c>
    </row>
    <row r="5741" spans="1:4" ht="13.5" x14ac:dyDescent="0.25">
      <c r="A5741" s="636">
        <v>92392</v>
      </c>
      <c r="B5741" s="634" t="s">
        <v>25304</v>
      </c>
      <c r="C5741" s="634" t="s">
        <v>3</v>
      </c>
      <c r="D5741" s="635" t="s">
        <v>45786</v>
      </c>
    </row>
    <row r="5742" spans="1:4" ht="13.5" x14ac:dyDescent="0.25">
      <c r="A5742" s="636">
        <v>92393</v>
      </c>
      <c r="B5742" s="634" t="s">
        <v>25305</v>
      </c>
      <c r="C5742" s="634" t="s">
        <v>3</v>
      </c>
      <c r="D5742" s="635" t="s">
        <v>43705</v>
      </c>
    </row>
    <row r="5743" spans="1:4" ht="13.5" x14ac:dyDescent="0.25">
      <c r="A5743" s="636">
        <v>92394</v>
      </c>
      <c r="B5743" s="634" t="s">
        <v>25306</v>
      </c>
      <c r="C5743" s="634" t="s">
        <v>3</v>
      </c>
      <c r="D5743" s="635" t="s">
        <v>45787</v>
      </c>
    </row>
    <row r="5744" spans="1:4" ht="13.5" x14ac:dyDescent="0.25">
      <c r="A5744" s="636">
        <v>92395</v>
      </c>
      <c r="B5744" s="634" t="s">
        <v>25307</v>
      </c>
      <c r="C5744" s="634" t="s">
        <v>3</v>
      </c>
      <c r="D5744" s="635" t="s">
        <v>45788</v>
      </c>
    </row>
    <row r="5745" spans="1:4" ht="13.5" x14ac:dyDescent="0.25">
      <c r="A5745" s="636">
        <v>92396</v>
      </c>
      <c r="B5745" s="634" t="s">
        <v>25308</v>
      </c>
      <c r="C5745" s="634" t="s">
        <v>3</v>
      </c>
      <c r="D5745" s="635" t="s">
        <v>30797</v>
      </c>
    </row>
    <row r="5746" spans="1:4" ht="13.5" x14ac:dyDescent="0.25">
      <c r="A5746" s="636">
        <v>92397</v>
      </c>
      <c r="B5746" s="634" t="s">
        <v>25309</v>
      </c>
      <c r="C5746" s="634" t="s">
        <v>3</v>
      </c>
      <c r="D5746" s="635" t="s">
        <v>45789</v>
      </c>
    </row>
    <row r="5747" spans="1:4" ht="13.5" x14ac:dyDescent="0.25">
      <c r="A5747" s="636">
        <v>92398</v>
      </c>
      <c r="B5747" s="634" t="s">
        <v>25310</v>
      </c>
      <c r="C5747" s="634" t="s">
        <v>3</v>
      </c>
      <c r="D5747" s="635" t="s">
        <v>45790</v>
      </c>
    </row>
    <row r="5748" spans="1:4" ht="13.5" x14ac:dyDescent="0.25">
      <c r="A5748" s="636">
        <v>92399</v>
      </c>
      <c r="B5748" s="634" t="s">
        <v>25311</v>
      </c>
      <c r="C5748" s="634" t="s">
        <v>3</v>
      </c>
      <c r="D5748" s="635" t="s">
        <v>29726</v>
      </c>
    </row>
    <row r="5749" spans="1:4" ht="13.5" x14ac:dyDescent="0.25">
      <c r="A5749" s="636">
        <v>92400</v>
      </c>
      <c r="B5749" s="634" t="s">
        <v>25312</v>
      </c>
      <c r="C5749" s="634" t="s">
        <v>3</v>
      </c>
      <c r="D5749" s="635" t="s">
        <v>45791</v>
      </c>
    </row>
    <row r="5750" spans="1:4" ht="13.5" x14ac:dyDescent="0.25">
      <c r="A5750" s="636">
        <v>92401</v>
      </c>
      <c r="B5750" s="634" t="s">
        <v>25313</v>
      </c>
      <c r="C5750" s="634" t="s">
        <v>3</v>
      </c>
      <c r="D5750" s="635" t="s">
        <v>45792</v>
      </c>
    </row>
    <row r="5751" spans="1:4" ht="13.5" x14ac:dyDescent="0.25">
      <c r="A5751" s="636">
        <v>92402</v>
      </c>
      <c r="B5751" s="634" t="s">
        <v>25314</v>
      </c>
      <c r="C5751" s="634" t="s">
        <v>3</v>
      </c>
      <c r="D5751" s="635" t="s">
        <v>45793</v>
      </c>
    </row>
    <row r="5752" spans="1:4" ht="13.5" x14ac:dyDescent="0.25">
      <c r="A5752" s="636">
        <v>92403</v>
      </c>
      <c r="B5752" s="634" t="s">
        <v>25315</v>
      </c>
      <c r="C5752" s="634" t="s">
        <v>3</v>
      </c>
      <c r="D5752" s="635" t="s">
        <v>45794</v>
      </c>
    </row>
    <row r="5753" spans="1:4" ht="13.5" x14ac:dyDescent="0.25">
      <c r="A5753" s="636">
        <v>92404</v>
      </c>
      <c r="B5753" s="634" t="s">
        <v>25316</v>
      </c>
      <c r="C5753" s="634" t="s">
        <v>3</v>
      </c>
      <c r="D5753" s="635" t="s">
        <v>45795</v>
      </c>
    </row>
    <row r="5754" spans="1:4" ht="13.5" x14ac:dyDescent="0.25">
      <c r="A5754" s="636">
        <v>92405</v>
      </c>
      <c r="B5754" s="634" t="s">
        <v>25317</v>
      </c>
      <c r="C5754" s="634" t="s">
        <v>3</v>
      </c>
      <c r="D5754" s="635" t="s">
        <v>45796</v>
      </c>
    </row>
    <row r="5755" spans="1:4" ht="13.5" x14ac:dyDescent="0.25">
      <c r="A5755" s="636">
        <v>92406</v>
      </c>
      <c r="B5755" s="634" t="s">
        <v>25318</v>
      </c>
      <c r="C5755" s="634" t="s">
        <v>3</v>
      </c>
      <c r="D5755" s="635" t="s">
        <v>30934</v>
      </c>
    </row>
    <row r="5756" spans="1:4" ht="13.5" x14ac:dyDescent="0.25">
      <c r="A5756" s="636">
        <v>92407</v>
      </c>
      <c r="B5756" s="634" t="s">
        <v>25319</v>
      </c>
      <c r="C5756" s="634" t="s">
        <v>3</v>
      </c>
      <c r="D5756" s="635" t="s">
        <v>45797</v>
      </c>
    </row>
    <row r="5757" spans="1:4" ht="13.5" x14ac:dyDescent="0.25">
      <c r="A5757" s="636">
        <v>93679</v>
      </c>
      <c r="B5757" s="634" t="s">
        <v>25320</v>
      </c>
      <c r="C5757" s="634" t="s">
        <v>3</v>
      </c>
      <c r="D5757" s="635" t="s">
        <v>45798</v>
      </c>
    </row>
    <row r="5758" spans="1:4" ht="13.5" x14ac:dyDescent="0.25">
      <c r="A5758" s="636">
        <v>93680</v>
      </c>
      <c r="B5758" s="634" t="s">
        <v>25321</v>
      </c>
      <c r="C5758" s="634" t="s">
        <v>3</v>
      </c>
      <c r="D5758" s="635" t="s">
        <v>45799</v>
      </c>
    </row>
    <row r="5759" spans="1:4" ht="13.5" x14ac:dyDescent="0.25">
      <c r="A5759" s="636">
        <v>93681</v>
      </c>
      <c r="B5759" s="634" t="s">
        <v>25322</v>
      </c>
      <c r="C5759" s="634" t="s">
        <v>3</v>
      </c>
      <c r="D5759" s="635" t="s">
        <v>29658</v>
      </c>
    </row>
    <row r="5760" spans="1:4" ht="13.5" x14ac:dyDescent="0.25">
      <c r="A5760" s="636">
        <v>93682</v>
      </c>
      <c r="B5760" s="634" t="s">
        <v>25323</v>
      </c>
      <c r="C5760" s="634" t="s">
        <v>3</v>
      </c>
      <c r="D5760" s="635" t="s">
        <v>45800</v>
      </c>
    </row>
    <row r="5761" spans="1:4" ht="13.5" x14ac:dyDescent="0.25">
      <c r="A5761" s="636">
        <v>97104</v>
      </c>
      <c r="B5761" s="634" t="s">
        <v>45801</v>
      </c>
      <c r="C5761" s="634" t="s">
        <v>3</v>
      </c>
      <c r="D5761" s="635" t="s">
        <v>45802</v>
      </c>
    </row>
    <row r="5762" spans="1:4" ht="13.5" x14ac:dyDescent="0.25">
      <c r="A5762" s="636">
        <v>97105</v>
      </c>
      <c r="B5762" s="634" t="s">
        <v>45803</v>
      </c>
      <c r="C5762" s="634" t="s">
        <v>3</v>
      </c>
      <c r="D5762" s="635" t="s">
        <v>45804</v>
      </c>
    </row>
    <row r="5763" spans="1:4" ht="13.5" x14ac:dyDescent="0.25">
      <c r="A5763" s="636">
        <v>97106</v>
      </c>
      <c r="B5763" s="634" t="s">
        <v>45805</v>
      </c>
      <c r="C5763" s="634" t="s">
        <v>3</v>
      </c>
      <c r="D5763" s="635" t="s">
        <v>45806</v>
      </c>
    </row>
    <row r="5764" spans="1:4" ht="13.5" x14ac:dyDescent="0.25">
      <c r="A5764" s="636">
        <v>97107</v>
      </c>
      <c r="B5764" s="634" t="s">
        <v>45807</v>
      </c>
      <c r="C5764" s="634" t="s">
        <v>3</v>
      </c>
      <c r="D5764" s="635" t="s">
        <v>45808</v>
      </c>
    </row>
    <row r="5765" spans="1:4" ht="13.5" x14ac:dyDescent="0.25">
      <c r="A5765" s="636">
        <v>97108</v>
      </c>
      <c r="B5765" s="634" t="s">
        <v>45809</v>
      </c>
      <c r="C5765" s="634" t="s">
        <v>3</v>
      </c>
      <c r="D5765" s="635" t="s">
        <v>45810</v>
      </c>
    </row>
    <row r="5766" spans="1:4" ht="13.5" x14ac:dyDescent="0.25">
      <c r="A5766" s="636">
        <v>97109</v>
      </c>
      <c r="B5766" s="634" t="s">
        <v>45811</v>
      </c>
      <c r="C5766" s="634" t="s">
        <v>3</v>
      </c>
      <c r="D5766" s="635" t="s">
        <v>45812</v>
      </c>
    </row>
    <row r="5767" spans="1:4" ht="13.5" x14ac:dyDescent="0.25">
      <c r="A5767" s="636">
        <v>97111</v>
      </c>
      <c r="B5767" s="634" t="s">
        <v>45813</v>
      </c>
      <c r="C5767" s="634" t="s">
        <v>3</v>
      </c>
      <c r="D5767" s="635" t="s">
        <v>45814</v>
      </c>
    </row>
    <row r="5768" spans="1:4" ht="13.5" x14ac:dyDescent="0.25">
      <c r="A5768" s="636">
        <v>97112</v>
      </c>
      <c r="B5768" s="634" t="s">
        <v>45815</v>
      </c>
      <c r="C5768" s="634" t="s">
        <v>3</v>
      </c>
      <c r="D5768" s="635" t="s">
        <v>45816</v>
      </c>
    </row>
    <row r="5769" spans="1:4" ht="13.5" x14ac:dyDescent="0.25">
      <c r="A5769" s="636">
        <v>97113</v>
      </c>
      <c r="B5769" s="634" t="s">
        <v>45817</v>
      </c>
      <c r="C5769" s="634" t="s">
        <v>3</v>
      </c>
      <c r="D5769" s="635" t="s">
        <v>45818</v>
      </c>
    </row>
    <row r="5770" spans="1:4" ht="13.5" x14ac:dyDescent="0.25">
      <c r="A5770" s="636">
        <v>97114</v>
      </c>
      <c r="B5770" s="634" t="s">
        <v>45819</v>
      </c>
      <c r="C5770" s="634" t="s">
        <v>4</v>
      </c>
      <c r="D5770" s="635" t="s">
        <v>23520</v>
      </c>
    </row>
    <row r="5771" spans="1:4" ht="13.5" x14ac:dyDescent="0.25">
      <c r="A5771" s="636">
        <v>97115</v>
      </c>
      <c r="B5771" s="634" t="s">
        <v>45820</v>
      </c>
      <c r="C5771" s="634" t="s">
        <v>113</v>
      </c>
      <c r="D5771" s="635" t="s">
        <v>28457</v>
      </c>
    </row>
    <row r="5772" spans="1:4" ht="13.5" x14ac:dyDescent="0.25">
      <c r="A5772" s="636">
        <v>97116</v>
      </c>
      <c r="B5772" s="634" t="s">
        <v>45821</v>
      </c>
      <c r="C5772" s="634" t="s">
        <v>113</v>
      </c>
      <c r="D5772" s="635" t="s">
        <v>45822</v>
      </c>
    </row>
    <row r="5773" spans="1:4" ht="13.5" x14ac:dyDescent="0.25">
      <c r="A5773" s="636">
        <v>97117</v>
      </c>
      <c r="B5773" s="634" t="s">
        <v>45823</v>
      </c>
      <c r="C5773" s="634" t="s">
        <v>113</v>
      </c>
      <c r="D5773" s="635" t="s">
        <v>26607</v>
      </c>
    </row>
    <row r="5774" spans="1:4" ht="13.5" x14ac:dyDescent="0.25">
      <c r="A5774" s="636">
        <v>97118</v>
      </c>
      <c r="B5774" s="634" t="s">
        <v>45824</v>
      </c>
      <c r="C5774" s="634" t="s">
        <v>113</v>
      </c>
      <c r="D5774" s="635" t="s">
        <v>45825</v>
      </c>
    </row>
    <row r="5775" spans="1:4" ht="13.5" x14ac:dyDescent="0.25">
      <c r="A5775" s="636">
        <v>97119</v>
      </c>
      <c r="B5775" s="634" t="s">
        <v>45826</v>
      </c>
      <c r="C5775" s="634" t="s">
        <v>113</v>
      </c>
      <c r="D5775" s="635" t="s">
        <v>45827</v>
      </c>
    </row>
    <row r="5776" spans="1:4" ht="13.5" x14ac:dyDescent="0.25">
      <c r="A5776" s="636">
        <v>97120</v>
      </c>
      <c r="B5776" s="634" t="s">
        <v>45828</v>
      </c>
      <c r="C5776" s="634" t="s">
        <v>113</v>
      </c>
      <c r="D5776" s="635" t="s">
        <v>43227</v>
      </c>
    </row>
    <row r="5777" spans="1:4" ht="13.5" x14ac:dyDescent="0.25">
      <c r="A5777" s="636">
        <v>97802</v>
      </c>
      <c r="B5777" s="634" t="s">
        <v>27597</v>
      </c>
      <c r="C5777" s="634" t="s">
        <v>3</v>
      </c>
      <c r="D5777" s="635" t="s">
        <v>29859</v>
      </c>
    </row>
    <row r="5778" spans="1:4" ht="13.5" x14ac:dyDescent="0.25">
      <c r="A5778" s="636">
        <v>97803</v>
      </c>
      <c r="B5778" s="634" t="s">
        <v>27598</v>
      </c>
      <c r="C5778" s="634" t="s">
        <v>3</v>
      </c>
      <c r="D5778" s="635" t="s">
        <v>45829</v>
      </c>
    </row>
    <row r="5779" spans="1:4" ht="13.5" x14ac:dyDescent="0.25">
      <c r="A5779" s="636">
        <v>97805</v>
      </c>
      <c r="B5779" s="634" t="s">
        <v>27599</v>
      </c>
      <c r="C5779" s="634" t="s">
        <v>3</v>
      </c>
      <c r="D5779" s="635" t="s">
        <v>29900</v>
      </c>
    </row>
    <row r="5780" spans="1:4" ht="13.5" x14ac:dyDescent="0.25">
      <c r="A5780" s="636">
        <v>97806</v>
      </c>
      <c r="B5780" s="634" t="s">
        <v>27600</v>
      </c>
      <c r="C5780" s="634" t="s">
        <v>3</v>
      </c>
      <c r="D5780" s="635" t="s">
        <v>42174</v>
      </c>
    </row>
    <row r="5781" spans="1:4" ht="13.5" x14ac:dyDescent="0.25">
      <c r="A5781" s="636">
        <v>97807</v>
      </c>
      <c r="B5781" s="634" t="s">
        <v>27601</v>
      </c>
      <c r="C5781" s="634" t="s">
        <v>3</v>
      </c>
      <c r="D5781" s="635" t="s">
        <v>30023</v>
      </c>
    </row>
    <row r="5782" spans="1:4" ht="13.5" x14ac:dyDescent="0.25">
      <c r="A5782" s="636">
        <v>97809</v>
      </c>
      <c r="B5782" s="634" t="s">
        <v>27602</v>
      </c>
      <c r="C5782" s="634" t="s">
        <v>3</v>
      </c>
      <c r="D5782" s="635" t="s">
        <v>43924</v>
      </c>
    </row>
    <row r="5783" spans="1:4" ht="13.5" x14ac:dyDescent="0.25">
      <c r="A5783" s="636">
        <v>97810</v>
      </c>
      <c r="B5783" s="634" t="s">
        <v>27603</v>
      </c>
      <c r="C5783" s="634" t="s">
        <v>3</v>
      </c>
      <c r="D5783" s="635" t="s">
        <v>27624</v>
      </c>
    </row>
    <row r="5784" spans="1:4" ht="13.5" x14ac:dyDescent="0.25">
      <c r="A5784" s="636">
        <v>97811</v>
      </c>
      <c r="B5784" s="634" t="s">
        <v>27604</v>
      </c>
      <c r="C5784" s="634" t="s">
        <v>3</v>
      </c>
      <c r="D5784" s="635" t="s">
        <v>45830</v>
      </c>
    </row>
    <row r="5785" spans="1:4" ht="13.5" x14ac:dyDescent="0.25">
      <c r="A5785" s="636">
        <v>101167</v>
      </c>
      <c r="B5785" s="634" t="s">
        <v>27605</v>
      </c>
      <c r="C5785" s="634" t="s">
        <v>3</v>
      </c>
      <c r="D5785" s="635" t="s">
        <v>45831</v>
      </c>
    </row>
    <row r="5786" spans="1:4" ht="13.5" x14ac:dyDescent="0.25">
      <c r="A5786" s="636">
        <v>101168</v>
      </c>
      <c r="B5786" s="634" t="s">
        <v>27606</v>
      </c>
      <c r="C5786" s="634" t="s">
        <v>3</v>
      </c>
      <c r="D5786" s="635" t="s">
        <v>45832</v>
      </c>
    </row>
    <row r="5787" spans="1:4" ht="13.5" x14ac:dyDescent="0.25">
      <c r="A5787" s="636">
        <v>101169</v>
      </c>
      <c r="B5787" s="634" t="s">
        <v>27607</v>
      </c>
      <c r="C5787" s="634" t="s">
        <v>3</v>
      </c>
      <c r="D5787" s="635" t="s">
        <v>45833</v>
      </c>
    </row>
    <row r="5788" spans="1:4" ht="13.5" x14ac:dyDescent="0.25">
      <c r="A5788" s="636">
        <v>101170</v>
      </c>
      <c r="B5788" s="634" t="s">
        <v>27608</v>
      </c>
      <c r="C5788" s="634" t="s">
        <v>3</v>
      </c>
      <c r="D5788" s="635" t="s">
        <v>30811</v>
      </c>
    </row>
    <row r="5789" spans="1:4" ht="13.5" x14ac:dyDescent="0.25">
      <c r="A5789" s="636">
        <v>101171</v>
      </c>
      <c r="B5789" s="634" t="s">
        <v>27609</v>
      </c>
      <c r="C5789" s="634" t="s">
        <v>3</v>
      </c>
      <c r="D5789" s="635" t="s">
        <v>45834</v>
      </c>
    </row>
    <row r="5790" spans="1:4" ht="13.5" x14ac:dyDescent="0.25">
      <c r="A5790" s="636">
        <v>101172</v>
      </c>
      <c r="B5790" s="634" t="s">
        <v>27610</v>
      </c>
      <c r="C5790" s="634" t="s">
        <v>3</v>
      </c>
      <c r="D5790" s="635" t="s">
        <v>45835</v>
      </c>
    </row>
    <row r="5791" spans="1:4" ht="13.5" x14ac:dyDescent="0.25">
      <c r="A5791" s="636">
        <v>103904</v>
      </c>
      <c r="B5791" s="634" t="s">
        <v>45836</v>
      </c>
      <c r="C5791" s="634" t="s">
        <v>3</v>
      </c>
      <c r="D5791" s="635" t="s">
        <v>45837</v>
      </c>
    </row>
    <row r="5792" spans="1:4" ht="13.5" x14ac:dyDescent="0.25">
      <c r="A5792" s="636">
        <v>103905</v>
      </c>
      <c r="B5792" s="634" t="s">
        <v>45838</v>
      </c>
      <c r="C5792" s="634" t="s">
        <v>3</v>
      </c>
      <c r="D5792" s="635" t="s">
        <v>45839</v>
      </c>
    </row>
    <row r="5793" spans="1:4" ht="13.5" x14ac:dyDescent="0.25">
      <c r="A5793" s="636">
        <v>103906</v>
      </c>
      <c r="B5793" s="634" t="s">
        <v>45840</v>
      </c>
      <c r="C5793" s="634" t="s">
        <v>3</v>
      </c>
      <c r="D5793" s="635" t="s">
        <v>45841</v>
      </c>
    </row>
    <row r="5794" spans="1:4" ht="13.5" x14ac:dyDescent="0.25">
      <c r="A5794" s="636">
        <v>103907</v>
      </c>
      <c r="B5794" s="634" t="s">
        <v>45842</v>
      </c>
      <c r="C5794" s="634" t="s">
        <v>3</v>
      </c>
      <c r="D5794" s="635" t="s">
        <v>45843</v>
      </c>
    </row>
    <row r="5795" spans="1:4" ht="13.5" x14ac:dyDescent="0.25">
      <c r="A5795" s="636">
        <v>103908</v>
      </c>
      <c r="B5795" s="634" t="s">
        <v>45844</v>
      </c>
      <c r="C5795" s="634" t="s">
        <v>3</v>
      </c>
      <c r="D5795" s="635" t="s">
        <v>45845</v>
      </c>
    </row>
    <row r="5796" spans="1:4" ht="13.5" x14ac:dyDescent="0.25">
      <c r="A5796" s="636">
        <v>103909</v>
      </c>
      <c r="B5796" s="634" t="s">
        <v>45846</v>
      </c>
      <c r="C5796" s="634" t="s">
        <v>3</v>
      </c>
      <c r="D5796" s="635" t="s">
        <v>45847</v>
      </c>
    </row>
    <row r="5797" spans="1:4" ht="13.5" x14ac:dyDescent="0.25">
      <c r="A5797" s="636">
        <v>103911</v>
      </c>
      <c r="B5797" s="634" t="s">
        <v>45848</v>
      </c>
      <c r="C5797" s="634" t="s">
        <v>3</v>
      </c>
      <c r="D5797" s="635" t="s">
        <v>44722</v>
      </c>
    </row>
    <row r="5798" spans="1:4" ht="13.5" x14ac:dyDescent="0.25">
      <c r="A5798" s="636">
        <v>103912</v>
      </c>
      <c r="B5798" s="634" t="s">
        <v>45849</v>
      </c>
      <c r="C5798" s="634" t="s">
        <v>3</v>
      </c>
      <c r="D5798" s="635" t="s">
        <v>45673</v>
      </c>
    </row>
    <row r="5799" spans="1:4" ht="13.5" x14ac:dyDescent="0.25">
      <c r="A5799" s="636">
        <v>103913</v>
      </c>
      <c r="B5799" s="634" t="s">
        <v>45850</v>
      </c>
      <c r="C5799" s="634" t="s">
        <v>3</v>
      </c>
      <c r="D5799" s="635" t="s">
        <v>45851</v>
      </c>
    </row>
    <row r="5800" spans="1:4" ht="13.5" x14ac:dyDescent="0.25">
      <c r="A5800" s="636">
        <v>103914</v>
      </c>
      <c r="B5800" s="634" t="s">
        <v>45852</v>
      </c>
      <c r="C5800" s="634" t="s">
        <v>3</v>
      </c>
      <c r="D5800" s="635" t="s">
        <v>45853</v>
      </c>
    </row>
    <row r="5801" spans="1:4" ht="13.5" x14ac:dyDescent="0.25">
      <c r="A5801" s="636">
        <v>103915</v>
      </c>
      <c r="B5801" s="634" t="s">
        <v>45854</v>
      </c>
      <c r="C5801" s="634" t="s">
        <v>3</v>
      </c>
      <c r="D5801" s="635" t="s">
        <v>45855</v>
      </c>
    </row>
    <row r="5802" spans="1:4" ht="13.5" x14ac:dyDescent="0.25">
      <c r="A5802" s="636">
        <v>103916</v>
      </c>
      <c r="B5802" s="634" t="s">
        <v>45856</v>
      </c>
      <c r="C5802" s="634" t="s">
        <v>3</v>
      </c>
      <c r="D5802" s="635" t="s">
        <v>30128</v>
      </c>
    </row>
    <row r="5803" spans="1:4" ht="13.5" x14ac:dyDescent="0.25">
      <c r="A5803" s="636">
        <v>103917</v>
      </c>
      <c r="B5803" s="634" t="s">
        <v>45857</v>
      </c>
      <c r="C5803" s="634" t="s">
        <v>3</v>
      </c>
      <c r="D5803" s="635" t="s">
        <v>45858</v>
      </c>
    </row>
    <row r="5804" spans="1:4" ht="13.5" x14ac:dyDescent="0.25">
      <c r="A5804" s="636">
        <v>103918</v>
      </c>
      <c r="B5804" s="634" t="s">
        <v>45859</v>
      </c>
      <c r="C5804" s="634" t="s">
        <v>3</v>
      </c>
      <c r="D5804" s="635" t="s">
        <v>45860</v>
      </c>
    </row>
    <row r="5805" spans="1:4" ht="13.5" x14ac:dyDescent="0.25">
      <c r="A5805" s="636">
        <v>103694</v>
      </c>
      <c r="B5805" s="634" t="s">
        <v>45861</v>
      </c>
      <c r="C5805" s="634" t="s">
        <v>5</v>
      </c>
      <c r="D5805" s="635" t="s">
        <v>45862</v>
      </c>
    </row>
    <row r="5806" spans="1:4" ht="13.5" x14ac:dyDescent="0.25">
      <c r="A5806" s="636">
        <v>103695</v>
      </c>
      <c r="B5806" s="634" t="s">
        <v>45863</v>
      </c>
      <c r="C5806" s="634" t="s">
        <v>5</v>
      </c>
      <c r="D5806" s="635" t="s">
        <v>45864</v>
      </c>
    </row>
    <row r="5807" spans="1:4" ht="13.5" x14ac:dyDescent="0.25">
      <c r="A5807" s="636">
        <v>103696</v>
      </c>
      <c r="B5807" s="634" t="s">
        <v>45865</v>
      </c>
      <c r="C5807" s="634" t="s">
        <v>5</v>
      </c>
      <c r="D5807" s="635" t="s">
        <v>45866</v>
      </c>
    </row>
    <row r="5808" spans="1:4" ht="13.5" x14ac:dyDescent="0.25">
      <c r="A5808" s="636">
        <v>103697</v>
      </c>
      <c r="B5808" s="634" t="s">
        <v>45867</v>
      </c>
      <c r="C5808" s="634" t="s">
        <v>5</v>
      </c>
      <c r="D5808" s="635" t="s">
        <v>41668</v>
      </c>
    </row>
    <row r="5809" spans="1:4" ht="13.5" x14ac:dyDescent="0.25">
      <c r="A5809" s="636">
        <v>95995</v>
      </c>
      <c r="B5809" s="634" t="s">
        <v>26915</v>
      </c>
      <c r="C5809" s="634" t="s">
        <v>20</v>
      </c>
      <c r="D5809" s="635" t="s">
        <v>45868</v>
      </c>
    </row>
    <row r="5810" spans="1:4" ht="13.5" x14ac:dyDescent="0.25">
      <c r="A5810" s="636">
        <v>95996</v>
      </c>
      <c r="B5810" s="634" t="s">
        <v>26916</v>
      </c>
      <c r="C5810" s="634" t="s">
        <v>20</v>
      </c>
      <c r="D5810" s="635" t="s">
        <v>45869</v>
      </c>
    </row>
    <row r="5811" spans="1:4" ht="13.5" x14ac:dyDescent="0.25">
      <c r="A5811" s="636">
        <v>96001</v>
      </c>
      <c r="B5811" s="634" t="s">
        <v>26917</v>
      </c>
      <c r="C5811" s="634" t="s">
        <v>3</v>
      </c>
      <c r="D5811" s="635" t="s">
        <v>30382</v>
      </c>
    </row>
    <row r="5812" spans="1:4" ht="13.5" x14ac:dyDescent="0.25">
      <c r="A5812" s="636">
        <v>96393</v>
      </c>
      <c r="B5812" s="634" t="s">
        <v>27611</v>
      </c>
      <c r="C5812" s="634" t="s">
        <v>20</v>
      </c>
      <c r="D5812" s="635" t="s">
        <v>45870</v>
      </c>
    </row>
    <row r="5813" spans="1:4" ht="13.5" x14ac:dyDescent="0.25">
      <c r="A5813" s="636">
        <v>96394</v>
      </c>
      <c r="B5813" s="634" t="s">
        <v>27612</v>
      </c>
      <c r="C5813" s="634" t="s">
        <v>20</v>
      </c>
      <c r="D5813" s="635" t="s">
        <v>45871</v>
      </c>
    </row>
    <row r="5814" spans="1:4" ht="13.5" x14ac:dyDescent="0.25">
      <c r="A5814" s="636">
        <v>96395</v>
      </c>
      <c r="B5814" s="634" t="s">
        <v>27613</v>
      </c>
      <c r="C5814" s="634" t="s">
        <v>20</v>
      </c>
      <c r="D5814" s="635" t="s">
        <v>45872</v>
      </c>
    </row>
    <row r="5815" spans="1:4" ht="13.5" x14ac:dyDescent="0.25">
      <c r="A5815" s="636">
        <v>100624</v>
      </c>
      <c r="B5815" s="634" t="s">
        <v>27614</v>
      </c>
      <c r="C5815" s="634" t="s">
        <v>20</v>
      </c>
      <c r="D5815" s="635" t="s">
        <v>45873</v>
      </c>
    </row>
    <row r="5816" spans="1:4" ht="13.5" x14ac:dyDescent="0.25">
      <c r="A5816" s="636">
        <v>100625</v>
      </c>
      <c r="B5816" s="634" t="s">
        <v>27615</v>
      </c>
      <c r="C5816" s="634" t="s">
        <v>20</v>
      </c>
      <c r="D5816" s="635" t="s">
        <v>45874</v>
      </c>
    </row>
    <row r="5817" spans="1:4" ht="13.5" x14ac:dyDescent="0.25">
      <c r="A5817" s="636">
        <v>101020</v>
      </c>
      <c r="B5817" s="634" t="s">
        <v>27616</v>
      </c>
      <c r="C5817" s="634" t="s">
        <v>674</v>
      </c>
      <c r="D5817" s="635" t="s">
        <v>45875</v>
      </c>
    </row>
    <row r="5818" spans="1:4" ht="13.5" x14ac:dyDescent="0.25">
      <c r="A5818" s="636">
        <v>101021</v>
      </c>
      <c r="B5818" s="634" t="s">
        <v>27617</v>
      </c>
      <c r="C5818" s="634" t="s">
        <v>674</v>
      </c>
      <c r="D5818" s="635" t="s">
        <v>45876</v>
      </c>
    </row>
    <row r="5819" spans="1:4" ht="13.5" x14ac:dyDescent="0.25">
      <c r="A5819" s="636">
        <v>101022</v>
      </c>
      <c r="B5819" s="634" t="s">
        <v>27618</v>
      </c>
      <c r="C5819" s="634" t="s">
        <v>674</v>
      </c>
      <c r="D5819" s="635" t="s">
        <v>45877</v>
      </c>
    </row>
    <row r="5820" spans="1:4" ht="13.5" x14ac:dyDescent="0.25">
      <c r="A5820" s="636">
        <v>101023</v>
      </c>
      <c r="B5820" s="634" t="s">
        <v>27619</v>
      </c>
      <c r="C5820" s="634" t="s">
        <v>674</v>
      </c>
      <c r="D5820" s="635" t="s">
        <v>45878</v>
      </c>
    </row>
    <row r="5821" spans="1:4" ht="13.5" x14ac:dyDescent="0.25">
      <c r="A5821" s="636">
        <v>101024</v>
      </c>
      <c r="B5821" s="634" t="s">
        <v>27620</v>
      </c>
      <c r="C5821" s="634" t="s">
        <v>674</v>
      </c>
      <c r="D5821" s="635" t="s">
        <v>45879</v>
      </c>
    </row>
    <row r="5822" spans="1:4" ht="13.5" x14ac:dyDescent="0.25">
      <c r="A5822" s="636">
        <v>101025</v>
      </c>
      <c r="B5822" s="634" t="s">
        <v>27621</v>
      </c>
      <c r="C5822" s="634" t="s">
        <v>674</v>
      </c>
      <c r="D5822" s="635" t="s">
        <v>45880</v>
      </c>
    </row>
    <row r="5823" spans="1:4" ht="13.5" x14ac:dyDescent="0.25">
      <c r="A5823" s="636">
        <v>101026</v>
      </c>
      <c r="B5823" s="634" t="s">
        <v>27622</v>
      </c>
      <c r="C5823" s="634" t="s">
        <v>674</v>
      </c>
      <c r="D5823" s="635" t="s">
        <v>45881</v>
      </c>
    </row>
    <row r="5824" spans="1:4" ht="13.5" x14ac:dyDescent="0.25">
      <c r="A5824" s="636">
        <v>101027</v>
      </c>
      <c r="B5824" s="634" t="s">
        <v>27623</v>
      </c>
      <c r="C5824" s="634" t="s">
        <v>674</v>
      </c>
      <c r="D5824" s="635" t="s">
        <v>45882</v>
      </c>
    </row>
    <row r="5825" spans="1:4" ht="13.5" x14ac:dyDescent="0.25">
      <c r="A5825" s="636">
        <v>88411</v>
      </c>
      <c r="B5825" s="634" t="s">
        <v>25324</v>
      </c>
      <c r="C5825" s="634" t="s">
        <v>3</v>
      </c>
      <c r="D5825" s="635" t="s">
        <v>45883</v>
      </c>
    </row>
    <row r="5826" spans="1:4" ht="13.5" x14ac:dyDescent="0.25">
      <c r="A5826" s="636">
        <v>88412</v>
      </c>
      <c r="B5826" s="634" t="s">
        <v>25325</v>
      </c>
      <c r="C5826" s="634" t="s">
        <v>3</v>
      </c>
      <c r="D5826" s="635" t="s">
        <v>45884</v>
      </c>
    </row>
    <row r="5827" spans="1:4" ht="13.5" x14ac:dyDescent="0.25">
      <c r="A5827" s="636">
        <v>88413</v>
      </c>
      <c r="B5827" s="634" t="s">
        <v>25326</v>
      </c>
      <c r="C5827" s="634" t="s">
        <v>3</v>
      </c>
      <c r="D5827" s="635" t="s">
        <v>45885</v>
      </c>
    </row>
    <row r="5828" spans="1:4" ht="13.5" x14ac:dyDescent="0.25">
      <c r="A5828" s="636">
        <v>88414</v>
      </c>
      <c r="B5828" s="634" t="s">
        <v>25327</v>
      </c>
      <c r="C5828" s="634" t="s">
        <v>3</v>
      </c>
      <c r="D5828" s="635" t="s">
        <v>30758</v>
      </c>
    </row>
    <row r="5829" spans="1:4" ht="13.5" x14ac:dyDescent="0.25">
      <c r="A5829" s="636">
        <v>88415</v>
      </c>
      <c r="B5829" s="634" t="s">
        <v>25328</v>
      </c>
      <c r="C5829" s="634" t="s">
        <v>3</v>
      </c>
      <c r="D5829" s="635" t="s">
        <v>30958</v>
      </c>
    </row>
    <row r="5830" spans="1:4" ht="13.5" x14ac:dyDescent="0.25">
      <c r="A5830" s="636">
        <v>88416</v>
      </c>
      <c r="B5830" s="634" t="s">
        <v>25329</v>
      </c>
      <c r="C5830" s="634" t="s">
        <v>3</v>
      </c>
      <c r="D5830" s="635" t="s">
        <v>28493</v>
      </c>
    </row>
    <row r="5831" spans="1:4" ht="13.5" x14ac:dyDescent="0.25">
      <c r="A5831" s="636">
        <v>88417</v>
      </c>
      <c r="B5831" s="634" t="s">
        <v>25330</v>
      </c>
      <c r="C5831" s="634" t="s">
        <v>3</v>
      </c>
      <c r="D5831" s="635" t="s">
        <v>26599</v>
      </c>
    </row>
    <row r="5832" spans="1:4" ht="13.5" x14ac:dyDescent="0.25">
      <c r="A5832" s="636">
        <v>88420</v>
      </c>
      <c r="B5832" s="634" t="s">
        <v>25331</v>
      </c>
      <c r="C5832" s="634" t="s">
        <v>3</v>
      </c>
      <c r="D5832" s="635" t="s">
        <v>42175</v>
      </c>
    </row>
    <row r="5833" spans="1:4" ht="13.5" x14ac:dyDescent="0.25">
      <c r="A5833" s="636">
        <v>88421</v>
      </c>
      <c r="B5833" s="634" t="s">
        <v>25332</v>
      </c>
      <c r="C5833" s="634" t="s">
        <v>3</v>
      </c>
      <c r="D5833" s="635" t="s">
        <v>42892</v>
      </c>
    </row>
    <row r="5834" spans="1:4" ht="13.5" x14ac:dyDescent="0.25">
      <c r="A5834" s="636">
        <v>88423</v>
      </c>
      <c r="B5834" s="634" t="s">
        <v>25333</v>
      </c>
      <c r="C5834" s="634" t="s">
        <v>3</v>
      </c>
      <c r="D5834" s="635" t="s">
        <v>43210</v>
      </c>
    </row>
    <row r="5835" spans="1:4" ht="13.5" x14ac:dyDescent="0.25">
      <c r="A5835" s="636">
        <v>88424</v>
      </c>
      <c r="B5835" s="634" t="s">
        <v>25334</v>
      </c>
      <c r="C5835" s="634" t="s">
        <v>3</v>
      </c>
      <c r="D5835" s="635" t="s">
        <v>41906</v>
      </c>
    </row>
    <row r="5836" spans="1:4" ht="13.5" x14ac:dyDescent="0.25">
      <c r="A5836" s="636">
        <v>88426</v>
      </c>
      <c r="B5836" s="634" t="s">
        <v>25335</v>
      </c>
      <c r="C5836" s="634" t="s">
        <v>3</v>
      </c>
      <c r="D5836" s="635" t="s">
        <v>28945</v>
      </c>
    </row>
    <row r="5837" spans="1:4" ht="13.5" x14ac:dyDescent="0.25">
      <c r="A5837" s="636">
        <v>88428</v>
      </c>
      <c r="B5837" s="634" t="s">
        <v>25336</v>
      </c>
      <c r="C5837" s="634" t="s">
        <v>3</v>
      </c>
      <c r="D5837" s="635" t="s">
        <v>30504</v>
      </c>
    </row>
    <row r="5838" spans="1:4" ht="13.5" x14ac:dyDescent="0.25">
      <c r="A5838" s="636">
        <v>88429</v>
      </c>
      <c r="B5838" s="634" t="s">
        <v>25337</v>
      </c>
      <c r="C5838" s="634" t="s">
        <v>3</v>
      </c>
      <c r="D5838" s="635" t="s">
        <v>30526</v>
      </c>
    </row>
    <row r="5839" spans="1:4" ht="13.5" x14ac:dyDescent="0.25">
      <c r="A5839" s="636">
        <v>88431</v>
      </c>
      <c r="B5839" s="634" t="s">
        <v>25338</v>
      </c>
      <c r="C5839" s="634" t="s">
        <v>3</v>
      </c>
      <c r="D5839" s="635" t="s">
        <v>45886</v>
      </c>
    </row>
    <row r="5840" spans="1:4" ht="13.5" x14ac:dyDescent="0.25">
      <c r="A5840" s="636">
        <v>88432</v>
      </c>
      <c r="B5840" s="634" t="s">
        <v>25339</v>
      </c>
      <c r="C5840" s="634" t="s">
        <v>3</v>
      </c>
      <c r="D5840" s="635" t="s">
        <v>30259</v>
      </c>
    </row>
    <row r="5841" spans="1:4" ht="13.5" x14ac:dyDescent="0.25">
      <c r="A5841" s="636">
        <v>88484</v>
      </c>
      <c r="B5841" s="634" t="s">
        <v>25340</v>
      </c>
      <c r="C5841" s="634" t="s">
        <v>3</v>
      </c>
      <c r="D5841" s="635" t="s">
        <v>29217</v>
      </c>
    </row>
    <row r="5842" spans="1:4" ht="13.5" x14ac:dyDescent="0.25">
      <c r="A5842" s="636">
        <v>88485</v>
      </c>
      <c r="B5842" s="634" t="s">
        <v>25341</v>
      </c>
      <c r="C5842" s="634" t="s">
        <v>3</v>
      </c>
      <c r="D5842" s="635" t="s">
        <v>25972</v>
      </c>
    </row>
    <row r="5843" spans="1:4" ht="13.5" x14ac:dyDescent="0.25">
      <c r="A5843" s="636">
        <v>88488</v>
      </c>
      <c r="B5843" s="634" t="s">
        <v>25343</v>
      </c>
      <c r="C5843" s="634" t="s">
        <v>3</v>
      </c>
      <c r="D5843" s="635" t="s">
        <v>30547</v>
      </c>
    </row>
    <row r="5844" spans="1:4" ht="13.5" x14ac:dyDescent="0.25">
      <c r="A5844" s="636">
        <v>88489</v>
      </c>
      <c r="B5844" s="634" t="s">
        <v>25344</v>
      </c>
      <c r="C5844" s="634" t="s">
        <v>3</v>
      </c>
      <c r="D5844" s="635" t="s">
        <v>29932</v>
      </c>
    </row>
    <row r="5845" spans="1:4" ht="13.5" x14ac:dyDescent="0.25">
      <c r="A5845" s="636">
        <v>88494</v>
      </c>
      <c r="B5845" s="634" t="s">
        <v>25345</v>
      </c>
      <c r="C5845" s="634" t="s">
        <v>3</v>
      </c>
      <c r="D5845" s="635" t="s">
        <v>30452</v>
      </c>
    </row>
    <row r="5846" spans="1:4" ht="13.5" x14ac:dyDescent="0.25">
      <c r="A5846" s="636">
        <v>88495</v>
      </c>
      <c r="B5846" s="634" t="s">
        <v>25346</v>
      </c>
      <c r="C5846" s="634" t="s">
        <v>3</v>
      </c>
      <c r="D5846" s="635" t="s">
        <v>30515</v>
      </c>
    </row>
    <row r="5847" spans="1:4" ht="13.5" x14ac:dyDescent="0.25">
      <c r="A5847" s="636">
        <v>88496</v>
      </c>
      <c r="B5847" s="634" t="s">
        <v>25347</v>
      </c>
      <c r="C5847" s="634" t="s">
        <v>3</v>
      </c>
      <c r="D5847" s="635" t="s">
        <v>30349</v>
      </c>
    </row>
    <row r="5848" spans="1:4" ht="13.5" x14ac:dyDescent="0.25">
      <c r="A5848" s="636">
        <v>88497</v>
      </c>
      <c r="B5848" s="634" t="s">
        <v>25348</v>
      </c>
      <c r="C5848" s="634" t="s">
        <v>3</v>
      </c>
      <c r="D5848" s="635" t="s">
        <v>43776</v>
      </c>
    </row>
    <row r="5849" spans="1:4" ht="13.5" x14ac:dyDescent="0.25">
      <c r="A5849" s="636">
        <v>95305</v>
      </c>
      <c r="B5849" s="634" t="s">
        <v>25349</v>
      </c>
      <c r="C5849" s="634" t="s">
        <v>3</v>
      </c>
      <c r="D5849" s="635" t="s">
        <v>30335</v>
      </c>
    </row>
    <row r="5850" spans="1:4" ht="13.5" x14ac:dyDescent="0.25">
      <c r="A5850" s="636">
        <v>95306</v>
      </c>
      <c r="B5850" s="634" t="s">
        <v>25350</v>
      </c>
      <c r="C5850" s="634" t="s">
        <v>3</v>
      </c>
      <c r="D5850" s="635" t="s">
        <v>45369</v>
      </c>
    </row>
    <row r="5851" spans="1:4" ht="13.5" x14ac:dyDescent="0.25">
      <c r="A5851" s="636">
        <v>95622</v>
      </c>
      <c r="B5851" s="634" t="s">
        <v>25351</v>
      </c>
      <c r="C5851" s="634" t="s">
        <v>3</v>
      </c>
      <c r="D5851" s="635" t="s">
        <v>27525</v>
      </c>
    </row>
    <row r="5852" spans="1:4" ht="13.5" x14ac:dyDescent="0.25">
      <c r="A5852" s="636">
        <v>95623</v>
      </c>
      <c r="B5852" s="634" t="s">
        <v>25352</v>
      </c>
      <c r="C5852" s="634" t="s">
        <v>3</v>
      </c>
      <c r="D5852" s="635" t="s">
        <v>45887</v>
      </c>
    </row>
    <row r="5853" spans="1:4" ht="13.5" x14ac:dyDescent="0.25">
      <c r="A5853" s="636">
        <v>95624</v>
      </c>
      <c r="B5853" s="634" t="s">
        <v>25353</v>
      </c>
      <c r="C5853" s="634" t="s">
        <v>3</v>
      </c>
      <c r="D5853" s="635" t="s">
        <v>30418</v>
      </c>
    </row>
    <row r="5854" spans="1:4" ht="13.5" x14ac:dyDescent="0.25">
      <c r="A5854" s="636">
        <v>95625</v>
      </c>
      <c r="B5854" s="634" t="s">
        <v>25354</v>
      </c>
      <c r="C5854" s="634" t="s">
        <v>3</v>
      </c>
      <c r="D5854" s="635" t="s">
        <v>27331</v>
      </c>
    </row>
    <row r="5855" spans="1:4" ht="13.5" x14ac:dyDescent="0.25">
      <c r="A5855" s="636">
        <v>95626</v>
      </c>
      <c r="B5855" s="634" t="s">
        <v>25355</v>
      </c>
      <c r="C5855" s="634" t="s">
        <v>3</v>
      </c>
      <c r="D5855" s="635" t="s">
        <v>30298</v>
      </c>
    </row>
    <row r="5856" spans="1:4" ht="13.5" x14ac:dyDescent="0.25">
      <c r="A5856" s="636">
        <v>96126</v>
      </c>
      <c r="B5856" s="634" t="s">
        <v>25356</v>
      </c>
      <c r="C5856" s="634" t="s">
        <v>3</v>
      </c>
      <c r="D5856" s="635" t="s">
        <v>29326</v>
      </c>
    </row>
    <row r="5857" spans="1:4" ht="13.5" x14ac:dyDescent="0.25">
      <c r="A5857" s="636">
        <v>96127</v>
      </c>
      <c r="B5857" s="634" t="s">
        <v>25357</v>
      </c>
      <c r="C5857" s="634" t="s">
        <v>3</v>
      </c>
      <c r="D5857" s="635" t="s">
        <v>45888</v>
      </c>
    </row>
    <row r="5858" spans="1:4" ht="13.5" x14ac:dyDescent="0.25">
      <c r="A5858" s="636">
        <v>96128</v>
      </c>
      <c r="B5858" s="634" t="s">
        <v>25358</v>
      </c>
      <c r="C5858" s="634" t="s">
        <v>3</v>
      </c>
      <c r="D5858" s="635" t="s">
        <v>30131</v>
      </c>
    </row>
    <row r="5859" spans="1:4" ht="13.5" x14ac:dyDescent="0.25">
      <c r="A5859" s="636">
        <v>96129</v>
      </c>
      <c r="B5859" s="634" t="s">
        <v>25359</v>
      </c>
      <c r="C5859" s="634" t="s">
        <v>3</v>
      </c>
      <c r="D5859" s="635" t="s">
        <v>43539</v>
      </c>
    </row>
    <row r="5860" spans="1:4" ht="13.5" x14ac:dyDescent="0.25">
      <c r="A5860" s="636">
        <v>96130</v>
      </c>
      <c r="B5860" s="634" t="s">
        <v>25360</v>
      </c>
      <c r="C5860" s="634" t="s">
        <v>3</v>
      </c>
      <c r="D5860" s="635" t="s">
        <v>30037</v>
      </c>
    </row>
    <row r="5861" spans="1:4" ht="13.5" x14ac:dyDescent="0.25">
      <c r="A5861" s="636">
        <v>96131</v>
      </c>
      <c r="B5861" s="634" t="s">
        <v>25361</v>
      </c>
      <c r="C5861" s="634" t="s">
        <v>3</v>
      </c>
      <c r="D5861" s="635" t="s">
        <v>41886</v>
      </c>
    </row>
    <row r="5862" spans="1:4" ht="13.5" x14ac:dyDescent="0.25">
      <c r="A5862" s="636">
        <v>96132</v>
      </c>
      <c r="B5862" s="634" t="s">
        <v>25362</v>
      </c>
      <c r="C5862" s="634" t="s">
        <v>3</v>
      </c>
      <c r="D5862" s="635" t="s">
        <v>45889</v>
      </c>
    </row>
    <row r="5863" spans="1:4" ht="13.5" x14ac:dyDescent="0.25">
      <c r="A5863" s="636">
        <v>96133</v>
      </c>
      <c r="B5863" s="634" t="s">
        <v>25363</v>
      </c>
      <c r="C5863" s="634" t="s">
        <v>3</v>
      </c>
      <c r="D5863" s="635" t="s">
        <v>45890</v>
      </c>
    </row>
    <row r="5864" spans="1:4" ht="13.5" x14ac:dyDescent="0.25">
      <c r="A5864" s="636">
        <v>96134</v>
      </c>
      <c r="B5864" s="634" t="s">
        <v>25364</v>
      </c>
      <c r="C5864" s="634" t="s">
        <v>3</v>
      </c>
      <c r="D5864" s="635" t="s">
        <v>45891</v>
      </c>
    </row>
    <row r="5865" spans="1:4" ht="13.5" x14ac:dyDescent="0.25">
      <c r="A5865" s="636">
        <v>96135</v>
      </c>
      <c r="B5865" s="634" t="s">
        <v>25365</v>
      </c>
      <c r="C5865" s="634" t="s">
        <v>3</v>
      </c>
      <c r="D5865" s="635" t="s">
        <v>45892</v>
      </c>
    </row>
    <row r="5866" spans="1:4" ht="13.5" x14ac:dyDescent="0.25">
      <c r="A5866" s="636">
        <v>102193</v>
      </c>
      <c r="B5866" s="634" t="s">
        <v>29733</v>
      </c>
      <c r="C5866" s="634" t="s">
        <v>3</v>
      </c>
      <c r="D5866" s="635" t="s">
        <v>45893</v>
      </c>
    </row>
    <row r="5867" spans="1:4" ht="13.5" x14ac:dyDescent="0.25">
      <c r="A5867" s="636">
        <v>102194</v>
      </c>
      <c r="B5867" s="634" t="s">
        <v>29734</v>
      </c>
      <c r="C5867" s="634" t="s">
        <v>3</v>
      </c>
      <c r="D5867" s="635" t="s">
        <v>30538</v>
      </c>
    </row>
    <row r="5868" spans="1:4" ht="13.5" x14ac:dyDescent="0.25">
      <c r="A5868" s="636">
        <v>102197</v>
      </c>
      <c r="B5868" s="634" t="s">
        <v>29735</v>
      </c>
      <c r="C5868" s="634" t="s">
        <v>3</v>
      </c>
      <c r="D5868" s="635" t="s">
        <v>30808</v>
      </c>
    </row>
    <row r="5869" spans="1:4" ht="13.5" x14ac:dyDescent="0.25">
      <c r="A5869" s="636">
        <v>102200</v>
      </c>
      <c r="B5869" s="634" t="s">
        <v>29736</v>
      </c>
      <c r="C5869" s="634" t="s">
        <v>3</v>
      </c>
      <c r="D5869" s="635" t="s">
        <v>30444</v>
      </c>
    </row>
    <row r="5870" spans="1:4" ht="13.5" x14ac:dyDescent="0.25">
      <c r="A5870" s="636">
        <v>102201</v>
      </c>
      <c r="B5870" s="634" t="s">
        <v>45894</v>
      </c>
      <c r="C5870" s="634" t="s">
        <v>3</v>
      </c>
      <c r="D5870" s="635" t="s">
        <v>45386</v>
      </c>
    </row>
    <row r="5871" spans="1:4" ht="13.5" x14ac:dyDescent="0.25">
      <c r="A5871" s="636">
        <v>102202</v>
      </c>
      <c r="B5871" s="634" t="s">
        <v>29737</v>
      </c>
      <c r="C5871" s="634" t="s">
        <v>3</v>
      </c>
      <c r="D5871" s="635" t="s">
        <v>45895</v>
      </c>
    </row>
    <row r="5872" spans="1:4" ht="13.5" x14ac:dyDescent="0.25">
      <c r="A5872" s="636">
        <v>102203</v>
      </c>
      <c r="B5872" s="634" t="s">
        <v>29738</v>
      </c>
      <c r="C5872" s="634" t="s">
        <v>3</v>
      </c>
      <c r="D5872" s="635" t="s">
        <v>30431</v>
      </c>
    </row>
    <row r="5873" spans="1:4" ht="13.5" x14ac:dyDescent="0.25">
      <c r="A5873" s="636">
        <v>102204</v>
      </c>
      <c r="B5873" s="634" t="s">
        <v>29739</v>
      </c>
      <c r="C5873" s="634" t="s">
        <v>3</v>
      </c>
      <c r="D5873" s="635" t="s">
        <v>25366</v>
      </c>
    </row>
    <row r="5874" spans="1:4" ht="13.5" x14ac:dyDescent="0.25">
      <c r="A5874" s="636">
        <v>102205</v>
      </c>
      <c r="B5874" s="634" t="s">
        <v>29740</v>
      </c>
      <c r="C5874" s="634" t="s">
        <v>3</v>
      </c>
      <c r="D5874" s="635" t="s">
        <v>45896</v>
      </c>
    </row>
    <row r="5875" spans="1:4" ht="13.5" x14ac:dyDescent="0.25">
      <c r="A5875" s="636">
        <v>102207</v>
      </c>
      <c r="B5875" s="634" t="s">
        <v>29741</v>
      </c>
      <c r="C5875" s="634" t="s">
        <v>3</v>
      </c>
      <c r="D5875" s="635" t="s">
        <v>26589</v>
      </c>
    </row>
    <row r="5876" spans="1:4" ht="13.5" x14ac:dyDescent="0.25">
      <c r="A5876" s="636">
        <v>102208</v>
      </c>
      <c r="B5876" s="634" t="s">
        <v>29742</v>
      </c>
      <c r="C5876" s="634" t="s">
        <v>3</v>
      </c>
      <c r="D5876" s="635" t="s">
        <v>26601</v>
      </c>
    </row>
    <row r="5877" spans="1:4" ht="13.5" x14ac:dyDescent="0.25">
      <c r="A5877" s="636">
        <v>102209</v>
      </c>
      <c r="B5877" s="634" t="s">
        <v>29743</v>
      </c>
      <c r="C5877" s="634" t="s">
        <v>3</v>
      </c>
      <c r="D5877" s="635" t="s">
        <v>26763</v>
      </c>
    </row>
    <row r="5878" spans="1:4" ht="13.5" x14ac:dyDescent="0.25">
      <c r="A5878" s="636">
        <v>102210</v>
      </c>
      <c r="B5878" s="634" t="s">
        <v>29744</v>
      </c>
      <c r="C5878" s="634" t="s">
        <v>3</v>
      </c>
      <c r="D5878" s="635" t="s">
        <v>30820</v>
      </c>
    </row>
    <row r="5879" spans="1:4" ht="13.5" x14ac:dyDescent="0.25">
      <c r="A5879" s="636">
        <v>102213</v>
      </c>
      <c r="B5879" s="634" t="s">
        <v>29745</v>
      </c>
      <c r="C5879" s="634" t="s">
        <v>3</v>
      </c>
      <c r="D5879" s="635" t="s">
        <v>30065</v>
      </c>
    </row>
    <row r="5880" spans="1:4" ht="13.5" x14ac:dyDescent="0.25">
      <c r="A5880" s="636">
        <v>102214</v>
      </c>
      <c r="B5880" s="634" t="s">
        <v>29746</v>
      </c>
      <c r="C5880" s="634" t="s">
        <v>3</v>
      </c>
      <c r="D5880" s="635" t="s">
        <v>29935</v>
      </c>
    </row>
    <row r="5881" spans="1:4" ht="13.5" x14ac:dyDescent="0.25">
      <c r="A5881" s="636">
        <v>102215</v>
      </c>
      <c r="B5881" s="634" t="s">
        <v>29748</v>
      </c>
      <c r="C5881" s="634" t="s">
        <v>3</v>
      </c>
      <c r="D5881" s="635" t="s">
        <v>27900</v>
      </c>
    </row>
    <row r="5882" spans="1:4" ht="13.5" x14ac:dyDescent="0.25">
      <c r="A5882" s="636">
        <v>102217</v>
      </c>
      <c r="B5882" s="634" t="s">
        <v>29749</v>
      </c>
      <c r="C5882" s="634" t="s">
        <v>3</v>
      </c>
      <c r="D5882" s="635" t="s">
        <v>30445</v>
      </c>
    </row>
    <row r="5883" spans="1:4" ht="13.5" x14ac:dyDescent="0.25">
      <c r="A5883" s="636">
        <v>102218</v>
      </c>
      <c r="B5883" s="634" t="s">
        <v>29750</v>
      </c>
      <c r="C5883" s="634" t="s">
        <v>3</v>
      </c>
      <c r="D5883" s="635" t="s">
        <v>45449</v>
      </c>
    </row>
    <row r="5884" spans="1:4" ht="13.5" x14ac:dyDescent="0.25">
      <c r="A5884" s="636">
        <v>102219</v>
      </c>
      <c r="B5884" s="634" t="s">
        <v>29751</v>
      </c>
      <c r="C5884" s="634" t="s">
        <v>3</v>
      </c>
      <c r="D5884" s="635" t="s">
        <v>30475</v>
      </c>
    </row>
    <row r="5885" spans="1:4" ht="13.5" x14ac:dyDescent="0.25">
      <c r="A5885" s="636">
        <v>102220</v>
      </c>
      <c r="B5885" s="634" t="s">
        <v>29752</v>
      </c>
      <c r="C5885" s="634" t="s">
        <v>3</v>
      </c>
      <c r="D5885" s="635" t="s">
        <v>28437</v>
      </c>
    </row>
    <row r="5886" spans="1:4" ht="13.5" x14ac:dyDescent="0.25">
      <c r="A5886" s="636">
        <v>102223</v>
      </c>
      <c r="B5886" s="634" t="s">
        <v>29753</v>
      </c>
      <c r="C5886" s="634" t="s">
        <v>3</v>
      </c>
      <c r="D5886" s="635" t="s">
        <v>45897</v>
      </c>
    </row>
    <row r="5887" spans="1:4" ht="13.5" x14ac:dyDescent="0.25">
      <c r="A5887" s="636">
        <v>102224</v>
      </c>
      <c r="B5887" s="634" t="s">
        <v>29754</v>
      </c>
      <c r="C5887" s="634" t="s">
        <v>3</v>
      </c>
      <c r="D5887" s="635" t="s">
        <v>45898</v>
      </c>
    </row>
    <row r="5888" spans="1:4" ht="13.5" x14ac:dyDescent="0.25">
      <c r="A5888" s="636">
        <v>102225</v>
      </c>
      <c r="B5888" s="634" t="s">
        <v>29755</v>
      </c>
      <c r="C5888" s="634" t="s">
        <v>3</v>
      </c>
      <c r="D5888" s="635" t="s">
        <v>45443</v>
      </c>
    </row>
    <row r="5889" spans="1:4" ht="13.5" x14ac:dyDescent="0.25">
      <c r="A5889" s="636">
        <v>102227</v>
      </c>
      <c r="B5889" s="634" t="s">
        <v>29756</v>
      </c>
      <c r="C5889" s="634" t="s">
        <v>3</v>
      </c>
      <c r="D5889" s="635" t="s">
        <v>45899</v>
      </c>
    </row>
    <row r="5890" spans="1:4" ht="13.5" x14ac:dyDescent="0.25">
      <c r="A5890" s="636">
        <v>102228</v>
      </c>
      <c r="B5890" s="634" t="s">
        <v>29757</v>
      </c>
      <c r="C5890" s="634" t="s">
        <v>3</v>
      </c>
      <c r="D5890" s="635" t="s">
        <v>44859</v>
      </c>
    </row>
    <row r="5891" spans="1:4" ht="13.5" x14ac:dyDescent="0.25">
      <c r="A5891" s="636">
        <v>102229</v>
      </c>
      <c r="B5891" s="634" t="s">
        <v>29758</v>
      </c>
      <c r="C5891" s="634" t="s">
        <v>3</v>
      </c>
      <c r="D5891" s="635" t="s">
        <v>30301</v>
      </c>
    </row>
    <row r="5892" spans="1:4" ht="13.5" x14ac:dyDescent="0.25">
      <c r="A5892" s="636">
        <v>102230</v>
      </c>
      <c r="B5892" s="634" t="s">
        <v>29759</v>
      </c>
      <c r="C5892" s="634" t="s">
        <v>3</v>
      </c>
      <c r="D5892" s="635" t="s">
        <v>29890</v>
      </c>
    </row>
    <row r="5893" spans="1:4" ht="13.5" x14ac:dyDescent="0.25">
      <c r="A5893" s="636">
        <v>102233</v>
      </c>
      <c r="B5893" s="634" t="s">
        <v>29760</v>
      </c>
      <c r="C5893" s="634" t="s">
        <v>3</v>
      </c>
      <c r="D5893" s="635" t="s">
        <v>30741</v>
      </c>
    </row>
    <row r="5894" spans="1:4" ht="13.5" x14ac:dyDescent="0.25">
      <c r="A5894" s="636">
        <v>102234</v>
      </c>
      <c r="B5894" s="634" t="s">
        <v>29761</v>
      </c>
      <c r="C5894" s="634" t="s">
        <v>3</v>
      </c>
      <c r="D5894" s="635" t="s">
        <v>30968</v>
      </c>
    </row>
    <row r="5895" spans="1:4" ht="13.5" x14ac:dyDescent="0.25">
      <c r="A5895" s="636">
        <v>100716</v>
      </c>
      <c r="B5895" s="634" t="s">
        <v>27626</v>
      </c>
      <c r="C5895" s="634" t="s">
        <v>3</v>
      </c>
      <c r="D5895" s="635" t="s">
        <v>41389</v>
      </c>
    </row>
    <row r="5896" spans="1:4" ht="13.5" x14ac:dyDescent="0.25">
      <c r="A5896" s="636">
        <v>100717</v>
      </c>
      <c r="B5896" s="634" t="s">
        <v>27627</v>
      </c>
      <c r="C5896" s="634" t="s">
        <v>3</v>
      </c>
      <c r="D5896" s="635" t="s">
        <v>28960</v>
      </c>
    </row>
    <row r="5897" spans="1:4" ht="13.5" x14ac:dyDescent="0.25">
      <c r="A5897" s="636">
        <v>100718</v>
      </c>
      <c r="B5897" s="634" t="s">
        <v>27628</v>
      </c>
      <c r="C5897" s="634" t="s">
        <v>4</v>
      </c>
      <c r="D5897" s="635" t="s">
        <v>30767</v>
      </c>
    </row>
    <row r="5898" spans="1:4" ht="13.5" x14ac:dyDescent="0.25">
      <c r="A5898" s="636">
        <v>100719</v>
      </c>
      <c r="B5898" s="634" t="s">
        <v>29764</v>
      </c>
      <c r="C5898" s="634" t="s">
        <v>3</v>
      </c>
      <c r="D5898" s="635" t="s">
        <v>28967</v>
      </c>
    </row>
    <row r="5899" spans="1:4" ht="13.5" x14ac:dyDescent="0.25">
      <c r="A5899" s="636">
        <v>100720</v>
      </c>
      <c r="B5899" s="634" t="s">
        <v>27629</v>
      </c>
      <c r="C5899" s="634" t="s">
        <v>3</v>
      </c>
      <c r="D5899" s="635" t="s">
        <v>41392</v>
      </c>
    </row>
    <row r="5900" spans="1:4" ht="13.5" x14ac:dyDescent="0.25">
      <c r="A5900" s="636">
        <v>100721</v>
      </c>
      <c r="B5900" s="634" t="s">
        <v>29765</v>
      </c>
      <c r="C5900" s="634" t="s">
        <v>3</v>
      </c>
      <c r="D5900" s="635" t="s">
        <v>45900</v>
      </c>
    </row>
    <row r="5901" spans="1:4" ht="13.5" x14ac:dyDescent="0.25">
      <c r="A5901" s="636">
        <v>100722</v>
      </c>
      <c r="B5901" s="634" t="s">
        <v>27630</v>
      </c>
      <c r="C5901" s="634" t="s">
        <v>3</v>
      </c>
      <c r="D5901" s="635" t="s">
        <v>42285</v>
      </c>
    </row>
    <row r="5902" spans="1:4" ht="13.5" x14ac:dyDescent="0.25">
      <c r="A5902" s="636">
        <v>100723</v>
      </c>
      <c r="B5902" s="634" t="s">
        <v>30817</v>
      </c>
      <c r="C5902" s="634" t="s">
        <v>3</v>
      </c>
      <c r="D5902" s="635" t="s">
        <v>43211</v>
      </c>
    </row>
    <row r="5903" spans="1:4" ht="13.5" x14ac:dyDescent="0.25">
      <c r="A5903" s="636">
        <v>100724</v>
      </c>
      <c r="B5903" s="634" t="s">
        <v>27631</v>
      </c>
      <c r="C5903" s="634" t="s">
        <v>3</v>
      </c>
      <c r="D5903" s="635" t="s">
        <v>30451</v>
      </c>
    </row>
    <row r="5904" spans="1:4" ht="13.5" x14ac:dyDescent="0.25">
      <c r="A5904" s="636">
        <v>100725</v>
      </c>
      <c r="B5904" s="634" t="s">
        <v>29767</v>
      </c>
      <c r="C5904" s="634" t="s">
        <v>3</v>
      </c>
      <c r="D5904" s="635" t="s">
        <v>45901</v>
      </c>
    </row>
    <row r="5905" spans="1:4" ht="13.5" x14ac:dyDescent="0.25">
      <c r="A5905" s="636">
        <v>100726</v>
      </c>
      <c r="B5905" s="634" t="s">
        <v>27632</v>
      </c>
      <c r="C5905" s="634" t="s">
        <v>3</v>
      </c>
      <c r="D5905" s="635" t="s">
        <v>30960</v>
      </c>
    </row>
    <row r="5906" spans="1:4" ht="13.5" x14ac:dyDescent="0.25">
      <c r="A5906" s="636">
        <v>100727</v>
      </c>
      <c r="B5906" s="634" t="s">
        <v>29768</v>
      </c>
      <c r="C5906" s="634" t="s">
        <v>3</v>
      </c>
      <c r="D5906" s="635" t="s">
        <v>44590</v>
      </c>
    </row>
    <row r="5907" spans="1:4" ht="13.5" x14ac:dyDescent="0.25">
      <c r="A5907" s="636">
        <v>100728</v>
      </c>
      <c r="B5907" s="634" t="s">
        <v>27633</v>
      </c>
      <c r="C5907" s="634" t="s">
        <v>3</v>
      </c>
      <c r="D5907" s="635" t="s">
        <v>45902</v>
      </c>
    </row>
    <row r="5908" spans="1:4" ht="13.5" x14ac:dyDescent="0.25">
      <c r="A5908" s="636">
        <v>100729</v>
      </c>
      <c r="B5908" s="634" t="s">
        <v>29769</v>
      </c>
      <c r="C5908" s="634" t="s">
        <v>3</v>
      </c>
      <c r="D5908" s="635" t="s">
        <v>44494</v>
      </c>
    </row>
    <row r="5909" spans="1:4" ht="13.5" x14ac:dyDescent="0.25">
      <c r="A5909" s="636">
        <v>100730</v>
      </c>
      <c r="B5909" s="634" t="s">
        <v>27635</v>
      </c>
      <c r="C5909" s="634" t="s">
        <v>3</v>
      </c>
      <c r="D5909" s="635" t="s">
        <v>45046</v>
      </c>
    </row>
    <row r="5910" spans="1:4" ht="13.5" x14ac:dyDescent="0.25">
      <c r="A5910" s="636">
        <v>100733</v>
      </c>
      <c r="B5910" s="634" t="s">
        <v>29770</v>
      </c>
      <c r="C5910" s="634" t="s">
        <v>3</v>
      </c>
      <c r="D5910" s="635" t="s">
        <v>45903</v>
      </c>
    </row>
    <row r="5911" spans="1:4" ht="13.5" x14ac:dyDescent="0.25">
      <c r="A5911" s="636">
        <v>100734</v>
      </c>
      <c r="B5911" s="634" t="s">
        <v>27636</v>
      </c>
      <c r="C5911" s="634" t="s">
        <v>3</v>
      </c>
      <c r="D5911" s="635" t="s">
        <v>28437</v>
      </c>
    </row>
    <row r="5912" spans="1:4" ht="13.5" x14ac:dyDescent="0.25">
      <c r="A5912" s="636">
        <v>100735</v>
      </c>
      <c r="B5912" s="634" t="s">
        <v>29772</v>
      </c>
      <c r="C5912" s="634" t="s">
        <v>3</v>
      </c>
      <c r="D5912" s="635" t="s">
        <v>43213</v>
      </c>
    </row>
    <row r="5913" spans="1:4" ht="13.5" x14ac:dyDescent="0.25">
      <c r="A5913" s="636">
        <v>100736</v>
      </c>
      <c r="B5913" s="634" t="s">
        <v>27637</v>
      </c>
      <c r="C5913" s="634" t="s">
        <v>3</v>
      </c>
      <c r="D5913" s="635" t="s">
        <v>30971</v>
      </c>
    </row>
    <row r="5914" spans="1:4" ht="13.5" x14ac:dyDescent="0.25">
      <c r="A5914" s="636">
        <v>100739</v>
      </c>
      <c r="B5914" s="634" t="s">
        <v>29773</v>
      </c>
      <c r="C5914" s="634" t="s">
        <v>3</v>
      </c>
      <c r="D5914" s="635" t="s">
        <v>30754</v>
      </c>
    </row>
    <row r="5915" spans="1:4" ht="13.5" x14ac:dyDescent="0.25">
      <c r="A5915" s="636">
        <v>100740</v>
      </c>
      <c r="B5915" s="634" t="s">
        <v>27639</v>
      </c>
      <c r="C5915" s="634" t="s">
        <v>3</v>
      </c>
      <c r="D5915" s="635" t="s">
        <v>24020</v>
      </c>
    </row>
    <row r="5916" spans="1:4" ht="13.5" x14ac:dyDescent="0.25">
      <c r="A5916" s="636">
        <v>100741</v>
      </c>
      <c r="B5916" s="634" t="s">
        <v>29774</v>
      </c>
      <c r="C5916" s="634" t="s">
        <v>3</v>
      </c>
      <c r="D5916" s="635" t="s">
        <v>42285</v>
      </c>
    </row>
    <row r="5917" spans="1:4" ht="13.5" x14ac:dyDescent="0.25">
      <c r="A5917" s="636">
        <v>100742</v>
      </c>
      <c r="B5917" s="634" t="s">
        <v>27640</v>
      </c>
      <c r="C5917" s="634" t="s">
        <v>3</v>
      </c>
      <c r="D5917" s="635" t="s">
        <v>45904</v>
      </c>
    </row>
    <row r="5918" spans="1:4" ht="13.5" x14ac:dyDescent="0.25">
      <c r="A5918" s="636">
        <v>100743</v>
      </c>
      <c r="B5918" s="634" t="s">
        <v>29775</v>
      </c>
      <c r="C5918" s="634" t="s">
        <v>3</v>
      </c>
      <c r="D5918" s="635" t="s">
        <v>30827</v>
      </c>
    </row>
    <row r="5919" spans="1:4" ht="13.5" x14ac:dyDescent="0.25">
      <c r="A5919" s="636">
        <v>100744</v>
      </c>
      <c r="B5919" s="634" t="s">
        <v>27641</v>
      </c>
      <c r="C5919" s="634" t="s">
        <v>3</v>
      </c>
      <c r="D5919" s="635" t="s">
        <v>24076</v>
      </c>
    </row>
    <row r="5920" spans="1:4" ht="13.5" x14ac:dyDescent="0.25">
      <c r="A5920" s="636">
        <v>100745</v>
      </c>
      <c r="B5920" s="634" t="s">
        <v>29776</v>
      </c>
      <c r="C5920" s="634" t="s">
        <v>3</v>
      </c>
      <c r="D5920" s="635" t="s">
        <v>44865</v>
      </c>
    </row>
    <row r="5921" spans="1:4" ht="13.5" x14ac:dyDescent="0.25">
      <c r="A5921" s="636">
        <v>100746</v>
      </c>
      <c r="B5921" s="634" t="s">
        <v>27642</v>
      </c>
      <c r="C5921" s="634" t="s">
        <v>3</v>
      </c>
      <c r="D5921" s="635" t="s">
        <v>45900</v>
      </c>
    </row>
    <row r="5922" spans="1:4" ht="13.5" x14ac:dyDescent="0.25">
      <c r="A5922" s="636">
        <v>100747</v>
      </c>
      <c r="B5922" s="634" t="s">
        <v>29777</v>
      </c>
      <c r="C5922" s="634" t="s">
        <v>3</v>
      </c>
      <c r="D5922" s="635" t="s">
        <v>43500</v>
      </c>
    </row>
    <row r="5923" spans="1:4" ht="13.5" x14ac:dyDescent="0.25">
      <c r="A5923" s="636">
        <v>100748</v>
      </c>
      <c r="B5923" s="634" t="s">
        <v>27643</v>
      </c>
      <c r="C5923" s="634" t="s">
        <v>3</v>
      </c>
      <c r="D5923" s="635" t="s">
        <v>30297</v>
      </c>
    </row>
    <row r="5924" spans="1:4" ht="13.5" x14ac:dyDescent="0.25">
      <c r="A5924" s="636">
        <v>100749</v>
      </c>
      <c r="B5924" s="634" t="s">
        <v>29779</v>
      </c>
      <c r="C5924" s="634" t="s">
        <v>3</v>
      </c>
      <c r="D5924" s="635" t="s">
        <v>45905</v>
      </c>
    </row>
    <row r="5925" spans="1:4" ht="13.5" x14ac:dyDescent="0.25">
      <c r="A5925" s="636">
        <v>100750</v>
      </c>
      <c r="B5925" s="634" t="s">
        <v>27644</v>
      </c>
      <c r="C5925" s="634" t="s">
        <v>3</v>
      </c>
      <c r="D5925" s="635" t="s">
        <v>45906</v>
      </c>
    </row>
    <row r="5926" spans="1:4" ht="13.5" x14ac:dyDescent="0.25">
      <c r="A5926" s="636">
        <v>100751</v>
      </c>
      <c r="B5926" s="634" t="s">
        <v>29780</v>
      </c>
      <c r="C5926" s="634" t="s">
        <v>3</v>
      </c>
      <c r="D5926" s="635" t="s">
        <v>29136</v>
      </c>
    </row>
    <row r="5927" spans="1:4" ht="13.5" x14ac:dyDescent="0.25">
      <c r="A5927" s="636">
        <v>100752</v>
      </c>
      <c r="B5927" s="634" t="s">
        <v>27645</v>
      </c>
      <c r="C5927" s="634" t="s">
        <v>3</v>
      </c>
      <c r="D5927" s="635" t="s">
        <v>45907</v>
      </c>
    </row>
    <row r="5928" spans="1:4" ht="13.5" x14ac:dyDescent="0.25">
      <c r="A5928" s="636">
        <v>100753</v>
      </c>
      <c r="B5928" s="634" t="s">
        <v>29781</v>
      </c>
      <c r="C5928" s="634" t="s">
        <v>3</v>
      </c>
      <c r="D5928" s="635" t="s">
        <v>45908</v>
      </c>
    </row>
    <row r="5929" spans="1:4" ht="13.5" x14ac:dyDescent="0.25">
      <c r="A5929" s="636">
        <v>100754</v>
      </c>
      <c r="B5929" s="634" t="s">
        <v>27646</v>
      </c>
      <c r="C5929" s="634" t="s">
        <v>3</v>
      </c>
      <c r="D5929" s="635" t="s">
        <v>44167</v>
      </c>
    </row>
    <row r="5930" spans="1:4" ht="13.5" x14ac:dyDescent="0.25">
      <c r="A5930" s="636">
        <v>100757</v>
      </c>
      <c r="B5930" s="634" t="s">
        <v>29783</v>
      </c>
      <c r="C5930" s="634" t="s">
        <v>3</v>
      </c>
      <c r="D5930" s="635" t="s">
        <v>41869</v>
      </c>
    </row>
    <row r="5931" spans="1:4" ht="13.5" x14ac:dyDescent="0.25">
      <c r="A5931" s="636">
        <v>100758</v>
      </c>
      <c r="B5931" s="634" t="s">
        <v>27647</v>
      </c>
      <c r="C5931" s="634" t="s">
        <v>3</v>
      </c>
      <c r="D5931" s="635" t="s">
        <v>45909</v>
      </c>
    </row>
    <row r="5932" spans="1:4" ht="13.5" x14ac:dyDescent="0.25">
      <c r="A5932" s="636">
        <v>100759</v>
      </c>
      <c r="B5932" s="634" t="s">
        <v>29784</v>
      </c>
      <c r="C5932" s="634" t="s">
        <v>3</v>
      </c>
      <c r="D5932" s="635" t="s">
        <v>45910</v>
      </c>
    </row>
    <row r="5933" spans="1:4" ht="13.5" x14ac:dyDescent="0.25">
      <c r="A5933" s="636">
        <v>100760</v>
      </c>
      <c r="B5933" s="634" t="s">
        <v>27648</v>
      </c>
      <c r="C5933" s="634" t="s">
        <v>3</v>
      </c>
      <c r="D5933" s="635" t="s">
        <v>45911</v>
      </c>
    </row>
    <row r="5934" spans="1:4" ht="13.5" x14ac:dyDescent="0.25">
      <c r="A5934" s="636">
        <v>100761</v>
      </c>
      <c r="B5934" s="634" t="s">
        <v>29785</v>
      </c>
      <c r="C5934" s="634" t="s">
        <v>3</v>
      </c>
      <c r="D5934" s="635" t="s">
        <v>30073</v>
      </c>
    </row>
    <row r="5935" spans="1:4" ht="13.5" x14ac:dyDescent="0.25">
      <c r="A5935" s="636">
        <v>100762</v>
      </c>
      <c r="B5935" s="634" t="s">
        <v>27649</v>
      </c>
      <c r="C5935" s="634" t="s">
        <v>3</v>
      </c>
      <c r="D5935" s="635" t="s">
        <v>29176</v>
      </c>
    </row>
    <row r="5936" spans="1:4" ht="13.5" x14ac:dyDescent="0.25">
      <c r="A5936" s="636">
        <v>102488</v>
      </c>
      <c r="B5936" s="634" t="s">
        <v>29786</v>
      </c>
      <c r="C5936" s="634" t="s">
        <v>3</v>
      </c>
      <c r="D5936" s="635" t="s">
        <v>26624</v>
      </c>
    </row>
    <row r="5937" spans="1:4" ht="13.5" x14ac:dyDescent="0.25">
      <c r="A5937" s="636">
        <v>102489</v>
      </c>
      <c r="B5937" s="634" t="s">
        <v>29787</v>
      </c>
      <c r="C5937" s="634" t="s">
        <v>3</v>
      </c>
      <c r="D5937" s="635" t="s">
        <v>44590</v>
      </c>
    </row>
    <row r="5938" spans="1:4" ht="13.5" x14ac:dyDescent="0.25">
      <c r="A5938" s="636">
        <v>102491</v>
      </c>
      <c r="B5938" s="634" t="s">
        <v>29788</v>
      </c>
      <c r="C5938" s="634" t="s">
        <v>3</v>
      </c>
      <c r="D5938" s="635" t="s">
        <v>30252</v>
      </c>
    </row>
    <row r="5939" spans="1:4" ht="13.5" x14ac:dyDescent="0.25">
      <c r="A5939" s="636">
        <v>102492</v>
      </c>
      <c r="B5939" s="634" t="s">
        <v>29789</v>
      </c>
      <c r="C5939" s="634" t="s">
        <v>3</v>
      </c>
      <c r="D5939" s="635" t="s">
        <v>29889</v>
      </c>
    </row>
    <row r="5940" spans="1:4" ht="13.5" x14ac:dyDescent="0.25">
      <c r="A5940" s="636">
        <v>102494</v>
      </c>
      <c r="B5940" s="634" t="s">
        <v>29790</v>
      </c>
      <c r="C5940" s="634" t="s">
        <v>3</v>
      </c>
      <c r="D5940" s="635" t="s">
        <v>45912</v>
      </c>
    </row>
    <row r="5941" spans="1:4" ht="13.5" x14ac:dyDescent="0.25">
      <c r="A5941" s="636">
        <v>102496</v>
      </c>
      <c r="B5941" s="634" t="s">
        <v>29791</v>
      </c>
      <c r="C5941" s="634" t="s">
        <v>4</v>
      </c>
      <c r="D5941" s="635" t="s">
        <v>28959</v>
      </c>
    </row>
    <row r="5942" spans="1:4" ht="13.5" x14ac:dyDescent="0.25">
      <c r="A5942" s="636">
        <v>102497</v>
      </c>
      <c r="B5942" s="634" t="s">
        <v>29793</v>
      </c>
      <c r="C5942" s="634" t="s">
        <v>4</v>
      </c>
      <c r="D5942" s="635" t="s">
        <v>30054</v>
      </c>
    </row>
    <row r="5943" spans="1:4" ht="13.5" x14ac:dyDescent="0.25">
      <c r="A5943" s="636">
        <v>102498</v>
      </c>
      <c r="B5943" s="634" t="s">
        <v>29794</v>
      </c>
      <c r="C5943" s="634" t="s">
        <v>4</v>
      </c>
      <c r="D5943" s="635" t="s">
        <v>29958</v>
      </c>
    </row>
    <row r="5944" spans="1:4" ht="13.5" x14ac:dyDescent="0.25">
      <c r="A5944" s="636">
        <v>102499</v>
      </c>
      <c r="B5944" s="634" t="s">
        <v>29795</v>
      </c>
      <c r="C5944" s="634" t="s">
        <v>3</v>
      </c>
      <c r="D5944" s="635" t="s">
        <v>26954</v>
      </c>
    </row>
    <row r="5945" spans="1:4" ht="13.5" x14ac:dyDescent="0.25">
      <c r="A5945" s="636">
        <v>102500</v>
      </c>
      <c r="B5945" s="634" t="s">
        <v>29796</v>
      </c>
      <c r="C5945" s="634" t="s">
        <v>4</v>
      </c>
      <c r="D5945" s="635" t="s">
        <v>45913</v>
      </c>
    </row>
    <row r="5946" spans="1:4" ht="13.5" x14ac:dyDescent="0.25">
      <c r="A5946" s="636">
        <v>102501</v>
      </c>
      <c r="B5946" s="634" t="s">
        <v>29797</v>
      </c>
      <c r="C5946" s="634" t="s">
        <v>3</v>
      </c>
      <c r="D5946" s="635" t="s">
        <v>30375</v>
      </c>
    </row>
    <row r="5947" spans="1:4" ht="13.5" x14ac:dyDescent="0.25">
      <c r="A5947" s="636">
        <v>102504</v>
      </c>
      <c r="B5947" s="634" t="s">
        <v>29798</v>
      </c>
      <c r="C5947" s="634" t="s">
        <v>4</v>
      </c>
      <c r="D5947" s="635" t="s">
        <v>28958</v>
      </c>
    </row>
    <row r="5948" spans="1:4" ht="13.5" x14ac:dyDescent="0.25">
      <c r="A5948" s="636">
        <v>102505</v>
      </c>
      <c r="B5948" s="634" t="s">
        <v>29799</v>
      </c>
      <c r="C5948" s="634" t="s">
        <v>4</v>
      </c>
      <c r="D5948" s="635" t="s">
        <v>42278</v>
      </c>
    </row>
    <row r="5949" spans="1:4" ht="13.5" x14ac:dyDescent="0.25">
      <c r="A5949" s="636">
        <v>102506</v>
      </c>
      <c r="B5949" s="634" t="s">
        <v>29800</v>
      </c>
      <c r="C5949" s="634" t="s">
        <v>4</v>
      </c>
      <c r="D5949" s="635" t="s">
        <v>23938</v>
      </c>
    </row>
    <row r="5950" spans="1:4" ht="13.5" x14ac:dyDescent="0.25">
      <c r="A5950" s="636">
        <v>102507</v>
      </c>
      <c r="B5950" s="634" t="s">
        <v>29801</v>
      </c>
      <c r="C5950" s="634" t="s">
        <v>4</v>
      </c>
      <c r="D5950" s="635" t="s">
        <v>45914</v>
      </c>
    </row>
    <row r="5951" spans="1:4" ht="13.5" x14ac:dyDescent="0.25">
      <c r="A5951" s="636">
        <v>102508</v>
      </c>
      <c r="B5951" s="634" t="s">
        <v>29802</v>
      </c>
      <c r="C5951" s="634" t="s">
        <v>3</v>
      </c>
      <c r="D5951" s="635" t="s">
        <v>45915</v>
      </c>
    </row>
    <row r="5952" spans="1:4" ht="13.5" x14ac:dyDescent="0.25">
      <c r="A5952" s="636">
        <v>102509</v>
      </c>
      <c r="B5952" s="634" t="s">
        <v>29803</v>
      </c>
      <c r="C5952" s="634" t="s">
        <v>3</v>
      </c>
      <c r="D5952" s="635" t="s">
        <v>44129</v>
      </c>
    </row>
    <row r="5953" spans="1:4" ht="13.5" x14ac:dyDescent="0.25">
      <c r="A5953" s="636">
        <v>102512</v>
      </c>
      <c r="B5953" s="634" t="s">
        <v>29804</v>
      </c>
      <c r="C5953" s="634" t="s">
        <v>4</v>
      </c>
      <c r="D5953" s="635" t="s">
        <v>30031</v>
      </c>
    </row>
    <row r="5954" spans="1:4" ht="13.5" x14ac:dyDescent="0.25">
      <c r="A5954" s="636">
        <v>102513</v>
      </c>
      <c r="B5954" s="634" t="s">
        <v>29805</v>
      </c>
      <c r="C5954" s="634" t="s">
        <v>3</v>
      </c>
      <c r="D5954" s="635" t="s">
        <v>45916</v>
      </c>
    </row>
    <row r="5955" spans="1:4" ht="13.5" x14ac:dyDescent="0.25">
      <c r="A5955" s="636">
        <v>102520</v>
      </c>
      <c r="B5955" s="634" t="s">
        <v>29806</v>
      </c>
      <c r="C5955" s="634" t="s">
        <v>3</v>
      </c>
      <c r="D5955" s="635" t="s">
        <v>45917</v>
      </c>
    </row>
    <row r="5956" spans="1:4" ht="13.5" x14ac:dyDescent="0.25">
      <c r="A5956" s="636">
        <v>101749</v>
      </c>
      <c r="B5956" s="634" t="s">
        <v>29807</v>
      </c>
      <c r="C5956" s="634" t="s">
        <v>3</v>
      </c>
      <c r="D5956" s="635" t="s">
        <v>44881</v>
      </c>
    </row>
    <row r="5957" spans="1:4" ht="13.5" x14ac:dyDescent="0.25">
      <c r="A5957" s="636">
        <v>101750</v>
      </c>
      <c r="B5957" s="634" t="s">
        <v>29808</v>
      </c>
      <c r="C5957" s="634" t="s">
        <v>3</v>
      </c>
      <c r="D5957" s="635" t="s">
        <v>30825</v>
      </c>
    </row>
    <row r="5958" spans="1:4" ht="13.5" x14ac:dyDescent="0.25">
      <c r="A5958" s="636">
        <v>101729</v>
      </c>
      <c r="B5958" s="634" t="s">
        <v>29809</v>
      </c>
      <c r="C5958" s="634" t="s">
        <v>3</v>
      </c>
      <c r="D5958" s="635" t="s">
        <v>29888</v>
      </c>
    </row>
    <row r="5959" spans="1:4" ht="13.5" x14ac:dyDescent="0.25">
      <c r="A5959" s="636">
        <v>101746</v>
      </c>
      <c r="B5959" s="634" t="s">
        <v>29810</v>
      </c>
      <c r="C5959" s="634" t="s">
        <v>3</v>
      </c>
      <c r="D5959" s="635" t="s">
        <v>45918</v>
      </c>
    </row>
    <row r="5960" spans="1:4" ht="13.5" x14ac:dyDescent="0.25">
      <c r="A5960" s="636">
        <v>101751</v>
      </c>
      <c r="B5960" s="634" t="s">
        <v>29811</v>
      </c>
      <c r="C5960" s="634" t="s">
        <v>3</v>
      </c>
      <c r="D5960" s="635" t="s">
        <v>45919</v>
      </c>
    </row>
    <row r="5961" spans="1:4" ht="13.5" x14ac:dyDescent="0.25">
      <c r="A5961" s="636">
        <v>87246</v>
      </c>
      <c r="B5961" s="634" t="s">
        <v>25367</v>
      </c>
      <c r="C5961" s="634" t="s">
        <v>3</v>
      </c>
      <c r="D5961" s="635" t="s">
        <v>45920</v>
      </c>
    </row>
    <row r="5962" spans="1:4" ht="13.5" x14ac:dyDescent="0.25">
      <c r="A5962" s="636">
        <v>87247</v>
      </c>
      <c r="B5962" s="634" t="s">
        <v>25368</v>
      </c>
      <c r="C5962" s="634" t="s">
        <v>3</v>
      </c>
      <c r="D5962" s="635" t="s">
        <v>45921</v>
      </c>
    </row>
    <row r="5963" spans="1:4" ht="13.5" x14ac:dyDescent="0.25">
      <c r="A5963" s="636">
        <v>87248</v>
      </c>
      <c r="B5963" s="634" t="s">
        <v>25369</v>
      </c>
      <c r="C5963" s="634" t="s">
        <v>3</v>
      </c>
      <c r="D5963" s="635" t="s">
        <v>44581</v>
      </c>
    </row>
    <row r="5964" spans="1:4" ht="13.5" x14ac:dyDescent="0.25">
      <c r="A5964" s="636">
        <v>87249</v>
      </c>
      <c r="B5964" s="634" t="s">
        <v>25370</v>
      </c>
      <c r="C5964" s="634" t="s">
        <v>3</v>
      </c>
      <c r="D5964" s="635" t="s">
        <v>45922</v>
      </c>
    </row>
    <row r="5965" spans="1:4" ht="13.5" x14ac:dyDescent="0.25">
      <c r="A5965" s="636">
        <v>87250</v>
      </c>
      <c r="B5965" s="634" t="s">
        <v>25371</v>
      </c>
      <c r="C5965" s="634" t="s">
        <v>3</v>
      </c>
      <c r="D5965" s="635" t="s">
        <v>45923</v>
      </c>
    </row>
    <row r="5966" spans="1:4" ht="13.5" x14ac:dyDescent="0.25">
      <c r="A5966" s="636">
        <v>87251</v>
      </c>
      <c r="B5966" s="634" t="s">
        <v>25372</v>
      </c>
      <c r="C5966" s="634" t="s">
        <v>3</v>
      </c>
      <c r="D5966" s="635" t="s">
        <v>30370</v>
      </c>
    </row>
    <row r="5967" spans="1:4" ht="13.5" x14ac:dyDescent="0.25">
      <c r="A5967" s="636">
        <v>87255</v>
      </c>
      <c r="B5967" s="634" t="s">
        <v>25373</v>
      </c>
      <c r="C5967" s="634" t="s">
        <v>3</v>
      </c>
      <c r="D5967" s="635" t="s">
        <v>45924</v>
      </c>
    </row>
    <row r="5968" spans="1:4" ht="13.5" x14ac:dyDescent="0.25">
      <c r="A5968" s="636">
        <v>87256</v>
      </c>
      <c r="B5968" s="634" t="s">
        <v>25374</v>
      </c>
      <c r="C5968" s="634" t="s">
        <v>3</v>
      </c>
      <c r="D5968" s="635" t="s">
        <v>30951</v>
      </c>
    </row>
    <row r="5969" spans="1:4" ht="13.5" x14ac:dyDescent="0.25">
      <c r="A5969" s="636">
        <v>87257</v>
      </c>
      <c r="B5969" s="634" t="s">
        <v>25375</v>
      </c>
      <c r="C5969" s="634" t="s">
        <v>3</v>
      </c>
      <c r="D5969" s="635" t="s">
        <v>45925</v>
      </c>
    </row>
    <row r="5970" spans="1:4" ht="13.5" x14ac:dyDescent="0.25">
      <c r="A5970" s="636">
        <v>87258</v>
      </c>
      <c r="B5970" s="634" t="s">
        <v>25376</v>
      </c>
      <c r="C5970" s="634" t="s">
        <v>3</v>
      </c>
      <c r="D5970" s="635" t="s">
        <v>45926</v>
      </c>
    </row>
    <row r="5971" spans="1:4" ht="13.5" x14ac:dyDescent="0.25">
      <c r="A5971" s="636">
        <v>87259</v>
      </c>
      <c r="B5971" s="634" t="s">
        <v>25377</v>
      </c>
      <c r="C5971" s="634" t="s">
        <v>3</v>
      </c>
      <c r="D5971" s="635" t="s">
        <v>45927</v>
      </c>
    </row>
    <row r="5972" spans="1:4" ht="13.5" x14ac:dyDescent="0.25">
      <c r="A5972" s="636">
        <v>87260</v>
      </c>
      <c r="B5972" s="634" t="s">
        <v>25378</v>
      </c>
      <c r="C5972" s="634" t="s">
        <v>3</v>
      </c>
      <c r="D5972" s="635" t="s">
        <v>45928</v>
      </c>
    </row>
    <row r="5973" spans="1:4" ht="13.5" x14ac:dyDescent="0.25">
      <c r="A5973" s="636">
        <v>87261</v>
      </c>
      <c r="B5973" s="634" t="s">
        <v>25379</v>
      </c>
      <c r="C5973" s="634" t="s">
        <v>3</v>
      </c>
      <c r="D5973" s="635" t="s">
        <v>44919</v>
      </c>
    </row>
    <row r="5974" spans="1:4" ht="13.5" x14ac:dyDescent="0.25">
      <c r="A5974" s="636">
        <v>87262</v>
      </c>
      <c r="B5974" s="634" t="s">
        <v>25380</v>
      </c>
      <c r="C5974" s="634" t="s">
        <v>3</v>
      </c>
      <c r="D5974" s="635" t="s">
        <v>45929</v>
      </c>
    </row>
    <row r="5975" spans="1:4" ht="13.5" x14ac:dyDescent="0.25">
      <c r="A5975" s="636">
        <v>87263</v>
      </c>
      <c r="B5975" s="634" t="s">
        <v>25381</v>
      </c>
      <c r="C5975" s="634" t="s">
        <v>3</v>
      </c>
      <c r="D5975" s="635" t="s">
        <v>30306</v>
      </c>
    </row>
    <row r="5976" spans="1:4" ht="13.5" x14ac:dyDescent="0.25">
      <c r="A5976" s="636">
        <v>89046</v>
      </c>
      <c r="B5976" s="634" t="s">
        <v>29812</v>
      </c>
      <c r="C5976" s="634" t="s">
        <v>3</v>
      </c>
      <c r="D5976" s="635" t="s">
        <v>45930</v>
      </c>
    </row>
    <row r="5977" spans="1:4" ht="13.5" x14ac:dyDescent="0.25">
      <c r="A5977" s="636">
        <v>89171</v>
      </c>
      <c r="B5977" s="634" t="s">
        <v>29813</v>
      </c>
      <c r="C5977" s="634" t="s">
        <v>3</v>
      </c>
      <c r="D5977" s="635" t="s">
        <v>45931</v>
      </c>
    </row>
    <row r="5978" spans="1:4" ht="13.5" x14ac:dyDescent="0.25">
      <c r="A5978" s="636">
        <v>93389</v>
      </c>
      <c r="B5978" s="634" t="s">
        <v>25382</v>
      </c>
      <c r="C5978" s="634" t="s">
        <v>3</v>
      </c>
      <c r="D5978" s="635" t="s">
        <v>45932</v>
      </c>
    </row>
    <row r="5979" spans="1:4" ht="13.5" x14ac:dyDescent="0.25">
      <c r="A5979" s="636">
        <v>93390</v>
      </c>
      <c r="B5979" s="634" t="s">
        <v>25383</v>
      </c>
      <c r="C5979" s="634" t="s">
        <v>3</v>
      </c>
      <c r="D5979" s="635" t="s">
        <v>45933</v>
      </c>
    </row>
    <row r="5980" spans="1:4" ht="13.5" x14ac:dyDescent="0.25">
      <c r="A5980" s="636">
        <v>93391</v>
      </c>
      <c r="B5980" s="634" t="s">
        <v>25384</v>
      </c>
      <c r="C5980" s="634" t="s">
        <v>3</v>
      </c>
      <c r="D5980" s="635" t="s">
        <v>45934</v>
      </c>
    </row>
    <row r="5981" spans="1:4" ht="13.5" x14ac:dyDescent="0.25">
      <c r="A5981" s="636">
        <v>98671</v>
      </c>
      <c r="B5981" s="634" t="s">
        <v>29814</v>
      </c>
      <c r="C5981" s="634" t="s">
        <v>3</v>
      </c>
      <c r="D5981" s="635" t="s">
        <v>45935</v>
      </c>
    </row>
    <row r="5982" spans="1:4" ht="13.5" x14ac:dyDescent="0.25">
      <c r="A5982" s="636">
        <v>98672</v>
      </c>
      <c r="B5982" s="634" t="s">
        <v>29815</v>
      </c>
      <c r="C5982" s="634" t="s">
        <v>3</v>
      </c>
      <c r="D5982" s="635" t="s">
        <v>45936</v>
      </c>
    </row>
    <row r="5983" spans="1:4" ht="13.5" x14ac:dyDescent="0.25">
      <c r="A5983" s="636">
        <v>98678</v>
      </c>
      <c r="B5983" s="634" t="s">
        <v>29816</v>
      </c>
      <c r="C5983" s="634" t="s">
        <v>3</v>
      </c>
      <c r="D5983" s="635" t="s">
        <v>45937</v>
      </c>
    </row>
    <row r="5984" spans="1:4" ht="13.5" x14ac:dyDescent="0.25">
      <c r="A5984" s="636">
        <v>98679</v>
      </c>
      <c r="B5984" s="634" t="s">
        <v>29817</v>
      </c>
      <c r="C5984" s="634" t="s">
        <v>3</v>
      </c>
      <c r="D5984" s="635" t="s">
        <v>45938</v>
      </c>
    </row>
    <row r="5985" spans="1:4" ht="13.5" x14ac:dyDescent="0.25">
      <c r="A5985" s="636">
        <v>98680</v>
      </c>
      <c r="B5985" s="634" t="s">
        <v>29818</v>
      </c>
      <c r="C5985" s="634" t="s">
        <v>3</v>
      </c>
      <c r="D5985" s="635" t="s">
        <v>45939</v>
      </c>
    </row>
    <row r="5986" spans="1:4" ht="13.5" x14ac:dyDescent="0.25">
      <c r="A5986" s="636">
        <v>98681</v>
      </c>
      <c r="B5986" s="634" t="s">
        <v>29819</v>
      </c>
      <c r="C5986" s="634" t="s">
        <v>3</v>
      </c>
      <c r="D5986" s="635" t="s">
        <v>45940</v>
      </c>
    </row>
    <row r="5987" spans="1:4" ht="13.5" x14ac:dyDescent="0.25">
      <c r="A5987" s="636">
        <v>98682</v>
      </c>
      <c r="B5987" s="634" t="s">
        <v>29820</v>
      </c>
      <c r="C5987" s="634" t="s">
        <v>3</v>
      </c>
      <c r="D5987" s="635" t="s">
        <v>45941</v>
      </c>
    </row>
    <row r="5988" spans="1:4" ht="13.5" x14ac:dyDescent="0.25">
      <c r="A5988" s="636">
        <v>98685</v>
      </c>
      <c r="B5988" s="634" t="s">
        <v>29821</v>
      </c>
      <c r="C5988" s="634" t="s">
        <v>4</v>
      </c>
      <c r="D5988" s="635" t="s">
        <v>42210</v>
      </c>
    </row>
    <row r="5989" spans="1:4" ht="13.5" x14ac:dyDescent="0.25">
      <c r="A5989" s="636">
        <v>98686</v>
      </c>
      <c r="B5989" s="634" t="s">
        <v>29822</v>
      </c>
      <c r="C5989" s="634" t="s">
        <v>4</v>
      </c>
      <c r="D5989" s="635" t="s">
        <v>45942</v>
      </c>
    </row>
    <row r="5990" spans="1:4" ht="13.5" x14ac:dyDescent="0.25">
      <c r="A5990" s="636">
        <v>98688</v>
      </c>
      <c r="B5990" s="634" t="s">
        <v>29823</v>
      </c>
      <c r="C5990" s="634" t="s">
        <v>4</v>
      </c>
      <c r="D5990" s="635" t="s">
        <v>45943</v>
      </c>
    </row>
    <row r="5991" spans="1:4" ht="13.5" x14ac:dyDescent="0.25">
      <c r="A5991" s="636">
        <v>98689</v>
      </c>
      <c r="B5991" s="634" t="s">
        <v>29824</v>
      </c>
      <c r="C5991" s="634" t="s">
        <v>4</v>
      </c>
      <c r="D5991" s="635" t="s">
        <v>45944</v>
      </c>
    </row>
    <row r="5992" spans="1:4" ht="13.5" x14ac:dyDescent="0.25">
      <c r="A5992" s="636">
        <v>101090</v>
      </c>
      <c r="B5992" s="634" t="s">
        <v>27650</v>
      </c>
      <c r="C5992" s="634" t="s">
        <v>3</v>
      </c>
      <c r="D5992" s="635" t="s">
        <v>42268</v>
      </c>
    </row>
    <row r="5993" spans="1:4" ht="13.5" x14ac:dyDescent="0.25">
      <c r="A5993" s="636">
        <v>101091</v>
      </c>
      <c r="B5993" s="634" t="s">
        <v>27651</v>
      </c>
      <c r="C5993" s="634" t="s">
        <v>3</v>
      </c>
      <c r="D5993" s="635" t="s">
        <v>30537</v>
      </c>
    </row>
    <row r="5994" spans="1:4" ht="13.5" x14ac:dyDescent="0.25">
      <c r="A5994" s="636">
        <v>101725</v>
      </c>
      <c r="B5994" s="634" t="s">
        <v>29825</v>
      </c>
      <c r="C5994" s="634" t="s">
        <v>3</v>
      </c>
      <c r="D5994" s="635" t="s">
        <v>45945</v>
      </c>
    </row>
    <row r="5995" spans="1:4" ht="13.5" x14ac:dyDescent="0.25">
      <c r="A5995" s="636">
        <v>101726</v>
      </c>
      <c r="B5995" s="634" t="s">
        <v>29826</v>
      </c>
      <c r="C5995" s="634" t="s">
        <v>3</v>
      </c>
      <c r="D5995" s="635" t="s">
        <v>45946</v>
      </c>
    </row>
    <row r="5996" spans="1:4" ht="13.5" x14ac:dyDescent="0.25">
      <c r="A5996" s="636">
        <v>101731</v>
      </c>
      <c r="B5996" s="634" t="s">
        <v>29827</v>
      </c>
      <c r="C5996" s="634" t="s">
        <v>3</v>
      </c>
      <c r="D5996" s="635" t="s">
        <v>45947</v>
      </c>
    </row>
    <row r="5997" spans="1:4" ht="13.5" x14ac:dyDescent="0.25">
      <c r="A5997" s="636">
        <v>101732</v>
      </c>
      <c r="B5997" s="634" t="s">
        <v>29828</v>
      </c>
      <c r="C5997" s="634" t="s">
        <v>3</v>
      </c>
      <c r="D5997" s="635" t="s">
        <v>45948</v>
      </c>
    </row>
    <row r="5998" spans="1:4" ht="13.5" x14ac:dyDescent="0.25">
      <c r="A5998" s="636">
        <v>101094</v>
      </c>
      <c r="B5998" s="634" t="s">
        <v>27652</v>
      </c>
      <c r="C5998" s="634" t="s">
        <v>4</v>
      </c>
      <c r="D5998" s="635" t="s">
        <v>45949</v>
      </c>
    </row>
    <row r="5999" spans="1:4" ht="13.5" x14ac:dyDescent="0.25">
      <c r="A5999" s="636">
        <v>101727</v>
      </c>
      <c r="B5999" s="634" t="s">
        <v>29829</v>
      </c>
      <c r="C5999" s="634" t="s">
        <v>3</v>
      </c>
      <c r="D5999" s="635" t="s">
        <v>45950</v>
      </c>
    </row>
    <row r="6000" spans="1:4" ht="13.5" x14ac:dyDescent="0.25">
      <c r="A6000" s="636">
        <v>101733</v>
      </c>
      <c r="B6000" s="634" t="s">
        <v>29830</v>
      </c>
      <c r="C6000" s="634" t="s">
        <v>3</v>
      </c>
      <c r="D6000" s="635" t="s">
        <v>45951</v>
      </c>
    </row>
    <row r="6001" spans="1:4" ht="13.5" x14ac:dyDescent="0.25">
      <c r="A6001" s="636">
        <v>101734</v>
      </c>
      <c r="B6001" s="634" t="s">
        <v>29831</v>
      </c>
      <c r="C6001" s="634" t="s">
        <v>3</v>
      </c>
      <c r="D6001" s="635" t="s">
        <v>45952</v>
      </c>
    </row>
    <row r="6002" spans="1:4" ht="13.5" x14ac:dyDescent="0.25">
      <c r="A6002" s="636">
        <v>101735</v>
      </c>
      <c r="B6002" s="634" t="s">
        <v>29832</v>
      </c>
      <c r="C6002" s="634" t="s">
        <v>3</v>
      </c>
      <c r="D6002" s="635" t="s">
        <v>45953</v>
      </c>
    </row>
    <row r="6003" spans="1:4" ht="13.5" x14ac:dyDescent="0.25">
      <c r="A6003" s="636">
        <v>101736</v>
      </c>
      <c r="B6003" s="634" t="s">
        <v>29833</v>
      </c>
      <c r="C6003" s="634" t="s">
        <v>3</v>
      </c>
      <c r="D6003" s="635" t="s">
        <v>45593</v>
      </c>
    </row>
    <row r="6004" spans="1:4" ht="13.5" x14ac:dyDescent="0.25">
      <c r="A6004" s="636">
        <v>101737</v>
      </c>
      <c r="B6004" s="634" t="s">
        <v>29834</v>
      </c>
      <c r="C6004" s="634" t="s">
        <v>3</v>
      </c>
      <c r="D6004" s="635" t="s">
        <v>45954</v>
      </c>
    </row>
    <row r="6005" spans="1:4" ht="13.5" x14ac:dyDescent="0.25">
      <c r="A6005" s="636">
        <v>101748</v>
      </c>
      <c r="B6005" s="634" t="s">
        <v>29835</v>
      </c>
      <c r="C6005" s="634" t="s">
        <v>3</v>
      </c>
      <c r="D6005" s="635" t="s">
        <v>30045</v>
      </c>
    </row>
    <row r="6006" spans="1:4" ht="13.5" x14ac:dyDescent="0.25">
      <c r="A6006" s="636">
        <v>101092</v>
      </c>
      <c r="B6006" s="634" t="s">
        <v>27653</v>
      </c>
      <c r="C6006" s="634" t="s">
        <v>3</v>
      </c>
      <c r="D6006" s="635" t="s">
        <v>45955</v>
      </c>
    </row>
    <row r="6007" spans="1:4" ht="13.5" x14ac:dyDescent="0.25">
      <c r="A6007" s="636">
        <v>101093</v>
      </c>
      <c r="B6007" s="634" t="s">
        <v>27654</v>
      </c>
      <c r="C6007" s="634" t="s">
        <v>3</v>
      </c>
      <c r="D6007" s="635" t="s">
        <v>45956</v>
      </c>
    </row>
    <row r="6008" spans="1:4" ht="13.5" x14ac:dyDescent="0.25">
      <c r="A6008" s="636">
        <v>98695</v>
      </c>
      <c r="B6008" s="634" t="s">
        <v>29836</v>
      </c>
      <c r="C6008" s="634" t="s">
        <v>4</v>
      </c>
      <c r="D6008" s="635" t="s">
        <v>45957</v>
      </c>
    </row>
    <row r="6009" spans="1:4" ht="13.5" x14ac:dyDescent="0.25">
      <c r="A6009" s="636">
        <v>98697</v>
      </c>
      <c r="B6009" s="634" t="s">
        <v>29837</v>
      </c>
      <c r="C6009" s="634" t="s">
        <v>4</v>
      </c>
      <c r="D6009" s="635" t="s">
        <v>45958</v>
      </c>
    </row>
    <row r="6010" spans="1:4" ht="13.5" x14ac:dyDescent="0.25">
      <c r="A6010" s="636">
        <v>101738</v>
      </c>
      <c r="B6010" s="634" t="s">
        <v>29838</v>
      </c>
      <c r="C6010" s="634" t="s">
        <v>4</v>
      </c>
      <c r="D6010" s="635" t="s">
        <v>28431</v>
      </c>
    </row>
    <row r="6011" spans="1:4" ht="13.5" x14ac:dyDescent="0.25">
      <c r="A6011" s="636">
        <v>101739</v>
      </c>
      <c r="B6011" s="634" t="s">
        <v>29839</v>
      </c>
      <c r="C6011" s="634" t="s">
        <v>4</v>
      </c>
      <c r="D6011" s="635" t="s">
        <v>45959</v>
      </c>
    </row>
    <row r="6012" spans="1:4" ht="13.5" x14ac:dyDescent="0.25">
      <c r="A6012" s="636">
        <v>88648</v>
      </c>
      <c r="B6012" s="634" t="s">
        <v>25385</v>
      </c>
      <c r="C6012" s="634" t="s">
        <v>4</v>
      </c>
      <c r="D6012" s="635" t="s">
        <v>26762</v>
      </c>
    </row>
    <row r="6013" spans="1:4" ht="13.5" x14ac:dyDescent="0.25">
      <c r="A6013" s="636">
        <v>88649</v>
      </c>
      <c r="B6013" s="634" t="s">
        <v>25386</v>
      </c>
      <c r="C6013" s="634" t="s">
        <v>4</v>
      </c>
      <c r="D6013" s="635" t="s">
        <v>23461</v>
      </c>
    </row>
    <row r="6014" spans="1:4" ht="13.5" x14ac:dyDescent="0.25">
      <c r="A6014" s="636">
        <v>88650</v>
      </c>
      <c r="B6014" s="634" t="s">
        <v>25387</v>
      </c>
      <c r="C6014" s="634" t="s">
        <v>4</v>
      </c>
      <c r="D6014" s="635" t="s">
        <v>26602</v>
      </c>
    </row>
    <row r="6015" spans="1:4" ht="13.5" x14ac:dyDescent="0.25">
      <c r="A6015" s="636">
        <v>96467</v>
      </c>
      <c r="B6015" s="634" t="s">
        <v>25388</v>
      </c>
      <c r="C6015" s="634" t="s">
        <v>4</v>
      </c>
      <c r="D6015" s="635" t="s">
        <v>27329</v>
      </c>
    </row>
    <row r="6016" spans="1:4" ht="13.5" x14ac:dyDescent="0.25">
      <c r="A6016" s="636">
        <v>101740</v>
      </c>
      <c r="B6016" s="634" t="s">
        <v>29840</v>
      </c>
      <c r="C6016" s="634" t="s">
        <v>4</v>
      </c>
      <c r="D6016" s="635" t="s">
        <v>45960</v>
      </c>
    </row>
    <row r="6017" spans="1:4" ht="13.5" x14ac:dyDescent="0.25">
      <c r="A6017" s="636">
        <v>101741</v>
      </c>
      <c r="B6017" s="634" t="s">
        <v>29841</v>
      </c>
      <c r="C6017" s="634" t="s">
        <v>4</v>
      </c>
      <c r="D6017" s="635" t="s">
        <v>45961</v>
      </c>
    </row>
    <row r="6018" spans="1:4" ht="13.5" x14ac:dyDescent="0.25">
      <c r="A6018" s="636">
        <v>94990</v>
      </c>
      <c r="B6018" s="634" t="s">
        <v>25389</v>
      </c>
      <c r="C6018" s="634" t="s">
        <v>20</v>
      </c>
      <c r="D6018" s="635" t="s">
        <v>45962</v>
      </c>
    </row>
    <row r="6019" spans="1:4" ht="13.5" x14ac:dyDescent="0.25">
      <c r="A6019" s="636">
        <v>94991</v>
      </c>
      <c r="B6019" s="634" t="s">
        <v>25390</v>
      </c>
      <c r="C6019" s="634" t="s">
        <v>20</v>
      </c>
      <c r="D6019" s="635" t="s">
        <v>45963</v>
      </c>
    </row>
    <row r="6020" spans="1:4" ht="13.5" x14ac:dyDescent="0.25">
      <c r="A6020" s="636">
        <v>94992</v>
      </c>
      <c r="B6020" s="634" t="s">
        <v>25391</v>
      </c>
      <c r="C6020" s="634" t="s">
        <v>3</v>
      </c>
      <c r="D6020" s="635" t="s">
        <v>45964</v>
      </c>
    </row>
    <row r="6021" spans="1:4" ht="13.5" x14ac:dyDescent="0.25">
      <c r="A6021" s="636">
        <v>94993</v>
      </c>
      <c r="B6021" s="634" t="s">
        <v>25392</v>
      </c>
      <c r="C6021" s="634" t="s">
        <v>3</v>
      </c>
      <c r="D6021" s="635" t="s">
        <v>45965</v>
      </c>
    </row>
    <row r="6022" spans="1:4" ht="13.5" x14ac:dyDescent="0.25">
      <c r="A6022" s="636">
        <v>94994</v>
      </c>
      <c r="B6022" s="634" t="s">
        <v>25393</v>
      </c>
      <c r="C6022" s="634" t="s">
        <v>3</v>
      </c>
      <c r="D6022" s="635" t="s">
        <v>45966</v>
      </c>
    </row>
    <row r="6023" spans="1:4" ht="13.5" x14ac:dyDescent="0.25">
      <c r="A6023" s="636">
        <v>94995</v>
      </c>
      <c r="B6023" s="634" t="s">
        <v>25394</v>
      </c>
      <c r="C6023" s="634" t="s">
        <v>3</v>
      </c>
      <c r="D6023" s="635" t="s">
        <v>45967</v>
      </c>
    </row>
    <row r="6024" spans="1:4" ht="13.5" x14ac:dyDescent="0.25">
      <c r="A6024" s="636">
        <v>94996</v>
      </c>
      <c r="B6024" s="634" t="s">
        <v>25395</v>
      </c>
      <c r="C6024" s="634" t="s">
        <v>3</v>
      </c>
      <c r="D6024" s="635" t="s">
        <v>45968</v>
      </c>
    </row>
    <row r="6025" spans="1:4" ht="13.5" x14ac:dyDescent="0.25">
      <c r="A6025" s="636">
        <v>94997</v>
      </c>
      <c r="B6025" s="634" t="s">
        <v>25396</v>
      </c>
      <c r="C6025" s="634" t="s">
        <v>3</v>
      </c>
      <c r="D6025" s="635" t="s">
        <v>45969</v>
      </c>
    </row>
    <row r="6026" spans="1:4" ht="13.5" x14ac:dyDescent="0.25">
      <c r="A6026" s="636">
        <v>94998</v>
      </c>
      <c r="B6026" s="634" t="s">
        <v>25397</v>
      </c>
      <c r="C6026" s="634" t="s">
        <v>3</v>
      </c>
      <c r="D6026" s="635" t="s">
        <v>45970</v>
      </c>
    </row>
    <row r="6027" spans="1:4" ht="13.5" x14ac:dyDescent="0.25">
      <c r="A6027" s="636">
        <v>94999</v>
      </c>
      <c r="B6027" s="634" t="s">
        <v>25398</v>
      </c>
      <c r="C6027" s="634" t="s">
        <v>3</v>
      </c>
      <c r="D6027" s="635" t="s">
        <v>45971</v>
      </c>
    </row>
    <row r="6028" spans="1:4" ht="13.5" x14ac:dyDescent="0.25">
      <c r="A6028" s="636">
        <v>101747</v>
      </c>
      <c r="B6028" s="634" t="s">
        <v>29842</v>
      </c>
      <c r="C6028" s="634" t="s">
        <v>3</v>
      </c>
      <c r="D6028" s="635" t="s">
        <v>42173</v>
      </c>
    </row>
    <row r="6029" spans="1:4" ht="13.5" x14ac:dyDescent="0.25">
      <c r="A6029" s="636">
        <v>101743</v>
      </c>
      <c r="B6029" s="634" t="s">
        <v>29843</v>
      </c>
      <c r="C6029" s="634" t="s">
        <v>3</v>
      </c>
      <c r="D6029" s="635" t="s">
        <v>45972</v>
      </c>
    </row>
    <row r="6030" spans="1:4" ht="13.5" x14ac:dyDescent="0.25">
      <c r="A6030" s="636">
        <v>101744</v>
      </c>
      <c r="B6030" s="634" t="s">
        <v>29844</v>
      </c>
      <c r="C6030" s="634" t="s">
        <v>3</v>
      </c>
      <c r="D6030" s="635" t="s">
        <v>29942</v>
      </c>
    </row>
    <row r="6031" spans="1:4" ht="13.5" x14ac:dyDescent="0.25">
      <c r="A6031" s="636">
        <v>101745</v>
      </c>
      <c r="B6031" s="634" t="s">
        <v>29845</v>
      </c>
      <c r="C6031" s="634" t="s">
        <v>3</v>
      </c>
      <c r="D6031" s="635" t="s">
        <v>45973</v>
      </c>
    </row>
    <row r="6032" spans="1:4" ht="13.5" x14ac:dyDescent="0.25">
      <c r="A6032" s="636">
        <v>87620</v>
      </c>
      <c r="B6032" s="634" t="s">
        <v>30836</v>
      </c>
      <c r="C6032" s="634" t="s">
        <v>3</v>
      </c>
      <c r="D6032" s="635" t="s">
        <v>27333</v>
      </c>
    </row>
    <row r="6033" spans="1:4" ht="13.5" x14ac:dyDescent="0.25">
      <c r="A6033" s="636">
        <v>87622</v>
      </c>
      <c r="B6033" s="634" t="s">
        <v>30837</v>
      </c>
      <c r="C6033" s="634" t="s">
        <v>3</v>
      </c>
      <c r="D6033" s="635" t="s">
        <v>45974</v>
      </c>
    </row>
    <row r="6034" spans="1:4" ht="13.5" x14ac:dyDescent="0.25">
      <c r="A6034" s="636">
        <v>87623</v>
      </c>
      <c r="B6034" s="634" t="s">
        <v>30838</v>
      </c>
      <c r="C6034" s="634" t="s">
        <v>3</v>
      </c>
      <c r="D6034" s="635" t="s">
        <v>45975</v>
      </c>
    </row>
    <row r="6035" spans="1:4" ht="13.5" x14ac:dyDescent="0.25">
      <c r="A6035" s="636">
        <v>87624</v>
      </c>
      <c r="B6035" s="634" t="s">
        <v>30838</v>
      </c>
      <c r="C6035" s="634" t="s">
        <v>3</v>
      </c>
      <c r="D6035" s="635" t="s">
        <v>45976</v>
      </c>
    </row>
    <row r="6036" spans="1:4" ht="13.5" x14ac:dyDescent="0.25">
      <c r="A6036" s="636">
        <v>87630</v>
      </c>
      <c r="B6036" s="634" t="s">
        <v>30839</v>
      </c>
      <c r="C6036" s="634" t="s">
        <v>3</v>
      </c>
      <c r="D6036" s="635" t="s">
        <v>30408</v>
      </c>
    </row>
    <row r="6037" spans="1:4" ht="13.5" x14ac:dyDescent="0.25">
      <c r="A6037" s="636">
        <v>87632</v>
      </c>
      <c r="B6037" s="634" t="s">
        <v>30840</v>
      </c>
      <c r="C6037" s="634" t="s">
        <v>3</v>
      </c>
      <c r="D6037" s="635" t="s">
        <v>45977</v>
      </c>
    </row>
    <row r="6038" spans="1:4" ht="13.5" x14ac:dyDescent="0.25">
      <c r="A6038" s="636">
        <v>87633</v>
      </c>
      <c r="B6038" s="634" t="s">
        <v>30841</v>
      </c>
      <c r="C6038" s="634" t="s">
        <v>3</v>
      </c>
      <c r="D6038" s="635" t="s">
        <v>45978</v>
      </c>
    </row>
    <row r="6039" spans="1:4" ht="13.5" x14ac:dyDescent="0.25">
      <c r="A6039" s="636">
        <v>87634</v>
      </c>
      <c r="B6039" s="634" t="s">
        <v>30843</v>
      </c>
      <c r="C6039" s="634" t="s">
        <v>3</v>
      </c>
      <c r="D6039" s="635" t="s">
        <v>30486</v>
      </c>
    </row>
    <row r="6040" spans="1:4" ht="13.5" x14ac:dyDescent="0.25">
      <c r="A6040" s="636">
        <v>87640</v>
      </c>
      <c r="B6040" s="634" t="s">
        <v>30844</v>
      </c>
      <c r="C6040" s="634" t="s">
        <v>3</v>
      </c>
      <c r="D6040" s="635" t="s">
        <v>29410</v>
      </c>
    </row>
    <row r="6041" spans="1:4" ht="13.5" x14ac:dyDescent="0.25">
      <c r="A6041" s="636">
        <v>87642</v>
      </c>
      <c r="B6041" s="634" t="s">
        <v>30845</v>
      </c>
      <c r="C6041" s="634" t="s">
        <v>3</v>
      </c>
      <c r="D6041" s="635" t="s">
        <v>45979</v>
      </c>
    </row>
    <row r="6042" spans="1:4" ht="13.5" x14ac:dyDescent="0.25">
      <c r="A6042" s="636">
        <v>87643</v>
      </c>
      <c r="B6042" s="634" t="s">
        <v>30847</v>
      </c>
      <c r="C6042" s="634" t="s">
        <v>3</v>
      </c>
      <c r="D6042" s="635" t="s">
        <v>45980</v>
      </c>
    </row>
    <row r="6043" spans="1:4" ht="13.5" x14ac:dyDescent="0.25">
      <c r="A6043" s="636">
        <v>87644</v>
      </c>
      <c r="B6043" s="634" t="s">
        <v>30848</v>
      </c>
      <c r="C6043" s="634" t="s">
        <v>3</v>
      </c>
      <c r="D6043" s="635" t="s">
        <v>30437</v>
      </c>
    </row>
    <row r="6044" spans="1:4" ht="13.5" x14ac:dyDescent="0.25">
      <c r="A6044" s="636">
        <v>87680</v>
      </c>
      <c r="B6044" s="634" t="s">
        <v>30849</v>
      </c>
      <c r="C6044" s="634" t="s">
        <v>3</v>
      </c>
      <c r="D6044" s="635" t="s">
        <v>45981</v>
      </c>
    </row>
    <row r="6045" spans="1:4" ht="13.5" x14ac:dyDescent="0.25">
      <c r="A6045" s="636">
        <v>87682</v>
      </c>
      <c r="B6045" s="634" t="s">
        <v>30850</v>
      </c>
      <c r="C6045" s="634" t="s">
        <v>3</v>
      </c>
      <c r="D6045" s="635" t="s">
        <v>30368</v>
      </c>
    </row>
    <row r="6046" spans="1:4" ht="13.5" x14ac:dyDescent="0.25">
      <c r="A6046" s="636">
        <v>87683</v>
      </c>
      <c r="B6046" s="634" t="s">
        <v>30851</v>
      </c>
      <c r="C6046" s="634" t="s">
        <v>3</v>
      </c>
      <c r="D6046" s="635" t="s">
        <v>45982</v>
      </c>
    </row>
    <row r="6047" spans="1:4" ht="13.5" x14ac:dyDescent="0.25">
      <c r="A6047" s="636">
        <v>87684</v>
      </c>
      <c r="B6047" s="634" t="s">
        <v>30852</v>
      </c>
      <c r="C6047" s="634" t="s">
        <v>3</v>
      </c>
      <c r="D6047" s="635" t="s">
        <v>30565</v>
      </c>
    </row>
    <row r="6048" spans="1:4" ht="13.5" x14ac:dyDescent="0.25">
      <c r="A6048" s="636">
        <v>87690</v>
      </c>
      <c r="B6048" s="634" t="s">
        <v>30853</v>
      </c>
      <c r="C6048" s="634" t="s">
        <v>3</v>
      </c>
      <c r="D6048" s="635" t="s">
        <v>45983</v>
      </c>
    </row>
    <row r="6049" spans="1:4" ht="13.5" x14ac:dyDescent="0.25">
      <c r="A6049" s="636">
        <v>87692</v>
      </c>
      <c r="B6049" s="634" t="s">
        <v>30854</v>
      </c>
      <c r="C6049" s="634" t="s">
        <v>3</v>
      </c>
      <c r="D6049" s="635" t="s">
        <v>29940</v>
      </c>
    </row>
    <row r="6050" spans="1:4" ht="13.5" x14ac:dyDescent="0.25">
      <c r="A6050" s="636">
        <v>87693</v>
      </c>
      <c r="B6050" s="634" t="s">
        <v>30855</v>
      </c>
      <c r="C6050" s="634" t="s">
        <v>3</v>
      </c>
      <c r="D6050" s="635" t="s">
        <v>45984</v>
      </c>
    </row>
    <row r="6051" spans="1:4" ht="13.5" x14ac:dyDescent="0.25">
      <c r="A6051" s="636">
        <v>87694</v>
      </c>
      <c r="B6051" s="634" t="s">
        <v>30856</v>
      </c>
      <c r="C6051" s="634" t="s">
        <v>3</v>
      </c>
      <c r="D6051" s="635" t="s">
        <v>45985</v>
      </c>
    </row>
    <row r="6052" spans="1:4" ht="13.5" x14ac:dyDescent="0.25">
      <c r="A6052" s="636">
        <v>87700</v>
      </c>
      <c r="B6052" s="634" t="s">
        <v>30857</v>
      </c>
      <c r="C6052" s="634" t="s">
        <v>3</v>
      </c>
      <c r="D6052" s="635" t="s">
        <v>45986</v>
      </c>
    </row>
    <row r="6053" spans="1:4" ht="13.5" x14ac:dyDescent="0.25">
      <c r="A6053" s="636">
        <v>87702</v>
      </c>
      <c r="B6053" s="634" t="s">
        <v>30859</v>
      </c>
      <c r="C6053" s="634" t="s">
        <v>3</v>
      </c>
      <c r="D6053" s="635" t="s">
        <v>45987</v>
      </c>
    </row>
    <row r="6054" spans="1:4" ht="13.5" x14ac:dyDescent="0.25">
      <c r="A6054" s="636">
        <v>87703</v>
      </c>
      <c r="B6054" s="634" t="s">
        <v>30860</v>
      </c>
      <c r="C6054" s="634" t="s">
        <v>3</v>
      </c>
      <c r="D6054" s="635" t="s">
        <v>45988</v>
      </c>
    </row>
    <row r="6055" spans="1:4" ht="13.5" x14ac:dyDescent="0.25">
      <c r="A6055" s="636">
        <v>87704</v>
      </c>
      <c r="B6055" s="634" t="s">
        <v>30861</v>
      </c>
      <c r="C6055" s="634" t="s">
        <v>3</v>
      </c>
      <c r="D6055" s="635" t="s">
        <v>45989</v>
      </c>
    </row>
    <row r="6056" spans="1:4" ht="13.5" x14ac:dyDescent="0.25">
      <c r="A6056" s="636">
        <v>87735</v>
      </c>
      <c r="B6056" s="634" t="s">
        <v>30862</v>
      </c>
      <c r="C6056" s="634" t="s">
        <v>3</v>
      </c>
      <c r="D6056" s="635" t="s">
        <v>45990</v>
      </c>
    </row>
    <row r="6057" spans="1:4" ht="13.5" x14ac:dyDescent="0.25">
      <c r="A6057" s="636">
        <v>87737</v>
      </c>
      <c r="B6057" s="634" t="s">
        <v>30864</v>
      </c>
      <c r="C6057" s="634" t="s">
        <v>3</v>
      </c>
      <c r="D6057" s="635" t="s">
        <v>45991</v>
      </c>
    </row>
    <row r="6058" spans="1:4" ht="13.5" x14ac:dyDescent="0.25">
      <c r="A6058" s="636">
        <v>87738</v>
      </c>
      <c r="B6058" s="634" t="s">
        <v>30865</v>
      </c>
      <c r="C6058" s="634" t="s">
        <v>3</v>
      </c>
      <c r="D6058" s="635" t="s">
        <v>45992</v>
      </c>
    </row>
    <row r="6059" spans="1:4" ht="13.5" x14ac:dyDescent="0.25">
      <c r="A6059" s="636">
        <v>87739</v>
      </c>
      <c r="B6059" s="634" t="s">
        <v>30866</v>
      </c>
      <c r="C6059" s="634" t="s">
        <v>3</v>
      </c>
      <c r="D6059" s="635" t="s">
        <v>45993</v>
      </c>
    </row>
    <row r="6060" spans="1:4" ht="13.5" x14ac:dyDescent="0.25">
      <c r="A6060" s="636">
        <v>87745</v>
      </c>
      <c r="B6060" s="634" t="s">
        <v>30867</v>
      </c>
      <c r="C6060" s="634" t="s">
        <v>3</v>
      </c>
      <c r="D6060" s="635" t="s">
        <v>45994</v>
      </c>
    </row>
    <row r="6061" spans="1:4" ht="13.5" x14ac:dyDescent="0.25">
      <c r="A6061" s="636">
        <v>87747</v>
      </c>
      <c r="B6061" s="634" t="s">
        <v>30868</v>
      </c>
      <c r="C6061" s="634" t="s">
        <v>3</v>
      </c>
      <c r="D6061" s="635" t="s">
        <v>42178</v>
      </c>
    </row>
    <row r="6062" spans="1:4" ht="13.5" x14ac:dyDescent="0.25">
      <c r="A6062" s="636">
        <v>87748</v>
      </c>
      <c r="B6062" s="634" t="s">
        <v>30869</v>
      </c>
      <c r="C6062" s="634" t="s">
        <v>3</v>
      </c>
      <c r="D6062" s="635" t="s">
        <v>44514</v>
      </c>
    </row>
    <row r="6063" spans="1:4" ht="13.5" x14ac:dyDescent="0.25">
      <c r="A6063" s="636">
        <v>87749</v>
      </c>
      <c r="B6063" s="634" t="s">
        <v>30870</v>
      </c>
      <c r="C6063" s="634" t="s">
        <v>3</v>
      </c>
      <c r="D6063" s="635" t="s">
        <v>45995</v>
      </c>
    </row>
    <row r="6064" spans="1:4" ht="13.5" x14ac:dyDescent="0.25">
      <c r="A6064" s="636">
        <v>87755</v>
      </c>
      <c r="B6064" s="634" t="s">
        <v>30871</v>
      </c>
      <c r="C6064" s="634" t="s">
        <v>3</v>
      </c>
      <c r="D6064" s="635" t="s">
        <v>45996</v>
      </c>
    </row>
    <row r="6065" spans="1:4" ht="13.5" x14ac:dyDescent="0.25">
      <c r="A6065" s="636">
        <v>87757</v>
      </c>
      <c r="B6065" s="634" t="s">
        <v>30872</v>
      </c>
      <c r="C6065" s="634" t="s">
        <v>3</v>
      </c>
      <c r="D6065" s="635" t="s">
        <v>30372</v>
      </c>
    </row>
    <row r="6066" spans="1:4" ht="13.5" x14ac:dyDescent="0.25">
      <c r="A6066" s="636">
        <v>87758</v>
      </c>
      <c r="B6066" s="634" t="s">
        <v>30874</v>
      </c>
      <c r="C6066" s="634" t="s">
        <v>3</v>
      </c>
      <c r="D6066" s="635" t="s">
        <v>44589</v>
      </c>
    </row>
    <row r="6067" spans="1:4" ht="13.5" x14ac:dyDescent="0.25">
      <c r="A6067" s="636">
        <v>87759</v>
      </c>
      <c r="B6067" s="634" t="s">
        <v>30875</v>
      </c>
      <c r="C6067" s="634" t="s">
        <v>3</v>
      </c>
      <c r="D6067" s="635" t="s">
        <v>45997</v>
      </c>
    </row>
    <row r="6068" spans="1:4" ht="13.5" x14ac:dyDescent="0.25">
      <c r="A6068" s="636">
        <v>87765</v>
      </c>
      <c r="B6068" s="634" t="s">
        <v>30876</v>
      </c>
      <c r="C6068" s="634" t="s">
        <v>3</v>
      </c>
      <c r="D6068" s="635" t="s">
        <v>41810</v>
      </c>
    </row>
    <row r="6069" spans="1:4" ht="13.5" x14ac:dyDescent="0.25">
      <c r="A6069" s="636">
        <v>87767</v>
      </c>
      <c r="B6069" s="634" t="s">
        <v>30878</v>
      </c>
      <c r="C6069" s="634" t="s">
        <v>3</v>
      </c>
      <c r="D6069" s="635" t="s">
        <v>29400</v>
      </c>
    </row>
    <row r="6070" spans="1:4" ht="13.5" x14ac:dyDescent="0.25">
      <c r="A6070" s="636">
        <v>87768</v>
      </c>
      <c r="B6070" s="634" t="s">
        <v>30879</v>
      </c>
      <c r="C6070" s="634" t="s">
        <v>3</v>
      </c>
      <c r="D6070" s="635" t="s">
        <v>30379</v>
      </c>
    </row>
    <row r="6071" spans="1:4" ht="13.5" x14ac:dyDescent="0.25">
      <c r="A6071" s="636">
        <v>87769</v>
      </c>
      <c r="B6071" s="634" t="s">
        <v>30881</v>
      </c>
      <c r="C6071" s="634" t="s">
        <v>3</v>
      </c>
      <c r="D6071" s="635" t="s">
        <v>45998</v>
      </c>
    </row>
    <row r="6072" spans="1:4" ht="13.5" x14ac:dyDescent="0.25">
      <c r="A6072" s="636">
        <v>88470</v>
      </c>
      <c r="B6072" s="634" t="s">
        <v>30882</v>
      </c>
      <c r="C6072" s="634" t="s">
        <v>3</v>
      </c>
      <c r="D6072" s="635" t="s">
        <v>28895</v>
      </c>
    </row>
    <row r="6073" spans="1:4" ht="13.5" x14ac:dyDescent="0.25">
      <c r="A6073" s="636">
        <v>88471</v>
      </c>
      <c r="B6073" s="634" t="s">
        <v>30883</v>
      </c>
      <c r="C6073" s="634" t="s">
        <v>3</v>
      </c>
      <c r="D6073" s="635" t="s">
        <v>41991</v>
      </c>
    </row>
    <row r="6074" spans="1:4" ht="13.5" x14ac:dyDescent="0.25">
      <c r="A6074" s="636">
        <v>88472</v>
      </c>
      <c r="B6074" s="634" t="s">
        <v>30884</v>
      </c>
      <c r="C6074" s="634" t="s">
        <v>3</v>
      </c>
      <c r="D6074" s="635" t="s">
        <v>44375</v>
      </c>
    </row>
    <row r="6075" spans="1:4" ht="13.5" x14ac:dyDescent="0.25">
      <c r="A6075" s="636">
        <v>88476</v>
      </c>
      <c r="B6075" s="634" t="s">
        <v>30885</v>
      </c>
      <c r="C6075" s="634" t="s">
        <v>3</v>
      </c>
      <c r="D6075" s="635" t="s">
        <v>30742</v>
      </c>
    </row>
    <row r="6076" spans="1:4" ht="13.5" x14ac:dyDescent="0.25">
      <c r="A6076" s="636">
        <v>88477</v>
      </c>
      <c r="B6076" s="634" t="s">
        <v>30886</v>
      </c>
      <c r="C6076" s="634" t="s">
        <v>3</v>
      </c>
      <c r="D6076" s="635" t="s">
        <v>45999</v>
      </c>
    </row>
    <row r="6077" spans="1:4" ht="13.5" x14ac:dyDescent="0.25">
      <c r="A6077" s="636">
        <v>88478</v>
      </c>
      <c r="B6077" s="634" t="s">
        <v>30887</v>
      </c>
      <c r="C6077" s="634" t="s">
        <v>3</v>
      </c>
      <c r="D6077" s="635" t="s">
        <v>30075</v>
      </c>
    </row>
    <row r="6078" spans="1:4" ht="13.5" x14ac:dyDescent="0.25">
      <c r="A6078" s="636">
        <v>90930</v>
      </c>
      <c r="B6078" s="634" t="s">
        <v>30888</v>
      </c>
      <c r="C6078" s="634" t="s">
        <v>3</v>
      </c>
      <c r="D6078" s="635" t="s">
        <v>46000</v>
      </c>
    </row>
    <row r="6079" spans="1:4" ht="13.5" x14ac:dyDescent="0.25">
      <c r="A6079" s="636">
        <v>90932</v>
      </c>
      <c r="B6079" s="634" t="s">
        <v>30889</v>
      </c>
      <c r="C6079" s="634" t="s">
        <v>3</v>
      </c>
      <c r="D6079" s="635" t="s">
        <v>46001</v>
      </c>
    </row>
    <row r="6080" spans="1:4" ht="13.5" x14ac:dyDescent="0.25">
      <c r="A6080" s="636">
        <v>90933</v>
      </c>
      <c r="B6080" s="634" t="s">
        <v>30890</v>
      </c>
      <c r="C6080" s="634" t="s">
        <v>3</v>
      </c>
      <c r="D6080" s="635" t="s">
        <v>46002</v>
      </c>
    </row>
    <row r="6081" spans="1:4" ht="13.5" x14ac:dyDescent="0.25">
      <c r="A6081" s="636">
        <v>90934</v>
      </c>
      <c r="B6081" s="634" t="s">
        <v>30891</v>
      </c>
      <c r="C6081" s="634" t="s">
        <v>3</v>
      </c>
      <c r="D6081" s="635" t="s">
        <v>46003</v>
      </c>
    </row>
    <row r="6082" spans="1:4" ht="13.5" x14ac:dyDescent="0.25">
      <c r="A6082" s="636">
        <v>90940</v>
      </c>
      <c r="B6082" s="634" t="s">
        <v>30892</v>
      </c>
      <c r="C6082" s="634" t="s">
        <v>3</v>
      </c>
      <c r="D6082" s="635" t="s">
        <v>29658</v>
      </c>
    </row>
    <row r="6083" spans="1:4" ht="13.5" x14ac:dyDescent="0.25">
      <c r="A6083" s="636">
        <v>90942</v>
      </c>
      <c r="B6083" s="634" t="s">
        <v>30893</v>
      </c>
      <c r="C6083" s="634" t="s">
        <v>3</v>
      </c>
      <c r="D6083" s="635" t="s">
        <v>46004</v>
      </c>
    </row>
    <row r="6084" spans="1:4" ht="13.5" x14ac:dyDescent="0.25">
      <c r="A6084" s="636">
        <v>90943</v>
      </c>
      <c r="B6084" s="634" t="s">
        <v>30894</v>
      </c>
      <c r="C6084" s="634" t="s">
        <v>3</v>
      </c>
      <c r="D6084" s="635" t="s">
        <v>46005</v>
      </c>
    </row>
    <row r="6085" spans="1:4" ht="13.5" x14ac:dyDescent="0.25">
      <c r="A6085" s="636">
        <v>90944</v>
      </c>
      <c r="B6085" s="634" t="s">
        <v>30895</v>
      </c>
      <c r="C6085" s="634" t="s">
        <v>3</v>
      </c>
      <c r="D6085" s="635" t="s">
        <v>46006</v>
      </c>
    </row>
    <row r="6086" spans="1:4" ht="13.5" x14ac:dyDescent="0.25">
      <c r="A6086" s="636">
        <v>90950</v>
      </c>
      <c r="B6086" s="634" t="s">
        <v>30896</v>
      </c>
      <c r="C6086" s="634" t="s">
        <v>3</v>
      </c>
      <c r="D6086" s="635" t="s">
        <v>46007</v>
      </c>
    </row>
    <row r="6087" spans="1:4" ht="13.5" x14ac:dyDescent="0.25">
      <c r="A6087" s="636">
        <v>90952</v>
      </c>
      <c r="B6087" s="634" t="s">
        <v>30898</v>
      </c>
      <c r="C6087" s="634" t="s">
        <v>3</v>
      </c>
      <c r="D6087" s="635" t="s">
        <v>46008</v>
      </c>
    </row>
    <row r="6088" spans="1:4" ht="13.5" x14ac:dyDescent="0.25">
      <c r="A6088" s="636">
        <v>90953</v>
      </c>
      <c r="B6088" s="634" t="s">
        <v>30899</v>
      </c>
      <c r="C6088" s="634" t="s">
        <v>3</v>
      </c>
      <c r="D6088" s="635" t="s">
        <v>46009</v>
      </c>
    </row>
    <row r="6089" spans="1:4" ht="13.5" x14ac:dyDescent="0.25">
      <c r="A6089" s="636">
        <v>90954</v>
      </c>
      <c r="B6089" s="634" t="s">
        <v>30900</v>
      </c>
      <c r="C6089" s="634" t="s">
        <v>3</v>
      </c>
      <c r="D6089" s="635" t="s">
        <v>44242</v>
      </c>
    </row>
    <row r="6090" spans="1:4" ht="13.5" x14ac:dyDescent="0.25">
      <c r="A6090" s="636">
        <v>94438</v>
      </c>
      <c r="B6090" s="634" t="s">
        <v>25399</v>
      </c>
      <c r="C6090" s="634" t="s">
        <v>3</v>
      </c>
      <c r="D6090" s="635" t="s">
        <v>30807</v>
      </c>
    </row>
    <row r="6091" spans="1:4" ht="13.5" x14ac:dyDescent="0.25">
      <c r="A6091" s="636">
        <v>94439</v>
      </c>
      <c r="B6091" s="634" t="s">
        <v>46010</v>
      </c>
      <c r="C6091" s="634" t="s">
        <v>3</v>
      </c>
      <c r="D6091" s="635" t="s">
        <v>46011</v>
      </c>
    </row>
    <row r="6092" spans="1:4" ht="13.5" x14ac:dyDescent="0.25">
      <c r="A6092" s="636">
        <v>94779</v>
      </c>
      <c r="B6092" s="634" t="s">
        <v>25400</v>
      </c>
      <c r="C6092" s="634" t="s">
        <v>3</v>
      </c>
      <c r="D6092" s="635" t="s">
        <v>41261</v>
      </c>
    </row>
    <row r="6093" spans="1:4" ht="13.5" x14ac:dyDescent="0.25">
      <c r="A6093" s="636">
        <v>94782</v>
      </c>
      <c r="B6093" s="634" t="s">
        <v>46012</v>
      </c>
      <c r="C6093" s="634" t="s">
        <v>3</v>
      </c>
      <c r="D6093" s="635" t="s">
        <v>46013</v>
      </c>
    </row>
    <row r="6094" spans="1:4" ht="13.5" x14ac:dyDescent="0.25">
      <c r="A6094" s="636">
        <v>102803</v>
      </c>
      <c r="B6094" s="634" t="s">
        <v>30901</v>
      </c>
      <c r="C6094" s="634" t="s">
        <v>3</v>
      </c>
      <c r="D6094" s="635" t="s">
        <v>42113</v>
      </c>
    </row>
    <row r="6095" spans="1:4" ht="13.5" x14ac:dyDescent="0.25">
      <c r="A6095" s="636">
        <v>101742</v>
      </c>
      <c r="B6095" s="634" t="s">
        <v>29846</v>
      </c>
      <c r="C6095" s="634" t="s">
        <v>4</v>
      </c>
      <c r="D6095" s="635" t="s">
        <v>46014</v>
      </c>
    </row>
    <row r="6096" spans="1:4" ht="13.5" x14ac:dyDescent="0.25">
      <c r="A6096" s="636">
        <v>87871</v>
      </c>
      <c r="B6096" s="634" t="s">
        <v>25401</v>
      </c>
      <c r="C6096" s="634" t="s">
        <v>3</v>
      </c>
      <c r="D6096" s="635" t="s">
        <v>27189</v>
      </c>
    </row>
    <row r="6097" spans="1:4" ht="13.5" x14ac:dyDescent="0.25">
      <c r="A6097" s="636">
        <v>87872</v>
      </c>
      <c r="B6097" s="634" t="s">
        <v>25403</v>
      </c>
      <c r="C6097" s="634" t="s">
        <v>3</v>
      </c>
      <c r="D6097" s="635" t="s">
        <v>28475</v>
      </c>
    </row>
    <row r="6098" spans="1:4" ht="13.5" x14ac:dyDescent="0.25">
      <c r="A6098" s="636">
        <v>87873</v>
      </c>
      <c r="B6098" s="634" t="s">
        <v>25404</v>
      </c>
      <c r="C6098" s="634" t="s">
        <v>3</v>
      </c>
      <c r="D6098" s="635" t="s">
        <v>45470</v>
      </c>
    </row>
    <row r="6099" spans="1:4" ht="13.5" x14ac:dyDescent="0.25">
      <c r="A6099" s="636">
        <v>87874</v>
      </c>
      <c r="B6099" s="634" t="s">
        <v>25405</v>
      </c>
      <c r="C6099" s="634" t="s">
        <v>3</v>
      </c>
      <c r="D6099" s="635" t="s">
        <v>46015</v>
      </c>
    </row>
    <row r="6100" spans="1:4" ht="13.5" x14ac:dyDescent="0.25">
      <c r="A6100" s="636">
        <v>87876</v>
      </c>
      <c r="B6100" s="634" t="s">
        <v>25406</v>
      </c>
      <c r="C6100" s="634" t="s">
        <v>3</v>
      </c>
      <c r="D6100" s="635" t="s">
        <v>27659</v>
      </c>
    </row>
    <row r="6101" spans="1:4" ht="13.5" x14ac:dyDescent="0.25">
      <c r="A6101" s="636">
        <v>87877</v>
      </c>
      <c r="B6101" s="634" t="s">
        <v>25407</v>
      </c>
      <c r="C6101" s="634" t="s">
        <v>3</v>
      </c>
      <c r="D6101" s="635" t="s">
        <v>29643</v>
      </c>
    </row>
    <row r="6102" spans="1:4" ht="13.5" x14ac:dyDescent="0.25">
      <c r="A6102" s="636">
        <v>87878</v>
      </c>
      <c r="B6102" s="634" t="s">
        <v>25408</v>
      </c>
      <c r="C6102" s="634" t="s">
        <v>3</v>
      </c>
      <c r="D6102" s="635" t="s">
        <v>22803</v>
      </c>
    </row>
    <row r="6103" spans="1:4" ht="13.5" x14ac:dyDescent="0.25">
      <c r="A6103" s="636">
        <v>87879</v>
      </c>
      <c r="B6103" s="634" t="s">
        <v>25409</v>
      </c>
      <c r="C6103" s="634" t="s">
        <v>3</v>
      </c>
      <c r="D6103" s="635" t="s">
        <v>41806</v>
      </c>
    </row>
    <row r="6104" spans="1:4" ht="13.5" x14ac:dyDescent="0.25">
      <c r="A6104" s="636">
        <v>87881</v>
      </c>
      <c r="B6104" s="634" t="s">
        <v>25410</v>
      </c>
      <c r="C6104" s="634" t="s">
        <v>3</v>
      </c>
      <c r="D6104" s="635" t="s">
        <v>30905</v>
      </c>
    </row>
    <row r="6105" spans="1:4" ht="13.5" x14ac:dyDescent="0.25">
      <c r="A6105" s="636">
        <v>87882</v>
      </c>
      <c r="B6105" s="634" t="s">
        <v>25411</v>
      </c>
      <c r="C6105" s="634" t="s">
        <v>3</v>
      </c>
      <c r="D6105" s="635" t="s">
        <v>28432</v>
      </c>
    </row>
    <row r="6106" spans="1:4" ht="13.5" x14ac:dyDescent="0.25">
      <c r="A6106" s="636">
        <v>87884</v>
      </c>
      <c r="B6106" s="634" t="s">
        <v>25412</v>
      </c>
      <c r="C6106" s="634" t="s">
        <v>3</v>
      </c>
      <c r="D6106" s="635" t="s">
        <v>29642</v>
      </c>
    </row>
    <row r="6107" spans="1:4" ht="13.5" x14ac:dyDescent="0.25">
      <c r="A6107" s="636">
        <v>87885</v>
      </c>
      <c r="B6107" s="634" t="s">
        <v>25413</v>
      </c>
      <c r="C6107" s="634" t="s">
        <v>3</v>
      </c>
      <c r="D6107" s="635" t="s">
        <v>26958</v>
      </c>
    </row>
    <row r="6108" spans="1:4" ht="13.5" x14ac:dyDescent="0.25">
      <c r="A6108" s="636">
        <v>87886</v>
      </c>
      <c r="B6108" s="634" t="s">
        <v>25414</v>
      </c>
      <c r="C6108" s="634" t="s">
        <v>3</v>
      </c>
      <c r="D6108" s="635" t="s">
        <v>28449</v>
      </c>
    </row>
    <row r="6109" spans="1:4" ht="13.5" x14ac:dyDescent="0.25">
      <c r="A6109" s="636">
        <v>87887</v>
      </c>
      <c r="B6109" s="634" t="s">
        <v>25415</v>
      </c>
      <c r="C6109" s="634" t="s">
        <v>3</v>
      </c>
      <c r="D6109" s="635" t="s">
        <v>46016</v>
      </c>
    </row>
    <row r="6110" spans="1:4" ht="13.5" x14ac:dyDescent="0.25">
      <c r="A6110" s="636">
        <v>87888</v>
      </c>
      <c r="B6110" s="634" t="s">
        <v>25416</v>
      </c>
      <c r="C6110" s="634" t="s">
        <v>3</v>
      </c>
      <c r="D6110" s="635" t="s">
        <v>46017</v>
      </c>
    </row>
    <row r="6111" spans="1:4" ht="13.5" x14ac:dyDescent="0.25">
      <c r="A6111" s="636">
        <v>87889</v>
      </c>
      <c r="B6111" s="634" t="s">
        <v>25417</v>
      </c>
      <c r="C6111" s="634" t="s">
        <v>3</v>
      </c>
      <c r="D6111" s="635" t="s">
        <v>46018</v>
      </c>
    </row>
    <row r="6112" spans="1:4" ht="13.5" x14ac:dyDescent="0.25">
      <c r="A6112" s="636">
        <v>87891</v>
      </c>
      <c r="B6112" s="634" t="s">
        <v>25418</v>
      </c>
      <c r="C6112" s="634" t="s">
        <v>3</v>
      </c>
      <c r="D6112" s="635" t="s">
        <v>24014</v>
      </c>
    </row>
    <row r="6113" spans="1:4" ht="13.5" x14ac:dyDescent="0.25">
      <c r="A6113" s="636">
        <v>87892</v>
      </c>
      <c r="B6113" s="634" t="s">
        <v>25420</v>
      </c>
      <c r="C6113" s="634" t="s">
        <v>3</v>
      </c>
      <c r="D6113" s="635" t="s">
        <v>30927</v>
      </c>
    </row>
    <row r="6114" spans="1:4" ht="13.5" x14ac:dyDescent="0.25">
      <c r="A6114" s="636">
        <v>87893</v>
      </c>
      <c r="B6114" s="634" t="s">
        <v>25421</v>
      </c>
      <c r="C6114" s="634" t="s">
        <v>3</v>
      </c>
      <c r="D6114" s="635" t="s">
        <v>44248</v>
      </c>
    </row>
    <row r="6115" spans="1:4" ht="13.5" x14ac:dyDescent="0.25">
      <c r="A6115" s="636">
        <v>87894</v>
      </c>
      <c r="B6115" s="634" t="s">
        <v>25422</v>
      </c>
      <c r="C6115" s="634" t="s">
        <v>3</v>
      </c>
      <c r="D6115" s="635" t="s">
        <v>28952</v>
      </c>
    </row>
    <row r="6116" spans="1:4" ht="13.5" x14ac:dyDescent="0.25">
      <c r="A6116" s="636">
        <v>87896</v>
      </c>
      <c r="B6116" s="634" t="s">
        <v>25423</v>
      </c>
      <c r="C6116" s="634" t="s">
        <v>3</v>
      </c>
      <c r="D6116" s="635" t="s">
        <v>30717</v>
      </c>
    </row>
    <row r="6117" spans="1:4" ht="13.5" x14ac:dyDescent="0.25">
      <c r="A6117" s="636">
        <v>87897</v>
      </c>
      <c r="B6117" s="634" t="s">
        <v>25424</v>
      </c>
      <c r="C6117" s="634" t="s">
        <v>3</v>
      </c>
      <c r="D6117" s="635" t="s">
        <v>45508</v>
      </c>
    </row>
    <row r="6118" spans="1:4" ht="13.5" x14ac:dyDescent="0.25">
      <c r="A6118" s="636">
        <v>87899</v>
      </c>
      <c r="B6118" s="634" t="s">
        <v>25425</v>
      </c>
      <c r="C6118" s="634" t="s">
        <v>3</v>
      </c>
      <c r="D6118" s="635" t="s">
        <v>26412</v>
      </c>
    </row>
    <row r="6119" spans="1:4" ht="13.5" x14ac:dyDescent="0.25">
      <c r="A6119" s="636">
        <v>87900</v>
      </c>
      <c r="B6119" s="634" t="s">
        <v>25426</v>
      </c>
      <c r="C6119" s="634" t="s">
        <v>3</v>
      </c>
      <c r="D6119" s="635" t="s">
        <v>26969</v>
      </c>
    </row>
    <row r="6120" spans="1:4" ht="13.5" x14ac:dyDescent="0.25">
      <c r="A6120" s="636">
        <v>87902</v>
      </c>
      <c r="B6120" s="634" t="s">
        <v>25427</v>
      </c>
      <c r="C6120" s="634" t="s">
        <v>3</v>
      </c>
      <c r="D6120" s="635" t="s">
        <v>30429</v>
      </c>
    </row>
    <row r="6121" spans="1:4" ht="13.5" x14ac:dyDescent="0.25">
      <c r="A6121" s="636">
        <v>87903</v>
      </c>
      <c r="B6121" s="634" t="s">
        <v>25428</v>
      </c>
      <c r="C6121" s="634" t="s">
        <v>3</v>
      </c>
      <c r="D6121" s="635" t="s">
        <v>26586</v>
      </c>
    </row>
    <row r="6122" spans="1:4" ht="13.5" x14ac:dyDescent="0.25">
      <c r="A6122" s="636">
        <v>87904</v>
      </c>
      <c r="B6122" s="634" t="s">
        <v>25429</v>
      </c>
      <c r="C6122" s="634" t="s">
        <v>3</v>
      </c>
      <c r="D6122" s="635" t="s">
        <v>46019</v>
      </c>
    </row>
    <row r="6123" spans="1:4" ht="13.5" x14ac:dyDescent="0.25">
      <c r="A6123" s="636">
        <v>87905</v>
      </c>
      <c r="B6123" s="634" t="s">
        <v>25430</v>
      </c>
      <c r="C6123" s="634" t="s">
        <v>3</v>
      </c>
      <c r="D6123" s="635" t="s">
        <v>27788</v>
      </c>
    </row>
    <row r="6124" spans="1:4" ht="13.5" x14ac:dyDescent="0.25">
      <c r="A6124" s="636">
        <v>87907</v>
      </c>
      <c r="B6124" s="634" t="s">
        <v>25431</v>
      </c>
      <c r="C6124" s="634" t="s">
        <v>3</v>
      </c>
      <c r="D6124" s="635" t="s">
        <v>30337</v>
      </c>
    </row>
    <row r="6125" spans="1:4" ht="13.5" x14ac:dyDescent="0.25">
      <c r="A6125" s="636">
        <v>87908</v>
      </c>
      <c r="B6125" s="634" t="s">
        <v>25432</v>
      </c>
      <c r="C6125" s="634" t="s">
        <v>3</v>
      </c>
      <c r="D6125" s="635" t="s">
        <v>46020</v>
      </c>
    </row>
    <row r="6126" spans="1:4" ht="13.5" x14ac:dyDescent="0.25">
      <c r="A6126" s="636">
        <v>87910</v>
      </c>
      <c r="B6126" s="634" t="s">
        <v>25433</v>
      </c>
      <c r="C6126" s="634" t="s">
        <v>3</v>
      </c>
      <c r="D6126" s="635" t="s">
        <v>46021</v>
      </c>
    </row>
    <row r="6127" spans="1:4" ht="13.5" x14ac:dyDescent="0.25">
      <c r="A6127" s="636">
        <v>87911</v>
      </c>
      <c r="B6127" s="634" t="s">
        <v>25434</v>
      </c>
      <c r="C6127" s="634" t="s">
        <v>3</v>
      </c>
      <c r="D6127" s="635" t="s">
        <v>44848</v>
      </c>
    </row>
    <row r="6128" spans="1:4" ht="13.5" x14ac:dyDescent="0.25">
      <c r="A6128" s="636">
        <v>87411</v>
      </c>
      <c r="B6128" s="634" t="s">
        <v>25435</v>
      </c>
      <c r="C6128" s="634" t="s">
        <v>3</v>
      </c>
      <c r="D6128" s="635" t="s">
        <v>29416</v>
      </c>
    </row>
    <row r="6129" spans="1:4" ht="13.5" x14ac:dyDescent="0.25">
      <c r="A6129" s="636">
        <v>87412</v>
      </c>
      <c r="B6129" s="634" t="s">
        <v>25436</v>
      </c>
      <c r="C6129" s="634" t="s">
        <v>3</v>
      </c>
      <c r="D6129" s="635" t="s">
        <v>30015</v>
      </c>
    </row>
    <row r="6130" spans="1:4" ht="13.5" x14ac:dyDescent="0.25">
      <c r="A6130" s="636">
        <v>87413</v>
      </c>
      <c r="B6130" s="634" t="s">
        <v>25437</v>
      </c>
      <c r="C6130" s="634" t="s">
        <v>3</v>
      </c>
      <c r="D6130" s="635" t="s">
        <v>45059</v>
      </c>
    </row>
    <row r="6131" spans="1:4" ht="13.5" x14ac:dyDescent="0.25">
      <c r="A6131" s="636">
        <v>87414</v>
      </c>
      <c r="B6131" s="634" t="s">
        <v>25438</v>
      </c>
      <c r="C6131" s="634" t="s">
        <v>3</v>
      </c>
      <c r="D6131" s="635" t="s">
        <v>30015</v>
      </c>
    </row>
    <row r="6132" spans="1:4" ht="13.5" x14ac:dyDescent="0.25">
      <c r="A6132" s="636">
        <v>87415</v>
      </c>
      <c r="B6132" s="634" t="s">
        <v>25439</v>
      </c>
      <c r="C6132" s="634" t="s">
        <v>3</v>
      </c>
      <c r="D6132" s="635" t="s">
        <v>26875</v>
      </c>
    </row>
    <row r="6133" spans="1:4" ht="13.5" x14ac:dyDescent="0.25">
      <c r="A6133" s="636">
        <v>87416</v>
      </c>
      <c r="B6133" s="634" t="s">
        <v>25440</v>
      </c>
      <c r="C6133" s="634" t="s">
        <v>3</v>
      </c>
      <c r="D6133" s="635" t="s">
        <v>26757</v>
      </c>
    </row>
    <row r="6134" spans="1:4" ht="13.5" x14ac:dyDescent="0.25">
      <c r="A6134" s="636">
        <v>87417</v>
      </c>
      <c r="B6134" s="634" t="s">
        <v>25441</v>
      </c>
      <c r="C6134" s="634" t="s">
        <v>3</v>
      </c>
      <c r="D6134" s="635" t="s">
        <v>46022</v>
      </c>
    </row>
    <row r="6135" spans="1:4" ht="13.5" x14ac:dyDescent="0.25">
      <c r="A6135" s="636">
        <v>87418</v>
      </c>
      <c r="B6135" s="634" t="s">
        <v>25442</v>
      </c>
      <c r="C6135" s="634" t="s">
        <v>3</v>
      </c>
      <c r="D6135" s="635" t="s">
        <v>46023</v>
      </c>
    </row>
    <row r="6136" spans="1:4" ht="13.5" x14ac:dyDescent="0.25">
      <c r="A6136" s="636">
        <v>87419</v>
      </c>
      <c r="B6136" s="634" t="s">
        <v>25443</v>
      </c>
      <c r="C6136" s="634" t="s">
        <v>3</v>
      </c>
      <c r="D6136" s="635" t="s">
        <v>28483</v>
      </c>
    </row>
    <row r="6137" spans="1:4" ht="13.5" x14ac:dyDescent="0.25">
      <c r="A6137" s="636">
        <v>87420</v>
      </c>
      <c r="B6137" s="634" t="s">
        <v>25444</v>
      </c>
      <c r="C6137" s="634" t="s">
        <v>3</v>
      </c>
      <c r="D6137" s="635" t="s">
        <v>46024</v>
      </c>
    </row>
    <row r="6138" spans="1:4" ht="13.5" x14ac:dyDescent="0.25">
      <c r="A6138" s="636">
        <v>87421</v>
      </c>
      <c r="B6138" s="634" t="s">
        <v>25445</v>
      </c>
      <c r="C6138" s="634" t="s">
        <v>3</v>
      </c>
      <c r="D6138" s="635" t="s">
        <v>46025</v>
      </c>
    </row>
    <row r="6139" spans="1:4" ht="13.5" x14ac:dyDescent="0.25">
      <c r="A6139" s="636">
        <v>87422</v>
      </c>
      <c r="B6139" s="634" t="s">
        <v>25446</v>
      </c>
      <c r="C6139" s="634" t="s">
        <v>3</v>
      </c>
      <c r="D6139" s="635" t="s">
        <v>42701</v>
      </c>
    </row>
    <row r="6140" spans="1:4" ht="13.5" x14ac:dyDescent="0.25">
      <c r="A6140" s="636">
        <v>87423</v>
      </c>
      <c r="B6140" s="634" t="s">
        <v>25447</v>
      </c>
      <c r="C6140" s="634" t="s">
        <v>3</v>
      </c>
      <c r="D6140" s="635" t="s">
        <v>45044</v>
      </c>
    </row>
    <row r="6141" spans="1:4" ht="13.5" x14ac:dyDescent="0.25">
      <c r="A6141" s="636">
        <v>87424</v>
      </c>
      <c r="B6141" s="634" t="s">
        <v>25448</v>
      </c>
      <c r="C6141" s="634" t="s">
        <v>3</v>
      </c>
      <c r="D6141" s="635" t="s">
        <v>26757</v>
      </c>
    </row>
    <row r="6142" spans="1:4" ht="13.5" x14ac:dyDescent="0.25">
      <c r="A6142" s="636">
        <v>87425</v>
      </c>
      <c r="B6142" s="634" t="s">
        <v>25449</v>
      </c>
      <c r="C6142" s="634" t="s">
        <v>3</v>
      </c>
      <c r="D6142" s="635" t="s">
        <v>30911</v>
      </c>
    </row>
    <row r="6143" spans="1:4" ht="13.5" x14ac:dyDescent="0.25">
      <c r="A6143" s="636">
        <v>87426</v>
      </c>
      <c r="B6143" s="634" t="s">
        <v>25450</v>
      </c>
      <c r="C6143" s="634" t="s">
        <v>3</v>
      </c>
      <c r="D6143" s="635" t="s">
        <v>30912</v>
      </c>
    </row>
    <row r="6144" spans="1:4" ht="13.5" x14ac:dyDescent="0.25">
      <c r="A6144" s="636">
        <v>87427</v>
      </c>
      <c r="B6144" s="634" t="s">
        <v>25451</v>
      </c>
      <c r="C6144" s="634" t="s">
        <v>3</v>
      </c>
      <c r="D6144" s="635" t="s">
        <v>46026</v>
      </c>
    </row>
    <row r="6145" spans="1:4" ht="13.5" x14ac:dyDescent="0.25">
      <c r="A6145" s="636">
        <v>87428</v>
      </c>
      <c r="B6145" s="634" t="s">
        <v>25452</v>
      </c>
      <c r="C6145" s="634" t="s">
        <v>3</v>
      </c>
      <c r="D6145" s="635" t="s">
        <v>30402</v>
      </c>
    </row>
    <row r="6146" spans="1:4" ht="13.5" x14ac:dyDescent="0.25">
      <c r="A6146" s="636">
        <v>87429</v>
      </c>
      <c r="B6146" s="634" t="s">
        <v>25453</v>
      </c>
      <c r="C6146" s="634" t="s">
        <v>3</v>
      </c>
      <c r="D6146" s="635" t="s">
        <v>46027</v>
      </c>
    </row>
    <row r="6147" spans="1:4" ht="13.5" x14ac:dyDescent="0.25">
      <c r="A6147" s="636">
        <v>87430</v>
      </c>
      <c r="B6147" s="634" t="s">
        <v>25454</v>
      </c>
      <c r="C6147" s="634" t="s">
        <v>3</v>
      </c>
      <c r="D6147" s="635" t="s">
        <v>30761</v>
      </c>
    </row>
    <row r="6148" spans="1:4" ht="13.5" x14ac:dyDescent="0.25">
      <c r="A6148" s="636">
        <v>87431</v>
      </c>
      <c r="B6148" s="634" t="s">
        <v>25455</v>
      </c>
      <c r="C6148" s="634" t="s">
        <v>3</v>
      </c>
      <c r="D6148" s="635" t="s">
        <v>26924</v>
      </c>
    </row>
    <row r="6149" spans="1:4" ht="13.5" x14ac:dyDescent="0.25">
      <c r="A6149" s="636">
        <v>87432</v>
      </c>
      <c r="B6149" s="634" t="s">
        <v>25456</v>
      </c>
      <c r="C6149" s="634" t="s">
        <v>3</v>
      </c>
      <c r="D6149" s="635" t="s">
        <v>26979</v>
      </c>
    </row>
    <row r="6150" spans="1:4" ht="13.5" x14ac:dyDescent="0.25">
      <c r="A6150" s="636">
        <v>87433</v>
      </c>
      <c r="B6150" s="634" t="s">
        <v>25457</v>
      </c>
      <c r="C6150" s="634" t="s">
        <v>3</v>
      </c>
      <c r="D6150" s="635" t="s">
        <v>46025</v>
      </c>
    </row>
    <row r="6151" spans="1:4" ht="13.5" x14ac:dyDescent="0.25">
      <c r="A6151" s="636">
        <v>87434</v>
      </c>
      <c r="B6151" s="634" t="s">
        <v>25458</v>
      </c>
      <c r="C6151" s="634" t="s">
        <v>3</v>
      </c>
      <c r="D6151" s="635" t="s">
        <v>26967</v>
      </c>
    </row>
    <row r="6152" spans="1:4" ht="13.5" x14ac:dyDescent="0.25">
      <c r="A6152" s="636">
        <v>87435</v>
      </c>
      <c r="B6152" s="634" t="s">
        <v>25459</v>
      </c>
      <c r="C6152" s="634" t="s">
        <v>3</v>
      </c>
      <c r="D6152" s="635" t="s">
        <v>30655</v>
      </c>
    </row>
    <row r="6153" spans="1:4" ht="13.5" x14ac:dyDescent="0.25">
      <c r="A6153" s="636">
        <v>87436</v>
      </c>
      <c r="B6153" s="634" t="s">
        <v>25460</v>
      </c>
      <c r="C6153" s="634" t="s">
        <v>3</v>
      </c>
      <c r="D6153" s="635" t="s">
        <v>29135</v>
      </c>
    </row>
    <row r="6154" spans="1:4" ht="13.5" x14ac:dyDescent="0.25">
      <c r="A6154" s="636">
        <v>87437</v>
      </c>
      <c r="B6154" s="634" t="s">
        <v>25461</v>
      </c>
      <c r="C6154" s="634" t="s">
        <v>3</v>
      </c>
      <c r="D6154" s="635" t="s">
        <v>46028</v>
      </c>
    </row>
    <row r="6155" spans="1:4" ht="13.5" x14ac:dyDescent="0.25">
      <c r="A6155" s="636">
        <v>87438</v>
      </c>
      <c r="B6155" s="634" t="s">
        <v>25462</v>
      </c>
      <c r="C6155" s="634" t="s">
        <v>3</v>
      </c>
      <c r="D6155" s="635" t="s">
        <v>30552</v>
      </c>
    </row>
    <row r="6156" spans="1:4" ht="13.5" x14ac:dyDescent="0.25">
      <c r="A6156" s="636">
        <v>87439</v>
      </c>
      <c r="B6156" s="634" t="s">
        <v>25463</v>
      </c>
      <c r="C6156" s="634" t="s">
        <v>3</v>
      </c>
      <c r="D6156" s="635" t="s">
        <v>44335</v>
      </c>
    </row>
    <row r="6157" spans="1:4" ht="13.5" x14ac:dyDescent="0.25">
      <c r="A6157" s="636">
        <v>87440</v>
      </c>
      <c r="B6157" s="634" t="s">
        <v>25464</v>
      </c>
      <c r="C6157" s="634" t="s">
        <v>3</v>
      </c>
      <c r="D6157" s="635" t="s">
        <v>46029</v>
      </c>
    </row>
    <row r="6158" spans="1:4" ht="13.5" x14ac:dyDescent="0.25">
      <c r="A6158" s="636">
        <v>87527</v>
      </c>
      <c r="B6158" s="634" t="s">
        <v>25465</v>
      </c>
      <c r="C6158" s="634" t="s">
        <v>3</v>
      </c>
      <c r="D6158" s="635" t="s">
        <v>46030</v>
      </c>
    </row>
    <row r="6159" spans="1:4" ht="13.5" x14ac:dyDescent="0.25">
      <c r="A6159" s="636">
        <v>87528</v>
      </c>
      <c r="B6159" s="634" t="s">
        <v>25466</v>
      </c>
      <c r="C6159" s="634" t="s">
        <v>3</v>
      </c>
      <c r="D6159" s="635" t="s">
        <v>46031</v>
      </c>
    </row>
    <row r="6160" spans="1:4" ht="13.5" x14ac:dyDescent="0.25">
      <c r="A6160" s="636">
        <v>87529</v>
      </c>
      <c r="B6160" s="634" t="s">
        <v>25467</v>
      </c>
      <c r="C6160" s="634" t="s">
        <v>3</v>
      </c>
      <c r="D6160" s="635" t="s">
        <v>46032</v>
      </c>
    </row>
    <row r="6161" spans="1:4" ht="13.5" x14ac:dyDescent="0.25">
      <c r="A6161" s="636">
        <v>87530</v>
      </c>
      <c r="B6161" s="634" t="s">
        <v>25468</v>
      </c>
      <c r="C6161" s="634" t="s">
        <v>3</v>
      </c>
      <c r="D6161" s="635" t="s">
        <v>29954</v>
      </c>
    </row>
    <row r="6162" spans="1:4" ht="13.5" x14ac:dyDescent="0.25">
      <c r="A6162" s="636">
        <v>87531</v>
      </c>
      <c r="B6162" s="634" t="s">
        <v>25469</v>
      </c>
      <c r="C6162" s="634" t="s">
        <v>3</v>
      </c>
      <c r="D6162" s="635" t="s">
        <v>44558</v>
      </c>
    </row>
    <row r="6163" spans="1:4" ht="13.5" x14ac:dyDescent="0.25">
      <c r="A6163" s="636">
        <v>87532</v>
      </c>
      <c r="B6163" s="634" t="s">
        <v>25470</v>
      </c>
      <c r="C6163" s="634" t="s">
        <v>3</v>
      </c>
      <c r="D6163" s="635" t="s">
        <v>46029</v>
      </c>
    </row>
    <row r="6164" spans="1:4" ht="13.5" x14ac:dyDescent="0.25">
      <c r="A6164" s="636">
        <v>87535</v>
      </c>
      <c r="B6164" s="634" t="s">
        <v>25471</v>
      </c>
      <c r="C6164" s="634" t="s">
        <v>3</v>
      </c>
      <c r="D6164" s="635" t="s">
        <v>46033</v>
      </c>
    </row>
    <row r="6165" spans="1:4" ht="13.5" x14ac:dyDescent="0.25">
      <c r="A6165" s="636">
        <v>87536</v>
      </c>
      <c r="B6165" s="634" t="s">
        <v>25472</v>
      </c>
      <c r="C6165" s="634" t="s">
        <v>3</v>
      </c>
      <c r="D6165" s="635" t="s">
        <v>46034</v>
      </c>
    </row>
    <row r="6166" spans="1:4" ht="13.5" x14ac:dyDescent="0.25">
      <c r="A6166" s="636">
        <v>87537</v>
      </c>
      <c r="B6166" s="634" t="s">
        <v>25473</v>
      </c>
      <c r="C6166" s="634" t="s">
        <v>3</v>
      </c>
      <c r="D6166" s="635" t="s">
        <v>46035</v>
      </c>
    </row>
    <row r="6167" spans="1:4" ht="13.5" x14ac:dyDescent="0.25">
      <c r="A6167" s="636">
        <v>87538</v>
      </c>
      <c r="B6167" s="634" t="s">
        <v>25474</v>
      </c>
      <c r="C6167" s="634" t="s">
        <v>3</v>
      </c>
      <c r="D6167" s="635" t="s">
        <v>44161</v>
      </c>
    </row>
    <row r="6168" spans="1:4" ht="13.5" x14ac:dyDescent="0.25">
      <c r="A6168" s="636">
        <v>87539</v>
      </c>
      <c r="B6168" s="634" t="s">
        <v>25475</v>
      </c>
      <c r="C6168" s="634" t="s">
        <v>3</v>
      </c>
      <c r="D6168" s="635" t="s">
        <v>46036</v>
      </c>
    </row>
    <row r="6169" spans="1:4" ht="13.5" x14ac:dyDescent="0.25">
      <c r="A6169" s="636">
        <v>87541</v>
      </c>
      <c r="B6169" s="634" t="s">
        <v>25476</v>
      </c>
      <c r="C6169" s="634" t="s">
        <v>3</v>
      </c>
      <c r="D6169" s="635" t="s">
        <v>46037</v>
      </c>
    </row>
    <row r="6170" spans="1:4" ht="13.5" x14ac:dyDescent="0.25">
      <c r="A6170" s="636">
        <v>87543</v>
      </c>
      <c r="B6170" s="634" t="s">
        <v>25477</v>
      </c>
      <c r="C6170" s="634" t="s">
        <v>3</v>
      </c>
      <c r="D6170" s="635" t="s">
        <v>46038</v>
      </c>
    </row>
    <row r="6171" spans="1:4" ht="13.5" x14ac:dyDescent="0.25">
      <c r="A6171" s="636">
        <v>87545</v>
      </c>
      <c r="B6171" s="634" t="s">
        <v>25478</v>
      </c>
      <c r="C6171" s="634" t="s">
        <v>3</v>
      </c>
      <c r="D6171" s="635" t="s">
        <v>42064</v>
      </c>
    </row>
    <row r="6172" spans="1:4" ht="13.5" x14ac:dyDescent="0.25">
      <c r="A6172" s="636">
        <v>87546</v>
      </c>
      <c r="B6172" s="634" t="s">
        <v>25479</v>
      </c>
      <c r="C6172" s="634" t="s">
        <v>3</v>
      </c>
      <c r="D6172" s="635" t="s">
        <v>30746</v>
      </c>
    </row>
    <row r="6173" spans="1:4" ht="13.5" x14ac:dyDescent="0.25">
      <c r="A6173" s="636">
        <v>87547</v>
      </c>
      <c r="B6173" s="634" t="s">
        <v>25480</v>
      </c>
      <c r="C6173" s="634" t="s">
        <v>3</v>
      </c>
      <c r="D6173" s="635" t="s">
        <v>46039</v>
      </c>
    </row>
    <row r="6174" spans="1:4" ht="13.5" x14ac:dyDescent="0.25">
      <c r="A6174" s="636">
        <v>87548</v>
      </c>
      <c r="B6174" s="634" t="s">
        <v>25481</v>
      </c>
      <c r="C6174" s="634" t="s">
        <v>3</v>
      </c>
      <c r="D6174" s="635" t="s">
        <v>46040</v>
      </c>
    </row>
    <row r="6175" spans="1:4" ht="13.5" x14ac:dyDescent="0.25">
      <c r="A6175" s="636">
        <v>87549</v>
      </c>
      <c r="B6175" s="634" t="s">
        <v>25482</v>
      </c>
      <c r="C6175" s="634" t="s">
        <v>3</v>
      </c>
      <c r="D6175" s="635" t="s">
        <v>44793</v>
      </c>
    </row>
    <row r="6176" spans="1:4" ht="13.5" x14ac:dyDescent="0.25">
      <c r="A6176" s="636">
        <v>87550</v>
      </c>
      <c r="B6176" s="634" t="s">
        <v>25483</v>
      </c>
      <c r="C6176" s="634" t="s">
        <v>3</v>
      </c>
      <c r="D6176" s="635" t="s">
        <v>45905</v>
      </c>
    </row>
    <row r="6177" spans="1:4" ht="13.5" x14ac:dyDescent="0.25">
      <c r="A6177" s="636">
        <v>87553</v>
      </c>
      <c r="B6177" s="634" t="s">
        <v>25484</v>
      </c>
      <c r="C6177" s="634" t="s">
        <v>3</v>
      </c>
      <c r="D6177" s="635" t="s">
        <v>29232</v>
      </c>
    </row>
    <row r="6178" spans="1:4" ht="13.5" x14ac:dyDescent="0.25">
      <c r="A6178" s="636">
        <v>87554</v>
      </c>
      <c r="B6178" s="634" t="s">
        <v>25485</v>
      </c>
      <c r="C6178" s="634" t="s">
        <v>3</v>
      </c>
      <c r="D6178" s="635" t="s">
        <v>46041</v>
      </c>
    </row>
    <row r="6179" spans="1:4" ht="13.5" x14ac:dyDescent="0.25">
      <c r="A6179" s="636">
        <v>87555</v>
      </c>
      <c r="B6179" s="634" t="s">
        <v>25486</v>
      </c>
      <c r="C6179" s="634" t="s">
        <v>3</v>
      </c>
      <c r="D6179" s="635" t="s">
        <v>46042</v>
      </c>
    </row>
    <row r="6180" spans="1:4" ht="13.5" x14ac:dyDescent="0.25">
      <c r="A6180" s="636">
        <v>87556</v>
      </c>
      <c r="B6180" s="634" t="s">
        <v>25487</v>
      </c>
      <c r="C6180" s="634" t="s">
        <v>3</v>
      </c>
      <c r="D6180" s="635" t="s">
        <v>46043</v>
      </c>
    </row>
    <row r="6181" spans="1:4" ht="13.5" x14ac:dyDescent="0.25">
      <c r="A6181" s="636">
        <v>87557</v>
      </c>
      <c r="B6181" s="634" t="s">
        <v>25488</v>
      </c>
      <c r="C6181" s="634" t="s">
        <v>3</v>
      </c>
      <c r="D6181" s="635" t="s">
        <v>46044</v>
      </c>
    </row>
    <row r="6182" spans="1:4" ht="13.5" x14ac:dyDescent="0.25">
      <c r="A6182" s="636">
        <v>87559</v>
      </c>
      <c r="B6182" s="634" t="s">
        <v>25489</v>
      </c>
      <c r="C6182" s="634" t="s">
        <v>3</v>
      </c>
      <c r="D6182" s="635" t="s">
        <v>46045</v>
      </c>
    </row>
    <row r="6183" spans="1:4" ht="13.5" x14ac:dyDescent="0.25">
      <c r="A6183" s="636">
        <v>87561</v>
      </c>
      <c r="B6183" s="634" t="s">
        <v>25490</v>
      </c>
      <c r="C6183" s="634" t="s">
        <v>3</v>
      </c>
      <c r="D6183" s="635" t="s">
        <v>26874</v>
      </c>
    </row>
    <row r="6184" spans="1:4" ht="13.5" x14ac:dyDescent="0.25">
      <c r="A6184" s="636">
        <v>87775</v>
      </c>
      <c r="B6184" s="634" t="s">
        <v>25491</v>
      </c>
      <c r="C6184" s="634" t="s">
        <v>3</v>
      </c>
      <c r="D6184" s="635" t="s">
        <v>46046</v>
      </c>
    </row>
    <row r="6185" spans="1:4" ht="13.5" x14ac:dyDescent="0.25">
      <c r="A6185" s="636">
        <v>87777</v>
      </c>
      <c r="B6185" s="634" t="s">
        <v>25492</v>
      </c>
      <c r="C6185" s="634" t="s">
        <v>3</v>
      </c>
      <c r="D6185" s="635" t="s">
        <v>46047</v>
      </c>
    </row>
    <row r="6186" spans="1:4" ht="13.5" x14ac:dyDescent="0.25">
      <c r="A6186" s="636">
        <v>87778</v>
      </c>
      <c r="B6186" s="634" t="s">
        <v>25493</v>
      </c>
      <c r="C6186" s="634" t="s">
        <v>3</v>
      </c>
      <c r="D6186" s="635" t="s">
        <v>42364</v>
      </c>
    </row>
    <row r="6187" spans="1:4" ht="13.5" x14ac:dyDescent="0.25">
      <c r="A6187" s="636">
        <v>87779</v>
      </c>
      <c r="B6187" s="634" t="s">
        <v>25494</v>
      </c>
      <c r="C6187" s="634" t="s">
        <v>3</v>
      </c>
      <c r="D6187" s="635" t="s">
        <v>46048</v>
      </c>
    </row>
    <row r="6188" spans="1:4" ht="13.5" x14ac:dyDescent="0.25">
      <c r="A6188" s="636">
        <v>87781</v>
      </c>
      <c r="B6188" s="634" t="s">
        <v>25495</v>
      </c>
      <c r="C6188" s="634" t="s">
        <v>3</v>
      </c>
      <c r="D6188" s="635" t="s">
        <v>46049</v>
      </c>
    </row>
    <row r="6189" spans="1:4" ht="13.5" x14ac:dyDescent="0.25">
      <c r="A6189" s="636">
        <v>87783</v>
      </c>
      <c r="B6189" s="634" t="s">
        <v>25496</v>
      </c>
      <c r="C6189" s="634" t="s">
        <v>3</v>
      </c>
      <c r="D6189" s="635" t="s">
        <v>30920</v>
      </c>
    </row>
    <row r="6190" spans="1:4" ht="13.5" x14ac:dyDescent="0.25">
      <c r="A6190" s="636">
        <v>87784</v>
      </c>
      <c r="B6190" s="634" t="s">
        <v>25497</v>
      </c>
      <c r="C6190" s="634" t="s">
        <v>3</v>
      </c>
      <c r="D6190" s="635" t="s">
        <v>46050</v>
      </c>
    </row>
    <row r="6191" spans="1:4" ht="13.5" x14ac:dyDescent="0.25">
      <c r="A6191" s="636">
        <v>87786</v>
      </c>
      <c r="B6191" s="634" t="s">
        <v>25498</v>
      </c>
      <c r="C6191" s="634" t="s">
        <v>3</v>
      </c>
      <c r="D6191" s="635" t="s">
        <v>30770</v>
      </c>
    </row>
    <row r="6192" spans="1:4" ht="13.5" x14ac:dyDescent="0.25">
      <c r="A6192" s="636">
        <v>87787</v>
      </c>
      <c r="B6192" s="634" t="s">
        <v>25499</v>
      </c>
      <c r="C6192" s="634" t="s">
        <v>3</v>
      </c>
      <c r="D6192" s="635" t="s">
        <v>46051</v>
      </c>
    </row>
    <row r="6193" spans="1:4" ht="13.5" x14ac:dyDescent="0.25">
      <c r="A6193" s="636">
        <v>87788</v>
      </c>
      <c r="B6193" s="634" t="s">
        <v>25500</v>
      </c>
      <c r="C6193" s="634" t="s">
        <v>3</v>
      </c>
      <c r="D6193" s="635" t="s">
        <v>46052</v>
      </c>
    </row>
    <row r="6194" spans="1:4" ht="13.5" x14ac:dyDescent="0.25">
      <c r="A6194" s="636">
        <v>87790</v>
      </c>
      <c r="B6194" s="634" t="s">
        <v>25501</v>
      </c>
      <c r="C6194" s="634" t="s">
        <v>3</v>
      </c>
      <c r="D6194" s="635" t="s">
        <v>46053</v>
      </c>
    </row>
    <row r="6195" spans="1:4" ht="13.5" x14ac:dyDescent="0.25">
      <c r="A6195" s="636">
        <v>87791</v>
      </c>
      <c r="B6195" s="634" t="s">
        <v>25502</v>
      </c>
      <c r="C6195" s="634" t="s">
        <v>3</v>
      </c>
      <c r="D6195" s="635" t="s">
        <v>46054</v>
      </c>
    </row>
    <row r="6196" spans="1:4" ht="13.5" x14ac:dyDescent="0.25">
      <c r="A6196" s="636">
        <v>87792</v>
      </c>
      <c r="B6196" s="634" t="s">
        <v>25503</v>
      </c>
      <c r="C6196" s="634" t="s">
        <v>3</v>
      </c>
      <c r="D6196" s="635" t="s">
        <v>43719</v>
      </c>
    </row>
    <row r="6197" spans="1:4" ht="13.5" x14ac:dyDescent="0.25">
      <c r="A6197" s="636">
        <v>87794</v>
      </c>
      <c r="B6197" s="634" t="s">
        <v>25504</v>
      </c>
      <c r="C6197" s="634" t="s">
        <v>3</v>
      </c>
      <c r="D6197" s="635" t="s">
        <v>46011</v>
      </c>
    </row>
    <row r="6198" spans="1:4" ht="13.5" x14ac:dyDescent="0.25">
      <c r="A6198" s="636">
        <v>87795</v>
      </c>
      <c r="B6198" s="634" t="s">
        <v>25505</v>
      </c>
      <c r="C6198" s="634" t="s">
        <v>3</v>
      </c>
      <c r="D6198" s="635" t="s">
        <v>46055</v>
      </c>
    </row>
    <row r="6199" spans="1:4" ht="13.5" x14ac:dyDescent="0.25">
      <c r="A6199" s="636">
        <v>87797</v>
      </c>
      <c r="B6199" s="634" t="s">
        <v>25506</v>
      </c>
      <c r="C6199" s="634" t="s">
        <v>3</v>
      </c>
      <c r="D6199" s="635" t="s">
        <v>46056</v>
      </c>
    </row>
    <row r="6200" spans="1:4" ht="13.5" x14ac:dyDescent="0.25">
      <c r="A6200" s="636">
        <v>87799</v>
      </c>
      <c r="B6200" s="634" t="s">
        <v>25507</v>
      </c>
      <c r="C6200" s="634" t="s">
        <v>3</v>
      </c>
      <c r="D6200" s="635" t="s">
        <v>46057</v>
      </c>
    </row>
    <row r="6201" spans="1:4" ht="13.5" x14ac:dyDescent="0.25">
      <c r="A6201" s="636">
        <v>87800</v>
      </c>
      <c r="B6201" s="634" t="s">
        <v>25508</v>
      </c>
      <c r="C6201" s="634" t="s">
        <v>3</v>
      </c>
      <c r="D6201" s="635" t="s">
        <v>30398</v>
      </c>
    </row>
    <row r="6202" spans="1:4" ht="13.5" x14ac:dyDescent="0.25">
      <c r="A6202" s="636">
        <v>87801</v>
      </c>
      <c r="B6202" s="634" t="s">
        <v>25509</v>
      </c>
      <c r="C6202" s="634" t="s">
        <v>3</v>
      </c>
      <c r="D6202" s="635" t="s">
        <v>46058</v>
      </c>
    </row>
    <row r="6203" spans="1:4" ht="13.5" x14ac:dyDescent="0.25">
      <c r="A6203" s="636">
        <v>87803</v>
      </c>
      <c r="B6203" s="634" t="s">
        <v>25510</v>
      </c>
      <c r="C6203" s="634" t="s">
        <v>3</v>
      </c>
      <c r="D6203" s="635" t="s">
        <v>46059</v>
      </c>
    </row>
    <row r="6204" spans="1:4" ht="13.5" x14ac:dyDescent="0.25">
      <c r="A6204" s="636">
        <v>87804</v>
      </c>
      <c r="B6204" s="634" t="s">
        <v>25511</v>
      </c>
      <c r="C6204" s="634" t="s">
        <v>3</v>
      </c>
      <c r="D6204" s="635" t="s">
        <v>46060</v>
      </c>
    </row>
    <row r="6205" spans="1:4" ht="13.5" x14ac:dyDescent="0.25">
      <c r="A6205" s="636">
        <v>87805</v>
      </c>
      <c r="B6205" s="634" t="s">
        <v>25512</v>
      </c>
      <c r="C6205" s="634" t="s">
        <v>3</v>
      </c>
      <c r="D6205" s="635" t="s">
        <v>46061</v>
      </c>
    </row>
    <row r="6206" spans="1:4" ht="13.5" x14ac:dyDescent="0.25">
      <c r="A6206" s="636">
        <v>87807</v>
      </c>
      <c r="B6206" s="634" t="s">
        <v>25513</v>
      </c>
      <c r="C6206" s="634" t="s">
        <v>3</v>
      </c>
      <c r="D6206" s="635" t="s">
        <v>46062</v>
      </c>
    </row>
    <row r="6207" spans="1:4" ht="13.5" x14ac:dyDescent="0.25">
      <c r="A6207" s="636">
        <v>87808</v>
      </c>
      <c r="B6207" s="634" t="s">
        <v>25514</v>
      </c>
      <c r="C6207" s="634" t="s">
        <v>3</v>
      </c>
      <c r="D6207" s="635" t="s">
        <v>46063</v>
      </c>
    </row>
    <row r="6208" spans="1:4" ht="13.5" x14ac:dyDescent="0.25">
      <c r="A6208" s="636">
        <v>87809</v>
      </c>
      <c r="B6208" s="634" t="s">
        <v>25515</v>
      </c>
      <c r="C6208" s="634" t="s">
        <v>3</v>
      </c>
      <c r="D6208" s="635" t="s">
        <v>46064</v>
      </c>
    </row>
    <row r="6209" spans="1:4" ht="13.5" x14ac:dyDescent="0.25">
      <c r="A6209" s="636">
        <v>87811</v>
      </c>
      <c r="B6209" s="634" t="s">
        <v>25516</v>
      </c>
      <c r="C6209" s="634" t="s">
        <v>3</v>
      </c>
      <c r="D6209" s="635" t="s">
        <v>46065</v>
      </c>
    </row>
    <row r="6210" spans="1:4" ht="13.5" x14ac:dyDescent="0.25">
      <c r="A6210" s="636">
        <v>87812</v>
      </c>
      <c r="B6210" s="634" t="s">
        <v>25517</v>
      </c>
      <c r="C6210" s="634" t="s">
        <v>3</v>
      </c>
      <c r="D6210" s="635" t="s">
        <v>30937</v>
      </c>
    </row>
    <row r="6211" spans="1:4" ht="13.5" x14ac:dyDescent="0.25">
      <c r="A6211" s="636">
        <v>87813</v>
      </c>
      <c r="B6211" s="634" t="s">
        <v>25518</v>
      </c>
      <c r="C6211" s="634" t="s">
        <v>3</v>
      </c>
      <c r="D6211" s="635" t="s">
        <v>46066</v>
      </c>
    </row>
    <row r="6212" spans="1:4" ht="13.5" x14ac:dyDescent="0.25">
      <c r="A6212" s="636">
        <v>87815</v>
      </c>
      <c r="B6212" s="634" t="s">
        <v>25519</v>
      </c>
      <c r="C6212" s="634" t="s">
        <v>3</v>
      </c>
      <c r="D6212" s="635" t="s">
        <v>46067</v>
      </c>
    </row>
    <row r="6213" spans="1:4" ht="13.5" x14ac:dyDescent="0.25">
      <c r="A6213" s="636">
        <v>87816</v>
      </c>
      <c r="B6213" s="634" t="s">
        <v>25520</v>
      </c>
      <c r="C6213" s="634" t="s">
        <v>3</v>
      </c>
      <c r="D6213" s="635" t="s">
        <v>46068</v>
      </c>
    </row>
    <row r="6214" spans="1:4" ht="13.5" x14ac:dyDescent="0.25">
      <c r="A6214" s="636">
        <v>87817</v>
      </c>
      <c r="B6214" s="634" t="s">
        <v>25521</v>
      </c>
      <c r="C6214" s="634" t="s">
        <v>3</v>
      </c>
      <c r="D6214" s="635" t="s">
        <v>46069</v>
      </c>
    </row>
    <row r="6215" spans="1:4" ht="13.5" x14ac:dyDescent="0.25">
      <c r="A6215" s="636">
        <v>87819</v>
      </c>
      <c r="B6215" s="634" t="s">
        <v>25522</v>
      </c>
      <c r="C6215" s="634" t="s">
        <v>3</v>
      </c>
      <c r="D6215" s="635" t="s">
        <v>46070</v>
      </c>
    </row>
    <row r="6216" spans="1:4" ht="13.5" x14ac:dyDescent="0.25">
      <c r="A6216" s="636">
        <v>87820</v>
      </c>
      <c r="B6216" s="634" t="s">
        <v>25523</v>
      </c>
      <c r="C6216" s="634" t="s">
        <v>3</v>
      </c>
      <c r="D6216" s="635" t="s">
        <v>46071</v>
      </c>
    </row>
    <row r="6217" spans="1:4" ht="13.5" x14ac:dyDescent="0.25">
      <c r="A6217" s="636">
        <v>87821</v>
      </c>
      <c r="B6217" s="634" t="s">
        <v>25524</v>
      </c>
      <c r="C6217" s="634" t="s">
        <v>3</v>
      </c>
      <c r="D6217" s="635" t="s">
        <v>46072</v>
      </c>
    </row>
    <row r="6218" spans="1:4" ht="13.5" x14ac:dyDescent="0.25">
      <c r="A6218" s="636">
        <v>87823</v>
      </c>
      <c r="B6218" s="634" t="s">
        <v>25525</v>
      </c>
      <c r="C6218" s="634" t="s">
        <v>3</v>
      </c>
      <c r="D6218" s="635" t="s">
        <v>46073</v>
      </c>
    </row>
    <row r="6219" spans="1:4" ht="13.5" x14ac:dyDescent="0.25">
      <c r="A6219" s="636">
        <v>87824</v>
      </c>
      <c r="B6219" s="634" t="s">
        <v>25526</v>
      </c>
      <c r="C6219" s="634" t="s">
        <v>3</v>
      </c>
      <c r="D6219" s="635" t="s">
        <v>46074</v>
      </c>
    </row>
    <row r="6220" spans="1:4" ht="13.5" x14ac:dyDescent="0.25">
      <c r="A6220" s="636">
        <v>87825</v>
      </c>
      <c r="B6220" s="634" t="s">
        <v>25527</v>
      </c>
      <c r="C6220" s="634" t="s">
        <v>3</v>
      </c>
      <c r="D6220" s="635" t="s">
        <v>46075</v>
      </c>
    </row>
    <row r="6221" spans="1:4" ht="13.5" x14ac:dyDescent="0.25">
      <c r="A6221" s="636">
        <v>87827</v>
      </c>
      <c r="B6221" s="634" t="s">
        <v>25528</v>
      </c>
      <c r="C6221" s="634" t="s">
        <v>3</v>
      </c>
      <c r="D6221" s="635" t="s">
        <v>46076</v>
      </c>
    </row>
    <row r="6222" spans="1:4" ht="13.5" x14ac:dyDescent="0.25">
      <c r="A6222" s="636">
        <v>87828</v>
      </c>
      <c r="B6222" s="634" t="s">
        <v>25529</v>
      </c>
      <c r="C6222" s="634" t="s">
        <v>3</v>
      </c>
      <c r="D6222" s="635" t="s">
        <v>46077</v>
      </c>
    </row>
    <row r="6223" spans="1:4" ht="13.5" x14ac:dyDescent="0.25">
      <c r="A6223" s="636">
        <v>87829</v>
      </c>
      <c r="B6223" s="634" t="s">
        <v>25530</v>
      </c>
      <c r="C6223" s="634" t="s">
        <v>3</v>
      </c>
      <c r="D6223" s="635" t="s">
        <v>29407</v>
      </c>
    </row>
    <row r="6224" spans="1:4" ht="13.5" x14ac:dyDescent="0.25">
      <c r="A6224" s="636">
        <v>87831</v>
      </c>
      <c r="B6224" s="634" t="s">
        <v>25531</v>
      </c>
      <c r="C6224" s="634" t="s">
        <v>3</v>
      </c>
      <c r="D6224" s="635" t="s">
        <v>46078</v>
      </c>
    </row>
    <row r="6225" spans="1:4" ht="13.5" x14ac:dyDescent="0.25">
      <c r="A6225" s="636">
        <v>87832</v>
      </c>
      <c r="B6225" s="634" t="s">
        <v>25532</v>
      </c>
      <c r="C6225" s="634" t="s">
        <v>3</v>
      </c>
      <c r="D6225" s="635" t="s">
        <v>46079</v>
      </c>
    </row>
    <row r="6226" spans="1:4" ht="13.5" x14ac:dyDescent="0.25">
      <c r="A6226" s="636">
        <v>87834</v>
      </c>
      <c r="B6226" s="634" t="s">
        <v>25533</v>
      </c>
      <c r="C6226" s="634" t="s">
        <v>3</v>
      </c>
      <c r="D6226" s="635" t="s">
        <v>46080</v>
      </c>
    </row>
    <row r="6227" spans="1:4" ht="13.5" x14ac:dyDescent="0.25">
      <c r="A6227" s="636">
        <v>87835</v>
      </c>
      <c r="B6227" s="634" t="s">
        <v>25534</v>
      </c>
      <c r="C6227" s="634" t="s">
        <v>3</v>
      </c>
      <c r="D6227" s="635" t="s">
        <v>46081</v>
      </c>
    </row>
    <row r="6228" spans="1:4" ht="13.5" x14ac:dyDescent="0.25">
      <c r="A6228" s="636">
        <v>87836</v>
      </c>
      <c r="B6228" s="634" t="s">
        <v>25535</v>
      </c>
      <c r="C6228" s="634" t="s">
        <v>3</v>
      </c>
      <c r="D6228" s="635" t="s">
        <v>30251</v>
      </c>
    </row>
    <row r="6229" spans="1:4" ht="13.5" x14ac:dyDescent="0.25">
      <c r="A6229" s="636">
        <v>87837</v>
      </c>
      <c r="B6229" s="634" t="s">
        <v>25536</v>
      </c>
      <c r="C6229" s="634" t="s">
        <v>3</v>
      </c>
      <c r="D6229" s="635" t="s">
        <v>46082</v>
      </c>
    </row>
    <row r="6230" spans="1:4" ht="13.5" x14ac:dyDescent="0.25">
      <c r="A6230" s="636">
        <v>87838</v>
      </c>
      <c r="B6230" s="634" t="s">
        <v>25537</v>
      </c>
      <c r="C6230" s="634" t="s">
        <v>3</v>
      </c>
      <c r="D6230" s="635" t="s">
        <v>46083</v>
      </c>
    </row>
    <row r="6231" spans="1:4" ht="13.5" x14ac:dyDescent="0.25">
      <c r="A6231" s="636">
        <v>87839</v>
      </c>
      <c r="B6231" s="634" t="s">
        <v>25538</v>
      </c>
      <c r="C6231" s="634" t="s">
        <v>3</v>
      </c>
      <c r="D6231" s="635" t="s">
        <v>46084</v>
      </c>
    </row>
    <row r="6232" spans="1:4" ht="13.5" x14ac:dyDescent="0.25">
      <c r="A6232" s="636">
        <v>87840</v>
      </c>
      <c r="B6232" s="634" t="s">
        <v>25539</v>
      </c>
      <c r="C6232" s="634" t="s">
        <v>3</v>
      </c>
      <c r="D6232" s="635" t="s">
        <v>46085</v>
      </c>
    </row>
    <row r="6233" spans="1:4" ht="13.5" x14ac:dyDescent="0.25">
      <c r="A6233" s="636">
        <v>87841</v>
      </c>
      <c r="B6233" s="634" t="s">
        <v>25540</v>
      </c>
      <c r="C6233" s="634" t="s">
        <v>3</v>
      </c>
      <c r="D6233" s="635" t="s">
        <v>46086</v>
      </c>
    </row>
    <row r="6234" spans="1:4" ht="13.5" x14ac:dyDescent="0.25">
      <c r="A6234" s="636">
        <v>87842</v>
      </c>
      <c r="B6234" s="634" t="s">
        <v>25541</v>
      </c>
      <c r="C6234" s="634" t="s">
        <v>3</v>
      </c>
      <c r="D6234" s="635" t="s">
        <v>29970</v>
      </c>
    </row>
    <row r="6235" spans="1:4" ht="13.5" x14ac:dyDescent="0.25">
      <c r="A6235" s="636">
        <v>87843</v>
      </c>
      <c r="B6235" s="634" t="s">
        <v>25542</v>
      </c>
      <c r="C6235" s="634" t="s">
        <v>3</v>
      </c>
      <c r="D6235" s="635" t="s">
        <v>46087</v>
      </c>
    </row>
    <row r="6236" spans="1:4" ht="13.5" x14ac:dyDescent="0.25">
      <c r="A6236" s="636">
        <v>87844</v>
      </c>
      <c r="B6236" s="634" t="s">
        <v>25543</v>
      </c>
      <c r="C6236" s="634" t="s">
        <v>3</v>
      </c>
      <c r="D6236" s="635" t="s">
        <v>46088</v>
      </c>
    </row>
    <row r="6237" spans="1:4" ht="13.5" x14ac:dyDescent="0.25">
      <c r="A6237" s="636">
        <v>87845</v>
      </c>
      <c r="B6237" s="634" t="s">
        <v>25544</v>
      </c>
      <c r="C6237" s="634" t="s">
        <v>3</v>
      </c>
      <c r="D6237" s="635" t="s">
        <v>46089</v>
      </c>
    </row>
    <row r="6238" spans="1:4" ht="13.5" x14ac:dyDescent="0.25">
      <c r="A6238" s="636">
        <v>87846</v>
      </c>
      <c r="B6238" s="634" t="s">
        <v>25545</v>
      </c>
      <c r="C6238" s="634" t="s">
        <v>3</v>
      </c>
      <c r="D6238" s="635" t="s">
        <v>46090</v>
      </c>
    </row>
    <row r="6239" spans="1:4" ht="13.5" x14ac:dyDescent="0.25">
      <c r="A6239" s="636">
        <v>87847</v>
      </c>
      <c r="B6239" s="634" t="s">
        <v>25546</v>
      </c>
      <c r="C6239" s="634" t="s">
        <v>3</v>
      </c>
      <c r="D6239" s="635" t="s">
        <v>30126</v>
      </c>
    </row>
    <row r="6240" spans="1:4" ht="13.5" x14ac:dyDescent="0.25">
      <c r="A6240" s="636">
        <v>87848</v>
      </c>
      <c r="B6240" s="634" t="s">
        <v>25547</v>
      </c>
      <c r="C6240" s="634" t="s">
        <v>3</v>
      </c>
      <c r="D6240" s="635" t="s">
        <v>46091</v>
      </c>
    </row>
    <row r="6241" spans="1:4" ht="13.5" x14ac:dyDescent="0.25">
      <c r="A6241" s="636">
        <v>87849</v>
      </c>
      <c r="B6241" s="634" t="s">
        <v>25548</v>
      </c>
      <c r="C6241" s="634" t="s">
        <v>3</v>
      </c>
      <c r="D6241" s="635" t="s">
        <v>46092</v>
      </c>
    </row>
    <row r="6242" spans="1:4" ht="13.5" x14ac:dyDescent="0.25">
      <c r="A6242" s="636">
        <v>87850</v>
      </c>
      <c r="B6242" s="634" t="s">
        <v>25549</v>
      </c>
      <c r="C6242" s="634" t="s">
        <v>3</v>
      </c>
      <c r="D6242" s="635" t="s">
        <v>46093</v>
      </c>
    </row>
    <row r="6243" spans="1:4" ht="13.5" x14ac:dyDescent="0.25">
      <c r="A6243" s="636">
        <v>87851</v>
      </c>
      <c r="B6243" s="634" t="s">
        <v>25550</v>
      </c>
      <c r="C6243" s="634" t="s">
        <v>3</v>
      </c>
      <c r="D6243" s="635" t="s">
        <v>29964</v>
      </c>
    </row>
    <row r="6244" spans="1:4" ht="13.5" x14ac:dyDescent="0.25">
      <c r="A6244" s="636">
        <v>87852</v>
      </c>
      <c r="B6244" s="634" t="s">
        <v>25551</v>
      </c>
      <c r="C6244" s="634" t="s">
        <v>3</v>
      </c>
      <c r="D6244" s="635" t="s">
        <v>46094</v>
      </c>
    </row>
    <row r="6245" spans="1:4" ht="13.5" x14ac:dyDescent="0.25">
      <c r="A6245" s="636">
        <v>87853</v>
      </c>
      <c r="B6245" s="634" t="s">
        <v>25552</v>
      </c>
      <c r="C6245" s="634" t="s">
        <v>3</v>
      </c>
      <c r="D6245" s="635" t="s">
        <v>46095</v>
      </c>
    </row>
    <row r="6246" spans="1:4" ht="13.5" x14ac:dyDescent="0.25">
      <c r="A6246" s="636">
        <v>87854</v>
      </c>
      <c r="B6246" s="634" t="s">
        <v>25553</v>
      </c>
      <c r="C6246" s="634" t="s">
        <v>3</v>
      </c>
      <c r="D6246" s="635" t="s">
        <v>46096</v>
      </c>
    </row>
    <row r="6247" spans="1:4" ht="13.5" x14ac:dyDescent="0.25">
      <c r="A6247" s="636">
        <v>87855</v>
      </c>
      <c r="B6247" s="634" t="s">
        <v>25554</v>
      </c>
      <c r="C6247" s="634" t="s">
        <v>3</v>
      </c>
      <c r="D6247" s="635" t="s">
        <v>46097</v>
      </c>
    </row>
    <row r="6248" spans="1:4" ht="13.5" x14ac:dyDescent="0.25">
      <c r="A6248" s="636">
        <v>87856</v>
      </c>
      <c r="B6248" s="634" t="s">
        <v>25555</v>
      </c>
      <c r="C6248" s="634" t="s">
        <v>3</v>
      </c>
      <c r="D6248" s="635" t="s">
        <v>46098</v>
      </c>
    </row>
    <row r="6249" spans="1:4" ht="13.5" x14ac:dyDescent="0.25">
      <c r="A6249" s="636">
        <v>87857</v>
      </c>
      <c r="B6249" s="634" t="s">
        <v>25556</v>
      </c>
      <c r="C6249" s="634" t="s">
        <v>3</v>
      </c>
      <c r="D6249" s="635" t="s">
        <v>46099</v>
      </c>
    </row>
    <row r="6250" spans="1:4" ht="13.5" x14ac:dyDescent="0.25">
      <c r="A6250" s="636">
        <v>87858</v>
      </c>
      <c r="B6250" s="634" t="s">
        <v>25557</v>
      </c>
      <c r="C6250" s="634" t="s">
        <v>3</v>
      </c>
      <c r="D6250" s="635" t="s">
        <v>46100</v>
      </c>
    </row>
    <row r="6251" spans="1:4" ht="13.5" x14ac:dyDescent="0.25">
      <c r="A6251" s="636">
        <v>87859</v>
      </c>
      <c r="B6251" s="634" t="s">
        <v>25558</v>
      </c>
      <c r="C6251" s="634" t="s">
        <v>3</v>
      </c>
      <c r="D6251" s="635" t="s">
        <v>46101</v>
      </c>
    </row>
    <row r="6252" spans="1:4" ht="13.5" x14ac:dyDescent="0.25">
      <c r="A6252" s="636">
        <v>89048</v>
      </c>
      <c r="B6252" s="634" t="s">
        <v>25559</v>
      </c>
      <c r="C6252" s="634" t="s">
        <v>3</v>
      </c>
      <c r="D6252" s="635" t="s">
        <v>30491</v>
      </c>
    </row>
    <row r="6253" spans="1:4" ht="13.5" x14ac:dyDescent="0.25">
      <c r="A6253" s="636">
        <v>89049</v>
      </c>
      <c r="B6253" s="634" t="s">
        <v>25560</v>
      </c>
      <c r="C6253" s="634" t="s">
        <v>3</v>
      </c>
      <c r="D6253" s="635" t="s">
        <v>46102</v>
      </c>
    </row>
    <row r="6254" spans="1:4" ht="13.5" x14ac:dyDescent="0.25">
      <c r="A6254" s="636">
        <v>89173</v>
      </c>
      <c r="B6254" s="634" t="s">
        <v>25561</v>
      </c>
      <c r="C6254" s="634" t="s">
        <v>3</v>
      </c>
      <c r="D6254" s="635" t="s">
        <v>42120</v>
      </c>
    </row>
    <row r="6255" spans="1:4" ht="13.5" x14ac:dyDescent="0.25">
      <c r="A6255" s="636">
        <v>90406</v>
      </c>
      <c r="B6255" s="634" t="s">
        <v>25562</v>
      </c>
      <c r="C6255" s="634" t="s">
        <v>3</v>
      </c>
      <c r="D6255" s="635" t="s">
        <v>30003</v>
      </c>
    </row>
    <row r="6256" spans="1:4" ht="13.5" x14ac:dyDescent="0.25">
      <c r="A6256" s="636">
        <v>90407</v>
      </c>
      <c r="B6256" s="634" t="s">
        <v>25563</v>
      </c>
      <c r="C6256" s="634" t="s">
        <v>3</v>
      </c>
      <c r="D6256" s="635" t="s">
        <v>30367</v>
      </c>
    </row>
    <row r="6257" spans="1:4" ht="13.5" x14ac:dyDescent="0.25">
      <c r="A6257" s="636">
        <v>90408</v>
      </c>
      <c r="B6257" s="634" t="s">
        <v>25564</v>
      </c>
      <c r="C6257" s="634" t="s">
        <v>3</v>
      </c>
      <c r="D6257" s="635" t="s">
        <v>30135</v>
      </c>
    </row>
    <row r="6258" spans="1:4" ht="13.5" x14ac:dyDescent="0.25">
      <c r="A6258" s="636">
        <v>90409</v>
      </c>
      <c r="B6258" s="634" t="s">
        <v>25565</v>
      </c>
      <c r="C6258" s="634" t="s">
        <v>3</v>
      </c>
      <c r="D6258" s="635" t="s">
        <v>46103</v>
      </c>
    </row>
    <row r="6259" spans="1:4" ht="13.5" x14ac:dyDescent="0.25">
      <c r="A6259" s="636">
        <v>87242</v>
      </c>
      <c r="B6259" s="634" t="s">
        <v>25566</v>
      </c>
      <c r="C6259" s="634" t="s">
        <v>3</v>
      </c>
      <c r="D6259" s="635" t="s">
        <v>46104</v>
      </c>
    </row>
    <row r="6260" spans="1:4" ht="13.5" x14ac:dyDescent="0.25">
      <c r="A6260" s="636">
        <v>87243</v>
      </c>
      <c r="B6260" s="634" t="s">
        <v>25567</v>
      </c>
      <c r="C6260" s="634" t="s">
        <v>3</v>
      </c>
      <c r="D6260" s="635" t="s">
        <v>46105</v>
      </c>
    </row>
    <row r="6261" spans="1:4" ht="13.5" x14ac:dyDescent="0.25">
      <c r="A6261" s="636">
        <v>87244</v>
      </c>
      <c r="B6261" s="634" t="s">
        <v>25568</v>
      </c>
      <c r="C6261" s="634" t="s">
        <v>3</v>
      </c>
      <c r="D6261" s="635" t="s">
        <v>46106</v>
      </c>
    </row>
    <row r="6262" spans="1:4" ht="13.5" x14ac:dyDescent="0.25">
      <c r="A6262" s="636">
        <v>87245</v>
      </c>
      <c r="B6262" s="634" t="s">
        <v>25569</v>
      </c>
      <c r="C6262" s="634" t="s">
        <v>3</v>
      </c>
      <c r="D6262" s="635" t="s">
        <v>30155</v>
      </c>
    </row>
    <row r="6263" spans="1:4" ht="13.5" x14ac:dyDescent="0.25">
      <c r="A6263" s="636">
        <v>87264</v>
      </c>
      <c r="B6263" s="634" t="s">
        <v>25570</v>
      </c>
      <c r="C6263" s="634" t="s">
        <v>3</v>
      </c>
      <c r="D6263" s="635" t="s">
        <v>46107</v>
      </c>
    </row>
    <row r="6264" spans="1:4" ht="13.5" x14ac:dyDescent="0.25">
      <c r="A6264" s="636">
        <v>87265</v>
      </c>
      <c r="B6264" s="634" t="s">
        <v>25571</v>
      </c>
      <c r="C6264" s="634" t="s">
        <v>3</v>
      </c>
      <c r="D6264" s="635" t="s">
        <v>43065</v>
      </c>
    </row>
    <row r="6265" spans="1:4" ht="13.5" x14ac:dyDescent="0.25">
      <c r="A6265" s="636">
        <v>87266</v>
      </c>
      <c r="B6265" s="634" t="s">
        <v>25572</v>
      </c>
      <c r="C6265" s="634" t="s">
        <v>3</v>
      </c>
      <c r="D6265" s="635" t="s">
        <v>46050</v>
      </c>
    </row>
    <row r="6266" spans="1:4" ht="13.5" x14ac:dyDescent="0.25">
      <c r="A6266" s="636">
        <v>87267</v>
      </c>
      <c r="B6266" s="634" t="s">
        <v>25573</v>
      </c>
      <c r="C6266" s="634" t="s">
        <v>3</v>
      </c>
      <c r="D6266" s="635" t="s">
        <v>46108</v>
      </c>
    </row>
    <row r="6267" spans="1:4" ht="13.5" x14ac:dyDescent="0.25">
      <c r="A6267" s="636">
        <v>87268</v>
      </c>
      <c r="B6267" s="634" t="s">
        <v>25574</v>
      </c>
      <c r="C6267" s="634" t="s">
        <v>3</v>
      </c>
      <c r="D6267" s="635" t="s">
        <v>44875</v>
      </c>
    </row>
    <row r="6268" spans="1:4" ht="13.5" x14ac:dyDescent="0.25">
      <c r="A6268" s="636">
        <v>87269</v>
      </c>
      <c r="B6268" s="634" t="s">
        <v>25575</v>
      </c>
      <c r="C6268" s="634" t="s">
        <v>3</v>
      </c>
      <c r="D6268" s="635" t="s">
        <v>45778</v>
      </c>
    </row>
    <row r="6269" spans="1:4" ht="13.5" x14ac:dyDescent="0.25">
      <c r="A6269" s="636">
        <v>87270</v>
      </c>
      <c r="B6269" s="634" t="s">
        <v>25576</v>
      </c>
      <c r="C6269" s="634" t="s">
        <v>3</v>
      </c>
      <c r="D6269" s="635" t="s">
        <v>46109</v>
      </c>
    </row>
    <row r="6270" spans="1:4" ht="13.5" x14ac:dyDescent="0.25">
      <c r="A6270" s="636">
        <v>87271</v>
      </c>
      <c r="B6270" s="634" t="s">
        <v>25577</v>
      </c>
      <c r="C6270" s="634" t="s">
        <v>3</v>
      </c>
      <c r="D6270" s="635" t="s">
        <v>46110</v>
      </c>
    </row>
    <row r="6271" spans="1:4" ht="13.5" x14ac:dyDescent="0.25">
      <c r="A6271" s="636">
        <v>87272</v>
      </c>
      <c r="B6271" s="634" t="s">
        <v>25578</v>
      </c>
      <c r="C6271" s="634" t="s">
        <v>3</v>
      </c>
      <c r="D6271" s="635" t="s">
        <v>44388</v>
      </c>
    </row>
    <row r="6272" spans="1:4" ht="13.5" x14ac:dyDescent="0.25">
      <c r="A6272" s="636">
        <v>87273</v>
      </c>
      <c r="B6272" s="634" t="s">
        <v>25579</v>
      </c>
      <c r="C6272" s="634" t="s">
        <v>3</v>
      </c>
      <c r="D6272" s="635" t="s">
        <v>46111</v>
      </c>
    </row>
    <row r="6273" spans="1:4" ht="13.5" x14ac:dyDescent="0.25">
      <c r="A6273" s="636">
        <v>87274</v>
      </c>
      <c r="B6273" s="634" t="s">
        <v>25580</v>
      </c>
      <c r="C6273" s="634" t="s">
        <v>3</v>
      </c>
      <c r="D6273" s="635" t="s">
        <v>46112</v>
      </c>
    </row>
    <row r="6274" spans="1:4" ht="13.5" x14ac:dyDescent="0.25">
      <c r="A6274" s="636">
        <v>87275</v>
      </c>
      <c r="B6274" s="634" t="s">
        <v>25581</v>
      </c>
      <c r="C6274" s="634" t="s">
        <v>3</v>
      </c>
      <c r="D6274" s="635" t="s">
        <v>30021</v>
      </c>
    </row>
    <row r="6275" spans="1:4" ht="13.5" x14ac:dyDescent="0.25">
      <c r="A6275" s="636">
        <v>88786</v>
      </c>
      <c r="B6275" s="634" t="s">
        <v>25582</v>
      </c>
      <c r="C6275" s="634" t="s">
        <v>3</v>
      </c>
      <c r="D6275" s="635" t="s">
        <v>46113</v>
      </c>
    </row>
    <row r="6276" spans="1:4" ht="13.5" x14ac:dyDescent="0.25">
      <c r="A6276" s="636">
        <v>88787</v>
      </c>
      <c r="B6276" s="634" t="s">
        <v>25583</v>
      </c>
      <c r="C6276" s="634" t="s">
        <v>3</v>
      </c>
      <c r="D6276" s="635" t="s">
        <v>46114</v>
      </c>
    </row>
    <row r="6277" spans="1:4" ht="13.5" x14ac:dyDescent="0.25">
      <c r="A6277" s="636">
        <v>88788</v>
      </c>
      <c r="B6277" s="634" t="s">
        <v>25584</v>
      </c>
      <c r="C6277" s="634" t="s">
        <v>3</v>
      </c>
      <c r="D6277" s="635" t="s">
        <v>46115</v>
      </c>
    </row>
    <row r="6278" spans="1:4" ht="13.5" x14ac:dyDescent="0.25">
      <c r="A6278" s="636">
        <v>88789</v>
      </c>
      <c r="B6278" s="634" t="s">
        <v>25585</v>
      </c>
      <c r="C6278" s="634" t="s">
        <v>3</v>
      </c>
      <c r="D6278" s="635" t="s">
        <v>46116</v>
      </c>
    </row>
    <row r="6279" spans="1:4" ht="13.5" x14ac:dyDescent="0.25">
      <c r="A6279" s="636">
        <v>89045</v>
      </c>
      <c r="B6279" s="634" t="s">
        <v>29853</v>
      </c>
      <c r="C6279" s="634" t="s">
        <v>3</v>
      </c>
      <c r="D6279" s="635" t="s">
        <v>42621</v>
      </c>
    </row>
    <row r="6280" spans="1:4" ht="13.5" x14ac:dyDescent="0.25">
      <c r="A6280" s="636">
        <v>89170</v>
      </c>
      <c r="B6280" s="634" t="s">
        <v>46117</v>
      </c>
      <c r="C6280" s="634" t="s">
        <v>3</v>
      </c>
      <c r="D6280" s="635" t="s">
        <v>29925</v>
      </c>
    </row>
    <row r="6281" spans="1:4" ht="13.5" x14ac:dyDescent="0.25">
      <c r="A6281" s="636">
        <v>93392</v>
      </c>
      <c r="B6281" s="634" t="s">
        <v>25586</v>
      </c>
      <c r="C6281" s="634" t="s">
        <v>3</v>
      </c>
      <c r="D6281" s="635" t="s">
        <v>46118</v>
      </c>
    </row>
    <row r="6282" spans="1:4" ht="13.5" x14ac:dyDescent="0.25">
      <c r="A6282" s="636">
        <v>93393</v>
      </c>
      <c r="B6282" s="634" t="s">
        <v>25587</v>
      </c>
      <c r="C6282" s="634" t="s">
        <v>3</v>
      </c>
      <c r="D6282" s="635" t="s">
        <v>46119</v>
      </c>
    </row>
    <row r="6283" spans="1:4" ht="13.5" x14ac:dyDescent="0.25">
      <c r="A6283" s="636">
        <v>93394</v>
      </c>
      <c r="B6283" s="634" t="s">
        <v>25588</v>
      </c>
      <c r="C6283" s="634" t="s">
        <v>3</v>
      </c>
      <c r="D6283" s="635" t="s">
        <v>41877</v>
      </c>
    </row>
    <row r="6284" spans="1:4" ht="13.5" x14ac:dyDescent="0.25">
      <c r="A6284" s="636">
        <v>93395</v>
      </c>
      <c r="B6284" s="634" t="s">
        <v>25589</v>
      </c>
      <c r="C6284" s="634" t="s">
        <v>3</v>
      </c>
      <c r="D6284" s="635" t="s">
        <v>26984</v>
      </c>
    </row>
    <row r="6285" spans="1:4" ht="13.5" x14ac:dyDescent="0.25">
      <c r="A6285" s="636">
        <v>99194</v>
      </c>
      <c r="B6285" s="634" t="s">
        <v>25590</v>
      </c>
      <c r="C6285" s="634" t="s">
        <v>3</v>
      </c>
      <c r="D6285" s="635" t="s">
        <v>46120</v>
      </c>
    </row>
    <row r="6286" spans="1:4" ht="13.5" x14ac:dyDescent="0.25">
      <c r="A6286" s="636">
        <v>99195</v>
      </c>
      <c r="B6286" s="634" t="s">
        <v>25591</v>
      </c>
      <c r="C6286" s="634" t="s">
        <v>3</v>
      </c>
      <c r="D6286" s="635" t="s">
        <v>29852</v>
      </c>
    </row>
    <row r="6287" spans="1:4" ht="13.5" x14ac:dyDescent="0.25">
      <c r="A6287" s="636">
        <v>99196</v>
      </c>
      <c r="B6287" s="634" t="s">
        <v>25592</v>
      </c>
      <c r="C6287" s="634" t="s">
        <v>3</v>
      </c>
      <c r="D6287" s="635" t="s">
        <v>46121</v>
      </c>
    </row>
    <row r="6288" spans="1:4" ht="13.5" x14ac:dyDescent="0.25">
      <c r="A6288" s="636">
        <v>99198</v>
      </c>
      <c r="B6288" s="634" t="s">
        <v>25593</v>
      </c>
      <c r="C6288" s="634" t="s">
        <v>3</v>
      </c>
      <c r="D6288" s="635" t="s">
        <v>43607</v>
      </c>
    </row>
    <row r="6289" spans="1:4" ht="13.5" x14ac:dyDescent="0.25">
      <c r="A6289" s="636">
        <v>101965</v>
      </c>
      <c r="B6289" s="634" t="s">
        <v>29854</v>
      </c>
      <c r="C6289" s="634" t="s">
        <v>4</v>
      </c>
      <c r="D6289" s="635" t="s">
        <v>46122</v>
      </c>
    </row>
    <row r="6290" spans="1:4" ht="13.5" x14ac:dyDescent="0.25">
      <c r="A6290" s="636">
        <v>101966</v>
      </c>
      <c r="B6290" s="634" t="s">
        <v>29855</v>
      </c>
      <c r="C6290" s="634" t="s">
        <v>4</v>
      </c>
      <c r="D6290" s="635" t="s">
        <v>46123</v>
      </c>
    </row>
    <row r="6291" spans="1:4" ht="13.5" x14ac:dyDescent="0.25">
      <c r="A6291" s="636">
        <v>101979</v>
      </c>
      <c r="B6291" s="634" t="s">
        <v>29856</v>
      </c>
      <c r="C6291" s="634" t="s">
        <v>4</v>
      </c>
      <c r="D6291" s="635" t="s">
        <v>46124</v>
      </c>
    </row>
    <row r="6292" spans="1:4" ht="13.5" x14ac:dyDescent="0.25">
      <c r="A6292" s="636">
        <v>96112</v>
      </c>
      <c r="B6292" s="634" t="s">
        <v>25594</v>
      </c>
      <c r="C6292" s="634" t="s">
        <v>3</v>
      </c>
      <c r="D6292" s="635" t="s">
        <v>46125</v>
      </c>
    </row>
    <row r="6293" spans="1:4" ht="13.5" x14ac:dyDescent="0.25">
      <c r="A6293" s="636">
        <v>96117</v>
      </c>
      <c r="B6293" s="634" t="s">
        <v>25595</v>
      </c>
      <c r="C6293" s="634" t="s">
        <v>3</v>
      </c>
      <c r="D6293" s="635" t="s">
        <v>46126</v>
      </c>
    </row>
    <row r="6294" spans="1:4" ht="13.5" x14ac:dyDescent="0.25">
      <c r="A6294" s="636">
        <v>96122</v>
      </c>
      <c r="B6294" s="634" t="s">
        <v>25596</v>
      </c>
      <c r="C6294" s="634" t="s">
        <v>4</v>
      </c>
      <c r="D6294" s="635" t="s">
        <v>41774</v>
      </c>
    </row>
    <row r="6295" spans="1:4" ht="13.5" x14ac:dyDescent="0.25">
      <c r="A6295" s="636">
        <v>96109</v>
      </c>
      <c r="B6295" s="634" t="s">
        <v>25597</v>
      </c>
      <c r="C6295" s="634" t="s">
        <v>3</v>
      </c>
      <c r="D6295" s="635" t="s">
        <v>46127</v>
      </c>
    </row>
    <row r="6296" spans="1:4" ht="13.5" x14ac:dyDescent="0.25">
      <c r="A6296" s="636">
        <v>96110</v>
      </c>
      <c r="B6296" s="634" t="s">
        <v>25598</v>
      </c>
      <c r="C6296" s="634" t="s">
        <v>3</v>
      </c>
      <c r="D6296" s="635" t="s">
        <v>46128</v>
      </c>
    </row>
    <row r="6297" spans="1:4" ht="13.5" x14ac:dyDescent="0.25">
      <c r="A6297" s="636">
        <v>96113</v>
      </c>
      <c r="B6297" s="634" t="s">
        <v>25599</v>
      </c>
      <c r="C6297" s="634" t="s">
        <v>3</v>
      </c>
      <c r="D6297" s="635" t="s">
        <v>46129</v>
      </c>
    </row>
    <row r="6298" spans="1:4" ht="13.5" x14ac:dyDescent="0.25">
      <c r="A6298" s="636">
        <v>96114</v>
      </c>
      <c r="B6298" s="634" t="s">
        <v>25600</v>
      </c>
      <c r="C6298" s="634" t="s">
        <v>3</v>
      </c>
      <c r="D6298" s="635" t="s">
        <v>46130</v>
      </c>
    </row>
    <row r="6299" spans="1:4" ht="13.5" x14ac:dyDescent="0.25">
      <c r="A6299" s="636">
        <v>96120</v>
      </c>
      <c r="B6299" s="634" t="s">
        <v>25601</v>
      </c>
      <c r="C6299" s="634" t="s">
        <v>4</v>
      </c>
      <c r="D6299" s="635" t="s">
        <v>42115</v>
      </c>
    </row>
    <row r="6300" spans="1:4" ht="13.5" x14ac:dyDescent="0.25">
      <c r="A6300" s="636">
        <v>96123</v>
      </c>
      <c r="B6300" s="634" t="s">
        <v>25602</v>
      </c>
      <c r="C6300" s="634" t="s">
        <v>4</v>
      </c>
      <c r="D6300" s="635" t="s">
        <v>30807</v>
      </c>
    </row>
    <row r="6301" spans="1:4" ht="13.5" x14ac:dyDescent="0.25">
      <c r="A6301" s="636">
        <v>99054</v>
      </c>
      <c r="B6301" s="634" t="s">
        <v>25603</v>
      </c>
      <c r="C6301" s="634" t="s">
        <v>3</v>
      </c>
      <c r="D6301" s="635" t="s">
        <v>46131</v>
      </c>
    </row>
    <row r="6302" spans="1:4" ht="13.5" x14ac:dyDescent="0.25">
      <c r="A6302" s="636">
        <v>96111</v>
      </c>
      <c r="B6302" s="634" t="s">
        <v>25604</v>
      </c>
      <c r="C6302" s="634" t="s">
        <v>3</v>
      </c>
      <c r="D6302" s="635" t="s">
        <v>46132</v>
      </c>
    </row>
    <row r="6303" spans="1:4" ht="13.5" x14ac:dyDescent="0.25">
      <c r="A6303" s="636">
        <v>96116</v>
      </c>
      <c r="B6303" s="634" t="s">
        <v>25605</v>
      </c>
      <c r="C6303" s="634" t="s">
        <v>3</v>
      </c>
      <c r="D6303" s="635" t="s">
        <v>46133</v>
      </c>
    </row>
    <row r="6304" spans="1:4" ht="13.5" x14ac:dyDescent="0.25">
      <c r="A6304" s="636">
        <v>96121</v>
      </c>
      <c r="B6304" s="634" t="s">
        <v>25606</v>
      </c>
      <c r="C6304" s="634" t="s">
        <v>4</v>
      </c>
      <c r="D6304" s="635" t="s">
        <v>29962</v>
      </c>
    </row>
    <row r="6305" spans="1:4" ht="13.5" x14ac:dyDescent="0.25">
      <c r="A6305" s="636">
        <v>96485</v>
      </c>
      <c r="B6305" s="634" t="s">
        <v>25607</v>
      </c>
      <c r="C6305" s="634" t="s">
        <v>3</v>
      </c>
      <c r="D6305" s="635" t="s">
        <v>46134</v>
      </c>
    </row>
    <row r="6306" spans="1:4" ht="13.5" x14ac:dyDescent="0.25">
      <c r="A6306" s="636">
        <v>96486</v>
      </c>
      <c r="B6306" s="634" t="s">
        <v>25608</v>
      </c>
      <c r="C6306" s="634" t="s">
        <v>3</v>
      </c>
      <c r="D6306" s="635" t="s">
        <v>46135</v>
      </c>
    </row>
    <row r="6307" spans="1:4" ht="13.5" x14ac:dyDescent="0.25">
      <c r="A6307" s="636">
        <v>91514</v>
      </c>
      <c r="B6307" s="634" t="s">
        <v>25609</v>
      </c>
      <c r="C6307" s="634" t="s">
        <v>3</v>
      </c>
      <c r="D6307" s="635" t="s">
        <v>46136</v>
      </c>
    </row>
    <row r="6308" spans="1:4" ht="13.5" x14ac:dyDescent="0.25">
      <c r="A6308" s="636">
        <v>91515</v>
      </c>
      <c r="B6308" s="634" t="s">
        <v>25610</v>
      </c>
      <c r="C6308" s="634" t="s">
        <v>3</v>
      </c>
      <c r="D6308" s="635" t="s">
        <v>26767</v>
      </c>
    </row>
    <row r="6309" spans="1:4" ht="13.5" x14ac:dyDescent="0.25">
      <c r="A6309" s="636">
        <v>91516</v>
      </c>
      <c r="B6309" s="634" t="s">
        <v>25611</v>
      </c>
      <c r="C6309" s="634" t="s">
        <v>3</v>
      </c>
      <c r="D6309" s="635" t="s">
        <v>30517</v>
      </c>
    </row>
    <row r="6310" spans="1:4" ht="13.5" x14ac:dyDescent="0.25">
      <c r="A6310" s="636">
        <v>91517</v>
      </c>
      <c r="B6310" s="634" t="s">
        <v>25612</v>
      </c>
      <c r="C6310" s="634" t="s">
        <v>3</v>
      </c>
      <c r="D6310" s="635" t="s">
        <v>43220</v>
      </c>
    </row>
    <row r="6311" spans="1:4" ht="13.5" x14ac:dyDescent="0.25">
      <c r="A6311" s="636">
        <v>91519</v>
      </c>
      <c r="B6311" s="634" t="s">
        <v>25613</v>
      </c>
      <c r="C6311" s="634" t="s">
        <v>3</v>
      </c>
      <c r="D6311" s="635" t="s">
        <v>30278</v>
      </c>
    </row>
    <row r="6312" spans="1:4" ht="13.5" x14ac:dyDescent="0.25">
      <c r="A6312" s="636">
        <v>91520</v>
      </c>
      <c r="B6312" s="634" t="s">
        <v>25614</v>
      </c>
      <c r="C6312" s="634" t="s">
        <v>3</v>
      </c>
      <c r="D6312" s="635" t="s">
        <v>28472</v>
      </c>
    </row>
    <row r="6313" spans="1:4" ht="13.5" x14ac:dyDescent="0.25">
      <c r="A6313" s="636">
        <v>91522</v>
      </c>
      <c r="B6313" s="634" t="s">
        <v>25615</v>
      </c>
      <c r="C6313" s="634" t="s">
        <v>3</v>
      </c>
      <c r="D6313" s="635" t="s">
        <v>41999</v>
      </c>
    </row>
    <row r="6314" spans="1:4" ht="13.5" x14ac:dyDescent="0.25">
      <c r="A6314" s="636">
        <v>91525</v>
      </c>
      <c r="B6314" s="634" t="s">
        <v>25616</v>
      </c>
      <c r="C6314" s="634" t="s">
        <v>3</v>
      </c>
      <c r="D6314" s="635" t="s">
        <v>27325</v>
      </c>
    </row>
    <row r="6315" spans="1:4" ht="13.5" x14ac:dyDescent="0.25">
      <c r="A6315" s="636">
        <v>87280</v>
      </c>
      <c r="B6315" s="634" t="s">
        <v>26147</v>
      </c>
      <c r="C6315" s="634" t="s">
        <v>20</v>
      </c>
      <c r="D6315" s="635" t="s">
        <v>46137</v>
      </c>
    </row>
    <row r="6316" spans="1:4" ht="13.5" x14ac:dyDescent="0.25">
      <c r="A6316" s="636">
        <v>87281</v>
      </c>
      <c r="B6316" s="634" t="s">
        <v>26148</v>
      </c>
      <c r="C6316" s="634" t="s">
        <v>20</v>
      </c>
      <c r="D6316" s="635" t="s">
        <v>46138</v>
      </c>
    </row>
    <row r="6317" spans="1:4" ht="13.5" x14ac:dyDescent="0.25">
      <c r="A6317" s="636">
        <v>87283</v>
      </c>
      <c r="B6317" s="634" t="s">
        <v>26149</v>
      </c>
      <c r="C6317" s="634" t="s">
        <v>20</v>
      </c>
      <c r="D6317" s="635" t="s">
        <v>46139</v>
      </c>
    </row>
    <row r="6318" spans="1:4" ht="13.5" x14ac:dyDescent="0.25">
      <c r="A6318" s="636">
        <v>87284</v>
      </c>
      <c r="B6318" s="634" t="s">
        <v>26150</v>
      </c>
      <c r="C6318" s="634" t="s">
        <v>20</v>
      </c>
      <c r="D6318" s="635" t="s">
        <v>46140</v>
      </c>
    </row>
    <row r="6319" spans="1:4" ht="13.5" x14ac:dyDescent="0.25">
      <c r="A6319" s="636">
        <v>87286</v>
      </c>
      <c r="B6319" s="634" t="s">
        <v>26151</v>
      </c>
      <c r="C6319" s="634" t="s">
        <v>20</v>
      </c>
      <c r="D6319" s="635" t="s">
        <v>46141</v>
      </c>
    </row>
    <row r="6320" spans="1:4" ht="13.5" x14ac:dyDescent="0.25">
      <c r="A6320" s="636">
        <v>87287</v>
      </c>
      <c r="B6320" s="634" t="s">
        <v>26152</v>
      </c>
      <c r="C6320" s="634" t="s">
        <v>20</v>
      </c>
      <c r="D6320" s="635" t="s">
        <v>46142</v>
      </c>
    </row>
    <row r="6321" spans="1:4" ht="13.5" x14ac:dyDescent="0.25">
      <c r="A6321" s="636">
        <v>87289</v>
      </c>
      <c r="B6321" s="634" t="s">
        <v>26153</v>
      </c>
      <c r="C6321" s="634" t="s">
        <v>20</v>
      </c>
      <c r="D6321" s="635" t="s">
        <v>46143</v>
      </c>
    </row>
    <row r="6322" spans="1:4" ht="13.5" x14ac:dyDescent="0.25">
      <c r="A6322" s="636">
        <v>87290</v>
      </c>
      <c r="B6322" s="634" t="s">
        <v>26154</v>
      </c>
      <c r="C6322" s="634" t="s">
        <v>20</v>
      </c>
      <c r="D6322" s="635" t="s">
        <v>46144</v>
      </c>
    </row>
    <row r="6323" spans="1:4" ht="13.5" x14ac:dyDescent="0.25">
      <c r="A6323" s="636">
        <v>87292</v>
      </c>
      <c r="B6323" s="634" t="s">
        <v>26155</v>
      </c>
      <c r="C6323" s="634" t="s">
        <v>20</v>
      </c>
      <c r="D6323" s="635" t="s">
        <v>46145</v>
      </c>
    </row>
    <row r="6324" spans="1:4" ht="13.5" x14ac:dyDescent="0.25">
      <c r="A6324" s="636">
        <v>87294</v>
      </c>
      <c r="B6324" s="634" t="s">
        <v>26156</v>
      </c>
      <c r="C6324" s="634" t="s">
        <v>20</v>
      </c>
      <c r="D6324" s="635" t="s">
        <v>46146</v>
      </c>
    </row>
    <row r="6325" spans="1:4" ht="13.5" x14ac:dyDescent="0.25">
      <c r="A6325" s="636">
        <v>87295</v>
      </c>
      <c r="B6325" s="634" t="s">
        <v>26157</v>
      </c>
      <c r="C6325" s="634" t="s">
        <v>20</v>
      </c>
      <c r="D6325" s="635" t="s">
        <v>46147</v>
      </c>
    </row>
    <row r="6326" spans="1:4" ht="13.5" x14ac:dyDescent="0.25">
      <c r="A6326" s="636">
        <v>87296</v>
      </c>
      <c r="B6326" s="634" t="s">
        <v>26158</v>
      </c>
      <c r="C6326" s="634" t="s">
        <v>20</v>
      </c>
      <c r="D6326" s="635" t="s">
        <v>46148</v>
      </c>
    </row>
    <row r="6327" spans="1:4" ht="13.5" x14ac:dyDescent="0.25">
      <c r="A6327" s="636">
        <v>87298</v>
      </c>
      <c r="B6327" s="634" t="s">
        <v>26159</v>
      </c>
      <c r="C6327" s="634" t="s">
        <v>20</v>
      </c>
      <c r="D6327" s="635" t="s">
        <v>46149</v>
      </c>
    </row>
    <row r="6328" spans="1:4" ht="13.5" x14ac:dyDescent="0.25">
      <c r="A6328" s="636">
        <v>87299</v>
      </c>
      <c r="B6328" s="634" t="s">
        <v>26160</v>
      </c>
      <c r="C6328" s="634" t="s">
        <v>20</v>
      </c>
      <c r="D6328" s="635" t="s">
        <v>46150</v>
      </c>
    </row>
    <row r="6329" spans="1:4" ht="13.5" x14ac:dyDescent="0.25">
      <c r="A6329" s="636">
        <v>87301</v>
      </c>
      <c r="B6329" s="634" t="s">
        <v>26161</v>
      </c>
      <c r="C6329" s="634" t="s">
        <v>20</v>
      </c>
      <c r="D6329" s="635" t="s">
        <v>46151</v>
      </c>
    </row>
    <row r="6330" spans="1:4" ht="13.5" x14ac:dyDescent="0.25">
      <c r="A6330" s="636">
        <v>87302</v>
      </c>
      <c r="B6330" s="634" t="s">
        <v>26162</v>
      </c>
      <c r="C6330" s="634" t="s">
        <v>20</v>
      </c>
      <c r="D6330" s="635" t="s">
        <v>46152</v>
      </c>
    </row>
    <row r="6331" spans="1:4" ht="13.5" x14ac:dyDescent="0.25">
      <c r="A6331" s="636">
        <v>87304</v>
      </c>
      <c r="B6331" s="634" t="s">
        <v>26163</v>
      </c>
      <c r="C6331" s="634" t="s">
        <v>20</v>
      </c>
      <c r="D6331" s="635" t="s">
        <v>43301</v>
      </c>
    </row>
    <row r="6332" spans="1:4" ht="13.5" x14ac:dyDescent="0.25">
      <c r="A6332" s="636">
        <v>87305</v>
      </c>
      <c r="B6332" s="634" t="s">
        <v>26164</v>
      </c>
      <c r="C6332" s="634" t="s">
        <v>20</v>
      </c>
      <c r="D6332" s="635" t="s">
        <v>46153</v>
      </c>
    </row>
    <row r="6333" spans="1:4" ht="13.5" x14ac:dyDescent="0.25">
      <c r="A6333" s="636">
        <v>87307</v>
      </c>
      <c r="B6333" s="634" t="s">
        <v>26165</v>
      </c>
      <c r="C6333" s="634" t="s">
        <v>20</v>
      </c>
      <c r="D6333" s="635" t="s">
        <v>46154</v>
      </c>
    </row>
    <row r="6334" spans="1:4" ht="13.5" x14ac:dyDescent="0.25">
      <c r="A6334" s="636">
        <v>87308</v>
      </c>
      <c r="B6334" s="634" t="s">
        <v>26166</v>
      </c>
      <c r="C6334" s="634" t="s">
        <v>20</v>
      </c>
      <c r="D6334" s="635" t="s">
        <v>46155</v>
      </c>
    </row>
    <row r="6335" spans="1:4" ht="13.5" x14ac:dyDescent="0.25">
      <c r="A6335" s="636">
        <v>87310</v>
      </c>
      <c r="B6335" s="634" t="s">
        <v>26167</v>
      </c>
      <c r="C6335" s="634" t="s">
        <v>20</v>
      </c>
      <c r="D6335" s="635" t="s">
        <v>46156</v>
      </c>
    </row>
    <row r="6336" spans="1:4" ht="13.5" x14ac:dyDescent="0.25">
      <c r="A6336" s="636">
        <v>87311</v>
      </c>
      <c r="B6336" s="634" t="s">
        <v>26168</v>
      </c>
      <c r="C6336" s="634" t="s">
        <v>20</v>
      </c>
      <c r="D6336" s="635" t="s">
        <v>46157</v>
      </c>
    </row>
    <row r="6337" spans="1:4" ht="13.5" x14ac:dyDescent="0.25">
      <c r="A6337" s="636">
        <v>87313</v>
      </c>
      <c r="B6337" s="634" t="s">
        <v>26169</v>
      </c>
      <c r="C6337" s="634" t="s">
        <v>20</v>
      </c>
      <c r="D6337" s="635" t="s">
        <v>46158</v>
      </c>
    </row>
    <row r="6338" spans="1:4" ht="13.5" x14ac:dyDescent="0.25">
      <c r="A6338" s="636">
        <v>87314</v>
      </c>
      <c r="B6338" s="634" t="s">
        <v>26170</v>
      </c>
      <c r="C6338" s="634" t="s">
        <v>20</v>
      </c>
      <c r="D6338" s="635" t="s">
        <v>46159</v>
      </c>
    </row>
    <row r="6339" spans="1:4" ht="13.5" x14ac:dyDescent="0.25">
      <c r="A6339" s="636">
        <v>87316</v>
      </c>
      <c r="B6339" s="634" t="s">
        <v>26171</v>
      </c>
      <c r="C6339" s="634" t="s">
        <v>20</v>
      </c>
      <c r="D6339" s="635" t="s">
        <v>46160</v>
      </c>
    </row>
    <row r="6340" spans="1:4" ht="13.5" x14ac:dyDescent="0.25">
      <c r="A6340" s="636">
        <v>87317</v>
      </c>
      <c r="B6340" s="634" t="s">
        <v>26172</v>
      </c>
      <c r="C6340" s="634" t="s">
        <v>20</v>
      </c>
      <c r="D6340" s="635" t="s">
        <v>46161</v>
      </c>
    </row>
    <row r="6341" spans="1:4" ht="13.5" x14ac:dyDescent="0.25">
      <c r="A6341" s="636">
        <v>87319</v>
      </c>
      <c r="B6341" s="634" t="s">
        <v>26173</v>
      </c>
      <c r="C6341" s="634" t="s">
        <v>20</v>
      </c>
      <c r="D6341" s="635" t="s">
        <v>46162</v>
      </c>
    </row>
    <row r="6342" spans="1:4" ht="13.5" x14ac:dyDescent="0.25">
      <c r="A6342" s="636">
        <v>87320</v>
      </c>
      <c r="B6342" s="634" t="s">
        <v>26174</v>
      </c>
      <c r="C6342" s="634" t="s">
        <v>20</v>
      </c>
      <c r="D6342" s="635" t="s">
        <v>46163</v>
      </c>
    </row>
    <row r="6343" spans="1:4" ht="13.5" x14ac:dyDescent="0.25">
      <c r="A6343" s="636">
        <v>87322</v>
      </c>
      <c r="B6343" s="634" t="s">
        <v>26175</v>
      </c>
      <c r="C6343" s="634" t="s">
        <v>20</v>
      </c>
      <c r="D6343" s="635" t="s">
        <v>46164</v>
      </c>
    </row>
    <row r="6344" spans="1:4" ht="13.5" x14ac:dyDescent="0.25">
      <c r="A6344" s="636">
        <v>87323</v>
      </c>
      <c r="B6344" s="634" t="s">
        <v>26176</v>
      </c>
      <c r="C6344" s="634" t="s">
        <v>20</v>
      </c>
      <c r="D6344" s="635" t="s">
        <v>46165</v>
      </c>
    </row>
    <row r="6345" spans="1:4" ht="13.5" x14ac:dyDescent="0.25">
      <c r="A6345" s="636">
        <v>87325</v>
      </c>
      <c r="B6345" s="634" t="s">
        <v>26177</v>
      </c>
      <c r="C6345" s="634" t="s">
        <v>20</v>
      </c>
      <c r="D6345" s="635" t="s">
        <v>46166</v>
      </c>
    </row>
    <row r="6346" spans="1:4" ht="13.5" x14ac:dyDescent="0.25">
      <c r="A6346" s="636">
        <v>87326</v>
      </c>
      <c r="B6346" s="634" t="s">
        <v>26178</v>
      </c>
      <c r="C6346" s="634" t="s">
        <v>20</v>
      </c>
      <c r="D6346" s="635" t="s">
        <v>46167</v>
      </c>
    </row>
    <row r="6347" spans="1:4" ht="13.5" x14ac:dyDescent="0.25">
      <c r="A6347" s="636">
        <v>87327</v>
      </c>
      <c r="B6347" s="634" t="s">
        <v>26179</v>
      </c>
      <c r="C6347" s="634" t="s">
        <v>20</v>
      </c>
      <c r="D6347" s="635" t="s">
        <v>46168</v>
      </c>
    </row>
    <row r="6348" spans="1:4" ht="13.5" x14ac:dyDescent="0.25">
      <c r="A6348" s="636">
        <v>87328</v>
      </c>
      <c r="B6348" s="634" t="s">
        <v>26180</v>
      </c>
      <c r="C6348" s="634" t="s">
        <v>20</v>
      </c>
      <c r="D6348" s="635" t="s">
        <v>46169</v>
      </c>
    </row>
    <row r="6349" spans="1:4" ht="13.5" x14ac:dyDescent="0.25">
      <c r="A6349" s="636">
        <v>87329</v>
      </c>
      <c r="B6349" s="634" t="s">
        <v>26181</v>
      </c>
      <c r="C6349" s="634" t="s">
        <v>20</v>
      </c>
      <c r="D6349" s="635" t="s">
        <v>30930</v>
      </c>
    </row>
    <row r="6350" spans="1:4" ht="13.5" x14ac:dyDescent="0.25">
      <c r="A6350" s="636">
        <v>87330</v>
      </c>
      <c r="B6350" s="634" t="s">
        <v>26182</v>
      </c>
      <c r="C6350" s="634" t="s">
        <v>20</v>
      </c>
      <c r="D6350" s="635" t="s">
        <v>46170</v>
      </c>
    </row>
    <row r="6351" spans="1:4" ht="13.5" x14ac:dyDescent="0.25">
      <c r="A6351" s="636">
        <v>87331</v>
      </c>
      <c r="B6351" s="634" t="s">
        <v>26183</v>
      </c>
      <c r="C6351" s="634" t="s">
        <v>20</v>
      </c>
      <c r="D6351" s="635" t="s">
        <v>46171</v>
      </c>
    </row>
    <row r="6352" spans="1:4" ht="13.5" x14ac:dyDescent="0.25">
      <c r="A6352" s="636">
        <v>87332</v>
      </c>
      <c r="B6352" s="634" t="s">
        <v>26184</v>
      </c>
      <c r="C6352" s="634" t="s">
        <v>20</v>
      </c>
      <c r="D6352" s="635" t="s">
        <v>46172</v>
      </c>
    </row>
    <row r="6353" spans="1:4" ht="13.5" x14ac:dyDescent="0.25">
      <c r="A6353" s="636">
        <v>87333</v>
      </c>
      <c r="B6353" s="634" t="s">
        <v>26185</v>
      </c>
      <c r="C6353" s="634" t="s">
        <v>20</v>
      </c>
      <c r="D6353" s="635" t="s">
        <v>46173</v>
      </c>
    </row>
    <row r="6354" spans="1:4" ht="13.5" x14ac:dyDescent="0.25">
      <c r="A6354" s="636">
        <v>87334</v>
      </c>
      <c r="B6354" s="634" t="s">
        <v>26186</v>
      </c>
      <c r="C6354" s="634" t="s">
        <v>20</v>
      </c>
      <c r="D6354" s="635" t="s">
        <v>46174</v>
      </c>
    </row>
    <row r="6355" spans="1:4" ht="13.5" x14ac:dyDescent="0.25">
      <c r="A6355" s="636">
        <v>87335</v>
      </c>
      <c r="B6355" s="634" t="s">
        <v>26187</v>
      </c>
      <c r="C6355" s="634" t="s">
        <v>20</v>
      </c>
      <c r="D6355" s="635" t="s">
        <v>46175</v>
      </c>
    </row>
    <row r="6356" spans="1:4" ht="13.5" x14ac:dyDescent="0.25">
      <c r="A6356" s="636">
        <v>87336</v>
      </c>
      <c r="B6356" s="634" t="s">
        <v>26188</v>
      </c>
      <c r="C6356" s="634" t="s">
        <v>20</v>
      </c>
      <c r="D6356" s="635" t="s">
        <v>46176</v>
      </c>
    </row>
    <row r="6357" spans="1:4" ht="13.5" x14ac:dyDescent="0.25">
      <c r="A6357" s="636">
        <v>87337</v>
      </c>
      <c r="B6357" s="634" t="s">
        <v>26189</v>
      </c>
      <c r="C6357" s="634" t="s">
        <v>20</v>
      </c>
      <c r="D6357" s="635" t="s">
        <v>46177</v>
      </c>
    </row>
    <row r="6358" spans="1:4" ht="13.5" x14ac:dyDescent="0.25">
      <c r="A6358" s="636">
        <v>87338</v>
      </c>
      <c r="B6358" s="634" t="s">
        <v>26190</v>
      </c>
      <c r="C6358" s="634" t="s">
        <v>20</v>
      </c>
      <c r="D6358" s="635" t="s">
        <v>46178</v>
      </c>
    </row>
    <row r="6359" spans="1:4" ht="13.5" x14ac:dyDescent="0.25">
      <c r="A6359" s="636">
        <v>87339</v>
      </c>
      <c r="B6359" s="634" t="s">
        <v>26191</v>
      </c>
      <c r="C6359" s="634" t="s">
        <v>20</v>
      </c>
      <c r="D6359" s="635" t="s">
        <v>46179</v>
      </c>
    </row>
    <row r="6360" spans="1:4" ht="13.5" x14ac:dyDescent="0.25">
      <c r="A6360" s="636">
        <v>87340</v>
      </c>
      <c r="B6360" s="634" t="s">
        <v>26192</v>
      </c>
      <c r="C6360" s="634" t="s">
        <v>20</v>
      </c>
      <c r="D6360" s="635" t="s">
        <v>46180</v>
      </c>
    </row>
    <row r="6361" spans="1:4" ht="13.5" x14ac:dyDescent="0.25">
      <c r="A6361" s="636">
        <v>87341</v>
      </c>
      <c r="B6361" s="634" t="s">
        <v>26193</v>
      </c>
      <c r="C6361" s="634" t="s">
        <v>20</v>
      </c>
      <c r="D6361" s="635" t="s">
        <v>46181</v>
      </c>
    </row>
    <row r="6362" spans="1:4" ht="13.5" x14ac:dyDescent="0.25">
      <c r="A6362" s="636">
        <v>87342</v>
      </c>
      <c r="B6362" s="634" t="s">
        <v>26194</v>
      </c>
      <c r="C6362" s="634" t="s">
        <v>20</v>
      </c>
      <c r="D6362" s="635" t="s">
        <v>46182</v>
      </c>
    </row>
    <row r="6363" spans="1:4" ht="13.5" x14ac:dyDescent="0.25">
      <c r="A6363" s="636">
        <v>87343</v>
      </c>
      <c r="B6363" s="634" t="s">
        <v>26195</v>
      </c>
      <c r="C6363" s="634" t="s">
        <v>20</v>
      </c>
      <c r="D6363" s="635" t="s">
        <v>46183</v>
      </c>
    </row>
    <row r="6364" spans="1:4" ht="13.5" x14ac:dyDescent="0.25">
      <c r="A6364" s="636">
        <v>87344</v>
      </c>
      <c r="B6364" s="634" t="s">
        <v>26196</v>
      </c>
      <c r="C6364" s="634" t="s">
        <v>20</v>
      </c>
      <c r="D6364" s="635" t="s">
        <v>46184</v>
      </c>
    </row>
    <row r="6365" spans="1:4" ht="13.5" x14ac:dyDescent="0.25">
      <c r="A6365" s="636">
        <v>87345</v>
      </c>
      <c r="B6365" s="634" t="s">
        <v>26197</v>
      </c>
      <c r="C6365" s="634" t="s">
        <v>20</v>
      </c>
      <c r="D6365" s="635" t="s">
        <v>46185</v>
      </c>
    </row>
    <row r="6366" spans="1:4" ht="13.5" x14ac:dyDescent="0.25">
      <c r="A6366" s="636">
        <v>87346</v>
      </c>
      <c r="B6366" s="634" t="s">
        <v>26198</v>
      </c>
      <c r="C6366" s="634" t="s">
        <v>20</v>
      </c>
      <c r="D6366" s="635" t="s">
        <v>46186</v>
      </c>
    </row>
    <row r="6367" spans="1:4" ht="13.5" x14ac:dyDescent="0.25">
      <c r="A6367" s="636">
        <v>87347</v>
      </c>
      <c r="B6367" s="634" t="s">
        <v>26199</v>
      </c>
      <c r="C6367" s="634" t="s">
        <v>20</v>
      </c>
      <c r="D6367" s="635" t="s">
        <v>46187</v>
      </c>
    </row>
    <row r="6368" spans="1:4" ht="13.5" x14ac:dyDescent="0.25">
      <c r="A6368" s="636">
        <v>87348</v>
      </c>
      <c r="B6368" s="634" t="s">
        <v>26200</v>
      </c>
      <c r="C6368" s="634" t="s">
        <v>20</v>
      </c>
      <c r="D6368" s="635" t="s">
        <v>43324</v>
      </c>
    </row>
    <row r="6369" spans="1:4" ht="13.5" x14ac:dyDescent="0.25">
      <c r="A6369" s="636">
        <v>87349</v>
      </c>
      <c r="B6369" s="634" t="s">
        <v>26201</v>
      </c>
      <c r="C6369" s="634" t="s">
        <v>20</v>
      </c>
      <c r="D6369" s="635" t="s">
        <v>46188</v>
      </c>
    </row>
    <row r="6370" spans="1:4" ht="13.5" x14ac:dyDescent="0.25">
      <c r="A6370" s="636">
        <v>87350</v>
      </c>
      <c r="B6370" s="634" t="s">
        <v>26202</v>
      </c>
      <c r="C6370" s="634" t="s">
        <v>20</v>
      </c>
      <c r="D6370" s="635" t="s">
        <v>46189</v>
      </c>
    </row>
    <row r="6371" spans="1:4" ht="13.5" x14ac:dyDescent="0.25">
      <c r="A6371" s="636">
        <v>87351</v>
      </c>
      <c r="B6371" s="634" t="s">
        <v>26203</v>
      </c>
      <c r="C6371" s="634" t="s">
        <v>20</v>
      </c>
      <c r="D6371" s="635" t="s">
        <v>46190</v>
      </c>
    </row>
    <row r="6372" spans="1:4" ht="13.5" x14ac:dyDescent="0.25">
      <c r="A6372" s="636">
        <v>87352</v>
      </c>
      <c r="B6372" s="634" t="s">
        <v>26204</v>
      </c>
      <c r="C6372" s="634" t="s">
        <v>20</v>
      </c>
      <c r="D6372" s="635" t="s">
        <v>46191</v>
      </c>
    </row>
    <row r="6373" spans="1:4" ht="13.5" x14ac:dyDescent="0.25">
      <c r="A6373" s="636">
        <v>87353</v>
      </c>
      <c r="B6373" s="634" t="s">
        <v>26205</v>
      </c>
      <c r="C6373" s="634" t="s">
        <v>20</v>
      </c>
      <c r="D6373" s="635" t="s">
        <v>46192</v>
      </c>
    </row>
    <row r="6374" spans="1:4" ht="13.5" x14ac:dyDescent="0.25">
      <c r="A6374" s="636">
        <v>87354</v>
      </c>
      <c r="B6374" s="634" t="s">
        <v>26206</v>
      </c>
      <c r="C6374" s="634" t="s">
        <v>20</v>
      </c>
      <c r="D6374" s="635" t="s">
        <v>45181</v>
      </c>
    </row>
    <row r="6375" spans="1:4" ht="13.5" x14ac:dyDescent="0.25">
      <c r="A6375" s="636">
        <v>87355</v>
      </c>
      <c r="B6375" s="634" t="s">
        <v>26207</v>
      </c>
      <c r="C6375" s="634" t="s">
        <v>20</v>
      </c>
      <c r="D6375" s="635" t="s">
        <v>46193</v>
      </c>
    </row>
    <row r="6376" spans="1:4" ht="13.5" x14ac:dyDescent="0.25">
      <c r="A6376" s="636">
        <v>87356</v>
      </c>
      <c r="B6376" s="634" t="s">
        <v>26208</v>
      </c>
      <c r="C6376" s="634" t="s">
        <v>20</v>
      </c>
      <c r="D6376" s="635" t="s">
        <v>46194</v>
      </c>
    </row>
    <row r="6377" spans="1:4" ht="13.5" x14ac:dyDescent="0.25">
      <c r="A6377" s="636">
        <v>87357</v>
      </c>
      <c r="B6377" s="634" t="s">
        <v>26209</v>
      </c>
      <c r="C6377" s="634" t="s">
        <v>20</v>
      </c>
      <c r="D6377" s="635" t="s">
        <v>46195</v>
      </c>
    </row>
    <row r="6378" spans="1:4" ht="13.5" x14ac:dyDescent="0.25">
      <c r="A6378" s="636">
        <v>87358</v>
      </c>
      <c r="B6378" s="634" t="s">
        <v>26210</v>
      </c>
      <c r="C6378" s="634" t="s">
        <v>20</v>
      </c>
      <c r="D6378" s="635" t="s">
        <v>46196</v>
      </c>
    </row>
    <row r="6379" spans="1:4" ht="13.5" x14ac:dyDescent="0.25">
      <c r="A6379" s="636">
        <v>87359</v>
      </c>
      <c r="B6379" s="634" t="s">
        <v>26211</v>
      </c>
      <c r="C6379" s="634" t="s">
        <v>20</v>
      </c>
      <c r="D6379" s="635" t="s">
        <v>46197</v>
      </c>
    </row>
    <row r="6380" spans="1:4" ht="13.5" x14ac:dyDescent="0.25">
      <c r="A6380" s="636">
        <v>87360</v>
      </c>
      <c r="B6380" s="634" t="s">
        <v>26212</v>
      </c>
      <c r="C6380" s="634" t="s">
        <v>20</v>
      </c>
      <c r="D6380" s="635" t="s">
        <v>46198</v>
      </c>
    </row>
    <row r="6381" spans="1:4" ht="13.5" x14ac:dyDescent="0.25">
      <c r="A6381" s="636">
        <v>87361</v>
      </c>
      <c r="B6381" s="634" t="s">
        <v>26213</v>
      </c>
      <c r="C6381" s="634" t="s">
        <v>20</v>
      </c>
      <c r="D6381" s="635" t="s">
        <v>46199</v>
      </c>
    </row>
    <row r="6382" spans="1:4" ht="13.5" x14ac:dyDescent="0.25">
      <c r="A6382" s="636">
        <v>87362</v>
      </c>
      <c r="B6382" s="634" t="s">
        <v>26214</v>
      </c>
      <c r="C6382" s="634" t="s">
        <v>20</v>
      </c>
      <c r="D6382" s="635" t="s">
        <v>46200</v>
      </c>
    </row>
    <row r="6383" spans="1:4" ht="13.5" x14ac:dyDescent="0.25">
      <c r="A6383" s="636">
        <v>87363</v>
      </c>
      <c r="B6383" s="634" t="s">
        <v>26215</v>
      </c>
      <c r="C6383" s="634" t="s">
        <v>20</v>
      </c>
      <c r="D6383" s="635" t="s">
        <v>46201</v>
      </c>
    </row>
    <row r="6384" spans="1:4" ht="13.5" x14ac:dyDescent="0.25">
      <c r="A6384" s="636">
        <v>87364</v>
      </c>
      <c r="B6384" s="634" t="s">
        <v>26216</v>
      </c>
      <c r="C6384" s="634" t="s">
        <v>20</v>
      </c>
      <c r="D6384" s="635" t="s">
        <v>46202</v>
      </c>
    </row>
    <row r="6385" spans="1:4" ht="13.5" x14ac:dyDescent="0.25">
      <c r="A6385" s="636">
        <v>87365</v>
      </c>
      <c r="B6385" s="634" t="s">
        <v>26217</v>
      </c>
      <c r="C6385" s="634" t="s">
        <v>20</v>
      </c>
      <c r="D6385" s="635" t="s">
        <v>46203</v>
      </c>
    </row>
    <row r="6386" spans="1:4" ht="13.5" x14ac:dyDescent="0.25">
      <c r="A6386" s="636">
        <v>87366</v>
      </c>
      <c r="B6386" s="634" t="s">
        <v>26218</v>
      </c>
      <c r="C6386" s="634" t="s">
        <v>20</v>
      </c>
      <c r="D6386" s="635" t="s">
        <v>46204</v>
      </c>
    </row>
    <row r="6387" spans="1:4" ht="13.5" x14ac:dyDescent="0.25">
      <c r="A6387" s="636">
        <v>87367</v>
      </c>
      <c r="B6387" s="634" t="s">
        <v>26219</v>
      </c>
      <c r="C6387" s="634" t="s">
        <v>20</v>
      </c>
      <c r="D6387" s="635" t="s">
        <v>46205</v>
      </c>
    </row>
    <row r="6388" spans="1:4" ht="13.5" x14ac:dyDescent="0.25">
      <c r="A6388" s="636">
        <v>87368</v>
      </c>
      <c r="B6388" s="634" t="s">
        <v>26220</v>
      </c>
      <c r="C6388" s="634" t="s">
        <v>20</v>
      </c>
      <c r="D6388" s="635" t="s">
        <v>46206</v>
      </c>
    </row>
    <row r="6389" spans="1:4" ht="13.5" x14ac:dyDescent="0.25">
      <c r="A6389" s="636">
        <v>87369</v>
      </c>
      <c r="B6389" s="634" t="s">
        <v>26221</v>
      </c>
      <c r="C6389" s="634" t="s">
        <v>20</v>
      </c>
      <c r="D6389" s="635" t="s">
        <v>46207</v>
      </c>
    </row>
    <row r="6390" spans="1:4" ht="13.5" x14ac:dyDescent="0.25">
      <c r="A6390" s="636">
        <v>87370</v>
      </c>
      <c r="B6390" s="634" t="s">
        <v>26222</v>
      </c>
      <c r="C6390" s="634" t="s">
        <v>20</v>
      </c>
      <c r="D6390" s="635" t="s">
        <v>46208</v>
      </c>
    </row>
    <row r="6391" spans="1:4" ht="13.5" x14ac:dyDescent="0.25">
      <c r="A6391" s="636">
        <v>87371</v>
      </c>
      <c r="B6391" s="634" t="s">
        <v>26223</v>
      </c>
      <c r="C6391" s="634" t="s">
        <v>20</v>
      </c>
      <c r="D6391" s="635" t="s">
        <v>46209</v>
      </c>
    </row>
    <row r="6392" spans="1:4" ht="13.5" x14ac:dyDescent="0.25">
      <c r="A6392" s="636">
        <v>87372</v>
      </c>
      <c r="B6392" s="634" t="s">
        <v>26224</v>
      </c>
      <c r="C6392" s="634" t="s">
        <v>20</v>
      </c>
      <c r="D6392" s="635" t="s">
        <v>46210</v>
      </c>
    </row>
    <row r="6393" spans="1:4" ht="13.5" x14ac:dyDescent="0.25">
      <c r="A6393" s="636">
        <v>87373</v>
      </c>
      <c r="B6393" s="634" t="s">
        <v>26225</v>
      </c>
      <c r="C6393" s="634" t="s">
        <v>20</v>
      </c>
      <c r="D6393" s="635" t="s">
        <v>46211</v>
      </c>
    </row>
    <row r="6394" spans="1:4" ht="13.5" x14ac:dyDescent="0.25">
      <c r="A6394" s="636">
        <v>87374</v>
      </c>
      <c r="B6394" s="634" t="s">
        <v>26226</v>
      </c>
      <c r="C6394" s="634" t="s">
        <v>20</v>
      </c>
      <c r="D6394" s="635" t="s">
        <v>46212</v>
      </c>
    </row>
    <row r="6395" spans="1:4" ht="13.5" x14ac:dyDescent="0.25">
      <c r="A6395" s="636">
        <v>87375</v>
      </c>
      <c r="B6395" s="634" t="s">
        <v>26227</v>
      </c>
      <c r="C6395" s="634" t="s">
        <v>20</v>
      </c>
      <c r="D6395" s="635" t="s">
        <v>46213</v>
      </c>
    </row>
    <row r="6396" spans="1:4" ht="13.5" x14ac:dyDescent="0.25">
      <c r="A6396" s="636">
        <v>87376</v>
      </c>
      <c r="B6396" s="634" t="s">
        <v>26228</v>
      </c>
      <c r="C6396" s="634" t="s">
        <v>20</v>
      </c>
      <c r="D6396" s="635" t="s">
        <v>46214</v>
      </c>
    </row>
    <row r="6397" spans="1:4" ht="13.5" x14ac:dyDescent="0.25">
      <c r="A6397" s="636">
        <v>87377</v>
      </c>
      <c r="B6397" s="634" t="s">
        <v>26229</v>
      </c>
      <c r="C6397" s="634" t="s">
        <v>20</v>
      </c>
      <c r="D6397" s="635" t="s">
        <v>46215</v>
      </c>
    </row>
    <row r="6398" spans="1:4" ht="13.5" x14ac:dyDescent="0.25">
      <c r="A6398" s="636">
        <v>87378</v>
      </c>
      <c r="B6398" s="634" t="s">
        <v>26230</v>
      </c>
      <c r="C6398" s="634" t="s">
        <v>20</v>
      </c>
      <c r="D6398" s="635" t="s">
        <v>46216</v>
      </c>
    </row>
    <row r="6399" spans="1:4" ht="13.5" x14ac:dyDescent="0.25">
      <c r="A6399" s="636">
        <v>87379</v>
      </c>
      <c r="B6399" s="634" t="s">
        <v>26231</v>
      </c>
      <c r="C6399" s="634" t="s">
        <v>20</v>
      </c>
      <c r="D6399" s="635" t="s">
        <v>46217</v>
      </c>
    </row>
    <row r="6400" spans="1:4" ht="13.5" x14ac:dyDescent="0.25">
      <c r="A6400" s="636">
        <v>87380</v>
      </c>
      <c r="B6400" s="634" t="s">
        <v>26232</v>
      </c>
      <c r="C6400" s="634" t="s">
        <v>20</v>
      </c>
      <c r="D6400" s="635" t="s">
        <v>46218</v>
      </c>
    </row>
    <row r="6401" spans="1:4" ht="13.5" x14ac:dyDescent="0.25">
      <c r="A6401" s="636">
        <v>87381</v>
      </c>
      <c r="B6401" s="634" t="s">
        <v>26233</v>
      </c>
      <c r="C6401" s="634" t="s">
        <v>20</v>
      </c>
      <c r="D6401" s="635" t="s">
        <v>46219</v>
      </c>
    </row>
    <row r="6402" spans="1:4" ht="13.5" x14ac:dyDescent="0.25">
      <c r="A6402" s="636">
        <v>87382</v>
      </c>
      <c r="B6402" s="634" t="s">
        <v>26234</v>
      </c>
      <c r="C6402" s="634" t="s">
        <v>20</v>
      </c>
      <c r="D6402" s="635" t="s">
        <v>46220</v>
      </c>
    </row>
    <row r="6403" spans="1:4" ht="13.5" x14ac:dyDescent="0.25">
      <c r="A6403" s="636">
        <v>87383</v>
      </c>
      <c r="B6403" s="634" t="s">
        <v>26235</v>
      </c>
      <c r="C6403" s="634" t="s">
        <v>20</v>
      </c>
      <c r="D6403" s="635" t="s">
        <v>46221</v>
      </c>
    </row>
    <row r="6404" spans="1:4" ht="13.5" x14ac:dyDescent="0.25">
      <c r="A6404" s="636">
        <v>87384</v>
      </c>
      <c r="B6404" s="634" t="s">
        <v>26236</v>
      </c>
      <c r="C6404" s="634" t="s">
        <v>20</v>
      </c>
      <c r="D6404" s="635" t="s">
        <v>46222</v>
      </c>
    </row>
    <row r="6405" spans="1:4" ht="13.5" x14ac:dyDescent="0.25">
      <c r="A6405" s="636">
        <v>87385</v>
      </c>
      <c r="B6405" s="634" t="s">
        <v>26237</v>
      </c>
      <c r="C6405" s="634" t="s">
        <v>20</v>
      </c>
      <c r="D6405" s="635" t="s">
        <v>46223</v>
      </c>
    </row>
    <row r="6406" spans="1:4" ht="13.5" x14ac:dyDescent="0.25">
      <c r="A6406" s="636">
        <v>87386</v>
      </c>
      <c r="B6406" s="634" t="s">
        <v>26238</v>
      </c>
      <c r="C6406" s="634" t="s">
        <v>20</v>
      </c>
      <c r="D6406" s="635" t="s">
        <v>46224</v>
      </c>
    </row>
    <row r="6407" spans="1:4" ht="13.5" x14ac:dyDescent="0.25">
      <c r="A6407" s="636">
        <v>87387</v>
      </c>
      <c r="B6407" s="634" t="s">
        <v>26239</v>
      </c>
      <c r="C6407" s="634" t="s">
        <v>20</v>
      </c>
      <c r="D6407" s="635" t="s">
        <v>46225</v>
      </c>
    </row>
    <row r="6408" spans="1:4" ht="13.5" x14ac:dyDescent="0.25">
      <c r="A6408" s="636">
        <v>87388</v>
      </c>
      <c r="B6408" s="634" t="s">
        <v>26240</v>
      </c>
      <c r="C6408" s="634" t="s">
        <v>20</v>
      </c>
      <c r="D6408" s="635" t="s">
        <v>46226</v>
      </c>
    </row>
    <row r="6409" spans="1:4" ht="13.5" x14ac:dyDescent="0.25">
      <c r="A6409" s="636">
        <v>87389</v>
      </c>
      <c r="B6409" s="634" t="s">
        <v>26241</v>
      </c>
      <c r="C6409" s="634" t="s">
        <v>20</v>
      </c>
      <c r="D6409" s="635" t="s">
        <v>46227</v>
      </c>
    </row>
    <row r="6410" spans="1:4" ht="13.5" x14ac:dyDescent="0.25">
      <c r="A6410" s="636">
        <v>87390</v>
      </c>
      <c r="B6410" s="634" t="s">
        <v>26242</v>
      </c>
      <c r="C6410" s="634" t="s">
        <v>20</v>
      </c>
      <c r="D6410" s="635" t="s">
        <v>46228</v>
      </c>
    </row>
    <row r="6411" spans="1:4" ht="13.5" x14ac:dyDescent="0.25">
      <c r="A6411" s="636">
        <v>87391</v>
      </c>
      <c r="B6411" s="634" t="s">
        <v>26243</v>
      </c>
      <c r="C6411" s="634" t="s">
        <v>20</v>
      </c>
      <c r="D6411" s="635" t="s">
        <v>46229</v>
      </c>
    </row>
    <row r="6412" spans="1:4" ht="13.5" x14ac:dyDescent="0.25">
      <c r="A6412" s="636">
        <v>87393</v>
      </c>
      <c r="B6412" s="634" t="s">
        <v>26244</v>
      </c>
      <c r="C6412" s="634" t="s">
        <v>20</v>
      </c>
      <c r="D6412" s="635" t="s">
        <v>46230</v>
      </c>
    </row>
    <row r="6413" spans="1:4" ht="13.5" x14ac:dyDescent="0.25">
      <c r="A6413" s="636">
        <v>87394</v>
      </c>
      <c r="B6413" s="634" t="s">
        <v>26245</v>
      </c>
      <c r="C6413" s="634" t="s">
        <v>20</v>
      </c>
      <c r="D6413" s="635" t="s">
        <v>46231</v>
      </c>
    </row>
    <row r="6414" spans="1:4" ht="13.5" x14ac:dyDescent="0.25">
      <c r="A6414" s="636">
        <v>87395</v>
      </c>
      <c r="B6414" s="634" t="s">
        <v>26246</v>
      </c>
      <c r="C6414" s="634" t="s">
        <v>20</v>
      </c>
      <c r="D6414" s="635" t="s">
        <v>46232</v>
      </c>
    </row>
    <row r="6415" spans="1:4" ht="13.5" x14ac:dyDescent="0.25">
      <c r="A6415" s="636">
        <v>87396</v>
      </c>
      <c r="B6415" s="634" t="s">
        <v>26247</v>
      </c>
      <c r="C6415" s="634" t="s">
        <v>20</v>
      </c>
      <c r="D6415" s="635" t="s">
        <v>46233</v>
      </c>
    </row>
    <row r="6416" spans="1:4" ht="13.5" x14ac:dyDescent="0.25">
      <c r="A6416" s="636">
        <v>87397</v>
      </c>
      <c r="B6416" s="634" t="s">
        <v>26248</v>
      </c>
      <c r="C6416" s="634" t="s">
        <v>20</v>
      </c>
      <c r="D6416" s="635" t="s">
        <v>46234</v>
      </c>
    </row>
    <row r="6417" spans="1:4" ht="13.5" x14ac:dyDescent="0.25">
      <c r="A6417" s="636">
        <v>87398</v>
      </c>
      <c r="B6417" s="634" t="s">
        <v>26249</v>
      </c>
      <c r="C6417" s="634" t="s">
        <v>20</v>
      </c>
      <c r="D6417" s="635" t="s">
        <v>46235</v>
      </c>
    </row>
    <row r="6418" spans="1:4" ht="13.5" x14ac:dyDescent="0.25">
      <c r="A6418" s="636">
        <v>87399</v>
      </c>
      <c r="B6418" s="634" t="s">
        <v>26250</v>
      </c>
      <c r="C6418" s="634" t="s">
        <v>20</v>
      </c>
      <c r="D6418" s="635" t="s">
        <v>46236</v>
      </c>
    </row>
    <row r="6419" spans="1:4" ht="13.5" x14ac:dyDescent="0.25">
      <c r="A6419" s="636">
        <v>87401</v>
      </c>
      <c r="B6419" s="634" t="s">
        <v>26251</v>
      </c>
      <c r="C6419" s="634" t="s">
        <v>20</v>
      </c>
      <c r="D6419" s="635" t="s">
        <v>46237</v>
      </c>
    </row>
    <row r="6420" spans="1:4" ht="13.5" x14ac:dyDescent="0.25">
      <c r="A6420" s="636">
        <v>87402</v>
      </c>
      <c r="B6420" s="634" t="s">
        <v>26252</v>
      </c>
      <c r="C6420" s="634" t="s">
        <v>20</v>
      </c>
      <c r="D6420" s="635" t="s">
        <v>46238</v>
      </c>
    </row>
    <row r="6421" spans="1:4" ht="13.5" x14ac:dyDescent="0.25">
      <c r="A6421" s="636">
        <v>87404</v>
      </c>
      <c r="B6421" s="634" t="s">
        <v>26253</v>
      </c>
      <c r="C6421" s="634" t="s">
        <v>20</v>
      </c>
      <c r="D6421" s="635" t="s">
        <v>46239</v>
      </c>
    </row>
    <row r="6422" spans="1:4" ht="13.5" x14ac:dyDescent="0.25">
      <c r="A6422" s="636">
        <v>87405</v>
      </c>
      <c r="B6422" s="634" t="s">
        <v>25617</v>
      </c>
      <c r="C6422" s="634" t="s">
        <v>20</v>
      </c>
      <c r="D6422" s="635" t="s">
        <v>46240</v>
      </c>
    </row>
    <row r="6423" spans="1:4" ht="13.5" x14ac:dyDescent="0.25">
      <c r="A6423" s="636">
        <v>87407</v>
      </c>
      <c r="B6423" s="634" t="s">
        <v>26254</v>
      </c>
      <c r="C6423" s="634" t="s">
        <v>20</v>
      </c>
      <c r="D6423" s="635" t="s">
        <v>46241</v>
      </c>
    </row>
    <row r="6424" spans="1:4" ht="13.5" x14ac:dyDescent="0.25">
      <c r="A6424" s="636">
        <v>87408</v>
      </c>
      <c r="B6424" s="634" t="s">
        <v>25618</v>
      </c>
      <c r="C6424" s="634" t="s">
        <v>20</v>
      </c>
      <c r="D6424" s="635" t="s">
        <v>46242</v>
      </c>
    </row>
    <row r="6425" spans="1:4" ht="13.5" x14ac:dyDescent="0.25">
      <c r="A6425" s="636">
        <v>87410</v>
      </c>
      <c r="B6425" s="634" t="s">
        <v>26255</v>
      </c>
      <c r="C6425" s="634" t="s">
        <v>20</v>
      </c>
      <c r="D6425" s="635" t="s">
        <v>46243</v>
      </c>
    </row>
    <row r="6426" spans="1:4" ht="13.5" x14ac:dyDescent="0.25">
      <c r="A6426" s="636">
        <v>88626</v>
      </c>
      <c r="B6426" s="634" t="s">
        <v>26256</v>
      </c>
      <c r="C6426" s="634" t="s">
        <v>20</v>
      </c>
      <c r="D6426" s="635" t="s">
        <v>46244</v>
      </c>
    </row>
    <row r="6427" spans="1:4" ht="13.5" x14ac:dyDescent="0.25">
      <c r="A6427" s="636">
        <v>88627</v>
      </c>
      <c r="B6427" s="634" t="s">
        <v>26257</v>
      </c>
      <c r="C6427" s="634" t="s">
        <v>20</v>
      </c>
      <c r="D6427" s="635" t="s">
        <v>46245</v>
      </c>
    </row>
    <row r="6428" spans="1:4" ht="13.5" x14ac:dyDescent="0.25">
      <c r="A6428" s="636">
        <v>88628</v>
      </c>
      <c r="B6428" s="634" t="s">
        <v>26258</v>
      </c>
      <c r="C6428" s="634" t="s">
        <v>20</v>
      </c>
      <c r="D6428" s="635" t="s">
        <v>46246</v>
      </c>
    </row>
    <row r="6429" spans="1:4" ht="13.5" x14ac:dyDescent="0.25">
      <c r="A6429" s="636">
        <v>88629</v>
      </c>
      <c r="B6429" s="634" t="s">
        <v>26259</v>
      </c>
      <c r="C6429" s="634" t="s">
        <v>20</v>
      </c>
      <c r="D6429" s="635" t="s">
        <v>46247</v>
      </c>
    </row>
    <row r="6430" spans="1:4" ht="13.5" x14ac:dyDescent="0.25">
      <c r="A6430" s="636">
        <v>88630</v>
      </c>
      <c r="B6430" s="634" t="s">
        <v>25619</v>
      </c>
      <c r="C6430" s="634" t="s">
        <v>20</v>
      </c>
      <c r="D6430" s="635" t="s">
        <v>46248</v>
      </c>
    </row>
    <row r="6431" spans="1:4" ht="13.5" x14ac:dyDescent="0.25">
      <c r="A6431" s="636">
        <v>88631</v>
      </c>
      <c r="B6431" s="634" t="s">
        <v>26260</v>
      </c>
      <c r="C6431" s="634" t="s">
        <v>20</v>
      </c>
      <c r="D6431" s="635" t="s">
        <v>46249</v>
      </c>
    </row>
    <row r="6432" spans="1:4" ht="13.5" x14ac:dyDescent="0.25">
      <c r="A6432" s="636">
        <v>88715</v>
      </c>
      <c r="B6432" s="634" t="s">
        <v>26261</v>
      </c>
      <c r="C6432" s="634" t="s">
        <v>20</v>
      </c>
      <c r="D6432" s="635" t="s">
        <v>46250</v>
      </c>
    </row>
    <row r="6433" spans="1:4" ht="13.5" x14ac:dyDescent="0.25">
      <c r="A6433" s="636">
        <v>95563</v>
      </c>
      <c r="B6433" s="634" t="s">
        <v>27657</v>
      </c>
      <c r="C6433" s="634" t="s">
        <v>20</v>
      </c>
      <c r="D6433" s="635" t="s">
        <v>46251</v>
      </c>
    </row>
    <row r="6434" spans="1:4" ht="13.5" x14ac:dyDescent="0.25">
      <c r="A6434" s="636">
        <v>100464</v>
      </c>
      <c r="B6434" s="634" t="s">
        <v>26262</v>
      </c>
      <c r="C6434" s="634" t="s">
        <v>20</v>
      </c>
      <c r="D6434" s="635" t="s">
        <v>46252</v>
      </c>
    </row>
    <row r="6435" spans="1:4" ht="13.5" x14ac:dyDescent="0.25">
      <c r="A6435" s="636">
        <v>100465</v>
      </c>
      <c r="B6435" s="634" t="s">
        <v>26263</v>
      </c>
      <c r="C6435" s="634" t="s">
        <v>20</v>
      </c>
      <c r="D6435" s="635" t="s">
        <v>46253</v>
      </c>
    </row>
    <row r="6436" spans="1:4" ht="13.5" x14ac:dyDescent="0.25">
      <c r="A6436" s="636">
        <v>100466</v>
      </c>
      <c r="B6436" s="634" t="s">
        <v>26264</v>
      </c>
      <c r="C6436" s="634" t="s">
        <v>20</v>
      </c>
      <c r="D6436" s="635" t="s">
        <v>46254</v>
      </c>
    </row>
    <row r="6437" spans="1:4" ht="13.5" x14ac:dyDescent="0.25">
      <c r="A6437" s="636">
        <v>100468</v>
      </c>
      <c r="B6437" s="634" t="s">
        <v>26265</v>
      </c>
      <c r="C6437" s="634" t="s">
        <v>20</v>
      </c>
      <c r="D6437" s="635" t="s">
        <v>46255</v>
      </c>
    </row>
    <row r="6438" spans="1:4" ht="13.5" x14ac:dyDescent="0.25">
      <c r="A6438" s="636">
        <v>100469</v>
      </c>
      <c r="B6438" s="634" t="s">
        <v>26266</v>
      </c>
      <c r="C6438" s="634" t="s">
        <v>20</v>
      </c>
      <c r="D6438" s="635" t="s">
        <v>46256</v>
      </c>
    </row>
    <row r="6439" spans="1:4" ht="13.5" x14ac:dyDescent="0.25">
      <c r="A6439" s="636">
        <v>100470</v>
      </c>
      <c r="B6439" s="634" t="s">
        <v>26267</v>
      </c>
      <c r="C6439" s="634" t="s">
        <v>20</v>
      </c>
      <c r="D6439" s="635" t="s">
        <v>46257</v>
      </c>
    </row>
    <row r="6440" spans="1:4" ht="13.5" x14ac:dyDescent="0.25">
      <c r="A6440" s="636">
        <v>100472</v>
      </c>
      <c r="B6440" s="634" t="s">
        <v>26268</v>
      </c>
      <c r="C6440" s="634" t="s">
        <v>20</v>
      </c>
      <c r="D6440" s="635" t="s">
        <v>46258</v>
      </c>
    </row>
    <row r="6441" spans="1:4" ht="13.5" x14ac:dyDescent="0.25">
      <c r="A6441" s="636">
        <v>100473</v>
      </c>
      <c r="B6441" s="634" t="s">
        <v>26269</v>
      </c>
      <c r="C6441" s="634" t="s">
        <v>20</v>
      </c>
      <c r="D6441" s="635" t="s">
        <v>46259</v>
      </c>
    </row>
    <row r="6442" spans="1:4" ht="13.5" x14ac:dyDescent="0.25">
      <c r="A6442" s="636">
        <v>100474</v>
      </c>
      <c r="B6442" s="634" t="s">
        <v>26270</v>
      </c>
      <c r="C6442" s="634" t="s">
        <v>20</v>
      </c>
      <c r="D6442" s="635" t="s">
        <v>46260</v>
      </c>
    </row>
    <row r="6443" spans="1:4" ht="13.5" x14ac:dyDescent="0.25">
      <c r="A6443" s="636">
        <v>100475</v>
      </c>
      <c r="B6443" s="634" t="s">
        <v>26271</v>
      </c>
      <c r="C6443" s="634" t="s">
        <v>20</v>
      </c>
      <c r="D6443" s="635" t="s">
        <v>46261</v>
      </c>
    </row>
    <row r="6444" spans="1:4" ht="13.5" x14ac:dyDescent="0.25">
      <c r="A6444" s="636">
        <v>100477</v>
      </c>
      <c r="B6444" s="634" t="s">
        <v>26272</v>
      </c>
      <c r="C6444" s="634" t="s">
        <v>20</v>
      </c>
      <c r="D6444" s="635" t="s">
        <v>46262</v>
      </c>
    </row>
    <row r="6445" spans="1:4" ht="13.5" x14ac:dyDescent="0.25">
      <c r="A6445" s="636">
        <v>100478</v>
      </c>
      <c r="B6445" s="634" t="s">
        <v>26273</v>
      </c>
      <c r="C6445" s="634" t="s">
        <v>20</v>
      </c>
      <c r="D6445" s="635" t="s">
        <v>46263</v>
      </c>
    </row>
    <row r="6446" spans="1:4" ht="13.5" x14ac:dyDescent="0.25">
      <c r="A6446" s="636">
        <v>100479</v>
      </c>
      <c r="B6446" s="634" t="s">
        <v>26274</v>
      </c>
      <c r="C6446" s="634" t="s">
        <v>20</v>
      </c>
      <c r="D6446" s="635" t="s">
        <v>46264</v>
      </c>
    </row>
    <row r="6447" spans="1:4" ht="13.5" x14ac:dyDescent="0.25">
      <c r="A6447" s="636">
        <v>100480</v>
      </c>
      <c r="B6447" s="634" t="s">
        <v>26275</v>
      </c>
      <c r="C6447" s="634" t="s">
        <v>20</v>
      </c>
      <c r="D6447" s="635" t="s">
        <v>46265</v>
      </c>
    </row>
    <row r="6448" spans="1:4" ht="13.5" x14ac:dyDescent="0.25">
      <c r="A6448" s="636">
        <v>100481</v>
      </c>
      <c r="B6448" s="634" t="s">
        <v>26276</v>
      </c>
      <c r="C6448" s="634" t="s">
        <v>20</v>
      </c>
      <c r="D6448" s="635" t="s">
        <v>46266</v>
      </c>
    </row>
    <row r="6449" spans="1:4" ht="13.5" x14ac:dyDescent="0.25">
      <c r="A6449" s="636">
        <v>100483</v>
      </c>
      <c r="B6449" s="634" t="s">
        <v>26277</v>
      </c>
      <c r="C6449" s="634" t="s">
        <v>20</v>
      </c>
      <c r="D6449" s="635" t="s">
        <v>46267</v>
      </c>
    </row>
    <row r="6450" spans="1:4" ht="13.5" x14ac:dyDescent="0.25">
      <c r="A6450" s="636">
        <v>100484</v>
      </c>
      <c r="B6450" s="634" t="s">
        <v>26278</v>
      </c>
      <c r="C6450" s="634" t="s">
        <v>20</v>
      </c>
      <c r="D6450" s="635" t="s">
        <v>46268</v>
      </c>
    </row>
    <row r="6451" spans="1:4" ht="13.5" x14ac:dyDescent="0.25">
      <c r="A6451" s="636">
        <v>100485</v>
      </c>
      <c r="B6451" s="634" t="s">
        <v>26279</v>
      </c>
      <c r="C6451" s="634" t="s">
        <v>20</v>
      </c>
      <c r="D6451" s="635" t="s">
        <v>46269</v>
      </c>
    </row>
    <row r="6452" spans="1:4" ht="13.5" x14ac:dyDescent="0.25">
      <c r="A6452" s="636">
        <v>100486</v>
      </c>
      <c r="B6452" s="634" t="s">
        <v>26280</v>
      </c>
      <c r="C6452" s="634" t="s">
        <v>20</v>
      </c>
      <c r="D6452" s="635" t="s">
        <v>46270</v>
      </c>
    </row>
    <row r="6453" spans="1:4" ht="13.5" x14ac:dyDescent="0.25">
      <c r="A6453" s="636">
        <v>100487</v>
      </c>
      <c r="B6453" s="634" t="s">
        <v>26281</v>
      </c>
      <c r="C6453" s="634" t="s">
        <v>20</v>
      </c>
      <c r="D6453" s="635" t="s">
        <v>46271</v>
      </c>
    </row>
    <row r="6454" spans="1:4" ht="13.5" x14ac:dyDescent="0.25">
      <c r="A6454" s="636">
        <v>100488</v>
      </c>
      <c r="B6454" s="634" t="s">
        <v>26282</v>
      </c>
      <c r="C6454" s="634" t="s">
        <v>20</v>
      </c>
      <c r="D6454" s="635" t="s">
        <v>46272</v>
      </c>
    </row>
    <row r="6455" spans="1:4" ht="13.5" x14ac:dyDescent="0.25">
      <c r="A6455" s="636">
        <v>100489</v>
      </c>
      <c r="B6455" s="634" t="s">
        <v>26283</v>
      </c>
      <c r="C6455" s="634" t="s">
        <v>20</v>
      </c>
      <c r="D6455" s="635" t="s">
        <v>46273</v>
      </c>
    </row>
    <row r="6456" spans="1:4" ht="13.5" x14ac:dyDescent="0.25">
      <c r="A6456" s="636">
        <v>100490</v>
      </c>
      <c r="B6456" s="634" t="s">
        <v>26284</v>
      </c>
      <c r="C6456" s="634" t="s">
        <v>20</v>
      </c>
      <c r="D6456" s="635" t="s">
        <v>46274</v>
      </c>
    </row>
    <row r="6457" spans="1:4" ht="13.5" x14ac:dyDescent="0.25">
      <c r="A6457" s="636">
        <v>100491</v>
      </c>
      <c r="B6457" s="634" t="s">
        <v>26285</v>
      </c>
      <c r="C6457" s="634" t="s">
        <v>20</v>
      </c>
      <c r="D6457" s="635" t="s">
        <v>46275</v>
      </c>
    </row>
    <row r="6458" spans="1:4" ht="13.5" x14ac:dyDescent="0.25">
      <c r="A6458" s="636">
        <v>100492</v>
      </c>
      <c r="B6458" s="634" t="s">
        <v>26286</v>
      </c>
      <c r="C6458" s="634" t="s">
        <v>20</v>
      </c>
      <c r="D6458" s="635" t="s">
        <v>46276</v>
      </c>
    </row>
    <row r="6459" spans="1:4" ht="13.5" x14ac:dyDescent="0.25">
      <c r="A6459" s="636">
        <v>92121</v>
      </c>
      <c r="B6459" s="634" t="s">
        <v>25623</v>
      </c>
      <c r="C6459" s="634" t="s">
        <v>20</v>
      </c>
      <c r="D6459" s="635" t="s">
        <v>29052</v>
      </c>
    </row>
    <row r="6460" spans="1:4" ht="13.5" x14ac:dyDescent="0.25">
      <c r="A6460" s="636">
        <v>92122</v>
      </c>
      <c r="B6460" s="634" t="s">
        <v>25624</v>
      </c>
      <c r="C6460" s="634" t="s">
        <v>20</v>
      </c>
      <c r="D6460" s="635" t="s">
        <v>44551</v>
      </c>
    </row>
    <row r="6461" spans="1:4" ht="13.5" x14ac:dyDescent="0.25">
      <c r="A6461" s="636">
        <v>92123</v>
      </c>
      <c r="B6461" s="634" t="s">
        <v>25625</v>
      </c>
      <c r="C6461" s="634" t="s">
        <v>20</v>
      </c>
      <c r="D6461" s="635" t="s">
        <v>44543</v>
      </c>
    </row>
    <row r="6462" spans="1:4" ht="13.5" x14ac:dyDescent="0.25">
      <c r="A6462" s="636">
        <v>100195</v>
      </c>
      <c r="B6462" s="634" t="s">
        <v>26287</v>
      </c>
      <c r="C6462" s="634" t="s">
        <v>26288</v>
      </c>
      <c r="D6462" s="635" t="s">
        <v>25622</v>
      </c>
    </row>
    <row r="6463" spans="1:4" ht="13.5" x14ac:dyDescent="0.25">
      <c r="A6463" s="636">
        <v>100196</v>
      </c>
      <c r="B6463" s="634" t="s">
        <v>26289</v>
      </c>
      <c r="C6463" s="634" t="s">
        <v>26288</v>
      </c>
      <c r="D6463" s="635" t="s">
        <v>23064</v>
      </c>
    </row>
    <row r="6464" spans="1:4" ht="13.5" x14ac:dyDescent="0.25">
      <c r="A6464" s="636">
        <v>100197</v>
      </c>
      <c r="B6464" s="634" t="s">
        <v>26290</v>
      </c>
      <c r="C6464" s="634" t="s">
        <v>26288</v>
      </c>
      <c r="D6464" s="635" t="s">
        <v>27658</v>
      </c>
    </row>
    <row r="6465" spans="1:4" ht="13.5" x14ac:dyDescent="0.25">
      <c r="A6465" s="636">
        <v>100198</v>
      </c>
      <c r="B6465" s="634" t="s">
        <v>26291</v>
      </c>
      <c r="C6465" s="634" t="s">
        <v>26288</v>
      </c>
      <c r="D6465" s="635" t="s">
        <v>23517</v>
      </c>
    </row>
    <row r="6466" spans="1:4" ht="13.5" x14ac:dyDescent="0.25">
      <c r="A6466" s="636">
        <v>100199</v>
      </c>
      <c r="B6466" s="634" t="s">
        <v>26292</v>
      </c>
      <c r="C6466" s="634" t="s">
        <v>26288</v>
      </c>
      <c r="D6466" s="635" t="s">
        <v>46277</v>
      </c>
    </row>
    <row r="6467" spans="1:4" ht="13.5" x14ac:dyDescent="0.25">
      <c r="A6467" s="636">
        <v>100200</v>
      </c>
      <c r="B6467" s="634" t="s">
        <v>26293</v>
      </c>
      <c r="C6467" s="634" t="s">
        <v>26288</v>
      </c>
      <c r="D6467" s="635" t="s">
        <v>25712</v>
      </c>
    </row>
    <row r="6468" spans="1:4" ht="13.5" x14ac:dyDescent="0.25">
      <c r="A6468" s="636">
        <v>100201</v>
      </c>
      <c r="B6468" s="634" t="s">
        <v>26294</v>
      </c>
      <c r="C6468" s="634" t="s">
        <v>26288</v>
      </c>
      <c r="D6468" s="635" t="s">
        <v>46278</v>
      </c>
    </row>
    <row r="6469" spans="1:4" ht="13.5" x14ac:dyDescent="0.25">
      <c r="A6469" s="636">
        <v>100202</v>
      </c>
      <c r="B6469" s="634" t="s">
        <v>26295</v>
      </c>
      <c r="C6469" s="634" t="s">
        <v>26288</v>
      </c>
      <c r="D6469" s="635" t="s">
        <v>25987</v>
      </c>
    </row>
    <row r="6470" spans="1:4" ht="13.5" x14ac:dyDescent="0.25">
      <c r="A6470" s="636">
        <v>100203</v>
      </c>
      <c r="B6470" s="634" t="s">
        <v>26296</v>
      </c>
      <c r="C6470" s="634" t="s">
        <v>26288</v>
      </c>
      <c r="D6470" s="635" t="s">
        <v>42022</v>
      </c>
    </row>
    <row r="6471" spans="1:4" ht="13.5" x14ac:dyDescent="0.25">
      <c r="A6471" s="636">
        <v>100204</v>
      </c>
      <c r="B6471" s="634" t="s">
        <v>26297</v>
      </c>
      <c r="C6471" s="634" t="s">
        <v>26288</v>
      </c>
      <c r="D6471" s="635" t="s">
        <v>22971</v>
      </c>
    </row>
    <row r="6472" spans="1:4" ht="13.5" x14ac:dyDescent="0.25">
      <c r="A6472" s="636">
        <v>100205</v>
      </c>
      <c r="B6472" s="634" t="s">
        <v>26298</v>
      </c>
      <c r="C6472" s="634" t="s">
        <v>25218</v>
      </c>
      <c r="D6472" s="635" t="s">
        <v>46279</v>
      </c>
    </row>
    <row r="6473" spans="1:4" ht="13.5" x14ac:dyDescent="0.25">
      <c r="A6473" s="636">
        <v>100206</v>
      </c>
      <c r="B6473" s="634" t="s">
        <v>26299</v>
      </c>
      <c r="C6473" s="634" t="s">
        <v>25218</v>
      </c>
      <c r="D6473" s="635" t="s">
        <v>46280</v>
      </c>
    </row>
    <row r="6474" spans="1:4" ht="13.5" x14ac:dyDescent="0.25">
      <c r="A6474" s="636">
        <v>100207</v>
      </c>
      <c r="B6474" s="634" t="s">
        <v>26300</v>
      </c>
      <c r="C6474" s="634" t="s">
        <v>25218</v>
      </c>
      <c r="D6474" s="635" t="s">
        <v>46253</v>
      </c>
    </row>
    <row r="6475" spans="1:4" ht="13.5" x14ac:dyDescent="0.25">
      <c r="A6475" s="636">
        <v>100208</v>
      </c>
      <c r="B6475" s="634" t="s">
        <v>26301</v>
      </c>
      <c r="C6475" s="634" t="s">
        <v>2699</v>
      </c>
      <c r="D6475" s="635" t="s">
        <v>43207</v>
      </c>
    </row>
    <row r="6476" spans="1:4" ht="13.5" x14ac:dyDescent="0.25">
      <c r="A6476" s="636">
        <v>100209</v>
      </c>
      <c r="B6476" s="634" t="s">
        <v>26302</v>
      </c>
      <c r="C6476" s="634" t="s">
        <v>2699</v>
      </c>
      <c r="D6476" s="635" t="s">
        <v>46281</v>
      </c>
    </row>
    <row r="6477" spans="1:4" ht="13.5" x14ac:dyDescent="0.25">
      <c r="A6477" s="636">
        <v>100210</v>
      </c>
      <c r="B6477" s="634" t="s">
        <v>26303</v>
      </c>
      <c r="C6477" s="634" t="s">
        <v>2699</v>
      </c>
      <c r="D6477" s="635" t="s">
        <v>27339</v>
      </c>
    </row>
    <row r="6478" spans="1:4" ht="13.5" x14ac:dyDescent="0.25">
      <c r="A6478" s="636">
        <v>100211</v>
      </c>
      <c r="B6478" s="634" t="s">
        <v>26304</v>
      </c>
      <c r="C6478" s="634" t="s">
        <v>2699</v>
      </c>
      <c r="D6478" s="635" t="s">
        <v>23771</v>
      </c>
    </row>
    <row r="6479" spans="1:4" ht="13.5" x14ac:dyDescent="0.25">
      <c r="A6479" s="636">
        <v>100212</v>
      </c>
      <c r="B6479" s="634" t="s">
        <v>26305</v>
      </c>
      <c r="C6479" s="634" t="s">
        <v>2699</v>
      </c>
      <c r="D6479" s="635" t="s">
        <v>26844</v>
      </c>
    </row>
    <row r="6480" spans="1:4" ht="13.5" x14ac:dyDescent="0.25">
      <c r="A6480" s="636">
        <v>100213</v>
      </c>
      <c r="B6480" s="634" t="s">
        <v>26306</v>
      </c>
      <c r="C6480" s="634" t="s">
        <v>2699</v>
      </c>
      <c r="D6480" s="635" t="s">
        <v>46282</v>
      </c>
    </row>
    <row r="6481" spans="1:4" ht="13.5" x14ac:dyDescent="0.25">
      <c r="A6481" s="636">
        <v>100214</v>
      </c>
      <c r="B6481" s="634" t="s">
        <v>26307</v>
      </c>
      <c r="C6481" s="634" t="s">
        <v>2699</v>
      </c>
      <c r="D6481" s="635" t="s">
        <v>24476</v>
      </c>
    </row>
    <row r="6482" spans="1:4" ht="13.5" x14ac:dyDescent="0.25">
      <c r="A6482" s="636">
        <v>100215</v>
      </c>
      <c r="B6482" s="634" t="s">
        <v>26308</v>
      </c>
      <c r="C6482" s="634" t="s">
        <v>2699</v>
      </c>
      <c r="D6482" s="635" t="s">
        <v>26413</v>
      </c>
    </row>
    <row r="6483" spans="1:4" ht="13.5" x14ac:dyDescent="0.25">
      <c r="A6483" s="636">
        <v>100216</v>
      </c>
      <c r="B6483" s="634" t="s">
        <v>26309</v>
      </c>
      <c r="C6483" s="634" t="s">
        <v>2699</v>
      </c>
      <c r="D6483" s="635" t="s">
        <v>27736</v>
      </c>
    </row>
    <row r="6484" spans="1:4" ht="13.5" x14ac:dyDescent="0.25">
      <c r="A6484" s="636">
        <v>100217</v>
      </c>
      <c r="B6484" s="634" t="s">
        <v>26310</v>
      </c>
      <c r="C6484" s="634" t="s">
        <v>2699</v>
      </c>
      <c r="D6484" s="635" t="s">
        <v>27772</v>
      </c>
    </row>
    <row r="6485" spans="1:4" ht="13.5" x14ac:dyDescent="0.25">
      <c r="A6485" s="636">
        <v>100218</v>
      </c>
      <c r="B6485" s="634" t="s">
        <v>26311</v>
      </c>
      <c r="C6485" s="634" t="s">
        <v>2699</v>
      </c>
      <c r="D6485" s="635" t="s">
        <v>46283</v>
      </c>
    </row>
    <row r="6486" spans="1:4" ht="13.5" x14ac:dyDescent="0.25">
      <c r="A6486" s="636">
        <v>100219</v>
      </c>
      <c r="B6486" s="634" t="s">
        <v>26312</v>
      </c>
      <c r="C6486" s="634" t="s">
        <v>2699</v>
      </c>
      <c r="D6486" s="635" t="s">
        <v>29870</v>
      </c>
    </row>
    <row r="6487" spans="1:4" ht="13.5" x14ac:dyDescent="0.25">
      <c r="A6487" s="636">
        <v>100220</v>
      </c>
      <c r="B6487" s="634" t="s">
        <v>26313</v>
      </c>
      <c r="C6487" s="634" t="s">
        <v>2821</v>
      </c>
      <c r="D6487" s="635" t="s">
        <v>46284</v>
      </c>
    </row>
    <row r="6488" spans="1:4" ht="13.5" x14ac:dyDescent="0.25">
      <c r="A6488" s="636">
        <v>100221</v>
      </c>
      <c r="B6488" s="634" t="s">
        <v>26314</v>
      </c>
      <c r="C6488" s="634" t="s">
        <v>2821</v>
      </c>
      <c r="D6488" s="635" t="s">
        <v>29421</v>
      </c>
    </row>
    <row r="6489" spans="1:4" ht="13.5" x14ac:dyDescent="0.25">
      <c r="A6489" s="636">
        <v>100222</v>
      </c>
      <c r="B6489" s="634" t="s">
        <v>26315</v>
      </c>
      <c r="C6489" s="634" t="s">
        <v>2821</v>
      </c>
      <c r="D6489" s="635" t="s">
        <v>30413</v>
      </c>
    </row>
    <row r="6490" spans="1:4" ht="13.5" x14ac:dyDescent="0.25">
      <c r="A6490" s="636">
        <v>100223</v>
      </c>
      <c r="B6490" s="634" t="s">
        <v>26316</v>
      </c>
      <c r="C6490" s="634" t="s">
        <v>2821</v>
      </c>
      <c r="D6490" s="635" t="s">
        <v>45508</v>
      </c>
    </row>
    <row r="6491" spans="1:4" ht="13.5" x14ac:dyDescent="0.25">
      <c r="A6491" s="636">
        <v>100224</v>
      </c>
      <c r="B6491" s="634" t="s">
        <v>26317</v>
      </c>
      <c r="C6491" s="634" t="s">
        <v>2821</v>
      </c>
      <c r="D6491" s="635" t="s">
        <v>27772</v>
      </c>
    </row>
    <row r="6492" spans="1:4" ht="13.5" x14ac:dyDescent="0.25">
      <c r="A6492" s="636">
        <v>100225</v>
      </c>
      <c r="B6492" s="634" t="s">
        <v>26318</v>
      </c>
      <c r="C6492" s="634" t="s">
        <v>26319</v>
      </c>
      <c r="D6492" s="635" t="s">
        <v>46285</v>
      </c>
    </row>
    <row r="6493" spans="1:4" ht="13.5" x14ac:dyDescent="0.25">
      <c r="A6493" s="636">
        <v>100226</v>
      </c>
      <c r="B6493" s="634" t="s">
        <v>26320</v>
      </c>
      <c r="C6493" s="634" t="s">
        <v>26319</v>
      </c>
      <c r="D6493" s="635" t="s">
        <v>23098</v>
      </c>
    </row>
    <row r="6494" spans="1:4" ht="13.5" x14ac:dyDescent="0.25">
      <c r="A6494" s="636">
        <v>100227</v>
      </c>
      <c r="B6494" s="634" t="s">
        <v>26321</v>
      </c>
      <c r="C6494" s="634" t="s">
        <v>26319</v>
      </c>
      <c r="D6494" s="635" t="s">
        <v>26577</v>
      </c>
    </row>
    <row r="6495" spans="1:4" ht="13.5" x14ac:dyDescent="0.25">
      <c r="A6495" s="636">
        <v>100228</v>
      </c>
      <c r="B6495" s="634" t="s">
        <v>26322</v>
      </c>
      <c r="C6495" s="634" t="s">
        <v>26319</v>
      </c>
      <c r="D6495" s="635" t="s">
        <v>23517</v>
      </c>
    </row>
    <row r="6496" spans="1:4" ht="13.5" x14ac:dyDescent="0.25">
      <c r="A6496" s="636">
        <v>100229</v>
      </c>
      <c r="B6496" s="634" t="s">
        <v>26323</v>
      </c>
      <c r="C6496" s="634" t="s">
        <v>113</v>
      </c>
      <c r="D6496" s="635" t="s">
        <v>23382</v>
      </c>
    </row>
    <row r="6497" spans="1:4" ht="13.5" x14ac:dyDescent="0.25">
      <c r="A6497" s="636">
        <v>100230</v>
      </c>
      <c r="B6497" s="634" t="s">
        <v>26324</v>
      </c>
      <c r="C6497" s="634" t="s">
        <v>113</v>
      </c>
      <c r="D6497" s="635" t="s">
        <v>26593</v>
      </c>
    </row>
    <row r="6498" spans="1:4" ht="13.5" x14ac:dyDescent="0.25">
      <c r="A6498" s="636">
        <v>100231</v>
      </c>
      <c r="B6498" s="634" t="s">
        <v>26325</v>
      </c>
      <c r="C6498" s="634" t="s">
        <v>113</v>
      </c>
      <c r="D6498" s="635" t="s">
        <v>22947</v>
      </c>
    </row>
    <row r="6499" spans="1:4" ht="13.5" x14ac:dyDescent="0.25">
      <c r="A6499" s="636">
        <v>100232</v>
      </c>
      <c r="B6499" s="634" t="s">
        <v>26326</v>
      </c>
      <c r="C6499" s="634" t="s">
        <v>5</v>
      </c>
      <c r="D6499" s="635" t="s">
        <v>28476</v>
      </c>
    </row>
    <row r="6500" spans="1:4" ht="13.5" x14ac:dyDescent="0.25">
      <c r="A6500" s="636">
        <v>100233</v>
      </c>
      <c r="B6500" s="634" t="s">
        <v>26327</v>
      </c>
      <c r="C6500" s="634" t="s">
        <v>5</v>
      </c>
      <c r="D6500" s="635" t="s">
        <v>22939</v>
      </c>
    </row>
    <row r="6501" spans="1:4" ht="13.5" x14ac:dyDescent="0.25">
      <c r="A6501" s="636">
        <v>100234</v>
      </c>
      <c r="B6501" s="634" t="s">
        <v>26328</v>
      </c>
      <c r="C6501" s="634" t="s">
        <v>3</v>
      </c>
      <c r="D6501" s="635" t="s">
        <v>23095</v>
      </c>
    </row>
    <row r="6502" spans="1:4" ht="13.5" x14ac:dyDescent="0.25">
      <c r="A6502" s="636">
        <v>100235</v>
      </c>
      <c r="B6502" s="634" t="s">
        <v>26329</v>
      </c>
      <c r="C6502" s="634" t="s">
        <v>1006</v>
      </c>
      <c r="D6502" s="635" t="s">
        <v>22947</v>
      </c>
    </row>
    <row r="6503" spans="1:4" ht="13.5" x14ac:dyDescent="0.25">
      <c r="A6503" s="636">
        <v>100236</v>
      </c>
      <c r="B6503" s="634" t="s">
        <v>26330</v>
      </c>
      <c r="C6503" s="634" t="s">
        <v>26331</v>
      </c>
      <c r="D6503" s="635" t="s">
        <v>46286</v>
      </c>
    </row>
    <row r="6504" spans="1:4" ht="13.5" x14ac:dyDescent="0.25">
      <c r="A6504" s="636">
        <v>100237</v>
      </c>
      <c r="B6504" s="634" t="s">
        <v>26332</v>
      </c>
      <c r="C6504" s="634" t="s">
        <v>26331</v>
      </c>
      <c r="D6504" s="635" t="s">
        <v>30019</v>
      </c>
    </row>
    <row r="6505" spans="1:4" ht="13.5" x14ac:dyDescent="0.25">
      <c r="A6505" s="636">
        <v>100238</v>
      </c>
      <c r="B6505" s="634" t="s">
        <v>26333</v>
      </c>
      <c r="C6505" s="634" t="s">
        <v>26331</v>
      </c>
      <c r="D6505" s="635" t="s">
        <v>29943</v>
      </c>
    </row>
    <row r="6506" spans="1:4" ht="13.5" x14ac:dyDescent="0.25">
      <c r="A6506" s="636">
        <v>100239</v>
      </c>
      <c r="B6506" s="634" t="s">
        <v>26334</v>
      </c>
      <c r="C6506" s="634" t="s">
        <v>26331</v>
      </c>
      <c r="D6506" s="635" t="s">
        <v>30014</v>
      </c>
    </row>
    <row r="6507" spans="1:4" ht="13.5" x14ac:dyDescent="0.25">
      <c r="A6507" s="636">
        <v>100240</v>
      </c>
      <c r="B6507" s="634" t="s">
        <v>26335</v>
      </c>
      <c r="C6507" s="634" t="s">
        <v>26331</v>
      </c>
      <c r="D6507" s="635" t="s">
        <v>46287</v>
      </c>
    </row>
    <row r="6508" spans="1:4" ht="13.5" x14ac:dyDescent="0.25">
      <c r="A6508" s="636">
        <v>100241</v>
      </c>
      <c r="B6508" s="634" t="s">
        <v>26336</v>
      </c>
      <c r="C6508" s="634" t="s">
        <v>26331</v>
      </c>
      <c r="D6508" s="635" t="s">
        <v>30014</v>
      </c>
    </row>
    <row r="6509" spans="1:4" ht="13.5" x14ac:dyDescent="0.25">
      <c r="A6509" s="636">
        <v>100242</v>
      </c>
      <c r="B6509" s="634" t="s">
        <v>26337</v>
      </c>
      <c r="C6509" s="634" t="s">
        <v>26331</v>
      </c>
      <c r="D6509" s="635" t="s">
        <v>26754</v>
      </c>
    </row>
    <row r="6510" spans="1:4" ht="13.5" x14ac:dyDescent="0.25">
      <c r="A6510" s="636">
        <v>100243</v>
      </c>
      <c r="B6510" s="634" t="s">
        <v>26338</v>
      </c>
      <c r="C6510" s="634" t="s">
        <v>26331</v>
      </c>
      <c r="D6510" s="635" t="s">
        <v>29867</v>
      </c>
    </row>
    <row r="6511" spans="1:4" ht="13.5" x14ac:dyDescent="0.25">
      <c r="A6511" s="636">
        <v>100244</v>
      </c>
      <c r="B6511" s="634" t="s">
        <v>26339</v>
      </c>
      <c r="C6511" s="634" t="s">
        <v>26331</v>
      </c>
      <c r="D6511" s="635" t="s">
        <v>46287</v>
      </c>
    </row>
    <row r="6512" spans="1:4" ht="13.5" x14ac:dyDescent="0.25">
      <c r="A6512" s="636">
        <v>100245</v>
      </c>
      <c r="B6512" s="634" t="s">
        <v>26340</v>
      </c>
      <c r="C6512" s="634" t="s">
        <v>26331</v>
      </c>
      <c r="D6512" s="635" t="s">
        <v>26763</v>
      </c>
    </row>
    <row r="6513" spans="1:4" ht="13.5" x14ac:dyDescent="0.25">
      <c r="A6513" s="636">
        <v>100246</v>
      </c>
      <c r="B6513" s="634" t="s">
        <v>26341</v>
      </c>
      <c r="C6513" s="634" t="s">
        <v>26331</v>
      </c>
      <c r="D6513" s="635" t="s">
        <v>46288</v>
      </c>
    </row>
    <row r="6514" spans="1:4" ht="13.5" x14ac:dyDescent="0.25">
      <c r="A6514" s="636">
        <v>100247</v>
      </c>
      <c r="B6514" s="634" t="s">
        <v>26342</v>
      </c>
      <c r="C6514" s="634" t="s">
        <v>26331</v>
      </c>
      <c r="D6514" s="635" t="s">
        <v>30019</v>
      </c>
    </row>
    <row r="6515" spans="1:4" ht="13.5" x14ac:dyDescent="0.25">
      <c r="A6515" s="636">
        <v>100248</v>
      </c>
      <c r="B6515" s="634" t="s">
        <v>26343</v>
      </c>
      <c r="C6515" s="634" t="s">
        <v>26331</v>
      </c>
      <c r="D6515" s="635" t="s">
        <v>30528</v>
      </c>
    </row>
    <row r="6516" spans="1:4" ht="13.5" x14ac:dyDescent="0.25">
      <c r="A6516" s="636">
        <v>100249</v>
      </c>
      <c r="B6516" s="634" t="s">
        <v>26344</v>
      </c>
      <c r="C6516" s="634" t="s">
        <v>26331</v>
      </c>
      <c r="D6516" s="635" t="s">
        <v>46288</v>
      </c>
    </row>
    <row r="6517" spans="1:4" ht="13.5" x14ac:dyDescent="0.25">
      <c r="A6517" s="636">
        <v>100250</v>
      </c>
      <c r="B6517" s="634" t="s">
        <v>26345</v>
      </c>
      <c r="C6517" s="634" t="s">
        <v>26331</v>
      </c>
      <c r="D6517" s="635" t="s">
        <v>30040</v>
      </c>
    </row>
    <row r="6518" spans="1:4" ht="13.5" x14ac:dyDescent="0.25">
      <c r="A6518" s="636">
        <v>100251</v>
      </c>
      <c r="B6518" s="634" t="s">
        <v>26346</v>
      </c>
      <c r="C6518" s="634" t="s">
        <v>26331</v>
      </c>
      <c r="D6518" s="635" t="s">
        <v>30528</v>
      </c>
    </row>
    <row r="6519" spans="1:4" ht="13.5" x14ac:dyDescent="0.25">
      <c r="A6519" s="636">
        <v>100252</v>
      </c>
      <c r="B6519" s="634" t="s">
        <v>26347</v>
      </c>
      <c r="C6519" s="634" t="s">
        <v>26331</v>
      </c>
      <c r="D6519" s="635" t="s">
        <v>26754</v>
      </c>
    </row>
    <row r="6520" spans="1:4" ht="13.5" x14ac:dyDescent="0.25">
      <c r="A6520" s="636">
        <v>100253</v>
      </c>
      <c r="B6520" s="634" t="s">
        <v>26348</v>
      </c>
      <c r="C6520" s="634" t="s">
        <v>26331</v>
      </c>
      <c r="D6520" s="635" t="s">
        <v>30960</v>
      </c>
    </row>
    <row r="6521" spans="1:4" ht="13.5" x14ac:dyDescent="0.25">
      <c r="A6521" s="636">
        <v>100254</v>
      </c>
      <c r="B6521" s="634" t="s">
        <v>26349</v>
      </c>
      <c r="C6521" s="634" t="s">
        <v>26331</v>
      </c>
      <c r="D6521" s="635" t="s">
        <v>46289</v>
      </c>
    </row>
    <row r="6522" spans="1:4" ht="13.5" x14ac:dyDescent="0.25">
      <c r="A6522" s="636">
        <v>100255</v>
      </c>
      <c r="B6522" s="634" t="s">
        <v>26350</v>
      </c>
      <c r="C6522" s="634" t="s">
        <v>26331</v>
      </c>
      <c r="D6522" s="635" t="s">
        <v>27330</v>
      </c>
    </row>
    <row r="6523" spans="1:4" ht="13.5" x14ac:dyDescent="0.25">
      <c r="A6523" s="636">
        <v>100256</v>
      </c>
      <c r="B6523" s="634" t="s">
        <v>26351</v>
      </c>
      <c r="C6523" s="634" t="s">
        <v>26331</v>
      </c>
      <c r="D6523" s="635" t="s">
        <v>27453</v>
      </c>
    </row>
    <row r="6524" spans="1:4" ht="13.5" x14ac:dyDescent="0.25">
      <c r="A6524" s="636">
        <v>100257</v>
      </c>
      <c r="B6524" s="634" t="s">
        <v>26352</v>
      </c>
      <c r="C6524" s="634" t="s">
        <v>26331</v>
      </c>
      <c r="D6524" s="635" t="s">
        <v>29943</v>
      </c>
    </row>
    <row r="6525" spans="1:4" ht="13.5" x14ac:dyDescent="0.25">
      <c r="A6525" s="636">
        <v>100258</v>
      </c>
      <c r="B6525" s="634" t="s">
        <v>26353</v>
      </c>
      <c r="C6525" s="634" t="s">
        <v>26331</v>
      </c>
      <c r="D6525" s="635" t="s">
        <v>27330</v>
      </c>
    </row>
    <row r="6526" spans="1:4" ht="13.5" x14ac:dyDescent="0.25">
      <c r="A6526" s="636">
        <v>100259</v>
      </c>
      <c r="B6526" s="634" t="s">
        <v>26354</v>
      </c>
      <c r="C6526" s="634" t="s">
        <v>26331</v>
      </c>
      <c r="D6526" s="635" t="s">
        <v>30960</v>
      </c>
    </row>
    <row r="6527" spans="1:4" ht="13.5" x14ac:dyDescent="0.25">
      <c r="A6527" s="636">
        <v>100260</v>
      </c>
      <c r="B6527" s="634" t="s">
        <v>26355</v>
      </c>
      <c r="C6527" s="634" t="s">
        <v>26288</v>
      </c>
      <c r="D6527" s="635" t="s">
        <v>30939</v>
      </c>
    </row>
    <row r="6528" spans="1:4" ht="13.5" x14ac:dyDescent="0.25">
      <c r="A6528" s="636">
        <v>100261</v>
      </c>
      <c r="B6528" s="634" t="s">
        <v>26356</v>
      </c>
      <c r="C6528" s="634" t="s">
        <v>26288</v>
      </c>
      <c r="D6528" s="635" t="s">
        <v>46290</v>
      </c>
    </row>
    <row r="6529" spans="1:4" ht="13.5" x14ac:dyDescent="0.25">
      <c r="A6529" s="636">
        <v>100262</v>
      </c>
      <c r="B6529" s="634" t="s">
        <v>26357</v>
      </c>
      <c r="C6529" s="634" t="s">
        <v>26288</v>
      </c>
      <c r="D6529" s="635" t="s">
        <v>30050</v>
      </c>
    </row>
    <row r="6530" spans="1:4" ht="13.5" x14ac:dyDescent="0.25">
      <c r="A6530" s="636">
        <v>100263</v>
      </c>
      <c r="B6530" s="634" t="s">
        <v>26358</v>
      </c>
      <c r="C6530" s="634" t="s">
        <v>26288</v>
      </c>
      <c r="D6530" s="635" t="s">
        <v>30032</v>
      </c>
    </row>
    <row r="6531" spans="1:4" ht="13.5" x14ac:dyDescent="0.25">
      <c r="A6531" s="636">
        <v>100264</v>
      </c>
      <c r="B6531" s="634" t="s">
        <v>26359</v>
      </c>
      <c r="C6531" s="634" t="s">
        <v>2821</v>
      </c>
      <c r="D6531" s="635" t="s">
        <v>46291</v>
      </c>
    </row>
    <row r="6532" spans="1:4" ht="13.5" x14ac:dyDescent="0.25">
      <c r="A6532" s="636">
        <v>100265</v>
      </c>
      <c r="B6532" s="634" t="s">
        <v>26360</v>
      </c>
      <c r="C6532" s="634" t="s">
        <v>3</v>
      </c>
      <c r="D6532" s="635" t="s">
        <v>25954</v>
      </c>
    </row>
    <row r="6533" spans="1:4" ht="13.5" x14ac:dyDescent="0.25">
      <c r="A6533" s="636">
        <v>100266</v>
      </c>
      <c r="B6533" s="634" t="s">
        <v>26361</v>
      </c>
      <c r="C6533" s="634" t="s">
        <v>2699</v>
      </c>
      <c r="D6533" s="635" t="s">
        <v>46292</v>
      </c>
    </row>
    <row r="6534" spans="1:4" ht="13.5" x14ac:dyDescent="0.25">
      <c r="A6534" s="636">
        <v>100267</v>
      </c>
      <c r="B6534" s="634" t="s">
        <v>26362</v>
      </c>
      <c r="C6534" s="634" t="s">
        <v>5</v>
      </c>
      <c r="D6534" s="635" t="s">
        <v>28485</v>
      </c>
    </row>
    <row r="6535" spans="1:4" ht="13.5" x14ac:dyDescent="0.25">
      <c r="A6535" s="636">
        <v>100268</v>
      </c>
      <c r="B6535" s="634" t="s">
        <v>26363</v>
      </c>
      <c r="C6535" s="634" t="s">
        <v>2699</v>
      </c>
      <c r="D6535" s="635" t="s">
        <v>46292</v>
      </c>
    </row>
    <row r="6536" spans="1:4" ht="13.5" x14ac:dyDescent="0.25">
      <c r="A6536" s="636">
        <v>100269</v>
      </c>
      <c r="B6536" s="634" t="s">
        <v>26364</v>
      </c>
      <c r="C6536" s="634" t="s">
        <v>5</v>
      </c>
      <c r="D6536" s="635" t="s">
        <v>28485</v>
      </c>
    </row>
    <row r="6537" spans="1:4" ht="13.5" x14ac:dyDescent="0.25">
      <c r="A6537" s="636">
        <v>100270</v>
      </c>
      <c r="B6537" s="634" t="s">
        <v>26365</v>
      </c>
      <c r="C6537" s="634" t="s">
        <v>2699</v>
      </c>
      <c r="D6537" s="635" t="s">
        <v>46293</v>
      </c>
    </row>
    <row r="6538" spans="1:4" ht="13.5" x14ac:dyDescent="0.25">
      <c r="A6538" s="636">
        <v>100271</v>
      </c>
      <c r="B6538" s="634" t="s">
        <v>26366</v>
      </c>
      <c r="C6538" s="634" t="s">
        <v>2821</v>
      </c>
      <c r="D6538" s="635" t="s">
        <v>46294</v>
      </c>
    </row>
    <row r="6539" spans="1:4" ht="13.5" x14ac:dyDescent="0.25">
      <c r="A6539" s="636">
        <v>100272</v>
      </c>
      <c r="B6539" s="634" t="s">
        <v>26367</v>
      </c>
      <c r="C6539" s="634" t="s">
        <v>3</v>
      </c>
      <c r="D6539" s="635" t="s">
        <v>28443</v>
      </c>
    </row>
    <row r="6540" spans="1:4" ht="13.5" x14ac:dyDescent="0.25">
      <c r="A6540" s="636">
        <v>100273</v>
      </c>
      <c r="B6540" s="634" t="s">
        <v>26368</v>
      </c>
      <c r="C6540" s="634" t="s">
        <v>26288</v>
      </c>
      <c r="D6540" s="635" t="s">
        <v>41871</v>
      </c>
    </row>
    <row r="6541" spans="1:4" ht="13.5" x14ac:dyDescent="0.25">
      <c r="A6541" s="636">
        <v>100274</v>
      </c>
      <c r="B6541" s="634" t="s">
        <v>26369</v>
      </c>
      <c r="C6541" s="634" t="s">
        <v>2821</v>
      </c>
      <c r="D6541" s="635" t="s">
        <v>46295</v>
      </c>
    </row>
    <row r="6542" spans="1:4" ht="13.5" x14ac:dyDescent="0.25">
      <c r="A6542" s="636">
        <v>100275</v>
      </c>
      <c r="B6542" s="634" t="s">
        <v>26370</v>
      </c>
      <c r="C6542" s="634" t="s">
        <v>2821</v>
      </c>
      <c r="D6542" s="635" t="s">
        <v>43703</v>
      </c>
    </row>
    <row r="6543" spans="1:4" ht="13.5" x14ac:dyDescent="0.25">
      <c r="A6543" s="636">
        <v>100276</v>
      </c>
      <c r="B6543" s="634" t="s">
        <v>26371</v>
      </c>
      <c r="C6543" s="634" t="s">
        <v>2821</v>
      </c>
      <c r="D6543" s="635" t="s">
        <v>46296</v>
      </c>
    </row>
    <row r="6544" spans="1:4" ht="13.5" x14ac:dyDescent="0.25">
      <c r="A6544" s="636">
        <v>100277</v>
      </c>
      <c r="B6544" s="634" t="s">
        <v>26372</v>
      </c>
      <c r="C6544" s="634" t="s">
        <v>2821</v>
      </c>
      <c r="D6544" s="635" t="s">
        <v>41897</v>
      </c>
    </row>
    <row r="6545" spans="1:4" ht="13.5" x14ac:dyDescent="0.25">
      <c r="A6545" s="636">
        <v>100278</v>
      </c>
      <c r="B6545" s="634" t="s">
        <v>26373</v>
      </c>
      <c r="C6545" s="634" t="s">
        <v>2699</v>
      </c>
      <c r="D6545" s="635" t="s">
        <v>44533</v>
      </c>
    </row>
    <row r="6546" spans="1:4" ht="13.5" x14ac:dyDescent="0.25">
      <c r="A6546" s="636">
        <v>100279</v>
      </c>
      <c r="B6546" s="634" t="s">
        <v>26374</v>
      </c>
      <c r="C6546" s="634" t="s">
        <v>5</v>
      </c>
      <c r="D6546" s="635" t="s">
        <v>30940</v>
      </c>
    </row>
    <row r="6547" spans="1:4" ht="13.5" x14ac:dyDescent="0.25">
      <c r="A6547" s="636">
        <v>100280</v>
      </c>
      <c r="B6547" s="634" t="s">
        <v>26375</v>
      </c>
      <c r="C6547" s="634" t="s">
        <v>2699</v>
      </c>
      <c r="D6547" s="635" t="s">
        <v>27161</v>
      </c>
    </row>
    <row r="6548" spans="1:4" ht="13.5" x14ac:dyDescent="0.25">
      <c r="A6548" s="636">
        <v>100281</v>
      </c>
      <c r="B6548" s="634" t="s">
        <v>26376</v>
      </c>
      <c r="C6548" s="634" t="s">
        <v>2699</v>
      </c>
      <c r="D6548" s="635" t="s">
        <v>25166</v>
      </c>
    </row>
    <row r="6549" spans="1:4" ht="13.5" x14ac:dyDescent="0.25">
      <c r="A6549" s="636">
        <v>100282</v>
      </c>
      <c r="B6549" s="634" t="s">
        <v>26377</v>
      </c>
      <c r="C6549" s="634" t="s">
        <v>2821</v>
      </c>
      <c r="D6549" s="635" t="s">
        <v>46297</v>
      </c>
    </row>
    <row r="6550" spans="1:4" ht="13.5" x14ac:dyDescent="0.25">
      <c r="A6550" s="636">
        <v>100283</v>
      </c>
      <c r="B6550" s="634" t="s">
        <v>26378</v>
      </c>
      <c r="C6550" s="634" t="s">
        <v>2821</v>
      </c>
      <c r="D6550" s="635" t="s">
        <v>46298</v>
      </c>
    </row>
    <row r="6551" spans="1:4" ht="13.5" x14ac:dyDescent="0.25">
      <c r="A6551" s="636">
        <v>100284</v>
      </c>
      <c r="B6551" s="634" t="s">
        <v>26379</v>
      </c>
      <c r="C6551" s="634" t="s">
        <v>2821</v>
      </c>
      <c r="D6551" s="635" t="s">
        <v>29944</v>
      </c>
    </row>
    <row r="6552" spans="1:4" ht="13.5" x14ac:dyDescent="0.25">
      <c r="A6552" s="636">
        <v>100285</v>
      </c>
      <c r="B6552" s="634" t="s">
        <v>26380</v>
      </c>
      <c r="C6552" s="634" t="s">
        <v>26331</v>
      </c>
      <c r="D6552" s="635" t="s">
        <v>46299</v>
      </c>
    </row>
    <row r="6553" spans="1:4" ht="13.5" x14ac:dyDescent="0.25">
      <c r="A6553" s="636">
        <v>100286</v>
      </c>
      <c r="B6553" s="634" t="s">
        <v>26381</v>
      </c>
      <c r="C6553" s="634" t="s">
        <v>26331</v>
      </c>
      <c r="D6553" s="635" t="s">
        <v>43206</v>
      </c>
    </row>
    <row r="6554" spans="1:4" ht="13.5" x14ac:dyDescent="0.25">
      <c r="A6554" s="636">
        <v>100287</v>
      </c>
      <c r="B6554" s="634" t="s">
        <v>26382</v>
      </c>
      <c r="C6554" s="634" t="s">
        <v>26331</v>
      </c>
      <c r="D6554" s="635" t="s">
        <v>30528</v>
      </c>
    </row>
    <row r="6555" spans="1:4" ht="13.5" x14ac:dyDescent="0.25">
      <c r="A6555" s="636">
        <v>99802</v>
      </c>
      <c r="B6555" s="634" t="s">
        <v>25626</v>
      </c>
      <c r="C6555" s="634" t="s">
        <v>3</v>
      </c>
      <c r="D6555" s="635" t="s">
        <v>23372</v>
      </c>
    </row>
    <row r="6556" spans="1:4" ht="13.5" x14ac:dyDescent="0.25">
      <c r="A6556" s="636">
        <v>99803</v>
      </c>
      <c r="B6556" s="634" t="s">
        <v>25627</v>
      </c>
      <c r="C6556" s="634" t="s">
        <v>3</v>
      </c>
      <c r="D6556" s="635" t="s">
        <v>26953</v>
      </c>
    </row>
    <row r="6557" spans="1:4" ht="13.5" x14ac:dyDescent="0.25">
      <c r="A6557" s="636">
        <v>99804</v>
      </c>
      <c r="B6557" s="634" t="s">
        <v>46300</v>
      </c>
      <c r="C6557" s="634" t="s">
        <v>3</v>
      </c>
      <c r="D6557" s="635" t="s">
        <v>29984</v>
      </c>
    </row>
    <row r="6558" spans="1:4" ht="13.5" x14ac:dyDescent="0.25">
      <c r="A6558" s="636">
        <v>99805</v>
      </c>
      <c r="B6558" s="634" t="s">
        <v>25628</v>
      </c>
      <c r="C6558" s="634" t="s">
        <v>3</v>
      </c>
      <c r="D6558" s="635" t="s">
        <v>46301</v>
      </c>
    </row>
    <row r="6559" spans="1:4" ht="13.5" x14ac:dyDescent="0.25">
      <c r="A6559" s="636">
        <v>99806</v>
      </c>
      <c r="B6559" s="634" t="s">
        <v>25629</v>
      </c>
      <c r="C6559" s="634" t="s">
        <v>3</v>
      </c>
      <c r="D6559" s="635" t="s">
        <v>25971</v>
      </c>
    </row>
    <row r="6560" spans="1:4" ht="13.5" x14ac:dyDescent="0.25">
      <c r="A6560" s="636">
        <v>99807</v>
      </c>
      <c r="B6560" s="634" t="s">
        <v>46302</v>
      </c>
      <c r="C6560" s="634" t="s">
        <v>3</v>
      </c>
      <c r="D6560" s="635" t="s">
        <v>29873</v>
      </c>
    </row>
    <row r="6561" spans="1:4" ht="13.5" x14ac:dyDescent="0.25">
      <c r="A6561" s="636">
        <v>99808</v>
      </c>
      <c r="B6561" s="634" t="s">
        <v>25630</v>
      </c>
      <c r="C6561" s="634" t="s">
        <v>3</v>
      </c>
      <c r="D6561" s="635" t="s">
        <v>29612</v>
      </c>
    </row>
    <row r="6562" spans="1:4" ht="13.5" x14ac:dyDescent="0.25">
      <c r="A6562" s="636">
        <v>99809</v>
      </c>
      <c r="B6562" s="634" t="s">
        <v>25631</v>
      </c>
      <c r="C6562" s="634" t="s">
        <v>3</v>
      </c>
      <c r="D6562" s="635" t="s">
        <v>45914</v>
      </c>
    </row>
    <row r="6563" spans="1:4" ht="13.5" x14ac:dyDescent="0.25">
      <c r="A6563" s="636">
        <v>99810</v>
      </c>
      <c r="B6563" s="634" t="s">
        <v>46303</v>
      </c>
      <c r="C6563" s="634" t="s">
        <v>3</v>
      </c>
      <c r="D6563" s="635" t="s">
        <v>45520</v>
      </c>
    </row>
    <row r="6564" spans="1:4" ht="13.5" x14ac:dyDescent="0.25">
      <c r="A6564" s="636">
        <v>99811</v>
      </c>
      <c r="B6564" s="634" t="s">
        <v>25632</v>
      </c>
      <c r="C6564" s="634" t="s">
        <v>3</v>
      </c>
      <c r="D6564" s="635" t="s">
        <v>41805</v>
      </c>
    </row>
    <row r="6565" spans="1:4" ht="13.5" x14ac:dyDescent="0.25">
      <c r="A6565" s="636">
        <v>99812</v>
      </c>
      <c r="B6565" s="634" t="s">
        <v>25633</v>
      </c>
      <c r="C6565" s="634" t="s">
        <v>3</v>
      </c>
      <c r="D6565" s="635" t="s">
        <v>26961</v>
      </c>
    </row>
    <row r="6566" spans="1:4" ht="13.5" x14ac:dyDescent="0.25">
      <c r="A6566" s="636">
        <v>99813</v>
      </c>
      <c r="B6566" s="634" t="s">
        <v>46304</v>
      </c>
      <c r="C6566" s="634" t="s">
        <v>3</v>
      </c>
      <c r="D6566" s="635" t="s">
        <v>27736</v>
      </c>
    </row>
    <row r="6567" spans="1:4" ht="13.5" x14ac:dyDescent="0.25">
      <c r="A6567" s="636">
        <v>99814</v>
      </c>
      <c r="B6567" s="634" t="s">
        <v>25634</v>
      </c>
      <c r="C6567" s="634" t="s">
        <v>3</v>
      </c>
      <c r="D6567" s="635" t="s">
        <v>27658</v>
      </c>
    </row>
    <row r="6568" spans="1:4" ht="13.5" x14ac:dyDescent="0.25">
      <c r="A6568" s="636">
        <v>99815</v>
      </c>
      <c r="B6568" s="634" t="s">
        <v>46305</v>
      </c>
      <c r="C6568" s="634" t="s">
        <v>5</v>
      </c>
      <c r="D6568" s="635" t="s">
        <v>26925</v>
      </c>
    </row>
    <row r="6569" spans="1:4" ht="13.5" x14ac:dyDescent="0.25">
      <c r="A6569" s="636">
        <v>99816</v>
      </c>
      <c r="B6569" s="634" t="s">
        <v>46306</v>
      </c>
      <c r="C6569" s="634" t="s">
        <v>5</v>
      </c>
      <c r="D6569" s="635" t="s">
        <v>30755</v>
      </c>
    </row>
    <row r="6570" spans="1:4" ht="13.5" x14ac:dyDescent="0.25">
      <c r="A6570" s="636">
        <v>99817</v>
      </c>
      <c r="B6570" s="634" t="s">
        <v>46307</v>
      </c>
      <c r="C6570" s="634" t="s">
        <v>5</v>
      </c>
      <c r="D6570" s="635" t="s">
        <v>29943</v>
      </c>
    </row>
    <row r="6571" spans="1:4" ht="13.5" x14ac:dyDescent="0.25">
      <c r="A6571" s="636">
        <v>99818</v>
      </c>
      <c r="B6571" s="634" t="s">
        <v>46308</v>
      </c>
      <c r="C6571" s="634" t="s">
        <v>5</v>
      </c>
      <c r="D6571" s="635" t="s">
        <v>29943</v>
      </c>
    </row>
    <row r="6572" spans="1:4" ht="13.5" x14ac:dyDescent="0.25">
      <c r="A6572" s="636">
        <v>99819</v>
      </c>
      <c r="B6572" s="634" t="s">
        <v>46309</v>
      </c>
      <c r="C6572" s="634" t="s">
        <v>3</v>
      </c>
      <c r="D6572" s="635" t="s">
        <v>29417</v>
      </c>
    </row>
    <row r="6573" spans="1:4" ht="13.5" x14ac:dyDescent="0.25">
      <c r="A6573" s="636">
        <v>99820</v>
      </c>
      <c r="B6573" s="634" t="s">
        <v>46310</v>
      </c>
      <c r="C6573" s="634" t="s">
        <v>3</v>
      </c>
      <c r="D6573" s="635" t="s">
        <v>46311</v>
      </c>
    </row>
    <row r="6574" spans="1:4" ht="13.5" x14ac:dyDescent="0.25">
      <c r="A6574" s="636">
        <v>99821</v>
      </c>
      <c r="B6574" s="634" t="s">
        <v>46312</v>
      </c>
      <c r="C6574" s="634" t="s">
        <v>3</v>
      </c>
      <c r="D6574" s="635" t="s">
        <v>41987</v>
      </c>
    </row>
    <row r="6575" spans="1:4" ht="13.5" x14ac:dyDescent="0.25">
      <c r="A6575" s="636">
        <v>99822</v>
      </c>
      <c r="B6575" s="634" t="s">
        <v>25635</v>
      </c>
      <c r="C6575" s="634" t="s">
        <v>3</v>
      </c>
      <c r="D6575" s="635" t="s">
        <v>29875</v>
      </c>
    </row>
    <row r="6576" spans="1:4" ht="13.5" x14ac:dyDescent="0.25">
      <c r="A6576" s="636">
        <v>99823</v>
      </c>
      <c r="B6576" s="634" t="s">
        <v>46313</v>
      </c>
      <c r="C6576" s="634" t="s">
        <v>3</v>
      </c>
      <c r="D6576" s="635" t="s">
        <v>23218</v>
      </c>
    </row>
    <row r="6577" spans="1:4" ht="13.5" x14ac:dyDescent="0.25">
      <c r="A6577" s="636">
        <v>99824</v>
      </c>
      <c r="B6577" s="634" t="s">
        <v>46314</v>
      </c>
      <c r="C6577" s="634" t="s">
        <v>3</v>
      </c>
      <c r="D6577" s="635" t="s">
        <v>41988</v>
      </c>
    </row>
    <row r="6578" spans="1:4" ht="13.5" x14ac:dyDescent="0.25">
      <c r="A6578" s="636">
        <v>99825</v>
      </c>
      <c r="B6578" s="634" t="s">
        <v>46315</v>
      </c>
      <c r="C6578" s="634" t="s">
        <v>3</v>
      </c>
      <c r="D6578" s="635" t="s">
        <v>46316</v>
      </c>
    </row>
    <row r="6579" spans="1:4" ht="13.5" x14ac:dyDescent="0.25">
      <c r="A6579" s="636">
        <v>99826</v>
      </c>
      <c r="B6579" s="634" t="s">
        <v>25636</v>
      </c>
      <c r="C6579" s="634" t="s">
        <v>3</v>
      </c>
      <c r="D6579" s="635" t="s">
        <v>29958</v>
      </c>
    </row>
    <row r="6580" spans="1:4" ht="13.5" x14ac:dyDescent="0.25">
      <c r="A6580" s="636">
        <v>97010</v>
      </c>
      <c r="B6580" s="634" t="s">
        <v>25637</v>
      </c>
      <c r="C6580" s="634" t="s">
        <v>4</v>
      </c>
      <c r="D6580" s="635" t="s">
        <v>46317</v>
      </c>
    </row>
    <row r="6581" spans="1:4" ht="13.5" x14ac:dyDescent="0.25">
      <c r="A6581" s="636">
        <v>97011</v>
      </c>
      <c r="B6581" s="634" t="s">
        <v>25638</v>
      </c>
      <c r="C6581" s="634" t="s">
        <v>4</v>
      </c>
      <c r="D6581" s="635" t="s">
        <v>46318</v>
      </c>
    </row>
    <row r="6582" spans="1:4" ht="13.5" x14ac:dyDescent="0.25">
      <c r="A6582" s="636">
        <v>97012</v>
      </c>
      <c r="B6582" s="634" t="s">
        <v>25639</v>
      </c>
      <c r="C6582" s="634" t="s">
        <v>4</v>
      </c>
      <c r="D6582" s="635" t="s">
        <v>30049</v>
      </c>
    </row>
    <row r="6583" spans="1:4" ht="13.5" x14ac:dyDescent="0.25">
      <c r="A6583" s="636">
        <v>97013</v>
      </c>
      <c r="B6583" s="634" t="s">
        <v>25640</v>
      </c>
      <c r="C6583" s="634" t="s">
        <v>4</v>
      </c>
      <c r="D6583" s="635" t="s">
        <v>46319</v>
      </c>
    </row>
    <row r="6584" spans="1:4" ht="13.5" x14ac:dyDescent="0.25">
      <c r="A6584" s="636">
        <v>97014</v>
      </c>
      <c r="B6584" s="634" t="s">
        <v>25641</v>
      </c>
      <c r="C6584" s="634" t="s">
        <v>4</v>
      </c>
      <c r="D6584" s="635" t="s">
        <v>46320</v>
      </c>
    </row>
    <row r="6585" spans="1:4" ht="13.5" x14ac:dyDescent="0.25">
      <c r="A6585" s="636">
        <v>97015</v>
      </c>
      <c r="B6585" s="634" t="s">
        <v>25642</v>
      </c>
      <c r="C6585" s="634" t="s">
        <v>4</v>
      </c>
      <c r="D6585" s="635" t="s">
        <v>46321</v>
      </c>
    </row>
    <row r="6586" spans="1:4" ht="13.5" x14ac:dyDescent="0.25">
      <c r="A6586" s="636">
        <v>97016</v>
      </c>
      <c r="B6586" s="634" t="s">
        <v>25643</v>
      </c>
      <c r="C6586" s="634" t="s">
        <v>4</v>
      </c>
      <c r="D6586" s="635" t="s">
        <v>46322</v>
      </c>
    </row>
    <row r="6587" spans="1:4" ht="13.5" x14ac:dyDescent="0.25">
      <c r="A6587" s="636">
        <v>97017</v>
      </c>
      <c r="B6587" s="634" t="s">
        <v>25644</v>
      </c>
      <c r="C6587" s="634" t="s">
        <v>4</v>
      </c>
      <c r="D6587" s="635" t="s">
        <v>46323</v>
      </c>
    </row>
    <row r="6588" spans="1:4" ht="13.5" x14ac:dyDescent="0.25">
      <c r="A6588" s="636">
        <v>97018</v>
      </c>
      <c r="B6588" s="634" t="s">
        <v>25645</v>
      </c>
      <c r="C6588" s="634" t="s">
        <v>4</v>
      </c>
      <c r="D6588" s="635" t="s">
        <v>30308</v>
      </c>
    </row>
    <row r="6589" spans="1:4" ht="13.5" x14ac:dyDescent="0.25">
      <c r="A6589" s="636">
        <v>97031</v>
      </c>
      <c r="B6589" s="634" t="s">
        <v>25646</v>
      </c>
      <c r="C6589" s="634" t="s">
        <v>4</v>
      </c>
      <c r="D6589" s="635" t="s">
        <v>30560</v>
      </c>
    </row>
    <row r="6590" spans="1:4" ht="13.5" x14ac:dyDescent="0.25">
      <c r="A6590" s="636">
        <v>97032</v>
      </c>
      <c r="B6590" s="634" t="s">
        <v>25647</v>
      </c>
      <c r="C6590" s="634" t="s">
        <v>4</v>
      </c>
      <c r="D6590" s="635" t="s">
        <v>46324</v>
      </c>
    </row>
    <row r="6591" spans="1:4" ht="13.5" x14ac:dyDescent="0.25">
      <c r="A6591" s="636">
        <v>97033</v>
      </c>
      <c r="B6591" s="634" t="s">
        <v>25648</v>
      </c>
      <c r="C6591" s="634" t="s">
        <v>4</v>
      </c>
      <c r="D6591" s="635" t="s">
        <v>46325</v>
      </c>
    </row>
    <row r="6592" spans="1:4" ht="13.5" x14ac:dyDescent="0.25">
      <c r="A6592" s="636">
        <v>97034</v>
      </c>
      <c r="B6592" s="634" t="s">
        <v>25649</v>
      </c>
      <c r="C6592" s="634" t="s">
        <v>4</v>
      </c>
      <c r="D6592" s="635" t="s">
        <v>29137</v>
      </c>
    </row>
    <row r="6593" spans="1:4" ht="13.5" x14ac:dyDescent="0.25">
      <c r="A6593" s="636">
        <v>97039</v>
      </c>
      <c r="B6593" s="634" t="s">
        <v>25650</v>
      </c>
      <c r="C6593" s="634" t="s">
        <v>3</v>
      </c>
      <c r="D6593" s="635" t="s">
        <v>28447</v>
      </c>
    </row>
    <row r="6594" spans="1:4" ht="13.5" x14ac:dyDescent="0.25">
      <c r="A6594" s="636">
        <v>97040</v>
      </c>
      <c r="B6594" s="634" t="s">
        <v>25651</v>
      </c>
      <c r="C6594" s="634" t="s">
        <v>3</v>
      </c>
      <c r="D6594" s="635" t="s">
        <v>30333</v>
      </c>
    </row>
    <row r="6595" spans="1:4" ht="13.5" x14ac:dyDescent="0.25">
      <c r="A6595" s="636">
        <v>97041</v>
      </c>
      <c r="B6595" s="634" t="s">
        <v>25652</v>
      </c>
      <c r="C6595" s="634" t="s">
        <v>3</v>
      </c>
      <c r="D6595" s="635" t="s">
        <v>46326</v>
      </c>
    </row>
    <row r="6596" spans="1:4" ht="13.5" x14ac:dyDescent="0.25">
      <c r="A6596" s="636">
        <v>97046</v>
      </c>
      <c r="B6596" s="634" t="s">
        <v>25653</v>
      </c>
      <c r="C6596" s="634" t="s">
        <v>3</v>
      </c>
      <c r="D6596" s="635" t="s">
        <v>22866</v>
      </c>
    </row>
    <row r="6597" spans="1:4" ht="13.5" x14ac:dyDescent="0.25">
      <c r="A6597" s="636">
        <v>97047</v>
      </c>
      <c r="B6597" s="634" t="s">
        <v>25654</v>
      </c>
      <c r="C6597" s="634" t="s">
        <v>3</v>
      </c>
      <c r="D6597" s="635" t="s">
        <v>22975</v>
      </c>
    </row>
    <row r="6598" spans="1:4" ht="13.5" x14ac:dyDescent="0.25">
      <c r="A6598" s="636">
        <v>97048</v>
      </c>
      <c r="B6598" s="634" t="s">
        <v>25655</v>
      </c>
      <c r="C6598" s="634" t="s">
        <v>3</v>
      </c>
      <c r="D6598" s="635" t="s">
        <v>22971</v>
      </c>
    </row>
    <row r="6599" spans="1:4" ht="13.5" x14ac:dyDescent="0.25">
      <c r="A6599" s="636">
        <v>97054</v>
      </c>
      <c r="B6599" s="634" t="s">
        <v>27662</v>
      </c>
      <c r="C6599" s="634" t="s">
        <v>5</v>
      </c>
      <c r="D6599" s="635" t="s">
        <v>46327</v>
      </c>
    </row>
    <row r="6600" spans="1:4" ht="13.5" x14ac:dyDescent="0.25">
      <c r="A6600" s="636">
        <v>97062</v>
      </c>
      <c r="B6600" s="634" t="s">
        <v>25656</v>
      </c>
      <c r="C6600" s="634" t="s">
        <v>3</v>
      </c>
      <c r="D6600" s="635" t="s">
        <v>28970</v>
      </c>
    </row>
    <row r="6601" spans="1:4" ht="13.5" x14ac:dyDescent="0.25">
      <c r="A6601" s="636">
        <v>97063</v>
      </c>
      <c r="B6601" s="634" t="s">
        <v>25657</v>
      </c>
      <c r="C6601" s="634" t="s">
        <v>3</v>
      </c>
      <c r="D6601" s="635" t="s">
        <v>29872</v>
      </c>
    </row>
    <row r="6602" spans="1:4" ht="13.5" x14ac:dyDescent="0.25">
      <c r="A6602" s="636">
        <v>97064</v>
      </c>
      <c r="B6602" s="634" t="s">
        <v>25658</v>
      </c>
      <c r="C6602" s="634" t="s">
        <v>4</v>
      </c>
      <c r="D6602" s="635" t="s">
        <v>29223</v>
      </c>
    </row>
    <row r="6603" spans="1:4" ht="13.5" x14ac:dyDescent="0.25">
      <c r="A6603" s="636">
        <v>97065</v>
      </c>
      <c r="B6603" s="634" t="s">
        <v>25659</v>
      </c>
      <c r="C6603" s="634" t="s">
        <v>20</v>
      </c>
      <c r="D6603" s="635" t="s">
        <v>46136</v>
      </c>
    </row>
    <row r="6604" spans="1:4" ht="13.5" x14ac:dyDescent="0.25">
      <c r="A6604" s="636">
        <v>97066</v>
      </c>
      <c r="B6604" s="634" t="s">
        <v>25660</v>
      </c>
      <c r="C6604" s="634" t="s">
        <v>3</v>
      </c>
      <c r="D6604" s="635" t="s">
        <v>46328</v>
      </c>
    </row>
    <row r="6605" spans="1:4" ht="13.5" x14ac:dyDescent="0.25">
      <c r="A6605" s="636">
        <v>97067</v>
      </c>
      <c r="B6605" s="634" t="s">
        <v>25661</v>
      </c>
      <c r="C6605" s="634" t="s">
        <v>4</v>
      </c>
      <c r="D6605" s="635" t="s">
        <v>46329</v>
      </c>
    </row>
    <row r="6606" spans="1:4" ht="13.5" x14ac:dyDescent="0.25">
      <c r="A6606" s="636">
        <v>97621</v>
      </c>
      <c r="B6606" s="634" t="s">
        <v>25662</v>
      </c>
      <c r="C6606" s="634" t="s">
        <v>20</v>
      </c>
      <c r="D6606" s="635" t="s">
        <v>41382</v>
      </c>
    </row>
    <row r="6607" spans="1:4" ht="13.5" x14ac:dyDescent="0.25">
      <c r="A6607" s="636">
        <v>97622</v>
      </c>
      <c r="B6607" s="634" t="s">
        <v>25663</v>
      </c>
      <c r="C6607" s="634" t="s">
        <v>20</v>
      </c>
      <c r="D6607" s="635" t="s">
        <v>30264</v>
      </c>
    </row>
    <row r="6608" spans="1:4" ht="13.5" x14ac:dyDescent="0.25">
      <c r="A6608" s="636">
        <v>97623</v>
      </c>
      <c r="B6608" s="634" t="s">
        <v>25664</v>
      </c>
      <c r="C6608" s="634" t="s">
        <v>20</v>
      </c>
      <c r="D6608" s="635" t="s">
        <v>46330</v>
      </c>
    </row>
    <row r="6609" spans="1:4" ht="13.5" x14ac:dyDescent="0.25">
      <c r="A6609" s="636">
        <v>97624</v>
      </c>
      <c r="B6609" s="634" t="s">
        <v>25665</v>
      </c>
      <c r="C6609" s="634" t="s">
        <v>20</v>
      </c>
      <c r="D6609" s="635" t="s">
        <v>46331</v>
      </c>
    </row>
    <row r="6610" spans="1:4" ht="13.5" x14ac:dyDescent="0.25">
      <c r="A6610" s="636">
        <v>97625</v>
      </c>
      <c r="B6610" s="634" t="s">
        <v>25666</v>
      </c>
      <c r="C6610" s="634" t="s">
        <v>20</v>
      </c>
      <c r="D6610" s="635" t="s">
        <v>27334</v>
      </c>
    </row>
    <row r="6611" spans="1:4" ht="13.5" x14ac:dyDescent="0.25">
      <c r="A6611" s="636">
        <v>97626</v>
      </c>
      <c r="B6611" s="634" t="s">
        <v>25667</v>
      </c>
      <c r="C6611" s="634" t="s">
        <v>20</v>
      </c>
      <c r="D6611" s="635" t="s">
        <v>46332</v>
      </c>
    </row>
    <row r="6612" spans="1:4" ht="13.5" x14ac:dyDescent="0.25">
      <c r="A6612" s="636">
        <v>97627</v>
      </c>
      <c r="B6612" s="634" t="s">
        <v>25668</v>
      </c>
      <c r="C6612" s="634" t="s">
        <v>20</v>
      </c>
      <c r="D6612" s="635" t="s">
        <v>30270</v>
      </c>
    </row>
    <row r="6613" spans="1:4" ht="13.5" x14ac:dyDescent="0.25">
      <c r="A6613" s="636">
        <v>97628</v>
      </c>
      <c r="B6613" s="634" t="s">
        <v>25669</v>
      </c>
      <c r="C6613" s="634" t="s">
        <v>20</v>
      </c>
      <c r="D6613" s="635" t="s">
        <v>46333</v>
      </c>
    </row>
    <row r="6614" spans="1:4" ht="13.5" x14ac:dyDescent="0.25">
      <c r="A6614" s="636">
        <v>97629</v>
      </c>
      <c r="B6614" s="634" t="s">
        <v>25670</v>
      </c>
      <c r="C6614" s="634" t="s">
        <v>20</v>
      </c>
      <c r="D6614" s="635" t="s">
        <v>46334</v>
      </c>
    </row>
    <row r="6615" spans="1:4" ht="13.5" x14ac:dyDescent="0.25">
      <c r="A6615" s="636">
        <v>97631</v>
      </c>
      <c r="B6615" s="634" t="s">
        <v>25671</v>
      </c>
      <c r="C6615" s="634" t="s">
        <v>3</v>
      </c>
      <c r="D6615" s="635" t="s">
        <v>25109</v>
      </c>
    </row>
    <row r="6616" spans="1:4" ht="13.5" x14ac:dyDescent="0.25">
      <c r="A6616" s="636">
        <v>97632</v>
      </c>
      <c r="B6616" s="634" t="s">
        <v>25672</v>
      </c>
      <c r="C6616" s="634" t="s">
        <v>4</v>
      </c>
      <c r="D6616" s="635" t="s">
        <v>30017</v>
      </c>
    </row>
    <row r="6617" spans="1:4" ht="13.5" x14ac:dyDescent="0.25">
      <c r="A6617" s="636">
        <v>97633</v>
      </c>
      <c r="B6617" s="634" t="s">
        <v>25673</v>
      </c>
      <c r="C6617" s="634" t="s">
        <v>3</v>
      </c>
      <c r="D6617" s="635" t="s">
        <v>29731</v>
      </c>
    </row>
    <row r="6618" spans="1:4" ht="13.5" x14ac:dyDescent="0.25">
      <c r="A6618" s="636">
        <v>97634</v>
      </c>
      <c r="B6618" s="634" t="s">
        <v>25674</v>
      </c>
      <c r="C6618" s="634" t="s">
        <v>3</v>
      </c>
      <c r="D6618" s="635" t="s">
        <v>43200</v>
      </c>
    </row>
    <row r="6619" spans="1:4" ht="13.5" x14ac:dyDescent="0.25">
      <c r="A6619" s="636">
        <v>97635</v>
      </c>
      <c r="B6619" s="634" t="s">
        <v>25675</v>
      </c>
      <c r="C6619" s="634" t="s">
        <v>3</v>
      </c>
      <c r="D6619" s="635" t="s">
        <v>46335</v>
      </c>
    </row>
    <row r="6620" spans="1:4" ht="13.5" x14ac:dyDescent="0.25">
      <c r="A6620" s="636">
        <v>97636</v>
      </c>
      <c r="B6620" s="634" t="s">
        <v>25676</v>
      </c>
      <c r="C6620" s="634" t="s">
        <v>3</v>
      </c>
      <c r="D6620" s="635" t="s">
        <v>30065</v>
      </c>
    </row>
    <row r="6621" spans="1:4" ht="13.5" x14ac:dyDescent="0.25">
      <c r="A6621" s="636">
        <v>97637</v>
      </c>
      <c r="B6621" s="634" t="s">
        <v>25677</v>
      </c>
      <c r="C6621" s="634" t="s">
        <v>3</v>
      </c>
      <c r="D6621" s="635" t="s">
        <v>46336</v>
      </c>
    </row>
    <row r="6622" spans="1:4" ht="13.5" x14ac:dyDescent="0.25">
      <c r="A6622" s="636">
        <v>97638</v>
      </c>
      <c r="B6622" s="634" t="s">
        <v>25678</v>
      </c>
      <c r="C6622" s="634" t="s">
        <v>3</v>
      </c>
      <c r="D6622" s="635" t="s">
        <v>30757</v>
      </c>
    </row>
    <row r="6623" spans="1:4" ht="13.5" x14ac:dyDescent="0.25">
      <c r="A6623" s="636">
        <v>97639</v>
      </c>
      <c r="B6623" s="634" t="s">
        <v>25679</v>
      </c>
      <c r="C6623" s="634" t="s">
        <v>3</v>
      </c>
      <c r="D6623" s="635" t="s">
        <v>42720</v>
      </c>
    </row>
    <row r="6624" spans="1:4" ht="13.5" x14ac:dyDescent="0.25">
      <c r="A6624" s="636">
        <v>97640</v>
      </c>
      <c r="B6624" s="634" t="s">
        <v>25680</v>
      </c>
      <c r="C6624" s="634" t="s">
        <v>3</v>
      </c>
      <c r="D6624" s="635" t="s">
        <v>30395</v>
      </c>
    </row>
    <row r="6625" spans="1:4" ht="13.5" x14ac:dyDescent="0.25">
      <c r="A6625" s="636">
        <v>97641</v>
      </c>
      <c r="B6625" s="634" t="s">
        <v>25681</v>
      </c>
      <c r="C6625" s="634" t="s">
        <v>3</v>
      </c>
      <c r="D6625" s="635" t="s">
        <v>45125</v>
      </c>
    </row>
    <row r="6626" spans="1:4" ht="13.5" x14ac:dyDescent="0.25">
      <c r="A6626" s="636">
        <v>97642</v>
      </c>
      <c r="B6626" s="634" t="s">
        <v>25682</v>
      </c>
      <c r="C6626" s="634" t="s">
        <v>3</v>
      </c>
      <c r="D6626" s="635" t="s">
        <v>42081</v>
      </c>
    </row>
    <row r="6627" spans="1:4" ht="13.5" x14ac:dyDescent="0.25">
      <c r="A6627" s="636">
        <v>97643</v>
      </c>
      <c r="B6627" s="634" t="s">
        <v>25683</v>
      </c>
      <c r="C6627" s="634" t="s">
        <v>3</v>
      </c>
      <c r="D6627" s="635" t="s">
        <v>30342</v>
      </c>
    </row>
    <row r="6628" spans="1:4" ht="13.5" x14ac:dyDescent="0.25">
      <c r="A6628" s="636">
        <v>97644</v>
      </c>
      <c r="B6628" s="634" t="s">
        <v>25684</v>
      </c>
      <c r="C6628" s="634" t="s">
        <v>3</v>
      </c>
      <c r="D6628" s="635" t="s">
        <v>46019</v>
      </c>
    </row>
    <row r="6629" spans="1:4" ht="13.5" x14ac:dyDescent="0.25">
      <c r="A6629" s="636">
        <v>97645</v>
      </c>
      <c r="B6629" s="634" t="s">
        <v>25685</v>
      </c>
      <c r="C6629" s="634" t="s">
        <v>3</v>
      </c>
      <c r="D6629" s="635" t="s">
        <v>46337</v>
      </c>
    </row>
    <row r="6630" spans="1:4" ht="13.5" x14ac:dyDescent="0.25">
      <c r="A6630" s="636">
        <v>97647</v>
      </c>
      <c r="B6630" s="634" t="s">
        <v>25686</v>
      </c>
      <c r="C6630" s="634" t="s">
        <v>3</v>
      </c>
      <c r="D6630" s="635" t="s">
        <v>26579</v>
      </c>
    </row>
    <row r="6631" spans="1:4" ht="13.5" x14ac:dyDescent="0.25">
      <c r="A6631" s="636">
        <v>97648</v>
      </c>
      <c r="B6631" s="634" t="s">
        <v>25687</v>
      </c>
      <c r="C6631" s="634" t="s">
        <v>3</v>
      </c>
      <c r="D6631" s="635" t="s">
        <v>46338</v>
      </c>
    </row>
    <row r="6632" spans="1:4" ht="13.5" x14ac:dyDescent="0.25">
      <c r="A6632" s="636">
        <v>97649</v>
      </c>
      <c r="B6632" s="634" t="s">
        <v>25688</v>
      </c>
      <c r="C6632" s="634" t="s">
        <v>3</v>
      </c>
      <c r="D6632" s="635" t="s">
        <v>41961</v>
      </c>
    </row>
    <row r="6633" spans="1:4" ht="13.5" x14ac:dyDescent="0.25">
      <c r="A6633" s="636">
        <v>97650</v>
      </c>
      <c r="B6633" s="634" t="s">
        <v>25689</v>
      </c>
      <c r="C6633" s="634" t="s">
        <v>3</v>
      </c>
      <c r="D6633" s="635" t="s">
        <v>46339</v>
      </c>
    </row>
    <row r="6634" spans="1:4" ht="13.5" x14ac:dyDescent="0.25">
      <c r="A6634" s="636">
        <v>97651</v>
      </c>
      <c r="B6634" s="634" t="s">
        <v>25690</v>
      </c>
      <c r="C6634" s="634" t="s">
        <v>5</v>
      </c>
      <c r="D6634" s="635" t="s">
        <v>46340</v>
      </c>
    </row>
    <row r="6635" spans="1:4" ht="13.5" x14ac:dyDescent="0.25">
      <c r="A6635" s="636">
        <v>97652</v>
      </c>
      <c r="B6635" s="634" t="s">
        <v>25691</v>
      </c>
      <c r="C6635" s="634" t="s">
        <v>5</v>
      </c>
      <c r="D6635" s="635" t="s">
        <v>46341</v>
      </c>
    </row>
    <row r="6636" spans="1:4" ht="13.5" x14ac:dyDescent="0.25">
      <c r="A6636" s="636">
        <v>97653</v>
      </c>
      <c r="B6636" s="634" t="s">
        <v>25692</v>
      </c>
      <c r="C6636" s="634" t="s">
        <v>5</v>
      </c>
      <c r="D6636" s="635" t="s">
        <v>46342</v>
      </c>
    </row>
    <row r="6637" spans="1:4" ht="13.5" x14ac:dyDescent="0.25">
      <c r="A6637" s="636">
        <v>97654</v>
      </c>
      <c r="B6637" s="634" t="s">
        <v>25693</v>
      </c>
      <c r="C6637" s="634" t="s">
        <v>5</v>
      </c>
      <c r="D6637" s="635" t="s">
        <v>46343</v>
      </c>
    </row>
    <row r="6638" spans="1:4" ht="13.5" x14ac:dyDescent="0.25">
      <c r="A6638" s="636">
        <v>97655</v>
      </c>
      <c r="B6638" s="634" t="s">
        <v>25694</v>
      </c>
      <c r="C6638" s="634" t="s">
        <v>3</v>
      </c>
      <c r="D6638" s="635" t="s">
        <v>28802</v>
      </c>
    </row>
    <row r="6639" spans="1:4" ht="13.5" x14ac:dyDescent="0.25">
      <c r="A6639" s="636">
        <v>97656</v>
      </c>
      <c r="B6639" s="634" t="s">
        <v>25695</v>
      </c>
      <c r="C6639" s="634" t="s">
        <v>5</v>
      </c>
      <c r="D6639" s="635" t="s">
        <v>46344</v>
      </c>
    </row>
    <row r="6640" spans="1:4" ht="13.5" x14ac:dyDescent="0.25">
      <c r="A6640" s="636">
        <v>97657</v>
      </c>
      <c r="B6640" s="634" t="s">
        <v>25696</v>
      </c>
      <c r="C6640" s="634" t="s">
        <v>5</v>
      </c>
      <c r="D6640" s="635" t="s">
        <v>43323</v>
      </c>
    </row>
    <row r="6641" spans="1:4" ht="13.5" x14ac:dyDescent="0.25">
      <c r="A6641" s="636">
        <v>97658</v>
      </c>
      <c r="B6641" s="634" t="s">
        <v>25697</v>
      </c>
      <c r="C6641" s="634" t="s">
        <v>5</v>
      </c>
      <c r="D6641" s="635" t="s">
        <v>46345</v>
      </c>
    </row>
    <row r="6642" spans="1:4" ht="13.5" x14ac:dyDescent="0.25">
      <c r="A6642" s="636">
        <v>97659</v>
      </c>
      <c r="B6642" s="634" t="s">
        <v>25698</v>
      </c>
      <c r="C6642" s="634" t="s">
        <v>5</v>
      </c>
      <c r="D6642" s="635" t="s">
        <v>46346</v>
      </c>
    </row>
    <row r="6643" spans="1:4" ht="13.5" x14ac:dyDescent="0.25">
      <c r="A6643" s="636">
        <v>97660</v>
      </c>
      <c r="B6643" s="634" t="s">
        <v>25699</v>
      </c>
      <c r="C6643" s="634" t="s">
        <v>5</v>
      </c>
      <c r="D6643" s="635" t="s">
        <v>23342</v>
      </c>
    </row>
    <row r="6644" spans="1:4" ht="13.5" x14ac:dyDescent="0.25">
      <c r="A6644" s="636">
        <v>97661</v>
      </c>
      <c r="B6644" s="634" t="s">
        <v>25700</v>
      </c>
      <c r="C6644" s="634" t="s">
        <v>4</v>
      </c>
      <c r="D6644" s="635" t="s">
        <v>23342</v>
      </c>
    </row>
    <row r="6645" spans="1:4" ht="13.5" x14ac:dyDescent="0.25">
      <c r="A6645" s="636">
        <v>97662</v>
      </c>
      <c r="B6645" s="634" t="s">
        <v>25701</v>
      </c>
      <c r="C6645" s="634" t="s">
        <v>4</v>
      </c>
      <c r="D6645" s="635" t="s">
        <v>23396</v>
      </c>
    </row>
    <row r="6646" spans="1:4" ht="13.5" x14ac:dyDescent="0.25">
      <c r="A6646" s="636">
        <v>97663</v>
      </c>
      <c r="B6646" s="634" t="s">
        <v>25702</v>
      </c>
      <c r="C6646" s="634" t="s">
        <v>5</v>
      </c>
      <c r="D6646" s="635" t="s">
        <v>28899</v>
      </c>
    </row>
    <row r="6647" spans="1:4" ht="13.5" x14ac:dyDescent="0.25">
      <c r="A6647" s="636">
        <v>97664</v>
      </c>
      <c r="B6647" s="634" t="s">
        <v>25703</v>
      </c>
      <c r="C6647" s="634" t="s">
        <v>5</v>
      </c>
      <c r="D6647" s="635" t="s">
        <v>46347</v>
      </c>
    </row>
    <row r="6648" spans="1:4" ht="13.5" x14ac:dyDescent="0.25">
      <c r="A6648" s="636">
        <v>97665</v>
      </c>
      <c r="B6648" s="634" t="s">
        <v>25704</v>
      </c>
      <c r="C6648" s="634" t="s">
        <v>5</v>
      </c>
      <c r="D6648" s="635" t="s">
        <v>27828</v>
      </c>
    </row>
    <row r="6649" spans="1:4" ht="13.5" x14ac:dyDescent="0.25">
      <c r="A6649" s="636">
        <v>97666</v>
      </c>
      <c r="B6649" s="634" t="s">
        <v>25705</v>
      </c>
      <c r="C6649" s="634" t="s">
        <v>5</v>
      </c>
      <c r="D6649" s="635" t="s">
        <v>26769</v>
      </c>
    </row>
    <row r="6650" spans="1:4" ht="13.5" x14ac:dyDescent="0.25">
      <c r="A6650" s="636">
        <v>95967</v>
      </c>
      <c r="B6650" s="634" t="s">
        <v>25706</v>
      </c>
      <c r="C6650" s="634" t="s">
        <v>1898</v>
      </c>
      <c r="D6650" s="635" t="s">
        <v>46348</v>
      </c>
    </row>
    <row r="6651" spans="1:4" ht="13.5" x14ac:dyDescent="0.25">
      <c r="A6651" s="636">
        <v>99058</v>
      </c>
      <c r="B6651" s="634" t="s">
        <v>25707</v>
      </c>
      <c r="C6651" s="634" t="s">
        <v>5</v>
      </c>
      <c r="D6651" s="635" t="s">
        <v>30530</v>
      </c>
    </row>
    <row r="6652" spans="1:4" ht="13.5" x14ac:dyDescent="0.25">
      <c r="A6652" s="636">
        <v>99059</v>
      </c>
      <c r="B6652" s="634" t="s">
        <v>25708</v>
      </c>
      <c r="C6652" s="634" t="s">
        <v>4</v>
      </c>
      <c r="D6652" s="635" t="s">
        <v>46349</v>
      </c>
    </row>
    <row r="6653" spans="1:4" ht="13.5" x14ac:dyDescent="0.25">
      <c r="A6653" s="636">
        <v>99060</v>
      </c>
      <c r="B6653" s="634" t="s">
        <v>27667</v>
      </c>
      <c r="C6653" s="634" t="s">
        <v>5</v>
      </c>
      <c r="D6653" s="635" t="s">
        <v>46350</v>
      </c>
    </row>
    <row r="6654" spans="1:4" ht="13.5" x14ac:dyDescent="0.25">
      <c r="A6654" s="636">
        <v>99061</v>
      </c>
      <c r="B6654" s="634" t="s">
        <v>27668</v>
      </c>
      <c r="C6654" s="634" t="s">
        <v>5</v>
      </c>
      <c r="D6654" s="635" t="s">
        <v>46351</v>
      </c>
    </row>
    <row r="6655" spans="1:4" ht="13.5" x14ac:dyDescent="0.25">
      <c r="A6655" s="636">
        <v>99062</v>
      </c>
      <c r="B6655" s="634" t="s">
        <v>25709</v>
      </c>
      <c r="C6655" s="634" t="s">
        <v>5</v>
      </c>
      <c r="D6655" s="635" t="s">
        <v>27185</v>
      </c>
    </row>
    <row r="6656" spans="1:4" ht="13.5" x14ac:dyDescent="0.25">
      <c r="A6656" s="636">
        <v>99063</v>
      </c>
      <c r="B6656" s="634" t="s">
        <v>25710</v>
      </c>
      <c r="C6656" s="634" t="s">
        <v>4</v>
      </c>
      <c r="D6656" s="635" t="s">
        <v>41967</v>
      </c>
    </row>
    <row r="6657" spans="1:4" ht="13.5" x14ac:dyDescent="0.25">
      <c r="A6657" s="636">
        <v>99064</v>
      </c>
      <c r="B6657" s="634" t="s">
        <v>25711</v>
      </c>
      <c r="C6657" s="634" t="s">
        <v>4</v>
      </c>
      <c r="D6657" s="635" t="s">
        <v>23510</v>
      </c>
    </row>
    <row r="6658" spans="1:4" ht="13.5" x14ac:dyDescent="0.25">
      <c r="A6658" s="636">
        <v>93588</v>
      </c>
      <c r="B6658" s="634" t="s">
        <v>27669</v>
      </c>
      <c r="C6658" s="634" t="s">
        <v>25218</v>
      </c>
      <c r="D6658" s="635" t="s">
        <v>28468</v>
      </c>
    </row>
    <row r="6659" spans="1:4" ht="13.5" x14ac:dyDescent="0.25">
      <c r="A6659" s="636">
        <v>93589</v>
      </c>
      <c r="B6659" s="634" t="s">
        <v>27670</v>
      </c>
      <c r="C6659" s="634" t="s">
        <v>25218</v>
      </c>
      <c r="D6659" s="635" t="s">
        <v>45884</v>
      </c>
    </row>
    <row r="6660" spans="1:4" ht="13.5" x14ac:dyDescent="0.25">
      <c r="A6660" s="636">
        <v>93590</v>
      </c>
      <c r="B6660" s="634" t="s">
        <v>27671</v>
      </c>
      <c r="C6660" s="634" t="s">
        <v>25218</v>
      </c>
      <c r="D6660" s="635" t="s">
        <v>25954</v>
      </c>
    </row>
    <row r="6661" spans="1:4" ht="13.5" x14ac:dyDescent="0.25">
      <c r="A6661" s="636">
        <v>93591</v>
      </c>
      <c r="B6661" s="634" t="s">
        <v>27672</v>
      </c>
      <c r="C6661" s="634" t="s">
        <v>25218</v>
      </c>
      <c r="D6661" s="635" t="s">
        <v>30052</v>
      </c>
    </row>
    <row r="6662" spans="1:4" ht="13.5" x14ac:dyDescent="0.25">
      <c r="A6662" s="636">
        <v>93592</v>
      </c>
      <c r="B6662" s="634" t="s">
        <v>27673</v>
      </c>
      <c r="C6662" s="634" t="s">
        <v>25218</v>
      </c>
      <c r="D6662" s="635" t="s">
        <v>27581</v>
      </c>
    </row>
    <row r="6663" spans="1:4" ht="13.5" x14ac:dyDescent="0.25">
      <c r="A6663" s="636">
        <v>93593</v>
      </c>
      <c r="B6663" s="634" t="s">
        <v>27674</v>
      </c>
      <c r="C6663" s="634" t="s">
        <v>25218</v>
      </c>
      <c r="D6663" s="635" t="s">
        <v>22554</v>
      </c>
    </row>
    <row r="6664" spans="1:4" ht="13.5" x14ac:dyDescent="0.25">
      <c r="A6664" s="636">
        <v>93594</v>
      </c>
      <c r="B6664" s="634" t="s">
        <v>27675</v>
      </c>
      <c r="C6664" s="634" t="s">
        <v>25217</v>
      </c>
      <c r="D6664" s="635" t="s">
        <v>41897</v>
      </c>
    </row>
    <row r="6665" spans="1:4" ht="13.5" x14ac:dyDescent="0.25">
      <c r="A6665" s="636">
        <v>93595</v>
      </c>
      <c r="B6665" s="634" t="s">
        <v>27676</v>
      </c>
      <c r="C6665" s="634" t="s">
        <v>25217</v>
      </c>
      <c r="D6665" s="635" t="s">
        <v>46352</v>
      </c>
    </row>
    <row r="6666" spans="1:4" ht="13.5" x14ac:dyDescent="0.25">
      <c r="A6666" s="636">
        <v>93596</v>
      </c>
      <c r="B6666" s="634" t="s">
        <v>27677</v>
      </c>
      <c r="C6666" s="634" t="s">
        <v>25217</v>
      </c>
      <c r="D6666" s="635" t="s">
        <v>25620</v>
      </c>
    </row>
    <row r="6667" spans="1:4" ht="13.5" x14ac:dyDescent="0.25">
      <c r="A6667" s="636">
        <v>93597</v>
      </c>
      <c r="B6667" s="634" t="s">
        <v>27678</v>
      </c>
      <c r="C6667" s="634" t="s">
        <v>25217</v>
      </c>
      <c r="D6667" s="635" t="s">
        <v>46352</v>
      </c>
    </row>
    <row r="6668" spans="1:4" ht="13.5" x14ac:dyDescent="0.25">
      <c r="A6668" s="636">
        <v>93598</v>
      </c>
      <c r="B6668" s="634" t="s">
        <v>27679</v>
      </c>
      <c r="C6668" s="634" t="s">
        <v>25217</v>
      </c>
      <c r="D6668" s="635" t="s">
        <v>46353</v>
      </c>
    </row>
    <row r="6669" spans="1:4" ht="13.5" x14ac:dyDescent="0.25">
      <c r="A6669" s="636">
        <v>93599</v>
      </c>
      <c r="B6669" s="634" t="s">
        <v>27680</v>
      </c>
      <c r="C6669" s="634" t="s">
        <v>25217</v>
      </c>
      <c r="D6669" s="635" t="s">
        <v>29645</v>
      </c>
    </row>
    <row r="6670" spans="1:4" ht="13.5" x14ac:dyDescent="0.25">
      <c r="A6670" s="636">
        <v>95425</v>
      </c>
      <c r="B6670" s="634" t="s">
        <v>27681</v>
      </c>
      <c r="C6670" s="634" t="s">
        <v>25218</v>
      </c>
      <c r="D6670" s="635" t="s">
        <v>27658</v>
      </c>
    </row>
    <row r="6671" spans="1:4" ht="13.5" x14ac:dyDescent="0.25">
      <c r="A6671" s="636">
        <v>95426</v>
      </c>
      <c r="B6671" s="634" t="s">
        <v>27682</v>
      </c>
      <c r="C6671" s="634" t="s">
        <v>25218</v>
      </c>
      <c r="D6671" s="635" t="s">
        <v>30060</v>
      </c>
    </row>
    <row r="6672" spans="1:4" ht="13.5" x14ac:dyDescent="0.25">
      <c r="A6672" s="636">
        <v>95427</v>
      </c>
      <c r="B6672" s="634" t="s">
        <v>27683</v>
      </c>
      <c r="C6672" s="634" t="s">
        <v>25218</v>
      </c>
      <c r="D6672" s="635" t="s">
        <v>26581</v>
      </c>
    </row>
    <row r="6673" spans="1:4" ht="13.5" x14ac:dyDescent="0.25">
      <c r="A6673" s="636">
        <v>95428</v>
      </c>
      <c r="B6673" s="634" t="s">
        <v>27684</v>
      </c>
      <c r="C6673" s="634" t="s">
        <v>25217</v>
      </c>
      <c r="D6673" s="635" t="s">
        <v>30062</v>
      </c>
    </row>
    <row r="6674" spans="1:4" ht="13.5" x14ac:dyDescent="0.25">
      <c r="A6674" s="636">
        <v>95429</v>
      </c>
      <c r="B6674" s="634" t="s">
        <v>27685</v>
      </c>
      <c r="C6674" s="634" t="s">
        <v>25217</v>
      </c>
      <c r="D6674" s="635" t="s">
        <v>26591</v>
      </c>
    </row>
    <row r="6675" spans="1:4" ht="13.5" x14ac:dyDescent="0.25">
      <c r="A6675" s="636">
        <v>95430</v>
      </c>
      <c r="B6675" s="634" t="s">
        <v>27686</v>
      </c>
      <c r="C6675" s="634" t="s">
        <v>25217</v>
      </c>
      <c r="D6675" s="635" t="s">
        <v>25712</v>
      </c>
    </row>
    <row r="6676" spans="1:4" ht="13.5" x14ac:dyDescent="0.25">
      <c r="A6676" s="636">
        <v>95875</v>
      </c>
      <c r="B6676" s="634" t="s">
        <v>27687</v>
      </c>
      <c r="C6676" s="634" t="s">
        <v>25218</v>
      </c>
      <c r="D6676" s="635" t="s">
        <v>30012</v>
      </c>
    </row>
    <row r="6677" spans="1:4" ht="13.5" x14ac:dyDescent="0.25">
      <c r="A6677" s="636">
        <v>95876</v>
      </c>
      <c r="B6677" s="634" t="s">
        <v>27688</v>
      </c>
      <c r="C6677" s="634" t="s">
        <v>25218</v>
      </c>
      <c r="D6677" s="635" t="s">
        <v>30034</v>
      </c>
    </row>
    <row r="6678" spans="1:4" ht="13.5" x14ac:dyDescent="0.25">
      <c r="A6678" s="636">
        <v>95877</v>
      </c>
      <c r="B6678" s="634" t="s">
        <v>27689</v>
      </c>
      <c r="C6678" s="634" t="s">
        <v>25218</v>
      </c>
      <c r="D6678" s="635" t="s">
        <v>46354</v>
      </c>
    </row>
    <row r="6679" spans="1:4" ht="13.5" x14ac:dyDescent="0.25">
      <c r="A6679" s="636">
        <v>95878</v>
      </c>
      <c r="B6679" s="634" t="s">
        <v>27690</v>
      </c>
      <c r="C6679" s="634" t="s">
        <v>25217</v>
      </c>
      <c r="D6679" s="635" t="s">
        <v>28480</v>
      </c>
    </row>
    <row r="6680" spans="1:4" ht="13.5" x14ac:dyDescent="0.25">
      <c r="A6680" s="636">
        <v>95879</v>
      </c>
      <c r="B6680" s="634" t="s">
        <v>27691</v>
      </c>
      <c r="C6680" s="634" t="s">
        <v>25217</v>
      </c>
      <c r="D6680" s="635" t="s">
        <v>23073</v>
      </c>
    </row>
    <row r="6681" spans="1:4" ht="13.5" x14ac:dyDescent="0.25">
      <c r="A6681" s="636">
        <v>95880</v>
      </c>
      <c r="B6681" s="634" t="s">
        <v>27692</v>
      </c>
      <c r="C6681" s="634" t="s">
        <v>25217</v>
      </c>
      <c r="D6681" s="635" t="s">
        <v>30033</v>
      </c>
    </row>
    <row r="6682" spans="1:4" ht="13.5" x14ac:dyDescent="0.25">
      <c r="A6682" s="636">
        <v>97912</v>
      </c>
      <c r="B6682" s="634" t="s">
        <v>27693</v>
      </c>
      <c r="C6682" s="634" t="s">
        <v>25218</v>
      </c>
      <c r="D6682" s="635" t="s">
        <v>41999</v>
      </c>
    </row>
    <row r="6683" spans="1:4" ht="13.5" x14ac:dyDescent="0.25">
      <c r="A6683" s="636">
        <v>97913</v>
      </c>
      <c r="B6683" s="634" t="s">
        <v>27694</v>
      </c>
      <c r="C6683" s="634" t="s">
        <v>25218</v>
      </c>
      <c r="D6683" s="635" t="s">
        <v>30042</v>
      </c>
    </row>
    <row r="6684" spans="1:4" ht="13.5" x14ac:dyDescent="0.25">
      <c r="A6684" s="636">
        <v>97914</v>
      </c>
      <c r="B6684" s="634" t="s">
        <v>27695</v>
      </c>
      <c r="C6684" s="634" t="s">
        <v>25218</v>
      </c>
      <c r="D6684" s="635" t="s">
        <v>46355</v>
      </c>
    </row>
    <row r="6685" spans="1:4" ht="13.5" x14ac:dyDescent="0.25">
      <c r="A6685" s="636">
        <v>97915</v>
      </c>
      <c r="B6685" s="634" t="s">
        <v>27696</v>
      </c>
      <c r="C6685" s="634" t="s">
        <v>25218</v>
      </c>
      <c r="D6685" s="635" t="s">
        <v>25219</v>
      </c>
    </row>
    <row r="6686" spans="1:4" ht="13.5" x14ac:dyDescent="0.25">
      <c r="A6686" s="636">
        <v>100937</v>
      </c>
      <c r="B6686" s="634" t="s">
        <v>27697</v>
      </c>
      <c r="C6686" s="634" t="s">
        <v>25218</v>
      </c>
      <c r="D6686" s="635" t="s">
        <v>43923</v>
      </c>
    </row>
    <row r="6687" spans="1:4" ht="13.5" x14ac:dyDescent="0.25">
      <c r="A6687" s="636">
        <v>100938</v>
      </c>
      <c r="B6687" s="634" t="s">
        <v>27698</v>
      </c>
      <c r="C6687" s="634" t="s">
        <v>25218</v>
      </c>
      <c r="D6687" s="635" t="s">
        <v>30536</v>
      </c>
    </row>
    <row r="6688" spans="1:4" ht="13.5" x14ac:dyDescent="0.25">
      <c r="A6688" s="636">
        <v>100939</v>
      </c>
      <c r="B6688" s="634" t="s">
        <v>27699</v>
      </c>
      <c r="C6688" s="634" t="s">
        <v>25218</v>
      </c>
      <c r="D6688" s="635" t="s">
        <v>46356</v>
      </c>
    </row>
    <row r="6689" spans="1:4" ht="13.5" x14ac:dyDescent="0.25">
      <c r="A6689" s="636">
        <v>100940</v>
      </c>
      <c r="B6689" s="634" t="s">
        <v>27700</v>
      </c>
      <c r="C6689" s="634" t="s">
        <v>25218</v>
      </c>
      <c r="D6689" s="635" t="s">
        <v>42062</v>
      </c>
    </row>
    <row r="6690" spans="1:4" ht="13.5" x14ac:dyDescent="0.25">
      <c r="A6690" s="636">
        <v>100941</v>
      </c>
      <c r="B6690" s="634" t="s">
        <v>27701</v>
      </c>
      <c r="C6690" s="634" t="s">
        <v>25217</v>
      </c>
      <c r="D6690" s="635" t="s">
        <v>29929</v>
      </c>
    </row>
    <row r="6691" spans="1:4" ht="13.5" x14ac:dyDescent="0.25">
      <c r="A6691" s="636">
        <v>100942</v>
      </c>
      <c r="B6691" s="634" t="s">
        <v>27702</v>
      </c>
      <c r="C6691" s="634" t="s">
        <v>25217</v>
      </c>
      <c r="D6691" s="635" t="s">
        <v>28465</v>
      </c>
    </row>
    <row r="6692" spans="1:4" ht="13.5" x14ac:dyDescent="0.25">
      <c r="A6692" s="636">
        <v>100943</v>
      </c>
      <c r="B6692" s="634" t="s">
        <v>27703</v>
      </c>
      <c r="C6692" s="634" t="s">
        <v>25217</v>
      </c>
      <c r="D6692" s="635" t="s">
        <v>29878</v>
      </c>
    </row>
    <row r="6693" spans="1:4" ht="13.5" x14ac:dyDescent="0.25">
      <c r="A6693" s="636">
        <v>100944</v>
      </c>
      <c r="B6693" s="634" t="s">
        <v>27704</v>
      </c>
      <c r="C6693" s="634" t="s">
        <v>25217</v>
      </c>
      <c r="D6693" s="635" t="s">
        <v>46357</v>
      </c>
    </row>
    <row r="6694" spans="1:4" ht="13.5" x14ac:dyDescent="0.25">
      <c r="A6694" s="636">
        <v>100945</v>
      </c>
      <c r="B6694" s="634" t="s">
        <v>27705</v>
      </c>
      <c r="C6694" s="634" t="s">
        <v>25217</v>
      </c>
      <c r="D6694" s="635" t="s">
        <v>46358</v>
      </c>
    </row>
    <row r="6695" spans="1:4" ht="13.5" x14ac:dyDescent="0.25">
      <c r="A6695" s="636">
        <v>100946</v>
      </c>
      <c r="B6695" s="634" t="s">
        <v>27706</v>
      </c>
      <c r="C6695" s="634" t="s">
        <v>25217</v>
      </c>
      <c r="D6695" s="635" t="s">
        <v>30039</v>
      </c>
    </row>
    <row r="6696" spans="1:4" ht="13.5" x14ac:dyDescent="0.25">
      <c r="A6696" s="636">
        <v>100947</v>
      </c>
      <c r="B6696" s="634" t="s">
        <v>27707</v>
      </c>
      <c r="C6696" s="634" t="s">
        <v>25217</v>
      </c>
      <c r="D6696" s="635" t="s">
        <v>28442</v>
      </c>
    </row>
    <row r="6697" spans="1:4" ht="13.5" x14ac:dyDescent="0.25">
      <c r="A6697" s="636">
        <v>100948</v>
      </c>
      <c r="B6697" s="634" t="s">
        <v>27708</v>
      </c>
      <c r="C6697" s="634" t="s">
        <v>25217</v>
      </c>
      <c r="D6697" s="635" t="s">
        <v>23349</v>
      </c>
    </row>
    <row r="6698" spans="1:4" ht="13.5" x14ac:dyDescent="0.25">
      <c r="A6698" s="636">
        <v>100949</v>
      </c>
      <c r="B6698" s="634" t="s">
        <v>27709</v>
      </c>
      <c r="C6698" s="634" t="s">
        <v>25217</v>
      </c>
      <c r="D6698" s="635" t="s">
        <v>46359</v>
      </c>
    </row>
    <row r="6699" spans="1:4" ht="13.5" x14ac:dyDescent="0.25">
      <c r="A6699" s="636">
        <v>100950</v>
      </c>
      <c r="B6699" s="634" t="s">
        <v>27710</v>
      </c>
      <c r="C6699" s="634" t="s">
        <v>25217</v>
      </c>
      <c r="D6699" s="635" t="s">
        <v>30948</v>
      </c>
    </row>
    <row r="6700" spans="1:4" ht="13.5" x14ac:dyDescent="0.25">
      <c r="A6700" s="636">
        <v>100951</v>
      </c>
      <c r="B6700" s="634" t="s">
        <v>27711</v>
      </c>
      <c r="C6700" s="634" t="s">
        <v>25217</v>
      </c>
      <c r="D6700" s="635" t="s">
        <v>41390</v>
      </c>
    </row>
    <row r="6701" spans="1:4" ht="13.5" x14ac:dyDescent="0.25">
      <c r="A6701" s="636">
        <v>100952</v>
      </c>
      <c r="B6701" s="634" t="s">
        <v>27712</v>
      </c>
      <c r="C6701" s="634" t="s">
        <v>25217</v>
      </c>
      <c r="D6701" s="635" t="s">
        <v>41926</v>
      </c>
    </row>
    <row r="6702" spans="1:4" ht="13.5" x14ac:dyDescent="0.25">
      <c r="A6702" s="636">
        <v>100953</v>
      </c>
      <c r="B6702" s="634" t="s">
        <v>27713</v>
      </c>
      <c r="C6702" s="634" t="s">
        <v>25217</v>
      </c>
      <c r="D6702" s="635" t="s">
        <v>25987</v>
      </c>
    </row>
    <row r="6703" spans="1:4" ht="13.5" x14ac:dyDescent="0.25">
      <c r="A6703" s="636">
        <v>100954</v>
      </c>
      <c r="B6703" s="634" t="s">
        <v>27714</v>
      </c>
      <c r="C6703" s="634" t="s">
        <v>25217</v>
      </c>
      <c r="D6703" s="635" t="s">
        <v>46360</v>
      </c>
    </row>
    <row r="6704" spans="1:4" ht="13.5" x14ac:dyDescent="0.25">
      <c r="A6704" s="636">
        <v>100955</v>
      </c>
      <c r="B6704" s="634" t="s">
        <v>27716</v>
      </c>
      <c r="C6704" s="634" t="s">
        <v>25218</v>
      </c>
      <c r="D6704" s="635" t="s">
        <v>46361</v>
      </c>
    </row>
    <row r="6705" spans="1:4" ht="13.5" x14ac:dyDescent="0.25">
      <c r="A6705" s="636">
        <v>100956</v>
      </c>
      <c r="B6705" s="634" t="s">
        <v>27717</v>
      </c>
      <c r="C6705" s="634" t="s">
        <v>25218</v>
      </c>
      <c r="D6705" s="635" t="s">
        <v>30005</v>
      </c>
    </row>
    <row r="6706" spans="1:4" ht="13.5" x14ac:dyDescent="0.25">
      <c r="A6706" s="636">
        <v>100957</v>
      </c>
      <c r="B6706" s="634" t="s">
        <v>27718</v>
      </c>
      <c r="C6706" s="634" t="s">
        <v>25218</v>
      </c>
      <c r="D6706" s="635" t="s">
        <v>46362</v>
      </c>
    </row>
    <row r="6707" spans="1:4" ht="13.5" x14ac:dyDescent="0.25">
      <c r="A6707" s="636">
        <v>100958</v>
      </c>
      <c r="B6707" s="634" t="s">
        <v>27719</v>
      </c>
      <c r="C6707" s="634" t="s">
        <v>25218</v>
      </c>
      <c r="D6707" s="635" t="s">
        <v>28482</v>
      </c>
    </row>
    <row r="6708" spans="1:4" ht="13.5" x14ac:dyDescent="0.25">
      <c r="A6708" s="636">
        <v>100959</v>
      </c>
      <c r="B6708" s="634" t="s">
        <v>27720</v>
      </c>
      <c r="C6708" s="634" t="s">
        <v>25218</v>
      </c>
      <c r="D6708" s="635" t="s">
        <v>26614</v>
      </c>
    </row>
    <row r="6709" spans="1:4" ht="13.5" x14ac:dyDescent="0.25">
      <c r="A6709" s="636">
        <v>100960</v>
      </c>
      <c r="B6709" s="634" t="s">
        <v>27721</v>
      </c>
      <c r="C6709" s="634" t="s">
        <v>25218</v>
      </c>
      <c r="D6709" s="635" t="s">
        <v>28458</v>
      </c>
    </row>
    <row r="6710" spans="1:4" ht="13.5" x14ac:dyDescent="0.25">
      <c r="A6710" s="636">
        <v>100961</v>
      </c>
      <c r="B6710" s="634" t="s">
        <v>27722</v>
      </c>
      <c r="C6710" s="634" t="s">
        <v>25218</v>
      </c>
      <c r="D6710" s="635" t="s">
        <v>22548</v>
      </c>
    </row>
    <row r="6711" spans="1:4" ht="13.5" x14ac:dyDescent="0.25">
      <c r="A6711" s="636">
        <v>100962</v>
      </c>
      <c r="B6711" s="634" t="s">
        <v>27723</v>
      </c>
      <c r="C6711" s="634" t="s">
        <v>25218</v>
      </c>
      <c r="D6711" s="635" t="s">
        <v>30071</v>
      </c>
    </row>
    <row r="6712" spans="1:4" ht="13.5" x14ac:dyDescent="0.25">
      <c r="A6712" s="636">
        <v>100963</v>
      </c>
      <c r="B6712" s="634" t="s">
        <v>27724</v>
      </c>
      <c r="C6712" s="634" t="s">
        <v>25218</v>
      </c>
      <c r="D6712" s="635" t="s">
        <v>25219</v>
      </c>
    </row>
    <row r="6713" spans="1:4" ht="13.5" x14ac:dyDescent="0.25">
      <c r="A6713" s="636">
        <v>100964</v>
      </c>
      <c r="B6713" s="634" t="s">
        <v>27725</v>
      </c>
      <c r="C6713" s="634" t="s">
        <v>25218</v>
      </c>
      <c r="D6713" s="635" t="s">
        <v>27154</v>
      </c>
    </row>
    <row r="6714" spans="1:4" ht="13.5" x14ac:dyDescent="0.25">
      <c r="A6714" s="636">
        <v>100973</v>
      </c>
      <c r="B6714" s="634" t="s">
        <v>27726</v>
      </c>
      <c r="C6714" s="634" t="s">
        <v>20</v>
      </c>
      <c r="D6714" s="635" t="s">
        <v>43462</v>
      </c>
    </row>
    <row r="6715" spans="1:4" ht="13.5" x14ac:dyDescent="0.25">
      <c r="A6715" s="636">
        <v>100974</v>
      </c>
      <c r="B6715" s="634" t="s">
        <v>27727</v>
      </c>
      <c r="C6715" s="634" t="s">
        <v>20</v>
      </c>
      <c r="D6715" s="635" t="s">
        <v>45377</v>
      </c>
    </row>
    <row r="6716" spans="1:4" ht="13.5" x14ac:dyDescent="0.25">
      <c r="A6716" s="636">
        <v>100975</v>
      </c>
      <c r="B6716" s="634" t="s">
        <v>27728</v>
      </c>
      <c r="C6716" s="634" t="s">
        <v>20</v>
      </c>
      <c r="D6716" s="635" t="s">
        <v>23817</v>
      </c>
    </row>
    <row r="6717" spans="1:4" ht="13.5" x14ac:dyDescent="0.25">
      <c r="A6717" s="636">
        <v>100965</v>
      </c>
      <c r="B6717" s="634" t="s">
        <v>27729</v>
      </c>
      <c r="C6717" s="634" t="s">
        <v>25217</v>
      </c>
      <c r="D6717" s="635" t="s">
        <v>46352</v>
      </c>
    </row>
    <row r="6718" spans="1:4" ht="13.5" x14ac:dyDescent="0.25">
      <c r="A6718" s="636">
        <v>100966</v>
      </c>
      <c r="B6718" s="634" t="s">
        <v>27730</v>
      </c>
      <c r="C6718" s="634" t="s">
        <v>25217</v>
      </c>
      <c r="D6718" s="635" t="s">
        <v>23064</v>
      </c>
    </row>
    <row r="6719" spans="1:4" ht="13.5" x14ac:dyDescent="0.25">
      <c r="A6719" s="636">
        <v>100969</v>
      </c>
      <c r="B6719" s="634" t="s">
        <v>27733</v>
      </c>
      <c r="C6719" s="634" t="s">
        <v>25217</v>
      </c>
      <c r="D6719" s="635" t="s">
        <v>28436</v>
      </c>
    </row>
    <row r="6720" spans="1:4" ht="13.5" x14ac:dyDescent="0.25">
      <c r="A6720" s="636">
        <v>100970</v>
      </c>
      <c r="B6720" s="634" t="s">
        <v>27734</v>
      </c>
      <c r="C6720" s="634" t="s">
        <v>25217</v>
      </c>
      <c r="D6720" s="635" t="s">
        <v>29123</v>
      </c>
    </row>
    <row r="6721" spans="1:4" ht="13.5" x14ac:dyDescent="0.25">
      <c r="A6721" s="636">
        <v>102330</v>
      </c>
      <c r="B6721" s="634" t="s">
        <v>27731</v>
      </c>
      <c r="C6721" s="634" t="s">
        <v>25217</v>
      </c>
      <c r="D6721" s="635" t="s">
        <v>23073</v>
      </c>
    </row>
    <row r="6722" spans="1:4" ht="13.5" x14ac:dyDescent="0.25">
      <c r="A6722" s="636">
        <v>102331</v>
      </c>
      <c r="B6722" s="634" t="s">
        <v>27732</v>
      </c>
      <c r="C6722" s="634" t="s">
        <v>25217</v>
      </c>
      <c r="D6722" s="635" t="s">
        <v>29645</v>
      </c>
    </row>
    <row r="6723" spans="1:4" ht="13.5" x14ac:dyDescent="0.25">
      <c r="A6723" s="636">
        <v>102332</v>
      </c>
      <c r="B6723" s="634" t="s">
        <v>27735</v>
      </c>
      <c r="C6723" s="634" t="s">
        <v>25217</v>
      </c>
      <c r="D6723" s="635" t="s">
        <v>46363</v>
      </c>
    </row>
    <row r="6724" spans="1:4" ht="13.5" x14ac:dyDescent="0.25">
      <c r="A6724" s="636">
        <v>102333</v>
      </c>
      <c r="B6724" s="634" t="s">
        <v>27737</v>
      </c>
      <c r="C6724" s="634" t="s">
        <v>25217</v>
      </c>
      <c r="D6724" s="635" t="s">
        <v>23101</v>
      </c>
    </row>
    <row r="6725" spans="1:4" ht="13.5" x14ac:dyDescent="0.25">
      <c r="A6725" s="636">
        <v>101019</v>
      </c>
      <c r="B6725" s="634" t="s">
        <v>27738</v>
      </c>
      <c r="C6725" s="634" t="s">
        <v>674</v>
      </c>
      <c r="D6725" s="635" t="s">
        <v>46364</v>
      </c>
    </row>
    <row r="6726" spans="1:4" ht="13.5" x14ac:dyDescent="0.25">
      <c r="A6726" s="636">
        <v>101479</v>
      </c>
      <c r="B6726" s="634" t="s">
        <v>27739</v>
      </c>
      <c r="C6726" s="634" t="s">
        <v>674</v>
      </c>
      <c r="D6726" s="635" t="s">
        <v>46365</v>
      </c>
    </row>
    <row r="6727" spans="1:4" ht="13.5" x14ac:dyDescent="0.25">
      <c r="A6727" s="636">
        <v>102568</v>
      </c>
      <c r="B6727" s="634" t="s">
        <v>30944</v>
      </c>
      <c r="C6727" s="634" t="s">
        <v>674</v>
      </c>
      <c r="D6727" s="635" t="s">
        <v>46366</v>
      </c>
    </row>
    <row r="6728" spans="1:4" ht="13.5" x14ac:dyDescent="0.25">
      <c r="A6728" s="636">
        <v>100976</v>
      </c>
      <c r="B6728" s="634" t="s">
        <v>27740</v>
      </c>
      <c r="C6728" s="634" t="s">
        <v>20</v>
      </c>
      <c r="D6728" s="635" t="s">
        <v>46367</v>
      </c>
    </row>
    <row r="6729" spans="1:4" ht="13.5" x14ac:dyDescent="0.25">
      <c r="A6729" s="636">
        <v>100977</v>
      </c>
      <c r="B6729" s="634" t="s">
        <v>27741</v>
      </c>
      <c r="C6729" s="634" t="s">
        <v>20</v>
      </c>
      <c r="D6729" s="635" t="s">
        <v>46368</v>
      </c>
    </row>
    <row r="6730" spans="1:4" ht="13.5" x14ac:dyDescent="0.25">
      <c r="A6730" s="636">
        <v>100978</v>
      </c>
      <c r="B6730" s="634" t="s">
        <v>27742</v>
      </c>
      <c r="C6730" s="634" t="s">
        <v>20</v>
      </c>
      <c r="D6730" s="635" t="s">
        <v>26927</v>
      </c>
    </row>
    <row r="6731" spans="1:4" ht="13.5" x14ac:dyDescent="0.25">
      <c r="A6731" s="636">
        <v>100979</v>
      </c>
      <c r="B6731" s="634" t="s">
        <v>27743</v>
      </c>
      <c r="C6731" s="634" t="s">
        <v>20</v>
      </c>
      <c r="D6731" s="635" t="s">
        <v>30047</v>
      </c>
    </row>
    <row r="6732" spans="1:4" ht="13.5" x14ac:dyDescent="0.25">
      <c r="A6732" s="636">
        <v>100980</v>
      </c>
      <c r="B6732" s="634" t="s">
        <v>27744</v>
      </c>
      <c r="C6732" s="634" t="s">
        <v>20</v>
      </c>
      <c r="D6732" s="635" t="s">
        <v>29984</v>
      </c>
    </row>
    <row r="6733" spans="1:4" ht="13.5" x14ac:dyDescent="0.25">
      <c r="A6733" s="636">
        <v>100981</v>
      </c>
      <c r="B6733" s="634" t="s">
        <v>27745</v>
      </c>
      <c r="C6733" s="634" t="s">
        <v>20</v>
      </c>
      <c r="D6733" s="635" t="s">
        <v>29641</v>
      </c>
    </row>
    <row r="6734" spans="1:4" ht="13.5" x14ac:dyDescent="0.25">
      <c r="A6734" s="636">
        <v>100982</v>
      </c>
      <c r="B6734" s="634" t="s">
        <v>27746</v>
      </c>
      <c r="C6734" s="634" t="s">
        <v>20</v>
      </c>
      <c r="D6734" s="635" t="s">
        <v>46369</v>
      </c>
    </row>
    <row r="6735" spans="1:4" ht="13.5" x14ac:dyDescent="0.25">
      <c r="A6735" s="636">
        <v>100983</v>
      </c>
      <c r="B6735" s="634" t="s">
        <v>27747</v>
      </c>
      <c r="C6735" s="634" t="s">
        <v>20</v>
      </c>
      <c r="D6735" s="635" t="s">
        <v>46369</v>
      </c>
    </row>
    <row r="6736" spans="1:4" ht="13.5" x14ac:dyDescent="0.25">
      <c r="A6736" s="636">
        <v>100984</v>
      </c>
      <c r="B6736" s="634" t="s">
        <v>27748</v>
      </c>
      <c r="C6736" s="634" t="s">
        <v>20</v>
      </c>
      <c r="D6736" s="635" t="s">
        <v>43462</v>
      </c>
    </row>
    <row r="6737" spans="1:4" ht="13.5" x14ac:dyDescent="0.25">
      <c r="A6737" s="636">
        <v>100985</v>
      </c>
      <c r="B6737" s="634" t="s">
        <v>27749</v>
      </c>
      <c r="C6737" s="634" t="s">
        <v>20</v>
      </c>
      <c r="D6737" s="635" t="s">
        <v>29119</v>
      </c>
    </row>
    <row r="6738" spans="1:4" ht="13.5" x14ac:dyDescent="0.25">
      <c r="A6738" s="636">
        <v>100986</v>
      </c>
      <c r="B6738" s="634" t="s">
        <v>27750</v>
      </c>
      <c r="C6738" s="634" t="s">
        <v>20</v>
      </c>
      <c r="D6738" s="635" t="s">
        <v>25963</v>
      </c>
    </row>
    <row r="6739" spans="1:4" ht="13.5" x14ac:dyDescent="0.25">
      <c r="A6739" s="636">
        <v>100987</v>
      </c>
      <c r="B6739" s="634" t="s">
        <v>27751</v>
      </c>
      <c r="C6739" s="634" t="s">
        <v>20</v>
      </c>
      <c r="D6739" s="635" t="s">
        <v>46370</v>
      </c>
    </row>
    <row r="6740" spans="1:4" ht="13.5" x14ac:dyDescent="0.25">
      <c r="A6740" s="636">
        <v>100988</v>
      </c>
      <c r="B6740" s="634" t="s">
        <v>27752</v>
      </c>
      <c r="C6740" s="634" t="s">
        <v>20</v>
      </c>
      <c r="D6740" s="635" t="s">
        <v>27796</v>
      </c>
    </row>
    <row r="6741" spans="1:4" ht="13.5" x14ac:dyDescent="0.25">
      <c r="A6741" s="636">
        <v>100989</v>
      </c>
      <c r="B6741" s="634" t="s">
        <v>27753</v>
      </c>
      <c r="C6741" s="634" t="s">
        <v>674</v>
      </c>
      <c r="D6741" s="635" t="s">
        <v>27153</v>
      </c>
    </row>
    <row r="6742" spans="1:4" ht="13.5" x14ac:dyDescent="0.25">
      <c r="A6742" s="636">
        <v>100990</v>
      </c>
      <c r="B6742" s="634" t="s">
        <v>27754</v>
      </c>
      <c r="C6742" s="634" t="s">
        <v>674</v>
      </c>
      <c r="D6742" s="635" t="s">
        <v>29929</v>
      </c>
    </row>
    <row r="6743" spans="1:4" ht="13.5" x14ac:dyDescent="0.25">
      <c r="A6743" s="636">
        <v>100991</v>
      </c>
      <c r="B6743" s="634" t="s">
        <v>27755</v>
      </c>
      <c r="C6743" s="634" t="s">
        <v>674</v>
      </c>
      <c r="D6743" s="635" t="s">
        <v>30046</v>
      </c>
    </row>
    <row r="6744" spans="1:4" ht="13.5" x14ac:dyDescent="0.25">
      <c r="A6744" s="636">
        <v>100992</v>
      </c>
      <c r="B6744" s="634" t="s">
        <v>27756</v>
      </c>
      <c r="C6744" s="634" t="s">
        <v>674</v>
      </c>
      <c r="D6744" s="635" t="s">
        <v>30904</v>
      </c>
    </row>
    <row r="6745" spans="1:4" ht="13.5" x14ac:dyDescent="0.25">
      <c r="A6745" s="636">
        <v>100993</v>
      </c>
      <c r="B6745" s="634" t="s">
        <v>27757</v>
      </c>
      <c r="C6745" s="634" t="s">
        <v>674</v>
      </c>
      <c r="D6745" s="635" t="s">
        <v>42020</v>
      </c>
    </row>
    <row r="6746" spans="1:4" ht="13.5" x14ac:dyDescent="0.25">
      <c r="A6746" s="636">
        <v>100994</v>
      </c>
      <c r="B6746" s="634" t="s">
        <v>27758</v>
      </c>
      <c r="C6746" s="634" t="s">
        <v>674</v>
      </c>
      <c r="D6746" s="635" t="s">
        <v>26609</v>
      </c>
    </row>
    <row r="6747" spans="1:4" ht="13.5" x14ac:dyDescent="0.25">
      <c r="A6747" s="636">
        <v>100995</v>
      </c>
      <c r="B6747" s="634" t="s">
        <v>27759</v>
      </c>
      <c r="C6747" s="634" t="s">
        <v>674</v>
      </c>
      <c r="D6747" s="635" t="s">
        <v>27715</v>
      </c>
    </row>
    <row r="6748" spans="1:4" ht="13.5" x14ac:dyDescent="0.25">
      <c r="A6748" s="636">
        <v>100996</v>
      </c>
      <c r="B6748" s="634" t="s">
        <v>27760</v>
      </c>
      <c r="C6748" s="634" t="s">
        <v>674</v>
      </c>
      <c r="D6748" s="635" t="s">
        <v>30059</v>
      </c>
    </row>
    <row r="6749" spans="1:4" ht="13.5" x14ac:dyDescent="0.25">
      <c r="A6749" s="636">
        <v>100997</v>
      </c>
      <c r="B6749" s="634" t="s">
        <v>27761</v>
      </c>
      <c r="C6749" s="634" t="s">
        <v>674</v>
      </c>
      <c r="D6749" s="635" t="s">
        <v>41960</v>
      </c>
    </row>
    <row r="6750" spans="1:4" ht="13.5" x14ac:dyDescent="0.25">
      <c r="A6750" s="636">
        <v>100998</v>
      </c>
      <c r="B6750" s="634" t="s">
        <v>27762</v>
      </c>
      <c r="C6750" s="634" t="s">
        <v>674</v>
      </c>
      <c r="D6750" s="635" t="s">
        <v>45380</v>
      </c>
    </row>
    <row r="6751" spans="1:4" ht="13.5" x14ac:dyDescent="0.25">
      <c r="A6751" s="636">
        <v>100999</v>
      </c>
      <c r="B6751" s="634" t="s">
        <v>27763</v>
      </c>
      <c r="C6751" s="634" t="s">
        <v>674</v>
      </c>
      <c r="D6751" s="635" t="s">
        <v>46371</v>
      </c>
    </row>
    <row r="6752" spans="1:4" ht="13.5" x14ac:dyDescent="0.25">
      <c r="A6752" s="636">
        <v>101000</v>
      </c>
      <c r="B6752" s="634" t="s">
        <v>27764</v>
      </c>
      <c r="C6752" s="634" t="s">
        <v>674</v>
      </c>
      <c r="D6752" s="635" t="s">
        <v>29864</v>
      </c>
    </row>
    <row r="6753" spans="1:4" ht="13.5" x14ac:dyDescent="0.25">
      <c r="A6753" s="636">
        <v>101001</v>
      </c>
      <c r="B6753" s="634" t="s">
        <v>27765</v>
      </c>
      <c r="C6753" s="634" t="s">
        <v>674</v>
      </c>
      <c r="D6753" s="635" t="s">
        <v>26768</v>
      </c>
    </row>
    <row r="6754" spans="1:4" ht="13.5" x14ac:dyDescent="0.25">
      <c r="A6754" s="636">
        <v>101002</v>
      </c>
      <c r="B6754" s="634" t="s">
        <v>27766</v>
      </c>
      <c r="C6754" s="634" t="s">
        <v>674</v>
      </c>
      <c r="D6754" s="635" t="s">
        <v>26595</v>
      </c>
    </row>
    <row r="6755" spans="1:4" ht="13.5" x14ac:dyDescent="0.25">
      <c r="A6755" s="636">
        <v>101003</v>
      </c>
      <c r="B6755" s="634" t="s">
        <v>27767</v>
      </c>
      <c r="C6755" s="634" t="s">
        <v>674</v>
      </c>
      <c r="D6755" s="635" t="s">
        <v>41299</v>
      </c>
    </row>
    <row r="6756" spans="1:4" ht="13.5" x14ac:dyDescent="0.25">
      <c r="A6756" s="636">
        <v>101004</v>
      </c>
      <c r="B6756" s="634" t="s">
        <v>27768</v>
      </c>
      <c r="C6756" s="634" t="s">
        <v>674</v>
      </c>
      <c r="D6756" s="635" t="s">
        <v>45127</v>
      </c>
    </row>
    <row r="6757" spans="1:4" ht="13.5" x14ac:dyDescent="0.25">
      <c r="A6757" s="636">
        <v>101005</v>
      </c>
      <c r="B6757" s="634" t="s">
        <v>27769</v>
      </c>
      <c r="C6757" s="634" t="s">
        <v>20</v>
      </c>
      <c r="D6757" s="635" t="s">
        <v>30423</v>
      </c>
    </row>
    <row r="6758" spans="1:4" ht="13.5" x14ac:dyDescent="0.25">
      <c r="A6758" s="636">
        <v>101006</v>
      </c>
      <c r="B6758" s="634" t="s">
        <v>27770</v>
      </c>
      <c r="C6758" s="634" t="s">
        <v>20</v>
      </c>
      <c r="D6758" s="635" t="s">
        <v>45450</v>
      </c>
    </row>
    <row r="6759" spans="1:4" ht="13.5" x14ac:dyDescent="0.25">
      <c r="A6759" s="636">
        <v>101007</v>
      </c>
      <c r="B6759" s="634" t="s">
        <v>27771</v>
      </c>
      <c r="C6759" s="634" t="s">
        <v>20</v>
      </c>
      <c r="D6759" s="635" t="s">
        <v>46372</v>
      </c>
    </row>
    <row r="6760" spans="1:4" ht="13.5" x14ac:dyDescent="0.25">
      <c r="A6760" s="636">
        <v>101008</v>
      </c>
      <c r="B6760" s="634" t="s">
        <v>27773</v>
      </c>
      <c r="C6760" s="634" t="s">
        <v>20</v>
      </c>
      <c r="D6760" s="635" t="s">
        <v>46372</v>
      </c>
    </row>
    <row r="6761" spans="1:4" ht="13.5" x14ac:dyDescent="0.25">
      <c r="A6761" s="636">
        <v>101009</v>
      </c>
      <c r="B6761" s="634" t="s">
        <v>27774</v>
      </c>
      <c r="C6761" s="634" t="s">
        <v>674</v>
      </c>
      <c r="D6761" s="635" t="s">
        <v>46373</v>
      </c>
    </row>
    <row r="6762" spans="1:4" ht="13.5" x14ac:dyDescent="0.25">
      <c r="A6762" s="636">
        <v>101010</v>
      </c>
      <c r="B6762" s="634" t="s">
        <v>27775</v>
      </c>
      <c r="C6762" s="634" t="s">
        <v>674</v>
      </c>
      <c r="D6762" s="635" t="s">
        <v>46374</v>
      </c>
    </row>
    <row r="6763" spans="1:4" ht="13.5" x14ac:dyDescent="0.25">
      <c r="A6763" s="636">
        <v>101013</v>
      </c>
      <c r="B6763" s="634" t="s">
        <v>27776</v>
      </c>
      <c r="C6763" s="634" t="s">
        <v>674</v>
      </c>
      <c r="D6763" s="635" t="s">
        <v>46375</v>
      </c>
    </row>
    <row r="6764" spans="1:4" ht="13.5" x14ac:dyDescent="0.25">
      <c r="A6764" s="636">
        <v>101014</v>
      </c>
      <c r="B6764" s="634" t="s">
        <v>27777</v>
      </c>
      <c r="C6764" s="634" t="s">
        <v>674</v>
      </c>
      <c r="D6764" s="635" t="s">
        <v>30863</v>
      </c>
    </row>
    <row r="6765" spans="1:4" ht="13.5" x14ac:dyDescent="0.25">
      <c r="A6765" s="636">
        <v>101015</v>
      </c>
      <c r="B6765" s="634" t="s">
        <v>27778</v>
      </c>
      <c r="C6765" s="634" t="s">
        <v>674</v>
      </c>
      <c r="D6765" s="635" t="s">
        <v>44431</v>
      </c>
    </row>
    <row r="6766" spans="1:4" ht="13.5" x14ac:dyDescent="0.25">
      <c r="A6766" s="636">
        <v>101016</v>
      </c>
      <c r="B6766" s="634" t="s">
        <v>27779</v>
      </c>
      <c r="C6766" s="634" t="s">
        <v>674</v>
      </c>
      <c r="D6766" s="635" t="s">
        <v>46376</v>
      </c>
    </row>
    <row r="6767" spans="1:4" ht="13.5" x14ac:dyDescent="0.25">
      <c r="A6767" s="636">
        <v>101017</v>
      </c>
      <c r="B6767" s="634" t="s">
        <v>27780</v>
      </c>
      <c r="C6767" s="634" t="s">
        <v>674</v>
      </c>
      <c r="D6767" s="635" t="s">
        <v>46377</v>
      </c>
    </row>
    <row r="6768" spans="1:4" ht="13.5" x14ac:dyDescent="0.25">
      <c r="A6768" s="636">
        <v>101018</v>
      </c>
      <c r="B6768" s="634" t="s">
        <v>27781</v>
      </c>
      <c r="C6768" s="634" t="s">
        <v>674</v>
      </c>
      <c r="D6768" s="635" t="s">
        <v>45889</v>
      </c>
    </row>
    <row r="6769" spans="1:4" ht="13.5" x14ac:dyDescent="0.25">
      <c r="A6769" s="636">
        <v>101463</v>
      </c>
      <c r="B6769" s="634" t="s">
        <v>27782</v>
      </c>
      <c r="C6769" s="634" t="s">
        <v>674</v>
      </c>
      <c r="D6769" s="635" t="s">
        <v>44803</v>
      </c>
    </row>
    <row r="6770" spans="1:4" ht="13.5" x14ac:dyDescent="0.25">
      <c r="A6770" s="636">
        <v>101464</v>
      </c>
      <c r="B6770" s="634" t="s">
        <v>27783</v>
      </c>
      <c r="C6770" s="634" t="s">
        <v>674</v>
      </c>
      <c r="D6770" s="635" t="s">
        <v>46378</v>
      </c>
    </row>
    <row r="6771" spans="1:4" ht="13.5" x14ac:dyDescent="0.25">
      <c r="A6771" s="636">
        <v>101465</v>
      </c>
      <c r="B6771" s="634" t="s">
        <v>27784</v>
      </c>
      <c r="C6771" s="634" t="s">
        <v>674</v>
      </c>
      <c r="D6771" s="635" t="s">
        <v>46379</v>
      </c>
    </row>
    <row r="6772" spans="1:4" ht="13.5" x14ac:dyDescent="0.25">
      <c r="A6772" s="636">
        <v>101466</v>
      </c>
      <c r="B6772" s="634" t="s">
        <v>27785</v>
      </c>
      <c r="C6772" s="634" t="s">
        <v>674</v>
      </c>
      <c r="D6772" s="635" t="s">
        <v>29879</v>
      </c>
    </row>
    <row r="6773" spans="1:4" ht="13.5" x14ac:dyDescent="0.25">
      <c r="A6773" s="636">
        <v>101467</v>
      </c>
      <c r="B6773" s="634" t="s">
        <v>27786</v>
      </c>
      <c r="C6773" s="634" t="s">
        <v>674</v>
      </c>
      <c r="D6773" s="635" t="s">
        <v>46380</v>
      </c>
    </row>
    <row r="6774" spans="1:4" ht="13.5" x14ac:dyDescent="0.25">
      <c r="A6774" s="636">
        <v>101468</v>
      </c>
      <c r="B6774" s="634" t="s">
        <v>27787</v>
      </c>
      <c r="C6774" s="634" t="s">
        <v>674</v>
      </c>
      <c r="D6774" s="635" t="s">
        <v>43229</v>
      </c>
    </row>
    <row r="6775" spans="1:4" ht="13.5" x14ac:dyDescent="0.25">
      <c r="A6775" s="636">
        <v>101469</v>
      </c>
      <c r="B6775" s="634" t="s">
        <v>27789</v>
      </c>
      <c r="C6775" s="634" t="s">
        <v>674</v>
      </c>
      <c r="D6775" s="635" t="s">
        <v>30465</v>
      </c>
    </row>
    <row r="6776" spans="1:4" ht="13.5" x14ac:dyDescent="0.25">
      <c r="A6776" s="636">
        <v>101470</v>
      </c>
      <c r="B6776" s="634" t="s">
        <v>27790</v>
      </c>
      <c r="C6776" s="634" t="s">
        <v>674</v>
      </c>
      <c r="D6776" s="635" t="s">
        <v>30257</v>
      </c>
    </row>
    <row r="6777" spans="1:4" ht="13.5" x14ac:dyDescent="0.25">
      <c r="A6777" s="636">
        <v>101471</v>
      </c>
      <c r="B6777" s="634" t="s">
        <v>27791</v>
      </c>
      <c r="C6777" s="634" t="s">
        <v>674</v>
      </c>
      <c r="D6777" s="635" t="s">
        <v>45033</v>
      </c>
    </row>
    <row r="6778" spans="1:4" ht="13.5" x14ac:dyDescent="0.25">
      <c r="A6778" s="636">
        <v>101472</v>
      </c>
      <c r="B6778" s="634" t="s">
        <v>27792</v>
      </c>
      <c r="C6778" s="634" t="s">
        <v>674</v>
      </c>
      <c r="D6778" s="635" t="s">
        <v>44450</v>
      </c>
    </row>
    <row r="6779" spans="1:4" ht="13.5" x14ac:dyDescent="0.25">
      <c r="A6779" s="636">
        <v>101473</v>
      </c>
      <c r="B6779" s="634" t="s">
        <v>27793</v>
      </c>
      <c r="C6779" s="634" t="s">
        <v>674</v>
      </c>
      <c r="D6779" s="635" t="s">
        <v>46381</v>
      </c>
    </row>
    <row r="6780" spans="1:4" ht="13.5" x14ac:dyDescent="0.25">
      <c r="A6780" s="636">
        <v>101474</v>
      </c>
      <c r="B6780" s="634" t="s">
        <v>27794</v>
      </c>
      <c r="C6780" s="634" t="s">
        <v>674</v>
      </c>
      <c r="D6780" s="635" t="s">
        <v>46382</v>
      </c>
    </row>
    <row r="6781" spans="1:4" ht="13.5" x14ac:dyDescent="0.25">
      <c r="A6781" s="636">
        <v>101475</v>
      </c>
      <c r="B6781" s="634" t="s">
        <v>27795</v>
      </c>
      <c r="C6781" s="634" t="s">
        <v>674</v>
      </c>
      <c r="D6781" s="635" t="s">
        <v>46383</v>
      </c>
    </row>
    <row r="6782" spans="1:4" ht="13.5" x14ac:dyDescent="0.25">
      <c r="A6782" s="636">
        <v>101476</v>
      </c>
      <c r="B6782" s="634" t="s">
        <v>27797</v>
      </c>
      <c r="C6782" s="634" t="s">
        <v>674</v>
      </c>
      <c r="D6782" s="635" t="s">
        <v>43206</v>
      </c>
    </row>
    <row r="6783" spans="1:4" ht="13.5" x14ac:dyDescent="0.25">
      <c r="A6783" s="636">
        <v>101477</v>
      </c>
      <c r="B6783" s="634" t="s">
        <v>27798</v>
      </c>
      <c r="C6783" s="634" t="s">
        <v>674</v>
      </c>
      <c r="D6783" s="635" t="s">
        <v>27349</v>
      </c>
    </row>
    <row r="6784" spans="1:4" ht="13.5" x14ac:dyDescent="0.25">
      <c r="A6784" s="636">
        <v>101478</v>
      </c>
      <c r="B6784" s="634" t="s">
        <v>27799</v>
      </c>
      <c r="C6784" s="634" t="s">
        <v>674</v>
      </c>
      <c r="D6784" s="635" t="s">
        <v>46384</v>
      </c>
    </row>
    <row r="6785" spans="1:4" ht="13.5" x14ac:dyDescent="0.25">
      <c r="A6785" s="636">
        <v>101480</v>
      </c>
      <c r="B6785" s="634" t="s">
        <v>27800</v>
      </c>
      <c r="C6785" s="634" t="s">
        <v>674</v>
      </c>
      <c r="D6785" s="635" t="s">
        <v>46385</v>
      </c>
    </row>
    <row r="6786" spans="1:4" ht="13.5" x14ac:dyDescent="0.25">
      <c r="A6786" s="636">
        <v>101481</v>
      </c>
      <c r="B6786" s="634" t="s">
        <v>27801</v>
      </c>
      <c r="C6786" s="634" t="s">
        <v>674</v>
      </c>
      <c r="D6786" s="635" t="s">
        <v>46386</v>
      </c>
    </row>
    <row r="6787" spans="1:4" ht="13.5" x14ac:dyDescent="0.25">
      <c r="A6787" s="636">
        <v>101482</v>
      </c>
      <c r="B6787" s="634" t="s">
        <v>30950</v>
      </c>
      <c r="C6787" s="634" t="s">
        <v>674</v>
      </c>
      <c r="D6787" s="635" t="s">
        <v>46387</v>
      </c>
    </row>
    <row r="6788" spans="1:4" ht="13.5" x14ac:dyDescent="0.25">
      <c r="A6788" s="636">
        <v>101483</v>
      </c>
      <c r="B6788" s="634" t="s">
        <v>27803</v>
      </c>
      <c r="C6788" s="634" t="s">
        <v>674</v>
      </c>
      <c r="D6788" s="635" t="s">
        <v>46388</v>
      </c>
    </row>
    <row r="6789" spans="1:4" ht="13.5" x14ac:dyDescent="0.25">
      <c r="A6789" s="636">
        <v>101484</v>
      </c>
      <c r="B6789" s="634" t="s">
        <v>27804</v>
      </c>
      <c r="C6789" s="634" t="s">
        <v>674</v>
      </c>
      <c r="D6789" s="635" t="s">
        <v>46389</v>
      </c>
    </row>
    <row r="6790" spans="1:4" ht="13.5" x14ac:dyDescent="0.25">
      <c r="A6790" s="636">
        <v>101485</v>
      </c>
      <c r="B6790" s="634" t="s">
        <v>27805</v>
      </c>
      <c r="C6790" s="634" t="s">
        <v>674</v>
      </c>
      <c r="D6790" s="635" t="s">
        <v>46068</v>
      </c>
    </row>
    <row r="6791" spans="1:4" ht="13.5" x14ac:dyDescent="0.25">
      <c r="A6791" s="636">
        <v>101486</v>
      </c>
      <c r="B6791" s="634" t="s">
        <v>27806</v>
      </c>
      <c r="C6791" s="634" t="s">
        <v>674</v>
      </c>
      <c r="D6791" s="635" t="s">
        <v>46390</v>
      </c>
    </row>
    <row r="6792" spans="1:4" ht="13.5" x14ac:dyDescent="0.25">
      <c r="A6792" s="636">
        <v>101487</v>
      </c>
      <c r="B6792" s="634" t="s">
        <v>27807</v>
      </c>
      <c r="C6792" s="634" t="s">
        <v>674</v>
      </c>
      <c r="D6792" s="635" t="s">
        <v>46391</v>
      </c>
    </row>
    <row r="6793" spans="1:4" ht="13.5" x14ac:dyDescent="0.25">
      <c r="A6793" s="636">
        <v>101488</v>
      </c>
      <c r="B6793" s="634" t="s">
        <v>27808</v>
      </c>
      <c r="C6793" s="634" t="s">
        <v>674</v>
      </c>
      <c r="D6793" s="635" t="s">
        <v>45613</v>
      </c>
    </row>
    <row r="6794" spans="1:4" ht="13.5" x14ac:dyDescent="0.25">
      <c r="A6794" s="636">
        <v>101188</v>
      </c>
      <c r="B6794" s="634" t="s">
        <v>27809</v>
      </c>
      <c r="C6794" s="634" t="s">
        <v>4</v>
      </c>
      <c r="D6794" s="635" t="s">
        <v>45504</v>
      </c>
    </row>
    <row r="6795" spans="1:4" ht="13.5" x14ac:dyDescent="0.25">
      <c r="A6795" s="636">
        <v>101189</v>
      </c>
      <c r="B6795" s="634" t="s">
        <v>27810</v>
      </c>
      <c r="C6795" s="634" t="s">
        <v>4</v>
      </c>
      <c r="D6795" s="635" t="s">
        <v>45778</v>
      </c>
    </row>
    <row r="6796" spans="1:4" ht="13.5" x14ac:dyDescent="0.25">
      <c r="A6796" s="636">
        <v>101190</v>
      </c>
      <c r="B6796" s="634" t="s">
        <v>27811</v>
      </c>
      <c r="C6796" s="634" t="s">
        <v>4</v>
      </c>
      <c r="D6796" s="635" t="s">
        <v>46392</v>
      </c>
    </row>
    <row r="6797" spans="1:4" ht="13.5" x14ac:dyDescent="0.25">
      <c r="A6797" s="636">
        <v>101191</v>
      </c>
      <c r="B6797" s="634" t="s">
        <v>27812</v>
      </c>
      <c r="C6797" s="634" t="s">
        <v>4</v>
      </c>
      <c r="D6797" s="635" t="s">
        <v>46393</v>
      </c>
    </row>
    <row r="6798" spans="1:4" ht="13.5" x14ac:dyDescent="0.25">
      <c r="A6798" s="636">
        <v>101192</v>
      </c>
      <c r="B6798" s="634" t="s">
        <v>27813</v>
      </c>
      <c r="C6798" s="634" t="s">
        <v>4</v>
      </c>
      <c r="D6798" s="635" t="s">
        <v>46394</v>
      </c>
    </row>
    <row r="6799" spans="1:4" ht="13.5" x14ac:dyDescent="0.25">
      <c r="A6799" s="636">
        <v>101193</v>
      </c>
      <c r="B6799" s="634" t="s">
        <v>27814</v>
      </c>
      <c r="C6799" s="634" t="s">
        <v>4</v>
      </c>
      <c r="D6799" s="635" t="s">
        <v>28439</v>
      </c>
    </row>
    <row r="6800" spans="1:4" ht="13.5" x14ac:dyDescent="0.25">
      <c r="A6800" s="636">
        <v>101194</v>
      </c>
      <c r="B6800" s="634" t="s">
        <v>27815</v>
      </c>
      <c r="C6800" s="634" t="s">
        <v>4</v>
      </c>
      <c r="D6800" s="635" t="s">
        <v>46395</v>
      </c>
    </row>
    <row r="6801" spans="1:4" ht="13.5" x14ac:dyDescent="0.25">
      <c r="A6801" s="636">
        <v>101197</v>
      </c>
      <c r="B6801" s="634" t="s">
        <v>27816</v>
      </c>
      <c r="C6801" s="634" t="s">
        <v>4</v>
      </c>
      <c r="D6801" s="635" t="s">
        <v>46396</v>
      </c>
    </row>
    <row r="6802" spans="1:4" ht="13.5" x14ac:dyDescent="0.25">
      <c r="A6802" s="636">
        <v>101198</v>
      </c>
      <c r="B6802" s="634" t="s">
        <v>27817</v>
      </c>
      <c r="C6802" s="634" t="s">
        <v>4</v>
      </c>
      <c r="D6802" s="635" t="s">
        <v>46397</v>
      </c>
    </row>
    <row r="6803" spans="1:4" ht="13.5" x14ac:dyDescent="0.25">
      <c r="A6803" s="636">
        <v>101199</v>
      </c>
      <c r="B6803" s="634" t="s">
        <v>27818</v>
      </c>
      <c r="C6803" s="634" t="s">
        <v>4</v>
      </c>
      <c r="D6803" s="635" t="s">
        <v>46398</v>
      </c>
    </row>
    <row r="6804" spans="1:4" ht="13.5" x14ac:dyDescent="0.25">
      <c r="A6804" s="636">
        <v>101200</v>
      </c>
      <c r="B6804" s="634" t="s">
        <v>27819</v>
      </c>
      <c r="C6804" s="634" t="s">
        <v>4</v>
      </c>
      <c r="D6804" s="635" t="s">
        <v>46399</v>
      </c>
    </row>
    <row r="6805" spans="1:4" ht="13.5" x14ac:dyDescent="0.25">
      <c r="A6805" s="636">
        <v>101201</v>
      </c>
      <c r="B6805" s="634" t="s">
        <v>27820</v>
      </c>
      <c r="C6805" s="634" t="s">
        <v>4</v>
      </c>
      <c r="D6805" s="635" t="s">
        <v>46400</v>
      </c>
    </row>
    <row r="6806" spans="1:4" ht="13.5" x14ac:dyDescent="0.25">
      <c r="A6806" s="636">
        <v>101202</v>
      </c>
      <c r="B6806" s="634" t="s">
        <v>27821</v>
      </c>
      <c r="C6806" s="634" t="s">
        <v>4</v>
      </c>
      <c r="D6806" s="635" t="s">
        <v>46401</v>
      </c>
    </row>
    <row r="6807" spans="1:4" ht="13.5" x14ac:dyDescent="0.25">
      <c r="A6807" s="636">
        <v>101203</v>
      </c>
      <c r="B6807" s="634" t="s">
        <v>27822</v>
      </c>
      <c r="C6807" s="634" t="s">
        <v>4</v>
      </c>
      <c r="D6807" s="635" t="s">
        <v>41795</v>
      </c>
    </row>
    <row r="6808" spans="1:4" ht="13.5" x14ac:dyDescent="0.25">
      <c r="A6808" s="636">
        <v>101204</v>
      </c>
      <c r="B6808" s="634" t="s">
        <v>27823</v>
      </c>
      <c r="C6808" s="634" t="s">
        <v>4</v>
      </c>
      <c r="D6808" s="635" t="s">
        <v>30121</v>
      </c>
    </row>
    <row r="6809" spans="1:4" ht="13.5" x14ac:dyDescent="0.25">
      <c r="A6809" s="636">
        <v>101205</v>
      </c>
      <c r="B6809" s="634" t="s">
        <v>27824</v>
      </c>
      <c r="C6809" s="634" t="s">
        <v>4</v>
      </c>
      <c r="D6809" s="635" t="s">
        <v>46401</v>
      </c>
    </row>
    <row r="6810" spans="1:4" ht="13.5" x14ac:dyDescent="0.25">
      <c r="A6810" s="636">
        <v>102362</v>
      </c>
      <c r="B6810" s="634" t="s">
        <v>29880</v>
      </c>
      <c r="C6810" s="634" t="s">
        <v>3</v>
      </c>
      <c r="D6810" s="635" t="s">
        <v>46402</v>
      </c>
    </row>
    <row r="6811" spans="1:4" ht="13.5" x14ac:dyDescent="0.25">
      <c r="A6811" s="636">
        <v>102363</v>
      </c>
      <c r="B6811" s="634" t="s">
        <v>29881</v>
      </c>
      <c r="C6811" s="634" t="s">
        <v>3</v>
      </c>
      <c r="D6811" s="635" t="s">
        <v>46403</v>
      </c>
    </row>
    <row r="6812" spans="1:4" ht="13.5" x14ac:dyDescent="0.25">
      <c r="A6812" s="636">
        <v>102364</v>
      </c>
      <c r="B6812" s="634" t="s">
        <v>29882</v>
      </c>
      <c r="C6812" s="634" t="s">
        <v>3</v>
      </c>
      <c r="D6812" s="635" t="s">
        <v>45193</v>
      </c>
    </row>
    <row r="6813" spans="1:4" ht="13.5" x14ac:dyDescent="0.25">
      <c r="A6813" s="636">
        <v>98509</v>
      </c>
      <c r="B6813" s="634" t="s">
        <v>25713</v>
      </c>
      <c r="C6813" s="634" t="s">
        <v>5</v>
      </c>
      <c r="D6813" s="635" t="s">
        <v>30256</v>
      </c>
    </row>
    <row r="6814" spans="1:4" ht="13.5" x14ac:dyDescent="0.25">
      <c r="A6814" s="636">
        <v>98510</v>
      </c>
      <c r="B6814" s="634" t="s">
        <v>25714</v>
      </c>
      <c r="C6814" s="634" t="s">
        <v>5</v>
      </c>
      <c r="D6814" s="635" t="s">
        <v>46404</v>
      </c>
    </row>
    <row r="6815" spans="1:4" ht="13.5" x14ac:dyDescent="0.25">
      <c r="A6815" s="636">
        <v>98511</v>
      </c>
      <c r="B6815" s="634" t="s">
        <v>25715</v>
      </c>
      <c r="C6815" s="634" t="s">
        <v>5</v>
      </c>
      <c r="D6815" s="635" t="s">
        <v>46405</v>
      </c>
    </row>
    <row r="6816" spans="1:4" ht="13.5" x14ac:dyDescent="0.25">
      <c r="A6816" s="636">
        <v>98516</v>
      </c>
      <c r="B6816" s="634" t="s">
        <v>25716</v>
      </c>
      <c r="C6816" s="634" t="s">
        <v>5</v>
      </c>
      <c r="D6816" s="635" t="s">
        <v>46406</v>
      </c>
    </row>
    <row r="6817" spans="1:4" ht="13.5" x14ac:dyDescent="0.25">
      <c r="A6817" s="636">
        <v>98519</v>
      </c>
      <c r="B6817" s="634" t="s">
        <v>25717</v>
      </c>
      <c r="C6817" s="634" t="s">
        <v>3</v>
      </c>
      <c r="D6817" s="635" t="s">
        <v>26755</v>
      </c>
    </row>
    <row r="6818" spans="1:4" ht="13.5" x14ac:dyDescent="0.25">
      <c r="A6818" s="636">
        <v>98520</v>
      </c>
      <c r="B6818" s="634" t="s">
        <v>25718</v>
      </c>
      <c r="C6818" s="634" t="s">
        <v>3</v>
      </c>
      <c r="D6818" s="635" t="s">
        <v>30579</v>
      </c>
    </row>
    <row r="6819" spans="1:4" ht="13.5" x14ac:dyDescent="0.25">
      <c r="A6819" s="636">
        <v>98521</v>
      </c>
      <c r="B6819" s="634" t="s">
        <v>25719</v>
      </c>
      <c r="C6819" s="634" t="s">
        <v>3</v>
      </c>
      <c r="D6819" s="635" t="s">
        <v>23510</v>
      </c>
    </row>
    <row r="6820" spans="1:4" ht="13.5" x14ac:dyDescent="0.25">
      <c r="A6820" s="636">
        <v>98522</v>
      </c>
      <c r="B6820" s="634" t="s">
        <v>25721</v>
      </c>
      <c r="C6820" s="634" t="s">
        <v>4</v>
      </c>
      <c r="D6820" s="635" t="s">
        <v>46407</v>
      </c>
    </row>
    <row r="6821" spans="1:4" ht="13.5" x14ac:dyDescent="0.25">
      <c r="A6821" s="636">
        <v>98524</v>
      </c>
      <c r="B6821" s="634" t="s">
        <v>25722</v>
      </c>
      <c r="C6821" s="634" t="s">
        <v>3</v>
      </c>
      <c r="D6821" s="635" t="s">
        <v>29877</v>
      </c>
    </row>
    <row r="6822" spans="1:4" ht="13.5" x14ac:dyDescent="0.25">
      <c r="A6822" s="636">
        <v>98503</v>
      </c>
      <c r="B6822" s="634" t="s">
        <v>25723</v>
      </c>
      <c r="C6822" s="634" t="s">
        <v>3</v>
      </c>
      <c r="D6822" s="635" t="s">
        <v>28452</v>
      </c>
    </row>
    <row r="6823" spans="1:4" ht="13.5" x14ac:dyDescent="0.25">
      <c r="A6823" s="636">
        <v>98504</v>
      </c>
      <c r="B6823" s="634" t="s">
        <v>46408</v>
      </c>
      <c r="C6823" s="634" t="s">
        <v>3</v>
      </c>
      <c r="D6823" s="635" t="s">
        <v>44355</v>
      </c>
    </row>
    <row r="6824" spans="1:4" ht="13.5" x14ac:dyDescent="0.25">
      <c r="A6824" s="636">
        <v>98505</v>
      </c>
      <c r="B6824" s="634" t="s">
        <v>25724</v>
      </c>
      <c r="C6824" s="634" t="s">
        <v>3</v>
      </c>
      <c r="D6824" s="635" t="s">
        <v>46409</v>
      </c>
    </row>
    <row r="6825" spans="1:4" ht="13.5" x14ac:dyDescent="0.25">
      <c r="A6825" s="636">
        <v>103946</v>
      </c>
      <c r="B6825" s="634" t="s">
        <v>46410</v>
      </c>
      <c r="C6825" s="634" t="s">
        <v>3</v>
      </c>
      <c r="D6825" s="635" t="s">
        <v>43703</v>
      </c>
    </row>
    <row r="6826" spans="1:4" ht="13.5" x14ac:dyDescent="0.25">
      <c r="A6826" s="636">
        <v>103185</v>
      </c>
      <c r="B6826" s="634" t="s">
        <v>46411</v>
      </c>
      <c r="C6826" s="634" t="s">
        <v>5</v>
      </c>
      <c r="D6826" s="635" t="s">
        <v>46412</v>
      </c>
    </row>
    <row r="6827" spans="1:4" ht="13.5" x14ac:dyDescent="0.25">
      <c r="A6827" s="636">
        <v>103186</v>
      </c>
      <c r="B6827" s="634" t="s">
        <v>46413</v>
      </c>
      <c r="C6827" s="634" t="s">
        <v>5</v>
      </c>
      <c r="D6827" s="635" t="s">
        <v>46414</v>
      </c>
    </row>
    <row r="6828" spans="1:4" ht="13.5" x14ac:dyDescent="0.25">
      <c r="A6828" s="636">
        <v>103187</v>
      </c>
      <c r="B6828" s="634" t="s">
        <v>46415</v>
      </c>
      <c r="C6828" s="634" t="s">
        <v>5</v>
      </c>
      <c r="D6828" s="635" t="s">
        <v>46416</v>
      </c>
    </row>
    <row r="6829" spans="1:4" ht="13.5" x14ac:dyDescent="0.25">
      <c r="A6829" s="636">
        <v>103188</v>
      </c>
      <c r="B6829" s="634" t="s">
        <v>46417</v>
      </c>
      <c r="C6829" s="634" t="s">
        <v>5</v>
      </c>
      <c r="D6829" s="635" t="s">
        <v>46418</v>
      </c>
    </row>
    <row r="6830" spans="1:4" ht="13.5" x14ac:dyDescent="0.25">
      <c r="A6830" s="636">
        <v>103189</v>
      </c>
      <c r="B6830" s="634" t="s">
        <v>46419</v>
      </c>
      <c r="C6830" s="634" t="s">
        <v>5</v>
      </c>
      <c r="D6830" s="635" t="s">
        <v>46420</v>
      </c>
    </row>
    <row r="6831" spans="1:4" ht="13.5" x14ac:dyDescent="0.25">
      <c r="A6831" s="636">
        <v>103190</v>
      </c>
      <c r="B6831" s="634" t="s">
        <v>46421</v>
      </c>
      <c r="C6831" s="634" t="s">
        <v>5</v>
      </c>
      <c r="D6831" s="635" t="s">
        <v>46422</v>
      </c>
    </row>
    <row r="6832" spans="1:4" ht="13.5" x14ac:dyDescent="0.25">
      <c r="A6832" s="636">
        <v>103191</v>
      </c>
      <c r="B6832" s="634" t="s">
        <v>46423</v>
      </c>
      <c r="C6832" s="634" t="s">
        <v>5</v>
      </c>
      <c r="D6832" s="635" t="s">
        <v>46424</v>
      </c>
    </row>
    <row r="6833" spans="1:4" ht="13.5" x14ac:dyDescent="0.25">
      <c r="A6833" s="636">
        <v>103192</v>
      </c>
      <c r="B6833" s="634" t="s">
        <v>46425</v>
      </c>
      <c r="C6833" s="634" t="s">
        <v>5</v>
      </c>
      <c r="D6833" s="635" t="s">
        <v>46426</v>
      </c>
    </row>
    <row r="6834" spans="1:4" ht="13.5" x14ac:dyDescent="0.25">
      <c r="A6834" s="636">
        <v>103193</v>
      </c>
      <c r="B6834" s="634" t="s">
        <v>46427</v>
      </c>
      <c r="C6834" s="634" t="s">
        <v>5</v>
      </c>
      <c r="D6834" s="635" t="s">
        <v>46428</v>
      </c>
    </row>
    <row r="6835" spans="1:4" ht="13.5" x14ac:dyDescent="0.25">
      <c r="A6835" s="636">
        <v>103194</v>
      </c>
      <c r="B6835" s="634" t="s">
        <v>46429</v>
      </c>
      <c r="C6835" s="634" t="s">
        <v>5</v>
      </c>
      <c r="D6835" s="635" t="s">
        <v>46430</v>
      </c>
    </row>
    <row r="6836" spans="1:4" ht="13.5" x14ac:dyDescent="0.25">
      <c r="A6836" s="636">
        <v>103195</v>
      </c>
      <c r="B6836" s="634" t="s">
        <v>46431</v>
      </c>
      <c r="C6836" s="634" t="s">
        <v>5</v>
      </c>
      <c r="D6836" s="635" t="s">
        <v>46432</v>
      </c>
    </row>
    <row r="6837" spans="1:4" ht="13.5" x14ac:dyDescent="0.25">
      <c r="A6837" s="636">
        <v>103205</v>
      </c>
      <c r="B6837" s="634" t="s">
        <v>46433</v>
      </c>
      <c r="C6837" s="634" t="s">
        <v>5</v>
      </c>
      <c r="D6837" s="635" t="s">
        <v>46434</v>
      </c>
    </row>
    <row r="6838" spans="1:4" ht="13.5" x14ac:dyDescent="0.25">
      <c r="A6838" s="636">
        <v>103206</v>
      </c>
      <c r="B6838" s="634" t="s">
        <v>46435</v>
      </c>
      <c r="C6838" s="634" t="s">
        <v>5</v>
      </c>
      <c r="D6838" s="635" t="s">
        <v>46436</v>
      </c>
    </row>
    <row r="6839" spans="1:4" ht="13.5" x14ac:dyDescent="0.25">
      <c r="A6839" s="636">
        <v>103207</v>
      </c>
      <c r="B6839" s="634" t="s">
        <v>46437</v>
      </c>
      <c r="C6839" s="634" t="s">
        <v>5</v>
      </c>
      <c r="D6839" s="635" t="s">
        <v>46438</v>
      </c>
    </row>
    <row r="6840" spans="1:4" ht="13.5" x14ac:dyDescent="0.25">
      <c r="A6840" s="636">
        <v>103208</v>
      </c>
      <c r="B6840" s="634" t="s">
        <v>46439</v>
      </c>
      <c r="C6840" s="634" t="s">
        <v>5</v>
      </c>
      <c r="D6840" s="635" t="s">
        <v>46440</v>
      </c>
    </row>
    <row r="6841" spans="1:4" ht="13.5" x14ac:dyDescent="0.25">
      <c r="A6841" s="636">
        <v>103209</v>
      </c>
      <c r="B6841" s="634" t="s">
        <v>46441</v>
      </c>
      <c r="C6841" s="634" t="s">
        <v>5</v>
      </c>
      <c r="D6841" s="635" t="s">
        <v>46442</v>
      </c>
    </row>
    <row r="6842" spans="1:4" ht="13.5" x14ac:dyDescent="0.25">
      <c r="A6842" s="636">
        <v>103210</v>
      </c>
      <c r="B6842" s="634" t="s">
        <v>46443</v>
      </c>
      <c r="C6842" s="634" t="s">
        <v>5</v>
      </c>
      <c r="D6842" s="635" t="s">
        <v>46444</v>
      </c>
    </row>
    <row r="6843" spans="1:4" ht="13.5" x14ac:dyDescent="0.25">
      <c r="A6843" s="636">
        <v>103304</v>
      </c>
      <c r="B6843" s="634" t="s">
        <v>46445</v>
      </c>
      <c r="C6843" s="634" t="s">
        <v>5</v>
      </c>
      <c r="D6843" s="635" t="s">
        <v>46446</v>
      </c>
    </row>
    <row r="6844" spans="1:4" ht="13.5" x14ac:dyDescent="0.25">
      <c r="A6844" s="636">
        <v>103307</v>
      </c>
      <c r="B6844" s="634" t="s">
        <v>46447</v>
      </c>
      <c r="C6844" s="634" t="s">
        <v>5</v>
      </c>
      <c r="D6844" s="635" t="s">
        <v>46448</v>
      </c>
    </row>
    <row r="6845" spans="1:4" ht="13.5" x14ac:dyDescent="0.25">
      <c r="A6845" s="636">
        <v>103310</v>
      </c>
      <c r="B6845" s="634" t="s">
        <v>46449</v>
      </c>
      <c r="C6845" s="634" t="s">
        <v>5</v>
      </c>
      <c r="D6845" s="635" t="s">
        <v>46450</v>
      </c>
    </row>
    <row r="6846" spans="1:4" ht="13.5" x14ac:dyDescent="0.25">
      <c r="A6846" s="636">
        <v>103314</v>
      </c>
      <c r="B6846" s="634" t="s">
        <v>46451</v>
      </c>
      <c r="C6846" s="634" t="s">
        <v>3</v>
      </c>
      <c r="D6846" s="635" t="s">
        <v>46452</v>
      </c>
    </row>
    <row r="6847" spans="1:4" ht="13.5" x14ac:dyDescent="0.25">
      <c r="A6847" s="636">
        <v>103315</v>
      </c>
      <c r="B6847" s="634" t="s">
        <v>46453</v>
      </c>
      <c r="C6847" s="634" t="s">
        <v>3</v>
      </c>
      <c r="D6847" s="635" t="s">
        <v>46454</v>
      </c>
    </row>
    <row r="6848" spans="1:4" ht="13.5" x14ac:dyDescent="0.25">
      <c r="A6848" s="636">
        <v>103769</v>
      </c>
      <c r="B6848" s="634" t="s">
        <v>46455</v>
      </c>
      <c r="C6848" s="634" t="s">
        <v>5</v>
      </c>
      <c r="D6848" s="635" t="s">
        <v>46456</v>
      </c>
    </row>
    <row r="6849" spans="1:4" ht="13.5" x14ac:dyDescent="0.25">
      <c r="A6849" s="636">
        <v>98525</v>
      </c>
      <c r="B6849" s="634" t="s">
        <v>25725</v>
      </c>
      <c r="C6849" s="634" t="s">
        <v>3</v>
      </c>
      <c r="D6849" s="635" t="s">
        <v>28476</v>
      </c>
    </row>
    <row r="6850" spans="1:4" ht="13.5" x14ac:dyDescent="0.25">
      <c r="A6850" s="636">
        <v>98526</v>
      </c>
      <c r="B6850" s="634" t="s">
        <v>25726</v>
      </c>
      <c r="C6850" s="634" t="s">
        <v>5</v>
      </c>
      <c r="D6850" s="635" t="s">
        <v>30539</v>
      </c>
    </row>
    <row r="6851" spans="1:4" ht="13.5" x14ac:dyDescent="0.25">
      <c r="A6851" s="636">
        <v>98527</v>
      </c>
      <c r="B6851" s="634" t="s">
        <v>25727</v>
      </c>
      <c r="C6851" s="634" t="s">
        <v>5</v>
      </c>
      <c r="D6851" s="635" t="s">
        <v>46457</v>
      </c>
    </row>
    <row r="6852" spans="1:4" ht="13.5" x14ac:dyDescent="0.25">
      <c r="A6852" s="636">
        <v>98528</v>
      </c>
      <c r="B6852" s="634" t="s">
        <v>25728</v>
      </c>
      <c r="C6852" s="634" t="s">
        <v>5</v>
      </c>
      <c r="D6852" s="635" t="s">
        <v>46458</v>
      </c>
    </row>
    <row r="6853" spans="1:4" ht="13.5" x14ac:dyDescent="0.25">
      <c r="A6853" s="636">
        <v>98529</v>
      </c>
      <c r="B6853" s="634" t="s">
        <v>25729</v>
      </c>
      <c r="C6853" s="634" t="s">
        <v>5</v>
      </c>
      <c r="D6853" s="635" t="s">
        <v>46459</v>
      </c>
    </row>
    <row r="6854" spans="1:4" ht="13.5" x14ac:dyDescent="0.25">
      <c r="A6854" s="636">
        <v>98530</v>
      </c>
      <c r="B6854" s="634" t="s">
        <v>25730</v>
      </c>
      <c r="C6854" s="634" t="s">
        <v>5</v>
      </c>
      <c r="D6854" s="635" t="s">
        <v>45697</v>
      </c>
    </row>
    <row r="6855" spans="1:4" ht="13.5" x14ac:dyDescent="0.25">
      <c r="A6855" s="636">
        <v>98531</v>
      </c>
      <c r="B6855" s="634" t="s">
        <v>25731</v>
      </c>
      <c r="C6855" s="634" t="s">
        <v>5</v>
      </c>
      <c r="D6855" s="635" t="s">
        <v>46460</v>
      </c>
    </row>
    <row r="6856" spans="1:4" ht="13.5" x14ac:dyDescent="0.25">
      <c r="A6856" s="636">
        <v>98532</v>
      </c>
      <c r="B6856" s="634" t="s">
        <v>25732</v>
      </c>
      <c r="C6856" s="634" t="s">
        <v>5</v>
      </c>
      <c r="D6856" s="635" t="s">
        <v>46461</v>
      </c>
    </row>
    <row r="6857" spans="1:4" ht="13.5" x14ac:dyDescent="0.25">
      <c r="A6857" s="636">
        <v>98533</v>
      </c>
      <c r="B6857" s="634" t="s">
        <v>25733</v>
      </c>
      <c r="C6857" s="634" t="s">
        <v>5</v>
      </c>
      <c r="D6857" s="635" t="s">
        <v>46462</v>
      </c>
    </row>
    <row r="6858" spans="1:4" ht="13.5" x14ac:dyDescent="0.25">
      <c r="A6858" s="636">
        <v>98534</v>
      </c>
      <c r="B6858" s="634" t="s">
        <v>25734</v>
      </c>
      <c r="C6858" s="634" t="s">
        <v>5</v>
      </c>
      <c r="D6858" s="635" t="s">
        <v>46463</v>
      </c>
    </row>
    <row r="6859" spans="1:4" ht="13.5" x14ac:dyDescent="0.25">
      <c r="A6859" s="636">
        <v>98535</v>
      </c>
      <c r="B6859" s="634" t="s">
        <v>25735</v>
      </c>
      <c r="C6859" s="634" t="s">
        <v>5</v>
      </c>
      <c r="D6859" s="635" t="s">
        <v>46464</v>
      </c>
    </row>
    <row r="6860" spans="1:4" ht="13.5" x14ac:dyDescent="0.25">
      <c r="A6860" s="636">
        <v>88238</v>
      </c>
      <c r="B6860" s="634" t="s">
        <v>25736</v>
      </c>
      <c r="C6860" s="634" t="s">
        <v>1898</v>
      </c>
      <c r="D6860" s="635" t="s">
        <v>30314</v>
      </c>
    </row>
    <row r="6861" spans="1:4" ht="13.5" x14ac:dyDescent="0.25">
      <c r="A6861" s="636">
        <v>88239</v>
      </c>
      <c r="B6861" s="634" t="s">
        <v>25737</v>
      </c>
      <c r="C6861" s="634" t="s">
        <v>1898</v>
      </c>
      <c r="D6861" s="635" t="s">
        <v>30375</v>
      </c>
    </row>
    <row r="6862" spans="1:4" ht="13.5" x14ac:dyDescent="0.25">
      <c r="A6862" s="636">
        <v>88240</v>
      </c>
      <c r="B6862" s="634" t="s">
        <v>25739</v>
      </c>
      <c r="C6862" s="634" t="s">
        <v>1898</v>
      </c>
      <c r="D6862" s="635" t="s">
        <v>27915</v>
      </c>
    </row>
    <row r="6863" spans="1:4" ht="13.5" x14ac:dyDescent="0.25">
      <c r="A6863" s="636">
        <v>88241</v>
      </c>
      <c r="B6863" s="634" t="s">
        <v>25740</v>
      </c>
      <c r="C6863" s="634" t="s">
        <v>1898</v>
      </c>
      <c r="D6863" s="635" t="s">
        <v>46465</v>
      </c>
    </row>
    <row r="6864" spans="1:4" ht="13.5" x14ac:dyDescent="0.25">
      <c r="A6864" s="636">
        <v>88242</v>
      </c>
      <c r="B6864" s="634" t="s">
        <v>25741</v>
      </c>
      <c r="C6864" s="634" t="s">
        <v>1898</v>
      </c>
      <c r="D6864" s="635" t="s">
        <v>30242</v>
      </c>
    </row>
    <row r="6865" spans="1:4" ht="13.5" x14ac:dyDescent="0.25">
      <c r="A6865" s="636">
        <v>88243</v>
      </c>
      <c r="B6865" s="634" t="s">
        <v>25742</v>
      </c>
      <c r="C6865" s="634" t="s">
        <v>1898</v>
      </c>
      <c r="D6865" s="635" t="s">
        <v>30344</v>
      </c>
    </row>
    <row r="6866" spans="1:4" ht="13.5" x14ac:dyDescent="0.25">
      <c r="A6866" s="636">
        <v>88245</v>
      </c>
      <c r="B6866" s="634" t="s">
        <v>25743</v>
      </c>
      <c r="C6866" s="634" t="s">
        <v>1898</v>
      </c>
      <c r="D6866" s="635" t="s">
        <v>44869</v>
      </c>
    </row>
    <row r="6867" spans="1:4" ht="13.5" x14ac:dyDescent="0.25">
      <c r="A6867" s="636">
        <v>88246</v>
      </c>
      <c r="B6867" s="634" t="s">
        <v>25744</v>
      </c>
      <c r="C6867" s="634" t="s">
        <v>1898</v>
      </c>
      <c r="D6867" s="635" t="s">
        <v>29419</v>
      </c>
    </row>
    <row r="6868" spans="1:4" ht="13.5" x14ac:dyDescent="0.25">
      <c r="A6868" s="636">
        <v>88247</v>
      </c>
      <c r="B6868" s="634" t="s">
        <v>25745</v>
      </c>
      <c r="C6868" s="634" t="s">
        <v>1898</v>
      </c>
      <c r="D6868" s="635" t="s">
        <v>27352</v>
      </c>
    </row>
    <row r="6869" spans="1:4" ht="13.5" x14ac:dyDescent="0.25">
      <c r="A6869" s="636">
        <v>88248</v>
      </c>
      <c r="B6869" s="634" t="s">
        <v>25746</v>
      </c>
      <c r="C6869" s="634" t="s">
        <v>1898</v>
      </c>
      <c r="D6869" s="635" t="s">
        <v>46466</v>
      </c>
    </row>
    <row r="6870" spans="1:4" ht="13.5" x14ac:dyDescent="0.25">
      <c r="A6870" s="636">
        <v>88249</v>
      </c>
      <c r="B6870" s="634" t="s">
        <v>25747</v>
      </c>
      <c r="C6870" s="634" t="s">
        <v>1898</v>
      </c>
      <c r="D6870" s="635" t="s">
        <v>44031</v>
      </c>
    </row>
    <row r="6871" spans="1:4" ht="13.5" x14ac:dyDescent="0.25">
      <c r="A6871" s="636">
        <v>88250</v>
      </c>
      <c r="B6871" s="634" t="s">
        <v>25748</v>
      </c>
      <c r="C6871" s="634" t="s">
        <v>1898</v>
      </c>
      <c r="D6871" s="635" t="s">
        <v>45056</v>
      </c>
    </row>
    <row r="6872" spans="1:4" ht="13.5" x14ac:dyDescent="0.25">
      <c r="A6872" s="636">
        <v>88251</v>
      </c>
      <c r="B6872" s="634" t="s">
        <v>25749</v>
      </c>
      <c r="C6872" s="634" t="s">
        <v>1898</v>
      </c>
      <c r="D6872" s="635" t="s">
        <v>46467</v>
      </c>
    </row>
    <row r="6873" spans="1:4" ht="13.5" x14ac:dyDescent="0.25">
      <c r="A6873" s="636">
        <v>88252</v>
      </c>
      <c r="B6873" s="634" t="s">
        <v>25750</v>
      </c>
      <c r="C6873" s="634" t="s">
        <v>1898</v>
      </c>
      <c r="D6873" s="635" t="s">
        <v>30351</v>
      </c>
    </row>
    <row r="6874" spans="1:4" ht="13.5" x14ac:dyDescent="0.25">
      <c r="A6874" s="636">
        <v>88253</v>
      </c>
      <c r="B6874" s="634" t="s">
        <v>25751</v>
      </c>
      <c r="C6874" s="634" t="s">
        <v>1898</v>
      </c>
      <c r="D6874" s="635" t="s">
        <v>26943</v>
      </c>
    </row>
    <row r="6875" spans="1:4" ht="13.5" x14ac:dyDescent="0.25">
      <c r="A6875" s="636">
        <v>88255</v>
      </c>
      <c r="B6875" s="634" t="s">
        <v>25752</v>
      </c>
      <c r="C6875" s="634" t="s">
        <v>1898</v>
      </c>
      <c r="D6875" s="635" t="s">
        <v>46468</v>
      </c>
    </row>
    <row r="6876" spans="1:4" ht="13.5" x14ac:dyDescent="0.25">
      <c r="A6876" s="636">
        <v>88256</v>
      </c>
      <c r="B6876" s="634" t="s">
        <v>25753</v>
      </c>
      <c r="C6876" s="634" t="s">
        <v>1898</v>
      </c>
      <c r="D6876" s="635" t="s">
        <v>46469</v>
      </c>
    </row>
    <row r="6877" spans="1:4" ht="13.5" x14ac:dyDescent="0.25">
      <c r="A6877" s="636">
        <v>88257</v>
      </c>
      <c r="B6877" s="634" t="s">
        <v>25754</v>
      </c>
      <c r="C6877" s="634" t="s">
        <v>1898</v>
      </c>
      <c r="D6877" s="635" t="s">
        <v>46470</v>
      </c>
    </row>
    <row r="6878" spans="1:4" ht="13.5" x14ac:dyDescent="0.25">
      <c r="A6878" s="636">
        <v>88258</v>
      </c>
      <c r="B6878" s="634" t="s">
        <v>25755</v>
      </c>
      <c r="C6878" s="634" t="s">
        <v>1898</v>
      </c>
      <c r="D6878" s="635" t="s">
        <v>29729</v>
      </c>
    </row>
    <row r="6879" spans="1:4" ht="13.5" x14ac:dyDescent="0.25">
      <c r="A6879" s="636">
        <v>88260</v>
      </c>
      <c r="B6879" s="634" t="s">
        <v>25756</v>
      </c>
      <c r="C6879" s="634" t="s">
        <v>1898</v>
      </c>
      <c r="D6879" s="635" t="s">
        <v>44203</v>
      </c>
    </row>
    <row r="6880" spans="1:4" ht="13.5" x14ac:dyDescent="0.25">
      <c r="A6880" s="636">
        <v>88261</v>
      </c>
      <c r="B6880" s="634" t="s">
        <v>25757</v>
      </c>
      <c r="C6880" s="634" t="s">
        <v>1898</v>
      </c>
      <c r="D6880" s="635" t="s">
        <v>30789</v>
      </c>
    </row>
    <row r="6881" spans="1:4" ht="13.5" x14ac:dyDescent="0.25">
      <c r="A6881" s="636">
        <v>88262</v>
      </c>
      <c r="B6881" s="634" t="s">
        <v>25758</v>
      </c>
      <c r="C6881" s="634" t="s">
        <v>1898</v>
      </c>
      <c r="D6881" s="635" t="s">
        <v>28608</v>
      </c>
    </row>
    <row r="6882" spans="1:4" ht="13.5" x14ac:dyDescent="0.25">
      <c r="A6882" s="636">
        <v>88263</v>
      </c>
      <c r="B6882" s="634" t="s">
        <v>25759</v>
      </c>
      <c r="C6882" s="634" t="s">
        <v>1898</v>
      </c>
      <c r="D6882" s="635" t="s">
        <v>30908</v>
      </c>
    </row>
    <row r="6883" spans="1:4" ht="13.5" x14ac:dyDescent="0.25">
      <c r="A6883" s="636">
        <v>88264</v>
      </c>
      <c r="B6883" s="634" t="s">
        <v>25760</v>
      </c>
      <c r="C6883" s="634" t="s">
        <v>1898</v>
      </c>
      <c r="D6883" s="635" t="s">
        <v>46471</v>
      </c>
    </row>
    <row r="6884" spans="1:4" ht="13.5" x14ac:dyDescent="0.25">
      <c r="A6884" s="636">
        <v>88265</v>
      </c>
      <c r="B6884" s="634" t="s">
        <v>25761</v>
      </c>
      <c r="C6884" s="634" t="s">
        <v>1898</v>
      </c>
      <c r="D6884" s="635" t="s">
        <v>42167</v>
      </c>
    </row>
    <row r="6885" spans="1:4" ht="13.5" x14ac:dyDescent="0.25">
      <c r="A6885" s="636">
        <v>88266</v>
      </c>
      <c r="B6885" s="634" t="s">
        <v>25762</v>
      </c>
      <c r="C6885" s="634" t="s">
        <v>1898</v>
      </c>
      <c r="D6885" s="635" t="s">
        <v>41815</v>
      </c>
    </row>
    <row r="6886" spans="1:4" ht="13.5" x14ac:dyDescent="0.25">
      <c r="A6886" s="636">
        <v>88267</v>
      </c>
      <c r="B6886" s="634" t="s">
        <v>25763</v>
      </c>
      <c r="C6886" s="634" t="s">
        <v>1898</v>
      </c>
      <c r="D6886" s="635" t="s">
        <v>46472</v>
      </c>
    </row>
    <row r="6887" spans="1:4" ht="13.5" x14ac:dyDescent="0.25">
      <c r="A6887" s="636">
        <v>88269</v>
      </c>
      <c r="B6887" s="634" t="s">
        <v>25764</v>
      </c>
      <c r="C6887" s="634" t="s">
        <v>1898</v>
      </c>
      <c r="D6887" s="635" t="s">
        <v>46473</v>
      </c>
    </row>
    <row r="6888" spans="1:4" ht="13.5" x14ac:dyDescent="0.25">
      <c r="A6888" s="636">
        <v>88270</v>
      </c>
      <c r="B6888" s="634" t="s">
        <v>25765</v>
      </c>
      <c r="C6888" s="634" t="s">
        <v>1898</v>
      </c>
      <c r="D6888" s="635" t="s">
        <v>27188</v>
      </c>
    </row>
    <row r="6889" spans="1:4" ht="13.5" x14ac:dyDescent="0.25">
      <c r="A6889" s="636">
        <v>88272</v>
      </c>
      <c r="B6889" s="634" t="s">
        <v>25766</v>
      </c>
      <c r="C6889" s="634" t="s">
        <v>1898</v>
      </c>
      <c r="D6889" s="635" t="s">
        <v>30460</v>
      </c>
    </row>
    <row r="6890" spans="1:4" ht="13.5" x14ac:dyDescent="0.25">
      <c r="A6890" s="636">
        <v>88273</v>
      </c>
      <c r="B6890" s="634" t="s">
        <v>25767</v>
      </c>
      <c r="C6890" s="634" t="s">
        <v>1898</v>
      </c>
      <c r="D6890" s="635" t="s">
        <v>46474</v>
      </c>
    </row>
    <row r="6891" spans="1:4" ht="13.5" x14ac:dyDescent="0.25">
      <c r="A6891" s="636">
        <v>88274</v>
      </c>
      <c r="B6891" s="634" t="s">
        <v>25768</v>
      </c>
      <c r="C6891" s="634" t="s">
        <v>1898</v>
      </c>
      <c r="D6891" s="635" t="s">
        <v>46475</v>
      </c>
    </row>
    <row r="6892" spans="1:4" ht="13.5" x14ac:dyDescent="0.25">
      <c r="A6892" s="636">
        <v>88275</v>
      </c>
      <c r="B6892" s="634" t="s">
        <v>25769</v>
      </c>
      <c r="C6892" s="634" t="s">
        <v>1898</v>
      </c>
      <c r="D6892" s="635" t="s">
        <v>44044</v>
      </c>
    </row>
    <row r="6893" spans="1:4" ht="13.5" x14ac:dyDescent="0.25">
      <c r="A6893" s="636">
        <v>88277</v>
      </c>
      <c r="B6893" s="634" t="s">
        <v>25770</v>
      </c>
      <c r="C6893" s="634" t="s">
        <v>1898</v>
      </c>
      <c r="D6893" s="635" t="s">
        <v>26770</v>
      </c>
    </row>
    <row r="6894" spans="1:4" ht="13.5" x14ac:dyDescent="0.25">
      <c r="A6894" s="636">
        <v>88278</v>
      </c>
      <c r="B6894" s="634" t="s">
        <v>25771</v>
      </c>
      <c r="C6894" s="634" t="s">
        <v>1898</v>
      </c>
      <c r="D6894" s="635" t="s">
        <v>46476</v>
      </c>
    </row>
    <row r="6895" spans="1:4" ht="13.5" x14ac:dyDescent="0.25">
      <c r="A6895" s="636">
        <v>88279</v>
      </c>
      <c r="B6895" s="634" t="s">
        <v>25772</v>
      </c>
      <c r="C6895" s="634" t="s">
        <v>1898</v>
      </c>
      <c r="D6895" s="635" t="s">
        <v>44796</v>
      </c>
    </row>
    <row r="6896" spans="1:4" ht="13.5" x14ac:dyDescent="0.25">
      <c r="A6896" s="636">
        <v>88281</v>
      </c>
      <c r="B6896" s="634" t="s">
        <v>25773</v>
      </c>
      <c r="C6896" s="634" t="s">
        <v>1898</v>
      </c>
      <c r="D6896" s="635" t="s">
        <v>30949</v>
      </c>
    </row>
    <row r="6897" spans="1:4" ht="13.5" x14ac:dyDescent="0.25">
      <c r="A6897" s="636">
        <v>88282</v>
      </c>
      <c r="B6897" s="634" t="s">
        <v>25774</v>
      </c>
      <c r="C6897" s="634" t="s">
        <v>1898</v>
      </c>
      <c r="D6897" s="635" t="s">
        <v>28595</v>
      </c>
    </row>
    <row r="6898" spans="1:4" ht="13.5" x14ac:dyDescent="0.25">
      <c r="A6898" s="636">
        <v>88283</v>
      </c>
      <c r="B6898" s="634" t="s">
        <v>25776</v>
      </c>
      <c r="C6898" s="634" t="s">
        <v>1898</v>
      </c>
      <c r="D6898" s="635" t="s">
        <v>44333</v>
      </c>
    </row>
    <row r="6899" spans="1:4" ht="13.5" x14ac:dyDescent="0.25">
      <c r="A6899" s="636">
        <v>88284</v>
      </c>
      <c r="B6899" s="634" t="s">
        <v>25777</v>
      </c>
      <c r="C6899" s="634" t="s">
        <v>1898</v>
      </c>
      <c r="D6899" s="635" t="s">
        <v>46477</v>
      </c>
    </row>
    <row r="6900" spans="1:4" ht="13.5" x14ac:dyDescent="0.25">
      <c r="A6900" s="636">
        <v>88285</v>
      </c>
      <c r="B6900" s="634" t="s">
        <v>25778</v>
      </c>
      <c r="C6900" s="634" t="s">
        <v>1898</v>
      </c>
      <c r="D6900" s="635" t="s">
        <v>28445</v>
      </c>
    </row>
    <row r="6901" spans="1:4" ht="13.5" x14ac:dyDescent="0.25">
      <c r="A6901" s="636">
        <v>88286</v>
      </c>
      <c r="B6901" s="634" t="s">
        <v>25779</v>
      </c>
      <c r="C6901" s="634" t="s">
        <v>1898</v>
      </c>
      <c r="D6901" s="635" t="s">
        <v>29413</v>
      </c>
    </row>
    <row r="6902" spans="1:4" ht="13.5" x14ac:dyDescent="0.25">
      <c r="A6902" s="636">
        <v>88288</v>
      </c>
      <c r="B6902" s="634" t="s">
        <v>25780</v>
      </c>
      <c r="C6902" s="634" t="s">
        <v>1898</v>
      </c>
      <c r="D6902" s="635" t="s">
        <v>26889</v>
      </c>
    </row>
    <row r="6903" spans="1:4" ht="13.5" x14ac:dyDescent="0.25">
      <c r="A6903" s="636">
        <v>88291</v>
      </c>
      <c r="B6903" s="634" t="s">
        <v>25781</v>
      </c>
      <c r="C6903" s="634" t="s">
        <v>1898</v>
      </c>
      <c r="D6903" s="635" t="s">
        <v>26928</v>
      </c>
    </row>
    <row r="6904" spans="1:4" ht="13.5" x14ac:dyDescent="0.25">
      <c r="A6904" s="636">
        <v>88292</v>
      </c>
      <c r="B6904" s="634" t="s">
        <v>25782</v>
      </c>
      <c r="C6904" s="634" t="s">
        <v>1898</v>
      </c>
      <c r="D6904" s="635" t="s">
        <v>44798</v>
      </c>
    </row>
    <row r="6905" spans="1:4" ht="13.5" x14ac:dyDescent="0.25">
      <c r="A6905" s="636">
        <v>88293</v>
      </c>
      <c r="B6905" s="634" t="s">
        <v>25783</v>
      </c>
      <c r="C6905" s="634" t="s">
        <v>1898</v>
      </c>
      <c r="D6905" s="635" t="s">
        <v>29418</v>
      </c>
    </row>
    <row r="6906" spans="1:4" ht="13.5" x14ac:dyDescent="0.25">
      <c r="A6906" s="636">
        <v>88294</v>
      </c>
      <c r="B6906" s="634" t="s">
        <v>25784</v>
      </c>
      <c r="C6906" s="634" t="s">
        <v>1898</v>
      </c>
      <c r="D6906" s="635" t="s">
        <v>46478</v>
      </c>
    </row>
    <row r="6907" spans="1:4" ht="13.5" x14ac:dyDescent="0.25">
      <c r="A6907" s="636">
        <v>88295</v>
      </c>
      <c r="B6907" s="634" t="s">
        <v>25785</v>
      </c>
      <c r="C6907" s="634" t="s">
        <v>1898</v>
      </c>
      <c r="D6907" s="635" t="s">
        <v>46479</v>
      </c>
    </row>
    <row r="6908" spans="1:4" ht="13.5" x14ac:dyDescent="0.25">
      <c r="A6908" s="636">
        <v>88296</v>
      </c>
      <c r="B6908" s="634" t="s">
        <v>25786</v>
      </c>
      <c r="C6908" s="634" t="s">
        <v>1898</v>
      </c>
      <c r="D6908" s="635" t="s">
        <v>46479</v>
      </c>
    </row>
    <row r="6909" spans="1:4" ht="13.5" x14ac:dyDescent="0.25">
      <c r="A6909" s="636">
        <v>88297</v>
      </c>
      <c r="B6909" s="634" t="s">
        <v>25787</v>
      </c>
      <c r="C6909" s="634" t="s">
        <v>1898</v>
      </c>
      <c r="D6909" s="635" t="s">
        <v>45346</v>
      </c>
    </row>
    <row r="6910" spans="1:4" ht="13.5" x14ac:dyDescent="0.25">
      <c r="A6910" s="636">
        <v>88298</v>
      </c>
      <c r="B6910" s="634" t="s">
        <v>25788</v>
      </c>
      <c r="C6910" s="634" t="s">
        <v>1898</v>
      </c>
      <c r="D6910" s="635" t="s">
        <v>46480</v>
      </c>
    </row>
    <row r="6911" spans="1:4" ht="13.5" x14ac:dyDescent="0.25">
      <c r="A6911" s="636">
        <v>88299</v>
      </c>
      <c r="B6911" s="634" t="s">
        <v>25789</v>
      </c>
      <c r="C6911" s="634" t="s">
        <v>1898</v>
      </c>
      <c r="D6911" s="635" t="s">
        <v>28435</v>
      </c>
    </row>
    <row r="6912" spans="1:4" ht="13.5" x14ac:dyDescent="0.25">
      <c r="A6912" s="636">
        <v>88300</v>
      </c>
      <c r="B6912" s="634" t="s">
        <v>25790</v>
      </c>
      <c r="C6912" s="634" t="s">
        <v>1898</v>
      </c>
      <c r="D6912" s="635" t="s">
        <v>26603</v>
      </c>
    </row>
    <row r="6913" spans="1:4" ht="13.5" x14ac:dyDescent="0.25">
      <c r="A6913" s="636">
        <v>88301</v>
      </c>
      <c r="B6913" s="634" t="s">
        <v>25791</v>
      </c>
      <c r="C6913" s="634" t="s">
        <v>1898</v>
      </c>
      <c r="D6913" s="635" t="s">
        <v>46378</v>
      </c>
    </row>
    <row r="6914" spans="1:4" ht="13.5" x14ac:dyDescent="0.25">
      <c r="A6914" s="636">
        <v>88302</v>
      </c>
      <c r="B6914" s="634" t="s">
        <v>25792</v>
      </c>
      <c r="C6914" s="634" t="s">
        <v>1898</v>
      </c>
      <c r="D6914" s="635" t="s">
        <v>41726</v>
      </c>
    </row>
    <row r="6915" spans="1:4" ht="13.5" x14ac:dyDescent="0.25">
      <c r="A6915" s="636">
        <v>88303</v>
      </c>
      <c r="B6915" s="634" t="s">
        <v>25793</v>
      </c>
      <c r="C6915" s="634" t="s">
        <v>1898</v>
      </c>
      <c r="D6915" s="635" t="s">
        <v>46481</v>
      </c>
    </row>
    <row r="6916" spans="1:4" ht="13.5" x14ac:dyDescent="0.25">
      <c r="A6916" s="636">
        <v>88304</v>
      </c>
      <c r="B6916" s="634" t="s">
        <v>25794</v>
      </c>
      <c r="C6916" s="634" t="s">
        <v>1898</v>
      </c>
      <c r="D6916" s="635" t="s">
        <v>46482</v>
      </c>
    </row>
    <row r="6917" spans="1:4" ht="13.5" x14ac:dyDescent="0.25">
      <c r="A6917" s="636">
        <v>88306</v>
      </c>
      <c r="B6917" s="634" t="s">
        <v>25795</v>
      </c>
      <c r="C6917" s="634" t="s">
        <v>1898</v>
      </c>
      <c r="D6917" s="635" t="s">
        <v>29885</v>
      </c>
    </row>
    <row r="6918" spans="1:4" ht="13.5" x14ac:dyDescent="0.25">
      <c r="A6918" s="636">
        <v>88307</v>
      </c>
      <c r="B6918" s="634" t="s">
        <v>25796</v>
      </c>
      <c r="C6918" s="634" t="s">
        <v>1898</v>
      </c>
      <c r="D6918" s="635" t="s">
        <v>30442</v>
      </c>
    </row>
    <row r="6919" spans="1:4" ht="13.5" x14ac:dyDescent="0.25">
      <c r="A6919" s="636">
        <v>88308</v>
      </c>
      <c r="B6919" s="634" t="s">
        <v>25797</v>
      </c>
      <c r="C6919" s="634" t="s">
        <v>1898</v>
      </c>
      <c r="D6919" s="635" t="s">
        <v>46469</v>
      </c>
    </row>
    <row r="6920" spans="1:4" ht="13.5" x14ac:dyDescent="0.25">
      <c r="A6920" s="636">
        <v>88309</v>
      </c>
      <c r="B6920" s="634" t="s">
        <v>25798</v>
      </c>
      <c r="C6920" s="634" t="s">
        <v>1898</v>
      </c>
      <c r="D6920" s="635" t="s">
        <v>30562</v>
      </c>
    </row>
    <row r="6921" spans="1:4" ht="13.5" x14ac:dyDescent="0.25">
      <c r="A6921" s="636">
        <v>88310</v>
      </c>
      <c r="B6921" s="634" t="s">
        <v>25799</v>
      </c>
      <c r="C6921" s="634" t="s">
        <v>1898</v>
      </c>
      <c r="D6921" s="635" t="s">
        <v>42193</v>
      </c>
    </row>
    <row r="6922" spans="1:4" ht="13.5" x14ac:dyDescent="0.25">
      <c r="A6922" s="636">
        <v>88311</v>
      </c>
      <c r="B6922" s="634" t="s">
        <v>25800</v>
      </c>
      <c r="C6922" s="634" t="s">
        <v>1898</v>
      </c>
      <c r="D6922" s="635" t="s">
        <v>46483</v>
      </c>
    </row>
    <row r="6923" spans="1:4" ht="13.5" x14ac:dyDescent="0.25">
      <c r="A6923" s="636">
        <v>88312</v>
      </c>
      <c r="B6923" s="634" t="s">
        <v>25801</v>
      </c>
      <c r="C6923" s="634" t="s">
        <v>1898</v>
      </c>
      <c r="D6923" s="635" t="s">
        <v>42193</v>
      </c>
    </row>
    <row r="6924" spans="1:4" ht="13.5" x14ac:dyDescent="0.25">
      <c r="A6924" s="636">
        <v>88313</v>
      </c>
      <c r="B6924" s="634" t="s">
        <v>25802</v>
      </c>
      <c r="C6924" s="634" t="s">
        <v>1898</v>
      </c>
      <c r="D6924" s="635" t="s">
        <v>46484</v>
      </c>
    </row>
    <row r="6925" spans="1:4" ht="13.5" x14ac:dyDescent="0.25">
      <c r="A6925" s="636">
        <v>88314</v>
      </c>
      <c r="B6925" s="634" t="s">
        <v>25803</v>
      </c>
      <c r="C6925" s="634" t="s">
        <v>1898</v>
      </c>
      <c r="D6925" s="635" t="s">
        <v>30397</v>
      </c>
    </row>
    <row r="6926" spans="1:4" ht="13.5" x14ac:dyDescent="0.25">
      <c r="A6926" s="636">
        <v>88315</v>
      </c>
      <c r="B6926" s="634" t="s">
        <v>25804</v>
      </c>
      <c r="C6926" s="634" t="s">
        <v>1898</v>
      </c>
      <c r="D6926" s="635" t="s">
        <v>46485</v>
      </c>
    </row>
    <row r="6927" spans="1:4" ht="13.5" x14ac:dyDescent="0.25">
      <c r="A6927" s="636">
        <v>88316</v>
      </c>
      <c r="B6927" s="634" t="s">
        <v>25805</v>
      </c>
      <c r="C6927" s="634" t="s">
        <v>1898</v>
      </c>
      <c r="D6927" s="635" t="s">
        <v>41336</v>
      </c>
    </row>
    <row r="6928" spans="1:4" ht="13.5" x14ac:dyDescent="0.25">
      <c r="A6928" s="636">
        <v>88317</v>
      </c>
      <c r="B6928" s="634" t="s">
        <v>25806</v>
      </c>
      <c r="C6928" s="634" t="s">
        <v>1898</v>
      </c>
      <c r="D6928" s="635" t="s">
        <v>29483</v>
      </c>
    </row>
    <row r="6929" spans="1:4" ht="13.5" x14ac:dyDescent="0.25">
      <c r="A6929" s="636">
        <v>88318</v>
      </c>
      <c r="B6929" s="634" t="s">
        <v>25807</v>
      </c>
      <c r="C6929" s="634" t="s">
        <v>1898</v>
      </c>
      <c r="D6929" s="635" t="s">
        <v>46486</v>
      </c>
    </row>
    <row r="6930" spans="1:4" ht="13.5" x14ac:dyDescent="0.25">
      <c r="A6930" s="636">
        <v>88320</v>
      </c>
      <c r="B6930" s="634" t="s">
        <v>25808</v>
      </c>
      <c r="C6930" s="634" t="s">
        <v>1898</v>
      </c>
      <c r="D6930" s="635" t="s">
        <v>27306</v>
      </c>
    </row>
    <row r="6931" spans="1:4" ht="13.5" x14ac:dyDescent="0.25">
      <c r="A6931" s="636">
        <v>88321</v>
      </c>
      <c r="B6931" s="634" t="s">
        <v>25809</v>
      </c>
      <c r="C6931" s="634" t="s">
        <v>1898</v>
      </c>
      <c r="D6931" s="635" t="s">
        <v>46487</v>
      </c>
    </row>
    <row r="6932" spans="1:4" ht="13.5" x14ac:dyDescent="0.25">
      <c r="A6932" s="636">
        <v>88322</v>
      </c>
      <c r="B6932" s="634" t="s">
        <v>25810</v>
      </c>
      <c r="C6932" s="634" t="s">
        <v>1898</v>
      </c>
      <c r="D6932" s="635" t="s">
        <v>27188</v>
      </c>
    </row>
    <row r="6933" spans="1:4" ht="13.5" x14ac:dyDescent="0.25">
      <c r="A6933" s="636">
        <v>88323</v>
      </c>
      <c r="B6933" s="634" t="s">
        <v>25811</v>
      </c>
      <c r="C6933" s="634" t="s">
        <v>1898</v>
      </c>
      <c r="D6933" s="635" t="s">
        <v>27625</v>
      </c>
    </row>
    <row r="6934" spans="1:4" ht="13.5" x14ac:dyDescent="0.25">
      <c r="A6934" s="636">
        <v>88324</v>
      </c>
      <c r="B6934" s="634" t="s">
        <v>25812</v>
      </c>
      <c r="C6934" s="634" t="s">
        <v>1898</v>
      </c>
      <c r="D6934" s="635" t="s">
        <v>30070</v>
      </c>
    </row>
    <row r="6935" spans="1:4" ht="13.5" x14ac:dyDescent="0.25">
      <c r="A6935" s="636">
        <v>88325</v>
      </c>
      <c r="B6935" s="634" t="s">
        <v>25813</v>
      </c>
      <c r="C6935" s="634" t="s">
        <v>1898</v>
      </c>
      <c r="D6935" s="635" t="s">
        <v>30411</v>
      </c>
    </row>
    <row r="6936" spans="1:4" ht="13.5" x14ac:dyDescent="0.25">
      <c r="A6936" s="636">
        <v>88326</v>
      </c>
      <c r="B6936" s="634" t="s">
        <v>25814</v>
      </c>
      <c r="C6936" s="634" t="s">
        <v>1898</v>
      </c>
      <c r="D6936" s="635" t="s">
        <v>44631</v>
      </c>
    </row>
    <row r="6937" spans="1:4" ht="13.5" x14ac:dyDescent="0.25">
      <c r="A6937" s="636">
        <v>88377</v>
      </c>
      <c r="B6937" s="634" t="s">
        <v>25815</v>
      </c>
      <c r="C6937" s="634" t="s">
        <v>1898</v>
      </c>
      <c r="D6937" s="635" t="s">
        <v>29884</v>
      </c>
    </row>
    <row r="6938" spans="1:4" ht="13.5" x14ac:dyDescent="0.25">
      <c r="A6938" s="636">
        <v>88441</v>
      </c>
      <c r="B6938" s="634" t="s">
        <v>25816</v>
      </c>
      <c r="C6938" s="634" t="s">
        <v>1898</v>
      </c>
      <c r="D6938" s="635" t="s">
        <v>28467</v>
      </c>
    </row>
    <row r="6939" spans="1:4" ht="13.5" x14ac:dyDescent="0.25">
      <c r="A6939" s="636">
        <v>88597</v>
      </c>
      <c r="B6939" s="634" t="s">
        <v>25817</v>
      </c>
      <c r="C6939" s="634" t="s">
        <v>1898</v>
      </c>
      <c r="D6939" s="635" t="s">
        <v>30610</v>
      </c>
    </row>
    <row r="6940" spans="1:4" ht="13.5" x14ac:dyDescent="0.25">
      <c r="A6940" s="636">
        <v>90766</v>
      </c>
      <c r="B6940" s="634" t="s">
        <v>25818</v>
      </c>
      <c r="C6940" s="634" t="s">
        <v>1898</v>
      </c>
      <c r="D6940" s="635" t="s">
        <v>30038</v>
      </c>
    </row>
    <row r="6941" spans="1:4" ht="13.5" x14ac:dyDescent="0.25">
      <c r="A6941" s="636">
        <v>90767</v>
      </c>
      <c r="B6941" s="634" t="s">
        <v>25819</v>
      </c>
      <c r="C6941" s="634" t="s">
        <v>1898</v>
      </c>
      <c r="D6941" s="635" t="s">
        <v>45784</v>
      </c>
    </row>
    <row r="6942" spans="1:4" ht="13.5" x14ac:dyDescent="0.25">
      <c r="A6942" s="636">
        <v>90768</v>
      </c>
      <c r="B6942" s="634" t="s">
        <v>25820</v>
      </c>
      <c r="C6942" s="634" t="s">
        <v>1898</v>
      </c>
      <c r="D6942" s="635" t="s">
        <v>41773</v>
      </c>
    </row>
    <row r="6943" spans="1:4" ht="13.5" x14ac:dyDescent="0.25">
      <c r="A6943" s="636">
        <v>90769</v>
      </c>
      <c r="B6943" s="634" t="s">
        <v>25821</v>
      </c>
      <c r="C6943" s="634" t="s">
        <v>1898</v>
      </c>
      <c r="D6943" s="635" t="s">
        <v>46488</v>
      </c>
    </row>
    <row r="6944" spans="1:4" ht="13.5" x14ac:dyDescent="0.25">
      <c r="A6944" s="636">
        <v>90770</v>
      </c>
      <c r="B6944" s="634" t="s">
        <v>25822</v>
      </c>
      <c r="C6944" s="634" t="s">
        <v>1898</v>
      </c>
      <c r="D6944" s="635" t="s">
        <v>46489</v>
      </c>
    </row>
    <row r="6945" spans="1:4" ht="13.5" x14ac:dyDescent="0.25">
      <c r="A6945" s="636">
        <v>90771</v>
      </c>
      <c r="B6945" s="634" t="s">
        <v>25823</v>
      </c>
      <c r="C6945" s="634" t="s">
        <v>1898</v>
      </c>
      <c r="D6945" s="635" t="s">
        <v>29762</v>
      </c>
    </row>
    <row r="6946" spans="1:4" ht="13.5" x14ac:dyDescent="0.25">
      <c r="A6946" s="636">
        <v>90772</v>
      </c>
      <c r="B6946" s="634" t="s">
        <v>25824</v>
      </c>
      <c r="C6946" s="634" t="s">
        <v>1898</v>
      </c>
      <c r="D6946" s="635" t="s">
        <v>44477</v>
      </c>
    </row>
    <row r="6947" spans="1:4" ht="13.5" x14ac:dyDescent="0.25">
      <c r="A6947" s="636">
        <v>90773</v>
      </c>
      <c r="B6947" s="634" t="s">
        <v>25825</v>
      </c>
      <c r="C6947" s="634" t="s">
        <v>1898</v>
      </c>
      <c r="D6947" s="635" t="s">
        <v>30296</v>
      </c>
    </row>
    <row r="6948" spans="1:4" ht="13.5" x14ac:dyDescent="0.25">
      <c r="A6948" s="636">
        <v>90775</v>
      </c>
      <c r="B6948" s="634" t="s">
        <v>25826</v>
      </c>
      <c r="C6948" s="634" t="s">
        <v>1898</v>
      </c>
      <c r="D6948" s="635" t="s">
        <v>30545</v>
      </c>
    </row>
    <row r="6949" spans="1:4" ht="13.5" x14ac:dyDescent="0.25">
      <c r="A6949" s="636">
        <v>90776</v>
      </c>
      <c r="B6949" s="634" t="s">
        <v>25827</v>
      </c>
      <c r="C6949" s="634" t="s">
        <v>1898</v>
      </c>
      <c r="D6949" s="635" t="s">
        <v>30569</v>
      </c>
    </row>
    <row r="6950" spans="1:4" ht="13.5" x14ac:dyDescent="0.25">
      <c r="A6950" s="636">
        <v>90777</v>
      </c>
      <c r="B6950" s="634" t="s">
        <v>25828</v>
      </c>
      <c r="C6950" s="634" t="s">
        <v>1898</v>
      </c>
      <c r="D6950" s="635" t="s">
        <v>46490</v>
      </c>
    </row>
    <row r="6951" spans="1:4" ht="13.5" x14ac:dyDescent="0.25">
      <c r="A6951" s="636">
        <v>90778</v>
      </c>
      <c r="B6951" s="634" t="s">
        <v>25829</v>
      </c>
      <c r="C6951" s="634" t="s">
        <v>1898</v>
      </c>
      <c r="D6951" s="635" t="s">
        <v>46491</v>
      </c>
    </row>
    <row r="6952" spans="1:4" ht="13.5" x14ac:dyDescent="0.25">
      <c r="A6952" s="636">
        <v>90779</v>
      </c>
      <c r="B6952" s="634" t="s">
        <v>25830</v>
      </c>
      <c r="C6952" s="634" t="s">
        <v>1898</v>
      </c>
      <c r="D6952" s="635" t="s">
        <v>46492</v>
      </c>
    </row>
    <row r="6953" spans="1:4" ht="13.5" x14ac:dyDescent="0.25">
      <c r="A6953" s="636">
        <v>90780</v>
      </c>
      <c r="B6953" s="634" t="s">
        <v>25831</v>
      </c>
      <c r="C6953" s="634" t="s">
        <v>1898</v>
      </c>
      <c r="D6953" s="635" t="s">
        <v>30320</v>
      </c>
    </row>
    <row r="6954" spans="1:4" ht="13.5" x14ac:dyDescent="0.25">
      <c r="A6954" s="636">
        <v>90781</v>
      </c>
      <c r="B6954" s="634" t="s">
        <v>25832</v>
      </c>
      <c r="C6954" s="634" t="s">
        <v>1898</v>
      </c>
      <c r="D6954" s="635" t="s">
        <v>42066</v>
      </c>
    </row>
    <row r="6955" spans="1:4" ht="13.5" x14ac:dyDescent="0.25">
      <c r="A6955" s="636">
        <v>91677</v>
      </c>
      <c r="B6955" s="634" t="s">
        <v>25833</v>
      </c>
      <c r="C6955" s="634" t="s">
        <v>1898</v>
      </c>
      <c r="D6955" s="635" t="s">
        <v>46493</v>
      </c>
    </row>
    <row r="6956" spans="1:4" ht="13.5" x14ac:dyDescent="0.25">
      <c r="A6956" s="636">
        <v>91678</v>
      </c>
      <c r="B6956" s="634" t="s">
        <v>25834</v>
      </c>
      <c r="C6956" s="634" t="s">
        <v>1898</v>
      </c>
      <c r="D6956" s="635" t="s">
        <v>46494</v>
      </c>
    </row>
    <row r="6957" spans="1:4" ht="13.5" x14ac:dyDescent="0.25">
      <c r="A6957" s="636">
        <v>93558</v>
      </c>
      <c r="B6957" s="634" t="s">
        <v>25835</v>
      </c>
      <c r="C6957" s="634" t="s">
        <v>1900</v>
      </c>
      <c r="D6957" s="635" t="s">
        <v>46495</v>
      </c>
    </row>
    <row r="6958" spans="1:4" ht="13.5" x14ac:dyDescent="0.25">
      <c r="A6958" s="636">
        <v>93559</v>
      </c>
      <c r="B6958" s="634" t="s">
        <v>25817</v>
      </c>
      <c r="C6958" s="634" t="s">
        <v>1900</v>
      </c>
      <c r="D6958" s="635" t="s">
        <v>46496</v>
      </c>
    </row>
    <row r="6959" spans="1:4" ht="13.5" x14ac:dyDescent="0.25">
      <c r="A6959" s="636">
        <v>93560</v>
      </c>
      <c r="B6959" s="634" t="s">
        <v>25825</v>
      </c>
      <c r="C6959" s="634" t="s">
        <v>1900</v>
      </c>
      <c r="D6959" s="635" t="s">
        <v>46497</v>
      </c>
    </row>
    <row r="6960" spans="1:4" ht="13.5" x14ac:dyDescent="0.25">
      <c r="A6960" s="636">
        <v>93561</v>
      </c>
      <c r="B6960" s="634" t="s">
        <v>25826</v>
      </c>
      <c r="C6960" s="634" t="s">
        <v>1900</v>
      </c>
      <c r="D6960" s="635" t="s">
        <v>46498</v>
      </c>
    </row>
    <row r="6961" spans="1:4" ht="13.5" x14ac:dyDescent="0.25">
      <c r="A6961" s="636">
        <v>93562</v>
      </c>
      <c r="B6961" s="634" t="s">
        <v>25823</v>
      </c>
      <c r="C6961" s="634" t="s">
        <v>1900</v>
      </c>
      <c r="D6961" s="635" t="s">
        <v>46499</v>
      </c>
    </row>
    <row r="6962" spans="1:4" ht="13.5" x14ac:dyDescent="0.25">
      <c r="A6962" s="636">
        <v>93563</v>
      </c>
      <c r="B6962" s="634" t="s">
        <v>25818</v>
      </c>
      <c r="C6962" s="634" t="s">
        <v>1900</v>
      </c>
      <c r="D6962" s="635" t="s">
        <v>46500</v>
      </c>
    </row>
    <row r="6963" spans="1:4" ht="13.5" x14ac:dyDescent="0.25">
      <c r="A6963" s="636">
        <v>93564</v>
      </c>
      <c r="B6963" s="634" t="s">
        <v>25819</v>
      </c>
      <c r="C6963" s="634" t="s">
        <v>1900</v>
      </c>
      <c r="D6963" s="635" t="s">
        <v>46501</v>
      </c>
    </row>
    <row r="6964" spans="1:4" ht="13.5" x14ac:dyDescent="0.25">
      <c r="A6964" s="636">
        <v>93565</v>
      </c>
      <c r="B6964" s="634" t="s">
        <v>25828</v>
      </c>
      <c r="C6964" s="634" t="s">
        <v>1900</v>
      </c>
      <c r="D6964" s="635" t="s">
        <v>46502</v>
      </c>
    </row>
    <row r="6965" spans="1:4" ht="13.5" x14ac:dyDescent="0.25">
      <c r="A6965" s="636">
        <v>93566</v>
      </c>
      <c r="B6965" s="634" t="s">
        <v>25824</v>
      </c>
      <c r="C6965" s="634" t="s">
        <v>1900</v>
      </c>
      <c r="D6965" s="635" t="s">
        <v>46503</v>
      </c>
    </row>
    <row r="6966" spans="1:4" ht="13.5" x14ac:dyDescent="0.25">
      <c r="A6966" s="636">
        <v>93567</v>
      </c>
      <c r="B6966" s="634" t="s">
        <v>25829</v>
      </c>
      <c r="C6966" s="634" t="s">
        <v>1900</v>
      </c>
      <c r="D6966" s="635" t="s">
        <v>46504</v>
      </c>
    </row>
    <row r="6967" spans="1:4" ht="13.5" x14ac:dyDescent="0.25">
      <c r="A6967" s="636">
        <v>93568</v>
      </c>
      <c r="B6967" s="634" t="s">
        <v>25830</v>
      </c>
      <c r="C6967" s="634" t="s">
        <v>1900</v>
      </c>
      <c r="D6967" s="635" t="s">
        <v>46505</v>
      </c>
    </row>
    <row r="6968" spans="1:4" ht="13.5" x14ac:dyDescent="0.25">
      <c r="A6968" s="636">
        <v>93569</v>
      </c>
      <c r="B6968" s="634" t="s">
        <v>25836</v>
      </c>
      <c r="C6968" s="634" t="s">
        <v>1900</v>
      </c>
      <c r="D6968" s="635" t="s">
        <v>46506</v>
      </c>
    </row>
    <row r="6969" spans="1:4" ht="13.5" x14ac:dyDescent="0.25">
      <c r="A6969" s="636">
        <v>93570</v>
      </c>
      <c r="B6969" s="634" t="s">
        <v>25837</v>
      </c>
      <c r="C6969" s="634" t="s">
        <v>1900</v>
      </c>
      <c r="D6969" s="635" t="s">
        <v>46507</v>
      </c>
    </row>
    <row r="6970" spans="1:4" ht="13.5" x14ac:dyDescent="0.25">
      <c r="A6970" s="636">
        <v>93571</v>
      </c>
      <c r="B6970" s="634" t="s">
        <v>25838</v>
      </c>
      <c r="C6970" s="634" t="s">
        <v>1900</v>
      </c>
      <c r="D6970" s="635" t="s">
        <v>46508</v>
      </c>
    </row>
    <row r="6971" spans="1:4" ht="13.5" x14ac:dyDescent="0.25">
      <c r="A6971" s="636">
        <v>93572</v>
      </c>
      <c r="B6971" s="634" t="s">
        <v>25839</v>
      </c>
      <c r="C6971" s="634" t="s">
        <v>1900</v>
      </c>
      <c r="D6971" s="635" t="s">
        <v>46509</v>
      </c>
    </row>
    <row r="6972" spans="1:4" ht="13.5" x14ac:dyDescent="0.25">
      <c r="A6972" s="636">
        <v>94295</v>
      </c>
      <c r="B6972" s="634" t="s">
        <v>25831</v>
      </c>
      <c r="C6972" s="634" t="s">
        <v>1900</v>
      </c>
      <c r="D6972" s="635" t="s">
        <v>46510</v>
      </c>
    </row>
    <row r="6973" spans="1:4" ht="13.5" x14ac:dyDescent="0.25">
      <c r="A6973" s="636">
        <v>94296</v>
      </c>
      <c r="B6973" s="634" t="s">
        <v>25832</v>
      </c>
      <c r="C6973" s="634" t="s">
        <v>1900</v>
      </c>
      <c r="D6973" s="635" t="s">
        <v>46511</v>
      </c>
    </row>
    <row r="6974" spans="1:4" ht="13.5" x14ac:dyDescent="0.25">
      <c r="A6974" s="636">
        <v>95308</v>
      </c>
      <c r="B6974" s="634" t="s">
        <v>25840</v>
      </c>
      <c r="C6974" s="634" t="s">
        <v>1898</v>
      </c>
      <c r="D6974" s="635" t="s">
        <v>22988</v>
      </c>
    </row>
    <row r="6975" spans="1:4" ht="13.5" x14ac:dyDescent="0.25">
      <c r="A6975" s="636">
        <v>95309</v>
      </c>
      <c r="B6975" s="634" t="s">
        <v>25841</v>
      </c>
      <c r="C6975" s="634" t="s">
        <v>1898</v>
      </c>
      <c r="D6975" s="635" t="s">
        <v>22939</v>
      </c>
    </row>
    <row r="6976" spans="1:4" ht="13.5" x14ac:dyDescent="0.25">
      <c r="A6976" s="636">
        <v>95310</v>
      </c>
      <c r="B6976" s="634" t="s">
        <v>25842</v>
      </c>
      <c r="C6976" s="634" t="s">
        <v>1898</v>
      </c>
      <c r="D6976" s="635" t="s">
        <v>22927</v>
      </c>
    </row>
    <row r="6977" spans="1:4" ht="13.5" x14ac:dyDescent="0.25">
      <c r="A6977" s="636">
        <v>95311</v>
      </c>
      <c r="B6977" s="634" t="s">
        <v>25843</v>
      </c>
      <c r="C6977" s="634" t="s">
        <v>1898</v>
      </c>
      <c r="D6977" s="635" t="s">
        <v>23503</v>
      </c>
    </row>
    <row r="6978" spans="1:4" ht="13.5" x14ac:dyDescent="0.25">
      <c r="A6978" s="636">
        <v>95312</v>
      </c>
      <c r="B6978" s="634" t="s">
        <v>25844</v>
      </c>
      <c r="C6978" s="634" t="s">
        <v>1898</v>
      </c>
      <c r="D6978" s="635" t="s">
        <v>22859</v>
      </c>
    </row>
    <row r="6979" spans="1:4" ht="13.5" x14ac:dyDescent="0.25">
      <c r="A6979" s="636">
        <v>95313</v>
      </c>
      <c r="B6979" s="634" t="s">
        <v>25845</v>
      </c>
      <c r="C6979" s="634" t="s">
        <v>1898</v>
      </c>
      <c r="D6979" s="635" t="s">
        <v>22927</v>
      </c>
    </row>
    <row r="6980" spans="1:4" ht="13.5" x14ac:dyDescent="0.25">
      <c r="A6980" s="636">
        <v>95314</v>
      </c>
      <c r="B6980" s="634" t="s">
        <v>25846</v>
      </c>
      <c r="C6980" s="634" t="s">
        <v>1898</v>
      </c>
      <c r="D6980" s="635" t="s">
        <v>22939</v>
      </c>
    </row>
    <row r="6981" spans="1:4" ht="13.5" x14ac:dyDescent="0.25">
      <c r="A6981" s="636">
        <v>95315</v>
      </c>
      <c r="B6981" s="634" t="s">
        <v>25847</v>
      </c>
      <c r="C6981" s="634" t="s">
        <v>1898</v>
      </c>
      <c r="D6981" s="635" t="s">
        <v>23093</v>
      </c>
    </row>
    <row r="6982" spans="1:4" ht="13.5" x14ac:dyDescent="0.25">
      <c r="A6982" s="636">
        <v>95316</v>
      </c>
      <c r="B6982" s="634" t="s">
        <v>25848</v>
      </c>
      <c r="C6982" s="634" t="s">
        <v>1898</v>
      </c>
      <c r="D6982" s="635" t="s">
        <v>42019</v>
      </c>
    </row>
    <row r="6983" spans="1:4" ht="13.5" x14ac:dyDescent="0.25">
      <c r="A6983" s="636">
        <v>95317</v>
      </c>
      <c r="B6983" s="634" t="s">
        <v>25849</v>
      </c>
      <c r="C6983" s="634" t="s">
        <v>1898</v>
      </c>
      <c r="D6983" s="635" t="s">
        <v>23225</v>
      </c>
    </row>
    <row r="6984" spans="1:4" ht="13.5" x14ac:dyDescent="0.25">
      <c r="A6984" s="636">
        <v>95318</v>
      </c>
      <c r="B6984" s="634" t="s">
        <v>25850</v>
      </c>
      <c r="C6984" s="634" t="s">
        <v>1898</v>
      </c>
      <c r="D6984" s="635" t="s">
        <v>23503</v>
      </c>
    </row>
    <row r="6985" spans="1:4" ht="13.5" x14ac:dyDescent="0.25">
      <c r="A6985" s="636">
        <v>95319</v>
      </c>
      <c r="B6985" s="634" t="s">
        <v>25851</v>
      </c>
      <c r="C6985" s="634" t="s">
        <v>1898</v>
      </c>
      <c r="D6985" s="635" t="s">
        <v>22776</v>
      </c>
    </row>
    <row r="6986" spans="1:4" ht="13.5" x14ac:dyDescent="0.25">
      <c r="A6986" s="636">
        <v>95320</v>
      </c>
      <c r="B6986" s="634" t="s">
        <v>25852</v>
      </c>
      <c r="C6986" s="634" t="s">
        <v>1898</v>
      </c>
      <c r="D6986" s="635" t="s">
        <v>22927</v>
      </c>
    </row>
    <row r="6987" spans="1:4" ht="13.5" x14ac:dyDescent="0.25">
      <c r="A6987" s="636">
        <v>95321</v>
      </c>
      <c r="B6987" s="634" t="s">
        <v>25853</v>
      </c>
      <c r="C6987" s="634" t="s">
        <v>1898</v>
      </c>
      <c r="D6987" s="635" t="s">
        <v>23503</v>
      </c>
    </row>
    <row r="6988" spans="1:4" ht="13.5" x14ac:dyDescent="0.25">
      <c r="A6988" s="636">
        <v>95322</v>
      </c>
      <c r="B6988" s="634" t="s">
        <v>25854</v>
      </c>
      <c r="C6988" s="634" t="s">
        <v>1898</v>
      </c>
      <c r="D6988" s="635" t="s">
        <v>22798</v>
      </c>
    </row>
    <row r="6989" spans="1:4" ht="13.5" x14ac:dyDescent="0.25">
      <c r="A6989" s="636">
        <v>95323</v>
      </c>
      <c r="B6989" s="634" t="s">
        <v>25855</v>
      </c>
      <c r="C6989" s="634" t="s">
        <v>1898</v>
      </c>
      <c r="D6989" s="635" t="s">
        <v>23444</v>
      </c>
    </row>
    <row r="6990" spans="1:4" ht="13.5" x14ac:dyDescent="0.25">
      <c r="A6990" s="636">
        <v>95324</v>
      </c>
      <c r="B6990" s="634" t="s">
        <v>25856</v>
      </c>
      <c r="C6990" s="634" t="s">
        <v>1898</v>
      </c>
      <c r="D6990" s="635" t="s">
        <v>23093</v>
      </c>
    </row>
    <row r="6991" spans="1:4" ht="13.5" x14ac:dyDescent="0.25">
      <c r="A6991" s="636">
        <v>95325</v>
      </c>
      <c r="B6991" s="634" t="s">
        <v>25857</v>
      </c>
      <c r="C6991" s="634" t="s">
        <v>1898</v>
      </c>
      <c r="D6991" s="635" t="s">
        <v>26948</v>
      </c>
    </row>
    <row r="6992" spans="1:4" ht="13.5" x14ac:dyDescent="0.25">
      <c r="A6992" s="636">
        <v>95326</v>
      </c>
      <c r="B6992" s="634" t="s">
        <v>25858</v>
      </c>
      <c r="C6992" s="634" t="s">
        <v>1898</v>
      </c>
      <c r="D6992" s="635" t="s">
        <v>23092</v>
      </c>
    </row>
    <row r="6993" spans="1:4" ht="13.5" x14ac:dyDescent="0.25">
      <c r="A6993" s="636">
        <v>95328</v>
      </c>
      <c r="B6993" s="634" t="s">
        <v>25859</v>
      </c>
      <c r="C6993" s="634" t="s">
        <v>1898</v>
      </c>
      <c r="D6993" s="635" t="s">
        <v>22939</v>
      </c>
    </row>
    <row r="6994" spans="1:4" ht="13.5" x14ac:dyDescent="0.25">
      <c r="A6994" s="636">
        <v>95329</v>
      </c>
      <c r="B6994" s="634" t="s">
        <v>25860</v>
      </c>
      <c r="C6994" s="634" t="s">
        <v>1898</v>
      </c>
      <c r="D6994" s="635" t="s">
        <v>23093</v>
      </c>
    </row>
    <row r="6995" spans="1:4" ht="13.5" x14ac:dyDescent="0.25">
      <c r="A6995" s="636">
        <v>95330</v>
      </c>
      <c r="B6995" s="634" t="s">
        <v>25861</v>
      </c>
      <c r="C6995" s="634" t="s">
        <v>1898</v>
      </c>
      <c r="D6995" s="635" t="s">
        <v>23128</v>
      </c>
    </row>
    <row r="6996" spans="1:4" ht="13.5" x14ac:dyDescent="0.25">
      <c r="A6996" s="636">
        <v>95331</v>
      </c>
      <c r="B6996" s="634" t="s">
        <v>25862</v>
      </c>
      <c r="C6996" s="634" t="s">
        <v>1898</v>
      </c>
      <c r="D6996" s="635" t="s">
        <v>22975</v>
      </c>
    </row>
    <row r="6997" spans="1:4" ht="13.5" x14ac:dyDescent="0.25">
      <c r="A6997" s="636">
        <v>95332</v>
      </c>
      <c r="B6997" s="634" t="s">
        <v>25863</v>
      </c>
      <c r="C6997" s="634" t="s">
        <v>1898</v>
      </c>
      <c r="D6997" s="635" t="s">
        <v>23273</v>
      </c>
    </row>
    <row r="6998" spans="1:4" ht="13.5" x14ac:dyDescent="0.25">
      <c r="A6998" s="636">
        <v>95333</v>
      </c>
      <c r="B6998" s="634" t="s">
        <v>25864</v>
      </c>
      <c r="C6998" s="634" t="s">
        <v>1898</v>
      </c>
      <c r="D6998" s="635" t="s">
        <v>22896</v>
      </c>
    </row>
    <row r="6999" spans="1:4" ht="13.5" x14ac:dyDescent="0.25">
      <c r="A6999" s="636">
        <v>95334</v>
      </c>
      <c r="B6999" s="634" t="s">
        <v>25865</v>
      </c>
      <c r="C6999" s="634" t="s">
        <v>1898</v>
      </c>
      <c r="D6999" s="635" t="s">
        <v>23254</v>
      </c>
    </row>
    <row r="7000" spans="1:4" ht="13.5" x14ac:dyDescent="0.25">
      <c r="A7000" s="636">
        <v>95335</v>
      </c>
      <c r="B7000" s="634" t="s">
        <v>25866</v>
      </c>
      <c r="C7000" s="634" t="s">
        <v>1898</v>
      </c>
      <c r="D7000" s="635" t="s">
        <v>26948</v>
      </c>
    </row>
    <row r="7001" spans="1:4" ht="13.5" x14ac:dyDescent="0.25">
      <c r="A7001" s="636">
        <v>95337</v>
      </c>
      <c r="B7001" s="634" t="s">
        <v>25867</v>
      </c>
      <c r="C7001" s="634" t="s">
        <v>1898</v>
      </c>
      <c r="D7001" s="635" t="s">
        <v>22939</v>
      </c>
    </row>
    <row r="7002" spans="1:4" ht="13.5" x14ac:dyDescent="0.25">
      <c r="A7002" s="636">
        <v>95338</v>
      </c>
      <c r="B7002" s="634" t="s">
        <v>25868</v>
      </c>
      <c r="C7002" s="634" t="s">
        <v>1898</v>
      </c>
      <c r="D7002" s="635" t="s">
        <v>23091</v>
      </c>
    </row>
    <row r="7003" spans="1:4" ht="13.5" x14ac:dyDescent="0.25">
      <c r="A7003" s="636">
        <v>95339</v>
      </c>
      <c r="B7003" s="634" t="s">
        <v>25869</v>
      </c>
      <c r="C7003" s="634" t="s">
        <v>1898</v>
      </c>
      <c r="D7003" s="635" t="s">
        <v>46277</v>
      </c>
    </row>
    <row r="7004" spans="1:4" ht="13.5" x14ac:dyDescent="0.25">
      <c r="A7004" s="636">
        <v>95340</v>
      </c>
      <c r="B7004" s="634" t="s">
        <v>25870</v>
      </c>
      <c r="C7004" s="634" t="s">
        <v>1898</v>
      </c>
      <c r="D7004" s="635" t="s">
        <v>23124</v>
      </c>
    </row>
    <row r="7005" spans="1:4" ht="13.5" x14ac:dyDescent="0.25">
      <c r="A7005" s="636">
        <v>95341</v>
      </c>
      <c r="B7005" s="634" t="s">
        <v>25871</v>
      </c>
      <c r="C7005" s="634" t="s">
        <v>1898</v>
      </c>
      <c r="D7005" s="635" t="s">
        <v>22939</v>
      </c>
    </row>
    <row r="7006" spans="1:4" ht="13.5" x14ac:dyDescent="0.25">
      <c r="A7006" s="636">
        <v>95342</v>
      </c>
      <c r="B7006" s="634" t="s">
        <v>25872</v>
      </c>
      <c r="C7006" s="634" t="s">
        <v>1898</v>
      </c>
      <c r="D7006" s="635" t="s">
        <v>23033</v>
      </c>
    </row>
    <row r="7007" spans="1:4" ht="13.5" x14ac:dyDescent="0.25">
      <c r="A7007" s="636">
        <v>95343</v>
      </c>
      <c r="B7007" s="634" t="s">
        <v>25873</v>
      </c>
      <c r="C7007" s="634" t="s">
        <v>1898</v>
      </c>
      <c r="D7007" s="635" t="s">
        <v>23245</v>
      </c>
    </row>
    <row r="7008" spans="1:4" ht="13.5" x14ac:dyDescent="0.25">
      <c r="A7008" s="636">
        <v>95344</v>
      </c>
      <c r="B7008" s="634" t="s">
        <v>25874</v>
      </c>
      <c r="C7008" s="634" t="s">
        <v>1898</v>
      </c>
      <c r="D7008" s="635" t="s">
        <v>26594</v>
      </c>
    </row>
    <row r="7009" spans="1:4" ht="13.5" x14ac:dyDescent="0.25">
      <c r="A7009" s="636">
        <v>95345</v>
      </c>
      <c r="B7009" s="634" t="s">
        <v>25875</v>
      </c>
      <c r="C7009" s="634" t="s">
        <v>1898</v>
      </c>
      <c r="D7009" s="635" t="s">
        <v>23101</v>
      </c>
    </row>
    <row r="7010" spans="1:4" ht="13.5" x14ac:dyDescent="0.25">
      <c r="A7010" s="636">
        <v>95346</v>
      </c>
      <c r="B7010" s="634" t="s">
        <v>25876</v>
      </c>
      <c r="C7010" s="634" t="s">
        <v>1898</v>
      </c>
      <c r="D7010" s="635" t="s">
        <v>26583</v>
      </c>
    </row>
    <row r="7011" spans="1:4" ht="13.5" x14ac:dyDescent="0.25">
      <c r="A7011" s="636">
        <v>95347</v>
      </c>
      <c r="B7011" s="634" t="s">
        <v>25877</v>
      </c>
      <c r="C7011" s="634" t="s">
        <v>1898</v>
      </c>
      <c r="D7011" s="635" t="s">
        <v>26583</v>
      </c>
    </row>
    <row r="7012" spans="1:4" ht="13.5" x14ac:dyDescent="0.25">
      <c r="A7012" s="636">
        <v>95348</v>
      </c>
      <c r="B7012" s="634" t="s">
        <v>25878</v>
      </c>
      <c r="C7012" s="634" t="s">
        <v>1898</v>
      </c>
      <c r="D7012" s="635" t="s">
        <v>23581</v>
      </c>
    </row>
    <row r="7013" spans="1:4" ht="13.5" x14ac:dyDescent="0.25">
      <c r="A7013" s="636">
        <v>95349</v>
      </c>
      <c r="B7013" s="634" t="s">
        <v>25879</v>
      </c>
      <c r="C7013" s="634" t="s">
        <v>1898</v>
      </c>
      <c r="D7013" s="635" t="s">
        <v>22798</v>
      </c>
    </row>
    <row r="7014" spans="1:4" ht="13.5" x14ac:dyDescent="0.25">
      <c r="A7014" s="636">
        <v>95350</v>
      </c>
      <c r="B7014" s="634" t="s">
        <v>25880</v>
      </c>
      <c r="C7014" s="634" t="s">
        <v>1898</v>
      </c>
      <c r="D7014" s="635" t="s">
        <v>25621</v>
      </c>
    </row>
    <row r="7015" spans="1:4" ht="13.5" x14ac:dyDescent="0.25">
      <c r="A7015" s="636">
        <v>95351</v>
      </c>
      <c r="B7015" s="634" t="s">
        <v>25881</v>
      </c>
      <c r="C7015" s="634" t="s">
        <v>1898</v>
      </c>
      <c r="D7015" s="635" t="s">
        <v>23128</v>
      </c>
    </row>
    <row r="7016" spans="1:4" ht="13.5" x14ac:dyDescent="0.25">
      <c r="A7016" s="636">
        <v>95352</v>
      </c>
      <c r="B7016" s="634" t="s">
        <v>25882</v>
      </c>
      <c r="C7016" s="634" t="s">
        <v>1898</v>
      </c>
      <c r="D7016" s="635" t="s">
        <v>22922</v>
      </c>
    </row>
    <row r="7017" spans="1:4" ht="13.5" x14ac:dyDescent="0.25">
      <c r="A7017" s="636">
        <v>95354</v>
      </c>
      <c r="B7017" s="634" t="s">
        <v>25883</v>
      </c>
      <c r="C7017" s="634" t="s">
        <v>1898</v>
      </c>
      <c r="D7017" s="635" t="s">
        <v>22975</v>
      </c>
    </row>
    <row r="7018" spans="1:4" ht="13.5" x14ac:dyDescent="0.25">
      <c r="A7018" s="636">
        <v>95355</v>
      </c>
      <c r="B7018" s="634" t="s">
        <v>25884</v>
      </c>
      <c r="C7018" s="634" t="s">
        <v>1898</v>
      </c>
      <c r="D7018" s="635" t="s">
        <v>22988</v>
      </c>
    </row>
    <row r="7019" spans="1:4" ht="13.5" x14ac:dyDescent="0.25">
      <c r="A7019" s="636">
        <v>95356</v>
      </c>
      <c r="B7019" s="634" t="s">
        <v>25885</v>
      </c>
      <c r="C7019" s="634" t="s">
        <v>1898</v>
      </c>
      <c r="D7019" s="635" t="s">
        <v>22776</v>
      </c>
    </row>
    <row r="7020" spans="1:4" ht="13.5" x14ac:dyDescent="0.25">
      <c r="A7020" s="636">
        <v>95357</v>
      </c>
      <c r="B7020" s="634" t="s">
        <v>25886</v>
      </c>
      <c r="C7020" s="634" t="s">
        <v>1898</v>
      </c>
      <c r="D7020" s="635" t="s">
        <v>23245</v>
      </c>
    </row>
    <row r="7021" spans="1:4" ht="13.5" x14ac:dyDescent="0.25">
      <c r="A7021" s="636">
        <v>95358</v>
      </c>
      <c r="B7021" s="634" t="s">
        <v>25887</v>
      </c>
      <c r="C7021" s="634" t="s">
        <v>1898</v>
      </c>
      <c r="D7021" s="635" t="s">
        <v>29861</v>
      </c>
    </row>
    <row r="7022" spans="1:4" ht="13.5" x14ac:dyDescent="0.25">
      <c r="A7022" s="636">
        <v>95359</v>
      </c>
      <c r="B7022" s="634" t="s">
        <v>25888</v>
      </c>
      <c r="C7022" s="634" t="s">
        <v>1898</v>
      </c>
      <c r="D7022" s="635" t="s">
        <v>29861</v>
      </c>
    </row>
    <row r="7023" spans="1:4" ht="13.5" x14ac:dyDescent="0.25">
      <c r="A7023" s="636">
        <v>95360</v>
      </c>
      <c r="B7023" s="634" t="s">
        <v>25889</v>
      </c>
      <c r="C7023" s="634" t="s">
        <v>1898</v>
      </c>
      <c r="D7023" s="635" t="s">
        <v>23225</v>
      </c>
    </row>
    <row r="7024" spans="1:4" ht="13.5" x14ac:dyDescent="0.25">
      <c r="A7024" s="636">
        <v>95361</v>
      </c>
      <c r="B7024" s="634" t="s">
        <v>25890</v>
      </c>
      <c r="C7024" s="634" t="s">
        <v>1898</v>
      </c>
      <c r="D7024" s="635" t="s">
        <v>22927</v>
      </c>
    </row>
    <row r="7025" spans="1:4" ht="13.5" x14ac:dyDescent="0.25">
      <c r="A7025" s="636">
        <v>95362</v>
      </c>
      <c r="B7025" s="634" t="s">
        <v>25891</v>
      </c>
      <c r="C7025" s="634" t="s">
        <v>1898</v>
      </c>
      <c r="D7025" s="635" t="s">
        <v>22776</v>
      </c>
    </row>
    <row r="7026" spans="1:4" ht="13.5" x14ac:dyDescent="0.25">
      <c r="A7026" s="636">
        <v>95363</v>
      </c>
      <c r="B7026" s="634" t="s">
        <v>25892</v>
      </c>
      <c r="C7026" s="634" t="s">
        <v>1898</v>
      </c>
      <c r="D7026" s="635" t="s">
        <v>22939</v>
      </c>
    </row>
    <row r="7027" spans="1:4" ht="13.5" x14ac:dyDescent="0.25">
      <c r="A7027" s="636">
        <v>95364</v>
      </c>
      <c r="B7027" s="634" t="s">
        <v>25893</v>
      </c>
      <c r="C7027" s="634" t="s">
        <v>1898</v>
      </c>
      <c r="D7027" s="635" t="s">
        <v>23503</v>
      </c>
    </row>
    <row r="7028" spans="1:4" ht="13.5" x14ac:dyDescent="0.25">
      <c r="A7028" s="636">
        <v>95365</v>
      </c>
      <c r="B7028" s="634" t="s">
        <v>25894</v>
      </c>
      <c r="C7028" s="634" t="s">
        <v>1898</v>
      </c>
      <c r="D7028" s="635" t="s">
        <v>23503</v>
      </c>
    </row>
    <row r="7029" spans="1:4" ht="13.5" x14ac:dyDescent="0.25">
      <c r="A7029" s="636">
        <v>95366</v>
      </c>
      <c r="B7029" s="634" t="s">
        <v>25895</v>
      </c>
      <c r="C7029" s="634" t="s">
        <v>1898</v>
      </c>
      <c r="D7029" s="635" t="s">
        <v>22776</v>
      </c>
    </row>
    <row r="7030" spans="1:4" ht="13.5" x14ac:dyDescent="0.25">
      <c r="A7030" s="636">
        <v>95367</v>
      </c>
      <c r="B7030" s="634" t="s">
        <v>25896</v>
      </c>
      <c r="C7030" s="634" t="s">
        <v>1898</v>
      </c>
      <c r="D7030" s="635" t="s">
        <v>22988</v>
      </c>
    </row>
    <row r="7031" spans="1:4" ht="13.5" x14ac:dyDescent="0.25">
      <c r="A7031" s="636">
        <v>95368</v>
      </c>
      <c r="B7031" s="634" t="s">
        <v>25897</v>
      </c>
      <c r="C7031" s="634" t="s">
        <v>1898</v>
      </c>
      <c r="D7031" s="635" t="s">
        <v>23124</v>
      </c>
    </row>
    <row r="7032" spans="1:4" ht="13.5" x14ac:dyDescent="0.25">
      <c r="A7032" s="636">
        <v>95369</v>
      </c>
      <c r="B7032" s="634" t="s">
        <v>25898</v>
      </c>
      <c r="C7032" s="634" t="s">
        <v>1898</v>
      </c>
      <c r="D7032" s="635" t="s">
        <v>23503</v>
      </c>
    </row>
    <row r="7033" spans="1:4" ht="13.5" x14ac:dyDescent="0.25">
      <c r="A7033" s="636">
        <v>95370</v>
      </c>
      <c r="B7033" s="634" t="s">
        <v>25899</v>
      </c>
      <c r="C7033" s="634" t="s">
        <v>1898</v>
      </c>
      <c r="D7033" s="635" t="s">
        <v>23093</v>
      </c>
    </row>
    <row r="7034" spans="1:4" ht="13.5" x14ac:dyDescent="0.25">
      <c r="A7034" s="636">
        <v>95371</v>
      </c>
      <c r="B7034" s="634" t="s">
        <v>25900</v>
      </c>
      <c r="C7034" s="634" t="s">
        <v>1898</v>
      </c>
      <c r="D7034" s="635" t="s">
        <v>23091</v>
      </c>
    </row>
    <row r="7035" spans="1:4" ht="13.5" x14ac:dyDescent="0.25">
      <c r="A7035" s="636">
        <v>95372</v>
      </c>
      <c r="B7035" s="634" t="s">
        <v>25901</v>
      </c>
      <c r="C7035" s="634" t="s">
        <v>1898</v>
      </c>
      <c r="D7035" s="635" t="s">
        <v>23432</v>
      </c>
    </row>
    <row r="7036" spans="1:4" ht="13.5" x14ac:dyDescent="0.25">
      <c r="A7036" s="636">
        <v>95373</v>
      </c>
      <c r="B7036" s="634" t="s">
        <v>25902</v>
      </c>
      <c r="C7036" s="634" t="s">
        <v>1898</v>
      </c>
      <c r="D7036" s="635" t="s">
        <v>23444</v>
      </c>
    </row>
    <row r="7037" spans="1:4" ht="13.5" x14ac:dyDescent="0.25">
      <c r="A7037" s="636">
        <v>95374</v>
      </c>
      <c r="B7037" s="634" t="s">
        <v>25903</v>
      </c>
      <c r="C7037" s="634" t="s">
        <v>1898</v>
      </c>
      <c r="D7037" s="635" t="s">
        <v>23432</v>
      </c>
    </row>
    <row r="7038" spans="1:4" ht="13.5" x14ac:dyDescent="0.25">
      <c r="A7038" s="636">
        <v>95375</v>
      </c>
      <c r="B7038" s="634" t="s">
        <v>25904</v>
      </c>
      <c r="C7038" s="634" t="s">
        <v>1898</v>
      </c>
      <c r="D7038" s="635" t="s">
        <v>25720</v>
      </c>
    </row>
    <row r="7039" spans="1:4" ht="13.5" x14ac:dyDescent="0.25">
      <c r="A7039" s="636">
        <v>95376</v>
      </c>
      <c r="B7039" s="634" t="s">
        <v>25905</v>
      </c>
      <c r="C7039" s="634" t="s">
        <v>1898</v>
      </c>
      <c r="D7039" s="635" t="s">
        <v>23092</v>
      </c>
    </row>
    <row r="7040" spans="1:4" ht="13.5" x14ac:dyDescent="0.25">
      <c r="A7040" s="636">
        <v>95377</v>
      </c>
      <c r="B7040" s="634" t="s">
        <v>25906</v>
      </c>
      <c r="C7040" s="634" t="s">
        <v>1898</v>
      </c>
      <c r="D7040" s="635" t="s">
        <v>23128</v>
      </c>
    </row>
    <row r="7041" spans="1:4" ht="13.5" x14ac:dyDescent="0.25">
      <c r="A7041" s="636">
        <v>95378</v>
      </c>
      <c r="B7041" s="634" t="s">
        <v>25907</v>
      </c>
      <c r="C7041" s="634" t="s">
        <v>1898</v>
      </c>
      <c r="D7041" s="635" t="s">
        <v>22873</v>
      </c>
    </row>
    <row r="7042" spans="1:4" ht="13.5" x14ac:dyDescent="0.25">
      <c r="A7042" s="636">
        <v>95379</v>
      </c>
      <c r="B7042" s="634" t="s">
        <v>25908</v>
      </c>
      <c r="C7042" s="634" t="s">
        <v>1898</v>
      </c>
      <c r="D7042" s="635" t="s">
        <v>23124</v>
      </c>
    </row>
    <row r="7043" spans="1:4" ht="13.5" x14ac:dyDescent="0.25">
      <c r="A7043" s="636">
        <v>95380</v>
      </c>
      <c r="B7043" s="634" t="s">
        <v>25909</v>
      </c>
      <c r="C7043" s="634" t="s">
        <v>1898</v>
      </c>
      <c r="D7043" s="635" t="s">
        <v>25712</v>
      </c>
    </row>
    <row r="7044" spans="1:4" ht="13.5" x14ac:dyDescent="0.25">
      <c r="A7044" s="636">
        <v>95382</v>
      </c>
      <c r="B7044" s="634" t="s">
        <v>25910</v>
      </c>
      <c r="C7044" s="634" t="s">
        <v>1898</v>
      </c>
      <c r="D7044" s="635" t="s">
        <v>26594</v>
      </c>
    </row>
    <row r="7045" spans="1:4" ht="13.5" x14ac:dyDescent="0.25">
      <c r="A7045" s="636">
        <v>95383</v>
      </c>
      <c r="B7045" s="634" t="s">
        <v>25911</v>
      </c>
      <c r="C7045" s="634" t="s">
        <v>1898</v>
      </c>
      <c r="D7045" s="635" t="s">
        <v>23444</v>
      </c>
    </row>
    <row r="7046" spans="1:4" ht="13.5" x14ac:dyDescent="0.25">
      <c r="A7046" s="636">
        <v>95384</v>
      </c>
      <c r="B7046" s="634" t="s">
        <v>25912</v>
      </c>
      <c r="C7046" s="634" t="s">
        <v>1898</v>
      </c>
      <c r="D7046" s="635" t="s">
        <v>23432</v>
      </c>
    </row>
    <row r="7047" spans="1:4" ht="13.5" x14ac:dyDescent="0.25">
      <c r="A7047" s="636">
        <v>95385</v>
      </c>
      <c r="B7047" s="634" t="s">
        <v>25913</v>
      </c>
      <c r="C7047" s="634" t="s">
        <v>1898</v>
      </c>
      <c r="D7047" s="635" t="s">
        <v>22939</v>
      </c>
    </row>
    <row r="7048" spans="1:4" ht="13.5" x14ac:dyDescent="0.25">
      <c r="A7048" s="636">
        <v>95386</v>
      </c>
      <c r="B7048" s="634" t="s">
        <v>25914</v>
      </c>
      <c r="C7048" s="634" t="s">
        <v>1898</v>
      </c>
      <c r="D7048" s="635" t="s">
        <v>23444</v>
      </c>
    </row>
    <row r="7049" spans="1:4" ht="13.5" x14ac:dyDescent="0.25">
      <c r="A7049" s="636">
        <v>95387</v>
      </c>
      <c r="B7049" s="634" t="s">
        <v>25915</v>
      </c>
      <c r="C7049" s="634" t="s">
        <v>1898</v>
      </c>
      <c r="D7049" s="635" t="s">
        <v>23124</v>
      </c>
    </row>
    <row r="7050" spans="1:4" ht="13.5" x14ac:dyDescent="0.25">
      <c r="A7050" s="636">
        <v>95388</v>
      </c>
      <c r="B7050" s="634" t="s">
        <v>25916</v>
      </c>
      <c r="C7050" s="634" t="s">
        <v>1898</v>
      </c>
      <c r="D7050" s="635" t="s">
        <v>25621</v>
      </c>
    </row>
    <row r="7051" spans="1:4" ht="13.5" x14ac:dyDescent="0.25">
      <c r="A7051" s="636">
        <v>95389</v>
      </c>
      <c r="B7051" s="634" t="s">
        <v>25917</v>
      </c>
      <c r="C7051" s="634" t="s">
        <v>1898</v>
      </c>
      <c r="D7051" s="635" t="s">
        <v>23108</v>
      </c>
    </row>
    <row r="7052" spans="1:4" ht="13.5" x14ac:dyDescent="0.25">
      <c r="A7052" s="636">
        <v>95390</v>
      </c>
      <c r="B7052" s="634" t="s">
        <v>25918</v>
      </c>
      <c r="C7052" s="634" t="s">
        <v>1898</v>
      </c>
      <c r="D7052" s="635" t="s">
        <v>23092</v>
      </c>
    </row>
    <row r="7053" spans="1:4" ht="13.5" x14ac:dyDescent="0.25">
      <c r="A7053" s="636">
        <v>95391</v>
      </c>
      <c r="B7053" s="634" t="s">
        <v>25919</v>
      </c>
      <c r="C7053" s="634" t="s">
        <v>1898</v>
      </c>
      <c r="D7053" s="635" t="s">
        <v>22988</v>
      </c>
    </row>
    <row r="7054" spans="1:4" ht="13.5" x14ac:dyDescent="0.25">
      <c r="A7054" s="636">
        <v>95392</v>
      </c>
      <c r="B7054" s="634" t="s">
        <v>25920</v>
      </c>
      <c r="C7054" s="634" t="s">
        <v>1898</v>
      </c>
      <c r="D7054" s="635" t="s">
        <v>22971</v>
      </c>
    </row>
    <row r="7055" spans="1:4" ht="13.5" x14ac:dyDescent="0.25">
      <c r="A7055" s="636">
        <v>95393</v>
      </c>
      <c r="B7055" s="634" t="s">
        <v>25921</v>
      </c>
      <c r="C7055" s="634" t="s">
        <v>1898</v>
      </c>
      <c r="D7055" s="635" t="s">
        <v>29870</v>
      </c>
    </row>
    <row r="7056" spans="1:4" ht="13.5" x14ac:dyDescent="0.25">
      <c r="A7056" s="636">
        <v>95394</v>
      </c>
      <c r="B7056" s="634" t="s">
        <v>25922</v>
      </c>
      <c r="C7056" s="634" t="s">
        <v>1898</v>
      </c>
      <c r="D7056" s="635" t="s">
        <v>26626</v>
      </c>
    </row>
    <row r="7057" spans="1:4" ht="13.5" x14ac:dyDescent="0.25">
      <c r="A7057" s="636">
        <v>95395</v>
      </c>
      <c r="B7057" s="634" t="s">
        <v>25923</v>
      </c>
      <c r="C7057" s="634" t="s">
        <v>1898</v>
      </c>
      <c r="D7057" s="635" t="s">
        <v>26581</v>
      </c>
    </row>
    <row r="7058" spans="1:4" ht="13.5" x14ac:dyDescent="0.25">
      <c r="A7058" s="636">
        <v>95396</v>
      </c>
      <c r="B7058" s="634" t="s">
        <v>25924</v>
      </c>
      <c r="C7058" s="634" t="s">
        <v>1898</v>
      </c>
      <c r="D7058" s="635" t="s">
        <v>25971</v>
      </c>
    </row>
    <row r="7059" spans="1:4" ht="13.5" x14ac:dyDescent="0.25">
      <c r="A7059" s="636">
        <v>95397</v>
      </c>
      <c r="B7059" s="634" t="s">
        <v>25925</v>
      </c>
      <c r="C7059" s="634" t="s">
        <v>1898</v>
      </c>
      <c r="D7059" s="635" t="s">
        <v>22922</v>
      </c>
    </row>
    <row r="7060" spans="1:4" ht="13.5" x14ac:dyDescent="0.25">
      <c r="A7060" s="636">
        <v>95398</v>
      </c>
      <c r="B7060" s="634" t="s">
        <v>25926</v>
      </c>
      <c r="C7060" s="634" t="s">
        <v>1898</v>
      </c>
      <c r="D7060" s="635" t="s">
        <v>22922</v>
      </c>
    </row>
    <row r="7061" spans="1:4" ht="13.5" x14ac:dyDescent="0.25">
      <c r="A7061" s="636">
        <v>95399</v>
      </c>
      <c r="B7061" s="634" t="s">
        <v>25927</v>
      </c>
      <c r="C7061" s="634" t="s">
        <v>1898</v>
      </c>
      <c r="D7061" s="635" t="s">
        <v>23126</v>
      </c>
    </row>
    <row r="7062" spans="1:4" ht="13.5" x14ac:dyDescent="0.25">
      <c r="A7062" s="636">
        <v>95400</v>
      </c>
      <c r="B7062" s="634" t="s">
        <v>25928</v>
      </c>
      <c r="C7062" s="634" t="s">
        <v>1898</v>
      </c>
      <c r="D7062" s="635" t="s">
        <v>22922</v>
      </c>
    </row>
    <row r="7063" spans="1:4" ht="13.5" x14ac:dyDescent="0.25">
      <c r="A7063" s="636">
        <v>95401</v>
      </c>
      <c r="B7063" s="634" t="s">
        <v>25929</v>
      </c>
      <c r="C7063" s="634" t="s">
        <v>1898</v>
      </c>
      <c r="D7063" s="635" t="s">
        <v>23254</v>
      </c>
    </row>
    <row r="7064" spans="1:4" ht="13.5" x14ac:dyDescent="0.25">
      <c r="A7064" s="636">
        <v>95402</v>
      </c>
      <c r="B7064" s="634" t="s">
        <v>25930</v>
      </c>
      <c r="C7064" s="634" t="s">
        <v>1898</v>
      </c>
      <c r="D7064" s="635" t="s">
        <v>42022</v>
      </c>
    </row>
    <row r="7065" spans="1:4" ht="13.5" x14ac:dyDescent="0.25">
      <c r="A7065" s="636">
        <v>95403</v>
      </c>
      <c r="B7065" s="634" t="s">
        <v>25931</v>
      </c>
      <c r="C7065" s="634" t="s">
        <v>1898</v>
      </c>
      <c r="D7065" s="635" t="s">
        <v>26892</v>
      </c>
    </row>
    <row r="7066" spans="1:4" ht="13.5" x14ac:dyDescent="0.25">
      <c r="A7066" s="636">
        <v>95404</v>
      </c>
      <c r="B7066" s="634" t="s">
        <v>25932</v>
      </c>
      <c r="C7066" s="634" t="s">
        <v>1898</v>
      </c>
      <c r="D7066" s="635" t="s">
        <v>30942</v>
      </c>
    </row>
    <row r="7067" spans="1:4" ht="13.5" x14ac:dyDescent="0.25">
      <c r="A7067" s="636">
        <v>95405</v>
      </c>
      <c r="B7067" s="634" t="s">
        <v>25933</v>
      </c>
      <c r="C7067" s="634" t="s">
        <v>1898</v>
      </c>
      <c r="D7067" s="635" t="s">
        <v>23259</v>
      </c>
    </row>
    <row r="7068" spans="1:4" ht="13.5" x14ac:dyDescent="0.25">
      <c r="A7068" s="636">
        <v>95406</v>
      </c>
      <c r="B7068" s="634" t="s">
        <v>25934</v>
      </c>
      <c r="C7068" s="634" t="s">
        <v>1898</v>
      </c>
      <c r="D7068" s="635" t="s">
        <v>22988</v>
      </c>
    </row>
    <row r="7069" spans="1:4" ht="13.5" x14ac:dyDescent="0.25">
      <c r="A7069" s="636">
        <v>95407</v>
      </c>
      <c r="B7069" s="634" t="s">
        <v>25935</v>
      </c>
      <c r="C7069" s="634" t="s">
        <v>1898</v>
      </c>
      <c r="D7069" s="635" t="s">
        <v>28472</v>
      </c>
    </row>
    <row r="7070" spans="1:4" ht="13.5" x14ac:dyDescent="0.25">
      <c r="A7070" s="636">
        <v>95408</v>
      </c>
      <c r="B7070" s="634" t="s">
        <v>25936</v>
      </c>
      <c r="C7070" s="634" t="s">
        <v>1900</v>
      </c>
      <c r="D7070" s="635" t="s">
        <v>26618</v>
      </c>
    </row>
    <row r="7071" spans="1:4" ht="13.5" x14ac:dyDescent="0.25">
      <c r="A7071" s="636">
        <v>95409</v>
      </c>
      <c r="B7071" s="634" t="s">
        <v>25937</v>
      </c>
      <c r="C7071" s="634" t="s">
        <v>1900</v>
      </c>
      <c r="D7071" s="635" t="s">
        <v>28897</v>
      </c>
    </row>
    <row r="7072" spans="1:4" ht="13.5" x14ac:dyDescent="0.25">
      <c r="A7072" s="636">
        <v>95410</v>
      </c>
      <c r="B7072" s="634" t="s">
        <v>25938</v>
      </c>
      <c r="C7072" s="634" t="s">
        <v>1900</v>
      </c>
      <c r="D7072" s="635" t="s">
        <v>30936</v>
      </c>
    </row>
    <row r="7073" spans="1:4" ht="13.5" x14ac:dyDescent="0.25">
      <c r="A7073" s="636">
        <v>95411</v>
      </c>
      <c r="B7073" s="634" t="s">
        <v>25939</v>
      </c>
      <c r="C7073" s="634" t="s">
        <v>1900</v>
      </c>
      <c r="D7073" s="635" t="s">
        <v>28893</v>
      </c>
    </row>
    <row r="7074" spans="1:4" ht="13.5" x14ac:dyDescent="0.25">
      <c r="A7074" s="636">
        <v>95412</v>
      </c>
      <c r="B7074" s="634" t="s">
        <v>25940</v>
      </c>
      <c r="C7074" s="634" t="s">
        <v>1900</v>
      </c>
      <c r="D7074" s="635" t="s">
        <v>26596</v>
      </c>
    </row>
    <row r="7075" spans="1:4" ht="13.5" x14ac:dyDescent="0.25">
      <c r="A7075" s="636">
        <v>95413</v>
      </c>
      <c r="B7075" s="634" t="s">
        <v>25941</v>
      </c>
      <c r="C7075" s="634" t="s">
        <v>1900</v>
      </c>
      <c r="D7075" s="635" t="s">
        <v>41387</v>
      </c>
    </row>
    <row r="7076" spans="1:4" ht="13.5" x14ac:dyDescent="0.25">
      <c r="A7076" s="636">
        <v>95414</v>
      </c>
      <c r="B7076" s="634" t="s">
        <v>25942</v>
      </c>
      <c r="C7076" s="634" t="s">
        <v>1900</v>
      </c>
      <c r="D7076" s="635" t="s">
        <v>46512</v>
      </c>
    </row>
    <row r="7077" spans="1:4" ht="13.5" x14ac:dyDescent="0.25">
      <c r="A7077" s="636">
        <v>95415</v>
      </c>
      <c r="B7077" s="634" t="s">
        <v>25943</v>
      </c>
      <c r="C7077" s="634" t="s">
        <v>1900</v>
      </c>
      <c r="D7077" s="635" t="s">
        <v>46513</v>
      </c>
    </row>
    <row r="7078" spans="1:4" ht="13.5" x14ac:dyDescent="0.25">
      <c r="A7078" s="636">
        <v>95416</v>
      </c>
      <c r="B7078" s="634" t="s">
        <v>25944</v>
      </c>
      <c r="C7078" s="634" t="s">
        <v>1900</v>
      </c>
      <c r="D7078" s="635" t="s">
        <v>43500</v>
      </c>
    </row>
    <row r="7079" spans="1:4" ht="13.5" x14ac:dyDescent="0.25">
      <c r="A7079" s="636">
        <v>95417</v>
      </c>
      <c r="B7079" s="634" t="s">
        <v>25945</v>
      </c>
      <c r="C7079" s="634" t="s">
        <v>1900</v>
      </c>
      <c r="D7079" s="635" t="s">
        <v>46514</v>
      </c>
    </row>
    <row r="7080" spans="1:4" ht="13.5" x14ac:dyDescent="0.25">
      <c r="A7080" s="636">
        <v>95418</v>
      </c>
      <c r="B7080" s="634" t="s">
        <v>25946</v>
      </c>
      <c r="C7080" s="634" t="s">
        <v>1900</v>
      </c>
      <c r="D7080" s="635" t="s">
        <v>46515</v>
      </c>
    </row>
    <row r="7081" spans="1:4" ht="13.5" x14ac:dyDescent="0.25">
      <c r="A7081" s="636">
        <v>95419</v>
      </c>
      <c r="B7081" s="634" t="s">
        <v>25947</v>
      </c>
      <c r="C7081" s="634" t="s">
        <v>1900</v>
      </c>
      <c r="D7081" s="635" t="s">
        <v>29727</v>
      </c>
    </row>
    <row r="7082" spans="1:4" ht="13.5" x14ac:dyDescent="0.25">
      <c r="A7082" s="636">
        <v>95420</v>
      </c>
      <c r="B7082" s="634" t="s">
        <v>25948</v>
      </c>
      <c r="C7082" s="634" t="s">
        <v>1900</v>
      </c>
      <c r="D7082" s="635" t="s">
        <v>46516</v>
      </c>
    </row>
    <row r="7083" spans="1:4" ht="13.5" x14ac:dyDescent="0.25">
      <c r="A7083" s="636">
        <v>95421</v>
      </c>
      <c r="B7083" s="634" t="s">
        <v>25949</v>
      </c>
      <c r="C7083" s="634" t="s">
        <v>1900</v>
      </c>
      <c r="D7083" s="635" t="s">
        <v>46517</v>
      </c>
    </row>
    <row r="7084" spans="1:4" ht="13.5" x14ac:dyDescent="0.25">
      <c r="A7084" s="636">
        <v>95422</v>
      </c>
      <c r="B7084" s="634" t="s">
        <v>25950</v>
      </c>
      <c r="C7084" s="634" t="s">
        <v>1900</v>
      </c>
      <c r="D7084" s="635" t="s">
        <v>46518</v>
      </c>
    </row>
    <row r="7085" spans="1:4" ht="13.5" x14ac:dyDescent="0.25">
      <c r="A7085" s="636">
        <v>95423</v>
      </c>
      <c r="B7085" s="634" t="s">
        <v>25951</v>
      </c>
      <c r="C7085" s="634" t="s">
        <v>1900</v>
      </c>
      <c r="D7085" s="635" t="s">
        <v>46519</v>
      </c>
    </row>
    <row r="7086" spans="1:4" ht="13.5" x14ac:dyDescent="0.25">
      <c r="A7086" s="636">
        <v>95424</v>
      </c>
      <c r="B7086" s="634" t="s">
        <v>25952</v>
      </c>
      <c r="C7086" s="634" t="s">
        <v>1900</v>
      </c>
      <c r="D7086" s="635" t="s">
        <v>29125</v>
      </c>
    </row>
    <row r="7087" spans="1:4" ht="13.5" x14ac:dyDescent="0.25">
      <c r="A7087" s="636">
        <v>100288</v>
      </c>
      <c r="B7087" s="634" t="s">
        <v>26383</v>
      </c>
      <c r="C7087" s="634" t="s">
        <v>1898</v>
      </c>
      <c r="D7087" s="635" t="s">
        <v>23092</v>
      </c>
    </row>
    <row r="7088" spans="1:4" ht="13.5" x14ac:dyDescent="0.25">
      <c r="A7088" s="636">
        <v>100289</v>
      </c>
      <c r="B7088" s="634" t="s">
        <v>26384</v>
      </c>
      <c r="C7088" s="634" t="s">
        <v>1898</v>
      </c>
      <c r="D7088" s="635" t="s">
        <v>30418</v>
      </c>
    </row>
    <row r="7089" spans="1:4" ht="13.5" x14ac:dyDescent="0.25">
      <c r="A7089" s="636">
        <v>100290</v>
      </c>
      <c r="B7089" s="634" t="s">
        <v>26385</v>
      </c>
      <c r="C7089" s="634" t="s">
        <v>1898</v>
      </c>
      <c r="D7089" s="635" t="s">
        <v>23092</v>
      </c>
    </row>
    <row r="7090" spans="1:4" ht="13.5" x14ac:dyDescent="0.25">
      <c r="A7090" s="636">
        <v>100291</v>
      </c>
      <c r="B7090" s="634" t="s">
        <v>26386</v>
      </c>
      <c r="C7090" s="634" t="s">
        <v>1898</v>
      </c>
      <c r="D7090" s="635" t="s">
        <v>22939</v>
      </c>
    </row>
    <row r="7091" spans="1:4" ht="13.5" x14ac:dyDescent="0.25">
      <c r="A7091" s="636">
        <v>100292</v>
      </c>
      <c r="B7091" s="634" t="s">
        <v>26387</v>
      </c>
      <c r="C7091" s="634" t="s">
        <v>1898</v>
      </c>
      <c r="D7091" s="635" t="s">
        <v>25620</v>
      </c>
    </row>
    <row r="7092" spans="1:4" ht="13.5" x14ac:dyDescent="0.25">
      <c r="A7092" s="636">
        <v>100293</v>
      </c>
      <c r="B7092" s="634" t="s">
        <v>26388</v>
      </c>
      <c r="C7092" s="634" t="s">
        <v>1898</v>
      </c>
      <c r="D7092" s="635" t="s">
        <v>22859</v>
      </c>
    </row>
    <row r="7093" spans="1:4" ht="13.5" x14ac:dyDescent="0.25">
      <c r="A7093" s="636">
        <v>100294</v>
      </c>
      <c r="B7093" s="634" t="s">
        <v>26389</v>
      </c>
      <c r="C7093" s="634" t="s">
        <v>1898</v>
      </c>
      <c r="D7093" s="635" t="s">
        <v>29861</v>
      </c>
    </row>
    <row r="7094" spans="1:4" ht="13.5" x14ac:dyDescent="0.25">
      <c r="A7094" s="636">
        <v>100295</v>
      </c>
      <c r="B7094" s="634" t="s">
        <v>26390</v>
      </c>
      <c r="C7094" s="634" t="s">
        <v>1898</v>
      </c>
      <c r="D7094" s="635" t="s">
        <v>23396</v>
      </c>
    </row>
    <row r="7095" spans="1:4" ht="13.5" x14ac:dyDescent="0.25">
      <c r="A7095" s="636">
        <v>100296</v>
      </c>
      <c r="B7095" s="634" t="s">
        <v>26391</v>
      </c>
      <c r="C7095" s="634" t="s">
        <v>1898</v>
      </c>
      <c r="D7095" s="635" t="s">
        <v>23259</v>
      </c>
    </row>
    <row r="7096" spans="1:4" ht="13.5" x14ac:dyDescent="0.25">
      <c r="A7096" s="636">
        <v>100297</v>
      </c>
      <c r="B7096" s="634" t="s">
        <v>26392</v>
      </c>
      <c r="C7096" s="634" t="s">
        <v>1898</v>
      </c>
      <c r="D7096" s="635" t="s">
        <v>25219</v>
      </c>
    </row>
    <row r="7097" spans="1:4" ht="13.5" x14ac:dyDescent="0.25">
      <c r="A7097" s="636">
        <v>100298</v>
      </c>
      <c r="B7097" s="634" t="s">
        <v>26393</v>
      </c>
      <c r="C7097" s="634" t="s">
        <v>1898</v>
      </c>
      <c r="D7097" s="635" t="s">
        <v>25712</v>
      </c>
    </row>
    <row r="7098" spans="1:4" ht="13.5" x14ac:dyDescent="0.25">
      <c r="A7098" s="636">
        <v>100299</v>
      </c>
      <c r="B7098" s="634" t="s">
        <v>26394</v>
      </c>
      <c r="C7098" s="634" t="s">
        <v>1898</v>
      </c>
      <c r="D7098" s="635" t="s">
        <v>23396</v>
      </c>
    </row>
    <row r="7099" spans="1:4" ht="13.5" x14ac:dyDescent="0.25">
      <c r="A7099" s="636">
        <v>100300</v>
      </c>
      <c r="B7099" s="634" t="s">
        <v>26395</v>
      </c>
      <c r="C7099" s="634" t="s">
        <v>1898</v>
      </c>
      <c r="D7099" s="635" t="s">
        <v>27900</v>
      </c>
    </row>
    <row r="7100" spans="1:4" ht="13.5" x14ac:dyDescent="0.25">
      <c r="A7100" s="636">
        <v>100301</v>
      </c>
      <c r="B7100" s="634" t="s">
        <v>26396</v>
      </c>
      <c r="C7100" s="634" t="s">
        <v>1898</v>
      </c>
      <c r="D7100" s="635" t="s">
        <v>45905</v>
      </c>
    </row>
    <row r="7101" spans="1:4" ht="13.5" x14ac:dyDescent="0.25">
      <c r="A7101" s="636">
        <v>100302</v>
      </c>
      <c r="B7101" s="634" t="s">
        <v>26397</v>
      </c>
      <c r="C7101" s="634" t="s">
        <v>1898</v>
      </c>
      <c r="D7101" s="635" t="s">
        <v>46520</v>
      </c>
    </row>
    <row r="7102" spans="1:4" ht="13.5" x14ac:dyDescent="0.25">
      <c r="A7102" s="636">
        <v>100303</v>
      </c>
      <c r="B7102" s="634" t="s">
        <v>26398</v>
      </c>
      <c r="C7102" s="634" t="s">
        <v>1898</v>
      </c>
      <c r="D7102" s="635" t="s">
        <v>30242</v>
      </c>
    </row>
    <row r="7103" spans="1:4" ht="13.5" x14ac:dyDescent="0.25">
      <c r="A7103" s="636">
        <v>100304</v>
      </c>
      <c r="B7103" s="634" t="s">
        <v>26399</v>
      </c>
      <c r="C7103" s="634" t="s">
        <v>1898</v>
      </c>
      <c r="D7103" s="635" t="s">
        <v>46521</v>
      </c>
    </row>
    <row r="7104" spans="1:4" ht="13.5" x14ac:dyDescent="0.25">
      <c r="A7104" s="636">
        <v>100305</v>
      </c>
      <c r="B7104" s="634" t="s">
        <v>26400</v>
      </c>
      <c r="C7104" s="634" t="s">
        <v>1898</v>
      </c>
      <c r="D7104" s="635" t="s">
        <v>46522</v>
      </c>
    </row>
    <row r="7105" spans="1:4" ht="13.5" x14ac:dyDescent="0.25">
      <c r="A7105" s="636">
        <v>100306</v>
      </c>
      <c r="B7105" s="634" t="s">
        <v>26401</v>
      </c>
      <c r="C7105" s="634" t="s">
        <v>1898</v>
      </c>
      <c r="D7105" s="635" t="s">
        <v>46523</v>
      </c>
    </row>
    <row r="7106" spans="1:4" ht="13.5" x14ac:dyDescent="0.25">
      <c r="A7106" s="636">
        <v>100307</v>
      </c>
      <c r="B7106" s="634" t="s">
        <v>26402</v>
      </c>
      <c r="C7106" s="634" t="s">
        <v>1898</v>
      </c>
      <c r="D7106" s="635" t="s">
        <v>41912</v>
      </c>
    </row>
    <row r="7107" spans="1:4" ht="13.5" x14ac:dyDescent="0.25">
      <c r="A7107" s="636">
        <v>100308</v>
      </c>
      <c r="B7107" s="634" t="s">
        <v>26403</v>
      </c>
      <c r="C7107" s="634" t="s">
        <v>1898</v>
      </c>
      <c r="D7107" s="635" t="s">
        <v>26955</v>
      </c>
    </row>
    <row r="7108" spans="1:4" ht="13.5" x14ac:dyDescent="0.25">
      <c r="A7108" s="636">
        <v>100309</v>
      </c>
      <c r="B7108" s="634" t="s">
        <v>26411</v>
      </c>
      <c r="C7108" s="634" t="s">
        <v>1898</v>
      </c>
      <c r="D7108" s="635" t="s">
        <v>29933</v>
      </c>
    </row>
    <row r="7109" spans="1:4" ht="13.5" x14ac:dyDescent="0.25">
      <c r="A7109" s="636">
        <v>100310</v>
      </c>
      <c r="B7109" s="634" t="s">
        <v>26404</v>
      </c>
      <c r="C7109" s="634" t="s">
        <v>1900</v>
      </c>
      <c r="D7109" s="635" t="s">
        <v>30715</v>
      </c>
    </row>
    <row r="7110" spans="1:4" ht="13.5" x14ac:dyDescent="0.25">
      <c r="A7110" s="636">
        <v>100311</v>
      </c>
      <c r="B7110" s="634" t="s">
        <v>26405</v>
      </c>
      <c r="C7110" s="634" t="s">
        <v>1900</v>
      </c>
      <c r="D7110" s="635" t="s">
        <v>46524</v>
      </c>
    </row>
    <row r="7111" spans="1:4" ht="13.5" x14ac:dyDescent="0.25">
      <c r="A7111" s="636">
        <v>100312</v>
      </c>
      <c r="B7111" s="634" t="s">
        <v>26406</v>
      </c>
      <c r="C7111" s="634" t="s">
        <v>1900</v>
      </c>
      <c r="D7111" s="635" t="s">
        <v>46525</v>
      </c>
    </row>
    <row r="7112" spans="1:4" ht="13.5" x14ac:dyDescent="0.25">
      <c r="A7112" s="636">
        <v>100313</v>
      </c>
      <c r="B7112" s="634" t="s">
        <v>26407</v>
      </c>
      <c r="C7112" s="634" t="s">
        <v>1900</v>
      </c>
      <c r="D7112" s="635" t="s">
        <v>45630</v>
      </c>
    </row>
    <row r="7113" spans="1:4" ht="13.5" x14ac:dyDescent="0.25">
      <c r="A7113" s="636">
        <v>100314</v>
      </c>
      <c r="B7113" s="634" t="s">
        <v>26408</v>
      </c>
      <c r="C7113" s="634" t="s">
        <v>1900</v>
      </c>
      <c r="D7113" s="635" t="s">
        <v>46526</v>
      </c>
    </row>
    <row r="7114" spans="1:4" ht="13.5" x14ac:dyDescent="0.25">
      <c r="A7114" s="636">
        <v>100315</v>
      </c>
      <c r="B7114" s="634" t="s">
        <v>26409</v>
      </c>
      <c r="C7114" s="634" t="s">
        <v>1900</v>
      </c>
      <c r="D7114" s="635" t="s">
        <v>45641</v>
      </c>
    </row>
    <row r="7115" spans="1:4" ht="13.5" x14ac:dyDescent="0.25">
      <c r="A7115" s="636">
        <v>100316</v>
      </c>
      <c r="B7115" s="634" t="s">
        <v>26395</v>
      </c>
      <c r="C7115" s="634" t="s">
        <v>1900</v>
      </c>
      <c r="D7115" s="635" t="s">
        <v>46527</v>
      </c>
    </row>
    <row r="7116" spans="1:4" ht="13.5" x14ac:dyDescent="0.25">
      <c r="A7116" s="636">
        <v>100317</v>
      </c>
      <c r="B7116" s="634" t="s">
        <v>26410</v>
      </c>
      <c r="C7116" s="634" t="s">
        <v>1900</v>
      </c>
      <c r="D7116" s="635" t="s">
        <v>46528</v>
      </c>
    </row>
    <row r="7117" spans="1:4" ht="13.5" x14ac:dyDescent="0.25">
      <c r="A7117" s="636">
        <v>100318</v>
      </c>
      <c r="B7117" s="634" t="s">
        <v>26399</v>
      </c>
      <c r="C7117" s="634" t="s">
        <v>1900</v>
      </c>
      <c r="D7117" s="635" t="s">
        <v>46529</v>
      </c>
    </row>
    <row r="7118" spans="1:4" ht="13.5" x14ac:dyDescent="0.25">
      <c r="A7118" s="636">
        <v>100319</v>
      </c>
      <c r="B7118" s="634" t="s">
        <v>26400</v>
      </c>
      <c r="C7118" s="634" t="s">
        <v>1900</v>
      </c>
      <c r="D7118" s="635" t="s">
        <v>46530</v>
      </c>
    </row>
    <row r="7119" spans="1:4" ht="13.5" x14ac:dyDescent="0.25">
      <c r="A7119" s="636">
        <v>100320</v>
      </c>
      <c r="B7119" s="634" t="s">
        <v>26401</v>
      </c>
      <c r="C7119" s="634" t="s">
        <v>1900</v>
      </c>
      <c r="D7119" s="635" t="s">
        <v>46531</v>
      </c>
    </row>
    <row r="7120" spans="1:4" ht="13.5" x14ac:dyDescent="0.25">
      <c r="A7120" s="636">
        <v>100321</v>
      </c>
      <c r="B7120" s="634" t="s">
        <v>26411</v>
      </c>
      <c r="C7120" s="634" t="s">
        <v>1900</v>
      </c>
      <c r="D7120" s="635" t="s">
        <v>46532</v>
      </c>
    </row>
    <row r="7121" spans="1:4" ht="13.5" x14ac:dyDescent="0.25">
      <c r="A7121" s="636">
        <v>100533</v>
      </c>
      <c r="B7121" s="634" t="s">
        <v>26627</v>
      </c>
      <c r="C7121" s="634" t="s">
        <v>1898</v>
      </c>
      <c r="D7121" s="635" t="s">
        <v>28474</v>
      </c>
    </row>
    <row r="7122" spans="1:4" ht="13.5" x14ac:dyDescent="0.25">
      <c r="A7122" s="636">
        <v>100534</v>
      </c>
      <c r="B7122" s="634" t="s">
        <v>26627</v>
      </c>
      <c r="C7122" s="634" t="s">
        <v>1900</v>
      </c>
      <c r="D7122" s="635" t="s">
        <v>46533</v>
      </c>
    </row>
    <row r="7123" spans="1:4" ht="13.5" x14ac:dyDescent="0.25">
      <c r="A7123" s="636">
        <v>100535</v>
      </c>
      <c r="B7123" s="634" t="s">
        <v>26628</v>
      </c>
      <c r="C7123" s="634" t="s">
        <v>1898</v>
      </c>
      <c r="D7123" s="635" t="s">
        <v>23225</v>
      </c>
    </row>
    <row r="7124" spans="1:4" ht="13.5" x14ac:dyDescent="0.25">
      <c r="A7124" s="636">
        <v>100536</v>
      </c>
      <c r="B7124" s="634" t="s">
        <v>26629</v>
      </c>
      <c r="C7124" s="634" t="s">
        <v>1900</v>
      </c>
      <c r="D7124" s="635" t="s">
        <v>23051</v>
      </c>
    </row>
    <row r="7125" spans="1:4" ht="13.5" x14ac:dyDescent="0.25">
      <c r="A7125" s="636">
        <v>101284</v>
      </c>
      <c r="B7125" s="634" t="s">
        <v>27831</v>
      </c>
      <c r="C7125" s="634" t="s">
        <v>1898</v>
      </c>
      <c r="D7125" s="635" t="s">
        <v>46534</v>
      </c>
    </row>
    <row r="7126" spans="1:4" ht="13.5" x14ac:dyDescent="0.25">
      <c r="A7126" s="636">
        <v>101285</v>
      </c>
      <c r="B7126" s="634" t="s">
        <v>27832</v>
      </c>
      <c r="C7126" s="634" t="s">
        <v>1898</v>
      </c>
      <c r="D7126" s="635" t="s">
        <v>28476</v>
      </c>
    </row>
    <row r="7127" spans="1:4" ht="13.5" x14ac:dyDescent="0.25">
      <c r="A7127" s="636">
        <v>101286</v>
      </c>
      <c r="B7127" s="634" t="s">
        <v>27833</v>
      </c>
      <c r="C7127" s="634" t="s">
        <v>1900</v>
      </c>
      <c r="D7127" s="635" t="s">
        <v>30470</v>
      </c>
    </row>
    <row r="7128" spans="1:4" ht="13.5" x14ac:dyDescent="0.25">
      <c r="A7128" s="636">
        <v>101287</v>
      </c>
      <c r="B7128" s="634" t="s">
        <v>27834</v>
      </c>
      <c r="C7128" s="634" t="s">
        <v>1900</v>
      </c>
      <c r="D7128" s="635" t="s">
        <v>46535</v>
      </c>
    </row>
    <row r="7129" spans="1:4" ht="13.5" x14ac:dyDescent="0.25">
      <c r="A7129" s="636">
        <v>101288</v>
      </c>
      <c r="B7129" s="634" t="s">
        <v>27835</v>
      </c>
      <c r="C7129" s="634" t="s">
        <v>1900</v>
      </c>
      <c r="D7129" s="635" t="s">
        <v>46536</v>
      </c>
    </row>
    <row r="7130" spans="1:4" ht="13.5" x14ac:dyDescent="0.25">
      <c r="A7130" s="636">
        <v>101289</v>
      </c>
      <c r="B7130" s="634" t="s">
        <v>27836</v>
      </c>
      <c r="C7130" s="634" t="s">
        <v>1900</v>
      </c>
      <c r="D7130" s="635" t="s">
        <v>30483</v>
      </c>
    </row>
    <row r="7131" spans="1:4" ht="13.5" x14ac:dyDescent="0.25">
      <c r="A7131" s="636">
        <v>101290</v>
      </c>
      <c r="B7131" s="634" t="s">
        <v>27837</v>
      </c>
      <c r="C7131" s="634" t="s">
        <v>1900</v>
      </c>
      <c r="D7131" s="635" t="s">
        <v>30963</v>
      </c>
    </row>
    <row r="7132" spans="1:4" ht="13.5" x14ac:dyDescent="0.25">
      <c r="A7132" s="636">
        <v>101291</v>
      </c>
      <c r="B7132" s="634" t="s">
        <v>27838</v>
      </c>
      <c r="C7132" s="634" t="s">
        <v>1900</v>
      </c>
      <c r="D7132" s="635" t="s">
        <v>30623</v>
      </c>
    </row>
    <row r="7133" spans="1:4" ht="13.5" x14ac:dyDescent="0.25">
      <c r="A7133" s="636">
        <v>101292</v>
      </c>
      <c r="B7133" s="634" t="s">
        <v>27839</v>
      </c>
      <c r="C7133" s="634" t="s">
        <v>1900</v>
      </c>
      <c r="D7133" s="635" t="s">
        <v>30815</v>
      </c>
    </row>
    <row r="7134" spans="1:4" ht="13.5" x14ac:dyDescent="0.25">
      <c r="A7134" s="636">
        <v>101293</v>
      </c>
      <c r="B7134" s="634" t="s">
        <v>27840</v>
      </c>
      <c r="C7134" s="634" t="s">
        <v>1900</v>
      </c>
      <c r="D7134" s="635" t="s">
        <v>46537</v>
      </c>
    </row>
    <row r="7135" spans="1:4" ht="13.5" x14ac:dyDescent="0.25">
      <c r="A7135" s="636">
        <v>101294</v>
      </c>
      <c r="B7135" s="634" t="s">
        <v>27841</v>
      </c>
      <c r="C7135" s="634" t="s">
        <v>1900</v>
      </c>
      <c r="D7135" s="635" t="s">
        <v>46538</v>
      </c>
    </row>
    <row r="7136" spans="1:4" ht="13.5" x14ac:dyDescent="0.25">
      <c r="A7136" s="636">
        <v>101295</v>
      </c>
      <c r="B7136" s="634" t="s">
        <v>27842</v>
      </c>
      <c r="C7136" s="634" t="s">
        <v>1900</v>
      </c>
      <c r="D7136" s="635" t="s">
        <v>46539</v>
      </c>
    </row>
    <row r="7137" spans="1:4" ht="13.5" x14ac:dyDescent="0.25">
      <c r="A7137" s="636">
        <v>101296</v>
      </c>
      <c r="B7137" s="634" t="s">
        <v>27843</v>
      </c>
      <c r="C7137" s="634" t="s">
        <v>1900</v>
      </c>
      <c r="D7137" s="635" t="s">
        <v>46540</v>
      </c>
    </row>
    <row r="7138" spans="1:4" ht="13.5" x14ac:dyDescent="0.25">
      <c r="A7138" s="636">
        <v>101297</v>
      </c>
      <c r="B7138" s="634" t="s">
        <v>27844</v>
      </c>
      <c r="C7138" s="634" t="s">
        <v>1900</v>
      </c>
      <c r="D7138" s="635" t="s">
        <v>30018</v>
      </c>
    </row>
    <row r="7139" spans="1:4" ht="13.5" x14ac:dyDescent="0.25">
      <c r="A7139" s="636">
        <v>101298</v>
      </c>
      <c r="B7139" s="634" t="s">
        <v>27845</v>
      </c>
      <c r="C7139" s="634" t="s">
        <v>1900</v>
      </c>
      <c r="D7139" s="635" t="s">
        <v>29883</v>
      </c>
    </row>
    <row r="7140" spans="1:4" ht="13.5" x14ac:dyDescent="0.25">
      <c r="A7140" s="636">
        <v>101299</v>
      </c>
      <c r="B7140" s="634" t="s">
        <v>27846</v>
      </c>
      <c r="C7140" s="634" t="s">
        <v>1900</v>
      </c>
      <c r="D7140" s="635" t="s">
        <v>46539</v>
      </c>
    </row>
    <row r="7141" spans="1:4" ht="13.5" x14ac:dyDescent="0.25">
      <c r="A7141" s="636">
        <v>101300</v>
      </c>
      <c r="B7141" s="634" t="s">
        <v>27847</v>
      </c>
      <c r="C7141" s="634" t="s">
        <v>1900</v>
      </c>
      <c r="D7141" s="635" t="s">
        <v>46541</v>
      </c>
    </row>
    <row r="7142" spans="1:4" ht="13.5" x14ac:dyDescent="0.25">
      <c r="A7142" s="636">
        <v>101301</v>
      </c>
      <c r="B7142" s="634" t="s">
        <v>27848</v>
      </c>
      <c r="C7142" s="634" t="s">
        <v>1900</v>
      </c>
      <c r="D7142" s="635" t="s">
        <v>27342</v>
      </c>
    </row>
    <row r="7143" spans="1:4" ht="13.5" x14ac:dyDescent="0.25">
      <c r="A7143" s="636">
        <v>101302</v>
      </c>
      <c r="B7143" s="634" t="s">
        <v>27849</v>
      </c>
      <c r="C7143" s="634" t="s">
        <v>1900</v>
      </c>
      <c r="D7143" s="635" t="s">
        <v>46542</v>
      </c>
    </row>
    <row r="7144" spans="1:4" ht="13.5" x14ac:dyDescent="0.25">
      <c r="A7144" s="636">
        <v>101303</v>
      </c>
      <c r="B7144" s="634" t="s">
        <v>27850</v>
      </c>
      <c r="C7144" s="634" t="s">
        <v>1900</v>
      </c>
      <c r="D7144" s="635" t="s">
        <v>46543</v>
      </c>
    </row>
    <row r="7145" spans="1:4" ht="13.5" x14ac:dyDescent="0.25">
      <c r="A7145" s="636">
        <v>101304</v>
      </c>
      <c r="B7145" s="634" t="s">
        <v>27851</v>
      </c>
      <c r="C7145" s="634" t="s">
        <v>1900</v>
      </c>
      <c r="D7145" s="635" t="s">
        <v>30863</v>
      </c>
    </row>
    <row r="7146" spans="1:4" ht="13.5" x14ac:dyDescent="0.25">
      <c r="A7146" s="636">
        <v>101305</v>
      </c>
      <c r="B7146" s="634" t="s">
        <v>27852</v>
      </c>
      <c r="C7146" s="634" t="s">
        <v>1900</v>
      </c>
      <c r="D7146" s="635" t="s">
        <v>46544</v>
      </c>
    </row>
    <row r="7147" spans="1:4" ht="13.5" x14ac:dyDescent="0.25">
      <c r="A7147" s="636">
        <v>101307</v>
      </c>
      <c r="B7147" s="634" t="s">
        <v>27853</v>
      </c>
      <c r="C7147" s="634" t="s">
        <v>1900</v>
      </c>
      <c r="D7147" s="635" t="s">
        <v>30389</v>
      </c>
    </row>
    <row r="7148" spans="1:4" ht="13.5" x14ac:dyDescent="0.25">
      <c r="A7148" s="636">
        <v>101308</v>
      </c>
      <c r="B7148" s="634" t="s">
        <v>27854</v>
      </c>
      <c r="C7148" s="634" t="s">
        <v>1900</v>
      </c>
      <c r="D7148" s="635" t="s">
        <v>42001</v>
      </c>
    </row>
    <row r="7149" spans="1:4" ht="13.5" x14ac:dyDescent="0.25">
      <c r="A7149" s="636">
        <v>101309</v>
      </c>
      <c r="B7149" s="634" t="s">
        <v>27855</v>
      </c>
      <c r="C7149" s="634" t="s">
        <v>1900</v>
      </c>
      <c r="D7149" s="635" t="s">
        <v>46545</v>
      </c>
    </row>
    <row r="7150" spans="1:4" ht="13.5" x14ac:dyDescent="0.25">
      <c r="A7150" s="636">
        <v>101310</v>
      </c>
      <c r="B7150" s="634" t="s">
        <v>27857</v>
      </c>
      <c r="C7150" s="634" t="s">
        <v>1900</v>
      </c>
      <c r="D7150" s="635" t="s">
        <v>30361</v>
      </c>
    </row>
    <row r="7151" spans="1:4" ht="13.5" x14ac:dyDescent="0.25">
      <c r="A7151" s="636">
        <v>101311</v>
      </c>
      <c r="B7151" s="634" t="s">
        <v>27858</v>
      </c>
      <c r="C7151" s="634" t="s">
        <v>1900</v>
      </c>
      <c r="D7151" s="635" t="s">
        <v>46546</v>
      </c>
    </row>
    <row r="7152" spans="1:4" ht="13.5" x14ac:dyDescent="0.25">
      <c r="A7152" s="636">
        <v>101312</v>
      </c>
      <c r="B7152" s="634" t="s">
        <v>27859</v>
      </c>
      <c r="C7152" s="634" t="s">
        <v>1900</v>
      </c>
      <c r="D7152" s="635" t="s">
        <v>29747</v>
      </c>
    </row>
    <row r="7153" spans="1:4" ht="13.5" x14ac:dyDescent="0.25">
      <c r="A7153" s="636">
        <v>101313</v>
      </c>
      <c r="B7153" s="634" t="s">
        <v>27860</v>
      </c>
      <c r="C7153" s="634" t="s">
        <v>1900</v>
      </c>
      <c r="D7153" s="635" t="s">
        <v>46547</v>
      </c>
    </row>
    <row r="7154" spans="1:4" ht="13.5" x14ac:dyDescent="0.25">
      <c r="A7154" s="636">
        <v>101314</v>
      </c>
      <c r="B7154" s="634" t="s">
        <v>27861</v>
      </c>
      <c r="C7154" s="634" t="s">
        <v>1900</v>
      </c>
      <c r="D7154" s="635" t="s">
        <v>46548</v>
      </c>
    </row>
    <row r="7155" spans="1:4" ht="13.5" x14ac:dyDescent="0.25">
      <c r="A7155" s="636">
        <v>101315</v>
      </c>
      <c r="B7155" s="634" t="s">
        <v>27862</v>
      </c>
      <c r="C7155" s="634" t="s">
        <v>1900</v>
      </c>
      <c r="D7155" s="635" t="s">
        <v>46549</v>
      </c>
    </row>
    <row r="7156" spans="1:4" ht="13.5" x14ac:dyDescent="0.25">
      <c r="A7156" s="636">
        <v>101316</v>
      </c>
      <c r="B7156" s="634" t="s">
        <v>27863</v>
      </c>
      <c r="C7156" s="634" t="s">
        <v>1900</v>
      </c>
      <c r="D7156" s="635" t="s">
        <v>46550</v>
      </c>
    </row>
    <row r="7157" spans="1:4" ht="13.5" x14ac:dyDescent="0.25">
      <c r="A7157" s="636">
        <v>101317</v>
      </c>
      <c r="B7157" s="634" t="s">
        <v>27864</v>
      </c>
      <c r="C7157" s="634" t="s">
        <v>1900</v>
      </c>
      <c r="D7157" s="635" t="s">
        <v>46551</v>
      </c>
    </row>
    <row r="7158" spans="1:4" ht="13.5" x14ac:dyDescent="0.25">
      <c r="A7158" s="636">
        <v>101318</v>
      </c>
      <c r="B7158" s="634" t="s">
        <v>27865</v>
      </c>
      <c r="C7158" s="634" t="s">
        <v>1900</v>
      </c>
      <c r="D7158" s="635" t="s">
        <v>46552</v>
      </c>
    </row>
    <row r="7159" spans="1:4" ht="13.5" x14ac:dyDescent="0.25">
      <c r="A7159" s="636">
        <v>101319</v>
      </c>
      <c r="B7159" s="634" t="s">
        <v>27866</v>
      </c>
      <c r="C7159" s="634" t="s">
        <v>1900</v>
      </c>
      <c r="D7159" s="635" t="s">
        <v>41899</v>
      </c>
    </row>
    <row r="7160" spans="1:4" ht="13.5" x14ac:dyDescent="0.25">
      <c r="A7160" s="636">
        <v>101320</v>
      </c>
      <c r="B7160" s="634" t="s">
        <v>27867</v>
      </c>
      <c r="C7160" s="634" t="s">
        <v>1900</v>
      </c>
      <c r="D7160" s="635" t="s">
        <v>46553</v>
      </c>
    </row>
    <row r="7161" spans="1:4" ht="13.5" x14ac:dyDescent="0.25">
      <c r="A7161" s="636">
        <v>101322</v>
      </c>
      <c r="B7161" s="634" t="s">
        <v>27868</v>
      </c>
      <c r="C7161" s="634" t="s">
        <v>1900</v>
      </c>
      <c r="D7161" s="635" t="s">
        <v>27350</v>
      </c>
    </row>
    <row r="7162" spans="1:4" ht="13.5" x14ac:dyDescent="0.25">
      <c r="A7162" s="636">
        <v>101323</v>
      </c>
      <c r="B7162" s="634" t="s">
        <v>27869</v>
      </c>
      <c r="C7162" s="634" t="s">
        <v>1900</v>
      </c>
      <c r="D7162" s="635" t="s">
        <v>44497</v>
      </c>
    </row>
    <row r="7163" spans="1:4" ht="13.5" x14ac:dyDescent="0.25">
      <c r="A7163" s="636">
        <v>101324</v>
      </c>
      <c r="B7163" s="634" t="s">
        <v>27870</v>
      </c>
      <c r="C7163" s="634" t="s">
        <v>1900</v>
      </c>
      <c r="D7163" s="635" t="s">
        <v>27335</v>
      </c>
    </row>
    <row r="7164" spans="1:4" ht="13.5" x14ac:dyDescent="0.25">
      <c r="A7164" s="636">
        <v>101325</v>
      </c>
      <c r="B7164" s="634" t="s">
        <v>27871</v>
      </c>
      <c r="C7164" s="634" t="s">
        <v>1900</v>
      </c>
      <c r="D7164" s="635" t="s">
        <v>46554</v>
      </c>
    </row>
    <row r="7165" spans="1:4" ht="13.5" x14ac:dyDescent="0.25">
      <c r="A7165" s="636">
        <v>101326</v>
      </c>
      <c r="B7165" s="634" t="s">
        <v>27872</v>
      </c>
      <c r="C7165" s="634" t="s">
        <v>1900</v>
      </c>
      <c r="D7165" s="635" t="s">
        <v>30358</v>
      </c>
    </row>
    <row r="7166" spans="1:4" ht="13.5" x14ac:dyDescent="0.25">
      <c r="A7166" s="636">
        <v>101327</v>
      </c>
      <c r="B7166" s="634" t="s">
        <v>27873</v>
      </c>
      <c r="C7166" s="634" t="s">
        <v>1900</v>
      </c>
      <c r="D7166" s="635" t="s">
        <v>30340</v>
      </c>
    </row>
    <row r="7167" spans="1:4" ht="13.5" x14ac:dyDescent="0.25">
      <c r="A7167" s="636">
        <v>101328</v>
      </c>
      <c r="B7167" s="634" t="s">
        <v>27874</v>
      </c>
      <c r="C7167" s="634" t="s">
        <v>1900</v>
      </c>
      <c r="D7167" s="635" t="s">
        <v>30412</v>
      </c>
    </row>
    <row r="7168" spans="1:4" ht="13.5" x14ac:dyDescent="0.25">
      <c r="A7168" s="636">
        <v>101329</v>
      </c>
      <c r="B7168" s="634" t="s">
        <v>27875</v>
      </c>
      <c r="C7168" s="634" t="s">
        <v>1900</v>
      </c>
      <c r="D7168" s="635" t="s">
        <v>46555</v>
      </c>
    </row>
    <row r="7169" spans="1:4" ht="13.5" x14ac:dyDescent="0.25">
      <c r="A7169" s="636">
        <v>101330</v>
      </c>
      <c r="B7169" s="634" t="s">
        <v>27876</v>
      </c>
      <c r="C7169" s="634" t="s">
        <v>1900</v>
      </c>
      <c r="D7169" s="635" t="s">
        <v>26922</v>
      </c>
    </row>
    <row r="7170" spans="1:4" ht="13.5" x14ac:dyDescent="0.25">
      <c r="A7170" s="636">
        <v>101331</v>
      </c>
      <c r="B7170" s="634" t="s">
        <v>27877</v>
      </c>
      <c r="C7170" s="634" t="s">
        <v>1900</v>
      </c>
      <c r="D7170" s="635" t="s">
        <v>46556</v>
      </c>
    </row>
    <row r="7171" spans="1:4" ht="13.5" x14ac:dyDescent="0.25">
      <c r="A7171" s="636">
        <v>101332</v>
      </c>
      <c r="B7171" s="634" t="s">
        <v>27878</v>
      </c>
      <c r="C7171" s="634" t="s">
        <v>1900</v>
      </c>
      <c r="D7171" s="635" t="s">
        <v>41300</v>
      </c>
    </row>
    <row r="7172" spans="1:4" ht="13.5" x14ac:dyDescent="0.25">
      <c r="A7172" s="636">
        <v>101333</v>
      </c>
      <c r="B7172" s="634" t="s">
        <v>27879</v>
      </c>
      <c r="C7172" s="634" t="s">
        <v>1900</v>
      </c>
      <c r="D7172" s="635" t="s">
        <v>45760</v>
      </c>
    </row>
    <row r="7173" spans="1:4" ht="13.5" x14ac:dyDescent="0.25">
      <c r="A7173" s="636">
        <v>101334</v>
      </c>
      <c r="B7173" s="634" t="s">
        <v>27881</v>
      </c>
      <c r="C7173" s="634" t="s">
        <v>1900</v>
      </c>
      <c r="D7173" s="635" t="s">
        <v>29975</v>
      </c>
    </row>
    <row r="7174" spans="1:4" ht="13.5" x14ac:dyDescent="0.25">
      <c r="A7174" s="636">
        <v>101335</v>
      </c>
      <c r="B7174" s="634" t="s">
        <v>27882</v>
      </c>
      <c r="C7174" s="634" t="s">
        <v>1900</v>
      </c>
      <c r="D7174" s="635" t="s">
        <v>46557</v>
      </c>
    </row>
    <row r="7175" spans="1:4" ht="13.5" x14ac:dyDescent="0.25">
      <c r="A7175" s="636">
        <v>101336</v>
      </c>
      <c r="B7175" s="634" t="s">
        <v>27883</v>
      </c>
      <c r="C7175" s="634" t="s">
        <v>1900</v>
      </c>
      <c r="D7175" s="635" t="s">
        <v>46558</v>
      </c>
    </row>
    <row r="7176" spans="1:4" ht="13.5" x14ac:dyDescent="0.25">
      <c r="A7176" s="636">
        <v>101337</v>
      </c>
      <c r="B7176" s="634" t="s">
        <v>27884</v>
      </c>
      <c r="C7176" s="634" t="s">
        <v>1900</v>
      </c>
      <c r="D7176" s="635" t="s">
        <v>46559</v>
      </c>
    </row>
    <row r="7177" spans="1:4" ht="13.5" x14ac:dyDescent="0.25">
      <c r="A7177" s="636">
        <v>101338</v>
      </c>
      <c r="B7177" s="634" t="s">
        <v>27885</v>
      </c>
      <c r="C7177" s="634" t="s">
        <v>1900</v>
      </c>
      <c r="D7177" s="635" t="s">
        <v>29889</v>
      </c>
    </row>
    <row r="7178" spans="1:4" ht="13.5" x14ac:dyDescent="0.25">
      <c r="A7178" s="636">
        <v>101339</v>
      </c>
      <c r="B7178" s="634" t="s">
        <v>27886</v>
      </c>
      <c r="C7178" s="634" t="s">
        <v>1900</v>
      </c>
      <c r="D7178" s="635" t="s">
        <v>30720</v>
      </c>
    </row>
    <row r="7179" spans="1:4" ht="13.5" x14ac:dyDescent="0.25">
      <c r="A7179" s="636">
        <v>101340</v>
      </c>
      <c r="B7179" s="634" t="s">
        <v>27887</v>
      </c>
      <c r="C7179" s="634" t="s">
        <v>1900</v>
      </c>
      <c r="D7179" s="635" t="s">
        <v>30485</v>
      </c>
    </row>
    <row r="7180" spans="1:4" ht="13.5" x14ac:dyDescent="0.25">
      <c r="A7180" s="636">
        <v>101341</v>
      </c>
      <c r="B7180" s="634" t="s">
        <v>27888</v>
      </c>
      <c r="C7180" s="634" t="s">
        <v>1900</v>
      </c>
      <c r="D7180" s="635" t="s">
        <v>42965</v>
      </c>
    </row>
    <row r="7181" spans="1:4" ht="13.5" x14ac:dyDescent="0.25">
      <c r="A7181" s="636">
        <v>101342</v>
      </c>
      <c r="B7181" s="634" t="s">
        <v>27889</v>
      </c>
      <c r="C7181" s="634" t="s">
        <v>1900</v>
      </c>
      <c r="D7181" s="635" t="s">
        <v>46560</v>
      </c>
    </row>
    <row r="7182" spans="1:4" ht="13.5" x14ac:dyDescent="0.25">
      <c r="A7182" s="636">
        <v>101343</v>
      </c>
      <c r="B7182" s="634" t="s">
        <v>27890</v>
      </c>
      <c r="C7182" s="634" t="s">
        <v>1900</v>
      </c>
      <c r="D7182" s="635" t="s">
        <v>30913</v>
      </c>
    </row>
    <row r="7183" spans="1:4" ht="13.5" x14ac:dyDescent="0.25">
      <c r="A7183" s="636">
        <v>101344</v>
      </c>
      <c r="B7183" s="634" t="s">
        <v>27891</v>
      </c>
      <c r="C7183" s="634" t="s">
        <v>1900</v>
      </c>
      <c r="D7183" s="635" t="s">
        <v>29054</v>
      </c>
    </row>
    <row r="7184" spans="1:4" ht="13.5" x14ac:dyDescent="0.25">
      <c r="A7184" s="636">
        <v>101345</v>
      </c>
      <c r="B7184" s="634" t="s">
        <v>27892</v>
      </c>
      <c r="C7184" s="634" t="s">
        <v>1900</v>
      </c>
      <c r="D7184" s="635" t="s">
        <v>29054</v>
      </c>
    </row>
    <row r="7185" spans="1:4" ht="13.5" x14ac:dyDescent="0.25">
      <c r="A7185" s="636">
        <v>101346</v>
      </c>
      <c r="B7185" s="634" t="s">
        <v>27893</v>
      </c>
      <c r="C7185" s="634" t="s">
        <v>1900</v>
      </c>
      <c r="D7185" s="635" t="s">
        <v>43710</v>
      </c>
    </row>
    <row r="7186" spans="1:4" ht="13.5" x14ac:dyDescent="0.25">
      <c r="A7186" s="636">
        <v>101347</v>
      </c>
      <c r="B7186" s="634" t="s">
        <v>27894</v>
      </c>
      <c r="C7186" s="634" t="s">
        <v>1900</v>
      </c>
      <c r="D7186" s="635" t="s">
        <v>46561</v>
      </c>
    </row>
    <row r="7187" spans="1:4" ht="13.5" x14ac:dyDescent="0.25">
      <c r="A7187" s="636">
        <v>101348</v>
      </c>
      <c r="B7187" s="634" t="s">
        <v>27895</v>
      </c>
      <c r="C7187" s="634" t="s">
        <v>1900</v>
      </c>
      <c r="D7187" s="635" t="s">
        <v>29644</v>
      </c>
    </row>
    <row r="7188" spans="1:4" ht="13.5" x14ac:dyDescent="0.25">
      <c r="A7188" s="636">
        <v>101349</v>
      </c>
      <c r="B7188" s="634" t="s">
        <v>27896</v>
      </c>
      <c r="C7188" s="634" t="s">
        <v>1900</v>
      </c>
      <c r="D7188" s="635" t="s">
        <v>27827</v>
      </c>
    </row>
    <row r="7189" spans="1:4" ht="13.5" x14ac:dyDescent="0.25">
      <c r="A7189" s="636">
        <v>101350</v>
      </c>
      <c r="B7189" s="634" t="s">
        <v>27897</v>
      </c>
      <c r="C7189" s="634" t="s">
        <v>1900</v>
      </c>
      <c r="D7189" s="635" t="s">
        <v>30966</v>
      </c>
    </row>
    <row r="7190" spans="1:4" ht="13.5" x14ac:dyDescent="0.25">
      <c r="A7190" s="636">
        <v>101351</v>
      </c>
      <c r="B7190" s="634" t="s">
        <v>27899</v>
      </c>
      <c r="C7190" s="634" t="s">
        <v>1900</v>
      </c>
      <c r="D7190" s="635" t="s">
        <v>41991</v>
      </c>
    </row>
    <row r="7191" spans="1:4" ht="13.5" x14ac:dyDescent="0.25">
      <c r="A7191" s="636">
        <v>101352</v>
      </c>
      <c r="B7191" s="634" t="s">
        <v>27901</v>
      </c>
      <c r="C7191" s="634" t="s">
        <v>1900</v>
      </c>
      <c r="D7191" s="635" t="s">
        <v>30480</v>
      </c>
    </row>
    <row r="7192" spans="1:4" ht="13.5" x14ac:dyDescent="0.25">
      <c r="A7192" s="636">
        <v>101353</v>
      </c>
      <c r="B7192" s="634" t="s">
        <v>27902</v>
      </c>
      <c r="C7192" s="634" t="s">
        <v>1900</v>
      </c>
      <c r="D7192" s="635" t="s">
        <v>44659</v>
      </c>
    </row>
    <row r="7193" spans="1:4" ht="13.5" x14ac:dyDescent="0.25">
      <c r="A7193" s="636">
        <v>101354</v>
      </c>
      <c r="B7193" s="634" t="s">
        <v>27903</v>
      </c>
      <c r="C7193" s="634" t="s">
        <v>1900</v>
      </c>
      <c r="D7193" s="635" t="s">
        <v>43512</v>
      </c>
    </row>
    <row r="7194" spans="1:4" ht="13.5" x14ac:dyDescent="0.25">
      <c r="A7194" s="636">
        <v>101355</v>
      </c>
      <c r="B7194" s="634" t="s">
        <v>27904</v>
      </c>
      <c r="C7194" s="634" t="s">
        <v>1900</v>
      </c>
      <c r="D7194" s="635" t="s">
        <v>25775</v>
      </c>
    </row>
    <row r="7195" spans="1:4" ht="13.5" x14ac:dyDescent="0.25">
      <c r="A7195" s="636">
        <v>101356</v>
      </c>
      <c r="B7195" s="634" t="s">
        <v>27905</v>
      </c>
      <c r="C7195" s="634" t="s">
        <v>1900</v>
      </c>
      <c r="D7195" s="635" t="s">
        <v>30863</v>
      </c>
    </row>
    <row r="7196" spans="1:4" ht="13.5" x14ac:dyDescent="0.25">
      <c r="A7196" s="636">
        <v>101357</v>
      </c>
      <c r="B7196" s="634" t="s">
        <v>27906</v>
      </c>
      <c r="C7196" s="634" t="s">
        <v>1900</v>
      </c>
      <c r="D7196" s="635" t="s">
        <v>46562</v>
      </c>
    </row>
    <row r="7197" spans="1:4" ht="13.5" x14ac:dyDescent="0.25">
      <c r="A7197" s="636">
        <v>101358</v>
      </c>
      <c r="B7197" s="634" t="s">
        <v>27907</v>
      </c>
      <c r="C7197" s="634" t="s">
        <v>1900</v>
      </c>
      <c r="D7197" s="635" t="s">
        <v>46563</v>
      </c>
    </row>
    <row r="7198" spans="1:4" ht="13.5" x14ac:dyDescent="0.25">
      <c r="A7198" s="636">
        <v>101359</v>
      </c>
      <c r="B7198" s="634" t="s">
        <v>27908</v>
      </c>
      <c r="C7198" s="634" t="s">
        <v>1900</v>
      </c>
      <c r="D7198" s="635" t="s">
        <v>46564</v>
      </c>
    </row>
    <row r="7199" spans="1:4" ht="13.5" x14ac:dyDescent="0.25">
      <c r="A7199" s="636">
        <v>101360</v>
      </c>
      <c r="B7199" s="634" t="s">
        <v>27909</v>
      </c>
      <c r="C7199" s="634" t="s">
        <v>1900</v>
      </c>
      <c r="D7199" s="635" t="s">
        <v>46563</v>
      </c>
    </row>
    <row r="7200" spans="1:4" ht="13.5" x14ac:dyDescent="0.25">
      <c r="A7200" s="636">
        <v>101361</v>
      </c>
      <c r="B7200" s="634" t="s">
        <v>27910</v>
      </c>
      <c r="C7200" s="634" t="s">
        <v>1900</v>
      </c>
      <c r="D7200" s="635" t="s">
        <v>46565</v>
      </c>
    </row>
    <row r="7201" spans="1:4" ht="13.5" x14ac:dyDescent="0.25">
      <c r="A7201" s="636">
        <v>101362</v>
      </c>
      <c r="B7201" s="634" t="s">
        <v>27911</v>
      </c>
      <c r="C7201" s="634" t="s">
        <v>1900</v>
      </c>
      <c r="D7201" s="635" t="s">
        <v>44489</v>
      </c>
    </row>
    <row r="7202" spans="1:4" ht="13.5" x14ac:dyDescent="0.25">
      <c r="A7202" s="636">
        <v>101363</v>
      </c>
      <c r="B7202" s="634" t="s">
        <v>27912</v>
      </c>
      <c r="C7202" s="634" t="s">
        <v>1900</v>
      </c>
      <c r="D7202" s="635" t="s">
        <v>46546</v>
      </c>
    </row>
    <row r="7203" spans="1:4" ht="13.5" x14ac:dyDescent="0.25">
      <c r="A7203" s="636">
        <v>101364</v>
      </c>
      <c r="B7203" s="634" t="s">
        <v>27913</v>
      </c>
      <c r="C7203" s="634" t="s">
        <v>1900</v>
      </c>
      <c r="D7203" s="635" t="s">
        <v>46566</v>
      </c>
    </row>
    <row r="7204" spans="1:4" ht="13.5" x14ac:dyDescent="0.25">
      <c r="A7204" s="636">
        <v>101365</v>
      </c>
      <c r="B7204" s="634" t="s">
        <v>27914</v>
      </c>
      <c r="C7204" s="634" t="s">
        <v>1900</v>
      </c>
      <c r="D7204" s="635" t="s">
        <v>46567</v>
      </c>
    </row>
    <row r="7205" spans="1:4" ht="13.5" x14ac:dyDescent="0.25">
      <c r="A7205" s="636">
        <v>101366</v>
      </c>
      <c r="B7205" s="634" t="s">
        <v>27916</v>
      </c>
      <c r="C7205" s="634" t="s">
        <v>1900</v>
      </c>
      <c r="D7205" s="635" t="s">
        <v>28943</v>
      </c>
    </row>
    <row r="7206" spans="1:4" ht="13.5" x14ac:dyDescent="0.25">
      <c r="A7206" s="636">
        <v>101367</v>
      </c>
      <c r="B7206" s="634" t="s">
        <v>27917</v>
      </c>
      <c r="C7206" s="634" t="s">
        <v>1900</v>
      </c>
      <c r="D7206" s="635" t="s">
        <v>27188</v>
      </c>
    </row>
    <row r="7207" spans="1:4" ht="13.5" x14ac:dyDescent="0.25">
      <c r="A7207" s="636">
        <v>101368</v>
      </c>
      <c r="B7207" s="634" t="s">
        <v>27918</v>
      </c>
      <c r="C7207" s="634" t="s">
        <v>1900</v>
      </c>
      <c r="D7207" s="635" t="s">
        <v>46568</v>
      </c>
    </row>
    <row r="7208" spans="1:4" ht="13.5" x14ac:dyDescent="0.25">
      <c r="A7208" s="636">
        <v>101369</v>
      </c>
      <c r="B7208" s="634" t="s">
        <v>27919</v>
      </c>
      <c r="C7208" s="634" t="s">
        <v>1900</v>
      </c>
      <c r="D7208" s="635" t="s">
        <v>46569</v>
      </c>
    </row>
    <row r="7209" spans="1:4" ht="13.5" x14ac:dyDescent="0.25">
      <c r="A7209" s="636">
        <v>101370</v>
      </c>
      <c r="B7209" s="634" t="s">
        <v>27920</v>
      </c>
      <c r="C7209" s="634" t="s">
        <v>1900</v>
      </c>
      <c r="D7209" s="635" t="s">
        <v>29226</v>
      </c>
    </row>
    <row r="7210" spans="1:4" ht="13.5" x14ac:dyDescent="0.25">
      <c r="A7210" s="636">
        <v>101371</v>
      </c>
      <c r="B7210" s="634" t="s">
        <v>27921</v>
      </c>
      <c r="C7210" s="634" t="s">
        <v>1900</v>
      </c>
      <c r="D7210" s="635" t="s">
        <v>29990</v>
      </c>
    </row>
    <row r="7211" spans="1:4" ht="13.5" x14ac:dyDescent="0.25">
      <c r="A7211" s="636">
        <v>101372</v>
      </c>
      <c r="B7211" s="634" t="s">
        <v>27922</v>
      </c>
      <c r="C7211" s="634" t="s">
        <v>1900</v>
      </c>
      <c r="D7211" s="635" t="s">
        <v>30715</v>
      </c>
    </row>
    <row r="7212" spans="1:4" ht="13.5" x14ac:dyDescent="0.25">
      <c r="A7212" s="636">
        <v>101373</v>
      </c>
      <c r="B7212" s="634" t="s">
        <v>27923</v>
      </c>
      <c r="C7212" s="634" t="s">
        <v>1898</v>
      </c>
      <c r="D7212" s="635" t="s">
        <v>41655</v>
      </c>
    </row>
    <row r="7213" spans="1:4" ht="13.5" x14ac:dyDescent="0.25">
      <c r="A7213" s="636">
        <v>101374</v>
      </c>
      <c r="B7213" s="634" t="s">
        <v>25736</v>
      </c>
      <c r="C7213" s="634" t="s">
        <v>1900</v>
      </c>
      <c r="D7213" s="635" t="s">
        <v>46570</v>
      </c>
    </row>
    <row r="7214" spans="1:4" ht="13.5" x14ac:dyDescent="0.25">
      <c r="A7214" s="636">
        <v>101375</v>
      </c>
      <c r="B7214" s="634" t="s">
        <v>27924</v>
      </c>
      <c r="C7214" s="634" t="s">
        <v>1900</v>
      </c>
      <c r="D7214" s="635" t="s">
        <v>46571</v>
      </c>
    </row>
    <row r="7215" spans="1:4" ht="13.5" x14ac:dyDescent="0.25">
      <c r="A7215" s="636">
        <v>101376</v>
      </c>
      <c r="B7215" s="634" t="s">
        <v>27925</v>
      </c>
      <c r="C7215" s="634" t="s">
        <v>1900</v>
      </c>
      <c r="D7215" s="635" t="s">
        <v>46572</v>
      </c>
    </row>
    <row r="7216" spans="1:4" ht="13.5" x14ac:dyDescent="0.25">
      <c r="A7216" s="636">
        <v>101377</v>
      </c>
      <c r="B7216" s="634" t="s">
        <v>25740</v>
      </c>
      <c r="C7216" s="634" t="s">
        <v>1900</v>
      </c>
      <c r="D7216" s="635" t="s">
        <v>46573</v>
      </c>
    </row>
    <row r="7217" spans="1:4" ht="13.5" x14ac:dyDescent="0.25">
      <c r="A7217" s="636">
        <v>101378</v>
      </c>
      <c r="B7217" s="634" t="s">
        <v>26396</v>
      </c>
      <c r="C7217" s="634" t="s">
        <v>1900</v>
      </c>
      <c r="D7217" s="635" t="s">
        <v>46574</v>
      </c>
    </row>
    <row r="7218" spans="1:4" ht="13.5" x14ac:dyDescent="0.25">
      <c r="A7218" s="636">
        <v>101379</v>
      </c>
      <c r="B7218" s="634" t="s">
        <v>27926</v>
      </c>
      <c r="C7218" s="634" t="s">
        <v>1900</v>
      </c>
      <c r="D7218" s="635" t="s">
        <v>46575</v>
      </c>
    </row>
    <row r="7219" spans="1:4" ht="13.5" x14ac:dyDescent="0.25">
      <c r="A7219" s="636">
        <v>101380</v>
      </c>
      <c r="B7219" s="634" t="s">
        <v>25742</v>
      </c>
      <c r="C7219" s="634" t="s">
        <v>1900</v>
      </c>
      <c r="D7219" s="635" t="s">
        <v>46576</v>
      </c>
    </row>
    <row r="7220" spans="1:4" ht="13.5" x14ac:dyDescent="0.25">
      <c r="A7220" s="636">
        <v>101381</v>
      </c>
      <c r="B7220" s="634" t="s">
        <v>25743</v>
      </c>
      <c r="C7220" s="634" t="s">
        <v>1900</v>
      </c>
      <c r="D7220" s="635" t="s">
        <v>46577</v>
      </c>
    </row>
    <row r="7221" spans="1:4" ht="13.5" x14ac:dyDescent="0.25">
      <c r="A7221" s="636">
        <v>101382</v>
      </c>
      <c r="B7221" s="634" t="s">
        <v>27927</v>
      </c>
      <c r="C7221" s="634" t="s">
        <v>1900</v>
      </c>
      <c r="D7221" s="635" t="s">
        <v>46578</v>
      </c>
    </row>
    <row r="7222" spans="1:4" ht="13.5" x14ac:dyDescent="0.25">
      <c r="A7222" s="636">
        <v>101383</v>
      </c>
      <c r="B7222" s="634" t="s">
        <v>26398</v>
      </c>
      <c r="C7222" s="634" t="s">
        <v>1900</v>
      </c>
      <c r="D7222" s="635" t="s">
        <v>46579</v>
      </c>
    </row>
    <row r="7223" spans="1:4" ht="13.5" x14ac:dyDescent="0.25">
      <c r="A7223" s="636">
        <v>101384</v>
      </c>
      <c r="B7223" s="634" t="s">
        <v>25746</v>
      </c>
      <c r="C7223" s="634" t="s">
        <v>1900</v>
      </c>
      <c r="D7223" s="635" t="s">
        <v>46580</v>
      </c>
    </row>
    <row r="7224" spans="1:4" ht="13.5" x14ac:dyDescent="0.25">
      <c r="A7224" s="636">
        <v>101385</v>
      </c>
      <c r="B7224" s="634" t="s">
        <v>27928</v>
      </c>
      <c r="C7224" s="634" t="s">
        <v>1900</v>
      </c>
      <c r="D7224" s="635" t="s">
        <v>46581</v>
      </c>
    </row>
    <row r="7225" spans="1:4" ht="13.5" x14ac:dyDescent="0.25">
      <c r="A7225" s="636">
        <v>101386</v>
      </c>
      <c r="B7225" s="634" t="s">
        <v>25748</v>
      </c>
      <c r="C7225" s="634" t="s">
        <v>1900</v>
      </c>
      <c r="D7225" s="635" t="s">
        <v>46582</v>
      </c>
    </row>
    <row r="7226" spans="1:4" ht="13.5" x14ac:dyDescent="0.25">
      <c r="A7226" s="636">
        <v>101387</v>
      </c>
      <c r="B7226" s="634" t="s">
        <v>27929</v>
      </c>
      <c r="C7226" s="634" t="s">
        <v>1900</v>
      </c>
      <c r="D7226" s="635" t="s">
        <v>46579</v>
      </c>
    </row>
    <row r="7227" spans="1:4" ht="13.5" x14ac:dyDescent="0.25">
      <c r="A7227" s="636">
        <v>101388</v>
      </c>
      <c r="B7227" s="634" t="s">
        <v>25750</v>
      </c>
      <c r="C7227" s="634" t="s">
        <v>1900</v>
      </c>
      <c r="D7227" s="635" t="s">
        <v>46583</v>
      </c>
    </row>
    <row r="7228" spans="1:4" ht="13.5" x14ac:dyDescent="0.25">
      <c r="A7228" s="636">
        <v>101389</v>
      </c>
      <c r="B7228" s="634" t="s">
        <v>25751</v>
      </c>
      <c r="C7228" s="634" t="s">
        <v>1900</v>
      </c>
      <c r="D7228" s="635" t="s">
        <v>46584</v>
      </c>
    </row>
    <row r="7229" spans="1:4" ht="13.5" x14ac:dyDescent="0.25">
      <c r="A7229" s="636">
        <v>101390</v>
      </c>
      <c r="B7229" s="634" t="s">
        <v>27930</v>
      </c>
      <c r="C7229" s="634" t="s">
        <v>1900</v>
      </c>
      <c r="D7229" s="635" t="s">
        <v>46585</v>
      </c>
    </row>
    <row r="7230" spans="1:4" ht="13.5" x14ac:dyDescent="0.25">
      <c r="A7230" s="636">
        <v>101391</v>
      </c>
      <c r="B7230" s="634" t="s">
        <v>27931</v>
      </c>
      <c r="C7230" s="634" t="s">
        <v>1900</v>
      </c>
      <c r="D7230" s="635" t="s">
        <v>46586</v>
      </c>
    </row>
    <row r="7231" spans="1:4" ht="13.5" x14ac:dyDescent="0.25">
      <c r="A7231" s="636">
        <v>101392</v>
      </c>
      <c r="B7231" s="634" t="s">
        <v>27932</v>
      </c>
      <c r="C7231" s="634" t="s">
        <v>1900</v>
      </c>
      <c r="D7231" s="635" t="s">
        <v>46587</v>
      </c>
    </row>
    <row r="7232" spans="1:4" ht="13.5" x14ac:dyDescent="0.25">
      <c r="A7232" s="636">
        <v>101394</v>
      </c>
      <c r="B7232" s="634" t="s">
        <v>25756</v>
      </c>
      <c r="C7232" s="634" t="s">
        <v>1900</v>
      </c>
      <c r="D7232" s="635" t="s">
        <v>46588</v>
      </c>
    </row>
    <row r="7233" spans="1:4" ht="13.5" x14ac:dyDescent="0.25">
      <c r="A7233" s="636">
        <v>101395</v>
      </c>
      <c r="B7233" s="634" t="s">
        <v>27933</v>
      </c>
      <c r="C7233" s="634" t="s">
        <v>1900</v>
      </c>
      <c r="D7233" s="635" t="s">
        <v>46589</v>
      </c>
    </row>
    <row r="7234" spans="1:4" ht="13.5" x14ac:dyDescent="0.25">
      <c r="A7234" s="636">
        <v>101396</v>
      </c>
      <c r="B7234" s="634" t="s">
        <v>27934</v>
      </c>
      <c r="C7234" s="634" t="s">
        <v>1900</v>
      </c>
      <c r="D7234" s="635" t="s">
        <v>46590</v>
      </c>
    </row>
    <row r="7235" spans="1:4" ht="13.5" x14ac:dyDescent="0.25">
      <c r="A7235" s="636">
        <v>101397</v>
      </c>
      <c r="B7235" s="634" t="s">
        <v>25758</v>
      </c>
      <c r="C7235" s="634" t="s">
        <v>1900</v>
      </c>
      <c r="D7235" s="635" t="s">
        <v>46591</v>
      </c>
    </row>
    <row r="7236" spans="1:4" ht="13.5" x14ac:dyDescent="0.25">
      <c r="A7236" s="636">
        <v>101398</v>
      </c>
      <c r="B7236" s="634" t="s">
        <v>27935</v>
      </c>
      <c r="C7236" s="634" t="s">
        <v>1900</v>
      </c>
      <c r="D7236" s="635" t="s">
        <v>46592</v>
      </c>
    </row>
    <row r="7237" spans="1:4" ht="13.5" x14ac:dyDescent="0.25">
      <c r="A7237" s="636">
        <v>101399</v>
      </c>
      <c r="B7237" s="634" t="s">
        <v>25760</v>
      </c>
      <c r="C7237" s="634" t="s">
        <v>1900</v>
      </c>
      <c r="D7237" s="635" t="s">
        <v>46593</v>
      </c>
    </row>
    <row r="7238" spans="1:4" ht="13.5" x14ac:dyDescent="0.25">
      <c r="A7238" s="636">
        <v>101400</v>
      </c>
      <c r="B7238" s="634" t="s">
        <v>27936</v>
      </c>
      <c r="C7238" s="634" t="s">
        <v>1900</v>
      </c>
      <c r="D7238" s="635" t="s">
        <v>46594</v>
      </c>
    </row>
    <row r="7239" spans="1:4" ht="13.5" x14ac:dyDescent="0.25">
      <c r="A7239" s="636">
        <v>101401</v>
      </c>
      <c r="B7239" s="634" t="s">
        <v>25762</v>
      </c>
      <c r="C7239" s="634" t="s">
        <v>1900</v>
      </c>
      <c r="D7239" s="635" t="s">
        <v>46595</v>
      </c>
    </row>
    <row r="7240" spans="1:4" ht="13.5" x14ac:dyDescent="0.25">
      <c r="A7240" s="636">
        <v>101402</v>
      </c>
      <c r="B7240" s="634" t="s">
        <v>25763</v>
      </c>
      <c r="C7240" s="634" t="s">
        <v>1900</v>
      </c>
      <c r="D7240" s="635" t="s">
        <v>46596</v>
      </c>
    </row>
    <row r="7241" spans="1:4" ht="13.5" x14ac:dyDescent="0.25">
      <c r="A7241" s="636">
        <v>101403</v>
      </c>
      <c r="B7241" s="634" t="s">
        <v>27923</v>
      </c>
      <c r="C7241" s="634" t="s">
        <v>1900</v>
      </c>
      <c r="D7241" s="635" t="s">
        <v>46597</v>
      </c>
    </row>
    <row r="7242" spans="1:4" ht="13.5" x14ac:dyDescent="0.25">
      <c r="A7242" s="636">
        <v>101404</v>
      </c>
      <c r="B7242" s="634" t="s">
        <v>25833</v>
      </c>
      <c r="C7242" s="634" t="s">
        <v>1900</v>
      </c>
      <c r="D7242" s="635" t="s">
        <v>46598</v>
      </c>
    </row>
    <row r="7243" spans="1:4" ht="13.5" x14ac:dyDescent="0.25">
      <c r="A7243" s="636">
        <v>101405</v>
      </c>
      <c r="B7243" s="634" t="s">
        <v>25834</v>
      </c>
      <c r="C7243" s="634" t="s">
        <v>1900</v>
      </c>
      <c r="D7243" s="635" t="s">
        <v>46599</v>
      </c>
    </row>
    <row r="7244" spans="1:4" ht="13.5" x14ac:dyDescent="0.25">
      <c r="A7244" s="636">
        <v>101407</v>
      </c>
      <c r="B7244" s="634" t="s">
        <v>25764</v>
      </c>
      <c r="C7244" s="634" t="s">
        <v>1900</v>
      </c>
      <c r="D7244" s="635" t="s">
        <v>46600</v>
      </c>
    </row>
    <row r="7245" spans="1:4" ht="13.5" x14ac:dyDescent="0.25">
      <c r="A7245" s="636">
        <v>101408</v>
      </c>
      <c r="B7245" s="634" t="s">
        <v>25765</v>
      </c>
      <c r="C7245" s="634" t="s">
        <v>1900</v>
      </c>
      <c r="D7245" s="635" t="s">
        <v>46601</v>
      </c>
    </row>
    <row r="7246" spans="1:4" ht="13.5" x14ac:dyDescent="0.25">
      <c r="A7246" s="636">
        <v>101409</v>
      </c>
      <c r="B7246" s="634" t="s">
        <v>27937</v>
      </c>
      <c r="C7246" s="634" t="s">
        <v>1900</v>
      </c>
      <c r="D7246" s="635" t="s">
        <v>46602</v>
      </c>
    </row>
    <row r="7247" spans="1:4" ht="13.5" x14ac:dyDescent="0.25">
      <c r="A7247" s="636">
        <v>101410</v>
      </c>
      <c r="B7247" s="634" t="s">
        <v>25816</v>
      </c>
      <c r="C7247" s="634" t="s">
        <v>1900</v>
      </c>
      <c r="D7247" s="635" t="s">
        <v>46603</v>
      </c>
    </row>
    <row r="7248" spans="1:4" ht="13.5" x14ac:dyDescent="0.25">
      <c r="A7248" s="636">
        <v>101411</v>
      </c>
      <c r="B7248" s="634" t="s">
        <v>27938</v>
      </c>
      <c r="C7248" s="634" t="s">
        <v>1900</v>
      </c>
      <c r="D7248" s="635" t="s">
        <v>46604</v>
      </c>
    </row>
    <row r="7249" spans="1:4" ht="13.5" x14ac:dyDescent="0.25">
      <c r="A7249" s="636">
        <v>101412</v>
      </c>
      <c r="B7249" s="634" t="s">
        <v>27939</v>
      </c>
      <c r="C7249" s="634" t="s">
        <v>1900</v>
      </c>
      <c r="D7249" s="635" t="s">
        <v>46605</v>
      </c>
    </row>
    <row r="7250" spans="1:4" ht="13.5" x14ac:dyDescent="0.25">
      <c r="A7250" s="636">
        <v>101413</v>
      </c>
      <c r="B7250" s="634" t="s">
        <v>25767</v>
      </c>
      <c r="C7250" s="634" t="s">
        <v>1900</v>
      </c>
      <c r="D7250" s="635" t="s">
        <v>46606</v>
      </c>
    </row>
    <row r="7251" spans="1:4" ht="13.5" x14ac:dyDescent="0.25">
      <c r="A7251" s="636">
        <v>101414</v>
      </c>
      <c r="B7251" s="634" t="s">
        <v>27940</v>
      </c>
      <c r="C7251" s="634" t="s">
        <v>1900</v>
      </c>
      <c r="D7251" s="635" t="s">
        <v>46607</v>
      </c>
    </row>
    <row r="7252" spans="1:4" ht="13.5" x14ac:dyDescent="0.25">
      <c r="A7252" s="636">
        <v>101415</v>
      </c>
      <c r="B7252" s="634" t="s">
        <v>27941</v>
      </c>
      <c r="C7252" s="634" t="s">
        <v>1900</v>
      </c>
      <c r="D7252" s="635" t="s">
        <v>46608</v>
      </c>
    </row>
    <row r="7253" spans="1:4" ht="13.5" x14ac:dyDescent="0.25">
      <c r="A7253" s="636">
        <v>101416</v>
      </c>
      <c r="B7253" s="634" t="s">
        <v>26403</v>
      </c>
      <c r="C7253" s="634" t="s">
        <v>1900</v>
      </c>
      <c r="D7253" s="635" t="s">
        <v>46609</v>
      </c>
    </row>
    <row r="7254" spans="1:4" ht="13.5" x14ac:dyDescent="0.25">
      <c r="A7254" s="636">
        <v>101417</v>
      </c>
      <c r="B7254" s="634" t="s">
        <v>27942</v>
      </c>
      <c r="C7254" s="634" t="s">
        <v>1900</v>
      </c>
      <c r="D7254" s="635" t="s">
        <v>46610</v>
      </c>
    </row>
    <row r="7255" spans="1:4" ht="13.5" x14ac:dyDescent="0.25">
      <c r="A7255" s="636">
        <v>101418</v>
      </c>
      <c r="B7255" s="634" t="s">
        <v>27943</v>
      </c>
      <c r="C7255" s="634" t="s">
        <v>1900</v>
      </c>
      <c r="D7255" s="635" t="s">
        <v>46611</v>
      </c>
    </row>
    <row r="7256" spans="1:4" ht="13.5" x14ac:dyDescent="0.25">
      <c r="A7256" s="636">
        <v>101419</v>
      </c>
      <c r="B7256" s="634" t="s">
        <v>27944</v>
      </c>
      <c r="C7256" s="634" t="s">
        <v>1900</v>
      </c>
      <c r="D7256" s="635" t="s">
        <v>46612</v>
      </c>
    </row>
    <row r="7257" spans="1:4" ht="13.5" x14ac:dyDescent="0.25">
      <c r="A7257" s="636">
        <v>101420</v>
      </c>
      <c r="B7257" s="634" t="s">
        <v>27945</v>
      </c>
      <c r="C7257" s="634" t="s">
        <v>1900</v>
      </c>
      <c r="D7257" s="635" t="s">
        <v>46613</v>
      </c>
    </row>
    <row r="7258" spans="1:4" ht="13.5" x14ac:dyDescent="0.25">
      <c r="A7258" s="636">
        <v>101421</v>
      </c>
      <c r="B7258" s="634" t="s">
        <v>27946</v>
      </c>
      <c r="C7258" s="634" t="s">
        <v>1900</v>
      </c>
      <c r="D7258" s="635" t="s">
        <v>46614</v>
      </c>
    </row>
    <row r="7259" spans="1:4" ht="13.5" x14ac:dyDescent="0.25">
      <c r="A7259" s="636">
        <v>101422</v>
      </c>
      <c r="B7259" s="634" t="s">
        <v>27947</v>
      </c>
      <c r="C7259" s="634" t="s">
        <v>1900</v>
      </c>
      <c r="D7259" s="635" t="s">
        <v>46615</v>
      </c>
    </row>
    <row r="7260" spans="1:4" ht="13.5" x14ac:dyDescent="0.25">
      <c r="A7260" s="636">
        <v>101423</v>
      </c>
      <c r="B7260" s="634" t="s">
        <v>27948</v>
      </c>
      <c r="C7260" s="634" t="s">
        <v>1900</v>
      </c>
      <c r="D7260" s="635" t="s">
        <v>46616</v>
      </c>
    </row>
    <row r="7261" spans="1:4" ht="13.5" x14ac:dyDescent="0.25">
      <c r="A7261" s="636">
        <v>101424</v>
      </c>
      <c r="B7261" s="634" t="s">
        <v>27949</v>
      </c>
      <c r="C7261" s="634" t="s">
        <v>1900</v>
      </c>
      <c r="D7261" s="635" t="s">
        <v>46617</v>
      </c>
    </row>
    <row r="7262" spans="1:4" ht="13.5" x14ac:dyDescent="0.25">
      <c r="A7262" s="636">
        <v>101425</v>
      </c>
      <c r="B7262" s="634" t="s">
        <v>27950</v>
      </c>
      <c r="C7262" s="634" t="s">
        <v>1900</v>
      </c>
      <c r="D7262" s="635" t="s">
        <v>46618</v>
      </c>
    </row>
    <row r="7263" spans="1:4" ht="13.5" x14ac:dyDescent="0.25">
      <c r="A7263" s="636">
        <v>101426</v>
      </c>
      <c r="B7263" s="634" t="s">
        <v>27951</v>
      </c>
      <c r="C7263" s="634" t="s">
        <v>1900</v>
      </c>
      <c r="D7263" s="635" t="s">
        <v>46619</v>
      </c>
    </row>
    <row r="7264" spans="1:4" ht="13.5" x14ac:dyDescent="0.25">
      <c r="A7264" s="636">
        <v>101427</v>
      </c>
      <c r="B7264" s="634" t="s">
        <v>25781</v>
      </c>
      <c r="C7264" s="634" t="s">
        <v>1900</v>
      </c>
      <c r="D7264" s="635" t="s">
        <v>46620</v>
      </c>
    </row>
    <row r="7265" spans="1:4" ht="13.5" x14ac:dyDescent="0.25">
      <c r="A7265" s="636">
        <v>101428</v>
      </c>
      <c r="B7265" s="634" t="s">
        <v>27952</v>
      </c>
      <c r="C7265" s="634" t="s">
        <v>1900</v>
      </c>
      <c r="D7265" s="635" t="s">
        <v>46621</v>
      </c>
    </row>
    <row r="7266" spans="1:4" ht="13.5" x14ac:dyDescent="0.25">
      <c r="A7266" s="636">
        <v>101429</v>
      </c>
      <c r="B7266" s="634" t="s">
        <v>27953</v>
      </c>
      <c r="C7266" s="634" t="s">
        <v>1900</v>
      </c>
      <c r="D7266" s="635" t="s">
        <v>46622</v>
      </c>
    </row>
    <row r="7267" spans="1:4" ht="13.5" x14ac:dyDescent="0.25">
      <c r="A7267" s="636">
        <v>101430</v>
      </c>
      <c r="B7267" s="634" t="s">
        <v>27954</v>
      </c>
      <c r="C7267" s="634" t="s">
        <v>1900</v>
      </c>
      <c r="D7267" s="635" t="s">
        <v>46623</v>
      </c>
    </row>
    <row r="7268" spans="1:4" ht="13.5" x14ac:dyDescent="0.25">
      <c r="A7268" s="636">
        <v>101431</v>
      </c>
      <c r="B7268" s="634" t="s">
        <v>25784</v>
      </c>
      <c r="C7268" s="634" t="s">
        <v>1900</v>
      </c>
      <c r="D7268" s="635" t="s">
        <v>46624</v>
      </c>
    </row>
    <row r="7269" spans="1:4" ht="13.5" x14ac:dyDescent="0.25">
      <c r="A7269" s="636">
        <v>101432</v>
      </c>
      <c r="B7269" s="634" t="s">
        <v>27955</v>
      </c>
      <c r="C7269" s="634" t="s">
        <v>1900</v>
      </c>
      <c r="D7269" s="635" t="s">
        <v>46625</v>
      </c>
    </row>
    <row r="7270" spans="1:4" ht="13.5" x14ac:dyDescent="0.25">
      <c r="A7270" s="636">
        <v>101433</v>
      </c>
      <c r="B7270" s="634" t="s">
        <v>25786</v>
      </c>
      <c r="C7270" s="634" t="s">
        <v>1900</v>
      </c>
      <c r="D7270" s="635" t="s">
        <v>46625</v>
      </c>
    </row>
    <row r="7271" spans="1:4" ht="13.5" x14ac:dyDescent="0.25">
      <c r="A7271" s="636">
        <v>101434</v>
      </c>
      <c r="B7271" s="634" t="s">
        <v>27956</v>
      </c>
      <c r="C7271" s="634" t="s">
        <v>1900</v>
      </c>
      <c r="D7271" s="635" t="s">
        <v>46626</v>
      </c>
    </row>
    <row r="7272" spans="1:4" ht="13.5" x14ac:dyDescent="0.25">
      <c r="A7272" s="636">
        <v>101435</v>
      </c>
      <c r="B7272" s="634" t="s">
        <v>27957</v>
      </c>
      <c r="C7272" s="634" t="s">
        <v>1900</v>
      </c>
      <c r="D7272" s="635" t="s">
        <v>46627</v>
      </c>
    </row>
    <row r="7273" spans="1:4" ht="13.5" x14ac:dyDescent="0.25">
      <c r="A7273" s="636">
        <v>101436</v>
      </c>
      <c r="B7273" s="634" t="s">
        <v>25788</v>
      </c>
      <c r="C7273" s="634" t="s">
        <v>1900</v>
      </c>
      <c r="D7273" s="635" t="s">
        <v>46628</v>
      </c>
    </row>
    <row r="7274" spans="1:4" ht="13.5" x14ac:dyDescent="0.25">
      <c r="A7274" s="636">
        <v>101437</v>
      </c>
      <c r="B7274" s="634" t="s">
        <v>27958</v>
      </c>
      <c r="C7274" s="634" t="s">
        <v>1900</v>
      </c>
      <c r="D7274" s="635" t="s">
        <v>46629</v>
      </c>
    </row>
    <row r="7275" spans="1:4" ht="13.5" x14ac:dyDescent="0.25">
      <c r="A7275" s="636">
        <v>101438</v>
      </c>
      <c r="B7275" s="634" t="s">
        <v>25790</v>
      </c>
      <c r="C7275" s="634" t="s">
        <v>1900</v>
      </c>
      <c r="D7275" s="635" t="s">
        <v>46630</v>
      </c>
    </row>
    <row r="7276" spans="1:4" ht="13.5" x14ac:dyDescent="0.25">
      <c r="A7276" s="636">
        <v>101439</v>
      </c>
      <c r="B7276" s="634" t="s">
        <v>25791</v>
      </c>
      <c r="C7276" s="634" t="s">
        <v>1900</v>
      </c>
      <c r="D7276" s="635" t="s">
        <v>46631</v>
      </c>
    </row>
    <row r="7277" spans="1:4" ht="13.5" x14ac:dyDescent="0.25">
      <c r="A7277" s="636">
        <v>101440</v>
      </c>
      <c r="B7277" s="634" t="s">
        <v>27959</v>
      </c>
      <c r="C7277" s="634" t="s">
        <v>1900</v>
      </c>
      <c r="D7277" s="635" t="s">
        <v>46632</v>
      </c>
    </row>
    <row r="7278" spans="1:4" ht="13.5" x14ac:dyDescent="0.25">
      <c r="A7278" s="636">
        <v>101441</v>
      </c>
      <c r="B7278" s="634" t="s">
        <v>25793</v>
      </c>
      <c r="C7278" s="634" t="s">
        <v>1900</v>
      </c>
      <c r="D7278" s="635" t="s">
        <v>46633</v>
      </c>
    </row>
    <row r="7279" spans="1:4" ht="13.5" x14ac:dyDescent="0.25">
      <c r="A7279" s="636">
        <v>101442</v>
      </c>
      <c r="B7279" s="634" t="s">
        <v>27960</v>
      </c>
      <c r="C7279" s="634" t="s">
        <v>1900</v>
      </c>
      <c r="D7279" s="635" t="s">
        <v>46634</v>
      </c>
    </row>
    <row r="7280" spans="1:4" ht="13.5" x14ac:dyDescent="0.25">
      <c r="A7280" s="636">
        <v>101443</v>
      </c>
      <c r="B7280" s="634" t="s">
        <v>25794</v>
      </c>
      <c r="C7280" s="634" t="s">
        <v>1900</v>
      </c>
      <c r="D7280" s="635" t="s">
        <v>46635</v>
      </c>
    </row>
    <row r="7281" spans="1:4" ht="13.5" x14ac:dyDescent="0.25">
      <c r="A7281" s="636">
        <v>101444</v>
      </c>
      <c r="B7281" s="634" t="s">
        <v>25797</v>
      </c>
      <c r="C7281" s="634" t="s">
        <v>1900</v>
      </c>
      <c r="D7281" s="635" t="s">
        <v>46586</v>
      </c>
    </row>
    <row r="7282" spans="1:4" ht="13.5" x14ac:dyDescent="0.25">
      <c r="A7282" s="636">
        <v>101445</v>
      </c>
      <c r="B7282" s="634" t="s">
        <v>25798</v>
      </c>
      <c r="C7282" s="634" t="s">
        <v>1900</v>
      </c>
      <c r="D7282" s="635" t="s">
        <v>46636</v>
      </c>
    </row>
    <row r="7283" spans="1:4" ht="13.5" x14ac:dyDescent="0.25">
      <c r="A7283" s="636">
        <v>101446</v>
      </c>
      <c r="B7283" s="634" t="s">
        <v>25799</v>
      </c>
      <c r="C7283" s="634" t="s">
        <v>1900</v>
      </c>
      <c r="D7283" s="635" t="s">
        <v>46637</v>
      </c>
    </row>
    <row r="7284" spans="1:4" ht="13.5" x14ac:dyDescent="0.25">
      <c r="A7284" s="636">
        <v>101447</v>
      </c>
      <c r="B7284" s="634" t="s">
        <v>25800</v>
      </c>
      <c r="C7284" s="634" t="s">
        <v>1900</v>
      </c>
      <c r="D7284" s="635" t="s">
        <v>46638</v>
      </c>
    </row>
    <row r="7285" spans="1:4" ht="13.5" x14ac:dyDescent="0.25">
      <c r="A7285" s="636">
        <v>101448</v>
      </c>
      <c r="B7285" s="634" t="s">
        <v>25801</v>
      </c>
      <c r="C7285" s="634" t="s">
        <v>1900</v>
      </c>
      <c r="D7285" s="635" t="s">
        <v>46637</v>
      </c>
    </row>
    <row r="7286" spans="1:4" ht="13.5" x14ac:dyDescent="0.25">
      <c r="A7286" s="636">
        <v>101449</v>
      </c>
      <c r="B7286" s="634" t="s">
        <v>27961</v>
      </c>
      <c r="C7286" s="634" t="s">
        <v>1900</v>
      </c>
      <c r="D7286" s="635" t="s">
        <v>46639</v>
      </c>
    </row>
    <row r="7287" spans="1:4" ht="13.5" x14ac:dyDescent="0.25">
      <c r="A7287" s="636">
        <v>101450</v>
      </c>
      <c r="B7287" s="634" t="s">
        <v>25803</v>
      </c>
      <c r="C7287" s="634" t="s">
        <v>1900</v>
      </c>
      <c r="D7287" s="635" t="s">
        <v>46640</v>
      </c>
    </row>
    <row r="7288" spans="1:4" ht="13.5" x14ac:dyDescent="0.25">
      <c r="A7288" s="636">
        <v>101451</v>
      </c>
      <c r="B7288" s="634" t="s">
        <v>25804</v>
      </c>
      <c r="C7288" s="634" t="s">
        <v>1900</v>
      </c>
      <c r="D7288" s="635" t="s">
        <v>46641</v>
      </c>
    </row>
    <row r="7289" spans="1:4" ht="13.5" x14ac:dyDescent="0.25">
      <c r="A7289" s="636">
        <v>101452</v>
      </c>
      <c r="B7289" s="634" t="s">
        <v>27962</v>
      </c>
      <c r="C7289" s="634" t="s">
        <v>1900</v>
      </c>
      <c r="D7289" s="635" t="s">
        <v>46642</v>
      </c>
    </row>
    <row r="7290" spans="1:4" ht="13.5" x14ac:dyDescent="0.25">
      <c r="A7290" s="636">
        <v>101453</v>
      </c>
      <c r="B7290" s="634" t="s">
        <v>25806</v>
      </c>
      <c r="C7290" s="634" t="s">
        <v>1900</v>
      </c>
      <c r="D7290" s="635" t="s">
        <v>46643</v>
      </c>
    </row>
    <row r="7291" spans="1:4" ht="13.5" x14ac:dyDescent="0.25">
      <c r="A7291" s="636">
        <v>101454</v>
      </c>
      <c r="B7291" s="634" t="s">
        <v>27963</v>
      </c>
      <c r="C7291" s="634" t="s">
        <v>1900</v>
      </c>
      <c r="D7291" s="635" t="s">
        <v>46644</v>
      </c>
    </row>
    <row r="7292" spans="1:4" ht="13.5" x14ac:dyDescent="0.25">
      <c r="A7292" s="636">
        <v>101455</v>
      </c>
      <c r="B7292" s="634" t="s">
        <v>25808</v>
      </c>
      <c r="C7292" s="634" t="s">
        <v>1900</v>
      </c>
      <c r="D7292" s="635" t="s">
        <v>46645</v>
      </c>
    </row>
    <row r="7293" spans="1:4" ht="13.5" x14ac:dyDescent="0.25">
      <c r="A7293" s="636">
        <v>101456</v>
      </c>
      <c r="B7293" s="634" t="s">
        <v>27964</v>
      </c>
      <c r="C7293" s="634" t="s">
        <v>1900</v>
      </c>
      <c r="D7293" s="635" t="s">
        <v>46646</v>
      </c>
    </row>
    <row r="7294" spans="1:4" ht="13.5" x14ac:dyDescent="0.25">
      <c r="A7294" s="636">
        <v>101457</v>
      </c>
      <c r="B7294" s="634" t="s">
        <v>27965</v>
      </c>
      <c r="C7294" s="634" t="s">
        <v>1900</v>
      </c>
      <c r="D7294" s="635" t="s">
        <v>46647</v>
      </c>
    </row>
    <row r="7295" spans="1:4" ht="13.5" x14ac:dyDescent="0.25">
      <c r="A7295" s="636">
        <v>101458</v>
      </c>
      <c r="B7295" s="634" t="s">
        <v>27966</v>
      </c>
      <c r="C7295" s="634" t="s">
        <v>1900</v>
      </c>
      <c r="D7295" s="635" t="s">
        <v>46648</v>
      </c>
    </row>
    <row r="7296" spans="1:4" ht="13.5" x14ac:dyDescent="0.25">
      <c r="A7296" s="636">
        <v>101459</v>
      </c>
      <c r="B7296" s="634" t="s">
        <v>25813</v>
      </c>
      <c r="C7296" s="634" t="s">
        <v>1900</v>
      </c>
      <c r="D7296" s="635" t="s">
        <v>46649</v>
      </c>
    </row>
    <row r="7297" spans="1:4" ht="13.5" x14ac:dyDescent="0.25">
      <c r="A7297" s="636">
        <v>101460</v>
      </c>
      <c r="B7297" s="634" t="s">
        <v>26384</v>
      </c>
      <c r="C7297" s="634" t="s">
        <v>1900</v>
      </c>
      <c r="D7297" s="635" t="s">
        <v>46650</v>
      </c>
    </row>
  </sheetData>
  <autoFilter ref="A5:D7297"/>
  <mergeCells count="3">
    <mergeCell ref="A1:D1"/>
    <mergeCell ref="A2:D2"/>
    <mergeCell ref="A3:D3"/>
  </mergeCells>
  <pageMargins left="0.511811024" right="0.511811024" top="0.78740157499999996" bottom="0.78740157499999996" header="0.31496062000000002" footer="0.31496062000000002"/>
  <pageSetup paperSize="9"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8</vt:i4>
      </vt:variant>
    </vt:vector>
  </HeadingPairs>
  <TitlesOfParts>
    <vt:vector size="17" baseType="lpstr">
      <vt:lpstr>RESUMO</vt:lpstr>
      <vt:lpstr>ORÇAMENTO</vt:lpstr>
      <vt:lpstr>MEMÓRIA CÁLCULO</vt:lpstr>
      <vt:lpstr>TABELA VIAS</vt:lpstr>
      <vt:lpstr>CRONOGRAMA</vt:lpstr>
      <vt:lpstr>COMPOSIÇÃO DO BDI</vt:lpstr>
      <vt:lpstr>COMPOSIÇÕES</vt:lpstr>
      <vt:lpstr>EMOP 05-2022</vt:lpstr>
      <vt:lpstr> SINAPI 05-2022</vt:lpstr>
      <vt:lpstr>'COMPOSIÇÃO DO BDI'!Area_de_impressao</vt:lpstr>
      <vt:lpstr>CRONOGRAMA!Area_de_impressao</vt:lpstr>
      <vt:lpstr>'MEMÓRIA CÁLCULO'!Area_de_impressao</vt:lpstr>
      <vt:lpstr>ORÇAMENTO!Area_de_impressao</vt:lpstr>
      <vt:lpstr>RESUMO!Area_de_impressao</vt:lpstr>
      <vt:lpstr>'TABELA VIAS'!Area_de_impressao</vt:lpstr>
      <vt:lpstr>'MEMÓRIA CÁLCULO'!Titulos_de_impressao</vt:lpstr>
      <vt:lpstr>ORÇAMENTO!Titulos_de_impressao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Luiz Carlos</dc:creator>
  <cp:lastModifiedBy>Usuario</cp:lastModifiedBy>
  <cp:lastPrinted>2022-08-08T14:00:11Z</cp:lastPrinted>
  <dcterms:created xsi:type="dcterms:W3CDTF">2009-12-28T07:51:44Z</dcterms:created>
  <dcterms:modified xsi:type="dcterms:W3CDTF">2022-08-08T14:00:21Z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de7aacd-7cc4-4c31-9e6f-7ef306428f09_Enabled">
    <vt:lpwstr>true</vt:lpwstr>
  </property>
  <property fmtid="{D5CDD505-2E9C-101B-9397-08002B2CF9AE}" pid="3" name="MSIP_Label_fde7aacd-7cc4-4c31-9e6f-7ef306428f09_SetDate">
    <vt:lpwstr>2021-12-23T15:32:53Z</vt:lpwstr>
  </property>
  <property fmtid="{D5CDD505-2E9C-101B-9397-08002B2CF9AE}" pid="4" name="MSIP_Label_fde7aacd-7cc4-4c31-9e6f-7ef306428f09_Method">
    <vt:lpwstr>Privileged</vt:lpwstr>
  </property>
  <property fmtid="{D5CDD505-2E9C-101B-9397-08002B2CF9AE}" pid="5" name="MSIP_Label_fde7aacd-7cc4-4c31-9e6f-7ef306428f09_Name">
    <vt:lpwstr>_PUBLICO</vt:lpwstr>
  </property>
  <property fmtid="{D5CDD505-2E9C-101B-9397-08002B2CF9AE}" pid="6" name="MSIP_Label_fde7aacd-7cc4-4c31-9e6f-7ef306428f09_SiteId">
    <vt:lpwstr>ab9bba98-684a-43fb-add8-9c2bebede229</vt:lpwstr>
  </property>
  <property fmtid="{D5CDD505-2E9C-101B-9397-08002B2CF9AE}" pid="7" name="MSIP_Label_fde7aacd-7cc4-4c31-9e6f-7ef306428f09_ActionId">
    <vt:lpwstr>b1b9ca37-a498-4c91-a19f-b99f27b30bf4</vt:lpwstr>
  </property>
  <property fmtid="{D5CDD505-2E9C-101B-9397-08002B2CF9AE}" pid="8" name="MSIP_Label_fde7aacd-7cc4-4c31-9e6f-7ef306428f09_ContentBits">
    <vt:lpwstr>1</vt:lpwstr>
  </property>
</Properties>
</file>